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PLAN DE ACCIÓN E INDICADORES II SEM 2019\DICIEMBRE\SDAE\"/>
    </mc:Choice>
  </mc:AlternateContent>
  <bookViews>
    <workbookView xWindow="0" yWindow="0" windowWidth="20490" windowHeight="7050" firstSheet="3" activeTab="3"/>
  </bookViews>
  <sheets>
    <sheet name="SJC" sheetId="18" r:id="rId1"/>
    <sheet name="SGRSINFORMALIDAD" sheetId="17" r:id="rId2"/>
    <sheet name="SDAE " sheetId="1" r:id="rId3"/>
    <sheet name="OAC" sheetId="11" r:id="rId4"/>
    <sheet name="ACI" sheetId="12" r:id="rId5"/>
    <sheet name="SADFIN" sheetId="13" r:id="rId6"/>
    <sheet name="SESEC-PLAZAS" sheetId="14" r:id="rId7"/>
    <sheet name="SESEC- EMPRENDIMIENTO" sheetId="15" r:id="rId8"/>
    <sheet name="SFEMPLEABILIDAD" sheetId="16" r:id="rId9"/>
    <sheet name="SAF" sheetId="2" state="hidden" r:id="rId10"/>
    <sheet name="SFE" sheetId="3" state="hidden" r:id="rId11"/>
    <sheet name="SGRSI" sheetId="4" state="hidden" r:id="rId12"/>
    <sheet name="SESEC EMPRENDIMIENTO " sheetId="5" state="hidden" r:id="rId13"/>
    <sheet name="SESEC PLAZAS" sheetId="6" state="hidden" r:id="rId14"/>
    <sheet name="SESEC EMPREND" sheetId="7" state="hidden" r:id="rId15"/>
    <sheet name="CONTROL INTERNO" sheetId="8" state="hidden" r:id="rId16"/>
    <sheet name="S JURIDICA Y CONT" sheetId="9" state="hidden" r:id="rId17"/>
    <sheet name="O COMUNICACIONES" sheetId="10" state="hidden" r:id="rId18"/>
  </sheets>
  <definedNames>
    <definedName name="_xlnm._FilterDatabase" localSheetId="5" hidden="1">SADFIN!$A$5:$BJ$28</definedName>
    <definedName name="_xlnm._FilterDatabase" localSheetId="0" hidden="1">SJC!$A$3:$BA$14</definedName>
    <definedName name="_xlnm.Print_Area" localSheetId="3">OAC!$P$5:$BA$15</definedName>
    <definedName name="_xlnm.Print_Area" localSheetId="8">SFEMPLEABILIDAD!$A$1:$BA$25</definedName>
    <definedName name="_xlnm.Print_Area" localSheetId="0">SJC!$A$1:$BJ$145</definedName>
    <definedName name="GTE">#REF!</definedName>
    <definedName name="LTE">#REF!</definedName>
  </definedNames>
  <calcPr calcId="162913"/>
  <extLst>
    <ext uri="GoogleSheetsCustomDataVersion1">
      <go:sheetsCustomData xmlns:go="http://customooxmlschemas.google.com/" r:id="rId19" roundtripDataSignature="AMtx7mhO8WHXqSbmxRc9G7pKu2Oal6Gm0g=="/>
    </ext>
  </extLst>
</workbook>
</file>

<file path=xl/calcChain.xml><?xml version="1.0" encoding="utf-8"?>
<calcChain xmlns="http://schemas.openxmlformats.org/spreadsheetml/2006/main">
  <c r="AL31" i="1" l="1"/>
  <c r="AL27" i="1"/>
  <c r="AL16" i="18" l="1"/>
  <c r="Y14" i="18"/>
  <c r="Y13" i="18"/>
  <c r="AY12" i="18"/>
  <c r="Y12" i="18"/>
  <c r="AY11" i="18"/>
  <c r="BE10" i="18"/>
  <c r="AY10" i="18"/>
  <c r="AY9" i="18"/>
  <c r="AY8" i="18"/>
  <c r="AY15" i="18" s="1"/>
  <c r="G8" i="18"/>
  <c r="AL16" i="17" l="1"/>
  <c r="Y16" i="17"/>
  <c r="AL14" i="17"/>
  <c r="Y14" i="17"/>
  <c r="AL10" i="17"/>
  <c r="Y10" i="17"/>
  <c r="AY9" i="17"/>
  <c r="AY8" i="17"/>
  <c r="Y8" i="17"/>
  <c r="AY22" i="16" l="1"/>
  <c r="Y22" i="16"/>
  <c r="AY21" i="16"/>
  <c r="Y21" i="16"/>
  <c r="AY20" i="16"/>
  <c r="Y20" i="16"/>
  <c r="BE19" i="16"/>
  <c r="AY19" i="16"/>
  <c r="Y19" i="16"/>
  <c r="AY18" i="16"/>
  <c r="Y18" i="16"/>
  <c r="AY17" i="16"/>
  <c r="Y17" i="16"/>
  <c r="AY16" i="16"/>
  <c r="Y16" i="16"/>
  <c r="AY15" i="16"/>
  <c r="AL15" i="16"/>
  <c r="Y15" i="16"/>
  <c r="AY14" i="16"/>
  <c r="Y14" i="16"/>
  <c r="AY12" i="16"/>
  <c r="Y12" i="16"/>
  <c r="AY9" i="16"/>
  <c r="Y9" i="16"/>
  <c r="AL8" i="16"/>
  <c r="Y8" i="16"/>
  <c r="G8" i="16"/>
  <c r="AY16" i="15"/>
  <c r="AL16" i="15"/>
  <c r="AY14" i="15"/>
  <c r="AL14" i="15"/>
  <c r="Y14" i="15"/>
  <c r="G14" i="15"/>
  <c r="AY13" i="15"/>
  <c r="AL13" i="15"/>
  <c r="Y13" i="15"/>
  <c r="G13" i="15"/>
  <c r="AY12" i="15"/>
  <c r="AL12" i="15"/>
  <c r="Y12" i="15"/>
  <c r="G12" i="15"/>
  <c r="AY11" i="15"/>
  <c r="AL11" i="15"/>
  <c r="Y11" i="15"/>
  <c r="G11" i="15"/>
  <c r="AY10" i="15"/>
  <c r="AL10" i="15"/>
  <c r="Y10" i="15"/>
  <c r="G10" i="15"/>
  <c r="AY9" i="15"/>
  <c r="AL9" i="15"/>
  <c r="Y9" i="15"/>
  <c r="G9" i="15"/>
  <c r="AY8" i="15"/>
  <c r="AL8" i="15"/>
  <c r="Y8" i="15"/>
  <c r="G8" i="15"/>
  <c r="AY27" i="14"/>
  <c r="AL27" i="14"/>
  <c r="Y27" i="14"/>
  <c r="G27" i="14"/>
  <c r="AV26" i="14"/>
  <c r="AU26" i="14"/>
  <c r="AT26" i="14"/>
  <c r="AS26" i="14"/>
  <c r="AY26" i="14" s="1"/>
  <c r="AR26" i="14"/>
  <c r="AQ26" i="14"/>
  <c r="AP26" i="14"/>
  <c r="AL26" i="14"/>
  <c r="Y26" i="14"/>
  <c r="G26" i="14"/>
  <c r="AY25" i="14"/>
  <c r="AL25" i="14"/>
  <c r="Y25" i="14"/>
  <c r="G25" i="14"/>
  <c r="AY24" i="14"/>
  <c r="AL24" i="14"/>
  <c r="Y24" i="14"/>
  <c r="G24" i="14"/>
  <c r="AY23" i="14"/>
  <c r="AL23" i="14"/>
  <c r="Y23" i="14"/>
  <c r="G23" i="14"/>
  <c r="AY22" i="14"/>
  <c r="AL22" i="14"/>
  <c r="Y22" i="14"/>
  <c r="G22" i="14"/>
  <c r="AY21" i="14"/>
  <c r="AL21" i="14"/>
  <c r="Y21" i="14"/>
  <c r="G21" i="14"/>
  <c r="AY20" i="14"/>
  <c r="AL20" i="14"/>
  <c r="Y20" i="14"/>
  <c r="G20" i="14"/>
  <c r="AY19" i="14"/>
  <c r="AL19" i="14"/>
  <c r="Y19" i="14"/>
  <c r="G19" i="14"/>
  <c r="AY18" i="14"/>
  <c r="AL18" i="14"/>
  <c r="Y18" i="14"/>
  <c r="G18" i="14"/>
  <c r="AY17" i="14"/>
  <c r="AL17" i="14"/>
  <c r="Y17" i="14"/>
  <c r="G17" i="14"/>
  <c r="AY16" i="14"/>
  <c r="AL16" i="14"/>
  <c r="Y16" i="14"/>
  <c r="G16" i="14"/>
  <c r="AY15" i="14"/>
  <c r="AL15" i="14"/>
  <c r="Y15" i="14"/>
  <c r="G15" i="14"/>
  <c r="AY14" i="14"/>
  <c r="AL14" i="14"/>
  <c r="Y14" i="14"/>
  <c r="G14" i="14"/>
  <c r="AY13" i="14"/>
  <c r="AL13" i="14"/>
  <c r="Y13" i="14"/>
  <c r="G13" i="14"/>
  <c r="AY12" i="14"/>
  <c r="AL12" i="14"/>
  <c r="Y12" i="14"/>
  <c r="G12" i="14"/>
  <c r="AY11" i="14"/>
  <c r="AL11" i="14"/>
  <c r="Y11" i="14"/>
  <c r="G11" i="14"/>
  <c r="AY10" i="14"/>
  <c r="AL10" i="14"/>
  <c r="Y10" i="14"/>
  <c r="G10" i="14"/>
  <c r="AY9" i="14"/>
  <c r="AL9" i="14"/>
  <c r="Y9" i="14"/>
  <c r="G9" i="14"/>
  <c r="Y8" i="14"/>
  <c r="G8" i="14"/>
  <c r="Y28" i="13"/>
  <c r="AY27" i="13"/>
  <c r="Y27" i="13"/>
  <c r="AY26" i="13"/>
  <c r="Y26" i="13"/>
  <c r="AY25" i="13"/>
  <c r="Y25" i="13"/>
  <c r="AY24" i="13"/>
  <c r="Y24" i="13"/>
  <c r="AY23" i="13"/>
  <c r="Y23" i="13"/>
  <c r="AY22" i="13"/>
  <c r="Y22" i="13"/>
  <c r="AY21" i="13"/>
  <c r="Y21" i="13"/>
  <c r="AY20" i="13"/>
  <c r="Y20" i="13"/>
  <c r="AY19" i="13"/>
  <c r="Y19" i="13"/>
  <c r="AY18" i="13"/>
  <c r="Y18" i="13"/>
  <c r="AY17" i="13"/>
  <c r="Y17" i="13"/>
  <c r="AY16" i="13"/>
  <c r="Y16" i="13"/>
  <c r="AY15" i="13"/>
  <c r="Y15" i="13"/>
  <c r="AY14" i="13"/>
  <c r="Y14" i="13"/>
  <c r="AY13" i="13"/>
  <c r="Y13" i="13"/>
  <c r="AY12" i="13"/>
  <c r="Y12" i="13"/>
  <c r="AY11" i="13"/>
  <c r="Y11" i="13"/>
  <c r="AY10" i="13"/>
  <c r="Y10" i="13"/>
  <c r="AY9" i="13"/>
  <c r="Y9" i="13"/>
  <c r="AY8" i="13"/>
  <c r="Y8" i="13"/>
  <c r="G8" i="13"/>
  <c r="AY18" i="12"/>
  <c r="Y18" i="12"/>
  <c r="Y17" i="12"/>
  <c r="Y16" i="12"/>
  <c r="Y15" i="12"/>
  <c r="AS14" i="12"/>
  <c r="AR14" i="12"/>
  <c r="AQ14" i="12"/>
  <c r="Y14" i="12"/>
  <c r="Y13" i="12"/>
  <c r="Y12" i="12"/>
  <c r="Y11" i="12"/>
  <c r="Y10" i="12"/>
  <c r="Y9" i="12"/>
  <c r="Y8" i="12"/>
  <c r="G8" i="12"/>
  <c r="AY17" i="11" l="1"/>
  <c r="AK15" i="11"/>
  <c r="AJ15" i="11"/>
  <c r="AI15" i="11"/>
  <c r="AH15" i="11"/>
  <c r="AG15" i="11"/>
  <c r="AF15" i="11"/>
  <c r="AE15" i="11"/>
  <c r="AD15" i="11"/>
  <c r="AC15" i="11"/>
  <c r="AB15" i="11"/>
  <c r="AA15" i="11"/>
  <c r="Z15" i="11"/>
  <c r="AL15" i="11" s="1"/>
  <c r="Y15" i="11"/>
  <c r="AK14" i="11"/>
  <c r="AJ14" i="11"/>
  <c r="AI14" i="11"/>
  <c r="AH14" i="11"/>
  <c r="AG14" i="11"/>
  <c r="AF14" i="11"/>
  <c r="AE14" i="11"/>
  <c r="AD14" i="11"/>
  <c r="AC14" i="11"/>
  <c r="AB14" i="11"/>
  <c r="AA14" i="11"/>
  <c r="Z14" i="11"/>
  <c r="AL14" i="11" s="1"/>
  <c r="Y14" i="11"/>
  <c r="AH13" i="11"/>
  <c r="AG13" i="11"/>
  <c r="AF13" i="11"/>
  <c r="AE13" i="11"/>
  <c r="AD13" i="11"/>
  <c r="AC13" i="11"/>
  <c r="AB13" i="11"/>
  <c r="AA13" i="11"/>
  <c r="Z13" i="11"/>
  <c r="AL13" i="11" s="1"/>
  <c r="Y13" i="11"/>
  <c r="AB12" i="11"/>
  <c r="AA12" i="11"/>
  <c r="Z12" i="11"/>
  <c r="AL12" i="11" s="1"/>
  <c r="Y12" i="11"/>
  <c r="AK11" i="11"/>
  <c r="AJ11" i="11"/>
  <c r="AI11" i="11"/>
  <c r="AH11" i="11"/>
  <c r="AG11" i="11"/>
  <c r="AF11" i="11"/>
  <c r="AE11" i="11"/>
  <c r="AD11" i="11"/>
  <c r="AC11" i="11"/>
  <c r="AB11" i="11"/>
  <c r="AA11" i="11"/>
  <c r="Z11" i="11"/>
  <c r="AL11" i="11" s="1"/>
  <c r="Y11" i="11"/>
  <c r="AL10" i="11"/>
  <c r="AB10" i="11"/>
  <c r="Y10" i="11"/>
  <c r="AL9" i="11"/>
  <c r="AB9" i="11"/>
  <c r="AA9" i="11"/>
  <c r="Z9" i="11"/>
  <c r="Y9" i="11"/>
  <c r="AL8" i="11"/>
  <c r="Y8" i="11"/>
  <c r="G8" i="11"/>
  <c r="AL17" i="11" l="1"/>
  <c r="AY46" i="1" l="1"/>
  <c r="AY47" i="1"/>
  <c r="AY48" i="1"/>
  <c r="Y15" i="1" l="1"/>
  <c r="AY22" i="1"/>
  <c r="AY15" i="1" l="1"/>
  <c r="AY13" i="1"/>
  <c r="AY17" i="10" l="1"/>
  <c r="AL17" i="10"/>
  <c r="Y15" i="10"/>
  <c r="Y14" i="10"/>
  <c r="Y13" i="10"/>
  <c r="Y12" i="10"/>
  <c r="Y11" i="10"/>
  <c r="Y10" i="10"/>
  <c r="Y9" i="10"/>
  <c r="Y8" i="10"/>
  <c r="G8" i="10"/>
  <c r="AY16" i="9"/>
  <c r="AL16" i="9"/>
  <c r="Y14" i="9"/>
  <c r="G14" i="9"/>
  <c r="Y13" i="9"/>
  <c r="Y12" i="9"/>
  <c r="Y11" i="9"/>
  <c r="Y9" i="9"/>
  <c r="Y8" i="9"/>
  <c r="G8" i="9"/>
  <c r="AY20" i="8"/>
  <c r="AL20" i="8"/>
  <c r="Y18" i="8"/>
  <c r="Y17" i="8"/>
  <c r="Y16" i="8"/>
  <c r="Y15" i="8"/>
  <c r="Y14" i="8"/>
  <c r="Y13" i="8"/>
  <c r="Y12" i="8"/>
  <c r="Y10" i="8"/>
  <c r="Y8" i="8"/>
  <c r="G8" i="8"/>
  <c r="AY16" i="7"/>
  <c r="AL16" i="7"/>
  <c r="Y14" i="7"/>
  <c r="G14" i="7"/>
  <c r="Y13" i="7"/>
  <c r="G13" i="7"/>
  <c r="G10" i="7"/>
  <c r="G9" i="7"/>
  <c r="G8" i="7"/>
  <c r="AY29" i="6"/>
  <c r="AL29" i="6"/>
  <c r="G8" i="6"/>
  <c r="AY16" i="5"/>
  <c r="AL16" i="5"/>
  <c r="Y14" i="5"/>
  <c r="G14" i="5"/>
  <c r="G13" i="5"/>
  <c r="G12" i="5"/>
  <c r="G11" i="5"/>
  <c r="G10" i="5"/>
  <c r="G9" i="5"/>
  <c r="G8" i="5"/>
  <c r="AY14" i="4"/>
  <c r="AL14" i="4"/>
  <c r="AY22" i="3"/>
  <c r="AL22" i="3"/>
  <c r="Y20" i="3"/>
  <c r="Y19" i="3"/>
  <c r="Y18" i="3"/>
  <c r="Y17" i="3"/>
  <c r="Y16" i="3"/>
  <c r="Y15" i="3"/>
  <c r="Y13" i="3"/>
  <c r="Y12" i="3"/>
  <c r="Y11" i="3"/>
  <c r="Y10" i="3"/>
  <c r="Y9" i="3"/>
  <c r="Y8" i="3"/>
  <c r="G8" i="3"/>
  <c r="AY28" i="2"/>
  <c r="AL28" i="2"/>
  <c r="Y26" i="2"/>
  <c r="Y23" i="2"/>
  <c r="Y22" i="2"/>
  <c r="Y21" i="2"/>
  <c r="Y20" i="2"/>
  <c r="Y18" i="2"/>
  <c r="Y17" i="2"/>
  <c r="Y16" i="2"/>
  <c r="Y13" i="2"/>
  <c r="Y12" i="2"/>
  <c r="Y11" i="2"/>
  <c r="Y9" i="2"/>
  <c r="Y8" i="2"/>
  <c r="G8" i="2"/>
  <c r="AY50" i="1"/>
  <c r="Y50" i="1"/>
  <c r="AY49" i="1"/>
  <c r="Y49" i="1"/>
  <c r="Y48" i="1"/>
  <c r="Y47" i="1"/>
  <c r="Y46" i="1"/>
  <c r="AY45" i="1"/>
  <c r="Y45" i="1"/>
  <c r="AY44" i="1"/>
  <c r="Y44" i="1"/>
  <c r="AY43" i="1"/>
  <c r="Y43" i="1"/>
  <c r="AY42" i="1"/>
  <c r="Y42" i="1"/>
  <c r="AY41" i="1"/>
  <c r="AY40" i="1"/>
  <c r="AY39" i="1"/>
  <c r="AY38" i="1"/>
  <c r="AY37" i="1"/>
  <c r="AY36" i="1"/>
  <c r="AY35" i="1"/>
  <c r="Y35" i="1"/>
  <c r="AY34" i="1"/>
  <c r="AY33" i="1"/>
  <c r="AY32" i="1"/>
  <c r="AY31" i="1"/>
  <c r="Y31" i="1"/>
  <c r="AY30" i="1"/>
  <c r="AY29" i="1"/>
  <c r="AY28" i="1"/>
  <c r="AY27" i="1"/>
  <c r="Y27" i="1"/>
  <c r="AY26" i="1"/>
  <c r="Y26" i="1"/>
  <c r="AY25" i="1"/>
  <c r="Y25" i="1"/>
  <c r="AY24" i="1"/>
  <c r="Y24" i="1"/>
  <c r="AY23" i="1"/>
  <c r="Y23" i="1"/>
  <c r="Y22" i="1"/>
  <c r="AY21" i="1"/>
  <c r="Y21" i="1"/>
  <c r="AY19" i="1"/>
  <c r="Y19" i="1"/>
  <c r="AY18" i="1"/>
  <c r="Y18" i="1"/>
  <c r="AY17" i="1"/>
  <c r="Y17" i="1"/>
  <c r="AY16" i="1"/>
  <c r="Y16" i="1"/>
  <c r="AY14" i="1"/>
  <c r="Y14" i="1"/>
  <c r="Y13" i="1"/>
  <c r="AY12" i="1"/>
  <c r="Y12" i="1"/>
  <c r="AY11" i="1"/>
  <c r="AY9" i="1"/>
  <c r="Y9" i="1"/>
  <c r="AL8" i="1"/>
  <c r="G8" i="1"/>
  <c r="AY52" i="1" l="1"/>
</calcChain>
</file>

<file path=xl/comments1.xml><?xml version="1.0" encoding="utf-8"?>
<comments xmlns="http://schemas.openxmlformats.org/spreadsheetml/2006/main">
  <authors>
    <author>Martha Carolina Pinzon Vergara</author>
  </authors>
  <commentList>
    <comment ref="P11" authorId="0" shapeId="0">
      <text>
        <r>
          <rPr>
            <b/>
            <sz val="12"/>
            <color indexed="81"/>
            <rFont val="Tahoma"/>
            <family val="2"/>
          </rPr>
          <t>Martha Carolina Pinzon Vergara:</t>
        </r>
        <r>
          <rPr>
            <sz val="12"/>
            <color indexed="81"/>
            <rFont val="Tahoma"/>
            <family val="2"/>
          </rPr>
          <t xml:space="preserve">
Números de contratos recibidos y los tramitados.
</t>
        </r>
      </text>
    </comment>
    <comment ref="S11" authorId="0" shapeId="0">
      <text>
        <r>
          <rPr>
            <b/>
            <sz val="12"/>
            <color indexed="81"/>
            <rFont val="Tahoma"/>
            <family val="2"/>
          </rPr>
          <t>Martha Carolina Pinzon Vergara:</t>
        </r>
        <r>
          <rPr>
            <sz val="12"/>
            <color indexed="81"/>
            <rFont val="Tahoma"/>
            <family val="2"/>
          </rPr>
          <t xml:space="preserve">
Números de contratos recibidos y los tramitados.
</t>
        </r>
      </text>
    </comment>
    <comment ref="W11" authorId="0" shapeId="0">
      <text>
        <r>
          <rPr>
            <b/>
            <sz val="14"/>
            <color indexed="8"/>
            <rFont val="Tahoma"/>
            <family val="2"/>
          </rPr>
          <t>Martha Carolina Pinzon Vergara:</t>
        </r>
        <r>
          <rPr>
            <sz val="14"/>
            <color indexed="8"/>
            <rFont val="Tahoma"/>
            <family val="2"/>
          </rPr>
          <t xml:space="preserve">
</t>
        </r>
        <r>
          <rPr>
            <sz val="14"/>
            <color indexed="8"/>
            <rFont val="Tahoma"/>
            <family val="2"/>
          </rPr>
          <t>Informes desarrollados por la SJC de  los avances en la contratación recibida por SESEC y las jornadas de sensibilización a los gerentes de las plazas de mercado, con el fin de ….</t>
        </r>
      </text>
    </comment>
    <comment ref="V12" authorId="0" shapeId="0">
      <text>
        <r>
          <rPr>
            <b/>
            <sz val="14"/>
            <color indexed="8"/>
            <rFont val="Tahoma"/>
            <family val="2"/>
          </rPr>
          <t>Martha Carolina Pinzon Vergara:</t>
        </r>
        <r>
          <rPr>
            <sz val="14"/>
            <color indexed="8"/>
            <rFont val="Tahoma"/>
            <family val="2"/>
          </rPr>
          <t xml:space="preserve">
</t>
        </r>
        <r>
          <rPr>
            <sz val="14"/>
            <color indexed="8"/>
            <rFont val="Tahoma"/>
            <family val="2"/>
          </rPr>
          <t xml:space="preserve">se explica de tantos recibidos, tantos fueron iniciados, logradno el XX% acumulado  de respuesta </t>
        </r>
      </text>
    </comment>
    <comment ref="AM12" authorId="0" shapeId="0">
      <text>
        <r>
          <rPr>
            <b/>
            <sz val="9"/>
            <color indexed="8"/>
            <rFont val="Tahoma"/>
            <family val="2"/>
          </rPr>
          <t>Martha Carolina Pinzon Vergara:</t>
        </r>
        <r>
          <rPr>
            <sz val="9"/>
            <color indexed="8"/>
            <rFont val="Tahoma"/>
            <family val="2"/>
          </rPr>
          <t xml:space="preserve">
</t>
        </r>
      </text>
    </comment>
  </commentList>
</comments>
</file>

<file path=xl/comments2.xml><?xml version="1.0" encoding="utf-8"?>
<comments xmlns="http://schemas.openxmlformats.org/spreadsheetml/2006/main">
  <authors>
    <author/>
  </authors>
  <commentList>
    <comment ref="J8" authorId="0" shapeId="0">
      <text>
        <r>
          <rPr>
            <sz val="11"/>
            <color rgb="FF000000"/>
            <rFont val="Calibri"/>
            <family val="2"/>
          </rPr>
          <t>======
ID#AAAAED6FgI4
Manuel Vivas    (2019-07-10 19:03:01)
Este recurso esta asociado a los siguientes componentes según la ficha EBID del proyecto 1037: Fortalecimiento de la gestión institucional :
Fortalecimiento tecnológico institucional
Sistema de mejoramiento institucional
Procesos estratégicos de planeación y de apoyo
Comunicaciones
Gastos operativos</t>
        </r>
      </text>
    </comment>
  </commentList>
  <extLst>
    <ext xmlns:r="http://schemas.openxmlformats.org/officeDocument/2006/relationships" uri="GoogleSheetsCustomDataVersion1">
      <go:sheetsCustomData xmlns:go="http://customooxmlschemas.google.com/" r:id="rId1" roundtripDataSignature="AMtx7mh13b6GSa1W8k77jHpShOHE5lioEg=="/>
    </ext>
  </extLst>
</comments>
</file>

<file path=xl/comments3.xml><?xml version="1.0" encoding="utf-8"?>
<comments xmlns="http://schemas.openxmlformats.org/spreadsheetml/2006/main">
  <authors>
    <author>Jeanne Elisa Duarte Ortiz</author>
    <author>Wilson Rodriguez</author>
  </authors>
  <commentList>
    <comment ref="Z15" authorId="0" shapeId="0">
      <text>
        <r>
          <rPr>
            <b/>
            <sz val="9"/>
            <color indexed="81"/>
            <rFont val="Tahoma"/>
            <family val="2"/>
          </rPr>
          <t>Jeanne Elisa Duarte Ortiz:</t>
        </r>
        <r>
          <rPr>
            <sz val="9"/>
            <color indexed="81"/>
            <rFont val="Tahoma"/>
            <family val="2"/>
          </rPr>
          <t xml:space="preserve">
9 Vinculados de Talleres
2 vinculados formados en vigencias anteriores
1 NUEVO VINCULADO EN MARZO DE TALLER SURTIFRUVER</t>
        </r>
      </text>
    </comment>
    <comment ref="AA15" authorId="1" shapeId="0">
      <text>
        <r>
          <rPr>
            <b/>
            <sz val="9"/>
            <color indexed="81"/>
            <rFont val="Tahoma"/>
            <family val="2"/>
          </rPr>
          <t>Wilson Rodriguez:</t>
        </r>
        <r>
          <rPr>
            <sz val="9"/>
            <color indexed="81"/>
            <rFont val="Tahoma"/>
            <family val="2"/>
          </rPr>
          <t xml:space="preserve">
16 de formados vigilancia 
4 MASFORMADOS EN VIGILANCIA VINCULADOS EN EL MES DE ABRIL
2 talleres
4 vinculados formados en vigencias anteriores
1 Mas de taller vinculado en Mayo con COVIAM
</t>
        </r>
      </text>
    </comment>
    <comment ref="AB15" authorId="0" shapeId="0">
      <text>
        <r>
          <rPr>
            <b/>
            <sz val="9"/>
            <color indexed="81"/>
            <rFont val="Tahoma"/>
            <family val="2"/>
          </rPr>
          <t>Jeanne Elisa Duarte Ortiz:</t>
        </r>
        <r>
          <rPr>
            <sz val="9"/>
            <color indexed="81"/>
            <rFont val="Tahoma"/>
            <family val="2"/>
          </rPr>
          <t xml:space="preserve">
4  VINCULADOS FORMADOS EN VIGENCIAS ANTERIORES
1 MAS DE VIGILANCIA POR TALLER CONTRATADO EN EL MES DE MAYO
1 MAS DE TALLER CONTRATADO EN ABRIL CON SURTIFRUVER
1 mas de Rueda Santa fe del 28/03/2019 contratado en Juliocomo guarda de seguridad con COSEQUIM
</t>
        </r>
      </text>
    </comment>
    <comment ref="AC15" authorId="0" shapeId="0">
      <text>
        <r>
          <rPr>
            <b/>
            <sz val="9"/>
            <color indexed="81"/>
            <rFont val="Tahoma"/>
            <family val="2"/>
          </rPr>
          <t>Jeanne Elisa Duarte Ortiz:</t>
        </r>
        <r>
          <rPr>
            <sz val="9"/>
            <color indexed="81"/>
            <rFont val="Tahoma"/>
            <family val="2"/>
          </rPr>
          <t xml:space="preserve">
1 VINCULADO FORMADO DE VIGENCIAS ANTERIORES
2 MAS DE VIGILANCIA POR TALLER VINCULADO CON COVIAM EN MAYO
1 MAS DE VIGILANCIA POR TALLER VINCULADO CON COVIAM EN JUNIO</t>
        </r>
      </text>
    </comment>
    <comment ref="AD15" authorId="0" shapeId="0">
      <text>
        <r>
          <rPr>
            <b/>
            <sz val="9"/>
            <color indexed="81"/>
            <rFont val="Tahoma"/>
            <family val="2"/>
          </rPr>
          <t>Jeanne Elisa Duarte Ortiz:</t>
        </r>
        <r>
          <rPr>
            <sz val="9"/>
            <color indexed="81"/>
            <rFont val="Tahoma"/>
            <family val="2"/>
          </rPr>
          <t xml:space="preserve">
3 de Talleres
5 Vinculados formados en otras vigencias
1 MAS DE TALLER VINCULADO CON TOSTAO EN JUNIO
1 MAS DE RUEDA FONTIBON 25/05/2019 CONTRATADA EN JULIO CON ASEOS LA PERFECCION</t>
        </r>
      </text>
    </comment>
    <comment ref="AE15" authorId="0" shapeId="0">
      <text>
        <r>
          <rPr>
            <b/>
            <sz val="9"/>
            <color indexed="81"/>
            <rFont val="Tahoma"/>
            <family val="2"/>
          </rPr>
          <t>Jeanne Elisa Duarte Ortiz:</t>
        </r>
        <r>
          <rPr>
            <sz val="9"/>
            <color indexed="81"/>
            <rFont val="Tahoma"/>
            <family val="2"/>
          </rPr>
          <t xml:space="preserve">
2 DE TALLERES
6 REFERENCIADOS FORMADOS EN OTRAS VIGENCIAS
1 Mas de Taller 25/06/2019 conytratado en Julio como guarda de seguridad SERVICONI
1 MAS DE TALLER
1 MAS DE TALLER 18/06/2019 CONTRATADO EN OCTUBRE</t>
        </r>
      </text>
    </comment>
    <comment ref="AF15" authorId="0" shapeId="0">
      <text>
        <r>
          <rPr>
            <b/>
            <sz val="9"/>
            <color indexed="81"/>
            <rFont val="Tahoma"/>
            <family val="2"/>
          </rPr>
          <t>Jeanne Elisa Duarte Ortiz:</t>
        </r>
        <r>
          <rPr>
            <sz val="9"/>
            <color indexed="81"/>
            <rFont val="Tahoma"/>
            <family val="2"/>
          </rPr>
          <t xml:space="preserve">
2 DE TALLERES
1 MAS RUEDA JULIO USME CONTRATADO EN AGOSTO
4 REFERENCIADOS FORMADOS EN OTRAS VIGENCIAS
4 FORMADOS EN LOGISTICA
2 FORMADO EN VIGILANCIA
3 MAS DE VIGILANCIA REFERENCIADOS EN JULIO VINCULADOS EN AGOSTO
1 DE AUX.ARCHIVO REFERENCIADOS EN JULIO VINCULADOS EN AGOSTO
3 DE aUX.iNFORMACION  REFERENCIADOS EN JULIO VINCULADOS EN AGOSTO
6 MAS DE VIGILANCIA REFERENCIADOS EN JULIO VINCULADOS EN AGOSTO
4 MAS DE LOGISTICA  REFERENCIADOS EN JULIO VINCULADOS EN AGOSTO
1 MAS DE TALLER CONTRATADO EN SEPTIEMBRE
1 MAS DE AUX. DE ARCHIVO CONTRATADO EN SEPTIEMBRE
1 MAS DE AUX. INFORMACION CONTRATADO EN SEPTIEMBRE
1 MAS DE LOGISTICA CONTRATADO EN SEPTIEMBRE
1 MAS DE RUEDA SANTA FE 25/07/2019 CONTRATADO EN OCTUBRE
2 MAS DE MANEJO DE DINERO REFERENCIADAS EN JULIO CONTRATADAS EN OCTUBRE
2 MAS DE AUXILIAR DE ARCHIVO REFERENCIADADA EN JULIO CONTRATADA EN OCTUBRE
1 MAS DE ARCHIVO REFERENCIADO EN JULIO VINCULADO EN NOVIEMBRE</t>
        </r>
      </text>
    </comment>
    <comment ref="AG15" authorId="0" shapeId="0">
      <text>
        <r>
          <rPr>
            <b/>
            <sz val="9"/>
            <color indexed="81"/>
            <rFont val="Tahoma"/>
            <family val="2"/>
          </rPr>
          <t>Jeanne Elisa Duarte Ortiz:</t>
        </r>
        <r>
          <rPr>
            <sz val="9"/>
            <color indexed="81"/>
            <rFont val="Tahoma"/>
            <family val="2"/>
          </rPr>
          <t xml:space="preserve">
5 REFERENCIADOS FORMADOS EN OTRAS VIGENCIAS
1 MAS REFERENCIADO FORMADO EN OTRA VIFENCIA VIGILANCIA 2017 CONTRATADO EN DICIEMBRE
2 RUEDA CIUDAD BOLIVAR
1 TALLLER
1 AUX. DE ARCHIVO
6 DE VIGILANCIA
3 DE LOGISTICA
1 MAS DE MANEJO DE DINERO REFERENCIADO EN AGOSTO CONTRATADO EN AGOSTO 
4 MAS AUX. DE ARCHIVO CONTRATADO EN EL MES DE SEPTIEMBRE
2 MAS DE AUX.DE INFORMACION CONTRATADOS EN SEPTIEMBRE
3 MAS DE LOGISTICA CONTRATADOS EN SEPTIEMBRE
2 MAS DE VIGILANCIA CONTRATADOS EN SEPTIEMBRE
3 MAS DE AUX. DE ARCHIVO REFERENCIADAS EN AGOSTO CONTRATADAS EN OCTUBRE
4 MAS DE MANEJO DE DINERO REFERENCADOS EN AGOSTO CONTRATADOS EN OCTUBRE
1 MAS DE LOGISTICA 2 CONTRATADO EN OCTUBRE
2 MAS DE RUEDAS CONTRATADOS EN NOVIEMBRE
2 MAS DE TALLERES CONTRATADOS EN NOVIEMBRE
2 MAS DE ARCHIVO REFERENCIADO EN AGOSTO CONTRATADOS EN NOVIEMBRE
1 MAS DE MANEJO DE DINERO REFERENCIADO EN AGOSTO CONTRATADO EN NOVIEMBRE
1 MAS DE VIGILANCIA REFERENCIADO EN AGOSTO VINCULADO EN DICIEMBRE</t>
        </r>
      </text>
    </comment>
    <comment ref="AH15" authorId="0" shapeId="0">
      <text>
        <r>
          <rPr>
            <b/>
            <sz val="9"/>
            <color indexed="81"/>
            <rFont val="Tahoma"/>
            <family val="2"/>
          </rPr>
          <t>Jeanne Elisa Duarte Ortiz:</t>
        </r>
        <r>
          <rPr>
            <sz val="9"/>
            <color indexed="81"/>
            <rFont val="Tahoma"/>
            <family val="2"/>
          </rPr>
          <t xml:space="preserve">
1 REFERENCIADO FORMADO ENOTRA VIGENCIA
8 FORMADOS EN FIGILANCIA
1 MAS DE RUEDA TUNJUELITO 26/09/2019 CONTRATADO EN OCTUBRE
4 MAS DE VIGILANCIA REFERENCIADOS EN SEPTIEMBRE CNTRATADOS EN OCTUBRE
1 MAS DE VIGILANCIA REFERENCIADO EN SEPTIEMBRE CONTRATADO EN NOVIEMBRE
1 MAS DE VIGILANCIA REFERENCIADO EN SEPTIEMBRE CONTRATADO EN DICIEMBRE</t>
        </r>
      </text>
    </comment>
    <comment ref="AI15" authorId="0" shapeId="0">
      <text>
        <r>
          <rPr>
            <b/>
            <sz val="9"/>
            <color indexed="81"/>
            <rFont val="Tahoma"/>
            <family val="2"/>
          </rPr>
          <t>Jeanne Elisa Duarte Ortiz:</t>
        </r>
        <r>
          <rPr>
            <sz val="9"/>
            <color indexed="81"/>
            <rFont val="Tahoma"/>
            <family val="2"/>
          </rPr>
          <t xml:space="preserve">
3 DE TALLERES
9 DEL CURSO DE LOGISTICA
6 DEL CURSO DE MANEJO DE DINERO
3 DEL CURSO DE VIGILANCIA
1 MAS DE TALLER VINCULADO EN NOVIEMBRE
1 MAS DE LOGISTICA REFERENCIADO EN OCTUBRE CINCULADO EN NOVIEMBRE
4 MAS DE MANEJO DE DINERO REFERENCIADO EN OCTUBRE VINCULADO EN NOVIEMBRE
4 MAS DE VIGILANCIA REFERENCIADO EN OCTUBRE VINCULADO EN NOVIEMBRE
4 MAS DE VIGILANCIA REFERENCIADOS EN OCTUBRE CONTRATADOS EN DICIEMBRE</t>
        </r>
      </text>
    </comment>
    <comment ref="AJ15" authorId="0" shapeId="0">
      <text>
        <r>
          <rPr>
            <b/>
            <sz val="9"/>
            <color indexed="81"/>
            <rFont val="Tahoma"/>
            <family val="2"/>
          </rPr>
          <t>Jeanne Elisa Duarte Ortiz:</t>
        </r>
        <r>
          <rPr>
            <sz val="9"/>
            <color indexed="81"/>
            <rFont val="Tahoma"/>
            <family val="2"/>
          </rPr>
          <t xml:space="preserve">
1 DE TALLER
1 REFERENCIADO FORMADO EN OTRA VIGENCIA 2018 MANTENIMIENTO
16 DE MANEJO DE DINERO
2 MAS DE MANEJO DE DINERO REFERENCIADOS EN NOVIEMBRE CONTRATADOS EN DICIEMBRE</t>
        </r>
      </text>
    </comment>
    <comment ref="AK15" authorId="0" shapeId="0">
      <text>
        <r>
          <rPr>
            <b/>
            <sz val="9"/>
            <color indexed="81"/>
            <rFont val="Tahoma"/>
            <family val="2"/>
          </rPr>
          <t>Jeanne Elisa Duarte Ortiz:</t>
        </r>
        <r>
          <rPr>
            <sz val="9"/>
            <color indexed="81"/>
            <rFont val="Tahoma"/>
            <family val="2"/>
          </rPr>
          <t xml:space="preserve">
1 DE TALLER
1 REFERENCIADO FORMADO EN OTRA VIGENCIA VIGILANCIA 2017</t>
        </r>
      </text>
    </comment>
  </commentList>
</comments>
</file>

<file path=xl/sharedStrings.xml><?xml version="1.0" encoding="utf-8"?>
<sst xmlns="http://schemas.openxmlformats.org/spreadsheetml/2006/main" count="5356" uniqueCount="1163">
  <si>
    <t>-</t>
  </si>
  <si>
    <t xml:space="preserve">
FORMATO
</t>
  </si>
  <si>
    <r>
      <t>PLAN DE ACCION -</t>
    </r>
    <r>
      <rPr>
        <b/>
        <sz val="22"/>
        <color rgb="FF333399"/>
        <rFont val="Calibri"/>
        <family val="2"/>
      </rPr>
      <t xml:space="preserve"> (DEPENDENCIA)</t>
    </r>
    <r>
      <rPr>
        <b/>
        <sz val="22"/>
        <rFont val="Calibri"/>
        <family val="2"/>
      </rPr>
      <t xml:space="preserve">
</t>
    </r>
  </si>
  <si>
    <r>
      <t>PLAN DE ACCION -</t>
    </r>
    <r>
      <rPr>
        <sz val="11"/>
        <color rgb="FF333399"/>
        <rFont val="Calibri"/>
        <family val="2"/>
      </rPr>
      <t xml:space="preserve"> SUBDIRECCIÓN DE DISEÑO Y ANÁLISIS ESTRATÉGICO</t>
    </r>
    <r>
      <rPr>
        <sz val="11"/>
        <color rgb="FF000000"/>
        <rFont val="Calibri"/>
        <family val="2"/>
      </rPr>
      <t xml:space="preserve">
</t>
    </r>
  </si>
  <si>
    <r>
      <t>PLAN DE ACCIÓN -</t>
    </r>
    <r>
      <rPr>
        <b/>
        <sz val="22"/>
        <color rgb="FF333399"/>
        <rFont val="Calibri"/>
        <family val="2"/>
      </rPr>
      <t xml:space="preserve"> (DEPENDENCIA)</t>
    </r>
    <r>
      <rPr>
        <b/>
        <sz val="22"/>
        <rFont val="Calibri"/>
        <family val="2"/>
      </rPr>
      <t xml:space="preserve">
</t>
    </r>
  </si>
  <si>
    <t>1.TIPO DE PLAN  DE ACCION.</t>
  </si>
  <si>
    <t>1.TIPO DE PLAN  DE ACCION</t>
  </si>
  <si>
    <r>
      <t xml:space="preserve">2. ENLACE PLAN ACCION 
</t>
    </r>
    <r>
      <rPr>
        <b/>
        <sz val="11"/>
        <color rgb="FF000000"/>
        <rFont val="Calibri"/>
        <family val="2"/>
      </rPr>
      <t>(ruta para acceder a los Planes)</t>
    </r>
  </si>
  <si>
    <t>3. DIMENSIÓN</t>
  </si>
  <si>
    <r>
      <t xml:space="preserve">2. ENLACE PLAN ACCION 
</t>
    </r>
    <r>
      <rPr>
        <b/>
        <sz val="11"/>
        <color rgb="FF000000"/>
        <rFont val="Calibri"/>
        <family val="2"/>
      </rPr>
      <t>(ruta para acceder a los Planes)</t>
    </r>
  </si>
  <si>
    <t>4. POLÍTICAS DE GESTIÓN Y DESEMPEÑO INSTITUCIONAL</t>
  </si>
  <si>
    <t>5.PROCESO</t>
  </si>
  <si>
    <t xml:space="preserve">6. PROYECTO </t>
  </si>
  <si>
    <t>1.TIPO DE PLAN  DE ACCIÓN</t>
  </si>
  <si>
    <t>7. OBJETIVO DESARROLLO SOSTENIBLE</t>
  </si>
  <si>
    <r>
      <t xml:space="preserve">2. ENLACE PLAN ACCIÓN 
</t>
    </r>
    <r>
      <rPr>
        <b/>
        <sz val="11"/>
        <color rgb="FF000000"/>
        <rFont val="Calibri"/>
        <family val="2"/>
      </rPr>
      <t>(ruta para acceder a los Planes)</t>
    </r>
  </si>
  <si>
    <t xml:space="preserve">8.OBJETIVO ESTRATEGICO </t>
  </si>
  <si>
    <t>9.INDICADOR
ESTRATEGICO</t>
  </si>
  <si>
    <t xml:space="preserve">10. META VIGENCIA </t>
  </si>
  <si>
    <t>11.ACTIVIDADES ESTRATEGICAS DE VALOR</t>
  </si>
  <si>
    <t xml:space="preserve">8.OBJETIVO ESTRATÉGICO </t>
  </si>
  <si>
    <t>9.INDICADOR
ESTRATÉGICO</t>
  </si>
  <si>
    <t>12.PRODUCTO</t>
  </si>
  <si>
    <t xml:space="preserve">13. FECHA </t>
  </si>
  <si>
    <t>11.ACTIVIDADES ESTRATÉGICAS DE VALOR</t>
  </si>
  <si>
    <t xml:space="preserve">12.PRODUCTO </t>
  </si>
  <si>
    <t xml:space="preserve">14.INDICADOR/
INDICE
GESTIÓN </t>
  </si>
  <si>
    <t xml:space="preserve">15.META 
VIGENCIA </t>
  </si>
  <si>
    <t xml:space="preserve">14.INDICADOR/
ÍNDICE
GESTIÓN </t>
  </si>
  <si>
    <t xml:space="preserve">16.  DEPENDENCIA 
RESPONSABLE
</t>
  </si>
  <si>
    <t xml:space="preserve">17. AVANCE   METAS </t>
  </si>
  <si>
    <t>17.1 AVANCE DE LAS ACCION/PRODUCTO</t>
  </si>
  <si>
    <t>17.1 AVANCE DE LAS ACCIÓN/PRODUCTO</t>
  </si>
  <si>
    <t xml:space="preserve">17.2EVIDENCIAS </t>
  </si>
  <si>
    <t>17.3 CUMPLIMIENTO DE LA ACCION
 (Fecha)</t>
  </si>
  <si>
    <t xml:space="preserve">17.4 ESTADO DE CUMPLIMIENTO </t>
  </si>
  <si>
    <t>17.3 CUMPLIMIENTO DE LA ACCIÓN
 (Fecha)</t>
  </si>
  <si>
    <t>MES SEGUIMIENTO</t>
  </si>
  <si>
    <t>17.5
% DE AVANCES  DE
META DEL INDICADOR ESTRATEGICO ACUMULADO</t>
  </si>
  <si>
    <t>17.5
% DE AVANCES  DE
META DEL INDICADOR ESTRATÉGICO ACUMULADO</t>
  </si>
  <si>
    <t xml:space="preserve">17.6 
% DE AVANCES 
META DEL INDICADOR DE GESTION
ACUMULADO </t>
  </si>
  <si>
    <t xml:space="preserve">17.7 OBSERVACIONES </t>
  </si>
  <si>
    <t>17.8 ACCION DE MEJORA  PARA EL CUMPLIMENTO DE LAS METAS</t>
  </si>
  <si>
    <t xml:space="preserve">17.6 
% DE AVANCES 
META DEL INDICADOR DE GESTIÓN
ACUMULADO </t>
  </si>
  <si>
    <t>6.1CODIGO
PROYECTO</t>
  </si>
  <si>
    <t xml:space="preserve">
6.2 NOMBRE DEL PROYECTO
</t>
  </si>
  <si>
    <t xml:space="preserve">6.3 Meta 
Cuatrienio
</t>
  </si>
  <si>
    <t>17.8 ACCIÓN DE MEJORA  PARA EL CUMPLIMENTO DE LAS METAS</t>
  </si>
  <si>
    <t xml:space="preserve">6.4. Meta
 Vigencia 
</t>
  </si>
  <si>
    <t xml:space="preserve">6.5 Presupuesto 
vigencia 
</t>
  </si>
  <si>
    <t>13.1INICIO</t>
  </si>
  <si>
    <t>13.2FIN</t>
  </si>
  <si>
    <t>ENERO</t>
  </si>
  <si>
    <t>FEBRERO</t>
  </si>
  <si>
    <t>MARZO</t>
  </si>
  <si>
    <t>ABRIL</t>
  </si>
  <si>
    <t>MAYO</t>
  </si>
  <si>
    <t>JUNIO</t>
  </si>
  <si>
    <t>JULIO</t>
  </si>
  <si>
    <t>AGOSTO</t>
  </si>
  <si>
    <t>SEPTIEMBRE</t>
  </si>
  <si>
    <t>OCTUBRE</t>
  </si>
  <si>
    <t>NOVIEMBRE</t>
  </si>
  <si>
    <t>DICIEMBRE</t>
  </si>
  <si>
    <t xml:space="preserve">ENERO </t>
  </si>
  <si>
    <t xml:space="preserve">FEBRERO </t>
  </si>
  <si>
    <t>14. N/A</t>
  </si>
  <si>
    <t>N/A</t>
  </si>
  <si>
    <t>3. Gestión con Valores para Resultados</t>
  </si>
  <si>
    <t>6. Fortalecimiento organizacional y simplificación de procesos</t>
  </si>
  <si>
    <t>1. Planeación Estratégica y Táctica</t>
  </si>
  <si>
    <t>13. Plan Operativo Anual de Inversiones</t>
  </si>
  <si>
    <t>https://community.secop.gov.co/Public/App/AnnualPurchasingPlanManagementPublic/Index?currentLanguage=en&amp;Page=login&amp;Country=CO&amp;SkinName=CCE</t>
  </si>
  <si>
    <t>4. Gestión para la formación y empleabilidad</t>
  </si>
  <si>
    <t>2. Gestión presupuestal y eficiencia en el gasto público</t>
  </si>
  <si>
    <t>Gestionar el 100% del Plan de adecuación y sostenibilidad SIGD-MIPG</t>
  </si>
  <si>
    <t>12. Gestión Recursos Financieros</t>
  </si>
  <si>
    <t xml:space="preserve">Porcentaje de ejecución del plan de adecuación y sostenibilidad SIGD-MIPG
</t>
  </si>
  <si>
    <t xml:space="preserve">Formular e  Implementar  Plan de adecuación y sostenibilidad SIGD-MIPG “de acuerdo con el Plan Distrital de Desarrollo  según lineamientos de los lideres de Politica </t>
  </si>
  <si>
    <t xml:space="preserve">
Lineamientos Formulados e Implementados
Reportes y resultados de la medición de FURAG. 
</t>
  </si>
  <si>
    <t>Incrementar el potencial productivo de las personas que ejercen actividades de la economía informal, mediante el fortalecimiento de competencias generales y específicas que les permita ser más competitivos, logrando así mejorar el nivel de ingreso y el bienestar de sus familias</t>
  </si>
  <si>
    <t xml:space="preserve">Porcentaje de las personas cualificadas que desarrollan actividades de la economía informal, vinculadas a procesos de formación  </t>
  </si>
  <si>
    <t>NA</t>
  </si>
  <si>
    <t>Ejecutar de manera eficaz el presupuesto de la entidad</t>
  </si>
  <si>
    <t xml:space="preserve">Subdirección de Diseño y Análisis estratégico- SIG 
</t>
  </si>
  <si>
    <t>Porcentaje de cumplimiento en la ejecución del plan anual de adquisiciones</t>
  </si>
  <si>
    <t>Actualizar el documento diagnóstico de necesidades de capacitación.</t>
  </si>
  <si>
    <t xml:space="preserve">Presentar estados financieros  a partir del cumplimiento de los procedimientos establecidos.   </t>
  </si>
  <si>
    <t xml:space="preserve">Actualización anexo cronograma de capacitación </t>
  </si>
  <si>
    <t>Estados financieros.</t>
  </si>
  <si>
    <t>Número de estados financieros presentados en la vigencia</t>
  </si>
  <si>
    <t>Gestión para la formación y empleabilidad</t>
  </si>
  <si>
    <t>Subdirección Administrativa y Financiera 
Contabilidad</t>
  </si>
  <si>
    <r>
      <rPr>
        <b/>
        <sz val="11"/>
        <rFont val="Calibri"/>
        <family val="2"/>
      </rPr>
      <t xml:space="preserve">Diciembre
</t>
    </r>
    <r>
      <rPr>
        <sz val="11"/>
        <rFont val="Calibri"/>
        <family val="2"/>
      </rPr>
      <t xml:space="preserve">
1. https://drive.google.com/drive/u/2/folders/11wd3FZES3MHkqzLypRsiyvWZefvfRd8v
2. https://drive.google.com/drive/u/2/folders/1SU6OdEpM0rhNGZ73-mavKe5qtUkslRXA
3. https://drive.google.com/drive/u/2/folders/1QreLBltj-YKgTRaxudk6rfF56P75llDt
4. https://drive.google.com/drive/u/2/folders/1e4J-o2Kjy7zChhIA0_9kpkq66X1-HrVT
5. https://drive.google.com/drive/u/2/folders/17rZbg_QxdwmmmHB1Nsrya9rhku3PXWnS
</t>
    </r>
    <r>
      <rPr>
        <b/>
        <sz val="11"/>
        <rFont val="Calibri"/>
        <family val="2"/>
      </rPr>
      <t xml:space="preserve">Noviembre
</t>
    </r>
    <r>
      <rPr>
        <sz val="11"/>
        <rFont val="Calibri"/>
        <family val="2"/>
      </rPr>
      <t xml:space="preserve">1. Pàgina web http://www.ipes.gov.co/index.php/gestion-institucional/planeacion/mapa-de-riesgos-y-procesos
2. https://drive.google.com/drive/u/1/folders/1ccwU6t0XJxL39145EuwC422AWN9G2N0k
3. https://drive.google.com/drive/u/1/folders/1_OY7HRsua1cnw6wy_3Pq32Q2k86ZHZlV
4. https://drive.google.com/drive/u/1/folders/1ccwU6t0XJxL39145EuwC422AWN9G2N0k
5. https://drive.google.com/drive/u/1/folders/1hAmgCJr8rTJCUyrynbRMbPpPtuGnI8pQ
</t>
    </r>
    <r>
      <rPr>
        <b/>
        <sz val="11"/>
        <rFont val="Calibri"/>
        <family val="2"/>
      </rPr>
      <t xml:space="preserve">Octubre
</t>
    </r>
    <r>
      <rPr>
        <sz val="11"/>
        <rFont val="Calibri"/>
        <family val="2"/>
      </rPr>
      <t xml:space="preserve">1. pàgina web http://www.ipes.gov.co/index.php/gestion-institucional/planeacion/mapa-de-riesgos-y-procesos
2. https://drive.google.com/drive/u/2/folders/1QreLBltj-YKgTRaxudk6rfF56P75llDt
3. https://drive.google.com/drive/u/2/folders/1QreLBltj-YKgTRaxudk6rfF56P75llDt
4. https://drive.google.com/drive/u/2/folders/16gAiuc1Gjb_eowMQJ2Be7ne3ZcQnrOlo
5. https://drive.google.com/drive/u/2/folders/13_bjVWtYqYhoc0aSoVO18PSqp8B0jQRG
6. https://drive.google.com/drive/u/2/folders/1rfjvXCxcBTytH6v5ivSlVYIBNLdKNh4r
7. https://drive.google.com/drive/u/2/folders/1ckC6RSeURQHbTTO_0576pAIGBI8vLK5a
8. https://drive.google.com/drive/u/2/folders/1ckC6RSeURQHbTTO_0576pAIGBI8vLK5a
9. https://drive.google.com/drive/u/2/folders/1IsMtjEYgaeZji2_ZiWkgbcDUP5t1212h
10. https://drive.google.com/drive/u/2/folders/15VSpAKxxsxhPIzuzzWSOVDxZRuuifnJh
11. https://drive.google.com/drive/u/2/folders/1xjWZCCjqGs2hCIzJDTYO5iL9YPZVnQuv
12. https://drive.google.com/drive/u/2/folders/1QreLBltj-YKgTRaxudk6rfF56P75llDt
</t>
    </r>
    <r>
      <rPr>
        <b/>
        <sz val="11"/>
        <rFont val="Calibri"/>
        <family val="2"/>
      </rPr>
      <t xml:space="preserve">Septiembre
</t>
    </r>
    <r>
      <rPr>
        <sz val="11"/>
        <rFont val="Calibri"/>
        <family val="2"/>
      </rPr>
      <t xml:space="preserve">1. https://drive.google.com/drive/u/1/folders/16OL5JxDsv-uKKdNlqqwCo7HZB41CIRTR
2. https://drive.google.com/drive/u/1/folders/1ccwU6t0XJxL39145EuwC422AWN9G2N0k
3. https://drive.google.com/drive/u/1/folders/1IsMtjEYgaeZji2_ZiWkgbcDUP5t1212h
4. https://drive.google.com/drive/u/1/folders/1R0H5CJGjPqhXzND9p8BUkAaDW_49tLHD
5. https://drive.google.com/drive/u/1/folders/1SU6OdEpM0rhNGZ73-mavKe5qtUkslRXA
6. https://drive.google.com/drive/u/1/folders/1xjWZCCjqGs2hCIzJDTYO5iL9YPZVnQuv
7. https://drive.google.com/drive/u/1/folders/1mv6n1dvQZG7y7QQvhHXF089rgxJYQ-CA
8. https://drive.google.com/drive/u/1/folders/1M3R1AB16Sf7ebDEbSx1zGVqfEu86-7zB
</t>
    </r>
    <r>
      <rPr>
        <b/>
        <sz val="11"/>
        <rFont val="Calibri"/>
        <family val="2"/>
      </rPr>
      <t xml:space="preserve">Agosto
</t>
    </r>
    <r>
      <rPr>
        <sz val="11"/>
        <rFont val="Calibri"/>
        <family val="2"/>
      </rPr>
      <t xml:space="preserve">1. https://drive.google.com/drive/u/2/folders/15LGl0n25uoKM57zjJdOV9Gza_dNB4GSY
2. https://drive.google.com/drive/u/2/folders/1j2snfioBY5fQHvNmuUdL6iK5NG-FACQo
3. https://drive.google.com/drive/u/2/folders/1SU6OdEpM0rhNGZ73-mavKe5qtUkslRXA
4. https://drive.google.com/drive/u/2/folders/1ccwU6t0XJxL39145EuwC422AWN9G2N0k
5. https://drive.google.com/drive/u/2/folders/16OL5JxDsv-uKKdNlqqwCo7HZB41CIRTR
</t>
    </r>
    <r>
      <rPr>
        <b/>
        <sz val="11"/>
        <rFont val="Calibri"/>
        <family val="2"/>
      </rPr>
      <t xml:space="preserve">Julio 
</t>
    </r>
    <r>
      <rPr>
        <sz val="11"/>
        <rFont val="Calibri"/>
        <family val="2"/>
      </rPr>
      <t xml:space="preserve">1. https://drive.google.com/drive/u/1/folders/1j2snfioBY5fQHvNmuUdL6iK5NG-FACQo
2. https://drive.google.com/drive/u/1/folders/1KpaGaHJtaiEu_yMG9GlW5l-82_x_C7Uc
3. https://drive.google.com/drive/u/1/folders/1ccwU6t0XJxL39145EuwC422AWN9G2N0k
4. https://drive.google.com/drive/u/1/folders/1rfjvXCxcBTytH6v5ivSlVYIBNLdKNh4r
5. https://drive.google.com/drive/u/1/folders/17rZbg_QxdwmmmHB1Nsrya9rhku3PXWnS
</t>
    </r>
    <r>
      <rPr>
        <b/>
        <sz val="11"/>
        <rFont val="Calibri"/>
        <family val="2"/>
      </rPr>
      <t xml:space="preserve">Junio </t>
    </r>
    <r>
      <rPr>
        <sz val="11"/>
        <rFont val="Calibri"/>
        <family val="2"/>
      </rPr>
      <t xml:space="preserve">
 1. Evidencias socialización res. 564 de 2018:
 https://drive.google.com/drive/u/2/folders/1DYaiJawYoQRL4Y_oOjWCtifDU5LmbQFx 
 2. Revisión, identificación, analisis de riesgos de proceso
 https://drive.google.com/drive/u/2/folders/1j2snfioBY5fQHvNmuUdL6iK5NG-FACQo
 - Pag web publicación riesgos de corrupción: http://www.ipes.gov.co/images/informes/SDE/Planeacion_estrategica/PlaneAnticorrupcion/Mapasanticorrupcion/Mapa_de_Riesgos_de_Corrupcion_2019/Seguimiento_MAPA_DE_RIESGOS_CORRUPCION_IPES_2019_V.01-260619.xlsx
 3. Revisión y socialización de lineamientos distritales y resultados FURAG e igualmente ajuste documentación.
 https://drive.google.com/drive/u/2/folders/1DYaiJawYoQRL4Y_oOjWCtifDU5LmbQFx
 4. Formulación planes de acción FURAG
 https://drive.google.com/drive/u/2/folders/1SU6OdEpM0rhNGZ73-mavKe5qtUkslRXA
 5. Sesión comite gestión documental
 https://drive.google.com/drive/u/2/folders/13_bjVWtYqYhoc0aSoVO18PSqp8B0jQRG
 6. Comite autoevaluación SIGD-MIPG https://drive.google.com/drive/u/1/folders/17rZbg_QxdwmmmHB1Nsrya9rhku3PXWnS
 </t>
    </r>
    <r>
      <rPr>
        <b/>
        <sz val="11"/>
        <rFont val="Calibri"/>
        <family val="2"/>
      </rPr>
      <t>Mayo</t>
    </r>
    <r>
      <rPr>
        <sz val="11"/>
        <rFont val="Calibri"/>
        <family val="2"/>
      </rPr>
      <t xml:space="preserve">
 cuadro comparativo y oportunidades de mejora resultado del análisis de los requisitos (productos) de entidad VS Guía de armonización NTD SIG 0012011MIPG
 https://drive.google.com/drive/u/2/folders/12nFlTC1WRMvi9ncKlk-dX_aVnov9BlPY
</t>
    </r>
    <r>
      <rPr>
        <b/>
        <sz val="11"/>
        <rFont val="Calibri"/>
        <family val="2"/>
      </rPr>
      <t xml:space="preserve"> Abril</t>
    </r>
    <r>
      <rPr>
        <sz val="11"/>
        <rFont val="Calibri"/>
        <family val="2"/>
      </rPr>
      <t xml:space="preserve"> 
Cuadro comparativo y oportunidades de mejora Dimensiones de Direccionamiento y Dimensión de Gestión con valores para resultados y sus políticas Ruta Drive https://drive.google.com/drive/u/2/folders/12nFlTC1WRMvi9ncKlk-dX_aVnov9BlPY Marzo certificado de recepción y diligenciamiento por parte del DAFP, con lo que se da cumplimiento a la actividad. Actas de reunión carpeta Físico y DRIVE Evidencias en la ruta: https://drive.google.com/drive/u/2/folders/1Av5ciqkYEmvYO0_rM0RjeHzfOcy_Xdv8</t>
    </r>
  </si>
  <si>
    <t>6,5%</t>
  </si>
  <si>
    <t>14,7%%</t>
  </si>
  <si>
    <t>Presentar  obligaciones tributarias de acuerdo a la normatividad vigente.</t>
  </si>
  <si>
    <t>Declaraciones tributarias y estampillas.</t>
  </si>
  <si>
    <t>(Número de obligaciones tributarias presentadas/Número de obligaciones tributarias requeridas)*100</t>
  </si>
  <si>
    <t xml:space="preserve">Estructurar las propuestas técnicas con las cuales se adelantara la contratación de los procesos de capacitación de las personas que ejercen actividades de la economía informal, en las temáticas priorizadas. </t>
  </si>
  <si>
    <t>Desarrollar actividades de sensibilización para promover y fortalecer la cultura del Modelo Integrado de Planeación y  Gestión Distrital SIGD</t>
  </si>
  <si>
    <t xml:space="preserve">Solicitud de cotizaciones, envió de documentos precontractuales a jurídica, publicación del proceso en el Secop II, acta de adjudicación. </t>
  </si>
  <si>
    <t>Jornadas de sensibilización y campañas SIG</t>
  </si>
  <si>
    <t>Realizar seguimiento al cumplimiento de la Resolución DDC-000003-2018 "Lineamientos para la sostenibilidad del Sistema Contable Público Distrital"</t>
  </si>
  <si>
    <t>Reporte de cumplimiento de la Resolución DDC-000003-2018</t>
  </si>
  <si>
    <t>% de avance en la implementación de la Resolución DDC-000003-2018</t>
  </si>
  <si>
    <t xml:space="preserve">Diciembre 
Contemplando una meta de 11 martes de calidad realizados, donde a la fecha de corte 31 de diciembre se cumple con la meta de 11 sesiones, lo que representa un avance del 100%.
Noviembre
El martes de calidad correspondiente a noviembre se realizó el  31 de octubre de 2019. queda pendiente a realizarse el correspondiente al mes de diciembre de 2019 para dar cumplimiento al 100%.
Octubre
Contemplando una meta de 11 martes de calidad realizados, donde a la fecha de corte 31 de octubre  se llevan 10, lo que representa un avance del 91%.
Septiembre
Contemplando una meta de 11 martes de calidad realizados, donde a la fecha de corte 31 de agosto, se llevan 9, lo que representa un avance del 82%.
Agosto
El indicador para la actividad antes mencionada esta formulado de la siguiente manera:
Actividades ejecutadas * 100/actividades programadas (11 sesiones de martes de calidad)
Contemplando una meta de 11 martes de calidad realizados, donde a la fecha de corte 31 de agosto, se llevan 8, lo que representa un avance del 73%.
</t>
  </si>
  <si>
    <t>Monitorear y hacer seguimiento  al reporte de la ejecución presupuestal de la entidad.</t>
  </si>
  <si>
    <t xml:space="preserve"> Migrar la documentación de compartidos a la herramientas ofimática  GOOGLE </t>
  </si>
  <si>
    <t>Documentación migrada a Google</t>
  </si>
  <si>
    <t>Reporte del seguimiento a la  ejecución presupuestal del periodo requerido.</t>
  </si>
  <si>
    <t>Documentación migrada</t>
  </si>
  <si>
    <t>100% de documentación migrada</t>
  </si>
  <si>
    <t xml:space="preserve">Vincular personas que ejercen actividades de economía  informal a los programas de formación implementados por la SFE.
</t>
  </si>
  <si>
    <t>Reporte mensual de seguimiento a la meta de producto a través del formato 277</t>
  </si>
  <si>
    <t>% de seguimiento al reporte de la ejecución del presupuesto de la vigencia</t>
  </si>
  <si>
    <t>Actas de socialización de como ingresar a Drive https://sites.google.com/bogota.gov.co/sitiodecodificacion/mapa-de-procesos</t>
  </si>
  <si>
    <t>Subdirección Administrativa y Financiera 
Presupuesto</t>
  </si>
  <si>
    <t xml:space="preserve">Número de personas matriculadas/Número de personas programas*100, </t>
  </si>
  <si>
    <t>CUMPLIDA</t>
  </si>
  <si>
    <t xml:space="preserve"> % de seguimiento al reporte de la ejecución de reservas presupuestales</t>
  </si>
  <si>
    <t>Revisar, actualizar y realizar monitoreo y seguimiento a los mapas de riesgos  de los procesos de la entidad de acuerdo con los lineamientos establecidos por el DAFP/2018</t>
  </si>
  <si>
    <t>Mapas de riesgos de los proceso actualizados.
Mapas de riesgos con seguimiento.</t>
  </si>
  <si>
    <t>% de seguimiento al reporte de la  reducción en los pasivos exigibles</t>
  </si>
  <si>
    <t xml:space="preserve">
%Mapas de riesgos de los procesos actualizados y con seguimiento</t>
  </si>
  <si>
    <t>No. De personas vinculadas laboralmente producto de los procesos de atención realizados por SFE</t>
  </si>
  <si>
    <t>Formar personas que ejercen actividades de economía informal a través de alianzas por el empleo.</t>
  </si>
  <si>
    <t>Incrementar los recursos de inversión de la entidad</t>
  </si>
  <si>
    <t>Número de personas matriculadas/Número de personas programas*100</t>
  </si>
  <si>
    <t>Porcentaje de reducción de cartera</t>
  </si>
  <si>
    <t>Recaudar el pago por arrendamiento y uso y aprovechamiento mensual de las plazas y alternativas comerciales</t>
  </si>
  <si>
    <t>% de recaudo por arrendamiento, uso y aprovechamiento mensual de las plazas y alternativas comerciales</t>
  </si>
  <si>
    <t>% de recaudo por arrendamiento y uso y aprovechamiento mensual</t>
  </si>
  <si>
    <t>Subdirección Administrativa y Financiera 
Cartera</t>
  </si>
  <si>
    <t xml:space="preserve">Producto:   
Abril: (1) Política actualizada 
Mayo: (1) Reporte de Actualización de 15 matrices de riesgos de gestión de los 15 procesos
Agosto: (1) Reporte de seguimiento a la aplicación de controles riesgos de corrupción y proceso
Diciembre:  (1) Reporte de seguimiento a la aplicación de controles.
El indicador para la actividad esta formulado de la siguiente manera:
Actividades ejecutadas (Gestión riesgos) * 100
actividades programadas (4 productos Gestión riesgos)
Contemplando una meta de 4 productos realizados, donde a la fecha de corte 31 de noviembre 30, se llevan 3, lo que representa un avance del 75%, no obstante se informa que se esta en el proceso de seguimiento de los mapas de riesgos de gestión los cuales se reportarán en el mes de diciembre en página web.
</t>
  </si>
  <si>
    <t xml:space="preserve">•       Realizar seguimiento y publicación  a los planes de tratamiento para el tercer cuatrimestre
 </t>
  </si>
  <si>
    <t>Gestionar y formalizar alianzas por el empleo, con empresas del sector privado.</t>
  </si>
  <si>
    <t>9. Plan Anticorrupción y de Atención al Ciudadano</t>
  </si>
  <si>
    <t>Alianzas por el empleo formalizadas</t>
  </si>
  <si>
    <t>http://www.ipes.gov.co/index.php/gestion-institucional/planeacion/planes/plan-anticorrupcion</t>
  </si>
  <si>
    <r>
      <t>Número de alianzas por el empleo formalizadas</t>
    </r>
    <r>
      <rPr>
        <sz val="14"/>
        <color rgb="FF000000"/>
        <rFont val="Arial Narrow"/>
        <family val="2"/>
      </rPr>
      <t xml:space="preserve">/ Número de alianzas por el empleo programadas </t>
    </r>
  </si>
  <si>
    <t xml:space="preserve">Depurar y sanerar la cartera de la entidad </t>
  </si>
  <si>
    <t>% de depuración y saneamiento de la cartera a Diciembre 31 de 2018</t>
  </si>
  <si>
    <t>% depuración de la cartera a Diciembre 31 de 2018</t>
  </si>
  <si>
    <t>8. Participación ciudadana en la gestión pública</t>
  </si>
  <si>
    <t>Fortalecimiento de la gestión institucional</t>
  </si>
  <si>
    <t>Desarrollar 14 talleres de orientación para el empleo, con las personas que participan en los procesos de formación a través de alianzas por el empleo.</t>
  </si>
  <si>
    <t xml:space="preserve">Listas de asistencia a los talleres </t>
  </si>
  <si>
    <t>Mejorar la satisfacción de los usuarios y partes interesadas</t>
  </si>
  <si>
    <t>Número de talleres realizados/Número de talleres programados*100</t>
  </si>
  <si>
    <t>% de mejora de la percepción de satisfacción de usuarios y partes interesadas sobre los servicios prestados.</t>
  </si>
  <si>
    <t>11. Gestión Recursos Físicos</t>
  </si>
  <si>
    <t>Realizar audiencia de rendición de cuentas</t>
  </si>
  <si>
    <t>Rendición de cuentas realizada</t>
  </si>
  <si>
    <t>No. de audiencias públicas de rendición de cuentas realizadas.</t>
  </si>
  <si>
    <t>Realizar control a los inventarios  de los bienes muebles e inmuebles de la entidad.</t>
  </si>
  <si>
    <t>Inventario general de los bienes muebles e inmuebles de la entidad</t>
  </si>
  <si>
    <t xml:space="preserve">Subdirección de Diseño y Análisis estratégico
</t>
  </si>
  <si>
    <t>Enero: Durante el mes de enero se realizaron notas periodísticas que den cuenta de los logros y acciones más importantes de cada una de las áreas misionales y procesos de apoyo de la entidad.
Se publicó el informe de gestión 2018 en la página web de la entidad.
Febrero: Se realizó la convocatoria entre los grupos de interés para que asistan a los espacios de diálogo y audiencia de rendición de cuentas de la  entidad.
Se realizaron dos espacios de diálogos presenciales con la participación de dos subdirecciones misionales.
Marzo: Se realizó la rendición de cuentas 2019 en la Plaza de Artesanos, el día 05 de marzo.</t>
  </si>
  <si>
    <t>En la página Web de la entidad se encuentran disponibles las evidencias asociadas a esta actividad, para adelantar la consulta se puede accesar a los soportes a traves de la siguiente ruta:
http://www.ipes.gov.co/index.php/gestion-institucional/planeacion/informe-de-rendicion-de-cuentas</t>
  </si>
  <si>
    <t xml:space="preserve">Inventario de bienes muebles e inmuebles </t>
  </si>
  <si>
    <t>Subdirección Administrativa y Financiera 
Almacén</t>
  </si>
  <si>
    <t>Referenciar el 15% de las personas que ejercen actividades de la economía informal, a oportunidades de empleo a través de alianzas por el empleo.</t>
  </si>
  <si>
    <t>Reporte mensual de seguimiento a la meta de resultado a través del formato 277</t>
  </si>
  <si>
    <t>(Número de personas referenciadas a oportunidades de empleo/Número de personas certificadas en procesos de formación a través de alianzas por el empleo)*100</t>
  </si>
  <si>
    <t>Inventario  aleatorio de los bienes muebles e inmuebles de la entidad, sede administrativa,plazas de mercado o puntos comerciales.</t>
  </si>
  <si>
    <t xml:space="preserve">Fortalecer la cultura de transparencia y servicio al usuario </t>
  </si>
  <si>
    <t>Página WEB accesible y usable por los ciudadanos.
Plan de acción anticorrupción y de servicio al ciudadano implementado.</t>
  </si>
  <si>
    <t>% de implementación del plan de acción anticorrupción y de servicio al ciudadano</t>
  </si>
  <si>
    <t>Hacer seguimiento a cada una de las personas referenciadas a las vacantes laborales, una vez se ha realizado el proceso de remisión.</t>
  </si>
  <si>
    <t xml:space="preserve">Diciembre
• https://drive.google.com/drive/u/2/folders/11wd3FZES3MHkqzLypRsiyvWZefvfRd8v
•. https://drive.google.com/drive/u/2/folders/1QreLBltj-YKgTRaxudk6rfF56P75llDt
•https://drive.google.com/drive/u/2/folders/1OC9qvcrmMWyyf7_SBZjhldkUDH8xFf1o
• https://drive.google.com/drive/folders/1vup2yP_E1g9zGeJoGMgvlfkB0VOhHV5L
• https://drive.google.com/drive/folders/1vup2yP_E1g9zGeJoGMgvlfkB0VOhHV5L
• http://www.ipes.gov.co/index.php/gestion-institucional/control/mapa-de-riesgos-anticorrupcion. El 27 de enero de 2019
• http://www.ipes.gov.co/index.php/gestion-institucional/planeacion/informes-de-gestion
• http://www.ipes.gov.co/index.php/informacion-de-interes/noticias/ipes-rindio-cuentas-de-su-gestion-2018/504
• http://www.ipes.gov.co/index.php/informacion-de-interes/noticias/la-alternativa-que-beneficia-a-adultos-mayores-y-o-con-alguna-discapacidad/496
• http://www.ipes.gov.co/images/informes/informes_de_gestion_2017/INFORME_DE_RENDICION_DE_CUENTAS_VIG_2017.pdf
• http://www.ipes.gov.co/index.php/gestion-institucional/instrumentos-de-gestion/informacion-de-pqrs-y-denuncias/usuarios-atendidos-y-promedio-de-calificacion-digiturno
• Actas de reuniones. </t>
  </si>
  <si>
    <t>2. Direccionamiento Estratégico y Planeación</t>
  </si>
  <si>
    <t>Realizar seguimiento a la política de austeridad del gasto. (Gastos en Vehiculos y Fotocopias)</t>
  </si>
  <si>
    <t>Reducción de gasto en vehiculos</t>
  </si>
  <si>
    <t>% de cumplimiento de la programación de servicios de transporte</t>
  </si>
  <si>
    <t xml:space="preserve">Subdirección Administrativa y Financiera </t>
  </si>
  <si>
    <t xml:space="preserve">Hacer seguimiento bimensual a las personas que lograron ser vinculadas laboralmente, después del proceso de formación a través de alianzas por el empleo. 
</t>
  </si>
  <si>
    <t>4. Evaluación de Resultados</t>
  </si>
  <si>
    <t>Reducción de gasto en fotocopias</t>
  </si>
  <si>
    <t xml:space="preserve">NA
</t>
  </si>
  <si>
    <t>% de reducción del volumen promedio mensual de fotocopias</t>
  </si>
  <si>
    <t>Realizar seguimiento a los Planes Institucionales</t>
  </si>
  <si>
    <t xml:space="preserve">Informe de resultados plan de acción
Informe de seguimiento al plan estratégico (Revisión anual de la estrategia).
</t>
  </si>
  <si>
    <t>Organizar y desarrollar 15 ruedas de servicio para ofertar los servicios de formación y orientación para el empleo en las diferentes localidades de Bogotá.</t>
  </si>
  <si>
    <t>No de reportes de seguimiento trimestral</t>
  </si>
  <si>
    <t>Registro en HEMI de los participantes e informes de las ruedas de servicios</t>
  </si>
  <si>
    <t xml:space="preserve">SDAE- Equipo Planeación
</t>
  </si>
  <si>
    <t>(Número de ruedas de servicio realizadas/Número de ruedas de servicio programadas)*100</t>
  </si>
  <si>
    <t>8. Plan de Trabajo Anual en Seguridad y Salud en el Trabajo</t>
  </si>
  <si>
    <t xml:space="preserve">https://drive.google.com/drive/folders/16OL5JxDsv-uKKdNlqqwCo7HZB41CIRTR </t>
  </si>
  <si>
    <t>http://www.ipes.gov.co/images/informes/Planes/PLAN_DE_TRABAJO_ANUAL_DEL_SG-SST_2019.pdf</t>
  </si>
  <si>
    <t xml:space="preserve">Desarrollar 44 talleres de orientación para el empleo con el fin de referenciar a la población sujeto de atención, que participa en este servicio, a las vacantes laborales gestionadas por el IPES con el sector privado.
 </t>
  </si>
  <si>
    <t>1. Talento Humano</t>
  </si>
  <si>
    <t>3. Talento Humano</t>
  </si>
  <si>
    <t>8. Gestión del Talento Humano</t>
  </si>
  <si>
    <t xml:space="preserve">Mejorar las condiciones de seguridad y salud en el trabajo </t>
  </si>
  <si>
    <t>Realizar seguimiento al cumplimiento del plan anual de SST (Seguridad y Salud en el Trabajo).</t>
  </si>
  <si>
    <t>Realizar reporte de avance al cumplimiento del plan anual SST</t>
  </si>
  <si>
    <t>Reporte del porcentaje de cumplimiento del plan anual SST</t>
  </si>
  <si>
    <t xml:space="preserve">% de cumplimiento de la implementación del plan </t>
  </si>
  <si>
    <t>Subdirección Administrativa y Financiera 
Talento Humano</t>
  </si>
  <si>
    <t>16. Seguimiento y evaluación del desempeño institucional</t>
  </si>
  <si>
    <t>Coordinar con las áreas misionales la elaboración y seguimiento de los planes de acción de las políticas públicas.</t>
  </si>
  <si>
    <t xml:space="preserve">Reporte a política pública de victimas
Reporte a política pública de discapacidad
Reporte a política pública de Mujer Equidad y Genero.
Reporte a políticas publicas poblacionales (Juventud, adultez y vejez).
Reporte a política pública LGBTI.
Reporte a política de etnias.
Reporte a política de familia.
</t>
  </si>
  <si>
    <t>Reportes trimestral</t>
  </si>
  <si>
    <t xml:space="preserve">SDAE- Estudios económicos.
</t>
  </si>
  <si>
    <t>1. Reportes PAD y FUT de la Politica Publica de Victimas de Conflicto Armado, a Corte 31 de Marzo y 30 de Junio de 2019.
* Enero se reportaron las acciones realizadas durante el 2018 en la politica de victimas mediante seguimiento del PAD. 
* Febrero se reportaron las acciones realizadas durante el 2018 en la politica de discapacidad mediante matrices y un documento word.
*Marzo: se reportaron las acciones realizadas durante el 2018 de politica de la mujer.
* Abril: seguimiento a la ejecución del plan de acción 2019 de la política LGBTI, en el sistema ZIPA,  Reportes PAD y FUT de la Politica Publica de Victimas de Conflicto Armado, a Corte 31 de Marzo
* Junio: seguimiento a las actividades del plan de acción 2019 de la política LGBTI, seguimiento  a la política pública de victima, seguimiento a políticas poblacionales de adultez y vejez.
*Julio: Reportes PAD y FUT de la Politica Publica de Victimas de Conflicto Armado, a Corte 30 de Junio de 2019.
* Octubre: se realizó el reporte del tercer trimestre del  plan de acción de la política LGBTI, Reportes PAD y FUT de la Politica Publica de Victimas de Conflicto Armado, a corte 30 de septiembre.</t>
  </si>
  <si>
    <t>1. Carpeta Politicas Publicas / Politica Publica de Victimas</t>
  </si>
  <si>
    <t>5. Plan Estratégico de Talento Humano</t>
  </si>
  <si>
    <t>http://www.ipes.gov.co/images/informes/Planes/Plan_Estrategico_de_Talento_Humano_RESOLUCION_N_024_DE_2019-TALENTO_HUMANO.pdf</t>
  </si>
  <si>
    <t>Fortalecer la cultura y clima organizacional de la entidad</t>
  </si>
  <si>
    <t>Indice de clima organizacional</t>
  </si>
  <si>
    <t>Realizar reporte  de avance al cumplimiento del plan estratégico de talento humano</t>
  </si>
  <si>
    <t>Reporte del porcentaje de cumplimiento plan estratégico de talento humano</t>
  </si>
  <si>
    <t>FORMULACIÓN INICIAL</t>
  </si>
  <si>
    <t>Fecha: 31/01/2019</t>
  </si>
  <si>
    <t>Subdirección de Formación y Empleabilidad</t>
  </si>
  <si>
    <t xml:space="preserve">VoBo.  SUBDIRECTORA DE DISEÑO Y ANÁLISIS ESTRATÉGICO </t>
  </si>
  <si>
    <t>1. Planeación Institucional</t>
  </si>
  <si>
    <t>Realizar seguimiento y generación de alertas a la ejecución de las metas de los proyectos de inversión y en el sistema SEGPLAN.</t>
  </si>
  <si>
    <t xml:space="preserve">Reporte del avance de metas de los proyectos de inversión. </t>
  </si>
  <si>
    <t>No de reportes mensuales</t>
  </si>
  <si>
    <t>Acorde al avance reportado por las areas misionales, se hace un informe consolidado mensual el cual se remite a la Subdirectora de Diseño y Análisis Estratégico, a la Asesora de la Dirección General del IPES, Gina Chappe, con el fin de presentar los resultados en los comites directivos, para la respectiva evaluación y seguimiento, por parte de los directivos de la entidad.
Se realiza seguimiento a metas de los proyectos de inversión y del Plan Distrital de Desarrollo "Bogotá Mejor para Todos", para el comité de empalme de la nueva administración.</t>
  </si>
  <si>
    <t>Circular 054 del 20 de noviembre del 2019: Seguimiento a metas del PDD con corte a 30 de noviembre del 2019.</t>
  </si>
  <si>
    <t>6. Plan Institucional de Capacitación</t>
  </si>
  <si>
    <t>http://www.ipes.gov.co/images/informes/Planes/Plan_Institucional_de-Capacitacion_RESOLUCION_N_028_DE_2019-CAPACITACION.pdf</t>
  </si>
  <si>
    <t>Mejorar las competencias del personal</t>
  </si>
  <si>
    <t>%de satisfacción con las capacitaciones realizadas</t>
  </si>
  <si>
    <t>Realizar reporte de avance al cumplimiento del plan de capacitación institucional</t>
  </si>
  <si>
    <t>Reporte del porcentaje de cumplimiento plan de capacitación institucional</t>
  </si>
  <si>
    <t>7. Plan de Incentivos Institucionales</t>
  </si>
  <si>
    <t>http://www.ipes.gov.co/images/informes/Planes/Programa_de_Bienestar_Social_e_insetivos_RESOLUCION_N_026_DE_2019-BIENESTAR_SOCIAL_E_INCENTIVOS.pdf</t>
  </si>
  <si>
    <t>ACTUALIZACIÓN</t>
  </si>
  <si>
    <t>Fecha: DD/MM/AAA</t>
  </si>
  <si>
    <t>Realizar el informe del  Acta informe de gestión, Ley 951</t>
  </si>
  <si>
    <t>Informe entregado</t>
  </si>
  <si>
    <t>No de informes entregados</t>
  </si>
  <si>
    <t>Realizar reporte de avance al cumplimiento del plan de incentivos institucionales.</t>
  </si>
  <si>
    <t>1. Radicado 00110-816-015122 de 5 de julio de 2019: Informe Gestión y Desarrollo Institucional.
2. Radicado 00110-816-015041 del 5 de julio de 2019: Informe Diagnóstico Sectorial 
3. Radicado 00110-816-015041 del 5 de julio de 2019: Balance Estratégico de la Administración Distrital</t>
  </si>
  <si>
    <t>Reporte del porcentaje de cumplimiento plan de incentivos institucionales.</t>
  </si>
  <si>
    <t xml:space="preserve">Subdirección Administrativa y Financiera 
Talento Humano
</t>
  </si>
  <si>
    <t>Plan anual de Adquisiciones</t>
  </si>
  <si>
    <t>3. Plan Anual de Vacantes</t>
  </si>
  <si>
    <t>http://www.ipes.gov.co/images/informes/Planes/Plan_de_Vacantes_RESOLUCION_N_023_DE_2019-VACANTES.pdf</t>
  </si>
  <si>
    <t>Control de Cambios</t>
  </si>
  <si>
    <t xml:space="preserve">Realizar reporte de avance al cumplimiento del plan anual de vacantes </t>
  </si>
  <si>
    <t>Reporte del porcentaje de cumplimiento de periodos de prueba de los funcionarios posesionados del  concurso de méritos 431 de 2016</t>
  </si>
  <si>
    <t>% de cumplimiento de de periodos de prueba de los funcionarios posesionados del concurso de méritos 431 de 2016</t>
  </si>
  <si>
    <t>Monitorear y hacer seguimiento a la ejecución presupuestal de la entidad.</t>
  </si>
  <si>
    <t>1. Plan Institucional de Archivos de la Entidad ­PINAR</t>
  </si>
  <si>
    <t>Reportes de ejecución presupuestal del periodo requerido.</t>
  </si>
  <si>
    <t>http://www.ipes.gov.co/images/informes/SDE/Planes_2018/DE-030_PLAN_INSTITUCIONAL_DE_ARCHIVO.pdf</t>
  </si>
  <si>
    <t>5. Información y Comunicación</t>
  </si>
  <si>
    <t>10. Gestión documental</t>
  </si>
  <si>
    <t xml:space="preserve">9. Gestión Documental </t>
  </si>
  <si>
    <t>Fortalecer el sistema integrado de gestión</t>
  </si>
  <si>
    <t>Realizar reporte de avance al cumplimiento del PINAR</t>
  </si>
  <si>
    <t>Reporte del porcentaje de cumplimientodel PINAR</t>
  </si>
  <si>
    <t># de versión</t>
  </si>
  <si>
    <t>Modificación realizada:</t>
  </si>
  <si>
    <t>% de ejecución del presupuesto de vigencia de la entidad.</t>
  </si>
  <si>
    <t>Fecha</t>
  </si>
  <si>
    <t>7. Servicio al ciudadano</t>
  </si>
  <si>
    <t xml:space="preserve">7. Servicio al Usuario </t>
  </si>
  <si>
    <t xml:space="preserve">Mejorar la satisfacción de los usuarios y partes interesadas 
</t>
  </si>
  <si>
    <t>Se adjuntan seguimientos a la ejecución presupuestal semanales</t>
  </si>
  <si>
    <t>Mejorar la oportunidad y calidad de las respuestas dadas a los requerimientos de los usuarios.</t>
  </si>
  <si>
    <t>Realizar seguimiento a la oportunidad de la respuesta de PQRS.</t>
  </si>
  <si>
    <t xml:space="preserve">Reportes de seguimiento  semanal
Mesas de trabajo con las dependencias </t>
  </si>
  <si>
    <t>Número de reportes enviados a las diferentes áreas
Número de mesas de trabajo trimestrales realizadas</t>
  </si>
  <si>
    <t>48
4</t>
  </si>
  <si>
    <t>Subdirección Administrativa y Financiera 
Servicio al usuario</t>
  </si>
  <si>
    <t>Versión inicial publicada en página web.</t>
  </si>
  <si>
    <t xml:space="preserve">Mediante oficio del 11/02/2019, Radicado: 00110-817-000985, la Subdirección de Formación y Empleabilidad solicita el ajuste de dos actividades programadas en el Plan de Acción.
</t>
  </si>
  <si>
    <t xml:space="preserve"> Fecha: 31/01/2019</t>
  </si>
  <si>
    <t>APROBACION DEPENDENCIA: SUBDIRECCIÓN ADMINISTRATIVA Y FINANCIERA</t>
  </si>
  <si>
    <t>% de ejecución del presupuesto de reservas de la entidad.</t>
  </si>
  <si>
    <t xml:space="preserve">VoBo.  SUBDIRECTORA DE DISEÑO Y ANALISIS ESTRATEGICO </t>
  </si>
  <si>
    <t>Se adjuntan seguimientos a la ejecución presupuestal de las reservas de la SDAE</t>
  </si>
  <si>
    <t xml:space="preserve">Gestionar los conceptos ante Secretaría de Planeación de modificaciones presupuestales requeridas para eficiente ejecución del presupuesto de inversión (reducciones, adiciones, traslados presupuestales). </t>
  </si>
  <si>
    <t>Conceptos técnicos expedidos por la Secretaría Distrital de Planeación</t>
  </si>
  <si>
    <t>No de solicitudes de conceptos técnicos tramitados/No de requerimientos de modificaciones presupuestales.</t>
  </si>
  <si>
    <t>Debido a que la Secretaría Distrital de Hacienda emitio la RESOLUCIÓN No- SDH-000037 del 06 de marzo del 2019, por medio de la cual se modifica el Manual de Programación, Ejecución y Cierre Presupuesta del Distrito Capital, se modificó el procedimiento para tramitar los conceptos técnicos, ante la Secretaría Distrital de Planeación,  y por lo tanto la SDAE, no tramitara solicitud de concepto ante la SDP, por lo tanto esta actividad se suprimira del Plan de Acción en el mes de julio.</t>
  </si>
  <si>
    <t>Fecha: Fecha: 31/01/2019</t>
  </si>
  <si>
    <t>Planes decreto 612 del 2018</t>
  </si>
  <si>
    <t>Políticas de Gestión y Desempeño Institucional</t>
  </si>
  <si>
    <t>Dimensión</t>
  </si>
  <si>
    <t>Procesos</t>
  </si>
  <si>
    <t>Objetivo de Desarrollo Sostenible</t>
  </si>
  <si>
    <t>Código Proyecto</t>
  </si>
  <si>
    <t>Debido a que la Secretaría Distrital de Hacienda emitio la RESOLUCIÓN No- SDH-000037 del 06 de marzo del 2019, por medio de la cual se modifica el Manual de Programación, Ejecución y Cierre Presupuesta del Distrito Capital, se modificó el procedimiento para tramitar los conceptos técnicos, ante la Secretaría Distrital de Planeación,  y por lo tanto la SDAE, no tramitará solicitud de concepto ante la SDP, por lo tanto esta actividad se suprimira del Plan de Acción en el mes de julio.</t>
  </si>
  <si>
    <t>Nombre del Proyecto</t>
  </si>
  <si>
    <t>Formular el anteproyecto de presupuesto anual de la entidad (2020), en coordinación con la Subdirección Administrativa y Financiera y las demás áreas de la entidad.</t>
  </si>
  <si>
    <t>Anteproyecto de presupuesto vigencia 2020</t>
  </si>
  <si>
    <t>Anteproyecto de presupuesto formulado</t>
  </si>
  <si>
    <t>Junio: se realizó el alistamiento para la metodología de trabajo para la formulación del presupuesto de la vigencia siguiente 2020.
Julio: se realizaron mesas de trabajo con las áreas  de la entidad, para la revisión de las necesidades presupuestales, y se elaboró la primera versión del anteproyecto para la presentación ante la Dirección General.
Agosto: Se a cumplido con los lineamientos de la Circular conjunta 003 del 2019 de la SDH y la SDP y el cronograma de actividades definidos, en el punto 15 de la misma, el día 30 de agosto se envio la presentación, con documento de la programación de la inversión 2020 de la entidad.
Septiembre: Cumplimiento dela actividad 15 de la Circular Conjunta 003 del 2019 de la SDH y la SDP, participando de la mesa de trabajo virtual de programación de gastos de inversión con la SDH y la  SDP, respuesta a las inquietudes formuladas por la SDH.
Octubre: Se radico anteproyecto de presupuesto 2020 IPES a la SDH con radicado # 00110-816-024648 del 9-10-2019, ante la SDP con radicado 00110-816-024650 del 9-10-2019 y ante Contraloria con radicado 00110-816-025622 del 23-10-2019.</t>
  </si>
  <si>
    <t>Listados de asistencia, documentos de trabajo, presentación de power point, Radicados</t>
  </si>
  <si>
    <t>1.Poner fin a la pobreza en todas sus formas</t>
  </si>
  <si>
    <t>2. Plan Anual de Adquisiciones</t>
  </si>
  <si>
    <t xml:space="preserve">2. Gestión de Comunicaciones </t>
  </si>
  <si>
    <t xml:space="preserve">2. Poner fina al hambre, lograr la Seguridad alimentaria y la mejora de la nutrición </t>
  </si>
  <si>
    <t>Oportunidades de generación de ingresos para vendedores informales</t>
  </si>
  <si>
    <t xml:space="preserve">3. Identificación, Caracterización y Registro de Población Sujeto de atención. </t>
  </si>
  <si>
    <t xml:space="preserve">Mediante oficio del 12/03/2019, Radicado: 00110-817-001932, la Subdirección Administrativa y Financiera  solicita ajuste de 1 actividad programada en el Plan de Acción.
</t>
  </si>
  <si>
    <t>Consolidar y actualizar el plan anual de adquisiciones.</t>
  </si>
  <si>
    <t>Administración y fortalecimiento del sistema distrital de plazas de mercado</t>
  </si>
  <si>
    <t xml:space="preserve">Plan anual de adquisiciones consolidado y actualizado
</t>
  </si>
  <si>
    <t>No de solicitudes de modificaciones tramitadas/ No de requerimientos de modificaciones al Plan de Adquisiciones.</t>
  </si>
  <si>
    <t xml:space="preserve">SDAE
</t>
  </si>
  <si>
    <t>Carpeta Estudios Economicos / Plan de Adquisiciones</t>
  </si>
  <si>
    <t>4. Plan de Previsión de Recursos Humanos
5. Plan Estratégico de Talento Humano</t>
  </si>
  <si>
    <t>4. Integridad</t>
  </si>
  <si>
    <t>Generación de alternativas comerciales transitorias</t>
  </si>
  <si>
    <t>6. Gestión del Conocimiento y la Innovación</t>
  </si>
  <si>
    <t>14. Gestión del conocimiento y la innovación</t>
  </si>
  <si>
    <t>Desarrollar estudios e investigaciones para fortalecer la gestión del IPES</t>
  </si>
  <si>
    <t>5. Transparencia, acceso a la información pública y lucha contra la corrupción</t>
  </si>
  <si>
    <t xml:space="preserve">Estudios e investigaciones realizadas
</t>
  </si>
  <si>
    <t>5. Fortalecimiento de la Economía Popular</t>
  </si>
  <si>
    <t>Formación e inserción laboral</t>
  </si>
  <si>
    <t>No de estudios e investigaciones realizados/No de estudios e investigaciones programados</t>
  </si>
  <si>
    <t>Grupo de estudios económicos</t>
  </si>
  <si>
    <t>1. Plan de Atencion Integral para los vendedores informales.
2. Estudio Shoper de los Puntos comerciales. 
3. Manual de Indicadores de Gestion e Impacto. 
4. Estudios de Sector para los procesos contractuales.
5. Informe Balance Social. 
6. Informe de la Audiencia Principal de Rendicion de Cuentas. 
7. Documento Estrategico de Gestion de conocimiento de Innovacion. 
8. Instrumentos de Recoleccion de Informacion para identificar poblaciones especificas en las alternativas economicas. 
9. Estudio de Satisfaccion.( en construcción avance 90%).
10. Informe participación de las plazas de mercado en el abastecimiento de la ciudad. 100% entregado septiembre de 2019
 11. comparativo de precios de las plazas de mercado y su entorno. 100% entregado en Agosto de 2019.
12. Instrumento de recoleccion de informacion en la alternativa de generacion de ingresos Emprendimiento Social. 
13. Informe Diagnostico Informalidad y plazas de mercado. 
14. Informe Balance Estrategico IPES. 
15. Documento Estratégico DE 035 Metodología para la definición de tarifas de las alternativas de generación de ingresos y plazas de mercado distritales del instituto para la economía social - IPES versión 3 (Inclusión de tarifa preferencial Plaza de Mercado la Concordia), parte constitutiva de la Resolución 552 de 2019. 
16. Documento Estratégico DE 035 Metodología para la definición de tarifas de las alternativas de generación de ingresos y plazas de mercado distritales del instituto para la economía social - IPES versión 2 ( Inclusión de tarifa diferencial para quioscos de la REDEP), parte constitutiva de la Resolución 350 de 2019.
17. Documento Estrategico DE 035 Metodologia para la definicion de tarifas de las alternativas de generacion de ingresos y plazas de mercado distritales del Instituo para la Economia Social - IPES Version 4  (Inclusion tarifas a cobrar en caso de traslado y/o sustitucion de modulos en las Plazas de Mercado Distritales)
18. Capacitación sobre indicadores de gestión e impacto, socialización del MS-017. Manual de indicadores de gestión e impacto y taller de identificación de impactos.</t>
  </si>
  <si>
    <t>Carpeta Estudios Economicos / Estudios e Investigaciones</t>
  </si>
  <si>
    <t xml:space="preserve">6. Gestión para la soberanía, Seguridad Alimentaria y Nutricional </t>
  </si>
  <si>
    <t>7. Control Interno</t>
  </si>
  <si>
    <t xml:space="preserve">Realizar evento académico sobre la economía social </t>
  </si>
  <si>
    <t>Evento realizado</t>
  </si>
  <si>
    <t>Un (1) Evento</t>
  </si>
  <si>
    <t>El 21 de mayo se llevó  a cabo la tercera versión del Foro Más Allá del Límite, espacio donde se  abordardó los retos y las nuevas perspectivas para la economía social y las plazas de mercado.
El Instituto para la Economía Social - IPES - y la Agencia de Cooperación Coreana KOIKA desarrolló el Foro “Más Allá del Límite, retos y nuevas perspectivas para la economía social y las plazas de mercado”,  este evento se llevó a cabo en el auditorio principal de la Biblioteca Virgilio Barco (Avenida Carrera 60 #57 – 60). 
El evento, reunió a destacados académicos y analistas, así como a voceros de los gobiernos Nacional y Distrital, estudiantes, periodistas y líderes de opinión, tuvo como objetivo estudiar a partir de ponencias y conversatorios, las diferentes experiencias y propuestas de innovación para mejorar las alternativas de los vendedores informales de la ciudad y la competitividad de las Plazas Distritales de Mercado. 
En la jornada académica, la directora general del IPES, María Gladys Valero, expuso cuál es el reto de innovar en la economía social y en las plazas de mercado. 
“Más allá del límite, piensa diferente: una experiencia de gestión de residuos en Seúl”, fue la conferencia principal a cargo del ex vicealcalde de Corea y voluntario senior de la Agencia de Cooperación Internacional de Corea, Koica Doctor Ariel Kwon.  
Asimismo, el evento contó con dos paneles en el que participaron Juan Daniel Oviedo Arango, director general del DANE; William Otero, asesor para Asuntos Económicos y Estratégicos de la Presidencia de la República; Freddy Castro, gerente del programa Banca de las Oportunidades; José Andrés Duarte García, secretario de Desarrollo Económico de Bogotá; Jaime Torres Melo, Veedor Distrital y Erick Behar Villegas, decano de la fcultad de Ciencias Administrativas, Económicas y Contables de la Universidad Central.</t>
  </si>
  <si>
    <t>Carpeta Estudios Economicos / Evento Academico</t>
  </si>
  <si>
    <t>10. Plan Estratégico de Tecnologías de la Información y las Comunicaciones ­ PETI
11. Plan de Tratamiento de Riesgos de Seguridad y Privacidad de la Información
12. Plan de Seguridad y Privacidad de la Información</t>
  </si>
  <si>
    <t>9. Racionalización de trámites</t>
  </si>
  <si>
    <t xml:space="preserve">4. Plan de Previsión de Recursos Humanos
</t>
  </si>
  <si>
    <t xml:space="preserve">10.Gestión Contractual </t>
  </si>
  <si>
    <t>Estructurar proyectos para cooperación internacional.</t>
  </si>
  <si>
    <t>Proyectos de cooperación internacional</t>
  </si>
  <si>
    <t>No de proyectos estructurados/ No de proyectos solicitados</t>
  </si>
  <si>
    <t xml:space="preserve">1. Proyecto Japón: "Construccion del Centro de capacitacion en Area de Industria alimentaria para los actores de la Economia Social y los Desplazados en Barrios Unidos". 
2. ORIENTAPRO. 
3. Proyecto Oficina Primera Dama " Del Colegio a la Plaza". 
4. Proceso Cooperacion Embajada de Indonesia.
5. Proyecto Marruecos. </t>
  </si>
  <si>
    <t>Carpeta Estudios Economicos / Proyectos Cooperacion Internacional</t>
  </si>
  <si>
    <t>11. Gobierno Digital</t>
  </si>
  <si>
    <t>12. Seguridad digital</t>
  </si>
  <si>
    <t>Realizar socialización y  seguimiento al plan de acción  SOCIEUX-IPES 2018</t>
  </si>
  <si>
    <t>Reporte de seguimiento</t>
  </si>
  <si>
    <t>Reportes trimestrales</t>
  </si>
  <si>
    <t>Grupo de estudios económicos/ Asesor del despacho (cooperación internacional)</t>
  </si>
  <si>
    <t xml:space="preserve">Consolidación de la estrategia “Modelo de Atención Integral” en sus componentes relacionados con la protección social de los vendedores ambulantes en Bogotá. Gestion del aval político y la cooperación interinstitucional en el marco de la gestión de crear el proyecto piloto.
Durante el mes de Octubre se realizó la revisión y consolidación del documento único de Modelo de Atención Psicosocial, enviado por los expertos de Socieux como entregable de la subactividad 2.1 de las misiones.  
</t>
  </si>
  <si>
    <t>Carpeta Estudios Economicos / SOCIEUX</t>
  </si>
  <si>
    <t>13. Defensa jurídica</t>
  </si>
  <si>
    <t xml:space="preserve">13.Gestión Jurídica </t>
  </si>
  <si>
    <t xml:space="preserve">14. Gestión de Seguridad de la Información y Recursos Tecnológicos </t>
  </si>
  <si>
    <t>Otros Aspectos a tener en cuenta en la gestion de la entidades- Gestion Ambiental para el buen uso de los recursos publicos</t>
  </si>
  <si>
    <t>15. Control interno</t>
  </si>
  <si>
    <t>15.Evaluacion Integral</t>
  </si>
  <si>
    <t>6. AGUA LIMPIA Y SANEAMIENTO</t>
  </si>
  <si>
    <t>Reducir  los  impactos ambientales  significativos</t>
  </si>
  <si>
    <t>9. Racionalzación de trámites</t>
  </si>
  <si>
    <t>% de reducción en los consumos del agua</t>
  </si>
  <si>
    <t xml:space="preserve"> 0.5%.</t>
  </si>
  <si>
    <t>Llevar el registro bimestral de los consumos  del servicio de acueducto y realizar un análisis de comportamiento semestral de los mismos</t>
  </si>
  <si>
    <t>6 registros bimestrales del consumo de agua en el 100% de las sedes concertadas  (19) plazas de mercado distritales y  8  puntos comerciales)</t>
  </si>
  <si>
    <t>17. Mejora normativa</t>
  </si>
  <si>
    <t>No. De registros  de consumo de agua en las sedes concertadas.</t>
  </si>
  <si>
    <t>100%
(6 registros bimensuales)</t>
  </si>
  <si>
    <t xml:space="preserve">SDAE - Equipo Ambiental 
SESEC - Equipó Ambiental 
SGRI - Equipo Ambiental </t>
  </si>
  <si>
    <t xml:space="preserve">
Se realiza el seguimiento mensual del consumo de agua en el 100% de las sedes concertadas, el cual se ha realizado hasta el mes de noviembre (bimestre septiembre a noviembre). Para reportar el 6to bimestre correspondiente al periodo noviembre de 2019 a enero de 2020, se tiene una proyección de consumo de acuerdo a los históricos de la vigencia, debido a que las facturas del Acueducto correspondientes a dicho bimestre llegan durante el mes de enero e inicios del mes de febrero de 2020.</t>
  </si>
  <si>
    <t>-Cuadro consolidado con registros de consumos de agua para sedes concertadas.
- Archivo de seguimiento al Indicador de Ahorro y uso eficiente del agua.</t>
  </si>
  <si>
    <t>Para el consumo de agua durante el 6to bimestre (noviembre 2019 a enero 2020), se tiene una proyección de consumo conforme a los consumos de la vigencia.</t>
  </si>
  <si>
    <t>2 análisis de comportamiento de consumos, (19) plazas de mercado distritales y  8  puntos comerciales)</t>
  </si>
  <si>
    <t>No. De análisis de consumo de agua en las sedes concertadas</t>
  </si>
  <si>
    <t>100%
(2 análisis de comportamiento de consumos).</t>
  </si>
  <si>
    <t>Se cuenta con 2 análisis de comportamiento de consumo de agua correspondientes al primer semestre y segundo del año.</t>
  </si>
  <si>
    <t>-Documentos de análisis de comportamiento de consumo de agua y energía 2019-I y 2019-II.
 - Archivo de seguimiento al indicador de ahorro y uso eficiente de agua.</t>
  </si>
  <si>
    <t>0,00</t>
  </si>
  <si>
    <t>Los análisis se realizaron semestralmente. Para el análisis del 2do semestre 2019, se realizó una proyección de consumo del 6to bimestre 2019.</t>
  </si>
  <si>
    <t xml:space="preserve">Socializar a los comerciantes, beneficiarios y colaboradores de las sedes concertadas, estrategias relacionadas con el uso eficiente  del agua </t>
  </si>
  <si>
    <t xml:space="preserve">22 sedes de las 27 concertadas (80%)  con socialización de estrategias relacionadas con el uso de eficiente del agua </t>
  </si>
  <si>
    <t>(No. de sedes en donde se realizaron socializaciones refentes al uso eficiente del agua / No. de sedes concertadas PIGA)*100%.</t>
  </si>
  <si>
    <t>80% 
(22 sedes)</t>
  </si>
  <si>
    <t>Con las socializaciones de estrategias relacionadas con el uso eficiente del agua realizadas en tres plazas, durante el mes de octubre,  que no se habían reportado anteriormente, se da cumplimiento total de la meta de 23 sedes de las 28 concertadas.</t>
  </si>
  <si>
    <t>Actas y listado de asistencia de socializaciones de estrategias relacionadas con el uso eficiente del agua</t>
  </si>
  <si>
    <t>Actualizar el inventario hidrosanitario de la entidad, en donde se incluyan  el 100% de las sedes concertadas.</t>
  </si>
  <si>
    <t>1 inventario actualizado de los equipos  hidrosanitarios de la entidad  en diecinueve (19) plazas de mercado distritales y ocho (8) puntos comerciales</t>
  </si>
  <si>
    <t>Inventario de los equipos  hidrosanitario de la entidad realizado.</t>
  </si>
  <si>
    <t>Durante el mes de agosto se realizó la consolidación total del inventario Hidrosanitario para todas las sedes concertadas de la entidad. Dando cumplimiento total a la meta.</t>
  </si>
  <si>
    <t>Inventario Actualizado a 2019, de los equipos y elementos hidrosanitarios de Puntos Comerciales, Plazas de Mercado, y Sede Administrativa.</t>
  </si>
  <si>
    <t>3,70%</t>
  </si>
  <si>
    <t>7. ENERGÍA ASEQUIBLE Y NO CONTAMINANTE</t>
  </si>
  <si>
    <t>% de reducción en los consumos  de Energía</t>
  </si>
  <si>
    <t>0.5%</t>
  </si>
  <si>
    <t>Actualizar el inventario de fuentes lumínicas de la entidad, en donde se incluyan  el 100% de las sedes concertadas.</t>
  </si>
  <si>
    <t>1 inventario actualizado de fuentes lumínicas de la entidad  en diecinueve (19) plazas de mercado distritales y ocho (8) puntos comerciales</t>
  </si>
  <si>
    <t>(No. De sedes en las cuales se instalaron fuentes lumínicas de alta eficiencia/ No. De sedes concertadas)*100%.</t>
  </si>
  <si>
    <t xml:space="preserve">SDAE - Equipo Ambiental 
SDAE - Planeamiento Físico </t>
  </si>
  <si>
    <t>Durante el mes de agosto se realizó la consolidación total del inventario de fuentes lumínicas para todas las sedes concertadas de la entidad. Dando cumplimiento total a la meta.</t>
  </si>
  <si>
    <t>Inventario Actualizado a 2019 de fuentes lumínicas en Puntos Comerciales, Plazas de Mercado, y sede administrativa.</t>
  </si>
  <si>
    <t>Llevar el registro mensual de los consumos  del servicio de energía y realizar un análisis de comportamiento semestral de los mismos</t>
  </si>
  <si>
    <t>12 registros mensuales del consumo de energía  en el 100%de las sedes concertadas, (19) plazas de mercado distritales y  8  puntos comerciales).</t>
  </si>
  <si>
    <t>No. De análisis de registro de energía en las sedes concertadas</t>
  </si>
  <si>
    <t xml:space="preserve">100%
(12 registros mensuales) </t>
  </si>
  <si>
    <t xml:space="preserve">
Se realiza el seguimiento mensual del consumo de energía en el 100% de las sedes concertadas, el cual se tiene completo hasta el mes de noviembre, para el mes de diciembre se tiene en cuenta que hay facturas que llegan a la entidad a finales del mes e inicios del mes de enero de 2020 y aún no se encuentran consolidadas en la matriz de servicios públicos del área de recursos físicos de la SAF. Para lo anterior se tiene una proyección de consumos para el mes de diciembre, de acuerdo al histórico de la vigencia 2019.</t>
  </si>
  <si>
    <t>-Cuadro consolidado con registros de consumos de energía para sedes concertadas.
- Archivo de seguimiento al Indicador de Ahorro y uso eficiente de la energía.</t>
  </si>
  <si>
    <t>Para el consumo de energía correspondiente al mes de diciembre de 2019, se tiene una proyección de consumo conforme a los consumos de la vigencia.</t>
  </si>
  <si>
    <t>2 análisis de comportamiento de consumos. ( 19) plazas de mercado distritales y  8  puntos comerciales)</t>
  </si>
  <si>
    <t>(No. De análisis de consumo de energía en las sedes concertadas.</t>
  </si>
  <si>
    <t xml:space="preserve">100% 
( 2 análisis de comportamiento de consumos). </t>
  </si>
  <si>
    <t>Se cuenta con 2 análisis de comportamiento de consumo de energía correspondientes al primer semestre y segundo del año.</t>
  </si>
  <si>
    <t>-Documento de análisis de comportamiento de consumo de agua y energía 2019-I y 2019-II.
- Archivo de seguimiento al indicador de ahorro y uso eficiente.</t>
  </si>
  <si>
    <t>Los análisis se realizaron semestralmente. Para el análisis del 2do semestre 2019, se realizó una proyección de consumo del mes de diciembre de 2019.</t>
  </si>
  <si>
    <t>Socializar a los comerciantes, beneficiarios y colaboradores de las sedes concertadas, estrategias relacionadas con el uso eficiente  de energía</t>
  </si>
  <si>
    <t xml:space="preserve">22 sedes de las 27 concertadas (80%)  con socialización de estrategias relacionadas con el uso de eficiente de energía </t>
  </si>
  <si>
    <t>(No. de sedes en donde se realizaron socializaciones refentes al uso eficiente de energía / No. de sedes concertadas PIGA)*100%.</t>
  </si>
  <si>
    <t>Con las socializaciones de estrategias relacionadas con el uso eficiente de la energía realizadas en tres plazas, durante el mes de octubre,  que no se habían reportado anteriormente, se da cumplimiento total de la meta de 23 sedes de las 28 concertadas.</t>
  </si>
  <si>
    <t>Actas y listado de asistencia de socializaciones de estrategias relacionadas con el uso eficiente de la energía</t>
  </si>
  <si>
    <t>Porcentaje de incremento de residuos aprovechados</t>
  </si>
  <si>
    <t>Suscribir acuerdos de corresponsabilidad con organizaciones de recicladores, en las sedes concertadas.</t>
  </si>
  <si>
    <t xml:space="preserve">15  sedes concertadas con acuerdo de corresponsabilidad suscrito </t>
  </si>
  <si>
    <t>(No. De sedes con acuerdos de corresponsabilidad suscritos / 15 sedes concertadas)*100%.</t>
  </si>
  <si>
    <t>15 sedes con acuerdo de corresponsabilidad</t>
  </si>
  <si>
    <t>Se suscribieron 3 acuerdos de corresponsabilidad con las organizaciones de recicladores autorizadas por la UAESP: ASOREMA, ASOSEMILLEROS, y PUERTA DE ORO. En los cuales se incluyen un total de 18 sedes concertadas. La meta se encuentra cumplida en un 100%</t>
  </si>
  <si>
    <t xml:space="preserve">3 Acuerdos de Corresponsabilidad suscritos con las asociaciones de recicladores ASOREMA, ASOSEMILLEROS, y PUERTA DE ORO
</t>
  </si>
  <si>
    <t>Actualmete se encuentran suscritos acuerdos de corresponsabilidad con 3 Asociaciones de Recicladores,  se aumentará la cobertura de las sedes dentro de alguno de los acuerdos celebrados</t>
  </si>
  <si>
    <t>Realizar  jornadas de sensibilización para promover la inscripción de  generadores de aceite vegetal usado en las sedes concertadas que cuenten con restaurantes o cocinas.</t>
  </si>
  <si>
    <t xml:space="preserve">4 jornadas de sensibilización para promover la inscripción de  generadores de aceite vegetal usado </t>
  </si>
  <si>
    <t>(No. de  jornadas de sensibilización que promuevan la inscripción de  generadores de aceite vegetal usado / 4 sedes concertadas que cuenten con restaurantes o cocinas)*100%.</t>
  </si>
  <si>
    <t xml:space="preserve">4 jornadas de sensibilización </t>
  </si>
  <si>
    <t>Se cumplió al 100% con la meta de realizar 4 jornadas de sensibilización que promuevan la inscripción como generadores de Aceite Vegetal Usado. (Plazas de Mercado Doce de Octubre y 7 de Agosto y Puntos Comerciales 4 vientos, Pasaje de comidas 20 de julio y Veracruz).</t>
  </si>
  <si>
    <t>Actas de Jornada de Sensibilización de Registros como generador de AVU</t>
  </si>
  <si>
    <t>Implementar una ruta selectiva para el aprovechamiento eficiente de los residuos orgánicos vegetales generados en las sedes de la entidad.</t>
  </si>
  <si>
    <t>6 sedes concertadas con ruta selectiva para el aprovechamiento eficiente de residuos orgánicos</t>
  </si>
  <si>
    <t>(No. De plazas con ruta selectiva para el aprovechamiento eficiente de los residuos orgánicos vegetales / 6 sedes concertadas con ruta selectiva para el aprovechamiento eficiente de residuos orgánicos )*100%.</t>
  </si>
  <si>
    <t xml:space="preserve">6 sedes concertadas con ruta </t>
  </si>
  <si>
    <t>Durante el primer semestre se contó con la ejecución del contrato No. 748 de 2018, mediante el cual se realiza la recolección y aprovechamiento de los residuos orgánicos generados en 13 sedes de la entidad, mediante la ruta Selectiva de orgánicos.
En el mes de agosto se inició la ejecución del contrato 448 de 2019 de ruta selectiva de residuos orgánicos generados en 13 sedes de la entidad, el cual garantizará el aprovechamiento de residuos orgánicos. Meta Cumplida al 100%.</t>
  </si>
  <si>
    <t>Contrato de ruta selectiva ejecutado durante el primer semestre de 2019
-Estudios y documentos previos para contrato segundo semestre 2019, el cual se encuentra en ejecución.</t>
  </si>
  <si>
    <t>Implementar bitácoras de generación de RESPEL en las sedes concertadas y realizar el cálculo de la media móvil para cada una de ellas.</t>
  </si>
  <si>
    <t>100% de las sedes concertadas (28) con bitácoras de generación de RESPEL y cálculo de la media móvil</t>
  </si>
  <si>
    <t>(No. de sedes con bitácoras de generación de RESPEL y cálculo de la media móvil/ No. de sedes concertadas)*100</t>
  </si>
  <si>
    <t>100% 
(28 sedes)</t>
  </si>
  <si>
    <t>Se estableció el formato de Bitácoras de generación de RESPEL para ser aplicada en las sedes de la entidad. Se registra la generación en las Bitácoras para la generación 2018. Se realizó el Cálculo de la media móvil para las sedes concertadas. Esta meta ya se encuentra cumplida en su totalidad</t>
  </si>
  <si>
    <t>Formato de generación de RESPEL (Bitácoras)
 - Archivo en Excel con la generación de RESPEL 2018, y el repsectivo cálculo de la media móvil para las sedes concertadas.</t>
  </si>
  <si>
    <t>12,  PRODUCCIÓN Y CONSUMO RESPONSABLES</t>
  </si>
  <si>
    <t>% de reducción del consumo de insumos, productos y elementos que impacten negativamente el medio ambiente</t>
  </si>
  <si>
    <t>Incluir los criterios ambientales en los procesos de adquisición de productos, bienes y servicios, adelantados por la entidad.</t>
  </si>
  <si>
    <t>4 procesos de adquisición de productos, bienes y servicios con criterios ambientales (claúsulas)  incluidos 
1 informe de avance de inclusión de criterios ambientales en los procesos de adquisición de productos, bienes y servicios, presentado a la SDA. 
1 jornada de sensibilización referente  a la inclusión de criterios ambientales en la adquisición de productos, bienes  y/o servicios</t>
  </si>
  <si>
    <t>(No. procesos de adquisición de productos, bienes y servicios con criterios ambientales / 4 procesos de adquisición de productos, bienes y servicios)*100%.</t>
  </si>
  <si>
    <t>4 procesos de adquisición de bienes con clausulas ambientales</t>
  </si>
  <si>
    <t>Se formularon criterios ambientales para ser incluidos 4 procesos de adquisición de productos, bienes y servicios relacionados con:
- Mantenimiento y Obras civiles
- Fumigación y control de plagas
- Ruta Selectiva de aprovechamiento de residuos orgánicos                                          
- Mantenimiento de vehículos de la entidad.  
Se da cumplimiento a la meta en un 100%</t>
  </si>
  <si>
    <t>-Instructivo Ambiental para obras civilices.
-Estudios previos y anexos con criterios ambientales en los contratos de fumigación y ruta selectiva de residuos sólidos orgánicos.
-Documento de criterios ambientales en los contratos de mantenimiento de vehículos de la entidad</t>
  </si>
  <si>
    <t>Formular una estrategia que permita identificar la generación e impacto ambiental de insumos de oficina y papelería en las sedes de la entidad y realizar análisis de comportamiento</t>
  </si>
  <si>
    <t>1 estrategía de identificación y control de consumo  de insumos de oficina y papelería  para ser implementada en el  100% de las sedes concertadas de la entidad  
1 reporte  con análisis de comportamiento anual de consumo de papel .</t>
  </si>
  <si>
    <t>(No. de sedes concertadas incluidas en el análisis de comportamiento de generación de insumos de oficina y papelería / No. de sedes concertadas)*100</t>
  </si>
  <si>
    <t>1 estrategia implementada</t>
  </si>
  <si>
    <t>Se identificó con el área de almacén a través de una base de datos, las cantidades de elementos consumidos por la entidad al mes de diciembre de 2019. A partir de la cual se realizó el análisis de comportamiento de consumo de elementos de oficina y/o papelería. Durante el mes de diciembre se realizó una socialización al interior de la entidad con apoyo de la OAC, para dar a conocer estrategias y/o tips de disminución de consumo de insumos de oficina y papelería</t>
  </si>
  <si>
    <t>Archivo con la Identificación de los elementos e insumos de oficina y papelería.
Archivo con el análisis de comportamiento de consumo
Formato OSA para remitir a la OAC y soporte correo masivo</t>
  </si>
  <si>
    <t>Impulsar, a través de socializaciones, la disminución del consumo de bolsas plásticas por parte de los usuarios de las plazas de mercado distritales.</t>
  </si>
  <si>
    <t xml:space="preserve"> 15 plazas de mercado sensibilizadas frente a la  disminución del consumo de bolsas plásticas</t>
  </si>
  <si>
    <t>(No. de plazas de mercado en las cuales se impulsó la disminución del consumod e bolsas plásticas / 15 plazas de mercado)*100%.</t>
  </si>
  <si>
    <t>15 plazas sensibilizadas</t>
  </si>
  <si>
    <t>- En comité PIGA del 07 de mayo de 2019, se estableció con el área de comunicaciones y con SESEC, llevar a cabo una campaña durante el segundo semestre del 2019, en la cual se motive a los clientes de las Plazas Distritales de Mercado a reducir el consumo de bolsas plásticas y fomentar el uso del canasto, carros de mercado, y/o bolsas reciclables o reutilizables
- Durante la semana ambiental desarrollada en el mes de junio, en el marco de la campaña "El Giro Ambiental" se motivo a los servidores y funcionarios (mediante comunicaciones electrónicas), para realizar compras en las plazas de mercado distritales, sin utilizar bolsas plásticas.
- Durante el mes de agosto se elaboraron pre- diseños de las piezas comunicativas que serán utilizadas para la socialización en las plazas de mercado distritales. Igualmente durante el mes de agosto, en reunión sostenida con el grupo ambiental de plazas de mercado, se estableción las plazas que harán parte de la campaña durante el mes de marzo, se realizó el cronograma de intervención de la misma y se determinaron las estrategias a utilizar para solicitar el apoyo al área de comunicaciones.  
- Se remitió a la Oficina Asesora de Comunicaciones la OSA correspondiente, para apoyar la actividad a realizarse durante el mes de octubre en las Plazas de Mercado.
- En el mes de septiembre se realizó ajustes a la estrategia de comunicaciones, por instrucciones del jefe de la OAC. 
- Durante el mes de octubre de realizó la campaña de disminución del consumo de bolsas plásticas, a través de redes sociales de 15 plazas de mercado. De igual manera se regalaron bolsas de tela a clientes de plazas de mercado, con el fin de crear conciencia ante el uso irracional de bolsas plásticas.
Esta meta ya se ha cumplido en el 100%</t>
  </si>
  <si>
    <t>-Acta de comité PIGA, en el cual se estableció realizar una campaña de disminución del uso de bolsas plásticas en las plazas de mercado.
- Mensajes enviado a servidores y funcionarios motivando la disminución del uso de bolsas plásticas.
- Formato OSA campaña de disminución de bolsas plásticas.
-Soportes de las publicaciones de piezas de comunicaciones en redes sociales de 15 plazas de mercado.
-Registro fotográfico de la entrega de bolsas de tela a usuarios de las plazas de mercado</t>
  </si>
  <si>
    <t>11. CIUDADES Y COMUNIDADES SOSTENIBLES</t>
  </si>
  <si>
    <t>%  programa de buenas prácticas sostenibles formulado e implementado</t>
  </si>
  <si>
    <t xml:space="preserve">Implementar un  sistema de aprovechamiento de agua lluvia en una (1) plaza de mercado. 
</t>
  </si>
  <si>
    <t>1  plaza de mercado con sistema de aprovechamiento de aguas lluvias.</t>
  </si>
  <si>
    <t>No. de plazas de mercado con sistema de aprovechamiento de aguas lluvias.</t>
  </si>
  <si>
    <t>1 plaza de mercado con sistema de aprovechamiento aguas lluvias</t>
  </si>
  <si>
    <t>Dentro del contrato de modernización de la Plaza Distrital de Mercado La Concordia se diseñó y se implementó 1 sistema de aprovechamiento de aguas lluvias, el cual abastecerá los sanitarios de algunos de los baños de la plaza de mercado.</t>
  </si>
  <si>
    <t xml:space="preserve">Sistema de aprovechamiento de aguas lluvias en la Plaza la Concordia.
</t>
  </si>
  <si>
    <t>Realizar seguimientos que permitan verificar la implementación de los planes de saneamiento básico en el 60% de las sedes concertadas (17 sedes)</t>
  </si>
  <si>
    <t>1 seguimiento de verificación   implementación de los PSB en el 60% de las sedes concertadas (17 sedes)</t>
  </si>
  <si>
    <t>(No. De sedes con seguimiento a la implementación de los PSB / No. de sedes concertadas)*100%.</t>
  </si>
  <si>
    <t>1 seguimiento</t>
  </si>
  <si>
    <t>Se han realizado seguimiento y verificación de la implementación y cumplimiento de los Planes de Saneamiento (PSB) Básico de los comerciantes de 17 sedes concertadas de la entidad. (15 plazas de mercado y 2 puntos comerciales) LA META YA SE ENCUENTRA CUMPLIDA AL 100%</t>
  </si>
  <si>
    <t>Formatos y actas de verificación de implementación de Planes de Saneamiento Básico.</t>
  </si>
  <si>
    <t xml:space="preserve">Realizar jornadas de registro como generadores de AVU en plazas de mercado y Puntos comerciales donde se genere Aceite vegetal Usado. </t>
  </si>
  <si>
    <t xml:space="preserve"> 4 jornadas de registro para inscripción de  generadores de AVU en plazas de mercado y puntos comerciales</t>
  </si>
  <si>
    <t>No. De jornadas de registro como generadores de AVU en plazas de mercado y puntos comerciales realizadas</t>
  </si>
  <si>
    <t>Se ha dado cumplimiento total de la meta de realizar 4 jornadas de Registro de comerciantes, como generadores de Aceite Vegetal usado en 4 sedes concertadas. (Plazas de Mercado 7 de agosto y doce de octubre y puntos comerciales Plazoleta de comidas 20 de julio y Cuatro vientos).</t>
  </si>
  <si>
    <t>- Actas de jornadas de sensibilización y registro de generadores de AVU
- Archivo con listado de registros AVU y estado de trámites.</t>
  </si>
  <si>
    <t>Plan Estrategico de tecnologias de la informacion y las comunicaciones
Plan de Tratamiento de riesgos de seguridad y privacidad de la informacion
Plan de Seguridad y Privacidad de la Informacion</t>
  </si>
  <si>
    <t>http://www.ipes.gov.co/images/informes/Planes/Plan_de_tratamiento_de_riesgos_de_seguridad_de_la_inf_2019.pdf
http://www.ipes.gov.co/images/informes/Planes/PLAN_ESTRATEGICO_DE_SISTEMAS_2016-2020.pdf
http://www.ipes.gov.co/images/informes/Planes/Plan_de_seguridad_y_privacidad_de_la_informacion_2019.pdf</t>
  </si>
  <si>
    <t xml:space="preserve">12. Seguridad digital
Gobierno Digital
</t>
  </si>
  <si>
    <t>Fortalecimiento  de la gestión institucional</t>
  </si>
  <si>
    <t>Fortalecer la Seguridad y Privacidad de la Información</t>
  </si>
  <si>
    <t>Disponibilidad mínima de la información</t>
  </si>
  <si>
    <t>Fortalecer el servicio de mesa de ayuda de la entidad</t>
  </si>
  <si>
    <t>Mesas de ayuda gestionadas</t>
  </si>
  <si>
    <t>% de atención de solicitudes de mesas de ayuda</t>
  </si>
  <si>
    <t>SDAE- Equipo Sistemas</t>
  </si>
  <si>
    <t>Enero: Atención de 145 mesas de ayuda
Febrero: Atención de 155 mesas de ayuda
Marzo: Atención de 185 mesas de ayuda
Abril: Atención de 173 mesas de ayuda
Mayo:Atención de 140  mesas de ayuda
Junio :Atención de 125 mesas de ayuda
Julio : Atención de 134 mesas de ayuda
Agosto: Atención de  111 mesas de ayuda
Septiembre: Atención de 117 mesas de ayuda
Octubre: Atención de 92 mesas de ayuda
Noviembre: Atención de 101 mesas de ayuda
Diciembre: Atención de 80 mesas de ayuda</t>
  </si>
  <si>
    <t>https://drive.google.com/open?id=13upLg5FxADZG3T0N9Yj1i7to9ghox7Fu</t>
  </si>
  <si>
    <t>Administrar, mantener y mejorar los activos de información tecnológica en la entidad.</t>
  </si>
  <si>
    <t>Activos de infraestructura Tecnológica en operación
Contratos relacionados con IT</t>
  </si>
  <si>
    <t xml:space="preserve">% Implementacion del plan de fortalecimiento de la Infraestructura Tecnológica
</t>
  </si>
  <si>
    <t xml:space="preserve">Integridad mínima de la información </t>
  </si>
  <si>
    <t>Formular y desarrollar estrategia para el mejoramiento de calidad de la información institucional en el marco de los sistemas de información de la entidad.</t>
  </si>
  <si>
    <t xml:space="preserve">Estrategia de calidad de la información institucional
</t>
  </si>
  <si>
    <t>% de implementación de la estrategia de calidad de la información</t>
  </si>
  <si>
    <t xml:space="preserve">Enero: *Avance en la depuración de las consolas de antivirus y pcsecure.
*Depuración de usuarios de Active Directory  y de correo electrónico para el mes de Enero.
Febrero: *Avance en la depuración de las consolas de antivirus y pcsecure.- Revisión, creación  y optimización de  directivas
* Monitoreo y gestión diaria sobre alarmas, amenazas de virus y vulnerabilidades detectadas por la consolas de seguridad
*Depuración y creación de usuarios de Active Directory  y de correo electrónico.
Marzo: *Avance en la depuración de las consolas de antivirus y pcsecure.- Revisión, creación  y optimización de  directivas
* Monitoreo y gestión diaria sobre alarmas, amenazas de virus y vulnerabilidades detectadas por la consolas de seguridad
*Depuración y creación de usuarios de Active Directory  y de correo electrónico.
Abril: *Avance en la depuración de las consolas de antivirus y pcsecure.- Revisión, creación  y optimización de  directivas
* Monitoreo y gestión diaria sobre alarmas, amenazas de virus y vulnerabilidades detectadas por la consolas de seguridad
*Depuración y creación de usuarios de Active Directory  y de correo electrónico.
* Se realizó análisis de uso y apropiación del sistema de información administrativo y financiero, por parte de las áreas funcionales.
* Se identificaron debilidades procedimentales, que se reflejan en la falta de oportunidad de información financiera. Se adelantaron solicitudes al proveedor del sistema de información, para adelantar ajustes sobre la plataforma. 
Mayo: *Cargue de información de contratos de plazas de mercado al sistema Financiero GOOBI
*Parametrización del módulo de cartera de plazas de mercado en el sistema de información GOOBI
* Preparación de los datos de cartera desde el aplicativo Access
* Revisión y ajustes a los formatos de perfilación para Orientapro
* Gestión de prueba conceptual de un ambiente de alta disponibilidad de la plataforma de seguridad perimetral (firewall - checkpoint) para establecer el rendimiento del dispositivo.
* Elaboración de las características técnicas de la plataforma de backup requerida para la entidad, en el marco del diseño, adquisición y puesta en operación de una solución integral de backup.
Junio: *Cargue de información de contratos de proyectos comerciales al sistema Financiero GOOBI
*Parametrización del módulo de cartera de puntos comerciales en el sistema de información GOOBI
* Preparación de los datos de cartera desde el aplicativo Access
* Mesa de trabajo del proyecto Orienta Pro, vía Skype, para identificar el grado de avance por parte de Cataluña, en la codificación de los requerimientos indentificados.
*Envío de los formularios revisados a Orienta pro en Cataluña 
*Capacitación en el manejo del módulo de contratación (post) para elaboración de actas de inicio
* Consolidación de la carpeta del proceso contractual para la adquisicion de una solución integral de backup para la información institucional. (Elaboración de la matriz de riesgos del proceso, estudio de sector, estudios previos)
* Acompañamiento en el inicio del proceso contractual, en la plataforma de contratación estatal.
Julio:  *Avance en la depuración de las consolas de antivirus y pcsecure.- Revisión, creación  y optimización de  directivas
* Monitoreo y gestión diaria sobre alarmas, amenazas de virus y vulnerabilidades detectadas por la consolas de seguridad
*Depuración y creación de usuarios de Active Directory  y de correo electrónico. 
* Consolidación de la carpeta del proceso contractual para la adquisicion de una solución integral de backup para la información institucional. (Elaboración de la matriz de riesgos del proceso, estudio de sector, estudios previos)
* Se realizarpon reuniones de seguimiento al proyecto Orienta PRO.
* Se realizaó revisión de formularios de los procesos misionales, para evaluar su fiuncionalidad dentro de la plataforma HEMI - OrientaPRO
* Se estableciói compromiso con los responsables del proyecto Orienta  - PRo, para acceder a la plataforma en ambiente de pruebas
Agosto
* Como parte de las estrategias para mejorar niveles de integridad de la información derivada del uso del sistema de información misional, se socializó el mapa de riesgos de seguridad digital, con los referentes de las áreas, para que sea compartido con los funcionarios que capturan y registran información de los beneficiarios.
* Se realizaron ajustes a la política de gobierno digital y se proyectó la resolución de adopción, la cual resume actividades del manual de gobierno digital, a través del cual se busca mejorar la interacción entre los ciudadanos y las entidades públicas, así como mejorar los servicios prestados por la entidad y que se soportan en herramientas tecnológicas.
* Dentro del proyecto de reimplementación del sistema de información administrativa y financiera, se adelantaron sesiones de depuración de la información de cartera del sistema Access, para su preparación y migración a GOOBI.
* Seguimiento a los procesos de modificación de información en el aplicativo GOOBI, mediante el formato “F0-752 AUTORIZACION MODIFICACIÓN BASE DE DATOS GOOBI”. 
* Parametrización de las nuevas funcionalidades del módulo de Nómina del sistema de Información Goobi.
* En el sistema de Información Misional Hemi, se generó la información de fallecidos, para que la Registraduría certifique que realmente si están fallecidos.
Septiembre
* Dentro del proceso de depuración de la información asociada a contratos comerciales, se han adelantado capacitaciones a las áreas misionales y atención de mesa de servicio de casos especiales.
* Se realizó solicitud al proveedor de GOOBI a través de correo electrónico, para la construcción del Web Service. En reuniones adelantadas se estableció la segunda semana de octubre como fecha máxima de presentación de la propuesta (horas a utilizar).
* Se realizó la configuración y sincronización efectiva del cliente Directory Sync y Directorio Activo.
* Se realizó creación de usuarios en Directorio activo, actualización y activación de usuarios considerando adiciones contractuales
* Se adelantaron reuniones con los responsables del presupuesto para analizar la viabilidad de incrementar el valor destinado para el correo electrónico, considerando el aumento en el valor del dólar.
* Se realizó la configuración y afinamiento del ambiente de pruebas que permita verificar funcionalidades de los módulos de accesibilidad y gestión de documentos, de acuerdo con  necesidades identificadas a partir de la última evaluación de ley de trasparencia.
* Durante el pasado mes de septiembre y con el acompañamiento de las áreas misionales y de planeación de la entidad, se adelantó la Fase 3. Prueba Piloto, del proyecto PERFILACIÓN Y TRAZABILIDAD EN LA PLATAFORMA ORIENTA PRO DE LA POBLACIÓN QUE INGRESA A LOS SERVICIOS INSTITUCIONALES  A TRAVÉS DE LA LINEA DE INTERVENCIÓN , conforme a lo establecido en el plan de trabajo socializado al IPES por parte de OrientaPRO.
* se realizó la verificación de aspectos técnicos que permitieran el normal desarrollo de la prueba, que incluyeron conectividad, tiempos de respuesta, seguridad, interfaces, ambiente de operación y estabilidad de la plataforma. 
Octubre:
1.Como resultado de la prueba piloto, se elaboró informe de aspectos técnicos asociados a la disponibilidad de la plataforma. Se adelantó solicitud de resultados funcionales de la proforma a las áreas misionales. 
2. Considerando lineamientos normativos, se adelantaron reuniones técnicas para el levantamiento de requerimientos para la construcción y puesta en operación de un Web Service para integrar SDQS vs Goobi-Correspondencia
3. Se realizó la gestión para adelantar adición y prórroga del contrato de soporte y mantenimiento de GOOBI, para garantizar la continuidad en la operación administrativa y financiera de la entidad
4. Se realizó la apertura y seguimiento del evento para la contratación de las licencias del correo electrónico institucional, a través de la tienda virtual del Estado Colombiano.
5. Se realizó gestión con la subdirección administrativa y financiera, para garantizar los recursos económicos necesarios para cubrir el valor del contrato de uso de licencias y soporte técnico.
6. Se adelantó evaluación de las propuestas y selección del proveedor de la solución de correo electrónico.
7. Considerando el alto volumen de requerimientos con ocasión de adiciones contractuales y contratación de recurso humano, se adelantó depuración de cuentas y creación de cuentas nuevas sobre el directorio activo.
Noviembre:
1. Teniendo en cuenta cambios en la entidad, cambios de contratistas principalmente, se adelantaron activaciones de cuentas de usuario y de correo electrónico.
2. Se realizó afinamiento del servidores de la Intranet, parchando la versión del PHP al reléase 7.0.
Diciembre:
1.        Se realizó prueba del Web service para integración del sistema distrital de quejas y soluciones con el sistema de información administrativo y financiero de la entidad, en cumplimiento de la normatividad vigente.
2.        Se realizó prueba y uso de la funcionalidad en el sistema de información administrativo y financiero, para el cargue de devoluciones.
3.        Se realizaron pruebas de funcionamiento del software para seguimiento de la oficina de Control Interno. Se realizó la socialización del grado de implementación y afinamiento del sistema de información a la ACI.
4.        Teniendo en cuenta los cambios presentados en la entidad, se realizaron archivados de cuentas de correo electrónico, creación de cuentas, backups de buzones, y depuración de Directorio Activo.
5.        HEMI
-        Depuración de registros de datos de identificación y datos de contacto de algunas personas registradas en HEMI. Cambio de estado en RIVI a las personas fallecidas reportadas por la Registraduría Nacional del Estado Civil. Ver archivo: Hemi - aplicación resolución de depuración del RIVI.pdf
-        Actualización 3 conjuntos de datos relacionados con el RIVI en la página de datos abiertos de Bogotá. Ver archivo: Hemi - actuialización de datos abiertos RIVI.pdf
-        Procesamiento de las metas poblacionales de Noviembre y Diciembre 2019 en la Bodega de datos.
-        Creación de los reportes tipo DEMO de las personas beneficiarias de los proyectos de inversión misionales del IPES. Ver archivos en PDF:
-        Creación y publicación de índices en algunas tablas para reducir el tiempo en el procesamiento de algunas las consultas de la base de datos. Ver archivo:
-        Unificación 127 registros de algunas personas duplicadas registradas en la base de datos para dejar una sola versión.
-        Creación y ajustes a algunos objetos de la base de datos, consultar el archivo: “Listado objetos creados modificados2.xlsx”
6.        Cartera Plazas de Mercado
-        Creación de la facturación mensual de Noviembre 2019.
-        Carga de los ingresos bancarios y de ventanilla de la facturación de Noviembre 2019.
-        Realizar la migración de ingresos tipo Depurado pertenecientes a la resolución de depuración 641 de 2019.
-        Creación de 6 nuevos índices en la base de datos para agilizar la ejecución de dbo.EGC – ingresos. 
Realización de las correcciones en los datos en respuesta a las solicitudes realizadas por los usuarios del sistema consignadas en el archivo “Cartera Plazas mercado - Registro cambios.xlsx” disponibles en DRIVE.
Actualización de los datos del informe Análisis de Estado de cuenta para ser consultado desde HEMI.
Avance en el informe de Edades de cartera mediante la clasificación de los datos producidos por el Estado General por Contrato.
Creación y ajustes a algunos objetos de la base de datos, consultar el archivo: “Listado objetos creados modificados2.xlsx”
</t>
  </si>
  <si>
    <t>Implementar, mantener y mejorar  el Módelo de Seguridad y Privacidad de la Información. (NTC-ISO 27001-2013)</t>
  </si>
  <si>
    <t>Plan de implementación, mantenimiento y mejora del MSPI</t>
  </si>
  <si>
    <t>% de implementación del MSPI</t>
  </si>
  <si>
    <t xml:space="preserve">Enero: *Registro nacional de bases de datos correspondientes al Instituto para la Economía Social - IPES.
*Política de tratamiento de datos.
*Adecuación de las resoluciones y documentos necesarios para cumplimiento Decreto 612 de 2018.
Febrero: *Autodiagnostico  Gobierno Digital
* Evaluación de Furag
* Bloqueo de correo malicioso - atención de alertas del CSIRT
* Diagnóstico del estado actual en normatividad área de sistemas para Dirección General.
* Análisis de alternativas para la implementación de una solución de continuidad y aseguramiento de los activos de información
* Estudios para la adquisición de licenciamiento Microsoft, para migrar la plataforma tecnólogia a la versión más reciente de sistema operativo server
* Revisión de los componentes requeridos para adelantar ejercicios de Arquitectura Empresarial
Marzo: * Estudios para la adquisición de una solución para backup
* Se realizaron estudios previos y se entregó  a Dirección General el analisis y el simulador para contrato de Contact Center. 
* Bloqueo de correo malicioso - atención de alertas del CSIRT
* Abril: Se realizó socialización de los ajustes al procedimiento de mesa de ayuda, que fortalecerá la seguridad de la información sobre el sistema de información administrativo y financiero GOOBI
*Se diligenció el FO-021 para el control del formato de autorización de modificación en bases de datos.
*Se adelantó el estudio de mercado para la adquisición, configuración y puesta en operación de una solución integral de backup y licenciamiento Microsoft
*En el marco del plan institucional de capacitación, se adelantó jornada de sensibilización sobre seguridad de la información, seguridad informática y protección de datos personales
*En el marco del plan institucional de capacitación, se adelantó jornada de sensibilización sobre buenas prácticas en el manejo de correo electrónico
Se adelantaron sesiones de trabajo con el equipo de sistemas, para desarrollar el plan relacionado con riesgos de seguridad de la información.
Mayo: Considerando requerimientos de la función pública, se adelantaron sesiones de trabajo para socializar la metodologia de riesgos de seguridad digital.
Como parte de la estrategia de Gobierno Digital y la implementación de MIPG en la entidad, se construyó el borrador de la política de gobierno digital, a traves de la cual se adoptan los lineamientos establecidos por el MINTIC por medio del Manual de Gobierno Digital.
Se remitió a la SJC el borrador de la política de gobierno digital.
*  Se realizó reporte de seguimiento a los riesgos de corrupción
Junio: De acuerdo con el requerimietno para la actualización de los riesgos de seguridad digital del proceso de gestión de seguridad de la información y recursos tecnológicos, se adelantaron mesas de trabajo para verificar la actualización del documento estratégico DE:038 Plan de tratamiento de Riesgos de Seguridad y Privacidad de la Informacion.
* Se remitió el DE:038 al SIG para revisión.
* Se actualizó el mapa de riesgos del proceso, teniendo en cuenta los lineamientos de la función pública.
Julio: De acuerdo con el requerimietno para la actualización de los riesgos de seguridad digital del proceso de gestión de seguridad de la información y recursos tecnológicos, se adelantaron mesas de trabajo para verificar la actualización del documento estratégico DE:038 Plan de tratamiento de Riesgos de Seguridad y Privacidad de la Informacion.
*Se realizó la evaluación del ITB 2019 - Indice de Transparencia
* Se realizó la actualización de los riesgos de seguridad digital, considerando lineamientos de la CNSC
*  Se realizó socialización frente a referentes del Sistema Integrado de Gestion - MIPG, de los riesgos de seguridad digital, para observaciones.
* Se realizaron sesiones de sensibilización de serguridad de la información.
* Se adelantaron actividades de gestions relacionados con el proceso contractual para la adquisicion de una plataforma integral de backup, que permitirpá la puesta en operación de estrategias de continuidad
* Se realizaron actividades de identifiacion de riesgos sobfre infraestructura crítica
* Se realizó revision de documenots asociados al MSPI
Agosto
* En el marco de la revisión de los componentes asociados al modelo de seguridad y privacidad de la información, se adelantó la actualización de documentos como: 
-        Mapa de riesgos del proceso, 
-        Matriz de riesgos de seguridad digital
-        Normograma del proceso NG-014
-        Plan de seguridad y privacidad de la información
* Se realizó socialización de los riesgos de seguridad digital, a los referentes del sistema integrado de gestión, de las diferentes áreas, con el objetivo de aprobar la matriz correspondiente, en desarrollo de sesión del martes de calidad.
* Se realizaron ajustes a la política de gobierno digital y se proyectó la resolución de adopción. Se encuentra pendiente adelantar sesión del comité institucional de gestión y desempeño, para su respectiva aprobación.
* El equipo de sistemas realizó reuniones técnicas para identificar los servicios críticos para establecer escenarios de operación en contingencia (continuidad del negocio) que aumenten niveles de seguridad de la información institucional.
*Se consolidó información relacionada con el avance en la implementación del MSPI, para dar respuesta a la ACI, considerando requerimientos de la auditoria regular.
Septiembre
-* Dando continuidad a la implementación del modelo de seguridad y privacidad de la información, se elaboró la política de gobierno digital y su respectiva resolución de adopción, conforme a los lineamientos del manual de gobierno digital, los cuales se encuentran en revisión de la dirección general.
* Dando continuidad al proceso de revisión de los controles de seguridad informática implementados, se ajustó la declaración de aplicabilidad conforme a los avances alcanzados durante la vigencia, principalmente la adquisición de la solución integral de backup.
* Considerando los lineamientos de la guía de administración del riesgo del DAFP, se realizó la aprobación de la matriz de riesgos de seguridad de la información, para su publicación en la página  web, en cumplimiento de la normatividad vigente.
* Con el propósito de contar con roles de seguridad de la información, se actualizó el documento estratégico DE-039 PLAN DE SEGURIDAD Y PRIVACIDAD DE LA INFORMACION, con el capítulo que desarrolla los roles y responsabilidades asociadas..
* Como parte del acompañamiento técnico al desarrollo del proyecto OrientaPRO, se participó en la prueba piloto, donde se revisaron aspectos como conectividad, estabilidad, seguridad, accesibilidad, módulos de administración, roles y acceso a códigos fuente de los formularios.
* Se realizó reporte de los indicadores asociados al proceso de gestión de seguridad de la información y recursos tecnológicos, para los cuales se ajustó la periodicidad del reporte y hojas de vida.
* Se realizó la programación para la ejecución de sesiones de sensibilización de seguridad de la información, para adelantar la actualización de la política general, objetivos de seguridad y revisión del inventario de activos de información e índice de información clasificada y reservada.
Octubre:
1. Como componente fundamental del desarrollo del sistema de seguridad de la información y considerando el alcance establecido en la protección de los activos de información digital, se realizó el despliegue de la plataforma VEEAM, que permite establecer escenarios de contingencia y continuidad de la operación informática institucional. Se adelantaron reuniones técnicas con el equipo de sistemas y se realizó diagnóstico de los servicios críticos para priorizar la ejecución de backups, de los servicios críticos y la información sensible.
2. Se adelantó socialización con el equipo de sistemas, para consolidar el catálogo de componentes de información. se identificaron tareas y responsables para el diligenciamiento de la herramienta dispuesta.
3. Teniendo en cuenta los criterios de acceso a la información pública establecidos en la ley 1712 de 2014 y adoptados por la entidad por medio del IN-085 CLASIFICACIÓN DE ACTIVOS DE INFORMACIÓN, se adelantó sensibilización a los referentes de MIPG y se estableció cronograma de capacitaciones a todas las áreas, para actualizar el inventario e activos y el índice de información clasificada y reservada.
Noviembre 
1. En el marco de la semana de seguridad de la información en la entidad, se socializó la política de seguridad de la información en la entidad, con el objetivo de contar con los aportes de las áreas en mesas de trabajo a adelantarse en el mes de diciembre.
2. Como parte del seguimiento a la ejecución de controles de seguridad, se realizó reporte de seguimiento del mapa de riesgos del proceso.
3. El equipo de sistemas realizo el diagnostico de servicios críticos a respaldar en la plataforma de backup, y se configuraron JOBS para respaldar los activos de información critica.
4. Se adelantaros sesiones de configuración y prueba de las tareas de respaldo (JOBS).
5. Se identificó la necesidad de despliegue de un parche de seguridad, para respaldar la base de datos administrativa y financieros que se encuentra bajo un entorno Oracle.
6. Se realizaron pruebas de restauración de permisos de un usuario, desde el archivo de respaldo
Diciembre
1.        Se realizó el autodiagnóstico de seguridad y privacidad de la información 2019, haciendo uso de la herramienta de MINTIC, en el cual se refleja un grado de madurez del MSPI en la entidad. se socizalizó en comité técnico de seguridad de la información el estado actual del SGSI y la proyección de actualización del manual del subsistema, con el desarrollo o ampliación de políticas de operación existentes.
2.        Se realizó seguimiento y reporte del seguimiento a la ejecución de controles para controlar riesgos de corrupción tercer cuatrimestre - SDAE Seguridad de la información y recursos tecnológicos.
</t>
  </si>
  <si>
    <t>Fortalecer la gestión sanitaria de los equipamientos administrados por el IPES</t>
  </si>
  <si>
    <t>Reducción en el número de requerimientos de infraestructura de la Secretaria Distrital de Salud</t>
  </si>
  <si>
    <t>Elaborar y estructurar estudios técnicos para proyectos nuevos, obras de  mantenimiento, consultoría e interventoría.</t>
  </si>
  <si>
    <t>Estudios técnicos para la contratación</t>
  </si>
  <si>
    <t>No de estudios previos realizados en el periodo/ No de estudios previos programados en el PAA</t>
  </si>
  <si>
    <t xml:space="preserve">SDAE-Planeamiento Físico
</t>
  </si>
  <si>
    <t>Se ha realizado durante el primer semertre de 2019 el estudio técnico a los siguientes procesos:
1. Licitación Pública, Plazas de Mercado (Grupo 1) y Puntos Comerciales (Grupo 2).
2. Concurso de Méritos, Interventoria a la LP Plazas de Mercado (Grupo 1) y Puntos Comerciales (Grupo 2). 
3. Licitación Pública, Red eléctrica interna 20 de Julio  y 12 de Octubre.
4. Concurso de Méritos, Interventoria a la LP Red eléctrica interna 20 de Julio y 12 de Octubre.
5. Licitación Pública, Suministro e instalación de mobiliario no hermético Plaza de Mercado La Concordia.
6. Concurso de Méritos, Interventoría a la LP Suministro e instalación de mobiliario no hermético Plaza de Mercado La Concordia.
7. Contratación Centenario.
8. Oferta comercial Red media tensión Plazas de Mercado 12 de octubre, 20 de julio y Concordia.
9.Concurso de Méritos 05/2019, Interventoría a la LP Suministro e instalación de mobiliario Centenario.
10. Concurso de Meritos 13/2019, Interventoría centro de capacitación alimentaria Barrios Unidos.
11. Oferta comercial Red media tensión Plazas de Mercado 12 de octubre, 20 de julio y Concordia.</t>
  </si>
  <si>
    <t xml:space="preserve">Todos los insumos que dan producto a los estudios previos de acuerdo a cada contratación </t>
  </si>
  <si>
    <t>Eficacia</t>
  </si>
  <si>
    <t>En el mes de julio se publicaron a través de la plataforma de Secop 2 los últimos estudios previos, anexos y demas documentos que componen los procesos programados para la vigencia 2019 en el PAA, por el Grupo de Planemiento Físico de la Subdirección de Diseño y Analisis Estrategico.</t>
  </si>
  <si>
    <t xml:space="preserve">Eficiencia </t>
  </si>
  <si>
    <t>Realizar la supervisión a los contratos de mantenimiento preventivo, correctivo a los inmuebles administrados por el IPES.</t>
  </si>
  <si>
    <t>Mantenimiento de: plazas de mercado, puntos comerciales,  puntos de encuentro y quioscos  de la REDEP,  puntos vive digital.</t>
  </si>
  <si>
    <t xml:space="preserve">Efectividad </t>
  </si>
  <si>
    <t>No de supervisiones realizadas en el periodo/ No de contratos a supervisar</t>
  </si>
  <si>
    <t xml:space="preserve">
100%
</t>
  </si>
  <si>
    <t>Se ha realizado la supervisión a los contratos de mantenimiento de las Plazas de Mercado,Puntos Comerciales, Quioscos y Puntos de Encuentro, así:
1. Contrato 465 y 601 de 2018 PMD
2. Contratos 466 y 601 Puntos Comerciales
3. 726 y 743 de 2018 Quioscos y Puntos de Encuentro
4. Contratos Codensa Red electrica PMD 232, 284 y 372 de 2019
5. Obra Centenario.</t>
  </si>
  <si>
    <t>Actas de inicio.
Certificaciones de cumplimiento (pagos)
Cartas de aceptación de la oferta.
Comites de seguimiento de obra.
Solicitudes de Adición y/o prorroga</t>
  </si>
  <si>
    <t>Planeación Estratégica y Táctica</t>
  </si>
  <si>
    <t xml:space="preserve">Gestión de Comunicaciones </t>
  </si>
  <si>
    <t>APROBACION DEPENDENCIA: SUBDIRECCIÓN DE DISEÑO Y ANÁLISIS ESTRATÉGICO</t>
  </si>
  <si>
    <t xml:space="preserve">Identificación, Caracterización y Registro de Población Sujeto de atención. </t>
  </si>
  <si>
    <t>Fortalecimiento de la Economía Popular</t>
  </si>
  <si>
    <t xml:space="preserve">Gestión para la soberanía, Seguridad Alimentaria y Nutricional </t>
  </si>
  <si>
    <t xml:space="preserve">Servicio al Usuario </t>
  </si>
  <si>
    <t>Gestión del Talento Humano</t>
  </si>
  <si>
    <t xml:space="preserve">Gestión Documental </t>
  </si>
  <si>
    <t xml:space="preserve">Gestión Contractual </t>
  </si>
  <si>
    <t>Gestión Recursos Físicos</t>
  </si>
  <si>
    <t>Gestión Recursos Financieros</t>
  </si>
  <si>
    <t xml:space="preserve">Gestión Jurídica </t>
  </si>
  <si>
    <t xml:space="preserve">Gestión de Seguridad de la Información y Recursos Tecnológicos </t>
  </si>
  <si>
    <t>Evaluación Integral</t>
  </si>
  <si>
    <t xml:space="preserve">Mediante oficio del 20/03/2019, Radicado: 00110-817-002279, la Subdirección de Diseño y Análisis Estratégico  solicita ajuste de actividades programadas en el Plan de Acción.
</t>
  </si>
  <si>
    <t xml:space="preserve">Mediante oficio del 15/04/2019, Radicado: 00110-817-003185, la Subdirección de Diseño y Análisis Estratégico  solicita ajuste de actividades del componente de planeación programadas en el Plan de Acción.
</t>
  </si>
  <si>
    <t>Evaluacion Integral</t>
  </si>
  <si>
    <t xml:space="preserve">Mediante oficio del 23/04/2019, Radicado: 00110-817-003355, la Subdirección de Diseño y Análisis Estratégico  solicita ajuste de actividades del componente ambiental programadas en el Plan de Acción.
</t>
  </si>
  <si>
    <t>FORMATO</t>
  </si>
  <si>
    <t>PLAN DE ACCION - SUBDIRECCIÓN DE GESTIÓN, REDES SOCIALES E INFORMALIDAD 2019</t>
  </si>
  <si>
    <r>
      <t xml:space="preserve">2. ENLACE PLAN ACCION 
</t>
    </r>
    <r>
      <rPr>
        <b/>
        <sz val="11"/>
        <color rgb="FF000000"/>
        <rFont val="Calibri"/>
        <family val="2"/>
      </rPr>
      <t>(ruta para acceder a los Planes)</t>
    </r>
  </si>
  <si>
    <r>
      <t>PLAN DE ACCION -</t>
    </r>
    <r>
      <rPr>
        <b/>
        <sz val="14"/>
        <color rgb="FF333399"/>
        <rFont val="Calibri"/>
        <family val="2"/>
      </rPr>
      <t xml:space="preserve"> (SESEC - EMPRENDIMIENTO)</t>
    </r>
    <r>
      <rPr>
        <b/>
        <sz val="14"/>
        <rFont val="Calibri"/>
        <family val="2"/>
      </rPr>
      <t xml:space="preserve">
</t>
    </r>
  </si>
  <si>
    <r>
      <t xml:space="preserve">2. ENLACE PLAN ACCION 
</t>
    </r>
    <r>
      <rPr>
        <b/>
        <sz val="14"/>
        <color rgb="FF000000"/>
        <rFont val="Calibri"/>
        <family val="2"/>
      </rPr>
      <t>(ruta para acceder a los Planes)</t>
    </r>
  </si>
  <si>
    <t xml:space="preserve">Proyecto Generación de alternativas </t>
  </si>
  <si>
    <t xml:space="preserve">
Ofertar Alternativas transitorias para la generacion de ingresos a vendedores informales</t>
  </si>
  <si>
    <t xml:space="preserve">
Brindar alternativas comerciales transitorias en puntos comerciales y la Red de prestación de servicios al usuario del Espacio publico  REDEP(Quioscos y puntos de encuentro) y zonas de aprovechamiento Económico Reguladores temporales ZAERT
</t>
  </si>
  <si>
    <t xml:space="preserve">1. Identificar 15.000 y ofertar 13.000 a los vendedores informales los servicios de la entidad. </t>
  </si>
  <si>
    <t xml:space="preserve"> Registro de identificación básica diligenciados en calle e ingresados a la herramienta misional - HEMI</t>
  </si>
  <si>
    <r>
      <t>PLAN DE ACCION -</t>
    </r>
    <r>
      <rPr>
        <b/>
        <sz val="14"/>
        <color rgb="FF333399"/>
        <rFont val="Calibri"/>
        <family val="2"/>
      </rPr>
      <t xml:space="preserve"> (SESEC PLAZAS)</t>
    </r>
    <r>
      <rPr>
        <b/>
        <sz val="14"/>
        <rFont val="Calibri"/>
        <family val="2"/>
      </rPr>
      <t xml:space="preserve">
</t>
    </r>
  </si>
  <si>
    <t xml:space="preserve">
Número de vendedores identificados.</t>
  </si>
  <si>
    <t xml:space="preserve">15000
</t>
  </si>
  <si>
    <t>Subdirección de Gestión, Redes Sociales e Informalidad -
Grupo degestión local</t>
  </si>
  <si>
    <r>
      <t xml:space="preserve">2. ENLACE PLAN ACCION 
</t>
    </r>
    <r>
      <rPr>
        <b/>
        <sz val="14"/>
        <color rgb="FF000000"/>
        <rFont val="Calibri"/>
        <family val="2"/>
      </rPr>
      <t>(ruta para acceder a los Planes)</t>
    </r>
  </si>
  <si>
    <t xml:space="preserve">
Número de vendedores ofertados</t>
  </si>
  <si>
    <t>Generar alternativas de ingresos a través del emprendimiento y el fortalecimiento empresarial de la población sujeto de atención.</t>
  </si>
  <si>
    <t>No. De vendedores informales acompañados en procesos de emprendimiento y/o fortalecimiento institucional integralmente.</t>
  </si>
  <si>
    <t>Aplicar y sistematizar pruebas de perfilación a la poblacion interesada en el ingreso a las diferentes alternativas y a la población ubicada en las alternativas económicas del IPES.</t>
  </si>
  <si>
    <t xml:space="preserve">Número de personas que se les aplican las pruebas DISC </t>
  </si>
  <si>
    <t>2. Asignar 220 alternativas comerciales en Puntos Comerciales, Quioscos, Puntos de Encuentro y Mobiliario semi estacionario.</t>
  </si>
  <si>
    <t>1000 PRUEBAS</t>
  </si>
  <si>
    <t>Contratos de arrendamiento
Contratos de uso y aprovechamiento económico</t>
  </si>
  <si>
    <t>SESEC</t>
  </si>
  <si>
    <t>Subdirección de Gestión, Redes Sociales e Informalidad -
Grupo de REDEP, Grupo Puntos comerciales, Grupo Mobiliario semi estacionario</t>
  </si>
  <si>
    <t>3. Asignar 100  alternativas comerciales en Ferias Institucionales (Ferias permanentes y ferias de temporada).</t>
  </si>
  <si>
    <t>Actas de compromiso</t>
  </si>
  <si>
    <t>Subdirección de Gestión, Redes Sociales e Informalidad - 
Grupo de gestión local, Grupo Puntos comerciales, Grupo Puntos de encuentro y Grupo de Atención integral</t>
  </si>
  <si>
    <t>Realizar asistencia técnica para fortalecer la unidad de negocios de los beneficiarios  de emprendimiento social.</t>
  </si>
  <si>
    <t>Asistencias</t>
  </si>
  <si>
    <t>90 Asistencias</t>
  </si>
  <si>
    <t>N.A.</t>
  </si>
  <si>
    <t>4. Implementar el 25% del plan de fortalecimiento administrativo y comercial para las alternativas comerciales transitorias existentes.</t>
  </si>
  <si>
    <r>
      <t xml:space="preserve">100%  de Verificación de los criterios de focalización.
100% de Control y seguimiento de las alternativas (DRIVE).
100% de Seguimientos a las alternativas comerciales (FO-375).
100% Requerimientos por cartera a los usuarios de las alternativas comerciales.
</t>
    </r>
    <r>
      <rPr>
        <sz val="14"/>
        <color rgb="FF000000"/>
        <rFont val="Arial"/>
        <family val="2"/>
      </rPr>
      <t>Seguimiento al mantenimiento de las alternativas
Capacitaciones internas.
Talleres de resolución de conflictos y convivencia para la vida diaria realizados a los usuarios de las alternaticvas comerciales 
100% de los reportes sobre el ahorro y uso eficiente del agua.
100% de los reportes sobre el ahorro y uso eficiente de la energía.
100% de los reportes sobre el manejo intregral de los residuos.
100% de los reportes sobre las buenas prácticas sostenibles.
100% de las actividades relacionadas con procesos y procedimientos.</t>
    </r>
  </si>
  <si>
    <t>Número de actividades ejecutadas / Número de actividades programadas</t>
  </si>
  <si>
    <t>Subdirección de Gestión, Redes Sociales e Informalidad -
Grupo Puntos comerciales, Grupo REDEP, Grupo de Atención integral, Grupo Jurídico y Planeación</t>
  </si>
  <si>
    <t>Entrega de impulsos económicos a beneficiarios de las alternativas del IPES</t>
  </si>
  <si>
    <t>Impulsos</t>
  </si>
  <si>
    <t>27 Impulsos</t>
  </si>
  <si>
    <t>Fortalecer y administrar el sistema distrital de plazas de mercado</t>
  </si>
  <si>
    <t>Porcentaje de Incremento de la participación de las plazas públicas de mercado en el mercado de abastecimiento de alimentos de Bogotá.</t>
  </si>
  <si>
    <t>Realizar asistencia técnica a los emprendedores con unidades de negocio sujeto de atencion del IPES</t>
  </si>
  <si>
    <t xml:space="preserve">Medir la participación de las plazas de mercado en el abastecimiento alimentario de la ciudad </t>
  </si>
  <si>
    <t>310 Asistencias</t>
  </si>
  <si>
    <t xml:space="preserve">Toneladas abastecidas en las plazas de mercado </t>
  </si>
  <si>
    <t>APROBACION DEPENDENCIA: SUBDIRECCIÓN DE GESTIÓN REDES SOCIALES E INFORMALIDAD</t>
  </si>
  <si>
    <t xml:space="preserve">Toneladas PM /Toneladas abastecidas. </t>
  </si>
  <si>
    <t>SESEC - PLAZAS</t>
  </si>
  <si>
    <t>Brindar Asistencia tecnica para fomentar el emprendimiento a los beneficiarios de las alternativas comerciales del IPES.</t>
  </si>
  <si>
    <t>439 Asistencias</t>
  </si>
  <si>
    <t>Ofrecer oportunidades de comercialización a los beneficiarios IPES  a través de : ruedas de negocio, muestras empresariales, exposiciones y círculos de proveedores</t>
  </si>
  <si>
    <t xml:space="preserve">Ruedas de negocios Muestras empresariales, Exposiciones y círculos de proveedores </t>
  </si>
  <si>
    <t>No. De plazas de mercado fortalecidas cultural, comercial y/o empresarialmente.</t>
  </si>
  <si>
    <t>Promover la formalización en las plazas de mercado</t>
  </si>
  <si>
    <t>Contratos celebrados</t>
  </si>
  <si>
    <t>REALIZADAS/PROGRAMADAS</t>
  </si>
  <si>
    <t xml:space="preserve">No. contratos celebrados / </t>
  </si>
  <si>
    <t>20% ( Linea Base 1.820)</t>
  </si>
  <si>
    <t>Asignar alternativas de generación de ingresos a vendedores informales personas mayores y/o en condición de discapacidad.</t>
  </si>
  <si>
    <t>sujeto a cambios ley de garantías  / Linea base pendiente por determinar sujeto a cierre de cartera 2018</t>
  </si>
  <si>
    <t>Asignar alternativas de emprendimiento social</t>
  </si>
  <si>
    <t>Alternativa comercial de emprendimiento social Adjudicada.</t>
  </si>
  <si>
    <t>Alternativas de emprendimiento social adjudicadas/ alternativas programadas</t>
  </si>
  <si>
    <t xml:space="preserve">No. De  plazas de mercado administradas </t>
  </si>
  <si>
    <t xml:space="preserve">Promover y gestionar el recaudo en plazas de mercado </t>
  </si>
  <si>
    <t xml:space="preserve">Recaudo en plazas de mercado </t>
  </si>
  <si>
    <t>APROBACION DEPENDENCIA: SUBDIRECCIÓN DE EMPRENDIMIENTO, SERVICIOS EMPRESARIALES Y DE COMERCIALIZACIÓN</t>
  </si>
  <si>
    <t>valor de recaudo mes / total facturado mes</t>
  </si>
  <si>
    <t>35% mensual (Linea Base 27%)</t>
  </si>
  <si>
    <t>Incrementar el porcentaje de la calificación  de las plazas de mercado respecto de los informes de las visitas IVC de la SDS.</t>
  </si>
  <si>
    <t>Informes IVC SDS calificados</t>
  </si>
  <si>
    <t>(Total promedio calificación IVC SDS en pdm)   / 100%</t>
  </si>
  <si>
    <t>60% (Linea base 57.5 %)</t>
  </si>
  <si>
    <t>No. Plazas con fortalecimiento empresarial.</t>
  </si>
  <si>
    <t xml:space="preserve"> Número de plazas de mercado con ventas a domicilio</t>
  </si>
  <si>
    <t>8 Plazas con ventas a Domicilio</t>
  </si>
  <si>
    <t>Realizar jornadas de mercados campesinos en las PM</t>
  </si>
  <si>
    <t>8 jornadas</t>
  </si>
  <si>
    <t>numero de jornadas realizadas</t>
  </si>
  <si>
    <t xml:space="preserve">Mediante oficio del 11/04/2019, Radicado: 00110-817-003043, la Subdirección de Emprendimiento, Servicios Empresariales y de Comercialización, solicita el ajuste de actividades programadas en el Plan de Acción.
</t>
  </si>
  <si>
    <t>Recorridos Turisticos a las Plazas de Mercado</t>
  </si>
  <si>
    <t>Recorridos turisticos en PM</t>
  </si>
  <si>
    <t>Realizar jornadas de compras asociativas colectivas en PM</t>
  </si>
  <si>
    <t>13 jornadas</t>
  </si>
  <si>
    <t>jornadas de compras</t>
  </si>
  <si>
    <t>Realizar 100 actividades promocionales en las PM</t>
  </si>
  <si>
    <t>100 Actividades</t>
  </si>
  <si>
    <t>actividades de promocion</t>
  </si>
  <si>
    <r>
      <t>Realizar</t>
    </r>
    <r>
      <rPr>
        <sz val="14"/>
        <color rgb="FF000000"/>
        <rFont val="Calibri"/>
        <family val="2"/>
      </rPr>
      <t xml:space="preserve"> 40 Vitrinas comerciales con la participacion de las PM</t>
    </r>
  </si>
  <si>
    <t>40 Vitrinas</t>
  </si>
  <si>
    <t>Vitrinas comerciales</t>
  </si>
  <si>
    <t>eventos de ciudad, de la plaza a su casa de la plaza a su trabajo</t>
  </si>
  <si>
    <t>Realizar la implementacion de redes sociales en  PM</t>
  </si>
  <si>
    <t>7 Plazas</t>
  </si>
  <si>
    <t>implementacion redes s</t>
  </si>
  <si>
    <t>Implementar el pago electronico en 8 PM</t>
  </si>
  <si>
    <t xml:space="preserve">8 Plazas </t>
  </si>
  <si>
    <t>pagos electronicos</t>
  </si>
  <si>
    <t>Crear y otorgar 200 certificados de reconocimiento cultural, comercial y empresarial para los comerciantes de las PM</t>
  </si>
  <si>
    <t>200 certificaciones</t>
  </si>
  <si>
    <t xml:space="preserve">certificaciones </t>
  </si>
  <si>
    <t>No. De plazas de mercado fortalecidas  cultural, comercial y/o empresarialmente.</t>
  </si>
  <si>
    <t xml:space="preserve">Realizar 20 campañas de fomento para la asociatividad y la sana convivencia </t>
  </si>
  <si>
    <t>12 campañas</t>
  </si>
  <si>
    <t>campañas</t>
  </si>
  <si>
    <t>Realizar actividades culturales en plazas de mercado</t>
  </si>
  <si>
    <t>60 actividades</t>
  </si>
  <si>
    <t>Realizar actividades de bienestar dirigidas a los comerciantes  de plazas de mercado y sus familias</t>
  </si>
  <si>
    <t>12 actividades</t>
  </si>
  <si>
    <t>Realizar actividades adicionales a la promoción de lectura en los puntos de lectura de las plazas de mercado</t>
  </si>
  <si>
    <t>Realizar jornadas de sensibilización de ahorro del agua y energía, manejo de residuos, prácticas sostenibles y consumo sostenible  en las PDM</t>
  </si>
  <si>
    <t>50 jornadas</t>
  </si>
  <si>
    <t>Realizar el análisis de brecha y dar cumplimiento de requisitos mínimos de gestión ambiental en el marco de la NTC ISO 14001:2015 en una plaza de mercado con el fin de proponer su certificación en la vigencia 2020.</t>
  </si>
  <si>
    <t>1 Documento</t>
  </si>
  <si>
    <t>Verificar la implementación de PSB en el 30 % de los puestos, locales y bodegas ocupados de las pdm</t>
  </si>
  <si>
    <t>30 % PSB verificados en pdm</t>
  </si>
  <si>
    <t xml:space="preserve">30% plb pdm ocupados / 100% plb pdm ocupados </t>
  </si>
  <si>
    <t xml:space="preserve">Mediante oficio del 14/02/2019, Radicado: 00110-817-001074, la Subdirección de Emprendimiento, Servicios Empresariales y de Comercialización, solicita el ajuste de dos actividades programadas en el Plan de Acción.
</t>
  </si>
  <si>
    <t xml:space="preserve">Mediante oficio del 11/04/2019, Radicado: 00110-817-003044, la Subdirección de Emprendimiento, Servicios Empresariales y de Comercialización, solicita el ajuste del Plan de Acción, en actividades.
</t>
  </si>
  <si>
    <r>
      <t>PLAN DE ACCION -</t>
    </r>
    <r>
      <rPr>
        <b/>
        <sz val="22"/>
        <color rgb="FF333399"/>
        <rFont val="Calibri"/>
        <family val="2"/>
      </rPr>
      <t xml:space="preserve"> (SESEC - EMPRENDIMIENTO)</t>
    </r>
    <r>
      <rPr>
        <b/>
        <sz val="22"/>
        <rFont val="Calibri"/>
        <family val="2"/>
      </rPr>
      <t xml:space="preserve">
</t>
    </r>
  </si>
  <si>
    <r>
      <t xml:space="preserve">2. ENLACE PLAN ACCION 
</t>
    </r>
    <r>
      <rPr>
        <b/>
        <sz val="11"/>
        <color rgb="FF000000"/>
        <rFont val="Calibri"/>
        <family val="2"/>
      </rPr>
      <t>(ruta para acceder a los Planes)</t>
    </r>
  </si>
  <si>
    <t>Nº de benefiairios de emprendimiento social con asistencia técnica.</t>
  </si>
  <si>
    <t>Realizar asistencia técnica para fomentar el emprendimiento a los usurarios del IPES.</t>
  </si>
  <si>
    <t>200 Asistencias</t>
  </si>
  <si>
    <t>N° de Muestras Empresariales</t>
  </si>
  <si>
    <t>REALIZAR ACTIVIDADDES PARA LA PROMOCION COMERCIAL DE LOS VENDEDORES A TRAVEZ DE RUEDA DE NEGOCIO O MUESTRAS EMPRESARIALES O  FERIAS</t>
  </si>
  <si>
    <t>RUEDA DE NEGOCIO O MUESTRAS EMPRESARIALES O  FERIAS</t>
  </si>
  <si>
    <t>Gestionar aliados público -privados de apoyo al programa.</t>
  </si>
  <si>
    <t>Gestionar  espacios para la ubicación de usuarios de la alternativa emprendimiento social.</t>
  </si>
  <si>
    <t xml:space="preserve"> número espacios ootrgados / espacios solicitados</t>
  </si>
  <si>
    <t>Actas de facilitación suscritas</t>
  </si>
  <si>
    <t xml:space="preserve">80 espacios </t>
  </si>
  <si>
    <t>Número de espacios adjudicados / número de espacios gestionados</t>
  </si>
  <si>
    <t>Adjudicar alternativas de empredimiento social</t>
  </si>
  <si>
    <t xml:space="preserve">APROBACION DEPENDENCIA </t>
  </si>
  <si>
    <r>
      <t>PLAN DE ACCION -</t>
    </r>
    <r>
      <rPr>
        <b/>
        <sz val="22"/>
        <color rgb="FF333399"/>
        <rFont val="Calibri"/>
        <family val="2"/>
      </rPr>
      <t xml:space="preserve"> (DEPENDENCIA)</t>
    </r>
    <r>
      <rPr>
        <b/>
        <sz val="22"/>
        <rFont val="Calibri"/>
        <family val="2"/>
      </rPr>
      <t xml:space="preserve">
</t>
    </r>
  </si>
  <si>
    <r>
      <t xml:space="preserve">2. ENLACE PLAN ACCION 
</t>
    </r>
    <r>
      <rPr>
        <b/>
        <sz val="11"/>
        <color rgb="FF000000"/>
        <rFont val="Calibri"/>
        <family val="2"/>
      </rPr>
      <t>(ruta para acceder a los Planes)</t>
    </r>
  </si>
  <si>
    <t>Fortalecer el Sistema Integrado de Gestión de la Entidad</t>
  </si>
  <si>
    <t>(Número de acciones cerradas/Número de acciones formuladas en Plan de Mejoramiento Interno)*100</t>
  </si>
  <si>
    <r>
      <rPr>
        <b/>
        <sz val="12"/>
        <color rgb="FF000000"/>
        <rFont val="Arial"/>
        <family val="2"/>
      </rPr>
      <t>Evaluación de gestión del riesgo/Evaluación sistema de control interno:</t>
    </r>
    <r>
      <rPr>
        <sz val="12"/>
        <color rgb="FF000000"/>
        <rFont val="Arial"/>
        <family val="2"/>
      </rPr>
      <t xml:space="preserve">
Realizar auditorias regulares y especiales de proceso con aplicación de marco internacional para la práctica profesional de auditoria interna- MIPPAI</t>
    </r>
  </si>
  <si>
    <t>Planeación anual
Planificación
Ejecución 
Comunicación de resultados
Seguimiento a acciones de mejora</t>
  </si>
  <si>
    <t>(Número de auditorias realizadas / Total de auditorías Programadas) *100</t>
  </si>
  <si>
    <t>Asesoría de control interno</t>
  </si>
  <si>
    <t>(Número de acciones cerradas/Número de acciones formuladas en Plan de Mejoramiento de la Contraloría)*100</t>
  </si>
  <si>
    <t xml:space="preserve">
Tiempo utilizado en las evaluaciones</t>
  </si>
  <si>
    <t>15 días habiles</t>
  </si>
  <si>
    <r>
      <rPr>
        <b/>
        <sz val="12"/>
        <color rgb="FF000000"/>
        <rFont val="Arial"/>
        <family val="2"/>
      </rPr>
      <t>Evaluación y seguimiento del sistema de control interno:</t>
    </r>
    <r>
      <rPr>
        <sz val="12"/>
        <color rgb="FF000000"/>
        <rFont val="Arial"/>
        <family val="2"/>
      </rPr>
      <t xml:space="preserve">
Realizar los informes y seguimientos estipulados por la ley.</t>
    </r>
  </si>
  <si>
    <t>Informes y seguimientos de ley</t>
  </si>
  <si>
    <t>(Informes de seguimiento de ley realizados/Informes de seguimiento de ley ejecutados)*100</t>
  </si>
  <si>
    <t>Medición del tiempo utilizado en los informes</t>
  </si>
  <si>
    <t xml:space="preserve">
Tiempo utilizado en los informes</t>
  </si>
  <si>
    <r>
      <rPr>
        <b/>
        <sz val="12"/>
        <color rgb="FF000000"/>
        <rFont val="Arial"/>
        <family val="2"/>
      </rPr>
      <t xml:space="preserve">Evaluación y seguimiento del sistema de  control interno:
</t>
    </r>
    <r>
      <rPr>
        <sz val="12"/>
        <color rgb="FF000000"/>
        <rFont val="Arial"/>
        <family val="2"/>
      </rPr>
      <t>Seguimiento a planes de mejoramiento: Auditoria internas y externas</t>
    </r>
  </si>
  <si>
    <t>Seguimiento a planes de mejoramiento</t>
  </si>
  <si>
    <r>
      <rPr>
        <b/>
        <sz val="12"/>
        <color rgb="FF000000"/>
        <rFont val="Arial"/>
        <family val="2"/>
      </rPr>
      <t xml:space="preserve">Relacionamiento con entes de control:
</t>
    </r>
    <r>
      <rPr>
        <sz val="12"/>
        <color rgb="FF000000"/>
        <rFont val="Arial"/>
        <family val="2"/>
      </rPr>
      <t>Atención a requerimientos de entes externos de control.</t>
    </r>
  </si>
  <si>
    <t>Requerimientos</t>
  </si>
  <si>
    <t>(Número de requerimientos atendidos/Número de requerimientos solicitados)*100</t>
  </si>
  <si>
    <r>
      <t xml:space="preserve">Enfoque hacia la prevención:
</t>
    </r>
    <r>
      <rPr>
        <sz val="14"/>
        <color rgb="FF000000"/>
        <rFont val="Arial"/>
        <family val="2"/>
      </rPr>
      <t>Fomento de la cultura del autocontrol</t>
    </r>
  </si>
  <si>
    <t>Capacitaciones al talento humano de la entidad
Campañas de fomento de la cultura de autocontrol</t>
  </si>
  <si>
    <t xml:space="preserve">Capacitaciones realizadas
</t>
  </si>
  <si>
    <t>Campañas realizadas</t>
  </si>
  <si>
    <r>
      <rPr>
        <b/>
        <sz val="14"/>
        <color rgb="FF000000"/>
        <rFont val="Arial"/>
        <family val="2"/>
      </rPr>
      <t xml:space="preserve">Liderazgo estratégico:
</t>
    </r>
    <r>
      <rPr>
        <sz val="14"/>
        <color rgb="FF000000"/>
        <rFont val="Arial"/>
        <family val="2"/>
      </rPr>
      <t>Acompañamiento a comites internos de gestión y demas actividades solicitadas por la administración.</t>
    </r>
  </si>
  <si>
    <t>Acompañamientos a comites y demas actividades solicitadas por la administración</t>
  </si>
  <si>
    <t>(Número de acompañamiento atendidos/Número de acompañamientos solicitados)*100</t>
  </si>
  <si>
    <r>
      <rPr>
        <b/>
        <sz val="14"/>
        <color rgb="FF000000"/>
        <rFont val="Arial"/>
        <family val="2"/>
      </rPr>
      <t xml:space="preserve">Liderazgo estratégico:
</t>
    </r>
    <r>
      <rPr>
        <sz val="14"/>
        <color rgb="FF000000"/>
        <rFont val="Arial"/>
        <family val="2"/>
      </rPr>
      <t>Acompañamiento a empalme cambio de administración.</t>
    </r>
  </si>
  <si>
    <t>Seguimiento acta informe de gestión Ley 951 del 2005</t>
  </si>
  <si>
    <t>Informe de seguimiento al acta informe de gestion</t>
  </si>
  <si>
    <t>Fecha: 31/12/2019</t>
  </si>
  <si>
    <t>APROBACION DEPENDENCIA 
CONTROL INTERNO</t>
  </si>
  <si>
    <r>
      <t>PLAN DE ACCION -</t>
    </r>
    <r>
      <rPr>
        <b/>
        <sz val="22"/>
        <color rgb="FF333399"/>
        <rFont val="Calibri"/>
        <family val="2"/>
      </rPr>
      <t xml:space="preserve"> (DEPENDENCIA)</t>
    </r>
    <r>
      <rPr>
        <b/>
        <sz val="22"/>
        <rFont val="Calibri"/>
        <family val="2"/>
      </rPr>
      <t xml:space="preserve">
</t>
    </r>
  </si>
  <si>
    <r>
      <t xml:space="preserve">2. ENLACE PLAN ACCION 
</t>
    </r>
    <r>
      <rPr>
        <b/>
        <sz val="11"/>
        <color rgb="FF000000"/>
        <rFont val="Calibri"/>
        <family val="2"/>
      </rPr>
      <t>(ruta para acceder a los Planes)</t>
    </r>
  </si>
  <si>
    <t>Revisar el Manual de Defensa Judicial en el marco del Decreto 430 del 2018.</t>
  </si>
  <si>
    <t>Manual revisado y/o actualizado</t>
  </si>
  <si>
    <t>Manual revisado</t>
  </si>
  <si>
    <t>Subdirección Jurídica y de Contratación</t>
  </si>
  <si>
    <t xml:space="preserve">Sensibilización a los responsables de plazas de mercado en defensa judicial </t>
  </si>
  <si>
    <t>Sensibilizaciones impartidas a los responsables</t>
  </si>
  <si>
    <t>No de sesiones realizadas</t>
  </si>
  <si>
    <t>Realizar seguimiento a la contratación en Plazas Distritales de Mercado de conformidad con las directrices impartidas a partir de las sensibilizaciones.</t>
  </si>
  <si>
    <t>Informe de la Contratación realizada por la Subdirección Jurídica respecto de cada plaza de mercado.</t>
  </si>
  <si>
    <r>
      <t>PLAN DE ACCION -</t>
    </r>
    <r>
      <rPr>
        <b/>
        <sz val="14"/>
        <color rgb="FF333399"/>
        <rFont val="Calibri"/>
        <family val="2"/>
      </rPr>
      <t xml:space="preserve"> OFICINA DE COMUNICACIONES</t>
    </r>
    <r>
      <rPr>
        <b/>
        <sz val="14"/>
        <rFont val="Calibri"/>
        <family val="2"/>
      </rPr>
      <t xml:space="preserve">
</t>
    </r>
  </si>
  <si>
    <t>Informes de la contratación realizados por la SJC</t>
  </si>
  <si>
    <r>
      <t xml:space="preserve">2. ENLACE PLAN ACCION 
</t>
    </r>
    <r>
      <rPr>
        <b/>
        <sz val="14"/>
        <color rgb="FF000000"/>
        <rFont val="Calibri"/>
        <family val="2"/>
      </rPr>
      <t>(ruta para acceder a los Planes)</t>
    </r>
  </si>
  <si>
    <t>Presentar demandas y/o querellas para la restitución de los puestos, módulos, locales o bodegas de Plazas de Mercado, Mobiliario urbano de la REDEP y locales en las alternantivas comerciales de acuerdo a las solicitudes realizadas por las dependencias misionales.</t>
  </si>
  <si>
    <t>Demandas y/o querellas radicadas</t>
  </si>
  <si>
    <t>Demandas y/o querellas radicadas/ solicitudes de restitución que cumplan los requisitos *100%</t>
  </si>
  <si>
    <t xml:space="preserve">Incrementar los recursos de inversión de la entidad
</t>
  </si>
  <si>
    <t>Porcentaje de recursos adicionales conseguidos sobre el presupuesto de la entidad</t>
  </si>
  <si>
    <t>Adelantar el procedimiento de cobro coactivo, de acuerdo a las solicitudes allegadas por la Subdirección Administrativa y Financiera, previo agotamiento de la etapa persuasiva.</t>
  </si>
  <si>
    <t>Solicitudes de cobro coactivo tramitadas</t>
  </si>
  <si>
    <t>Procesos de Cobro Coactivo Tramitados por la SJC / solicitudes que cumplan con los requisitos de ley remitidos por SAF. *100%</t>
  </si>
  <si>
    <t>Porcentaje de cumplimiento en la ejecucion del plan anual de adquisiciones</t>
  </si>
  <si>
    <t>Revisar juridicamente los procesos contractuales que realiza el IPES, verificando el cumplimiento de la normatividad contractual.</t>
  </si>
  <si>
    <t>Procesos contracuales revisados</t>
  </si>
  <si>
    <t>(No. Procesos revisados/ No de solicitudes radicadas que cumplen con las exigencias por modalidad) *100%</t>
  </si>
  <si>
    <t xml:space="preserve">Fortalecer la cultura y el clima organizacional en la entidad </t>
  </si>
  <si>
    <t>Porcentaje de implementación del Plan de Comunicaciones - Elemento de información y comunicación interna</t>
  </si>
  <si>
    <t>N.A</t>
  </si>
  <si>
    <r>
      <t xml:space="preserve">Divulgar </t>
    </r>
    <r>
      <rPr>
        <sz val="14"/>
        <color rgb="FF000000"/>
        <rFont val="Calibri"/>
        <family val="2"/>
      </rPr>
      <t xml:space="preserve"> el balance de la rendición de cuentas en los diferentes medios de comunicación externos de la Entidad </t>
    </r>
  </si>
  <si>
    <t>Divulgación de la rendición de cuentas</t>
  </si>
  <si>
    <t xml:space="preserve">Oficina Asesora de Comunicaciones </t>
  </si>
  <si>
    <t>Realizar publicación en la página WEB de la información de acuerdo a las solicitudes de las dependencias.</t>
  </si>
  <si>
    <t xml:space="preserve">Publicaciones </t>
  </si>
  <si>
    <t>No. De publicaciones Realizadas</t>
  </si>
  <si>
    <r>
      <t xml:space="preserve">Realizar </t>
    </r>
    <r>
      <rPr>
        <sz val="14"/>
        <color rgb="FFFF0000"/>
        <rFont val="Calibri"/>
        <family val="2"/>
      </rPr>
      <t xml:space="preserve"> </t>
    </r>
    <r>
      <rPr>
        <sz val="14"/>
        <rFont val="Calibri"/>
        <family val="2"/>
      </rPr>
      <t>publicaciónes del periódico D`Cerca en la vigencia</t>
    </r>
  </si>
  <si>
    <t>Publicaciónes</t>
  </si>
  <si>
    <t xml:space="preserve">No. De publicaciones </t>
  </si>
  <si>
    <t>APROBACION DEPENDENCIA: SUBDIRECCIÓN JURÍDICA Y DE CONTRATACIÓN</t>
  </si>
  <si>
    <t xml:space="preserve">Realizar  boletines de prensa con información de eventos y actividades de la entidad y publicarlos en la página web </t>
  </si>
  <si>
    <t>Boletines de prensa</t>
  </si>
  <si>
    <t>No. Boletines de Prensa</t>
  </si>
  <si>
    <t xml:space="preserve">Desarrollar  estrategias de Redes Sociales que mejoren la interacción con la ciudadanía </t>
  </si>
  <si>
    <t xml:space="preserve">Campañas en Redes Sociales </t>
  </si>
  <si>
    <t>No. Campañas
Desarrolladas</t>
  </si>
  <si>
    <t>Fortalecer la cultura y el clima organizacional en la entidad</t>
  </si>
  <si>
    <r>
      <t>Realizar</t>
    </r>
    <r>
      <rPr>
        <sz val="14"/>
        <color rgb="FF33CCCC"/>
        <rFont val="Calibri"/>
        <family val="2"/>
      </rPr>
      <t xml:space="preserve"> </t>
    </r>
    <r>
      <rPr>
        <sz val="14"/>
        <rFont val="Calibri"/>
        <family val="2"/>
      </rPr>
      <t>actualizaciónes de la cartelera virtual durante la vigencia</t>
    </r>
  </si>
  <si>
    <t>Actualizaciónes de la cartelera virtual</t>
  </si>
  <si>
    <t>No. de videos proyectados en  Carteleras Virtuales</t>
  </si>
  <si>
    <t>Actualizar  el fondo de pantalla y la intranet durante la vigencia  en atención a las campañas e información actual.</t>
  </si>
  <si>
    <t>Fondo de pantalla</t>
  </si>
  <si>
    <t>No. De fondo de pantallas realizadas</t>
  </si>
  <si>
    <t>Realizar  campañas  internas relacionadas con la gestión.</t>
  </si>
  <si>
    <t xml:space="preserve">Campañas internas </t>
  </si>
  <si>
    <t>No. de campañas internas desarrolladas</t>
  </si>
  <si>
    <t>APROBACION DEPENDENCIA: OFICINA ASESORA DE COMUNICACIONES</t>
  </si>
  <si>
    <t>La ejecución presupuestal de inversión a corte del 31 de Diciembre es del 99,8%.</t>
  </si>
  <si>
    <r>
      <rPr>
        <b/>
        <sz val="10"/>
        <rFont val="Calibri"/>
        <family val="2"/>
      </rPr>
      <t>Enero:</t>
    </r>
    <r>
      <rPr>
        <sz val="10"/>
        <color rgb="FF000000"/>
        <rFont val="Calibri"/>
        <family val="2"/>
      </rPr>
      <t xml:space="preserve"> Se asesoró a las diferentes Subdirecciones, Oficina y Asesoría en la elaboración del plan de acción para la vigencia 2019.
Se hace el seguimiento del plan de acción institucional.
</t>
    </r>
    <r>
      <rPr>
        <b/>
        <sz val="10"/>
        <rFont val="Calibri"/>
        <family val="2"/>
      </rPr>
      <t>Febrero</t>
    </r>
    <r>
      <rPr>
        <sz val="10"/>
        <color rgb="FF000000"/>
        <rFont val="Calibri"/>
        <family val="2"/>
      </rPr>
      <t xml:space="preserve">: Se hace seguimiento del plan de acción institucional del mes de enero.
</t>
    </r>
    <r>
      <rPr>
        <b/>
        <sz val="10"/>
        <rFont val="Calibri"/>
        <family val="2"/>
      </rPr>
      <t>Marzo</t>
    </r>
    <r>
      <rPr>
        <sz val="10"/>
        <color rgb="FF000000"/>
        <rFont val="Calibri"/>
        <family val="2"/>
      </rPr>
      <t xml:space="preserve">: se hace el seguimiento del plan de acción, del primer trimestre, acompañado de reuniones de revisión con las diferentes Subdirecciones, Oficina Asesora y Asesoría.
</t>
    </r>
    <r>
      <rPr>
        <b/>
        <sz val="10"/>
        <rFont val="Calibri"/>
        <family val="2"/>
      </rPr>
      <t>Abril</t>
    </r>
    <r>
      <rPr>
        <sz val="10"/>
        <color rgb="FF000000"/>
        <rFont val="Calibri"/>
        <family val="2"/>
      </rPr>
      <t xml:space="preserve">: Seguimiento de planes de acción por parte de los procesos
</t>
    </r>
    <r>
      <rPr>
        <b/>
        <sz val="10"/>
        <rFont val="Calibri"/>
        <family val="2"/>
      </rPr>
      <t>Mayo</t>
    </r>
    <r>
      <rPr>
        <sz val="10"/>
        <color rgb="FF000000"/>
        <rFont val="Calibri"/>
        <family val="2"/>
      </rPr>
      <t xml:space="preserve">: Seguimiento de planes de acción por parte de los procesos
</t>
    </r>
    <r>
      <rPr>
        <b/>
        <sz val="10"/>
        <rFont val="Calibri"/>
        <family val="2"/>
      </rPr>
      <t>Junio</t>
    </r>
    <r>
      <rPr>
        <sz val="10"/>
        <color rgb="FF000000"/>
        <rFont val="Calibri"/>
        <family val="2"/>
      </rPr>
      <t xml:space="preserve">: Consolidación de Presentación de avances de indicadores del plan de acción, para revisión en Dirección General.
</t>
    </r>
    <r>
      <rPr>
        <b/>
        <sz val="10"/>
        <rFont val="Calibri"/>
        <family val="2"/>
      </rPr>
      <t>Julio</t>
    </r>
    <r>
      <rPr>
        <sz val="10"/>
        <color rgb="FF000000"/>
        <rFont val="Calibri"/>
        <family val="2"/>
      </rPr>
      <t xml:space="preserve">: Seguimiento de planes de acción por parte de los procesos, remisión de memorando con alertas por indicadores en bajo nivel.
</t>
    </r>
    <r>
      <rPr>
        <b/>
        <sz val="10"/>
        <rFont val="Calibri"/>
        <family val="2"/>
      </rPr>
      <t>Agosto</t>
    </r>
    <r>
      <rPr>
        <sz val="10"/>
        <color rgb="FF000000"/>
        <rFont val="Calibri"/>
        <family val="2"/>
      </rPr>
      <t xml:space="preserve">: Se realizan memorandos para todas las subdirecciones, oficina asesora de comunicaciones y Asesoria de control interno,  con observaciones sobre el avance del plan de acción y sobre los indicadores, se realiza revisión de la Dirección General de los avances del plan de ación, con corte al mes de Julio. 
</t>
    </r>
    <r>
      <rPr>
        <b/>
        <sz val="10"/>
        <rFont val="Calibri"/>
        <family val="2"/>
      </rPr>
      <t xml:space="preserve">Septiembre: </t>
    </r>
    <r>
      <rPr>
        <sz val="10"/>
        <color rgb="FF000000"/>
        <rFont val="Calibri"/>
        <family val="2"/>
      </rPr>
      <t xml:space="preserve">Se realizaron mesas de trabajo con las Subdirecciones para revisar el Plan Estratégico Institucional, seguimiento a los indicadores con corte agosto 2019.
</t>
    </r>
    <r>
      <rPr>
        <b/>
        <sz val="10"/>
        <rFont val="Calibri"/>
        <family val="2"/>
      </rPr>
      <t>Noviembre:</t>
    </r>
    <r>
      <rPr>
        <sz val="10"/>
        <color rgb="FF000000"/>
        <rFont val="Calibri"/>
        <family val="2"/>
      </rPr>
      <t xml:space="preserve"> Se realiza seguimiento a los avances acumulados del Plan Estratégico Institucional, recopilando evidencias, igualmente al plan de acción de la vigencia 2019 corte a octubre.
</t>
    </r>
    <r>
      <rPr>
        <b/>
        <sz val="10"/>
        <rFont val="Calibri"/>
        <family val="2"/>
      </rPr>
      <t xml:space="preserve">Diciembre: </t>
    </r>
    <r>
      <rPr>
        <sz val="10"/>
        <color rgb="FF000000"/>
        <rFont val="Calibri"/>
        <family val="2"/>
      </rPr>
      <t xml:space="preserve">Se realiza segumimiento a los avances del Plan Estratégico Institucional, recopilando evidencias y se actualiza el seguimiento al plan de acción del 2019 con corte a Noviembre y al 20 de diciembre.
</t>
    </r>
  </si>
  <si>
    <r>
      <rPr>
        <b/>
        <sz val="11"/>
        <rFont val="Calibri"/>
        <family val="2"/>
      </rPr>
      <t xml:space="preserve">Diciembre:
</t>
    </r>
    <r>
      <rPr>
        <sz val="11"/>
        <rFont val="Calibri"/>
        <family val="2"/>
      </rPr>
      <t xml:space="preserve">1. Seguimiento a controles y plan de tratamiento de riesgos de gestión a los 15 procesos de la entidad  y proyección cronograma seguimiento a los 20 riesgos de corrupción de la entidad. Fecha:  15 de noviembre al  20  de diciembre 
2. Realización socialización riesgos de corrupción en martes de calidad. Diciembre 19 de 2019. 
</t>
    </r>
    <r>
      <rPr>
        <b/>
        <sz val="11"/>
        <rFont val="Calibri"/>
        <family val="2"/>
      </rPr>
      <t xml:space="preserve">Octubre:
</t>
    </r>
    <r>
      <rPr>
        <sz val="11"/>
        <rFont val="Calibri"/>
        <family val="2"/>
      </rPr>
      <t xml:space="preserve">1. Socialización en martes de calidad del 31 de octubre de 2019.  de la gestión de riesgos de CORRUPCIÓN de la entidad. Fecha. 31 de octubre 2019
</t>
    </r>
    <r>
      <rPr>
        <b/>
        <sz val="11"/>
        <rFont val="Calibri"/>
        <family val="2"/>
      </rPr>
      <t xml:space="preserve">Agosto: </t>
    </r>
    <r>
      <rPr>
        <sz val="11"/>
        <rFont val="Calibri"/>
        <family val="2"/>
      </rPr>
      <t xml:space="preserve">Diligenciamiento del INDICE DE TRANSPARENCIA Y ACCESO A LA INFORMACIÓN- ITA APP de la procuraduria General de la Nación. Esta actividad se derarrollo mediante mesas de trabajo donde participó la Dirección General, OAC, la Asesoria de Control Interno y los procesos de la Entidad. </t>
    </r>
    <r>
      <rPr>
        <b/>
        <sz val="11"/>
        <rFont val="Calibri"/>
        <family val="2"/>
      </rPr>
      <t xml:space="preserve"> 
</t>
    </r>
    <r>
      <rPr>
        <sz val="11"/>
        <rFont val="Calibri"/>
        <family val="2"/>
      </rPr>
      <t xml:space="preserve">Diligenciamiento de la réplica  asociada a la medici{on del Indice de Transparencia de Bogotá, información reportada a Trnasparencia por Colombia y Veeduría Distrital. 
</t>
    </r>
    <r>
      <rPr>
        <b/>
        <sz val="11"/>
        <rFont val="Calibri"/>
        <family val="2"/>
      </rPr>
      <t>Junio:</t>
    </r>
    <r>
      <rPr>
        <sz val="11"/>
        <rFont val="Calibri"/>
        <family val="2"/>
      </rPr>
      <t xml:space="preserve">
  1. Seguimiento y publicación matriz de riesgos de corrupción con corte 30 de mayo de 2019. Fecha: Junio 27 de 2019 
  2. Socialización en Martes de Calidad el 11 de junio de 2019, contemplando .Avances Gestión de riesgos de proceso y corrupción
En el Plan Anticorrupción y atención al ciudadano 2019 se planearon 57 acciones, al realizar el seguimiento del primer trimestre se evidencio un avance de ejecución del 36%.
En el componente administración de riesgos  se actualizaron los mapas de riesgos de Corrupción de acuerdo a los parámetros de la Guía DAFP 2019, con la participación  de cada uno de los delegados de cada proceso; el mapa de riesgos de corrupción se socializó y publicó en la página web de la entidad. El componente de racionalización de trámites; se realizó mesa de trabajo donde se revisó el procedimiento y los requisitos que se tiene publicados en la página Web para los programas de Formación y Capacitación gratuita para el empleo y el emprendimiento, Orientación de empleo. Se continua la publicación del programa “Antojitos para todos” como un procedimiento administrativo – OPA en el Sistema único de tramites – SUIT, se enviaron los requerimientos solicitados por la Función Pública para tal fin.  En el componente de "Rendición de cuentas y participación ciudadana" se publicó informe de gestión conforme a lineamiento de Ley; realización de las notas periodísticas que dan cuenta de los logros y acciones más importantes de la entidad durante este periodo. Se Realizó convocatoria para rendición de cuentas 2018 de la entidad y a su vez la audiencia de rendición de cuentas para la vigencia 2018 se realizó el día 05 de marzo de2019, en el auditorio Plaza de los Artesanos, en el marco del trabajo interinstitucional que el IPES ha venido realizando conjuntamente con Veeduría Distrital, se logró la participación del IPES, en el curso de Innovación Publica. En el componente de atención al ciudadano se realizó la campaña socializando el Manual para gestión de peticiones, en el mes de Febrero, adicionalmente, como refuerzo al Manual se publicó la Circular No.  05 de febrero 7 de 2019 - Respuesta de Derechos de Peticiones, se realizaron 7 informes de seguimiento a las Dependencias de la Entidad, con el objeto de revisar tiempo de respuestas reglamentarias. Se llevó a cabo el 22 de marzo la capacitación sobre la oportunidad de respuesta de SDQS a la ciudadanía, así como la guía del Tablero de control ciudadano de la Veeduría, con la asistencia de los usuarios de SDQS de la Entidad. Mecanismos para la transparencia y acceso a la información Se realizó seguimiento a la sección "Transparencia y acceso a la información Pública" de la página web de conformidad con lo establecido en el Anexo 1 de la Resolución 3564 de Diciembre 31 de 2015 y se solicitó las actualizaciones requeridas; se especificaron los temas que se tendrán presentes en la encuesta de satisfacción para que los ciudadanos  den sus puntos de vista, sugerencias y comentarios de la información que se publica en la página Web. </t>
    </r>
  </si>
  <si>
    <t>Diciembre
https://drive.google.com/drive/u/2/folders/1QreLBltj-YKgTRaxudk6rfF56P75llDt
Noviembre
https://drive.google.com/drive/u/2/folders/1QreLBltj-YKgTRaxudk6rfF56P75llDt
Octubre
Acta y listado de asistencia
https://drive.google.com/drive/u/2/folders/1vYQmG-t3Papi1S_m6bcxFQnumHWaUPyu
https://drive.google.com/drive/u/2/folders/1OC9qvcrmMWyyf7_SBZjhldkUDH8xFf1o
Septiembre
 .  listado de asistencia martes de calidad
https://drive.google.com/drive/u/1/folders/1ecNqAqU_P8DUD16wlS15OIzNRMCAz9cZ
Agosto 
 . Presentación- acta- listado de asistencia martes de calidad
https://drive.google.com/drive/u/1/folders/1_1GF-9ElzgxByO8_8HkxGTSue7YzS0Tv
Julio
 . Presentación- acta- listado de asistencia martes de calidad
 https://drive.google.com/drive/u/1/folders/1dqtCHwAQdGgkbSntmEEYFrAPRBtbY3gc
Junio
 . Presentación- acta- listado de asistencia martes de calidad
 https://drive.google.com/drive/u/2/folders/1DYaiJawYoQRL4Y_oOjWCtifDU5LmbQFx 
  Mayo
 1. Presentación- acta- listado de asistencia
 2. presentación listado de de asistencia
 3. Pantallazos de la de la campaña en intranet
 Evidencia de las actividades Google Drive https://drive.google.com/drive/u/2/folders/12nFlTC1WRMvi9ncKlk-dX_aVnov9BlPY 
 Abril
 1. Presentación- acta- listado de asistencia
 2. Listado de Asistencia, Evaluaciones de la Capacitación según formato de Talento Humano- Presentación
 3. presentaciones de la campaña
 Evidencia de las actividades Google Drive https://drive.google.com/drive/u/2/folders/12nFlTC1WRMvi9ncKlk-dX_aVnov9BlPY
 Marzo
 1.Acta 52 Sesión de Martes de calidad- Listado de Asistencia, Presentación 
Evidencias en la ruta: https://drive.google.com/drive/u/2/folders/1Av5ciqkYEmvYO0_rM0RjeHzfOcy_Xdv8 
 2. FO-039 Ruta en intranet de lo contendidos del SIG-MIPG http://intranet.ipes.gov.co/index.php/es/2015-11-29-20-12-15
 3. Acta- Listado de Asistencia 
 4. Acta- listado de Asistencia- Presentación- evaluaciones de la capacitación del pos conocimiento y satisfacción</t>
  </si>
  <si>
    <r>
      <rPr>
        <b/>
        <sz val="11"/>
        <rFont val="Calibri"/>
        <family val="2"/>
      </rPr>
      <t xml:space="preserve">Diciembre
</t>
    </r>
    <r>
      <rPr>
        <sz val="11"/>
        <rFont val="Calibri"/>
        <family val="2"/>
      </rPr>
      <t xml:space="preserve">1. https://drive.google.com/drive/u/2/folders/11wd3FZES3MHkqzLypRsiyvWZefvfRd8v
2. https://drive.google.com/drive/u/2/folders/1QreLBltj-YKgTRaxudk6rfF56P75llDt
</t>
    </r>
    <r>
      <rPr>
        <b/>
        <sz val="11"/>
        <rFont val="Calibri"/>
        <family val="2"/>
      </rPr>
      <t xml:space="preserve">Noviembre
</t>
    </r>
    <r>
      <rPr>
        <sz val="11"/>
        <rFont val="Calibri"/>
        <family val="2"/>
      </rPr>
      <t xml:space="preserve">https://drive.google.com/drive/u/1/folders/1IsMtjEYgaeZji2_ZiWkgbcDUP5t1212h
</t>
    </r>
    <r>
      <rPr>
        <b/>
        <sz val="11"/>
        <rFont val="Calibri"/>
        <family val="2"/>
      </rPr>
      <t xml:space="preserve">Octubre
</t>
    </r>
    <r>
      <rPr>
        <sz val="11"/>
        <rFont val="Calibri"/>
        <family val="2"/>
      </rPr>
      <t xml:space="preserve">- pàgina web http://www.ipes.gov.co/index.php/gestion-institucional/planeacion/mapa-de-riesgos-y-procesos
- https://drive.google.com/drive/u/2/folders/1QreLBltj-YKgTRaxudk6rfF56P75llDt
</t>
    </r>
    <r>
      <rPr>
        <b/>
        <sz val="11"/>
        <rFont val="Calibri"/>
        <family val="2"/>
      </rPr>
      <t xml:space="preserve">Septiembre
</t>
    </r>
    <r>
      <rPr>
        <sz val="11"/>
        <rFont val="Calibri"/>
        <family val="2"/>
      </rPr>
      <t xml:space="preserve">- https://drive.google.com/drive/u/2/folders/1j2snfioBY5fQHvNmuUdL6iK5NG-FACQo
</t>
    </r>
    <r>
      <rPr>
        <b/>
        <sz val="11"/>
        <rFont val="Calibri"/>
        <family val="2"/>
      </rPr>
      <t xml:space="preserve">Agosto
</t>
    </r>
    <r>
      <rPr>
        <sz val="11"/>
        <rFont val="Calibri"/>
        <family val="2"/>
      </rPr>
      <t xml:space="preserve">- https://drive.google.com/drive/u/2/folders/15LGl0n25uoKM57zjJdOV9Gza_dNB4GSY
- https://drive.google.com/drive/u/2/folders/1j2snfioBY5fQHvNmuUdL6iK5NG-FACQo
</t>
    </r>
    <r>
      <rPr>
        <b/>
        <sz val="11"/>
        <rFont val="Calibri"/>
        <family val="2"/>
      </rPr>
      <t xml:space="preserve">Julio 
</t>
    </r>
    <r>
      <rPr>
        <sz val="11"/>
        <rFont val="Calibri"/>
        <family val="2"/>
      </rPr>
      <t xml:space="preserve"> Revisión, identificación, analisis de riesgos de proceso
 https://drive.google.com/drive/u/2/folders/1j2snfioBY5fQHvNmuUdL6iK5NG-FACQo
</t>
    </r>
    <r>
      <rPr>
        <b/>
        <sz val="11"/>
        <rFont val="Calibri"/>
        <family val="2"/>
      </rPr>
      <t>Junio</t>
    </r>
    <r>
      <rPr>
        <sz val="11"/>
        <rFont val="Calibri"/>
        <family val="2"/>
      </rPr>
      <t xml:space="preserve"> 
 Revisión, identificación, analisis de riesgos de proceso
 https://drive.google.com/drive/u/2/folders/1j2snfioBY5fQHvNmuUdL6iK5NG-FACQo
 - Pag web publicación riesgos de corrupción:
http://www.ipes.gov.co/images/informes/SDE/Planeacion_estrategica/PlaneAnticorrupcion/Mapasanticorrupcion/Mapa_de_Riesgos_de_Corrupcion_2019/Seguimiento_MAPA_DE_RIESGOS_CORRUPCION_IPES_2019_V.01-260619.xlsx 
</t>
    </r>
    <r>
      <rPr>
        <b/>
        <sz val="11"/>
        <rFont val="Calibri"/>
        <family val="2"/>
      </rPr>
      <t xml:space="preserve"> Mayo</t>
    </r>
    <r>
      <rPr>
        <sz val="11"/>
        <rFont val="Calibri"/>
        <family val="2"/>
      </rPr>
      <t xml:space="preserve">
 Política de Riesgos- Documentos Estratégico
 Presentación Política de Riesgo
 Presentaciones por cada uno de los proceso
 Listado de Asistencia- Mesas de trabajo
 Correos electrónicos por cada uno resultados de las mesas de trabajo y compromisos  
 Ruta drive - Soportes- evidencias 
 </t>
    </r>
    <r>
      <rPr>
        <b/>
        <sz val="11"/>
        <rFont val="Calibri"/>
        <family val="2"/>
      </rPr>
      <t>Abril:</t>
    </r>
    <r>
      <rPr>
        <sz val="11"/>
        <rFont val="Calibri"/>
        <family val="2"/>
      </rPr>
      <t xml:space="preserve"> 
 memorando 14 de abril No 00110-817-003034
 - actas- presentaciones correo electrónico ruta google Drive
</t>
    </r>
    <r>
      <rPr>
        <b/>
        <sz val="11"/>
        <rFont val="Calibri"/>
        <family val="2"/>
      </rPr>
      <t xml:space="preserve"> Marzo</t>
    </r>
    <r>
      <rPr>
        <sz val="11"/>
        <rFont val="Calibri"/>
        <family val="2"/>
      </rPr>
      <t xml:space="preserve">
 Memorando No 00110-817-002347 del 21 de marzo de 2019 
 Memorando solicitud plan de trabajo a Sistemas para identificación o actualización de riesgos de seguridad digital 00110-817-002348 del 21 de marzo de 2019 
 Evidencias en la ruta: https://drive.google.com/drive/u/2/folders/1Av5ciqkYEmvYO0_rM0RjeHzfOcy_Xdv8</t>
    </r>
  </si>
  <si>
    <t xml:space="preserve">Subdirección de Diseño y Análisis Estratégico
</t>
  </si>
  <si>
    <t>Se han solicitado 38 solicitudes de modificación del Plan Anual de Adquisiciones a corte 31 de diciembre de 2019, las cuales han sido realizadas.</t>
  </si>
  <si>
    <r>
      <t xml:space="preserve">Diciembre:
Se tenía programado para el 31 de diciembre un avance del 100%, el cual se cumplío a cabalidad. 
Noviembre :
Se tenía programado para el 30 de noviembre un avance del 93.8%, el cual se cumplío a cabalidad. 
Octubre :
Se tenía programado para el 31 de octubre un avance del 79,2% y  a la fecha de corte se contempla un 84,5% en la implementación de las actividades del plan, llevando un avance considerable y adelantando algunas actividades de noviembre asociadas a la socialización de lineamientos distritales emitidos por la Secretaria General
Septiembre:
Se tenía programado para el 30 de septiembre un avance del 72,9% y que a la fecha de corte se contempla un 70,8% en la implementación de las actividades del plan, se anota que hay un rezago, el cual se soporta en los siguientes aspectos:
Formulación de los planes de acción FURAG. Actualmente ya se tienen los planes por dimensión y política, producto del análisis brecha y la Armonización del Sistema Integrado de Gestión del IPES - MIPG y la Norma Técnica Distrital NTD 001:2011; pero se están revisando teniendo en cuenta las observaciones realizadas por las auditorias de la Asesoría de Control Interno, para con ello tener un plan más contundente e integrado, que sirva de soporte de la planificación 2020 y empalme con la nueva administración.  
Con respecto a los mapas de riesgos de proceso, dado que conllevan un análisis minucioso de los controles, se ha prolongado su análisis, pero a mediados del mes de octubre de 2019 se tendrá la totalidad de controles aprobados en las matrices (15), con su respectivo seguimiento. 
Agosto:
Teniendo en cuenta que se tiene programado con corte 31 de agosto un 64,6% en la implementación de las actividades del plan, se anota que hay un rezago del 2,2%, el cual se soporta en los siguientes aspectos:
•       Formulación de los planes de acción FURAG. Actualmente ya se tienen los planes por dimensión y política, producto del análisis brecha y la Armonización del Sistema Integrado de Gestión del IPES, l MIPG y la Norma Técnica Distrital NTD 001:2011; pero se están revisando teniendo en cuenta las observaciones realizadas por las auditorias de la Asesoría de Control Interno, para con ello tener un plan más contundente e integrado.  Dichos planes serán socializados antes de culminar el mes de septiembre para involucrar algunas de sus acciones en el plan de acción e iniciar su seguimiento en el mes de octubre, de acuerdo con lo programado.
•       Con respecto a los mapas de riesgos de proceso, dado que conllevan un análisis minucioso de los controles, se ha prolongado su análisis, pero a mediados del mes de septiembre de 2019 se tendrá la totalidad de controles aprobados en las matrices (15), con el respectivo seguimiento a los planes de tratamiento de los riesgos de corrupción correspondiente al segundo cuatrimestre
En ese orden, si se ejecutan a cabalidad las anteriores actividades, se cumplirá lo estipulado en el plan y se tendrá al día la meta según la programación prevista.
Julio:
La meta programada acumulada para el 31 de julio es de 62,6% , se presenta un cumplimiento de 54,2%, debido a que no se han cumplido las siguientes actividades:
- FASE ALISTAMIENTO.  Actividad 1.3. Aplicar la metodología directriz de la Guía de Administración de los riesgos, corrupción y seguridad digital (DAFP 2018) 
o        Producto: Riesgos de procesos Identificado - Seguimiento a los planes de tratamiento.  CUMPLIDO
o        En abril, se revisa y actualiza la política. - CUMPLIDO
o        En mayo actualización de matrices de riesgos de los 15 procesos - PENDIENTE
o        En agosto seguimiento a la aplicación de controles – SE ESTA REALIZANDO SEGUIMIENTO A RIESGOS DE CORRUPCIÓN
o        En diciembre seguimiento a la aplicación de controles.- PENDIENTE
- FASE DE DIRECCIONAMIENTO: Actividad 2.3. Formular planes de acción a partir de los resultados del FURAG MIPG 
o        Nota: La fecha depende de la entrega de los resultados del DAFP
o        Producto:  Planes de acción a partir de los resultados del FURAG MIPG
Están pendientes las mesas para analizar las políticas de: Fortalecimiento organizacional y simplificación de procesos, Transparencia, acceso a la información pública y lucha contra la corrupción, Gestión del conocimiento y la innovación, Control interno 
- FASE DE SEGUIMIENTO: Actividad 4.3 Monitoreo  al  reporte del Plan de Acción institucional 
o        Producto: Reporte avances
o      </t>
    </r>
    <r>
      <rPr>
        <b/>
        <sz val="11"/>
        <rFont val="Calibri"/>
        <family val="2"/>
      </rPr>
      <t xml:space="preserve">  Deb</t>
    </r>
    <r>
      <rPr>
        <sz val="11"/>
        <rFont val="Calibri"/>
        <family val="2"/>
      </rPr>
      <t>e definirse cronograma y definir criterios de monitoreo.
Junio: 
 La meta programada acumulada para el 30 de junio es de 58,3% , se presenta un cumplimiento de 52,2% debido a que no se ha cumplido el total de la entrega de matrices de los riesgos de proceso. actividad que hace parte del Plan de adecuación y Sostenibilidad del SIGD_ MIPG. igualmente esta pendiente la realización del Comité Institucional de Segurida Digital programado para el 28 de junio de 2019.
  Mayo:
  La meta programada acumulada para el 31 de mayo es de 39, 6% , se presenta un cumplimiento de 37,5% debido a que no se ha cumplido el total de la entrega de matrices de los riesgos de proceso. actividad que hace parte del Plan de adecuación y Sostenibilidad del SIGD_ MIPG.
  1. Ajuste de la Meta Producto del proyecto 1037 según la Circular No 001 de la Secretaria General Fecha 28 febrero 
  Memorando remitido a la SDAE 00110-817-2279 del 20 de marzo de 2019"</t>
    </r>
  </si>
  <si>
    <t>El avance en el pago de las reservas presupuestales de los proyectos de inversión es del 96% al 31 de diciembre del 2019.</t>
  </si>
  <si>
    <t>17. ALIANZAS PARA LOS OBJETIVOS</t>
  </si>
  <si>
    <t>16. Paz, Justicia e instituciones fortalecidas</t>
  </si>
  <si>
    <t>1. Fin de la pobreza</t>
  </si>
  <si>
    <t>2. Hambre cero</t>
  </si>
  <si>
    <t>3. Salud y bienestar</t>
  </si>
  <si>
    <t>4. Educación de calidad</t>
  </si>
  <si>
    <t>5. Igualdad de genero</t>
  </si>
  <si>
    <t>6. Agua limpia y saneamiento</t>
  </si>
  <si>
    <t>7. Energia asequible y no contaminante</t>
  </si>
  <si>
    <t>8. Trabajo Decente y Crecimiento Económico</t>
  </si>
  <si>
    <t>9. Industria, innovación e infraestructura.</t>
  </si>
  <si>
    <t>10. Reducción de las desigualdades</t>
  </si>
  <si>
    <t>11. Ciudades y comunidades sostenibles.</t>
  </si>
  <si>
    <t>12. Producción y consumos responsables</t>
  </si>
  <si>
    <t>13. Acción por el clima</t>
  </si>
  <si>
    <t>14. Vida submarina</t>
  </si>
  <si>
    <t>15, Vida de ecosistemas terrestres</t>
  </si>
  <si>
    <t>17. Alianzas para lograr los objetivos</t>
  </si>
  <si>
    <t xml:space="preserve">Enero: * Disponibilidad del aplicativo GOOBI : 100%.
* Disponibilidad del aplicativo HEMI: 100%.
* Disponibilidad de correo electrónico: 100%.
* Disponibilidad página web e Intranet : 100%
* Monitoreo y gestión de los servicios de red, disponibilidad: 100%.
* Disponibilidad planta telefónica : 100%
*Se realizó el cierre fiscal 2019 y apertura 2019 en GOOBI.
* Se realizaron los formatos finales con los usuarios de la fase de implementación de Orientapro.
* Pruebas Piloto  - Estrategia para la arquitectura de documentos compartidos en nube mediante la herramienta de FileServer de GoogleDrive área de Sistemas y SFE
Febrero: * Disponibilidad del aplicativo GOOBI : 100%.
* Disponibilidad del aplicativo HEMI: 100%.
* Disponibilidad de correo electrónico: 100%.
* Disponibilidad página web e Intranet : 100%
* Monitoreo y gestión de los servicios de red, disponibilidad: 100%.
* Disponibilidad planta telefónica : 100%
*Se realizó el cierre contable 2018 en GOOBI.
* Presentación del proyecto de reinplementación de Cartera en el sistema GOOBI en comité Directivo.
* Puesta en producción del ambiente de pruebas del aplicativo GOOBI.
* Definición de roles y permisos para la Contraloría en el aplicativo GOOBI
* Generación de información para los informes de Sivicof.
* Reuniones con el área de SIG_MIPG para definir la migración de la carpeta compartidos a DRIVE. . * *Estructuración proyecto estandarización de documentos
Marzo: * Disponibilidad del aplicativo GOOBI : 100%.
* Disponibilidad del aplicativo HEMI: 100%.
* Disponibilidad de correo electrónico: 100%.
* Disponibilidad página web e Intranet : 100%
* Monitoreo y gestión de los servicios de red, disponibilidad: 100%.
* Disponibilidad planta telefónica : 100%
* Implementación del proyecto estandarización de documentos, documentos del SIG en Drive
* Plan de Choque proyecto GOOBI - levantamiento de requerimientos y reuniones con cada equipo de trabajo de la SAF.
* Cargue masivo de contratos de plazas comerciales (354), creación de módulos y terceros.
* Se preparó la información para el cargue masivo de proyectos comerciales (2300)
* Capacitación en el manejo del módulo de contratación a las areas de Juridica y SESEC
* Feria de GSUITE - capacitación temas gmail
Abril: * Disponibilidad del aplicativo GOOBI : 100%.
* Disponibilidad del aplicativo HEMI: 100%.
* Disponibilidad de correo electrónico: 100%.
* Disponibilidad página web e Intranet : 100%
* Monitoreo y gestión de los servicios de red, disponibilidad: 100%.
* Disponibilidad planta telefónica : 100%
* Migración del reléase 11G a 12C, del motor de base de datos del sistema de información administrativo y financiero
- Atención a incidentes generados por la falla eléctrica presentadas entre los días 22 al 25 de abril de 2019.
-Socialización del flujo de información de los diferentes inconvenientes y plan de trabajo para mejorar los diferentes procesos de la entidad, haciendo uso adecuado del sistema de información administrativo y financiero.
- Supervisión del cargue masivo de los contratos de Puntos comerciales a diciembre de 2018
-  Se adelantaron estudios de  los procesos  contractuales de Contact Center y una solución integral de backup y licenciamiento Microsoft 
*Mayo: Disponibilidad del aplicativo GOOBI : 100%.
* Disponibilidad del aplicativo HEMI: 100%.
* Disponibilidad de correo electrónico: 100%.
* Disponibilidad página web e Intranet : 100%
* Monitoreo y gestión de los servicios de red, disponibilidad: 100%.
* Disponibilidad planta telefónica : 100%
*Se inicio el proceso de liquidación del contrato de Contact center
* Se continúan con las actividades del proceso de contratación de Backup y licencias.
Junio:Disponibilidad del aplicativo GOOBI : 100%.
* Disponibilidad del aplicativo HEMI: 100%.
* Disponibilidad de correo electrónico: 100%.
* Disponibilidad página web e Intranet : 100%
* Monitoreo y gestión de los servicios de red, disponibilidad: 100%.
* Disponibilidad planta telefónica : 100%
* Se gestionó el proceso de adición para el contrato de conectividad de ETB.
*Se procedió hacer subasta y contrato interadministrativo para el contrato de Contact Center.
* Se gestionó el proceso de prórroga  para el contrato de GOOBI por 4 meses.
Julio:Disponibilidad del aplicativo GOOBI : 100%.
* Disponibilidad del aplicativo HEMI: 100%.
* Disponibilidad de correo electrónico: 100%.
* Disponibilidad página web e Intranet : 100%
* Monitoreo y gestión de los servicios de red, disponibilidad: 100%.
* Disponibilidad planta telefónica : 100%
* Se realizó la respuesta a observaciones asociadas al proceso contractual para la adquisicion de una solucion integral de backup
* Se realizaron tareas de identificacion de infraestructura critica para la definicion de estrategias de continuidad de la operacion informatica
* Se participó en sesiones de la ACDTIC y MINTIC, de socialización de lineamientos asociados a Gobierno DIgital
Agosto
* Se realizaron las actividades precontractuales asociadas al proceso para la adquisición de una solución integral de backup. Evaluación y publicación de respuestas preliminares y definitivas de las propuestas recibidas. Se adelantó la audiencia de adjudicación y se gestionó la legalización del contrato.
* El equipo de sistemas realizó reuniones técnicas para identificar los servicios críticos para establecer escenarios de operación en contingencia (continuidad del negocio) que aumenten niveles de disponibilidad de los sistemas y servicios informáticos.
* Se adelantaron actividades para adicionar el contrato del software de seguridad PcSecure. Solicitud de aceptación al proveedor, solicitud de recursos, cambios en el plan anual de adquisiciones, con el objetivo de mantener controles de seguridad informática principalmente instalación de software y contención de software malicioso.
* Se realizó socialización de necesidades tecnológicas relacionadas con equipos de cómputo, para identificar posibles recursos para la adquisición de equipos que permitan reemplazar máquinas con una edad alta. Se realizó simulación a través de la tienda virtual del estado Colombiano.
Septiembre
* Se realizaron tareas de verificación de la instalación de actualizaciones de seguridad en los servidores, teniendo en cuenta la liberación por parte de Microsoft.
* Se realizó creación de usuarios en Directorio activo, actualización y activación de usuarios considerando adiciones contractuales
* Se adelantó el despliegue de clientes de PcSecure y Kaspersky sobre servidores, para aumentar niveles de seguridad.   Como parte del seguimiento a la operación de los servidores y como control de seguridad, se crearos puntos de restauración de sistemas operativos.
* A través del dispositivo de seguridad perimetral, se realizó seguimiento a la navegación por parte de los usuarios (sitios denegados, top de navegación). Haciendo uso de la herramienta dispuesta por el proveedor de servicios de internet.
* Desde la consola de administración de la plataforma de monitoreo de red, se realizó seguimiento al desempeño de la red de datos, para detectar posibles afectaciones de la operación informática.
* Se realizó segmentación lógica de la red wifi.
* En desarrollo de las actividades de administración de la plataforma de seguridad perimetral, se adelantaron tareas de depuración de políticas como (mencionar algunas), para preservar niveles apropiados de seguridad lógica en la entidad.
* A través de la consola de administración del antivirus, se realizaron tareas de monitoreo de conexión de clientes, actualización de base de datos, instalación de clientes y escaneo profundo de máquinas con posibles amenazas informáticas. Se adelantó sesión de mantenimiento preventivo 
* Una vez se dio inicio al contrato a través del cual se adquirió ls plataforma Veeam Backup, se adelantó sesión con el proveedor para establecer el plan de trabajo para la configuración y puesta en operación de la solución y establecer un ambiente de contingencia y continuidad inicial, de la operación informática.por parte del proveedor de la solución.
Octubre:
1. Se realizó identificación de servicios críticos en desarrollo del contrato de backup.
2. Gracias a la puesta en operación de la solución integral de backup, soportada sobre la plataforma VEEAM, se logra establecer un control de seguridad enfocado en la protección de la información institucional digital, derivada del uso de los sistemas y servicios informáticos. Se realizó la configuración de tareas de respaldo de la base de datos del sistema de información administrativo y financiero GOOBI, y ficheros críticos del file server (recfiscomp, acicomp). De igual forma se estableció la copia programada del directorio activo. La implementación de la solución se encuentra en fase de afinamiento y se den presentar cambios sobre servicios críticos.
3. Se realizó actualización de parches de seguridad de servidores. 
4. La puesta en operación de la solución de backup permite liberación de espacio en SAN y afinamiento de volúmenes.
5. Se realizó seguimiento al funcionamiento de los aires acondicionados y UPS del data center. Se desplegó el backup Appliance en el data center, sin presentarse modificaciones del funcionamiento del respaldo eléctrico.
6. Se realizaron configuraciones de Jobs (tareas de respaldo), para el ambiente contingente de la base de datos del sistema de información administrativo y financiero GOOBI, File Server y Directorio Activo.
7. Se realizó seguimiento a la disponibilidad del servicio de internet a través del dispositivo de seguridad perimetral, plataforma de ETB y sw core.
8. Se realizó configuración del arreglo de discos del backup appliance, sobre el cual se ejecutan las tareas programadas de bakcup.
Noviembre:
1. Se ha realizado despliegue de actualizaciones de seguridad sobre sistemas operativos, liberadas por Microsoft.
2. Teniendo en cuenta cambios en la entidad, cambios de contratistas principalmente, se adelantaron activaciones de cuentas de usuario y de correo electrónico.
3. Se adelantó jornada de mantenimiento preventivo sobre la planta telefónica, de manera remota.
4. Se realizó la configuración de JOBS en la plataforma de seguridad. Se adelantaron sesiones de verificación de los Jobs, para comprobar la operatividad de los mismos. Se ha realizado afinamiento de la plataforma
5. Se realizaron ajustes de almacenamiento sobre la SAN y sobre el Backup Appliance, de acuerdo con la configuración establecida.
6. Considerando la criticidad del Directorio Activo, se adelantó configuración de copias de respaldo y se realizó prueba de restauración de permisos sobre un usuario, en el ambiente productivo.
7. Se realizó la configuración de JOBS en la plataforma de seguridad. Se adelantaron sesiones de verificación de los Jobs, para comprobar la operatividad de los mismos. Se ha realizado afinamiento de la plataforma
8. Se adelntó Restauración de backup de  máquinas virtuales
Diciembre:
1. Se realizó el despliegue de las actualizaciones de seguridad liberadas por Microsoft.
2. Considerando cambios de contratistas (adiciones, terminaciones, creaciones) se realizó gestión de usuarios. (evidencia AD, formatos, correos)
3. De acuerdo a requerimientos técnicos del proyecto Backup, se asignaron volúmenes de almacenamiento para ejecución de tareas (jobs) de backup.
4. Se adelantaron las fases precontractual y contractual con la ETB para garantizar el servicio de conectividad (Internet, WiFi Plazas, WiFi Puntos Vive Digital), en el cual se amplió la cobertura a 3 plazas de mercado.
5. Se realizó mantenimiento preventivo al hardware de la planta telefónica, ubicada en el centro de datos de la entidad.
6. Se adelantaron tareas de configuración, afinamiento, prueba y puesta en producción de JOBS (tareas de backup), para los activos de infraestructura tecnológica y de información de la entidad. Se afinaron tareas que presentaron fallas asociadas a versionamiento de clientes vs sistema operativo. Se realizó despliegue de clientes Oracle para respaldo de la base de datos administrativa y financiera. Se adelantaron copias de respaldo tipo AGENTE al servidor que contiene ola base de datos Oracle.
</t>
  </si>
  <si>
    <r>
      <rPr>
        <b/>
        <sz val="10"/>
        <rFont val="Calibri"/>
        <family val="2"/>
      </rPr>
      <t xml:space="preserve">Diciembre
</t>
    </r>
    <r>
      <rPr>
        <sz val="10"/>
        <rFont val="Calibri"/>
        <family val="2"/>
      </rPr>
      <t xml:space="preserve">1. Realización martes de calidad temas : riesgos, innovación, FURAG. Resultados MIPG. Diciembre 19 de 2019. 
</t>
    </r>
    <r>
      <rPr>
        <b/>
        <sz val="10"/>
        <rFont val="Calibri"/>
        <family val="2"/>
      </rPr>
      <t xml:space="preserve">Noviembre:
</t>
    </r>
    <r>
      <rPr>
        <sz val="10"/>
        <rFont val="Calibri"/>
        <family val="2"/>
      </rPr>
      <t xml:space="preserve">El martes de calidad correspondiente a noviembre se realizó el  31 de octubre de 2019. queda pendiente a realizarse el correspondiente al mes de diciembre de 2019 para dar cumplimiento al 100%.
</t>
    </r>
    <r>
      <rPr>
        <b/>
        <sz val="10"/>
        <rFont val="Calibri"/>
        <family val="2"/>
      </rPr>
      <t xml:space="preserve">Octubre:
</t>
    </r>
    <r>
      <rPr>
        <sz val="10"/>
        <rFont val="Calibri"/>
        <family val="2"/>
      </rPr>
      <t xml:space="preserve">1. Realización de martes de callidad el 31 de octubre de 2019, exponiendo la gestión de riesgos  y  los lineamientos distritales. Fecha. 31 de octubre 2019
</t>
    </r>
    <r>
      <rPr>
        <b/>
        <sz val="10"/>
        <rFont val="Calibri"/>
        <family val="2"/>
      </rPr>
      <t>2.</t>
    </r>
    <r>
      <rPr>
        <sz val="10"/>
        <rFont val="Calibri"/>
        <family val="2"/>
      </rPr>
      <t xml:space="preserve"> Realización martes de calidad. Fecha: Octubre 08 de 2019</t>
    </r>
    <r>
      <rPr>
        <b/>
        <sz val="10"/>
        <rFont val="Calibri"/>
        <family val="2"/>
      </rPr>
      <t xml:space="preserve">
Septiembre :
</t>
    </r>
    <r>
      <rPr>
        <sz val="10"/>
        <rFont val="Calibri"/>
        <family val="2"/>
      </rPr>
      <t xml:space="preserve">Se reprogramó el Martes de Calidad para Septiembre  con  el tema El control en la Nueva Gestion Publica.  del  17 de septiembre  al 08 de octubre  de 2019 a las 9.am. 
</t>
    </r>
    <r>
      <rPr>
        <b/>
        <sz val="10"/>
        <rFont val="Calibri"/>
        <family val="2"/>
      </rPr>
      <t xml:space="preserve">Agosto:
</t>
    </r>
    <r>
      <rPr>
        <sz val="10"/>
        <rFont val="Calibri"/>
        <family val="2"/>
      </rPr>
      <t xml:space="preserve">Realización Martes de Calidad el 20 de agosto de 2019, contemplando como temas 
1. Revisión del procedimiento de control de documentos y registros
</t>
    </r>
    <r>
      <rPr>
        <b/>
        <sz val="10"/>
        <rFont val="Calibri"/>
        <family val="2"/>
      </rPr>
      <t xml:space="preserve">Julio :
</t>
    </r>
    <r>
      <rPr>
        <sz val="10"/>
        <rFont val="Calibri"/>
        <family val="2"/>
      </rPr>
      <t xml:space="preserve">Realización Martes de Calidad el 16 de julio de 2019, contemplando como temas 
1. Presentación equipo SIGD-MIPG
2. Sensibilización seguridad de la información y gestión de riesgos de seguridad digital.
3. Avance riesgos de proceso y cronograma
4. Temas varios (Avances  manual de servicios públicos y  racionalización de trámites).
</t>
    </r>
    <r>
      <rPr>
        <b/>
        <sz val="10"/>
        <rFont val="Calibri"/>
        <family val="2"/>
      </rPr>
      <t>Junio :</t>
    </r>
    <r>
      <rPr>
        <sz val="10"/>
        <rFont val="Calibri"/>
        <family val="2"/>
      </rPr>
      <t xml:space="preserve"> 
 Realización Martes de Calidad el 11 de junio de 2019, contemplando como temas 
 1.Resultados FURAG II 2018 y plan de trabajo 
 2.Avances Gestión de riesgos de proceso
 3. Comité institucional de gestión y desempeño 
 4. Socialización lineamientos Distrito - MIPG 
 5. Resolución 620 de 2015 Comités de Autoevaluación 
 </t>
    </r>
    <r>
      <rPr>
        <b/>
        <sz val="10"/>
        <rFont val="Calibri"/>
        <family val="2"/>
      </rPr>
      <t xml:space="preserve">Mayo:
</t>
    </r>
    <r>
      <rPr>
        <sz val="10"/>
        <rFont val="Calibri"/>
        <family val="2"/>
      </rPr>
      <t xml:space="preserve"> 1.Se realizo Martes de Calidad- Tema Rol de Asesoría de Control Interno, definición de auditoria interna, Guía de roles de las UCI (DAFP), ley 87 de 1995 y Roles de ACI Fecha 07 de mayo del 2019.
Abril:    Se realizo Martes de Calidad- Tema  Administración de riesgos en los siguientes contenidos  a) Sensibilización en las líneas de defensa  en el marco  MIPG de  la Dimensión 7  de  control interno para dar a conocer  la responsabilidad de los lideres de procesos frente a los riesgos en su  identificación y seguimiento  b) Directrices para el Diligenciamiento de la matriz de riesgos. Fecha 09 de abril de 2019
2. En el Marco del PIC se desarrollo Capacitación en las  Generalidades de MIPG coordinada por el Grupo de SIGD-MIPG de la entidad  la cual fue  realizada por parte de la Secretaria de  Desarrollo Institucional . Fecha 23 de Abril de 2019.
3.Campaña de SIGD-MIPG a través de la Oficina de Comunicaciones en las líneas de defensa en el Marco de la Dimensión 7 de control Interno de MIPG  y realización de concurso. Fecha del 08 al 12 de Abril de 2019.
</t>
    </r>
    <r>
      <rPr>
        <b/>
        <sz val="10"/>
        <rFont val="Calibri"/>
        <family val="2"/>
      </rPr>
      <t>Marzo:</t>
    </r>
    <r>
      <rPr>
        <sz val="10"/>
        <rFont val="Calibri"/>
        <family val="2"/>
      </rPr>
      <t xml:space="preserve">
1. Se realizo Martes de calidad  Tema Migración documental Google Drive,  avances y presentación del Plan de adecuación y sostenibilidad SIGD-MIPG, directrices frente a la Gestión de los indicadores, riesgos y reporte del plan de acción  Fecha 12 de marzo de 2019
2. Actualización en la intranet  de los contenidos del SIGD-MIPG  http://intranet.ipes.gov.co/index.php/es/2015-11-29-20-12-15
3. Taller de innovación en el Marco de Curso de Innovación realizado por la Veeduría Distrital con el objetivo de contar con herramientas para desarrollar la Dimensión 6 Gestión del Conocimiento e Innovación , actividad liderada por Profesionales de la Veeduría Distrital Fecha  15 de Marzo  de 2019  
4. Taller de Proceso e Indicadores en el Marco del PIC para el fortalecimiento de los conocimiento de la Plataforma estratégica. Realizado por Experto  Fecha 07 de marzo de 2019
</t>
    </r>
    <r>
      <rPr>
        <b/>
        <sz val="10"/>
        <rFont val="Calibri"/>
        <family val="2"/>
      </rPr>
      <t>Febrero:</t>
    </r>
    <r>
      <rPr>
        <sz val="10"/>
        <rFont val="Calibri"/>
        <family val="2"/>
      </rPr>
      <t xml:space="preserve">
1.  Campaña MIPG-  divulgación resolución 564 del 28 de diciembre de 2018 por la cual se crea el Comité Institucional y Gestión de desempeño -MIPG ... "  y Generalidades  ( Dimensiones- políticas)  a través de piezas comunicativas en   protector de pantalla  Fecha  del 01 al 15 de Febrero   
2. Concurso MIPG- sopa de Letras. Fecha 15 Febrero 
3. Divulgación estrategia de Martes de calidad de la resolución" 564 de diciembre de 2018" a los profesionales de SAF-TH y  Gestión Documental,  SDAE- Sistema los cuales van desarrollar las diferentes sesiones de Comité como se establecían en la resolución.  Fecha 05 de Febrero 
</t>
    </r>
    <r>
      <rPr>
        <b/>
        <sz val="10"/>
        <rFont val="Calibri"/>
        <family val="2"/>
      </rPr>
      <t>Enero:</t>
    </r>
    <r>
      <rPr>
        <sz val="10"/>
        <rFont val="Calibri"/>
        <family val="2"/>
      </rPr>
      <t xml:space="preserve">
1. Martes de calidad, Sistema de Control Interno- Riesgos.
2. Taller planeación estratégica sobre el Balance Score Card.</t>
    </r>
  </si>
  <si>
    <r>
      <rPr>
        <b/>
        <sz val="9"/>
        <color rgb="FF000000"/>
        <rFont val="Calibri"/>
        <family val="2"/>
      </rPr>
      <t>Mayo - junio :</t>
    </r>
    <r>
      <rPr>
        <sz val="9"/>
        <color rgb="FF000000"/>
        <rFont val="Calibri"/>
        <family val="2"/>
      </rPr>
      <t xml:space="preserve">
 Revisión y ajuste de 137 procedimientos de la entidad SJC (17), SFE (3), OAC (1), SGRSI (4), SESEC (6), SAF (34), SDAE (36). Fecha Mayo 30 de 2019  Marzo Se realizo Migración de Compartidos A Google Drive con el acompañamiento de Sistemas -SDAE y Proveedor XERTICA. Fecha 04 de marzo de 2019.</t>
    </r>
  </si>
  <si>
    <r>
      <rPr>
        <b/>
        <sz val="10"/>
        <rFont val="Calibri"/>
        <family val="2"/>
      </rPr>
      <t xml:space="preserve">Diciembre
</t>
    </r>
    <r>
      <rPr>
        <sz val="10"/>
        <rFont val="Calibri"/>
        <family val="2"/>
      </rPr>
      <t xml:space="preserve">1. Seguimiento a controles y plan de tratamiento de riesgos de gestión a los 15 procesos de la entidad  y proyección cronograma seguimiento a los 20 riesgos de corrupción de la entidad. Fecha:  15 de noviembre al  20  de diciembre 
2. Realización martes de calidad temas : riesgos, innovación, FURAG. Resultados MIPG. Diciembre 19 de 2019. 
</t>
    </r>
    <r>
      <rPr>
        <b/>
        <sz val="10"/>
        <rFont val="Calibri"/>
        <family val="2"/>
      </rPr>
      <t xml:space="preserve">Noviembre :
</t>
    </r>
    <r>
      <rPr>
        <sz val="10"/>
        <rFont val="Calibri"/>
        <family val="2"/>
      </rPr>
      <t xml:space="preserve">1. Monitoreo al seguimiento mapa de riesgos de gestión semana del 12 de noviembre al 30 de noviembre de 2019  de los 15 procesos, contemplados en el modelo de operación por proceso de la entidad
</t>
    </r>
    <r>
      <rPr>
        <b/>
        <sz val="10"/>
        <rFont val="Calibri"/>
        <family val="2"/>
      </rPr>
      <t xml:space="preserve">Octubre:
</t>
    </r>
    <r>
      <rPr>
        <sz val="10"/>
        <rFont val="Calibri"/>
        <family val="2"/>
      </rPr>
      <t xml:space="preserve">1. Formulaciòn cronograma seguimiento riesgos de gestiòn y publicaciòn de los mismos en pàgina web http://www.ipes.gov.co/index.php/gestion-institucional/planeacion/mapa-de-riesgos-y-procesos. Fecha: Octubre 22 de 2019
2. Socialización en martes de calidad del 31 de octubre de 2019.  de la gestión de riesgos de la entidad. Fecha. 31 de octubre 2019
</t>
    </r>
    <r>
      <rPr>
        <b/>
        <sz val="10"/>
        <rFont val="Calibri"/>
        <family val="2"/>
      </rPr>
      <t xml:space="preserve">Septiembre:
1. Revisión, identificación, analisis de riesgos de proceso
</t>
    </r>
    <r>
      <rPr>
        <sz val="10"/>
        <rFont val="Calibri"/>
        <family val="2"/>
      </rPr>
      <t>- Revisión y consolidación matrices de riesgos de proceso de los 15 procesos</t>
    </r>
    <r>
      <rPr>
        <b/>
        <sz val="10"/>
        <rFont val="Calibri"/>
        <family val="2"/>
      </rPr>
      <t xml:space="preserve">
2. Seguimiento plan de tratamiento riesgos de corrupción II Cuatrimestre
</t>
    </r>
    <r>
      <rPr>
        <sz val="10"/>
        <rFont val="Calibri"/>
        <family val="2"/>
      </rPr>
      <t>- Publicación en página web del seguimiento segundo cuatrimestre de los planes de tratamiento de los 20 riesgos de corrupción contemplados en los 15 procesos de la entidad</t>
    </r>
    <r>
      <rPr>
        <b/>
        <sz val="10"/>
        <rFont val="Calibri"/>
        <family val="2"/>
      </rPr>
      <t xml:space="preserve">
Agosto:
</t>
    </r>
    <r>
      <rPr>
        <sz val="10"/>
        <rFont val="Calibri"/>
        <family val="2"/>
      </rPr>
      <t xml:space="preserve">1. Seguimiento plan de tratamiento riesgos de corrupción II Cuatrimestre
- Formación y empleabilidad. Fecha: Agosto 22 de 2019 
- Evaluación integral. Fecha: Agosto 22 de 2019
- G. Soberania y seguridad alimentaria: Fecha: 21 de agosto de 2019
- Jurídica y contratación. Fecha: Agosto 20 de 2019
- Planeación estratégica y táctica (tema sistemas). Fecha: Agosto 12 de 2019
- Gestión de comunicaciones. Fecha: Agosto 12 de 2019
- Gestión financiera (Cartera). Fecha: Agosto 13 de 2019
- Servicio al usuario. Fecha: Fecha: Agosto 13 de 2019
- Gestión financiera (Tesorería). Fecha:Agosto 15 de 2019
- Gestión talento humano (Control interno disciplinario): Fecha: Agosto 14 de 2019
2. Revisión, identificación, analisis de riesgos de proceso
- Planeación estratégica y táctica (Gestión ambiental). Fecha: Agosto 21 de 2019
- G. Soberania y seguridad alimentaria (Fecha: 21 de agosto de 2019; 27 de junio de 2019
- G. Financiera (Cartera). Fecha: Agosto 22 de 2019
</t>
    </r>
    <r>
      <rPr>
        <b/>
        <sz val="10"/>
        <rFont val="Calibri"/>
        <family val="2"/>
      </rPr>
      <t xml:space="preserve">Julio:
</t>
    </r>
    <r>
      <rPr>
        <sz val="10"/>
        <rFont val="Calibri"/>
        <family val="2"/>
      </rPr>
      <t xml:space="preserve">1. Revisión, identificación, analisis de riesgos de proceso
G. Juridica y de contratación:   Seguimiento controles. Fecha: Julio 03 de 2019 - Seguimiento controles. Fecha: Julio 23 de 2019
G. Comunicaciones:  Julio 04 y 31 de 2019.
G. Planeación estratégica y táctica: Definición controles 08 de julio de 2019 (Acta 131) 
Gestión Talento Humano (Talento humano, SGSST, nómina, disciplinarios): julio 11 de 2019
Gestión talento humano -  disciplinarios.  Fecha: julio 22 de 2019. 
Gestión Recursos  físicos (Almacen, servicios generales, planeamiento físico): julio 10 de 2019. Infraestructura: Fecha: Julio 30 de 2019.
Gestión financiera (tesorería y presupuesto): Julio 09 de 2019. Tesoreria. Fecha: Julio 31 de 2019
Gestión Servicio al usuario:  julio 03 y 17 de 2019
</t>
    </r>
    <r>
      <rPr>
        <b/>
        <sz val="10"/>
        <rFont val="Calibri"/>
        <family val="2"/>
      </rPr>
      <t xml:space="preserve">Junio: </t>
    </r>
    <r>
      <rPr>
        <sz val="10"/>
        <rFont val="Calibri"/>
        <family val="2"/>
      </rPr>
      <t xml:space="preserve">
 Revisión, identificación, analisis de: 
 - Gestión de riesgos de SAF (5 procesos). Fecha: Junio 28 de 2019.
 - Fortalecimiento a la Economía Popular. Fecha: Junio 25 de 2019. 
 - Identificación, caracterización y registro población sujeto de atención. Fecha: junio 25 de 2019. 
 - G. Soberania y seguridad alimentaria (Fecha: 27 de junio de 2019
 - Seguimiento y publicación matriz de riesgos de corrupción con corte 30 de mayo de 2019.  
Mayo:
 Presentación de la Política Riesgo para consideración del comité Institucional de Control Interno sesión 2 -2019 Fecha 19 de mayo 
 se adelantaron las siguientes mesas de trabajo liderada por el equipos SIGD- MIPG de la entidad con la participación de los enlaces de lo procesos
 G. Formación y empleabilidad (Fecha: 02/05/2019. Acta 79) G. Formación y empleabilidad (Fecha: 02/05/2019. Acta 79)
 G. Evaluación integral. (Fecha: Mayo 08 de 2019. Acta 81) 
 Fortalecimiento a la Economía Popular. (Fecha: Mayo 09 de 2019. Acta 82)
 Identificación, caracterización y registro población sujeto de atención. (Fecha: Mayo 09 de 2019. Acta 83) 
 Gestión Talento Humano (Talento humano, SGSST, nómina, disciplinarios). Fecha: Mayo 14 de 2019
 Gestión Recursos físicos (Almacén, servicios generales, planeamiento físico). Fecha: Mayo 16 de 2019
 Gestión financiera (tesorería y presupuesto). Fecha: Mayo 16 de 2019
 Gestión documental. Fecha: Mayo 20 de 2019
 Gestión Servicio al usuario. Fecha: Mayo 20 de 2019
 Gestión Financiera (Cartera - contabilidad). Fecha: Mayo 23 de 2019 
 Planeación estratégica - Gestión ambiental - SDAE. Fecha: Mayo 29 de 2019
 Fortalecimiento a la economía popular - emprendimiento - SESEC. Fecha: Mayo 29 de 2019
 Seguridad digital y recursos tecnológicos. Fecha: Mayo 30 de 2019  
 Abril:
 Memorando para cada una dependencias con el cronograma de mesas de trabajo para la revisión de los riesgos. Fecha de 2019
 se adelantaron las siguientes mesas de trabajo liderada por el equipos SIGD- MIPG de la entidad con la participación de los enlaces de lo procesos 
 Oficina Jurídica 25 de abril Acta No 74
 Oficina Jurídica- Contractual 24 de abril Acta No 75
 SDAE- Presupuesto 29 de abril acta No 78 
 Oficina de Comunicaciones abril 26 Acta No 77
 SESEC- Plazas abril 25 de abril acta No 76 
 Marzo:
 Emisión directrices (Plan de Choque)Administración de los riesgos de proceso, corrupción y seguridad digital (DAFP 2018) 
 Fecha: Marzo 20 – 21 de 2019 
 Avances en la actualización del Formato de Riesgos Fecha 29/03/2019 
 En el mes de abril se realizara taller para la aplicación del nuevo instrumento para los riesgo de proceso
Enero:
1. Monitoreo y seguimiento de mapas riesgos de procesos y de corrupción  del cuarto trimestre de 2018 de los procesos:  Gestión del Talento Humano (Talento Humano, SGSST y Nómina), Gestión Recursos Financieros (Cartera, Contabilidad, Tesorería y Presupuesto), Gestión Recursos Físicos (Almacén e Inventarios y Servicios Generales), Servicio al Usuario, Gestión Documental y Control Interno Disciplinario.
2. Revisión y actualización de los mapas de riesgos de corrupción para la vigencia 2019 de los procesos: Fortalecimiento de la Economía Popular (Alternativas Comerciales y Emprendimiento y Emprendimiento Social), Gestión para la Soberanía, Seguridad Alimentaria y Nutricional, Gestión para la Formación y Empleabilidad, Gestión Contractual, Gestión Jurídica, Gestión Recursos Financieros (Tesorería, Cartera y Contabilidad), Gestión Recursos Físicos - Almacén e Inventarios, Gestión del Talento Humano - Talento Humano, Gestión Documental, Servicio al Usuario y Control Interno Disciplinario, Gestión de Comunicaciones, Evaluación Integral, Gestión de Seguridad de la Información y Recursos Tecnológicos y Planeación Estratégica y Táctica.
3. Consolidación y publicación del Mapa de Riesgos de Corrupción del IPES para la vigencia 2019 en intranet y página web de la entidad.
</t>
    </r>
  </si>
  <si>
    <r>
      <rPr>
        <b/>
        <sz val="11"/>
        <rFont val="Calibri"/>
        <family val="2"/>
      </rPr>
      <t xml:space="preserve">Diciembre:
</t>
    </r>
    <r>
      <rPr>
        <sz val="11"/>
        <color rgb="FF000000"/>
        <rFont val="Calibri"/>
        <family val="2"/>
      </rPr>
      <t xml:space="preserve">1. Seguimiento a controles y plan de tratamiento de riesgos de gestión a los 15 procesos de la entidad  y proyección cronograma seguimiento a los 20 riesgos de corrupción de la entidad. Fecha:  15 de noviembre al  20  de diciembre.
2. Realización de cronograma de Trabajo FURAG 2019    y  diligenciamiento  de los formularios por política y dimensiones- MIPG  Según directrices DAFP  - Fecha: 25 de noviembre al al  13 de diciembre de 2019 
3. Realización martes de calidad temas : riesgos, innovación, FURAG. Resultados MIPG. Diciembre 19 de 2019. </t>
    </r>
    <r>
      <rPr>
        <b/>
        <sz val="11"/>
        <rFont val="Calibri"/>
        <family val="2"/>
      </rPr>
      <t xml:space="preserve">
</t>
    </r>
    <r>
      <rPr>
        <sz val="11"/>
        <color rgb="FF000000"/>
        <rFont val="Calibri"/>
        <family val="2"/>
      </rPr>
      <t xml:space="preserve">4. Sesión comité - Seguridad de la información . Fecha: diciembre  18  de 2019
5. Seguimiento  política y dimensiones- MIPG  Según directrices DAFP en el marco de los planes FURAG :  1. Planeación Institucional 2. Gestión presupuestal y eficiencia del gasto público 3. Talento humano 4. Integridad 5. Transparencia, acceso a la información pública y lucha contra la corrupción 6. Fortalecimiento organizacional y simplificación de procesos 7. Servicio al ciudadano 8. Participación ciudadana en la gestión pública 9. Racionalización de trámites 10.Administración de Archivos y Gestión documental. 11.Gobierno Digital 12.Seguridad Digital 13.Defensa jurídica 14.Gestión del conocimiento e innovación 15.Control interno 16.Seguimiento y evaluación del desempeño institucional 17.Mejora Normativa. 18. Gestión ambiental. 
Fecha: 25  de noviembre de 2019 al 05 de diciembre
</t>
    </r>
    <r>
      <rPr>
        <b/>
        <sz val="11"/>
        <rFont val="Calibri"/>
        <family val="2"/>
      </rPr>
      <t xml:space="preserve">Noviembre:
</t>
    </r>
    <r>
      <rPr>
        <sz val="11"/>
        <color rgb="FF000000"/>
        <rFont val="Calibri"/>
        <family val="2"/>
      </rPr>
      <t>1. Monitoreo al seguimiento mapa de riesgos de gestión semana del 12 de noviembre al 15 de noviembre de 2019  de los siguientes procesos:
- Gestión de talento humano.
- Gestión documental .
- Servicio al usuario
- Gestión ambiental 
- Formación y empleabilidad
- Seguridad de la información y recursos tecnológicos
- Planeamiento físico .</t>
    </r>
    <r>
      <rPr>
        <b/>
        <sz val="11"/>
        <rFont val="Calibri"/>
        <family val="2"/>
      </rPr>
      <t xml:space="preserve">
</t>
    </r>
    <r>
      <rPr>
        <sz val="11"/>
        <color rgb="FF000000"/>
        <rFont val="Calibri"/>
        <family val="2"/>
      </rPr>
      <t xml:space="preserve">2. Revisión informe pormenorizado ACI de la SDAE. Fecha. 131 de noviembre de 20119
3. Sesión comité - Seguridad vial  . Fecha: noviembre  07  de 2019
4. Revisión manual de servicios públicos. Fecha: 15 de noviembre de 2019
5. Implementación  lineamientos distritales: 1.  Guía ajuste sistema de gestión distrital  - Operación dimensiones operativas de MIPG.  2. linamiento planeación estratégica del talento humano. 3. Lineamiento planeación institucional  en el marco del seguimiento a planes FURAG y 2018 y diligenciamiento FURAG 2019.  Fecha: Noviembre 25 de 2019.
</t>
    </r>
    <r>
      <rPr>
        <b/>
        <sz val="11"/>
        <rFont val="Calibri"/>
        <family val="2"/>
      </rPr>
      <t xml:space="preserve">Octubre:
</t>
    </r>
    <r>
      <rPr>
        <sz val="11"/>
        <color rgb="FF000000"/>
        <rFont val="Calibri"/>
        <family val="2"/>
      </rPr>
      <t xml:space="preserve">1. Formulaciòn cronograma seguimiento riesgos de gestiòn y publicaciòn de los mismos en pàgina web http://www.ipes.gov.co/index.php/gestion-institucional/planeacion/mapa-de-riesgos-y-procesos. Fecha: Octubre 22 de 2019
2. Socialización en martes de calidad del 31 de octubre de 2019. los lineamientos distritales: 1.  Guía ajuste sistema de gestión distrital  - Operación dimensiones operativas de MIPG. 2. Manual  del servicio a la ciudadanía del distrito capital. 3. linamiento planeación estratégica del talento humano. Guía simplificación de procesos. 4. lineamiento planeación institucional MIPG. Fecha. 31 de octubre 2019
3. Realización de martes de callidad el 31 de octubre de 2019, exponiendo la gestión de riesgos  y . los lineamientos distritales. Fecha. 31 de octubre 2019
4. Revisión y ajuste de procedimiento Control de documentos y registros. Fecha: Octubre 02 y 17 de 2019
5. Sesión comité - Gestiòn documental  . Fecha: octubre 24  de 2019
6. Monitoreo plan de acción y planes estratégicos corte 30 de septiembre. Fecha Octubre 8 al 17 de 2019
7. Revisión procedimiento PR-126. Manejo de facturas de servicos públicos y otros cobros. Fecha: Octubre 16  de 2019.
8. Revisión procedimiento control de documentos y registros. Fecha: Octubre 17 de 2019
9. Revisión y consolidación matrices de riesgos de proceso de los 15 procesos.  Fecha: Octubre 14 - 16  de 2019.
10. Publicación  planes de acción FURAG con sus respectivas políticas. P08 Defensa jurídica,  POL 09.Transparencia y acceso  a la información,  P012 Participación ciudadana,  POL11. Racionalización  de tramites,  POL03 Planeación Institucional,  POL 05.Fortalec. de procesos, POL13. Seguimiento  y evaluación del desempeño  institucional
P015 Gestión conocimiento e innovación,  P06 - Gobierno  Digital,  P01 Talento  Humano
P02 Integridad,  P07 Seguridad Digital, P010 Servicio al ciudadano,  P014 Gestión documental, POL 16. Control interno .Fecha. Octubre 14 - 17  de 2019
11. Realización de Comités autoevaluación SIGD-MIPG sobre avances de plan de adecuación y sostenibilidad.  Fecha: Octubre 16 de 2019 .
12. Realización martes de calidad. Fecha: Octubre 08 de 2019
</t>
    </r>
    <r>
      <rPr>
        <b/>
        <sz val="11"/>
        <rFont val="Calibri"/>
        <family val="2"/>
      </rPr>
      <t>Septiembre:</t>
    </r>
    <r>
      <rPr>
        <sz val="11"/>
        <color rgb="FF000000"/>
        <rFont val="Calibri"/>
        <family val="2"/>
      </rPr>
      <t xml:space="preserve">
La meta programada acumulada para el 30 de septiembre es de 72.9%, se presenta un cumplimiento de 70.8%, contemplando  avance en  cada una de las  siguientes actividades en el marco del Plan de adecuación y sostenibilidad de MIPG:
1. Definición metodología de monitoreo de planes de acción y revisión por subdirección en el marco de los siguientes criterios. Fecha: Agosto 26 - Septiembre 05 de 2019
2. Revisión procedimiento PR-126. Manejo de facturas de servicos públicos y otros cobros. Fecha: Septiembre 03 de 2019.
3. Revisión, identificación, analisis de riesgos de proceso
- Revisión y consolidación matrices de riesgos de proceso de los 15 procesos
4. Seguimiento plan de tratamiento riesgos de corrupción II Cuatrimestre
- Publicación en página web del seguimiento segundo cuatrimestre de los planes de tratamiento de los 20 riesgos de corrupción contemplados en los 15 procesos de la entidad
5. Seguiimiento a la formulación e implementación de los planes de acción FURAG con sus respectivas políticas. 
P08 Defensa jurídica,  POL 09.Transparencia y acceso  a la información,  P012 Participación ciudadana,  POL11. Racionalización  de tramites,  POL03 Planeación Institucional,  POL 05.Fortalec. de procesos, POL13. Seguimiento  y evaluación del desempeño  institucional, P015 Gestión conocimiento e innovación,  P06 - Gobierno  Digital,  P01 Talento  Humano, P02 Integridad,  P07 Seguridad Digital, P010 Servicio al ciudadano,  P014 Gestión documental, POL 16. Control interno .Fecha. Septiembre 18,  19 y 20  de 2019
6. Realización de Comités autoevaluación SIGD-MIPG sobre avances de plan de adecuación y sostenibilidad.  Fecha: septiembre 02 y 10 de 2019 .
7. Seguiimiento políticas - plan de acción FURAG. Participación ciudadana, racionalización de trámites, transparencia.Fecha. Septiembre 12 de 2019.
8. Participación en la ceremonia del Premio Distrital a la gestión 2019. 
Agosto:
La meta programada acumulada para el 31 de agosto es de 64,6% , se presenta un cumplimiento de 62,5%, contemplando en el marco del Plan de Adecuación y Sostenibilidad se avanzo en cada una de las actividades: 
1. Seguimiento plan de tratamiento riesgos de corrupción II Cuatrimestre
- Formación y empleabilidad. Fecha: Agosto 22 de 2019 
- Evaluación integral. Fecha: Agosto 22 de 2019
- G. Soberania y seguridad alimentaria: Fecha: 21 de agosto de 2019
- Jurídica y contratación. Fecha: Agosto 20 de 2019
- Planeación estratégica y táctica (tema sistemas). Fecha: Agosto 12 de 2019
- Gestión de comunicaciones. Fecha: Agosto 12 de 2019
- Gestión financiera (Cartera). Fecha: Agosto 13 de 2019
- Servicio al usuario. Fecha: Fecha: Agosto 13 de 2019
- Gestión financiera (Tesorería). Fecha:Agosto 15 de 2019
- Gestión talento humano (Control interno disciplinario): Fecha: Agosto 14 de 2019
2. Revisión, identificación, analisis de riesgos de proceso
- Planeación estratégica y táctica (Gestión ambiental). Fecha: Agosto 21 de 2019
- G. Soberania y seguridad alimentaria (Fecha: 21 de agosto de 2019; 27 de junio de 2019
- G. Financiera (Cartera). Fecha: Agosto 22 de 2019
3. Formulación  planes de acción a partir de los resultados del FURAG MIPG. 
- Formulación planes a partir de las 16 políticas y 7 dimensiones  Fecha: Agosto 26 a 30 de 2019. 
4.  Implementar Lineamientos distritales
- Implementación componente gestión ambiental : Requerimientos NTC ISO 14001: 2015 en PDM FERIAS. Fecha: 12 de agosto de 2019.
- Socialización ajustes procedimiento control de documentos. Fecha. Agosto 15 de 2019
- Presentación ajustes procedimiento control de documentos y control de registros en sesión de martes de calidad. Fecha: Agosto 20 de 2019
- Revisión procedimiento PR-126. Manejo de facturas de servicos públicos y otros cobros. Fecha: Agosto 22 de 2019. 
- Revisión manual de cartera. Fecha: Agosto 22 de 2019
5. Definición metodología de monitoreo de planes de acción y revisión por subdirección. Fecha: Agosto 26 - Septiembre 05 de 2019
Julio:
La meta programada acumulada para el 31 de julio es de 62,6% , se presenta un cumplimiento de 54,2%, contemplando en el marco del Plan de Adecuación y Sostenibilidad se avanzo en cada una de las actividades: 
1. Revisión, identificación, analisis de riesgos de proceso
G. Juridica y de contratación:   Seguimiento controles. Fecha: Julio 03 de 2019 - Seguimiento controles. Fecha: Julio 23 de 2019
G. Comunicaciones:  Julio 04 y 31 de 2019.
G. Planeación estratégica y táctica: Definición controles 08 de julio de 2019 (Acta 131) 
Gestión Talento Humano (Talento humano, SGSST, nómina, disciplinarios): julio 11 de 2019
Gestión talento humano -  disciplinarios.  Fecha: julio 22 de 2019. 
Gestión Recursos  físicos (Almacen, servicios generales, planeamiento físico): julio 10 de 2019. Infraestructura: Fecha: Julio 30 de 2019.
Gestión financiera (tesorería y presupuesto): Julio 09 de 2019. Tesoreria. Fecha: Julio 31 de 2019
Gestión Servicio al usuario:  julio 03 y 17 de 2019
2. Revisar, analizar y socializar los    lineamientos     distritales
- Revisión automatización formato FO-557. Hoja de vida del comerciante. Fecha: Julio 23 de 2019
- Participación en capacitación MINTIC Sobre lineamientos de Seguridad Digital. Fecha: Julio 24 de 2019 
3. Implementar lineamientos distritales
- Revisión manual de servicios públicos. Fecha:  julio 03 de 2019 - julio 09 de 2019
- Exposición e implementación lineamientos racionalización de trámites Directiva 07 presidencial de 2019. circular 24 de 2019 Secretaria General . Fecha: Julio 09 de 2019. 
- Comite extraordinario institucional de gestion y desempeño SIGD MIPG Racionalizacion de tramites. Fecha: 11 de julio de 2019
- Automatizacion FO-557 Hoja de vida del comerciante. Fecha:  16 de julio de 2019 (Acta 118. )
- Revision y cronograma requisitos ISO 14001 certificacion PDM FERIAS. Fecha:  17 de julio de 2019. (Acta 120)
4. Realizar  seguimiento al avance de los planes de acción resultados del  FURAG - participación en auditorias 
- Participación de la auditoria del informe pormenorizado febrero - julio 2019. Fecha:  julio 25 - 28  de 2019.
5. Realizar Seguimiento a la implementación de las  Políticas de acuerdo a las Dimensiones  en el marco del MIPG   
- Comité autoevaluación SIGD-MIPG sobre avances de plan de adecuación y sostenibilidad.- inducción a profesionales SIGD-MIPG. Julio 5 y 9 de 2019
- Seguimiento a brechas FURAG con la ACI. Fecha: Julio 04 de 2019
-  Comité autoevaluación SIGD-MIPG sobre avances de plan de adecuación y sostenibilidad.- inducción a profesionales SIGD-MIPG. Julio 5 y 9 de 2019
- Martes de calidad comite autorevaluación (Acta 119 ). Fecha:  16 de julio de 2019
- Comité autoevaluación SIGD-MIPG sobre avances de plan de adecuación y sostenibilidad.- inducción a profesionales SIGD-MIPG. Julio 5 y 9 de 2019
- Seguimiento a brechas FURAG con la ACI. Fecha: Julio 04 de 2019
- Comité autoevaluación SIGD-MIPG sobre avances de plan de adecuación y sostenibilidad.- inducción a profesionales SIGD-MIPG. Julio 5 y 9 de 2019
- Martes de calidad comite autorevaluación (Acta 119 ). Fecha:  16 de julio de 2019
- Durante el mes de julio se suscribió el plan de trabajo de implementación de la Diemensión 6 Gestión del COnocimiento e Innovación.
Junio: 
 La meta programada acumulada para el 30 de junio es de 58,3% , se presenta un cumplimiento de 52,2%, contemplando en el marco del Plan de Adecuación y Sostenibilidad se avanzo en cada una de las actividades: 
 1. Socialización y revisión cumplimiento Resolución 564 de 2018 en la sesión de martes de calidad . Fecha: Junio 11 de 2019. 
 2. Revisión, identificación, analisis de: 
 - Gestión de riesgos de SAF (5 procesos). Fecha: Junio 28 de 2019.
 - Fortalecimiento a la Economía Popular. Fecha: Junio 25 de 2019. 
 - Identificación, caracterización y registro población sujeto de atención. Fecha: junio 25 de 2019. 
 - G. Soberania y seguridad alimentaria (Fecha: 27 de junio de 2019
 - Seguimiento y publicación matriz de riesgos de corrupción con corte 30 de mayo de 2019.  
 3. Revisión de:
 - Manual de servicios públicos - PR-126 MANEJO FACTURAS DE SERVICIOS PÚBLICOS Y OTROS COBROS. Fecha: Mayo 29 de 2019
 - Revisión y analisis lineamiento Secretaría General "Implementación del Componente “Gestión ambiental para el buen uso de los recursos públicos” del MIPG en el Distrito Capital". Fecha: Junio 05 de 2019.
 - Revisión informe personalizado FURAG ", para ser presentado ante comite directivo y martes de calidad. Fecha: Junio 06 de 2019. 
 - Revisión y analisis lineamiento Secretaría General Lineamiento “Recomendaciones para el fortalecimiento de los planes anticorrupción y de atención al ciudadano – PAAC”. en el marco de la sesión de martes de calidad Fecha: Junio 11 de 2019. 
 4. Formulación planes de acción en el marco de los resultados del FURAG de las siguientes políticas:
 - Seguimiento y evaluación del desempeño institucional y planeación institucional. Fecha: Junio 17 de 2019
 - Talento humano. Fecha: Junio 17 de 2019
 - Gestión documental. Fecha: Junio 19 de 2019
 - Servicio al ciudadano. Fecha: Junio 20 de 2019
 - Racionalización de trámites. Fecha: Junio 27 de 2019
 - Seguridad digital. Fecha: Junio 26 de 2019  
 5. Sesión comité - Gestión documental. Fecha: Junio 14 de 2019
 6. Comité autoevaluación SIGD-MIPG sobre avances de plan de adecuación y sostenibilidad. (Acta 89). Fecha: junio 25 de 2019 .
Mayo:
En el marco del Plan de Adecuación y Sostenibilidad se avanzo en cada una de las actividades 
 a) se Finalizo el cuadro comparativo y oportunidades de mejora resultado del análisis de los requisitos (productos) de entidad VS Guía de armonización NTD SIG 0012011MIPG con las Dimensiones talento humano, control interno, Control interno, gestión del conocimiento e innovación, información y comunicación evaluación para resultados. Fecha del 01 al 16 de mayo de 2019 
 b) Análisis general resultados FURAG 2018 por dimensión y políticas:
  Dimensión y políticas IPES . 
  Análisis general resultados dimensión talento humano- Política Talento Humano 
  Análisis general resultados dimensión planeación estratégica - Participación Ciudadana 
  Análisis general resultados dimensión gestión con valores para resultado - Participación Ciudadana 
  Análisis general resultados Dimensión evaluación de resultados . 
  Análisis general resultados dimensión Información y comunicación - Gestión documental. 
  fecha del 21 al 29 de mayo de 2019
 Abril:
En el marco del Plan de Adecuación y Sostenibilidad se avanzo en cada una de las actividades, Ver avances al plan publicado en " seguimiento a planes 2019" con un avance del 31% Así mismo se adelanto el cuadro comparativo y oportunidades de mejora resultado del análisis de los requisitos (productos) de entidad VS Guía de armonización NTD SIG 0012011MIPG de las Dimensiones de Direccionamiento y Dimensión de Gestión con valores para resultados y sus políticas   
Marzo:
Se realizaron las mesas de trabajo lideradas por el equipo SIG del 04 al 11 de marzo con los profesionales asignados de cada dependencia para diligenciar el formulario FURAG. Registro de la información por cada una de las Dimensiones MIPG en la Plataforma DAFP- FURAG Fecha 15/03/2019.
Febrero:
1. Ajuste de la Meta Producto del proyecto 1037 según la Circular No 001 de la Secretaria General Fecha 28 febrero 
2. Formulación del Plan de adecuación del Modelo Integrado de Planeación - SIGD-MIPG para la entidad según directrices circular 002 Secretaria General.  Fecha 28 Febrero  
3. Cronograma de Trabajo FURAG    para el diliengencimientos  de los formularios-  por cada una dimensiones- MIPG  Según directrices DAFP  - Memorando 22 Febrero  - Correo Electronico 18 febrero 
Enero:
Se reciben las Directrices  para la formulación del plan de adecuación y sostenibilidad del Sistema Integrado de Gestión por medio de la Circular No 002 de la Secretaría General.
Circular 001 del 2019.
Circular 002 del  2019. 
</t>
    </r>
  </si>
  <si>
    <r>
      <t>PLAN DE ACCION -</t>
    </r>
    <r>
      <rPr>
        <b/>
        <sz val="14"/>
        <color indexed="62"/>
        <rFont val="Calibri"/>
        <family val="2"/>
      </rPr>
      <t xml:space="preserve"> OFICINA DE COMUNICACIONES</t>
    </r>
    <r>
      <rPr>
        <b/>
        <sz val="14"/>
        <rFont val="Calibri"/>
        <family val="2"/>
      </rPr>
      <t xml:space="preserve">
</t>
    </r>
  </si>
  <si>
    <r>
      <t xml:space="preserve">2. ENLACE PLAN ACCION 
</t>
    </r>
    <r>
      <rPr>
        <b/>
        <sz val="14"/>
        <color indexed="8"/>
        <rFont val="Calibri"/>
        <family val="2"/>
      </rPr>
      <t>(ruta para acceder a los Planes)</t>
    </r>
  </si>
  <si>
    <t xml:space="preserve">EVIDENCAIS </t>
  </si>
  <si>
    <r>
      <t xml:space="preserve">Divulgar </t>
    </r>
    <r>
      <rPr>
        <sz val="14"/>
        <color indexed="8"/>
        <rFont val="Calibri"/>
        <family val="2"/>
      </rPr>
      <t xml:space="preserve"> el balance de la rendición de cuentas en los diferentes medios de comunicación externos de la Entidad </t>
    </r>
  </si>
  <si>
    <t>Balance divulgado</t>
  </si>
  <si>
    <t xml:space="preserve">Se realizó la difusión de la jornada de rendición de cuentas por la página web, las redes sociales y los diferentes canales internos y externos de la Entidad. </t>
  </si>
  <si>
    <t>http://www.ipes.gov.co/index.php/gestion-institucional/planeacion/informe-de-rendicion-de-cuentas</t>
  </si>
  <si>
    <t xml:space="preserve">La Rendición de cuentas se llevo a cabo el 05 de marzo de 2019 en el auditorio de La Plaza de los Artesanos, esta audiencia fue trasmitida en Streaming en el Canal de YouTube @IPESBogota. El informe de rendición de cuentas fue divulgado por la página web de la entidad, las diferentes Redes Sociales y carteleras digitales de la Entidad.ñ  </t>
  </si>
  <si>
    <t>Las solicitudes de publicación son atendidas en el término de máximo tres días hábiles, en el transcurso del año se han radicado 367 solicitudes y de estas se atendieron 367, así: 
Enero 36  
Febrero 24
Marzo 36
Abril 34
Mayo 29
Junio 25
Julio 34
Agosto 40
Septiembre 28 
Octubre 36
Noviembre 22
Diciembre 23</t>
  </si>
  <si>
    <t>Base de datos FO-039
Formatos FO-039 Ordenes de Apoyo y/o Servicio</t>
  </si>
  <si>
    <t>Toda información que requiera ser publicada en la página web de la Entidad debe ser verificada por el Subdirector y/o Jefe Oficina Asesora, para esto se solicita el diligenciamiento del formato FO-039 Orden de Apoyo y/o Servicio</t>
  </si>
  <si>
    <r>
      <t xml:space="preserve">Realizar </t>
    </r>
    <r>
      <rPr>
        <sz val="14"/>
        <color indexed="10"/>
        <rFont val="Calibri"/>
        <family val="2"/>
      </rPr>
      <t xml:space="preserve"> </t>
    </r>
    <r>
      <rPr>
        <sz val="14"/>
        <rFont val="Calibri"/>
        <family val="2"/>
      </rPr>
      <t>publicaciónes del periódico D`Cerca en la vigencia</t>
    </r>
  </si>
  <si>
    <t>Se adquirieron cuatro (4) ediciones del periódico D´Cerca mediante contrato con SODECOL Group SAS (Contrato 684271 de 2019), entregadas a las áreas misionales</t>
  </si>
  <si>
    <t>Edición de períodico impreso</t>
  </si>
  <si>
    <t>El primer periódico se entregó a las subdirecciones misionales en el mes de marzo, el segundo en el mes de julio y el tercero en Octubre y el cuarto se entregará la primera semana de Diciembre</t>
  </si>
  <si>
    <t>En lo corrido del año se han realizado 166 boletines de prensa que se encuentran publicados en la página web de la Entidad, así: 
Enero 9  
Febrero 17
Marzo 16
Abril 7
Mayo 13
Junio 11
Julio 12
Agosto 13
Septiembre 17
Octubre 17
Noviembre 14
Diciembre 20</t>
  </si>
  <si>
    <t>http://www.ipes.gov.co/index.php/informacion-de-interes/noticias</t>
  </si>
  <si>
    <t xml:space="preserve">Los boletines de prensa son publicados en la página web de la Entidad, las Redes Sociales y enviados a los diferentes medios de comunicación </t>
  </si>
  <si>
    <t xml:space="preserve">Se han desarrollado 24 estrategias de Redes Sociales. Las estrategias desarrollasdas fueron: 
Estrategia 1 #ResumenDeLaSemana Se implementó un video gif semanal para mostrar un breve resumen de las actividades realizadas por la Entidad 
Estrategia 2 #VolvamosALasPlazas. A través de esta campaña se busca mostrar todas las acciones encaminadas a la promoción de las Plazas de Mercado
Estrategia 3 #DíaSinCarro2019 Se realizó campaña de expectativa y de promoción del Día sin carro y sin moto en la ciudad, promoviendo el uso de la bicicleta como medio de transporte ambientalmente sostenible y motivando el uso de los 370 cicloparqueaderos disponibles en los Puntos de Encuentro del IPES.
Estrategia 4 Certificación cuenta Facebook con insignia gris. Se realizó la solicitud y los trámites para certificar la cuenta de Facebook @IPES Bogotá, lo que significa que Facebook confirmó que se trata de la página auténtica del negocio o la organización en cuestión, así cuando la entidad sea buscada, enseguida se distingue cuál es la página oficial gracias a la insignia gris. 
Estrategia 5 #IPESRindeCuentas Se realizó la campaña con motivo de la rendición de cuentas de la entidad.
Estrategia 6 #RendimosSinCarreta. Se realizó la campaña con motivo de la rendición de cuentas de la Alcaldía de Bogotá.
Estrategia 7 Certificación cuentaInstagram. Se realizó la solicitud y los trámites para certificar la cuenta de @ipesbogota, lo que significa que se confirmó que se trata de la página auténtica dea organización, así cuando la entidad sea buscada, enseguida se distingue cuál es la página oficial.
Estrategia 8 #LaPerseNocturna Esta campaña buscó promocionar el festival gastronómico.  
Estrategia 9 #DeLaPlazaALaBarra Se realizó para informar la participación de las plazas en Los Premios La Barra 2019
Estrategia 10 #IPESMásAlláDelLímite A través de esta campaña se difundió la información del Foro y su transmisión en vivo 
Estrategia 11 #EnBogotáSeTransformanVidas Se realizó para informar la entrega de 167 alternativas a vendedores informales
Estrategia 12 Creación de Google My Business para la cuenta el IPES y para la Plaza de Mercado Las Ferias 
Estrategia 13 Creación del Canal IGTV para la cuenta de Instagram 
Estrategia 14 Paya Ya! Última oportunidad, campaña para la recuperación de cartera
Estrategia 15 #FestivalDeVerano, buscando promocionar las Plazas de Mercado en este evento 
Estrategia 16 #Alimentarte2019 buscando promocionar las Plazas de Mercado en este evento
Estrategia 17 #LaPerseNocturna buscando promocionar el festival gastronómico
Estrategia 18 #CosechandoSabores buscando promocionar el festival gastronómico
Estrategia 19 #FashionReset buscando promocionar el desfile realizado por los emprendedores 
Estrategia 20 Concurso Puntos Comerciales en Halloween
Estrategia 21 #PlazArte, promocionando el concierto de la filarmónica en la Plaza 12 de octubre y los demás eventos artísticos 
Estrategia 22 #NavidadSinMusgo sensibilizando a los comerciantes de las Plazas de Mercado y los Puntos Comerciales y a la ciudadanía a no utilizar musgo en las decoraciones navideñas, preservando el medio ambiente
Estrategia 23 #PerseNocturna, campaña de promoción y difusión del evento realizado el 11 de diciembre 
Estrategia 24 #NavidadEnPlazas y #NavidadEnPuntosComerciales, una campaña invitando a la ciudadanía a los espacios administrados por la entidad 
</t>
  </si>
  <si>
    <t xml:space="preserve">Redes Sociales 
YouTube
Twitter
Facebook
Instagram </t>
  </si>
  <si>
    <t>Las estratégias desarrolladas en Redes Sociales se han imlpementado  en Twitter, Facebook e Instagram, buscando aumentar el número de seguidores en estas dos Redes Sociales</t>
  </si>
  <si>
    <r>
      <t>Realizar</t>
    </r>
    <r>
      <rPr>
        <sz val="14"/>
        <color indexed="49"/>
        <rFont val="Calibri"/>
        <family val="2"/>
      </rPr>
      <t xml:space="preserve"> </t>
    </r>
    <r>
      <rPr>
        <sz val="14"/>
        <rFont val="Calibri"/>
        <family val="2"/>
      </rPr>
      <t>actualizaciónes de la cartelera virtual durante la vigencia</t>
    </r>
  </si>
  <si>
    <t xml:space="preserve">En el transcurso del año se ha actualizado la cartelera digital de la Entidad 129 veces, la información allí publicada obedece a las campañas e información relevante para los colaboradores </t>
  </si>
  <si>
    <t xml:space="preserve">Videos de actualización </t>
  </si>
  <si>
    <t xml:space="preserve">Se realizan videos constantemente para actualizar el contenido de las carteleras digitales </t>
  </si>
  <si>
    <t xml:space="preserve">Se realizaron actualizaciones de la cartelera hasta que el software expiró su vigencia, el área de Sistemas esta encargada de plantear una solución </t>
  </si>
  <si>
    <t xml:space="preserve">En el transcurso del año se ha actualizado el fondo de pantalla 222 veces con la información de las campañas, la gestión de la entidad e información relevante para los colaboradores </t>
  </si>
  <si>
    <t xml:space="preserve">Carpeta Deskop </t>
  </si>
  <si>
    <t>Los fondos de pantalla obedecen a las campañas internar o eventos que esten aconteciendo en la Entidad</t>
  </si>
  <si>
    <t>En el transcurso del año se han desarrollado 48 campañas, así: Las cabañuelas del IPES, PIC, Tú eres la clave, SIM llegó al IPES, En Bici somos MÁS, MIPG, Riesgos de contratación, Servicio al ciudadano, Peticiones (PQR), Cero montañas de papel, Apagar paga, Nuestras plazas, Muévete en redes, Líneas de Defensa, - Energía + Planeta, Riesgos Psicosociales, IPES libre de discriminación, Pausas Activas, No hagas el OSO sin la OSA, El giro ambiental, Orden y Aseo y Buen uso de los equipos y la mesa de ayuda, Tapas para sanar, Puntos de encuentro, Comité de convivencia, ITB, IPES+Planeta, Super I, GEI, La Perse Nocturna, Amigo Secreto, Inducción y Re inducción,  Conoce el Control Interno, Cosechando Sabores, Simulacro de Evacuación, Conoce el riesgo, Semana de la Salud, Día de los niños, Derechos de las mujeres, No uso de las bolsas plásticas, Código de Integridad IPES, Ley de transparencia y acceso a la información, No des papaya, Mapas de riesgos de corrupción y PIC, programa de bienestar IPES, Lenguaje Claro, Auditoria Interna y 5 S</t>
  </si>
  <si>
    <t>http://192.168.0.28/index.php/es/</t>
  </si>
  <si>
    <t xml:space="preserve">Se han desarrollado campañas de comunicación internas de acuerdo a la solicitud de apoyo de las diferentes áreas, estas son publicadas en la intranet, fondos de pantalla, carteleras digitales y demás canales internos </t>
  </si>
  <si>
    <r>
      <t>PLAN DE ACCION -</t>
    </r>
    <r>
      <rPr>
        <b/>
        <sz val="22"/>
        <color indexed="62"/>
        <rFont val="Arial"/>
        <family val="2"/>
      </rPr>
      <t xml:space="preserve"> ASESORÍA DE CONTROL INTERNO</t>
    </r>
  </si>
  <si>
    <r>
      <t xml:space="preserve">2. ENLACE PLAN ACCION 
</t>
    </r>
    <r>
      <rPr>
        <b/>
        <sz val="11"/>
        <color indexed="8"/>
        <rFont val="Arial"/>
        <family val="2"/>
      </rPr>
      <t>(ruta para acceder a los Planes)</t>
    </r>
  </si>
  <si>
    <r>
      <rPr>
        <b/>
        <sz val="14"/>
        <color indexed="8"/>
        <rFont val="Arial"/>
        <family val="2"/>
      </rPr>
      <t>Evaluación de gestión del riesgo/Evaluación sistema de control interno:</t>
    </r>
    <r>
      <rPr>
        <sz val="14"/>
        <color indexed="8"/>
        <rFont val="Arial"/>
        <family val="2"/>
      </rPr>
      <t xml:space="preserve">
Realizar auditorias regulares y especiales de proceso con aplicación de marco internacional para la práctica profesional de auditoria interna- MIPPAI</t>
    </r>
  </si>
  <si>
    <t>Asesoría de Control Interno</t>
  </si>
  <si>
    <t>1 auditoría iniciada/1 auditorías programadas para inicio en octubre=100%
4 auditorías realizadas / 4 auditorías programadas = 100%</t>
  </si>
  <si>
    <r>
      <rPr>
        <b/>
        <sz val="14"/>
        <rFont val="Arial"/>
        <family val="2"/>
      </rPr>
      <t xml:space="preserve">1. Auditoría Regular Soberanía, Seguridad alimentaria y nutricional, </t>
    </r>
    <r>
      <rPr>
        <sz val="14"/>
        <rFont val="Arial"/>
        <family val="2"/>
      </rPr>
      <t xml:space="preserve"> informe preliminar mediante radicado 00110-817-012995 de fecha 17-dic- 2019, en terminación.  Realización reunión de cierre de auditoría regular el 26-dic-2019.
  </t>
    </r>
  </si>
  <si>
    <r>
      <rPr>
        <b/>
        <sz val="14"/>
        <color rgb="FF000000"/>
        <rFont val="Arial"/>
        <family val="2"/>
      </rPr>
      <t>Radicado N° 00110-812-006790 del 29-jul-2019:   Solicitudes a la Directora General AUDITORÍA DE TI</t>
    </r>
    <r>
      <rPr>
        <sz val="14"/>
        <color rgb="FF000000"/>
        <rFont val="Arial"/>
        <family val="2"/>
      </rPr>
      <t xml:space="preserve">
Con el ánimo de prestar el mejor servicio desde el rol de Evaluador Independencia, de manera atenta me permito formular las siguientes solicitudes a la Directora General del IPES:
1.  Asegurar la asignación de un presupuesto por valor de $ 110.604.000 (CIENTO DIEZ MILLONES SEISCIENTOS CUATRO MIL PESOS M/L), con el fin de dar cumplimiento a la auditoría regular al proceso SEGURIDAD DE LA INFORMACIÓN Y RESCURSOS TECNOLÓGICOS del Instituto, en atención a su solicitud.
2. Informar por escrito a la Asesoría de Control Interno si se ejecuta o no la auditoría regular de TI solicitada por la Dirección General, en ejecución del Plan Anual de Auditoría Interna de la vigencia 2019 aprobado por el CICCI el 29-ene-2019.  En consecuencia, la Asesoría de Control Interno adelantó las necesarias para iniciar un proceso contractual de acuerdo a la solicitud de la Directora General, con seriedad y responsabilidad.
A la fecha no hay claridad frente a la decisión de asignar o no los recursos por parte de la Ordenadora del Gasto, con el fin de contratar mediante concurso de méritos, los servicios especializados de auditoría basada en riesgos de TI.  No es clara la decisión, teniendo en cuenta por un lado, la solicitud de incluir esta auditoría por parte de la Directora General en el plan de la ACI y los comentarios realizados en Comités Directivos frente a la revisión de los alcances presentados para aprobación; pero en sentido contrario, la negativa de la SDAE frente a la disponibilidad de recursos para este proceso contractual.
Por favor, tener en cuenta que en comunicación del 24-jul-2019 con radicado 00110-817-006714 la Directora General solicita informar el plan de choque para cumplir las actividades del Plan de Acción de la Asesoría de Control Interno, donde las auditorías regulares presentan al corte de 30-jun-2019 una ejecución del 40% (2 auditorías ejecutadas de 5 programadas, incluye la auditoría regular de TI).
3. Teniendo en cuenta la importancia de la revisión del proceso de TI en el IPES por su nivel de criticidad en la identificación de riesgos y diseño de controles que aseguren un Gobierno y una Gestión de TI de acuerdo a las necesidades del IPES, como Asesora de Control Interno le sugiero a la Directora General tener en cuenta una de las siguientes opciones:
• Asignar recursos para la contratación de servicios personales para 2 Ingenieros de Sistemas certificados en COBIT 5 e ISO 27001:2013, con el fin de que personalmente la ACI asuma la ejecución de esta auditoría regular basada en riesgos, sin llegar a la contratación de un externo, y poder cumplir así con el plan propuesto para 2019 y las expectativas de la Alta Administración.
• Aprobar la inclusión de una partida presupuestal asignada a la Asesoría de Control Interno para la vigencia 2020 por $110.604.000 (CIENTO DIEZ MILLONES SEISCIENTOS CUATRO MIL PESOS M/L), con el fin de llevar a cabo esta auditoría regular de TI basada en riesgos en la próxima vigencia.
</t>
    </r>
  </si>
  <si>
    <t>15 días hábiles</t>
  </si>
  <si>
    <t>4 días hábiles de exceso entre lo programado para radicar y lo efectivamente realizado.</t>
  </si>
  <si>
    <r>
      <rPr>
        <b/>
        <sz val="14"/>
        <rFont val="Arial"/>
        <family val="2"/>
      </rPr>
      <t xml:space="preserve">1. Auditoría Regular Soberanía, Seguridad alimentaria y nutricional,  </t>
    </r>
    <r>
      <rPr>
        <sz val="14"/>
        <rFont val="Arial"/>
        <family val="2"/>
      </rPr>
      <t>informe preliminar mediante radicado 00110-817-012995 de fecha 17-dic- 2019.  Reunión de cierre de auditoría regular  el 26-dic-2019. Pendiente radicación del Informe Final.</t>
    </r>
  </si>
  <si>
    <t>0 días hábiles</t>
  </si>
  <si>
    <t>3 días hábiles</t>
  </si>
  <si>
    <t>6 días hábiles</t>
  </si>
  <si>
    <t>4 días hábiles</t>
  </si>
  <si>
    <t>4,3 días hábiles</t>
  </si>
  <si>
    <r>
      <rPr>
        <b/>
        <sz val="14"/>
        <color indexed="8"/>
        <rFont val="Arial"/>
        <family val="2"/>
      </rPr>
      <t>Evaluación y seguimiento del sistema de control interno:</t>
    </r>
    <r>
      <rPr>
        <sz val="14"/>
        <color indexed="8"/>
        <rFont val="Arial"/>
        <family val="2"/>
      </rPr>
      <t xml:space="preserve">
Realizar los informes y seguimientos estipulados por la ley.</t>
    </r>
  </si>
  <si>
    <t>8 Informes Ejecutados / 
6 Informes Programados para diciembre 2019=133%
Acumulado:  46 Informes Ejecutados / 
50 Informe Programados vigencia 2019=92%</t>
  </si>
  <si>
    <r>
      <rPr>
        <b/>
        <sz val="14"/>
        <rFont val="Arial"/>
        <family val="2"/>
      </rPr>
      <t>1.  Informe Seguimiento a Plan de Mejoramiento Interno (Gestión Contable) a 31-oct-2019</t>
    </r>
    <r>
      <rPr>
        <sz val="14"/>
        <rFont val="Arial"/>
        <family val="2"/>
      </rPr>
      <t>, Informe Final radicado 00110-817-012396 del 04-dic-2019.</t>
    </r>
    <r>
      <rPr>
        <b/>
        <sz val="14"/>
        <rFont val="Arial"/>
        <family val="2"/>
      </rPr>
      <t xml:space="preserve">
2. Informe Austeridad del Gasto, ACI remite informe preliminar Rad 110-817-012963 de 17 dic 2019, </t>
    </r>
    <r>
      <rPr>
        <sz val="14"/>
        <rFont val="Arial"/>
        <family val="2"/>
      </rPr>
      <t xml:space="preserve">SAF con Rad 00110-817-013139 de 19 dic 2019 solicita prórroga; SESEC con rad 00110-817-013162 de 19 dic 2019 solicita prórroga.
</t>
    </r>
    <r>
      <rPr>
        <b/>
        <sz val="14"/>
        <rFont val="Arial"/>
        <family val="2"/>
      </rPr>
      <t xml:space="preserve">3.  Informe Evaluación Funciones Comités de Conciliación, </t>
    </r>
    <r>
      <rPr>
        <sz val="14"/>
        <rFont val="Arial"/>
        <family val="2"/>
      </rPr>
      <t xml:space="preserve">rad informe preliminar 110-817-013364 de 24 dic 2019
</t>
    </r>
    <r>
      <rPr>
        <b/>
        <sz val="14"/>
        <rFont val="Arial"/>
        <family val="2"/>
      </rPr>
      <t xml:space="preserve">4. Informe Seguimiento SDQS al 31-dic-2019, </t>
    </r>
    <r>
      <rPr>
        <sz val="14"/>
        <rFont val="Arial"/>
        <family val="2"/>
      </rPr>
      <t xml:space="preserve">Plan de Trabajo radicado 00110-817-013067 del 17-dic-2019.  Informe Final se radica el 23-ene-2020. Rad 00110-817-013365 de 24 dic 2019 de SAF informa que el cote será a 9 enero 2020
</t>
    </r>
    <r>
      <rPr>
        <b/>
        <sz val="14"/>
        <rFont val="Arial"/>
        <family val="2"/>
      </rPr>
      <t xml:space="preserve">5.  Diligenciamiento Formulario FURAG vigencia 2019, </t>
    </r>
    <r>
      <rPr>
        <sz val="14"/>
        <rFont val="Arial"/>
        <family val="2"/>
      </rPr>
      <t xml:space="preserve">en lo que corresponde a la Dimensión 7.  Sistema de Control Interno, fecha de registro 18-dic-2019.
</t>
    </r>
    <r>
      <rPr>
        <b/>
        <sz val="14"/>
        <rFont val="Arial"/>
        <family val="2"/>
      </rPr>
      <t>6.  Seguimiento Plan de Mejoramiento Interno al 30-nov-2019,</t>
    </r>
    <r>
      <rPr>
        <sz val="14"/>
        <rFont val="Arial"/>
        <family val="2"/>
      </rPr>
      <t xml:space="preserve"> Plan de Trabajo radicado 00110-817-012625 de 10 dic a SDAE; 00110-817-012513 de 6 dic 2019 a SJC; rad 012514 de 6 dic 2019 a SESEC; rad 012515 de 6 dic 2019 a SAF; RAD 00110-817-012517 a SGRSI de 6 dic 2019, informe final radicado 00110-817-013487 del 27-dic-2019.  
</t>
    </r>
    <r>
      <rPr>
        <b/>
        <sz val="14"/>
        <rFont val="Arial"/>
        <family val="2"/>
      </rPr>
      <t>7.  Informe Preliminar Auditoría Gestión de Recursos Financieros (Gestión Contable) para evaluación del Sistema de Control Interno Contable de la vigencia 2019 / Seguimiento Directiva 001/2018 NMNC, son 2 informes:</t>
    </r>
    <r>
      <rPr>
        <sz val="14"/>
        <rFont val="Arial"/>
        <family val="2"/>
      </rPr>
      <t xml:space="preserve"> FASE 1:  Propiedad, Planta y Equipo;  FASE 2:  Efectivo y Equivalentes, Cuentas por Cobrar e Ingresos Corrientes, Plan de Trabajo radicado 00110-817-012396 del 04-dic-2019, para entrega el 29-dic-2019.
</t>
    </r>
    <r>
      <rPr>
        <b/>
        <sz val="14"/>
        <rFont val="Arial"/>
        <family val="2"/>
      </rPr>
      <t>8.  Lista de Chequeo - Ley de Transparencia (L.1712/2014),</t>
    </r>
    <r>
      <rPr>
        <sz val="14"/>
        <rFont val="Arial"/>
        <family val="2"/>
      </rPr>
      <t xml:space="preserve"> a llevarse a cabo antes del 30-dic-2019.
</t>
    </r>
  </si>
  <si>
    <t>Se reprograma Informe de Control Interno Contale /Seguimiento Directiva 001/2018, por contratatación CPS 507/2019 a partir del 18-nov-2019 en reemplazo del CPS 399/2019 que solicitó terminación anticipada a partir del 01-oct-2019.</t>
  </si>
  <si>
    <t>Queda pendiente el Seguimiento al Acta Informe de Gestión (Ley 951/2005), el cual a la fecha no se ha presentado.  La fecha límite de presentación por parte de la Representante Legal saliente es el 23-ene-2020.</t>
  </si>
  <si>
    <r>
      <t>En promedio fueron 4</t>
    </r>
    <r>
      <rPr>
        <sz val="14"/>
        <color rgb="FFFF0000"/>
        <rFont val="Arial"/>
        <family val="2"/>
      </rPr>
      <t xml:space="preserve"> </t>
    </r>
    <r>
      <rPr>
        <sz val="14"/>
        <color rgb="FF000000"/>
        <rFont val="Arial"/>
        <family val="2"/>
      </rPr>
      <t>días hábiles de exceso entre lo programado para radicar y lo efectivamente realizado.</t>
    </r>
  </si>
  <si>
    <r>
      <rPr>
        <b/>
        <sz val="14"/>
        <rFont val="Arial"/>
        <family val="2"/>
      </rPr>
      <t xml:space="preserve">1.  Informe Seguimiento a Plan de Mejoramiento Interno (Gestión Contable) a 31-oct-2019, </t>
    </r>
    <r>
      <rPr>
        <sz val="14"/>
        <rFont val="Arial"/>
        <family val="2"/>
      </rPr>
      <t>Informe preliminar radicado 00110-817-012963 del 04-dic-2019, programado para radicar el 28-nov-2019,  12 día hábiles de retraso, está dentro del límite</t>
    </r>
    <r>
      <rPr>
        <b/>
        <sz val="14"/>
        <rFont val="Arial"/>
        <family val="2"/>
      </rPr>
      <t xml:space="preserve">
2. Informe Austeridad del Gasto,  SAF y SESEC solicitan prórroga el 19 dic 2019 con radicados 0110-817-013139 y 00110-817-13162 respectivamente</t>
    </r>
    <r>
      <rPr>
        <sz val="14"/>
        <rFont val="Arial"/>
        <family val="2"/>
      </rPr>
      <t>. Se remite informe final con Rad 110-817-13461 de 27 dic 2019, programado para el 16-dic-2019, 8 días hábiles de retraso, está dentro del límite.</t>
    </r>
    <r>
      <rPr>
        <b/>
        <sz val="14"/>
        <rFont val="Arial"/>
        <family val="2"/>
      </rPr>
      <t xml:space="preserve">
3.  Informe de seguimiento Comité de Conciliación segundo semestre 2019:  </t>
    </r>
    <r>
      <rPr>
        <sz val="14"/>
        <rFont val="Arial"/>
        <family val="2"/>
      </rPr>
      <t>informe con Rad 110-817-013364 de 24 dic 2019, programado para el 20-dic-2019, 2 días hábiles de retraso..</t>
    </r>
    <r>
      <rPr>
        <b/>
        <sz val="14"/>
        <rFont val="Arial"/>
        <family val="2"/>
      </rPr>
      <t xml:space="preserve">
4.  Diligenciamiento Formulario FURAG vigencia 2019, </t>
    </r>
    <r>
      <rPr>
        <sz val="14"/>
        <rFont val="Arial"/>
        <family val="2"/>
      </rPr>
      <t>en lo que corresponde a la Dimensión 7.  Sistema de Control Interno, fecha de registro 18-dic-2019.  Vence el 20-dic-2019.  Ningún día de retraso.</t>
    </r>
    <r>
      <rPr>
        <b/>
        <sz val="14"/>
        <rFont val="Arial"/>
        <family val="2"/>
      </rPr>
      <t xml:space="preserve">
5. Informe semestral SDQS:  </t>
    </r>
    <r>
      <rPr>
        <sz val="14"/>
        <rFont val="Arial"/>
        <family val="2"/>
      </rPr>
      <t>septiembre - diciembre 2019 en proceso, plan de trabajo radicado 110-817-013067 del 18 dic 2019.</t>
    </r>
    <r>
      <rPr>
        <b/>
        <sz val="14"/>
        <rFont val="Arial"/>
        <family val="2"/>
      </rPr>
      <t xml:space="preserve">
</t>
    </r>
    <r>
      <rPr>
        <i/>
        <sz val="14"/>
        <rFont val="Arial"/>
        <family val="2"/>
      </rPr>
      <t xml:space="preserve">Este indicador de eficiencia  mide la distorsión entre la fecha programada para radicar informe final y la fecha real de radicación.  No debe superar los 15 días hábiles en promedio de todos los informes programados para el mes de ejecución.
</t>
    </r>
    <r>
      <rPr>
        <i/>
        <sz val="14"/>
        <color rgb="FFFF0000"/>
        <rFont val="Arial"/>
        <family val="2"/>
      </rPr>
      <t>El indicar acumulado promedia los indicadores de mes al corte de análisis.
El Plan de Acción de Control Interno programó 58 actividades (informes, segumientos de ley y auditorías de proceso) Ejecución del 93%, ejecución 54 actividades, en proceso 4 actividades para finalizar en enero 2020.</t>
    </r>
  </si>
  <si>
    <t>2 días hábiles</t>
  </si>
  <si>
    <t>4,5 días hábiles</t>
  </si>
  <si>
    <t>1 día hábil</t>
  </si>
  <si>
    <t>4 día hábil</t>
  </si>
  <si>
    <t>3,38 días hábiles</t>
  </si>
  <si>
    <r>
      <rPr>
        <b/>
        <sz val="14"/>
        <color indexed="8"/>
        <rFont val="Arial"/>
        <family val="2"/>
      </rPr>
      <t xml:space="preserve">Evaluación y seguimiento del sistema de  control interno:
</t>
    </r>
    <r>
      <rPr>
        <sz val="14"/>
        <color indexed="8"/>
        <rFont val="Arial"/>
        <family val="2"/>
      </rPr>
      <t>Seguimiento a planes de mejoramiento: Auditoria internas y externas</t>
    </r>
  </si>
  <si>
    <t>(Número Hallazgos Contraloría Cerradas/Total Hallazgos Contraloría)*100</t>
  </si>
  <si>
    <t>Acumulado:  83 Hallazgos Cerrados/93 Hallazgos Abiertos a 31-dic-2019=89%</t>
  </si>
  <si>
    <t>Se cerraron 27 hallazgos en el informe de auditoría de desempeño código 205, con fecha del 23-dic-2019.  Se generaron 5 hallazgos en la misma auditoría.
Analizadas 41 acciones de mejora con termino al 30-nov-2019, 2 declaradas infectivas, 39 acciones cerradas, para 27 hallazgos.</t>
  </si>
  <si>
    <t>(Número Hallazgos ACI Cerradas/Total Hallazgos ACI)*100</t>
  </si>
  <si>
    <t>Acumulado=217 hallazgos cerradas/254 hallazgos abiertos a 31-dic-2019= 85%</t>
  </si>
  <si>
    <t xml:space="preserve">Informe de Seguimiento del PMI de la Gestión Contable en noviembre con corte a 31-oct-2019, radicado 00110-817-012396 del 04-dic-2019, cerrados 36 hallazgos, 67 acciones de mejora.  Abiertas e Incumplidas 62 acciones que se vencían al 31-oct-2019.
Informe de Seguimiento Plan de Mejoramiento interno a 27-dic-2019 remitido con Rad 110-817-013487 de 27 dic 2019. El total de hallazgos abiertos a 30-nov-2019 fueron 221 de los cuales se cerraron 84, demostrando una efectividad del 38%, para un acumulado del 82%.
Total hallazgos cerrados en diciembre = 120/235 hallazgos a nov-2019 = 51%.
Se adicionan 19 hallazgo del Informe Final de Auditoría Regular al proceso de Soberanía, Seguridad Alimentaria y Nutricional a radicarse en enero/2020.
Al corte final de la vigencia 2019, quedan:  acciones de mejora abiertas de 182, no formuladas 15 y cerradas 791 para una efectividad de 80%.
</t>
  </si>
  <si>
    <r>
      <rPr>
        <b/>
        <sz val="14"/>
        <color indexed="8"/>
        <rFont val="Arial"/>
        <family val="2"/>
      </rPr>
      <t xml:space="preserve">Relacionamiento con entes de control:
</t>
    </r>
    <r>
      <rPr>
        <sz val="14"/>
        <color indexed="8"/>
        <rFont val="Arial"/>
        <family val="2"/>
      </rPr>
      <t>Atención a requerimientos de entes externos de control.</t>
    </r>
  </si>
  <si>
    <t>(5 requerimientos atendidos/5 requerimientos solicitados)*100</t>
  </si>
  <si>
    <t>Coordinación de áreas responsables de procesos auditados para atender en tiempo 4 de 4 requerimientos de Contraloría de Bogotá auditoría de  Desempeño 205 PAD 2019 y Otros Requerimientos</t>
  </si>
  <si>
    <r>
      <rPr>
        <b/>
        <u/>
        <sz val="14"/>
        <rFont val="Arial"/>
        <family val="2"/>
      </rPr>
      <t xml:space="preserve">Requerimientos:
</t>
    </r>
    <r>
      <rPr>
        <u/>
        <sz val="14"/>
        <rFont val="Arial"/>
        <family val="2"/>
      </rPr>
      <t>Auditoría de Desempeño Código 205:</t>
    </r>
    <r>
      <rPr>
        <sz val="14"/>
        <rFont val="Arial"/>
        <family val="2"/>
      </rPr>
      <t xml:space="preserve">
1. Req 110-817-012808 19 dic 2019, Resp 110-817-13151 19 dic 2019, 110-812-013238 23 dic 2019
2. Req. 110-812-017321 de 5 dic 2019, Resp 110-816-029401 de 24 dic 2019
</t>
    </r>
    <r>
      <rPr>
        <b/>
        <u/>
        <sz val="14"/>
        <rFont val="Arial"/>
        <family val="2"/>
      </rPr>
      <t xml:space="preserve">Otros requerimientos:
</t>
    </r>
    <r>
      <rPr>
        <sz val="14"/>
        <rFont val="Arial"/>
        <family val="2"/>
      </rPr>
      <t xml:space="preserve">3. Req. 110-812-017321 de 5 dic 2019, Resp 110-816-029419 de 26 dic 2019
4.  Rendición SIVICOF corte a 30 nov 2019 certificado de 9 dic 2019 Num 20012019-11-30
</t>
    </r>
  </si>
  <si>
    <t>Los requerimientos se responden en término</t>
  </si>
  <si>
    <r>
      <t xml:space="preserve">Enfoque hacia la prevención:
</t>
    </r>
    <r>
      <rPr>
        <sz val="14"/>
        <color indexed="8"/>
        <rFont val="Arial"/>
        <family val="2"/>
      </rPr>
      <t>Fomento de la cultura del autocontrol</t>
    </r>
  </si>
  <si>
    <t>0 Capacitación realizada/ 0 Capacitación programada
Acumulado:
3 Capacitación realizada  por ACI / 4 capacitación programadas vigencia 2019</t>
  </si>
  <si>
    <t xml:space="preserve">El equipo Auditor participó y se certificó en cursos y diplomados durante 2019:
1. Excel Básico (tres funcionarios ACI) y Avanzado (Asesora ACI) (PCI)
2. Diplomado Gobierno abierto - Alcaldía Mayor de Bogotá - Secretaría General (tres funcionarios)
3. Diplomado en Políticas Públicas (1 funcionario)
3. Transparencia y acceso a la informació pública - Veeduría Distrital (dos funcionarios)
4.  Curso El derecho de las mujeres a una vida libre de violencias - Secretaría de la Mujer
5. Huella de carbono - 11 dic 2019 Auditorio IPES
6. Normas internacionales de Auditoría - Instituto de Auditores Internos de Colombia 22 nov 2019 (Planetario Distrital organiza Secretaría General)
</t>
  </si>
  <si>
    <t xml:space="preserve"> </t>
  </si>
  <si>
    <t>2 campañasejecutadas/1 campaña programada para diciembre 2019</t>
  </si>
  <si>
    <t xml:space="preserve">1. Se coordina con OAC para realizar 4 campañas publicitarias y 2 videos para rotar en intranet y carteleras virtuales, en el mes de diciembre.
 2. En Intranet se muestran mensajes sobre fases de la Auditoría Interna de fecha 16 diciembre de 2019
3. Conozcamos los procedimientos de auditoría del 13 diciembre de 2019.
4. Conozcamos el universo de la Auditoría 12 diciembre de 2019
5. Realización de dos videos:  Implementación del Marco INternacional para laPráctica Profesional de la Auditoría Interna, 
</t>
  </si>
  <si>
    <t>La ACI realizó 2 videos para rotación en intrante y carteleras virtuales, más 4 brief de piezas publicitarias a publicar en diciembre 2019, con el apoyo con la OAC para mostrar la gestión de la oficina entre 2018-2019 en aplicación de auditorías basada en riesgos. La rotación de este video será tomada como una campaña de las 4 para terminar en 100% la vigencia.</t>
  </si>
  <si>
    <r>
      <rPr>
        <b/>
        <sz val="14"/>
        <color indexed="8"/>
        <rFont val="Arial"/>
        <family val="2"/>
      </rPr>
      <t xml:space="preserve">Liderazgo estratégico:
</t>
    </r>
    <r>
      <rPr>
        <sz val="14"/>
        <color indexed="8"/>
        <rFont val="Arial"/>
        <family val="2"/>
      </rPr>
      <t>Acompañamiento a comités internos de gestión y demás actividades solicitadas por la administración.</t>
    </r>
  </si>
  <si>
    <t>Acompañamientos a comités y demás actividades solicitadas por la administración</t>
  </si>
  <si>
    <t>6 acompañamientos solicitados / 6 acompañamientos atendidos</t>
  </si>
  <si>
    <t xml:space="preserve">1. Visita especial Contraloría de Bogotá anunciada con radicado 00110-812-016464 del 20-nov-2019, realizada el 09-12-2019.  Visita de Responsabilidad Fiscal Contrato 544/2014.
2. Sorteo puestos PDM La Concordia, se llevó a cabo por la SESEC el 17-dic-2019 con radicado 00110-812-012392 del 13-dic-2019.
3. Visita Administrativa Contraloría de Bogotá - Auditoría Desempeño Código 205,Contrato 516/2017, con fecha 05-dic-2019.
4. Visita especial Contraloría del 19 dic 2019 proceso 17100-0007-15
5. Visita especial Contraloría del 9 dic 2019 proceso 170100-0483-15
6. Reporte a CNSC de soportes por reclamación a la elección de representantes de los empleados a la Comisión de Personal vigencia 2019-2021 Rad 110-816-028283 de 6 dic 2019; Rad 110-816-029009 de fecha 18 dic 2019
</t>
  </si>
  <si>
    <r>
      <rPr>
        <b/>
        <sz val="14"/>
        <color indexed="8"/>
        <rFont val="Arial"/>
        <family val="2"/>
      </rPr>
      <t xml:space="preserve">Liderazgo estratégico:
</t>
    </r>
    <r>
      <rPr>
        <sz val="14"/>
        <color indexed="8"/>
        <rFont val="Arial"/>
        <family val="2"/>
      </rPr>
      <t>Acompañamiento a empalme cambio de administración.</t>
    </r>
  </si>
  <si>
    <t>Informe de seguimiento al acta informe de gestión</t>
  </si>
  <si>
    <t>Desde la ACI se participó en lo de su competencia en la actualización del Informe de Gestión y Desarrollo Institucional (Circular 003/2019 de SG) con corte a 30-nov-2019</t>
  </si>
  <si>
    <r>
      <t xml:space="preserve">Construcción del Archivo Memoria Institucional de Contraloría de Bogotá y Personería.
Respuesta a radicado DG 006220 del 12-jul-2019 con radicado 7650 del 16-ago-2019.
Estas actividades hacen parte del seguimiento al informe de empalme entre administraciones.  Se expide resolución 602/2019 con la cual se crea la comisión de empalme.
Se preparó presentación del avance de los planes de mejoramiento interno y externo, así como el cumplimiento del plan de acción de la ACI a 27-nov-2019.
</t>
    </r>
    <r>
      <rPr>
        <b/>
        <sz val="14"/>
        <rFont val="Arial"/>
        <family val="2"/>
      </rPr>
      <t xml:space="preserve">
</t>
    </r>
    <r>
      <rPr>
        <sz val="14"/>
        <rFont val="Arial"/>
        <family val="2"/>
      </rPr>
      <t>Se citó a la ACI a 2 reuniones de empalme:  1)  21-nov-2019 y 2) 28-nov-2019, ambas canceladas.  Por lo que a la fecha, la ACI no ha participado en la primera reunión de empalme.</t>
    </r>
  </si>
  <si>
    <t>Fecha: 31/12/2018</t>
  </si>
  <si>
    <r>
      <t>PLAN DE ACCION -</t>
    </r>
    <r>
      <rPr>
        <b/>
        <sz val="22"/>
        <color indexed="62"/>
        <rFont val="Calibri"/>
        <family val="2"/>
      </rPr>
      <t xml:space="preserve"> SAF</t>
    </r>
    <r>
      <rPr>
        <b/>
        <sz val="22"/>
        <rFont val="Calibri"/>
        <family val="2"/>
      </rPr>
      <t xml:space="preserve">
</t>
    </r>
  </si>
  <si>
    <r>
      <t xml:space="preserve">2. ENLACE PLAN ACCION 
</t>
    </r>
    <r>
      <rPr>
        <b/>
        <sz val="11"/>
        <color indexed="8"/>
        <rFont val="Calibri"/>
        <family val="2"/>
      </rPr>
      <t>(ruta para acceder a los Planes)</t>
    </r>
  </si>
  <si>
    <t>Se presentaron Estados Financieros a Diciembre 31 de 2018, a Marzo 31 , a Junio 30 y a Septiembre 30 de 2019 a la Contaduría General de la Nación y se publicaron en la página web de la entidad</t>
  </si>
  <si>
    <t>Validación CHIP</t>
  </si>
  <si>
    <t>Se presentaron los estados fiancieros a corte Diciembre 2018, ,marzo y junio de  2019 en los plazos establecidos por la noramtiva vigente.</t>
  </si>
  <si>
    <t>Presentación de obligaciones tributarias</t>
  </si>
  <si>
    <t>Se realizó el pago de las obligaciones tributarias entre los meses de Enero a Diciembre de 2019.</t>
  </si>
  <si>
    <t>Comprobantes de pago
Declaraciones presentadas</t>
  </si>
  <si>
    <r>
      <rPr>
        <b/>
        <sz val="12"/>
        <rFont val="Arial"/>
        <family val="2"/>
      </rPr>
      <t>Enero:</t>
    </r>
    <r>
      <rPr>
        <sz val="12"/>
        <rFont val="Arial"/>
        <family val="2"/>
      </rPr>
      <t xml:space="preserve"> 
Estampilla adulto mayor dic.2018
Estampilla procultura dic.2018
Estampilla univ.distrital dic.2018
Estampilla univ.pedagogica dic.2018
Impuesto retencion fuente  dic.2018
Contribición Especial 5% Contratos de Obra Pública dic.2018
Reteica
</t>
    </r>
    <r>
      <rPr>
        <b/>
        <sz val="12"/>
        <rFont val="Arial"/>
        <family val="2"/>
      </rPr>
      <t>Febrero:</t>
    </r>
    <r>
      <rPr>
        <sz val="12"/>
        <rFont val="Arial"/>
        <family val="2"/>
      </rPr>
      <t xml:space="preserve"> 
Estampilla adulto mayor Enero.2019
Estampilla Procultura Enero 2019
Estampilla univ.distrital Enero 2019
Estampilla univ.pedagogica Enero 2019
Impuesto retencion fuente e iva Enero 2019
Contribición Especial Contratos de Obra Pública 5% Enero 2019
</t>
    </r>
    <r>
      <rPr>
        <b/>
        <sz val="12"/>
        <rFont val="Arial"/>
        <family val="2"/>
      </rPr>
      <t>Marzo:</t>
    </r>
    <r>
      <rPr>
        <sz val="12"/>
        <rFont val="Arial"/>
        <family val="2"/>
      </rPr>
      <t xml:space="preserve"> 
Estampilla adulto mayor Febrero.2019
Estampilla Procultura Febrero 2019
Estampilla univ.distrital Febrero 2019
Estampilla univ.pedagogica Febrero 2019
Impuesto retencion fuente e iva Febrero 2019
Contribición Especial Contratos de Obra Pública 5% Febrero 2019
Reteica
</t>
    </r>
    <r>
      <rPr>
        <b/>
        <sz val="12"/>
        <rFont val="Arial"/>
        <family val="2"/>
      </rPr>
      <t xml:space="preserve">Abril: </t>
    </r>
    <r>
      <rPr>
        <sz val="12"/>
        <rFont val="Arial"/>
        <family val="2"/>
      </rPr>
      <t xml:space="preserve">
Estampilla adulto mayor Marzo.2019
Estampilla Procultura Marzo 2019
Estampilla univ.distrital Marzo 2019
Estampilla univ.pedagogica Marzo 2019
Impuesto retencion fuentede Marzo2019
Contribición Especial Contratos de Obra Pública 5% Marzo 2019
</t>
    </r>
    <r>
      <rPr>
        <b/>
        <sz val="12"/>
        <rFont val="Arial"/>
        <family val="2"/>
      </rPr>
      <t xml:space="preserve">Mayo: </t>
    </r>
    <r>
      <rPr>
        <sz val="12"/>
        <rFont val="Arial"/>
        <family val="2"/>
      </rPr>
      <t xml:space="preserve">
Estampilla adulto mayor Abril 2019
Estampilla Procultura Abril  2019
Estampilla univ.distrital Abril  2019
Estampilla univ.pedagogica Abril  2019
Impuesto retencion fuente Abril 2019
Contribición Especial Contratos de Obra Pública 5% Abril  2019
Reteica
</t>
    </r>
    <r>
      <rPr>
        <b/>
        <sz val="12"/>
        <rFont val="Arial"/>
        <family val="2"/>
      </rPr>
      <t>Junio:</t>
    </r>
    <r>
      <rPr>
        <sz val="12"/>
        <rFont val="Arial"/>
        <family val="2"/>
      </rPr>
      <t xml:space="preserve">
Estampilla adulto mayor Mayo.2019
Estampilla Procultura  Mayo 2019
Estampilla univ.distrital  Mayo 2019
Estampilla univ.pedagogica Mayo 2019
Impuesto retencion fuente de  Mayo 2019
Contribición Especial Contratos de Obra Pública 5% Mayo 2019
</t>
    </r>
    <r>
      <rPr>
        <b/>
        <sz val="12"/>
        <rFont val="Arial"/>
        <family val="2"/>
      </rPr>
      <t xml:space="preserve">Julio:
</t>
    </r>
    <r>
      <rPr>
        <sz val="12"/>
        <rFont val="Arial"/>
        <family val="2"/>
      </rPr>
      <t xml:space="preserve">Estampilla adulto mayor Junio.2019
Estampilla Procultura  Junio 2019
Estampilla univ.distrital  Junio 2019
Estampilla univ.pedagogica Junioo 2019
Impuesto retencion fuente de  Junio 2019
Contribición Especial Contratos de Obra Pública 5% Junio 2019
Reteica
</t>
    </r>
    <r>
      <rPr>
        <b/>
        <sz val="12"/>
        <rFont val="Arial"/>
        <family val="2"/>
      </rPr>
      <t>Agosto:</t>
    </r>
    <r>
      <rPr>
        <sz val="12"/>
        <rFont val="Arial"/>
        <family val="2"/>
      </rPr>
      <t xml:space="preserve">
Estampilla adulto mayor Julio.2019
Estampilla Procultura Julio 2019
Estampilla univ.distrital Julio 2019
Estampilla univ.pedagogica Julio 2019
impuesto retencion fuente e iva Julio 2019
Contribición Contratos de Obra Pública 5% Julio 2019
</t>
    </r>
    <r>
      <rPr>
        <b/>
        <sz val="12"/>
        <rFont val="Arial"/>
        <family val="2"/>
      </rPr>
      <t>Sepriembre:</t>
    </r>
    <r>
      <rPr>
        <sz val="12"/>
        <rFont val="Arial"/>
        <family val="2"/>
      </rPr>
      <t xml:space="preserve">
Estampilla adulto mayor Agosto.2019
Estampilla Procultura  Agosto 2019
Estampilla univ.distrital Agosto 2019
Estampilla univ.pedagogica Agosto 2019
Impuesto retencion fuente de  Agosto 2019
Contribición Especial Contratos de Obra Pública 5% Agosto 2019
Reteica
</t>
    </r>
    <r>
      <rPr>
        <b/>
        <sz val="12"/>
        <rFont val="Arial"/>
        <family val="2"/>
      </rPr>
      <t>Octubre:</t>
    </r>
    <r>
      <rPr>
        <sz val="12"/>
        <rFont val="Arial"/>
        <family val="2"/>
      </rPr>
      <t xml:space="preserve">
Estampilla adulto mayor Septiembre.2019
Estampilla Procultura Septiembre.2019
Estampilla univ.distrital Septiembre.2019
Estampilla univ.pedagogica Septiembre.2019
impuesto retencion fuente e iva Septiembre.2019
Contribición Contratos de Obra Pública 5% Septiembre.2019
</t>
    </r>
    <r>
      <rPr>
        <b/>
        <sz val="12"/>
        <rFont val="Arial"/>
        <family val="2"/>
      </rPr>
      <t>Noviembre:</t>
    </r>
    <r>
      <rPr>
        <sz val="12"/>
        <rFont val="Arial"/>
        <family val="2"/>
      </rPr>
      <t xml:space="preserve">
Estampilla adulto mayor Octubre.2019
Estampilla Procultura  Octubre 2019
Estampilla univ.distrital Octubre 2019
Estampilla univ.pedagogicaOctubre 2019
Impuesto retencion fuente de  Octubre 2019
Contribición Especial Contratos de Obra Pública 5% Octubre 2019
Reteica
</t>
    </r>
    <r>
      <rPr>
        <b/>
        <sz val="12"/>
        <rFont val="Arial"/>
        <family val="2"/>
      </rPr>
      <t>Diciembre:</t>
    </r>
    <r>
      <rPr>
        <sz val="12"/>
        <rFont val="Arial"/>
        <family val="2"/>
      </rPr>
      <t xml:space="preserve">
Estampilla adulto mayor Noviembre.2019
Estampilla Procultura Noviembre.2019
Estampilla univ.distrital Noviembre.2019
Estampilla univ.pedagogica Noviembre.2019
impuesto retencion fuente e iva Noviembre.2019
Contribición Contratos de Obra Pública 5% Noviembre.2019</t>
    </r>
  </si>
  <si>
    <t>Registro del porcentaje de ejecución del presupuesto de la vigencia</t>
  </si>
  <si>
    <t>Se realizó el reporte de ejecucución del presupuesto Enero a Diciembre de 2019, en el PREDIS.
Se adelanto la publicación de la ejecucón presupuestal correspondiente a Enero,  Febrero,  Marzo, Abril ,  Mayo, 30 de Junio,  31 de Julio 31 de Agoste, 30 de Septiembre, 31 de Octubre, 30 de Noviembre y 31 de Diciembre de 2019 , asi como el presupuesto aprobado para la vigencia 2019 en la página web de la entidad</t>
  </si>
  <si>
    <t>PREDIS
Página Web:
http://www.ipes.gov.co/index.php/gestion-institucional/presupuesto/ejecucion-presupuestal
http://www.ipes.gov.co/index.php/gestion-institucional/presupuesto/presupuesto-general</t>
  </si>
  <si>
    <t>8,33%</t>
  </si>
  <si>
    <t xml:space="preserve">A la fecha se han ejecurtado $60.629.484.747 de un total de $61.384.091.340, equivalente a un 98.77% del presupuesto asignado para la vigencia. </t>
  </si>
  <si>
    <t>Registro del porcentaje de ejecución de la reservas presupuestales</t>
  </si>
  <si>
    <t>Se realizó el reporte de ejecucución de reservas de Enero a Diciembre de 2019, se enviaron correos electrónicos a las áreas con la información de reservas durante toda la vigencia.</t>
  </si>
  <si>
    <t>PREDIS
Correos electónicos
Indicador de Proceso Drive SIG</t>
  </si>
  <si>
    <t xml:space="preserve">A la fecha se han ejecurtado $13.866.993.708 de un total de $14.276.296.294, equivalente a un 97.13% de las reservas constituidas para 2019. </t>
  </si>
  <si>
    <t>Registro del porcentaje de reducción en los pasivos exigibles</t>
  </si>
  <si>
    <t>Registro en la base de datos de las reservas presupuestales 2018 que se convirtieron en pasivos a partir de Enero de 2019
Se realizó el reporte de ejecucución depasivos de Enero a Diciembre de 2019, en la base de datos de pasivos de la SAF-Presupuesto</t>
  </si>
  <si>
    <t>Base de datos en carpeta Compartidos de presupuesto/pasivos
Indicador de Proceso Drive SIG</t>
  </si>
  <si>
    <t xml:space="preserve">A la fecha se han ejecurtado y depurado $1.508.627.832 de un total de $1.898.040.432, equivalente a un 79,48% de los pasivos pendientes de reconocimiento y pago en 2019.Superando la meta del 60% planteada para la vigencia de 2019
Los pasivos pendientes por gestionar son de la SDAE. </t>
  </si>
  <si>
    <t>Gestión área de Presupuesto</t>
  </si>
  <si>
    <t>En los meses de Enero a Diciembre de 2019, se realizó el registro de las operaciones de ejecución presupuestal de la Vigencia, Reservas y Pasivos en su totalidad.</t>
  </si>
  <si>
    <t>PREDIS
Indicadores presupuesto Drive SIG</t>
  </si>
  <si>
    <t>Se han ejecutado todos los registros de las operaciones presupuestales en el Predis y el Goobi</t>
  </si>
  <si>
    <t>PAC Ejecutado</t>
  </si>
  <si>
    <t>Registro del Porcentage de ejecución del PAC reservas</t>
  </si>
  <si>
    <t>Subdirección Administrativa y Financiera 
Tesorería</t>
  </si>
  <si>
    <t>En los meses de Enero a Noviembre se realizó el registro en el SSIPAC relacionadas con la ejecución del PAC de reservas</t>
  </si>
  <si>
    <t>SISPAC</t>
  </si>
  <si>
    <t>Ejecutado a Noviembre 30 $11.395,909,118; este dato solo se puede reportar hasta los primeros dìas de enero, posterior al cierre.</t>
  </si>
  <si>
    <t>Registro del Porcentage de ejecución del PAC vigencia</t>
  </si>
  <si>
    <t>En los meses de Enero, Febrero, Marzo, Abril, Mayo, Junio, Agosto,  Septiembre, Octubre y Noviembre se realizó el registro en el SSIPAC relacionadas con la ejecución del PAC de vigencia</t>
  </si>
  <si>
    <t>Ejecutado a Noviembre 30 $31,671,256466; este dato solo se puede reportar hasta los primeros dìas de enero, posterior al cierre.</t>
  </si>
  <si>
    <t xml:space="preserve">Porcentaje  de recaudo por arrendamiento, uso y aprovechamiento mensual de las plazas y alternativas comerciales </t>
  </si>
  <si>
    <t>Porcentaje  de recaudo por arrendamiento y uso y aprovechamiento mensual</t>
  </si>
  <si>
    <r>
      <rPr>
        <b/>
        <sz val="12"/>
        <rFont val="Arial"/>
        <family val="2"/>
      </rPr>
      <t xml:space="preserve">Plazas de Mercado </t>
    </r>
    <r>
      <rPr>
        <sz val="12"/>
        <rFont val="Arial"/>
        <family val="2"/>
      </rPr>
      <t xml:space="preserve">
</t>
    </r>
    <r>
      <rPr>
        <b/>
        <sz val="12"/>
        <rFont val="Arial"/>
        <family val="2"/>
      </rPr>
      <t xml:space="preserve">Enero: </t>
    </r>
    <r>
      <rPr>
        <sz val="12"/>
        <rFont val="Arial"/>
        <family val="2"/>
      </rPr>
      <t xml:space="preserve">Recaudo por valor de $123´319.109 de $529.910.699 facturados en el mes de Enero para un recaudo del 23.27%
</t>
    </r>
    <r>
      <rPr>
        <b/>
        <sz val="12"/>
        <rFont val="Arial"/>
        <family val="2"/>
      </rPr>
      <t>Febrero:</t>
    </r>
    <r>
      <rPr>
        <sz val="12"/>
        <rFont val="Arial"/>
        <family val="2"/>
      </rPr>
      <t>Recaudo por valor de $168.250.710 de $526.501.149 facturados en el mes de Febrero para un recaudo del 31,96%</t>
    </r>
    <r>
      <rPr>
        <b/>
        <sz val="12"/>
        <rFont val="Arial"/>
        <family val="2"/>
      </rPr>
      <t xml:space="preserve">
Marzo: </t>
    </r>
    <r>
      <rPr>
        <sz val="12"/>
        <rFont val="Arial"/>
        <family val="2"/>
      </rPr>
      <t xml:space="preserve">Recaudo por valor de $174.916.862 de $528.921.969 facturados en el mes de Marzo para un recaudo del 33,07%
</t>
    </r>
    <r>
      <rPr>
        <b/>
        <sz val="12"/>
        <rFont val="Arial"/>
        <family val="2"/>
      </rPr>
      <t xml:space="preserve">Abril: </t>
    </r>
    <r>
      <rPr>
        <sz val="12"/>
        <rFont val="Arial"/>
        <family val="2"/>
      </rPr>
      <t xml:space="preserve">Recaudo por valor de $167.986.376 de  $527.104..083Facturados en el mes de Abril, para un recaudo del 31,87%
</t>
    </r>
    <r>
      <rPr>
        <b/>
        <sz val="12"/>
        <rFont val="Arial"/>
        <family val="2"/>
      </rPr>
      <t xml:space="preserve">Mayo: </t>
    </r>
    <r>
      <rPr>
        <sz val="12"/>
        <rFont val="Arial"/>
        <family val="2"/>
      </rPr>
      <t xml:space="preserve">Recaudo por valor de $196.093.872 de  $584.663.596 Facturados en el mes de Mayo, para un recaudo del 33,54%
</t>
    </r>
    <r>
      <rPr>
        <b/>
        <sz val="12"/>
        <rFont val="Arial"/>
        <family val="2"/>
      </rPr>
      <t>Junio:</t>
    </r>
    <r>
      <rPr>
        <sz val="12"/>
        <rFont val="Arial"/>
        <family val="2"/>
      </rPr>
      <t xml:space="preserve"> Recaudo por valor de $141.822.067 de  $547.340.992 Facturados en el mes de Junio, para un recaudo del 25,9%
</t>
    </r>
    <r>
      <rPr>
        <b/>
        <sz val="12"/>
        <rFont val="Arial"/>
        <family val="2"/>
      </rPr>
      <t xml:space="preserve">Julio: </t>
    </r>
    <r>
      <rPr>
        <sz val="12"/>
        <rFont val="Arial"/>
        <family val="2"/>
      </rPr>
      <t xml:space="preserve">Recaudo por valor de $211.057.416 de  $554.696.358 Facturados en el mes de Julio, para un recaudo del 38%
</t>
    </r>
    <r>
      <rPr>
        <b/>
        <sz val="12"/>
        <rFont val="Arial"/>
        <family val="2"/>
      </rPr>
      <t>Agosto</t>
    </r>
    <r>
      <rPr>
        <sz val="12"/>
        <rFont val="Arial"/>
        <family val="2"/>
      </rPr>
      <t xml:space="preserve">: Recaudo por valor de $178,567,487 de  $547,050,527 Facturados en el mes de Agosto, para un recaudo del 32,6%
</t>
    </r>
    <r>
      <rPr>
        <b/>
        <sz val="12"/>
        <rFont val="Arial"/>
        <family val="2"/>
      </rPr>
      <t>Septiembre:</t>
    </r>
    <r>
      <rPr>
        <sz val="12"/>
        <rFont val="Arial"/>
        <family val="2"/>
      </rPr>
      <t xml:space="preserve"> Recaudo por valor de $171,069,729 de  $543,500,981 Facturados en el mes de Septiembre, para un recaudo del 31,5%
</t>
    </r>
    <r>
      <rPr>
        <b/>
        <sz val="12"/>
        <rFont val="Arial"/>
        <family val="2"/>
      </rPr>
      <t>Octubre:</t>
    </r>
    <r>
      <rPr>
        <sz val="12"/>
        <rFont val="Arial"/>
        <family val="2"/>
      </rPr>
      <t xml:space="preserve"> Recaudo por valor de $176,274,240 de  $575,102,620 Facturados en el mes de Septiembre, para un recaudo del 31,3%
</t>
    </r>
    <r>
      <rPr>
        <b/>
        <sz val="12"/>
        <rFont val="Arial"/>
        <family val="2"/>
      </rPr>
      <t>Noviembre</t>
    </r>
    <r>
      <rPr>
        <sz val="12"/>
        <rFont val="Arial"/>
        <family val="2"/>
      </rPr>
      <t xml:space="preserve">: Recaudo por valor de $136.689.758 de  $552.790.815 Facturados en el mes de Septiembre, para un recaudo del 24,7%
</t>
    </r>
    <r>
      <rPr>
        <b/>
        <sz val="12"/>
        <rFont val="Arial"/>
        <family val="2"/>
      </rPr>
      <t xml:space="preserve">Puntos comerciales: </t>
    </r>
    <r>
      <rPr>
        <sz val="12"/>
        <rFont val="Arial"/>
        <family val="2"/>
      </rPr>
      <t xml:space="preserve">
</t>
    </r>
    <r>
      <rPr>
        <b/>
        <sz val="12"/>
        <rFont val="Arial"/>
        <family val="2"/>
      </rPr>
      <t xml:space="preserve">Enero: </t>
    </r>
    <r>
      <rPr>
        <sz val="12"/>
        <rFont val="Arial"/>
        <family val="2"/>
      </rPr>
      <t>Recaudo por valor de $4.587.845 de $45.059.248 facturados en el mes de Enero para un recaudo del 10,2%</t>
    </r>
    <r>
      <rPr>
        <b/>
        <sz val="12"/>
        <rFont val="Arial"/>
        <family val="2"/>
      </rPr>
      <t xml:space="preserve">
Febrero:</t>
    </r>
    <r>
      <rPr>
        <sz val="12"/>
        <rFont val="Arial"/>
        <family val="2"/>
      </rPr>
      <t>Recaudo por valor de $4.651.545 de $45.275.315 facturados en el mes de Febrero para un recaudo del 10,3%</t>
    </r>
    <r>
      <rPr>
        <b/>
        <sz val="12"/>
        <rFont val="Arial"/>
        <family val="2"/>
      </rPr>
      <t xml:space="preserve">
Marzo: </t>
    </r>
    <r>
      <rPr>
        <sz val="12"/>
        <rFont val="Arial"/>
        <family val="2"/>
      </rPr>
      <t xml:space="preserve">Recaudo por valor de $6.930.502 de $51.425.177  facturados en el mes de Marzo para un recaudo del 13,48%
</t>
    </r>
    <r>
      <rPr>
        <b/>
        <sz val="12"/>
        <rFont val="Arial"/>
        <family val="2"/>
      </rPr>
      <t xml:space="preserve">Abril: </t>
    </r>
    <r>
      <rPr>
        <sz val="12"/>
        <rFont val="Arial"/>
        <family val="2"/>
      </rPr>
      <t xml:space="preserve">Recaudo por valor de $7.344.225 de $51.253.597 facturados en el mes de Abril para un recaudo del 14,33%
</t>
    </r>
    <r>
      <rPr>
        <b/>
        <sz val="12"/>
        <rFont val="Arial"/>
        <family val="2"/>
      </rPr>
      <t>Mayo:</t>
    </r>
    <r>
      <rPr>
        <sz val="12"/>
        <rFont val="Arial"/>
        <family val="2"/>
      </rPr>
      <t xml:space="preserve"> Recaudo por valor de $7.351.425 de  $52.862.180 Facturados en el mes de Mayo, para un recaudo del 13,91%
</t>
    </r>
    <r>
      <rPr>
        <b/>
        <sz val="12"/>
        <rFont val="Arial"/>
        <family val="2"/>
      </rPr>
      <t xml:space="preserve">Junio: </t>
    </r>
    <r>
      <rPr>
        <sz val="12"/>
        <rFont val="Arial"/>
        <family val="2"/>
      </rPr>
      <t xml:space="preserve">Recaudo por valor de $7.377.963 de  $53.490.422 Facturados en el mes de Junio, para un recaudo del 13,79%
</t>
    </r>
    <r>
      <rPr>
        <b/>
        <sz val="12"/>
        <rFont val="Arial"/>
        <family val="2"/>
      </rPr>
      <t>Julio:</t>
    </r>
    <r>
      <rPr>
        <sz val="12"/>
        <rFont val="Arial"/>
        <family val="2"/>
      </rPr>
      <t xml:space="preserve"> Recaudo por valor de $7.377.963 de  $64,534,088 Facturados en el mes de Julio, para un recaudo del 11,43 %
</t>
    </r>
    <r>
      <rPr>
        <b/>
        <sz val="12"/>
        <rFont val="Arial"/>
        <family val="2"/>
      </rPr>
      <t>Agosto</t>
    </r>
    <r>
      <rPr>
        <sz val="12"/>
        <rFont val="Arial"/>
        <family val="2"/>
      </rPr>
      <t xml:space="preserve">: Recaudo por valor de $7,390,031 de  $70,820,292 Facturados en el mes de Agosto, para un recaudo del 10,43 %
</t>
    </r>
    <r>
      <rPr>
        <b/>
        <sz val="12"/>
        <rFont val="Arial"/>
        <family val="2"/>
      </rPr>
      <t xml:space="preserve">Septiembre: </t>
    </r>
    <r>
      <rPr>
        <sz val="12"/>
        <rFont val="Arial"/>
        <family val="2"/>
      </rPr>
      <t xml:space="preserve">Recaudo por valor de $7,572,524 de  $71,167,825 Facturados en el mes de Septiembre, para un recaudo del 10,64 %
</t>
    </r>
    <r>
      <rPr>
        <b/>
        <sz val="12"/>
        <rFont val="Arial"/>
        <family val="2"/>
      </rPr>
      <t>Octubre:</t>
    </r>
    <r>
      <rPr>
        <sz val="12"/>
        <rFont val="Arial"/>
        <family val="2"/>
      </rPr>
      <t xml:space="preserve"> Recaudo por valor de $7,585,424 de  $77,997,894 Facturados en el mes de Octubre, para un recaudo del 10,64 %
</t>
    </r>
    <r>
      <rPr>
        <b/>
        <sz val="12"/>
        <rFont val="Arial"/>
        <family val="2"/>
      </rPr>
      <t>Noviembre:</t>
    </r>
    <r>
      <rPr>
        <sz val="12"/>
        <rFont val="Arial"/>
        <family val="2"/>
      </rPr>
      <t xml:space="preserve"> Recaudo por valor de $7.894.366 de  $78953780 Facturados en el mes de Noviembre, para un recaudo del 10%</t>
    </r>
  </si>
  <si>
    <t>Base de datos en ACCESS en Y/cartera Compartidos
Indicadores de Proceso de Cartera en el Drive SIG</t>
  </si>
  <si>
    <t xml:space="preserve">El reporte de este indicador se realiza mes corrido, es decir con un retrazo de un mes. 
</t>
  </si>
  <si>
    <t>Porcentaje de depuración y saneamiento de la cartera a Diciembre 31 de 2018</t>
  </si>
  <si>
    <t>Porcentaje de depuración, saneamiento y recuperación de la cartera .</t>
  </si>
  <si>
    <r>
      <rPr>
        <b/>
        <sz val="12"/>
        <rFont val="Arial"/>
        <family val="2"/>
      </rPr>
      <t xml:space="preserve">Plazas de Mercado
Enero: </t>
    </r>
    <r>
      <rPr>
        <sz val="12"/>
        <rFont val="Arial"/>
        <family val="2"/>
      </rPr>
      <t>Recuperación por valor de $524.097.530 de una cartera total de $10.495.493.954  para un porcentaje del 4,99%</t>
    </r>
    <r>
      <rPr>
        <b/>
        <sz val="12"/>
        <rFont val="Arial"/>
        <family val="2"/>
      </rPr>
      <t xml:space="preserve">
Febrero:</t>
    </r>
    <r>
      <rPr>
        <sz val="12"/>
        <rFont val="Arial"/>
        <family val="2"/>
      </rPr>
      <t>Recaudo por valor de $311.450.757 de $10.561.176.579  para un porcentaje del 2,95%</t>
    </r>
    <r>
      <rPr>
        <b/>
        <sz val="12"/>
        <rFont val="Arial"/>
        <family val="2"/>
      </rPr>
      <t xml:space="preserve">
Marzo: </t>
    </r>
    <r>
      <rPr>
        <sz val="12"/>
        <rFont val="Arial"/>
        <family val="2"/>
      </rPr>
      <t xml:space="preserve">Recaudo por valor de $272.356.808 de $10.660.847.279  para un porcentaje del 2,55%
</t>
    </r>
    <r>
      <rPr>
        <b/>
        <sz val="12"/>
        <rFont val="Arial"/>
        <family val="2"/>
      </rPr>
      <t xml:space="preserve">Abril: </t>
    </r>
    <r>
      <rPr>
        <sz val="12"/>
        <rFont val="Arial"/>
        <family val="2"/>
      </rPr>
      <t xml:space="preserve">Recuperaciòn por valor de $293.731.427 de $10.744.638.288, para un porcentaje de 2,73%
</t>
    </r>
    <r>
      <rPr>
        <b/>
        <sz val="12"/>
        <rFont val="Arial"/>
        <family val="2"/>
      </rPr>
      <t>Mayo:</t>
    </r>
    <r>
      <rPr>
        <sz val="12"/>
        <rFont val="Arial"/>
        <family val="2"/>
      </rPr>
      <t xml:space="preserve"> Recuperación por valor de $338.070.530 de $10.817.389.006 para un porcentaje de recuperaciòn de 3.13%
</t>
    </r>
    <r>
      <rPr>
        <b/>
        <sz val="12"/>
        <rFont val="Arial"/>
        <family val="2"/>
      </rPr>
      <t>Junio:</t>
    </r>
    <r>
      <rPr>
        <sz val="12"/>
        <rFont val="Arial"/>
        <family val="2"/>
      </rPr>
      <t xml:space="preserve"> Recuperación por valor de $255.672,048 de $10.976.575.016 para un porcentaje de recuperaciòn de 2.33%
</t>
    </r>
    <r>
      <rPr>
        <b/>
        <sz val="12"/>
        <rFont val="Arial"/>
        <family val="2"/>
      </rPr>
      <t>Julio:</t>
    </r>
    <r>
      <rPr>
        <sz val="12"/>
        <rFont val="Arial"/>
        <family val="2"/>
      </rPr>
      <t xml:space="preserve"> Recuperación por valor de $434.925.227 de $10.862.279.982 para un porcentaje de recuperaciòn de 4%
</t>
    </r>
    <r>
      <rPr>
        <b/>
        <sz val="12"/>
        <rFont val="Arial"/>
        <family val="2"/>
      </rPr>
      <t>Agosto</t>
    </r>
    <r>
      <rPr>
        <sz val="12"/>
        <rFont val="Arial"/>
        <family val="2"/>
      </rPr>
      <t xml:space="preserve">: Recuperación por valor de $300,216,468 de $10,951,285,631 para un porcentaje de recuperaciòn de 2,74%
</t>
    </r>
    <r>
      <rPr>
        <b/>
        <sz val="12"/>
        <rFont val="Arial"/>
        <family val="2"/>
      </rPr>
      <t>Septiembre</t>
    </r>
    <r>
      <rPr>
        <sz val="12"/>
        <rFont val="Arial"/>
        <family val="2"/>
      </rPr>
      <t xml:space="preserve">: Recuperación por valor de $333,896,142 de $11,006,374,121 para un porcentaje de recuperaciòn de 3,03%
</t>
    </r>
    <r>
      <rPr>
        <b/>
        <sz val="12"/>
        <rFont val="Arial"/>
        <family val="2"/>
      </rPr>
      <t>Octubre:</t>
    </r>
    <r>
      <rPr>
        <sz val="12"/>
        <rFont val="Arial"/>
        <family val="2"/>
      </rPr>
      <t xml:space="preserve"> Recuperación por valor de $363,853,124 de $11,026,862,786 para un porcentaje de recuperaciòn de 3,3%
</t>
    </r>
    <r>
      <rPr>
        <b/>
        <sz val="12"/>
        <rFont val="Arial"/>
        <family val="2"/>
      </rPr>
      <t>Noviembre</t>
    </r>
    <r>
      <rPr>
        <sz val="12"/>
        <rFont val="Arial"/>
        <family val="2"/>
      </rPr>
      <t xml:space="preserve">: Recuperación por valor de $381.394.228 de $9.059.747.070 para un porcentaje de recuperaciòn de 4,21%
</t>
    </r>
    <r>
      <rPr>
        <b/>
        <sz val="12"/>
        <rFont val="Arial"/>
        <family val="2"/>
      </rPr>
      <t>Proyectos Comerciales</t>
    </r>
    <r>
      <rPr>
        <sz val="12"/>
        <rFont val="Arial"/>
        <family val="2"/>
      </rPr>
      <t xml:space="preserve">
</t>
    </r>
    <r>
      <rPr>
        <b/>
        <sz val="12"/>
        <rFont val="Arial"/>
        <family val="2"/>
      </rPr>
      <t xml:space="preserve">Enero: </t>
    </r>
    <r>
      <rPr>
        <sz val="12"/>
        <rFont val="Arial"/>
        <family val="2"/>
      </rPr>
      <t>Recuperación por valor de $27.564.816 de una cartera total de $85.3.740.721  para un porcentaje del 3,23%</t>
    </r>
    <r>
      <rPr>
        <b/>
        <sz val="12"/>
        <rFont val="Arial"/>
        <family val="2"/>
      </rPr>
      <t xml:space="preserve">
Febrero:</t>
    </r>
    <r>
      <rPr>
        <sz val="12"/>
        <rFont val="Arial"/>
        <family val="2"/>
      </rPr>
      <t>Recaudo por valor de $22574142 de $873.561.492 para un porcentaje del 2,58%</t>
    </r>
    <r>
      <rPr>
        <b/>
        <sz val="12"/>
        <rFont val="Arial"/>
        <family val="2"/>
      </rPr>
      <t xml:space="preserve">
Marzo: </t>
    </r>
    <r>
      <rPr>
        <sz val="12"/>
        <rFont val="Arial"/>
        <family val="2"/>
      </rPr>
      <t xml:space="preserve">Recaudo por valor de $33.120.185 de $881.930.538 para un porcentaje del 3,76%.
</t>
    </r>
    <r>
      <rPr>
        <b/>
        <sz val="12"/>
        <rFont val="Arial"/>
        <family val="2"/>
      </rPr>
      <t>Abril:</t>
    </r>
    <r>
      <rPr>
        <sz val="12"/>
        <rFont val="Arial"/>
        <family val="2"/>
      </rPr>
      <t xml:space="preserve"> Recuperaciòn por 29.143.204 de $8891.624.310 para un porcentaje de recupera
ciòn de 3,27%
</t>
    </r>
    <r>
      <rPr>
        <b/>
        <sz val="12"/>
        <rFont val="Arial"/>
        <family val="2"/>
      </rPr>
      <t>Mayo:</t>
    </r>
    <r>
      <rPr>
        <sz val="12"/>
        <rFont val="Arial"/>
        <family val="2"/>
      </rPr>
      <t xml:space="preserve"> Recuperación por valor de $39.464.572 de $905.841.904 para un porcentaje de recuperaciòn de 4,36%
</t>
    </r>
    <r>
      <rPr>
        <b/>
        <sz val="12"/>
        <rFont val="Arial"/>
        <family val="2"/>
      </rPr>
      <t xml:space="preserve">Junio: </t>
    </r>
    <r>
      <rPr>
        <sz val="12"/>
        <rFont val="Arial"/>
        <family val="2"/>
      </rPr>
      <t xml:space="preserve">Recuperación por valor de $19.230.869 de $925.353.522 para un porcentaje de recuperaciòn de 2.08%
</t>
    </r>
    <r>
      <rPr>
        <b/>
        <sz val="12"/>
        <rFont val="Arial"/>
        <family val="2"/>
      </rPr>
      <t>Julio:</t>
    </r>
    <r>
      <rPr>
        <sz val="12"/>
        <rFont val="Arial"/>
        <family val="2"/>
      </rPr>
      <t xml:space="preserve"> Recuperación por valor de $39.604.326 de $943.547.955 para un porcentaje de recuperaciòn de 4,2%
</t>
    </r>
    <r>
      <rPr>
        <b/>
        <sz val="12"/>
        <rFont val="Arial"/>
        <family val="2"/>
      </rPr>
      <t>Agosto</t>
    </r>
    <r>
      <rPr>
        <sz val="12"/>
        <rFont val="Arial"/>
        <family val="2"/>
      </rPr>
      <t xml:space="preserve">: Recuperación por valor de $39,041,103 de $959,719,148 para un porcentaje de recuperaciòn de 4,07%
</t>
    </r>
    <r>
      <rPr>
        <b/>
        <sz val="12"/>
        <rFont val="Arial"/>
        <family val="2"/>
      </rPr>
      <t xml:space="preserve">Septiembre: </t>
    </r>
    <r>
      <rPr>
        <sz val="12"/>
        <rFont val="Arial"/>
        <family val="2"/>
      </rPr>
      <t xml:space="preserve">Recuperación por valor de $51,841,293 de $959,984,164 para un porcentaje de recuperaciòn de 5,4%
</t>
    </r>
    <r>
      <rPr>
        <b/>
        <sz val="12"/>
        <rFont val="Arial"/>
        <family val="2"/>
      </rPr>
      <t>Octubre:</t>
    </r>
    <r>
      <rPr>
        <sz val="12"/>
        <rFont val="Arial"/>
        <family val="2"/>
      </rPr>
      <t xml:space="preserve"> Recuperación por valor de $43,832,345 de $972,503,832 para un porcentaje de recuperaciòn de 4,51%
</t>
    </r>
    <r>
      <rPr>
        <b/>
        <sz val="12"/>
        <rFont val="Arial"/>
        <family val="2"/>
      </rPr>
      <t xml:space="preserve">Noviembre: </t>
    </r>
    <r>
      <rPr>
        <sz val="12"/>
        <rFont val="Arial"/>
        <family val="2"/>
      </rPr>
      <t>Recuperación por valor de $34.389.277 de $995.018.938 para un porcentaje de recuperaciòn de 3,46%</t>
    </r>
  </si>
  <si>
    <t>Resolución IPES 522 y  566 de 2018 
Base de datos en ACCESS en Y/cartera Compartidos
Indicadores de Proceso de Cartera en el Drive SIG</t>
  </si>
  <si>
    <t xml:space="preserve">El reporte de este indicador se realiza mes corrido, es decir con un retrazo de un mes. </t>
  </si>
  <si>
    <t>A Septiembre 30 se completó el Inventario general de la Entidad</t>
  </si>
  <si>
    <t>Actas de levantamiento de inventario
Formatos FO 430 Inventario Físico.</t>
  </si>
  <si>
    <t>Se realizó Inventario General durante la Vigencia 2019</t>
  </si>
  <si>
    <t>Se adelantaron inventarios aleatorios a Mobiliario Semi-Estacionario, Portatiles y Punto vive digital de Veracruz</t>
  </si>
  <si>
    <t>Se realizaró toma fisica aleatoria durante el mes de Septiembre a Mobiliario Intinerante, en Octubre se realizó el innventario aleatorio a computsadores portatiles y tablets y uno al punto Vive digital de Veracruz</t>
  </si>
  <si>
    <t>Reducir los gastos de la entidad</t>
  </si>
  <si>
    <t>Reducción en el costo de fotocopias
Reducción de gasto en vehiculos</t>
  </si>
  <si>
    <t>Porcentaje de reducción del costo promedio mensual de fotocopias</t>
  </si>
  <si>
    <t>&lt;85%</t>
  </si>
  <si>
    <t>Subdirección Administrativa y Financiera-Gestión de recursos físicos</t>
  </si>
  <si>
    <r>
      <rPr>
        <b/>
        <sz val="12"/>
        <rFont val="Arial"/>
        <family val="2"/>
      </rPr>
      <t>Enero:</t>
    </r>
    <r>
      <rPr>
        <sz val="12"/>
        <rFont val="Arial"/>
        <family val="2"/>
      </rPr>
      <t xml:space="preserve"> el consumo de fotocopias fue de 36.500 por valor de $1,314,000
</t>
    </r>
    <r>
      <rPr>
        <b/>
        <sz val="12"/>
        <rFont val="Arial"/>
        <family val="2"/>
      </rPr>
      <t xml:space="preserve">Febrero: </t>
    </r>
    <r>
      <rPr>
        <sz val="12"/>
        <rFont val="Arial"/>
        <family val="2"/>
      </rPr>
      <t xml:space="preserve">el consumo de fotocopias fue de  26.843 por valor de $966,348
</t>
    </r>
    <r>
      <rPr>
        <b/>
        <sz val="12"/>
        <rFont val="Arial"/>
        <family val="2"/>
      </rPr>
      <t xml:space="preserve">Marzo: </t>
    </r>
    <r>
      <rPr>
        <sz val="12"/>
        <rFont val="Arial"/>
        <family val="2"/>
      </rPr>
      <t xml:space="preserve">el consumo de fotocopias fue de 44298 por valor de $1,594,728
</t>
    </r>
    <r>
      <rPr>
        <b/>
        <sz val="12"/>
        <rFont val="Arial"/>
        <family val="2"/>
      </rPr>
      <t>Abril:</t>
    </r>
    <r>
      <rPr>
        <sz val="12"/>
        <rFont val="Arial"/>
        <family val="2"/>
      </rPr>
      <t xml:space="preserve"> El consumo de fotocolias fue de 52160 por valor de $1,877,760
</t>
    </r>
    <r>
      <rPr>
        <b/>
        <sz val="12"/>
        <rFont val="Arial"/>
        <family val="2"/>
      </rPr>
      <t>Mayo</t>
    </r>
    <r>
      <rPr>
        <sz val="12"/>
        <rFont val="Arial"/>
        <family val="2"/>
      </rPr>
      <t xml:space="preserve">: El consumo de fotocolias fue de 70188 por valor de $2,526,768
</t>
    </r>
    <r>
      <rPr>
        <b/>
        <sz val="12"/>
        <rFont val="Arial"/>
        <family val="2"/>
      </rPr>
      <t>Junio</t>
    </r>
    <r>
      <rPr>
        <sz val="12"/>
        <rFont val="Arial"/>
        <family val="2"/>
      </rPr>
      <t xml:space="preserve">: El consumo de fotocopias fue de 49508.por valor de $1,782,288
</t>
    </r>
    <r>
      <rPr>
        <b/>
        <sz val="12"/>
        <rFont val="Arial"/>
        <family val="2"/>
      </rPr>
      <t>Julio:</t>
    </r>
    <r>
      <rPr>
        <sz val="12"/>
        <rFont val="Arial"/>
        <family val="2"/>
      </rPr>
      <t xml:space="preserve"> El consumo de fotocopias fue de 81.444, por valor de $2,931,984
</t>
    </r>
    <r>
      <rPr>
        <b/>
        <sz val="12"/>
        <rFont val="Arial"/>
        <family val="2"/>
      </rPr>
      <t>Agosto:</t>
    </r>
    <r>
      <rPr>
        <sz val="12"/>
        <rFont val="Arial"/>
        <family val="2"/>
      </rPr>
      <t xml:space="preserve"> El consumo de fotocopias fue de 70.069, por valor de $2,522,484
</t>
    </r>
    <r>
      <rPr>
        <b/>
        <sz val="12"/>
        <rFont val="Arial"/>
        <family val="2"/>
      </rPr>
      <t>Septiembre</t>
    </r>
    <r>
      <rPr>
        <sz val="12"/>
        <rFont val="Arial"/>
        <family val="2"/>
      </rPr>
      <t xml:space="preserve">: El consumo de fotocopias fue de 78.082, por valor de $2`810.952.
</t>
    </r>
    <r>
      <rPr>
        <b/>
        <sz val="12"/>
        <rFont val="Arial"/>
        <family val="2"/>
      </rPr>
      <t>Octubre:</t>
    </r>
    <r>
      <rPr>
        <sz val="12"/>
        <rFont val="Arial"/>
        <family val="2"/>
      </rPr>
      <t xml:space="preserve"> El consumo de fotocopias fue de 72.788.por valor de $2,620,368
</t>
    </r>
    <r>
      <rPr>
        <b/>
        <sz val="12"/>
        <rFont val="Arial"/>
        <family val="2"/>
      </rPr>
      <t>Noviembre:</t>
    </r>
    <r>
      <rPr>
        <sz val="12"/>
        <rFont val="Arial"/>
        <family val="2"/>
      </rPr>
      <t xml:space="preserve"> El consumo de fotocopias fue de 36.393, por valor de $2,583,903
</t>
    </r>
    <r>
      <rPr>
        <b/>
        <sz val="12"/>
        <rFont val="Arial"/>
        <family val="2"/>
      </rPr>
      <t>Diciembre:</t>
    </r>
    <r>
      <rPr>
        <sz val="12"/>
        <rFont val="Arial"/>
        <family val="2"/>
      </rPr>
      <t xml:space="preserve"> El consumo de fotocopias fue de 37,728, por valor de $2`678,688.</t>
    </r>
  </si>
  <si>
    <t>Matriz de fotocopias en Drive de Servicios Generales
Indicador de proceso en el Drive SIG</t>
  </si>
  <si>
    <t xml:space="preserve">La reducción del costo promedio en comparación con el 2018 es de 44,95%, superando la meta de reducción del 15% planteada; logrando un aumento en la austeridad del gasto por fotocopias en el Instituto. </t>
  </si>
  <si>
    <t>Porcentaje de cumplimiento de la programación de servicios de transporte</t>
  </si>
  <si>
    <t>Se cumplio con todos los servicios programados</t>
  </si>
  <si>
    <t>Matriz de transportes en Drive de Servicios Generales
Indicador de proceso en el Drive SIG</t>
  </si>
  <si>
    <t>Registro del porcentaje de cumplimiento de la implementación del plan anual de SST</t>
  </si>
  <si>
    <r>
      <t xml:space="preserve">
</t>
    </r>
    <r>
      <rPr>
        <b/>
        <sz val="12"/>
        <rFont val="Arial"/>
        <family val="2"/>
      </rPr>
      <t>Enero</t>
    </r>
    <r>
      <rPr>
        <sz val="12"/>
        <rFont val="Arial"/>
        <family val="2"/>
      </rPr>
      <t xml:space="preserve">:En articulación con la ARL realizar la evaluación inicial al SG -SST.
Medición del clima organizacional
</t>
    </r>
    <r>
      <rPr>
        <b/>
        <sz val="12"/>
        <rFont val="Arial"/>
        <family val="2"/>
      </rPr>
      <t>Febrero</t>
    </r>
    <r>
      <rPr>
        <sz val="12"/>
        <rFont val="Arial"/>
        <family val="2"/>
      </rPr>
      <t xml:space="preserve">:Elaborar procedimiento de afiliacion a la ARL a trabajadores independientes
Convocatoria de brigadistas 
</t>
    </r>
    <r>
      <rPr>
        <b/>
        <sz val="12"/>
        <rFont val="Arial"/>
        <family val="2"/>
      </rPr>
      <t xml:space="preserve">Marzo: </t>
    </r>
    <r>
      <rPr>
        <sz val="12"/>
        <rFont val="Arial"/>
        <family val="2"/>
      </rPr>
      <t xml:space="preserve">Perfil Sociodemografico
Tips ergonomia (pausas activas, higiene postural).
</t>
    </r>
    <r>
      <rPr>
        <b/>
        <sz val="12"/>
        <rFont val="Arial"/>
        <family val="2"/>
      </rPr>
      <t>Abril:</t>
    </r>
    <r>
      <rPr>
        <sz val="12"/>
        <rFont val="Arial"/>
        <family val="2"/>
      </rPr>
      <t xml:space="preserve"> capacitación en prevencion de accidentes
</t>
    </r>
    <r>
      <rPr>
        <b/>
        <sz val="12"/>
        <rFont val="Arial"/>
        <family val="2"/>
      </rPr>
      <t>Mayo:</t>
    </r>
    <r>
      <rPr>
        <sz val="12"/>
        <rFont val="Arial"/>
        <family val="2"/>
      </rPr>
      <t xml:space="preserve"> Capacitaciòn a la Brigada de Emergencias.
</t>
    </r>
    <r>
      <rPr>
        <b/>
        <sz val="12"/>
        <rFont val="Arial"/>
        <family val="2"/>
      </rPr>
      <t xml:space="preserve">Junio: </t>
    </r>
    <r>
      <rPr>
        <sz val="12"/>
        <rFont val="Arial"/>
        <family val="2"/>
      </rPr>
      <t xml:space="preserve">Revisión, validación y actualización de la documentación del SST
Procedimientos para la identificación y evaluación de las especificaciones en SST para proveedores y contratistas
Actualización del profesiograma
Actualización del programa de desordenes musculoesqueleticos.
Campaña de tips de ergonomia e higiene postular.
Registro de entrega de elementos de protección personal.
Revisión y seguimiento a la matriz de identificación de peligros y valoración de riesgos.
Investigación d eaccidentes e incidentes plan de acción y cierre.
Campaña de autocuidado, tips de autocuidado.
Actualización de documentos del plan de emergencias.
Implemetación de la metodologías 5S sencibilización.
</t>
    </r>
    <r>
      <rPr>
        <b/>
        <sz val="12"/>
        <rFont val="Arial"/>
        <family val="2"/>
      </rPr>
      <t xml:space="preserve">
Julio: </t>
    </r>
    <r>
      <rPr>
        <sz val="12"/>
        <rFont val="Arial"/>
        <family val="2"/>
      </rPr>
      <t xml:space="preserve">Se adelantaron pausas activas, 
Inspección puestos de trabajo de la SAF, Osonometría Plaza de Mercado Restrepo, Verificación del inventario de botiquines, camillas y extintores de la Entidad, se realizó reunión de empalme de COPASST.
</t>
    </r>
    <r>
      <rPr>
        <b/>
        <sz val="12"/>
        <rFont val="Arial"/>
        <family val="2"/>
      </rPr>
      <t>Agosto</t>
    </r>
    <r>
      <rPr>
        <sz val="12"/>
        <rFont val="Arial"/>
        <family val="2"/>
      </rPr>
      <t xml:space="preserve">: Proclamación y socialización COPASST
</t>
    </r>
    <r>
      <rPr>
        <b/>
        <sz val="12"/>
        <rFont val="Arial"/>
        <family val="2"/>
      </rPr>
      <t>Septiembre:</t>
    </r>
    <r>
      <rPr>
        <sz val="12"/>
        <rFont val="Arial"/>
        <family val="2"/>
      </rPr>
      <t xml:space="preserve"> Desarrollo de actividades en el marco de la Semana de la Salud 
Capacitación en prevención de tabaquismo y alcoholismo.
Revisión y seguimiento a la matriz de identificación de peligros y valoración de riesgos
Realizar el simulacro de evacuación a nivel nacional y distrital.
Capacitación brigadas de emergencia (evacuación, primeros auxilios, incendio)
Dar inducción en seguridad y salud en el trabajo  al personal nuevo y al personal que lo requiera.
 Y se adelantaron en los meses de Enero,  Febrero, Marzo, Abril , Mayo,  Junio, Julio, Agosto y Septiembre las siguientes actividades mes a mes:
Examenes medicos ocupacionales de ingreso/periodicos/retiro. y Seguimiento estadisticas ausentismo
Seguimiento a indicadores de accidentalidda (indicadores de (IF, IS, ILI)
</t>
    </r>
    <r>
      <rPr>
        <b/>
        <sz val="12"/>
        <rFont val="Arial"/>
        <family val="2"/>
      </rPr>
      <t>Octubre:</t>
    </r>
    <r>
      <rPr>
        <sz val="12"/>
        <rFont val="Arial"/>
        <family val="2"/>
      </rPr>
      <t xml:space="preserve"> Se adelantaron todas las actividades programadas y adicionalmente capacitación de la brigada de Emergencia e Inducción de SGSST
</t>
    </r>
    <r>
      <rPr>
        <b/>
        <sz val="12"/>
        <rFont val="Arial"/>
        <family val="2"/>
      </rPr>
      <t xml:space="preserve">
Noviembre: </t>
    </r>
    <r>
      <rPr>
        <sz val="12"/>
        <rFont val="Arial"/>
        <family val="2"/>
      </rPr>
      <t xml:space="preserve">Se adelantaron actividades pendientes logrando un vavance superior al programado, con un aumneto significartivo en el Plan.
</t>
    </r>
    <r>
      <rPr>
        <b/>
        <sz val="12"/>
        <rFont val="Arial"/>
        <family val="2"/>
      </rPr>
      <t xml:space="preserve">Diciembre: </t>
    </r>
    <r>
      <rPr>
        <sz val="12"/>
        <rFont val="Arial"/>
        <family val="2"/>
      </rPr>
      <t>El Plan se llevo a cabo dentor de la vigencia con enfasis en algunas actividades adicionales de capacitación y actualización de documentos que se pueden evidenciar en la bitacora del indicador de proceso.</t>
    </r>
  </si>
  <si>
    <t>th-compartidos/2019/sst/plan de seguridad y salud en el trabajo 2019:
Formato de evaluación del sistema
Envío a exámenes preocupacionales
Seguimiento a ausentismo
Medición de Clima Organizacional
Seguimiento indicador de Accidentalidad</t>
  </si>
  <si>
    <t>Avance en el Plan del 109%</t>
  </si>
  <si>
    <t>Registro del porcentaje de cumplimiento de la implementación del plan estratégico de talento humano</t>
  </si>
  <si>
    <t>Se adelantaron actividades en plan anual SST, el plan de capacitación institucional, plan de bienestar social e incentivos institucionales,  plan anual de vacantes y Plan de Previsión del Recurso Humano</t>
  </si>
  <si>
    <t>th-compartidos/2019/sst/plan de seguridad y salud en el trabajo 2019:
Formato de evaluación del sistema
Envío a exámenes preocupacionales
Seguimiento a ausentismo
Medición de Clima Organizacional
Seguimiento indicador de Accidentalidad
Listas de asistencia
Evaluaciones de satisfacción FO 607
Presentaciones
Encuesta
Plan de Bienestar e Incentivos 2019
Base de datos en th-compartidos 20197planta de personal</t>
  </si>
  <si>
    <t>Registro del porcentaje de cumplimiento de la implementación del PIC</t>
  </si>
  <si>
    <r>
      <rPr>
        <b/>
        <sz val="12"/>
        <rFont val="Arial"/>
        <family val="2"/>
      </rPr>
      <t>Enero:</t>
    </r>
    <r>
      <rPr>
        <sz val="12"/>
        <rFont val="Arial"/>
        <family val="2"/>
      </rPr>
      <t xml:space="preserve"> se adelantaron  las 3 capacitaciones programadas en el Plan.
</t>
    </r>
    <r>
      <rPr>
        <b/>
        <sz val="12"/>
        <rFont val="Arial"/>
        <family val="2"/>
      </rPr>
      <t>Febrero:</t>
    </r>
    <r>
      <rPr>
        <sz val="12"/>
        <rFont val="Arial"/>
        <family val="2"/>
      </rPr>
      <t xml:space="preserve"> se adelantaron 4 de las 6 capacitaciones programadas (pendiente Taller de Planeación Estratégica a cargo de la SDAE y Administracíon de la Plaza y Prevención del daño antijurídico a cargo de la SJC)
</t>
    </r>
    <r>
      <rPr>
        <b/>
        <sz val="12"/>
        <rFont val="Arial"/>
        <family val="2"/>
      </rPr>
      <t xml:space="preserve">Marzo:  </t>
    </r>
    <r>
      <rPr>
        <sz val="12"/>
        <rFont val="Arial"/>
        <family val="2"/>
      </rPr>
      <t xml:space="preserve">Se desarrollaron 6 capacitaciones de 12 programadas, y se realizo la actividad reprogramada de la SJC Administracíon de la Plaza y Prevención del daño antijurídico. (Pendiente 1 capacitación de Administracíon de la Plaza y Prevención del daño antijurídico y 2 capacitaciones de Defensa Judicial acuerdo de pago querellas a cargo de la SJC; 1 capaciatción de Sistemas de Información Hemi a cargo de la SDAE; 1 Capacitación de evaluación de desempeño laboral y 1 capacitación de Gestión Documental a cargo de la SAF; 1 capacitación de creación de cuentas de redes sociales a cargo de la OAC)
</t>
    </r>
    <r>
      <rPr>
        <b/>
        <sz val="12"/>
        <rFont val="Arial"/>
        <family val="2"/>
      </rPr>
      <t xml:space="preserve">Abril : </t>
    </r>
    <r>
      <rPr>
        <sz val="12"/>
        <rFont val="Arial"/>
        <family val="2"/>
      </rPr>
      <t xml:space="preserve">Se desarrollaron 3 capacitaciones de 11 programadas y se realizó la capacitación que no tenía fecha programada del tema  MIPG - MODELO INTEGRADO DE PLANEACIÓN ESTRATÉGICA, 1 de administraciòn de la Plaza y prevenciòn del daño antijuídico de la SJC que estaba programada para el 8 de Marzo, 1 de defensa judu¡icial acuerdo de pago querellas de la SJC prevista para el 14 de Marzo, 1 capacitaciòn de evaluaciòn del desempeño laboral de la SAF preogramada para el 19 de Marzo.  Se realizó capacitación programada para mayo en relación a la Política Pública de la Mujer a cargo de la SAF, para un total de 8 capacitaciones no programadas para el mes de Abril(Pendientes 1 capacitación de GESTIÓN DOCUMENTAL y 1 de BRIGADAS DE EMERGENCIA a cargo de la SAF, 1 capacitación a cargo de la ACI de ROLES OFICINA DE CONTROL INTERNO. NUEVA GUÍA DAFP, 2 a cargo del SDEA sobre SENSIBILIZACIONES PIGA y SISTEMAS DE INFORMACIÓN GOOBI, 1 capacitación a cargo del Sindicato sobre ACTUALIZACIÓN NUEVO SISTEMA EVALUACIÓN DE LA CNSC y 1 capacitación a cargo de SGRSI sobre JURISPRUDENCIA SOBRE ESPACIO PÚBLICO, para untotal de 7 capacitaciones programadas y no realizadas en el mes)
</t>
    </r>
    <r>
      <rPr>
        <b/>
        <sz val="12"/>
        <rFont val="Arial"/>
        <family val="2"/>
      </rPr>
      <t xml:space="preserve">Mayo:  </t>
    </r>
    <r>
      <rPr>
        <sz val="12"/>
        <rFont val="Arial"/>
        <family val="2"/>
      </rPr>
      <t xml:space="preserve">Se desarrollaron 2 capacitaciones de 10 programadas y se realizó la capacitación de Defensa Judicial acuerdo de pago que estaba prevista para el 21 de Marzo, 2 de Gestión Documental programada para el 28 de Marzo y 25 de Abril, Brigadas de Emergencia prevista para le 11 de Abril, Roles oficina de control interno prevista para el 25 de Abril. Se adealntaron las capacitacione sprogramadas por gestiòn documental correspondientes a los meses entre Junio y Septiembre de 2019.
</t>
    </r>
    <r>
      <rPr>
        <b/>
        <sz val="12"/>
        <rFont val="Arial"/>
        <family val="2"/>
      </rPr>
      <t xml:space="preserve">Junio: </t>
    </r>
    <r>
      <rPr>
        <sz val="12"/>
        <rFont val="Arial"/>
        <family val="2"/>
      </rPr>
      <t xml:space="preserve">Se desarrollaron 3 capacitaciones de 11 programadas y las capacitaciones pedientes de sencibilizaciones del PIGA programada para abril por SDAE y loncheras saludables programada para el mes de mayo por parte de SFE.quedando pendientes1 de  perdida de bienes, 1 de seguridad vial, 1 de reporte e investigación de accidentes por la SAF, 1 de protocolo de servicio de SFE, 1 de programación ejecución y seguimiento  y 1 de seguridad de la información por parte de SDAE y 1 de imagen corporativapor parte  de OAC
</t>
    </r>
    <r>
      <rPr>
        <b/>
        <sz val="12"/>
        <rFont val="Arial"/>
        <family val="2"/>
      </rPr>
      <t xml:space="preserve">Julio: </t>
    </r>
    <r>
      <rPr>
        <sz val="12"/>
        <rFont val="Arial"/>
        <family val="2"/>
      </rPr>
      <t xml:space="preserve">para el mes de julio se ejecutaron 5 capacitaciones (Estudios y documentos previos, MIPG , Política Pública de la Mujer, colfondos, Cooperación internacional).  En la misma línea, se desarrollaron capacitaciones que no habían sido ejecutadas en los meses programados, como el caso de: Seguridad en la información (23 de mayo y 27 de junio). Por tanto, los indicadores del mes de julio quedan de la siguiente manera: 7 capacitaciones ejecutadas de 9 capacitaciones programadas, para un porcentaje de ejecución del mes de julio del 78%, para un avance general del PIC del 57%
</t>
    </r>
    <r>
      <rPr>
        <b/>
        <sz val="12"/>
        <rFont val="Arial"/>
        <family val="2"/>
      </rPr>
      <t xml:space="preserve">Agosto: </t>
    </r>
    <r>
      <rPr>
        <sz val="12"/>
        <rFont val="Arial"/>
        <family val="2"/>
      </rPr>
      <t>En el mes  de agosto quedan de la siguiente manera: 5 capacitaciones ejecutadas de 8 capacitaciones programadas, para este mes y adicionalmente se realizaron 6 capacitaciones pendientes de meses anteriores para  un porcentaje de ejecución del mes de agosto del 138%, para un avance general del PIC del 67%</t>
    </r>
    <r>
      <rPr>
        <b/>
        <sz val="12"/>
        <rFont val="Arial"/>
        <family val="2"/>
      </rPr>
      <t xml:space="preserve">
Septiembre:</t>
    </r>
    <r>
      <rPr>
        <sz val="12"/>
        <rFont val="Arial"/>
        <family val="2"/>
      </rPr>
      <t xml:space="preserve"> En el mes se ralizaron 3 capacitaciones : 1 de Finanzas Personales, 1 de Liquidación de Contratos y 1 Jornada de inducción y reinducció;, quedaron pendientes : 1 de Manual de Funciones, 1 de Código Único Disciplinarioy 1 de Gestión del Talento Humano MIPG a cargo de la SAF, adicionalmente 1 de MIPG Modelo Integrado de Planeación y Gestión a cargo de SDAE y 1 de Arte culinario a cargo de SESEC .
</t>
    </r>
    <r>
      <rPr>
        <b/>
        <sz val="12"/>
        <rFont val="Arial"/>
        <family val="2"/>
      </rPr>
      <t>Octubre:</t>
    </r>
    <r>
      <rPr>
        <sz val="12"/>
        <rFont val="Arial"/>
        <family val="2"/>
      </rPr>
      <t xml:space="preserve"> 3 capacitaciones de las 5 programadas en el mes y 6 capacitaciones de meses anteriores, para un total de 9 capacitaciones ejecutadas. Lo anterior.
</t>
    </r>
    <r>
      <rPr>
        <b/>
        <sz val="12"/>
        <rFont val="Arial"/>
        <family val="2"/>
      </rPr>
      <t xml:space="preserve">Noviembre: </t>
    </r>
    <r>
      <rPr>
        <sz val="12"/>
        <rFont val="Arial"/>
        <family val="2"/>
      </rPr>
      <t xml:space="preserve">
En el mes de noviembre se desarrollaron 3 capacitaciones de las 4 programadas en el mes (Liquidación de contratos, Política Pública de la Mujer y Gestión documental ). 
Así mismo, se ejecutaron las siguientes capacitaciones de meses anteriores que no habían sido desarrolladas, como: Política Publica de la Mujer (15/10/2019), Arte Culinario (18/09/2019), Imagen corporativa (8/11/2019), Reporte e investigación de accidentes (13/06/2019). 
Se modifica el indicador del mes de julio, donde se incluye ala capacitación de "Programación, ejecución y seguimiento vigencia 2019". Por tanto, el mes de julio presenta cumplimiento del 100%.
En cuanto a los indicadores del mes de noviembree quedan de la siguiente manera: 3 capacitaciones de las 4 programadas en el mes y 7 capacitaciones de meses anteriores, para un total de 11 capacitaciones ejecutadas. Lo anterior, para un cumplimiento en el mes de noviembre del 157%, para un avance general del Plan Institucional de Capacitación del 98%.
En Diciembre se realiza la capacitación de Gestión del conocimiento e inovación.
El Plan tiene un cumplimiento en la vigencia del 99%
</t>
    </r>
  </si>
  <si>
    <t xml:space="preserve">Listas de asistencia
Evaluaciones de satisfacción FO 607
Presentaciones
</t>
  </si>
  <si>
    <t xml:space="preserve">Avance en el Plan del 99% 
</t>
  </si>
  <si>
    <t>Realizar reporte de avance al cumplimiento del plan de Bienestar Social e Incentivos institucionales.</t>
  </si>
  <si>
    <t>Reporte del porcentaje de cumplimiento plan de bienestar social e incentivos institucionales.</t>
  </si>
  <si>
    <t>Registro del porcentaje de cumplimiento de la implementación del Plan de Bienestar e Incentivos</t>
  </si>
  <si>
    <r>
      <rPr>
        <b/>
        <sz val="12"/>
        <rFont val="Arial"/>
        <family val="2"/>
      </rPr>
      <t xml:space="preserve">Enero: </t>
    </r>
    <r>
      <rPr>
        <sz val="12"/>
        <rFont val="Arial"/>
        <family val="2"/>
      </rPr>
      <t>Se realizó el registro de actividades, servidores y no hubo ejecuciópn de recursos con las siguientes actividades del Plan</t>
    </r>
    <r>
      <rPr>
        <b/>
        <sz val="12"/>
        <rFont val="Arial"/>
        <family val="2"/>
      </rPr>
      <t xml:space="preserve"> : </t>
    </r>
    <r>
      <rPr>
        <sz val="12"/>
        <rFont val="Arial"/>
        <family val="2"/>
      </rPr>
      <t xml:space="preserve">Realización de la encuesta diagnóstico de necesidades para el programa de bienestar Social e Incentivos IPES 2019
Elaboración del Plan de Bienestar Social e Incentivos y se aprobó por medio de la Resolución IPES 026.
Realización de  encuenta de Clima organizaciónal por parte del proveedor de servicios ALGOAP SAS el día 30 de Enero.
</t>
    </r>
    <r>
      <rPr>
        <b/>
        <sz val="12"/>
        <rFont val="Arial"/>
        <family val="2"/>
      </rPr>
      <t>Febrero:</t>
    </r>
    <r>
      <rPr>
        <sz val="12"/>
        <rFont val="Arial"/>
        <family val="2"/>
      </rPr>
      <t xml:space="preserve"> Se realizó el registro de actividades, servidores y no hubo ejecuciópn de recursos con las siguientes actividades del Plan</t>
    </r>
    <r>
      <rPr>
        <b/>
        <sz val="12"/>
        <rFont val="Arial"/>
        <family val="2"/>
      </rPr>
      <t xml:space="preserve"> :  </t>
    </r>
    <r>
      <rPr>
        <sz val="12"/>
        <rFont val="Arial"/>
        <family val="2"/>
      </rPr>
      <t xml:space="preserve">Solicitud aa 12 posibles oferentes de cotización para las actividades con recursos contempladas en el Plan de Bienestar Social e Incentivos.
Se recibio y revisó  informe de resultados del diagnóstico de Clima organizacional, solicitando ajustes y modificaciones.
</t>
    </r>
    <r>
      <rPr>
        <b/>
        <sz val="12"/>
        <rFont val="Arial"/>
        <family val="2"/>
      </rPr>
      <t xml:space="preserve">Marzo: </t>
    </r>
    <r>
      <rPr>
        <sz val="12"/>
        <rFont val="Arial"/>
        <family val="2"/>
      </rPr>
      <t xml:space="preserve">Se realizó el registro de actividades, servidores y no hubo ejecuciópn de recursos.Se adelantaron  las siguientes actividades del Plan : Se elaboraron y remitieron documentos a la SJC, para adelantar el proceso de contratación del Programa de Bienestar Social e Incentivos con recurso del IPES.
Realización comemoración día de la Mujer, Conmemoraciópn día del Hombre, Celebración de Cumpleaños a colaboradores,  Elaboración de cronograma para  el desarrrollo de actividades de clima y cultura organizacional de la entidad
</t>
    </r>
    <r>
      <rPr>
        <b/>
        <sz val="12"/>
        <rFont val="Arial"/>
        <family val="2"/>
      </rPr>
      <t xml:space="preserve">Abril: </t>
    </r>
    <r>
      <rPr>
        <sz val="12"/>
        <rFont val="Arial"/>
        <family val="2"/>
      </rPr>
      <t>Se realizaron las sigueientes actividades programadas en el PLan: Conmemoraciòn dìa de la Salud, Feria de servicios Compensar, Jornada de Donación de sangre, Conmemoraciòn día de la Secretaria/o, Celebracón de cumpleaños del primer trimestre.
Se desarrollaron actividades de fortalecimiento y potencializaciòn personal y habilidades blandas para la mejora del clima organizaconal.</t>
    </r>
    <r>
      <rPr>
        <b/>
        <sz val="12"/>
        <rFont val="Arial"/>
        <family val="2"/>
      </rPr>
      <t xml:space="preserve">
Mayo: </t>
    </r>
    <r>
      <rPr>
        <sz val="12"/>
        <rFont val="Arial"/>
        <family val="2"/>
      </rPr>
      <t xml:space="preserve">Se realizaron las sigueientes actividades programadas en el PLan: Bienvenida a los servidores públicos que aprobaron el periodo de prueba, Homenaje día de la Madre, Feria de servicios compensar, Jormada de Optomtìa, Tarjetas de Cumpleaños.
</t>
    </r>
    <r>
      <rPr>
        <b/>
        <sz val="12"/>
        <rFont val="Arial"/>
        <family val="2"/>
      </rPr>
      <t xml:space="preserve">Junio: </t>
    </r>
    <r>
      <rPr>
        <sz val="12"/>
        <rFont val="Arial"/>
        <family val="2"/>
      </rPr>
      <t xml:space="preserve">Se desarrollaron actividades de fortalecimiento y potencializaciòn personal y habilidades blandas para la mejora del clima organizaconal.
Se realizaron las sigueientes actividades programadas en el Plan: Conmemoración día del Padre IPES 2019, Tarjetas de Cumpleaños. 
</t>
    </r>
    <r>
      <rPr>
        <b/>
        <sz val="12"/>
        <rFont val="Arial"/>
        <family val="2"/>
      </rPr>
      <t>Julio:</t>
    </r>
    <r>
      <rPr>
        <sz val="12"/>
        <rFont val="Arial"/>
        <family val="2"/>
      </rPr>
      <t xml:space="preserve"> Se realizaron las sigueientes actividades programadas en el Plan: Celebración de cumpleaños del segundo trimestre, Jornada con el grupo de prepencionados"Modelo de la felicidad Propósito de vida"; Actividad de integración en las subdirecciones (Pausas Activas)
</t>
    </r>
    <r>
      <rPr>
        <b/>
        <sz val="12"/>
        <rFont val="Arial"/>
        <family val="2"/>
      </rPr>
      <t xml:space="preserve">
Agosto:</t>
    </r>
    <r>
      <rPr>
        <sz val="12"/>
        <rFont val="Arial"/>
        <family val="2"/>
      </rPr>
      <t xml:space="preserve"> Se realizaron las sigueientes actividades programadas en el Plan: Celebración de cumpleaños y día de la familia.
</t>
    </r>
    <r>
      <rPr>
        <b/>
        <sz val="12"/>
        <rFont val="Arial"/>
        <family val="2"/>
      </rPr>
      <t>Septiembre:</t>
    </r>
    <r>
      <rPr>
        <sz val="12"/>
        <rFont val="Arial"/>
        <family val="2"/>
      </rPr>
      <t xml:space="preserve"> Se realizaron las sigueientes actividades programadas en el Plan: Cine: Entrega de dos (2) Boletas Cine 3D con (Combo Críspeta y Gaseosa) a cada servidor/a público/a. Total 198 Boletas.
Actividad de Turismo: Una (1) Actividad de deporte extremo, con una asistencia de 34 Servidores(as).
Vacaciones Recreativas: Entrega de una (1) boleta y/o pasaporte para ingresar a Actividades recreativas en sitios y/o lugares temáticos para doce (12) hijos (as) de servidores (as) públicos (as), en edades entre 0 meses hasta los 06 años de edad (cumplidos a diciembre 31 de 2019) y mayores de 18 años en condición de discapacidad.  
Día del Amor y Amistad para todo el personal vinculado a la entidad. Asistentes 364
Cumpleaños: Tarjeta Dirigida a cada persona vinculada a la entidad en su cumpleaños. 37 para el mes de Septiembre.
</t>
    </r>
    <r>
      <rPr>
        <b/>
        <sz val="12"/>
        <rFont val="Arial"/>
        <family val="2"/>
      </rPr>
      <t>Octubre:</t>
    </r>
    <r>
      <rPr>
        <sz val="12"/>
        <rFont val="Arial"/>
        <family val="2"/>
      </rPr>
      <t xml:space="preserve"> Vacaciones Recreativas, actividad para hijos/as de servidores/as públicos/as, Semana de la Salud IPES 2019, Celkebración día de halloween, Dia de Juegos, celebración d ecumpleaños y reconocimiento por el uso d ebicicletas.
</t>
    </r>
    <r>
      <rPr>
        <b/>
        <sz val="12"/>
        <rFont val="Arial"/>
        <family val="2"/>
      </rPr>
      <t>Noviembre:</t>
    </r>
    <r>
      <rPr>
        <sz val="12"/>
        <rFont val="Arial"/>
        <family val="2"/>
      </rPr>
      <t xml:space="preserve"> Actividad de Fortalecimiento Clima Laboral para los Colaboradores de la Entidad, Actividad de tarde de bolos, celebración de cumpleaños.
Las actividades sin recursos proyectadas para ejecutarse en Diciembre, se desarrollaron de forma normal y con recursos se adelantaron de la misma forma.
</t>
    </r>
    <r>
      <rPr>
        <b/>
        <sz val="12"/>
        <rFont val="Arial"/>
        <family val="2"/>
      </rPr>
      <t>Diciembre:</t>
    </r>
    <r>
      <rPr>
        <sz val="12"/>
        <rFont val="Arial"/>
        <family val="2"/>
      </rPr>
      <t xml:space="preserve"> Un total de avance del 97% de las actividades contempladas en el Programa de Bienestar Social e Incentivos IPES 2019, quedando pendiente 01 actividad de un total de 37 contempladas en el Programa de Bienestar Social e Incentivos para obtener el 100% del cumplimiento en la vigencia 2019.</t>
    </r>
  </si>
  <si>
    <t xml:space="preserve">Bitacoras de Indicadores de Proceso en el SIG
Soportes de las actividades realizadas mes a mes en Talento Humano-Bienestar
</t>
  </si>
  <si>
    <t>Avance para la vigencia en la ejecución del plan de Bienestar e Incentivos  del 97%</t>
  </si>
  <si>
    <r>
      <t xml:space="preserve">3. Plan Anual de Vacantes
</t>
    </r>
    <r>
      <rPr>
        <sz val="14"/>
        <color indexed="30"/>
        <rFont val="Arial"/>
        <family val="2"/>
      </rPr>
      <t xml:space="preserve">
4. Plan de Previsión de Recursos Humanos</t>
    </r>
  </si>
  <si>
    <t>Realizar reporte de avance al cumplimiento del plan anual de vacantes y del Plan de Previsión del Recurso Humano</t>
  </si>
  <si>
    <t>Reporte del númeero de evaluaciones de funcionarios posesionados en periodo de prueda el  concurso de méritos 431 de 2016</t>
  </si>
  <si>
    <r>
      <rPr>
        <b/>
        <sz val="12"/>
        <rFont val="Arial"/>
        <family val="2"/>
      </rPr>
      <t>Enero, Febrero, Marzo, Abril,  Mayo, Junio, Julio</t>
    </r>
    <r>
      <rPr>
        <sz val="12"/>
        <rFont val="Arial"/>
        <family val="2"/>
      </rPr>
      <t>,</t>
    </r>
    <r>
      <rPr>
        <b/>
        <sz val="12"/>
        <rFont val="Arial"/>
        <family val="2"/>
      </rPr>
      <t xml:space="preserve"> Agosto, Septiembre,  Octubre, Noviembre y Diciembre;</t>
    </r>
    <r>
      <rPr>
        <sz val="12"/>
        <rFont val="Arial"/>
        <family val="2"/>
      </rPr>
      <t xml:space="preserve"> seguimiento bimensual al periodo de prueba de la totalidad funcionarios posesionados. </t>
    </r>
  </si>
  <si>
    <t xml:space="preserve">Base de datos en th-compartidos 2019/planta de personal
Indicador de proceso Periodo de prueba 2019 en Drive del SIG </t>
  </si>
  <si>
    <t>Avance del 97,94% en la evaluación de los periodos de prueba de los funcionarios posesionados del  concurso de méritos 431 de 2016.
A la fecha a un funcionario que se posesionó, le fue suspendido el periodo de prueba; a èste no se le ha realizado ninguna evaluación.</t>
  </si>
  <si>
    <t xml:space="preserve">Registro del porcentaje de cumplimiento de la implementación de PINAR </t>
  </si>
  <si>
    <t>Subdirección Administrativa y Financiera 
Gestión Documental</t>
  </si>
  <si>
    <t>Los avances del PINAR se observan en la vitacora del indicador de Proceso que se encuentra disponible en el Drive del SIG.</t>
  </si>
  <si>
    <t xml:space="preserve">Indicador de proceso Porcentaje de implementación del plan institucional de archivo  - PINAR  en Drive del SIG </t>
  </si>
  <si>
    <t>El avance del PINAR 2019 a Diciembre es de 99,84%</t>
  </si>
  <si>
    <r>
      <rPr>
        <b/>
        <sz val="12"/>
        <rFont val="Arial"/>
        <family val="2"/>
      </rPr>
      <t>Enero:</t>
    </r>
    <r>
      <rPr>
        <sz val="12"/>
        <rFont val="Arial"/>
        <family val="2"/>
      </rPr>
      <t xml:space="preserve"> 4 reportes enviados
</t>
    </r>
    <r>
      <rPr>
        <b/>
        <sz val="12"/>
        <rFont val="Arial"/>
        <family val="2"/>
      </rPr>
      <t>Febrero:</t>
    </r>
    <r>
      <rPr>
        <sz val="12"/>
        <rFont val="Arial"/>
        <family val="2"/>
      </rPr>
      <t xml:space="preserve"> 2 reportes enviados
</t>
    </r>
    <r>
      <rPr>
        <b/>
        <sz val="12"/>
        <rFont val="Arial"/>
        <family val="2"/>
      </rPr>
      <t>Marzo:</t>
    </r>
    <r>
      <rPr>
        <sz val="12"/>
        <rFont val="Arial"/>
        <family val="2"/>
      </rPr>
      <t xml:space="preserve"> 4 reportes enviados
</t>
    </r>
    <r>
      <rPr>
        <b/>
        <sz val="12"/>
        <rFont val="Arial"/>
        <family val="2"/>
      </rPr>
      <t>Abril:</t>
    </r>
    <r>
      <rPr>
        <sz val="12"/>
        <rFont val="Arial"/>
        <family val="2"/>
      </rPr>
      <t xml:space="preserve"> 5 reportes enviados
</t>
    </r>
    <r>
      <rPr>
        <b/>
        <sz val="12"/>
        <rFont val="Arial"/>
        <family val="2"/>
      </rPr>
      <t>Mayo:</t>
    </r>
    <r>
      <rPr>
        <sz val="12"/>
        <rFont val="Arial"/>
        <family val="2"/>
      </rPr>
      <t xml:space="preserve"> 4 Reportes Enviados
</t>
    </r>
    <r>
      <rPr>
        <b/>
        <sz val="12"/>
        <rFont val="Arial"/>
        <family val="2"/>
      </rPr>
      <t>Junio:</t>
    </r>
    <r>
      <rPr>
        <sz val="12"/>
        <rFont val="Arial"/>
        <family val="2"/>
      </rPr>
      <t xml:space="preserve"> 4 Reportes Enviados
</t>
    </r>
    <r>
      <rPr>
        <b/>
        <sz val="12"/>
        <rFont val="Arial"/>
        <family val="2"/>
      </rPr>
      <t>Julio:</t>
    </r>
    <r>
      <rPr>
        <sz val="12"/>
        <rFont val="Arial"/>
        <family val="2"/>
      </rPr>
      <t xml:space="preserve"> 5 reportes enviados
</t>
    </r>
    <r>
      <rPr>
        <b/>
        <sz val="12"/>
        <rFont val="Arial"/>
        <family val="2"/>
      </rPr>
      <t>Agosto</t>
    </r>
    <r>
      <rPr>
        <sz val="12"/>
        <rFont val="Arial"/>
        <family val="2"/>
      </rPr>
      <t xml:space="preserve">: 4 Reportes enviados
</t>
    </r>
    <r>
      <rPr>
        <b/>
        <sz val="12"/>
        <rFont val="Arial"/>
        <family val="2"/>
      </rPr>
      <t>Septiembre:</t>
    </r>
    <r>
      <rPr>
        <sz val="12"/>
        <rFont val="Arial"/>
        <family val="2"/>
      </rPr>
      <t xml:space="preserve"> se realizaron 5 reportes
</t>
    </r>
    <r>
      <rPr>
        <b/>
        <sz val="12"/>
        <rFont val="Arial"/>
        <family val="2"/>
      </rPr>
      <t>Octubre:</t>
    </r>
    <r>
      <rPr>
        <sz val="12"/>
        <rFont val="Arial"/>
        <family val="2"/>
      </rPr>
      <t xml:space="preserve"> Se realizaron 5 reportes
N</t>
    </r>
    <r>
      <rPr>
        <b/>
        <sz val="12"/>
        <rFont val="Arial"/>
        <family val="2"/>
      </rPr>
      <t xml:space="preserve">oviembre: </t>
    </r>
    <r>
      <rPr>
        <sz val="12"/>
        <rFont val="Arial"/>
        <family val="2"/>
      </rPr>
      <t xml:space="preserve">Se realizaron 4 reportes
</t>
    </r>
    <r>
      <rPr>
        <b/>
        <sz val="12"/>
        <rFont val="Arial"/>
        <family val="2"/>
      </rPr>
      <t xml:space="preserve">Marzo: </t>
    </r>
    <r>
      <rPr>
        <sz val="12"/>
        <rFont val="Arial"/>
        <family val="2"/>
      </rPr>
      <t xml:space="preserve">se realizó mesa de trabajo el dia 22.
</t>
    </r>
    <r>
      <rPr>
        <b/>
        <sz val="12"/>
        <rFont val="Arial"/>
        <family val="2"/>
      </rPr>
      <t>Junio :</t>
    </r>
    <r>
      <rPr>
        <sz val="12"/>
        <rFont val="Arial"/>
        <family val="2"/>
      </rPr>
      <t xml:space="preserve"> Se realizó  mesa de trabajo el día 28.
</t>
    </r>
    <r>
      <rPr>
        <b/>
        <sz val="12"/>
        <rFont val="Arial"/>
        <family val="2"/>
      </rPr>
      <t xml:space="preserve">Septiembre: </t>
    </r>
    <r>
      <rPr>
        <sz val="12"/>
        <rFont val="Arial"/>
        <family val="2"/>
      </rPr>
      <t>Se realizó  mesa de trabajo el día 30.</t>
    </r>
  </si>
  <si>
    <t>Correos electónicos</t>
  </si>
  <si>
    <t>4
0</t>
  </si>
  <si>
    <t>2
0</t>
  </si>
  <si>
    <t>4
1</t>
  </si>
  <si>
    <t>5
0</t>
  </si>
  <si>
    <t>5
1</t>
  </si>
  <si>
    <t>3
1</t>
  </si>
  <si>
    <t>49
4</t>
  </si>
  <si>
    <t xml:space="preserve">Porcentaje de cumplimiento de la meta a Diciembre:
100%
100%
 </t>
  </si>
  <si>
    <t>3. Plan Anual de Vacantes
4. Plan de Previsión de Recursos Humanos</t>
  </si>
  <si>
    <t xml:space="preserve">
</t>
  </si>
  <si>
    <t>Dimenciòn</t>
  </si>
  <si>
    <t>Polìtica</t>
  </si>
  <si>
    <t>Dependencia</t>
  </si>
  <si>
    <t>Participantes</t>
  </si>
  <si>
    <t>Hora</t>
  </si>
  <si>
    <t>Talento Humano</t>
  </si>
  <si>
    <t>SAF- Talento Humano</t>
  </si>
  <si>
    <t>Adriana Marìa Parra
Carlos Arturo Torres
Karen Lucumì
Brigith Lorena Prieto</t>
  </si>
  <si>
    <t>12/06/20019</t>
  </si>
  <si>
    <t>2:00-5:00</t>
  </si>
  <si>
    <t>Integridad</t>
  </si>
  <si>
    <t>Informaciòn y Comunicaciòn</t>
  </si>
  <si>
    <t>Gestiòn Documental</t>
  </si>
  <si>
    <t>SAF-Gestiòn Documental</t>
  </si>
  <si>
    <t>Myriam Stella Forero</t>
  </si>
  <si>
    <t>9:00-12:00</t>
  </si>
  <si>
    <t>Gestiòn con Valores para Resultados</t>
  </si>
  <si>
    <t>Servicio al Usuario</t>
  </si>
  <si>
    <t>SAF- Servicio al Usuario</t>
  </si>
  <si>
    <t>Lois Carlos Garcia</t>
  </si>
  <si>
    <r>
      <t>PLAN DE ACCION -</t>
    </r>
    <r>
      <rPr>
        <b/>
        <sz val="22"/>
        <color indexed="62"/>
        <rFont val="Calibri"/>
        <family val="2"/>
      </rPr>
      <t xml:space="preserve"> (SESEC PLAZAS)</t>
    </r>
    <r>
      <rPr>
        <b/>
        <sz val="22"/>
        <rFont val="Calibri"/>
        <family val="2"/>
      </rPr>
      <t xml:space="preserve">
</t>
    </r>
  </si>
  <si>
    <t>MEDIR LA PARTICIPACIÒN DE LAS PLAZAS DE MERCADO EN EL ABASTECIMIENTO ALIMENTARIO DE LA CIUDAD</t>
  </si>
  <si>
    <t>INFORME DE ESTUDIO SOCIOECONOMICO</t>
  </si>
  <si>
    <t>Toneladas en PMD/ Toneladas Totales</t>
  </si>
  <si>
    <t>CUMPLIDO</t>
  </si>
  <si>
    <t>Promover y Gestionar el recaudo en Plazas de Mercado</t>
  </si>
  <si>
    <t>RECAUDO EN PM</t>
  </si>
  <si>
    <t>35% mensual (Línea Base 27%)</t>
  </si>
  <si>
    <t>Este indicador se esta reportando mes vencido ya que el informe de cartera se presenta mes vencido.</t>
  </si>
  <si>
    <t>Promover la Legalización de comerciantes en Plazas de Mercado</t>
  </si>
  <si>
    <t>CONTRATOS CELEBRADOS</t>
  </si>
  <si>
    <t xml:space="preserve">No. contratos celebrados / 20% línea base </t>
  </si>
  <si>
    <t>20% ( Línea Base 1.820)</t>
  </si>
  <si>
    <t>DICIEMBRE: Se reportan 54 contratos firmados en este mes.</t>
  </si>
  <si>
    <t>informes</t>
  </si>
  <si>
    <t>Numero de plazas de mercado con ventas a domicilio</t>
  </si>
  <si>
    <t>Plazas con ventas a Domicilio</t>
  </si>
  <si>
    <t>Realizar jornadas de mercados campesinos en las Plazas de Mercado</t>
  </si>
  <si>
    <t>12 jornadas</t>
  </si>
  <si>
    <t>Numero de jornadas realizadas</t>
  </si>
  <si>
    <t>Recorridos Turísticos a las Plazas de Mercado</t>
  </si>
  <si>
    <t>Recorridos turísticos en PM</t>
  </si>
  <si>
    <t>DICIEMBRE: Se realiza un recorrido turistico en la Concordia</t>
  </si>
  <si>
    <t>Realizar jornadas de compras asociativas colectivas en Plazas de Mercado</t>
  </si>
  <si>
    <t>25 jornadas</t>
  </si>
  <si>
    <t>Jornadas de compras</t>
  </si>
  <si>
    <t>Realizar actividades promocionales en las PM</t>
  </si>
  <si>
    <t>120 Actividades</t>
  </si>
  <si>
    <t>Actividades de promoción</t>
  </si>
  <si>
    <t>DICIEMBRE: SE REALIZA 1 ACTIVIDAD Promocional</t>
  </si>
  <si>
    <r>
      <t xml:space="preserve">Realizar </t>
    </r>
    <r>
      <rPr>
        <sz val="14"/>
        <color indexed="8"/>
        <rFont val="Arial"/>
        <family val="2"/>
      </rPr>
      <t>Vitrinas comerciales con la participación de las Plazas de Mercado</t>
    </r>
  </si>
  <si>
    <t>60 Vitrinas</t>
  </si>
  <si>
    <t>Diciembre: Se realizan 6 Vitrinas comerciales (IDU,IPES,PERSE NOCTURNA, CONCORDIA, RESTREPO, DOCE DE OCTUBRE)</t>
  </si>
  <si>
    <t>Realizar la implementación de redes sociales en  Plazas de Mercado</t>
  </si>
  <si>
    <t>15 Plazas</t>
  </si>
  <si>
    <t>Implementación redes s</t>
  </si>
  <si>
    <t>Implementar el pago electrónico en 8 Plazas de Mercado</t>
  </si>
  <si>
    <t xml:space="preserve">12 Plazas </t>
  </si>
  <si>
    <t>Pagos electrónicos</t>
  </si>
  <si>
    <t>Crear y otorgar certificados de reconocimiento cultural, comercial y empresarial para los comerciantes de las Plazas de Mercado</t>
  </si>
  <si>
    <t xml:space="preserve">Certificaciones </t>
  </si>
  <si>
    <t xml:space="preserve">Realizar campañas de fomento para la asociatividad y la sana convivencia </t>
  </si>
  <si>
    <t>34 campañas</t>
  </si>
  <si>
    <t>Campañas</t>
  </si>
  <si>
    <t xml:space="preserve"> Actividades</t>
  </si>
  <si>
    <t>70 actividades</t>
  </si>
  <si>
    <t>Actividades</t>
  </si>
  <si>
    <t>Realizar  actividades complementarias para la promoción de los puntos de lectura en las Plazas de Mercado</t>
  </si>
  <si>
    <t>Realizar jornadas de sensibilización de ahorro del agua, energía, manejo de residuos, practicas sostenibles y consumo sostenible en las Plazas de Mercado</t>
  </si>
  <si>
    <t>70 jornadas</t>
  </si>
  <si>
    <t>Jornadas</t>
  </si>
  <si>
    <t>DICIEMBRE: SE REALIZAN 8 JORNADAS DE SENCIBILIZACION PIGA</t>
  </si>
  <si>
    <t>Realizar análisis brecha y dar cumplimiento de requisitos mínimos de gestión ambiental en el marco de la NTC ISO14001:2015 en una (1) Plaza de Mercado con el fin de proponer su certificación en la vigencia 2020,</t>
  </si>
  <si>
    <t>Documento con el requisitos mínimos de la gestión ambiental en el marco de la NTc-ISO 14001: 2015</t>
  </si>
  <si>
    <t>Verificar la implementación de Plan de Saneamiento Básico en el 50% de los puestos, locales y bodegas que manipulan alimentos en las 17 Plazas de Mercado.</t>
  </si>
  <si>
    <t>50% PSB verificados en pdm</t>
  </si>
  <si>
    <t>PSB verificados/ 50% de los puestos de las PM(1406)</t>
  </si>
  <si>
    <t>Incrementar la calificación promedio total de las Plazas de Mercado respecto de los informes de las visitas de inspección, vigilancia y control de la Secretaria de Salud.</t>
  </si>
  <si>
    <t>65% (Línea base 57.5 %)</t>
  </si>
  <si>
    <r>
      <t>PLAN DE ACCION -</t>
    </r>
    <r>
      <rPr>
        <b/>
        <sz val="22"/>
        <color indexed="62"/>
        <rFont val="Calibri"/>
        <family val="2"/>
      </rPr>
      <t xml:space="preserve"> (SESEC - EMPRENDIMIENTO)</t>
    </r>
    <r>
      <rPr>
        <b/>
        <sz val="22"/>
        <rFont val="Calibri"/>
        <family val="2"/>
      </rPr>
      <t xml:space="preserve">
</t>
    </r>
  </si>
  <si>
    <t>Número de personas Perfiladas</t>
  </si>
  <si>
    <t>DICIEMBRE: Se realiza la perfilacion de los Beneficiarios del IPES que desean entrar a las diferentes alternativas ofertadas.</t>
  </si>
  <si>
    <t>Planillas de Perfilacion</t>
  </si>
  <si>
    <t>55 Asistencias</t>
  </si>
  <si>
    <t>53 Impulsos</t>
  </si>
  <si>
    <t>Realizar asistencia técnica a los emprendedores con unidades de negocio sujeto de atención del IPES</t>
  </si>
  <si>
    <t xml:space="preserve"> Asistencias</t>
  </si>
  <si>
    <t>DICIEMBRE: Se realiza el fortalecimiento a los beneficiarios de artesanias, bisruteria  y articulos decorativos</t>
  </si>
  <si>
    <t>Base Poblacional Beneficiarios</t>
  </si>
  <si>
    <t>Brindar Asistencia técnica para fomentar el emprendimiento a los beneficiarios de las alternativas comerciales del IPES.</t>
  </si>
  <si>
    <t xml:space="preserve">Ruedas de negocio, muestras empresariales, exposiciones y círculos de proveedores </t>
  </si>
  <si>
    <t>Diciembre: Se realiza 1 muestra Empresarial y un circulo de proveedores</t>
  </si>
  <si>
    <t>INFORMES</t>
  </si>
  <si>
    <t>DICIEMBRE: Se realiza el sorteo y posterior Asignación de Alternativas de Emprendimiento Social</t>
  </si>
  <si>
    <t xml:space="preserve">PLAN DE ACCIÓN - (DEPENDENCIA)
</t>
  </si>
  <si>
    <r>
      <t xml:space="preserve">2. ENLACE PLAN ACCIÓN 
</t>
    </r>
    <r>
      <rPr>
        <b/>
        <sz val="11"/>
        <rFont val="Arial Narrow"/>
        <family val="2"/>
      </rPr>
      <t>(ruta para acceder a los Planes)</t>
    </r>
  </si>
  <si>
    <t>MES DE SEGUIMIENTO</t>
  </si>
  <si>
    <t xml:space="preserve">Actualizar el documento de Diagnóstico de Necesidades de Capacitación para el vigencia 2019. </t>
  </si>
  <si>
    <t xml:space="preserve">Documento Diagnóstico de Necesidades de Capacitación para el vigencia 2019. </t>
  </si>
  <si>
    <r>
      <t>Enero</t>
    </r>
    <r>
      <rPr>
        <sz val="14"/>
        <rFont val="Arial Narrow"/>
        <family val="2"/>
      </rPr>
      <t xml:space="preserve">: Elaboración del documento Diagnóstico de Necesidades de Capacitación para la vigencia 2019.
</t>
    </r>
    <r>
      <rPr>
        <b/>
        <sz val="14"/>
        <rFont val="Arial Narrow"/>
        <family val="2"/>
      </rPr>
      <t>Febrero</t>
    </r>
    <r>
      <rPr>
        <sz val="14"/>
        <rFont val="Arial Narrow"/>
        <family val="2"/>
      </rPr>
      <t xml:space="preserve">: Teniendo en cuenta el diagnóstico 2018, se hacen unos ajustes al plan de capacitación y se adoptan mediante resolución 047 de 2019, se hacen los ajustes correspondientes al plan de capacitación. La subdirectora de Formación y Empleabilidad socializa el plan de capacitación y los programas priorizados para el 2019 en comité Directivo.  </t>
    </r>
    <r>
      <rPr>
        <b/>
        <sz val="14"/>
        <rFont val="Arial Narrow"/>
        <family val="2"/>
      </rPr>
      <t xml:space="preserve">
</t>
    </r>
  </si>
  <si>
    <t>Radicación del documento ante la Dirección General a través del memorando 00110-817-000133. 
Plan de capacitación como documento estratégico ajustado y adoptado según resolución 047 de 2019.</t>
  </si>
  <si>
    <r>
      <rPr>
        <b/>
        <sz val="14"/>
        <rFont val="Arial Narrow"/>
        <family val="2"/>
      </rPr>
      <t xml:space="preserve">Enero: </t>
    </r>
    <r>
      <rPr>
        <sz val="14"/>
        <rFont val="Arial Narrow"/>
        <family val="2"/>
      </rPr>
      <t xml:space="preserve">Se envían solicitudes de cotización por correo electrónico y por correo certificado para el contrato de "Prestación de servicios para la realización de un diplomado en e-commerce a la población sujeto de atención del Instituto Para La Economía Social – IPES".
* Se envían solicitudes de cotización por correo electrónico y por correo certificado para el contrato de "Prestación de servicios para la selección y vinculación al curso de fundamentación en vigilancia y seguridad privada, dirigido a personas que ejercen actividades de la economía informal que son sujeto de atención del IPES".
* Radicación de borradores de solicitud de cotización para revisión de la Dirección General para el contrato de "Prestación de servicios para la ejecución de programas de capacitación dirigidos a la población sujeto de atención del Instituto Para La Economía Social - IPES".
Febrero: 
* La carpeta con los documentos requeridos para adelantar la contratación de la propuesta de DIPLOMADO EN E-COMMERCE, la cual se contratará por medio de Selección Abreviada de Menor cuantía  fue radicada en la Subdirección Jurídica y de Contratación el 8 de febrero de 2019 con el No. 00110 – 817 – 000909. 
* En el proceso de vigilancia se reenviaron las solicitudes de cotizaciones el día 15 de Febrero. 
* La carpeta con los documentos requeridos para adelantar la contratación de la propuesta de realización de PROGRAMAS DE CAPACITACIÓN , la cual se contratará por medio de Licitación Pública,  fue radicada en la Subdirección Jurídica y de Contratación el 15 de febrero de 2019 con el No. 00110 – 817 – 001149. 
</t>
    </r>
    <r>
      <rPr>
        <b/>
        <sz val="14"/>
        <rFont val="Arial Narrow"/>
        <family val="2"/>
      </rPr>
      <t xml:space="preserve">Marzo: </t>
    </r>
    <r>
      <rPr>
        <sz val="14"/>
        <rFont val="Arial Narrow"/>
        <family val="2"/>
      </rPr>
      <t xml:space="preserve">
*Se publica el proceso de E- Commerce en la plataforma del SECOP II. 
* Se radicaron los documentos en la SJC  del proceso de vigilancia. 
* Se publica el proceso de licitación publica en la plataforma del SECOP II. 
</t>
    </r>
    <r>
      <rPr>
        <b/>
        <sz val="14"/>
        <rFont val="Arial Narrow"/>
        <family val="2"/>
      </rPr>
      <t xml:space="preserve">Abril: </t>
    </r>
    <r>
      <rPr>
        <sz val="14"/>
        <rFont val="Arial Narrow"/>
        <family val="2"/>
      </rPr>
      <t xml:space="preserve">* E-commerce Se declaró desierto el proceso el 11 de abril de 2019.
Se radicó nuevamente en SJC el 26 de abril de 2019.
* El proceso de licitación publica se encuentra en evaluación final.
* El proceso de vigilancia se publico en el SECOP II.
</t>
    </r>
    <r>
      <rPr>
        <b/>
        <sz val="14"/>
        <rFont val="Arial Narrow"/>
        <family val="2"/>
      </rPr>
      <t>Mayo:</t>
    </r>
    <r>
      <rPr>
        <sz val="14"/>
        <rFont val="Arial Narrow"/>
        <family val="2"/>
      </rPr>
      <t xml:space="preserve"> El proceso de licitación publica y el proceso de vigilancia fueron adjudicados.
</t>
    </r>
    <r>
      <rPr>
        <b/>
        <sz val="14"/>
        <rFont val="Arial Narrow"/>
        <family val="2"/>
      </rPr>
      <t>Junio:</t>
    </r>
    <r>
      <rPr>
        <sz val="14"/>
        <rFont val="Arial Narrow"/>
        <family val="2"/>
      </rPr>
      <t xml:space="preserve"> El proceso de contratación  de ecommerce  se radica nuevamente en la SJC.  
</t>
    </r>
    <r>
      <rPr>
        <b/>
        <sz val="14"/>
        <rFont val="Arial Narrow"/>
        <family val="2"/>
      </rPr>
      <t xml:space="preserve">Julio: </t>
    </r>
    <r>
      <rPr>
        <sz val="14"/>
        <rFont val="Arial Narrow"/>
        <family val="2"/>
      </rPr>
      <t xml:space="preserve">El proceso de contratación  de ecommerce se encontraba en estado de publicación del informe de evaluación de las Ofertas.
</t>
    </r>
    <r>
      <rPr>
        <b/>
        <sz val="14"/>
        <rFont val="Arial Narrow"/>
        <family val="2"/>
      </rPr>
      <t xml:space="preserve">Agosto: </t>
    </r>
    <r>
      <rPr>
        <sz val="14"/>
        <rFont val="Arial Narrow"/>
        <family val="2"/>
      </rPr>
      <t xml:space="preserve">El proceso de contratación  de ecommerce se declara desierto. 
</t>
    </r>
    <r>
      <rPr>
        <b/>
        <sz val="14"/>
        <rFont val="Arial Narrow"/>
        <family val="2"/>
      </rPr>
      <t xml:space="preserve">Septiembre: </t>
    </r>
    <r>
      <rPr>
        <sz val="14"/>
        <rFont val="Arial Narrow"/>
        <family val="2"/>
      </rPr>
      <t xml:space="preserve">Para el proceso de licitación publica y el proceso de vigilancia se radicó solicitud de adición. 
</t>
    </r>
    <r>
      <rPr>
        <b/>
        <sz val="14"/>
        <rFont val="Arial Narrow"/>
        <family val="2"/>
      </rPr>
      <t>Diciembre:</t>
    </r>
    <r>
      <rPr>
        <sz val="14"/>
        <rFont val="Arial Narrow"/>
        <family val="2"/>
      </rPr>
      <t xml:space="preserve"> Liquidación de los contratos de CIDOR y ACADESA.</t>
    </r>
  </si>
  <si>
    <r>
      <rPr>
        <b/>
        <sz val="14"/>
        <rFont val="Arial Narrow"/>
        <family val="2"/>
      </rPr>
      <t xml:space="preserve">
Proceso de Ecommerce: </t>
    </r>
    <r>
      <rPr>
        <sz val="14"/>
        <rFont val="Arial Narrow"/>
        <family val="2"/>
      </rPr>
      <t xml:space="preserve">
1. Solicitud de cotizaciones: 00110-816-001689, 00110-816-001690, 00110-816-001691, 00110-816-001692, 00110-816-001693, 00110-816-001694, 00110-816-001695, 00110-816-001696, 00110-816-001697, 00110-816-001698, 00110-816-001699. 
2. Radicación de documentos en la Subdirección Jurídica y de Contratación: Memorando 00110 – 817 – 000909 del 8 de febrero de 2019.
3. Publicación del proceso en SECOP II el día 06/03/2019. 
4. Se declaró desierto el proceso el 11 de abril de 2019. Se radicó nuevamente en SJC el 26 de abril de 2019 con el N° de Rad: 00110-817-003463.
5. Se radica nuevamente  en  la SJC el proceso por medio del radicado 00110-817-005632 del 27/06/2019.
6. Resolución 325 de 2019 del 14 de agosto por medio de la cual se declara desierto el proceso de selección.
</t>
    </r>
    <r>
      <rPr>
        <b/>
        <sz val="14"/>
        <rFont val="Arial Narrow"/>
        <family val="2"/>
      </rPr>
      <t>Proceso de vigilancia:</t>
    </r>
    <r>
      <rPr>
        <sz val="14"/>
        <rFont val="Arial Narrow"/>
        <family val="2"/>
      </rPr>
      <t xml:space="preserve">
1. Solicitud de cotizaciones: 00110-816-002233, 00110-816-002234, 00110-816-002235, 00110-816-002236, 00110-816-002237, 00110-816-002238. Reenvió de cotizaciones, 00110-817-003224,  00110-817-003231, 00110-817-003233, 00110-817-003236, 00110-817-003238, 00110-817-003239, 00110-817-003240.
2. Radicación de documentos en la Subdirección Juridica y de Contratación: Memorando 00110-817-002091  14/03/2019.
3. Publicación del proceso en SECOP II el día 04/04/2019.
4. El proceso se adjudicó el 15-05-2019. N° de Contrato CO1.PCCNTR.966106.
5. El contrato quedó registrado con el número 409-2019 del 27/05/2019.
6. Acta de inicio  12 de junio. 2019 .
7. Solicitud de adición mediante radicado 00110-817-008616 del 05/09/2019.
8. Acta  de liquidación  contrato 409 de ACADESA 20/12/2019.
</t>
    </r>
    <r>
      <rPr>
        <b/>
        <sz val="14"/>
        <rFont val="Arial Narrow"/>
        <family val="2"/>
      </rPr>
      <t>Proceso de licitación publica:</t>
    </r>
    <r>
      <rPr>
        <sz val="14"/>
        <rFont val="Arial Narrow"/>
        <family val="2"/>
      </rPr>
      <t xml:space="preserve">
1. Borrador de solicitud de cotización para revisión de la Dirección General.
2.  Radicación de documentos en la Subdirección Jurídica y de Contratación:  Memorando 00110 – 817 – 001149 del 15 de febrero.
3. Publicación del proceso en SECOP II el día 08/03/2019.
4. El proceso se adjudicó el día 03-05-2018. N° de contrato: CO1.PCCNTR.948521.
5. El contrato quedó registrado con el número 371-2019 del 14/05/2019.
6. Acta de inicio 4 de junio 2019.
7. Solicitud de adición mediante radicado 00110-817-009310 20/09/2019.
8.  Acta  de liquidación  contrato 371 CIDOR 20/12/2019.</t>
    </r>
  </si>
  <si>
    <r>
      <rPr>
        <b/>
        <sz val="14"/>
        <rFont val="Arial"/>
        <family val="2"/>
      </rPr>
      <t>Febrero</t>
    </r>
    <r>
      <rPr>
        <sz val="14"/>
        <rFont val="Arial"/>
        <family val="2"/>
      </rPr>
      <t xml:space="preserve">: Vinculación de 103 personas a los proceso de formación,  (75) Curso de fortalecimiento empresarial y (28) Curso de vitrinismo como estrategia de comunicación y mercadeo.
</t>
    </r>
    <r>
      <rPr>
        <b/>
        <sz val="14"/>
        <rFont val="Arial"/>
        <family val="2"/>
      </rPr>
      <t xml:space="preserve">Marzo: </t>
    </r>
    <r>
      <rPr>
        <sz val="14"/>
        <rFont val="Arial"/>
        <family val="2"/>
      </rPr>
      <t xml:space="preserve">Vinculación de 65 personas a los procesos de formación,  (39) curso de vitrinismo,  (17) fortalecimiento empresarial, (8) Curso de word básico y (1) Curso de excel básico.
</t>
    </r>
    <r>
      <rPr>
        <b/>
        <sz val="14"/>
        <rFont val="Arial"/>
        <family val="2"/>
      </rPr>
      <t xml:space="preserve">Abril: </t>
    </r>
    <r>
      <rPr>
        <sz val="14"/>
        <rFont val="Arial"/>
        <family val="2"/>
      </rPr>
      <t xml:space="preserve">Vinculación de 180 personas a los procesos de formación , (13) curso de atención al cliente en lengua inglesa, (2) curso de excel básico,  (5) curso de excel intermedio, (144) curso de fortalecimiento empresarial, (1) curso de informática básica y (15) curso de servicio al cliente. 
</t>
    </r>
    <r>
      <rPr>
        <b/>
        <sz val="14"/>
        <rFont val="Arial"/>
        <family val="2"/>
      </rPr>
      <t xml:space="preserve">Mayo: </t>
    </r>
    <r>
      <rPr>
        <sz val="14"/>
        <rFont val="Arial"/>
        <family val="2"/>
      </rPr>
      <t xml:space="preserve">Vinculación de 267 personas a los procesos de formación, (5) curso de Elaboración de Presupuesto para el Manejo de Finanzas Personales, (182) curso de fortalecimiento empresarial, (15) curso de Mantenimiento y Reparación de Dispositivos Móviles, (62) curso de vitrinismo como estrategia de comunicación y mercadeo y (3) curso de word básico. 
</t>
    </r>
    <r>
      <rPr>
        <b/>
        <sz val="14"/>
        <rFont val="Arial"/>
        <family val="2"/>
      </rPr>
      <t>Junio:</t>
    </r>
    <r>
      <rPr>
        <sz val="14"/>
        <rFont val="Arial"/>
        <family val="2"/>
      </rPr>
      <t xml:space="preserve">Vinculación de 292  personas a los procesos de formación,  (28) Continuación de estudios de primaria y bachillerato,  (2) Curso de Basico de Sistemas,  (6) Curso de cocina saludable,  (232) Curso de fortalecimiento empresarial , (8) Curso de Mantenimiento y Reparación de Dispositivos Móviles, (2) Curso de Microsoft Office y (14) Curso de vitrinismo como estrategia de comunicación y mercadeo . 
</t>
    </r>
    <r>
      <rPr>
        <b/>
        <sz val="14"/>
        <rFont val="Arial"/>
        <family val="2"/>
      </rPr>
      <t>Julio:</t>
    </r>
    <r>
      <rPr>
        <sz val="14"/>
        <rFont val="Arial"/>
        <family val="2"/>
      </rPr>
      <t xml:space="preserve">Vinculación de 313 personas a los procesos de formación, (21) Continuación de estudios de primaria y bachillerato,  (13) Curso de arte floral,  (24) Curso de barismo, (11)  Curso de corte de carnes,  (1) Curso de excel básico,  ( 164) Curso de fortalecimiento empresarial,  (2) Curso de informática básica, (71) Curso de vitrinismo como estrategia de comunicación y mercadeo, (6) Técnicos y Tecnólogos.
</t>
    </r>
    <r>
      <rPr>
        <b/>
        <sz val="14"/>
        <rFont val="Arial"/>
        <family val="2"/>
      </rPr>
      <t xml:space="preserve">Agosto: </t>
    </r>
    <r>
      <rPr>
        <sz val="14"/>
        <rFont val="Arial"/>
        <family val="2"/>
      </rPr>
      <t xml:space="preserve">Vinculación de 199 personas a los procesos de formación, 4 Curso Basico de Sistemas, 13 Curso de arte floral, 1  Curso de Atención Al Cliente En Lengua Inglesa, 12 Curso de barismo, 13 Curso de cocina saludable, 110 Curso de fortalecimiento empresarial y 46 Curso de vitrinismo como estrategia de comunicación y mercadeo.
</t>
    </r>
    <r>
      <rPr>
        <b/>
        <sz val="14"/>
        <rFont val="Arial"/>
        <family val="2"/>
      </rPr>
      <t xml:space="preserve">Septiembre: </t>
    </r>
    <r>
      <rPr>
        <sz val="14"/>
        <rFont val="Arial"/>
        <family val="2"/>
      </rPr>
      <t xml:space="preserve">Vicnulación de (172) personas a los procesos de formación, 12 curso de cocina saludable, 53 fortalecimiento empresarial,  46 curso en mercadeo y ventas, 61 Curso de vitrinismo como estrategia de comunicación y mercadeo.
</t>
    </r>
    <r>
      <rPr>
        <b/>
        <sz val="14"/>
        <rFont val="Arial"/>
        <family val="2"/>
      </rPr>
      <t xml:space="preserve">Octubre: </t>
    </r>
    <r>
      <rPr>
        <sz val="14"/>
        <rFont val="Arial"/>
        <family val="2"/>
      </rPr>
      <t xml:space="preserve">Vinculación de (476) personas a los procesos de formación,  (8) Continuación de estudios de primaria y bachillerato,  (8)  Curso de arte floral,  (3) Curso de Atención Al Cliente En Lengua Inglesa,  (10) Curso de barismo,  (326) Curso de fortalecimiento empresarial,  (121) Curso de vitrinismo como estrategia de comunicación y mercadeo. 
</t>
    </r>
    <r>
      <rPr>
        <b/>
        <sz val="14"/>
        <rFont val="Arial"/>
        <family val="2"/>
      </rPr>
      <t xml:space="preserve">Noviembre: </t>
    </r>
    <r>
      <rPr>
        <sz val="14"/>
        <rFont val="Arial"/>
        <family val="2"/>
      </rPr>
      <t xml:space="preserve">Vinculación de (148) personas a los procesos de formación, (4) Continuación de estudios de primaria y bachillerato, ( 9) Curso de Atención Al Cliente En Lengua Inglesa ,  (6)  Curso de economía solidaria y cooperativismo,  (42) Curso de fortalecimiento empresarial y (87) Curso de vitrinismo como estrategia de comunicación y mercadeo.
</t>
    </r>
    <r>
      <rPr>
        <b/>
        <sz val="14"/>
        <rFont val="Arial"/>
        <family val="2"/>
      </rPr>
      <t>Diciembre:</t>
    </r>
    <r>
      <rPr>
        <sz val="14"/>
        <rFont val="Arial"/>
        <family val="2"/>
      </rPr>
      <t>Vinculación de (17) personas en el curso de fortalecimiento empresarial.</t>
    </r>
  </si>
  <si>
    <t>Reporte mensual de seguimiento a la meta de producto 1 a través del formato 277, el cual es enviado a través de correo electrónico al asesor del proyecto de inversión en la SDAE, William Vargas.</t>
  </si>
  <si>
    <t>Desarrollar 85 cursos no mayores a 40 horas con el fin de fortalecer las compentacias laborales generales y específicas de la población sujeto de atención.</t>
  </si>
  <si>
    <t xml:space="preserve">Lista de asistencia a los cursos </t>
  </si>
  <si>
    <t>Número de cursos realizados/Número de cursos programados*100</t>
  </si>
  <si>
    <r>
      <rPr>
        <b/>
        <sz val="14"/>
        <rFont val="Arial"/>
        <family val="2"/>
      </rPr>
      <t>Enero:</t>
    </r>
    <r>
      <rPr>
        <sz val="14"/>
        <rFont val="Arial"/>
        <family val="2"/>
      </rPr>
      <t xml:space="preserve"> Se realizaron (15) Cursos no mayores a 40 horas así, 1 Cultura y Mantenimiento de la Bicicleta, 2 Taller de arroces , 3 Taller de buenas prácticas de manufacturas, 2 Taller de cocina internacional , 2 Taller de despojos y asaduras , 5 Taller de ensaladas.
</t>
    </r>
    <r>
      <rPr>
        <b/>
        <sz val="14"/>
        <rFont val="Arial"/>
        <family val="2"/>
      </rPr>
      <t>Febrero</t>
    </r>
    <r>
      <rPr>
        <sz val="14"/>
        <rFont val="Arial"/>
        <family val="2"/>
      </rPr>
      <t xml:space="preserve">: Se realizaron (8) Cursos no mayores a 40 horas así, 4 Curso de Cultura y Mantenimiento de la Bicicleta, 2 Curso de manipulación higiénica de alimentos,  2 Taller de buenas prácticas de manufacturas.
</t>
    </r>
    <r>
      <rPr>
        <b/>
        <sz val="14"/>
        <rFont val="Arial"/>
        <family val="2"/>
      </rPr>
      <t xml:space="preserve">Marzo: </t>
    </r>
    <r>
      <rPr>
        <sz val="14"/>
        <rFont val="Arial"/>
        <family val="2"/>
      </rPr>
      <t>Se realizaron (18) Cursos no mayores a 40 horas así,</t>
    </r>
    <r>
      <rPr>
        <b/>
        <sz val="14"/>
        <rFont val="Arial"/>
        <family val="2"/>
      </rPr>
      <t xml:space="preserve"> </t>
    </r>
    <r>
      <rPr>
        <sz val="14"/>
        <rFont val="Arial"/>
        <family val="2"/>
      </rPr>
      <t>4</t>
    </r>
    <r>
      <rPr>
        <b/>
        <sz val="14"/>
        <rFont val="Arial"/>
        <family val="2"/>
      </rPr>
      <t xml:space="preserve"> </t>
    </r>
    <r>
      <rPr>
        <sz val="14"/>
        <rFont val="Arial"/>
        <family val="2"/>
      </rPr>
      <t xml:space="preserve">Curso de Cultura y Mantenimiento de la Bicicleta, 5 Curso de manipulación higiénica de alimentos, 1 Taller de arroces, 2 taller de buenas prácticas de manufacturas, 1 Taller de cocina internaciona , 2 Taller de despojos y asaduras, 1 Taller de ensaladas, 2 Taller de pastelería.
</t>
    </r>
    <r>
      <rPr>
        <b/>
        <sz val="14"/>
        <rFont val="Arial"/>
        <family val="2"/>
      </rPr>
      <t xml:space="preserve">Abril: </t>
    </r>
    <r>
      <rPr>
        <sz val="14"/>
        <rFont val="Arial"/>
        <family val="2"/>
      </rPr>
      <t xml:space="preserve">Se realizaron (16) Cursos no mayores a 40 horas así, 3 Curso de Cultura y Mantenimiento de la Bicicleta, 5 Curso de manipulación higiénica de alimentos, 1 Taller de arroces, 4 Taller de buenas prácticas de manufacturas, 1 Taller de despojos y asaduras, 1 Taller de pastelería, 1 Taller de perfeccionamiento de productos.
</t>
    </r>
    <r>
      <rPr>
        <b/>
        <sz val="14"/>
        <rFont val="Arial"/>
        <family val="2"/>
      </rPr>
      <t xml:space="preserve">Mayo: </t>
    </r>
    <r>
      <rPr>
        <sz val="14"/>
        <rFont val="Arial"/>
        <family val="2"/>
      </rPr>
      <t xml:space="preserve">Se realizaron (8) Cursos no mayores a 40 horas así, 1 Curso de Cultura y Mantenimiento de la Bicicleta, 2 Curso de manipulación higiénica de alimentos, 3 Taller de buenas prácticas de manufacturas, 1 Taller de cocina internacional, 1 Taller de pastelería.
</t>
    </r>
    <r>
      <rPr>
        <b/>
        <sz val="14"/>
        <rFont val="Arial"/>
        <family val="2"/>
      </rPr>
      <t xml:space="preserve">Junio: </t>
    </r>
    <r>
      <rPr>
        <sz val="14"/>
        <rFont val="Arial"/>
        <family val="2"/>
      </rPr>
      <t>Se realizaron (7) Cursos no mayores a 40 horas así, 1</t>
    </r>
    <r>
      <rPr>
        <b/>
        <sz val="14"/>
        <rFont val="Arial"/>
        <family val="2"/>
      </rPr>
      <t xml:space="preserve"> </t>
    </r>
    <r>
      <rPr>
        <sz val="14"/>
        <rFont val="Arial"/>
        <family val="2"/>
      </rPr>
      <t xml:space="preserve">Curso de Cultura y Mantenimiento de la Bicicleta, 4 Curso de manipulación higiénica de alimentos, 1 Taller de buenas prácticas de manufacturas, 1 Taller de despojos y asaduras.
</t>
    </r>
    <r>
      <rPr>
        <b/>
        <sz val="14"/>
        <rFont val="Arial"/>
        <family val="2"/>
      </rPr>
      <t>Julio:</t>
    </r>
    <r>
      <rPr>
        <sz val="14"/>
        <rFont val="Arial"/>
        <family val="2"/>
      </rPr>
      <t xml:space="preserve"> Se realizaron (5) Cursos no mayores a 40 horas así, 1 Curso de Cultura y Mantenimiento de la Bicicleta, 3 Curso de manipulación higiénica de alimentos, 1 Taller de buenas prácticas de manufacturas.
</t>
    </r>
    <r>
      <rPr>
        <b/>
        <sz val="14"/>
        <rFont val="Arial"/>
        <family val="2"/>
      </rPr>
      <t xml:space="preserve">Agosto: </t>
    </r>
    <r>
      <rPr>
        <sz val="14"/>
        <rFont val="Arial"/>
        <family val="2"/>
      </rPr>
      <t>Se realizaron (5) Cursos no mayores a 40 horas así,</t>
    </r>
    <r>
      <rPr>
        <b/>
        <sz val="14"/>
        <rFont val="Arial"/>
        <family val="2"/>
      </rPr>
      <t xml:space="preserve"> </t>
    </r>
    <r>
      <rPr>
        <sz val="14"/>
        <rFont val="Arial"/>
        <family val="2"/>
      </rPr>
      <t xml:space="preserve">2 Curso de Cultura y Mantenimiento de la Bicicleta, 1 Curso de manipulación higiénica de alimentos y 2 Taller de buenas prácticas de manufacturas.
</t>
    </r>
    <r>
      <rPr>
        <b/>
        <sz val="14"/>
        <rFont val="Arial"/>
        <family val="2"/>
      </rPr>
      <t>Septiembre</t>
    </r>
    <r>
      <rPr>
        <sz val="14"/>
        <rFont val="Arial"/>
        <family val="2"/>
      </rPr>
      <t xml:space="preserve">: Se realizaron (7) cursos no mayores a 40 horas así,  1 curso de buenas practicas de manufactura,  2 cursos de manipulación de alimentos, 1 curso de despojos, 1 curso de buenas practicas de manufactuta en el 20 de julio, 1 taller de emprendimiento digital y 1 curso de marketing voz a voz.
</t>
    </r>
    <r>
      <rPr>
        <b/>
        <sz val="14"/>
        <rFont val="Arial"/>
        <family val="2"/>
      </rPr>
      <t>Octubre:</t>
    </r>
    <r>
      <rPr>
        <sz val="14"/>
        <rFont val="Arial"/>
        <family val="2"/>
      </rPr>
      <t xml:space="preserve"> Se realizaron  (8) cursos no mayores a 40 horas así,  4 Buenas practicas de manufactura,  1 cocina internacional, 1 comida tradicional de indonesia,  1 taller de despojos y 1 taller de pasteleria,.
</t>
    </r>
    <r>
      <rPr>
        <b/>
        <sz val="14"/>
        <rFont val="Arial"/>
        <family val="2"/>
      </rPr>
      <t xml:space="preserve">Noviembre: </t>
    </r>
    <r>
      <rPr>
        <sz val="14"/>
        <rFont val="Arial"/>
        <family val="2"/>
      </rPr>
      <t xml:space="preserve">Se realizó (1) curso no mayor a 40 horas en  Buenas Prácticas de Manufactura. 
</t>
    </r>
    <r>
      <rPr>
        <b/>
        <sz val="14"/>
        <rFont val="Arial"/>
        <family val="2"/>
      </rPr>
      <t>Diciembre:</t>
    </r>
    <r>
      <rPr>
        <sz val="14"/>
        <rFont val="Arial"/>
        <family val="2"/>
      </rPr>
      <t>Se realizó (1) curso de cocina navideña menor a 40 horas.</t>
    </r>
  </si>
  <si>
    <r>
      <rPr>
        <b/>
        <sz val="14"/>
        <rFont val="Arial Narrow"/>
        <family val="2"/>
      </rPr>
      <t>Enero:</t>
    </r>
    <r>
      <rPr>
        <sz val="14"/>
        <rFont val="Arial Narrow"/>
        <family val="2"/>
      </rPr>
      <t xml:space="preserve"> 29 personas formadas en Fundamentación en Vigilancia y Seguridad Privada. 
</t>
    </r>
    <r>
      <rPr>
        <b/>
        <sz val="14"/>
        <rFont val="Arial Narrow"/>
        <family val="2"/>
      </rPr>
      <t>Febrero:</t>
    </r>
    <r>
      <rPr>
        <sz val="14"/>
        <rFont val="Arial Narrow"/>
        <family val="2"/>
      </rPr>
      <t xml:space="preserve"> No se formaron personas durante este mes.
</t>
    </r>
    <r>
      <rPr>
        <b/>
        <sz val="14"/>
        <rFont val="Arial Narrow"/>
        <family val="2"/>
      </rPr>
      <t>Marzo</t>
    </r>
    <r>
      <rPr>
        <sz val="14"/>
        <rFont val="Arial Narrow"/>
        <family val="2"/>
      </rPr>
      <t xml:space="preserve">: No se formaron personas durante este mes.
</t>
    </r>
    <r>
      <rPr>
        <b/>
        <sz val="14"/>
        <rFont val="Arial Narrow"/>
        <family val="2"/>
      </rPr>
      <t xml:space="preserve">Abril: </t>
    </r>
    <r>
      <rPr>
        <sz val="14"/>
        <rFont val="Arial Narrow"/>
        <family val="2"/>
      </rPr>
      <t xml:space="preserve">No se formaron personas durante este mes.
</t>
    </r>
    <r>
      <rPr>
        <b/>
        <sz val="14"/>
        <rFont val="Arial Narrow"/>
        <family val="2"/>
      </rPr>
      <t>Mayo:</t>
    </r>
    <r>
      <rPr>
        <sz val="14"/>
        <rFont val="Arial Narrow"/>
        <family val="2"/>
      </rPr>
      <t xml:space="preserve"> Se realiza perfilaciones por parte del equipo de Orientación para el empleo,  a las personas interesadas en los cursos de Logística, Archivo, Auxiliar de Información, Servicio al cliente y manejo de dinero y vigilancia, los cuales empezaran a partir de la primera semana de Junio
</t>
    </r>
    <r>
      <rPr>
        <b/>
        <sz val="14"/>
        <rFont val="Arial Narrow"/>
        <family val="2"/>
      </rPr>
      <t>Junio:</t>
    </r>
    <r>
      <rPr>
        <sz val="14"/>
        <rFont val="Arial Narrow"/>
        <family val="2"/>
      </rPr>
      <t xml:space="preserve"> 65 Personas Formadas asi: (14) en Logística, (18) en Auxiliar de Archivo, (17) en Auxiliar de Información, Servicio al Cliente y Manjejo de Dinero y (16) en Vigilancia y Seguridad Privada.
</t>
    </r>
    <r>
      <rPr>
        <b/>
        <sz val="14"/>
        <rFont val="Arial Narrow"/>
        <family val="2"/>
      </rPr>
      <t>Julio:</t>
    </r>
    <r>
      <rPr>
        <sz val="14"/>
        <rFont val="Arial Narrow"/>
        <family val="2"/>
      </rPr>
      <t xml:space="preserve"> 62 Personas formadas asi: (18) Auxiliar de Información Servicio al Cliente y Manejo de Dinero, (17) Auxiliar de Archivo, (12) de Vigilancia y (15) de Logística.
</t>
    </r>
    <r>
      <rPr>
        <b/>
        <sz val="14"/>
        <rFont val="Arial Narrow"/>
        <family val="2"/>
      </rPr>
      <t>Agosto:</t>
    </r>
    <r>
      <rPr>
        <sz val="14"/>
        <rFont val="Arial Narrow"/>
        <family val="2"/>
      </rPr>
      <t xml:space="preserve"> 19 Personas formadas en Vigilancia
</t>
    </r>
    <r>
      <rPr>
        <b/>
        <sz val="14"/>
        <rFont val="Arial Narrow"/>
        <family val="2"/>
      </rPr>
      <t>Septiembre:</t>
    </r>
    <r>
      <rPr>
        <sz val="14"/>
        <rFont val="Arial Narrow"/>
        <family val="2"/>
      </rPr>
      <t xml:space="preserve"> 67 personas formadas asi 22 Vigilancia 29 Auxiliar de Información Servicio al Cliente y Manejo de Dinero 16 Logística.
</t>
    </r>
    <r>
      <rPr>
        <b/>
        <sz val="14"/>
        <rFont val="Arial Narrow"/>
        <family val="2"/>
      </rPr>
      <t>Octubre:</t>
    </r>
    <r>
      <rPr>
        <sz val="14"/>
        <rFont val="Arial Narrow"/>
        <family val="2"/>
      </rPr>
      <t xml:space="preserve"> 42 personas formadas en Auxiliar de Información Servicio al cliente y Manejo de dinero.</t>
    </r>
    <r>
      <rPr>
        <b/>
        <sz val="14"/>
        <rFont val="Arial Narrow"/>
        <family val="2"/>
      </rPr>
      <t/>
    </r>
  </si>
  <si>
    <t>Reporte mensual de seguimiento a la meta de producto 2 a través del formato 277, el cual es enviado a través de correo electrónico al asesor del proyecto de inversión en la SDAE, William Vargas</t>
  </si>
  <si>
    <t xml:space="preserve">Número de alianzas por el empleo formalizadas/ Número de alianzas por el empleo programadas </t>
  </si>
  <si>
    <r>
      <rPr>
        <b/>
        <sz val="14"/>
        <rFont val="Arial Narrow"/>
        <family val="2"/>
      </rPr>
      <t>Enero:</t>
    </r>
    <r>
      <rPr>
        <sz val="14"/>
        <rFont val="Arial Narrow"/>
        <family val="2"/>
      </rPr>
      <t xml:space="preserve"> Se han adelantado acciones de coordinación con la oficina de recursos humanos de la empresa Tostao, con el fin de aclarar el perfil laboral requerido para los cargos operativos ofertados por la empresa. 
</t>
    </r>
    <r>
      <rPr>
        <b/>
        <sz val="14"/>
        <rFont val="Arial Narrow"/>
        <family val="2"/>
      </rPr>
      <t>Marzo:</t>
    </r>
    <r>
      <rPr>
        <sz val="14"/>
        <rFont val="Arial Narrow"/>
        <family val="2"/>
      </rPr>
      <t xml:space="preserve"> Se incorporó una nueva estrategia para la gestión de nuevos pactos, la cual consiste en  generar encuentros de empresarios por sectores. Para el presente mes se inició con el sector de vigilancia y seguridad privada, llevando a cabo el encuentro el 21 de marzo con representantes de 21 empresas de vigilancia, 1 representante de la Superintendencia de Vigilancia y Seguridad Privada y 2 agremiaciones.
</t>
    </r>
    <r>
      <rPr>
        <b/>
        <sz val="14"/>
        <rFont val="Arial Narrow"/>
        <family val="2"/>
      </rPr>
      <t xml:space="preserve">Abril: </t>
    </r>
    <r>
      <rPr>
        <sz val="14"/>
        <rFont val="Arial Narrow"/>
        <family val="2"/>
      </rPr>
      <t xml:space="preserve">Para el presente mes se realizó gestión con el sector de vigilancia y seguridad privada, servicios generales y call center, llevando a cabo los encuentros los dias 9 y 12 de abril con representantes de 5 empresas de vigilancia, 13 empresas de servicios generales y 4 empresas de call center.
</t>
    </r>
    <r>
      <rPr>
        <b/>
        <sz val="14"/>
        <rFont val="Arial Narrow"/>
        <family val="2"/>
      </rPr>
      <t xml:space="preserve">Mayo: </t>
    </r>
    <r>
      <rPr>
        <sz val="14"/>
        <rFont val="Arial Narrow"/>
        <family val="2"/>
      </rPr>
      <t xml:space="preserve">Se envió a Tostao y a Kokoriko (Mimos, E-colyou y Kolvos) las generalidades de la minuta del Pacto, se esta a la espera de las revisiones internas por parte de las empresas, para establecer si es de su interes firmar dicho pacto.
</t>
    </r>
    <r>
      <rPr>
        <b/>
        <sz val="14"/>
        <rFont val="Arial Narrow"/>
        <family val="2"/>
      </rPr>
      <t xml:space="preserve">Junio: </t>
    </r>
    <r>
      <rPr>
        <sz val="14"/>
        <rFont val="Arial Narrow"/>
        <family val="2"/>
      </rPr>
      <t xml:space="preserve">Se hizo seguimiento a la propuesta de  pacto realizadas en el mes de mayo a las empresas Tostao y  Kokoriko, identificando que  ninguna de las empresas ha logrado avanzar en la revisión de las minutas debido a que las empresas estan asumiendo cambios administrativos.
Como resultado del convenio marco firmado entre la Empresa Terranum e IPES que  genera diferentes alternativas productivas para vendedores informales ubicados en zonas aledañas al complejo empresarial connecta, se está gestionando un nuevo pacto o acuerdo con la Empresa Carvajal S.A, que incluye entre otros temas el de la empleabilidad.
</t>
    </r>
    <r>
      <rPr>
        <b/>
        <sz val="14"/>
        <rFont val="Arial Narrow"/>
        <family val="2"/>
      </rPr>
      <t>Julio:</t>
    </r>
    <r>
      <rPr>
        <sz val="14"/>
        <rFont val="Arial Narrow"/>
        <family val="2"/>
      </rPr>
      <t xml:space="preserve"> Se realiza la firma de Pacto para el Empleo entre el IPES y la empresa de Vigilancia SERVICONI LTDA.
</t>
    </r>
    <r>
      <rPr>
        <b/>
        <sz val="14"/>
        <rFont val="Arial Narrow"/>
        <family val="2"/>
      </rPr>
      <t>Agosto:</t>
    </r>
    <r>
      <rPr>
        <sz val="14"/>
        <rFont val="Arial Narrow"/>
        <family val="2"/>
      </rPr>
      <t xml:space="preserve"> Se realizaron visitas empresariales a las empresas Pash S.A.S ( PatPrimo, Facol y Seven Seven) y Arroz Diana a quienes se les da a conocer pòr primera vez, la estrategia de Pacto por el Empleo; asi mismo, se definió con la Empresa Surtifruver iniciar la revisión de la minuta de pacto por el empleo, teniendo en cuenta que se han remitido a la empresa usuarios que han sido formados y estos han sido validados mediante procesos de entrevista con la empresa, logrando vincularse al empleo.
</t>
    </r>
    <r>
      <rPr>
        <b/>
        <sz val="14"/>
        <rFont val="Arial Narrow"/>
        <family val="2"/>
      </rPr>
      <t>Septiembre:</t>
    </r>
    <r>
      <rPr>
        <sz val="14"/>
        <rFont val="Arial Narrow"/>
        <family val="2"/>
      </rPr>
      <t xml:space="preserve"> Se realizaron visitas empresariales a las empresas Pash S.A.S ( Pat Primo, Facol y Seven Seven), Bosi y Arroz Diana y Surtifruver, a quienes se les da a conocer por primera vez, la estrategia de Pacto por el Empleo.Fruto de estas visitas se logro la firma del Pacto con  la Empresa Surtifruver.
</t>
    </r>
    <r>
      <rPr>
        <b/>
        <sz val="14"/>
        <rFont val="Arial Narrow"/>
        <family val="2"/>
      </rPr>
      <t>Octubre:</t>
    </r>
    <r>
      <rPr>
        <sz val="14"/>
        <rFont val="Arial Narrow"/>
        <family val="2"/>
      </rPr>
      <t xml:space="preserve"> Se realizaron visitas empresariales a las empresas OffCors Cruz Verde, Librería Nacional, Facaltti, Konker, PPC, Vigilancia Jano, Comision de la Verdad, Mody Marca, Lockers, Cafe OMA, Cafe Juan Valdez, Cafe Kaldivia, Supermercado Olimpica, Pasteleria Santa Helena y Empresa 472. Fruto de estas visitas se logró la firma del Pacto con  la Empresa PPC S.A</t>
    </r>
  </si>
  <si>
    <t>Acta de reunión y lista de asistencia</t>
  </si>
  <si>
    <r>
      <rPr>
        <b/>
        <sz val="14"/>
        <rFont val="Arial Narrow"/>
        <family val="2"/>
      </rPr>
      <t>Enero:</t>
    </r>
    <r>
      <rPr>
        <sz val="14"/>
        <rFont val="Arial Narrow"/>
        <family val="2"/>
      </rPr>
      <t xml:space="preserve"> Se realizan dos (2) talleres de orientación laboral con las personas vinculadas al proceso de capacitación Fundamentación en Vigilancia y Seguridad Privada. Los días 22 y 25 de enero.
</t>
    </r>
    <r>
      <rPr>
        <b/>
        <sz val="14"/>
        <rFont val="Arial Narrow"/>
        <family val="2"/>
      </rPr>
      <t xml:space="preserve">Febrero: </t>
    </r>
    <r>
      <rPr>
        <sz val="14"/>
        <rFont val="Arial Narrow"/>
        <family val="2"/>
      </rPr>
      <t xml:space="preserve">No se realizaron talleres de orientación en razón a que no se establecieron procesos de formación.
</t>
    </r>
    <r>
      <rPr>
        <b/>
        <sz val="14"/>
        <rFont val="Arial Narrow"/>
        <family val="2"/>
      </rPr>
      <t>Marzo:</t>
    </r>
    <r>
      <rPr>
        <sz val="14"/>
        <rFont val="Arial Narrow"/>
        <family val="2"/>
      </rPr>
      <t xml:space="preserve"> No se realizaron talleres de orientación en razón a que no se establecieron procesos de formación.</t>
    </r>
    <r>
      <rPr>
        <b/>
        <sz val="14"/>
        <rFont val="Arial Narrow"/>
        <family val="2"/>
      </rPr>
      <t xml:space="preserve">
Abril:</t>
    </r>
    <r>
      <rPr>
        <sz val="14"/>
        <rFont val="Arial Narrow"/>
        <family val="2"/>
      </rPr>
      <t xml:space="preserve"> No se realizaron talleres de orientación en razón a que no se establecieron procesos de formación.
</t>
    </r>
    <r>
      <rPr>
        <b/>
        <sz val="14"/>
        <rFont val="Arial Narrow"/>
        <family val="2"/>
      </rPr>
      <t>Mayo:</t>
    </r>
    <r>
      <rPr>
        <sz val="14"/>
        <rFont val="Arial Narrow"/>
        <family val="2"/>
      </rPr>
      <t xml:space="preserve"> No se realizaron talleres de orientación en razón a que no se establecieron procesos de formación.
</t>
    </r>
    <r>
      <rPr>
        <b/>
        <sz val="14"/>
        <rFont val="Arial Narrow"/>
        <family val="2"/>
      </rPr>
      <t>Junio:</t>
    </r>
    <r>
      <rPr>
        <sz val="14"/>
        <rFont val="Arial Narrow"/>
        <family val="2"/>
      </rPr>
      <t xml:space="preserve"> Se realizan dos (2) talleres de Orientacion para el empleo asi: El 25/06/2019 - curso de Auxiliar de Archivo y el 26/06/2019 -curso de Auxiliar de Información, Servicio al Cliente y Manejo de Dinero.
</t>
    </r>
    <r>
      <rPr>
        <b/>
        <sz val="14"/>
        <rFont val="Arial Narrow"/>
        <family val="2"/>
      </rPr>
      <t>Julio:</t>
    </r>
    <r>
      <rPr>
        <sz val="14"/>
        <rFont val="Arial Narrow"/>
        <family val="2"/>
      </rPr>
      <t xml:space="preserve"> Se realizan cuatro (4) Talleres de orientacion para el empleo asi: El 03/07/2019 - curso Logistica 1,  el 09/07/2019 - curso de  Fundamentacion en Vigilancia y Seguridad Privada 1, el 25/07/2019 - curso de Auxiliar de Archivo 2 y  el 26/07/2019 -curso de  Fundamentacion en Vigilancia y Seguridad Privada 2.
</t>
    </r>
    <r>
      <rPr>
        <b/>
        <sz val="14"/>
        <rFont val="Arial Narrow"/>
        <family val="2"/>
      </rPr>
      <t>Agosto:</t>
    </r>
    <r>
      <rPr>
        <sz val="14"/>
        <rFont val="Arial Narrow"/>
        <family val="2"/>
      </rPr>
      <t xml:space="preserve"> Se realizan tres (3) talleres de orientación para el empleo asi: el 05/08/2019 - curso Logistica 2, el 08/08/2019 - curso de Auxiliar de Informacion, Servicio al Cliente y Manejo de Dinero 2, el 30/08/2019 - curso de  Fundamentacion en Vigilancia y Seguridad Privada 3
</t>
    </r>
    <r>
      <rPr>
        <b/>
        <sz val="14"/>
        <rFont val="Arial Narrow"/>
        <family val="2"/>
      </rPr>
      <t>Septiembre:</t>
    </r>
    <r>
      <rPr>
        <sz val="14"/>
        <rFont val="Arial Narrow"/>
        <family val="2"/>
      </rPr>
      <t xml:space="preserve"> Se realizan tres (3) talleres de orientación para el empleo asi: el 27/09/2019 - curso Logistica 3, el 25/09/2019 - curso de Auxiliar de Informacion, Servicio al Cliente y Manejo de Dinero 3, el 30/09/2019 - curso de  Fundamentacion en Vigilancia y Seguridad Privada 4
</t>
    </r>
    <r>
      <rPr>
        <b/>
        <sz val="14"/>
        <rFont val="Arial Narrow"/>
        <family val="2"/>
      </rPr>
      <t>Octubre:</t>
    </r>
    <r>
      <rPr>
        <sz val="14"/>
        <rFont val="Arial Narrow"/>
        <family val="2"/>
      </rPr>
      <t xml:space="preserve"> Se realizan tres (3) talleres de orientación para el empleo asi: * Se realiza el 08/10/2019 - MANEJO DE DINERO 4, el 17/10/2019 - MANEJO DE DINERO 5 y  el 30/10/2019 - MANEJO DE DINERO 6</t>
    </r>
  </si>
  <si>
    <r>
      <rPr>
        <b/>
        <sz val="14"/>
        <rFont val="Arial Narrow"/>
        <family val="2"/>
      </rPr>
      <t>Febrero</t>
    </r>
    <r>
      <rPr>
        <sz val="14"/>
        <rFont val="Arial Narrow"/>
        <family val="2"/>
      </rPr>
      <t xml:space="preserve">: Se referenciaron 29 personas  a oportunidades de empleo del curso  de Fundamentación en Vigilancia y Seguridad Privada.
</t>
    </r>
    <r>
      <rPr>
        <b/>
        <sz val="14"/>
        <rFont val="Arial Narrow"/>
        <family val="2"/>
      </rPr>
      <t xml:space="preserve">Marzo: </t>
    </r>
    <r>
      <rPr>
        <sz val="14"/>
        <rFont val="Arial Narrow"/>
        <family val="2"/>
      </rPr>
      <t xml:space="preserve">No se realiza referenciación debido a que en el mes de Febrero no se formaron personas. 
</t>
    </r>
    <r>
      <rPr>
        <b/>
        <sz val="14"/>
        <rFont val="Arial Narrow"/>
        <family val="2"/>
      </rPr>
      <t>Abril:</t>
    </r>
    <r>
      <rPr>
        <sz val="14"/>
        <rFont val="Arial Narrow"/>
        <family val="2"/>
      </rPr>
      <t xml:space="preserve"> No se realiza referenciación debido a que en el mes de marzo no se formaron personas.
</t>
    </r>
    <r>
      <rPr>
        <b/>
        <sz val="14"/>
        <rFont val="Arial Narrow"/>
        <family val="2"/>
      </rPr>
      <t>Mayo:</t>
    </r>
    <r>
      <rPr>
        <sz val="14"/>
        <rFont val="Arial Narrow"/>
        <family val="2"/>
      </rPr>
      <t xml:space="preserve"> No se realiza referenciación debido a que en el mes de Abril no se formaron personas.
</t>
    </r>
    <r>
      <rPr>
        <b/>
        <sz val="14"/>
        <rFont val="Arial Narrow"/>
        <family val="2"/>
      </rPr>
      <t>Junio:</t>
    </r>
    <r>
      <rPr>
        <sz val="14"/>
        <rFont val="Arial Narrow"/>
        <family val="2"/>
      </rPr>
      <t xml:space="preserve"> No se realiza referenciación debido a que en el mes de Mayo no se formaron personas.
</t>
    </r>
    <r>
      <rPr>
        <b/>
        <sz val="14"/>
        <rFont val="Arial Narrow"/>
        <family val="2"/>
      </rPr>
      <t>Julio:</t>
    </r>
    <r>
      <rPr>
        <sz val="14"/>
        <rFont val="Arial Narrow"/>
        <family val="2"/>
      </rPr>
      <t xml:space="preserve"> Se referenciaron 57 personas a oportunidad de empleo formal, asi: Vigilancia 14, Auxiliar de Archivo 17, Auxiliar de Información, Servicio al Cliente y Manejo de Dinero 16 y Logística 10
</t>
    </r>
    <r>
      <rPr>
        <b/>
        <sz val="14"/>
        <rFont val="Arial Narrow"/>
        <family val="2"/>
      </rPr>
      <t xml:space="preserve">Agosto: </t>
    </r>
    <r>
      <rPr>
        <sz val="14"/>
        <rFont val="Arial Narrow"/>
        <family val="2"/>
      </rPr>
      <t xml:space="preserve">Se referenciaron 52 personas asi: Aux. de Archivo 15, Auxiliar de Informacion, servicio al cliente y manejo de dinero 13, vigilancia 12 y Logistica 12.
</t>
    </r>
    <r>
      <rPr>
        <b/>
        <sz val="14"/>
        <rFont val="Arial Narrow"/>
        <family val="2"/>
      </rPr>
      <t>Septiembre:</t>
    </r>
    <r>
      <rPr>
        <sz val="14"/>
        <rFont val="Arial Narrow"/>
        <family val="2"/>
      </rPr>
      <t xml:space="preserve"> Se referenciaron 19 personas  a oportunidades de empleo del curso  de Fundamentación en Vigilancia y Seguridad Privada
</t>
    </r>
    <r>
      <rPr>
        <b/>
        <sz val="14"/>
        <rFont val="Arial Narrow"/>
        <family val="2"/>
      </rPr>
      <t>Octubre:</t>
    </r>
    <r>
      <rPr>
        <sz val="14"/>
        <rFont val="Arial Narrow"/>
        <family val="2"/>
      </rPr>
      <t xml:space="preserve"> Se referenciaron 61 personas  a oportunidades de empleo asi: 24 manejo de dinero, 22 Vigilancia 15 Logistica.
</t>
    </r>
    <r>
      <rPr>
        <b/>
        <sz val="14"/>
        <rFont val="Arial Narrow"/>
        <family val="2"/>
      </rPr>
      <t>Noviembre</t>
    </r>
    <r>
      <rPr>
        <sz val="14"/>
        <rFont val="Arial Narrow"/>
        <family val="2"/>
      </rPr>
      <t>: Se referenciaron 29 personas  a oportunidades de empleo asi: 29 manejo de dinero.</t>
    </r>
  </si>
  <si>
    <t>Reporte de indicador de resultado enviado por correo electrónico al asesor del proyecto de inversión en la SDAE, William Vargas.</t>
  </si>
  <si>
    <t>Este valor esta dado tomando como referencia que el 100% (dividendo) es igual a 31,5 personas (es decir el 15% de 210 personas programadas para el vigencia); sin embargo es importante tener presente que el indicador de resultado reportado trimestralmente a la SDAE toma como base las personas que han sido referenciadas del total de personas certificadas en el mes y que aportan al cumplimiento de la meta 2 del proyecto de inversiónn 1130. 
Al hacer los cálculos de esta manera el porcentaje de cumplimiento es del 100%.</t>
  </si>
  <si>
    <r>
      <rPr>
        <b/>
        <sz val="14"/>
        <rFont val="Arial Narrow"/>
        <family val="2"/>
      </rPr>
      <t>Febrero:</t>
    </r>
    <r>
      <rPr>
        <sz val="14"/>
        <rFont val="Arial Narrow"/>
        <family val="2"/>
      </rPr>
      <t xml:space="preserve"> Se realizó seguimiento telefónico a las 29 personas remitidas a vacantes laborales en el área Vigilancia y Seguridad Privada, encontrando que 11 personas fueron vinculadas laboralmente.
</t>
    </r>
    <r>
      <rPr>
        <b/>
        <sz val="14"/>
        <rFont val="Arial Narrow"/>
        <family val="2"/>
      </rPr>
      <t>Marzo:</t>
    </r>
    <r>
      <rPr>
        <sz val="14"/>
        <rFont val="Arial Narrow"/>
        <family val="2"/>
      </rPr>
      <t xml:space="preserve"> Se realizó nuevamente seguimiento a las 29 personas que habían sido referenciadas en el mes de febrero, encontrando que 5 personas formadas en vigilancia fueron vinculadas laboralmente.
</t>
    </r>
    <r>
      <rPr>
        <b/>
        <sz val="14"/>
        <rFont val="Arial Narrow"/>
        <family val="2"/>
      </rPr>
      <t>Abril:</t>
    </r>
    <r>
      <rPr>
        <sz val="14"/>
        <rFont val="Arial Narrow"/>
        <family val="2"/>
      </rPr>
      <t xml:space="preserve">  Se realizó nuevamente seguimiento a las 29 personas que habían sido referenciadas en el mes de febrero, encontrando que 4 personas formadas en vigilancia fueron vinculadas laboralmente.
</t>
    </r>
    <r>
      <rPr>
        <b/>
        <sz val="14"/>
        <rFont val="Arial Narrow"/>
        <family val="2"/>
      </rPr>
      <t>Mayo:</t>
    </r>
    <r>
      <rPr>
        <sz val="14"/>
        <rFont val="Arial Narrow"/>
        <family val="2"/>
      </rPr>
      <t xml:space="preserve"> Se realizó nuevamente seguimiento a las 29 personas que habían sido referenciadas en el mes de febrero, encontrando que 9 personas estan pendientes de vinculación laboral asi: 4 No ha sido posible contactarlos, 1 Esta desaparecido, 1 Por enfermedad, 1 consiguio trabajo por autogestion pero en logistica, 1 no ha sido posible su vinculación por mala actitud y 1 no esta interesado porque monto su propio negocio, Una Barberia.
</t>
    </r>
    <r>
      <rPr>
        <b/>
        <sz val="14"/>
        <rFont val="Arial Narrow"/>
        <family val="2"/>
      </rPr>
      <t xml:space="preserve">Junio: </t>
    </r>
    <r>
      <rPr>
        <sz val="14"/>
        <rFont val="Arial Narrow"/>
        <family val="2"/>
      </rPr>
      <t xml:space="preserve">Se realizó nuevamente seguimiento a las 29 personas que habían sido referenciadas en el mes de febrero, encontrando que 9 personas estan pendientes de vinculación laboral asi: 1 Esta interesado en vincularse pero solo en turno 2x2, 3 se han referenciado varias veces pero NO asisten a las entrevistas, 1 esta trabajando en un parqueadero (Informalidad), 1 No pasa exámenes Médicos, 1 sigue trabajando por autogestión pero en logistica, 1 no esta interesado en Vincularse a empleo Formal y 1 no esta interesado porque monto su propio negocio, Una Barberia.
</t>
    </r>
    <r>
      <rPr>
        <b/>
        <sz val="14"/>
        <rFont val="Arial Narrow"/>
        <family val="2"/>
      </rPr>
      <t>Julio:</t>
    </r>
    <r>
      <rPr>
        <sz val="14"/>
        <rFont val="Arial Narrow"/>
        <family val="2"/>
      </rPr>
      <t xml:space="preserve"> Se realiza seguimiento a las 57 personas referenciadas en el mes de julio, encontrando que: 8 personas NO asisten al proceso, 3 personas pasan el proceso de seleccion pero NO firman contrato por sitio de trabajo, condiciones laborales y no se siente capacitada para realizar el trabajo, 13 personas no pasan el proceso por conocimiento en Ofimatica y por manejo de caja, 1 persona esta tramitando la Libreta Militar para poder postulase a empleo, 1 persona no esta interesada en remisiones, quiere conseguir trabajo por su propia cuenta, 31 personas se lograron vincular a empleo formal.
</t>
    </r>
    <r>
      <rPr>
        <b/>
        <sz val="14"/>
        <rFont val="Arial Narrow"/>
        <family val="2"/>
      </rPr>
      <t>Agosto:</t>
    </r>
    <r>
      <rPr>
        <sz val="14"/>
        <rFont val="Arial Narrow"/>
        <family val="2"/>
      </rPr>
      <t xml:space="preserve"> Se realiza seguimiento a las 52 personas referenciadas en el mes de agosto, encontrando que: 9 personas NO asisten al proceso, 1 persona no acept oferta por razones familiares, 6 personas no pasan el proceso de selección, 1 persona no acepta la oferta por sitio de trabajo, 35 personas se lograron vincular a empleo formal.
</t>
    </r>
    <r>
      <rPr>
        <b/>
        <sz val="14"/>
        <rFont val="Arial Narrow"/>
        <family val="2"/>
      </rPr>
      <t>Septiembre:</t>
    </r>
    <r>
      <rPr>
        <sz val="14"/>
        <rFont val="Arial Narrow"/>
        <family val="2"/>
      </rPr>
      <t xml:space="preserve"> Se realiza seguimiento a las 19 personas referenciadas en el mes de Septiembre, encontrando que:2 personas NO asisten al proceso, 3 personas no pasan el proceso de selección, 14 personas se lograron vincular a empleo formal.
</t>
    </r>
    <r>
      <rPr>
        <b/>
        <sz val="14"/>
        <rFont val="Arial Narrow"/>
        <family val="2"/>
      </rPr>
      <t>Octubre:</t>
    </r>
    <r>
      <rPr>
        <sz val="14"/>
        <rFont val="Arial Narrow"/>
        <family val="2"/>
      </rPr>
      <t xml:space="preserve">  Se realiza seguimiento a las 61 personas referenciadas en el mes de octubre encontrando que: 3 personas no se logran contactar para saber como les fue, 17 personas NO asisten al proceso, 5 personas no pasan el proceso de selección, 3 personas NO pasan las pruebas Psicotecnicas, 1 persona NO pasa por tener medidas correctivas, 1 persona rechaza la oferta por horario (Estudia), 31 personas se lograron vincular a empleo formal.
</t>
    </r>
    <r>
      <rPr>
        <b/>
        <sz val="14"/>
        <rFont val="Arial Narrow"/>
        <family val="2"/>
      </rPr>
      <t>Noviembre</t>
    </r>
    <r>
      <rPr>
        <sz val="14"/>
        <rFont val="Arial Narrow"/>
        <family val="2"/>
      </rPr>
      <t>: Se realiza seguimiento a las 29 personas referenciadas en el mes de octubre encontrando que: 2 personas quedan en lista de elegibles, 8 personas estan a la espera de resultados de seleccion, 1 persona NO continua en el proceso porque aun NO tiene titulo de bachiller, 18 personas se lograron vincular a empleo formal.</t>
    </r>
  </si>
  <si>
    <t xml:space="preserve">Hacer seguimiento bimensual a las personas que lograron ser vinculadas laboralmente, después del proceso de formación a través de alianzas por el empleo. </t>
  </si>
  <si>
    <r>
      <rPr>
        <b/>
        <sz val="14"/>
        <rFont val="Arial Narrow"/>
        <family val="2"/>
      </rPr>
      <t>Marzo:</t>
    </r>
    <r>
      <rPr>
        <sz val="14"/>
        <rFont val="Arial Narrow"/>
        <family val="2"/>
      </rPr>
      <t xml:space="preserve"> de las 16 personas vinculadas a empleo (11 de febrero y 5 de marzo) , 3 ya no estaban vinculados al empleo y 13 continúan trabajando. 
</t>
    </r>
    <r>
      <rPr>
        <b/>
        <sz val="14"/>
        <rFont val="Arial Narrow"/>
        <family val="2"/>
      </rPr>
      <t>Abril</t>
    </r>
    <r>
      <rPr>
        <sz val="14"/>
        <rFont val="Arial Narrow"/>
        <family val="2"/>
      </rPr>
      <t xml:space="preserve"> de las 20 personas vinculadas a empleo  (11 de febrero, 5 de marzo y 4 de abril ) 2 ya no estaban vinculados al empleo, 15 continúan trabajando y 3 personas no se contactaron.
</t>
    </r>
    <r>
      <rPr>
        <b/>
        <sz val="14"/>
        <rFont val="Arial Narrow"/>
        <family val="2"/>
      </rPr>
      <t>Mayo:</t>
    </r>
    <r>
      <rPr>
        <sz val="14"/>
        <rFont val="Arial Narrow"/>
        <family val="2"/>
      </rPr>
      <t xml:space="preserve"> de las 20 personas vinculadas a empleo (11 de febrero, 5 de marzo y 4 de abril ) 4 ya no estaban vinculados al empleo y 16 continúan trabajando.
</t>
    </r>
    <r>
      <rPr>
        <b/>
        <sz val="14"/>
        <rFont val="Arial Narrow"/>
        <family val="2"/>
      </rPr>
      <t>Junio:</t>
    </r>
    <r>
      <rPr>
        <sz val="14"/>
        <rFont val="Arial Narrow"/>
        <family val="2"/>
      </rPr>
      <t xml:space="preserve"> de las 20 personas vinculadas a empleo  (11 de febrero, 5 de marzo y 4 de abril ) 3 ya no estaban vinculados al empleo, 3 No fue posible contactarlos despues de varios intentos y 14 continúan trabajando.</t>
    </r>
    <r>
      <rPr>
        <sz val="14"/>
        <color indexed="10"/>
        <rFont val="Arial Narrow"/>
        <family val="2"/>
      </rPr>
      <t xml:space="preserve">
</t>
    </r>
    <r>
      <rPr>
        <b/>
        <sz val="14"/>
        <rFont val="Arial Narrow"/>
        <family val="2"/>
      </rPr>
      <t>Julio:</t>
    </r>
    <r>
      <rPr>
        <sz val="14"/>
        <rFont val="Arial Narrow"/>
        <family val="2"/>
      </rPr>
      <t xml:space="preserve"> De las 31 personas vinculadas a empleo, 20 personas continuan trabajando, 4 ya no estan vinculadas a empleo y 7 personas no se logra contactar despues de varios intentos.( A partir del mes de julio se empieza a realizar el seguimiento de vinculados mes a mes)</t>
    </r>
    <r>
      <rPr>
        <sz val="14"/>
        <color indexed="10"/>
        <rFont val="Arial Narrow"/>
        <family val="2"/>
      </rPr>
      <t xml:space="preserve">
</t>
    </r>
    <r>
      <rPr>
        <b/>
        <sz val="14"/>
        <rFont val="Arial Narrow"/>
        <family val="2"/>
      </rPr>
      <t>Agosto:</t>
    </r>
    <r>
      <rPr>
        <sz val="14"/>
        <rFont val="Arial Narrow"/>
        <family val="2"/>
      </rPr>
      <t xml:space="preserve"> De las 35 personas vinculadas a empleo, 25 personas continuan laborando, 6 no se logran contactar y 4 no continuan</t>
    </r>
    <r>
      <rPr>
        <sz val="14"/>
        <color indexed="10"/>
        <rFont val="Arial Narrow"/>
        <family val="2"/>
      </rPr>
      <t xml:space="preserve">
</t>
    </r>
    <r>
      <rPr>
        <b/>
        <sz val="14"/>
        <rFont val="Arial Narrow"/>
        <family val="2"/>
      </rPr>
      <t>Septiembre:</t>
    </r>
    <r>
      <rPr>
        <sz val="14"/>
        <rFont val="Arial Narrow"/>
        <family val="2"/>
      </rPr>
      <t xml:space="preserve"> De las 14 personas vinculadas a empleo, 3 NO continuan laborando 3 No se logran contactar y 8 continuan laborando.</t>
    </r>
    <r>
      <rPr>
        <sz val="14"/>
        <color indexed="10"/>
        <rFont val="Arial Narrow"/>
        <family val="2"/>
      </rPr>
      <t xml:space="preserve">
</t>
    </r>
    <r>
      <rPr>
        <b/>
        <sz val="14"/>
        <rFont val="Arial Narrow"/>
        <family val="2"/>
      </rPr>
      <t>Octubre:</t>
    </r>
    <r>
      <rPr>
        <sz val="14"/>
        <rFont val="Arial Narrow"/>
        <family val="2"/>
      </rPr>
      <t xml:space="preserve"> De las 31 personas contratadas vinculadas a empleo 3 No continuan laborando, 1 No fue posible contactarlo y 27 continua laborando
</t>
    </r>
    <r>
      <rPr>
        <b/>
        <sz val="14"/>
        <rFont val="Arial Narrow"/>
        <family val="2"/>
      </rPr>
      <t>Noviembre:</t>
    </r>
    <r>
      <rPr>
        <sz val="14"/>
        <rFont val="Arial Narrow"/>
        <family val="2"/>
      </rPr>
      <t xml:space="preserve"> De las 18 personas vinculadas a empleo, 16 estan trabajando, 2 No fue posible contactarlos</t>
    </r>
  </si>
  <si>
    <r>
      <rPr>
        <b/>
        <sz val="14"/>
        <rFont val="Arial Narrow"/>
        <family val="2"/>
      </rPr>
      <t>Enero</t>
    </r>
    <r>
      <rPr>
        <sz val="14"/>
        <rFont val="Arial Narrow"/>
        <family val="2"/>
      </rPr>
      <t xml:space="preserve">: Una (1) Rueda de Servicio realizada en la localidad de Engativá el día 17 de Enero.
</t>
    </r>
    <r>
      <rPr>
        <b/>
        <sz val="14"/>
        <rFont val="Arial Narrow"/>
        <family val="2"/>
      </rPr>
      <t xml:space="preserve">Febrero: </t>
    </r>
    <r>
      <rPr>
        <sz val="14"/>
        <rFont val="Arial Narrow"/>
        <family val="2"/>
      </rPr>
      <t xml:space="preserve">Una (1) Rueda de Servicio realizada en la localidad de Chapinero el día 26 de febrero.
</t>
    </r>
    <r>
      <rPr>
        <b/>
        <sz val="14"/>
        <rFont val="Arial Narrow"/>
        <family val="2"/>
      </rPr>
      <t>Marzo:</t>
    </r>
    <r>
      <rPr>
        <sz val="14"/>
        <rFont val="Arial Narrow"/>
        <family val="2"/>
      </rPr>
      <t xml:space="preserve"> Una (1) Rueda de Servicio realizada en la localidad de Santa fé el día 28 de marzo.
</t>
    </r>
    <r>
      <rPr>
        <b/>
        <sz val="14"/>
        <rFont val="Arial Narrow"/>
        <family val="2"/>
      </rPr>
      <t xml:space="preserve">Abril: </t>
    </r>
    <r>
      <rPr>
        <sz val="14"/>
        <rFont val="Arial Narrow"/>
        <family val="2"/>
      </rPr>
      <t xml:space="preserve">Una (1) Rueda de Servicio realizada en la localidad de Barrios Unidos el día 25 de abril. </t>
    </r>
    <r>
      <rPr>
        <b/>
        <sz val="14"/>
        <rFont val="Arial Narrow"/>
        <family val="2"/>
      </rPr>
      <t xml:space="preserve"> 
Mayo: </t>
    </r>
    <r>
      <rPr>
        <sz val="14"/>
        <rFont val="Arial Narrow"/>
        <family val="2"/>
      </rPr>
      <t>Una (1) Rueda de Servicio realizada en la localidad de Fontibón el día 24 de Mayo.</t>
    </r>
    <r>
      <rPr>
        <b/>
        <sz val="14"/>
        <rFont val="Arial Narrow"/>
        <family val="2"/>
      </rPr>
      <t xml:space="preserve"> 
Junio:  </t>
    </r>
    <r>
      <rPr>
        <sz val="14"/>
        <rFont val="Arial Narrow"/>
        <family val="2"/>
      </rPr>
      <t xml:space="preserve">Una (1) Rueda de Servicio realizada en la localidad de Bosa el día 12 de junio.
</t>
    </r>
    <r>
      <rPr>
        <b/>
        <sz val="14"/>
        <rFont val="Arial Narrow"/>
        <family val="2"/>
      </rPr>
      <t>Julio:</t>
    </r>
    <r>
      <rPr>
        <sz val="14"/>
        <rFont val="Arial Narrow"/>
        <family val="2"/>
      </rPr>
      <t xml:space="preserve"> Dos (2) Ruedas de Servicio realizadas en las localidades de Usme y Santa Fe, los días 18 y 25 de Julio del 2019.
</t>
    </r>
    <r>
      <rPr>
        <b/>
        <sz val="14"/>
        <rFont val="Arial Narrow"/>
        <family val="2"/>
      </rPr>
      <t>Agosto:</t>
    </r>
    <r>
      <rPr>
        <sz val="14"/>
        <rFont val="Arial Narrow"/>
        <family val="2"/>
      </rPr>
      <t xml:space="preserve"> Dos (2) ruedas de servicio realizadas en las localidades de Ciudad Bolívar y Kennedy los dias 14 y 22 de agosto del 2019
</t>
    </r>
    <r>
      <rPr>
        <b/>
        <sz val="14"/>
        <rFont val="Arial Narrow"/>
        <family val="2"/>
      </rPr>
      <t>Septiembre:</t>
    </r>
    <r>
      <rPr>
        <sz val="14"/>
        <rFont val="Arial Narrow"/>
        <family val="2"/>
      </rPr>
      <t xml:space="preserve"> Dos (2) ruedas de servicio realizadas en las localidades de Los Mártires y Tunjuelito los dias 18 y 26 de septiembre del 2019
</t>
    </r>
    <r>
      <rPr>
        <b/>
        <sz val="14"/>
        <rFont val="Arial Narrow"/>
        <family val="2"/>
      </rPr>
      <t>Octubre:</t>
    </r>
    <r>
      <rPr>
        <sz val="14"/>
        <rFont val="Arial Narrow"/>
        <family val="2"/>
      </rPr>
      <t xml:space="preserve"> Dos (2) ruedas de servicio realizadas en las localidades de Engativá y Fontibón los dias 16 y 24 de octubre 2019.
</t>
    </r>
    <r>
      <rPr>
        <b/>
        <sz val="14"/>
        <rFont val="Arial Narrow"/>
        <family val="2"/>
      </rPr>
      <t>Noviembre</t>
    </r>
    <r>
      <rPr>
        <sz val="14"/>
        <rFont val="Arial Narrow"/>
        <family val="2"/>
      </rPr>
      <t>: Una (1) ruedas de servicio realizada en la localidad de Chapinero el día 8 noviembre 2019</t>
    </r>
  </si>
  <si>
    <t>Registro en HEMI de los asistentes a la rueda</t>
  </si>
  <si>
    <r>
      <rPr>
        <b/>
        <sz val="14"/>
        <rFont val="Arial Narrow"/>
        <family val="2"/>
      </rPr>
      <t>Enero</t>
    </r>
    <r>
      <rPr>
        <sz val="14"/>
        <rFont val="Arial Narrow"/>
        <family val="2"/>
      </rPr>
      <t xml:space="preserve">: Se realizaron tres (3) talleres de orientación para el empleo: 15, 22 y 29 de enero.
</t>
    </r>
    <r>
      <rPr>
        <b/>
        <sz val="14"/>
        <rFont val="Arial Narrow"/>
        <family val="2"/>
      </rPr>
      <t>Febrero:</t>
    </r>
    <r>
      <rPr>
        <sz val="14"/>
        <rFont val="Arial Narrow"/>
        <family val="2"/>
      </rPr>
      <t xml:space="preserve"> Se realizaron tres (3) talleres de orientación para el empleo:12, 19 y 26 de febrero. 
</t>
    </r>
    <r>
      <rPr>
        <b/>
        <sz val="14"/>
        <rFont val="Arial Narrow"/>
        <family val="2"/>
      </rPr>
      <t xml:space="preserve">Marzo: </t>
    </r>
    <r>
      <rPr>
        <sz val="14"/>
        <rFont val="Arial Narrow"/>
        <family val="2"/>
      </rPr>
      <t xml:space="preserve">Se realizaron cuatro (4) talleres de orientación para el empleo: 5, 12, 19 y 26 de Marzo. 
</t>
    </r>
    <r>
      <rPr>
        <b/>
        <sz val="14"/>
        <rFont val="Arial Narrow"/>
        <family val="2"/>
      </rPr>
      <t xml:space="preserve">Abril: </t>
    </r>
    <r>
      <rPr>
        <sz val="14"/>
        <rFont val="Arial Narrow"/>
        <family val="2"/>
      </rPr>
      <t xml:space="preserve">Se realizaron cinco (5) talleres de orientación para el empleo: 2, 9, 16, 23 y 30 de Abril.
</t>
    </r>
    <r>
      <rPr>
        <b/>
        <sz val="14"/>
        <rFont val="Arial Narrow"/>
        <family val="2"/>
      </rPr>
      <t>Mayo:</t>
    </r>
    <r>
      <rPr>
        <sz val="14"/>
        <rFont val="Arial Narrow"/>
        <family val="2"/>
      </rPr>
      <t xml:space="preserve"> Se realizaron cuatro (4) talleres de orientación para el empleo: 7, 14, 21 y 28 de Mayo.
</t>
    </r>
    <r>
      <rPr>
        <b/>
        <sz val="14"/>
        <rFont val="Arial Narrow"/>
        <family val="2"/>
      </rPr>
      <t>Junio:</t>
    </r>
    <r>
      <rPr>
        <sz val="14"/>
        <rFont val="Arial Narrow"/>
        <family val="2"/>
      </rPr>
      <t xml:space="preserve"> Se realizaron cuatro (4) talleres de orientación para el empleo: 4, 11, 18 y 25 de Junio.
</t>
    </r>
    <r>
      <rPr>
        <b/>
        <sz val="14"/>
        <rFont val="Arial Narrow"/>
        <family val="2"/>
      </rPr>
      <t>Julio:</t>
    </r>
    <r>
      <rPr>
        <sz val="14"/>
        <rFont val="Arial Narrow"/>
        <family val="2"/>
      </rPr>
      <t xml:space="preserve"> Se realizaron cinco (5) talleres de orientación para el empleo: 2, 9, 16, 23 y 30 de Julio.
</t>
    </r>
    <r>
      <rPr>
        <b/>
        <sz val="14"/>
        <rFont val="Arial Narrow"/>
        <family val="2"/>
      </rPr>
      <t>Agosto:</t>
    </r>
    <r>
      <rPr>
        <sz val="14"/>
        <rFont val="Arial Narrow"/>
        <family val="2"/>
      </rPr>
      <t xml:space="preserve"> Se realizaron tres (3) talleres de Orientación para el empleo : 13, 20 y 27 de Agosto
</t>
    </r>
    <r>
      <rPr>
        <b/>
        <sz val="14"/>
        <rFont val="Arial Narrow"/>
        <family val="2"/>
      </rPr>
      <t>Septiembre:</t>
    </r>
    <r>
      <rPr>
        <sz val="14"/>
        <rFont val="Arial Narrow"/>
        <family val="2"/>
      </rPr>
      <t xml:space="preserve"> Se realizaron cuatro (4) talleres de orientación para el empleo: 3, 10, 17 y 24 de Septiembre.
</t>
    </r>
    <r>
      <rPr>
        <b/>
        <sz val="14"/>
        <rFont val="Arial Narrow"/>
        <family val="2"/>
      </rPr>
      <t>Octubre:</t>
    </r>
    <r>
      <rPr>
        <sz val="14"/>
        <rFont val="Arial Narrow"/>
        <family val="2"/>
      </rPr>
      <t xml:space="preserve"> Se realizaron cinco (5) talleres de orientación para el empleo: 1, 8, 15, 22 y 29 de octubre  
</t>
    </r>
    <r>
      <rPr>
        <b/>
        <sz val="14"/>
        <rFont val="Arial Narrow"/>
        <family val="2"/>
      </rPr>
      <t>Noviembre</t>
    </r>
    <r>
      <rPr>
        <sz val="14"/>
        <rFont val="Arial Narrow"/>
        <family val="2"/>
      </rPr>
      <t xml:space="preserve">: Se realizaron cuatro (4) talleres de orientación para el empleo: 5, 12, 19 y 26 de noviembre  
</t>
    </r>
    <r>
      <rPr>
        <b/>
        <sz val="14"/>
        <rFont val="Arial Narrow"/>
        <family val="2"/>
      </rPr>
      <t>Diciembre:</t>
    </r>
    <r>
      <rPr>
        <sz val="14"/>
        <rFont val="Arial Narrow"/>
        <family val="2"/>
      </rPr>
      <t xml:space="preserve"> Se realiza un (1) taller de orientacion para el empleo. 
</t>
    </r>
  </si>
  <si>
    <t>Registro en HEMI de los asistentes a los talleres</t>
  </si>
  <si>
    <t xml:space="preserve">APROBACIÓN DEPENDENCIA </t>
  </si>
  <si>
    <t>PLAN DE ACCION - SUBDIRECCIÓN DE GESTIÓN, REDES SOCIALES E INFORMALIDAD ENERO DE 2019</t>
  </si>
  <si>
    <t>Brindar alternativas comerciales transitorias a vendedores informales</t>
  </si>
  <si>
    <t>Número de vendedores
informales con alternativas
comerciales transitorias
brindadas</t>
  </si>
  <si>
    <t>1. Identificar y caracterizar a 15.000 vendedores informales y ofértales los servicios de la Entidad.</t>
  </si>
  <si>
    <t>● Registro de identificación básica diligenciados en calle e ingresados a la herramienta misional - HEMI</t>
  </si>
  <si>
    <t>Número de vendedores identificados y ofertados.</t>
  </si>
  <si>
    <t>● # de jornadas de identificación realizadas: 9
● # de vendedores informales identificados y ofertados: 320</t>
  </si>
  <si>
    <t>● Bases poblacionales HEMI
● Formatos 203 diligenciados
● Actas de asistencia a reuniones</t>
  </si>
  <si>
    <t>● Vendedores identificados que manifestaron interes en los servicios de la Entidad: 313</t>
  </si>
  <si>
    <t>2. Asignar 200 alternativas comerciales en Puntos Comerciales, Quioscos, Puntos de Encuentro y Mobiliario semi estacionario.</t>
  </si>
  <si>
    <t>● Contratos de arrendamiento
● Contratos de uso y aprovechamiento económico</t>
  </si>
  <si>
    <t>Quioscos (74)
Puntos de Encuentro (10)
Puntos Comerciales (116)</t>
  </si>
  <si>
    <t># de asignaciones en Quioscos.</t>
  </si>
  <si>
    <t>● Contratos de arrendamiento
● Contratos de uso y aprovechamiento
● Actas de entrega</t>
  </si>
  <si>
    <t># de asignaciones en Puntos de Encuentro.</t>
  </si>
  <si>
    <t># de asignaciones en Puntos Comerciales.</t>
  </si>
  <si>
    <t># de asignaciones de Mobiliario Semiestacionario.</t>
  </si>
  <si>
    <t>● Actas de compromiso</t>
  </si>
  <si>
    <t>Feria de domingos y lunes festivos (30)
Ferias Temporales (70)</t>
  </si>
  <si>
    <t># Asignaciones en ferias Institucionales (domingos y lunes festivos).</t>
  </si>
  <si>
    <t>● Actas de compromiso
● Formatos de seguimiento</t>
  </si>
  <si>
    <t># Asignaciones en feria temporales.</t>
  </si>
  <si>
    <r>
      <t xml:space="preserve">● 100%  de Verificación de los criterios de focalización.
● 100% de Control y seguimiento de las alternativas (DRIVE).
● 100% de Seguimientos a las alternativas comerciales (FO-375).
● 100% Requerimientos por cartera a los usuarios de las altetrntaivas comerciales 
</t>
    </r>
    <r>
      <rPr>
        <sz val="14"/>
        <color indexed="8"/>
        <rFont val="Arial"/>
        <family val="2"/>
      </rPr>
      <t>● Seguimiento al mantenimiento de las alternativas
● Capacitaciones internas 
● Talleres de resolución de conflictos y convivencia para la vida diaria realizados a los usuarios de las alternaticvas comerciales 
● 100% de los reportes sobre el ahorro y uso eficiente del agua.
● 100% de los reportes sobre el ahorro y uso eficiente de la enregía
● 100% de los reportes sobre el manejo intregral de los residuos.
● 100% de los reportes sobre las buenas prácticas sostenibles.
● 100% de las actividades relacionadas con procesos y procedimientos</t>
    </r>
  </si>
  <si>
    <r>
      <t>1. Verificación de los criterios de focalización: verificación catastro, verificación RIVI.</t>
    </r>
    <r>
      <rPr>
        <sz val="14"/>
        <rFont val="Arial"/>
        <family val="2"/>
        <charset val="1"/>
      </rPr>
      <t xml:space="preserve">● Revisiones Catastro: 505 - No aptos 0
● Revisión RIVI: 165 personas.
● Vendedores ingresados a RIVI: 151
● Acciones atención integral: Visitas domiciliarias: 12 visitas domiciliaria ( validación de los criterios de focalización y vulnerfabilidad de la población sujeto de atencion del IPES).                                                                          MEDIACIÓN DE CONFLICTOS: 1 :usuarios Punto comercial Box Coulvert. - REUNIONES: 3.  1. Reunión con vendedores participantes Feria Parque Nacional, tema: Sorteo adjudicación de espacios Feria parque nacional. 2. Reunión con vendedores participantes Feria Parque Nacional, tema: Entrega de carpas a usurios Feria parque nacional.   3. Reunión con vendedores participantes Feria Parque Nacional, tema: Desmonte Feria parque nacional. - PROTOCOLO DE ATENCION INTEGRAL: Ajustes y aprobacion del protocolo de Atencion integral a vendedores informales a treves de la remision a servicios del distrito
</t>
    </r>
    <r>
      <rPr>
        <b/>
        <u/>
        <sz val="14"/>
        <rFont val="Arial"/>
        <family val="2"/>
        <charset val="1"/>
      </rPr>
      <t xml:space="preserve">2. Talleres en fortalecimiento de la convivencia y promoción de habilidades para la vida diaria.
</t>
    </r>
    <r>
      <rPr>
        <sz val="14"/>
        <rFont val="Arial"/>
        <family val="2"/>
        <charset val="1"/>
      </rPr>
      <t xml:space="preserve">● No se reporta esta actividad – el personal del grupo se encuentra en la organización de las ferias insitucionales Parque Nacional.
</t>
    </r>
    <r>
      <rPr>
        <b/>
        <u/>
        <sz val="14"/>
        <rFont val="Arial"/>
        <family val="2"/>
        <charset val="1"/>
      </rPr>
      <t xml:space="preserve">3. Administración de la información en el cuadro de control y seguimiento de la herramienta DRIVE.
</t>
    </r>
    <r>
      <rPr>
        <sz val="14"/>
        <rFont val="Arial"/>
        <family val="2"/>
        <charset val="1"/>
      </rPr>
      <t xml:space="preserve">● Se actualiza la información de manera mensual, mediante solicitud al grupo de trabajo de Planeación.
</t>
    </r>
    <r>
      <rPr>
        <b/>
        <u/>
        <sz val="14"/>
        <rFont val="Arial"/>
        <family val="2"/>
        <charset val="1"/>
      </rPr>
      <t xml:space="preserve">4. Hacer control y seguimiento al funcionamiento de las alternativas comerciales Quioscos, puntos de encuentro, puntos comerciales y mobiliario semi estacionario.
</t>
    </r>
    <r>
      <rPr>
        <sz val="14"/>
        <rFont val="Arial"/>
        <family val="2"/>
        <charset val="1"/>
      </rPr>
      <t>● Visitas de seguimiento Puntos Comerciales: # de visitas realizadas / # de módulos activos Puntos Comerciales 544
● Visitas de seguimiento Quioscos: # de visitas realizadas / # de módulos activos : 289
● Visitas de seguimiento Puntos de Encuentro: # de visitas realizadas / # de módulos activos: 26
● Visitas Mobiliario Semiestacionario: # de visitas realizadas / # de módulos activos: 271</t>
    </r>
  </si>
  <si>
    <t>●Registros verificación criterios de focalización
●Actas de los talleres
●Seguimiento herramienta DRIVE
●FO-375 diligenciado
●Requerimientos enviados
●Fotos
●Actas mantenimiento
●Actas sensibilizaciones
●Actas mercadeo
●Reportes realizados Plan acción, indicadores y SEGPLAN</t>
  </si>
  <si>
    <r>
      <rPr>
        <b/>
        <u/>
        <sz val="14"/>
        <rFont val="Arial"/>
        <family val="2"/>
      </rPr>
      <t xml:space="preserve">5. Realizar la Gestión del Cobro a los usuarios que presentan cartera en mora en las alternativas comerciales Quioscos, puntos de encuentro, puntos comerciales y mobiliario semi estacionario.
</t>
    </r>
    <r>
      <rPr>
        <sz val="14"/>
        <rFont val="Arial"/>
        <family val="2"/>
      </rPr>
      <t>● Requerimientos por cartera en Puntos Comerciales: # de módulos activos con mora en cartera mayor a 60 días: 2</t>
    </r>
    <r>
      <rPr>
        <sz val="14"/>
        <rFont val="Arial"/>
        <family val="2"/>
        <charset val="1"/>
      </rPr>
      <t xml:space="preserve">
● Requerimientos por cartera en Quioscos: # de módulos activos con mora mayor a 60 días: 2
● Requerimientos por cartera en Puntos de Encuentro: # de módulos activos con mora mayor a 60 días: 1
</t>
    </r>
    <r>
      <rPr>
        <sz val="14"/>
        <rFont val="Arial"/>
        <family val="2"/>
      </rPr>
      <t>● Requerimientos por cartera en Mobliliario Semiestacionario: # de módulos activos con mora mayor a 60 días: 14</t>
    </r>
    <r>
      <rPr>
        <sz val="14"/>
        <rFont val="Arial"/>
        <family val="2"/>
        <charset val="1"/>
      </rPr>
      <t xml:space="preserve">
</t>
    </r>
    <r>
      <rPr>
        <b/>
        <u/>
        <sz val="14"/>
        <rFont val="Arial"/>
        <family val="2"/>
        <charset val="1"/>
      </rPr>
      <t xml:space="preserve">6. Seguimiento al mantenimiento de las alternativas
</t>
    </r>
    <r>
      <rPr>
        <b/>
        <sz val="14"/>
        <rFont val="Arial"/>
        <family val="2"/>
      </rPr>
      <t xml:space="preserve">● </t>
    </r>
    <r>
      <rPr>
        <sz val="14"/>
        <rFont val="Arial"/>
        <family val="2"/>
      </rPr>
      <t>M</t>
    </r>
    <r>
      <rPr>
        <sz val="14"/>
        <rFont val="Arial"/>
        <family val="2"/>
        <charset val="1"/>
      </rPr>
      <t>antenimiento PC:</t>
    </r>
    <r>
      <rPr>
        <sz val="14"/>
        <rFont val="Calibri"/>
        <family val="2"/>
      </rPr>
      <t xml:space="preserve"> PLAZA ESPAÑA : Arreglo techo, cocinas, cambio estructura, ampliacion caja desague, poseta lavado de traperos. - VERACRUZ : Limpieza de canales, reparación cielo razos, construcción de salón. - FLORES DE LA 68: terminacion de la obra. - PLAZOLETA DE COMIDAS DEL 20 DE JULIO: Hermeticidad en cocinas, enchape cocinas, mesones en acero, enchape baños, funcionamiento extractores y entrada principal. - QUIRIGUA: entrega parcial de la obra solo la parte de atrás con pisos y techo. - SAN ANDRESITO CARRERA 38: Terminación obra canaleta.
</t>
    </r>
    <r>
      <rPr>
        <sz val="14"/>
        <rFont val="Arial"/>
        <family val="2"/>
        <charset val="1"/>
      </rPr>
      <t>● Mantenimiento Quioscos: contrato de mantenimiento finalizado y en proceso de liquidacion.
● Mantenimiento Puntos de Encuentro: En el Punto de encuentro Alcala Instalacion de bajantes sobre la cubierta de los  módulos de venta, proceso de garantia con el contratista de obra en su momento.</t>
    </r>
    <r>
      <rPr>
        <sz val="14"/>
        <rFont val="Arial"/>
        <family val="2"/>
      </rPr>
      <t xml:space="preserve">
● Mantenimiento Mobiliario Semi Estacionario: Manteniemiento  a 15 mobiliarios por garantia del parasol en la zona centro.</t>
    </r>
  </si>
  <si>
    <r>
      <t xml:space="preserve">7. Fortalecimiento de la actuación administrativa y la contratación.
</t>
    </r>
    <r>
      <rPr>
        <sz val="14"/>
        <rFont val="Calibri"/>
        <family val="2"/>
      </rPr>
      <t xml:space="preserve">* # de legalizaciones de contratos:  15 Redep - 11 Puntos Comerciales
 * # de nuevos contratos: 14 Semiestacionario - 30 Puntos Comerciales - 7  Redep
* # de sellamientos de allternativas:   0
* # de recuperaciones administrativas de alternativas:  9
* # de Descargos: 1 Redep - 8  Puntos Comerciales
* # de procesos de contratación:  1  SERVICIOS MEDICOS FERIA NAVIDAD - 1 ADICION PARQUEADERO AGUAS - 1 ADICION PARQUEDEROS 24
* # de apoyo jurídico a las respuestas de la SGRSI: 55
</t>
    </r>
    <r>
      <rPr>
        <b/>
        <u/>
        <sz val="14"/>
        <rFont val="Arial"/>
        <family val="2"/>
      </rPr>
      <t xml:space="preserve">8. Sensibilizaciones internas realizadas (temas jurídicos, documentación de los procesos, herramienta misional y  planeación estratégica).
</t>
    </r>
    <r>
      <rPr>
        <sz val="14"/>
        <rFont val="Arial"/>
        <family val="2"/>
      </rPr>
      <t xml:space="preserve">● # de sensibilizaciones: 1 (sicialización cambios en los docuemntos del sistema de gestión de calidad).
</t>
    </r>
    <r>
      <rPr>
        <b/>
        <u/>
        <sz val="14"/>
        <rFont val="Arial"/>
        <family val="2"/>
      </rPr>
      <t xml:space="preserve">9. Actividades de mercadeo para fortalecer las alternativas comerciales transitorias
</t>
    </r>
    <r>
      <rPr>
        <sz val="14"/>
        <rFont val="Arial"/>
        <family val="2"/>
      </rPr>
      <t xml:space="preserve">Se realizó la publicidad de las ferias navideña del Parque Nacional y San Victorino.
</t>
    </r>
    <r>
      <rPr>
        <b/>
        <u/>
        <sz val="14"/>
        <rFont val="Arial"/>
        <family val="2"/>
      </rPr>
      <t xml:space="preserve">10. Ahorro y Uso eficiente del agua (Reporte del consumo de agua en las alternativas comerciales, cada dos meses).
</t>
    </r>
    <r>
      <rPr>
        <sz val="14"/>
        <rFont val="Arial"/>
        <family val="2"/>
      </rPr>
      <t xml:space="preserve">Se completó la matriz servicios públicos de energía del año 2019 con proyección de consumo para el mes de diciembre. - Se elaboro el preliminar del informe para la subdirección de gestión redes sociales e informalidad, en el cual se exponen todas las actividades ambientales realizadas durante la vigencia 2016-2019. - Se realizó sensibilización en el Punto Comercial Flores de la 26. - Se atiende requerimiento para instalación de tanques de agua potable y sistema hídrico en el Punto comercial Kennedy, asi mismo se atienden requerimiento realizados por la SDS. 
</t>
    </r>
    <r>
      <rPr>
        <b/>
        <u/>
        <sz val="14"/>
        <rFont val="Arial"/>
        <family val="2"/>
      </rPr>
      <t xml:space="preserve">11. Ahorro y Uso eficiente de la energía (Reporte del consumo de energia de 32 puntos comerciales y cuatro puntos de encuentro mensual).
</t>
    </r>
    <r>
      <rPr>
        <sz val="14"/>
        <rFont val="Arial"/>
        <family val="2"/>
      </rPr>
      <t>Se completó la matriz servicios públicos de agua del año 2019 con proyección de consumo para el mes de diciembre. - Se elaboro el preliminar del informe para la subdirección de gestión redes sociales e informalidad, en el cual se exponen todas las actividades ambientales realizadas durante la vigencia 2016-2019. - Se realizó sensibilización en el Punto Comercial Flores de la 26.</t>
    </r>
  </si>
  <si>
    <r>
      <t xml:space="preserve">12.  Manejo integral de residuos (Sensibilizaciones en separación en la fuente, saneamiento básico y manejo integral de los residuos: organicos, aprovechables, peligrosos y especiales).
</t>
    </r>
    <r>
      <rPr>
        <sz val="14"/>
        <rFont val="Arial"/>
        <family val="2"/>
      </rPr>
      <t xml:space="preserve">Se elaboro el preliminar del informe para la subdirección de gestión redes sociales e informalidad, en el cual se exponen todas las actividades ambientales realizadas durante la vigencia 2016-2019. - Se realizó seguimiento y actualización a la matriz de los residuos orgánicos recolectados por la empresa IIA en 4 puntos comerciales: Flores 200, Flores 68, Flores 26, San Andresito Plaza 38. - Se asistió a charla de sensibilización en para separación de los residuos realizada por la empresa IIA, en el punto comercial san Andresito plaza 38. - Se atendió la solicitud de un beneficiario mediante la desratización y fumigación del kiosco número 242B. - Se realizó sensibilización en el punto comercial pasaje de comidas 20 de julio con tema: separación de los residuos sólidos. - Se coordinó con el equipo de la subdirección administrativa y financiera SAF la fumigación en bodegas del punto comercial san Andresito plaza 38. - Se realizó seguimiento al cronograma de fumigación para el mes de diciembre en cada uno de los puntos asignados a ese periodo. - Se realizó sensibilización en el Punto Comercial Flores de la 26.
</t>
    </r>
    <r>
      <rPr>
        <b/>
        <u/>
        <sz val="14"/>
        <rFont val="Arial"/>
        <family val="2"/>
      </rPr>
      <t xml:space="preserve">13. Buenas prácticas sostenibles (Sensibilizaciones en disminución y aprovechamiento de materiales plásticos, maderas, promover el uso de la bicicleta).
</t>
    </r>
    <r>
      <rPr>
        <sz val="14"/>
        <rFont val="Arial"/>
        <family val="2"/>
      </rPr>
      <t xml:space="preserve">Se elaboro el preliminar del informe para la subdirección de gestión redes sociales e informalidad, en el cual se exponen todas las actividades ambientales realizadas durante la vigencia 2016-2019. - Se realizó el cambio y actualización del botiquín para el punto comercial la esperanza. - Se asistió en representación de la SGRSI, a la sensibilización: Huella de carbono, expuesta por la subdirección de diseño y análisis estratégico  SDAE. - Se realizó la revisión y actualización del botiquín de emergencia en el punto comercial pasaje de comidas 20 de julio. - Se realizó el diagnóstico y balance de la señalización industrial pendiente para todos los puntos comerciales. - Se participó en el comité PIGA realizado el día viernes 13 de diciembre del 2019. - Se imprimió y anexo en carpeta ambiental el plan de emergencia del punto comercial Veracruz. - Se atendió visita por parte de la secretaria distrital de salud SDS al punto comercial Veracruz. - Se realizó visita técnica de diagnóstico ambiental para el punto comercial Recinto ferial 20 de julio.
</t>
    </r>
    <r>
      <rPr>
        <b/>
        <u/>
        <sz val="14"/>
        <rFont val="Arial"/>
        <family val="2"/>
      </rPr>
      <t xml:space="preserve">14. Seguimiento trimestral al plan de tratamientos de riesgos de corrupción y de procesos (mes vencido).
</t>
    </r>
    <r>
      <rPr>
        <sz val="14"/>
        <rFont val="Arial"/>
        <family val="2"/>
      </rPr>
      <t xml:space="preserve">● Se realizó seguimiento a los planes de riesgos de corrupción y riesgos de gestión para el trecer cuatrimestre del año 2019..
</t>
    </r>
    <r>
      <rPr>
        <b/>
        <u/>
        <sz val="14"/>
        <rFont val="Arial"/>
        <family val="2"/>
      </rPr>
      <t xml:space="preserve">15. Actualización y mejora de los procesos de identificación y fortalecimiento ( trámites y documentación).
</t>
    </r>
    <r>
      <rPr>
        <sz val="14"/>
        <rFont val="Arial"/>
        <family val="2"/>
      </rPr>
      <t xml:space="preserve">● Actualización del procedimiento de asignación de alternativas comerciales y  del procedimineto de seguimiento a las alternativas comerciales.
</t>
    </r>
    <r>
      <rPr>
        <b/>
        <u/>
        <sz val="14"/>
        <rFont val="Arial"/>
        <family val="2"/>
      </rPr>
      <t xml:space="preserve">16.  Identificación de los riesgos de seguridad de la información (Elaboración de mapas de riesgos de seguridad, insumo activos de información).
</t>
    </r>
    <r>
      <rPr>
        <sz val="14"/>
        <rFont val="Arial"/>
        <family val="2"/>
      </rPr>
      <t xml:space="preserve">● Se sigue el direccionamiento de la SDAE, ya que esa subdirección es quien lidera este tema.
</t>
    </r>
    <r>
      <rPr>
        <b/>
        <u/>
        <sz val="14"/>
        <rFont val="Arial"/>
        <family val="2"/>
      </rPr>
      <t xml:space="preserve">17. Reporte mensual del avance al plan de acción de la SGRSI, indicadores de gestión y SEGPLAN.
</t>
    </r>
    <r>
      <rPr>
        <sz val="14"/>
        <rFont val="Arial"/>
        <family val="2"/>
      </rPr>
      <t>● Reporte realizados: Se realizó el seguimiento al plan de acción mes de diciembre, reporte de las metas del proyecto 1078 - Generación de alternativas comerciales transitorias y reporte de los indicadores del proyecto).</t>
    </r>
  </si>
  <si>
    <r>
      <t>PLAN DE ACCION -</t>
    </r>
    <r>
      <rPr>
        <b/>
        <sz val="12"/>
        <color indexed="62"/>
        <rFont val="Arial"/>
        <family val="2"/>
      </rPr>
      <t xml:space="preserve"> SUBDIRECCIÓN JURÍDICA Y DE CONTRATACIÓN</t>
    </r>
    <r>
      <rPr>
        <b/>
        <sz val="12"/>
        <rFont val="Arial"/>
        <family val="2"/>
      </rPr>
      <t xml:space="preserve">
</t>
    </r>
  </si>
  <si>
    <r>
      <t xml:space="preserve">2. ENLACE PLAN ACCION 
</t>
    </r>
    <r>
      <rPr>
        <b/>
        <sz val="12"/>
        <color indexed="8"/>
        <rFont val="Arial"/>
        <family val="2"/>
      </rPr>
      <t>(ruta para acceder a los Planes)</t>
    </r>
  </si>
  <si>
    <t xml:space="preserve">MESES </t>
  </si>
  <si>
    <t>Fortalecer el Sistema Integrado de Gestion de la entidad</t>
  </si>
  <si>
    <t>N/A PARA EL MES DE ENERO,
N/A PARA EL MES DE FEBRERO
MARZO:  Revisión de la normatividad vinculada al Manual y los lineamientos de la Secretaría Jurídica Distrital expedidos recientemente. 
ABRIL: Revisión de la normatividad vinculada al Manual y los lineamientos de la Secretaría Jurídica Distrital expedidos recientemente. Consolidación de casos de defensa judicial críticos de 2019 a la fecha. Asistencia de todos los abogados de la Entidad a la reunión del Modelo de Gestión Jurídica Pública de la Secretaría Jurídica Distrital.
MAYO: Revisión de la normatividad vinculada al Manual y los lineamientos de la Secretaría Jurídica Distrital expedidos en el mes de mayo de 2019. Consolidación de casos de defensa judicial críticos de 2019 a la fecha. Asistencia a la Socialización e inicio de la implementación del Modelo de Gestión Jurídica Pública de la Secretaría Jurídica Distrital.
JUNIO: Revisión de la normatividad vinculada al Manual y los lineamientos de la Secretaría Jurídica Distrital expedidos en el mes de junio de 2019. Consolidación de casos de defensa judicial críticos de 2019 a la fecha. Consolidación instrumentos de medición del Modelo de Gestión Jurídica Pública de la Secretaría Jurídica Distrital.
JULIO: Revisión de la normatividad vinculada al Manual y los lineamientos de la Secretaría Jurídica Distrital expedidos en el mes de julio de 2019. Consolidación de casos de defensa judicial críticos de 2019 a la fecha. Consolidación instrumentos de medición del Modelo de Gestión Jurídica Pública de la Secretaría Jurídica Distrital.
AGOSTO: Revisión de la normatividad vinculada al Manual y los lineamientos de la Secretaría Jurídica Distrital expedidos en el mes de agosto de 2019. Consolidación de casos de defensa judicial críticos de 2019 a la fecha. Consolidación instrumentos de medición del Modelo de Gestión Jurídica Pública de la Secretaría Jurídica Distrital. 
SEPTIEMBRE: Revisión de la normatividad vinculada al Manual y los lineamientos de la Secretaría Jurídica Distrital expedidos en el mes de septiembre de 2019. Consolidación de casos de defensa judicial críticos de 2019 a la fecha. Consolidación instrumentos de medición del Modelo de Gestión Jurídica Pública de la Secretaría Jurídica Distrital. 
OCTUBRE: MS-019 Manual de Defensa Judicial Actualizado V.2. https://drive.google.com/file/d/1z3HRR5LUUSwgAEZyuIIeHGQZ-UzwgnWT/view 
NOVIEMBRE: Actividad terminada.</t>
  </si>
  <si>
    <t xml:space="preserve">
MS-019 Manual de Defensa Judicial Actualizado V.2. https://drive.google.com/file/d/1z3HRR5LUUSwgAEZyuIIeHGQZ-UzwgnWT/view 
</t>
  </si>
  <si>
    <t>N/A PARA EL MES DE ENERO, 
N/A PARA EL MES DE FEBRERO, SE REPROGRAMÓ PARA 15/03/2019
MARZO: Socialización realizada el 15 -03-2019 dirigida a gerentes de Plazas de Mercado. 
ABRIL: Socialización realizada el 3 de abril y el 24 de abril, referente a prevención del daño 
MAYO: Socialización realizada el 3 de mayo dirigida a responsables de plazas de mercado referente al trámite de las querellas policivas. 
JUNIO: Actividad terminada</t>
  </si>
  <si>
    <t xml:space="preserve">Cuatro (4) actas de sensibilizaciones con fecha de 15 de marzo, 3 de abril, 24 de abril y 3 de mayo de 2019 referentes a prevención del daño y al trámite de las querellas policivas. </t>
  </si>
  <si>
    <t>Contratos de Plazas Distritales de Mercado  tramitados por la SJC</t>
  </si>
  <si>
    <t xml:space="preserve">Número de contratos tramitados por la SJC/ Número de solicitudes de contratación en Plazas Distritales de Mercado que cumplen con los requisitos. </t>
  </si>
  <si>
    <t>N/A PARA EL MES DE ENERO,
N/A PARA EL MES DE FEBRERO
MARZO:  De 46  solicitudes de contratación de PDM radicadas en la SJC que cumplen con las exigencias, se tramitaron 46 contratos por parte de la dependencia, logrando el 100% acumulado de trámite. 
ABRIL: De 83  solicitudes de contratación de PDM radicadas en la SJC que cumplen con las exigencias, se tramitaron 83 contratos por parte de la dependencia, logrando el 100% acumulado de trámite. 
MAYO:  De 55  solicitudes de contratación de PDM radicadas en la SJC que cumplen con las exigencias, se tramitaron 55 contratos por parte de la dependencia, logrando el 100% acumulado de trámite.
JUNIO:  De 66  solicitudes de contratación de PDM radicadas en la SJC que cumplen con las exigencias, se tramitaron 66 contratos por parte de la dependencia, logrando el 100% acumulado de trámite. 
JULIO:  De 80  solicitudes de contratación de PDM radicadas en la SJC que cumplen con las exigencias, se tramitaron 80 contratos por parte de la dependencia, logrando el 100% acumulado de trámite. 
AGOSTO: De 29 solicitudes de contratación de PDM radicadas en la SJC que cumplen con las exigencias, se tramitaron 29 contratos por parte de la dependencia, logrando el 100% acumulado de trámite.
SEPTIEMBRE: De 34 solicitudes de contratación de PDM radicadas en la SJC que cumplen con las exigencias, se tramitaron 34 contratos por parte de la dependencia, logrando el 100% acumulado de trámite.
OCTUBRE: De 63 solicitudes de contratación de PDM radicadas en la SJC en el mes de OCTUBRE que cumplen con las exigencias, se tramitaron 63 contratos por parte de la dependencia, logrando el 100% acumulado de trámite.
NOVIEMBRE: De 24 solicitudes de contratación de PDM radicadas en la SJC en el mes de NOVIEMBRE que cumplen con las exigencias, se tramitaron 24 contratos por parte de la dependencia, logrando el 100% acumulado de trámite.</t>
  </si>
  <si>
    <t>Informes desarrollados por la SJC de los avances en la contratación recibida por la SESEC a partir de las jornadas de sensibilización a los responsables de las plazas de mercado.</t>
  </si>
  <si>
    <t>Presentar demandas y/o querellas para la restitución de los puestos, módulos, locales o bodegas de Plazas de Mercado, Mobiliario urbano de la REDEP y locales en las alternativas comerciales de acuerdo a las solicitudes realizadas por las dependencias misionales.</t>
  </si>
  <si>
    <t xml:space="preserve">Demandas y/o querellas radicadas </t>
  </si>
  <si>
    <t xml:space="preserve">ENERO: De 54 solicitudes de restitución recibidas, se iniciaron 29 procesos de restitución y/o querellas, logrando el 54% acumulado de respuesta. 
FEBRERO: De 6 solicitudes de restitución recibidas, se iniciaron 24 procesos de restitución y/o querellas, logrando el 88% acumulado de respuesta. 
MARZO:  De 8 solicitudes de restitución recibidas, se iniciaron 6 procesos de restitución y/o querellas, logrando el 87% acumulado de respuesta. 
ABRIL: De 31 solicitudes de restitución recibidas, se iniciaron 16 procesos de restitución y/o querellas, logrando el 76% acumulado de respuesta. 
MAYO: De 69 solicitudes de restitución recibidas, se iniciaron 48 procesos de restitución y/o querellas, logrando el 73% acumulado de respuesta. 
JUNIO: De 11 solicitudes de restitución recibidas, se iniciaron 16 procesos de restitución y/o querellas, logrando el 78% acumulado de respuesta. 
JULIO: De 43 solicitudes de restitución recibidas, se iniciaron 47 procesos de restitución y/o querellas, logrando el 84% acumulado de respuesta. 
AGOSTO: De 133 solicitudes recibidas, se iniciaron 84 procesos de restitución y/o querellas, logrando el 76% acumulado de respuesta.
SEPTIEMBRE: De 89 solicitudes recibidas, se iniciaron 123 procesos de restitución y/o querellas, logrando el 89% acumulado de respuesta. 
OCTUBRE: De 186 solicitudes recibidas en el mes de OCTUBRE se han iniciado 36 procesos de restitución y/o querellas, logrando el 67% acumulado de respuesta. (Tener en cuenta que el día 31 de octubre se remitieron 25 querellas por parte de la SESEC)
NOVIEMBRE: De 226 solicitudes recibidas en el mes de NOVIEMBRE se han iniciado 28 procesos de restitución y/o querellas, logrando el 53% acumulado de respuesta. (Tener en cuenta que entre los días 28 y 29 de noviembre  se remitieron 53 querellas por parte de la SESEC y la SGRSI)
DICIEMBRE:  De 56 solicitudes recibidas, se iniciaron 306 procesos de restitución y/o querellas, logrando el 97% acumulado de respuesta. </t>
  </si>
  <si>
    <t>Radicación de las querellas ante las inspecciones correspondientes (consignadas en expedientes que reposan en la SJC), procesos judiciales radicados en los despachos (expedientes e información incorporada en SIPROJ).</t>
  </si>
  <si>
    <t>Solicitudes de cobro coactivo tramitadas por la SJC</t>
  </si>
  <si>
    <t>ENERO: De 2 solicitudes de inicio de proceso de cobro coactivo por parte de la SAF que cumplieron con los requisitos, se tramitaron 2 procesos por parte de la SJC, logrando el 100% acumulado de trámite. 
FEBRERO: De  3 solicitudes de inicio de proceso de cobro coactivo por parte de la SAF que cumplieron con los requisitos, se tramitaron 3 procesos por parte de la SJC, logrando el 100% acumulado de trámite. 
MARZO:  La SAF no remitió solicitudes de inicio de proceso de cobro coactivo a la SJC. El porcentaje  acumulado para el mes de marzo es del 100%
ABRIL:  De 7  solicitudes de inicio de proceso de cobro coactivo por parte de la SAF que cumplieron con los requisitos, se tramitaron 7 procesos por parte de la SJC, logrando el 100% acumulado de trámite. 
MAYO:  De 4  solicitudes de inicio de proceso de cobro coactivo por parte de la SAF que cumplieron con los requisitos, se tramitaron 4 procesos por parte de la SJC, logrando el 100% acumulado de trámite. 
JUNIO: La SAF no remitió solicitudes de inicio de proceso de cobro coactivo a la SJC. El porcentaje  acumulado para el mes de junio es del 100%
JULIO:  De 18  solicitudes de inicio de proceso de cobro coactivo por parte de la SAF que cumplieron con los requisitos, se tramitaron 18 procesos por parte de la SJC, logrando el 100% acumulado de trámite. 
AGOSTO: De 3  solicitudes de inicio de proceso de cobro coactivo por parte de la SAF que cumplieron con los requisitos, se tramitaron 3 procesos por parte de la SJC, logrando el 100% acumulado de trámite. 
SEPTIEMBRE: En septiembre la SAF no radicó solicitud de inicio de cobro coactivo, el indicador acumula el 100% de trámite.
OCTUBRE: En octubre la SAF no radicó solicitud de inicio de cobro coactivo, el indicador acumula el 100% de trámite.
NOVIEMBRE: En Noviembre la SAF no radicó solicitud de inicio de cobro coactivo, el indicador acumula el 100% de trámite.
DICIEMBRE:  De 4  solicitudes de inicio de proceso de cobro coactivo por parte de la SAF que cumplieron con los requisitos, se tramitaron 4 procesos por parte de la SJC, logrando el 100% acumulado de trámite.</t>
  </si>
  <si>
    <t>Procesos de cobro coactivo tramitados, cuyos soportes se encuentran en los respectivos expedientes de la gestión de los procesos de cobro coactivo que reposan en la SJC.</t>
  </si>
  <si>
    <t>Procesos contracuales revisados por la SJC</t>
  </si>
  <si>
    <t xml:space="preserve">ENERO: De 2  solicitudes de contratación radicadas en la SJC que cumplen con las exigencias, se revisaron 2 procesos por parte de la dependencia, logrando el 100% acumulado de revisiones.  (Arrendamiento, SOAT)
FEBRERO:  De 4  solicitudes de contratación radicadas en la SJC que cumplen con las exigencias, se revisaron 4 procesos por parte de la dependencia, logrando el 100% acumulado de revisiones.  (2 APARCAR, SOAT cancelado, Vectores) 
MARZO: 11 procesos revisados jurídicamente (Capacitación misional, E-commerce, Vectores, Módulos Concordia, Seguros, Transporte de carga, Pruebas psicotécnicas, Intermediación para enajenación, mobiliario Concordia, Baños portátiles.)
ABRIL:  De 4  solicitudes de contratación radicadas en la SJC que cumplen con las exigencias, se revisaron 4 procesos por parte de la dependencia, logrando el 100% acumulado de revisiones.  (Monitoreo medios de comunicación, curso de vigilancia, fortalecimiento marroquinería, adquisición licencias adobe)
MAYO: De 12  solicitudes de contratación radicadas en la SJC que cumplen con las exigencias, se revisaron 12 procesos por parte de la dependencia, logrando el 100% acumulado de revisiones.  (Papelería, seguros, elementos ergonómicos, mantenimiento scanner e impresoras, obras 20 de julio y 12 de octubre, fortalecimiento marroquinería, transporte, fortalecimiento bisutería, mantenimiento módulos emprendimiento, extintores, bienestar, plan capacitación.)
JUNIO:  De 10  solicitudes de contratación radicadas en la SJC que cumplen con las exigencias, se revisaron 10 procesos por parte de la dependencia, logrando el 100% acumulado de revisiones.  ( interventoría obra barrios unidos,  manejo residuos orgánicos, seguros, mobiliario proyectos de la entidad, kits alternativas, papelería, cubierta textil, exámenes médicos ocupacionales, obras plazas 20 julio y 12 de octubre, mantenimiento vehículos)
JULIO:  De 11  solicitudes de contratación radicadas en la SJC que cumplen con las exigencias, se revisaron 11 procesos por parte de la dependencia, logrando el 100% acumulado de revisiones.  (mobiliario metálico, contact center cobro, interventoría subasta inversa 12, diplomado, interventoría mantenimiento, backup, mobiliario concordia, mantenimiento, chalecos y gorras, monitoreo medios, interventoria mantenimiento redes)
AGOSTO: De 4  solicitudes de contratación radicadas en la SJC que cumplen con las exigencias, se revisaron 4 procesos por parte de la dependencia, logrando el 100% acumulado de revisiones. (interventoría módulos concordia, módulos emprendimiento, interventoría carpintería metálica, contenedores)
SEPTIEMBRE: De 3  solicitudes de contratación radicadas en la SJC que cumplen con las exigencias, se revisaron 3 procesos por parte de la dependencia, logrando el 100% acumulado de revisiones. (2 producción editorial volver a las plazas (1 desierto), interventoría CED Centenario)
OCTUBRE: De 4 solicitudes de contratación radicadas en la SJC que cumplen con las exigencias, se revisaron 4 procesos por parte de la dependencia, logrando el 100% acumulado de revisiones.
NOVIEMBRE: De 3 solicitudes de contratación radicadas en la SJC que cumplen con las exigencias, se revisaron 3 procesos por parte de la dependencia, logrando el 100% acumulado de revisiones.
DICIEMBRE: De 6 solicitudes de contratación radicadas en la SJC que cumplen con las exigencias, se revisaron 6 procesos por parte de la dependencia, logrando el 100% acumulado de revisiones.
</t>
  </si>
  <si>
    <t>Procesos contractuales revisados incorporados en la plataforma SECOP II a 31 de diciembre de 2019.</t>
  </si>
  <si>
    <t xml:space="preserve">Fecha: </t>
  </si>
  <si>
    <t>APROBACION DEPENDENCIA:
________________________________________
PATRICIA DEL ROSARIO LOZANO TRIVIÑO
SUBDIRECTORA JURÍDICA Y DE CONTRATACIÓN</t>
  </si>
  <si>
    <t xml:space="preserve"> 11/01/2019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</si>
</sst>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164" formatCode="0.0%"/>
    <numFmt numFmtId="165" formatCode="_([$$-240A]\ * #,##0_);_([$$-240A]\ * \(#,##0\);_([$$-240A]\ * &quot;-&quot;??_);_(@_)"/>
    <numFmt numFmtId="166" formatCode="m/d/yyyy"/>
    <numFmt numFmtId="167" formatCode="&quot;$&quot;\ #,##0"/>
    <numFmt numFmtId="168" formatCode="_-[$$-240A]\ * #,##0_-;\-[$$-240A]\ * #,##0_-;_-[$$-240A]\ * &quot;-&quot;??_-;_-@"/>
    <numFmt numFmtId="169" formatCode="_(* #,##0.00_);_(* \(#,##0.00\);_(* &quot;-&quot;??_);_(@_)"/>
    <numFmt numFmtId="170" formatCode="0_);\(0\)"/>
    <numFmt numFmtId="171" formatCode="_(* #,##0_);_(* \(#,##0\);_(* &quot;-&quot;_);_(@_)"/>
    <numFmt numFmtId="172" formatCode="_-* #,##0\ _€_-;\-* #,##0\ _€_-;_-* &quot;-&quot;??\ _€_-;_-@_-"/>
    <numFmt numFmtId="173" formatCode="_(&quot;€&quot;\ * #,##0_);_(&quot;€&quot;\ * \(#,##0\);_(&quot;€&quot;\ * &quot;-&quot;_);_(@_)"/>
    <numFmt numFmtId="174" formatCode="_-[$$-240A]\ * #,##0_-;\-[$$-240A]\ * #,##0_-;_-[$$-240A]\ * &quot;-&quot;??_-;_-@_-"/>
    <numFmt numFmtId="175" formatCode="0.0"/>
    <numFmt numFmtId="176" formatCode="_(&quot;€&quot;\ * #,##0.00_);_(&quot;€&quot;\ * \(#,##0.00\);_(&quot;€&quot;\ * &quot;-&quot;??_);_(@_)"/>
    <numFmt numFmtId="177" formatCode="_-* #,##0\ _€_-;\-* #,##0\ _€_-;_-* &quot;-&quot;??\ _€_-;_-@"/>
    <numFmt numFmtId="178" formatCode="#,##0_ ;[Red]\-#,##0\ "/>
    <numFmt numFmtId="179" formatCode="&quot;$&quot;\ #,##0;[Red]&quot;$&quot;\ #,##0"/>
  </numFmts>
  <fonts count="134" x14ac:knownFonts="1">
    <font>
      <sz val="11"/>
      <color rgb="FF000000"/>
      <name val="Calibri"/>
    </font>
    <font>
      <sz val="11"/>
      <color theme="1"/>
      <name val="Calibri"/>
      <family val="2"/>
      <scheme val="minor"/>
    </font>
    <font>
      <sz val="14"/>
      <color rgb="FF000000"/>
      <name val="Calibri"/>
      <family val="2"/>
    </font>
    <font>
      <sz val="9"/>
      <color rgb="FF000000"/>
      <name val="Calibri"/>
      <family val="2"/>
    </font>
    <font>
      <sz val="14"/>
      <color rgb="FFFF0000"/>
      <name val="Calibri"/>
      <family val="2"/>
    </font>
    <font>
      <sz val="11"/>
      <name val="Calibri"/>
      <family val="2"/>
    </font>
    <font>
      <b/>
      <sz val="9"/>
      <color theme="1"/>
      <name val="Calibri"/>
      <family val="2"/>
    </font>
    <font>
      <b/>
      <sz val="22"/>
      <color theme="1"/>
      <name val="Calibri"/>
      <family val="2"/>
    </font>
    <font>
      <b/>
      <sz val="9"/>
      <color rgb="FF000000"/>
      <name val="Calibri"/>
      <family val="2"/>
    </font>
    <font>
      <b/>
      <sz val="14"/>
      <color rgb="FF000000"/>
      <name val="Calibri"/>
      <family val="2"/>
    </font>
    <font>
      <b/>
      <sz val="13"/>
      <color rgb="FF000000"/>
      <name val="Arial Narrow"/>
      <family val="2"/>
    </font>
    <font>
      <b/>
      <sz val="14"/>
      <color rgb="FF000000"/>
      <name val="Arial Narrow"/>
      <family val="2"/>
    </font>
    <font>
      <sz val="14"/>
      <color rgb="FF000000"/>
      <name val="Arial"/>
      <family val="2"/>
    </font>
    <font>
      <u/>
      <sz val="11"/>
      <color rgb="FF0066CC"/>
      <name val="Calibri"/>
      <family val="2"/>
    </font>
    <font>
      <sz val="9"/>
      <color theme="1"/>
      <name val="Calibri"/>
      <family val="2"/>
    </font>
    <font>
      <sz val="14"/>
      <color rgb="FF000000"/>
      <name val="Arial Narrow"/>
      <family val="2"/>
    </font>
    <font>
      <sz val="11"/>
      <color rgb="FF000000"/>
      <name val="Arial"/>
      <family val="2"/>
    </font>
    <font>
      <sz val="14"/>
      <color theme="1"/>
      <name val="Arial"/>
      <family val="2"/>
    </font>
    <font>
      <sz val="10"/>
      <color rgb="FF000000"/>
      <name val="Calibri"/>
      <family val="2"/>
    </font>
    <font>
      <u/>
      <sz val="9"/>
      <color rgb="FF0066CC"/>
      <name val="Calibri"/>
      <family val="2"/>
    </font>
    <font>
      <sz val="16"/>
      <color rgb="FF000000"/>
      <name val="Arial"/>
      <family val="2"/>
    </font>
    <font>
      <u/>
      <sz val="9"/>
      <color rgb="FF0066CC"/>
      <name val="Calibri"/>
      <family val="2"/>
    </font>
    <font>
      <sz val="14"/>
      <color theme="1"/>
      <name val="Arial Narrow"/>
      <family val="2"/>
    </font>
    <font>
      <u/>
      <sz val="9"/>
      <color rgb="FF000000"/>
      <name val="Calibri"/>
      <family val="2"/>
    </font>
    <font>
      <u/>
      <sz val="11"/>
      <color rgb="FF0066CC"/>
      <name val="Calibri"/>
      <family val="2"/>
    </font>
    <font>
      <sz val="14"/>
      <color rgb="FFFF0000"/>
      <name val="Arial"/>
      <family val="2"/>
    </font>
    <font>
      <b/>
      <sz val="12"/>
      <color theme="1"/>
      <name val="Arial Narrow"/>
      <family val="2"/>
    </font>
    <font>
      <u/>
      <sz val="11"/>
      <color rgb="FF0066CC"/>
      <name val="Calibri"/>
      <family val="2"/>
    </font>
    <font>
      <b/>
      <sz val="10"/>
      <color theme="1"/>
      <name val="Arial Narrow"/>
      <family val="2"/>
    </font>
    <font>
      <b/>
      <sz val="14"/>
      <color theme="1"/>
      <name val="Arial"/>
      <family val="2"/>
    </font>
    <font>
      <b/>
      <sz val="14"/>
      <color rgb="FF000000"/>
      <name val="Arial"/>
      <family val="2"/>
    </font>
    <font>
      <sz val="9"/>
      <color rgb="FFFF0000"/>
      <name val="Calibri"/>
      <family val="2"/>
    </font>
    <font>
      <u/>
      <sz val="9"/>
      <color rgb="FF0066CC"/>
      <name val="Calibri"/>
      <family val="2"/>
    </font>
    <font>
      <u/>
      <sz val="9"/>
      <color rgb="FF0066CC"/>
      <name val="Calibri"/>
      <family val="2"/>
    </font>
    <font>
      <sz val="7"/>
      <color rgb="FF000000"/>
      <name val="Calibri"/>
      <family val="2"/>
    </font>
    <font>
      <b/>
      <sz val="14"/>
      <color theme="1"/>
      <name val="Calibri"/>
      <family val="2"/>
    </font>
    <font>
      <b/>
      <sz val="14"/>
      <color theme="1"/>
      <name val="Arial Narrow"/>
      <family val="2"/>
    </font>
    <font>
      <sz val="14"/>
      <color theme="1"/>
      <name val="Calibri"/>
      <family val="2"/>
    </font>
    <font>
      <sz val="14"/>
      <color rgb="FF33CCCC"/>
      <name val="Calibri"/>
      <family val="2"/>
    </font>
    <font>
      <sz val="12"/>
      <color rgb="FF000000"/>
      <name val="Arial"/>
      <family val="2"/>
    </font>
    <font>
      <b/>
      <sz val="22"/>
      <color rgb="FF333399"/>
      <name val="Calibri"/>
      <family val="2"/>
    </font>
    <font>
      <b/>
      <sz val="22"/>
      <name val="Calibri"/>
      <family val="2"/>
    </font>
    <font>
      <sz val="11"/>
      <color rgb="FF333399"/>
      <name val="Calibri"/>
      <family val="2"/>
    </font>
    <font>
      <b/>
      <sz val="11"/>
      <color rgb="FF000000"/>
      <name val="Calibri"/>
      <family val="2"/>
    </font>
    <font>
      <b/>
      <sz val="11"/>
      <name val="Calibri"/>
      <family val="2"/>
    </font>
    <font>
      <b/>
      <sz val="10"/>
      <name val="Calibri"/>
      <family val="2"/>
    </font>
    <font>
      <sz val="10"/>
      <name val="Calibri"/>
      <family val="2"/>
    </font>
    <font>
      <b/>
      <sz val="14"/>
      <color rgb="FF333399"/>
      <name val="Calibri"/>
      <family val="2"/>
    </font>
    <font>
      <b/>
      <sz val="14"/>
      <name val="Calibri"/>
      <family val="2"/>
    </font>
    <font>
      <b/>
      <sz val="12"/>
      <color rgb="FF000000"/>
      <name val="Arial"/>
      <family val="2"/>
    </font>
    <font>
      <sz val="14"/>
      <name val="Calibri"/>
      <family val="2"/>
    </font>
    <font>
      <sz val="10"/>
      <color rgb="FF000000"/>
      <name val="Calibri"/>
      <family val="2"/>
    </font>
    <font>
      <sz val="11"/>
      <name val="Calibri"/>
      <family val="2"/>
    </font>
    <font>
      <sz val="14"/>
      <color rgb="FF000000"/>
      <name val="Calibri"/>
      <family val="2"/>
    </font>
    <font>
      <sz val="14"/>
      <color rgb="FF000000"/>
      <name val="Arial"/>
      <family val="2"/>
    </font>
    <font>
      <sz val="8"/>
      <color rgb="FF000000"/>
      <name val="Calibri"/>
      <family val="2"/>
    </font>
    <font>
      <sz val="9"/>
      <color rgb="FF000000"/>
      <name val="Calibri"/>
      <family val="2"/>
    </font>
    <font>
      <sz val="10"/>
      <name val="Calibri"/>
      <family val="2"/>
    </font>
    <font>
      <sz val="11"/>
      <color rgb="FF000000"/>
      <name val="Calibri"/>
      <family val="2"/>
    </font>
    <font>
      <b/>
      <sz val="11"/>
      <color theme="1"/>
      <name val="Calibri"/>
      <family val="2"/>
      <scheme val="minor"/>
    </font>
    <font>
      <b/>
      <sz val="14"/>
      <color indexed="62"/>
      <name val="Calibri"/>
      <family val="2"/>
    </font>
    <font>
      <b/>
      <sz val="14"/>
      <color indexed="8"/>
      <name val="Calibri"/>
      <family val="2"/>
    </font>
    <font>
      <sz val="14"/>
      <color indexed="8"/>
      <name val="Calibri"/>
      <family val="2"/>
    </font>
    <font>
      <u/>
      <sz val="11"/>
      <color theme="10"/>
      <name val="Calibri"/>
      <family val="2"/>
    </font>
    <font>
      <u/>
      <sz val="14"/>
      <color theme="10"/>
      <name val="Calibri"/>
      <family val="2"/>
    </font>
    <font>
      <sz val="14"/>
      <color indexed="10"/>
      <name val="Calibri"/>
      <family val="2"/>
    </font>
    <font>
      <sz val="14"/>
      <name val="Arial"/>
      <family val="2"/>
    </font>
    <font>
      <sz val="14"/>
      <color indexed="49"/>
      <name val="Calibri"/>
      <family val="2"/>
    </font>
    <font>
      <b/>
      <sz val="22"/>
      <name val="Arial"/>
      <family val="2"/>
    </font>
    <font>
      <b/>
      <sz val="22"/>
      <color indexed="62"/>
      <name val="Arial"/>
      <family val="2"/>
    </font>
    <font>
      <b/>
      <sz val="11"/>
      <color indexed="8"/>
      <name val="Arial"/>
      <family val="2"/>
    </font>
    <font>
      <b/>
      <sz val="13"/>
      <color rgb="FF000000"/>
      <name val="Arial"/>
      <family val="2"/>
    </font>
    <font>
      <b/>
      <sz val="10"/>
      <color rgb="FF000000"/>
      <name val="Arial"/>
      <family val="2"/>
    </font>
    <font>
      <b/>
      <sz val="13"/>
      <color theme="1"/>
      <name val="Arial"/>
      <family val="2"/>
    </font>
    <font>
      <b/>
      <sz val="14"/>
      <name val="Arial"/>
      <family val="2"/>
    </font>
    <font>
      <b/>
      <sz val="12"/>
      <name val="Arial"/>
      <family val="2"/>
    </font>
    <font>
      <b/>
      <sz val="10"/>
      <color theme="1"/>
      <name val="Arial"/>
      <family val="2"/>
    </font>
    <font>
      <sz val="14"/>
      <color indexed="8"/>
      <name val="Arial"/>
      <family val="2"/>
    </font>
    <font>
      <b/>
      <sz val="14"/>
      <color indexed="8"/>
      <name val="Arial"/>
      <family val="2"/>
    </font>
    <font>
      <i/>
      <sz val="14"/>
      <name val="Arial"/>
      <family val="2"/>
    </font>
    <font>
      <i/>
      <sz val="14"/>
      <color rgb="FFFF0000"/>
      <name val="Arial"/>
      <family val="2"/>
    </font>
    <font>
      <b/>
      <u/>
      <sz val="14"/>
      <name val="Arial"/>
      <family val="2"/>
    </font>
    <font>
      <u/>
      <sz val="14"/>
      <name val="Arial"/>
      <family val="2"/>
    </font>
    <font>
      <b/>
      <sz val="22"/>
      <color indexed="62"/>
      <name val="Calibri"/>
      <family val="2"/>
    </font>
    <font>
      <b/>
      <sz val="11"/>
      <color indexed="8"/>
      <name val="Calibri"/>
      <family val="2"/>
    </font>
    <font>
      <b/>
      <sz val="12"/>
      <color rgb="FF000000"/>
      <name val="Arial Narrow"/>
      <family val="2"/>
    </font>
    <font>
      <b/>
      <sz val="13"/>
      <color theme="1"/>
      <name val="Arial Narrow"/>
      <family val="2"/>
    </font>
    <font>
      <b/>
      <sz val="12"/>
      <name val="Calibri"/>
      <family val="2"/>
    </font>
    <font>
      <u/>
      <sz val="12"/>
      <color theme="10"/>
      <name val="Calibri"/>
      <family val="2"/>
    </font>
    <font>
      <sz val="12"/>
      <name val="Arial"/>
      <family val="2"/>
    </font>
    <font>
      <sz val="9"/>
      <name val="Arial"/>
      <family val="2"/>
    </font>
    <font>
      <sz val="14"/>
      <color indexed="30"/>
      <name val="Arial"/>
      <family val="2"/>
    </font>
    <font>
      <b/>
      <sz val="12"/>
      <name val="Arial Narrow"/>
      <family val="2"/>
    </font>
    <font>
      <b/>
      <sz val="12"/>
      <color rgb="FF000000"/>
      <name val="Calibri"/>
      <family val="2"/>
    </font>
    <font>
      <sz val="12"/>
      <color rgb="FF000000"/>
      <name val="Calibri"/>
      <family val="2"/>
    </font>
    <font>
      <sz val="13"/>
      <color rgb="FF000000"/>
      <name val="Arial Narrow"/>
      <family val="2"/>
    </font>
    <font>
      <b/>
      <sz val="10"/>
      <name val="Arial Narrow"/>
      <family val="2"/>
    </font>
    <font>
      <sz val="14"/>
      <name val="Arial Narrow"/>
      <family val="2"/>
    </font>
    <font>
      <b/>
      <sz val="22"/>
      <name val="Arial Narrow"/>
      <family val="2"/>
    </font>
    <font>
      <b/>
      <sz val="14"/>
      <name val="Arial Narrow"/>
      <family val="2"/>
    </font>
    <font>
      <b/>
      <sz val="11"/>
      <name val="Arial Narrow"/>
      <family val="2"/>
    </font>
    <font>
      <b/>
      <sz val="13"/>
      <name val="Arial Narrow"/>
      <family val="2"/>
    </font>
    <font>
      <sz val="9"/>
      <name val="Arial Narrow"/>
      <family val="2"/>
    </font>
    <font>
      <sz val="14"/>
      <color rgb="FFFF0000"/>
      <name val="Arial Narrow"/>
      <family val="2"/>
    </font>
    <font>
      <sz val="14"/>
      <color indexed="10"/>
      <name val="Arial Narrow"/>
      <family val="2"/>
    </font>
    <font>
      <sz val="11"/>
      <name val="Arial Narrow"/>
      <family val="2"/>
    </font>
    <font>
      <b/>
      <sz val="9"/>
      <color indexed="81"/>
      <name val="Tahoma"/>
      <family val="2"/>
    </font>
    <font>
      <sz val="9"/>
      <color indexed="81"/>
      <name val="Tahoma"/>
      <family val="2"/>
    </font>
    <font>
      <b/>
      <sz val="10"/>
      <color theme="1"/>
      <name val="Calibri"/>
      <family val="2"/>
      <scheme val="minor"/>
    </font>
    <font>
      <sz val="24"/>
      <name val="Arial Narrow"/>
      <family val="2"/>
    </font>
    <font>
      <sz val="24"/>
      <color rgb="FF000000"/>
      <name val="Calibri"/>
      <family val="2"/>
    </font>
    <font>
      <sz val="14"/>
      <name val="Arial"/>
      <family val="2"/>
      <charset val="1"/>
    </font>
    <font>
      <sz val="13"/>
      <color rgb="FF000000"/>
      <name val="Arial"/>
      <family val="2"/>
      <charset val="1"/>
    </font>
    <font>
      <sz val="14"/>
      <color rgb="FFFFFFFF"/>
      <name val="Arial"/>
      <family val="2"/>
      <charset val="1"/>
    </font>
    <font>
      <sz val="14"/>
      <color rgb="FF000000"/>
      <name val="Arial"/>
      <family val="2"/>
      <charset val="1"/>
    </font>
    <font>
      <b/>
      <sz val="14"/>
      <color rgb="FF000000"/>
      <name val="Arial"/>
      <family val="2"/>
      <charset val="1"/>
    </font>
    <font>
      <sz val="22"/>
      <color rgb="FF000000"/>
      <name val="Arial"/>
      <family val="2"/>
      <charset val="1"/>
    </font>
    <font>
      <sz val="24"/>
      <name val="Arial"/>
      <family val="2"/>
    </font>
    <font>
      <sz val="22"/>
      <color theme="1"/>
      <name val="Arial"/>
      <family val="2"/>
    </font>
    <font>
      <sz val="24"/>
      <color rgb="FF000000"/>
      <name val="Arial"/>
      <family val="2"/>
    </font>
    <font>
      <b/>
      <u/>
      <sz val="14"/>
      <name val="Arial"/>
      <family val="2"/>
      <charset val="1"/>
    </font>
    <font>
      <sz val="18"/>
      <color rgb="FF000000"/>
      <name val="Arial"/>
      <family val="2"/>
      <charset val="1"/>
    </font>
    <font>
      <b/>
      <sz val="12"/>
      <color indexed="62"/>
      <name val="Arial"/>
      <family val="2"/>
    </font>
    <font>
      <b/>
      <sz val="12"/>
      <color indexed="8"/>
      <name val="Arial"/>
      <family val="2"/>
    </font>
    <font>
      <b/>
      <sz val="12"/>
      <color theme="1"/>
      <name val="Arial"/>
      <family val="2"/>
    </font>
    <font>
      <sz val="12"/>
      <color theme="1"/>
      <name val="Arial"/>
      <family val="2"/>
    </font>
    <font>
      <sz val="12"/>
      <color rgb="FFFF0000"/>
      <name val="Arial"/>
      <family val="2"/>
    </font>
    <font>
      <b/>
      <sz val="12"/>
      <color indexed="81"/>
      <name val="Tahoma"/>
      <family val="2"/>
    </font>
    <font>
      <sz val="12"/>
      <color indexed="81"/>
      <name val="Tahoma"/>
      <family val="2"/>
    </font>
    <font>
      <b/>
      <sz val="14"/>
      <color indexed="8"/>
      <name val="Tahoma"/>
      <family val="2"/>
    </font>
    <font>
      <sz val="14"/>
      <color indexed="8"/>
      <name val="Tahoma"/>
      <family val="2"/>
    </font>
    <font>
      <b/>
      <sz val="9"/>
      <color indexed="8"/>
      <name val="Tahoma"/>
      <family val="2"/>
    </font>
    <font>
      <sz val="9"/>
      <color indexed="8"/>
      <name val="Tahoma"/>
      <family val="2"/>
    </font>
    <font>
      <u/>
      <sz val="11"/>
      <color theme="10"/>
      <name val="Calibri"/>
      <family val="2"/>
    </font>
  </fonts>
  <fills count="25">
    <fill>
      <patternFill patternType="none"/>
    </fill>
    <fill>
      <patternFill patternType="gray125"/>
    </fill>
    <fill>
      <patternFill patternType="solid">
        <fgColor rgb="FF00FF00"/>
        <bgColor rgb="FF00FF00"/>
      </patternFill>
    </fill>
    <fill>
      <patternFill patternType="solid">
        <fgColor rgb="FFFFFFFF"/>
        <bgColor rgb="FFFFFFFF"/>
      </patternFill>
    </fill>
    <fill>
      <patternFill patternType="solid">
        <fgColor rgb="FF99CCFF"/>
        <bgColor rgb="FF99CCFF"/>
      </patternFill>
    </fill>
    <fill>
      <patternFill patternType="solid">
        <fgColor rgb="FFFFFFCC"/>
        <bgColor rgb="FFFFFFCC"/>
      </patternFill>
    </fill>
    <fill>
      <patternFill patternType="solid">
        <fgColor rgb="FFFFFF00"/>
        <bgColor rgb="FFFFFF00"/>
      </patternFill>
    </fill>
    <fill>
      <patternFill patternType="solid">
        <fgColor rgb="FFC0C0C0"/>
        <bgColor rgb="FFC0C0C0"/>
      </patternFill>
    </fill>
    <fill>
      <patternFill patternType="solid">
        <fgColor theme="0"/>
        <bgColor theme="0"/>
      </patternFill>
    </fill>
    <fill>
      <patternFill patternType="solid">
        <fgColor theme="0"/>
        <bgColor rgb="FF00FF00"/>
      </patternFill>
    </fill>
    <fill>
      <patternFill patternType="solid">
        <fgColor theme="0"/>
        <bgColor rgb="FFFFFF99"/>
      </patternFill>
    </fill>
    <fill>
      <patternFill patternType="solid">
        <fgColor theme="0"/>
        <bgColor indexed="64"/>
      </patternFill>
    </fill>
    <fill>
      <patternFill patternType="solid">
        <fgColor theme="0"/>
        <bgColor rgb="FFCCFFCC"/>
      </patternFill>
    </fill>
    <fill>
      <patternFill patternType="solid">
        <fgColor theme="0"/>
        <bgColor rgb="FFFFFF00"/>
      </patternFill>
    </fill>
    <fill>
      <patternFill patternType="solid">
        <fgColor theme="0"/>
        <bgColor rgb="FFFFFFFF"/>
      </patternFill>
    </fill>
    <fill>
      <patternFill patternType="solid">
        <fgColor rgb="FFA4C2F4"/>
        <bgColor rgb="FFA4C2F4"/>
      </patternFill>
    </fill>
    <fill>
      <patternFill patternType="solid">
        <fgColor theme="7" tint="0.79998168889431442"/>
        <bgColor rgb="FFA4C2F4"/>
      </patternFill>
    </fill>
    <fill>
      <patternFill patternType="solid">
        <fgColor theme="0"/>
        <bgColor rgb="FFA4C2F4"/>
      </patternFill>
    </fill>
    <fill>
      <patternFill patternType="solid">
        <fgColor theme="6" tint="0.39997558519241921"/>
        <bgColor indexed="64"/>
      </patternFill>
    </fill>
    <fill>
      <patternFill patternType="solid">
        <fgColor indexed="65"/>
        <bgColor theme="0"/>
      </patternFill>
    </fill>
    <fill>
      <patternFill patternType="solid">
        <fgColor rgb="FFFFFFFF"/>
        <bgColor theme="0"/>
      </patternFill>
    </fill>
    <fill>
      <patternFill patternType="solid">
        <fgColor rgb="FFA4C2F4"/>
        <bgColor theme="0"/>
      </patternFill>
    </fill>
    <fill>
      <patternFill patternType="solid">
        <fgColor theme="7" tint="0.79998168889431442"/>
        <bgColor theme="0"/>
      </patternFill>
    </fill>
    <fill>
      <patternFill patternType="solid">
        <fgColor theme="6" tint="0.39997558519241921"/>
        <bgColor theme="0"/>
      </patternFill>
    </fill>
    <fill>
      <patternFill patternType="solid">
        <fgColor rgb="FFFFFF00"/>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top/>
      <bottom/>
      <diagonal/>
    </border>
    <border>
      <left style="medium">
        <color rgb="FF000000"/>
      </left>
      <right style="medium">
        <color rgb="FF000000"/>
      </right>
      <top style="medium">
        <color rgb="FF000000"/>
      </top>
      <bottom/>
      <diagonal/>
    </border>
    <border>
      <left/>
      <right/>
      <top style="thin">
        <color rgb="FF000000"/>
      </top>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rgb="FF000000"/>
      </right>
      <top style="thin">
        <color rgb="FF000000"/>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n">
        <color rgb="FF000000"/>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bottom style="thin">
        <color rgb="FF000000"/>
      </bottom>
      <diagonal/>
    </border>
  </borders>
  <cellStyleXfs count="12">
    <xf numFmtId="0" fontId="0" fillId="0" borderId="0"/>
    <xf numFmtId="0" fontId="58" fillId="0" borderId="28"/>
    <xf numFmtId="0" fontId="63" fillId="0" borderId="28" applyNumberFormat="0" applyFill="0" applyBorder="0" applyAlignment="0" applyProtection="0"/>
    <xf numFmtId="169" fontId="58" fillId="0" borderId="28" applyFont="0" applyFill="0" applyBorder="0" applyAlignment="0" applyProtection="0"/>
    <xf numFmtId="9" fontId="1" fillId="0" borderId="28" applyFont="0" applyFill="0" applyBorder="0" applyAlignment="0" applyProtection="0"/>
    <xf numFmtId="9" fontId="58" fillId="0" borderId="28" applyFont="0" applyFill="0" applyBorder="0" applyAlignment="0" applyProtection="0"/>
    <xf numFmtId="173" fontId="58" fillId="0" borderId="28" applyFont="0" applyFill="0" applyBorder="0" applyAlignment="0" applyProtection="0"/>
    <xf numFmtId="171" fontId="58" fillId="0" borderId="28" applyFont="0" applyFill="0" applyBorder="0" applyAlignment="0" applyProtection="0"/>
    <xf numFmtId="176" fontId="58" fillId="0" borderId="28" applyFont="0" applyFill="0" applyBorder="0" applyAlignment="0" applyProtection="0"/>
    <xf numFmtId="0" fontId="58" fillId="0" borderId="28"/>
    <xf numFmtId="41" fontId="58" fillId="0" borderId="28" applyFont="0" applyFill="0" applyBorder="0" applyAlignment="0" applyProtection="0"/>
    <xf numFmtId="0" fontId="133" fillId="0" borderId="0" applyNumberFormat="0" applyFill="0" applyBorder="0" applyAlignment="0" applyProtection="0"/>
  </cellStyleXfs>
  <cellXfs count="1405">
    <xf numFmtId="0" fontId="0" fillId="0" borderId="0" xfId="0" applyFont="1" applyAlignment="1"/>
    <xf numFmtId="0" fontId="2" fillId="0" borderId="0" xfId="0" applyFont="1" applyAlignment="1"/>
    <xf numFmtId="0" fontId="3" fillId="0" borderId="1" xfId="0" applyFont="1" applyBorder="1" applyAlignment="1"/>
    <xf numFmtId="0" fontId="2" fillId="0" borderId="0" xfId="0" applyFont="1" applyAlignment="1">
      <alignment horizontal="center" vertical="center"/>
    </xf>
    <xf numFmtId="0" fontId="3" fillId="0" borderId="1" xfId="0" applyFont="1" applyBorder="1" applyAlignment="1">
      <alignment horizontal="center"/>
    </xf>
    <xf numFmtId="0" fontId="2" fillId="0" borderId="0" xfId="0" applyFont="1" applyAlignment="1">
      <alignment horizontal="center"/>
    </xf>
    <xf numFmtId="0" fontId="3" fillId="2" borderId="1" xfId="0" applyFont="1" applyFill="1" applyBorder="1" applyAlignment="1">
      <alignment horizontal="center"/>
    </xf>
    <xf numFmtId="0" fontId="4" fillId="0" borderId="0" xfId="0" applyFont="1" applyAlignment="1"/>
    <xf numFmtId="0" fontId="4" fillId="0" borderId="0" xfId="0" applyFont="1" applyAlignment="1">
      <alignment horizontal="center" vertical="center"/>
    </xf>
    <xf numFmtId="0" fontId="3" fillId="0" borderId="1" xfId="0" applyFont="1" applyBorder="1" applyAlignment="1">
      <alignment wrapText="1"/>
    </xf>
    <xf numFmtId="0" fontId="2" fillId="3" borderId="8" xfId="0" applyFont="1" applyFill="1" applyBorder="1" applyAlignment="1">
      <alignment horizontal="center" vertical="center"/>
    </xf>
    <xf numFmtId="0" fontId="2" fillId="3" borderId="8" xfId="0" applyFont="1" applyFill="1" applyBorder="1" applyAlignment="1"/>
    <xf numFmtId="0" fontId="9" fillId="3" borderId="8" xfId="0" applyFont="1" applyFill="1" applyBorder="1" applyAlignment="1">
      <alignment horizontal="center" vertical="center" wrapText="1"/>
    </xf>
    <xf numFmtId="0" fontId="8" fillId="4" borderId="1" xfId="0" applyFont="1" applyFill="1" applyBorder="1" applyAlignment="1">
      <alignment horizontal="center" vertical="center" wrapText="1"/>
    </xf>
    <xf numFmtId="14" fontId="8"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14" fontId="8" fillId="5" borderId="1" xfId="0" applyNumberFormat="1" applyFont="1" applyFill="1" applyBorder="1" applyAlignment="1">
      <alignment horizontal="center" vertical="center" wrapText="1"/>
    </xf>
    <xf numFmtId="14" fontId="11" fillId="4"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14" fontId="10" fillId="4" borderId="15" xfId="0" applyNumberFormat="1" applyFont="1" applyFill="1" applyBorder="1" applyAlignment="1">
      <alignment horizontal="center" vertical="center" wrapText="1"/>
    </xf>
    <xf numFmtId="14" fontId="10" fillId="5" borderId="16" xfId="0" applyNumberFormat="1" applyFont="1" applyFill="1" applyBorder="1" applyAlignment="1">
      <alignment horizontal="center" vertical="center" wrapText="1"/>
    </xf>
    <xf numFmtId="0" fontId="3" fillId="0" borderId="12" xfId="0" applyFont="1" applyBorder="1" applyAlignment="1">
      <alignment horizontal="center" vertical="center" wrapText="1"/>
    </xf>
    <xf numFmtId="0" fontId="10" fillId="5" borderId="15" xfId="0" applyFont="1" applyFill="1" applyBorder="1" applyAlignment="1">
      <alignment horizontal="center" vertical="center" wrapText="1"/>
    </xf>
    <xf numFmtId="0" fontId="12" fillId="0" borderId="12" xfId="0" applyFont="1" applyBorder="1" applyAlignment="1">
      <alignment horizontal="center" vertical="center" wrapText="1"/>
    </xf>
    <xf numFmtId="1" fontId="3" fillId="0" borderId="1" xfId="0" applyNumberFormat="1" applyFont="1" applyBorder="1" applyAlignment="1">
      <alignment horizontal="left" vertical="center" wrapText="1"/>
    </xf>
    <xf numFmtId="14" fontId="3" fillId="0" borderId="1" xfId="0" applyNumberFormat="1" applyFont="1" applyBorder="1" applyAlignment="1">
      <alignment horizontal="center" vertical="center" wrapText="1"/>
    </xf>
    <xf numFmtId="9" fontId="3" fillId="0" borderId="1" xfId="0" applyNumberFormat="1" applyFont="1" applyBorder="1" applyAlignment="1">
      <alignment horizontal="center" vertical="center" wrapText="1"/>
    </xf>
    <xf numFmtId="9" fontId="12" fillId="0" borderId="12" xfId="0" applyNumberFormat="1" applyFont="1" applyBorder="1" applyAlignment="1">
      <alignment horizontal="center" vertical="center" wrapText="1"/>
    </xf>
    <xf numFmtId="0" fontId="15" fillId="0" borderId="1" xfId="0" applyFont="1" applyBorder="1" applyAlignment="1">
      <alignment horizontal="left" vertical="center" wrapText="1"/>
    </xf>
    <xf numFmtId="0" fontId="12" fillId="0" borderId="1" xfId="0" applyFont="1" applyBorder="1" applyAlignment="1">
      <alignment horizontal="left" vertical="center" wrapText="1"/>
    </xf>
    <xf numFmtId="1" fontId="12" fillId="0" borderId="1" xfId="0" applyNumberFormat="1" applyFont="1" applyBorder="1" applyAlignment="1">
      <alignment horizontal="center" vertical="center" wrapText="1"/>
    </xf>
    <xf numFmtId="1" fontId="12" fillId="0" borderId="1" xfId="0" applyNumberFormat="1" applyFont="1" applyBorder="1" applyAlignment="1">
      <alignment vertical="center"/>
    </xf>
    <xf numFmtId="15" fontId="15"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2" fillId="0" borderId="1" xfId="0" applyFont="1" applyBorder="1" applyAlignment="1">
      <alignment horizontal="center" vertical="center" wrapText="1"/>
    </xf>
    <xf numFmtId="14" fontId="16" fillId="0" borderId="1" xfId="0" applyNumberFormat="1" applyFont="1" applyBorder="1" applyAlignment="1">
      <alignment horizontal="center" vertical="center" wrapText="1"/>
    </xf>
    <xf numFmtId="0" fontId="3" fillId="0" borderId="1" xfId="0" applyFont="1" applyBorder="1" applyAlignment="1">
      <alignment horizontal="left" vertical="center" wrapText="1"/>
    </xf>
    <xf numFmtId="14" fontId="3" fillId="0" borderId="1" xfId="0" applyNumberFormat="1" applyFont="1" applyBorder="1" applyAlignment="1">
      <alignment horizontal="center"/>
    </xf>
    <xf numFmtId="9"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xf>
    <xf numFmtId="9" fontId="3" fillId="0" borderId="1" xfId="0" applyNumberFormat="1" applyFont="1" applyBorder="1" applyAlignment="1">
      <alignment horizontal="center" vertical="center"/>
    </xf>
    <xf numFmtId="9" fontId="12" fillId="0" borderId="1" xfId="0" applyNumberFormat="1" applyFont="1" applyBorder="1" applyAlignment="1">
      <alignment vertical="center" wrapText="1"/>
    </xf>
    <xf numFmtId="0" fontId="3" fillId="0" borderId="1" xfId="0" applyFont="1" applyBorder="1" applyAlignment="1">
      <alignment horizontal="center" vertical="center"/>
    </xf>
    <xf numFmtId="9" fontId="12" fillId="0" borderId="1" xfId="0" applyNumberFormat="1" applyFont="1" applyBorder="1" applyAlignment="1">
      <alignment horizontal="center"/>
    </xf>
    <xf numFmtId="164" fontId="3" fillId="0" borderId="1" xfId="0" applyNumberFormat="1" applyFont="1" applyBorder="1" applyAlignment="1">
      <alignment horizontal="center" vertical="center"/>
    </xf>
    <xf numFmtId="0" fontId="12" fillId="3" borderId="1" xfId="0" applyFont="1" applyFill="1" applyBorder="1" applyAlignment="1">
      <alignment horizontal="center" vertical="center" wrapText="1"/>
    </xf>
    <xf numFmtId="10" fontId="3" fillId="3" borderId="1" xfId="0" applyNumberFormat="1" applyFont="1" applyFill="1" applyBorder="1" applyAlignment="1">
      <alignment horizontal="center" vertical="center"/>
    </xf>
    <xf numFmtId="0" fontId="12" fillId="3" borderId="1" xfId="0" applyFont="1" applyFill="1" applyBorder="1" applyAlignment="1">
      <alignment horizontal="center" vertical="center"/>
    </xf>
    <xf numFmtId="10" fontId="3" fillId="0" borderId="1" xfId="0" applyNumberFormat="1" applyFont="1" applyBorder="1" applyAlignment="1">
      <alignment horizontal="center" vertical="center"/>
    </xf>
    <xf numFmtId="0" fontId="12" fillId="3" borderId="1" xfId="0" applyFont="1" applyFill="1" applyBorder="1" applyAlignment="1">
      <alignment vertical="center" wrapText="1"/>
    </xf>
    <xf numFmtId="0" fontId="12" fillId="3" borderId="8" xfId="0" applyFont="1" applyFill="1" applyBorder="1" applyAlignment="1">
      <alignment horizontal="center" vertical="center"/>
    </xf>
    <xf numFmtId="10" fontId="3" fillId="0" borderId="1" xfId="0" applyNumberFormat="1" applyFont="1" applyBorder="1" applyAlignment="1">
      <alignment horizontal="center" vertical="center"/>
    </xf>
    <xf numFmtId="0" fontId="12" fillId="3" borderId="1" xfId="0" applyFont="1" applyFill="1" applyBorder="1" applyAlignment="1"/>
    <xf numFmtId="0" fontId="12" fillId="0" borderId="0" xfId="0" applyFont="1" applyAlignment="1">
      <alignment horizontal="center" vertical="center"/>
    </xf>
    <xf numFmtId="164" fontId="3" fillId="3" borderId="1" xfId="0" applyNumberFormat="1" applyFont="1" applyFill="1" applyBorder="1" applyAlignment="1">
      <alignment horizontal="center" vertical="center"/>
    </xf>
    <xf numFmtId="0" fontId="12" fillId="3" borderId="8" xfId="0" applyFont="1" applyFill="1" applyBorder="1" applyAlignment="1"/>
    <xf numFmtId="1" fontId="12" fillId="0" borderId="1" xfId="0" applyNumberFormat="1" applyFont="1" applyBorder="1" applyAlignment="1">
      <alignment vertical="center" wrapText="1"/>
    </xf>
    <xf numFmtId="0" fontId="12" fillId="0" borderId="0" xfId="0" applyFont="1" applyAlignment="1"/>
    <xf numFmtId="0" fontId="3" fillId="3" borderId="1" xfId="0" applyFont="1" applyFill="1" applyBorder="1" applyAlignment="1">
      <alignment vertical="center" wrapText="1"/>
    </xf>
    <xf numFmtId="0" fontId="3" fillId="3" borderId="1" xfId="0" applyFont="1" applyFill="1" applyBorder="1" applyAlignment="1">
      <alignment vertical="top" wrapText="1"/>
    </xf>
    <xf numFmtId="0" fontId="15" fillId="0" borderId="12" xfId="0" applyFont="1" applyBorder="1" applyAlignment="1">
      <alignment horizontal="left" vertical="center" wrapText="1"/>
    </xf>
    <xf numFmtId="0" fontId="3" fillId="0" borderId="1" xfId="0" applyFont="1" applyBorder="1" applyAlignment="1">
      <alignment horizontal="center" vertical="center" wrapText="1"/>
    </xf>
    <xf numFmtId="0" fontId="17" fillId="0" borderId="1" xfId="0" applyFont="1" applyBorder="1" applyAlignment="1">
      <alignment horizontal="left" vertical="center" wrapText="1"/>
    </xf>
    <xf numFmtId="1" fontId="17" fillId="0" borderId="12" xfId="0" applyNumberFormat="1" applyFont="1" applyBorder="1" applyAlignment="1">
      <alignment vertical="center" wrapText="1"/>
    </xf>
    <xf numFmtId="14"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4" fillId="0" borderId="1" xfId="0" applyFont="1" applyBorder="1" applyAlignment="1"/>
    <xf numFmtId="9" fontId="17" fillId="0" borderId="1" xfId="0" applyNumberFormat="1" applyFont="1" applyBorder="1" applyAlignment="1">
      <alignment horizontal="center" vertical="center" wrapText="1"/>
    </xf>
    <xf numFmtId="9" fontId="3" fillId="0" borderId="1" xfId="0" applyNumberFormat="1" applyFont="1" applyBorder="1" applyAlignment="1">
      <alignment horizontal="center" vertical="center"/>
    </xf>
    <xf numFmtId="9" fontId="3" fillId="6" borderId="1" xfId="0" applyNumberFormat="1" applyFont="1" applyFill="1" applyBorder="1" applyAlignment="1">
      <alignment horizontal="center" vertical="center" wrapText="1"/>
    </xf>
    <xf numFmtId="0" fontId="3" fillId="3" borderId="1" xfId="0" applyFont="1" applyFill="1" applyBorder="1" applyAlignment="1">
      <alignment vertical="top" wrapText="1"/>
    </xf>
    <xf numFmtId="0" fontId="3" fillId="3" borderId="1" xfId="0" applyFont="1" applyFill="1" applyBorder="1" applyAlignment="1"/>
    <xf numFmtId="0" fontId="3" fillId="0" borderId="1" xfId="0" applyFont="1" applyBorder="1" applyAlignment="1">
      <alignment horizontal="left" vertical="center" wrapText="1"/>
    </xf>
    <xf numFmtId="0" fontId="19" fillId="0" borderId="1" xfId="0" applyFont="1" applyBorder="1" applyAlignment="1">
      <alignment horizontal="center" vertical="center" wrapText="1"/>
    </xf>
    <xf numFmtId="14" fontId="3" fillId="0" borderId="1" xfId="0" applyNumberFormat="1" applyFont="1" applyBorder="1" applyAlignment="1">
      <alignment horizontal="center" vertical="center"/>
    </xf>
    <xf numFmtId="9" fontId="3" fillId="0" borderId="1" xfId="0" applyNumberFormat="1" applyFont="1" applyBorder="1" applyAlignment="1">
      <alignment horizontal="center"/>
    </xf>
    <xf numFmtId="9" fontId="3" fillId="0" borderId="1" xfId="0" applyNumberFormat="1" applyFont="1" applyBorder="1" applyAlignment="1"/>
    <xf numFmtId="0" fontId="3" fillId="3" borderId="1" xfId="0" applyFont="1" applyFill="1" applyBorder="1" applyAlignment="1">
      <alignment vertical="center" wrapText="1"/>
    </xf>
    <xf numFmtId="1" fontId="3" fillId="0" borderId="1" xfId="0" applyNumberFormat="1" applyFont="1" applyBorder="1" applyAlignment="1">
      <alignment vertical="center" wrapText="1"/>
    </xf>
    <xf numFmtId="0" fontId="3" fillId="3" borderId="1" xfId="0" applyFont="1" applyFill="1" applyBorder="1" applyAlignment="1">
      <alignment horizontal="center" vertical="center" wrapText="1"/>
    </xf>
    <xf numFmtId="14" fontId="3" fillId="0" borderId="1" xfId="0" applyNumberFormat="1" applyFont="1" applyBorder="1" applyAlignment="1">
      <alignment horizontal="left"/>
    </xf>
    <xf numFmtId="15" fontId="15" fillId="0" borderId="5" xfId="0" applyNumberFormat="1" applyFont="1" applyBorder="1" applyAlignment="1">
      <alignment horizontal="center" vertical="center" wrapText="1"/>
    </xf>
    <xf numFmtId="9" fontId="3" fillId="0" borderId="1" xfId="0" applyNumberFormat="1" applyFont="1" applyBorder="1" applyAlignment="1">
      <alignment horizontal="left"/>
    </xf>
    <xf numFmtId="0" fontId="17" fillId="0" borderId="12" xfId="0" applyFont="1" applyBorder="1" applyAlignment="1">
      <alignment horizontal="left" vertical="center" wrapText="1"/>
    </xf>
    <xf numFmtId="0" fontId="17" fillId="0" borderId="12" xfId="0" applyFont="1" applyBorder="1" applyAlignment="1">
      <alignment vertical="center" wrapText="1"/>
    </xf>
    <xf numFmtId="0" fontId="17" fillId="0" borderId="12" xfId="0" applyFont="1" applyBorder="1" applyAlignment="1">
      <alignment horizontal="center" vertical="center" wrapText="1"/>
    </xf>
    <xf numFmtId="1" fontId="3"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9" fontId="15"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15" fontId="15" fillId="0" borderId="14" xfId="0" applyNumberFormat="1" applyFont="1" applyBorder="1" applyAlignment="1">
      <alignment horizontal="center" vertical="center" wrapText="1"/>
    </xf>
    <xf numFmtId="164" fontId="3" fillId="6" borderId="1" xfId="0" applyNumberFormat="1" applyFont="1" applyFill="1" applyBorder="1" applyAlignment="1">
      <alignment horizontal="center"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3" fillId="3" borderId="1" xfId="0" applyFont="1" applyFill="1" applyBorder="1" applyAlignment="1">
      <alignment horizontal="left" vertical="center" wrapText="1"/>
    </xf>
    <xf numFmtId="0" fontId="12" fillId="0" borderId="0" xfId="0" applyFont="1" applyAlignment="1">
      <alignment vertical="center" wrapText="1"/>
    </xf>
    <xf numFmtId="0" fontId="12" fillId="0" borderId="0" xfId="0" applyFont="1" applyAlignment="1">
      <alignment horizontal="center"/>
    </xf>
    <xf numFmtId="0" fontId="3" fillId="0" borderId="1" xfId="0" applyFont="1" applyBorder="1" applyAlignment="1">
      <alignment horizontal="left" vertical="top" wrapText="1"/>
    </xf>
    <xf numFmtId="0" fontId="12" fillId="0" borderId="0" xfId="0" applyFont="1" applyAlignment="1">
      <alignment horizontal="center" vertical="center" wrapText="1"/>
    </xf>
    <xf numFmtId="166" fontId="3" fillId="0" borderId="1" xfId="0" applyNumberFormat="1" applyFont="1" applyBorder="1" applyAlignment="1">
      <alignment horizontal="center" vertical="center"/>
    </xf>
    <xf numFmtId="14" fontId="12" fillId="0" borderId="0" xfId="0" applyNumberFormat="1" applyFont="1" applyAlignment="1">
      <alignment horizontal="center" vertical="center" wrapText="1"/>
    </xf>
    <xf numFmtId="0" fontId="25" fillId="0" borderId="0" xfId="0" applyFont="1" applyAlignment="1"/>
    <xf numFmtId="0" fontId="25" fillId="3" borderId="8" xfId="0" applyFont="1" applyFill="1" applyBorder="1" applyAlignment="1"/>
    <xf numFmtId="0" fontId="26" fillId="3" borderId="1" xfId="0" applyFont="1" applyFill="1" applyBorder="1" applyAlignment="1">
      <alignment horizontal="center" vertical="center" wrapText="1"/>
    </xf>
    <xf numFmtId="0" fontId="12" fillId="0" borderId="17" xfId="0" applyFont="1" applyBorder="1" applyAlignment="1">
      <alignment horizontal="center"/>
    </xf>
    <xf numFmtId="14" fontId="10" fillId="3" borderId="1" xfId="0" applyNumberFormat="1" applyFont="1" applyFill="1" applyBorder="1" applyAlignment="1">
      <alignment horizontal="center" vertical="center" wrapText="1"/>
    </xf>
    <xf numFmtId="14" fontId="3" fillId="0" borderId="1" xfId="0" applyNumberFormat="1" applyFont="1" applyBorder="1" applyAlignment="1">
      <alignment horizontal="left" vertical="center" wrapText="1"/>
    </xf>
    <xf numFmtId="0" fontId="27" fillId="0" borderId="0" xfId="0" applyFont="1" applyAlignment="1">
      <alignment horizontal="center" vertical="center" wrapText="1"/>
    </xf>
    <xf numFmtId="9" fontId="10" fillId="3" borderId="1" xfId="0" applyNumberFormat="1" applyFont="1" applyFill="1" applyBorder="1" applyAlignment="1">
      <alignment horizontal="right" vertical="center" wrapText="1"/>
    </xf>
    <xf numFmtId="9" fontId="10" fillId="3" borderId="1" xfId="0" applyNumberFormat="1" applyFont="1" applyFill="1" applyBorder="1" applyAlignment="1">
      <alignment horizontal="center" vertical="center" wrapText="1"/>
    </xf>
    <xf numFmtId="0" fontId="3" fillId="0" borderId="1" xfId="0" applyFont="1" applyBorder="1" applyAlignment="1">
      <alignment vertical="center" wrapText="1"/>
    </xf>
    <xf numFmtId="9" fontId="14" fillId="0" borderId="1" xfId="0" applyNumberFormat="1" applyFont="1" applyBorder="1" applyAlignment="1">
      <alignment horizontal="center" vertical="center" wrapText="1"/>
    </xf>
    <xf numFmtId="14" fontId="10" fillId="3" borderId="18" xfId="0" applyNumberFormat="1" applyFont="1" applyFill="1" applyBorder="1" applyAlignment="1">
      <alignment horizontal="center" vertical="center" wrapText="1"/>
    </xf>
    <xf numFmtId="0" fontId="28" fillId="3" borderId="8" xfId="0" applyFont="1" applyFill="1" applyBorder="1" applyAlignment="1">
      <alignment horizontal="center" vertical="center" wrapText="1"/>
    </xf>
    <xf numFmtId="9" fontId="3" fillId="3" borderId="1" xfId="0" applyNumberFormat="1" applyFont="1" applyFill="1" applyBorder="1" applyAlignment="1">
      <alignment horizontal="center" vertical="center"/>
    </xf>
    <xf numFmtId="0" fontId="28" fillId="3" borderId="8" xfId="0" applyFont="1" applyFill="1" applyBorder="1" applyAlignment="1">
      <alignment horizontal="left" vertical="center" wrapText="1"/>
    </xf>
    <xf numFmtId="0" fontId="30" fillId="7" borderId="22" xfId="0" applyFont="1" applyFill="1" applyBorder="1" applyAlignment="1">
      <alignment horizontal="center" vertical="center" wrapText="1"/>
    </xf>
    <xf numFmtId="0" fontId="30" fillId="7" borderId="23"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0" fillId="7" borderId="24"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12" fillId="0" borderId="22" xfId="0" applyFont="1" applyBorder="1" applyAlignment="1">
      <alignment horizontal="center" vertical="center" wrapText="1"/>
    </xf>
    <xf numFmtId="9" fontId="31" fillId="3" borderId="1" xfId="0" applyNumberFormat="1" applyFont="1" applyFill="1" applyBorder="1" applyAlignment="1">
      <alignment horizontal="center" vertical="center"/>
    </xf>
    <xf numFmtId="0" fontId="12" fillId="0" borderId="22" xfId="0" applyFont="1" applyBorder="1" applyAlignment="1">
      <alignment horizontal="left" vertical="center" wrapText="1"/>
    </xf>
    <xf numFmtId="0" fontId="25" fillId="0" borderId="0" xfId="0" applyFont="1" applyAlignment="1">
      <alignment horizontal="center" vertical="center"/>
    </xf>
    <xf numFmtId="14" fontId="12" fillId="0" borderId="22" xfId="0" applyNumberFormat="1" applyFont="1" applyBorder="1" applyAlignment="1">
      <alignment horizontal="center" vertical="center" wrapText="1"/>
    </xf>
    <xf numFmtId="0" fontId="25" fillId="3" borderId="8" xfId="0" applyFont="1" applyFill="1" applyBorder="1" applyAlignment="1">
      <alignment horizontal="center" vertical="center"/>
    </xf>
    <xf numFmtId="0" fontId="31" fillId="3" borderId="1" xfId="0" applyFont="1" applyFill="1" applyBorder="1" applyAlignment="1"/>
    <xf numFmtId="0" fontId="28" fillId="3" borderId="1" xfId="0" applyFont="1" applyFill="1" applyBorder="1" applyAlignment="1">
      <alignment horizontal="center" vertical="center" wrapText="1"/>
    </xf>
    <xf numFmtId="0" fontId="12" fillId="0" borderId="17" xfId="0" applyFont="1" applyBorder="1" applyAlignment="1">
      <alignment horizontal="center" vertical="center"/>
    </xf>
    <xf numFmtId="9" fontId="31" fillId="0" borderId="1" xfId="0" applyNumberFormat="1" applyFont="1" applyBorder="1" applyAlignment="1"/>
    <xf numFmtId="0" fontId="3" fillId="2" borderId="1" xfId="0" applyFont="1" applyFill="1" applyBorder="1" applyAlignment="1">
      <alignment vertical="center" wrapText="1"/>
    </xf>
    <xf numFmtId="0" fontId="9" fillId="7"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12" fillId="0" borderId="1" xfId="0" applyFont="1" applyBorder="1" applyAlignment="1">
      <alignment wrapText="1"/>
    </xf>
    <xf numFmtId="0" fontId="2" fillId="0" borderId="1" xfId="0" applyFont="1" applyBorder="1" applyAlignment="1">
      <alignment vertical="center" wrapText="1"/>
    </xf>
    <xf numFmtId="0" fontId="12" fillId="0" borderId="1" xfId="0" applyFont="1" applyBorder="1" applyAlignment="1">
      <alignment vertical="center" wrapText="1"/>
    </xf>
    <xf numFmtId="9" fontId="3" fillId="6" borderId="1" xfId="0" applyNumberFormat="1" applyFont="1" applyFill="1" applyBorder="1" applyAlignment="1">
      <alignment horizontal="center" vertical="center"/>
    </xf>
    <xf numFmtId="0" fontId="32" fillId="3" borderId="1" xfId="0" applyFont="1" applyFill="1" applyBorder="1" applyAlignment="1">
      <alignment vertical="center" wrapText="1"/>
    </xf>
    <xf numFmtId="0" fontId="15" fillId="0" borderId="1" xfId="0" applyFont="1" applyBorder="1" applyAlignme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0" fontId="4" fillId="3" borderId="8" xfId="0" applyFont="1" applyFill="1" applyBorder="1" applyAlignment="1"/>
    <xf numFmtId="166" fontId="3" fillId="0" borderId="1" xfId="0" applyNumberFormat="1" applyFont="1" applyBorder="1" applyAlignment="1">
      <alignment horizontal="center" vertical="center" wrapText="1"/>
    </xf>
    <xf numFmtId="0" fontId="15" fillId="0" borderId="1" xfId="0" applyFont="1" applyBorder="1" applyAlignment="1">
      <alignment wrapText="1"/>
    </xf>
    <xf numFmtId="0" fontId="2" fillId="0" borderId="1" xfId="0" applyFont="1" applyBorder="1" applyAlignment="1"/>
    <xf numFmtId="0" fontId="2" fillId="0" borderId="1" xfId="0" applyFont="1" applyBorder="1" applyAlignment="1">
      <alignment horizontal="center" vertical="center" wrapText="1"/>
    </xf>
    <xf numFmtId="0" fontId="4" fillId="3" borderId="8" xfId="0" applyFont="1" applyFill="1" applyBorder="1" applyAlignment="1">
      <alignment horizontal="center" vertical="center"/>
    </xf>
    <xf numFmtId="0" fontId="2" fillId="0" borderId="1" xfId="0" applyFont="1" applyBorder="1" applyAlignment="1">
      <alignment horizontal="center" vertical="center"/>
    </xf>
    <xf numFmtId="0" fontId="12" fillId="0" borderId="1" xfId="0" applyFont="1" applyBorder="1" applyAlignment="1"/>
    <xf numFmtId="0" fontId="12" fillId="3" borderId="1" xfId="0" applyFont="1" applyFill="1" applyBorder="1" applyAlignment="1">
      <alignment horizontal="left"/>
    </xf>
    <xf numFmtId="0" fontId="15" fillId="0" borderId="1" xfId="0" applyFont="1" applyBorder="1" applyAlignment="1">
      <alignment horizontal="center" vertical="center"/>
    </xf>
    <xf numFmtId="0" fontId="2" fillId="0" borderId="0" xfId="0" applyFont="1" applyAlignment="1">
      <alignment vertical="center" wrapText="1"/>
    </xf>
    <xf numFmtId="10" fontId="3" fillId="0" borderId="1" xfId="0" applyNumberFormat="1" applyFont="1" applyBorder="1" applyAlignment="1">
      <alignment horizontal="center" vertical="center" wrapText="1"/>
    </xf>
    <xf numFmtId="0" fontId="34" fillId="0" borderId="1" xfId="0" applyFont="1" applyBorder="1" applyAlignment="1">
      <alignment horizontal="left" vertical="center" wrapText="1"/>
    </xf>
    <xf numFmtId="10" fontId="3" fillId="0" borderId="1" xfId="0" applyNumberFormat="1" applyFont="1" applyBorder="1" applyAlignment="1">
      <alignment horizontal="center" vertical="center" wrapText="1"/>
    </xf>
    <xf numFmtId="3" fontId="3" fillId="0" borderId="1" xfId="0" applyNumberFormat="1" applyFont="1" applyBorder="1" applyAlignment="1">
      <alignment horizontal="center" wrapText="1"/>
    </xf>
    <xf numFmtId="14" fontId="3" fillId="3" borderId="1" xfId="0" applyNumberFormat="1" applyFont="1" applyFill="1" applyBorder="1" applyAlignment="1">
      <alignment horizontal="center" vertical="center"/>
    </xf>
    <xf numFmtId="1" fontId="3" fillId="2" borderId="1" xfId="0" applyNumberFormat="1" applyFont="1" applyFill="1" applyBorder="1" applyAlignment="1">
      <alignment vertical="center" wrapText="1"/>
    </xf>
    <xf numFmtId="1" fontId="3" fillId="3" borderId="1" xfId="0" applyNumberFormat="1" applyFont="1" applyFill="1" applyBorder="1" applyAlignment="1">
      <alignment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3" fillId="0" borderId="0" xfId="0" applyFont="1" applyAlignment="1">
      <alignment horizontal="center"/>
    </xf>
    <xf numFmtId="0" fontId="3" fillId="3" borderId="8" xfId="0" applyFont="1" applyFill="1" applyBorder="1" applyAlignment="1">
      <alignment horizontal="center" vertical="center" wrapText="1"/>
    </xf>
    <xf numFmtId="0" fontId="3" fillId="0" borderId="0" xfId="0" applyFont="1" applyAlignment="1">
      <alignment horizontal="center" vertical="center" wrapText="1"/>
    </xf>
    <xf numFmtId="9" fontId="3" fillId="0" borderId="0" xfId="0" applyNumberFormat="1" applyFont="1" applyAlignment="1">
      <alignment horizontal="center" vertical="center" wrapText="1"/>
    </xf>
    <xf numFmtId="0" fontId="3" fillId="8" borderId="8" xfId="0" applyFont="1" applyFill="1" applyBorder="1" applyAlignment="1">
      <alignment horizontal="center" vertical="center" wrapText="1"/>
    </xf>
    <xf numFmtId="0" fontId="3" fillId="0" borderId="0" xfId="0" applyFont="1" applyAlignment="1">
      <alignment horizontal="center" wrapText="1"/>
    </xf>
    <xf numFmtId="14" fontId="8" fillId="3" borderId="8" xfId="0" applyNumberFormat="1" applyFont="1" applyFill="1" applyBorder="1" applyAlignment="1">
      <alignment horizontal="center" vertical="center" wrapText="1"/>
    </xf>
    <xf numFmtId="9" fontId="8" fillId="3" borderId="8" xfId="0" applyNumberFormat="1" applyFont="1" applyFill="1" applyBorder="1" applyAlignment="1">
      <alignment horizontal="right" vertical="center" wrapText="1"/>
    </xf>
    <xf numFmtId="9" fontId="8" fillId="3" borderId="8" xfId="0" applyNumberFormat="1" applyFont="1" applyFill="1" applyBorder="1" applyAlignment="1">
      <alignment horizontal="center" vertical="center" wrapText="1"/>
    </xf>
    <xf numFmtId="0" fontId="3" fillId="0" borderId="0" xfId="0" applyFont="1" applyAlignment="1"/>
    <xf numFmtId="0" fontId="3" fillId="8" borderId="8" xfId="0" applyFont="1" applyFill="1" applyBorder="1" applyAlignment="1"/>
    <xf numFmtId="14" fontId="3" fillId="0" borderId="0" xfId="0" applyNumberFormat="1" applyFont="1" applyAlignment="1">
      <alignment horizontal="center" vertical="center" wrapText="1"/>
    </xf>
    <xf numFmtId="0" fontId="31" fillId="0" borderId="0" xfId="0" applyFont="1" applyAlignment="1"/>
    <xf numFmtId="0" fontId="31" fillId="3" borderId="8" xfId="0" applyFont="1" applyFill="1" applyBorder="1" applyAlignment="1"/>
    <xf numFmtId="0" fontId="3" fillId="3" borderId="8" xfId="0" applyFont="1" applyFill="1" applyBorder="1" applyAlignment="1"/>
    <xf numFmtId="0" fontId="8" fillId="7" borderId="22" xfId="0" applyFont="1" applyFill="1" applyBorder="1" applyAlignment="1">
      <alignment horizontal="center" vertical="center" wrapText="1"/>
    </xf>
    <xf numFmtId="0" fontId="8" fillId="7" borderId="23" xfId="0" applyFont="1" applyFill="1" applyBorder="1" applyAlignment="1">
      <alignment horizontal="center" vertical="center" wrapText="1"/>
    </xf>
    <xf numFmtId="0" fontId="8" fillId="7" borderId="24"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22" xfId="0" applyFont="1" applyBorder="1" applyAlignment="1">
      <alignment horizontal="left" vertical="center" wrapText="1"/>
    </xf>
    <xf numFmtId="14" fontId="3" fillId="0" borderId="22" xfId="0" applyNumberFormat="1" applyFont="1" applyBorder="1" applyAlignment="1">
      <alignment horizontal="center" vertical="center" wrapText="1"/>
    </xf>
    <xf numFmtId="0" fontId="3" fillId="0" borderId="29" xfId="0" applyFont="1" applyBorder="1" applyAlignment="1">
      <alignment horizontal="center" vertical="center" wrapText="1"/>
    </xf>
    <xf numFmtId="0" fontId="3" fillId="0" borderId="29" xfId="0" applyFont="1" applyBorder="1" applyAlignment="1">
      <alignment horizontal="left" vertical="center" wrapText="1"/>
    </xf>
    <xf numFmtId="14" fontId="3" fillId="0" borderId="29" xfId="0" applyNumberFormat="1" applyFont="1" applyBorder="1" applyAlignment="1">
      <alignment horizontal="center" vertical="center" wrapText="1"/>
    </xf>
    <xf numFmtId="0" fontId="8" fillId="7" borderId="8" xfId="0" applyFont="1" applyFill="1" applyBorder="1" applyAlignment="1">
      <alignment horizontal="center" vertical="center" wrapText="1"/>
    </xf>
    <xf numFmtId="0" fontId="3" fillId="8" borderId="8" xfId="0" applyFont="1" applyFill="1" applyBorder="1" applyAlignment="1">
      <alignment horizontal="center"/>
    </xf>
    <xf numFmtId="0" fontId="3" fillId="0" borderId="0" xfId="0" applyFont="1" applyAlignment="1">
      <alignment wrapText="1"/>
    </xf>
    <xf numFmtId="0" fontId="3" fillId="0" borderId="0" xfId="0" applyFont="1" applyAlignment="1">
      <alignment vertical="center" wrapText="1"/>
    </xf>
    <xf numFmtId="0" fontId="3" fillId="3" borderId="8" xfId="0" applyFont="1" applyFill="1" applyBorder="1" applyAlignment="1">
      <alignment horizontal="left"/>
    </xf>
    <xf numFmtId="0" fontId="3" fillId="2" borderId="8" xfId="0" applyFont="1" applyFill="1" applyBorder="1" applyAlignment="1">
      <alignment horizontal="center"/>
    </xf>
    <xf numFmtId="0" fontId="0" fillId="0" borderId="0" xfId="0" applyFont="1" applyAlignment="1">
      <alignment wrapText="1"/>
    </xf>
    <xf numFmtId="0" fontId="2" fillId="3" borderId="8" xfId="0" applyFont="1" applyFill="1" applyBorder="1" applyAlignment="1">
      <alignment horizontal="center"/>
    </xf>
    <xf numFmtId="0" fontId="9" fillId="3" borderId="1" xfId="0" applyFont="1" applyFill="1" applyBorder="1" applyAlignment="1">
      <alignment horizontal="center" vertical="center" wrapText="1"/>
    </xf>
    <xf numFmtId="14" fontId="11" fillId="3" borderId="1" xfId="0" applyNumberFormat="1" applyFont="1" applyFill="1" applyBorder="1" applyAlignment="1">
      <alignment horizontal="center" vertical="center" wrapText="1"/>
    </xf>
    <xf numFmtId="14" fontId="36" fillId="3" borderId="1" xfId="0" applyNumberFormat="1" applyFont="1" applyFill="1" applyBorder="1" applyAlignment="1">
      <alignment horizontal="center" vertical="center" wrapText="1"/>
    </xf>
    <xf numFmtId="14" fontId="10" fillId="3" borderId="15" xfId="0" applyNumberFormat="1" applyFont="1" applyFill="1" applyBorder="1" applyAlignment="1">
      <alignment horizontal="center" vertical="center" wrapText="1"/>
    </xf>
    <xf numFmtId="14" fontId="10" fillId="3" borderId="16" xfId="0" applyNumberFormat="1" applyFont="1" applyFill="1" applyBorder="1" applyAlignment="1">
      <alignment horizontal="center" vertical="center" wrapText="1"/>
    </xf>
    <xf numFmtId="0" fontId="10" fillId="3" borderId="15" xfId="0" applyFont="1" applyFill="1" applyBorder="1" applyAlignment="1">
      <alignment horizontal="center" vertical="center" wrapText="1"/>
    </xf>
    <xf numFmtId="14" fontId="9" fillId="4" borderId="1" xfId="0" applyNumberFormat="1" applyFont="1" applyFill="1" applyBorder="1" applyAlignment="1">
      <alignment horizontal="center" vertical="center" wrapText="1"/>
    </xf>
    <xf numFmtId="14" fontId="9" fillId="4" borderId="15" xfId="0" applyNumberFormat="1" applyFont="1" applyFill="1" applyBorder="1" applyAlignment="1">
      <alignment horizontal="center" vertical="center" wrapText="1"/>
    </xf>
    <xf numFmtId="14" fontId="9" fillId="5" borderId="16" xfId="0" applyNumberFormat="1" applyFont="1" applyFill="1" applyBorder="1" applyAlignment="1">
      <alignment horizontal="center" vertical="center" wrapText="1"/>
    </xf>
    <xf numFmtId="0" fontId="9" fillId="5" borderId="15" xfId="0" applyFont="1" applyFill="1" applyBorder="1" applyAlignment="1">
      <alignment horizontal="center" vertical="center" wrapText="1"/>
    </xf>
    <xf numFmtId="0" fontId="2" fillId="3" borderId="1" xfId="0" applyFont="1" applyFill="1" applyBorder="1" applyAlignment="1">
      <alignment vertical="center" wrapText="1"/>
    </xf>
    <xf numFmtId="3" fontId="2" fillId="3" borderId="1" xfId="0" applyNumberFormat="1" applyFont="1" applyFill="1" applyBorder="1" applyAlignment="1">
      <alignment horizontal="center" vertical="center" wrapText="1"/>
    </xf>
    <xf numFmtId="0" fontId="10" fillId="3" borderId="18" xfId="0" applyFont="1" applyFill="1" applyBorder="1" applyAlignment="1">
      <alignment horizontal="center" vertical="center" wrapText="1"/>
    </xf>
    <xf numFmtId="0" fontId="2" fillId="0" borderId="12" xfId="0" applyFont="1" applyBorder="1" applyAlignment="1">
      <alignment horizontal="center" vertical="center" wrapText="1"/>
    </xf>
    <xf numFmtId="1" fontId="17" fillId="3" borderId="1" xfId="0" applyNumberFormat="1" applyFont="1" applyFill="1" applyBorder="1" applyAlignment="1">
      <alignment horizontal="center" vertical="center"/>
    </xf>
    <xf numFmtId="1" fontId="2" fillId="6" borderId="1" xfId="0" applyNumberFormat="1"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12" fillId="3" borderId="33" xfId="0" applyFont="1" applyFill="1" applyBorder="1" applyAlignment="1">
      <alignment horizontal="left" vertical="center" wrapText="1"/>
    </xf>
    <xf numFmtId="0" fontId="12" fillId="3" borderId="1" xfId="0" applyFont="1" applyFill="1" applyBorder="1" applyAlignment="1">
      <alignment horizontal="left" vertical="center" wrapText="1"/>
    </xf>
    <xf numFmtId="9" fontId="2" fillId="0" borderId="12" xfId="0" applyNumberFormat="1" applyFont="1" applyBorder="1" applyAlignment="1">
      <alignment horizontal="center" vertical="center" wrapText="1"/>
    </xf>
    <xf numFmtId="14" fontId="12" fillId="3" borderId="1" xfId="0" applyNumberFormat="1" applyFont="1" applyFill="1" applyBorder="1" applyAlignment="1">
      <alignment horizontal="center" vertical="center" wrapText="1"/>
    </xf>
    <xf numFmtId="14" fontId="16" fillId="3" borderId="1" xfId="0" applyNumberFormat="1" applyFont="1" applyFill="1" applyBorder="1" applyAlignment="1">
      <alignment horizontal="center" vertical="center" wrapText="1"/>
    </xf>
    <xf numFmtId="9" fontId="2" fillId="0" borderId="1" xfId="0" applyNumberFormat="1" applyFont="1" applyBorder="1" applyAlignment="1">
      <alignment vertical="center" wrapText="1"/>
    </xf>
    <xf numFmtId="9" fontId="12" fillId="3" borderId="15" xfId="0" applyNumberFormat="1" applyFont="1" applyFill="1" applyBorder="1" applyAlignment="1">
      <alignment horizontal="center" vertical="center" wrapText="1"/>
    </xf>
    <xf numFmtId="9" fontId="2" fillId="0" borderId="1" xfId="0" applyNumberFormat="1" applyFont="1" applyBorder="1" applyAlignment="1">
      <alignment horizontal="center"/>
    </xf>
    <xf numFmtId="9" fontId="12" fillId="3" borderId="1" xfId="0" applyNumberFormat="1" applyFont="1" applyFill="1" applyBorder="1" applyAlignment="1">
      <alignment vertical="center" wrapText="1"/>
    </xf>
    <xf numFmtId="9" fontId="12" fillId="3" borderId="1" xfId="0" applyNumberFormat="1" applyFont="1" applyFill="1" applyBorder="1" applyAlignment="1">
      <alignment horizontal="center"/>
    </xf>
    <xf numFmtId="14" fontId="9" fillId="3" borderId="1" xfId="0" applyNumberFormat="1" applyFont="1" applyFill="1" applyBorder="1" applyAlignment="1">
      <alignment horizontal="center" vertical="center" wrapText="1"/>
    </xf>
    <xf numFmtId="0" fontId="2" fillId="3" borderId="1" xfId="0" applyFont="1" applyFill="1" applyBorder="1" applyAlignment="1"/>
    <xf numFmtId="1" fontId="2" fillId="6" borderId="1" xfId="0" applyNumberFormat="1" applyFont="1" applyFill="1" applyBorder="1" applyAlignment="1">
      <alignment horizontal="center" vertical="center"/>
    </xf>
    <xf numFmtId="0" fontId="2" fillId="3" borderId="1" xfId="0" applyFont="1" applyFill="1" applyBorder="1" applyAlignment="1">
      <alignment horizontal="center" vertical="center" wrapText="1"/>
    </xf>
    <xf numFmtId="0" fontId="38" fillId="0" borderId="1" xfId="0" applyFont="1" applyBorder="1" applyAlignment="1">
      <alignment horizontal="center" vertical="center" wrapText="1"/>
    </xf>
    <xf numFmtId="9" fontId="17"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9" fontId="12" fillId="3" borderId="1" xfId="0" applyNumberFormat="1" applyFont="1" applyFill="1" applyBorder="1" applyAlignment="1">
      <alignment horizontal="center" vertical="center" wrapText="1"/>
    </xf>
    <xf numFmtId="0" fontId="17" fillId="3" borderId="33" xfId="0" applyFont="1" applyFill="1" applyBorder="1" applyAlignment="1">
      <alignment horizontal="left" vertical="center" wrapText="1"/>
    </xf>
    <xf numFmtId="1" fontId="12" fillId="3" borderId="1" xfId="0" applyNumberFormat="1" applyFont="1" applyFill="1" applyBorder="1" applyAlignment="1">
      <alignment horizontal="left" vertical="center" wrapText="1"/>
    </xf>
    <xf numFmtId="10" fontId="12" fillId="3"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2" fillId="3" borderId="15" xfId="0" applyFont="1" applyFill="1" applyBorder="1" applyAlignment="1">
      <alignment vertical="center" wrapText="1"/>
    </xf>
    <xf numFmtId="10" fontId="2" fillId="3" borderId="1" xfId="0" applyNumberFormat="1" applyFont="1" applyFill="1" applyBorder="1" applyAlignment="1">
      <alignment horizontal="center" vertical="center"/>
    </xf>
    <xf numFmtId="0" fontId="2" fillId="3" borderId="8" xfId="0" applyFont="1" applyFill="1" applyBorder="1" applyAlignment="1">
      <alignment vertical="center" wrapText="1"/>
    </xf>
    <xf numFmtId="0" fontId="2" fillId="3" borderId="8" xfId="0" applyFont="1" applyFill="1" applyBorder="1" applyAlignment="1">
      <alignment horizontal="left" vertical="center"/>
    </xf>
    <xf numFmtId="0" fontId="2" fillId="3" borderId="8" xfId="0" applyFont="1" applyFill="1" applyBorder="1" applyAlignment="1">
      <alignment horizontal="center" vertical="center" wrapText="1"/>
    </xf>
    <xf numFmtId="14" fontId="2" fillId="3" borderId="8" xfId="0" applyNumberFormat="1" applyFont="1" applyFill="1" applyBorder="1" applyAlignment="1">
      <alignment horizontal="center" vertical="center" wrapText="1"/>
    </xf>
    <xf numFmtId="0" fontId="2" fillId="3" borderId="1" xfId="0" applyFont="1" applyFill="1" applyBorder="1" applyAlignment="1">
      <alignment horizontal="left" vertical="center" wrapText="1"/>
    </xf>
    <xf numFmtId="10" fontId="2" fillId="3" borderId="1" xfId="0" applyNumberFormat="1" applyFont="1" applyFill="1" applyBorder="1" applyAlignment="1">
      <alignment horizontal="center" vertical="center" wrapText="1"/>
    </xf>
    <xf numFmtId="1" fontId="2" fillId="3" borderId="1" xfId="0" applyNumberFormat="1" applyFont="1" applyFill="1" applyBorder="1" applyAlignment="1">
      <alignment horizontal="center" vertical="center"/>
    </xf>
    <xf numFmtId="0" fontId="37" fillId="3" borderId="1" xfId="0" applyFont="1" applyFill="1" applyBorder="1" applyAlignment="1">
      <alignment horizontal="left" vertical="center" wrapText="1"/>
    </xf>
    <xf numFmtId="0" fontId="28" fillId="3" borderId="1" xfId="0" applyFont="1" applyFill="1" applyBorder="1" applyAlignment="1">
      <alignment horizontal="left" vertical="center" wrapText="1"/>
    </xf>
    <xf numFmtId="14" fontId="2" fillId="3" borderId="1" xfId="0" applyNumberFormat="1" applyFont="1" applyFill="1" applyBorder="1" applyAlignment="1">
      <alignment horizontal="center" vertical="center" wrapText="1"/>
    </xf>
    <xf numFmtId="0" fontId="37" fillId="3" borderId="1" xfId="0" applyFont="1" applyFill="1" applyBorder="1" applyAlignment="1">
      <alignment horizontal="center" vertical="center" wrapText="1"/>
    </xf>
    <xf numFmtId="10" fontId="37" fillId="3" borderId="1" xfId="0" applyNumberFormat="1" applyFont="1" applyFill="1" applyBorder="1" applyAlignment="1">
      <alignment horizontal="center" vertical="center" wrapText="1"/>
    </xf>
    <xf numFmtId="169" fontId="2" fillId="3" borderId="1" xfId="0" applyNumberFormat="1" applyFont="1" applyFill="1" applyBorder="1" applyAlignment="1">
      <alignment vertical="center" wrapText="1"/>
    </xf>
    <xf numFmtId="9" fontId="2" fillId="3" borderId="1" xfId="0" applyNumberFormat="1" applyFont="1" applyFill="1" applyBorder="1" applyAlignment="1">
      <alignment horizontal="center" vertical="center" wrapText="1"/>
    </xf>
    <xf numFmtId="0" fontId="2" fillId="3" borderId="15" xfId="0" applyFont="1" applyFill="1" applyBorder="1" applyAlignment="1">
      <alignment horizontal="left" vertical="center" wrapText="1"/>
    </xf>
    <xf numFmtId="9" fontId="2" fillId="3" borderId="1" xfId="0" applyNumberFormat="1" applyFont="1" applyFill="1" applyBorder="1" applyAlignment="1">
      <alignment vertical="center" wrapText="1"/>
    </xf>
    <xf numFmtId="1" fontId="2" fillId="0" borderId="1" xfId="0" applyNumberFormat="1" applyFont="1" applyBorder="1" applyAlignment="1">
      <alignment horizontal="center" vertical="center"/>
    </xf>
    <xf numFmtId="9" fontId="2" fillId="3" borderId="1" xfId="0" applyNumberFormat="1" applyFont="1" applyFill="1" applyBorder="1" applyAlignment="1">
      <alignment horizontal="center"/>
    </xf>
    <xf numFmtId="0" fontId="2" fillId="0" borderId="12" xfId="0" applyFont="1" applyBorder="1" applyAlignment="1">
      <alignment horizontal="left" vertical="center" wrapText="1"/>
    </xf>
    <xf numFmtId="3" fontId="2" fillId="3" borderId="1" xfId="0" applyNumberFormat="1" applyFont="1" applyFill="1" applyBorder="1" applyAlignment="1">
      <alignment horizontal="center" vertical="center"/>
    </xf>
    <xf numFmtId="0" fontId="2" fillId="0" borderId="0" xfId="0" applyFont="1" applyAlignment="1">
      <alignment horizontal="left" vertical="center" wrapText="1"/>
    </xf>
    <xf numFmtId="14" fontId="2" fillId="0" borderId="12" xfId="0" applyNumberFormat="1" applyFont="1" applyBorder="1" applyAlignment="1">
      <alignment horizontal="center" vertical="center" wrapText="1"/>
    </xf>
    <xf numFmtId="1" fontId="37" fillId="3" borderId="1" xfId="0" applyNumberFormat="1" applyFont="1" applyFill="1" applyBorder="1" applyAlignment="1">
      <alignment horizontal="center" vertical="center" wrapText="1"/>
    </xf>
    <xf numFmtId="0" fontId="2" fillId="0" borderId="12" xfId="0" applyFont="1" applyBorder="1" applyAlignment="1">
      <alignment vertical="center" wrapText="1"/>
    </xf>
    <xf numFmtId="0" fontId="2" fillId="0" borderId="14" xfId="0" applyFont="1" applyBorder="1" applyAlignment="1">
      <alignment horizontal="center" vertical="center"/>
    </xf>
    <xf numFmtId="1" fontId="2" fillId="0" borderId="1" xfId="0" applyNumberFormat="1" applyFont="1" applyBorder="1" applyAlignment="1">
      <alignment horizontal="center" vertical="center" wrapText="1"/>
    </xf>
    <xf numFmtId="0" fontId="35" fillId="3" borderId="1" xfId="0" applyFont="1" applyFill="1" applyBorder="1" applyAlignment="1">
      <alignment horizontal="center" vertical="center" wrapText="1"/>
    </xf>
    <xf numFmtId="0" fontId="37" fillId="3" borderId="1" xfId="0" applyFont="1" applyFill="1" applyBorder="1" applyAlignment="1">
      <alignment vertical="center" wrapText="1"/>
    </xf>
    <xf numFmtId="0" fontId="35" fillId="3" borderId="1" xfId="0" applyFont="1" applyFill="1" applyBorder="1" applyAlignment="1">
      <alignment horizontal="left" vertical="center" wrapText="1"/>
    </xf>
    <xf numFmtId="14" fontId="37" fillId="3" borderId="1" xfId="0" applyNumberFormat="1" applyFont="1" applyFill="1" applyBorder="1" applyAlignment="1">
      <alignment horizontal="center" vertical="center" wrapText="1"/>
    </xf>
    <xf numFmtId="9" fontId="37" fillId="3" borderId="1" xfId="0" applyNumberFormat="1" applyFont="1" applyFill="1" applyBorder="1" applyAlignment="1">
      <alignment horizontal="center" vertical="center" wrapText="1"/>
    </xf>
    <xf numFmtId="0" fontId="2" fillId="0" borderId="17" xfId="0" applyFont="1" applyBorder="1" applyAlignment="1">
      <alignment horizontal="center"/>
    </xf>
    <xf numFmtId="9" fontId="9" fillId="3" borderId="1" xfId="0" applyNumberFormat="1" applyFont="1" applyFill="1" applyBorder="1" applyAlignment="1">
      <alignment horizontal="right" vertical="center" wrapText="1"/>
    </xf>
    <xf numFmtId="9" fontId="9" fillId="3" borderId="1" xfId="0" applyNumberFormat="1" applyFont="1" applyFill="1" applyBorder="1" applyAlignment="1">
      <alignment horizontal="center" vertical="center" wrapText="1"/>
    </xf>
    <xf numFmtId="14" fontId="9" fillId="3" borderId="18" xfId="0" applyNumberFormat="1" applyFont="1" applyFill="1" applyBorder="1" applyAlignment="1">
      <alignment horizontal="center" vertical="center" wrapText="1"/>
    </xf>
    <xf numFmtId="1" fontId="37" fillId="3" borderId="1" xfId="0" applyNumberFormat="1" applyFont="1" applyFill="1" applyBorder="1" applyAlignment="1">
      <alignment horizontal="center" vertical="center"/>
    </xf>
    <xf numFmtId="0" fontId="35" fillId="3" borderId="8" xfId="0" applyFont="1" applyFill="1" applyBorder="1" applyAlignment="1">
      <alignment horizontal="center" vertical="center" wrapText="1"/>
    </xf>
    <xf numFmtId="0" fontId="35" fillId="3" borderId="8" xfId="0" applyFont="1" applyFill="1" applyBorder="1" applyAlignment="1">
      <alignment horizontal="left" vertical="center" wrapText="1"/>
    </xf>
    <xf numFmtId="0" fontId="2" fillId="0" borderId="1" xfId="0" applyFont="1" applyBorder="1" applyAlignment="1">
      <alignment wrapText="1"/>
    </xf>
    <xf numFmtId="0" fontId="2" fillId="3" borderId="1" xfId="0" applyFont="1" applyFill="1" applyBorder="1" applyAlignment="1">
      <alignment horizontal="left"/>
    </xf>
    <xf numFmtId="0" fontId="2" fillId="3" borderId="36" xfId="0" applyFont="1" applyFill="1" applyBorder="1" applyAlignment="1">
      <alignment horizontal="center"/>
    </xf>
    <xf numFmtId="0" fontId="12" fillId="0" borderId="29" xfId="0" applyFont="1" applyBorder="1" applyAlignment="1">
      <alignment horizontal="center" vertical="center" wrapText="1"/>
    </xf>
    <xf numFmtId="0" fontId="12" fillId="0" borderId="29" xfId="0" applyFont="1" applyBorder="1" applyAlignment="1">
      <alignment horizontal="left" vertical="center" wrapText="1"/>
    </xf>
    <xf numFmtId="0" fontId="2" fillId="3" borderId="1" xfId="0" applyFont="1" applyFill="1" applyBorder="1" applyAlignment="1">
      <alignment wrapText="1"/>
    </xf>
    <xf numFmtId="0" fontId="12" fillId="0" borderId="1" xfId="0" applyFont="1" applyBorder="1" applyAlignment="1">
      <alignment horizontal="center"/>
    </xf>
    <xf numFmtId="171" fontId="12" fillId="0" borderId="1" xfId="0" applyNumberFormat="1" applyFont="1" applyBorder="1" applyAlignment="1">
      <alignment horizontal="center" vertical="center" wrapText="1"/>
    </xf>
    <xf numFmtId="171" fontId="12" fillId="0" borderId="1" xfId="0" applyNumberFormat="1" applyFont="1" applyBorder="1" applyAlignment="1">
      <alignment horizontal="center" vertical="center"/>
    </xf>
    <xf numFmtId="1" fontId="12" fillId="0" borderId="1" xfId="0" applyNumberFormat="1" applyFont="1" applyBorder="1" applyAlignment="1">
      <alignment horizontal="center" vertical="center"/>
    </xf>
    <xf numFmtId="3" fontId="12" fillId="0" borderId="1" xfId="0" applyNumberFormat="1" applyFont="1" applyBorder="1" applyAlignment="1">
      <alignment horizontal="center" vertical="center" wrapText="1"/>
    </xf>
    <xf numFmtId="14" fontId="12" fillId="0" borderId="12" xfId="0" applyNumberFormat="1" applyFont="1" applyBorder="1" applyAlignment="1">
      <alignment horizontal="center" vertical="center" wrapText="1"/>
    </xf>
    <xf numFmtId="1" fontId="39" fillId="0" borderId="12" xfId="0" applyNumberFormat="1" applyFont="1" applyBorder="1" applyAlignment="1">
      <alignment horizontal="left" vertical="center" wrapText="1"/>
    </xf>
    <xf numFmtId="14" fontId="39" fillId="0" borderId="1" xfId="0" applyNumberFormat="1" applyFont="1" applyBorder="1" applyAlignment="1">
      <alignment horizontal="center" vertical="center" wrapText="1"/>
    </xf>
    <xf numFmtId="0" fontId="39" fillId="0" borderId="1" xfId="0" applyFont="1" applyBorder="1" applyAlignment="1">
      <alignment vertical="center" wrapText="1"/>
    </xf>
    <xf numFmtId="9" fontId="39" fillId="0" borderId="1" xfId="0" applyNumberFormat="1" applyFont="1" applyBorder="1" applyAlignment="1">
      <alignment vertical="center" wrapText="1"/>
    </xf>
    <xf numFmtId="0" fontId="39" fillId="0" borderId="1" xfId="0" applyFont="1" applyBorder="1" applyAlignment="1">
      <alignment vertical="top" wrapText="1"/>
    </xf>
    <xf numFmtId="1" fontId="39" fillId="0" borderId="1" xfId="0" applyNumberFormat="1" applyFont="1" applyBorder="1" applyAlignment="1">
      <alignment horizontal="left" vertical="center"/>
    </xf>
    <xf numFmtId="0" fontId="12" fillId="0" borderId="1" xfId="0" applyFont="1" applyBorder="1" applyAlignment="1">
      <alignment vertical="top" wrapText="1"/>
    </xf>
    <xf numFmtId="0" fontId="39" fillId="0" borderId="1" xfId="0" applyFont="1" applyBorder="1" applyAlignment="1">
      <alignment horizontal="center" vertical="center" wrapText="1"/>
    </xf>
    <xf numFmtId="1" fontId="12" fillId="0" borderId="1" xfId="0" applyNumberFormat="1" applyFont="1" applyBorder="1" applyAlignment="1">
      <alignment horizontal="left" vertical="center"/>
    </xf>
    <xf numFmtId="1" fontId="12" fillId="0" borderId="1" xfId="0" applyNumberFormat="1" applyFont="1" applyBorder="1" applyAlignment="1">
      <alignment horizontal="left" vertical="center" wrapText="1"/>
    </xf>
    <xf numFmtId="1" fontId="12" fillId="0" borderId="1" xfId="0" applyNumberFormat="1" applyFont="1" applyBorder="1" applyAlignment="1">
      <alignment horizontal="left" wrapText="1"/>
    </xf>
    <xf numFmtId="3" fontId="12" fillId="0" borderId="1" xfId="0" applyNumberFormat="1" applyFont="1" applyBorder="1" applyAlignment="1">
      <alignment horizontal="center" wrapText="1"/>
    </xf>
    <xf numFmtId="15" fontId="2" fillId="3" borderId="1" xfId="0" applyNumberFormat="1" applyFont="1" applyFill="1" applyBorder="1" applyAlignment="1">
      <alignment horizontal="center" vertical="center" wrapText="1"/>
    </xf>
    <xf numFmtId="3" fontId="12" fillId="0" borderId="1" xfId="0" applyNumberFormat="1" applyFont="1" applyBorder="1" applyAlignment="1"/>
    <xf numFmtId="9" fontId="25" fillId="0" borderId="1" xfId="0" applyNumberFormat="1" applyFont="1" applyBorder="1" applyAlignment="1"/>
    <xf numFmtId="9" fontId="2" fillId="0" borderId="1" xfId="0" applyNumberFormat="1" applyFont="1" applyBorder="1" applyAlignment="1">
      <alignment horizontal="center" vertical="center" wrapText="1"/>
    </xf>
    <xf numFmtId="0" fontId="25" fillId="3" borderId="1" xfId="0" applyFont="1" applyFill="1" applyBorder="1" applyAlignment="1"/>
    <xf numFmtId="0" fontId="37" fillId="0" borderId="1" xfId="0" applyFont="1" applyBorder="1" applyAlignment="1">
      <alignment vertical="center" wrapText="1"/>
    </xf>
    <xf numFmtId="0" fontId="51" fillId="0" borderId="1" xfId="0" applyFont="1" applyBorder="1" applyAlignment="1">
      <alignment horizontal="left" vertical="center" wrapText="1"/>
    </xf>
    <xf numFmtId="0" fontId="52" fillId="0" borderId="1" xfId="0" applyFont="1" applyBorder="1" applyAlignment="1">
      <alignment horizontal="left" vertical="top" wrapText="1"/>
    </xf>
    <xf numFmtId="0" fontId="0" fillId="0" borderId="1" xfId="0" applyFont="1" applyBorder="1" applyAlignment="1">
      <alignment horizontal="left" wrapText="1"/>
    </xf>
    <xf numFmtId="0" fontId="5" fillId="0" borderId="1" xfId="0" applyFont="1" applyBorder="1" applyAlignment="1">
      <alignment horizontal="left" vertical="center" wrapText="1"/>
    </xf>
    <xf numFmtId="0" fontId="3" fillId="0" borderId="15" xfId="0" applyFont="1" applyBorder="1" applyAlignment="1">
      <alignment vertical="center"/>
    </xf>
    <xf numFmtId="0" fontId="3" fillId="0" borderId="35" xfId="0" applyFont="1" applyBorder="1" applyAlignment="1">
      <alignment vertical="center"/>
    </xf>
    <xf numFmtId="0" fontId="3" fillId="0" borderId="18" xfId="0" applyFont="1" applyBorder="1" applyAlignment="1">
      <alignment vertical="center"/>
    </xf>
    <xf numFmtId="0" fontId="53" fillId="0" borderId="37" xfId="0" applyFont="1" applyBorder="1" applyAlignment="1" applyProtection="1">
      <alignment wrapText="1"/>
      <protection locked="0"/>
    </xf>
    <xf numFmtId="0" fontId="53" fillId="0" borderId="37" xfId="0" applyFont="1" applyBorder="1" applyAlignment="1" applyProtection="1">
      <alignment vertical="center" wrapText="1"/>
      <protection locked="0"/>
    </xf>
    <xf numFmtId="0" fontId="54" fillId="3" borderId="37" xfId="0" applyFont="1" applyFill="1" applyBorder="1" applyAlignment="1" applyProtection="1">
      <alignment wrapText="1"/>
      <protection locked="0"/>
    </xf>
    <xf numFmtId="0" fontId="3" fillId="9" borderId="1" xfId="0" applyFont="1" applyFill="1" applyBorder="1" applyAlignment="1">
      <alignment horizontal="left" vertical="center" wrapText="1"/>
    </xf>
    <xf numFmtId="0" fontId="3" fillId="10" borderId="1" xfId="0" applyFont="1" applyFill="1" applyBorder="1" applyAlignment="1">
      <alignment horizontal="left" vertical="center" wrapText="1"/>
    </xf>
    <xf numFmtId="0" fontId="3" fillId="9" borderId="1" xfId="0" applyFont="1" applyFill="1" applyBorder="1" applyAlignment="1">
      <alignment vertical="center" wrapText="1"/>
    </xf>
    <xf numFmtId="0" fontId="3" fillId="10" borderId="1" xfId="0" applyFont="1" applyFill="1" applyBorder="1" applyAlignment="1">
      <alignment vertical="center" wrapText="1"/>
    </xf>
    <xf numFmtId="0" fontId="55" fillId="8" borderId="1" xfId="0" applyFont="1" applyFill="1" applyBorder="1" applyAlignment="1">
      <alignment horizontal="left" vertical="center" wrapText="1"/>
    </xf>
    <xf numFmtId="0" fontId="14" fillId="9" borderId="1" xfId="0" applyFont="1" applyFill="1" applyBorder="1" applyAlignment="1">
      <alignment vertical="center" wrapText="1"/>
    </xf>
    <xf numFmtId="9" fontId="3" fillId="9" borderId="1" xfId="0" applyNumberFormat="1" applyFont="1" applyFill="1" applyBorder="1" applyAlignment="1">
      <alignment horizontal="center" vertical="center"/>
    </xf>
    <xf numFmtId="0" fontId="3" fillId="9" borderId="1" xfId="0" applyFont="1" applyFill="1" applyBorder="1" applyAlignment="1">
      <alignment horizontal="center" vertical="center" wrapText="1"/>
    </xf>
    <xf numFmtId="10" fontId="3" fillId="11" borderId="1" xfId="0" applyNumberFormat="1" applyFont="1" applyFill="1" applyBorder="1" applyAlignment="1">
      <alignment horizontal="center" vertical="center" wrapText="1"/>
    </xf>
    <xf numFmtId="10" fontId="3" fillId="9" borderId="1" xfId="0" applyNumberFormat="1" applyFont="1" applyFill="1" applyBorder="1" applyAlignment="1">
      <alignment horizontal="center" vertical="center" wrapText="1"/>
    </xf>
    <xf numFmtId="0" fontId="46" fillId="0" borderId="1" xfId="0" applyFont="1" applyBorder="1" applyAlignment="1">
      <alignment horizontal="left" vertical="top" wrapText="1"/>
    </xf>
    <xf numFmtId="0" fontId="56" fillId="0" borderId="1" xfId="0" applyFont="1" applyBorder="1" applyAlignment="1">
      <alignment horizontal="left" vertical="center" wrapText="1"/>
    </xf>
    <xf numFmtId="0" fontId="57" fillId="0" borderId="1" xfId="0" applyFont="1" applyBorder="1" applyAlignment="1">
      <alignment horizontal="left" vertical="center" wrapText="1"/>
    </xf>
    <xf numFmtId="0" fontId="3" fillId="12" borderId="1" xfId="0" applyFont="1" applyFill="1" applyBorder="1" applyAlignment="1">
      <alignment horizontal="center" vertical="center" wrapText="1"/>
    </xf>
    <xf numFmtId="164" fontId="3" fillId="12" borderId="1" xfId="0" applyNumberFormat="1" applyFont="1" applyFill="1" applyBorder="1" applyAlignment="1">
      <alignment horizontal="left" vertical="center" wrapText="1"/>
    </xf>
    <xf numFmtId="0" fontId="3" fillId="12" borderId="1" xfId="0" applyFont="1" applyFill="1" applyBorder="1" applyAlignment="1">
      <alignment vertical="center" wrapText="1"/>
    </xf>
    <xf numFmtId="14" fontId="3" fillId="12" borderId="1" xfId="0" applyNumberFormat="1" applyFont="1" applyFill="1" applyBorder="1" applyAlignment="1">
      <alignment horizontal="center" vertical="center" wrapText="1"/>
    </xf>
    <xf numFmtId="9" fontId="3" fillId="12" borderId="1" xfId="0" applyNumberFormat="1" applyFont="1" applyFill="1" applyBorder="1" applyAlignment="1">
      <alignment horizontal="center" vertical="center" wrapText="1"/>
    </xf>
    <xf numFmtId="0" fontId="3" fillId="12" borderId="1" xfId="0" applyFont="1" applyFill="1" applyBorder="1" applyAlignment="1">
      <alignment horizontal="left" vertical="center" wrapText="1"/>
    </xf>
    <xf numFmtId="0" fontId="18" fillId="12" borderId="1" xfId="0" applyFont="1" applyFill="1" applyBorder="1" applyAlignment="1">
      <alignment horizontal="center" vertical="center"/>
    </xf>
    <xf numFmtId="164" fontId="3" fillId="12" borderId="1" xfId="0" applyNumberFormat="1" applyFont="1" applyFill="1" applyBorder="1" applyAlignment="1">
      <alignment horizontal="center" vertical="center" wrapText="1"/>
    </xf>
    <xf numFmtId="10" fontId="3" fillId="12" borderId="1" xfId="0" applyNumberFormat="1" applyFont="1" applyFill="1" applyBorder="1" applyAlignment="1">
      <alignment horizontal="center" vertical="center" wrapText="1"/>
    </xf>
    <xf numFmtId="9" fontId="3" fillId="13" borderId="1" xfId="0" applyNumberFormat="1" applyFont="1" applyFill="1" applyBorder="1" applyAlignment="1">
      <alignment horizontal="center" vertical="center" wrapText="1"/>
    </xf>
    <xf numFmtId="0" fontId="3" fillId="12" borderId="1" xfId="0" applyFont="1" applyFill="1" applyBorder="1" applyAlignment="1"/>
    <xf numFmtId="0" fontId="0" fillId="11" borderId="0" xfId="0" applyFont="1" applyFill="1" applyAlignment="1"/>
    <xf numFmtId="1" fontId="3" fillId="12" borderId="1" xfId="0" applyNumberFormat="1" applyFont="1" applyFill="1" applyBorder="1" applyAlignment="1">
      <alignment horizontal="left" vertical="center" wrapText="1"/>
    </xf>
    <xf numFmtId="0" fontId="3" fillId="12" borderId="8" xfId="0" applyFont="1" applyFill="1" applyBorder="1" applyAlignment="1">
      <alignment horizontal="left" vertical="center" wrapText="1"/>
    </xf>
    <xf numFmtId="10" fontId="3" fillId="12" borderId="1" xfId="0" applyNumberFormat="1" applyFont="1" applyFill="1" applyBorder="1" applyAlignment="1">
      <alignment horizontal="center" vertical="center"/>
    </xf>
    <xf numFmtId="9" fontId="3" fillId="13" borderId="1" xfId="0" applyNumberFormat="1" applyFont="1" applyFill="1" applyBorder="1" applyAlignment="1">
      <alignment horizontal="center" vertical="center"/>
    </xf>
    <xf numFmtId="0" fontId="3" fillId="11" borderId="1" xfId="0" applyFont="1" applyFill="1" applyBorder="1" applyAlignment="1">
      <alignment horizontal="center" vertical="center" wrapText="1"/>
    </xf>
    <xf numFmtId="0" fontId="3" fillId="11" borderId="1" xfId="0" applyFont="1" applyFill="1" applyBorder="1" applyAlignment="1">
      <alignment horizontal="center"/>
    </xf>
    <xf numFmtId="0" fontId="3" fillId="11" borderId="1" xfId="0" applyFont="1" applyFill="1" applyBorder="1" applyAlignment="1">
      <alignment vertical="center" wrapText="1"/>
    </xf>
    <xf numFmtId="9" fontId="3"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1" fontId="3" fillId="11" borderId="1" xfId="0" applyNumberFormat="1" applyFont="1" applyFill="1" applyBorder="1" applyAlignment="1">
      <alignment vertical="center" wrapText="1"/>
    </xf>
    <xf numFmtId="14" fontId="3" fillId="11" borderId="1" xfId="0" applyNumberFormat="1" applyFont="1" applyFill="1" applyBorder="1" applyAlignment="1">
      <alignment horizontal="center" vertical="center" wrapText="1"/>
    </xf>
    <xf numFmtId="0" fontId="3" fillId="14" borderId="1" xfId="0" applyFont="1" applyFill="1" applyBorder="1" applyAlignment="1">
      <alignment vertical="center" wrapText="1"/>
    </xf>
    <xf numFmtId="0" fontId="3" fillId="11" borderId="1" xfId="0" applyFont="1" applyFill="1" applyBorder="1" applyAlignment="1">
      <alignment horizontal="left" vertical="center" wrapText="1"/>
    </xf>
    <xf numFmtId="3" fontId="3" fillId="11" borderId="1" xfId="0" applyNumberFormat="1" applyFont="1" applyFill="1" applyBorder="1" applyAlignment="1">
      <alignment horizontal="center" vertical="center"/>
    </xf>
    <xf numFmtId="0" fontId="3" fillId="14" borderId="1" xfId="0" applyFont="1" applyFill="1" applyBorder="1" applyAlignment="1"/>
    <xf numFmtId="9" fontId="3" fillId="11" borderId="1" xfId="0" applyNumberFormat="1" applyFont="1" applyFill="1" applyBorder="1" applyAlignment="1">
      <alignment horizontal="center" vertical="center" wrapText="1"/>
    </xf>
    <xf numFmtId="10" fontId="3" fillId="11" borderId="1" xfId="0" applyNumberFormat="1" applyFont="1" applyFill="1" applyBorder="1" applyAlignment="1">
      <alignment horizontal="center" vertical="center"/>
    </xf>
    <xf numFmtId="9" fontId="3" fillId="11" borderId="1" xfId="0" applyNumberFormat="1" applyFont="1" applyFill="1" applyBorder="1" applyAlignment="1">
      <alignment horizontal="center"/>
    </xf>
    <xf numFmtId="0" fontId="18" fillId="12" borderId="1" xfId="0" applyFont="1" applyFill="1" applyBorder="1" applyAlignment="1">
      <alignment horizontal="left" vertical="center" wrapText="1"/>
    </xf>
    <xf numFmtId="0" fontId="3" fillId="12" borderId="8" xfId="0" applyFont="1" applyFill="1" applyBorder="1" applyAlignment="1">
      <alignment horizontal="center" vertical="center" wrapText="1"/>
    </xf>
    <xf numFmtId="0" fontId="2" fillId="0" borderId="28" xfId="1" applyFont="1" applyAlignment="1" applyProtection="1">
      <protection locked="0"/>
    </xf>
    <xf numFmtId="0" fontId="2" fillId="0" borderId="28" xfId="1" applyFont="1" applyAlignment="1" applyProtection="1">
      <alignment horizontal="center"/>
      <protection locked="0"/>
    </xf>
    <xf numFmtId="0" fontId="4" fillId="0" borderId="28" xfId="1" applyFont="1" applyAlignment="1" applyProtection="1">
      <protection locked="0"/>
    </xf>
    <xf numFmtId="0" fontId="2" fillId="3" borderId="28" xfId="1" applyFont="1" applyFill="1" applyBorder="1" applyProtection="1">
      <protection locked="0"/>
    </xf>
    <xf numFmtId="0" fontId="9" fillId="11" borderId="28" xfId="1" applyFont="1" applyFill="1" applyBorder="1" applyAlignment="1" applyProtection="1">
      <alignment horizontal="center" vertical="center" wrapText="1"/>
      <protection locked="0"/>
    </xf>
    <xf numFmtId="0" fontId="9" fillId="15" borderId="37" xfId="1" applyFont="1" applyFill="1" applyBorder="1" applyAlignment="1" applyProtection="1">
      <alignment horizontal="center" vertical="center" wrapText="1"/>
      <protection locked="0"/>
    </xf>
    <xf numFmtId="14" fontId="9" fillId="15" borderId="37" xfId="1" applyNumberFormat="1" applyFont="1" applyFill="1" applyBorder="1" applyAlignment="1" applyProtection="1">
      <alignment horizontal="center" vertical="center" wrapText="1"/>
      <protection locked="0"/>
    </xf>
    <xf numFmtId="14" fontId="9" fillId="15" borderId="38" xfId="1" applyNumberFormat="1" applyFont="1" applyFill="1" applyBorder="1" applyAlignment="1" applyProtection="1">
      <alignment horizontal="center" vertical="center" wrapText="1"/>
      <protection locked="0"/>
    </xf>
    <xf numFmtId="14" fontId="9" fillId="16" borderId="45" xfId="1" applyNumberFormat="1" applyFont="1" applyFill="1" applyBorder="1" applyAlignment="1" applyProtection="1">
      <alignment horizontal="center" vertical="center" wrapText="1"/>
      <protection locked="0"/>
    </xf>
    <xf numFmtId="0" fontId="35" fillId="16" borderId="38" xfId="1" applyFont="1" applyFill="1" applyBorder="1" applyAlignment="1" applyProtection="1">
      <alignment horizontal="center" vertical="center" wrapText="1"/>
      <protection locked="0"/>
    </xf>
    <xf numFmtId="0" fontId="2" fillId="0" borderId="37" xfId="1" applyFont="1" applyBorder="1" applyAlignment="1" applyProtection="1">
      <alignment horizontal="center" vertical="center" wrapText="1"/>
      <protection locked="0"/>
    </xf>
    <xf numFmtId="0" fontId="2" fillId="0" borderId="37" xfId="1" applyFont="1" applyBorder="1" applyAlignment="1" applyProtection="1">
      <alignment horizontal="center" vertical="center"/>
      <protection locked="0"/>
    </xf>
    <xf numFmtId="0" fontId="37" fillId="0" borderId="37" xfId="1" applyFont="1" applyFill="1" applyBorder="1" applyAlignment="1">
      <alignment vertical="center" wrapText="1"/>
    </xf>
    <xf numFmtId="1" fontId="62" fillId="0" borderId="37" xfId="1" applyNumberFormat="1" applyFont="1" applyBorder="1" applyAlignment="1" applyProtection="1">
      <alignment horizontal="center" vertical="center" wrapText="1"/>
      <protection locked="0"/>
    </xf>
    <xf numFmtId="15" fontId="37" fillId="3" borderId="1" xfId="1" applyNumberFormat="1" applyFont="1" applyFill="1" applyBorder="1" applyAlignment="1">
      <alignment horizontal="center" vertical="center" wrapText="1"/>
    </xf>
    <xf numFmtId="14" fontId="2" fillId="0" borderId="37" xfId="1" applyNumberFormat="1" applyFont="1" applyBorder="1" applyAlignment="1" applyProtection="1">
      <alignment horizontal="center" vertical="center" wrapText="1"/>
      <protection locked="0"/>
    </xf>
    <xf numFmtId="14" fontId="64" fillId="11" borderId="37" xfId="2" applyNumberFormat="1" applyFont="1" applyFill="1" applyBorder="1" applyAlignment="1">
      <alignment horizontal="center" vertical="center" wrapText="1"/>
    </xf>
    <xf numFmtId="14" fontId="37" fillId="0" borderId="37" xfId="1" applyNumberFormat="1" applyFont="1" applyBorder="1" applyAlignment="1" applyProtection="1">
      <alignment horizontal="center" vertical="center" wrapText="1"/>
    </xf>
    <xf numFmtId="9" fontId="2" fillId="0" borderId="38" xfId="1" applyNumberFormat="1" applyFont="1" applyBorder="1" applyAlignment="1" applyProtection="1">
      <alignment horizontal="center" vertical="center" wrapText="1"/>
      <protection locked="0"/>
    </xf>
    <xf numFmtId="9" fontId="37" fillId="0" borderId="37" xfId="1" applyNumberFormat="1" applyFont="1" applyBorder="1" applyAlignment="1" applyProtection="1">
      <alignment vertical="center" wrapText="1"/>
      <protection locked="0"/>
    </xf>
    <xf numFmtId="9" fontId="37" fillId="0" borderId="37" xfId="1" applyNumberFormat="1" applyFont="1" applyBorder="1" applyAlignment="1" applyProtection="1">
      <alignment horizontal="center"/>
      <protection locked="0"/>
    </xf>
    <xf numFmtId="0" fontId="37" fillId="3" borderId="37" xfId="1" applyFont="1" applyFill="1" applyBorder="1" applyAlignment="1" applyProtection="1">
      <alignment horizontal="center" vertical="center" wrapText="1"/>
      <protection locked="0"/>
    </xf>
    <xf numFmtId="0" fontId="2" fillId="3" borderId="37" xfId="1" applyFont="1" applyFill="1" applyBorder="1" applyAlignment="1" applyProtection="1">
      <protection locked="0"/>
    </xf>
    <xf numFmtId="0" fontId="37" fillId="11" borderId="37" xfId="1" applyFont="1" applyFill="1" applyBorder="1" applyAlignment="1">
      <alignment vertical="center" wrapText="1"/>
    </xf>
    <xf numFmtId="1" fontId="37" fillId="0" borderId="37" xfId="1" applyNumberFormat="1" applyFont="1" applyBorder="1" applyAlignment="1" applyProtection="1">
      <alignment horizontal="center" vertical="center" wrapText="1"/>
      <protection locked="0"/>
    </xf>
    <xf numFmtId="0" fontId="37" fillId="11" borderId="37" xfId="1" applyFont="1" applyFill="1" applyBorder="1" applyAlignment="1">
      <alignment horizontal="center" vertical="center" wrapText="1"/>
    </xf>
    <xf numFmtId="9" fontId="2" fillId="0" borderId="37" xfId="1" applyNumberFormat="1" applyFont="1" applyBorder="1" applyAlignment="1" applyProtection="1">
      <alignment horizontal="center" vertical="center" wrapText="1"/>
      <protection locked="0"/>
    </xf>
    <xf numFmtId="14" fontId="2" fillId="11" borderId="37" xfId="1" applyNumberFormat="1" applyFont="1" applyFill="1" applyBorder="1" applyAlignment="1" applyProtection="1">
      <alignment horizontal="center" vertical="center" wrapText="1"/>
      <protection locked="0"/>
    </xf>
    <xf numFmtId="14" fontId="37" fillId="11" borderId="37" xfId="1" applyNumberFormat="1" applyFont="1" applyFill="1" applyBorder="1" applyAlignment="1" applyProtection="1">
      <alignment horizontal="center" vertical="center" wrapText="1"/>
    </xf>
    <xf numFmtId="9" fontId="2" fillId="11" borderId="38" xfId="1" applyNumberFormat="1" applyFont="1" applyFill="1" applyBorder="1" applyAlignment="1" applyProtection="1">
      <alignment horizontal="center" vertical="center" wrapText="1"/>
      <protection locked="0"/>
    </xf>
    <xf numFmtId="0" fontId="37" fillId="3" borderId="37" xfId="1" applyFont="1" applyFill="1" applyBorder="1" applyAlignment="1" applyProtection="1">
      <alignment vertical="center" wrapText="1"/>
      <protection locked="0"/>
    </xf>
    <xf numFmtId="0" fontId="50" fillId="11" borderId="37" xfId="1" applyFont="1" applyFill="1" applyBorder="1" applyAlignment="1">
      <alignment vertical="center" wrapText="1"/>
    </xf>
    <xf numFmtId="1" fontId="62" fillId="0" borderId="37" xfId="1" applyNumberFormat="1" applyFont="1" applyBorder="1" applyAlignment="1" applyProtection="1">
      <alignment horizontal="center" vertical="center"/>
      <protection locked="0"/>
    </xf>
    <xf numFmtId="0" fontId="50" fillId="0" borderId="37" xfId="1" applyFont="1" applyBorder="1" applyAlignment="1">
      <alignment vertical="center" wrapText="1"/>
    </xf>
    <xf numFmtId="0" fontId="66" fillId="14" borderId="37" xfId="1" applyFont="1" applyFill="1" applyBorder="1" applyAlignment="1">
      <alignment horizontal="center" vertical="center" wrapText="1"/>
    </xf>
    <xf numFmtId="14" fontId="12" fillId="11" borderId="37" xfId="1" applyNumberFormat="1" applyFont="1" applyFill="1" applyBorder="1" applyAlignment="1">
      <alignment horizontal="center" vertical="center" wrapText="1"/>
    </xf>
    <xf numFmtId="0" fontId="37" fillId="0" borderId="37" xfId="1" applyFont="1" applyBorder="1" applyAlignment="1">
      <alignment vertical="center" wrapText="1"/>
    </xf>
    <xf numFmtId="0" fontId="37" fillId="0" borderId="37" xfId="1" applyFont="1" applyBorder="1" applyAlignment="1">
      <alignment horizontal="center" vertical="center" wrapText="1"/>
    </xf>
    <xf numFmtId="9" fontId="2" fillId="11" borderId="37" xfId="1" applyNumberFormat="1" applyFont="1" applyFill="1" applyBorder="1" applyAlignment="1" applyProtection="1">
      <alignment horizontal="center" vertical="center" wrapText="1"/>
      <protection locked="0"/>
    </xf>
    <xf numFmtId="0" fontId="2" fillId="0" borderId="28" xfId="1" applyFont="1" applyAlignment="1" applyProtection="1">
      <alignment vertical="center" wrapText="1"/>
      <protection locked="0"/>
    </xf>
    <xf numFmtId="0" fontId="2" fillId="0" borderId="28" xfId="1" applyFont="1" applyProtection="1">
      <protection locked="0"/>
    </xf>
    <xf numFmtId="0" fontId="2" fillId="0" borderId="28" xfId="1" applyFont="1" applyAlignment="1" applyProtection="1">
      <alignment horizontal="center" vertical="center" wrapText="1"/>
      <protection locked="0"/>
    </xf>
    <xf numFmtId="14" fontId="2" fillId="0" borderId="28" xfId="1" applyNumberFormat="1" applyFont="1" applyAlignment="1" applyProtection="1">
      <alignment horizontal="center" vertical="center" wrapText="1"/>
      <protection locked="0"/>
    </xf>
    <xf numFmtId="0" fontId="4" fillId="0" borderId="28" xfId="1" applyFont="1" applyProtection="1">
      <protection locked="0"/>
    </xf>
    <xf numFmtId="0" fontId="4" fillId="3" borderId="28" xfId="1" applyFont="1" applyFill="1" applyBorder="1" applyProtection="1">
      <protection locked="0"/>
    </xf>
    <xf numFmtId="0" fontId="48" fillId="3" borderId="37" xfId="1" applyFont="1" applyFill="1" applyBorder="1" applyAlignment="1" applyProtection="1">
      <alignment horizontal="center" vertical="center" wrapText="1"/>
      <protection locked="0"/>
    </xf>
    <xf numFmtId="0" fontId="48" fillId="3" borderId="37" xfId="1" applyFont="1" applyFill="1" applyBorder="1" applyAlignment="1" applyProtection="1">
      <alignment horizontal="left" vertical="center" wrapText="1"/>
      <protection locked="0"/>
    </xf>
    <xf numFmtId="0" fontId="2" fillId="0" borderId="50" xfId="1" applyFont="1" applyBorder="1" applyAlignment="1" applyProtection="1">
      <alignment horizontal="center"/>
      <protection locked="0"/>
    </xf>
    <xf numFmtId="14" fontId="9" fillId="17" borderId="37" xfId="1" applyNumberFormat="1" applyFont="1" applyFill="1" applyBorder="1" applyAlignment="1" applyProtection="1">
      <alignment horizontal="center" vertical="center" wrapText="1"/>
      <protection locked="0"/>
    </xf>
    <xf numFmtId="9" fontId="9" fillId="17" borderId="37" xfId="1" applyNumberFormat="1" applyFont="1" applyFill="1" applyBorder="1" applyAlignment="1" applyProtection="1">
      <alignment horizontal="right" vertical="center" wrapText="1"/>
      <protection locked="0"/>
    </xf>
    <xf numFmtId="9" fontId="9" fillId="17" borderId="37" xfId="1" applyNumberFormat="1" applyFont="1" applyFill="1" applyBorder="1" applyAlignment="1" applyProtection="1">
      <alignment horizontal="center" vertical="center" wrapText="1"/>
      <protection locked="0"/>
    </xf>
    <xf numFmtId="14" fontId="9" fillId="17" borderId="49" xfId="1" applyNumberFormat="1" applyFont="1" applyFill="1" applyBorder="1" applyAlignment="1" applyProtection="1">
      <alignment horizontal="center" vertical="center" wrapText="1"/>
      <protection locked="0"/>
    </xf>
    <xf numFmtId="169" fontId="2" fillId="0" borderId="28" xfId="3" applyFont="1" applyAlignment="1" applyProtection="1">
      <alignment horizontal="center" vertical="center" wrapText="1"/>
      <protection locked="0"/>
    </xf>
    <xf numFmtId="0" fontId="48" fillId="3" borderId="28" xfId="1" applyFont="1" applyFill="1" applyBorder="1" applyAlignment="1" applyProtection="1">
      <alignment horizontal="center" vertical="center" wrapText="1"/>
      <protection locked="0"/>
    </xf>
    <xf numFmtId="0" fontId="48" fillId="3" borderId="28" xfId="1" applyFont="1" applyFill="1" applyBorder="1" applyAlignment="1" applyProtection="1">
      <alignment horizontal="left" vertical="center" wrapText="1"/>
      <protection locked="0"/>
    </xf>
    <xf numFmtId="0" fontId="9" fillId="18" borderId="37" xfId="1" applyFont="1" applyFill="1" applyBorder="1" applyAlignment="1" applyProtection="1">
      <alignment horizontal="center" vertical="center" wrapText="1"/>
      <protection locked="0"/>
    </xf>
    <xf numFmtId="0" fontId="2" fillId="0" borderId="37" xfId="1" applyFont="1" applyBorder="1" applyAlignment="1" applyProtection="1">
      <alignment wrapText="1"/>
      <protection locked="0"/>
    </xf>
    <xf numFmtId="0" fontId="2" fillId="0" borderId="37" xfId="1" applyFont="1" applyBorder="1" applyAlignment="1" applyProtection="1">
      <alignment vertical="center" wrapText="1"/>
      <protection locked="0"/>
    </xf>
    <xf numFmtId="0" fontId="2" fillId="0" borderId="37" xfId="1" applyFont="1" applyBorder="1" applyAlignment="1" applyProtection="1">
      <protection locked="0"/>
    </xf>
    <xf numFmtId="0" fontId="2" fillId="0" borderId="37" xfId="1" applyFont="1" applyBorder="1" applyProtection="1">
      <protection locked="0"/>
    </xf>
    <xf numFmtId="0" fontId="2" fillId="3" borderId="37" xfId="1" applyFont="1" applyFill="1" applyBorder="1" applyProtection="1">
      <protection locked="0"/>
    </xf>
    <xf numFmtId="0" fontId="2" fillId="3" borderId="37" xfId="1" applyFont="1" applyFill="1" applyBorder="1" applyAlignment="1" applyProtection="1">
      <alignment horizontal="left"/>
      <protection locked="0"/>
    </xf>
    <xf numFmtId="0" fontId="12" fillId="20" borderId="28" xfId="1" applyFont="1" applyFill="1" applyBorder="1" applyAlignment="1" applyProtection="1">
      <protection locked="0"/>
    </xf>
    <xf numFmtId="0" fontId="12" fillId="19" borderId="28" xfId="1" applyFont="1" applyFill="1" applyAlignment="1" applyProtection="1">
      <protection locked="0"/>
    </xf>
    <xf numFmtId="0" fontId="12" fillId="20" borderId="28" xfId="1" applyFont="1" applyFill="1" applyBorder="1" applyProtection="1">
      <protection locked="0"/>
    </xf>
    <xf numFmtId="0" fontId="30" fillId="8" borderId="28" xfId="1" applyFont="1" applyFill="1" applyBorder="1" applyAlignment="1" applyProtection="1">
      <alignment horizontal="center" vertical="center" wrapText="1"/>
      <protection locked="0"/>
    </xf>
    <xf numFmtId="0" fontId="30" fillId="21" borderId="37" xfId="1" applyFont="1" applyFill="1" applyBorder="1" applyAlignment="1" applyProtection="1">
      <alignment horizontal="center" vertical="center" wrapText="1"/>
      <protection locked="0"/>
    </xf>
    <xf numFmtId="14" fontId="30" fillId="21" borderId="37" xfId="1" applyNumberFormat="1" applyFont="1" applyFill="1" applyBorder="1" applyAlignment="1" applyProtection="1">
      <alignment horizontal="center" vertical="center" wrapText="1"/>
      <protection locked="0"/>
    </xf>
    <xf numFmtId="14" fontId="71" fillId="21" borderId="38" xfId="1" applyNumberFormat="1" applyFont="1" applyFill="1" applyBorder="1" applyAlignment="1" applyProtection="1">
      <alignment horizontal="center" vertical="center" wrapText="1"/>
      <protection locked="0"/>
    </xf>
    <xf numFmtId="14" fontId="72" fillId="22" borderId="37" xfId="1" applyNumberFormat="1" applyFont="1" applyFill="1" applyBorder="1" applyAlignment="1" applyProtection="1">
      <alignment horizontal="center" vertical="center" wrapText="1"/>
      <protection locked="0"/>
    </xf>
    <xf numFmtId="0" fontId="76" fillId="22" borderId="37" xfId="1" applyFont="1" applyFill="1" applyBorder="1" applyAlignment="1" applyProtection="1">
      <alignment horizontal="center" vertical="center" wrapText="1"/>
      <protection locked="0"/>
    </xf>
    <xf numFmtId="0" fontId="76" fillId="22" borderId="38" xfId="1" applyFont="1" applyFill="1" applyBorder="1" applyAlignment="1" applyProtection="1">
      <alignment horizontal="center" vertical="center" wrapText="1"/>
      <protection locked="0"/>
    </xf>
    <xf numFmtId="14" fontId="12" fillId="19" borderId="37" xfId="1" applyNumberFormat="1" applyFont="1" applyFill="1" applyBorder="1" applyAlignment="1" applyProtection="1">
      <alignment horizontal="center" vertical="center" wrapText="1"/>
      <protection locked="0"/>
    </xf>
    <xf numFmtId="0" fontId="12" fillId="19" borderId="37" xfId="1" applyFont="1" applyFill="1" applyBorder="1" applyAlignment="1" applyProtection="1">
      <alignment vertical="center" wrapText="1"/>
      <protection locked="0"/>
    </xf>
    <xf numFmtId="9" fontId="12" fillId="19" borderId="37" xfId="1" applyNumberFormat="1" applyFont="1" applyFill="1" applyBorder="1" applyAlignment="1" applyProtection="1">
      <alignment horizontal="center" vertical="center" wrapText="1"/>
      <protection locked="0"/>
    </xf>
    <xf numFmtId="0" fontId="12" fillId="19" borderId="37" xfId="1" applyFont="1" applyFill="1" applyBorder="1" applyAlignment="1" applyProtection="1">
      <alignment horizontal="center" vertical="center" wrapText="1"/>
      <protection locked="0"/>
    </xf>
    <xf numFmtId="14" fontId="66" fillId="8" borderId="37" xfId="1" applyNumberFormat="1" applyFont="1" applyFill="1" applyBorder="1" applyAlignment="1" applyProtection="1">
      <alignment horizontal="justify" vertical="top" wrapText="1"/>
      <protection locked="0"/>
    </xf>
    <xf numFmtId="14" fontId="17" fillId="19" borderId="37" xfId="1" applyNumberFormat="1" applyFont="1" applyFill="1" applyBorder="1" applyAlignment="1" applyProtection="1">
      <alignment horizontal="center" vertical="center" wrapText="1"/>
    </xf>
    <xf numFmtId="10" fontId="12" fillId="19" borderId="38" xfId="4" applyNumberFormat="1" applyFont="1" applyFill="1" applyBorder="1" applyAlignment="1" applyProtection="1">
      <alignment horizontal="center" vertical="center" wrapText="1"/>
      <protection locked="0"/>
    </xf>
    <xf numFmtId="10" fontId="12" fillId="19" borderId="38" xfId="1" applyNumberFormat="1" applyFont="1" applyFill="1" applyBorder="1" applyAlignment="1" applyProtection="1">
      <alignment horizontal="center" vertical="center" wrapText="1"/>
      <protection locked="0"/>
    </xf>
    <xf numFmtId="9" fontId="12" fillId="8" borderId="37" xfId="1" applyNumberFormat="1" applyFont="1" applyFill="1" applyBorder="1" applyAlignment="1" applyProtection="1">
      <alignment horizontal="center" vertical="center" wrapText="1"/>
      <protection locked="0"/>
    </xf>
    <xf numFmtId="9" fontId="12" fillId="19" borderId="38" xfId="1" applyNumberFormat="1" applyFont="1" applyFill="1" applyBorder="1" applyAlignment="1" applyProtection="1">
      <alignment horizontal="center" vertical="center" wrapText="1"/>
      <protection locked="0"/>
    </xf>
    <xf numFmtId="9" fontId="12" fillId="8" borderId="37" xfId="4" applyFont="1" applyFill="1" applyBorder="1" applyAlignment="1" applyProtection="1">
      <alignment horizontal="center" vertical="center" wrapText="1"/>
      <protection locked="0"/>
    </xf>
    <xf numFmtId="0" fontId="12" fillId="8" borderId="37" xfId="1" applyFont="1" applyFill="1" applyBorder="1" applyAlignment="1" applyProtection="1">
      <alignment horizontal="justify" vertical="top" wrapText="1"/>
      <protection locked="0"/>
    </xf>
    <xf numFmtId="14" fontId="12" fillId="0" borderId="37" xfId="1" applyNumberFormat="1" applyFont="1" applyFill="1" applyBorder="1" applyAlignment="1" applyProtection="1">
      <alignment horizontal="center" vertical="center" wrapText="1"/>
      <protection locked="0"/>
    </xf>
    <xf numFmtId="0" fontId="12" fillId="8" borderId="37" xfId="1" applyFont="1" applyFill="1" applyBorder="1" applyAlignment="1" applyProtection="1">
      <protection locked="0"/>
    </xf>
    <xf numFmtId="1" fontId="12" fillId="19" borderId="37" xfId="1" applyNumberFormat="1" applyFont="1" applyFill="1" applyBorder="1" applyAlignment="1" applyProtection="1">
      <alignment horizontal="left" vertical="center"/>
      <protection locked="0"/>
    </xf>
    <xf numFmtId="14" fontId="12" fillId="8" borderId="37" xfId="1" applyNumberFormat="1" applyFont="1" applyFill="1" applyBorder="1" applyAlignment="1" applyProtection="1">
      <alignment horizontal="center" vertical="center" wrapText="1"/>
      <protection locked="0"/>
    </xf>
    <xf numFmtId="10" fontId="12" fillId="8" borderId="37" xfId="4" applyNumberFormat="1" applyFont="1" applyFill="1" applyBorder="1" applyAlignment="1" applyProtection="1">
      <alignment horizontal="center" vertical="center" wrapText="1"/>
      <protection locked="0"/>
    </xf>
    <xf numFmtId="164" fontId="12" fillId="19" borderId="38" xfId="4" applyNumberFormat="1" applyFont="1" applyFill="1" applyBorder="1" applyAlignment="1" applyProtection="1">
      <alignment horizontal="center" vertical="center" wrapText="1"/>
      <protection locked="0"/>
    </xf>
    <xf numFmtId="9" fontId="12" fillId="19" borderId="38" xfId="4" applyNumberFormat="1" applyFont="1" applyFill="1" applyBorder="1" applyAlignment="1" applyProtection="1">
      <alignment horizontal="center" vertical="center" wrapText="1"/>
      <protection locked="0"/>
    </xf>
    <xf numFmtId="10" fontId="12" fillId="8" borderId="37" xfId="1" applyNumberFormat="1" applyFont="1" applyFill="1" applyBorder="1" applyAlignment="1" applyProtection="1">
      <alignment horizontal="center" vertical="center" wrapText="1"/>
      <protection locked="0"/>
    </xf>
    <xf numFmtId="9" fontId="17" fillId="8" borderId="37" xfId="4" applyFont="1" applyFill="1" applyBorder="1" applyAlignment="1" applyProtection="1">
      <alignment horizontal="center" vertical="center" wrapText="1"/>
      <protection locked="0"/>
    </xf>
    <xf numFmtId="0" fontId="17" fillId="8" borderId="37" xfId="1" applyFont="1" applyFill="1" applyBorder="1" applyAlignment="1" applyProtection="1">
      <alignment horizontal="center" vertical="center" wrapText="1"/>
      <protection locked="0"/>
    </xf>
    <xf numFmtId="1" fontId="12" fillId="19" borderId="38" xfId="1" applyNumberFormat="1" applyFont="1" applyFill="1" applyBorder="1" applyAlignment="1" applyProtection="1">
      <alignment horizontal="left" vertical="center" wrapText="1"/>
      <protection locked="0"/>
    </xf>
    <xf numFmtId="14" fontId="12" fillId="11" borderId="37" xfId="1" applyNumberFormat="1" applyFont="1" applyFill="1" applyBorder="1" applyAlignment="1" applyProtection="1">
      <alignment horizontal="center" vertical="center" wrapText="1"/>
      <protection locked="0"/>
    </xf>
    <xf numFmtId="9" fontId="12" fillId="8" borderId="38" xfId="1" applyNumberFormat="1" applyFont="1" applyFill="1" applyBorder="1" applyAlignment="1" applyProtection="1">
      <alignment horizontal="center" vertical="center" wrapText="1"/>
      <protection locked="0"/>
    </xf>
    <xf numFmtId="9" fontId="12" fillId="11" borderId="37" xfId="1" applyNumberFormat="1" applyFont="1" applyFill="1" applyBorder="1" applyAlignment="1" applyProtection="1">
      <alignment horizontal="center" vertical="center" wrapText="1"/>
      <protection locked="0"/>
    </xf>
    <xf numFmtId="9" fontId="17" fillId="11" borderId="37" xfId="1" applyNumberFormat="1" applyFont="1" applyFill="1" applyBorder="1" applyAlignment="1" applyProtection="1">
      <alignment horizontal="center" vertical="center" wrapText="1"/>
      <protection locked="0"/>
    </xf>
    <xf numFmtId="14" fontId="12" fillId="19" borderId="37" xfId="1" applyNumberFormat="1" applyFont="1" applyFill="1" applyBorder="1" applyAlignment="1" applyProtection="1">
      <alignment horizontal="justify" vertical="top" wrapText="1"/>
      <protection locked="0"/>
    </xf>
    <xf numFmtId="9" fontId="17" fillId="8" borderId="37" xfId="1" applyNumberFormat="1" applyFont="1" applyFill="1" applyBorder="1" applyAlignment="1" applyProtection="1">
      <alignment horizontal="center" vertical="center" wrapText="1"/>
      <protection locked="0"/>
    </xf>
    <xf numFmtId="14" fontId="66" fillId="19" borderId="37" xfId="1" applyNumberFormat="1" applyFont="1" applyFill="1" applyBorder="1" applyAlignment="1" applyProtection="1">
      <alignment horizontal="justify" vertical="top" wrapText="1"/>
      <protection locked="0"/>
    </xf>
    <xf numFmtId="9" fontId="12" fillId="19" borderId="38" xfId="4" applyFont="1" applyFill="1" applyBorder="1" applyAlignment="1" applyProtection="1">
      <alignment horizontal="center" vertical="center" wrapText="1"/>
      <protection locked="0"/>
    </xf>
    <xf numFmtId="0" fontId="77" fillId="19" borderId="37" xfId="1" applyFont="1" applyFill="1" applyBorder="1" applyAlignment="1" applyProtection="1">
      <alignment horizontal="center" vertical="center" wrapText="1"/>
      <protection locked="0"/>
    </xf>
    <xf numFmtId="14" fontId="66" fillId="19" borderId="37" xfId="1" applyNumberFormat="1" applyFont="1" applyFill="1" applyBorder="1" applyAlignment="1" applyProtection="1">
      <alignment horizontal="center" vertical="center" wrapText="1"/>
      <protection locked="0"/>
    </xf>
    <xf numFmtId="1" fontId="12" fillId="19" borderId="37" xfId="1" applyNumberFormat="1" applyFont="1" applyFill="1" applyBorder="1" applyAlignment="1" applyProtection="1">
      <alignment horizontal="left" vertical="center" wrapText="1"/>
      <protection locked="0"/>
    </xf>
    <xf numFmtId="10" fontId="12" fillId="19" borderId="37" xfId="4" applyNumberFormat="1" applyFont="1" applyFill="1" applyBorder="1" applyAlignment="1" applyProtection="1">
      <alignment horizontal="center" vertical="center" wrapText="1"/>
      <protection locked="0"/>
    </xf>
    <xf numFmtId="10" fontId="12" fillId="19" borderId="37" xfId="1" applyNumberFormat="1" applyFont="1" applyFill="1" applyBorder="1" applyAlignment="1" applyProtection="1">
      <alignment horizontal="center" vertical="center" wrapText="1"/>
      <protection locked="0"/>
    </xf>
    <xf numFmtId="0" fontId="12" fillId="19" borderId="28" xfId="1" applyFont="1" applyFill="1" applyAlignment="1" applyProtection="1">
      <alignment vertical="center" wrapText="1"/>
      <protection locked="0"/>
    </xf>
    <xf numFmtId="0" fontId="12" fillId="19" borderId="28" xfId="1" applyFont="1" applyFill="1" applyProtection="1">
      <protection locked="0"/>
    </xf>
    <xf numFmtId="0" fontId="12" fillId="19" borderId="28" xfId="1" applyFont="1" applyFill="1" applyAlignment="1" applyProtection="1">
      <alignment horizontal="center"/>
      <protection locked="0"/>
    </xf>
    <xf numFmtId="0" fontId="12" fillId="19" borderId="28" xfId="1" applyFont="1" applyFill="1" applyAlignment="1" applyProtection="1">
      <alignment horizontal="center" vertical="center" wrapText="1"/>
      <protection locked="0"/>
    </xf>
    <xf numFmtId="14" fontId="12" fillId="19" borderId="28" xfId="1" applyNumberFormat="1" applyFont="1" applyFill="1" applyAlignment="1" applyProtection="1">
      <alignment horizontal="center" vertical="center" wrapText="1"/>
      <protection locked="0"/>
    </xf>
    <xf numFmtId="0" fontId="25" fillId="19" borderId="28" xfId="1" applyFont="1" applyFill="1" applyProtection="1">
      <protection locked="0"/>
    </xf>
    <xf numFmtId="0" fontId="25" fillId="20" borderId="28" xfId="1" applyFont="1" applyFill="1" applyBorder="1" applyProtection="1">
      <protection locked="0"/>
    </xf>
    <xf numFmtId="0" fontId="74" fillId="20" borderId="37" xfId="1" applyFont="1" applyFill="1" applyBorder="1" applyAlignment="1" applyProtection="1">
      <alignment horizontal="center" vertical="center" wrapText="1"/>
      <protection locked="0"/>
    </xf>
    <xf numFmtId="0" fontId="74" fillId="20" borderId="37" xfId="1" applyFont="1" applyFill="1" applyBorder="1" applyAlignment="1" applyProtection="1">
      <alignment horizontal="left" vertical="center" wrapText="1"/>
      <protection locked="0"/>
    </xf>
    <xf numFmtId="0" fontId="12" fillId="19" borderId="28" xfId="1" applyFont="1" applyFill="1" applyBorder="1" applyAlignment="1" applyProtection="1">
      <alignment horizontal="center"/>
      <protection locked="0"/>
    </xf>
    <xf numFmtId="14" fontId="30" fillId="8" borderId="28" xfId="1" applyNumberFormat="1" applyFont="1" applyFill="1" applyBorder="1" applyAlignment="1" applyProtection="1">
      <alignment horizontal="center" vertical="center" wrapText="1"/>
      <protection locked="0"/>
    </xf>
    <xf numFmtId="9" fontId="30" fillId="8" borderId="28" xfId="1" applyNumberFormat="1" applyFont="1" applyFill="1" applyBorder="1" applyAlignment="1" applyProtection="1">
      <alignment horizontal="right" vertical="center" wrapText="1"/>
      <protection locked="0"/>
    </xf>
    <xf numFmtId="9" fontId="30" fillId="8" borderId="28" xfId="1" applyNumberFormat="1" applyFont="1" applyFill="1" applyBorder="1" applyAlignment="1" applyProtection="1">
      <alignment horizontal="center" vertical="center" wrapText="1"/>
      <protection locked="0"/>
    </xf>
    <xf numFmtId="0" fontId="12" fillId="19" borderId="28" xfId="1" applyFont="1" applyFill="1" applyBorder="1" applyAlignment="1" applyProtection="1">
      <protection locked="0"/>
    </xf>
    <xf numFmtId="0" fontId="74" fillId="20" borderId="28" xfId="1" applyFont="1" applyFill="1" applyBorder="1" applyAlignment="1" applyProtection="1">
      <alignment horizontal="center" vertical="center" wrapText="1"/>
      <protection locked="0"/>
    </xf>
    <xf numFmtId="0" fontId="74" fillId="20" borderId="28" xfId="1" applyFont="1" applyFill="1" applyBorder="1" applyAlignment="1" applyProtection="1">
      <alignment horizontal="left" vertical="center" wrapText="1"/>
      <protection locked="0"/>
    </xf>
    <xf numFmtId="0" fontId="30" fillId="23" borderId="37" xfId="1" applyFont="1" applyFill="1" applyBorder="1" applyAlignment="1" applyProtection="1">
      <alignment horizontal="center" vertical="center" wrapText="1"/>
      <protection locked="0"/>
    </xf>
    <xf numFmtId="0" fontId="12" fillId="19" borderId="37" xfId="1" applyFont="1" applyFill="1" applyBorder="1" applyAlignment="1" applyProtection="1">
      <alignment wrapText="1"/>
      <protection locked="0"/>
    </xf>
    <xf numFmtId="0" fontId="12" fillId="19" borderId="37" xfId="1" applyFont="1" applyFill="1" applyBorder="1" applyAlignment="1" applyProtection="1">
      <protection locked="0"/>
    </xf>
    <xf numFmtId="0" fontId="12" fillId="19" borderId="37" xfId="1" applyFont="1" applyFill="1" applyBorder="1" applyProtection="1">
      <protection locked="0"/>
    </xf>
    <xf numFmtId="0" fontId="12" fillId="20" borderId="37" xfId="1" applyFont="1" applyFill="1" applyBorder="1" applyProtection="1">
      <protection locked="0"/>
    </xf>
    <xf numFmtId="0" fontId="12" fillId="20" borderId="37" xfId="1" applyFont="1" applyFill="1" applyBorder="1" applyAlignment="1" applyProtection="1">
      <alignment horizontal="left"/>
      <protection locked="0"/>
    </xf>
    <xf numFmtId="0" fontId="25" fillId="19" borderId="28" xfId="1" applyFont="1" applyFill="1" applyAlignment="1" applyProtection="1">
      <protection locked="0"/>
    </xf>
    <xf numFmtId="0" fontId="2" fillId="3" borderId="28" xfId="1" applyFont="1" applyFill="1" applyBorder="1" applyAlignment="1" applyProtection="1">
      <alignment horizontal="center" vertical="center"/>
      <protection locked="0"/>
    </xf>
    <xf numFmtId="0" fontId="2" fillId="0" borderId="28" xfId="1" applyFont="1" applyAlignment="1" applyProtection="1">
      <alignment horizontal="center" vertical="center"/>
      <protection locked="0"/>
    </xf>
    <xf numFmtId="14" fontId="11" fillId="15" borderId="37" xfId="1" applyNumberFormat="1" applyFont="1" applyFill="1" applyBorder="1" applyAlignment="1" applyProtection="1">
      <alignment horizontal="center" vertical="center" wrapText="1"/>
      <protection locked="0"/>
    </xf>
    <xf numFmtId="14" fontId="10" fillId="15" borderId="38" xfId="1" applyNumberFormat="1" applyFont="1" applyFill="1" applyBorder="1" applyAlignment="1" applyProtection="1">
      <alignment horizontal="center" vertical="center" wrapText="1"/>
      <protection locked="0"/>
    </xf>
    <xf numFmtId="14" fontId="10" fillId="16" borderId="45" xfId="1" applyNumberFormat="1" applyFont="1" applyFill="1" applyBorder="1" applyAlignment="1" applyProtection="1">
      <alignment horizontal="center" vertical="center" wrapText="1"/>
      <protection locked="0"/>
    </xf>
    <xf numFmtId="0" fontId="86" fillId="16" borderId="38" xfId="1" applyFont="1" applyFill="1" applyBorder="1" applyAlignment="1" applyProtection="1">
      <alignment horizontal="center" vertical="center" wrapText="1"/>
      <protection locked="0"/>
    </xf>
    <xf numFmtId="0" fontId="89" fillId="11" borderId="37" xfId="1" applyFont="1" applyFill="1" applyBorder="1" applyAlignment="1" applyProtection="1">
      <alignment horizontal="left" vertical="center" wrapText="1"/>
      <protection locked="0"/>
    </xf>
    <xf numFmtId="1" fontId="89" fillId="11" borderId="37" xfId="1" applyNumberFormat="1" applyFont="1" applyFill="1" applyBorder="1" applyAlignment="1" applyProtection="1">
      <alignment vertical="center"/>
      <protection locked="0"/>
    </xf>
    <xf numFmtId="14" fontId="89" fillId="11" borderId="37" xfId="1" applyNumberFormat="1" applyFont="1" applyFill="1" applyBorder="1" applyAlignment="1" applyProtection="1">
      <alignment horizontal="center" vertical="center" wrapText="1"/>
      <protection locked="0"/>
    </xf>
    <xf numFmtId="0" fontId="89" fillId="11" borderId="37" xfId="1" applyFont="1" applyFill="1" applyBorder="1" applyAlignment="1" applyProtection="1">
      <alignment horizontal="center" vertical="center" wrapText="1"/>
      <protection locked="0"/>
    </xf>
    <xf numFmtId="14" fontId="89" fillId="11" borderId="37" xfId="1" applyNumberFormat="1" applyFont="1" applyFill="1" applyBorder="1" applyAlignment="1" applyProtection="1">
      <alignment vertical="center" wrapText="1"/>
      <protection locked="0"/>
    </xf>
    <xf numFmtId="14" fontId="89" fillId="11" borderId="37" xfId="1" applyNumberFormat="1" applyFont="1" applyFill="1" applyBorder="1" applyAlignment="1" applyProtection="1">
      <alignment horizontal="center" vertical="center" wrapText="1"/>
    </xf>
    <xf numFmtId="0" fontId="89" fillId="11" borderId="37" xfId="1" applyFont="1" applyFill="1" applyBorder="1" applyAlignment="1" applyProtection="1">
      <alignment horizontal="center" vertical="center"/>
      <protection locked="0"/>
    </xf>
    <xf numFmtId="9" fontId="89" fillId="11" borderId="38" xfId="1" applyNumberFormat="1" applyFont="1" applyFill="1" applyBorder="1" applyAlignment="1" applyProtection="1">
      <alignment horizontal="center" vertical="center" wrapText="1"/>
      <protection locked="0"/>
    </xf>
    <xf numFmtId="9" fontId="89" fillId="11" borderId="37" xfId="1" applyNumberFormat="1" applyFont="1" applyFill="1" applyBorder="1" applyAlignment="1" applyProtection="1">
      <alignment horizontal="center" vertical="center" wrapText="1"/>
      <protection locked="0"/>
    </xf>
    <xf numFmtId="10" fontId="89" fillId="11" borderId="38" xfId="1" applyNumberFormat="1" applyFont="1" applyFill="1" applyBorder="1" applyAlignment="1" applyProtection="1">
      <alignment horizontal="center" vertical="center" wrapText="1"/>
      <protection locked="0"/>
    </xf>
    <xf numFmtId="10" fontId="89" fillId="11" borderId="37" xfId="1" applyNumberFormat="1" applyFont="1" applyFill="1" applyBorder="1" applyAlignment="1" applyProtection="1">
      <alignment horizontal="center" vertical="center"/>
      <protection locked="0"/>
    </xf>
    <xf numFmtId="0" fontId="89" fillId="14" borderId="37" xfId="1" applyFont="1" applyFill="1" applyBorder="1" applyAlignment="1" applyProtection="1">
      <alignment horizontal="left" vertical="center" wrapText="1"/>
      <protection locked="0"/>
    </xf>
    <xf numFmtId="0" fontId="89" fillId="14" borderId="37" xfId="1" applyFont="1" applyFill="1" applyBorder="1" applyAlignment="1" applyProtection="1">
      <alignment horizontal="center" vertical="center"/>
      <protection locked="0"/>
    </xf>
    <xf numFmtId="0" fontId="89" fillId="14" borderId="28" xfId="1" applyFont="1" applyFill="1" applyBorder="1" applyAlignment="1" applyProtection="1">
      <alignment horizontal="center" vertical="center"/>
      <protection locked="0"/>
    </xf>
    <xf numFmtId="0" fontId="39" fillId="14" borderId="28" xfId="1" applyFont="1" applyFill="1" applyBorder="1" applyAlignment="1" applyProtection="1">
      <alignment horizontal="center" vertical="center"/>
      <protection locked="0"/>
    </xf>
    <xf numFmtId="0" fontId="39" fillId="11" borderId="28" xfId="1" applyFont="1" applyFill="1" applyAlignment="1" applyProtection="1">
      <alignment horizontal="center" vertical="center"/>
      <protection locked="0"/>
    </xf>
    <xf numFmtId="1" fontId="89" fillId="11" borderId="37" xfId="1" applyNumberFormat="1" applyFont="1" applyFill="1" applyBorder="1" applyAlignment="1" applyProtection="1">
      <alignment vertical="center" wrapText="1"/>
      <protection locked="0"/>
    </xf>
    <xf numFmtId="172" fontId="90" fillId="11" borderId="37" xfId="3" applyNumberFormat="1" applyFont="1" applyFill="1" applyBorder="1" applyAlignment="1">
      <alignment horizontal="center" vertical="center"/>
    </xf>
    <xf numFmtId="1" fontId="89" fillId="11" borderId="45" xfId="1" applyNumberFormat="1" applyFont="1" applyFill="1" applyBorder="1" applyAlignment="1" applyProtection="1">
      <alignment horizontal="center" vertical="center" wrapText="1"/>
      <protection locked="0"/>
    </xf>
    <xf numFmtId="0" fontId="89" fillId="14" borderId="37" xfId="1" applyFont="1" applyFill="1" applyBorder="1" applyAlignment="1" applyProtection="1">
      <alignment horizontal="center" vertical="center" wrapText="1"/>
      <protection locked="0"/>
    </xf>
    <xf numFmtId="10" fontId="89" fillId="11" borderId="37" xfId="1" applyNumberFormat="1" applyFont="1" applyFill="1" applyBorder="1" applyAlignment="1" applyProtection="1">
      <alignment horizontal="center" vertical="center" wrapText="1"/>
      <protection locked="0"/>
    </xf>
    <xf numFmtId="0" fontId="89" fillId="11" borderId="38" xfId="1" applyFont="1" applyFill="1" applyBorder="1" applyAlignment="1" applyProtection="1">
      <alignment horizontal="left" vertical="center" wrapText="1"/>
      <protection locked="0"/>
    </xf>
    <xf numFmtId="0" fontId="89" fillId="11" borderId="38" xfId="1" applyFont="1" applyFill="1" applyBorder="1" applyAlignment="1" applyProtection="1">
      <alignment vertical="center" wrapText="1"/>
      <protection locked="0"/>
    </xf>
    <xf numFmtId="0" fontId="89" fillId="11" borderId="38" xfId="1" applyFont="1" applyFill="1" applyBorder="1" applyAlignment="1" applyProtection="1">
      <alignment horizontal="center" vertical="center" wrapText="1"/>
      <protection locked="0"/>
    </xf>
    <xf numFmtId="10" fontId="89" fillId="11" borderId="37" xfId="1" applyNumberFormat="1" applyFont="1" applyFill="1" applyBorder="1" applyAlignment="1">
      <alignment horizontal="center" vertical="center" wrapText="1"/>
    </xf>
    <xf numFmtId="0" fontId="39" fillId="11" borderId="37" xfId="1" applyFont="1" applyFill="1" applyBorder="1" applyAlignment="1" applyProtection="1">
      <alignment horizontal="center" vertical="center" wrapText="1"/>
      <protection locked="0"/>
    </xf>
    <xf numFmtId="0" fontId="89" fillId="11" borderId="37" xfId="1" applyNumberFormat="1" applyFont="1" applyFill="1" applyBorder="1" applyAlignment="1" applyProtection="1">
      <alignment horizontal="center" vertical="center"/>
      <protection locked="0"/>
    </xf>
    <xf numFmtId="0" fontId="89" fillId="11" borderId="37" xfId="5" applyNumberFormat="1" applyFont="1" applyFill="1" applyBorder="1" applyAlignment="1">
      <alignment horizontal="center" vertical="center" wrapText="1"/>
    </xf>
    <xf numFmtId="0" fontId="89" fillId="11" borderId="37" xfId="1" applyNumberFormat="1" applyFont="1" applyFill="1" applyBorder="1" applyAlignment="1" applyProtection="1">
      <alignment horizontal="center" vertical="center" wrapText="1"/>
      <protection locked="0"/>
    </xf>
    <xf numFmtId="0" fontId="39" fillId="11" borderId="28" xfId="1" applyFont="1" applyFill="1" applyAlignment="1" applyProtection="1">
      <alignment horizontal="center" vertical="center" wrapText="1"/>
      <protection locked="0"/>
    </xf>
    <xf numFmtId="0" fontId="88" fillId="11" borderId="49" xfId="2" applyFont="1" applyFill="1" applyBorder="1" applyAlignment="1" applyProtection="1">
      <alignment horizontal="center" vertical="center" wrapText="1"/>
      <protection locked="0"/>
    </xf>
    <xf numFmtId="0" fontId="39" fillId="11" borderId="49" xfId="1" applyFont="1" applyFill="1" applyBorder="1" applyAlignment="1" applyProtection="1">
      <alignment horizontal="center" vertical="center" wrapText="1"/>
      <protection locked="0"/>
    </xf>
    <xf numFmtId="10" fontId="89" fillId="11" borderId="37" xfId="5" applyNumberFormat="1" applyFont="1" applyFill="1" applyBorder="1" applyAlignment="1" applyProtection="1">
      <alignment horizontal="center" vertical="center"/>
      <protection locked="0"/>
    </xf>
    <xf numFmtId="0" fontId="39" fillId="11" borderId="37" xfId="1" applyFont="1" applyFill="1" applyBorder="1" applyAlignment="1" applyProtection="1">
      <alignment horizontal="center" vertical="center"/>
      <protection locked="0"/>
    </xf>
    <xf numFmtId="0" fontId="88" fillId="11" borderId="37" xfId="2" applyFont="1" applyFill="1" applyBorder="1" applyAlignment="1" applyProtection="1">
      <alignment horizontal="center" vertical="center" wrapText="1"/>
      <protection locked="0"/>
    </xf>
    <xf numFmtId="0" fontId="88" fillId="11" borderId="28" xfId="2" applyFont="1" applyFill="1" applyAlignment="1" applyProtection="1">
      <alignment horizontal="center" vertical="center" wrapText="1"/>
      <protection locked="0"/>
    </xf>
    <xf numFmtId="0" fontId="12" fillId="11" borderId="37" xfId="1" applyFont="1" applyFill="1" applyBorder="1" applyAlignment="1" applyProtection="1">
      <alignment horizontal="center" vertical="center" wrapText="1"/>
      <protection locked="0"/>
    </xf>
    <xf numFmtId="0" fontId="89" fillId="11" borderId="28" xfId="1" applyFont="1" applyFill="1" applyAlignment="1" applyProtection="1">
      <alignment horizontal="center" vertical="center"/>
      <protection locked="0"/>
    </xf>
    <xf numFmtId="0" fontId="89" fillId="11" borderId="28" xfId="1" applyFont="1" applyFill="1" applyAlignment="1" applyProtection="1">
      <alignment horizontal="center" vertical="center" wrapText="1"/>
      <protection locked="0"/>
    </xf>
    <xf numFmtId="14" fontId="89" fillId="11" borderId="28" xfId="1" applyNumberFormat="1" applyFont="1" applyFill="1" applyAlignment="1" applyProtection="1">
      <alignment horizontal="center" vertical="center" wrapText="1"/>
      <protection locked="0"/>
    </xf>
    <xf numFmtId="0" fontId="92" fillId="14" borderId="37" xfId="1" applyFont="1" applyFill="1" applyBorder="1" applyAlignment="1" applyProtection="1">
      <alignment horizontal="center" vertical="center" wrapText="1"/>
      <protection locked="0"/>
    </xf>
    <xf numFmtId="0" fontId="89" fillId="11" borderId="28" xfId="1" applyFont="1" applyFill="1" applyBorder="1" applyAlignment="1" applyProtection="1">
      <alignment horizontal="center" vertical="center"/>
      <protection locked="0"/>
    </xf>
    <xf numFmtId="14" fontId="92" fillId="17" borderId="28" xfId="1" applyNumberFormat="1" applyFont="1" applyFill="1" applyBorder="1" applyAlignment="1" applyProtection="1">
      <alignment horizontal="center" vertical="center" wrapText="1"/>
      <protection locked="0"/>
    </xf>
    <xf numFmtId="9" fontId="92" fillId="17" borderId="28" xfId="1" applyNumberFormat="1" applyFont="1" applyFill="1" applyBorder="1" applyAlignment="1" applyProtection="1">
      <alignment horizontal="center" vertical="center" wrapText="1"/>
      <protection locked="0"/>
    </xf>
    <xf numFmtId="1" fontId="92" fillId="17" borderId="28" xfId="1" applyNumberFormat="1" applyFont="1" applyFill="1" applyBorder="1" applyAlignment="1" applyProtection="1">
      <alignment horizontal="center" vertical="center" wrapText="1"/>
      <protection locked="0"/>
    </xf>
    <xf numFmtId="9" fontId="92" fillId="11" borderId="28" xfId="1" applyNumberFormat="1" applyFont="1" applyFill="1" applyBorder="1" applyAlignment="1" applyProtection="1">
      <alignment horizontal="center" vertical="center" wrapText="1"/>
      <protection locked="0"/>
    </xf>
    <xf numFmtId="0" fontId="92" fillId="14" borderId="28" xfId="1" applyFont="1" applyFill="1" applyBorder="1" applyAlignment="1" applyProtection="1">
      <alignment horizontal="center" vertical="center" wrapText="1"/>
      <protection locked="0"/>
    </xf>
    <xf numFmtId="16" fontId="89" fillId="11" borderId="28" xfId="1" applyNumberFormat="1" applyFont="1" applyFill="1" applyAlignment="1" applyProtection="1">
      <alignment horizontal="center" vertical="center" wrapText="1"/>
      <protection locked="0"/>
    </xf>
    <xf numFmtId="2" fontId="89" fillId="11" borderId="28" xfId="1" applyNumberFormat="1" applyFont="1" applyFill="1" applyAlignment="1" applyProtection="1">
      <alignment horizontal="center" vertical="center" wrapText="1"/>
      <protection locked="0"/>
    </xf>
    <xf numFmtId="0" fontId="93" fillId="11" borderId="37" xfId="1" applyFont="1" applyFill="1" applyBorder="1" applyAlignment="1" applyProtection="1">
      <alignment horizontal="center" vertical="center" wrapText="1"/>
      <protection locked="0"/>
    </xf>
    <xf numFmtId="0" fontId="94" fillId="11" borderId="37" xfId="1" applyFont="1" applyFill="1" applyBorder="1" applyAlignment="1" applyProtection="1">
      <alignment horizontal="center" vertical="center" wrapText="1"/>
      <protection locked="0"/>
    </xf>
    <xf numFmtId="0" fontId="2" fillId="11" borderId="37" xfId="1" applyFont="1" applyFill="1" applyBorder="1" applyAlignment="1" applyProtection="1">
      <alignment horizontal="center" vertical="center" wrapText="1"/>
      <protection locked="0"/>
    </xf>
    <xf numFmtId="0" fontId="12" fillId="11" borderId="28" xfId="1" applyFont="1" applyFill="1" applyAlignment="1" applyProtection="1">
      <alignment horizontal="center" vertical="center"/>
      <protection locked="0"/>
    </xf>
    <xf numFmtId="0" fontId="66" fillId="11" borderId="28" xfId="1" applyFont="1" applyFill="1" applyAlignment="1" applyProtection="1">
      <alignment horizontal="center" vertical="center"/>
      <protection locked="0"/>
    </xf>
    <xf numFmtId="0" fontId="66" fillId="11" borderId="28" xfId="1" applyFont="1" applyFill="1" applyAlignment="1" applyProtection="1">
      <alignment horizontal="center" vertical="center" wrapText="1"/>
      <protection locked="0"/>
    </xf>
    <xf numFmtId="14" fontId="66" fillId="11" borderId="28" xfId="1" applyNumberFormat="1" applyFont="1" applyFill="1" applyAlignment="1" applyProtection="1">
      <alignment horizontal="center" vertical="center" wrapText="1"/>
      <protection locked="0"/>
    </xf>
    <xf numFmtId="0" fontId="66" fillId="14" borderId="28" xfId="1" applyFont="1" applyFill="1" applyBorder="1" applyAlignment="1" applyProtection="1">
      <alignment horizontal="center" vertical="center"/>
      <protection locked="0"/>
    </xf>
    <xf numFmtId="0" fontId="12" fillId="14" borderId="28" xfId="1" applyFont="1" applyFill="1" applyBorder="1" applyAlignment="1" applyProtection="1">
      <alignment horizontal="center" vertical="center"/>
      <protection locked="0"/>
    </xf>
    <xf numFmtId="0" fontId="2" fillId="11" borderId="28" xfId="1" applyFont="1" applyFill="1" applyAlignment="1" applyProtection="1">
      <alignment horizontal="center" vertical="center"/>
      <protection locked="0"/>
    </xf>
    <xf numFmtId="0" fontId="50" fillId="11" borderId="28" xfId="1" applyFont="1" applyFill="1" applyAlignment="1" applyProtection="1">
      <alignment horizontal="center" vertical="center"/>
      <protection locked="0"/>
    </xf>
    <xf numFmtId="0" fontId="50" fillId="11" borderId="28" xfId="1" applyFont="1" applyFill="1" applyAlignment="1" applyProtection="1">
      <alignment horizontal="center" vertical="center" wrapText="1"/>
      <protection locked="0"/>
    </xf>
    <xf numFmtId="14" fontId="50" fillId="11" borderId="28" xfId="1" applyNumberFormat="1" applyFont="1" applyFill="1" applyAlignment="1" applyProtection="1">
      <alignment horizontal="center" vertical="center" wrapText="1"/>
      <protection locked="0"/>
    </xf>
    <xf numFmtId="0" fontId="50" fillId="14" borderId="28" xfId="1" applyFont="1" applyFill="1" applyBorder="1" applyAlignment="1" applyProtection="1">
      <alignment horizontal="center" vertical="center"/>
      <protection locked="0"/>
    </xf>
    <xf numFmtId="0" fontId="2" fillId="14" borderId="28" xfId="1" applyFont="1" applyFill="1" applyBorder="1" applyAlignment="1" applyProtection="1">
      <alignment horizontal="center" vertical="center"/>
      <protection locked="0"/>
    </xf>
    <xf numFmtId="0" fontId="15" fillId="11" borderId="37" xfId="1" applyFont="1" applyFill="1" applyBorder="1" applyAlignment="1" applyProtection="1">
      <alignment horizontal="center" vertical="center" wrapText="1"/>
      <protection locked="0"/>
    </xf>
    <xf numFmtId="0" fontId="2" fillId="11" borderId="37" xfId="1" applyFont="1" applyFill="1" applyBorder="1" applyAlignment="1" applyProtection="1">
      <alignment horizontal="center" vertical="center"/>
      <protection locked="0"/>
    </xf>
    <xf numFmtId="0" fontId="2" fillId="11" borderId="28" xfId="1" applyFont="1" applyFill="1" applyAlignment="1" applyProtection="1">
      <alignment horizontal="center" vertical="center" wrapText="1"/>
      <protection locked="0"/>
    </xf>
    <xf numFmtId="14" fontId="2" fillId="11" borderId="28" xfId="1" applyNumberFormat="1" applyFont="1" applyFill="1" applyAlignment="1" applyProtection="1">
      <alignment horizontal="center" vertical="center" wrapText="1"/>
      <protection locked="0"/>
    </xf>
    <xf numFmtId="0" fontId="4" fillId="11" borderId="28" xfId="1" applyFont="1" applyFill="1" applyAlignment="1" applyProtection="1">
      <alignment horizontal="center" vertical="center"/>
      <protection locked="0"/>
    </xf>
    <xf numFmtId="0" fontId="4" fillId="14" borderId="28" xfId="1" applyFont="1" applyFill="1" applyBorder="1" applyAlignment="1" applyProtection="1">
      <alignment horizontal="center" vertical="center"/>
      <protection locked="0"/>
    </xf>
    <xf numFmtId="0" fontId="15" fillId="11" borderId="37" xfId="1" applyFont="1" applyFill="1" applyBorder="1" applyAlignment="1" applyProtection="1">
      <alignment horizontal="center" vertical="center"/>
      <protection locked="0"/>
    </xf>
    <xf numFmtId="0" fontId="12" fillId="14" borderId="37" xfId="1" applyFont="1" applyFill="1" applyBorder="1" applyAlignment="1" applyProtection="1">
      <alignment horizontal="center" vertical="center"/>
      <protection locked="0"/>
    </xf>
    <xf numFmtId="0" fontId="12" fillId="11" borderId="37" xfId="1" applyFont="1" applyFill="1" applyBorder="1" applyAlignment="1" applyProtection="1">
      <alignment horizontal="center" vertical="center"/>
      <protection locked="0"/>
    </xf>
    <xf numFmtId="0" fontId="4" fillId="0" borderId="28" xfId="1" applyFont="1" applyAlignment="1" applyProtection="1">
      <alignment horizontal="center" vertical="center"/>
      <protection locked="0"/>
    </xf>
    <xf numFmtId="0" fontId="4" fillId="3" borderId="28" xfId="1" applyFont="1" applyFill="1" applyBorder="1" applyAlignment="1" applyProtection="1">
      <alignment horizontal="center" vertical="center"/>
      <protection locked="0"/>
    </xf>
    <xf numFmtId="0" fontId="9" fillId="0" borderId="37" xfId="1" applyFont="1" applyBorder="1" applyAlignment="1" applyProtection="1">
      <alignment horizontal="center" vertical="center"/>
      <protection locked="0"/>
    </xf>
    <xf numFmtId="0" fontId="9" fillId="0" borderId="37" xfId="1" applyFont="1" applyBorder="1" applyAlignment="1" applyProtection="1">
      <alignment horizontal="center" vertical="center" wrapText="1"/>
      <protection locked="0"/>
    </xf>
    <xf numFmtId="14" fontId="9" fillId="0" borderId="37" xfId="1" applyNumberFormat="1" applyFont="1" applyBorder="1" applyAlignment="1" applyProtection="1">
      <alignment horizontal="center" vertical="center" wrapText="1"/>
      <protection locked="0"/>
    </xf>
    <xf numFmtId="14" fontId="10" fillId="15" borderId="37" xfId="1" applyNumberFormat="1" applyFont="1" applyFill="1" applyBorder="1" applyAlignment="1" applyProtection="1">
      <alignment horizontal="center" vertical="center" wrapText="1"/>
      <protection locked="0"/>
    </xf>
    <xf numFmtId="14" fontId="10" fillId="16" borderId="37" xfId="1" applyNumberFormat="1" applyFont="1" applyFill="1" applyBorder="1" applyAlignment="1" applyProtection="1">
      <alignment horizontal="center" vertical="center" wrapText="1"/>
      <protection locked="0"/>
    </xf>
    <xf numFmtId="0" fontId="86" fillId="16" borderId="37" xfId="1" applyFont="1" applyFill="1" applyBorder="1" applyAlignment="1" applyProtection="1">
      <alignment horizontal="center" vertical="center" wrapText="1"/>
      <protection locked="0"/>
    </xf>
    <xf numFmtId="0" fontId="12" fillId="0" borderId="37" xfId="1" applyFont="1" applyBorder="1" applyAlignment="1" applyProtection="1">
      <alignment horizontal="center" vertical="center" wrapText="1"/>
      <protection locked="0"/>
    </xf>
    <xf numFmtId="0" fontId="12" fillId="0" borderId="37" xfId="1" applyFont="1" applyBorder="1" applyAlignment="1" applyProtection="1">
      <alignment horizontal="center" vertical="center"/>
      <protection locked="0"/>
    </xf>
    <xf numFmtId="0" fontId="12" fillId="0" borderId="37" xfId="1" applyFont="1" applyBorder="1" applyAlignment="1" applyProtection="1">
      <alignment horizontal="center" vertical="center" wrapText="1"/>
    </xf>
    <xf numFmtId="10" fontId="11" fillId="17" borderId="37" xfId="1" applyNumberFormat="1" applyFont="1" applyFill="1" applyBorder="1" applyAlignment="1" applyProtection="1">
      <alignment horizontal="center" vertical="center" wrapText="1"/>
      <protection locked="0"/>
    </xf>
    <xf numFmtId="10" fontId="11" fillId="17" borderId="37" xfId="5" applyNumberFormat="1" applyFont="1" applyFill="1" applyBorder="1" applyAlignment="1" applyProtection="1">
      <alignment horizontal="center" vertical="center" wrapText="1"/>
      <protection locked="0"/>
    </xf>
    <xf numFmtId="10" fontId="9" fillId="17" borderId="37" xfId="5" applyNumberFormat="1" applyFont="1" applyFill="1" applyBorder="1" applyAlignment="1" applyProtection="1">
      <alignment horizontal="center" vertical="center" wrapText="1"/>
      <protection locked="0"/>
    </xf>
    <xf numFmtId="0" fontId="2" fillId="17" borderId="37" xfId="1" applyFont="1" applyFill="1" applyBorder="1" applyAlignment="1" applyProtection="1">
      <alignment horizontal="center" vertical="center" wrapText="1"/>
      <protection locked="0"/>
    </xf>
    <xf numFmtId="14" fontId="95" fillId="17" borderId="37" xfId="1" applyNumberFormat="1" applyFont="1" applyFill="1" applyBorder="1" applyAlignment="1" applyProtection="1">
      <alignment horizontal="center" vertical="center" wrapText="1"/>
      <protection locked="0"/>
    </xf>
    <xf numFmtId="0" fontId="37" fillId="17" borderId="37" xfId="1" applyFont="1" applyFill="1" applyBorder="1" applyAlignment="1" applyProtection="1">
      <alignment horizontal="center" vertical="center" wrapText="1"/>
      <protection locked="0"/>
    </xf>
    <xf numFmtId="10" fontId="37" fillId="17" borderId="37" xfId="1" applyNumberFormat="1" applyFont="1" applyFill="1" applyBorder="1" applyAlignment="1" applyProtection="1">
      <alignment horizontal="center" vertical="center"/>
      <protection locked="0"/>
    </xf>
    <xf numFmtId="9" fontId="12" fillId="0" borderId="37" xfId="1" applyNumberFormat="1" applyFont="1" applyBorder="1" applyAlignment="1" applyProtection="1">
      <alignment horizontal="center" vertical="center" wrapText="1"/>
      <protection locked="0"/>
    </xf>
    <xf numFmtId="14" fontId="10" fillId="17" borderId="37" xfId="1" applyNumberFormat="1" applyFont="1" applyFill="1" applyBorder="1" applyAlignment="1" applyProtection="1">
      <alignment horizontal="center" vertical="center" wrapText="1"/>
      <protection locked="0"/>
    </xf>
    <xf numFmtId="14" fontId="17" fillId="0" borderId="37" xfId="1" applyNumberFormat="1" applyFont="1" applyBorder="1" applyAlignment="1" applyProtection="1">
      <alignment horizontal="center" vertical="center" wrapText="1"/>
    </xf>
    <xf numFmtId="0" fontId="86" fillId="17" borderId="37" xfId="1" applyFont="1" applyFill="1" applyBorder="1" applyAlignment="1" applyProtection="1">
      <alignment horizontal="center" vertical="center" wrapText="1"/>
      <protection locked="0"/>
    </xf>
    <xf numFmtId="9" fontId="86" fillId="17" borderId="37" xfId="5" applyFont="1" applyFill="1" applyBorder="1" applyAlignment="1" applyProtection="1">
      <alignment horizontal="center" vertical="center" wrapText="1"/>
      <protection locked="0"/>
    </xf>
    <xf numFmtId="9" fontId="86" fillId="17" borderId="37" xfId="1" applyNumberFormat="1" applyFont="1" applyFill="1" applyBorder="1" applyAlignment="1" applyProtection="1">
      <alignment horizontal="center" vertical="center" wrapText="1"/>
      <protection locked="0"/>
    </xf>
    <xf numFmtId="0" fontId="17" fillId="17" borderId="37" xfId="1" applyFont="1" applyFill="1" applyBorder="1" applyAlignment="1" applyProtection="1">
      <alignment horizontal="left" vertical="center" wrapText="1"/>
      <protection locked="0"/>
    </xf>
    <xf numFmtId="0" fontId="12" fillId="0" borderId="37" xfId="7" applyNumberFormat="1" applyFont="1" applyBorder="1" applyAlignment="1" applyProtection="1">
      <alignment horizontal="center" vertical="center"/>
      <protection locked="0"/>
    </xf>
    <xf numFmtId="0" fontId="12" fillId="0" borderId="37" xfId="7" applyNumberFormat="1" applyFont="1" applyBorder="1" applyAlignment="1" applyProtection="1">
      <alignment horizontal="center" vertical="center" wrapText="1"/>
      <protection locked="0"/>
    </xf>
    <xf numFmtId="1" fontId="66" fillId="0" borderId="37" xfId="1" applyNumberFormat="1" applyFont="1" applyBorder="1" applyAlignment="1" applyProtection="1">
      <alignment horizontal="center" vertical="center"/>
      <protection locked="0"/>
    </xf>
    <xf numFmtId="14" fontId="12" fillId="0" borderId="37" xfId="1" applyNumberFormat="1" applyFont="1" applyBorder="1" applyAlignment="1" applyProtection="1">
      <alignment horizontal="center" vertical="center" wrapText="1"/>
      <protection locked="0"/>
    </xf>
    <xf numFmtId="14" fontId="16" fillId="0" borderId="37" xfId="1" applyNumberFormat="1" applyFont="1" applyBorder="1" applyAlignment="1" applyProtection="1">
      <alignment horizontal="center" vertical="center" wrapText="1"/>
      <protection locked="0"/>
    </xf>
    <xf numFmtId="0" fontId="12" fillId="0" borderId="37" xfId="1" applyNumberFormat="1" applyFont="1" applyBorder="1" applyAlignment="1" applyProtection="1">
      <alignment horizontal="center" vertical="center" wrapText="1"/>
      <protection locked="0"/>
    </xf>
    <xf numFmtId="9" fontId="17" fillId="0" borderId="37" xfId="1" applyNumberFormat="1" applyFont="1" applyBorder="1" applyAlignment="1" applyProtection="1">
      <alignment vertical="center" wrapText="1"/>
      <protection locked="0"/>
    </xf>
    <xf numFmtId="9" fontId="17" fillId="0" borderId="37" xfId="1" applyNumberFormat="1" applyFont="1" applyBorder="1" applyAlignment="1" applyProtection="1">
      <alignment horizontal="center" vertical="center"/>
      <protection locked="0"/>
    </xf>
    <xf numFmtId="9" fontId="17" fillId="0" borderId="37" xfId="1" applyNumberFormat="1" applyFont="1" applyBorder="1" applyAlignment="1" applyProtection="1">
      <alignment horizontal="center" vertical="center" wrapText="1"/>
      <protection locked="0"/>
    </xf>
    <xf numFmtId="0" fontId="17" fillId="3" borderId="37" xfId="1" applyFont="1" applyFill="1" applyBorder="1" applyAlignment="1" applyProtection="1">
      <alignment vertical="center" wrapText="1"/>
      <protection locked="0"/>
    </xf>
    <xf numFmtId="0" fontId="12" fillId="3" borderId="37" xfId="1" applyFont="1" applyFill="1" applyBorder="1" applyAlignment="1" applyProtection="1">
      <protection locked="0"/>
    </xf>
    <xf numFmtId="0" fontId="12" fillId="3" borderId="28" xfId="1" applyFont="1" applyFill="1" applyBorder="1" applyProtection="1">
      <protection locked="0"/>
    </xf>
    <xf numFmtId="0" fontId="12" fillId="0" borderId="28" xfId="1" applyFont="1" applyAlignment="1" applyProtection="1">
      <protection locked="0"/>
    </xf>
    <xf numFmtId="3" fontId="12" fillId="0" borderId="37" xfId="1" applyNumberFormat="1" applyFont="1" applyBorder="1" applyAlignment="1" applyProtection="1">
      <alignment horizontal="center" vertical="center" wrapText="1"/>
      <protection locked="0"/>
    </xf>
    <xf numFmtId="3" fontId="12" fillId="0" borderId="37" xfId="1" applyNumberFormat="1" applyFont="1" applyBorder="1" applyAlignment="1" applyProtection="1">
      <alignment horizontal="center" vertical="center"/>
      <protection locked="0"/>
    </xf>
    <xf numFmtId="1" fontId="66" fillId="0" borderId="37" xfId="1" applyNumberFormat="1" applyFont="1" applyBorder="1" applyAlignment="1" applyProtection="1">
      <alignment horizontal="center" vertical="center" wrapText="1"/>
      <protection locked="0"/>
    </xf>
    <xf numFmtId="1" fontId="12" fillId="0" borderId="37" xfId="1" applyNumberFormat="1" applyFont="1" applyBorder="1" applyAlignment="1" applyProtection="1">
      <alignment horizontal="center" vertical="center" wrapText="1"/>
      <protection locked="0"/>
    </xf>
    <xf numFmtId="171" fontId="17" fillId="0" borderId="37" xfId="7" applyFont="1" applyBorder="1" applyAlignment="1" applyProtection="1">
      <alignment horizontal="center" vertical="center"/>
      <protection locked="0"/>
    </xf>
    <xf numFmtId="0" fontId="17" fillId="0" borderId="37" xfId="1" applyNumberFormat="1" applyFont="1" applyBorder="1" applyAlignment="1" applyProtection="1">
      <alignment horizontal="center" vertical="center"/>
      <protection locked="0"/>
    </xf>
    <xf numFmtId="171" fontId="17" fillId="0" borderId="37" xfId="7" applyNumberFormat="1" applyFont="1" applyBorder="1" applyAlignment="1" applyProtection="1">
      <alignment horizontal="center" vertical="center"/>
      <protection locked="0"/>
    </xf>
    <xf numFmtId="0" fontId="17" fillId="0" borderId="37" xfId="7" applyNumberFormat="1" applyFont="1" applyBorder="1" applyAlignment="1" applyProtection="1">
      <alignment horizontal="center" vertical="center"/>
      <protection locked="0"/>
    </xf>
    <xf numFmtId="1" fontId="17" fillId="0" borderId="37" xfId="1" applyNumberFormat="1" applyFont="1" applyBorder="1" applyAlignment="1" applyProtection="1">
      <alignment horizontal="center" vertical="center"/>
      <protection locked="0"/>
    </xf>
    <xf numFmtId="9" fontId="17" fillId="0" borderId="37" xfId="5" applyFont="1" applyBorder="1" applyAlignment="1" applyProtection="1">
      <alignment horizontal="center" vertical="center"/>
      <protection locked="0"/>
    </xf>
    <xf numFmtId="9" fontId="17" fillId="0" borderId="37" xfId="5" quotePrefix="1" applyFont="1" applyBorder="1" applyAlignment="1" applyProtection="1">
      <alignment horizontal="center" vertical="center"/>
      <protection locked="0"/>
    </xf>
    <xf numFmtId="10" fontId="12" fillId="0" borderId="37" xfId="1" applyNumberFormat="1" applyFont="1" applyBorder="1" applyAlignment="1" applyProtection="1">
      <alignment horizontal="center" vertical="center" wrapText="1"/>
      <protection locked="0"/>
    </xf>
    <xf numFmtId="1" fontId="12" fillId="0" borderId="38" xfId="1" applyNumberFormat="1" applyFont="1" applyBorder="1" applyAlignment="1" applyProtection="1">
      <alignment horizontal="center" vertical="center" wrapText="1"/>
      <protection locked="0"/>
    </xf>
    <xf numFmtId="9" fontId="12" fillId="0" borderId="38" xfId="1" applyNumberFormat="1" applyFont="1" applyBorder="1" applyAlignment="1" applyProtection="1">
      <alignment horizontal="center" vertical="center" wrapText="1"/>
      <protection locked="0"/>
    </xf>
    <xf numFmtId="175" fontId="17" fillId="0" borderId="37" xfId="1" applyNumberFormat="1" applyFont="1" applyBorder="1" applyAlignment="1" applyProtection="1">
      <alignment horizontal="center" vertical="center"/>
      <protection locked="0"/>
    </xf>
    <xf numFmtId="10" fontId="17" fillId="0" borderId="37" xfId="1" applyNumberFormat="1" applyFont="1" applyBorder="1" applyAlignment="1" applyProtection="1">
      <alignment horizontal="center" vertical="center" wrapText="1"/>
      <protection locked="0"/>
    </xf>
    <xf numFmtId="0" fontId="12" fillId="0" borderId="28" xfId="1" applyFont="1" applyAlignment="1" applyProtection="1">
      <alignment vertical="center" wrapText="1"/>
      <protection locked="0"/>
    </xf>
    <xf numFmtId="0" fontId="12" fillId="0" borderId="28" xfId="1" applyFont="1" applyProtection="1">
      <protection locked="0"/>
    </xf>
    <xf numFmtId="0" fontId="12" fillId="0" borderId="28" xfId="1" applyFont="1" applyAlignment="1" applyProtection="1">
      <alignment horizontal="center"/>
      <protection locked="0"/>
    </xf>
    <xf numFmtId="0" fontId="12" fillId="0" borderId="28" xfId="1" applyFont="1" applyAlignment="1" applyProtection="1">
      <alignment horizontal="center" vertical="center" wrapText="1"/>
      <protection locked="0"/>
    </xf>
    <xf numFmtId="0" fontId="12" fillId="0" borderId="28" xfId="1" applyNumberFormat="1" applyFont="1" applyAlignment="1" applyProtection="1">
      <alignment horizontal="center" vertical="center" wrapText="1"/>
      <protection locked="0"/>
    </xf>
    <xf numFmtId="14" fontId="12" fillId="0" borderId="28" xfId="1" applyNumberFormat="1" applyFont="1" applyAlignment="1" applyProtection="1">
      <alignment horizontal="center" vertical="center" wrapText="1"/>
      <protection locked="0"/>
    </xf>
    <xf numFmtId="0" fontId="25" fillId="0" borderId="28" xfId="1" applyFont="1" applyProtection="1">
      <protection locked="0"/>
    </xf>
    <xf numFmtId="1" fontId="25" fillId="0" borderId="28" xfId="1" applyNumberFormat="1" applyFont="1" applyProtection="1">
      <protection locked="0"/>
    </xf>
    <xf numFmtId="0" fontId="25" fillId="3" borderId="28" xfId="1" applyFont="1" applyFill="1" applyBorder="1" applyProtection="1">
      <protection locked="0"/>
    </xf>
    <xf numFmtId="0" fontId="96" fillId="3" borderId="37" xfId="1" applyFont="1" applyFill="1" applyBorder="1" applyAlignment="1" applyProtection="1">
      <alignment horizontal="center" vertical="center" wrapText="1"/>
      <protection locked="0"/>
    </xf>
    <xf numFmtId="0" fontId="96" fillId="3" borderId="37" xfId="1" applyFont="1" applyFill="1" applyBorder="1" applyAlignment="1" applyProtection="1">
      <alignment horizontal="left" vertical="center" wrapText="1"/>
      <protection locked="0"/>
    </xf>
    <xf numFmtId="0" fontId="12" fillId="0" borderId="28" xfId="1" applyNumberFormat="1" applyFont="1" applyAlignment="1" applyProtection="1">
      <alignment horizontal="center"/>
      <protection locked="0"/>
    </xf>
    <xf numFmtId="0" fontId="12" fillId="0" borderId="50" xfId="1" applyFont="1" applyBorder="1" applyAlignment="1" applyProtection="1">
      <alignment horizontal="center"/>
      <protection locked="0"/>
    </xf>
    <xf numFmtId="9" fontId="10" fillId="17" borderId="37" xfId="1" applyNumberFormat="1" applyFont="1" applyFill="1" applyBorder="1" applyAlignment="1" applyProtection="1">
      <alignment horizontal="right" vertical="center" wrapText="1"/>
      <protection locked="0"/>
    </xf>
    <xf numFmtId="1" fontId="10" fillId="17" borderId="37" xfId="1" applyNumberFormat="1" applyFont="1" applyFill="1" applyBorder="1" applyAlignment="1" applyProtection="1">
      <alignment horizontal="right" vertical="center" wrapText="1"/>
      <protection locked="0"/>
    </xf>
    <xf numFmtId="9" fontId="10" fillId="17" borderId="37" xfId="1" applyNumberFormat="1" applyFont="1" applyFill="1" applyBorder="1" applyAlignment="1" applyProtection="1">
      <alignment horizontal="center" vertical="center" wrapText="1"/>
      <protection locked="0"/>
    </xf>
    <xf numFmtId="14" fontId="10" fillId="17" borderId="49" xfId="1" applyNumberFormat="1" applyFont="1" applyFill="1" applyBorder="1" applyAlignment="1" applyProtection="1">
      <alignment horizontal="center" vertical="center" wrapText="1"/>
      <protection locked="0"/>
    </xf>
    <xf numFmtId="1" fontId="10" fillId="17" borderId="49" xfId="1" applyNumberFormat="1" applyFont="1" applyFill="1" applyBorder="1" applyAlignment="1" applyProtection="1">
      <alignment horizontal="center" vertical="center" wrapText="1"/>
      <protection locked="0"/>
    </xf>
    <xf numFmtId="0" fontId="96" fillId="3" borderId="28" xfId="1" applyFont="1" applyFill="1" applyBorder="1" applyAlignment="1" applyProtection="1">
      <alignment horizontal="center" vertical="center" wrapText="1"/>
      <protection locked="0"/>
    </xf>
    <xf numFmtId="0" fontId="96" fillId="3" borderId="28" xfId="1" applyFont="1" applyFill="1" applyBorder="1" applyAlignment="1" applyProtection="1">
      <alignment horizontal="left" vertical="center" wrapText="1"/>
      <protection locked="0"/>
    </xf>
    <xf numFmtId="0" fontId="12" fillId="0" borderId="37" xfId="1" applyFont="1" applyBorder="1" applyAlignment="1" applyProtection="1">
      <alignment wrapText="1"/>
      <protection locked="0"/>
    </xf>
    <xf numFmtId="0" fontId="12" fillId="0" borderId="37" xfId="1" applyFont="1" applyBorder="1" applyAlignment="1" applyProtection="1">
      <alignment vertical="center" wrapText="1"/>
      <protection locked="0"/>
    </xf>
    <xf numFmtId="0" fontId="15" fillId="0" borderId="37" xfId="1" applyFont="1" applyBorder="1" applyAlignment="1" applyProtection="1">
      <protection locked="0"/>
    </xf>
    <xf numFmtId="0" fontId="2" fillId="0" borderId="28" xfId="1" applyNumberFormat="1" applyFont="1" applyAlignment="1" applyProtection="1">
      <alignment horizontal="center" vertical="center" wrapText="1"/>
      <protection locked="0"/>
    </xf>
    <xf numFmtId="1" fontId="4" fillId="0" borderId="28" xfId="1" applyNumberFormat="1" applyFont="1" applyProtection="1">
      <protection locked="0"/>
    </xf>
    <xf numFmtId="0" fontId="15" fillId="0" borderId="37" xfId="1" applyFont="1" applyBorder="1" applyAlignment="1" applyProtection="1">
      <alignment wrapText="1"/>
      <protection locked="0"/>
    </xf>
    <xf numFmtId="0" fontId="12" fillId="3" borderId="37" xfId="1" applyFont="1" applyFill="1" applyBorder="1" applyProtection="1">
      <protection locked="0"/>
    </xf>
    <xf numFmtId="0" fontId="12" fillId="0" borderId="37" xfId="1" applyFont="1" applyBorder="1" applyAlignment="1" applyProtection="1">
      <protection locked="0"/>
    </xf>
    <xf numFmtId="0" fontId="12" fillId="3" borderId="37" xfId="1" applyFont="1" applyFill="1" applyBorder="1" applyAlignment="1" applyProtection="1">
      <alignment horizontal="left"/>
      <protection locked="0"/>
    </xf>
    <xf numFmtId="0" fontId="2" fillId="0" borderId="28" xfId="1" applyNumberFormat="1" applyFont="1" applyAlignment="1" applyProtection="1">
      <protection locked="0"/>
    </xf>
    <xf numFmtId="1" fontId="4" fillId="0" borderId="28" xfId="1" applyNumberFormat="1" applyFont="1" applyAlignment="1" applyProtection="1">
      <protection locked="0"/>
    </xf>
    <xf numFmtId="0" fontId="12" fillId="0" borderId="38" xfId="1" applyNumberFormat="1" applyFont="1" applyBorder="1" applyAlignment="1" applyProtection="1">
      <alignment horizontal="center" vertical="center" wrapText="1"/>
      <protection locked="0"/>
    </xf>
    <xf numFmtId="0" fontId="17" fillId="0" borderId="37" xfId="1" applyNumberFormat="1" applyFont="1" applyBorder="1" applyAlignment="1" applyProtection="1">
      <alignment horizontal="center"/>
      <protection locked="0"/>
    </xf>
    <xf numFmtId="9" fontId="17" fillId="0" borderId="37" xfId="1" applyNumberFormat="1" applyFont="1" applyBorder="1" applyAlignment="1" applyProtection="1">
      <alignment horizontal="center" vertical="center" wrapText="1"/>
    </xf>
    <xf numFmtId="1" fontId="12" fillId="0" borderId="37" xfId="1" applyNumberFormat="1" applyFont="1" applyBorder="1" applyAlignment="1" applyProtection="1">
      <alignment horizontal="center" vertical="center"/>
      <protection locked="0"/>
    </xf>
    <xf numFmtId="14" fontId="12" fillId="0" borderId="28" xfId="1" applyNumberFormat="1" applyFont="1" applyAlignment="1" applyProtection="1">
      <alignment horizontal="center" vertical="center"/>
      <protection locked="0"/>
    </xf>
    <xf numFmtId="0" fontId="12" fillId="0" borderId="38" xfId="1" applyFont="1" applyBorder="1" applyAlignment="1" applyProtection="1">
      <alignment horizontal="center" vertical="center" wrapText="1"/>
      <protection locked="0"/>
    </xf>
    <xf numFmtId="14" fontId="12" fillId="0" borderId="38" xfId="1" applyNumberFormat="1" applyFont="1" applyBorder="1" applyAlignment="1" applyProtection="1">
      <alignment horizontal="center" vertical="center" wrapText="1"/>
      <protection locked="0"/>
    </xf>
    <xf numFmtId="0" fontId="12" fillId="0" borderId="38" xfId="7" applyNumberFormat="1" applyFont="1" applyBorder="1" applyAlignment="1" applyProtection="1">
      <alignment horizontal="center" vertical="center" wrapText="1"/>
      <protection locked="0"/>
    </xf>
    <xf numFmtId="0" fontId="12" fillId="0" borderId="38" xfId="1" applyFont="1" applyBorder="1" applyAlignment="1" applyProtection="1">
      <alignment vertical="center" wrapText="1"/>
      <protection locked="0"/>
    </xf>
    <xf numFmtId="0" fontId="12" fillId="0" borderId="49" xfId="1" applyFont="1" applyBorder="1" applyAlignment="1" applyProtection="1">
      <alignment horizontal="center" vertical="center"/>
      <protection locked="0"/>
    </xf>
    <xf numFmtId="0" fontId="25" fillId="0" borderId="28" xfId="1" applyNumberFormat="1" applyFont="1" applyProtection="1">
      <protection locked="0"/>
    </xf>
    <xf numFmtId="0" fontId="10" fillId="17" borderId="37" xfId="1" applyNumberFormat="1" applyFont="1" applyFill="1" applyBorder="1" applyAlignment="1" applyProtection="1">
      <alignment horizontal="right" vertical="center" wrapText="1"/>
      <protection locked="0"/>
    </xf>
    <xf numFmtId="0" fontId="10" fillId="17" borderId="49" xfId="1" applyNumberFormat="1" applyFont="1" applyFill="1" applyBorder="1" applyAlignment="1" applyProtection="1">
      <alignment horizontal="center" vertical="center" wrapText="1"/>
      <protection locked="0"/>
    </xf>
    <xf numFmtId="0" fontId="4" fillId="0" borderId="28" xfId="1" applyNumberFormat="1" applyFont="1" applyProtection="1">
      <protection locked="0"/>
    </xf>
    <xf numFmtId="0" fontId="4" fillId="0" borderId="28" xfId="1" applyNumberFormat="1" applyFont="1" applyAlignment="1" applyProtection="1">
      <protection locked="0"/>
    </xf>
    <xf numFmtId="0" fontId="97" fillId="3" borderId="28" xfId="1" applyFont="1" applyFill="1" applyBorder="1" applyProtection="1">
      <protection locked="0"/>
    </xf>
    <xf numFmtId="0" fontId="97" fillId="0" borderId="28" xfId="1" applyFont="1" applyAlignment="1" applyProtection="1">
      <protection locked="0"/>
    </xf>
    <xf numFmtId="0" fontId="99" fillId="11" borderId="28" xfId="1" applyFont="1" applyFill="1" applyBorder="1" applyAlignment="1" applyProtection="1">
      <alignment horizontal="center" vertical="center" wrapText="1"/>
      <protection locked="0"/>
    </xf>
    <xf numFmtId="0" fontId="99" fillId="15" borderId="37" xfId="1" applyFont="1" applyFill="1" applyBorder="1" applyAlignment="1" applyProtection="1">
      <alignment horizontal="center" vertical="center" wrapText="1"/>
      <protection locked="0"/>
    </xf>
    <xf numFmtId="14" fontId="99" fillId="15" borderId="37" xfId="1" applyNumberFormat="1" applyFont="1" applyFill="1" applyBorder="1" applyAlignment="1" applyProtection="1">
      <alignment horizontal="center" vertical="center" wrapText="1"/>
      <protection locked="0"/>
    </xf>
    <xf numFmtId="14" fontId="101" fillId="15" borderId="38" xfId="1" applyNumberFormat="1" applyFont="1" applyFill="1" applyBorder="1" applyAlignment="1" applyProtection="1">
      <alignment horizontal="center" vertical="center" wrapText="1"/>
      <protection locked="0"/>
    </xf>
    <xf numFmtId="14" fontId="101" fillId="16" borderId="45" xfId="1" applyNumberFormat="1" applyFont="1" applyFill="1" applyBorder="1" applyAlignment="1" applyProtection="1">
      <alignment horizontal="center" vertical="center" wrapText="1"/>
      <protection locked="0"/>
    </xf>
    <xf numFmtId="0" fontId="101" fillId="16" borderId="38" xfId="1" applyFont="1" applyFill="1" applyBorder="1" applyAlignment="1" applyProtection="1">
      <alignment horizontal="center" vertical="center" wrapText="1"/>
      <protection locked="0"/>
    </xf>
    <xf numFmtId="0" fontId="97" fillId="0" borderId="37" xfId="9" applyFont="1" applyFill="1" applyBorder="1" applyAlignment="1" applyProtection="1">
      <alignment horizontal="left" vertical="center" wrapText="1"/>
      <protection locked="0"/>
    </xf>
    <xf numFmtId="1" fontId="97" fillId="0" borderId="37" xfId="1" applyNumberFormat="1" applyFont="1" applyFill="1" applyBorder="1" applyAlignment="1" applyProtection="1">
      <alignment horizontal="center" vertical="center" wrapText="1"/>
      <protection locked="0"/>
    </xf>
    <xf numFmtId="15" fontId="97" fillId="0" borderId="1" xfId="9" applyNumberFormat="1" applyFont="1" applyFill="1" applyBorder="1" applyAlignment="1" applyProtection="1">
      <alignment horizontal="center" vertical="center" wrapText="1"/>
      <protection locked="0"/>
    </xf>
    <xf numFmtId="0" fontId="97" fillId="0" borderId="37" xfId="9" applyFont="1" applyFill="1" applyBorder="1" applyAlignment="1" applyProtection="1">
      <alignment horizontal="center" vertical="center" wrapText="1"/>
      <protection locked="0"/>
    </xf>
    <xf numFmtId="14" fontId="99" fillId="0" borderId="37" xfId="1" applyNumberFormat="1" applyFont="1" applyFill="1" applyBorder="1" applyAlignment="1" applyProtection="1">
      <alignment horizontal="left" vertical="center" wrapText="1"/>
      <protection locked="0"/>
    </xf>
    <xf numFmtId="14" fontId="97" fillId="0" borderId="37" xfId="1" applyNumberFormat="1" applyFont="1" applyFill="1" applyBorder="1" applyAlignment="1" applyProtection="1">
      <alignment horizontal="left" vertical="center" wrapText="1"/>
      <protection locked="0"/>
    </xf>
    <xf numFmtId="17" fontId="97" fillId="0" borderId="37" xfId="1" applyNumberFormat="1" applyFont="1" applyFill="1" applyBorder="1" applyAlignment="1" applyProtection="1">
      <alignment horizontal="center" vertical="center" wrapText="1"/>
      <protection locked="0"/>
    </xf>
    <xf numFmtId="14" fontId="97" fillId="0" borderId="37" xfId="1" applyNumberFormat="1" applyFont="1" applyFill="1" applyBorder="1" applyAlignment="1" applyProtection="1">
      <alignment horizontal="center" vertical="center" wrapText="1"/>
    </xf>
    <xf numFmtId="9" fontId="97" fillId="0" borderId="37" xfId="1" applyNumberFormat="1" applyFont="1" applyFill="1" applyBorder="1" applyAlignment="1" applyProtection="1">
      <alignment horizontal="center" vertical="center"/>
      <protection locked="0"/>
    </xf>
    <xf numFmtId="9" fontId="97" fillId="0" borderId="37" xfId="1" applyNumberFormat="1" applyFont="1" applyFill="1" applyBorder="1" applyAlignment="1" applyProtection="1">
      <alignment horizontal="center" vertical="center" wrapText="1"/>
      <protection locked="0"/>
    </xf>
    <xf numFmtId="0" fontId="97" fillId="0" borderId="37" xfId="1" applyFont="1" applyFill="1" applyBorder="1" applyAlignment="1" applyProtection="1">
      <alignment vertical="center" wrapText="1"/>
      <protection locked="0"/>
    </xf>
    <xf numFmtId="0" fontId="97" fillId="0" borderId="37" xfId="1" applyFont="1" applyFill="1" applyBorder="1" applyAlignment="1" applyProtection="1">
      <protection locked="0"/>
    </xf>
    <xf numFmtId="0" fontId="97" fillId="0" borderId="28" xfId="1" applyFont="1" applyFill="1" applyBorder="1" applyProtection="1">
      <protection locked="0"/>
    </xf>
    <xf numFmtId="0" fontId="97" fillId="0" borderId="28" xfId="1" applyFont="1" applyFill="1" applyAlignment="1" applyProtection="1">
      <protection locked="0"/>
    </xf>
    <xf numFmtId="0" fontId="97" fillId="0" borderId="37" xfId="1" applyFont="1" applyFill="1" applyBorder="1" applyAlignment="1" applyProtection="1">
      <alignment horizontal="center" vertical="center" wrapText="1"/>
      <protection locked="0"/>
    </xf>
    <xf numFmtId="15" fontId="97" fillId="0" borderId="37" xfId="1" applyNumberFormat="1" applyFont="1" applyFill="1" applyBorder="1" applyAlignment="1" applyProtection="1">
      <alignment horizontal="center" vertical="center"/>
      <protection locked="0"/>
    </xf>
    <xf numFmtId="15" fontId="97" fillId="0" borderId="37" xfId="9" applyNumberFormat="1" applyFont="1" applyFill="1" applyBorder="1" applyAlignment="1" applyProtection="1">
      <alignment horizontal="center" vertical="center" wrapText="1"/>
      <protection locked="0"/>
    </xf>
    <xf numFmtId="14" fontId="66" fillId="0" borderId="37" xfId="1" applyNumberFormat="1" applyFont="1" applyFill="1" applyBorder="1" applyAlignment="1" applyProtection="1">
      <alignment horizontal="left" vertical="center" wrapText="1"/>
      <protection locked="0"/>
    </xf>
    <xf numFmtId="14" fontId="66" fillId="0" borderId="49" xfId="1" applyNumberFormat="1" applyFont="1" applyFill="1" applyBorder="1" applyAlignment="1" applyProtection="1">
      <alignment horizontal="left" vertical="center" wrapText="1"/>
      <protection locked="0"/>
    </xf>
    <xf numFmtId="14" fontId="97" fillId="0" borderId="49" xfId="1" applyNumberFormat="1" applyFont="1" applyFill="1" applyBorder="1" applyAlignment="1" applyProtection="1">
      <alignment horizontal="center" vertical="center" wrapText="1"/>
      <protection locked="0"/>
    </xf>
    <xf numFmtId="0" fontId="97" fillId="0" borderId="37" xfId="1" applyNumberFormat="1" applyFont="1" applyFill="1" applyBorder="1" applyAlignment="1" applyProtection="1">
      <alignment horizontal="center" vertical="center"/>
      <protection locked="0"/>
    </xf>
    <xf numFmtId="9" fontId="97" fillId="0" borderId="37" xfId="5" applyNumberFormat="1" applyFont="1" applyFill="1" applyBorder="1" applyAlignment="1" applyProtection="1">
      <alignment horizontal="center" vertical="center"/>
      <protection locked="0"/>
    </xf>
    <xf numFmtId="9" fontId="97" fillId="0" borderId="37" xfId="1" applyNumberFormat="1" applyFont="1" applyFill="1" applyBorder="1" applyAlignment="1" applyProtection="1">
      <alignment horizontal="center"/>
      <protection locked="0"/>
    </xf>
    <xf numFmtId="9" fontId="97" fillId="0" borderId="49" xfId="1" applyNumberFormat="1" applyFont="1" applyFill="1" applyBorder="1" applyAlignment="1" applyProtection="1">
      <alignment horizontal="center"/>
      <protection locked="0"/>
    </xf>
    <xf numFmtId="15" fontId="97" fillId="0" borderId="5" xfId="9" applyNumberFormat="1" applyFont="1" applyFill="1" applyBorder="1" applyAlignment="1" applyProtection="1">
      <alignment horizontal="center" vertical="center" wrapText="1"/>
      <protection locked="0"/>
    </xf>
    <xf numFmtId="14" fontId="97" fillId="0" borderId="37" xfId="1" applyNumberFormat="1" applyFont="1" applyFill="1" applyBorder="1" applyAlignment="1" applyProtection="1">
      <alignment horizontal="center" vertical="center" wrapText="1"/>
      <protection locked="0"/>
    </xf>
    <xf numFmtId="9" fontId="97" fillId="0" borderId="37" xfId="5" applyFont="1" applyFill="1" applyBorder="1" applyAlignment="1" applyProtection="1">
      <alignment horizontal="center" vertical="center" wrapText="1"/>
      <protection locked="0"/>
    </xf>
    <xf numFmtId="0" fontId="97" fillId="0" borderId="38" xfId="9" applyFont="1" applyFill="1" applyBorder="1" applyAlignment="1" applyProtection="1">
      <alignment horizontal="left" vertical="center" wrapText="1"/>
      <protection locked="0"/>
    </xf>
    <xf numFmtId="0" fontId="97" fillId="0" borderId="38" xfId="9" applyFont="1" applyFill="1" applyBorder="1" applyAlignment="1" applyProtection="1">
      <alignment horizontal="justify" vertical="center" wrapText="1"/>
      <protection locked="0"/>
    </xf>
    <xf numFmtId="0" fontId="97" fillId="0" borderId="37" xfId="9" applyNumberFormat="1" applyFont="1" applyFill="1" applyBorder="1" applyAlignment="1">
      <alignment horizontal="center" vertical="center" wrapText="1"/>
    </xf>
    <xf numFmtId="9" fontId="97" fillId="0" borderId="37" xfId="9" applyNumberFormat="1" applyFont="1" applyFill="1" applyBorder="1" applyAlignment="1">
      <alignment horizontal="center" vertical="center" wrapText="1"/>
    </xf>
    <xf numFmtId="15" fontId="97" fillId="0" borderId="18" xfId="9" applyNumberFormat="1" applyFont="1" applyFill="1" applyBorder="1" applyAlignment="1" applyProtection="1">
      <alignment horizontal="center" vertical="center" wrapText="1"/>
      <protection locked="0"/>
    </xf>
    <xf numFmtId="0" fontId="103" fillId="0" borderId="37" xfId="9" applyFont="1" applyFill="1" applyBorder="1" applyAlignment="1" applyProtection="1">
      <alignment horizontal="left" vertical="center" wrapText="1"/>
      <protection locked="0"/>
    </xf>
    <xf numFmtId="0" fontId="97" fillId="0" borderId="37" xfId="9" applyFont="1" applyFill="1" applyBorder="1" applyAlignment="1" applyProtection="1">
      <alignment horizontal="justify" vertical="center" wrapText="1"/>
      <protection locked="0"/>
    </xf>
    <xf numFmtId="0" fontId="97" fillId="0" borderId="37" xfId="9" applyFont="1" applyFill="1" applyBorder="1" applyAlignment="1">
      <alignment horizontal="center" vertical="center" wrapText="1"/>
    </xf>
    <xf numFmtId="14" fontId="105" fillId="0" borderId="37" xfId="1" applyNumberFormat="1" applyFont="1" applyFill="1" applyBorder="1" applyAlignment="1" applyProtection="1">
      <alignment horizontal="left" vertical="center" wrapText="1"/>
      <protection locked="0"/>
    </xf>
    <xf numFmtId="14" fontId="97" fillId="0" borderId="37" xfId="1" applyNumberFormat="1" applyFont="1" applyFill="1" applyBorder="1" applyAlignment="1" applyProtection="1">
      <alignment horizontal="left" vertical="top" wrapText="1"/>
      <protection locked="0"/>
    </xf>
    <xf numFmtId="0" fontId="97" fillId="0" borderId="28" xfId="1" applyFont="1" applyFill="1" applyAlignment="1" applyProtection="1">
      <alignment vertical="center" wrapText="1"/>
      <protection locked="0"/>
    </xf>
    <xf numFmtId="0" fontId="97" fillId="0" borderId="28" xfId="1" applyFont="1" applyFill="1" applyProtection="1">
      <protection locked="0"/>
    </xf>
    <xf numFmtId="0" fontId="97" fillId="0" borderId="28" xfId="1" applyFont="1" applyFill="1" applyAlignment="1" applyProtection="1">
      <alignment horizontal="center"/>
      <protection locked="0"/>
    </xf>
    <xf numFmtId="0" fontId="97" fillId="0" borderId="28" xfId="1" applyFont="1" applyFill="1" applyAlignment="1" applyProtection="1">
      <alignment horizontal="center" vertical="center" wrapText="1"/>
      <protection locked="0"/>
    </xf>
    <xf numFmtId="14" fontId="97" fillId="0" borderId="28" xfId="1" applyNumberFormat="1" applyFont="1" applyFill="1" applyAlignment="1" applyProtection="1">
      <alignment horizontal="center" vertical="center" wrapText="1"/>
      <protection locked="0"/>
    </xf>
    <xf numFmtId="0" fontId="96" fillId="0" borderId="37" xfId="1" applyFont="1" applyFill="1" applyBorder="1" applyAlignment="1" applyProtection="1">
      <alignment horizontal="center" vertical="center" wrapText="1"/>
      <protection locked="0"/>
    </xf>
    <xf numFmtId="0" fontId="96" fillId="0" borderId="37" xfId="1" applyFont="1" applyFill="1" applyBorder="1" applyAlignment="1" applyProtection="1">
      <alignment horizontal="left" vertical="center" wrapText="1"/>
      <protection locked="0"/>
    </xf>
    <xf numFmtId="0" fontId="97" fillId="0" borderId="28" xfId="1" applyFont="1" applyFill="1" applyBorder="1" applyAlignment="1" applyProtection="1">
      <alignment horizontal="center"/>
      <protection locked="0"/>
    </xf>
    <xf numFmtId="0" fontId="97" fillId="0" borderId="28" xfId="1" applyFont="1" applyAlignment="1" applyProtection="1">
      <alignment horizontal="center"/>
      <protection locked="0"/>
    </xf>
    <xf numFmtId="0" fontId="97" fillId="0" borderId="28" xfId="1" applyFont="1" applyBorder="1" applyAlignment="1" applyProtection="1">
      <alignment horizontal="center"/>
      <protection locked="0"/>
    </xf>
    <xf numFmtId="0" fontId="97" fillId="0" borderId="28" xfId="1" applyFont="1" applyAlignment="1" applyProtection="1">
      <alignment vertical="center" wrapText="1"/>
      <protection locked="0"/>
    </xf>
    <xf numFmtId="0" fontId="97" fillId="0" borderId="28" xfId="1" applyFont="1" applyProtection="1">
      <protection locked="0"/>
    </xf>
    <xf numFmtId="0" fontId="97" fillId="0" borderId="28" xfId="1" applyFont="1" applyAlignment="1" applyProtection="1">
      <alignment horizontal="center" vertical="center" wrapText="1"/>
      <protection locked="0"/>
    </xf>
    <xf numFmtId="14" fontId="97" fillId="0" borderId="28" xfId="1" applyNumberFormat="1" applyFont="1" applyAlignment="1" applyProtection="1">
      <alignment horizontal="center" vertical="center" wrapText="1"/>
      <protection locked="0"/>
    </xf>
    <xf numFmtId="0" fontId="99" fillId="18" borderId="37" xfId="1" applyFont="1" applyFill="1" applyBorder="1" applyAlignment="1" applyProtection="1">
      <alignment horizontal="center" vertical="center" wrapText="1"/>
      <protection locked="0"/>
    </xf>
    <xf numFmtId="0" fontId="97" fillId="0" borderId="37" xfId="1" applyFont="1" applyBorder="1" applyAlignment="1" applyProtection="1">
      <alignment wrapText="1"/>
      <protection locked="0"/>
    </xf>
    <xf numFmtId="0" fontId="97" fillId="0" borderId="37" xfId="1" applyFont="1" applyBorder="1" applyAlignment="1" applyProtection="1">
      <alignment vertical="center" wrapText="1"/>
      <protection locked="0"/>
    </xf>
    <xf numFmtId="0" fontId="97" fillId="0" borderId="37" xfId="1" applyFont="1" applyBorder="1" applyAlignment="1" applyProtection="1">
      <protection locked="0"/>
    </xf>
    <xf numFmtId="0" fontId="97" fillId="0" borderId="37" xfId="1" applyFont="1" applyBorder="1" applyProtection="1">
      <protection locked="0"/>
    </xf>
    <xf numFmtId="0" fontId="97" fillId="3" borderId="37" xfId="1" applyFont="1" applyFill="1" applyBorder="1" applyProtection="1">
      <protection locked="0"/>
    </xf>
    <xf numFmtId="0" fontId="97" fillId="3" borderId="37" xfId="1" applyFont="1" applyFill="1" applyBorder="1" applyAlignment="1" applyProtection="1">
      <alignment horizontal="left"/>
      <protection locked="0"/>
    </xf>
    <xf numFmtId="0" fontId="59" fillId="16" borderId="38" xfId="1" applyFont="1" applyFill="1" applyBorder="1" applyAlignment="1" applyProtection="1">
      <alignment horizontal="center" vertical="center" textRotation="90" wrapText="1"/>
      <protection locked="0"/>
    </xf>
    <xf numFmtId="0" fontId="108" fillId="16" borderId="38" xfId="1" applyFont="1" applyFill="1" applyBorder="1" applyAlignment="1" applyProtection="1">
      <alignment horizontal="center" vertical="center" textRotation="90" wrapText="1"/>
      <protection locked="0"/>
    </xf>
    <xf numFmtId="166" fontId="111" fillId="0" borderId="37" xfId="1" applyNumberFormat="1" applyFont="1" applyBorder="1" applyAlignment="1" applyProtection="1">
      <alignment horizontal="left" vertical="center" wrapText="1"/>
      <protection locked="0"/>
    </xf>
    <xf numFmtId="41" fontId="116" fillId="0" borderId="38" xfId="10" applyFont="1" applyBorder="1" applyAlignment="1" applyProtection="1">
      <alignment horizontal="center" vertical="center" wrapText="1"/>
      <protection locked="0"/>
    </xf>
    <xf numFmtId="41" fontId="116" fillId="0" borderId="37" xfId="10" applyFont="1" applyBorder="1" applyAlignment="1" applyProtection="1">
      <alignment horizontal="center" vertical="center" wrapText="1"/>
      <protection locked="0"/>
    </xf>
    <xf numFmtId="1" fontId="86" fillId="0" borderId="49" xfId="1" applyNumberFormat="1" applyFont="1" applyFill="1" applyBorder="1" applyAlignment="1" applyProtection="1">
      <alignment horizontal="center" vertical="center" wrapText="1"/>
      <protection locked="0"/>
    </xf>
    <xf numFmtId="0" fontId="86" fillId="0" borderId="49" xfId="1" applyFont="1" applyFill="1" applyBorder="1" applyAlignment="1" applyProtection="1">
      <alignment horizontal="center" vertical="center" wrapText="1"/>
      <protection locked="0"/>
    </xf>
    <xf numFmtId="0" fontId="2" fillId="0" borderId="28" xfId="1" applyFont="1" applyFill="1" applyAlignment="1" applyProtection="1">
      <protection locked="0"/>
    </xf>
    <xf numFmtId="166" fontId="113" fillId="0" borderId="37" xfId="1" applyNumberFormat="1" applyFont="1" applyBorder="1" applyAlignment="1" applyProtection="1">
      <alignment horizontal="center" vertical="center" wrapText="1"/>
      <protection locked="0"/>
    </xf>
    <xf numFmtId="10" fontId="114" fillId="0" borderId="37" xfId="1" applyNumberFormat="1" applyFont="1" applyBorder="1" applyAlignment="1" applyProtection="1">
      <alignment horizontal="center" vertical="center" wrapText="1"/>
    </xf>
    <xf numFmtId="1" fontId="116" fillId="0" borderId="37" xfId="1" applyNumberFormat="1" applyFont="1" applyBorder="1" applyAlignment="1" applyProtection="1">
      <alignment horizontal="center" vertical="center"/>
      <protection locked="0"/>
    </xf>
    <xf numFmtId="0" fontId="12" fillId="0" borderId="28" xfId="1" applyFont="1" applyFill="1" applyAlignment="1" applyProtection="1">
      <protection locked="0"/>
    </xf>
    <xf numFmtId="166" fontId="111" fillId="0" borderId="38" xfId="1" applyNumberFormat="1" applyFont="1" applyBorder="1" applyAlignment="1" applyProtection="1">
      <alignment horizontal="left" vertical="center" wrapText="1"/>
      <protection locked="0"/>
    </xf>
    <xf numFmtId="166" fontId="111" fillId="0" borderId="37" xfId="1" applyNumberFormat="1" applyFont="1" applyBorder="1" applyAlignment="1" applyProtection="1">
      <alignment vertical="center" wrapText="1"/>
      <protection locked="0"/>
    </xf>
    <xf numFmtId="166" fontId="120" fillId="0" borderId="38" xfId="1" applyNumberFormat="1" applyFont="1" applyBorder="1" applyAlignment="1" applyProtection="1">
      <alignment vertical="center" wrapText="1"/>
      <protection locked="0"/>
    </xf>
    <xf numFmtId="0" fontId="120" fillId="0" borderId="45" xfId="1" applyFont="1" applyBorder="1" applyAlignment="1" applyProtection="1">
      <alignment vertical="center" wrapText="1"/>
      <protection locked="0"/>
    </xf>
    <xf numFmtId="166" fontId="120" fillId="0" borderId="45" xfId="1" applyNumberFormat="1" applyFont="1" applyBorder="1" applyAlignment="1" applyProtection="1">
      <alignment vertical="center" wrapText="1"/>
      <protection locked="0"/>
    </xf>
    <xf numFmtId="166" fontId="81" fillId="0" borderId="49" xfId="1" applyNumberFormat="1" applyFont="1" applyBorder="1" applyAlignment="1" applyProtection="1">
      <alignment vertical="center" wrapText="1"/>
      <protection locked="0"/>
    </xf>
    <xf numFmtId="0" fontId="39" fillId="3" borderId="28" xfId="1" applyFont="1" applyFill="1" applyBorder="1" applyProtection="1">
      <protection locked="0"/>
    </xf>
    <xf numFmtId="0" fontId="39" fillId="0" borderId="28" xfId="1" applyFont="1" applyAlignment="1" applyProtection="1">
      <protection locked="0"/>
    </xf>
    <xf numFmtId="0" fontId="49" fillId="11" borderId="28" xfId="1" applyFont="1" applyFill="1" applyBorder="1" applyAlignment="1" applyProtection="1">
      <alignment horizontal="center" vertical="center" wrapText="1"/>
      <protection locked="0"/>
    </xf>
    <xf numFmtId="0" fontId="49" fillId="15" borderId="37" xfId="1" applyFont="1" applyFill="1" applyBorder="1" applyAlignment="1" applyProtection="1">
      <alignment horizontal="center" vertical="center" wrapText="1"/>
      <protection locked="0"/>
    </xf>
    <xf numFmtId="14" fontId="49" fillId="15" borderId="37" xfId="1" applyNumberFormat="1" applyFont="1" applyFill="1" applyBorder="1" applyAlignment="1" applyProtection="1">
      <alignment horizontal="center" vertical="center" wrapText="1"/>
      <protection locked="0"/>
    </xf>
    <xf numFmtId="14" fontId="49" fillId="15" borderId="38" xfId="1" applyNumberFormat="1" applyFont="1" applyFill="1" applyBorder="1" applyAlignment="1" applyProtection="1">
      <alignment horizontal="center" vertical="center" wrapText="1"/>
      <protection locked="0"/>
    </xf>
    <xf numFmtId="14" fontId="49" fillId="16" borderId="45" xfId="1" applyNumberFormat="1" applyFont="1" applyFill="1" applyBorder="1" applyAlignment="1" applyProtection="1">
      <alignment horizontal="center" vertical="center" wrapText="1"/>
      <protection locked="0"/>
    </xf>
    <xf numFmtId="0" fontId="124" fillId="16" borderId="38" xfId="1" applyFont="1" applyFill="1" applyBorder="1" applyAlignment="1" applyProtection="1">
      <alignment horizontal="center" vertical="center" wrapText="1"/>
      <protection locked="0"/>
    </xf>
    <xf numFmtId="0" fontId="39" fillId="0" borderId="37" xfId="1" applyFont="1" applyBorder="1" applyAlignment="1" applyProtection="1">
      <alignment vertical="center" wrapText="1"/>
      <protection locked="0"/>
    </xf>
    <xf numFmtId="1" fontId="39" fillId="0" borderId="37" xfId="1" applyNumberFormat="1" applyFont="1" applyBorder="1" applyAlignment="1" applyProtection="1">
      <alignment vertical="center" wrapText="1"/>
      <protection locked="0"/>
    </xf>
    <xf numFmtId="14" fontId="39" fillId="0" borderId="37" xfId="1" applyNumberFormat="1" applyFont="1" applyBorder="1" applyAlignment="1" applyProtection="1">
      <alignment vertical="center" wrapText="1"/>
      <protection locked="0"/>
    </xf>
    <xf numFmtId="14" fontId="39" fillId="0" borderId="37" xfId="1" applyNumberFormat="1" applyFont="1" applyBorder="1" applyAlignment="1" applyProtection="1">
      <alignment horizontal="left" vertical="top" wrapText="1"/>
      <protection locked="0"/>
    </xf>
    <xf numFmtId="14" fontId="39" fillId="0" borderId="37" xfId="1" applyNumberFormat="1" applyFont="1" applyBorder="1" applyAlignment="1" applyProtection="1">
      <alignment horizontal="center" vertical="center" wrapText="1"/>
      <protection locked="0"/>
    </xf>
    <xf numFmtId="14" fontId="125" fillId="0" borderId="37" xfId="1" applyNumberFormat="1" applyFont="1" applyBorder="1" applyAlignment="1" applyProtection="1">
      <alignment horizontal="center" vertical="center" wrapText="1"/>
    </xf>
    <xf numFmtId="9" fontId="39" fillId="0" borderId="38" xfId="1" applyNumberFormat="1" applyFont="1" applyBorder="1" applyAlignment="1" applyProtection="1">
      <alignment horizontal="center" vertical="center" wrapText="1"/>
      <protection locked="0"/>
    </xf>
    <xf numFmtId="9" fontId="125" fillId="0" borderId="37" xfId="1" applyNumberFormat="1" applyFont="1" applyBorder="1" applyAlignment="1" applyProtection="1">
      <alignment horizontal="center" vertical="center" wrapText="1"/>
      <protection locked="0"/>
    </xf>
    <xf numFmtId="9" fontId="125" fillId="0" borderId="37" xfId="1" applyNumberFormat="1" applyFont="1" applyBorder="1" applyAlignment="1" applyProtection="1">
      <alignment horizontal="center" vertical="center"/>
      <protection locked="0"/>
    </xf>
    <xf numFmtId="9" fontId="125" fillId="11" borderId="37" xfId="1" applyNumberFormat="1" applyFont="1" applyFill="1" applyBorder="1" applyAlignment="1" applyProtection="1">
      <alignment horizontal="center" vertical="center"/>
      <protection locked="0"/>
    </xf>
    <xf numFmtId="9" fontId="125" fillId="0" borderId="37" xfId="1" applyNumberFormat="1" applyFont="1" applyFill="1" applyBorder="1" applyAlignment="1" applyProtection="1">
      <alignment horizontal="center" vertical="center"/>
      <protection locked="0"/>
    </xf>
    <xf numFmtId="0" fontId="125" fillId="3" borderId="37" xfId="1" applyFont="1" applyFill="1" applyBorder="1" applyAlignment="1" applyProtection="1">
      <alignment horizontal="center" vertical="center" wrapText="1"/>
      <protection locked="0"/>
    </xf>
    <xf numFmtId="0" fontId="39" fillId="3" borderId="37" xfId="1" applyFont="1" applyFill="1" applyBorder="1" applyAlignment="1" applyProtection="1">
      <alignment horizontal="center" vertical="center"/>
      <protection locked="0"/>
    </xf>
    <xf numFmtId="0" fontId="39" fillId="3" borderId="28" xfId="1" applyFont="1" applyFill="1" applyBorder="1" applyAlignment="1" applyProtection="1">
      <protection locked="0"/>
    </xf>
    <xf numFmtId="0" fontId="39" fillId="0" borderId="38" xfId="1" applyFont="1" applyBorder="1" applyAlignment="1" applyProtection="1">
      <alignment vertical="center" wrapText="1"/>
      <protection locked="0"/>
    </xf>
    <xf numFmtId="9" fontId="126" fillId="24" borderId="37" xfId="1" applyNumberFormat="1" applyFont="1" applyFill="1" applyBorder="1" applyAlignment="1" applyProtection="1">
      <alignment horizontal="center" vertical="center"/>
      <protection locked="0"/>
    </xf>
    <xf numFmtId="0" fontId="39" fillId="0" borderId="38" xfId="1" applyFont="1" applyBorder="1" applyAlignment="1" applyProtection="1">
      <alignment horizontal="left" vertical="center" wrapText="1"/>
      <protection locked="0"/>
    </xf>
    <xf numFmtId="1" fontId="125" fillId="0" borderId="37" xfId="1" applyNumberFormat="1" applyFont="1" applyBorder="1" applyAlignment="1" applyProtection="1">
      <alignment horizontal="center" vertical="center" wrapText="1"/>
      <protection locked="0"/>
    </xf>
    <xf numFmtId="14" fontId="125" fillId="0" borderId="37" xfId="1" applyNumberFormat="1" applyFont="1" applyBorder="1" applyAlignment="1" applyProtection="1">
      <alignment horizontal="center" vertical="center" wrapText="1"/>
      <protection locked="0"/>
    </xf>
    <xf numFmtId="14" fontId="125" fillId="11" borderId="37" xfId="1" applyNumberFormat="1" applyFont="1" applyFill="1" applyBorder="1" applyAlignment="1" applyProtection="1">
      <alignment horizontal="center" vertical="center" wrapText="1"/>
      <protection locked="0"/>
    </xf>
    <xf numFmtId="0" fontId="125" fillId="0" borderId="37" xfId="1" applyFont="1" applyBorder="1" applyAlignment="1" applyProtection="1">
      <alignment horizontal="center" vertical="center" wrapText="1"/>
      <protection locked="0"/>
    </xf>
    <xf numFmtId="0" fontId="39" fillId="0" borderId="37" xfId="1" applyFont="1" applyBorder="1" applyAlignment="1" applyProtection="1">
      <alignment horizontal="center" vertical="center" wrapText="1"/>
      <protection locked="0"/>
    </xf>
    <xf numFmtId="0" fontId="39" fillId="0" borderId="37" xfId="1" applyFont="1" applyBorder="1" applyAlignment="1" applyProtection="1">
      <alignment horizontal="left" vertical="center" wrapText="1"/>
      <protection locked="0"/>
    </xf>
    <xf numFmtId="1" fontId="125" fillId="11" borderId="37" xfId="1" applyNumberFormat="1" applyFont="1" applyFill="1" applyBorder="1" applyAlignment="1" applyProtection="1">
      <alignment horizontal="center" vertical="center" wrapText="1"/>
      <protection locked="0"/>
    </xf>
    <xf numFmtId="9" fontId="39" fillId="0" borderId="37" xfId="1" applyNumberFormat="1" applyFont="1" applyBorder="1" applyAlignment="1" applyProtection="1">
      <alignment horizontal="center" vertical="center" wrapText="1"/>
      <protection locked="0"/>
    </xf>
    <xf numFmtId="14" fontId="125" fillId="11" borderId="37" xfId="1" applyNumberFormat="1" applyFont="1" applyFill="1" applyBorder="1" applyAlignment="1" applyProtection="1">
      <alignment horizontal="left" vertical="top" wrapText="1"/>
      <protection locked="0"/>
    </xf>
    <xf numFmtId="1" fontId="39" fillId="0" borderId="37" xfId="1" applyNumberFormat="1" applyFont="1" applyBorder="1" applyAlignment="1" applyProtection="1">
      <alignment horizontal="center" vertical="center" wrapText="1"/>
      <protection locked="0"/>
    </xf>
    <xf numFmtId="0" fontId="39" fillId="0" borderId="37" xfId="1" applyFont="1" applyBorder="1" applyAlignment="1">
      <alignment horizontal="center" vertical="center" wrapText="1"/>
    </xf>
    <xf numFmtId="0" fontId="39" fillId="0" borderId="28" xfId="1" applyFont="1" applyAlignment="1" applyProtection="1">
      <alignment vertical="center" wrapText="1"/>
      <protection locked="0"/>
    </xf>
    <xf numFmtId="0" fontId="39" fillId="0" borderId="28" xfId="1" applyFont="1" applyProtection="1">
      <protection locked="0"/>
    </xf>
    <xf numFmtId="0" fontId="39" fillId="0" borderId="28" xfId="1" applyFont="1" applyAlignment="1" applyProtection="1">
      <alignment horizontal="center"/>
      <protection locked="0"/>
    </xf>
    <xf numFmtId="0" fontId="39" fillId="0" borderId="28" xfId="1" applyFont="1" applyAlignment="1" applyProtection="1">
      <alignment horizontal="center" vertical="center" wrapText="1"/>
      <protection locked="0"/>
    </xf>
    <xf numFmtId="14" fontId="39" fillId="0" borderId="28" xfId="1" applyNumberFormat="1" applyFont="1" applyAlignment="1" applyProtection="1">
      <alignment horizontal="center" vertical="center" wrapText="1"/>
      <protection locked="0"/>
    </xf>
    <xf numFmtId="0" fontId="126" fillId="0" borderId="28" xfId="1" applyFont="1" applyAlignment="1" applyProtection="1">
      <alignment horizontal="center" vertical="center"/>
      <protection locked="0"/>
    </xf>
    <xf numFmtId="10" fontId="125" fillId="0" borderId="37" xfId="1" applyNumberFormat="1" applyFont="1" applyBorder="1" applyAlignment="1" applyProtection="1">
      <alignment horizontal="center" vertical="center" wrapText="1"/>
      <protection locked="0"/>
    </xf>
    <xf numFmtId="0" fontId="126" fillId="3" borderId="28" xfId="1" applyFont="1" applyFill="1" applyBorder="1" applyAlignment="1" applyProtection="1">
      <alignment horizontal="center" vertical="center"/>
      <protection locked="0"/>
    </xf>
    <xf numFmtId="0" fontId="39" fillId="3" borderId="28" xfId="1" applyFont="1" applyFill="1" applyBorder="1" applyAlignment="1" applyProtection="1">
      <alignment horizontal="center" vertical="center"/>
      <protection locked="0"/>
    </xf>
    <xf numFmtId="0" fontId="92" fillId="3" borderId="37" xfId="1" applyFont="1" applyFill="1" applyBorder="1" applyAlignment="1" applyProtection="1">
      <alignment horizontal="left" vertical="center" wrapText="1"/>
      <protection locked="0"/>
    </xf>
    <xf numFmtId="0" fontId="39" fillId="0" borderId="28" xfId="1" applyFont="1" applyAlignment="1" applyProtection="1">
      <alignment horizontal="center" vertical="center"/>
      <protection locked="0"/>
    </xf>
    <xf numFmtId="0" fontId="39" fillId="0" borderId="28" xfId="1" applyFont="1" applyBorder="1" applyAlignment="1" applyProtection="1">
      <alignment horizontal="center" vertical="center"/>
      <protection locked="0"/>
    </xf>
    <xf numFmtId="14" fontId="49" fillId="17" borderId="28" xfId="1" applyNumberFormat="1" applyFont="1" applyFill="1" applyBorder="1" applyAlignment="1" applyProtection="1">
      <alignment horizontal="center" vertical="center" wrapText="1"/>
      <protection locked="0"/>
    </xf>
    <xf numFmtId="9" fontId="49" fillId="17" borderId="28" xfId="1" applyNumberFormat="1" applyFont="1" applyFill="1" applyBorder="1" applyAlignment="1" applyProtection="1">
      <alignment horizontal="center" vertical="center" wrapText="1"/>
      <protection locked="0"/>
    </xf>
    <xf numFmtId="0" fontId="39" fillId="0" borderId="28" xfId="1" applyFont="1" applyBorder="1" applyAlignment="1" applyProtection="1">
      <alignment horizontal="center"/>
      <protection locked="0"/>
    </xf>
    <xf numFmtId="14" fontId="49" fillId="17" borderId="28" xfId="1" applyNumberFormat="1" applyFont="1" applyFill="1" applyBorder="1" applyAlignment="1" applyProtection="1">
      <alignment vertical="center" wrapText="1"/>
      <protection locked="0"/>
    </xf>
    <xf numFmtId="0" fontId="126" fillId="0" borderId="28" xfId="1" applyFont="1" applyProtection="1">
      <protection locked="0"/>
    </xf>
    <xf numFmtId="0" fontId="126" fillId="0" borderId="28" xfId="1" applyFont="1" applyAlignment="1" applyProtection="1">
      <alignment horizontal="center"/>
      <protection locked="0"/>
    </xf>
    <xf numFmtId="0" fontId="126" fillId="3" borderId="28" xfId="1" applyFont="1" applyFill="1" applyBorder="1" applyProtection="1">
      <protection locked="0"/>
    </xf>
    <xf numFmtId="0" fontId="75" fillId="3" borderId="28" xfId="1" applyFont="1" applyFill="1" applyBorder="1" applyAlignment="1" applyProtection="1">
      <alignment horizontal="left" vertical="center" wrapText="1"/>
      <protection locked="0"/>
    </xf>
    <xf numFmtId="0" fontId="49" fillId="18" borderId="37" xfId="1" applyFont="1" applyFill="1" applyBorder="1" applyAlignment="1" applyProtection="1">
      <alignment horizontal="center" vertical="center" wrapText="1"/>
      <protection locked="0"/>
    </xf>
    <xf numFmtId="0" fontId="39" fillId="0" borderId="37" xfId="1" applyFont="1" applyBorder="1" applyAlignment="1" applyProtection="1">
      <alignment wrapText="1"/>
      <protection locked="0"/>
    </xf>
    <xf numFmtId="0" fontId="39" fillId="0" borderId="37" xfId="1" applyFont="1" applyBorder="1" applyAlignment="1" applyProtection="1">
      <protection locked="0"/>
    </xf>
    <xf numFmtId="0" fontId="39" fillId="0" borderId="37" xfId="1" applyFont="1" applyBorder="1" applyProtection="1">
      <protection locked="0"/>
    </xf>
    <xf numFmtId="0" fontId="39" fillId="3" borderId="37" xfId="1" applyFont="1" applyFill="1" applyBorder="1" applyProtection="1">
      <protection locked="0"/>
    </xf>
    <xf numFmtId="0" fontId="39" fillId="3" borderId="37" xfId="1" applyFont="1" applyFill="1" applyBorder="1" applyAlignment="1" applyProtection="1">
      <alignment horizontal="left"/>
      <protection locked="0"/>
    </xf>
    <xf numFmtId="0" fontId="126" fillId="0" borderId="28" xfId="1" applyFont="1" applyAlignment="1" applyProtection="1">
      <protection locked="0"/>
    </xf>
    <xf numFmtId="0" fontId="133" fillId="0" borderId="1" xfId="11" applyBorder="1" applyAlignment="1">
      <alignment horizontal="center" vertical="center" wrapText="1"/>
    </xf>
    <xf numFmtId="0" fontId="39" fillId="0" borderId="37" xfId="1" applyFont="1" applyBorder="1" applyAlignment="1" applyProtection="1">
      <alignment horizontal="center"/>
      <protection locked="0"/>
    </xf>
    <xf numFmtId="0" fontId="75" fillId="0" borderId="37" xfId="1" applyFont="1" applyBorder="1" applyAlignment="1" applyProtection="1">
      <alignment horizontal="center" vertical="center" wrapText="1"/>
      <protection locked="0"/>
    </xf>
    <xf numFmtId="0" fontId="49" fillId="15" borderId="37" xfId="1" applyFont="1" applyFill="1" applyBorder="1" applyAlignment="1" applyProtection="1">
      <alignment horizontal="center" vertical="center" wrapText="1"/>
      <protection locked="0"/>
    </xf>
    <xf numFmtId="0" fontId="75" fillId="0" borderId="37" xfId="1" applyFont="1" applyBorder="1" applyAlignment="1" applyProtection="1">
      <alignment horizontal="center" vertical="center"/>
      <protection locked="0"/>
    </xf>
    <xf numFmtId="0" fontId="49" fillId="15" borderId="38" xfId="1" applyFont="1" applyFill="1" applyBorder="1" applyAlignment="1" applyProtection="1">
      <alignment horizontal="center" vertical="center" wrapText="1"/>
      <protection locked="0"/>
    </xf>
    <xf numFmtId="0" fontId="49" fillId="15" borderId="45" xfId="1" applyFont="1" applyFill="1" applyBorder="1" applyAlignment="1" applyProtection="1">
      <alignment horizontal="center" vertical="center" wrapText="1"/>
      <protection locked="0"/>
    </xf>
    <xf numFmtId="0" fontId="49" fillId="15" borderId="49" xfId="1" applyFont="1" applyFill="1" applyBorder="1" applyAlignment="1" applyProtection="1">
      <alignment horizontal="center" vertical="center" wrapText="1"/>
      <protection locked="0"/>
    </xf>
    <xf numFmtId="0" fontId="49" fillId="15" borderId="39" xfId="1" applyFont="1" applyFill="1" applyBorder="1" applyAlignment="1" applyProtection="1">
      <alignment horizontal="center" vertical="center" wrapText="1"/>
      <protection locked="0"/>
    </xf>
    <xf numFmtId="0" fontId="49" fillId="15" borderId="40" xfId="1" applyFont="1" applyFill="1" applyBorder="1" applyAlignment="1" applyProtection="1">
      <alignment horizontal="center" vertical="center" wrapText="1"/>
      <protection locked="0"/>
    </xf>
    <xf numFmtId="0" fontId="49" fillId="15" borderId="41" xfId="1" applyFont="1" applyFill="1" applyBorder="1" applyAlignment="1" applyProtection="1">
      <alignment horizontal="center" vertical="center" wrapText="1"/>
      <protection locked="0"/>
    </xf>
    <xf numFmtId="0" fontId="49" fillId="15" borderId="46" xfId="1" applyFont="1" applyFill="1" applyBorder="1" applyAlignment="1" applyProtection="1">
      <alignment horizontal="center" vertical="center" wrapText="1"/>
      <protection locked="0"/>
    </xf>
    <xf numFmtId="0" fontId="49" fillId="15" borderId="47" xfId="1" applyFont="1" applyFill="1" applyBorder="1" applyAlignment="1" applyProtection="1">
      <alignment horizontal="center" vertical="center" wrapText="1"/>
      <protection locked="0"/>
    </xf>
    <xf numFmtId="0" fontId="49" fillId="15" borderId="48" xfId="1" applyFont="1" applyFill="1" applyBorder="1" applyAlignment="1" applyProtection="1">
      <alignment horizontal="center" vertical="center" wrapText="1"/>
      <protection locked="0"/>
    </xf>
    <xf numFmtId="14" fontId="49" fillId="15" borderId="38" xfId="1" applyNumberFormat="1" applyFont="1" applyFill="1" applyBorder="1" applyAlignment="1" applyProtection="1">
      <alignment horizontal="center" vertical="center" wrapText="1"/>
      <protection locked="0"/>
    </xf>
    <xf numFmtId="14" fontId="49" fillId="15" borderId="45" xfId="1" applyNumberFormat="1" applyFont="1" applyFill="1" applyBorder="1" applyAlignment="1" applyProtection="1">
      <alignment horizontal="center" vertical="center" wrapText="1"/>
      <protection locked="0"/>
    </xf>
    <xf numFmtId="14" fontId="49" fillId="15" borderId="49" xfId="1" applyNumberFormat="1" applyFont="1" applyFill="1" applyBorder="1" applyAlignment="1" applyProtection="1">
      <alignment horizontal="center" vertical="center" wrapText="1"/>
      <protection locked="0"/>
    </xf>
    <xf numFmtId="14" fontId="49" fillId="16" borderId="37" xfId="1" applyNumberFormat="1" applyFont="1" applyFill="1" applyBorder="1" applyAlignment="1" applyProtection="1">
      <alignment horizontal="center" vertical="center" wrapText="1"/>
      <protection locked="0"/>
    </xf>
    <xf numFmtId="14" fontId="49" fillId="16" borderId="38" xfId="1" applyNumberFormat="1" applyFont="1" applyFill="1" applyBorder="1" applyAlignment="1" applyProtection="1">
      <alignment horizontal="center" vertical="center" wrapText="1"/>
      <protection locked="0"/>
    </xf>
    <xf numFmtId="14" fontId="49" fillId="16" borderId="49" xfId="1" applyNumberFormat="1" applyFont="1" applyFill="1" applyBorder="1" applyAlignment="1" applyProtection="1">
      <alignment horizontal="center" vertical="center" wrapText="1"/>
      <protection locked="0"/>
    </xf>
    <xf numFmtId="0" fontId="124" fillId="16" borderId="38" xfId="1" applyFont="1" applyFill="1" applyBorder="1" applyAlignment="1" applyProtection="1">
      <alignment horizontal="center" vertical="center" wrapText="1"/>
      <protection locked="0"/>
    </xf>
    <xf numFmtId="0" fontId="124" fillId="16" borderId="49" xfId="1" applyFont="1" applyFill="1" applyBorder="1" applyAlignment="1" applyProtection="1">
      <alignment horizontal="center" vertical="center" wrapText="1"/>
      <protection locked="0"/>
    </xf>
    <xf numFmtId="14" fontId="49" fillId="15" borderId="39" xfId="1" applyNumberFormat="1" applyFont="1" applyFill="1" applyBorder="1" applyAlignment="1" applyProtection="1">
      <alignment horizontal="center" vertical="center" wrapText="1"/>
      <protection locked="0"/>
    </xf>
    <xf numFmtId="14" fontId="49" fillId="15" borderId="41" xfId="1" applyNumberFormat="1" applyFont="1" applyFill="1" applyBorder="1" applyAlignment="1" applyProtection="1">
      <alignment horizontal="center" vertical="center" wrapText="1"/>
      <protection locked="0"/>
    </xf>
    <xf numFmtId="14" fontId="49" fillId="15" borderId="46" xfId="1" applyNumberFormat="1" applyFont="1" applyFill="1" applyBorder="1" applyAlignment="1" applyProtection="1">
      <alignment horizontal="center" vertical="center" wrapText="1"/>
      <protection locked="0"/>
    </xf>
    <xf numFmtId="14" fontId="49" fillId="15" borderId="48" xfId="1" applyNumberFormat="1" applyFont="1" applyFill="1" applyBorder="1" applyAlignment="1" applyProtection="1">
      <alignment horizontal="center" vertical="center" wrapText="1"/>
      <protection locked="0"/>
    </xf>
    <xf numFmtId="14" fontId="49" fillId="16" borderId="42" xfId="1" applyNumberFormat="1" applyFont="1" applyFill="1" applyBorder="1" applyAlignment="1" applyProtection="1">
      <alignment horizontal="center" vertical="center" wrapText="1"/>
      <protection locked="0"/>
    </xf>
    <xf numFmtId="14" fontId="49" fillId="16" borderId="43" xfId="1" applyNumberFormat="1" applyFont="1" applyFill="1" applyBorder="1" applyAlignment="1" applyProtection="1">
      <alignment horizontal="center" vertical="center" wrapText="1"/>
      <protection locked="0"/>
    </xf>
    <xf numFmtId="14" fontId="49" fillId="16" borderId="44" xfId="1" applyNumberFormat="1" applyFont="1" applyFill="1" applyBorder="1" applyAlignment="1" applyProtection="1">
      <alignment horizontal="center" vertical="center" wrapText="1"/>
      <protection locked="0"/>
    </xf>
    <xf numFmtId="0" fontId="39" fillId="0" borderId="38" xfId="1" applyFont="1" applyBorder="1" applyAlignment="1" applyProtection="1">
      <alignment horizontal="center" vertical="center" wrapText="1"/>
      <protection locked="0"/>
    </xf>
    <xf numFmtId="0" fontId="39" fillId="0" borderId="45" xfId="1" applyFont="1" applyBorder="1" applyAlignment="1" applyProtection="1">
      <alignment horizontal="center" vertical="center" wrapText="1"/>
      <protection locked="0"/>
    </xf>
    <xf numFmtId="0" fontId="39" fillId="0" borderId="49" xfId="1" applyFont="1" applyBorder="1" applyAlignment="1" applyProtection="1">
      <alignment horizontal="center" vertical="center" wrapText="1"/>
      <protection locked="0"/>
    </xf>
    <xf numFmtId="0" fontId="124" fillId="15" borderId="38" xfId="1" applyFont="1" applyFill="1" applyBorder="1" applyAlignment="1" applyProtection="1">
      <alignment horizontal="center" vertical="center" wrapText="1"/>
      <protection locked="0"/>
    </xf>
    <xf numFmtId="0" fontId="124" fillId="15" borderId="45" xfId="1" applyFont="1" applyFill="1" applyBorder="1" applyAlignment="1" applyProtection="1">
      <alignment horizontal="center" vertical="center" wrapText="1"/>
      <protection locked="0"/>
    </xf>
    <xf numFmtId="0" fontId="124" fillId="15" borderId="45" xfId="1" applyFont="1" applyFill="1" applyBorder="1" applyAlignment="1" applyProtection="1">
      <alignment horizontal="center" vertical="center"/>
      <protection locked="0"/>
    </xf>
    <xf numFmtId="0" fontId="39" fillId="0" borderId="37" xfId="1" applyFont="1" applyBorder="1" applyAlignment="1" applyProtection="1">
      <alignment horizontal="center" vertical="center" wrapText="1"/>
      <protection locked="0"/>
    </xf>
    <xf numFmtId="9" fontId="39" fillId="0" borderId="38" xfId="1" applyNumberFormat="1" applyFont="1" applyBorder="1" applyAlignment="1" applyProtection="1">
      <alignment horizontal="center" vertical="center" wrapText="1"/>
      <protection locked="0"/>
    </xf>
    <xf numFmtId="9" fontId="39" fillId="0" borderId="45" xfId="1" applyNumberFormat="1" applyFont="1" applyBorder="1" applyAlignment="1" applyProtection="1">
      <alignment horizontal="center" vertical="center" wrapText="1"/>
      <protection locked="0"/>
    </xf>
    <xf numFmtId="0" fontId="92" fillId="3" borderId="37" xfId="1" applyFont="1" applyFill="1" applyBorder="1" applyAlignment="1" applyProtection="1">
      <alignment horizontal="center" vertical="center"/>
      <protection locked="0"/>
    </xf>
    <xf numFmtId="0" fontId="92" fillId="3" borderId="37" xfId="1" applyFont="1" applyFill="1" applyBorder="1" applyAlignment="1" applyProtection="1">
      <alignment horizontal="center" vertical="center" wrapText="1"/>
      <protection locked="0"/>
    </xf>
    <xf numFmtId="0" fontId="39" fillId="0" borderId="38" xfId="1" applyFont="1" applyBorder="1" applyAlignment="1" applyProtection="1">
      <alignment horizontal="center" vertical="center" wrapText="1"/>
    </xf>
    <xf numFmtId="0" fontId="39" fillId="0" borderId="45" xfId="1" applyFont="1" applyBorder="1" applyAlignment="1" applyProtection="1">
      <alignment horizontal="center" vertical="center" wrapText="1"/>
    </xf>
    <xf numFmtId="0" fontId="39" fillId="0" borderId="49" xfId="1" applyFont="1" applyBorder="1" applyAlignment="1" applyProtection="1">
      <alignment horizontal="center" vertical="center" wrapText="1"/>
    </xf>
    <xf numFmtId="3" fontId="39" fillId="0" borderId="38" xfId="1" applyNumberFormat="1" applyFont="1" applyBorder="1" applyAlignment="1" applyProtection="1">
      <alignment horizontal="center" vertical="center"/>
      <protection locked="0"/>
    </xf>
    <xf numFmtId="3" fontId="39" fillId="0" borderId="45" xfId="1" applyNumberFormat="1" applyFont="1" applyBorder="1" applyAlignment="1" applyProtection="1">
      <alignment horizontal="center" vertical="center"/>
      <protection locked="0"/>
    </xf>
    <xf numFmtId="3" fontId="39" fillId="0" borderId="49" xfId="1" applyNumberFormat="1" applyFont="1" applyBorder="1" applyAlignment="1" applyProtection="1">
      <alignment horizontal="center" vertical="center"/>
      <protection locked="0"/>
    </xf>
    <xf numFmtId="179" fontId="39" fillId="0" borderId="38" xfId="8" applyNumberFormat="1" applyFont="1" applyBorder="1" applyAlignment="1" applyProtection="1">
      <alignment horizontal="center" vertical="center"/>
      <protection locked="0"/>
    </xf>
    <xf numFmtId="179" fontId="39" fillId="0" borderId="45" xfId="8" applyNumberFormat="1" applyFont="1" applyBorder="1" applyAlignment="1" applyProtection="1">
      <alignment horizontal="center" vertical="center"/>
      <protection locked="0"/>
    </xf>
    <xf numFmtId="179" fontId="39" fillId="0" borderId="49" xfId="8" applyNumberFormat="1" applyFont="1" applyBorder="1" applyAlignment="1" applyProtection="1">
      <alignment horizontal="center" vertical="center"/>
      <protection locked="0"/>
    </xf>
    <xf numFmtId="0" fontId="39" fillId="0" borderId="38" xfId="1" applyFont="1" applyBorder="1" applyAlignment="1" applyProtection="1">
      <alignment horizontal="center" vertical="center"/>
      <protection locked="0"/>
    </xf>
    <xf numFmtId="0" fontId="39" fillId="0" borderId="45" xfId="1" applyFont="1" applyBorder="1" applyAlignment="1" applyProtection="1">
      <alignment horizontal="center" vertical="center"/>
      <protection locked="0"/>
    </xf>
    <xf numFmtId="0" fontId="39" fillId="0" borderId="49" xfId="1" applyFont="1" applyBorder="1" applyAlignment="1" applyProtection="1">
      <alignment horizontal="center" vertical="center"/>
      <protection locked="0"/>
    </xf>
    <xf numFmtId="10" fontId="121" fillId="0" borderId="37" xfId="1" applyNumberFormat="1" applyFont="1" applyBorder="1" applyAlignment="1" applyProtection="1">
      <alignment horizontal="center" vertical="center"/>
      <protection locked="0"/>
    </xf>
    <xf numFmtId="10" fontId="116" fillId="0" borderId="37" xfId="1" applyNumberFormat="1" applyFont="1" applyBorder="1" applyAlignment="1" applyProtection="1">
      <alignment horizontal="center" vertical="center" wrapText="1"/>
      <protection locked="0"/>
    </xf>
    <xf numFmtId="0" fontId="17" fillId="0" borderId="37" xfId="1" applyFont="1" applyFill="1" applyBorder="1" applyAlignment="1" applyProtection="1">
      <alignment horizontal="center" vertical="center" wrapText="1"/>
      <protection locked="0"/>
    </xf>
    <xf numFmtId="0" fontId="12" fillId="0" borderId="37" xfId="1" applyFont="1" applyFill="1" applyBorder="1" applyAlignment="1" applyProtection="1">
      <alignment horizontal="center"/>
      <protection locked="0"/>
    </xf>
    <xf numFmtId="10" fontId="12" fillId="0" borderId="37" xfId="5" applyNumberFormat="1" applyFont="1" applyFill="1" applyBorder="1" applyAlignment="1" applyProtection="1">
      <alignment horizontal="center" vertical="center" wrapText="1"/>
      <protection locked="0"/>
    </xf>
    <xf numFmtId="0" fontId="12" fillId="0" borderId="42" xfId="1" applyFont="1" applyFill="1" applyBorder="1" applyAlignment="1" applyProtection="1">
      <alignment horizontal="center" vertical="center" wrapText="1"/>
      <protection locked="0"/>
    </xf>
    <xf numFmtId="166" fontId="114" fillId="0" borderId="44" xfId="1" applyNumberFormat="1" applyFont="1" applyBorder="1" applyAlignment="1" applyProtection="1">
      <alignment horizontal="left" vertical="center" wrapText="1"/>
      <protection locked="0"/>
    </xf>
    <xf numFmtId="166" fontId="113" fillId="0" borderId="37" xfId="1" applyNumberFormat="1" applyFont="1" applyBorder="1" applyAlignment="1" applyProtection="1">
      <alignment horizontal="center" vertical="center" wrapText="1"/>
      <protection locked="0"/>
    </xf>
    <xf numFmtId="10" fontId="114" fillId="0" borderId="37" xfId="1" applyNumberFormat="1" applyFont="1" applyBorder="1" applyAlignment="1" applyProtection="1">
      <alignment horizontal="center" vertical="center" wrapText="1"/>
    </xf>
    <xf numFmtId="1" fontId="116" fillId="0" borderId="37" xfId="1" applyNumberFormat="1" applyFont="1" applyBorder="1" applyAlignment="1" applyProtection="1">
      <alignment horizontal="center" vertical="center"/>
      <protection locked="0"/>
    </xf>
    <xf numFmtId="1" fontId="116" fillId="0" borderId="37" xfId="5" applyNumberFormat="1" applyFont="1" applyBorder="1" applyAlignment="1" applyProtection="1">
      <alignment horizontal="center" vertical="center" wrapText="1"/>
      <protection locked="0"/>
    </xf>
    <xf numFmtId="1" fontId="118" fillId="0" borderId="38" xfId="5" applyNumberFormat="1" applyFont="1" applyFill="1" applyBorder="1" applyAlignment="1" applyProtection="1">
      <alignment horizontal="center" vertical="center" wrapText="1"/>
      <protection locked="0"/>
    </xf>
    <xf numFmtId="1" fontId="118" fillId="0" borderId="49" xfId="5" applyNumberFormat="1" applyFont="1" applyFill="1" applyBorder="1" applyAlignment="1" applyProtection="1">
      <alignment horizontal="center" vertical="center" wrapText="1"/>
      <protection locked="0"/>
    </xf>
    <xf numFmtId="9" fontId="117" fillId="0" borderId="37" xfId="1" applyNumberFormat="1" applyFont="1" applyFill="1" applyBorder="1" applyAlignment="1" applyProtection="1">
      <alignment horizontal="center" vertical="center"/>
      <protection locked="0"/>
    </xf>
    <xf numFmtId="9" fontId="119" fillId="0" borderId="37" xfId="1" applyNumberFormat="1" applyFont="1" applyFill="1" applyBorder="1" applyAlignment="1" applyProtection="1">
      <alignment horizontal="center" vertical="center" wrapText="1"/>
      <protection locked="0"/>
    </xf>
    <xf numFmtId="0" fontId="66" fillId="0" borderId="37" xfId="1" applyFont="1" applyFill="1" applyBorder="1" applyAlignment="1" applyProtection="1">
      <alignment horizontal="center" vertical="center" wrapText="1"/>
      <protection locked="0"/>
    </xf>
    <xf numFmtId="1" fontId="12" fillId="0" borderId="37" xfId="1" applyNumberFormat="1" applyFont="1" applyFill="1" applyBorder="1" applyAlignment="1" applyProtection="1">
      <alignment horizontal="left" vertical="center" wrapText="1"/>
      <protection locked="0"/>
    </xf>
    <xf numFmtId="14" fontId="12" fillId="0" borderId="37" xfId="1" applyNumberFormat="1" applyFont="1" applyFill="1" applyBorder="1" applyAlignment="1" applyProtection="1">
      <alignment horizontal="center" vertical="center" wrapText="1"/>
      <protection locked="0"/>
    </xf>
    <xf numFmtId="14" fontId="12" fillId="0" borderId="38" xfId="1" applyNumberFormat="1" applyFont="1" applyFill="1" applyBorder="1" applyAlignment="1" applyProtection="1">
      <alignment horizontal="center" vertical="center" wrapText="1"/>
      <protection locked="0"/>
    </xf>
    <xf numFmtId="14" fontId="12" fillId="0" borderId="49" xfId="1" applyNumberFormat="1" applyFont="1" applyFill="1" applyBorder="1" applyAlignment="1" applyProtection="1">
      <alignment horizontal="center" vertical="center" wrapText="1"/>
      <protection locked="0"/>
    </xf>
    <xf numFmtId="0" fontId="12" fillId="0" borderId="38" xfId="1" applyFont="1" applyFill="1" applyBorder="1" applyAlignment="1" applyProtection="1">
      <alignment horizontal="center" vertical="center" wrapText="1"/>
      <protection locked="0"/>
    </xf>
    <xf numFmtId="0" fontId="12" fillId="0" borderId="49" xfId="1" applyFont="1" applyFill="1" applyBorder="1" applyAlignment="1" applyProtection="1">
      <alignment horizontal="center" vertical="center" wrapText="1"/>
      <protection locked="0"/>
    </xf>
    <xf numFmtId="166" fontId="114" fillId="0" borderId="37" xfId="1" applyNumberFormat="1" applyFont="1" applyBorder="1" applyAlignment="1" applyProtection="1">
      <alignment horizontal="left" vertical="center" wrapText="1"/>
      <protection locked="0"/>
    </xf>
    <xf numFmtId="10" fontId="116" fillId="0" borderId="37" xfId="5" applyNumberFormat="1" applyFont="1" applyBorder="1" applyAlignment="1" applyProtection="1">
      <alignment horizontal="center" vertical="center" wrapText="1"/>
      <protection locked="0"/>
    </xf>
    <xf numFmtId="3" fontId="110" fillId="0" borderId="37" xfId="1" applyNumberFormat="1" applyFont="1" applyFill="1" applyBorder="1" applyAlignment="1" applyProtection="1">
      <alignment horizontal="center" vertical="center" wrapText="1"/>
      <protection locked="0"/>
    </xf>
    <xf numFmtId="0" fontId="50" fillId="0" borderId="37" xfId="1" applyFont="1" applyFill="1" applyBorder="1" applyAlignment="1" applyProtection="1">
      <alignment horizontal="center" vertical="center" wrapText="1"/>
      <protection locked="0"/>
    </xf>
    <xf numFmtId="0" fontId="50" fillId="0" borderId="37" xfId="1" applyFont="1" applyFill="1" applyBorder="1" applyAlignment="1" applyProtection="1">
      <alignment horizontal="left" vertical="center" wrapText="1"/>
      <protection locked="0"/>
    </xf>
    <xf numFmtId="1" fontId="117" fillId="0" borderId="38" xfId="1" applyNumberFormat="1" applyFont="1" applyFill="1" applyBorder="1" applyAlignment="1" applyProtection="1">
      <alignment horizontal="center" vertical="center" wrapText="1"/>
      <protection locked="0"/>
    </xf>
    <xf numFmtId="1" fontId="117" fillId="0" borderId="49" xfId="1" applyNumberFormat="1" applyFont="1" applyFill="1" applyBorder="1" applyAlignment="1" applyProtection="1">
      <alignment horizontal="center" vertical="center" wrapText="1"/>
      <protection locked="0"/>
    </xf>
    <xf numFmtId="1" fontId="118" fillId="0" borderId="45" xfId="5" applyNumberFormat="1" applyFont="1" applyFill="1" applyBorder="1" applyAlignment="1" applyProtection="1">
      <alignment horizontal="center" vertical="center" wrapText="1"/>
      <protection locked="0"/>
    </xf>
    <xf numFmtId="1" fontId="117" fillId="0" borderId="38" xfId="1" applyNumberFormat="1" applyFont="1" applyFill="1" applyBorder="1" applyAlignment="1" applyProtection="1">
      <alignment horizontal="center" vertical="center"/>
      <protection locked="0"/>
    </xf>
    <xf numFmtId="1" fontId="117" fillId="0" borderId="45" xfId="1" applyNumberFormat="1" applyFont="1" applyFill="1" applyBorder="1" applyAlignment="1" applyProtection="1">
      <alignment horizontal="center" vertical="center"/>
      <protection locked="0"/>
    </xf>
    <xf numFmtId="1" fontId="117" fillId="0" borderId="49" xfId="1" applyNumberFormat="1" applyFont="1" applyFill="1" applyBorder="1" applyAlignment="1" applyProtection="1">
      <alignment horizontal="center" vertical="center"/>
      <protection locked="0"/>
    </xf>
    <xf numFmtId="1" fontId="117" fillId="0" borderId="45" xfId="1" applyNumberFormat="1" applyFont="1" applyFill="1" applyBorder="1" applyAlignment="1" applyProtection="1">
      <alignment horizontal="center" vertical="center" wrapText="1"/>
      <protection locked="0"/>
    </xf>
    <xf numFmtId="0" fontId="12" fillId="0" borderId="45" xfId="1" applyFont="1" applyFill="1" applyBorder="1" applyAlignment="1" applyProtection="1">
      <alignment horizontal="center" vertical="center" wrapText="1"/>
      <protection locked="0"/>
    </xf>
    <xf numFmtId="0" fontId="12" fillId="0" borderId="38" xfId="1" applyFont="1" applyFill="1" applyBorder="1" applyAlignment="1" applyProtection="1">
      <alignment horizontal="left" vertical="center" wrapText="1"/>
      <protection locked="0"/>
    </xf>
    <xf numFmtId="0" fontId="12" fillId="0" borderId="45" xfId="1" applyFont="1" applyFill="1" applyBorder="1" applyAlignment="1" applyProtection="1">
      <alignment horizontal="left" vertical="center" wrapText="1"/>
      <protection locked="0"/>
    </xf>
    <xf numFmtId="0" fontId="12" fillId="0" borderId="49" xfId="1" applyFont="1" applyFill="1" applyBorder="1" applyAlignment="1" applyProtection="1">
      <alignment horizontal="left" vertical="center" wrapText="1"/>
      <protection locked="0"/>
    </xf>
    <xf numFmtId="14" fontId="12" fillId="0" borderId="45" xfId="1" applyNumberFormat="1" applyFont="1" applyFill="1" applyBorder="1" applyAlignment="1" applyProtection="1">
      <alignment horizontal="center" vertical="center" wrapText="1"/>
      <protection locked="0"/>
    </xf>
    <xf numFmtId="166" fontId="115" fillId="0" borderId="37" xfId="1" applyNumberFormat="1" applyFont="1" applyBorder="1" applyAlignment="1" applyProtection="1">
      <alignment horizontal="center" vertical="center" wrapText="1"/>
      <protection locked="0"/>
    </xf>
    <xf numFmtId="10" fontId="12" fillId="0" borderId="38" xfId="5" applyNumberFormat="1" applyFont="1" applyFill="1" applyBorder="1" applyAlignment="1" applyProtection="1">
      <alignment horizontal="center" vertical="center" wrapText="1"/>
      <protection locked="0"/>
    </xf>
    <xf numFmtId="10" fontId="12" fillId="0" borderId="49" xfId="5" applyNumberFormat="1" applyFont="1" applyFill="1" applyBorder="1" applyAlignment="1" applyProtection="1">
      <alignment horizontal="center" vertical="center" wrapText="1"/>
      <protection locked="0"/>
    </xf>
    <xf numFmtId="3" fontId="17" fillId="0" borderId="38" xfId="1" applyNumberFormat="1" applyFont="1" applyFill="1" applyBorder="1" applyAlignment="1" applyProtection="1">
      <alignment horizontal="center" vertical="center" wrapText="1"/>
      <protection locked="0"/>
    </xf>
    <xf numFmtId="3" fontId="17" fillId="0" borderId="49" xfId="1" applyNumberFormat="1" applyFont="1" applyFill="1" applyBorder="1" applyAlignment="1" applyProtection="1">
      <alignment horizontal="center" vertical="center" wrapText="1"/>
      <protection locked="0"/>
    </xf>
    <xf numFmtId="0" fontId="12" fillId="0" borderId="37" xfId="1" applyFont="1" applyFill="1" applyBorder="1" applyAlignment="1" applyProtection="1">
      <alignment horizontal="center" vertical="center" wrapText="1"/>
      <protection locked="0"/>
    </xf>
    <xf numFmtId="166" fontId="112" fillId="0" borderId="37" xfId="1" applyNumberFormat="1" applyFont="1" applyBorder="1" applyAlignment="1" applyProtection="1">
      <alignment horizontal="left" vertical="center" wrapText="1"/>
      <protection locked="0"/>
    </xf>
    <xf numFmtId="0" fontId="35" fillId="15" borderId="38" xfId="1" applyFont="1" applyFill="1" applyBorder="1" applyAlignment="1" applyProtection="1">
      <alignment horizontal="center" vertical="center" wrapText="1"/>
      <protection locked="0"/>
    </xf>
    <xf numFmtId="0" fontId="35" fillId="15" borderId="45" xfId="1" applyFont="1" applyFill="1" applyBorder="1" applyAlignment="1" applyProtection="1">
      <alignment horizontal="center" vertical="center" wrapText="1"/>
      <protection locked="0"/>
    </xf>
    <xf numFmtId="0" fontId="35" fillId="15" borderId="45" xfId="1" applyFont="1" applyFill="1" applyBorder="1" applyAlignment="1" applyProtection="1">
      <alignment horizontal="center" vertical="center"/>
      <protection locked="0"/>
    </xf>
    <xf numFmtId="0" fontId="11" fillId="15" borderId="37" xfId="1" applyFont="1" applyFill="1" applyBorder="1" applyAlignment="1" applyProtection="1">
      <alignment horizontal="center" vertical="center" wrapText="1"/>
      <protection locked="0"/>
    </xf>
    <xf numFmtId="0" fontId="85" fillId="15" borderId="37" xfId="1" applyFont="1" applyFill="1" applyBorder="1" applyAlignment="1" applyProtection="1">
      <alignment horizontal="center" vertical="center" wrapText="1"/>
      <protection locked="0"/>
    </xf>
    <xf numFmtId="0" fontId="87" fillId="0" borderId="37" xfId="1" applyFont="1" applyBorder="1" applyAlignment="1" applyProtection="1">
      <alignment horizontal="center"/>
      <protection locked="0"/>
    </xf>
    <xf numFmtId="14" fontId="9" fillId="15" borderId="38" xfId="1" applyNumberFormat="1" applyFont="1" applyFill="1" applyBorder="1" applyAlignment="1" applyProtection="1">
      <alignment horizontal="center" vertical="center" wrapText="1"/>
      <protection locked="0"/>
    </xf>
    <xf numFmtId="14" fontId="9" fillId="15" borderId="45" xfId="1" applyNumberFormat="1" applyFont="1" applyFill="1" applyBorder="1" applyAlignment="1" applyProtection="1">
      <alignment horizontal="center" vertical="center" wrapText="1"/>
      <protection locked="0"/>
    </xf>
    <xf numFmtId="14" fontId="9" fillId="15" borderId="49" xfId="1" applyNumberFormat="1" applyFont="1" applyFill="1" applyBorder="1" applyAlignment="1" applyProtection="1">
      <alignment horizontal="center" vertical="center" wrapText="1"/>
      <protection locked="0"/>
    </xf>
    <xf numFmtId="0" fontId="9" fillId="15" borderId="38" xfId="1" applyFont="1" applyFill="1" applyBorder="1" applyAlignment="1" applyProtection="1">
      <alignment horizontal="center" vertical="center" wrapText="1"/>
      <protection locked="0"/>
    </xf>
    <xf numFmtId="0" fontId="9" fillId="15" borderId="45" xfId="1" applyFont="1" applyFill="1" applyBorder="1" applyAlignment="1" applyProtection="1">
      <alignment horizontal="center" vertical="center" wrapText="1"/>
      <protection locked="0"/>
    </xf>
    <xf numFmtId="0" fontId="9" fillId="15" borderId="49" xfId="1" applyFont="1" applyFill="1" applyBorder="1" applyAlignment="1" applyProtection="1">
      <alignment horizontal="center" vertical="center" wrapText="1"/>
      <protection locked="0"/>
    </xf>
    <xf numFmtId="0" fontId="12" fillId="0" borderId="37" xfId="1" applyFont="1" applyFill="1" applyBorder="1" applyAlignment="1" applyProtection="1">
      <alignment horizontal="center" vertical="center" wrapText="1"/>
    </xf>
    <xf numFmtId="1" fontId="12" fillId="0" borderId="37" xfId="1" applyNumberFormat="1" applyFont="1" applyFill="1" applyBorder="1" applyAlignment="1" applyProtection="1">
      <alignment horizontal="center" vertical="center"/>
      <protection locked="0"/>
    </xf>
    <xf numFmtId="14" fontId="109" fillId="0" borderId="37" xfId="1" applyNumberFormat="1" applyFont="1" applyFill="1" applyBorder="1" applyAlignment="1" applyProtection="1">
      <alignment horizontal="center" vertical="center" wrapText="1"/>
      <protection locked="0"/>
    </xf>
    <xf numFmtId="167" fontId="12" fillId="0" borderId="37" xfId="1" applyNumberFormat="1" applyFont="1" applyFill="1" applyBorder="1" applyAlignment="1" applyProtection="1">
      <alignment horizontal="center" vertical="center"/>
      <protection locked="0"/>
    </xf>
    <xf numFmtId="14" fontId="10" fillId="15" borderId="39" xfId="1" applyNumberFormat="1" applyFont="1" applyFill="1" applyBorder="1" applyAlignment="1" applyProtection="1">
      <alignment horizontal="center" vertical="center" wrapText="1"/>
      <protection locked="0"/>
    </xf>
    <xf numFmtId="14" fontId="10" fillId="15" borderId="41" xfId="1" applyNumberFormat="1" applyFont="1" applyFill="1" applyBorder="1" applyAlignment="1" applyProtection="1">
      <alignment horizontal="center" vertical="center" wrapText="1"/>
      <protection locked="0"/>
    </xf>
    <xf numFmtId="14" fontId="10" fillId="15" borderId="46" xfId="1" applyNumberFormat="1" applyFont="1" applyFill="1" applyBorder="1" applyAlignment="1" applyProtection="1">
      <alignment horizontal="center" vertical="center" wrapText="1"/>
      <protection locked="0"/>
    </xf>
    <xf numFmtId="14" fontId="10" fillId="15" borderId="48" xfId="1" applyNumberFormat="1" applyFont="1" applyFill="1" applyBorder="1" applyAlignment="1" applyProtection="1">
      <alignment horizontal="center" vertical="center" wrapText="1"/>
      <protection locked="0"/>
    </xf>
    <xf numFmtId="0" fontId="2" fillId="0" borderId="37" xfId="1" applyFont="1" applyBorder="1" applyAlignment="1" applyProtection="1">
      <alignment horizontal="center"/>
      <protection locked="0"/>
    </xf>
    <xf numFmtId="0" fontId="41" fillId="0" borderId="37" xfId="1" applyFont="1" applyBorder="1" applyAlignment="1" applyProtection="1">
      <alignment horizontal="center" vertical="center" wrapText="1"/>
      <protection locked="0"/>
    </xf>
    <xf numFmtId="0" fontId="9" fillId="15" borderId="37" xfId="1" applyFont="1" applyFill="1" applyBorder="1" applyAlignment="1" applyProtection="1">
      <alignment horizontal="center" vertical="center" wrapText="1"/>
      <protection locked="0"/>
    </xf>
    <xf numFmtId="0" fontId="48" fillId="0" borderId="37" xfId="1" applyFont="1" applyBorder="1" applyProtection="1">
      <protection locked="0"/>
    </xf>
    <xf numFmtId="0" fontId="9" fillId="15" borderId="39" xfId="1" applyFont="1" applyFill="1" applyBorder="1" applyAlignment="1" applyProtection="1">
      <alignment horizontal="center" vertical="center" wrapText="1"/>
      <protection locked="0"/>
    </xf>
    <xf numFmtId="0" fontId="9" fillId="15" borderId="40" xfId="1" applyFont="1" applyFill="1" applyBorder="1" applyAlignment="1" applyProtection="1">
      <alignment horizontal="center" vertical="center" wrapText="1"/>
      <protection locked="0"/>
    </xf>
    <xf numFmtId="0" fontId="9" fillId="15" borderId="41" xfId="1" applyFont="1" applyFill="1" applyBorder="1" applyAlignment="1" applyProtection="1">
      <alignment horizontal="center" vertical="center" wrapText="1"/>
      <protection locked="0"/>
    </xf>
    <xf numFmtId="0" fontId="9" fillId="15" borderId="46" xfId="1" applyFont="1" applyFill="1" applyBorder="1" applyAlignment="1" applyProtection="1">
      <alignment horizontal="center" vertical="center" wrapText="1"/>
      <protection locked="0"/>
    </xf>
    <xf numFmtId="0" fontId="9" fillId="15" borderId="47" xfId="1" applyFont="1" applyFill="1" applyBorder="1" applyAlignment="1" applyProtection="1">
      <alignment horizontal="center" vertical="center" wrapText="1"/>
      <protection locked="0"/>
    </xf>
    <xf numFmtId="0" fontId="9" fillId="15" borderId="48" xfId="1" applyFont="1" applyFill="1" applyBorder="1" applyAlignment="1" applyProtection="1">
      <alignment horizontal="center" vertical="center" wrapText="1"/>
      <protection locked="0"/>
    </xf>
    <xf numFmtId="14" fontId="10" fillId="16" borderId="37" xfId="1" applyNumberFormat="1" applyFont="1" applyFill="1" applyBorder="1" applyAlignment="1" applyProtection="1">
      <alignment horizontal="center" vertical="center" wrapText="1"/>
      <protection locked="0"/>
    </xf>
    <xf numFmtId="0" fontId="86" fillId="16" borderId="38" xfId="1" applyFont="1" applyFill="1" applyBorder="1" applyAlignment="1" applyProtection="1">
      <alignment horizontal="center" vertical="center" wrapText="1"/>
      <protection locked="0"/>
    </xf>
    <xf numFmtId="0" fontId="86" fillId="16" borderId="49" xfId="1" applyFont="1" applyFill="1" applyBorder="1" applyAlignment="1" applyProtection="1">
      <alignment horizontal="center" vertical="center" wrapText="1"/>
      <protection locked="0"/>
    </xf>
    <xf numFmtId="14" fontId="10" fillId="16" borderId="42" xfId="1" applyNumberFormat="1" applyFont="1" applyFill="1" applyBorder="1" applyAlignment="1" applyProtection="1">
      <alignment horizontal="center" vertical="center" wrapText="1"/>
      <protection locked="0"/>
    </xf>
    <xf numFmtId="14" fontId="10" fillId="16" borderId="43" xfId="1" applyNumberFormat="1" applyFont="1" applyFill="1" applyBorder="1" applyAlignment="1" applyProtection="1">
      <alignment horizontal="center" vertical="center" wrapText="1"/>
      <protection locked="0"/>
    </xf>
    <xf numFmtId="14" fontId="10" fillId="16" borderId="44" xfId="1" applyNumberFormat="1" applyFont="1" applyFill="1" applyBorder="1" applyAlignment="1" applyProtection="1">
      <alignment horizontal="center" vertical="center" wrapText="1"/>
      <protection locked="0"/>
    </xf>
    <xf numFmtId="14" fontId="10" fillId="16" borderId="38" xfId="1" applyNumberFormat="1" applyFont="1" applyFill="1" applyBorder="1" applyAlignment="1" applyProtection="1">
      <alignment horizontal="center" vertical="center" wrapText="1"/>
      <protection locked="0"/>
    </xf>
    <xf numFmtId="14" fontId="10" fillId="16" borderId="49" xfId="1" applyNumberFormat="1" applyFont="1" applyFill="1" applyBorder="1" applyAlignment="1" applyProtection="1">
      <alignment horizontal="center" vertical="center" wrapText="1"/>
      <protection locked="0"/>
    </xf>
    <xf numFmtId="9" fontId="3" fillId="0" borderId="15" xfId="0" applyNumberFormat="1" applyFont="1" applyBorder="1" applyAlignment="1">
      <alignment horizontal="center" vertical="center"/>
    </xf>
    <xf numFmtId="9" fontId="3" fillId="0" borderId="18" xfId="0" applyNumberFormat="1" applyFont="1" applyBorder="1" applyAlignment="1">
      <alignment horizontal="center" vertical="center"/>
    </xf>
    <xf numFmtId="9" fontId="3" fillId="0" borderId="35" xfId="0" applyNumberFormat="1" applyFont="1" applyBorder="1" applyAlignment="1">
      <alignment horizontal="center" vertical="center"/>
    </xf>
    <xf numFmtId="10" fontId="3" fillId="0" borderId="15" xfId="0" applyNumberFormat="1" applyFont="1" applyBorder="1" applyAlignment="1">
      <alignment horizontal="center" vertical="center" wrapText="1"/>
    </xf>
    <xf numFmtId="10" fontId="3" fillId="0" borderId="18" xfId="0" applyNumberFormat="1" applyFont="1" applyBorder="1" applyAlignment="1">
      <alignment horizontal="center" vertical="center" wrapText="1"/>
    </xf>
    <xf numFmtId="0" fontId="14" fillId="12" borderId="12" xfId="0" applyFont="1" applyFill="1" applyBorder="1" applyAlignment="1">
      <alignment horizontal="center" vertical="center" wrapText="1"/>
    </xf>
    <xf numFmtId="0" fontId="5" fillId="11" borderId="13" xfId="0" applyFont="1" applyFill="1" applyBorder="1"/>
    <xf numFmtId="0" fontId="3" fillId="12" borderId="12" xfId="0" applyFont="1" applyFill="1" applyBorder="1" applyAlignment="1">
      <alignment horizontal="center" vertical="center" wrapText="1"/>
    </xf>
    <xf numFmtId="0" fontId="5" fillId="11" borderId="14" xfId="0" applyFont="1" applyFill="1" applyBorder="1"/>
    <xf numFmtId="9" fontId="3" fillId="12" borderId="12" xfId="0" applyNumberFormat="1" applyFont="1" applyFill="1" applyBorder="1" applyAlignment="1">
      <alignment horizontal="center" vertical="center"/>
    </xf>
    <xf numFmtId="3" fontId="3" fillId="12" borderId="12" xfId="0" applyNumberFormat="1" applyFont="1" applyFill="1" applyBorder="1" applyAlignment="1">
      <alignment horizontal="center" vertical="center"/>
    </xf>
    <xf numFmtId="9" fontId="3" fillId="12" borderId="12" xfId="0" applyNumberFormat="1" applyFont="1" applyFill="1" applyBorder="1" applyAlignment="1">
      <alignment horizontal="center" vertical="center" wrapText="1"/>
    </xf>
    <xf numFmtId="9" fontId="3" fillId="12" borderId="15" xfId="0" applyNumberFormat="1" applyFont="1" applyFill="1" applyBorder="1" applyAlignment="1">
      <alignment horizontal="center" vertical="center" wrapText="1"/>
    </xf>
    <xf numFmtId="0" fontId="3" fillId="12" borderId="35" xfId="0" applyFont="1" applyFill="1" applyBorder="1" applyAlignment="1">
      <alignment horizontal="center" vertical="center" wrapText="1"/>
    </xf>
    <xf numFmtId="0" fontId="3" fillId="12" borderId="18" xfId="0" applyFont="1" applyFill="1" applyBorder="1" applyAlignment="1">
      <alignment horizontal="center" vertical="center" wrapText="1"/>
    </xf>
    <xf numFmtId="9" fontId="3" fillId="12" borderId="35" xfId="0" applyNumberFormat="1" applyFont="1" applyFill="1" applyBorder="1" applyAlignment="1">
      <alignment horizontal="center" vertical="center" wrapText="1"/>
    </xf>
    <xf numFmtId="9" fontId="3" fillId="12" borderId="18" xfId="0" applyNumberFormat="1" applyFont="1" applyFill="1" applyBorder="1" applyAlignment="1">
      <alignment horizontal="center" vertical="center" wrapText="1"/>
    </xf>
    <xf numFmtId="164" fontId="3" fillId="12" borderId="12" xfId="0" applyNumberFormat="1" applyFont="1" applyFill="1" applyBorder="1" applyAlignment="1">
      <alignment horizontal="left" vertical="center" wrapText="1"/>
    </xf>
    <xf numFmtId="0" fontId="8" fillId="4" borderId="12" xfId="0" applyFont="1" applyFill="1" applyBorder="1" applyAlignment="1">
      <alignment horizontal="center" vertical="center" wrapText="1"/>
    </xf>
    <xf numFmtId="0" fontId="5" fillId="0" borderId="13" xfId="0" applyFont="1" applyBorder="1"/>
    <xf numFmtId="0" fontId="5" fillId="0" borderId="14" xfId="0" applyFont="1" applyBorder="1"/>
    <xf numFmtId="0" fontId="8" fillId="4" borderId="2" xfId="0" applyFont="1" applyFill="1" applyBorder="1" applyAlignment="1">
      <alignment horizontal="center" vertical="center" wrapText="1"/>
    </xf>
    <xf numFmtId="0" fontId="5" fillId="0" borderId="3" xfId="0" applyFont="1" applyBorder="1"/>
    <xf numFmtId="0" fontId="5" fillId="0" borderId="4" xfId="0" applyFont="1" applyBorder="1"/>
    <xf numFmtId="0" fontId="5" fillId="0" borderId="9" xfId="0" applyFont="1" applyBorder="1"/>
    <xf numFmtId="0" fontId="5" fillId="0" borderId="10" xfId="0" applyFont="1" applyBorder="1"/>
    <xf numFmtId="0" fontId="5" fillId="0" borderId="11" xfId="0" applyFont="1" applyBorder="1"/>
    <xf numFmtId="0" fontId="3" fillId="0" borderId="12" xfId="0" applyFont="1" applyBorder="1" applyAlignment="1">
      <alignment horizontal="center" vertical="center" wrapText="1"/>
    </xf>
    <xf numFmtId="0" fontId="3" fillId="0" borderId="12" xfId="0" applyFont="1" applyBorder="1" applyAlignment="1">
      <alignment horizontal="center" vertical="center"/>
    </xf>
    <xf numFmtId="0" fontId="3" fillId="3" borderId="12" xfId="0" applyFont="1" applyFill="1" applyBorder="1" applyAlignment="1">
      <alignment horizontal="center" vertical="center" wrapText="1"/>
    </xf>
    <xf numFmtId="9" fontId="3" fillId="3" borderId="12" xfId="0" applyNumberFormat="1" applyFont="1" applyFill="1" applyBorder="1" applyAlignment="1">
      <alignment horizontal="center" vertical="center" wrapText="1"/>
    </xf>
    <xf numFmtId="0" fontId="21" fillId="3" borderId="12" xfId="0" applyFont="1" applyFill="1" applyBorder="1" applyAlignment="1">
      <alignment horizontal="center" vertical="center" wrapText="1"/>
    </xf>
    <xf numFmtId="0" fontId="14" fillId="0" borderId="12" xfId="0" applyFont="1" applyBorder="1" applyAlignment="1">
      <alignment horizontal="center" vertical="center" wrapText="1"/>
    </xf>
    <xf numFmtId="0" fontId="33" fillId="0" borderId="12" xfId="0" applyFont="1" applyBorder="1" applyAlignment="1">
      <alignment horizontal="center" vertical="center" wrapText="1"/>
    </xf>
    <xf numFmtId="0" fontId="6" fillId="7" borderId="19" xfId="0" applyFont="1" applyFill="1" applyBorder="1" applyAlignment="1">
      <alignment horizontal="center" vertical="center" wrapText="1"/>
    </xf>
    <xf numFmtId="0" fontId="5" fillId="0" borderId="20" xfId="0" applyFont="1" applyBorder="1"/>
    <xf numFmtId="0" fontId="5" fillId="0" borderId="21" xfId="0" applyFont="1" applyBorder="1"/>
    <xf numFmtId="9" fontId="3" fillId="0" borderId="12" xfId="0" applyNumberFormat="1" applyFont="1" applyBorder="1" applyAlignment="1">
      <alignment horizontal="center" vertical="center"/>
    </xf>
    <xf numFmtId="3" fontId="14" fillId="0" borderId="12" xfId="0" applyNumberFormat="1" applyFont="1" applyBorder="1" applyAlignment="1">
      <alignment horizontal="center" vertical="center" wrapText="1"/>
    </xf>
    <xf numFmtId="9" fontId="3" fillId="0" borderId="12" xfId="0" applyNumberFormat="1" applyFont="1" applyBorder="1" applyAlignment="1">
      <alignment horizontal="center" vertical="center" wrapText="1"/>
    </xf>
    <xf numFmtId="0" fontId="3" fillId="0" borderId="5" xfId="0" applyFont="1" applyBorder="1" applyAlignment="1">
      <alignment horizontal="center"/>
    </xf>
    <xf numFmtId="0" fontId="5" fillId="0" borderId="6" xfId="0" applyFont="1" applyBorder="1"/>
    <xf numFmtId="0" fontId="5" fillId="0" borderId="7" xfId="0" applyFont="1" applyBorder="1"/>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14" fontId="8" fillId="3" borderId="25" xfId="0" applyNumberFormat="1" applyFont="1" applyFill="1" applyBorder="1" applyAlignment="1">
      <alignment horizontal="center" vertical="center" wrapText="1"/>
    </xf>
    <xf numFmtId="0" fontId="5" fillId="0" borderId="28" xfId="0" applyFont="1" applyBorder="1"/>
    <xf numFmtId="0" fontId="6" fillId="3" borderId="26" xfId="0" applyFont="1" applyFill="1" applyBorder="1" applyAlignment="1">
      <alignment horizontal="center" vertical="center" wrapText="1"/>
    </xf>
    <xf numFmtId="0" fontId="5" fillId="0" borderId="27" xfId="0" applyFont="1" applyBorder="1"/>
    <xf numFmtId="0" fontId="3" fillId="9" borderId="12" xfId="0" applyFont="1" applyFill="1" applyBorder="1" applyAlignment="1">
      <alignment horizontal="left" vertical="center" wrapText="1"/>
    </xf>
    <xf numFmtId="0" fontId="3" fillId="0" borderId="12" xfId="0" applyFont="1" applyBorder="1" applyAlignment="1">
      <alignment horizontal="left" vertical="center" wrapText="1"/>
    </xf>
    <xf numFmtId="14" fontId="3" fillId="0" borderId="12" xfId="0" applyNumberFormat="1" applyFont="1" applyBorder="1" applyAlignment="1">
      <alignment horizontal="center" vertical="center" wrapText="1"/>
    </xf>
    <xf numFmtId="14" fontId="3" fillId="0" borderId="12" xfId="0" applyNumberFormat="1" applyFont="1" applyBorder="1" applyAlignment="1">
      <alignment horizontal="center" vertical="center"/>
    </xf>
    <xf numFmtId="9" fontId="14" fillId="0" borderId="12" xfId="0" applyNumberFormat="1" applyFont="1" applyBorder="1" applyAlignment="1">
      <alignment horizontal="center" vertical="center" wrapText="1"/>
    </xf>
    <xf numFmtId="14" fontId="8" fillId="5" borderId="12" xfId="0" applyNumberFormat="1" applyFont="1" applyFill="1" applyBorder="1" applyAlignment="1">
      <alignment horizontal="center" vertical="center" wrapText="1"/>
    </xf>
    <xf numFmtId="10" fontId="3" fillId="0" borderId="1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2" xfId="0" applyNumberFormat="1" applyFont="1" applyBorder="1" applyAlignment="1">
      <alignment horizontal="center" vertical="center"/>
    </xf>
    <xf numFmtId="0" fontId="3" fillId="12" borderId="12" xfId="0" applyFont="1" applyFill="1" applyBorder="1" applyAlignment="1">
      <alignment horizontal="left" vertical="center" wrapText="1"/>
    </xf>
    <xf numFmtId="164" fontId="3" fillId="12" borderId="12" xfId="0" applyNumberFormat="1" applyFont="1" applyFill="1" applyBorder="1" applyAlignment="1">
      <alignment horizontal="center" vertical="center" wrapText="1"/>
    </xf>
    <xf numFmtId="0" fontId="3" fillId="12" borderId="12" xfId="0" applyFont="1" applyFill="1" applyBorder="1" applyAlignment="1">
      <alignment horizontal="center" vertical="center"/>
    </xf>
    <xf numFmtId="10" fontId="14" fillId="0" borderId="12" xfId="0" applyNumberFormat="1" applyFont="1" applyBorder="1" applyAlignment="1">
      <alignment horizontal="center" vertical="center" wrapText="1"/>
    </xf>
    <xf numFmtId="14" fontId="8" fillId="4" borderId="12" xfId="0" applyNumberFormat="1" applyFont="1" applyFill="1" applyBorder="1" applyAlignment="1">
      <alignment horizontal="center" vertical="center" wrapText="1"/>
    </xf>
    <xf numFmtId="0" fontId="14" fillId="0" borderId="12" xfId="0" applyFont="1" applyBorder="1" applyAlignment="1">
      <alignment horizontal="left" vertical="center" wrapText="1"/>
    </xf>
    <xf numFmtId="164" fontId="3" fillId="0" borderId="12" xfId="0" applyNumberFormat="1" applyFont="1" applyBorder="1" applyAlignment="1">
      <alignment horizontal="center" vertical="center"/>
    </xf>
    <xf numFmtId="3" fontId="3" fillId="3" borderId="12" xfId="0" applyNumberFormat="1" applyFont="1" applyFill="1" applyBorder="1" applyAlignment="1">
      <alignment horizontal="center" vertical="center"/>
    </xf>
    <xf numFmtId="14" fontId="8" fillId="5" borderId="5" xfId="0" applyNumberFormat="1" applyFont="1" applyFill="1" applyBorder="1" applyAlignment="1">
      <alignment horizontal="center" vertical="center" wrapText="1"/>
    </xf>
    <xf numFmtId="0" fontId="8" fillId="5" borderId="12" xfId="0" applyFont="1" applyFill="1" applyBorder="1" applyAlignment="1">
      <alignment horizontal="center" vertical="center" wrapText="1"/>
    </xf>
    <xf numFmtId="0" fontId="3" fillId="0" borderId="2" xfId="0" applyFont="1" applyBorder="1" applyAlignment="1">
      <alignment horizontal="center"/>
    </xf>
    <xf numFmtId="0" fontId="6" fillId="0" borderId="5" xfId="0" applyFont="1" applyBorder="1" applyAlignment="1">
      <alignment horizontal="center" wrapText="1"/>
    </xf>
    <xf numFmtId="14" fontId="8" fillId="4" borderId="2" xfId="0" applyNumberFormat="1" applyFont="1" applyFill="1" applyBorder="1" applyAlignment="1">
      <alignment horizontal="center" wrapText="1"/>
    </xf>
    <xf numFmtId="0" fontId="48" fillId="3" borderId="37" xfId="1" applyFont="1" applyFill="1" applyBorder="1" applyAlignment="1" applyProtection="1">
      <alignment horizontal="center" vertical="center" wrapText="1"/>
      <protection locked="0"/>
    </xf>
    <xf numFmtId="0" fontId="48" fillId="3" borderId="42" xfId="1" applyFont="1" applyFill="1" applyBorder="1" applyAlignment="1" applyProtection="1">
      <alignment horizontal="center" vertical="center" wrapText="1"/>
      <protection locked="0"/>
    </xf>
    <xf numFmtId="0" fontId="48" fillId="3" borderId="44" xfId="1" applyFont="1" applyFill="1" applyBorder="1" applyAlignment="1" applyProtection="1">
      <alignment horizontal="center" vertical="center" wrapText="1"/>
      <protection locked="0"/>
    </xf>
    <xf numFmtId="14" fontId="9" fillId="17" borderId="37" xfId="1" applyNumberFormat="1" applyFont="1" applyFill="1" applyBorder="1" applyAlignment="1" applyProtection="1">
      <alignment horizontal="center" vertical="center" wrapText="1"/>
      <protection locked="0"/>
    </xf>
    <xf numFmtId="0" fontId="2" fillId="0" borderId="38" xfId="1" applyFont="1" applyBorder="1" applyAlignment="1" applyProtection="1">
      <alignment horizontal="center" vertical="center" wrapText="1"/>
      <protection locked="0"/>
    </xf>
    <xf numFmtId="0" fontId="2" fillId="0" borderId="45" xfId="1" applyFont="1" applyBorder="1" applyAlignment="1" applyProtection="1">
      <alignment horizontal="center" vertical="center" wrapText="1"/>
      <protection locked="0"/>
    </xf>
    <xf numFmtId="0" fontId="2" fillId="0" borderId="49" xfId="1" applyFont="1" applyBorder="1" applyAlignment="1" applyProtection="1">
      <alignment horizontal="center" vertical="center" wrapText="1"/>
      <protection locked="0"/>
    </xf>
    <xf numFmtId="9" fontId="2" fillId="0" borderId="38" xfId="1" applyNumberFormat="1" applyFont="1" applyBorder="1" applyAlignment="1" applyProtection="1">
      <alignment horizontal="center" vertical="center" wrapText="1"/>
      <protection locked="0"/>
    </xf>
    <xf numFmtId="9" fontId="2" fillId="0" borderId="45" xfId="1" applyNumberFormat="1" applyFont="1" applyBorder="1" applyAlignment="1" applyProtection="1">
      <alignment horizontal="center" vertical="center" wrapText="1"/>
      <protection locked="0"/>
    </xf>
    <xf numFmtId="9" fontId="2" fillId="0" borderId="49" xfId="1" applyNumberFormat="1" applyFont="1" applyBorder="1" applyAlignment="1" applyProtection="1">
      <alignment horizontal="center" vertical="center" wrapText="1"/>
      <protection locked="0"/>
    </xf>
    <xf numFmtId="0" fontId="37" fillId="0" borderId="37" xfId="1" applyFont="1" applyFill="1" applyBorder="1" applyAlignment="1">
      <alignment horizontal="center" vertical="center" wrapText="1"/>
    </xf>
    <xf numFmtId="9" fontId="2" fillId="0" borderId="37" xfId="1" applyNumberFormat="1" applyFont="1" applyBorder="1" applyAlignment="1" applyProtection="1">
      <alignment horizontal="center" vertical="center" wrapText="1"/>
      <protection locked="0"/>
    </xf>
    <xf numFmtId="0" fontId="35" fillId="16" borderId="38" xfId="1" applyFont="1" applyFill="1" applyBorder="1" applyAlignment="1" applyProtection="1">
      <alignment horizontal="center" vertical="center" wrapText="1"/>
      <protection locked="0"/>
    </xf>
    <xf numFmtId="0" fontId="35" fillId="16" borderId="49" xfId="1" applyFont="1" applyFill="1" applyBorder="1" applyAlignment="1" applyProtection="1">
      <alignment horizontal="center" vertical="center" wrapText="1"/>
      <protection locked="0"/>
    </xf>
    <xf numFmtId="0" fontId="2" fillId="0" borderId="38" xfId="1" applyFont="1" applyBorder="1" applyAlignment="1" applyProtection="1">
      <alignment horizontal="center" vertical="center" wrapText="1"/>
    </xf>
    <xf numFmtId="0" fontId="2" fillId="0" borderId="45" xfId="1" applyFont="1" applyBorder="1" applyAlignment="1" applyProtection="1">
      <alignment horizontal="center" vertical="center" wrapText="1"/>
    </xf>
    <xf numFmtId="0" fontId="2" fillId="0" borderId="49" xfId="1" applyFont="1" applyBorder="1" applyAlignment="1" applyProtection="1">
      <alignment horizontal="center" vertical="center" wrapText="1"/>
    </xf>
    <xf numFmtId="3" fontId="2" fillId="0" borderId="38" xfId="1" applyNumberFormat="1" applyFont="1" applyBorder="1" applyAlignment="1" applyProtection="1">
      <alignment horizontal="center"/>
      <protection locked="0"/>
    </xf>
    <xf numFmtId="3" fontId="2" fillId="0" borderId="45" xfId="1" applyNumberFormat="1" applyFont="1" applyBorder="1" applyAlignment="1" applyProtection="1">
      <alignment horizontal="center"/>
      <protection locked="0"/>
    </xf>
    <xf numFmtId="3" fontId="2" fillId="0" borderId="49" xfId="1" applyNumberFormat="1" applyFont="1" applyBorder="1" applyAlignment="1" applyProtection="1">
      <alignment horizontal="center"/>
      <protection locked="0"/>
    </xf>
    <xf numFmtId="3" fontId="2" fillId="11" borderId="38" xfId="1" applyNumberFormat="1" applyFont="1" applyFill="1" applyBorder="1" applyAlignment="1" applyProtection="1">
      <alignment horizontal="center" vertical="center"/>
      <protection locked="0"/>
    </xf>
    <xf numFmtId="3" fontId="2" fillId="11" borderId="45" xfId="1" applyNumberFormat="1" applyFont="1" applyFill="1" applyBorder="1" applyAlignment="1" applyProtection="1">
      <alignment horizontal="center" vertical="center"/>
      <protection locked="0"/>
    </xf>
    <xf numFmtId="3" fontId="2" fillId="11" borderId="49" xfId="1" applyNumberFormat="1" applyFont="1" applyFill="1" applyBorder="1" applyAlignment="1" applyProtection="1">
      <alignment horizontal="center" vertical="center"/>
      <protection locked="0"/>
    </xf>
    <xf numFmtId="0" fontId="2" fillId="0" borderId="38" xfId="1" applyFont="1" applyBorder="1" applyAlignment="1" applyProtection="1">
      <alignment horizontal="center"/>
      <protection locked="0"/>
    </xf>
    <xf numFmtId="0" fontId="2" fillId="0" borderId="45" xfId="1" applyFont="1" applyBorder="1" applyAlignment="1" applyProtection="1">
      <alignment horizontal="center"/>
      <protection locked="0"/>
    </xf>
    <xf numFmtId="0" fontId="2" fillId="0" borderId="49" xfId="1" applyFont="1" applyBorder="1" applyAlignment="1" applyProtection="1">
      <alignment horizontal="center"/>
      <protection locked="0"/>
    </xf>
    <xf numFmtId="0" fontId="48" fillId="0" borderId="37" xfId="1" applyFont="1" applyBorder="1" applyAlignment="1" applyProtection="1">
      <alignment horizontal="center"/>
      <protection locked="0"/>
    </xf>
    <xf numFmtId="14" fontId="9" fillId="16" borderId="42" xfId="1" applyNumberFormat="1" applyFont="1" applyFill="1" applyBorder="1" applyAlignment="1" applyProtection="1">
      <alignment horizontal="center" vertical="center" wrapText="1"/>
      <protection locked="0"/>
    </xf>
    <xf numFmtId="14" fontId="9" fillId="16" borderId="43" xfId="1" applyNumberFormat="1" applyFont="1" applyFill="1" applyBorder="1" applyAlignment="1" applyProtection="1">
      <alignment horizontal="center" vertical="center" wrapText="1"/>
      <protection locked="0"/>
    </xf>
    <xf numFmtId="14" fontId="9" fillId="16" borderId="44" xfId="1" applyNumberFormat="1" applyFont="1" applyFill="1" applyBorder="1" applyAlignment="1" applyProtection="1">
      <alignment horizontal="center" vertical="center" wrapText="1"/>
      <protection locked="0"/>
    </xf>
    <xf numFmtId="14" fontId="9" fillId="16" borderId="38" xfId="1" applyNumberFormat="1" applyFont="1" applyFill="1" applyBorder="1" applyAlignment="1" applyProtection="1">
      <alignment horizontal="center" vertical="center" wrapText="1"/>
      <protection locked="0"/>
    </xf>
    <xf numFmtId="14" fontId="9" fillId="16" borderId="49" xfId="1" applyNumberFormat="1" applyFont="1" applyFill="1" applyBorder="1" applyAlignment="1" applyProtection="1">
      <alignment horizontal="center" vertical="center" wrapText="1"/>
      <protection locked="0"/>
    </xf>
    <xf numFmtId="14" fontId="9" fillId="16" borderId="37" xfId="1" applyNumberFormat="1" applyFont="1" applyFill="1" applyBorder="1" applyAlignment="1" applyProtection="1">
      <alignment horizontal="center" vertical="center" wrapText="1"/>
      <protection locked="0"/>
    </xf>
    <xf numFmtId="14" fontId="9" fillId="15" borderId="39" xfId="1" applyNumberFormat="1" applyFont="1" applyFill="1" applyBorder="1" applyAlignment="1" applyProtection="1">
      <alignment horizontal="center" vertical="center" wrapText="1"/>
      <protection locked="0"/>
    </xf>
    <xf numFmtId="14" fontId="9" fillId="15" borderId="41" xfId="1" applyNumberFormat="1" applyFont="1" applyFill="1" applyBorder="1" applyAlignment="1" applyProtection="1">
      <alignment horizontal="center" vertical="center" wrapText="1"/>
      <protection locked="0"/>
    </xf>
    <xf numFmtId="14" fontId="9" fillId="15" borderId="46" xfId="1" applyNumberFormat="1" applyFont="1" applyFill="1" applyBorder="1" applyAlignment="1" applyProtection="1">
      <alignment horizontal="center" vertical="center" wrapText="1"/>
      <protection locked="0"/>
    </xf>
    <xf numFmtId="14" fontId="9" fillId="15" borderId="48" xfId="1" applyNumberFormat="1" applyFont="1" applyFill="1" applyBorder="1" applyAlignment="1" applyProtection="1">
      <alignment horizontal="center" vertical="center" wrapText="1"/>
      <protection locked="0"/>
    </xf>
    <xf numFmtId="0" fontId="48" fillId="0" borderId="37" xfId="1" applyFont="1" applyBorder="1" applyAlignment="1" applyProtection="1">
      <alignment horizontal="center" wrapText="1"/>
      <protection locked="0"/>
    </xf>
    <xf numFmtId="1" fontId="12" fillId="19" borderId="38" xfId="1" applyNumberFormat="1" applyFont="1" applyFill="1" applyBorder="1" applyAlignment="1" applyProtection="1">
      <alignment horizontal="left" vertical="center" wrapText="1"/>
      <protection locked="0"/>
    </xf>
    <xf numFmtId="1" fontId="12" fillId="19" borderId="49" xfId="1" applyNumberFormat="1" applyFont="1" applyFill="1" applyBorder="1" applyAlignment="1" applyProtection="1">
      <alignment horizontal="left" vertical="center" wrapText="1"/>
      <protection locked="0"/>
    </xf>
    <xf numFmtId="0" fontId="74" fillId="20" borderId="37" xfId="1" applyFont="1" applyFill="1" applyBorder="1" applyAlignment="1" applyProtection="1">
      <alignment horizontal="center" vertical="center" wrapText="1"/>
      <protection locked="0"/>
    </xf>
    <xf numFmtId="0" fontId="74" fillId="20" borderId="42" xfId="1" applyFont="1" applyFill="1" applyBorder="1" applyAlignment="1" applyProtection="1">
      <alignment horizontal="center" vertical="center" wrapText="1"/>
      <protection locked="0"/>
    </xf>
    <xf numFmtId="0" fontId="74" fillId="20" borderId="44" xfId="1" applyFont="1" applyFill="1" applyBorder="1" applyAlignment="1" applyProtection="1">
      <alignment horizontal="center" vertical="center" wrapText="1"/>
      <protection locked="0"/>
    </xf>
    <xf numFmtId="14" fontId="30" fillId="8" borderId="28" xfId="1" applyNumberFormat="1" applyFont="1" applyFill="1" applyBorder="1" applyAlignment="1" applyProtection="1">
      <alignment horizontal="center" vertical="center" wrapText="1"/>
      <protection locked="0"/>
    </xf>
    <xf numFmtId="0" fontId="12" fillId="19" borderId="38" xfId="1" applyFont="1" applyFill="1" applyBorder="1" applyAlignment="1" applyProtection="1">
      <alignment horizontal="center"/>
      <protection locked="0"/>
    </xf>
    <xf numFmtId="0" fontId="12" fillId="19" borderId="45" xfId="1" applyFont="1" applyFill="1" applyBorder="1" applyAlignment="1" applyProtection="1">
      <alignment horizontal="center"/>
      <protection locked="0"/>
    </xf>
    <xf numFmtId="0" fontId="12" fillId="19" borderId="49" xfId="1" applyFont="1" applyFill="1" applyBorder="1" applyAlignment="1" applyProtection="1">
      <alignment horizontal="center"/>
      <protection locked="0"/>
    </xf>
    <xf numFmtId="0" fontId="12" fillId="19" borderId="38" xfId="1" applyFont="1" applyFill="1" applyBorder="1" applyAlignment="1" applyProtection="1">
      <alignment horizontal="center" vertical="center" wrapText="1"/>
      <protection locked="0"/>
    </xf>
    <xf numFmtId="0" fontId="12" fillId="19" borderId="45" xfId="1" applyFont="1" applyFill="1" applyBorder="1" applyAlignment="1" applyProtection="1">
      <alignment horizontal="center" vertical="center" wrapText="1"/>
      <protection locked="0"/>
    </xf>
    <xf numFmtId="0" fontId="12" fillId="19" borderId="49" xfId="1" applyFont="1" applyFill="1" applyBorder="1" applyAlignment="1" applyProtection="1">
      <alignment horizontal="center" vertical="center" wrapText="1"/>
      <protection locked="0"/>
    </xf>
    <xf numFmtId="0" fontId="12" fillId="19" borderId="39" xfId="1" applyFont="1" applyFill="1" applyBorder="1" applyAlignment="1" applyProtection="1">
      <alignment horizontal="center" vertical="center" wrapText="1"/>
      <protection locked="0"/>
    </xf>
    <xf numFmtId="0" fontId="12" fillId="19" borderId="51" xfId="1" applyFont="1" applyFill="1" applyBorder="1" applyAlignment="1" applyProtection="1">
      <alignment horizontal="center" vertical="center" wrapText="1"/>
      <protection locked="0"/>
    </xf>
    <xf numFmtId="0" fontId="12" fillId="19" borderId="46" xfId="1" applyFont="1" applyFill="1" applyBorder="1" applyAlignment="1" applyProtection="1">
      <alignment horizontal="center" vertical="center" wrapText="1"/>
      <protection locked="0"/>
    </xf>
    <xf numFmtId="9" fontId="12" fillId="19" borderId="37" xfId="1" applyNumberFormat="1" applyFont="1" applyFill="1" applyBorder="1" applyAlignment="1" applyProtection="1">
      <alignment horizontal="center" vertical="center" wrapText="1"/>
      <protection locked="0"/>
    </xf>
    <xf numFmtId="0" fontId="77" fillId="19" borderId="38" xfId="1" applyFont="1" applyFill="1" applyBorder="1" applyAlignment="1" applyProtection="1">
      <alignment horizontal="center" vertical="center" wrapText="1"/>
      <protection locked="0"/>
    </xf>
    <xf numFmtId="0" fontId="12" fillId="8" borderId="38" xfId="1" applyFont="1" applyFill="1" applyBorder="1" applyAlignment="1" applyProtection="1">
      <alignment horizontal="justify" vertical="top" wrapText="1"/>
      <protection locked="0"/>
    </xf>
    <xf numFmtId="0" fontId="12" fillId="8" borderId="49" xfId="1" applyFont="1" applyFill="1" applyBorder="1" applyAlignment="1" applyProtection="1">
      <alignment horizontal="justify" vertical="top" wrapText="1"/>
      <protection locked="0"/>
    </xf>
    <xf numFmtId="0" fontId="12" fillId="19" borderId="38" xfId="1" applyFont="1" applyFill="1" applyBorder="1" applyAlignment="1" applyProtection="1">
      <alignment horizontal="center" vertical="center" wrapText="1"/>
    </xf>
    <xf numFmtId="0" fontId="12" fillId="19" borderId="45" xfId="1" applyFont="1" applyFill="1" applyBorder="1" applyAlignment="1" applyProtection="1">
      <alignment horizontal="center" vertical="center" wrapText="1"/>
    </xf>
    <xf numFmtId="0" fontId="12" fillId="19" borderId="49" xfId="1" applyFont="1" applyFill="1" applyBorder="1" applyAlignment="1" applyProtection="1">
      <alignment horizontal="center" vertical="center" wrapText="1"/>
    </xf>
    <xf numFmtId="3" fontId="12" fillId="19" borderId="38" xfId="1" applyNumberFormat="1" applyFont="1" applyFill="1" applyBorder="1" applyAlignment="1" applyProtection="1">
      <alignment horizontal="center" vertical="center"/>
      <protection locked="0"/>
    </xf>
    <xf numFmtId="3" fontId="12" fillId="19" borderId="45" xfId="1" applyNumberFormat="1" applyFont="1" applyFill="1" applyBorder="1" applyAlignment="1" applyProtection="1">
      <alignment horizontal="center" vertical="center"/>
      <protection locked="0"/>
    </xf>
    <xf numFmtId="3" fontId="12" fillId="19" borderId="49" xfId="1" applyNumberFormat="1" applyFont="1" applyFill="1" applyBorder="1" applyAlignment="1" applyProtection="1">
      <alignment horizontal="center" vertical="center"/>
      <protection locked="0"/>
    </xf>
    <xf numFmtId="0" fontId="73" fillId="22" borderId="38" xfId="1" applyFont="1" applyFill="1" applyBorder="1" applyAlignment="1" applyProtection="1">
      <alignment horizontal="center" vertical="center" wrapText="1"/>
      <protection locked="0"/>
    </xf>
    <xf numFmtId="0" fontId="73" fillId="22" borderId="49" xfId="1" applyFont="1" applyFill="1" applyBorder="1" applyAlignment="1" applyProtection="1">
      <alignment horizontal="center" vertical="center" wrapText="1"/>
      <protection locked="0"/>
    </xf>
    <xf numFmtId="0" fontId="12" fillId="19" borderId="38" xfId="1" applyFont="1" applyFill="1" applyBorder="1" applyAlignment="1" applyProtection="1">
      <alignment horizontal="center" vertical="center"/>
      <protection locked="0"/>
    </xf>
    <xf numFmtId="0" fontId="12" fillId="19" borderId="45" xfId="1" applyFont="1" applyFill="1" applyBorder="1" applyAlignment="1" applyProtection="1">
      <alignment horizontal="center" vertical="center"/>
      <protection locked="0"/>
    </xf>
    <xf numFmtId="0" fontId="12" fillId="19" borderId="49" xfId="1" applyFont="1" applyFill="1" applyBorder="1" applyAlignment="1" applyProtection="1">
      <alignment horizontal="center" vertical="center"/>
      <protection locked="0"/>
    </xf>
    <xf numFmtId="0" fontId="29" fillId="21" borderId="38" xfId="1" applyFont="1" applyFill="1" applyBorder="1" applyAlignment="1" applyProtection="1">
      <alignment horizontal="center" vertical="center" wrapText="1"/>
      <protection locked="0"/>
    </xf>
    <xf numFmtId="0" fontId="29" fillId="21" borderId="45" xfId="1" applyFont="1" applyFill="1" applyBorder="1" applyAlignment="1" applyProtection="1">
      <alignment horizontal="center" vertical="center" wrapText="1"/>
      <protection locked="0"/>
    </xf>
    <xf numFmtId="0" fontId="29" fillId="21" borderId="45" xfId="1" applyFont="1" applyFill="1" applyBorder="1" applyAlignment="1" applyProtection="1">
      <alignment horizontal="center" vertical="center"/>
      <protection locked="0"/>
    </xf>
    <xf numFmtId="0" fontId="30" fillId="21" borderId="37" xfId="1" applyFont="1" applyFill="1" applyBorder="1" applyAlignment="1" applyProtection="1">
      <alignment horizontal="center" vertical="center" wrapText="1"/>
      <protection locked="0"/>
    </xf>
    <xf numFmtId="0" fontId="49" fillId="21" borderId="37" xfId="1" applyFont="1" applyFill="1" applyBorder="1" applyAlignment="1" applyProtection="1">
      <alignment horizontal="center" vertical="center" wrapText="1"/>
      <protection locked="0"/>
    </xf>
    <xf numFmtId="0" fontId="75" fillId="19" borderId="37" xfId="1" applyFont="1" applyFill="1" applyBorder="1" applyAlignment="1" applyProtection="1">
      <alignment horizontal="center"/>
      <protection locked="0"/>
    </xf>
    <xf numFmtId="14" fontId="71" fillId="22" borderId="42" xfId="1" applyNumberFormat="1" applyFont="1" applyFill="1" applyBorder="1" applyAlignment="1" applyProtection="1">
      <alignment horizontal="center" vertical="center" wrapText="1"/>
      <protection locked="0"/>
    </xf>
    <xf numFmtId="14" fontId="71" fillId="22" borderId="43" xfId="1" applyNumberFormat="1" applyFont="1" applyFill="1" applyBorder="1" applyAlignment="1" applyProtection="1">
      <alignment horizontal="center" vertical="center" wrapText="1"/>
      <protection locked="0"/>
    </xf>
    <xf numFmtId="14" fontId="71" fillId="22" borderId="44" xfId="1" applyNumberFormat="1" applyFont="1" applyFill="1" applyBorder="1" applyAlignment="1" applyProtection="1">
      <alignment horizontal="center" vertical="center" wrapText="1"/>
      <protection locked="0"/>
    </xf>
    <xf numFmtId="14" fontId="71" fillId="22" borderId="38" xfId="1" applyNumberFormat="1" applyFont="1" applyFill="1" applyBorder="1" applyAlignment="1" applyProtection="1">
      <alignment horizontal="center" vertical="center" wrapText="1"/>
      <protection locked="0"/>
    </xf>
    <xf numFmtId="14" fontId="71" fillId="22" borderId="49" xfId="1" applyNumberFormat="1" applyFont="1" applyFill="1" applyBorder="1" applyAlignment="1" applyProtection="1">
      <alignment horizontal="center" vertical="center" wrapText="1"/>
      <protection locked="0"/>
    </xf>
    <xf numFmtId="14" fontId="71" fillId="22" borderId="37" xfId="1" applyNumberFormat="1" applyFont="1" applyFill="1" applyBorder="1" applyAlignment="1" applyProtection="1">
      <alignment horizontal="center" vertical="center" wrapText="1"/>
      <protection locked="0"/>
    </xf>
    <xf numFmtId="0" fontId="30" fillId="19" borderId="38" xfId="1" applyFont="1" applyFill="1" applyBorder="1" applyAlignment="1" applyProtection="1">
      <alignment horizontal="center" vertical="center" wrapText="1"/>
      <protection locked="0"/>
    </xf>
    <xf numFmtId="0" fontId="30" fillId="19" borderId="49" xfId="1" applyFont="1" applyFill="1" applyBorder="1" applyAlignment="1" applyProtection="1">
      <alignment horizontal="center" vertical="center" wrapText="1"/>
      <protection locked="0"/>
    </xf>
    <xf numFmtId="14" fontId="30" fillId="21" borderId="38" xfId="1" applyNumberFormat="1" applyFont="1" applyFill="1" applyBorder="1" applyAlignment="1" applyProtection="1">
      <alignment horizontal="center" vertical="center" wrapText="1"/>
      <protection locked="0"/>
    </xf>
    <xf numFmtId="14" fontId="30" fillId="21" borderId="45" xfId="1" applyNumberFormat="1" applyFont="1" applyFill="1" applyBorder="1" applyAlignment="1" applyProtection="1">
      <alignment horizontal="center" vertical="center" wrapText="1"/>
      <protection locked="0"/>
    </xf>
    <xf numFmtId="14" fontId="30" fillId="21" borderId="49" xfId="1" applyNumberFormat="1" applyFont="1" applyFill="1" applyBorder="1" applyAlignment="1" applyProtection="1">
      <alignment horizontal="center" vertical="center" wrapText="1"/>
      <protection locked="0"/>
    </xf>
    <xf numFmtId="0" fontId="30" fillId="21" borderId="38" xfId="1" applyFont="1" applyFill="1" applyBorder="1" applyAlignment="1" applyProtection="1">
      <alignment horizontal="center" vertical="center" wrapText="1"/>
      <protection locked="0"/>
    </xf>
    <xf numFmtId="0" fontId="30" fillId="21" borderId="45" xfId="1" applyFont="1" applyFill="1" applyBorder="1" applyAlignment="1" applyProtection="1">
      <alignment horizontal="center" vertical="center" wrapText="1"/>
      <protection locked="0"/>
    </xf>
    <xf numFmtId="0" fontId="30" fillId="21" borderId="49" xfId="1" applyFont="1" applyFill="1" applyBorder="1" applyAlignment="1" applyProtection="1">
      <alignment horizontal="center" vertical="center" wrapText="1"/>
      <protection locked="0"/>
    </xf>
    <xf numFmtId="14" fontId="71" fillId="21" borderId="39" xfId="1" applyNumberFormat="1" applyFont="1" applyFill="1" applyBorder="1" applyAlignment="1" applyProtection="1">
      <alignment horizontal="center" vertical="center" wrapText="1"/>
      <protection locked="0"/>
    </xf>
    <xf numFmtId="14" fontId="71" fillId="21" borderId="41" xfId="1" applyNumberFormat="1" applyFont="1" applyFill="1" applyBorder="1" applyAlignment="1" applyProtection="1">
      <alignment horizontal="center" vertical="center" wrapText="1"/>
      <protection locked="0"/>
    </xf>
    <xf numFmtId="14" fontId="71" fillId="21" borderId="46" xfId="1" applyNumberFormat="1" applyFont="1" applyFill="1" applyBorder="1" applyAlignment="1" applyProtection="1">
      <alignment horizontal="center" vertical="center" wrapText="1"/>
      <protection locked="0"/>
    </xf>
    <xf numFmtId="14" fontId="71" fillId="21" borderId="48" xfId="1" applyNumberFormat="1" applyFont="1" applyFill="1" applyBorder="1" applyAlignment="1" applyProtection="1">
      <alignment horizontal="center" vertical="center" wrapText="1"/>
      <protection locked="0"/>
    </xf>
    <xf numFmtId="14" fontId="72" fillId="22" borderId="42" xfId="1" applyNumberFormat="1" applyFont="1" applyFill="1" applyBorder="1" applyAlignment="1" applyProtection="1">
      <alignment horizontal="center" vertical="center" wrapText="1"/>
      <protection locked="0"/>
    </xf>
    <xf numFmtId="14" fontId="72" fillId="22" borderId="43" xfId="1" applyNumberFormat="1" applyFont="1" applyFill="1" applyBorder="1" applyAlignment="1" applyProtection="1">
      <alignment horizontal="center" vertical="center" wrapText="1"/>
      <protection locked="0"/>
    </xf>
    <xf numFmtId="14" fontId="72" fillId="22" borderId="44" xfId="1" applyNumberFormat="1" applyFont="1" applyFill="1" applyBorder="1" applyAlignment="1" applyProtection="1">
      <alignment horizontal="center" vertical="center" wrapText="1"/>
      <protection locked="0"/>
    </xf>
    <xf numFmtId="0" fontId="12" fillId="19" borderId="37" xfId="1" applyFont="1" applyFill="1" applyBorder="1" applyAlignment="1" applyProtection="1">
      <alignment horizontal="center"/>
      <protection locked="0"/>
    </xf>
    <xf numFmtId="0" fontId="68" fillId="19" borderId="42" xfId="1" applyFont="1" applyFill="1" applyBorder="1" applyAlignment="1" applyProtection="1">
      <alignment horizontal="center" vertical="center" wrapText="1"/>
      <protection locked="0"/>
    </xf>
    <xf numFmtId="0" fontId="68" fillId="19" borderId="43" xfId="1" applyFont="1" applyFill="1" applyBorder="1" applyAlignment="1" applyProtection="1">
      <alignment horizontal="center" vertical="center" wrapText="1"/>
      <protection locked="0"/>
    </xf>
    <xf numFmtId="0" fontId="68" fillId="19" borderId="44" xfId="1" applyFont="1" applyFill="1" applyBorder="1" applyAlignment="1" applyProtection="1">
      <alignment horizontal="center" vertical="center" wrapText="1"/>
      <protection locked="0"/>
    </xf>
    <xf numFmtId="0" fontId="74" fillId="19" borderId="37" xfId="1" applyFont="1" applyFill="1" applyBorder="1" applyProtection="1">
      <protection locked="0"/>
    </xf>
    <xf numFmtId="0" fontId="30" fillId="21" borderId="39" xfId="1" applyFont="1" applyFill="1" applyBorder="1" applyAlignment="1" applyProtection="1">
      <alignment horizontal="center" vertical="center" wrapText="1"/>
      <protection locked="0"/>
    </xf>
    <xf numFmtId="0" fontId="30" fillId="21" borderId="40" xfId="1" applyFont="1" applyFill="1" applyBorder="1" applyAlignment="1" applyProtection="1">
      <alignment horizontal="center" vertical="center" wrapText="1"/>
      <protection locked="0"/>
    </xf>
    <xf numFmtId="0" fontId="30" fillId="21" borderId="41" xfId="1" applyFont="1" applyFill="1" applyBorder="1" applyAlignment="1" applyProtection="1">
      <alignment horizontal="center" vertical="center" wrapText="1"/>
      <protection locked="0"/>
    </xf>
    <xf numFmtId="0" fontId="30" fillId="21" borderId="46" xfId="1" applyFont="1" applyFill="1" applyBorder="1" applyAlignment="1" applyProtection="1">
      <alignment horizontal="center" vertical="center" wrapText="1"/>
      <protection locked="0"/>
    </xf>
    <xf numFmtId="0" fontId="30" fillId="21" borderId="47" xfId="1" applyFont="1" applyFill="1" applyBorder="1" applyAlignment="1" applyProtection="1">
      <alignment horizontal="center" vertical="center" wrapText="1"/>
      <protection locked="0"/>
    </xf>
    <xf numFmtId="0" fontId="30" fillId="21" borderId="48" xfId="1" applyFont="1" applyFill="1" applyBorder="1" applyAlignment="1" applyProtection="1">
      <alignment horizontal="center" vertical="center" wrapText="1"/>
      <protection locked="0"/>
    </xf>
    <xf numFmtId="14" fontId="72" fillId="22" borderId="37" xfId="1" applyNumberFormat="1" applyFont="1" applyFill="1" applyBorder="1" applyAlignment="1" applyProtection="1">
      <alignment horizontal="center" vertical="center" wrapText="1"/>
      <protection locked="0"/>
    </xf>
    <xf numFmtId="0" fontId="73" fillId="22" borderId="37" xfId="1" applyFont="1" applyFill="1" applyBorder="1" applyAlignment="1" applyProtection="1">
      <alignment horizontal="center" vertical="center" wrapText="1"/>
      <protection locked="0"/>
    </xf>
    <xf numFmtId="14" fontId="92" fillId="17" borderId="28" xfId="1" applyNumberFormat="1" applyFont="1" applyFill="1" applyBorder="1" applyAlignment="1" applyProtection="1">
      <alignment horizontal="center" vertical="center" wrapText="1"/>
      <protection locked="0"/>
    </xf>
    <xf numFmtId="0" fontId="92" fillId="14" borderId="42" xfId="1" applyFont="1" applyFill="1" applyBorder="1" applyAlignment="1" applyProtection="1">
      <alignment horizontal="center" vertical="center" wrapText="1"/>
      <protection locked="0"/>
    </xf>
    <xf numFmtId="0" fontId="92" fillId="14" borderId="44" xfId="1" applyFont="1" applyFill="1" applyBorder="1" applyAlignment="1" applyProtection="1">
      <alignment horizontal="center" vertical="center" wrapText="1"/>
      <protection locked="0"/>
    </xf>
    <xf numFmtId="0" fontId="2" fillId="0" borderId="37" xfId="1" applyFont="1" applyBorder="1" applyAlignment="1" applyProtection="1">
      <alignment horizontal="center" vertical="center"/>
      <protection locked="0"/>
    </xf>
    <xf numFmtId="0" fontId="2" fillId="0" borderId="37" xfId="1" applyFont="1" applyBorder="1" applyAlignment="1" applyProtection="1">
      <alignment horizontal="center" vertical="center" wrapText="1"/>
      <protection locked="0"/>
    </xf>
    <xf numFmtId="14" fontId="2" fillId="0" borderId="37" xfId="1" applyNumberFormat="1" applyFont="1" applyBorder="1" applyAlignment="1" applyProtection="1">
      <alignment horizontal="center" vertical="center" wrapText="1"/>
      <protection locked="0"/>
    </xf>
    <xf numFmtId="0" fontId="89" fillId="11" borderId="38" xfId="1" applyFont="1" applyFill="1" applyBorder="1" applyAlignment="1" applyProtection="1">
      <alignment horizontal="left" vertical="center" wrapText="1"/>
      <protection locked="0"/>
    </xf>
    <xf numFmtId="0" fontId="89" fillId="11" borderId="49" xfId="1" applyFont="1" applyFill="1" applyBorder="1" applyAlignment="1" applyProtection="1">
      <alignment horizontal="left" vertical="center" wrapText="1"/>
      <protection locked="0"/>
    </xf>
    <xf numFmtId="1" fontId="89" fillId="11" borderId="38" xfId="1" applyNumberFormat="1" applyFont="1" applyFill="1" applyBorder="1" applyAlignment="1" applyProtection="1">
      <alignment horizontal="center" vertical="center" wrapText="1"/>
      <protection locked="0"/>
    </xf>
    <xf numFmtId="1" fontId="89" fillId="11" borderId="49" xfId="1" applyNumberFormat="1" applyFont="1" applyFill="1" applyBorder="1" applyAlignment="1" applyProtection="1">
      <alignment horizontal="center" vertical="center" wrapText="1"/>
      <protection locked="0"/>
    </xf>
    <xf numFmtId="14" fontId="89" fillId="11" borderId="38" xfId="1" applyNumberFormat="1" applyFont="1" applyFill="1" applyBorder="1" applyAlignment="1" applyProtection="1">
      <alignment horizontal="center" vertical="center" wrapText="1"/>
      <protection locked="0"/>
    </xf>
    <xf numFmtId="14" fontId="89" fillId="11" borderId="49" xfId="1" applyNumberFormat="1" applyFont="1" applyFill="1" applyBorder="1" applyAlignment="1" applyProtection="1">
      <alignment horizontal="center" vertical="center" wrapText="1"/>
      <protection locked="0"/>
    </xf>
    <xf numFmtId="0" fontId="92" fillId="14" borderId="37" xfId="1" applyFont="1" applyFill="1" applyBorder="1" applyAlignment="1" applyProtection="1">
      <alignment horizontal="center" vertical="center" wrapText="1"/>
      <protection locked="0"/>
    </xf>
    <xf numFmtId="0" fontId="89" fillId="11" borderId="37" xfId="1" applyFont="1" applyFill="1" applyBorder="1" applyAlignment="1" applyProtection="1">
      <alignment horizontal="center" vertical="center" wrapText="1"/>
      <protection locked="0"/>
    </xf>
    <xf numFmtId="0" fontId="89" fillId="11" borderId="38" xfId="1" applyFont="1" applyFill="1" applyBorder="1" applyAlignment="1" applyProtection="1">
      <alignment horizontal="center" vertical="center" wrapText="1"/>
      <protection locked="0"/>
    </xf>
    <xf numFmtId="0" fontId="89" fillId="11" borderId="49" xfId="1" applyFont="1" applyFill="1" applyBorder="1" applyAlignment="1" applyProtection="1">
      <alignment horizontal="center" vertical="center" wrapText="1"/>
      <protection locked="0"/>
    </xf>
    <xf numFmtId="9" fontId="89" fillId="11" borderId="38" xfId="1" applyNumberFormat="1" applyFont="1" applyFill="1" applyBorder="1" applyAlignment="1" applyProtection="1">
      <alignment horizontal="center" vertical="center" wrapText="1"/>
      <protection locked="0"/>
    </xf>
    <xf numFmtId="9" fontId="89" fillId="11" borderId="45" xfId="1" applyNumberFormat="1" applyFont="1" applyFill="1" applyBorder="1" applyAlignment="1" applyProtection="1">
      <alignment horizontal="center" vertical="center" wrapText="1"/>
      <protection locked="0"/>
    </xf>
    <xf numFmtId="0" fontId="89" fillId="11" borderId="45" xfId="1" applyFont="1" applyFill="1" applyBorder="1" applyAlignment="1" applyProtection="1">
      <alignment horizontal="left" vertical="center" wrapText="1"/>
      <protection locked="0"/>
    </xf>
    <xf numFmtId="1" fontId="89" fillId="11" borderId="45" xfId="1" applyNumberFormat="1" applyFont="1" applyFill="1" applyBorder="1" applyAlignment="1" applyProtection="1">
      <alignment horizontal="center" vertical="center" wrapText="1"/>
      <protection locked="0"/>
    </xf>
    <xf numFmtId="0" fontId="39" fillId="11" borderId="38" xfId="1" applyFont="1" applyFill="1" applyBorder="1" applyAlignment="1" applyProtection="1">
      <alignment horizontal="center" vertical="center"/>
      <protection locked="0"/>
    </xf>
    <xf numFmtId="0" fontId="39" fillId="11" borderId="45" xfId="1" applyFont="1" applyFill="1" applyBorder="1" applyAlignment="1" applyProtection="1">
      <alignment horizontal="center" vertical="center"/>
      <protection locked="0"/>
    </xf>
    <xf numFmtId="0" fontId="39" fillId="11" borderId="38" xfId="1" applyFont="1" applyFill="1" applyBorder="1" applyAlignment="1" applyProtection="1">
      <alignment horizontal="center" vertical="center" wrapText="1"/>
      <protection locked="0"/>
    </xf>
    <xf numFmtId="0" fontId="39" fillId="11" borderId="49" xfId="1" applyFont="1" applyFill="1" applyBorder="1" applyAlignment="1" applyProtection="1">
      <alignment horizontal="center" vertical="center" wrapText="1"/>
      <protection locked="0"/>
    </xf>
    <xf numFmtId="0" fontId="89" fillId="11" borderId="38" xfId="1" applyFont="1" applyFill="1" applyBorder="1" applyAlignment="1">
      <alignment horizontal="center" vertical="center" wrapText="1"/>
    </xf>
    <xf numFmtId="0" fontId="89" fillId="11" borderId="45" xfId="1" applyFont="1" applyFill="1" applyBorder="1" applyAlignment="1">
      <alignment horizontal="center" vertical="center" wrapText="1"/>
    </xf>
    <xf numFmtId="0" fontId="39" fillId="11" borderId="38" xfId="1" applyFont="1" applyFill="1" applyBorder="1" applyAlignment="1" applyProtection="1">
      <alignment horizontal="center" vertical="center" wrapText="1"/>
    </xf>
    <xf numFmtId="0" fontId="39" fillId="11" borderId="45" xfId="1" applyFont="1" applyFill="1" applyBorder="1" applyAlignment="1" applyProtection="1">
      <alignment horizontal="center" vertical="center" wrapText="1"/>
    </xf>
    <xf numFmtId="0" fontId="39" fillId="11" borderId="49" xfId="1" applyFont="1" applyFill="1" applyBorder="1" applyAlignment="1" applyProtection="1">
      <alignment horizontal="center" vertical="center" wrapText="1"/>
    </xf>
    <xf numFmtId="3" fontId="39" fillId="11" borderId="38" xfId="1" applyNumberFormat="1" applyFont="1" applyFill="1" applyBorder="1" applyAlignment="1" applyProtection="1">
      <alignment horizontal="center" vertical="center"/>
      <protection locked="0"/>
    </xf>
    <xf numFmtId="3" fontId="39" fillId="11" borderId="45" xfId="1" applyNumberFormat="1" applyFont="1" applyFill="1" applyBorder="1" applyAlignment="1" applyProtection="1">
      <alignment horizontal="center" vertical="center"/>
      <protection locked="0"/>
    </xf>
    <xf numFmtId="3" fontId="39" fillId="11" borderId="49" xfId="1" applyNumberFormat="1" applyFont="1" applyFill="1" applyBorder="1" applyAlignment="1" applyProtection="1">
      <alignment horizontal="center" vertical="center"/>
      <protection locked="0"/>
    </xf>
    <xf numFmtId="3" fontId="89" fillId="11" borderId="38" xfId="1" applyNumberFormat="1" applyFont="1" applyFill="1" applyBorder="1" applyAlignment="1" applyProtection="1">
      <alignment horizontal="center" vertical="center"/>
      <protection locked="0"/>
    </xf>
    <xf numFmtId="3" fontId="89" fillId="11" borderId="45" xfId="1" applyNumberFormat="1" applyFont="1" applyFill="1" applyBorder="1" applyAlignment="1" applyProtection="1">
      <alignment horizontal="center" vertical="center"/>
      <protection locked="0"/>
    </xf>
    <xf numFmtId="3" fontId="89" fillId="11" borderId="49" xfId="1" applyNumberFormat="1" applyFont="1" applyFill="1" applyBorder="1" applyAlignment="1" applyProtection="1">
      <alignment horizontal="center" vertical="center"/>
      <protection locked="0"/>
    </xf>
    <xf numFmtId="0" fontId="89" fillId="11" borderId="38" xfId="1" applyFont="1" applyFill="1" applyBorder="1" applyAlignment="1" applyProtection="1">
      <alignment horizontal="center" vertical="center"/>
      <protection locked="0"/>
    </xf>
    <xf numFmtId="0" fontId="89" fillId="11" borderId="45" xfId="1" applyFont="1" applyFill="1" applyBorder="1" applyAlignment="1" applyProtection="1">
      <alignment horizontal="center" vertical="center"/>
      <protection locked="0"/>
    </xf>
    <xf numFmtId="0" fontId="89" fillId="11" borderId="49" xfId="1" applyFont="1" applyFill="1" applyBorder="1" applyAlignment="1" applyProtection="1">
      <alignment horizontal="center" vertical="center"/>
      <protection locked="0"/>
    </xf>
    <xf numFmtId="0" fontId="89" fillId="11" borderId="45" xfId="1" applyFont="1" applyFill="1" applyBorder="1" applyAlignment="1" applyProtection="1">
      <alignment horizontal="center" vertical="center" wrapText="1"/>
      <protection locked="0"/>
    </xf>
    <xf numFmtId="0" fontId="88" fillId="11" borderId="38" xfId="2" applyFont="1" applyFill="1" applyBorder="1" applyAlignment="1" applyProtection="1">
      <alignment horizontal="center" vertical="center" wrapText="1"/>
      <protection locked="0"/>
    </xf>
    <xf numFmtId="0" fontId="88" fillId="11" borderId="49" xfId="2" applyFont="1" applyFill="1" applyBorder="1" applyAlignment="1" applyProtection="1">
      <alignment horizontal="center" vertical="center" wrapText="1"/>
      <protection locked="0"/>
    </xf>
    <xf numFmtId="0" fontId="39" fillId="11" borderId="45" xfId="1" applyFont="1" applyFill="1" applyBorder="1" applyAlignment="1" applyProtection="1">
      <alignment horizontal="center" vertical="center" wrapText="1"/>
      <protection locked="0"/>
    </xf>
    <xf numFmtId="0" fontId="87" fillId="0" borderId="37" xfId="1" applyFont="1" applyBorder="1" applyAlignment="1" applyProtection="1">
      <alignment horizontal="center" vertical="center"/>
      <protection locked="0"/>
    </xf>
    <xf numFmtId="0" fontId="48" fillId="0" borderId="37" xfId="1" applyFont="1" applyBorder="1" applyAlignment="1" applyProtection="1">
      <alignment horizontal="center" vertical="center"/>
      <protection locked="0"/>
    </xf>
    <xf numFmtId="14" fontId="10" fillId="17" borderId="37" xfId="1" applyNumberFormat="1" applyFont="1" applyFill="1" applyBorder="1" applyAlignment="1" applyProtection="1">
      <alignment horizontal="center" vertical="center" wrapText="1"/>
      <protection locked="0"/>
    </xf>
    <xf numFmtId="0" fontId="12" fillId="0" borderId="37" xfId="7" applyNumberFormat="1" applyFont="1" applyBorder="1" applyAlignment="1" applyProtection="1">
      <alignment horizontal="center" vertical="center" wrapText="1"/>
      <protection locked="0"/>
    </xf>
    <xf numFmtId="0" fontId="35" fillId="15" borderId="37" xfId="1" applyFont="1" applyFill="1" applyBorder="1" applyAlignment="1" applyProtection="1">
      <alignment horizontal="center" vertical="center" wrapText="1"/>
      <protection locked="0"/>
    </xf>
    <xf numFmtId="0" fontId="35" fillId="15" borderId="37" xfId="1" applyFont="1" applyFill="1" applyBorder="1" applyAlignment="1" applyProtection="1">
      <alignment horizontal="center" vertical="center"/>
      <protection locked="0"/>
    </xf>
    <xf numFmtId="0" fontId="12" fillId="0" borderId="38" xfId="7" applyNumberFormat="1" applyFont="1" applyBorder="1" applyAlignment="1" applyProtection="1">
      <alignment horizontal="center" vertical="center" wrapText="1"/>
      <protection locked="0"/>
    </xf>
    <xf numFmtId="0" fontId="12" fillId="0" borderId="45" xfId="7" applyNumberFormat="1" applyFont="1" applyBorder="1" applyAlignment="1" applyProtection="1">
      <alignment horizontal="center" vertical="center" wrapText="1"/>
      <protection locked="0"/>
    </xf>
    <xf numFmtId="0" fontId="12" fillId="0" borderId="49" xfId="7" applyNumberFormat="1" applyFont="1" applyBorder="1" applyAlignment="1" applyProtection="1">
      <alignment horizontal="center" vertical="center" wrapText="1"/>
      <protection locked="0"/>
    </xf>
    <xf numFmtId="0" fontId="86" fillId="16" borderId="37" xfId="1" applyFont="1" applyFill="1" applyBorder="1" applyAlignment="1" applyProtection="1">
      <alignment horizontal="center" vertical="center" wrapText="1"/>
      <protection locked="0"/>
    </xf>
    <xf numFmtId="14" fontId="9" fillId="15" borderId="37" xfId="1" applyNumberFormat="1" applyFont="1" applyFill="1" applyBorder="1" applyAlignment="1" applyProtection="1">
      <alignment horizontal="center" vertical="center" wrapText="1"/>
      <protection locked="0"/>
    </xf>
    <xf numFmtId="14" fontId="10" fillId="15" borderId="37" xfId="1" applyNumberFormat="1" applyFont="1" applyFill="1" applyBorder="1" applyAlignment="1" applyProtection="1">
      <alignment horizontal="center" vertical="center" wrapText="1"/>
      <protection locked="0"/>
    </xf>
    <xf numFmtId="0" fontId="96" fillId="3" borderId="37" xfId="1" applyFont="1" applyFill="1" applyBorder="1" applyAlignment="1" applyProtection="1">
      <alignment horizontal="center" vertical="center" wrapText="1"/>
      <protection locked="0"/>
    </xf>
    <xf numFmtId="0" fontId="96" fillId="3" borderId="42" xfId="1" applyFont="1" applyFill="1" applyBorder="1" applyAlignment="1" applyProtection="1">
      <alignment horizontal="center" vertical="center" wrapText="1"/>
      <protection locked="0"/>
    </xf>
    <xf numFmtId="0" fontId="96" fillId="3" borderId="44" xfId="1" applyFont="1" applyFill="1" applyBorder="1" applyAlignment="1" applyProtection="1">
      <alignment horizontal="center" vertical="center" wrapText="1"/>
      <protection locked="0"/>
    </xf>
    <xf numFmtId="0" fontId="12" fillId="0" borderId="37" xfId="1" applyFont="1" applyBorder="1" applyAlignment="1" applyProtection="1">
      <alignment horizontal="center" vertical="center" wrapText="1"/>
      <protection locked="0"/>
    </xf>
    <xf numFmtId="0" fontId="12" fillId="0" borderId="38" xfId="1" applyFont="1" applyBorder="1" applyAlignment="1" applyProtection="1">
      <alignment horizontal="center" vertical="center" wrapText="1"/>
      <protection locked="0"/>
    </xf>
    <xf numFmtId="0" fontId="12" fillId="0" borderId="45" xfId="1" applyFont="1" applyBorder="1" applyAlignment="1" applyProtection="1">
      <alignment horizontal="center" vertical="center" wrapText="1"/>
      <protection locked="0"/>
    </xf>
    <xf numFmtId="0" fontId="12" fillId="0" borderId="49" xfId="1" applyFont="1" applyBorder="1" applyAlignment="1" applyProtection="1">
      <alignment horizontal="center" vertical="center" wrapText="1"/>
      <protection locked="0"/>
    </xf>
    <xf numFmtId="174" fontId="12" fillId="0" borderId="38" xfId="6" applyNumberFormat="1" applyFont="1" applyBorder="1" applyAlignment="1" applyProtection="1">
      <alignment horizontal="center" vertical="center"/>
      <protection locked="0"/>
    </xf>
    <xf numFmtId="174" fontId="12" fillId="0" borderId="45" xfId="6" applyNumberFormat="1" applyFont="1" applyBorder="1" applyAlignment="1" applyProtection="1">
      <alignment horizontal="center" vertical="center"/>
      <protection locked="0"/>
    </xf>
    <xf numFmtId="174" fontId="12" fillId="0" borderId="49" xfId="6" applyNumberFormat="1" applyFont="1" applyBorder="1" applyAlignment="1" applyProtection="1">
      <alignment horizontal="center" vertical="center"/>
      <protection locked="0"/>
    </xf>
    <xf numFmtId="0" fontId="41" fillId="0" borderId="37" xfId="1" applyFont="1" applyBorder="1" applyAlignment="1" applyProtection="1">
      <alignment horizontal="center" wrapText="1"/>
      <protection locked="0"/>
    </xf>
    <xf numFmtId="0" fontId="12" fillId="0" borderId="38" xfId="1" applyFont="1" applyBorder="1" applyAlignment="1" applyProtection="1">
      <alignment horizontal="center" vertical="center"/>
      <protection locked="0"/>
    </xf>
    <xf numFmtId="0" fontId="12" fillId="0" borderId="45" xfId="1" applyFont="1" applyBorder="1" applyAlignment="1" applyProtection="1">
      <alignment horizontal="center" vertical="center"/>
      <protection locked="0"/>
    </xf>
    <xf numFmtId="0" fontId="12" fillId="0" borderId="49" xfId="1" applyFont="1" applyBorder="1" applyAlignment="1" applyProtection="1">
      <alignment horizontal="center" vertical="center"/>
      <protection locked="0"/>
    </xf>
    <xf numFmtId="0" fontId="97" fillId="0" borderId="38" xfId="1" applyFont="1" applyBorder="1" applyAlignment="1">
      <alignment horizontal="center" vertical="center" wrapText="1"/>
    </xf>
    <xf numFmtId="0" fontId="97" fillId="0" borderId="45" xfId="1" applyFont="1" applyBorder="1" applyAlignment="1">
      <alignment horizontal="center" vertical="center" wrapText="1"/>
    </xf>
    <xf numFmtId="0" fontId="97" fillId="0" borderId="49" xfId="1" applyFont="1" applyBorder="1" applyAlignment="1">
      <alignment horizontal="center" vertical="center" wrapText="1"/>
    </xf>
    <xf numFmtId="0" fontId="90" fillId="0" borderId="38" xfId="1" applyNumberFormat="1" applyFont="1" applyFill="1" applyBorder="1" applyAlignment="1" applyProtection="1">
      <alignment horizontal="center" vertical="center" wrapText="1"/>
      <protection locked="0"/>
    </xf>
    <xf numFmtId="0" fontId="90" fillId="0" borderId="45" xfId="1" applyNumberFormat="1" applyFont="1" applyFill="1" applyBorder="1" applyAlignment="1" applyProtection="1">
      <alignment horizontal="center" vertical="center" wrapText="1"/>
      <protection locked="0"/>
    </xf>
    <xf numFmtId="0" fontId="90" fillId="0" borderId="49" xfId="1" applyNumberFormat="1" applyFont="1" applyFill="1" applyBorder="1" applyAlignment="1" applyProtection="1">
      <alignment horizontal="center" vertical="center" wrapText="1"/>
      <protection locked="0"/>
    </xf>
    <xf numFmtId="0" fontId="102" fillId="0" borderId="37" xfId="1" applyNumberFormat="1" applyFont="1" applyFill="1" applyBorder="1" applyAlignment="1" applyProtection="1">
      <alignment horizontal="center" vertical="center" wrapText="1"/>
      <protection locked="0"/>
    </xf>
    <xf numFmtId="9" fontId="97" fillId="0" borderId="37" xfId="5" applyFont="1" applyFill="1" applyBorder="1" applyAlignment="1" applyProtection="1">
      <alignment horizontal="center" vertical="center" wrapText="1"/>
      <protection locked="0"/>
    </xf>
    <xf numFmtId="0" fontId="96" fillId="0" borderId="42" xfId="1" applyFont="1" applyFill="1" applyBorder="1" applyAlignment="1" applyProtection="1">
      <alignment horizontal="center" vertical="center" wrapText="1"/>
      <protection locked="0"/>
    </xf>
    <xf numFmtId="0" fontId="96" fillId="0" borderId="44" xfId="1" applyFont="1" applyFill="1" applyBorder="1" applyAlignment="1" applyProtection="1">
      <alignment horizontal="center" vertical="center" wrapText="1"/>
      <protection locked="0"/>
    </xf>
    <xf numFmtId="178" fontId="90" fillId="0" borderId="60" xfId="1" applyNumberFormat="1" applyFont="1" applyFill="1" applyBorder="1" applyAlignment="1">
      <alignment horizontal="center" vertical="center" wrapText="1"/>
    </xf>
    <xf numFmtId="178" fontId="90" fillId="0" borderId="35" xfId="1" applyNumberFormat="1" applyFont="1" applyFill="1" applyBorder="1" applyAlignment="1">
      <alignment horizontal="center" vertical="center" wrapText="1"/>
    </xf>
    <xf numFmtId="178" fontId="90" fillId="0" borderId="18" xfId="1" applyNumberFormat="1" applyFont="1" applyFill="1" applyBorder="1" applyAlignment="1">
      <alignment horizontal="center" vertical="center" wrapText="1"/>
    </xf>
    <xf numFmtId="178" fontId="90" fillId="0" borderId="53" xfId="1" applyNumberFormat="1" applyFont="1" applyFill="1" applyBorder="1" applyAlignment="1">
      <alignment horizontal="center" vertical="center" wrapText="1"/>
    </xf>
    <xf numFmtId="178" fontId="90" fillId="0" borderId="55" xfId="1" applyNumberFormat="1" applyFont="1" applyFill="1" applyBorder="1" applyAlignment="1">
      <alignment horizontal="center" vertical="center" wrapText="1"/>
    </xf>
    <xf numFmtId="178" fontId="90" fillId="0" borderId="61" xfId="1" applyNumberFormat="1" applyFont="1" applyFill="1" applyBorder="1" applyAlignment="1">
      <alignment horizontal="center" vertical="center" wrapText="1"/>
    </xf>
    <xf numFmtId="0" fontId="97" fillId="0" borderId="38" xfId="1" applyFont="1" applyFill="1" applyBorder="1" applyAlignment="1" applyProtection="1">
      <alignment horizontal="center" vertical="center" wrapText="1"/>
      <protection locked="0"/>
    </xf>
    <xf numFmtId="0" fontId="97" fillId="0" borderId="45" xfId="1" applyFont="1" applyFill="1" applyBorder="1" applyAlignment="1" applyProtection="1">
      <alignment horizontal="center" vertical="center" wrapText="1"/>
      <protection locked="0"/>
    </xf>
    <xf numFmtId="0" fontId="97" fillId="0" borderId="49" xfId="1" applyFont="1" applyFill="1" applyBorder="1" applyAlignment="1" applyProtection="1">
      <alignment horizontal="center" vertical="center" wrapText="1"/>
      <protection locked="0"/>
    </xf>
    <xf numFmtId="0" fontId="97" fillId="0" borderId="38" xfId="1" applyNumberFormat="1" applyFont="1" applyFill="1" applyBorder="1" applyAlignment="1" applyProtection="1">
      <alignment horizontal="center" vertical="center" wrapText="1"/>
      <protection locked="0"/>
    </xf>
    <xf numFmtId="0" fontId="97" fillId="0" borderId="45" xfId="1" applyNumberFormat="1" applyFont="1" applyFill="1" applyBorder="1" applyAlignment="1" applyProtection="1">
      <alignment horizontal="center" vertical="center" wrapText="1"/>
      <protection locked="0"/>
    </xf>
    <xf numFmtId="0" fontId="97" fillId="0" borderId="49" xfId="1" applyNumberFormat="1" applyFont="1" applyFill="1" applyBorder="1" applyAlignment="1" applyProtection="1">
      <alignment horizontal="center" vertical="center" wrapText="1"/>
      <protection locked="0"/>
    </xf>
    <xf numFmtId="177" fontId="90" fillId="0" borderId="59" xfId="1" applyNumberFormat="1" applyFont="1" applyFill="1" applyBorder="1" applyAlignment="1">
      <alignment horizontal="center" vertical="center" wrapText="1"/>
    </xf>
    <xf numFmtId="177" fontId="90" fillId="0" borderId="54" xfId="1" applyNumberFormat="1" applyFont="1" applyFill="1" applyBorder="1" applyAlignment="1">
      <alignment horizontal="center" vertical="center" wrapText="1"/>
    </xf>
    <xf numFmtId="177" fontId="90" fillId="0" borderId="56" xfId="1" applyNumberFormat="1" applyFont="1" applyFill="1" applyBorder="1" applyAlignment="1">
      <alignment horizontal="center" vertical="center" wrapText="1"/>
    </xf>
    <xf numFmtId="0" fontId="97" fillId="0" borderId="38" xfId="1" applyFont="1" applyFill="1" applyBorder="1" applyAlignment="1" applyProtection="1">
      <alignment horizontal="center" vertical="center" wrapText="1"/>
    </xf>
    <xf numFmtId="0" fontId="97" fillId="0" borderId="45" xfId="1" applyFont="1" applyFill="1" applyBorder="1" applyAlignment="1" applyProtection="1">
      <alignment horizontal="center" vertical="center" wrapText="1"/>
    </xf>
    <xf numFmtId="0" fontId="97" fillId="0" borderId="49" xfId="1" applyFont="1" applyFill="1" applyBorder="1" applyAlignment="1" applyProtection="1">
      <alignment horizontal="center" vertical="center" wrapText="1"/>
    </xf>
    <xf numFmtId="3" fontId="97" fillId="0" borderId="38" xfId="1" applyNumberFormat="1" applyFont="1" applyFill="1" applyBorder="1" applyAlignment="1" applyProtection="1">
      <alignment horizontal="center" vertical="center"/>
      <protection locked="0"/>
    </xf>
    <xf numFmtId="3" fontId="97" fillId="0" borderId="45" xfId="1" applyNumberFormat="1" applyFont="1" applyFill="1" applyBorder="1" applyAlignment="1" applyProtection="1">
      <alignment horizontal="center" vertical="center"/>
      <protection locked="0"/>
    </xf>
    <xf numFmtId="3" fontId="97" fillId="0" borderId="49" xfId="1" applyNumberFormat="1" applyFont="1" applyFill="1" applyBorder="1" applyAlignment="1" applyProtection="1">
      <alignment horizontal="center" vertical="center"/>
      <protection locked="0"/>
    </xf>
    <xf numFmtId="165" fontId="97" fillId="0" borderId="38" xfId="8" applyNumberFormat="1" applyFont="1" applyFill="1" applyBorder="1" applyAlignment="1" applyProtection="1">
      <alignment horizontal="center" vertical="center"/>
      <protection locked="0"/>
    </xf>
    <xf numFmtId="165" fontId="97" fillId="0" borderId="45" xfId="8" applyNumberFormat="1" applyFont="1" applyFill="1" applyBorder="1" applyAlignment="1" applyProtection="1">
      <alignment horizontal="center" vertical="center"/>
      <protection locked="0"/>
    </xf>
    <xf numFmtId="165" fontId="97" fillId="0" borderId="49" xfId="8" applyNumberFormat="1" applyFont="1" applyFill="1" applyBorder="1" applyAlignment="1" applyProtection="1">
      <alignment horizontal="center" vertical="center"/>
      <protection locked="0"/>
    </xf>
    <xf numFmtId="0" fontId="97" fillId="0" borderId="38" xfId="1" applyFont="1" applyFill="1" applyBorder="1" applyAlignment="1" applyProtection="1">
      <alignment horizontal="center" vertical="center"/>
      <protection locked="0"/>
    </xf>
    <xf numFmtId="0" fontId="97" fillId="0" borderId="45" xfId="1" applyFont="1" applyFill="1" applyBorder="1" applyAlignment="1" applyProtection="1">
      <alignment horizontal="center" vertical="center"/>
      <protection locked="0"/>
    </xf>
    <xf numFmtId="0" fontId="97" fillId="0" borderId="49" xfId="1" applyFont="1" applyFill="1" applyBorder="1" applyAlignment="1" applyProtection="1">
      <alignment horizontal="center" vertical="center"/>
      <protection locked="0"/>
    </xf>
    <xf numFmtId="9" fontId="97" fillId="0" borderId="38" xfId="1" applyNumberFormat="1" applyFont="1" applyFill="1" applyBorder="1" applyAlignment="1" applyProtection="1">
      <alignment horizontal="center" vertical="center" wrapText="1"/>
      <protection locked="0"/>
    </xf>
    <xf numFmtId="9" fontId="97" fillId="0" borderId="45" xfId="1" applyNumberFormat="1" applyFont="1" applyFill="1" applyBorder="1" applyAlignment="1" applyProtection="1">
      <alignment horizontal="center" vertical="center" wrapText="1"/>
      <protection locked="0"/>
    </xf>
    <xf numFmtId="9" fontId="97" fillId="0" borderId="49" xfId="1" applyNumberFormat="1" applyFont="1" applyFill="1" applyBorder="1" applyAlignment="1" applyProtection="1">
      <alignment horizontal="center" vertical="center" wrapText="1"/>
      <protection locked="0"/>
    </xf>
    <xf numFmtId="0" fontId="97" fillId="0" borderId="38" xfId="1" applyFont="1" applyFill="1" applyBorder="1" applyAlignment="1" applyProtection="1">
      <alignment horizontal="center"/>
      <protection locked="0"/>
    </xf>
    <xf numFmtId="0" fontId="97" fillId="0" borderId="45" xfId="1" applyFont="1" applyFill="1" applyBorder="1" applyAlignment="1" applyProtection="1">
      <alignment horizontal="center"/>
      <protection locked="0"/>
    </xf>
    <xf numFmtId="0" fontId="97" fillId="0" borderId="49" xfId="1" applyFont="1" applyFill="1" applyBorder="1" applyAlignment="1" applyProtection="1">
      <alignment horizontal="center"/>
      <protection locked="0"/>
    </xf>
    <xf numFmtId="0" fontId="97" fillId="0" borderId="38" xfId="1" applyNumberFormat="1" applyFont="1" applyFill="1" applyBorder="1" applyAlignment="1" applyProtection="1">
      <alignment horizontal="center" vertical="center"/>
      <protection locked="0"/>
    </xf>
    <xf numFmtId="0" fontId="97" fillId="0" borderId="45" xfId="1" applyNumberFormat="1" applyFont="1" applyFill="1" applyBorder="1" applyAlignment="1" applyProtection="1">
      <alignment horizontal="center" vertical="center"/>
      <protection locked="0"/>
    </xf>
    <xf numFmtId="0" fontId="97" fillId="0" borderId="49" xfId="1" applyNumberFormat="1" applyFont="1" applyFill="1" applyBorder="1" applyAlignment="1" applyProtection="1">
      <alignment horizontal="center" vertical="center"/>
      <protection locked="0"/>
    </xf>
    <xf numFmtId="9" fontId="97" fillId="0" borderId="38" xfId="5" applyFont="1" applyFill="1" applyBorder="1" applyAlignment="1" applyProtection="1">
      <alignment horizontal="center" vertical="center"/>
      <protection locked="0"/>
    </xf>
    <xf numFmtId="9" fontId="97" fillId="0" borderId="49" xfId="5" applyFont="1" applyFill="1" applyBorder="1" applyAlignment="1" applyProtection="1">
      <alignment horizontal="center" vertical="center"/>
      <protection locked="0"/>
    </xf>
    <xf numFmtId="9" fontId="97" fillId="0" borderId="38" xfId="1" applyNumberFormat="1" applyFont="1" applyFill="1" applyBorder="1" applyAlignment="1" applyProtection="1">
      <alignment horizontal="center"/>
      <protection locked="0"/>
    </xf>
    <xf numFmtId="9" fontId="97" fillId="0" borderId="49" xfId="1" applyNumberFormat="1" applyFont="1" applyFill="1" applyBorder="1" applyAlignment="1" applyProtection="1">
      <alignment horizontal="center"/>
      <protection locked="0"/>
    </xf>
    <xf numFmtId="14" fontId="97" fillId="0" borderId="38" xfId="1" applyNumberFormat="1" applyFont="1" applyFill="1" applyBorder="1" applyAlignment="1" applyProtection="1">
      <alignment horizontal="center" vertical="center" wrapText="1"/>
    </xf>
    <xf numFmtId="14" fontId="97" fillId="0" borderId="49" xfId="1" applyNumberFormat="1" applyFont="1" applyFill="1" applyBorder="1" applyAlignment="1" applyProtection="1">
      <alignment horizontal="center" vertical="center" wrapText="1"/>
    </xf>
    <xf numFmtId="0" fontId="97" fillId="0" borderId="38" xfId="9" applyFont="1" applyFill="1" applyBorder="1" applyAlignment="1" applyProtection="1">
      <alignment horizontal="center" vertical="center" wrapText="1"/>
      <protection locked="0"/>
    </xf>
    <xf numFmtId="0" fontId="97" fillId="0" borderId="45" xfId="9" applyFont="1" applyFill="1" applyBorder="1" applyAlignment="1" applyProtection="1">
      <alignment horizontal="center" vertical="center" wrapText="1"/>
      <protection locked="0"/>
    </xf>
    <xf numFmtId="0" fontId="97" fillId="0" borderId="49" xfId="9" applyFont="1" applyFill="1" applyBorder="1" applyAlignment="1" applyProtection="1">
      <alignment horizontal="center" vertical="center" wrapText="1"/>
      <protection locked="0"/>
    </xf>
    <xf numFmtId="9" fontId="97" fillId="0" borderId="38" xfId="5" applyFont="1" applyFill="1" applyBorder="1" applyAlignment="1" applyProtection="1">
      <alignment horizontal="center" vertical="center" wrapText="1"/>
      <protection locked="0"/>
    </xf>
    <xf numFmtId="9" fontId="97" fillId="0" borderId="45" xfId="5" applyFont="1" applyFill="1" applyBorder="1" applyAlignment="1" applyProtection="1">
      <alignment horizontal="center" vertical="center" wrapText="1"/>
      <protection locked="0"/>
    </xf>
    <xf numFmtId="9" fontId="97" fillId="0" borderId="49" xfId="5" applyFont="1" applyFill="1" applyBorder="1" applyAlignment="1" applyProtection="1">
      <alignment horizontal="center" vertical="center" wrapText="1"/>
      <protection locked="0"/>
    </xf>
    <xf numFmtId="9" fontId="97" fillId="0" borderId="38" xfId="1" applyNumberFormat="1" applyFont="1" applyFill="1" applyBorder="1" applyAlignment="1" applyProtection="1">
      <alignment horizontal="center" vertical="center"/>
      <protection locked="0"/>
    </xf>
    <xf numFmtId="9" fontId="97" fillId="0" borderId="45" xfId="1" applyNumberFormat="1" applyFont="1" applyFill="1" applyBorder="1" applyAlignment="1" applyProtection="1">
      <alignment horizontal="center" vertical="center"/>
      <protection locked="0"/>
    </xf>
    <xf numFmtId="9" fontId="97" fillId="0" borderId="49" xfId="1" applyNumberFormat="1" applyFont="1" applyFill="1" applyBorder="1" applyAlignment="1" applyProtection="1">
      <alignment horizontal="center" vertical="center"/>
      <protection locked="0"/>
    </xf>
    <xf numFmtId="0" fontId="97" fillId="0" borderId="38" xfId="5" applyNumberFormat="1" applyFont="1" applyFill="1" applyBorder="1" applyAlignment="1" applyProtection="1">
      <alignment horizontal="center" vertical="center" wrapText="1"/>
      <protection locked="0"/>
    </xf>
    <xf numFmtId="0" fontId="97" fillId="0" borderId="45" xfId="5" applyNumberFormat="1" applyFont="1" applyFill="1" applyBorder="1" applyAlignment="1" applyProtection="1">
      <alignment horizontal="center" vertical="center" wrapText="1"/>
      <protection locked="0"/>
    </xf>
    <xf numFmtId="0" fontId="97" fillId="0" borderId="49" xfId="5" applyNumberFormat="1" applyFont="1" applyFill="1" applyBorder="1" applyAlignment="1" applyProtection="1">
      <alignment horizontal="center" vertical="center" wrapText="1"/>
      <protection locked="0"/>
    </xf>
    <xf numFmtId="14" fontId="97" fillId="0" borderId="38" xfId="1" applyNumberFormat="1" applyFont="1" applyFill="1" applyBorder="1" applyAlignment="1" applyProtection="1">
      <alignment horizontal="left" vertical="center" wrapText="1"/>
      <protection locked="0"/>
    </xf>
    <xf numFmtId="14" fontId="97" fillId="0" borderId="45" xfId="1" applyNumberFormat="1" applyFont="1" applyFill="1" applyBorder="1" applyAlignment="1" applyProtection="1">
      <alignment horizontal="left" vertical="center" wrapText="1"/>
      <protection locked="0"/>
    </xf>
    <xf numFmtId="14" fontId="97" fillId="0" borderId="49" xfId="1" applyNumberFormat="1" applyFont="1" applyFill="1" applyBorder="1" applyAlignment="1" applyProtection="1">
      <alignment horizontal="left" vertical="center" wrapText="1"/>
      <protection locked="0"/>
    </xf>
    <xf numFmtId="17" fontId="97" fillId="0" borderId="37" xfId="1" applyNumberFormat="1" applyFont="1" applyFill="1" applyBorder="1" applyAlignment="1" applyProtection="1">
      <alignment horizontal="center" vertical="center" wrapText="1"/>
      <protection locked="0"/>
    </xf>
    <xf numFmtId="14" fontId="97" fillId="0" borderId="37" xfId="1" applyNumberFormat="1" applyFont="1" applyFill="1" applyBorder="1" applyAlignment="1" applyProtection="1">
      <alignment horizontal="center" vertical="center" wrapText="1"/>
    </xf>
    <xf numFmtId="0" fontId="97" fillId="0" borderId="38" xfId="9" applyFont="1" applyFill="1" applyBorder="1" applyAlignment="1" applyProtection="1">
      <alignment horizontal="left" vertical="center" wrapText="1"/>
      <protection locked="0"/>
    </xf>
    <xf numFmtId="0" fontId="97" fillId="0" borderId="49" xfId="9" applyFont="1" applyFill="1" applyBorder="1" applyAlignment="1" applyProtection="1">
      <alignment horizontal="left" vertical="center" wrapText="1"/>
      <protection locked="0"/>
    </xf>
    <xf numFmtId="1" fontId="97" fillId="0" borderId="38" xfId="1" applyNumberFormat="1" applyFont="1" applyFill="1" applyBorder="1" applyAlignment="1" applyProtection="1">
      <alignment horizontal="center" vertical="center" wrapText="1"/>
      <protection locked="0"/>
    </xf>
    <xf numFmtId="1" fontId="97" fillId="0" borderId="49" xfId="1" applyNumberFormat="1" applyFont="1" applyFill="1" applyBorder="1" applyAlignment="1" applyProtection="1">
      <alignment horizontal="center" vertical="center" wrapText="1"/>
      <protection locked="0"/>
    </xf>
    <xf numFmtId="15" fontId="97" fillId="0" borderId="57" xfId="9" applyNumberFormat="1" applyFont="1" applyFill="1" applyBorder="1" applyAlignment="1" applyProtection="1">
      <alignment horizontal="center" vertical="center" wrapText="1"/>
      <protection locked="0"/>
    </xf>
    <xf numFmtId="15" fontId="97" fillId="0" borderId="58" xfId="9" applyNumberFormat="1" applyFont="1" applyFill="1" applyBorder="1" applyAlignment="1" applyProtection="1">
      <alignment horizontal="center" vertical="center" wrapText="1"/>
      <protection locked="0"/>
    </xf>
    <xf numFmtId="15" fontId="97" fillId="0" borderId="37" xfId="9" applyNumberFormat="1" applyFont="1" applyFill="1" applyBorder="1" applyAlignment="1" applyProtection="1">
      <alignment horizontal="center" vertical="center" wrapText="1"/>
      <protection locked="0"/>
    </xf>
    <xf numFmtId="0" fontId="97" fillId="0" borderId="37" xfId="9" applyFont="1" applyFill="1" applyBorder="1" applyAlignment="1" applyProtection="1">
      <alignment horizontal="center" vertical="center" wrapText="1"/>
      <protection locked="0"/>
    </xf>
    <xf numFmtId="14" fontId="66" fillId="0" borderId="37" xfId="1" applyNumberFormat="1" applyFont="1" applyFill="1" applyBorder="1" applyAlignment="1" applyProtection="1">
      <alignment horizontal="left" vertical="center" wrapText="1"/>
      <protection locked="0"/>
    </xf>
    <xf numFmtId="0" fontId="97" fillId="0" borderId="45" xfId="9" applyFont="1" applyFill="1" applyBorder="1" applyAlignment="1" applyProtection="1">
      <alignment horizontal="left" vertical="center" wrapText="1"/>
      <protection locked="0"/>
    </xf>
    <xf numFmtId="15" fontId="97" fillId="0" borderId="52" xfId="9" applyNumberFormat="1" applyFont="1" applyFill="1" applyBorder="1" applyAlignment="1" applyProtection="1">
      <alignment horizontal="center" vertical="center" wrapText="1"/>
      <protection locked="0"/>
    </xf>
    <xf numFmtId="15" fontId="97" fillId="0" borderId="54" xfId="9" applyNumberFormat="1" applyFont="1" applyFill="1" applyBorder="1" applyAlignment="1" applyProtection="1">
      <alignment horizontal="center" vertical="center" wrapText="1"/>
      <protection locked="0"/>
    </xf>
    <xf numFmtId="15" fontId="97" fillId="0" borderId="56" xfId="9" applyNumberFormat="1" applyFont="1" applyFill="1" applyBorder="1" applyAlignment="1" applyProtection="1">
      <alignment horizontal="center" vertical="center" wrapText="1"/>
      <protection locked="0"/>
    </xf>
    <xf numFmtId="0" fontId="97" fillId="0" borderId="53" xfId="9" applyFont="1" applyFill="1" applyBorder="1" applyAlignment="1" applyProtection="1">
      <alignment horizontal="center" vertical="center" wrapText="1"/>
      <protection locked="0"/>
    </xf>
    <xf numFmtId="0" fontId="97" fillId="0" borderId="55" xfId="9" applyFont="1" applyFill="1" applyBorder="1" applyAlignment="1" applyProtection="1">
      <alignment horizontal="center" vertical="center" wrapText="1"/>
      <protection locked="0"/>
    </xf>
    <xf numFmtId="14" fontId="66" fillId="0" borderId="38" xfId="1" applyNumberFormat="1" applyFont="1" applyFill="1" applyBorder="1" applyAlignment="1" applyProtection="1">
      <alignment horizontal="left" vertical="center" wrapText="1"/>
      <protection locked="0"/>
    </xf>
    <xf numFmtId="14" fontId="66" fillId="0" borderId="49" xfId="1" applyNumberFormat="1" applyFont="1" applyFill="1" applyBorder="1" applyAlignment="1" applyProtection="1">
      <alignment horizontal="left" vertical="center" wrapText="1"/>
      <protection locked="0"/>
    </xf>
    <xf numFmtId="14" fontId="97" fillId="0" borderId="38" xfId="1" applyNumberFormat="1" applyFont="1" applyFill="1" applyBorder="1" applyAlignment="1" applyProtection="1">
      <alignment horizontal="center" vertical="center" wrapText="1"/>
      <protection locked="0"/>
    </xf>
    <xf numFmtId="14" fontId="97" fillId="0" borderId="49" xfId="1" applyNumberFormat="1" applyFont="1" applyFill="1" applyBorder="1" applyAlignment="1" applyProtection="1">
      <alignment horizontal="center" vertical="center" wrapText="1"/>
      <protection locked="0"/>
    </xf>
    <xf numFmtId="3" fontId="97" fillId="0" borderId="38" xfId="1" applyNumberFormat="1" applyFont="1" applyFill="1" applyBorder="1" applyAlignment="1" applyProtection="1">
      <alignment horizontal="center" vertical="center" wrapText="1"/>
      <protection locked="0"/>
    </xf>
    <xf numFmtId="3" fontId="97" fillId="0" borderId="45" xfId="1" applyNumberFormat="1" applyFont="1" applyFill="1" applyBorder="1" applyAlignment="1" applyProtection="1">
      <alignment horizontal="center" vertical="center" wrapText="1"/>
      <protection locked="0"/>
    </xf>
    <xf numFmtId="3" fontId="97" fillId="0" borderId="49" xfId="1" applyNumberFormat="1" applyFont="1" applyFill="1" applyBorder="1" applyAlignment="1" applyProtection="1">
      <alignment horizontal="center" vertical="center" wrapText="1"/>
      <protection locked="0"/>
    </xf>
    <xf numFmtId="14" fontId="101" fillId="16" borderId="42" xfId="1" applyNumberFormat="1" applyFont="1" applyFill="1" applyBorder="1" applyAlignment="1" applyProtection="1">
      <alignment horizontal="center" vertical="center" wrapText="1"/>
      <protection locked="0"/>
    </xf>
    <xf numFmtId="14" fontId="101" fillId="16" borderId="43" xfId="1" applyNumberFormat="1" applyFont="1" applyFill="1" applyBorder="1" applyAlignment="1" applyProtection="1">
      <alignment horizontal="center" vertical="center" wrapText="1"/>
      <protection locked="0"/>
    </xf>
    <xf numFmtId="14" fontId="101" fillId="16" borderId="44" xfId="1" applyNumberFormat="1" applyFont="1" applyFill="1" applyBorder="1" applyAlignment="1" applyProtection="1">
      <alignment horizontal="center" vertical="center" wrapText="1"/>
      <protection locked="0"/>
    </xf>
    <xf numFmtId="0" fontId="101" fillId="16" borderId="38" xfId="1" applyFont="1" applyFill="1" applyBorder="1" applyAlignment="1" applyProtection="1">
      <alignment horizontal="center" vertical="center" wrapText="1"/>
      <protection locked="0"/>
    </xf>
    <xf numFmtId="0" fontId="101" fillId="16" borderId="49" xfId="1" applyFont="1" applyFill="1" applyBorder="1" applyAlignment="1" applyProtection="1">
      <alignment horizontal="center" vertical="center" wrapText="1"/>
      <protection locked="0"/>
    </xf>
    <xf numFmtId="0" fontId="99" fillId="15" borderId="38" xfId="1" applyFont="1" applyFill="1" applyBorder="1" applyAlignment="1" applyProtection="1">
      <alignment horizontal="center" vertical="center" wrapText="1"/>
      <protection locked="0"/>
    </xf>
    <xf numFmtId="0" fontId="99" fillId="15" borderId="45" xfId="1" applyFont="1" applyFill="1" applyBorder="1" applyAlignment="1" applyProtection="1">
      <alignment horizontal="center" vertical="center" wrapText="1"/>
      <protection locked="0"/>
    </xf>
    <xf numFmtId="0" fontId="99" fillId="15" borderId="45" xfId="1" applyFont="1" applyFill="1" applyBorder="1" applyAlignment="1" applyProtection="1">
      <alignment horizontal="center" vertical="center"/>
      <protection locked="0"/>
    </xf>
    <xf numFmtId="0" fontId="99" fillId="15" borderId="37" xfId="1" applyFont="1" applyFill="1" applyBorder="1" applyAlignment="1" applyProtection="1">
      <alignment horizontal="center" vertical="center" wrapText="1"/>
      <protection locked="0"/>
    </xf>
    <xf numFmtId="0" fontId="92" fillId="15" borderId="37" xfId="1" applyFont="1" applyFill="1" applyBorder="1" applyAlignment="1" applyProtection="1">
      <alignment horizontal="center" vertical="center" wrapText="1"/>
      <protection locked="0"/>
    </xf>
    <xf numFmtId="0" fontId="92" fillId="0" borderId="37" xfId="1" applyFont="1" applyBorder="1" applyAlignment="1" applyProtection="1">
      <alignment horizontal="center"/>
      <protection locked="0"/>
    </xf>
    <xf numFmtId="14" fontId="101" fillId="16" borderId="38" xfId="1" applyNumberFormat="1" applyFont="1" applyFill="1" applyBorder="1" applyAlignment="1" applyProtection="1">
      <alignment horizontal="center" vertical="center" wrapText="1"/>
      <protection locked="0"/>
    </xf>
    <xf numFmtId="14" fontId="101" fillId="16" borderId="49" xfId="1" applyNumberFormat="1" applyFont="1" applyFill="1" applyBorder="1" applyAlignment="1" applyProtection="1">
      <alignment horizontal="center" vertical="center" wrapText="1"/>
      <protection locked="0"/>
    </xf>
    <xf numFmtId="14" fontId="101" fillId="16" borderId="37" xfId="1" applyNumberFormat="1" applyFont="1" applyFill="1" applyBorder="1" applyAlignment="1" applyProtection="1">
      <alignment horizontal="center" vertical="center" wrapText="1"/>
      <protection locked="0"/>
    </xf>
    <xf numFmtId="14" fontId="99" fillId="15" borderId="38" xfId="1" applyNumberFormat="1" applyFont="1" applyFill="1" applyBorder="1" applyAlignment="1" applyProtection="1">
      <alignment horizontal="center" vertical="center" wrapText="1"/>
      <protection locked="0"/>
    </xf>
    <xf numFmtId="14" fontId="99" fillId="15" borderId="45" xfId="1" applyNumberFormat="1" applyFont="1" applyFill="1" applyBorder="1" applyAlignment="1" applyProtection="1">
      <alignment horizontal="center" vertical="center" wrapText="1"/>
      <protection locked="0"/>
    </xf>
    <xf numFmtId="14" fontId="99" fillId="15" borderId="49" xfId="1" applyNumberFormat="1" applyFont="1" applyFill="1" applyBorder="1" applyAlignment="1" applyProtection="1">
      <alignment horizontal="center" vertical="center" wrapText="1"/>
      <protection locked="0"/>
    </xf>
    <xf numFmtId="14" fontId="101" fillId="15" borderId="39" xfId="1" applyNumberFormat="1" applyFont="1" applyFill="1" applyBorder="1" applyAlignment="1" applyProtection="1">
      <alignment horizontal="center" vertical="center" wrapText="1"/>
      <protection locked="0"/>
    </xf>
    <xf numFmtId="14" fontId="101" fillId="15" borderId="41" xfId="1" applyNumberFormat="1" applyFont="1" applyFill="1" applyBorder="1" applyAlignment="1" applyProtection="1">
      <alignment horizontal="center" vertical="center" wrapText="1"/>
      <protection locked="0"/>
    </xf>
    <xf numFmtId="14" fontId="101" fillId="15" borderId="46" xfId="1" applyNumberFormat="1" applyFont="1" applyFill="1" applyBorder="1" applyAlignment="1" applyProtection="1">
      <alignment horizontal="center" vertical="center" wrapText="1"/>
      <protection locked="0"/>
    </xf>
    <xf numFmtId="14" fontId="101" fillId="15" borderId="48" xfId="1" applyNumberFormat="1" applyFont="1" applyFill="1" applyBorder="1" applyAlignment="1" applyProtection="1">
      <alignment horizontal="center" vertical="center" wrapText="1"/>
      <protection locked="0"/>
    </xf>
    <xf numFmtId="0" fontId="97" fillId="0" borderId="37" xfId="1" applyFont="1" applyBorder="1" applyAlignment="1" applyProtection="1">
      <alignment horizontal="center"/>
      <protection locked="0"/>
    </xf>
    <xf numFmtId="0" fontId="98" fillId="0" borderId="37" xfId="1" applyFont="1" applyBorder="1" applyAlignment="1" applyProtection="1">
      <alignment horizontal="center" wrapText="1"/>
      <protection locked="0"/>
    </xf>
    <xf numFmtId="0" fontId="99" fillId="0" borderId="37" xfId="1" applyFont="1" applyBorder="1" applyProtection="1">
      <protection locked="0"/>
    </xf>
    <xf numFmtId="0" fontId="99" fillId="15" borderId="49" xfId="1" applyFont="1" applyFill="1" applyBorder="1" applyAlignment="1" applyProtection="1">
      <alignment horizontal="center" vertical="center" wrapText="1"/>
      <protection locked="0"/>
    </xf>
    <xf numFmtId="0" fontId="99" fillId="15" borderId="39" xfId="1" applyFont="1" applyFill="1" applyBorder="1" applyAlignment="1" applyProtection="1">
      <alignment horizontal="center" vertical="center" wrapText="1"/>
      <protection locked="0"/>
    </xf>
    <xf numFmtId="0" fontId="99" fillId="15" borderId="40" xfId="1" applyFont="1" applyFill="1" applyBorder="1" applyAlignment="1" applyProtection="1">
      <alignment horizontal="center" vertical="center" wrapText="1"/>
      <protection locked="0"/>
    </xf>
    <xf numFmtId="0" fontId="99" fillId="15" borderId="41" xfId="1" applyFont="1" applyFill="1" applyBorder="1" applyAlignment="1" applyProtection="1">
      <alignment horizontal="center" vertical="center" wrapText="1"/>
      <protection locked="0"/>
    </xf>
    <xf numFmtId="0" fontId="99" fillId="15" borderId="46" xfId="1" applyFont="1" applyFill="1" applyBorder="1" applyAlignment="1" applyProtection="1">
      <alignment horizontal="center" vertical="center" wrapText="1"/>
      <protection locked="0"/>
    </xf>
    <xf numFmtId="0" fontId="99" fillId="15" borderId="47" xfId="1" applyFont="1" applyFill="1" applyBorder="1" applyAlignment="1" applyProtection="1">
      <alignment horizontal="center" vertical="center" wrapText="1"/>
      <protection locked="0"/>
    </xf>
    <xf numFmtId="0" fontId="99" fillId="15" borderId="48" xfId="1" applyFont="1" applyFill="1" applyBorder="1" applyAlignment="1" applyProtection="1">
      <alignment horizontal="center" vertical="center" wrapText="1"/>
      <protection locked="0"/>
    </xf>
    <xf numFmtId="0" fontId="12" fillId="0" borderId="12" xfId="0" applyFont="1" applyBorder="1" applyAlignment="1">
      <alignment horizontal="left" vertical="center" wrapText="1"/>
    </xf>
    <xf numFmtId="0" fontId="12" fillId="3" borderId="12" xfId="0" applyFont="1" applyFill="1" applyBorder="1" applyAlignment="1">
      <alignment horizontal="left" vertical="center" wrapText="1"/>
    </xf>
    <xf numFmtId="14" fontId="10" fillId="3" borderId="12" xfId="0" applyNumberFormat="1" applyFont="1" applyFill="1" applyBorder="1" applyAlignment="1">
      <alignment horizontal="center" vertical="center" wrapText="1"/>
    </xf>
    <xf numFmtId="14" fontId="9" fillId="4" borderId="12" xfId="0" applyNumberFormat="1" applyFont="1" applyFill="1" applyBorder="1" applyAlignment="1">
      <alignment horizontal="center" vertical="center" wrapText="1"/>
    </xf>
    <xf numFmtId="0" fontId="12" fillId="0" borderId="12" xfId="0" applyFont="1" applyBorder="1" applyAlignment="1">
      <alignment horizontal="center" vertical="center" wrapText="1"/>
    </xf>
    <xf numFmtId="9" fontId="12" fillId="0" borderId="12" xfId="0" applyNumberFormat="1" applyFont="1" applyBorder="1" applyAlignment="1">
      <alignment horizontal="center" vertical="center" wrapText="1"/>
    </xf>
    <xf numFmtId="1" fontId="12" fillId="0" borderId="12" xfId="0" applyNumberFormat="1" applyFont="1" applyBorder="1" applyAlignment="1">
      <alignment vertical="center" wrapText="1"/>
    </xf>
    <xf numFmtId="0" fontId="12" fillId="0" borderId="12" xfId="0" applyFont="1" applyBorder="1" applyAlignment="1">
      <alignment horizontal="center" vertical="center"/>
    </xf>
    <xf numFmtId="0" fontId="20" fillId="0" borderId="12" xfId="0" applyFont="1" applyBorder="1" applyAlignment="1">
      <alignment horizontal="center" vertical="center" wrapText="1"/>
    </xf>
    <xf numFmtId="0" fontId="29" fillId="7" borderId="19" xfId="0" applyFont="1" applyFill="1" applyBorder="1" applyAlignment="1">
      <alignment horizontal="center" vertical="center" wrapText="1"/>
    </xf>
    <xf numFmtId="0" fontId="13" fillId="0" borderId="12"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2" xfId="0" applyFont="1" applyFill="1" applyBorder="1" applyAlignment="1">
      <alignment horizontal="center" vertical="center" wrapText="1"/>
    </xf>
    <xf numFmtId="3" fontId="12" fillId="0" borderId="12" xfId="0" applyNumberFormat="1" applyFont="1" applyBorder="1" applyAlignment="1">
      <alignment horizontal="center" vertical="center"/>
    </xf>
    <xf numFmtId="0" fontId="28" fillId="3" borderId="2" xfId="0" applyFont="1" applyFill="1" applyBorder="1" applyAlignment="1">
      <alignment horizontal="center" vertical="center" wrapText="1"/>
    </xf>
    <xf numFmtId="0" fontId="28" fillId="3" borderId="5" xfId="0" applyFont="1" applyFill="1" applyBorder="1" applyAlignment="1">
      <alignment horizontal="center" vertical="center" wrapText="1"/>
    </xf>
    <xf numFmtId="14" fontId="10" fillId="5" borderId="5" xfId="0" applyNumberFormat="1" applyFont="1" applyFill="1" applyBorder="1" applyAlignment="1">
      <alignment horizontal="center" vertical="center" wrapText="1"/>
    </xf>
    <xf numFmtId="0" fontId="10" fillId="5" borderId="12" xfId="0" applyFont="1" applyFill="1" applyBorder="1" applyAlignment="1">
      <alignment horizontal="center" vertical="center" wrapText="1"/>
    </xf>
    <xf numFmtId="0" fontId="2" fillId="0" borderId="2" xfId="0" applyFont="1" applyBorder="1" applyAlignment="1">
      <alignment horizontal="center" vertical="center"/>
    </xf>
    <xf numFmtId="0" fontId="7" fillId="0" borderId="5" xfId="0" applyFont="1" applyBorder="1" applyAlignment="1">
      <alignment horizontal="center" vertical="center" wrapText="1"/>
    </xf>
    <xf numFmtId="14" fontId="10" fillId="4" borderId="2" xfId="0" applyNumberFormat="1" applyFont="1" applyFill="1" applyBorder="1" applyAlignment="1">
      <alignment horizontal="center" vertical="center" wrapText="1"/>
    </xf>
    <xf numFmtId="14" fontId="10" fillId="5" borderId="12" xfId="0" applyNumberFormat="1" applyFont="1" applyFill="1" applyBorder="1" applyAlignment="1">
      <alignment horizontal="center" vertical="center" wrapText="1"/>
    </xf>
    <xf numFmtId="0" fontId="11" fillId="4" borderId="12" xfId="0" applyFont="1" applyFill="1" applyBorder="1" applyAlignment="1">
      <alignment horizontal="center" vertical="center" wrapText="1"/>
    </xf>
    <xf numFmtId="15" fontId="15" fillId="0" borderId="12" xfId="0" applyNumberFormat="1" applyFont="1" applyBorder="1" applyAlignment="1">
      <alignment horizontal="center" vertical="center" wrapText="1"/>
    </xf>
    <xf numFmtId="0" fontId="15" fillId="0" borderId="12" xfId="0" applyFont="1" applyBorder="1" applyAlignment="1">
      <alignment horizontal="center" vertical="center" wrapText="1"/>
    </xf>
    <xf numFmtId="0" fontId="15" fillId="0" borderId="12" xfId="0" applyFont="1" applyBorder="1" applyAlignment="1">
      <alignment horizontal="left" vertical="center" wrapText="1"/>
    </xf>
    <xf numFmtId="1" fontId="12" fillId="0" borderId="12" xfId="0" applyNumberFormat="1" applyFont="1" applyBorder="1" applyAlignment="1">
      <alignment horizontal="center" vertical="center" wrapText="1"/>
    </xf>
    <xf numFmtId="15" fontId="15" fillId="0" borderId="2" xfId="0" applyNumberFormat="1" applyFont="1" applyBorder="1" applyAlignment="1">
      <alignment horizontal="center" vertical="center" wrapText="1"/>
    </xf>
    <xf numFmtId="0" fontId="26" fillId="3" borderId="2" xfId="0" applyFont="1" applyFill="1" applyBorder="1" applyAlignment="1">
      <alignment horizontal="center" vertical="center" wrapText="1"/>
    </xf>
    <xf numFmtId="0" fontId="26" fillId="3" borderId="5" xfId="0" applyFont="1" applyFill="1" applyBorder="1" applyAlignment="1">
      <alignment horizontal="center" vertical="center" wrapText="1"/>
    </xf>
    <xf numFmtId="165" fontId="12" fillId="0" borderId="12" xfId="0" applyNumberFormat="1" applyFont="1" applyBorder="1" applyAlignment="1">
      <alignment horizontal="center" vertical="center"/>
    </xf>
    <xf numFmtId="3" fontId="12" fillId="0" borderId="12" xfId="0" applyNumberFormat="1" applyFont="1" applyBorder="1" applyAlignment="1">
      <alignment horizontal="center" vertical="center" wrapText="1"/>
    </xf>
    <xf numFmtId="0" fontId="2" fillId="0" borderId="2" xfId="0" applyFont="1" applyBorder="1" applyAlignment="1">
      <alignment horizontal="center"/>
    </xf>
    <xf numFmtId="0" fontId="7" fillId="0" borderId="5" xfId="0" applyFont="1" applyBorder="1" applyAlignment="1">
      <alignment horizontal="center" wrapText="1"/>
    </xf>
    <xf numFmtId="0" fontId="10" fillId="3" borderId="12" xfId="0" applyFont="1" applyFill="1" applyBorder="1" applyAlignment="1">
      <alignment horizontal="center" vertical="center" wrapText="1"/>
    </xf>
    <xf numFmtId="14" fontId="10" fillId="3" borderId="2" xfId="0" applyNumberFormat="1" applyFont="1" applyFill="1" applyBorder="1" applyAlignment="1">
      <alignment horizontal="center" vertical="center" wrapText="1"/>
    </xf>
    <xf numFmtId="0" fontId="12" fillId="3" borderId="12" xfId="0" applyFont="1" applyFill="1" applyBorder="1" applyAlignment="1">
      <alignment horizontal="center" vertical="center" wrapText="1"/>
    </xf>
    <xf numFmtId="3" fontId="2" fillId="3" borderId="12" xfId="0" applyNumberFormat="1" applyFont="1" applyFill="1" applyBorder="1" applyAlignment="1">
      <alignment horizontal="center" vertical="center" wrapText="1"/>
    </xf>
    <xf numFmtId="0" fontId="2" fillId="3" borderId="31" xfId="0" applyFont="1" applyFill="1" applyBorder="1" applyAlignment="1">
      <alignment horizontal="left" vertical="center" wrapText="1"/>
    </xf>
    <xf numFmtId="0" fontId="5" fillId="0" borderId="32" xfId="0" applyFont="1" applyBorder="1"/>
    <xf numFmtId="0" fontId="37" fillId="3" borderId="12" xfId="0" applyFont="1" applyFill="1" applyBorder="1" applyAlignment="1">
      <alignment horizontal="left" vertical="center" wrapText="1"/>
    </xf>
    <xf numFmtId="14" fontId="12" fillId="3" borderId="12" xfId="0" applyNumberFormat="1" applyFont="1" applyFill="1" applyBorder="1" applyAlignment="1">
      <alignment horizontal="center" vertical="center" wrapText="1"/>
    </xf>
    <xf numFmtId="0" fontId="12" fillId="3" borderId="30" xfId="0" applyFont="1" applyFill="1" applyBorder="1" applyAlignment="1">
      <alignment horizontal="center" vertical="center" wrapText="1"/>
    </xf>
    <xf numFmtId="0" fontId="5" fillId="0" borderId="34" xfId="0" applyFont="1" applyBorder="1"/>
    <xf numFmtId="167" fontId="12" fillId="3" borderId="12" xfId="0" applyNumberFormat="1" applyFont="1" applyFill="1" applyBorder="1" applyAlignment="1">
      <alignment horizontal="center" vertical="center"/>
    </xf>
    <xf numFmtId="1" fontId="12" fillId="3" borderId="12" xfId="0" applyNumberFormat="1" applyFont="1" applyFill="1" applyBorder="1" applyAlignment="1">
      <alignment horizontal="center" vertical="center"/>
    </xf>
    <xf numFmtId="14" fontId="22" fillId="3" borderId="12" xfId="0" applyNumberFormat="1" applyFont="1" applyFill="1" applyBorder="1" applyAlignment="1">
      <alignment horizontal="center" vertical="center" wrapText="1"/>
    </xf>
    <xf numFmtId="14" fontId="10" fillId="3" borderId="5" xfId="0" applyNumberFormat="1" applyFont="1" applyFill="1" applyBorder="1" applyAlignment="1">
      <alignment horizontal="center" vertical="center" wrapText="1"/>
    </xf>
    <xf numFmtId="0" fontId="9" fillId="3" borderId="12"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7" fillId="3" borderId="12" xfId="0" applyFont="1" applyFill="1" applyBorder="1" applyAlignment="1">
      <alignment horizontal="center" vertical="center" wrapText="1"/>
    </xf>
    <xf numFmtId="14" fontId="9" fillId="3" borderId="12" xfId="0" applyNumberFormat="1" applyFont="1" applyFill="1" applyBorder="1" applyAlignment="1">
      <alignment horizontal="center" vertical="center" wrapText="1"/>
    </xf>
    <xf numFmtId="0" fontId="2" fillId="3" borderId="2" xfId="0" applyFont="1" applyFill="1" applyBorder="1" applyAlignment="1">
      <alignment horizontal="center"/>
    </xf>
    <xf numFmtId="0" fontId="35" fillId="3" borderId="5"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2" fillId="0" borderId="12" xfId="0" applyFont="1" applyBorder="1" applyAlignment="1">
      <alignment horizontal="center" vertical="center" wrapText="1"/>
    </xf>
    <xf numFmtId="0" fontId="35" fillId="3" borderId="2" xfId="0" applyFont="1" applyFill="1" applyBorder="1" applyAlignment="1">
      <alignment horizontal="center" vertical="center" wrapText="1"/>
    </xf>
    <xf numFmtId="0" fontId="2" fillId="0" borderId="12" xfId="0" applyFont="1" applyBorder="1" applyAlignment="1">
      <alignment horizontal="center" vertical="center"/>
    </xf>
    <xf numFmtId="168" fontId="2" fillId="0" borderId="12" xfId="0" applyNumberFormat="1" applyFont="1" applyBorder="1" applyAlignment="1">
      <alignment horizontal="center" vertical="center"/>
    </xf>
    <xf numFmtId="0" fontId="37" fillId="0" borderId="12" xfId="0" applyFont="1" applyBorder="1" applyAlignment="1">
      <alignment horizontal="center" vertical="center" wrapText="1"/>
    </xf>
    <xf numFmtId="14" fontId="9" fillId="5" borderId="5" xfId="0" applyNumberFormat="1" applyFont="1" applyFill="1" applyBorder="1" applyAlignment="1">
      <alignment horizontal="center" vertical="center" wrapText="1"/>
    </xf>
    <xf numFmtId="0" fontId="9" fillId="5" borderId="12" xfId="0" applyFont="1" applyFill="1" applyBorder="1" applyAlignment="1">
      <alignment horizontal="center" vertical="center" wrapText="1"/>
    </xf>
    <xf numFmtId="0" fontId="35" fillId="0" borderId="5" xfId="0" applyFont="1" applyBorder="1" applyAlignment="1">
      <alignment horizontal="center" wrapText="1"/>
    </xf>
    <xf numFmtId="14" fontId="9" fillId="4" borderId="2" xfId="0" applyNumberFormat="1" applyFont="1" applyFill="1" applyBorder="1" applyAlignment="1">
      <alignment horizontal="center" vertical="center" wrapText="1"/>
    </xf>
    <xf numFmtId="14" fontId="9" fillId="5" borderId="12" xfId="0" applyNumberFormat="1" applyFont="1" applyFill="1" applyBorder="1" applyAlignment="1">
      <alignment horizontal="center" vertical="center" wrapText="1"/>
    </xf>
    <xf numFmtId="0" fontId="2" fillId="3" borderId="12" xfId="0" applyFont="1" applyFill="1" applyBorder="1" applyAlignment="1">
      <alignment horizontal="left" vertical="center" wrapText="1"/>
    </xf>
    <xf numFmtId="0" fontId="2" fillId="3" borderId="12" xfId="0" applyFont="1" applyFill="1" applyBorder="1" applyAlignment="1">
      <alignment horizontal="center" vertical="center" wrapText="1"/>
    </xf>
    <xf numFmtId="14" fontId="9" fillId="3" borderId="5" xfId="0" applyNumberFormat="1" applyFont="1" applyFill="1" applyBorder="1" applyAlignment="1">
      <alignment horizontal="center" vertical="center" wrapText="1"/>
    </xf>
    <xf numFmtId="168" fontId="2" fillId="3" borderId="12" xfId="0" applyNumberFormat="1" applyFont="1" applyFill="1" applyBorder="1" applyAlignment="1">
      <alignment horizontal="center" vertical="center"/>
    </xf>
    <xf numFmtId="3" fontId="2" fillId="3" borderId="12" xfId="0" applyNumberFormat="1" applyFont="1" applyFill="1" applyBorder="1" applyAlignment="1">
      <alignment horizontal="center" vertical="center"/>
    </xf>
    <xf numFmtId="0" fontId="2" fillId="3" borderId="35" xfId="0" applyFont="1" applyFill="1" applyBorder="1" applyAlignment="1">
      <alignment horizontal="center" vertical="center" wrapText="1"/>
    </xf>
    <xf numFmtId="0" fontId="35" fillId="3" borderId="5" xfId="0" applyFont="1" applyFill="1" applyBorder="1" applyAlignment="1">
      <alignment horizontal="center" wrapText="1"/>
    </xf>
    <xf numFmtId="170" fontId="12" fillId="0" borderId="12" xfId="0" applyNumberFormat="1" applyFont="1" applyBorder="1" applyAlignment="1">
      <alignment horizontal="center" vertical="center" wrapText="1"/>
    </xf>
    <xf numFmtId="168" fontId="12" fillId="0" borderId="12" xfId="0" applyNumberFormat="1" applyFont="1" applyBorder="1" applyAlignment="1">
      <alignment horizontal="center" vertical="center"/>
    </xf>
    <xf numFmtId="0" fontId="39" fillId="0" borderId="12" xfId="0" applyFont="1" applyBorder="1" applyAlignment="1">
      <alignment horizontal="center" vertical="center" wrapText="1"/>
    </xf>
    <xf numFmtId="1" fontId="39" fillId="0" borderId="12" xfId="0" applyNumberFormat="1" applyFont="1" applyBorder="1" applyAlignment="1">
      <alignment horizontal="left" vertical="center" wrapText="1"/>
    </xf>
    <xf numFmtId="0" fontId="39" fillId="0" borderId="12" xfId="0" applyFont="1" applyBorder="1" applyAlignment="1">
      <alignment horizontal="left" vertical="center" wrapText="1"/>
    </xf>
    <xf numFmtId="1" fontId="12" fillId="0" borderId="12" xfId="0" applyNumberFormat="1" applyFont="1" applyBorder="1" applyAlignment="1">
      <alignment horizontal="left" vertical="center" wrapText="1"/>
    </xf>
    <xf numFmtId="0" fontId="30" fillId="0" borderId="12" xfId="0" applyFont="1" applyBorder="1" applyAlignment="1">
      <alignment horizontal="center" vertical="center" wrapText="1"/>
    </xf>
    <xf numFmtId="3" fontId="20" fillId="0" borderId="12" xfId="0" applyNumberFormat="1" applyFont="1" applyBorder="1" applyAlignment="1">
      <alignment horizontal="center" vertical="center"/>
    </xf>
    <xf numFmtId="0" fontId="2" fillId="0" borderId="12" xfId="0" applyFont="1" applyBorder="1" applyAlignment="1">
      <alignment horizontal="center"/>
    </xf>
    <xf numFmtId="9" fontId="2" fillId="0" borderId="12" xfId="0" applyNumberFormat="1" applyFont="1" applyBorder="1" applyAlignment="1">
      <alignment horizontal="center" vertical="center" wrapText="1"/>
    </xf>
    <xf numFmtId="3" fontId="2" fillId="0" borderId="12" xfId="0" applyNumberFormat="1" applyFont="1" applyBorder="1" applyAlignment="1">
      <alignment horizontal="center"/>
    </xf>
  </cellXfs>
  <cellStyles count="12">
    <cellStyle name="Hipervínculo" xfId="11" builtinId="8"/>
    <cellStyle name="Hipervínculo 2" xfId="2"/>
    <cellStyle name="Millares [0] 2" xfId="7"/>
    <cellStyle name="Millares [0] 3" xfId="10"/>
    <cellStyle name="Millares 2" xfId="3"/>
    <cellStyle name="Moneda [0] 2" xfId="6"/>
    <cellStyle name="Moneda 2" xfId="8"/>
    <cellStyle name="Normal" xfId="0" builtinId="0"/>
    <cellStyle name="Normal 2" xfId="1"/>
    <cellStyle name="Normal 2 2" xfId="9"/>
    <cellStyle name="Porcentaje 2" xfId="4"/>
    <cellStyle name="Porcentaje 3" xfId="5"/>
  </cellStyles>
  <dxfs count="36">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patternType="solid">
          <fgColor rgb="FF339966"/>
          <bgColor rgb="FF339966"/>
        </patternFill>
      </fill>
    </dxf>
    <dxf>
      <fill>
        <patternFill patternType="solid">
          <fgColor rgb="FFFF0000"/>
          <bgColor rgb="FFFF0000"/>
        </patternFill>
      </fill>
    </dxf>
    <dxf>
      <fill>
        <patternFill>
          <bgColor theme="9"/>
        </patternFill>
      </fill>
    </dxf>
    <dxf>
      <fill>
        <patternFill>
          <bgColor rgb="FFC00000"/>
        </patternFill>
      </fill>
    </dxf>
    <dxf>
      <fill>
        <patternFill>
          <bgColor theme="9"/>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547688</xdr:colOff>
      <xdr:row>2</xdr:row>
      <xdr:rowOff>150020</xdr:rowOff>
    </xdr:from>
    <xdr:to>
      <xdr:col>1</xdr:col>
      <xdr:colOff>889279</xdr:colOff>
      <xdr:row>3</xdr:row>
      <xdr:rowOff>571500</xdr:rowOff>
    </xdr:to>
    <xdr:pic>
      <xdr:nvPicPr>
        <xdr:cNvPr id="2" name="image1.png" title="Imagen">
          <a:extLst>
            <a:ext uri="{FF2B5EF4-FFF2-40B4-BE49-F238E27FC236}">
              <a16:creationId xmlns:a16="http://schemas.microsoft.com/office/drawing/2014/main" id="{EFAB7FC2-65AC-3D41-907E-7A3AA31F8752}"/>
            </a:ext>
          </a:extLst>
        </xdr:cNvPr>
        <xdr:cNvPicPr preferRelativeResize="0"/>
      </xdr:nvPicPr>
      <xdr:blipFill>
        <a:blip xmlns:r="http://schemas.openxmlformats.org/officeDocument/2006/relationships" r:embed="rId1"/>
        <a:stretch>
          <a:fillRect/>
        </a:stretch>
      </xdr:blipFill>
      <xdr:spPr>
        <a:xfrm>
          <a:off x="547688" y="531020"/>
          <a:ext cx="1303616" cy="1040605"/>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5334000" y="381000"/>
          <a:ext cx="21459825" cy="34099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5334000" y="381000"/>
          <a:ext cx="21459825" cy="34099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885825</xdr:colOff>
      <xdr:row>2</xdr:row>
      <xdr:rowOff>76200</xdr:rowOff>
    </xdr:from>
    <xdr:ext cx="1152525"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885825</xdr:colOff>
      <xdr:row>2</xdr:row>
      <xdr:rowOff>76200</xdr:rowOff>
    </xdr:from>
    <xdr:ext cx="1152525" cy="10096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857250</xdr:colOff>
      <xdr:row>2</xdr:row>
      <xdr:rowOff>76200</xdr:rowOff>
    </xdr:from>
    <xdr:ext cx="790575"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885825</xdr:colOff>
      <xdr:row>2</xdr:row>
      <xdr:rowOff>76200</xdr:rowOff>
    </xdr:from>
    <xdr:ext cx="1152525" cy="1047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876300</xdr:colOff>
      <xdr:row>2</xdr:row>
      <xdr:rowOff>76200</xdr:rowOff>
    </xdr:from>
    <xdr:ext cx="1171575" cy="1047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866775</xdr:colOff>
      <xdr:row>2</xdr:row>
      <xdr:rowOff>76200</xdr:rowOff>
    </xdr:from>
    <xdr:ext cx="1162050" cy="1047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885825</xdr:colOff>
      <xdr:row>2</xdr:row>
      <xdr:rowOff>76200</xdr:rowOff>
    </xdr:from>
    <xdr:ext cx="1152525"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885825</xdr:colOff>
      <xdr:row>2</xdr:row>
      <xdr:rowOff>76200</xdr:rowOff>
    </xdr:from>
    <xdr:ext cx="1152525"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885825</xdr:colOff>
      <xdr:row>2</xdr:row>
      <xdr:rowOff>76200</xdr:rowOff>
    </xdr:from>
    <xdr:ext cx="981075"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884238</xdr:colOff>
      <xdr:row>2</xdr:row>
      <xdr:rowOff>89695</xdr:rowOff>
    </xdr:from>
    <xdr:to>
      <xdr:col>0</xdr:col>
      <xdr:colOff>1673780</xdr:colOff>
      <xdr:row>3</xdr:row>
      <xdr:rowOff>533553</xdr:rowOff>
    </xdr:to>
    <xdr:pic>
      <xdr:nvPicPr>
        <xdr:cNvPr id="2" name="image1.png" title="Imagen">
          <a:extLst/>
        </xdr:cNvPr>
        <xdr:cNvPicPr preferRelativeResize="0"/>
      </xdr:nvPicPr>
      <xdr:blipFill>
        <a:blip xmlns:r="http://schemas.openxmlformats.org/officeDocument/2006/relationships" r:embed="rId1"/>
        <a:stretch>
          <a:fillRect/>
        </a:stretch>
      </xdr:blipFill>
      <xdr:spPr>
        <a:xfrm>
          <a:off x="884238" y="470695"/>
          <a:ext cx="789542" cy="1062983"/>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7839075" y="381000"/>
          <a:ext cx="31089600" cy="3448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7839075" y="381000"/>
          <a:ext cx="31089600" cy="34480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885825</xdr:colOff>
      <xdr:row>2</xdr:row>
      <xdr:rowOff>76200</xdr:rowOff>
    </xdr:from>
    <xdr:ext cx="1143000"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881063</xdr:colOff>
      <xdr:row>2</xdr:row>
      <xdr:rowOff>102395</xdr:rowOff>
    </xdr:from>
    <xdr:to>
      <xdr:col>1</xdr:col>
      <xdr:colOff>214313</xdr:colOff>
      <xdr:row>3</xdr:row>
      <xdr:rowOff>523875</xdr:rowOff>
    </xdr:to>
    <xdr:pic>
      <xdr:nvPicPr>
        <xdr:cNvPr id="2" name="image1.png" title="Imagen">
          <a:extLst/>
        </xdr:cNvPr>
        <xdr:cNvPicPr preferRelativeResize="0"/>
      </xdr:nvPicPr>
      <xdr:blipFill>
        <a:blip xmlns:r="http://schemas.openxmlformats.org/officeDocument/2006/relationships" r:embed="rId1"/>
        <a:stretch>
          <a:fillRect/>
        </a:stretch>
      </xdr:blipFill>
      <xdr:spPr>
        <a:xfrm>
          <a:off x="881063" y="483395"/>
          <a:ext cx="962025" cy="1040605"/>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9620250" y="381000"/>
          <a:ext cx="28165425" cy="3438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9620250" y="381000"/>
          <a:ext cx="28165425" cy="34385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2389188</xdr:colOff>
      <xdr:row>2</xdr:row>
      <xdr:rowOff>150020</xdr:rowOff>
    </xdr:from>
    <xdr:to>
      <xdr:col>1</xdr:col>
      <xdr:colOff>866321</xdr:colOff>
      <xdr:row>3</xdr:row>
      <xdr:rowOff>571500</xdr:rowOff>
    </xdr:to>
    <xdr:pic>
      <xdr:nvPicPr>
        <xdr:cNvPr id="2" name="image1.png" title="Imagen">
          <a:extLst/>
        </xdr:cNvPr>
        <xdr:cNvPicPr preferRelativeResize="0"/>
      </xdr:nvPicPr>
      <xdr:blipFill>
        <a:blip xmlns:r="http://schemas.openxmlformats.org/officeDocument/2006/relationships" r:embed="rId1"/>
        <a:stretch>
          <a:fillRect/>
        </a:stretch>
      </xdr:blipFill>
      <xdr:spPr>
        <a:xfrm>
          <a:off x="2389188" y="531020"/>
          <a:ext cx="1153658" cy="1040605"/>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10668000" y="381000"/>
          <a:ext cx="32204025" cy="39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10668000" y="381000"/>
          <a:ext cx="32204025" cy="3952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881063</xdr:colOff>
      <xdr:row>2</xdr:row>
      <xdr:rowOff>102395</xdr:rowOff>
    </xdr:from>
    <xdr:to>
      <xdr:col>0</xdr:col>
      <xdr:colOff>2041071</xdr:colOff>
      <xdr:row>3</xdr:row>
      <xdr:rowOff>523875</xdr:rowOff>
    </xdr:to>
    <xdr:pic>
      <xdr:nvPicPr>
        <xdr:cNvPr id="2" name="image1.png" title="Imagen">
          <a:extLst/>
        </xdr:cNvPr>
        <xdr:cNvPicPr preferRelativeResize="0"/>
      </xdr:nvPicPr>
      <xdr:blipFill>
        <a:blip xmlns:r="http://schemas.openxmlformats.org/officeDocument/2006/relationships" r:embed="rId1"/>
        <a:stretch>
          <a:fillRect/>
        </a:stretch>
      </xdr:blipFill>
      <xdr:spPr>
        <a:xfrm>
          <a:off x="881063" y="483395"/>
          <a:ext cx="1160008" cy="1040605"/>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12658725" y="381000"/>
          <a:ext cx="32232600" cy="3552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12658725" y="381000"/>
          <a:ext cx="32232600" cy="35528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881063</xdr:colOff>
      <xdr:row>2</xdr:row>
      <xdr:rowOff>102395</xdr:rowOff>
    </xdr:from>
    <xdr:to>
      <xdr:col>0</xdr:col>
      <xdr:colOff>2052338</xdr:colOff>
      <xdr:row>3</xdr:row>
      <xdr:rowOff>533678</xdr:rowOff>
    </xdr:to>
    <xdr:pic>
      <xdr:nvPicPr>
        <xdr:cNvPr id="2" name="image1.png" title="Imagen"/>
        <xdr:cNvPicPr preferRelativeResize="0"/>
      </xdr:nvPicPr>
      <xdr:blipFill>
        <a:blip xmlns:r="http://schemas.openxmlformats.org/officeDocument/2006/relationships" r:embed="rId1"/>
        <a:stretch>
          <a:fillRect/>
        </a:stretch>
      </xdr:blipFill>
      <xdr:spPr>
        <a:xfrm>
          <a:off x="881063" y="483395"/>
          <a:ext cx="1171275" cy="1050408"/>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10668000" y="381000"/>
          <a:ext cx="30432375" cy="3000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10668000" y="381000"/>
          <a:ext cx="30432375" cy="30003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881063</xdr:colOff>
      <xdr:row>2</xdr:row>
      <xdr:rowOff>89695</xdr:rowOff>
    </xdr:from>
    <xdr:to>
      <xdr:col>0</xdr:col>
      <xdr:colOff>2052338</xdr:colOff>
      <xdr:row>3</xdr:row>
      <xdr:rowOff>533555</xdr:rowOff>
    </xdr:to>
    <xdr:pic>
      <xdr:nvPicPr>
        <xdr:cNvPr id="2" name="image1.png" title="Imagen"/>
        <xdr:cNvPicPr preferRelativeResize="0"/>
      </xdr:nvPicPr>
      <xdr:blipFill>
        <a:blip xmlns:r="http://schemas.openxmlformats.org/officeDocument/2006/relationships" r:embed="rId1"/>
        <a:stretch>
          <a:fillRect/>
        </a:stretch>
      </xdr:blipFill>
      <xdr:spPr>
        <a:xfrm>
          <a:off x="881063" y="470695"/>
          <a:ext cx="1171275" cy="1062985"/>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10668000" y="381000"/>
          <a:ext cx="30299025" cy="3000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10668000" y="381000"/>
          <a:ext cx="30299025" cy="30003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884238</xdr:colOff>
      <xdr:row>2</xdr:row>
      <xdr:rowOff>102395</xdr:rowOff>
    </xdr:from>
    <xdr:to>
      <xdr:col>0</xdr:col>
      <xdr:colOff>2048980</xdr:colOff>
      <xdr:row>3</xdr:row>
      <xdr:rowOff>511249</xdr:rowOff>
    </xdr:to>
    <xdr:pic>
      <xdr:nvPicPr>
        <xdr:cNvPr id="2" name="image1.png" title="Imagen">
          <a:extLst/>
        </xdr:cNvPr>
        <xdr:cNvPicPr preferRelativeResize="0"/>
      </xdr:nvPicPr>
      <xdr:blipFill>
        <a:blip xmlns:r="http://schemas.openxmlformats.org/officeDocument/2006/relationships" r:embed="rId1"/>
        <a:stretch>
          <a:fillRect/>
        </a:stretch>
      </xdr:blipFill>
      <xdr:spPr>
        <a:xfrm>
          <a:off x="884238" y="483395"/>
          <a:ext cx="1164742" cy="1027979"/>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10668000" y="381000"/>
          <a:ext cx="31194375" cy="3438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10668000" y="381000"/>
          <a:ext cx="31194375" cy="343852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externalLinkPath" Target="file:///C:\Users\mavivasg\Downloads\file:\C:\Users\mavivasg\Downloads\FO%20267.xls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hyperlink" Target="http://www.ipes.gov.co/images/informes/Planes/PLAN_DE_TRABAJO_ANUAL_DEL_SG-SST_2019.pdf" TargetMode="External"/><Relationship Id="rId2" Type="http://schemas.openxmlformats.org/officeDocument/2006/relationships/hyperlink" Target="https://community.secop.gov.co/Public/App/AnnualPurchasingPlanManagementPublic/Index?currentLanguage=en&amp;Page=login&amp;Country=CO&amp;SkinName=CCE" TargetMode="External"/><Relationship Id="rId1" Type="http://schemas.openxmlformats.org/officeDocument/2006/relationships/hyperlink" Target="https://community.secop.gov.co/Public/App/AnnualPurchasingPlanManagementPublic/Index?currentLanguage=en&amp;Page=login&amp;Country=CO&amp;SkinName=CCE" TargetMode="External"/><Relationship Id="rId6" Type="http://schemas.openxmlformats.org/officeDocument/2006/relationships/drawing" Target="../drawings/drawing10.xml"/><Relationship Id="rId5" Type="http://schemas.openxmlformats.org/officeDocument/2006/relationships/hyperlink" Target="http://www.ipes.gov.co/images/informes/Planes/Plan_de_Vacantes_RESOLUCION_N_023_DE_2019-VACANTES.pdf" TargetMode="External"/><Relationship Id="rId4" Type="http://schemas.openxmlformats.org/officeDocument/2006/relationships/hyperlink" Target="http://www.ipes.gov.co/images/informes/Planes/Programa_de_Bienestar_Social_e_insetivos_RESOLUCION_N_026_DE_2019-BIENESTAR_SOCIAL_E_INCENTIVOS.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open?id=13upLg5FxADZG3T0N9Yj1i7to9ghox7Fu" TargetMode="External"/><Relationship Id="rId13" Type="http://schemas.openxmlformats.org/officeDocument/2006/relationships/vmlDrawing" Target="../drawings/vmlDrawing2.vml"/><Relationship Id="rId3" Type="http://schemas.openxmlformats.org/officeDocument/2006/relationships/hyperlink" Target="https://drive.google.com/drive/folders/16OL5JxDsv-uKKdNlqqwCo7HZB41CIRTR" TargetMode="External"/><Relationship Id="rId7" Type="http://schemas.openxmlformats.org/officeDocument/2006/relationships/hyperlink" Target="https://drive.google.com/open?id=13upLg5FxADZG3T0N9Yj1i7to9ghox7Fu" TargetMode="External"/><Relationship Id="rId12" Type="http://schemas.openxmlformats.org/officeDocument/2006/relationships/drawing" Target="../drawings/drawing3.xml"/><Relationship Id="rId2" Type="http://schemas.openxmlformats.org/officeDocument/2006/relationships/hyperlink" Target="http://www.ipes.gov.co/index.php/gestion-institucional/planeacion/planes/plan-anticorrupcion" TargetMode="External"/><Relationship Id="rId1" Type="http://schemas.openxmlformats.org/officeDocument/2006/relationships/hyperlink" Target="https://sites.google.com/bogota.gov.co/sitiodecodificacion/mapa-de-procesos" TargetMode="External"/><Relationship Id="rId6" Type="http://schemas.openxmlformats.org/officeDocument/2006/relationships/hyperlink" Target="http://www.ipes.gov.co/images/informes/Planes/Plan_de_tratamiento_de_riesgos_de_seguridad_de_la_inf_2019.pdf" TargetMode="External"/><Relationship Id="rId11" Type="http://schemas.openxmlformats.org/officeDocument/2006/relationships/printerSettings" Target="../printerSettings/printerSettings3.bin"/><Relationship Id="rId5" Type="http://schemas.openxmlformats.org/officeDocument/2006/relationships/hyperlink" Target="https://community.secop.gov.co/Public/App/AnnualPurchasingPlanManagementPublic/Index?currentLanguage=en&amp;Page=login&amp;Country=CO&amp;SkinName=CCE" TargetMode="External"/><Relationship Id="rId10" Type="http://schemas.openxmlformats.org/officeDocument/2006/relationships/hyperlink" Target="https://drive.google.com/open?id=13upLg5FxADZG3T0N9Yj1i7to9ghox7Fu" TargetMode="External"/><Relationship Id="rId4" Type="http://schemas.openxmlformats.org/officeDocument/2006/relationships/hyperlink" Target="https://community.secop.gov.co/Public/App/AnnualPurchasingPlanManagementPublic/Index?currentLanguage=en&amp;Page=login&amp;Country=CO&amp;SkinName=CCE" TargetMode="External"/><Relationship Id="rId9" Type="http://schemas.openxmlformats.org/officeDocument/2006/relationships/hyperlink" Target="https://drive.google.com/open?id=13upLg5FxADZG3T0N9Yj1i7to9ghox7Fu" TargetMode="External"/><Relationship Id="rId1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www.ipes.gov.co/index.php/gestion-institucional/planeacion/informe-de-rendicion-de-cuentas" TargetMode="External"/><Relationship Id="rId2" Type="http://schemas.openxmlformats.org/officeDocument/2006/relationships/hyperlink" Target="http://www.ipes.gov.co/index.php/informacion-de-interes/noticias" TargetMode="External"/><Relationship Id="rId1" Type="http://schemas.openxmlformats.org/officeDocument/2006/relationships/externalLinkPath" Target="file:///C:\Users\mavivasg\Downloads\FO%20267.xlsx"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externalLinkPath" Target="file:///C:\Users\mavivasg\Downloads\FO%20267.xlsx"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community.secop.gov.co/Public/App/AnnualPurchasingPlanManagementPublic/Index?currentLanguage=en&amp;Page=login&amp;Country=CO&amp;SkinName=CCE" TargetMode="External"/><Relationship Id="rId7" Type="http://schemas.openxmlformats.org/officeDocument/2006/relationships/printerSettings" Target="../printerSettings/printerSettings6.bin"/><Relationship Id="rId2" Type="http://schemas.openxmlformats.org/officeDocument/2006/relationships/hyperlink" Target="https://community.secop.gov.co/Public/App/AnnualPurchasingPlanManagementPublic/Index?currentLanguage=en&amp;Page=login&amp;Country=CO&amp;SkinName=CCE" TargetMode="External"/><Relationship Id="rId1" Type="http://schemas.openxmlformats.org/officeDocument/2006/relationships/externalLinkPath" Target="file:///C:\Users\mavivasg\Downloads\FO%20267.xlsx" TargetMode="External"/><Relationship Id="rId6" Type="http://schemas.openxmlformats.org/officeDocument/2006/relationships/hyperlink" Target="http://www.ipes.gov.co/images/informes/Planes/Plan_de_Vacantes_RESOLUCION_N_023_DE_2019-VACANTES.pdf" TargetMode="External"/><Relationship Id="rId5" Type="http://schemas.openxmlformats.org/officeDocument/2006/relationships/hyperlink" Target="http://www.ipes.gov.co/images/informes/Planes/Programa_de_Bienestar_Social_e_insetivos_RESOLUCION_N_026_DE_2019-BIENESTAR_SOCIAL_E_INCENTIVOS.pdf" TargetMode="External"/><Relationship Id="rId4" Type="http://schemas.openxmlformats.org/officeDocument/2006/relationships/hyperlink" Target="http://www.ipes.gov.co/images/informes/Planes/PLAN_DE_TRABAJO_ANUAL_DEL_SG-SST_2019.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externalLinkPath" Target="file:///C:\YESID\PLAN%20DE%20ACCION\2019\SESEC-ENE\file:\I:\Users\mavivasg\Downloads\FO%20267.xlsx"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externalLinkPath" Target="/PLAN%20DE%20ACCI&#211;N%20E%20INDICADORES%20II%20SEM%202019/DICIEMBRE/SESEC/DICIEMBRE/SESEC-%20DIC/1134/file:/H:/Users/mavivasg/Downloads/FO%20267.xls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externalLinkPath" Target="file:///C:\Users\mavivasg\Downloads\FO%20267.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BJ791"/>
  <sheetViews>
    <sheetView view="pageBreakPreview" topLeftCell="AM19" zoomScale="70" zoomScaleNormal="80" zoomScaleSheetLayoutView="70" workbookViewId="0">
      <selection activeCell="E8" sqref="E8:E13"/>
    </sheetView>
  </sheetViews>
  <sheetFormatPr baseColWidth="10" defaultColWidth="15.140625" defaultRowHeight="15" customHeight="1" outlineLevelCol="4" x14ac:dyDescent="0.2"/>
  <cols>
    <col min="1" max="1" width="14.42578125" style="755" customWidth="1"/>
    <col min="2" max="2" width="13.7109375" style="755" customWidth="1"/>
    <col min="3" max="3" width="17.42578125" style="755" customWidth="1"/>
    <col min="4" max="4" width="16.42578125" style="755" customWidth="1"/>
    <col min="5" max="5" width="18" style="755" customWidth="1"/>
    <col min="6" max="6" width="19.28515625" style="755" customWidth="1"/>
    <col min="7" max="7" width="13" style="755" customWidth="1"/>
    <col min="8" max="8" width="17.140625" style="755" customWidth="1"/>
    <col min="9" max="9" width="16.140625" style="755" customWidth="1"/>
    <col min="10" max="10" width="18.7109375" style="755" customWidth="1"/>
    <col min="11" max="11" width="28.42578125" style="755" customWidth="1"/>
    <col min="12" max="12" width="22.7109375" style="755" customWidth="1"/>
    <col min="13" max="13" width="32.7109375" style="755" customWidth="1"/>
    <col min="14" max="14" width="18" style="755" customWidth="1"/>
    <col min="15" max="15" width="37.7109375" style="792" customWidth="1"/>
    <col min="16" max="16" width="25.7109375" style="792" customWidth="1"/>
    <col min="17" max="17" width="17.42578125" style="792" customWidth="1"/>
    <col min="18" max="18" width="15.42578125" style="792" customWidth="1"/>
    <col min="19" max="19" width="24.28515625" style="792" customWidth="1"/>
    <col min="20" max="20" width="15.140625" style="792" customWidth="1"/>
    <col min="21" max="21" width="21.7109375" style="792" customWidth="1"/>
    <col min="22" max="22" width="157.42578125" style="755" customWidth="1"/>
    <col min="23" max="23" width="66.42578125" style="755" customWidth="1"/>
    <col min="24" max="24" width="24.42578125" style="755" hidden="1" customWidth="1"/>
    <col min="25" max="25" width="34.28515625" style="755" hidden="1" customWidth="1"/>
    <col min="26" max="26" width="8.140625" style="755" hidden="1" customWidth="1" outlineLevel="4"/>
    <col min="27" max="27" width="10.85546875" style="755" hidden="1" customWidth="1" outlineLevel="4"/>
    <col min="28" max="28" width="8.85546875" style="755" hidden="1" customWidth="1" outlineLevel="4"/>
    <col min="29" max="29" width="7.42578125" style="755" hidden="1" customWidth="1" outlineLevel="4"/>
    <col min="30" max="30" width="7.7109375" style="755" hidden="1" customWidth="1" outlineLevel="4"/>
    <col min="31" max="31" width="7.28515625" style="755" hidden="1" customWidth="1" outlineLevel="4"/>
    <col min="32" max="32" width="7.140625" style="755" hidden="1" customWidth="1" outlineLevel="4"/>
    <col min="33" max="33" width="10.28515625" style="755" hidden="1" customWidth="1" outlineLevel="4"/>
    <col min="34" max="34" width="14.140625" style="755" hidden="1" customWidth="1" outlineLevel="4"/>
    <col min="35" max="35" width="11.28515625" style="755" hidden="1" customWidth="1" outlineLevel="4"/>
    <col min="36" max="36" width="13.42578125" style="755" hidden="1" customWidth="1" outlineLevel="4"/>
    <col min="37" max="37" width="11.85546875" style="755" hidden="1" customWidth="1" outlineLevel="4"/>
    <col min="38" max="38" width="13" style="816" hidden="1" customWidth="1" collapsed="1"/>
    <col min="39" max="43" width="12.42578125" style="807" customWidth="1" outlineLevel="1"/>
    <col min="44" max="44" width="13.140625" style="807" customWidth="1" outlineLevel="1"/>
    <col min="45" max="45" width="8.7109375" style="807" customWidth="1" outlineLevel="1"/>
    <col min="46" max="46" width="12.42578125" style="807" customWidth="1" outlineLevel="1"/>
    <col min="47" max="47" width="18" style="807" customWidth="1" outlineLevel="1"/>
    <col min="48" max="48" width="15.42578125" style="807" customWidth="1" outlineLevel="1"/>
    <col min="49" max="49" width="15.85546875" style="807" customWidth="1" outlineLevel="1"/>
    <col min="50" max="50" width="19.42578125" style="807" customWidth="1" outlineLevel="1"/>
    <col min="51" max="51" width="22.85546875" style="795" customWidth="1"/>
    <col min="52" max="52" width="43" style="816" customWidth="1"/>
    <col min="53" max="53" width="49.85546875" style="755" customWidth="1"/>
    <col min="54" max="56" width="10" style="755" customWidth="1"/>
    <col min="57" max="57" width="39.140625" style="755" customWidth="1"/>
    <col min="58" max="58" width="37.28515625" style="755" customWidth="1"/>
    <col min="59" max="59" width="31.42578125" style="755" customWidth="1"/>
    <col min="60" max="60" width="37" style="755" customWidth="1"/>
    <col min="61" max="61" width="31.42578125" style="755" customWidth="1"/>
    <col min="62" max="62" width="10" style="755" customWidth="1"/>
    <col min="63" max="256" width="15.140625" style="755"/>
    <col min="257" max="257" width="14.42578125" style="755" customWidth="1"/>
    <col min="258" max="258" width="13.7109375" style="755" customWidth="1"/>
    <col min="259" max="259" width="17.42578125" style="755" customWidth="1"/>
    <col min="260" max="260" width="16.42578125" style="755" customWidth="1"/>
    <col min="261" max="261" width="18" style="755" customWidth="1"/>
    <col min="262" max="262" width="19.28515625" style="755" customWidth="1"/>
    <col min="263" max="263" width="13" style="755" customWidth="1"/>
    <col min="264" max="264" width="17.140625" style="755" customWidth="1"/>
    <col min="265" max="265" width="16.140625" style="755" customWidth="1"/>
    <col min="266" max="266" width="18.7109375" style="755" customWidth="1"/>
    <col min="267" max="267" width="28.42578125" style="755" customWidth="1"/>
    <col min="268" max="268" width="22.7109375" style="755" customWidth="1"/>
    <col min="269" max="269" width="32.7109375" style="755" customWidth="1"/>
    <col min="270" max="270" width="18" style="755" customWidth="1"/>
    <col min="271" max="271" width="37.7109375" style="755" customWidth="1"/>
    <col min="272" max="272" width="25.7109375" style="755" customWidth="1"/>
    <col min="273" max="273" width="17.42578125" style="755" customWidth="1"/>
    <col min="274" max="274" width="15.42578125" style="755" customWidth="1"/>
    <col min="275" max="275" width="24.28515625" style="755" customWidth="1"/>
    <col min="276" max="276" width="15.140625" style="755" customWidth="1"/>
    <col min="277" max="277" width="21.7109375" style="755" customWidth="1"/>
    <col min="278" max="278" width="157.42578125" style="755" customWidth="1"/>
    <col min="279" max="279" width="66.42578125" style="755" customWidth="1"/>
    <col min="280" max="294" width="0" style="755" hidden="1" customWidth="1"/>
    <col min="295" max="299" width="12.42578125" style="755" customWidth="1"/>
    <col min="300" max="300" width="13.140625" style="755" customWidth="1"/>
    <col min="301" max="301" width="8.7109375" style="755" customWidth="1"/>
    <col min="302" max="302" width="12.42578125" style="755" customWidth="1"/>
    <col min="303" max="303" width="18" style="755" customWidth="1"/>
    <col min="304" max="304" width="15.42578125" style="755" customWidth="1"/>
    <col min="305" max="305" width="15.85546875" style="755" customWidth="1"/>
    <col min="306" max="306" width="19.42578125" style="755" customWidth="1"/>
    <col min="307" max="307" width="22.85546875" style="755" customWidth="1"/>
    <col min="308" max="308" width="43" style="755" customWidth="1"/>
    <col min="309" max="309" width="49.85546875" style="755" customWidth="1"/>
    <col min="310" max="312" width="10" style="755" customWidth="1"/>
    <col min="313" max="313" width="39.140625" style="755" customWidth="1"/>
    <col min="314" max="314" width="37.28515625" style="755" customWidth="1"/>
    <col min="315" max="315" width="31.42578125" style="755" customWidth="1"/>
    <col min="316" max="316" width="37" style="755" customWidth="1"/>
    <col min="317" max="317" width="31.42578125" style="755" customWidth="1"/>
    <col min="318" max="318" width="10" style="755" customWidth="1"/>
    <col min="319" max="512" width="15.140625" style="755"/>
    <col min="513" max="513" width="14.42578125" style="755" customWidth="1"/>
    <col min="514" max="514" width="13.7109375" style="755" customWidth="1"/>
    <col min="515" max="515" width="17.42578125" style="755" customWidth="1"/>
    <col min="516" max="516" width="16.42578125" style="755" customWidth="1"/>
    <col min="517" max="517" width="18" style="755" customWidth="1"/>
    <col min="518" max="518" width="19.28515625" style="755" customWidth="1"/>
    <col min="519" max="519" width="13" style="755" customWidth="1"/>
    <col min="520" max="520" width="17.140625" style="755" customWidth="1"/>
    <col min="521" max="521" width="16.140625" style="755" customWidth="1"/>
    <col min="522" max="522" width="18.7109375" style="755" customWidth="1"/>
    <col min="523" max="523" width="28.42578125" style="755" customWidth="1"/>
    <col min="524" max="524" width="22.7109375" style="755" customWidth="1"/>
    <col min="525" max="525" width="32.7109375" style="755" customWidth="1"/>
    <col min="526" max="526" width="18" style="755" customWidth="1"/>
    <col min="527" max="527" width="37.7109375" style="755" customWidth="1"/>
    <col min="528" max="528" width="25.7109375" style="755" customWidth="1"/>
    <col min="529" max="529" width="17.42578125" style="755" customWidth="1"/>
    <col min="530" max="530" width="15.42578125" style="755" customWidth="1"/>
    <col min="531" max="531" width="24.28515625" style="755" customWidth="1"/>
    <col min="532" max="532" width="15.140625" style="755" customWidth="1"/>
    <col min="533" max="533" width="21.7109375" style="755" customWidth="1"/>
    <col min="534" max="534" width="157.42578125" style="755" customWidth="1"/>
    <col min="535" max="535" width="66.42578125" style="755" customWidth="1"/>
    <col min="536" max="550" width="0" style="755" hidden="1" customWidth="1"/>
    <col min="551" max="555" width="12.42578125" style="755" customWidth="1"/>
    <col min="556" max="556" width="13.140625" style="755" customWidth="1"/>
    <col min="557" max="557" width="8.7109375" style="755" customWidth="1"/>
    <col min="558" max="558" width="12.42578125" style="755" customWidth="1"/>
    <col min="559" max="559" width="18" style="755" customWidth="1"/>
    <col min="560" max="560" width="15.42578125" style="755" customWidth="1"/>
    <col min="561" max="561" width="15.85546875" style="755" customWidth="1"/>
    <col min="562" max="562" width="19.42578125" style="755" customWidth="1"/>
    <col min="563" max="563" width="22.85546875" style="755" customWidth="1"/>
    <col min="564" max="564" width="43" style="755" customWidth="1"/>
    <col min="565" max="565" width="49.85546875" style="755" customWidth="1"/>
    <col min="566" max="568" width="10" style="755" customWidth="1"/>
    <col min="569" max="569" width="39.140625" style="755" customWidth="1"/>
    <col min="570" max="570" width="37.28515625" style="755" customWidth="1"/>
    <col min="571" max="571" width="31.42578125" style="755" customWidth="1"/>
    <col min="572" max="572" width="37" style="755" customWidth="1"/>
    <col min="573" max="573" width="31.42578125" style="755" customWidth="1"/>
    <col min="574" max="574" width="10" style="755" customWidth="1"/>
    <col min="575" max="768" width="15.140625" style="755"/>
    <col min="769" max="769" width="14.42578125" style="755" customWidth="1"/>
    <col min="770" max="770" width="13.7109375" style="755" customWidth="1"/>
    <col min="771" max="771" width="17.42578125" style="755" customWidth="1"/>
    <col min="772" max="772" width="16.42578125" style="755" customWidth="1"/>
    <col min="773" max="773" width="18" style="755" customWidth="1"/>
    <col min="774" max="774" width="19.28515625" style="755" customWidth="1"/>
    <col min="775" max="775" width="13" style="755" customWidth="1"/>
    <col min="776" max="776" width="17.140625" style="755" customWidth="1"/>
    <col min="777" max="777" width="16.140625" style="755" customWidth="1"/>
    <col min="778" max="778" width="18.7109375" style="755" customWidth="1"/>
    <col min="779" max="779" width="28.42578125" style="755" customWidth="1"/>
    <col min="780" max="780" width="22.7109375" style="755" customWidth="1"/>
    <col min="781" max="781" width="32.7109375" style="755" customWidth="1"/>
    <col min="782" max="782" width="18" style="755" customWidth="1"/>
    <col min="783" max="783" width="37.7109375" style="755" customWidth="1"/>
    <col min="784" max="784" width="25.7109375" style="755" customWidth="1"/>
    <col min="785" max="785" width="17.42578125" style="755" customWidth="1"/>
    <col min="786" max="786" width="15.42578125" style="755" customWidth="1"/>
    <col min="787" max="787" width="24.28515625" style="755" customWidth="1"/>
    <col min="788" max="788" width="15.140625" style="755" customWidth="1"/>
    <col min="789" max="789" width="21.7109375" style="755" customWidth="1"/>
    <col min="790" max="790" width="157.42578125" style="755" customWidth="1"/>
    <col min="791" max="791" width="66.42578125" style="755" customWidth="1"/>
    <col min="792" max="806" width="0" style="755" hidden="1" customWidth="1"/>
    <col min="807" max="811" width="12.42578125" style="755" customWidth="1"/>
    <col min="812" max="812" width="13.140625" style="755" customWidth="1"/>
    <col min="813" max="813" width="8.7109375" style="755" customWidth="1"/>
    <col min="814" max="814" width="12.42578125" style="755" customWidth="1"/>
    <col min="815" max="815" width="18" style="755" customWidth="1"/>
    <col min="816" max="816" width="15.42578125" style="755" customWidth="1"/>
    <col min="817" max="817" width="15.85546875" style="755" customWidth="1"/>
    <col min="818" max="818" width="19.42578125" style="755" customWidth="1"/>
    <col min="819" max="819" width="22.85546875" style="755" customWidth="1"/>
    <col min="820" max="820" width="43" style="755" customWidth="1"/>
    <col min="821" max="821" width="49.85546875" style="755" customWidth="1"/>
    <col min="822" max="824" width="10" style="755" customWidth="1"/>
    <col min="825" max="825" width="39.140625" style="755" customWidth="1"/>
    <col min="826" max="826" width="37.28515625" style="755" customWidth="1"/>
    <col min="827" max="827" width="31.42578125" style="755" customWidth="1"/>
    <col min="828" max="828" width="37" style="755" customWidth="1"/>
    <col min="829" max="829" width="31.42578125" style="755" customWidth="1"/>
    <col min="830" max="830" width="10" style="755" customWidth="1"/>
    <col min="831" max="1024" width="15.140625" style="755"/>
    <col min="1025" max="1025" width="14.42578125" style="755" customWidth="1"/>
    <col min="1026" max="1026" width="13.7109375" style="755" customWidth="1"/>
    <col min="1027" max="1027" width="17.42578125" style="755" customWidth="1"/>
    <col min="1028" max="1028" width="16.42578125" style="755" customWidth="1"/>
    <col min="1029" max="1029" width="18" style="755" customWidth="1"/>
    <col min="1030" max="1030" width="19.28515625" style="755" customWidth="1"/>
    <col min="1031" max="1031" width="13" style="755" customWidth="1"/>
    <col min="1032" max="1032" width="17.140625" style="755" customWidth="1"/>
    <col min="1033" max="1033" width="16.140625" style="755" customWidth="1"/>
    <col min="1034" max="1034" width="18.7109375" style="755" customWidth="1"/>
    <col min="1035" max="1035" width="28.42578125" style="755" customWidth="1"/>
    <col min="1036" max="1036" width="22.7109375" style="755" customWidth="1"/>
    <col min="1037" max="1037" width="32.7109375" style="755" customWidth="1"/>
    <col min="1038" max="1038" width="18" style="755" customWidth="1"/>
    <col min="1039" max="1039" width="37.7109375" style="755" customWidth="1"/>
    <col min="1040" max="1040" width="25.7109375" style="755" customWidth="1"/>
    <col min="1041" max="1041" width="17.42578125" style="755" customWidth="1"/>
    <col min="1042" max="1042" width="15.42578125" style="755" customWidth="1"/>
    <col min="1043" max="1043" width="24.28515625" style="755" customWidth="1"/>
    <col min="1044" max="1044" width="15.140625" style="755" customWidth="1"/>
    <col min="1045" max="1045" width="21.7109375" style="755" customWidth="1"/>
    <col min="1046" max="1046" width="157.42578125" style="755" customWidth="1"/>
    <col min="1047" max="1047" width="66.42578125" style="755" customWidth="1"/>
    <col min="1048" max="1062" width="0" style="755" hidden="1" customWidth="1"/>
    <col min="1063" max="1067" width="12.42578125" style="755" customWidth="1"/>
    <col min="1068" max="1068" width="13.140625" style="755" customWidth="1"/>
    <col min="1069" max="1069" width="8.7109375" style="755" customWidth="1"/>
    <col min="1070" max="1070" width="12.42578125" style="755" customWidth="1"/>
    <col min="1071" max="1071" width="18" style="755" customWidth="1"/>
    <col min="1072" max="1072" width="15.42578125" style="755" customWidth="1"/>
    <col min="1073" max="1073" width="15.85546875" style="755" customWidth="1"/>
    <col min="1074" max="1074" width="19.42578125" style="755" customWidth="1"/>
    <col min="1075" max="1075" width="22.85546875" style="755" customWidth="1"/>
    <col min="1076" max="1076" width="43" style="755" customWidth="1"/>
    <col min="1077" max="1077" width="49.85546875" style="755" customWidth="1"/>
    <col min="1078" max="1080" width="10" style="755" customWidth="1"/>
    <col min="1081" max="1081" width="39.140625" style="755" customWidth="1"/>
    <col min="1082" max="1082" width="37.28515625" style="755" customWidth="1"/>
    <col min="1083" max="1083" width="31.42578125" style="755" customWidth="1"/>
    <col min="1084" max="1084" width="37" style="755" customWidth="1"/>
    <col min="1085" max="1085" width="31.42578125" style="755" customWidth="1"/>
    <col min="1086" max="1086" width="10" style="755" customWidth="1"/>
    <col min="1087" max="1280" width="15.140625" style="755"/>
    <col min="1281" max="1281" width="14.42578125" style="755" customWidth="1"/>
    <col min="1282" max="1282" width="13.7109375" style="755" customWidth="1"/>
    <col min="1283" max="1283" width="17.42578125" style="755" customWidth="1"/>
    <col min="1284" max="1284" width="16.42578125" style="755" customWidth="1"/>
    <col min="1285" max="1285" width="18" style="755" customWidth="1"/>
    <col min="1286" max="1286" width="19.28515625" style="755" customWidth="1"/>
    <col min="1287" max="1287" width="13" style="755" customWidth="1"/>
    <col min="1288" max="1288" width="17.140625" style="755" customWidth="1"/>
    <col min="1289" max="1289" width="16.140625" style="755" customWidth="1"/>
    <col min="1290" max="1290" width="18.7109375" style="755" customWidth="1"/>
    <col min="1291" max="1291" width="28.42578125" style="755" customWidth="1"/>
    <col min="1292" max="1292" width="22.7109375" style="755" customWidth="1"/>
    <col min="1293" max="1293" width="32.7109375" style="755" customWidth="1"/>
    <col min="1294" max="1294" width="18" style="755" customWidth="1"/>
    <col min="1295" max="1295" width="37.7109375" style="755" customWidth="1"/>
    <col min="1296" max="1296" width="25.7109375" style="755" customWidth="1"/>
    <col min="1297" max="1297" width="17.42578125" style="755" customWidth="1"/>
    <col min="1298" max="1298" width="15.42578125" style="755" customWidth="1"/>
    <col min="1299" max="1299" width="24.28515625" style="755" customWidth="1"/>
    <col min="1300" max="1300" width="15.140625" style="755" customWidth="1"/>
    <col min="1301" max="1301" width="21.7109375" style="755" customWidth="1"/>
    <col min="1302" max="1302" width="157.42578125" style="755" customWidth="1"/>
    <col min="1303" max="1303" width="66.42578125" style="755" customWidth="1"/>
    <col min="1304" max="1318" width="0" style="755" hidden="1" customWidth="1"/>
    <col min="1319" max="1323" width="12.42578125" style="755" customWidth="1"/>
    <col min="1324" max="1324" width="13.140625" style="755" customWidth="1"/>
    <col min="1325" max="1325" width="8.7109375" style="755" customWidth="1"/>
    <col min="1326" max="1326" width="12.42578125" style="755" customWidth="1"/>
    <col min="1327" max="1327" width="18" style="755" customWidth="1"/>
    <col min="1328" max="1328" width="15.42578125" style="755" customWidth="1"/>
    <col min="1329" max="1329" width="15.85546875" style="755" customWidth="1"/>
    <col min="1330" max="1330" width="19.42578125" style="755" customWidth="1"/>
    <col min="1331" max="1331" width="22.85546875" style="755" customWidth="1"/>
    <col min="1332" max="1332" width="43" style="755" customWidth="1"/>
    <col min="1333" max="1333" width="49.85546875" style="755" customWidth="1"/>
    <col min="1334" max="1336" width="10" style="755" customWidth="1"/>
    <col min="1337" max="1337" width="39.140625" style="755" customWidth="1"/>
    <col min="1338" max="1338" width="37.28515625" style="755" customWidth="1"/>
    <col min="1339" max="1339" width="31.42578125" style="755" customWidth="1"/>
    <col min="1340" max="1340" width="37" style="755" customWidth="1"/>
    <col min="1341" max="1341" width="31.42578125" style="755" customWidth="1"/>
    <col min="1342" max="1342" width="10" style="755" customWidth="1"/>
    <col min="1343" max="1536" width="15.140625" style="755"/>
    <col min="1537" max="1537" width="14.42578125" style="755" customWidth="1"/>
    <col min="1538" max="1538" width="13.7109375" style="755" customWidth="1"/>
    <col min="1539" max="1539" width="17.42578125" style="755" customWidth="1"/>
    <col min="1540" max="1540" width="16.42578125" style="755" customWidth="1"/>
    <col min="1541" max="1541" width="18" style="755" customWidth="1"/>
    <col min="1542" max="1542" width="19.28515625" style="755" customWidth="1"/>
    <col min="1543" max="1543" width="13" style="755" customWidth="1"/>
    <col min="1544" max="1544" width="17.140625" style="755" customWidth="1"/>
    <col min="1545" max="1545" width="16.140625" style="755" customWidth="1"/>
    <col min="1546" max="1546" width="18.7109375" style="755" customWidth="1"/>
    <col min="1547" max="1547" width="28.42578125" style="755" customWidth="1"/>
    <col min="1548" max="1548" width="22.7109375" style="755" customWidth="1"/>
    <col min="1549" max="1549" width="32.7109375" style="755" customWidth="1"/>
    <col min="1550" max="1550" width="18" style="755" customWidth="1"/>
    <col min="1551" max="1551" width="37.7109375" style="755" customWidth="1"/>
    <col min="1552" max="1552" width="25.7109375" style="755" customWidth="1"/>
    <col min="1553" max="1553" width="17.42578125" style="755" customWidth="1"/>
    <col min="1554" max="1554" width="15.42578125" style="755" customWidth="1"/>
    <col min="1555" max="1555" width="24.28515625" style="755" customWidth="1"/>
    <col min="1556" max="1556" width="15.140625" style="755" customWidth="1"/>
    <col min="1557" max="1557" width="21.7109375" style="755" customWidth="1"/>
    <col min="1558" max="1558" width="157.42578125" style="755" customWidth="1"/>
    <col min="1559" max="1559" width="66.42578125" style="755" customWidth="1"/>
    <col min="1560" max="1574" width="0" style="755" hidden="1" customWidth="1"/>
    <col min="1575" max="1579" width="12.42578125" style="755" customWidth="1"/>
    <col min="1580" max="1580" width="13.140625" style="755" customWidth="1"/>
    <col min="1581" max="1581" width="8.7109375" style="755" customWidth="1"/>
    <col min="1582" max="1582" width="12.42578125" style="755" customWidth="1"/>
    <col min="1583" max="1583" width="18" style="755" customWidth="1"/>
    <col min="1584" max="1584" width="15.42578125" style="755" customWidth="1"/>
    <col min="1585" max="1585" width="15.85546875" style="755" customWidth="1"/>
    <col min="1586" max="1586" width="19.42578125" style="755" customWidth="1"/>
    <col min="1587" max="1587" width="22.85546875" style="755" customWidth="1"/>
    <col min="1588" max="1588" width="43" style="755" customWidth="1"/>
    <col min="1589" max="1589" width="49.85546875" style="755" customWidth="1"/>
    <col min="1590" max="1592" width="10" style="755" customWidth="1"/>
    <col min="1593" max="1593" width="39.140625" style="755" customWidth="1"/>
    <col min="1594" max="1594" width="37.28515625" style="755" customWidth="1"/>
    <col min="1595" max="1595" width="31.42578125" style="755" customWidth="1"/>
    <col min="1596" max="1596" width="37" style="755" customWidth="1"/>
    <col min="1597" max="1597" width="31.42578125" style="755" customWidth="1"/>
    <col min="1598" max="1598" width="10" style="755" customWidth="1"/>
    <col min="1599" max="1792" width="15.140625" style="755"/>
    <col min="1793" max="1793" width="14.42578125" style="755" customWidth="1"/>
    <col min="1794" max="1794" width="13.7109375" style="755" customWidth="1"/>
    <col min="1795" max="1795" width="17.42578125" style="755" customWidth="1"/>
    <col min="1796" max="1796" width="16.42578125" style="755" customWidth="1"/>
    <col min="1797" max="1797" width="18" style="755" customWidth="1"/>
    <col min="1798" max="1798" width="19.28515625" style="755" customWidth="1"/>
    <col min="1799" max="1799" width="13" style="755" customWidth="1"/>
    <col min="1800" max="1800" width="17.140625" style="755" customWidth="1"/>
    <col min="1801" max="1801" width="16.140625" style="755" customWidth="1"/>
    <col min="1802" max="1802" width="18.7109375" style="755" customWidth="1"/>
    <col min="1803" max="1803" width="28.42578125" style="755" customWidth="1"/>
    <col min="1804" max="1804" width="22.7109375" style="755" customWidth="1"/>
    <col min="1805" max="1805" width="32.7109375" style="755" customWidth="1"/>
    <col min="1806" max="1806" width="18" style="755" customWidth="1"/>
    <col min="1807" max="1807" width="37.7109375" style="755" customWidth="1"/>
    <col min="1808" max="1808" width="25.7109375" style="755" customWidth="1"/>
    <col min="1809" max="1809" width="17.42578125" style="755" customWidth="1"/>
    <col min="1810" max="1810" width="15.42578125" style="755" customWidth="1"/>
    <col min="1811" max="1811" width="24.28515625" style="755" customWidth="1"/>
    <col min="1812" max="1812" width="15.140625" style="755" customWidth="1"/>
    <col min="1813" max="1813" width="21.7109375" style="755" customWidth="1"/>
    <col min="1814" max="1814" width="157.42578125" style="755" customWidth="1"/>
    <col min="1815" max="1815" width="66.42578125" style="755" customWidth="1"/>
    <col min="1816" max="1830" width="0" style="755" hidden="1" customWidth="1"/>
    <col min="1831" max="1835" width="12.42578125" style="755" customWidth="1"/>
    <col min="1836" max="1836" width="13.140625" style="755" customWidth="1"/>
    <col min="1837" max="1837" width="8.7109375" style="755" customWidth="1"/>
    <col min="1838" max="1838" width="12.42578125" style="755" customWidth="1"/>
    <col min="1839" max="1839" width="18" style="755" customWidth="1"/>
    <col min="1840" max="1840" width="15.42578125" style="755" customWidth="1"/>
    <col min="1841" max="1841" width="15.85546875" style="755" customWidth="1"/>
    <col min="1842" max="1842" width="19.42578125" style="755" customWidth="1"/>
    <col min="1843" max="1843" width="22.85546875" style="755" customWidth="1"/>
    <col min="1844" max="1844" width="43" style="755" customWidth="1"/>
    <col min="1845" max="1845" width="49.85546875" style="755" customWidth="1"/>
    <col min="1846" max="1848" width="10" style="755" customWidth="1"/>
    <col min="1849" max="1849" width="39.140625" style="755" customWidth="1"/>
    <col min="1850" max="1850" width="37.28515625" style="755" customWidth="1"/>
    <col min="1851" max="1851" width="31.42578125" style="755" customWidth="1"/>
    <col min="1852" max="1852" width="37" style="755" customWidth="1"/>
    <col min="1853" max="1853" width="31.42578125" style="755" customWidth="1"/>
    <col min="1854" max="1854" width="10" style="755" customWidth="1"/>
    <col min="1855" max="2048" width="15.140625" style="755"/>
    <col min="2049" max="2049" width="14.42578125" style="755" customWidth="1"/>
    <col min="2050" max="2050" width="13.7109375" style="755" customWidth="1"/>
    <col min="2051" max="2051" width="17.42578125" style="755" customWidth="1"/>
    <col min="2052" max="2052" width="16.42578125" style="755" customWidth="1"/>
    <col min="2053" max="2053" width="18" style="755" customWidth="1"/>
    <col min="2054" max="2054" width="19.28515625" style="755" customWidth="1"/>
    <col min="2055" max="2055" width="13" style="755" customWidth="1"/>
    <col min="2056" max="2056" width="17.140625" style="755" customWidth="1"/>
    <col min="2057" max="2057" width="16.140625" style="755" customWidth="1"/>
    <col min="2058" max="2058" width="18.7109375" style="755" customWidth="1"/>
    <col min="2059" max="2059" width="28.42578125" style="755" customWidth="1"/>
    <col min="2060" max="2060" width="22.7109375" style="755" customWidth="1"/>
    <col min="2061" max="2061" width="32.7109375" style="755" customWidth="1"/>
    <col min="2062" max="2062" width="18" style="755" customWidth="1"/>
    <col min="2063" max="2063" width="37.7109375" style="755" customWidth="1"/>
    <col min="2064" max="2064" width="25.7109375" style="755" customWidth="1"/>
    <col min="2065" max="2065" width="17.42578125" style="755" customWidth="1"/>
    <col min="2066" max="2066" width="15.42578125" style="755" customWidth="1"/>
    <col min="2067" max="2067" width="24.28515625" style="755" customWidth="1"/>
    <col min="2068" max="2068" width="15.140625" style="755" customWidth="1"/>
    <col min="2069" max="2069" width="21.7109375" style="755" customWidth="1"/>
    <col min="2070" max="2070" width="157.42578125" style="755" customWidth="1"/>
    <col min="2071" max="2071" width="66.42578125" style="755" customWidth="1"/>
    <col min="2072" max="2086" width="0" style="755" hidden="1" customWidth="1"/>
    <col min="2087" max="2091" width="12.42578125" style="755" customWidth="1"/>
    <col min="2092" max="2092" width="13.140625" style="755" customWidth="1"/>
    <col min="2093" max="2093" width="8.7109375" style="755" customWidth="1"/>
    <col min="2094" max="2094" width="12.42578125" style="755" customWidth="1"/>
    <col min="2095" max="2095" width="18" style="755" customWidth="1"/>
    <col min="2096" max="2096" width="15.42578125" style="755" customWidth="1"/>
    <col min="2097" max="2097" width="15.85546875" style="755" customWidth="1"/>
    <col min="2098" max="2098" width="19.42578125" style="755" customWidth="1"/>
    <col min="2099" max="2099" width="22.85546875" style="755" customWidth="1"/>
    <col min="2100" max="2100" width="43" style="755" customWidth="1"/>
    <col min="2101" max="2101" width="49.85546875" style="755" customWidth="1"/>
    <col min="2102" max="2104" width="10" style="755" customWidth="1"/>
    <col min="2105" max="2105" width="39.140625" style="755" customWidth="1"/>
    <col min="2106" max="2106" width="37.28515625" style="755" customWidth="1"/>
    <col min="2107" max="2107" width="31.42578125" style="755" customWidth="1"/>
    <col min="2108" max="2108" width="37" style="755" customWidth="1"/>
    <col min="2109" max="2109" width="31.42578125" style="755" customWidth="1"/>
    <col min="2110" max="2110" width="10" style="755" customWidth="1"/>
    <col min="2111" max="2304" width="15.140625" style="755"/>
    <col min="2305" max="2305" width="14.42578125" style="755" customWidth="1"/>
    <col min="2306" max="2306" width="13.7109375" style="755" customWidth="1"/>
    <col min="2307" max="2307" width="17.42578125" style="755" customWidth="1"/>
    <col min="2308" max="2308" width="16.42578125" style="755" customWidth="1"/>
    <col min="2309" max="2309" width="18" style="755" customWidth="1"/>
    <col min="2310" max="2310" width="19.28515625" style="755" customWidth="1"/>
    <col min="2311" max="2311" width="13" style="755" customWidth="1"/>
    <col min="2312" max="2312" width="17.140625" style="755" customWidth="1"/>
    <col min="2313" max="2313" width="16.140625" style="755" customWidth="1"/>
    <col min="2314" max="2314" width="18.7109375" style="755" customWidth="1"/>
    <col min="2315" max="2315" width="28.42578125" style="755" customWidth="1"/>
    <col min="2316" max="2316" width="22.7109375" style="755" customWidth="1"/>
    <col min="2317" max="2317" width="32.7109375" style="755" customWidth="1"/>
    <col min="2318" max="2318" width="18" style="755" customWidth="1"/>
    <col min="2319" max="2319" width="37.7109375" style="755" customWidth="1"/>
    <col min="2320" max="2320" width="25.7109375" style="755" customWidth="1"/>
    <col min="2321" max="2321" width="17.42578125" style="755" customWidth="1"/>
    <col min="2322" max="2322" width="15.42578125" style="755" customWidth="1"/>
    <col min="2323" max="2323" width="24.28515625" style="755" customWidth="1"/>
    <col min="2324" max="2324" width="15.140625" style="755" customWidth="1"/>
    <col min="2325" max="2325" width="21.7109375" style="755" customWidth="1"/>
    <col min="2326" max="2326" width="157.42578125" style="755" customWidth="1"/>
    <col min="2327" max="2327" width="66.42578125" style="755" customWidth="1"/>
    <col min="2328" max="2342" width="0" style="755" hidden="1" customWidth="1"/>
    <col min="2343" max="2347" width="12.42578125" style="755" customWidth="1"/>
    <col min="2348" max="2348" width="13.140625" style="755" customWidth="1"/>
    <col min="2349" max="2349" width="8.7109375" style="755" customWidth="1"/>
    <col min="2350" max="2350" width="12.42578125" style="755" customWidth="1"/>
    <col min="2351" max="2351" width="18" style="755" customWidth="1"/>
    <col min="2352" max="2352" width="15.42578125" style="755" customWidth="1"/>
    <col min="2353" max="2353" width="15.85546875" style="755" customWidth="1"/>
    <col min="2354" max="2354" width="19.42578125" style="755" customWidth="1"/>
    <col min="2355" max="2355" width="22.85546875" style="755" customWidth="1"/>
    <col min="2356" max="2356" width="43" style="755" customWidth="1"/>
    <col min="2357" max="2357" width="49.85546875" style="755" customWidth="1"/>
    <col min="2358" max="2360" width="10" style="755" customWidth="1"/>
    <col min="2361" max="2361" width="39.140625" style="755" customWidth="1"/>
    <col min="2362" max="2362" width="37.28515625" style="755" customWidth="1"/>
    <col min="2363" max="2363" width="31.42578125" style="755" customWidth="1"/>
    <col min="2364" max="2364" width="37" style="755" customWidth="1"/>
    <col min="2365" max="2365" width="31.42578125" style="755" customWidth="1"/>
    <col min="2366" max="2366" width="10" style="755" customWidth="1"/>
    <col min="2367" max="2560" width="15.140625" style="755"/>
    <col min="2561" max="2561" width="14.42578125" style="755" customWidth="1"/>
    <col min="2562" max="2562" width="13.7109375" style="755" customWidth="1"/>
    <col min="2563" max="2563" width="17.42578125" style="755" customWidth="1"/>
    <col min="2564" max="2564" width="16.42578125" style="755" customWidth="1"/>
    <col min="2565" max="2565" width="18" style="755" customWidth="1"/>
    <col min="2566" max="2566" width="19.28515625" style="755" customWidth="1"/>
    <col min="2567" max="2567" width="13" style="755" customWidth="1"/>
    <col min="2568" max="2568" width="17.140625" style="755" customWidth="1"/>
    <col min="2569" max="2569" width="16.140625" style="755" customWidth="1"/>
    <col min="2570" max="2570" width="18.7109375" style="755" customWidth="1"/>
    <col min="2571" max="2571" width="28.42578125" style="755" customWidth="1"/>
    <col min="2572" max="2572" width="22.7109375" style="755" customWidth="1"/>
    <col min="2573" max="2573" width="32.7109375" style="755" customWidth="1"/>
    <col min="2574" max="2574" width="18" style="755" customWidth="1"/>
    <col min="2575" max="2575" width="37.7109375" style="755" customWidth="1"/>
    <col min="2576" max="2576" width="25.7109375" style="755" customWidth="1"/>
    <col min="2577" max="2577" width="17.42578125" style="755" customWidth="1"/>
    <col min="2578" max="2578" width="15.42578125" style="755" customWidth="1"/>
    <col min="2579" max="2579" width="24.28515625" style="755" customWidth="1"/>
    <col min="2580" max="2580" width="15.140625" style="755" customWidth="1"/>
    <col min="2581" max="2581" width="21.7109375" style="755" customWidth="1"/>
    <col min="2582" max="2582" width="157.42578125" style="755" customWidth="1"/>
    <col min="2583" max="2583" width="66.42578125" style="755" customWidth="1"/>
    <col min="2584" max="2598" width="0" style="755" hidden="1" customWidth="1"/>
    <col min="2599" max="2603" width="12.42578125" style="755" customWidth="1"/>
    <col min="2604" max="2604" width="13.140625" style="755" customWidth="1"/>
    <col min="2605" max="2605" width="8.7109375" style="755" customWidth="1"/>
    <col min="2606" max="2606" width="12.42578125" style="755" customWidth="1"/>
    <col min="2607" max="2607" width="18" style="755" customWidth="1"/>
    <col min="2608" max="2608" width="15.42578125" style="755" customWidth="1"/>
    <col min="2609" max="2609" width="15.85546875" style="755" customWidth="1"/>
    <col min="2610" max="2610" width="19.42578125" style="755" customWidth="1"/>
    <col min="2611" max="2611" width="22.85546875" style="755" customWidth="1"/>
    <col min="2612" max="2612" width="43" style="755" customWidth="1"/>
    <col min="2613" max="2613" width="49.85546875" style="755" customWidth="1"/>
    <col min="2614" max="2616" width="10" style="755" customWidth="1"/>
    <col min="2617" max="2617" width="39.140625" style="755" customWidth="1"/>
    <col min="2618" max="2618" width="37.28515625" style="755" customWidth="1"/>
    <col min="2619" max="2619" width="31.42578125" style="755" customWidth="1"/>
    <col min="2620" max="2620" width="37" style="755" customWidth="1"/>
    <col min="2621" max="2621" width="31.42578125" style="755" customWidth="1"/>
    <col min="2622" max="2622" width="10" style="755" customWidth="1"/>
    <col min="2623" max="2816" width="15.140625" style="755"/>
    <col min="2817" max="2817" width="14.42578125" style="755" customWidth="1"/>
    <col min="2818" max="2818" width="13.7109375" style="755" customWidth="1"/>
    <col min="2819" max="2819" width="17.42578125" style="755" customWidth="1"/>
    <col min="2820" max="2820" width="16.42578125" style="755" customWidth="1"/>
    <col min="2821" max="2821" width="18" style="755" customWidth="1"/>
    <col min="2822" max="2822" width="19.28515625" style="755" customWidth="1"/>
    <col min="2823" max="2823" width="13" style="755" customWidth="1"/>
    <col min="2824" max="2824" width="17.140625" style="755" customWidth="1"/>
    <col min="2825" max="2825" width="16.140625" style="755" customWidth="1"/>
    <col min="2826" max="2826" width="18.7109375" style="755" customWidth="1"/>
    <col min="2827" max="2827" width="28.42578125" style="755" customWidth="1"/>
    <col min="2828" max="2828" width="22.7109375" style="755" customWidth="1"/>
    <col min="2829" max="2829" width="32.7109375" style="755" customWidth="1"/>
    <col min="2830" max="2830" width="18" style="755" customWidth="1"/>
    <col min="2831" max="2831" width="37.7109375" style="755" customWidth="1"/>
    <col min="2832" max="2832" width="25.7109375" style="755" customWidth="1"/>
    <col min="2833" max="2833" width="17.42578125" style="755" customWidth="1"/>
    <col min="2834" max="2834" width="15.42578125" style="755" customWidth="1"/>
    <col min="2835" max="2835" width="24.28515625" style="755" customWidth="1"/>
    <col min="2836" max="2836" width="15.140625" style="755" customWidth="1"/>
    <col min="2837" max="2837" width="21.7109375" style="755" customWidth="1"/>
    <col min="2838" max="2838" width="157.42578125" style="755" customWidth="1"/>
    <col min="2839" max="2839" width="66.42578125" style="755" customWidth="1"/>
    <col min="2840" max="2854" width="0" style="755" hidden="1" customWidth="1"/>
    <col min="2855" max="2859" width="12.42578125" style="755" customWidth="1"/>
    <col min="2860" max="2860" width="13.140625" style="755" customWidth="1"/>
    <col min="2861" max="2861" width="8.7109375" style="755" customWidth="1"/>
    <col min="2862" max="2862" width="12.42578125" style="755" customWidth="1"/>
    <col min="2863" max="2863" width="18" style="755" customWidth="1"/>
    <col min="2864" max="2864" width="15.42578125" style="755" customWidth="1"/>
    <col min="2865" max="2865" width="15.85546875" style="755" customWidth="1"/>
    <col min="2866" max="2866" width="19.42578125" style="755" customWidth="1"/>
    <col min="2867" max="2867" width="22.85546875" style="755" customWidth="1"/>
    <col min="2868" max="2868" width="43" style="755" customWidth="1"/>
    <col min="2869" max="2869" width="49.85546875" style="755" customWidth="1"/>
    <col min="2870" max="2872" width="10" style="755" customWidth="1"/>
    <col min="2873" max="2873" width="39.140625" style="755" customWidth="1"/>
    <col min="2874" max="2874" width="37.28515625" style="755" customWidth="1"/>
    <col min="2875" max="2875" width="31.42578125" style="755" customWidth="1"/>
    <col min="2876" max="2876" width="37" style="755" customWidth="1"/>
    <col min="2877" max="2877" width="31.42578125" style="755" customWidth="1"/>
    <col min="2878" max="2878" width="10" style="755" customWidth="1"/>
    <col min="2879" max="3072" width="15.140625" style="755"/>
    <col min="3073" max="3073" width="14.42578125" style="755" customWidth="1"/>
    <col min="3074" max="3074" width="13.7109375" style="755" customWidth="1"/>
    <col min="3075" max="3075" width="17.42578125" style="755" customWidth="1"/>
    <col min="3076" max="3076" width="16.42578125" style="755" customWidth="1"/>
    <col min="3077" max="3077" width="18" style="755" customWidth="1"/>
    <col min="3078" max="3078" width="19.28515625" style="755" customWidth="1"/>
    <col min="3079" max="3079" width="13" style="755" customWidth="1"/>
    <col min="3080" max="3080" width="17.140625" style="755" customWidth="1"/>
    <col min="3081" max="3081" width="16.140625" style="755" customWidth="1"/>
    <col min="3082" max="3082" width="18.7109375" style="755" customWidth="1"/>
    <col min="3083" max="3083" width="28.42578125" style="755" customWidth="1"/>
    <col min="3084" max="3084" width="22.7109375" style="755" customWidth="1"/>
    <col min="3085" max="3085" width="32.7109375" style="755" customWidth="1"/>
    <col min="3086" max="3086" width="18" style="755" customWidth="1"/>
    <col min="3087" max="3087" width="37.7109375" style="755" customWidth="1"/>
    <col min="3088" max="3088" width="25.7109375" style="755" customWidth="1"/>
    <col min="3089" max="3089" width="17.42578125" style="755" customWidth="1"/>
    <col min="3090" max="3090" width="15.42578125" style="755" customWidth="1"/>
    <col min="3091" max="3091" width="24.28515625" style="755" customWidth="1"/>
    <col min="3092" max="3092" width="15.140625" style="755" customWidth="1"/>
    <col min="3093" max="3093" width="21.7109375" style="755" customWidth="1"/>
    <col min="3094" max="3094" width="157.42578125" style="755" customWidth="1"/>
    <col min="3095" max="3095" width="66.42578125" style="755" customWidth="1"/>
    <col min="3096" max="3110" width="0" style="755" hidden="1" customWidth="1"/>
    <col min="3111" max="3115" width="12.42578125" style="755" customWidth="1"/>
    <col min="3116" max="3116" width="13.140625" style="755" customWidth="1"/>
    <col min="3117" max="3117" width="8.7109375" style="755" customWidth="1"/>
    <col min="3118" max="3118" width="12.42578125" style="755" customWidth="1"/>
    <col min="3119" max="3119" width="18" style="755" customWidth="1"/>
    <col min="3120" max="3120" width="15.42578125" style="755" customWidth="1"/>
    <col min="3121" max="3121" width="15.85546875" style="755" customWidth="1"/>
    <col min="3122" max="3122" width="19.42578125" style="755" customWidth="1"/>
    <col min="3123" max="3123" width="22.85546875" style="755" customWidth="1"/>
    <col min="3124" max="3124" width="43" style="755" customWidth="1"/>
    <col min="3125" max="3125" width="49.85546875" style="755" customWidth="1"/>
    <col min="3126" max="3128" width="10" style="755" customWidth="1"/>
    <col min="3129" max="3129" width="39.140625" style="755" customWidth="1"/>
    <col min="3130" max="3130" width="37.28515625" style="755" customWidth="1"/>
    <col min="3131" max="3131" width="31.42578125" style="755" customWidth="1"/>
    <col min="3132" max="3132" width="37" style="755" customWidth="1"/>
    <col min="3133" max="3133" width="31.42578125" style="755" customWidth="1"/>
    <col min="3134" max="3134" width="10" style="755" customWidth="1"/>
    <col min="3135" max="3328" width="15.140625" style="755"/>
    <col min="3329" max="3329" width="14.42578125" style="755" customWidth="1"/>
    <col min="3330" max="3330" width="13.7109375" style="755" customWidth="1"/>
    <col min="3331" max="3331" width="17.42578125" style="755" customWidth="1"/>
    <col min="3332" max="3332" width="16.42578125" style="755" customWidth="1"/>
    <col min="3333" max="3333" width="18" style="755" customWidth="1"/>
    <col min="3334" max="3334" width="19.28515625" style="755" customWidth="1"/>
    <col min="3335" max="3335" width="13" style="755" customWidth="1"/>
    <col min="3336" max="3336" width="17.140625" style="755" customWidth="1"/>
    <col min="3337" max="3337" width="16.140625" style="755" customWidth="1"/>
    <col min="3338" max="3338" width="18.7109375" style="755" customWidth="1"/>
    <col min="3339" max="3339" width="28.42578125" style="755" customWidth="1"/>
    <col min="3340" max="3340" width="22.7109375" style="755" customWidth="1"/>
    <col min="3341" max="3341" width="32.7109375" style="755" customWidth="1"/>
    <col min="3342" max="3342" width="18" style="755" customWidth="1"/>
    <col min="3343" max="3343" width="37.7109375" style="755" customWidth="1"/>
    <col min="3344" max="3344" width="25.7109375" style="755" customWidth="1"/>
    <col min="3345" max="3345" width="17.42578125" style="755" customWidth="1"/>
    <col min="3346" max="3346" width="15.42578125" style="755" customWidth="1"/>
    <col min="3347" max="3347" width="24.28515625" style="755" customWidth="1"/>
    <col min="3348" max="3348" width="15.140625" style="755" customWidth="1"/>
    <col min="3349" max="3349" width="21.7109375" style="755" customWidth="1"/>
    <col min="3350" max="3350" width="157.42578125" style="755" customWidth="1"/>
    <col min="3351" max="3351" width="66.42578125" style="755" customWidth="1"/>
    <col min="3352" max="3366" width="0" style="755" hidden="1" customWidth="1"/>
    <col min="3367" max="3371" width="12.42578125" style="755" customWidth="1"/>
    <col min="3372" max="3372" width="13.140625" style="755" customWidth="1"/>
    <col min="3373" max="3373" width="8.7109375" style="755" customWidth="1"/>
    <col min="3374" max="3374" width="12.42578125" style="755" customWidth="1"/>
    <col min="3375" max="3375" width="18" style="755" customWidth="1"/>
    <col min="3376" max="3376" width="15.42578125" style="755" customWidth="1"/>
    <col min="3377" max="3377" width="15.85546875" style="755" customWidth="1"/>
    <col min="3378" max="3378" width="19.42578125" style="755" customWidth="1"/>
    <col min="3379" max="3379" width="22.85546875" style="755" customWidth="1"/>
    <col min="3380" max="3380" width="43" style="755" customWidth="1"/>
    <col min="3381" max="3381" width="49.85546875" style="755" customWidth="1"/>
    <col min="3382" max="3384" width="10" style="755" customWidth="1"/>
    <col min="3385" max="3385" width="39.140625" style="755" customWidth="1"/>
    <col min="3386" max="3386" width="37.28515625" style="755" customWidth="1"/>
    <col min="3387" max="3387" width="31.42578125" style="755" customWidth="1"/>
    <col min="3388" max="3388" width="37" style="755" customWidth="1"/>
    <col min="3389" max="3389" width="31.42578125" style="755" customWidth="1"/>
    <col min="3390" max="3390" width="10" style="755" customWidth="1"/>
    <col min="3391" max="3584" width="15.140625" style="755"/>
    <col min="3585" max="3585" width="14.42578125" style="755" customWidth="1"/>
    <col min="3586" max="3586" width="13.7109375" style="755" customWidth="1"/>
    <col min="3587" max="3587" width="17.42578125" style="755" customWidth="1"/>
    <col min="3588" max="3588" width="16.42578125" style="755" customWidth="1"/>
    <col min="3589" max="3589" width="18" style="755" customWidth="1"/>
    <col min="3590" max="3590" width="19.28515625" style="755" customWidth="1"/>
    <col min="3591" max="3591" width="13" style="755" customWidth="1"/>
    <col min="3592" max="3592" width="17.140625" style="755" customWidth="1"/>
    <col min="3593" max="3593" width="16.140625" style="755" customWidth="1"/>
    <col min="3594" max="3594" width="18.7109375" style="755" customWidth="1"/>
    <col min="3595" max="3595" width="28.42578125" style="755" customWidth="1"/>
    <col min="3596" max="3596" width="22.7109375" style="755" customWidth="1"/>
    <col min="3597" max="3597" width="32.7109375" style="755" customWidth="1"/>
    <col min="3598" max="3598" width="18" style="755" customWidth="1"/>
    <col min="3599" max="3599" width="37.7109375" style="755" customWidth="1"/>
    <col min="3600" max="3600" width="25.7109375" style="755" customWidth="1"/>
    <col min="3601" max="3601" width="17.42578125" style="755" customWidth="1"/>
    <col min="3602" max="3602" width="15.42578125" style="755" customWidth="1"/>
    <col min="3603" max="3603" width="24.28515625" style="755" customWidth="1"/>
    <col min="3604" max="3604" width="15.140625" style="755" customWidth="1"/>
    <col min="3605" max="3605" width="21.7109375" style="755" customWidth="1"/>
    <col min="3606" max="3606" width="157.42578125" style="755" customWidth="1"/>
    <col min="3607" max="3607" width="66.42578125" style="755" customWidth="1"/>
    <col min="3608" max="3622" width="0" style="755" hidden="1" customWidth="1"/>
    <col min="3623" max="3627" width="12.42578125" style="755" customWidth="1"/>
    <col min="3628" max="3628" width="13.140625" style="755" customWidth="1"/>
    <col min="3629" max="3629" width="8.7109375" style="755" customWidth="1"/>
    <col min="3630" max="3630" width="12.42578125" style="755" customWidth="1"/>
    <col min="3631" max="3631" width="18" style="755" customWidth="1"/>
    <col min="3632" max="3632" width="15.42578125" style="755" customWidth="1"/>
    <col min="3633" max="3633" width="15.85546875" style="755" customWidth="1"/>
    <col min="3634" max="3634" width="19.42578125" style="755" customWidth="1"/>
    <col min="3635" max="3635" width="22.85546875" style="755" customWidth="1"/>
    <col min="3636" max="3636" width="43" style="755" customWidth="1"/>
    <col min="3637" max="3637" width="49.85546875" style="755" customWidth="1"/>
    <col min="3638" max="3640" width="10" style="755" customWidth="1"/>
    <col min="3641" max="3641" width="39.140625" style="755" customWidth="1"/>
    <col min="3642" max="3642" width="37.28515625" style="755" customWidth="1"/>
    <col min="3643" max="3643" width="31.42578125" style="755" customWidth="1"/>
    <col min="3644" max="3644" width="37" style="755" customWidth="1"/>
    <col min="3645" max="3645" width="31.42578125" style="755" customWidth="1"/>
    <col min="3646" max="3646" width="10" style="755" customWidth="1"/>
    <col min="3647" max="3840" width="15.140625" style="755"/>
    <col min="3841" max="3841" width="14.42578125" style="755" customWidth="1"/>
    <col min="3842" max="3842" width="13.7109375" style="755" customWidth="1"/>
    <col min="3843" max="3843" width="17.42578125" style="755" customWidth="1"/>
    <col min="3844" max="3844" width="16.42578125" style="755" customWidth="1"/>
    <col min="3845" max="3845" width="18" style="755" customWidth="1"/>
    <col min="3846" max="3846" width="19.28515625" style="755" customWidth="1"/>
    <col min="3847" max="3847" width="13" style="755" customWidth="1"/>
    <col min="3848" max="3848" width="17.140625" style="755" customWidth="1"/>
    <col min="3849" max="3849" width="16.140625" style="755" customWidth="1"/>
    <col min="3850" max="3850" width="18.7109375" style="755" customWidth="1"/>
    <col min="3851" max="3851" width="28.42578125" style="755" customWidth="1"/>
    <col min="3852" max="3852" width="22.7109375" style="755" customWidth="1"/>
    <col min="3853" max="3853" width="32.7109375" style="755" customWidth="1"/>
    <col min="3854" max="3854" width="18" style="755" customWidth="1"/>
    <col min="3855" max="3855" width="37.7109375" style="755" customWidth="1"/>
    <col min="3856" max="3856" width="25.7109375" style="755" customWidth="1"/>
    <col min="3857" max="3857" width="17.42578125" style="755" customWidth="1"/>
    <col min="3858" max="3858" width="15.42578125" style="755" customWidth="1"/>
    <col min="3859" max="3859" width="24.28515625" style="755" customWidth="1"/>
    <col min="3860" max="3860" width="15.140625" style="755" customWidth="1"/>
    <col min="3861" max="3861" width="21.7109375" style="755" customWidth="1"/>
    <col min="3862" max="3862" width="157.42578125" style="755" customWidth="1"/>
    <col min="3863" max="3863" width="66.42578125" style="755" customWidth="1"/>
    <col min="3864" max="3878" width="0" style="755" hidden="1" customWidth="1"/>
    <col min="3879" max="3883" width="12.42578125" style="755" customWidth="1"/>
    <col min="3884" max="3884" width="13.140625" style="755" customWidth="1"/>
    <col min="3885" max="3885" width="8.7109375" style="755" customWidth="1"/>
    <col min="3886" max="3886" width="12.42578125" style="755" customWidth="1"/>
    <col min="3887" max="3887" width="18" style="755" customWidth="1"/>
    <col min="3888" max="3888" width="15.42578125" style="755" customWidth="1"/>
    <col min="3889" max="3889" width="15.85546875" style="755" customWidth="1"/>
    <col min="3890" max="3890" width="19.42578125" style="755" customWidth="1"/>
    <col min="3891" max="3891" width="22.85546875" style="755" customWidth="1"/>
    <col min="3892" max="3892" width="43" style="755" customWidth="1"/>
    <col min="3893" max="3893" width="49.85546875" style="755" customWidth="1"/>
    <col min="3894" max="3896" width="10" style="755" customWidth="1"/>
    <col min="3897" max="3897" width="39.140625" style="755" customWidth="1"/>
    <col min="3898" max="3898" width="37.28515625" style="755" customWidth="1"/>
    <col min="3899" max="3899" width="31.42578125" style="755" customWidth="1"/>
    <col min="3900" max="3900" width="37" style="755" customWidth="1"/>
    <col min="3901" max="3901" width="31.42578125" style="755" customWidth="1"/>
    <col min="3902" max="3902" width="10" style="755" customWidth="1"/>
    <col min="3903" max="4096" width="15.140625" style="755"/>
    <col min="4097" max="4097" width="14.42578125" style="755" customWidth="1"/>
    <col min="4098" max="4098" width="13.7109375" style="755" customWidth="1"/>
    <col min="4099" max="4099" width="17.42578125" style="755" customWidth="1"/>
    <col min="4100" max="4100" width="16.42578125" style="755" customWidth="1"/>
    <col min="4101" max="4101" width="18" style="755" customWidth="1"/>
    <col min="4102" max="4102" width="19.28515625" style="755" customWidth="1"/>
    <col min="4103" max="4103" width="13" style="755" customWidth="1"/>
    <col min="4104" max="4104" width="17.140625" style="755" customWidth="1"/>
    <col min="4105" max="4105" width="16.140625" style="755" customWidth="1"/>
    <col min="4106" max="4106" width="18.7109375" style="755" customWidth="1"/>
    <col min="4107" max="4107" width="28.42578125" style="755" customWidth="1"/>
    <col min="4108" max="4108" width="22.7109375" style="755" customWidth="1"/>
    <col min="4109" max="4109" width="32.7109375" style="755" customWidth="1"/>
    <col min="4110" max="4110" width="18" style="755" customWidth="1"/>
    <col min="4111" max="4111" width="37.7109375" style="755" customWidth="1"/>
    <col min="4112" max="4112" width="25.7109375" style="755" customWidth="1"/>
    <col min="4113" max="4113" width="17.42578125" style="755" customWidth="1"/>
    <col min="4114" max="4114" width="15.42578125" style="755" customWidth="1"/>
    <col min="4115" max="4115" width="24.28515625" style="755" customWidth="1"/>
    <col min="4116" max="4116" width="15.140625" style="755" customWidth="1"/>
    <col min="4117" max="4117" width="21.7109375" style="755" customWidth="1"/>
    <col min="4118" max="4118" width="157.42578125" style="755" customWidth="1"/>
    <col min="4119" max="4119" width="66.42578125" style="755" customWidth="1"/>
    <col min="4120" max="4134" width="0" style="755" hidden="1" customWidth="1"/>
    <col min="4135" max="4139" width="12.42578125" style="755" customWidth="1"/>
    <col min="4140" max="4140" width="13.140625" style="755" customWidth="1"/>
    <col min="4141" max="4141" width="8.7109375" style="755" customWidth="1"/>
    <col min="4142" max="4142" width="12.42578125" style="755" customWidth="1"/>
    <col min="4143" max="4143" width="18" style="755" customWidth="1"/>
    <col min="4144" max="4144" width="15.42578125" style="755" customWidth="1"/>
    <col min="4145" max="4145" width="15.85546875" style="755" customWidth="1"/>
    <col min="4146" max="4146" width="19.42578125" style="755" customWidth="1"/>
    <col min="4147" max="4147" width="22.85546875" style="755" customWidth="1"/>
    <col min="4148" max="4148" width="43" style="755" customWidth="1"/>
    <col min="4149" max="4149" width="49.85546875" style="755" customWidth="1"/>
    <col min="4150" max="4152" width="10" style="755" customWidth="1"/>
    <col min="4153" max="4153" width="39.140625" style="755" customWidth="1"/>
    <col min="4154" max="4154" width="37.28515625" style="755" customWidth="1"/>
    <col min="4155" max="4155" width="31.42578125" style="755" customWidth="1"/>
    <col min="4156" max="4156" width="37" style="755" customWidth="1"/>
    <col min="4157" max="4157" width="31.42578125" style="755" customWidth="1"/>
    <col min="4158" max="4158" width="10" style="755" customWidth="1"/>
    <col min="4159" max="4352" width="15.140625" style="755"/>
    <col min="4353" max="4353" width="14.42578125" style="755" customWidth="1"/>
    <col min="4354" max="4354" width="13.7109375" style="755" customWidth="1"/>
    <col min="4355" max="4355" width="17.42578125" style="755" customWidth="1"/>
    <col min="4356" max="4356" width="16.42578125" style="755" customWidth="1"/>
    <col min="4357" max="4357" width="18" style="755" customWidth="1"/>
    <col min="4358" max="4358" width="19.28515625" style="755" customWidth="1"/>
    <col min="4359" max="4359" width="13" style="755" customWidth="1"/>
    <col min="4360" max="4360" width="17.140625" style="755" customWidth="1"/>
    <col min="4361" max="4361" width="16.140625" style="755" customWidth="1"/>
    <col min="4362" max="4362" width="18.7109375" style="755" customWidth="1"/>
    <col min="4363" max="4363" width="28.42578125" style="755" customWidth="1"/>
    <col min="4364" max="4364" width="22.7109375" style="755" customWidth="1"/>
    <col min="4365" max="4365" width="32.7109375" style="755" customWidth="1"/>
    <col min="4366" max="4366" width="18" style="755" customWidth="1"/>
    <col min="4367" max="4367" width="37.7109375" style="755" customWidth="1"/>
    <col min="4368" max="4368" width="25.7109375" style="755" customWidth="1"/>
    <col min="4369" max="4369" width="17.42578125" style="755" customWidth="1"/>
    <col min="4370" max="4370" width="15.42578125" style="755" customWidth="1"/>
    <col min="4371" max="4371" width="24.28515625" style="755" customWidth="1"/>
    <col min="4372" max="4372" width="15.140625" style="755" customWidth="1"/>
    <col min="4373" max="4373" width="21.7109375" style="755" customWidth="1"/>
    <col min="4374" max="4374" width="157.42578125" style="755" customWidth="1"/>
    <col min="4375" max="4375" width="66.42578125" style="755" customWidth="1"/>
    <col min="4376" max="4390" width="0" style="755" hidden="1" customWidth="1"/>
    <col min="4391" max="4395" width="12.42578125" style="755" customWidth="1"/>
    <col min="4396" max="4396" width="13.140625" style="755" customWidth="1"/>
    <col min="4397" max="4397" width="8.7109375" style="755" customWidth="1"/>
    <col min="4398" max="4398" width="12.42578125" style="755" customWidth="1"/>
    <col min="4399" max="4399" width="18" style="755" customWidth="1"/>
    <col min="4400" max="4400" width="15.42578125" style="755" customWidth="1"/>
    <col min="4401" max="4401" width="15.85546875" style="755" customWidth="1"/>
    <col min="4402" max="4402" width="19.42578125" style="755" customWidth="1"/>
    <col min="4403" max="4403" width="22.85546875" style="755" customWidth="1"/>
    <col min="4404" max="4404" width="43" style="755" customWidth="1"/>
    <col min="4405" max="4405" width="49.85546875" style="755" customWidth="1"/>
    <col min="4406" max="4408" width="10" style="755" customWidth="1"/>
    <col min="4409" max="4409" width="39.140625" style="755" customWidth="1"/>
    <col min="4410" max="4410" width="37.28515625" style="755" customWidth="1"/>
    <col min="4411" max="4411" width="31.42578125" style="755" customWidth="1"/>
    <col min="4412" max="4412" width="37" style="755" customWidth="1"/>
    <col min="4413" max="4413" width="31.42578125" style="755" customWidth="1"/>
    <col min="4414" max="4414" width="10" style="755" customWidth="1"/>
    <col min="4415" max="4608" width="15.140625" style="755"/>
    <col min="4609" max="4609" width="14.42578125" style="755" customWidth="1"/>
    <col min="4610" max="4610" width="13.7109375" style="755" customWidth="1"/>
    <col min="4611" max="4611" width="17.42578125" style="755" customWidth="1"/>
    <col min="4612" max="4612" width="16.42578125" style="755" customWidth="1"/>
    <col min="4613" max="4613" width="18" style="755" customWidth="1"/>
    <col min="4614" max="4614" width="19.28515625" style="755" customWidth="1"/>
    <col min="4615" max="4615" width="13" style="755" customWidth="1"/>
    <col min="4616" max="4616" width="17.140625" style="755" customWidth="1"/>
    <col min="4617" max="4617" width="16.140625" style="755" customWidth="1"/>
    <col min="4618" max="4618" width="18.7109375" style="755" customWidth="1"/>
    <col min="4619" max="4619" width="28.42578125" style="755" customWidth="1"/>
    <col min="4620" max="4620" width="22.7109375" style="755" customWidth="1"/>
    <col min="4621" max="4621" width="32.7109375" style="755" customWidth="1"/>
    <col min="4622" max="4622" width="18" style="755" customWidth="1"/>
    <col min="4623" max="4623" width="37.7109375" style="755" customWidth="1"/>
    <col min="4624" max="4624" width="25.7109375" style="755" customWidth="1"/>
    <col min="4625" max="4625" width="17.42578125" style="755" customWidth="1"/>
    <col min="4626" max="4626" width="15.42578125" style="755" customWidth="1"/>
    <col min="4627" max="4627" width="24.28515625" style="755" customWidth="1"/>
    <col min="4628" max="4628" width="15.140625" style="755" customWidth="1"/>
    <col min="4629" max="4629" width="21.7109375" style="755" customWidth="1"/>
    <col min="4630" max="4630" width="157.42578125" style="755" customWidth="1"/>
    <col min="4631" max="4631" width="66.42578125" style="755" customWidth="1"/>
    <col min="4632" max="4646" width="0" style="755" hidden="1" customWidth="1"/>
    <col min="4647" max="4651" width="12.42578125" style="755" customWidth="1"/>
    <col min="4652" max="4652" width="13.140625" style="755" customWidth="1"/>
    <col min="4653" max="4653" width="8.7109375" style="755" customWidth="1"/>
    <col min="4654" max="4654" width="12.42578125" style="755" customWidth="1"/>
    <col min="4655" max="4655" width="18" style="755" customWidth="1"/>
    <col min="4656" max="4656" width="15.42578125" style="755" customWidth="1"/>
    <col min="4657" max="4657" width="15.85546875" style="755" customWidth="1"/>
    <col min="4658" max="4658" width="19.42578125" style="755" customWidth="1"/>
    <col min="4659" max="4659" width="22.85546875" style="755" customWidth="1"/>
    <col min="4660" max="4660" width="43" style="755" customWidth="1"/>
    <col min="4661" max="4661" width="49.85546875" style="755" customWidth="1"/>
    <col min="4662" max="4664" width="10" style="755" customWidth="1"/>
    <col min="4665" max="4665" width="39.140625" style="755" customWidth="1"/>
    <col min="4666" max="4666" width="37.28515625" style="755" customWidth="1"/>
    <col min="4667" max="4667" width="31.42578125" style="755" customWidth="1"/>
    <col min="4668" max="4668" width="37" style="755" customWidth="1"/>
    <col min="4669" max="4669" width="31.42578125" style="755" customWidth="1"/>
    <col min="4670" max="4670" width="10" style="755" customWidth="1"/>
    <col min="4671" max="4864" width="15.140625" style="755"/>
    <col min="4865" max="4865" width="14.42578125" style="755" customWidth="1"/>
    <col min="4866" max="4866" width="13.7109375" style="755" customWidth="1"/>
    <col min="4867" max="4867" width="17.42578125" style="755" customWidth="1"/>
    <col min="4868" max="4868" width="16.42578125" style="755" customWidth="1"/>
    <col min="4869" max="4869" width="18" style="755" customWidth="1"/>
    <col min="4870" max="4870" width="19.28515625" style="755" customWidth="1"/>
    <col min="4871" max="4871" width="13" style="755" customWidth="1"/>
    <col min="4872" max="4872" width="17.140625" style="755" customWidth="1"/>
    <col min="4873" max="4873" width="16.140625" style="755" customWidth="1"/>
    <col min="4874" max="4874" width="18.7109375" style="755" customWidth="1"/>
    <col min="4875" max="4875" width="28.42578125" style="755" customWidth="1"/>
    <col min="4876" max="4876" width="22.7109375" style="755" customWidth="1"/>
    <col min="4877" max="4877" width="32.7109375" style="755" customWidth="1"/>
    <col min="4878" max="4878" width="18" style="755" customWidth="1"/>
    <col min="4879" max="4879" width="37.7109375" style="755" customWidth="1"/>
    <col min="4880" max="4880" width="25.7109375" style="755" customWidth="1"/>
    <col min="4881" max="4881" width="17.42578125" style="755" customWidth="1"/>
    <col min="4882" max="4882" width="15.42578125" style="755" customWidth="1"/>
    <col min="4883" max="4883" width="24.28515625" style="755" customWidth="1"/>
    <col min="4884" max="4884" width="15.140625" style="755" customWidth="1"/>
    <col min="4885" max="4885" width="21.7109375" style="755" customWidth="1"/>
    <col min="4886" max="4886" width="157.42578125" style="755" customWidth="1"/>
    <col min="4887" max="4887" width="66.42578125" style="755" customWidth="1"/>
    <col min="4888" max="4902" width="0" style="755" hidden="1" customWidth="1"/>
    <col min="4903" max="4907" width="12.42578125" style="755" customWidth="1"/>
    <col min="4908" max="4908" width="13.140625" style="755" customWidth="1"/>
    <col min="4909" max="4909" width="8.7109375" style="755" customWidth="1"/>
    <col min="4910" max="4910" width="12.42578125" style="755" customWidth="1"/>
    <col min="4911" max="4911" width="18" style="755" customWidth="1"/>
    <col min="4912" max="4912" width="15.42578125" style="755" customWidth="1"/>
    <col min="4913" max="4913" width="15.85546875" style="755" customWidth="1"/>
    <col min="4914" max="4914" width="19.42578125" style="755" customWidth="1"/>
    <col min="4915" max="4915" width="22.85546875" style="755" customWidth="1"/>
    <col min="4916" max="4916" width="43" style="755" customWidth="1"/>
    <col min="4917" max="4917" width="49.85546875" style="755" customWidth="1"/>
    <col min="4918" max="4920" width="10" style="755" customWidth="1"/>
    <col min="4921" max="4921" width="39.140625" style="755" customWidth="1"/>
    <col min="4922" max="4922" width="37.28515625" style="755" customWidth="1"/>
    <col min="4923" max="4923" width="31.42578125" style="755" customWidth="1"/>
    <col min="4924" max="4924" width="37" style="755" customWidth="1"/>
    <col min="4925" max="4925" width="31.42578125" style="755" customWidth="1"/>
    <col min="4926" max="4926" width="10" style="755" customWidth="1"/>
    <col min="4927" max="5120" width="15.140625" style="755"/>
    <col min="5121" max="5121" width="14.42578125" style="755" customWidth="1"/>
    <col min="5122" max="5122" width="13.7109375" style="755" customWidth="1"/>
    <col min="5123" max="5123" width="17.42578125" style="755" customWidth="1"/>
    <col min="5124" max="5124" width="16.42578125" style="755" customWidth="1"/>
    <col min="5125" max="5125" width="18" style="755" customWidth="1"/>
    <col min="5126" max="5126" width="19.28515625" style="755" customWidth="1"/>
    <col min="5127" max="5127" width="13" style="755" customWidth="1"/>
    <col min="5128" max="5128" width="17.140625" style="755" customWidth="1"/>
    <col min="5129" max="5129" width="16.140625" style="755" customWidth="1"/>
    <col min="5130" max="5130" width="18.7109375" style="755" customWidth="1"/>
    <col min="5131" max="5131" width="28.42578125" style="755" customWidth="1"/>
    <col min="5132" max="5132" width="22.7109375" style="755" customWidth="1"/>
    <col min="5133" max="5133" width="32.7109375" style="755" customWidth="1"/>
    <col min="5134" max="5134" width="18" style="755" customWidth="1"/>
    <col min="5135" max="5135" width="37.7109375" style="755" customWidth="1"/>
    <col min="5136" max="5136" width="25.7109375" style="755" customWidth="1"/>
    <col min="5137" max="5137" width="17.42578125" style="755" customWidth="1"/>
    <col min="5138" max="5138" width="15.42578125" style="755" customWidth="1"/>
    <col min="5139" max="5139" width="24.28515625" style="755" customWidth="1"/>
    <col min="5140" max="5140" width="15.140625" style="755" customWidth="1"/>
    <col min="5141" max="5141" width="21.7109375" style="755" customWidth="1"/>
    <col min="5142" max="5142" width="157.42578125" style="755" customWidth="1"/>
    <col min="5143" max="5143" width="66.42578125" style="755" customWidth="1"/>
    <col min="5144" max="5158" width="0" style="755" hidden="1" customWidth="1"/>
    <col min="5159" max="5163" width="12.42578125" style="755" customWidth="1"/>
    <col min="5164" max="5164" width="13.140625" style="755" customWidth="1"/>
    <col min="5165" max="5165" width="8.7109375" style="755" customWidth="1"/>
    <col min="5166" max="5166" width="12.42578125" style="755" customWidth="1"/>
    <col min="5167" max="5167" width="18" style="755" customWidth="1"/>
    <col min="5168" max="5168" width="15.42578125" style="755" customWidth="1"/>
    <col min="5169" max="5169" width="15.85546875" style="755" customWidth="1"/>
    <col min="5170" max="5170" width="19.42578125" style="755" customWidth="1"/>
    <col min="5171" max="5171" width="22.85546875" style="755" customWidth="1"/>
    <col min="5172" max="5172" width="43" style="755" customWidth="1"/>
    <col min="5173" max="5173" width="49.85546875" style="755" customWidth="1"/>
    <col min="5174" max="5176" width="10" style="755" customWidth="1"/>
    <col min="5177" max="5177" width="39.140625" style="755" customWidth="1"/>
    <col min="5178" max="5178" width="37.28515625" style="755" customWidth="1"/>
    <col min="5179" max="5179" width="31.42578125" style="755" customWidth="1"/>
    <col min="5180" max="5180" width="37" style="755" customWidth="1"/>
    <col min="5181" max="5181" width="31.42578125" style="755" customWidth="1"/>
    <col min="5182" max="5182" width="10" style="755" customWidth="1"/>
    <col min="5183" max="5376" width="15.140625" style="755"/>
    <col min="5377" max="5377" width="14.42578125" style="755" customWidth="1"/>
    <col min="5378" max="5378" width="13.7109375" style="755" customWidth="1"/>
    <col min="5379" max="5379" width="17.42578125" style="755" customWidth="1"/>
    <col min="5380" max="5380" width="16.42578125" style="755" customWidth="1"/>
    <col min="5381" max="5381" width="18" style="755" customWidth="1"/>
    <col min="5382" max="5382" width="19.28515625" style="755" customWidth="1"/>
    <col min="5383" max="5383" width="13" style="755" customWidth="1"/>
    <col min="5384" max="5384" width="17.140625" style="755" customWidth="1"/>
    <col min="5385" max="5385" width="16.140625" style="755" customWidth="1"/>
    <col min="5386" max="5386" width="18.7109375" style="755" customWidth="1"/>
    <col min="5387" max="5387" width="28.42578125" style="755" customWidth="1"/>
    <col min="5388" max="5388" width="22.7109375" style="755" customWidth="1"/>
    <col min="5389" max="5389" width="32.7109375" style="755" customWidth="1"/>
    <col min="5390" max="5390" width="18" style="755" customWidth="1"/>
    <col min="5391" max="5391" width="37.7109375" style="755" customWidth="1"/>
    <col min="5392" max="5392" width="25.7109375" style="755" customWidth="1"/>
    <col min="5393" max="5393" width="17.42578125" style="755" customWidth="1"/>
    <col min="5394" max="5394" width="15.42578125" style="755" customWidth="1"/>
    <col min="5395" max="5395" width="24.28515625" style="755" customWidth="1"/>
    <col min="5396" max="5396" width="15.140625" style="755" customWidth="1"/>
    <col min="5397" max="5397" width="21.7109375" style="755" customWidth="1"/>
    <col min="5398" max="5398" width="157.42578125" style="755" customWidth="1"/>
    <col min="5399" max="5399" width="66.42578125" style="755" customWidth="1"/>
    <col min="5400" max="5414" width="0" style="755" hidden="1" customWidth="1"/>
    <col min="5415" max="5419" width="12.42578125" style="755" customWidth="1"/>
    <col min="5420" max="5420" width="13.140625" style="755" customWidth="1"/>
    <col min="5421" max="5421" width="8.7109375" style="755" customWidth="1"/>
    <col min="5422" max="5422" width="12.42578125" style="755" customWidth="1"/>
    <col min="5423" max="5423" width="18" style="755" customWidth="1"/>
    <col min="5424" max="5424" width="15.42578125" style="755" customWidth="1"/>
    <col min="5425" max="5425" width="15.85546875" style="755" customWidth="1"/>
    <col min="5426" max="5426" width="19.42578125" style="755" customWidth="1"/>
    <col min="5427" max="5427" width="22.85546875" style="755" customWidth="1"/>
    <col min="5428" max="5428" width="43" style="755" customWidth="1"/>
    <col min="5429" max="5429" width="49.85546875" style="755" customWidth="1"/>
    <col min="5430" max="5432" width="10" style="755" customWidth="1"/>
    <col min="5433" max="5433" width="39.140625" style="755" customWidth="1"/>
    <col min="5434" max="5434" width="37.28515625" style="755" customWidth="1"/>
    <col min="5435" max="5435" width="31.42578125" style="755" customWidth="1"/>
    <col min="5436" max="5436" width="37" style="755" customWidth="1"/>
    <col min="5437" max="5437" width="31.42578125" style="755" customWidth="1"/>
    <col min="5438" max="5438" width="10" style="755" customWidth="1"/>
    <col min="5439" max="5632" width="15.140625" style="755"/>
    <col min="5633" max="5633" width="14.42578125" style="755" customWidth="1"/>
    <col min="5634" max="5634" width="13.7109375" style="755" customWidth="1"/>
    <col min="5635" max="5635" width="17.42578125" style="755" customWidth="1"/>
    <col min="5636" max="5636" width="16.42578125" style="755" customWidth="1"/>
    <col min="5637" max="5637" width="18" style="755" customWidth="1"/>
    <col min="5638" max="5638" width="19.28515625" style="755" customWidth="1"/>
    <col min="5639" max="5639" width="13" style="755" customWidth="1"/>
    <col min="5640" max="5640" width="17.140625" style="755" customWidth="1"/>
    <col min="5641" max="5641" width="16.140625" style="755" customWidth="1"/>
    <col min="5642" max="5642" width="18.7109375" style="755" customWidth="1"/>
    <col min="5643" max="5643" width="28.42578125" style="755" customWidth="1"/>
    <col min="5644" max="5644" width="22.7109375" style="755" customWidth="1"/>
    <col min="5645" max="5645" width="32.7109375" style="755" customWidth="1"/>
    <col min="5646" max="5646" width="18" style="755" customWidth="1"/>
    <col min="5647" max="5647" width="37.7109375" style="755" customWidth="1"/>
    <col min="5648" max="5648" width="25.7109375" style="755" customWidth="1"/>
    <col min="5649" max="5649" width="17.42578125" style="755" customWidth="1"/>
    <col min="5650" max="5650" width="15.42578125" style="755" customWidth="1"/>
    <col min="5651" max="5651" width="24.28515625" style="755" customWidth="1"/>
    <col min="5652" max="5652" width="15.140625" style="755" customWidth="1"/>
    <col min="5653" max="5653" width="21.7109375" style="755" customWidth="1"/>
    <col min="5654" max="5654" width="157.42578125" style="755" customWidth="1"/>
    <col min="5655" max="5655" width="66.42578125" style="755" customWidth="1"/>
    <col min="5656" max="5670" width="0" style="755" hidden="1" customWidth="1"/>
    <col min="5671" max="5675" width="12.42578125" style="755" customWidth="1"/>
    <col min="5676" max="5676" width="13.140625" style="755" customWidth="1"/>
    <col min="5677" max="5677" width="8.7109375" style="755" customWidth="1"/>
    <col min="5678" max="5678" width="12.42578125" style="755" customWidth="1"/>
    <col min="5679" max="5679" width="18" style="755" customWidth="1"/>
    <col min="5680" max="5680" width="15.42578125" style="755" customWidth="1"/>
    <col min="5681" max="5681" width="15.85546875" style="755" customWidth="1"/>
    <col min="5682" max="5682" width="19.42578125" style="755" customWidth="1"/>
    <col min="5683" max="5683" width="22.85546875" style="755" customWidth="1"/>
    <col min="5684" max="5684" width="43" style="755" customWidth="1"/>
    <col min="5685" max="5685" width="49.85546875" style="755" customWidth="1"/>
    <col min="5686" max="5688" width="10" style="755" customWidth="1"/>
    <col min="5689" max="5689" width="39.140625" style="755" customWidth="1"/>
    <col min="5690" max="5690" width="37.28515625" style="755" customWidth="1"/>
    <col min="5691" max="5691" width="31.42578125" style="755" customWidth="1"/>
    <col min="5692" max="5692" width="37" style="755" customWidth="1"/>
    <col min="5693" max="5693" width="31.42578125" style="755" customWidth="1"/>
    <col min="5694" max="5694" width="10" style="755" customWidth="1"/>
    <col min="5695" max="5888" width="15.140625" style="755"/>
    <col min="5889" max="5889" width="14.42578125" style="755" customWidth="1"/>
    <col min="5890" max="5890" width="13.7109375" style="755" customWidth="1"/>
    <col min="5891" max="5891" width="17.42578125" style="755" customWidth="1"/>
    <col min="5892" max="5892" width="16.42578125" style="755" customWidth="1"/>
    <col min="5893" max="5893" width="18" style="755" customWidth="1"/>
    <col min="5894" max="5894" width="19.28515625" style="755" customWidth="1"/>
    <col min="5895" max="5895" width="13" style="755" customWidth="1"/>
    <col min="5896" max="5896" width="17.140625" style="755" customWidth="1"/>
    <col min="5897" max="5897" width="16.140625" style="755" customWidth="1"/>
    <col min="5898" max="5898" width="18.7109375" style="755" customWidth="1"/>
    <col min="5899" max="5899" width="28.42578125" style="755" customWidth="1"/>
    <col min="5900" max="5900" width="22.7109375" style="755" customWidth="1"/>
    <col min="5901" max="5901" width="32.7109375" style="755" customWidth="1"/>
    <col min="5902" max="5902" width="18" style="755" customWidth="1"/>
    <col min="5903" max="5903" width="37.7109375" style="755" customWidth="1"/>
    <col min="5904" max="5904" width="25.7109375" style="755" customWidth="1"/>
    <col min="5905" max="5905" width="17.42578125" style="755" customWidth="1"/>
    <col min="5906" max="5906" width="15.42578125" style="755" customWidth="1"/>
    <col min="5907" max="5907" width="24.28515625" style="755" customWidth="1"/>
    <col min="5908" max="5908" width="15.140625" style="755" customWidth="1"/>
    <col min="5909" max="5909" width="21.7109375" style="755" customWidth="1"/>
    <col min="5910" max="5910" width="157.42578125" style="755" customWidth="1"/>
    <col min="5911" max="5911" width="66.42578125" style="755" customWidth="1"/>
    <col min="5912" max="5926" width="0" style="755" hidden="1" customWidth="1"/>
    <col min="5927" max="5931" width="12.42578125" style="755" customWidth="1"/>
    <col min="5932" max="5932" width="13.140625" style="755" customWidth="1"/>
    <col min="5933" max="5933" width="8.7109375" style="755" customWidth="1"/>
    <col min="5934" max="5934" width="12.42578125" style="755" customWidth="1"/>
    <col min="5935" max="5935" width="18" style="755" customWidth="1"/>
    <col min="5936" max="5936" width="15.42578125" style="755" customWidth="1"/>
    <col min="5937" max="5937" width="15.85546875" style="755" customWidth="1"/>
    <col min="5938" max="5938" width="19.42578125" style="755" customWidth="1"/>
    <col min="5939" max="5939" width="22.85546875" style="755" customWidth="1"/>
    <col min="5940" max="5940" width="43" style="755" customWidth="1"/>
    <col min="5941" max="5941" width="49.85546875" style="755" customWidth="1"/>
    <col min="5942" max="5944" width="10" style="755" customWidth="1"/>
    <col min="5945" max="5945" width="39.140625" style="755" customWidth="1"/>
    <col min="5946" max="5946" width="37.28515625" style="755" customWidth="1"/>
    <col min="5947" max="5947" width="31.42578125" style="755" customWidth="1"/>
    <col min="5948" max="5948" width="37" style="755" customWidth="1"/>
    <col min="5949" max="5949" width="31.42578125" style="755" customWidth="1"/>
    <col min="5950" max="5950" width="10" style="755" customWidth="1"/>
    <col min="5951" max="6144" width="15.140625" style="755"/>
    <col min="6145" max="6145" width="14.42578125" style="755" customWidth="1"/>
    <col min="6146" max="6146" width="13.7109375" style="755" customWidth="1"/>
    <col min="6147" max="6147" width="17.42578125" style="755" customWidth="1"/>
    <col min="6148" max="6148" width="16.42578125" style="755" customWidth="1"/>
    <col min="6149" max="6149" width="18" style="755" customWidth="1"/>
    <col min="6150" max="6150" width="19.28515625" style="755" customWidth="1"/>
    <col min="6151" max="6151" width="13" style="755" customWidth="1"/>
    <col min="6152" max="6152" width="17.140625" style="755" customWidth="1"/>
    <col min="6153" max="6153" width="16.140625" style="755" customWidth="1"/>
    <col min="6154" max="6154" width="18.7109375" style="755" customWidth="1"/>
    <col min="6155" max="6155" width="28.42578125" style="755" customWidth="1"/>
    <col min="6156" max="6156" width="22.7109375" style="755" customWidth="1"/>
    <col min="6157" max="6157" width="32.7109375" style="755" customWidth="1"/>
    <col min="6158" max="6158" width="18" style="755" customWidth="1"/>
    <col min="6159" max="6159" width="37.7109375" style="755" customWidth="1"/>
    <col min="6160" max="6160" width="25.7109375" style="755" customWidth="1"/>
    <col min="6161" max="6161" width="17.42578125" style="755" customWidth="1"/>
    <col min="6162" max="6162" width="15.42578125" style="755" customWidth="1"/>
    <col min="6163" max="6163" width="24.28515625" style="755" customWidth="1"/>
    <col min="6164" max="6164" width="15.140625" style="755" customWidth="1"/>
    <col min="6165" max="6165" width="21.7109375" style="755" customWidth="1"/>
    <col min="6166" max="6166" width="157.42578125" style="755" customWidth="1"/>
    <col min="6167" max="6167" width="66.42578125" style="755" customWidth="1"/>
    <col min="6168" max="6182" width="0" style="755" hidden="1" customWidth="1"/>
    <col min="6183" max="6187" width="12.42578125" style="755" customWidth="1"/>
    <col min="6188" max="6188" width="13.140625" style="755" customWidth="1"/>
    <col min="6189" max="6189" width="8.7109375" style="755" customWidth="1"/>
    <col min="6190" max="6190" width="12.42578125" style="755" customWidth="1"/>
    <col min="6191" max="6191" width="18" style="755" customWidth="1"/>
    <col min="6192" max="6192" width="15.42578125" style="755" customWidth="1"/>
    <col min="6193" max="6193" width="15.85546875" style="755" customWidth="1"/>
    <col min="6194" max="6194" width="19.42578125" style="755" customWidth="1"/>
    <col min="6195" max="6195" width="22.85546875" style="755" customWidth="1"/>
    <col min="6196" max="6196" width="43" style="755" customWidth="1"/>
    <col min="6197" max="6197" width="49.85546875" style="755" customWidth="1"/>
    <col min="6198" max="6200" width="10" style="755" customWidth="1"/>
    <col min="6201" max="6201" width="39.140625" style="755" customWidth="1"/>
    <col min="6202" max="6202" width="37.28515625" style="755" customWidth="1"/>
    <col min="6203" max="6203" width="31.42578125" style="755" customWidth="1"/>
    <col min="6204" max="6204" width="37" style="755" customWidth="1"/>
    <col min="6205" max="6205" width="31.42578125" style="755" customWidth="1"/>
    <col min="6206" max="6206" width="10" style="755" customWidth="1"/>
    <col min="6207" max="6400" width="15.140625" style="755"/>
    <col min="6401" max="6401" width="14.42578125" style="755" customWidth="1"/>
    <col min="6402" max="6402" width="13.7109375" style="755" customWidth="1"/>
    <col min="6403" max="6403" width="17.42578125" style="755" customWidth="1"/>
    <col min="6404" max="6404" width="16.42578125" style="755" customWidth="1"/>
    <col min="6405" max="6405" width="18" style="755" customWidth="1"/>
    <col min="6406" max="6406" width="19.28515625" style="755" customWidth="1"/>
    <col min="6407" max="6407" width="13" style="755" customWidth="1"/>
    <col min="6408" max="6408" width="17.140625" style="755" customWidth="1"/>
    <col min="6409" max="6409" width="16.140625" style="755" customWidth="1"/>
    <col min="6410" max="6410" width="18.7109375" style="755" customWidth="1"/>
    <col min="6411" max="6411" width="28.42578125" style="755" customWidth="1"/>
    <col min="6412" max="6412" width="22.7109375" style="755" customWidth="1"/>
    <col min="6413" max="6413" width="32.7109375" style="755" customWidth="1"/>
    <col min="6414" max="6414" width="18" style="755" customWidth="1"/>
    <col min="6415" max="6415" width="37.7109375" style="755" customWidth="1"/>
    <col min="6416" max="6416" width="25.7109375" style="755" customWidth="1"/>
    <col min="6417" max="6417" width="17.42578125" style="755" customWidth="1"/>
    <col min="6418" max="6418" width="15.42578125" style="755" customWidth="1"/>
    <col min="6419" max="6419" width="24.28515625" style="755" customWidth="1"/>
    <col min="6420" max="6420" width="15.140625" style="755" customWidth="1"/>
    <col min="6421" max="6421" width="21.7109375" style="755" customWidth="1"/>
    <col min="6422" max="6422" width="157.42578125" style="755" customWidth="1"/>
    <col min="6423" max="6423" width="66.42578125" style="755" customWidth="1"/>
    <col min="6424" max="6438" width="0" style="755" hidden="1" customWidth="1"/>
    <col min="6439" max="6443" width="12.42578125" style="755" customWidth="1"/>
    <col min="6444" max="6444" width="13.140625" style="755" customWidth="1"/>
    <col min="6445" max="6445" width="8.7109375" style="755" customWidth="1"/>
    <col min="6446" max="6446" width="12.42578125" style="755" customWidth="1"/>
    <col min="6447" max="6447" width="18" style="755" customWidth="1"/>
    <col min="6448" max="6448" width="15.42578125" style="755" customWidth="1"/>
    <col min="6449" max="6449" width="15.85546875" style="755" customWidth="1"/>
    <col min="6450" max="6450" width="19.42578125" style="755" customWidth="1"/>
    <col min="6451" max="6451" width="22.85546875" style="755" customWidth="1"/>
    <col min="6452" max="6452" width="43" style="755" customWidth="1"/>
    <col min="6453" max="6453" width="49.85546875" style="755" customWidth="1"/>
    <col min="6454" max="6456" width="10" style="755" customWidth="1"/>
    <col min="6457" max="6457" width="39.140625" style="755" customWidth="1"/>
    <col min="6458" max="6458" width="37.28515625" style="755" customWidth="1"/>
    <col min="6459" max="6459" width="31.42578125" style="755" customWidth="1"/>
    <col min="6460" max="6460" width="37" style="755" customWidth="1"/>
    <col min="6461" max="6461" width="31.42578125" style="755" customWidth="1"/>
    <col min="6462" max="6462" width="10" style="755" customWidth="1"/>
    <col min="6463" max="6656" width="15.140625" style="755"/>
    <col min="6657" max="6657" width="14.42578125" style="755" customWidth="1"/>
    <col min="6658" max="6658" width="13.7109375" style="755" customWidth="1"/>
    <col min="6659" max="6659" width="17.42578125" style="755" customWidth="1"/>
    <col min="6660" max="6660" width="16.42578125" style="755" customWidth="1"/>
    <col min="6661" max="6661" width="18" style="755" customWidth="1"/>
    <col min="6662" max="6662" width="19.28515625" style="755" customWidth="1"/>
    <col min="6663" max="6663" width="13" style="755" customWidth="1"/>
    <col min="6664" max="6664" width="17.140625" style="755" customWidth="1"/>
    <col min="6665" max="6665" width="16.140625" style="755" customWidth="1"/>
    <col min="6666" max="6666" width="18.7109375" style="755" customWidth="1"/>
    <col min="6667" max="6667" width="28.42578125" style="755" customWidth="1"/>
    <col min="6668" max="6668" width="22.7109375" style="755" customWidth="1"/>
    <col min="6669" max="6669" width="32.7109375" style="755" customWidth="1"/>
    <col min="6670" max="6670" width="18" style="755" customWidth="1"/>
    <col min="6671" max="6671" width="37.7109375" style="755" customWidth="1"/>
    <col min="6672" max="6672" width="25.7109375" style="755" customWidth="1"/>
    <col min="6673" max="6673" width="17.42578125" style="755" customWidth="1"/>
    <col min="6674" max="6674" width="15.42578125" style="755" customWidth="1"/>
    <col min="6675" max="6675" width="24.28515625" style="755" customWidth="1"/>
    <col min="6676" max="6676" width="15.140625" style="755" customWidth="1"/>
    <col min="6677" max="6677" width="21.7109375" style="755" customWidth="1"/>
    <col min="6678" max="6678" width="157.42578125" style="755" customWidth="1"/>
    <col min="6679" max="6679" width="66.42578125" style="755" customWidth="1"/>
    <col min="6680" max="6694" width="0" style="755" hidden="1" customWidth="1"/>
    <col min="6695" max="6699" width="12.42578125" style="755" customWidth="1"/>
    <col min="6700" max="6700" width="13.140625" style="755" customWidth="1"/>
    <col min="6701" max="6701" width="8.7109375" style="755" customWidth="1"/>
    <col min="6702" max="6702" width="12.42578125" style="755" customWidth="1"/>
    <col min="6703" max="6703" width="18" style="755" customWidth="1"/>
    <col min="6704" max="6704" width="15.42578125" style="755" customWidth="1"/>
    <col min="6705" max="6705" width="15.85546875" style="755" customWidth="1"/>
    <col min="6706" max="6706" width="19.42578125" style="755" customWidth="1"/>
    <col min="6707" max="6707" width="22.85546875" style="755" customWidth="1"/>
    <col min="6708" max="6708" width="43" style="755" customWidth="1"/>
    <col min="6709" max="6709" width="49.85546875" style="755" customWidth="1"/>
    <col min="6710" max="6712" width="10" style="755" customWidth="1"/>
    <col min="6713" max="6713" width="39.140625" style="755" customWidth="1"/>
    <col min="6714" max="6714" width="37.28515625" style="755" customWidth="1"/>
    <col min="6715" max="6715" width="31.42578125" style="755" customWidth="1"/>
    <col min="6716" max="6716" width="37" style="755" customWidth="1"/>
    <col min="6717" max="6717" width="31.42578125" style="755" customWidth="1"/>
    <col min="6718" max="6718" width="10" style="755" customWidth="1"/>
    <col min="6719" max="6912" width="15.140625" style="755"/>
    <col min="6913" max="6913" width="14.42578125" style="755" customWidth="1"/>
    <col min="6914" max="6914" width="13.7109375" style="755" customWidth="1"/>
    <col min="6915" max="6915" width="17.42578125" style="755" customWidth="1"/>
    <col min="6916" max="6916" width="16.42578125" style="755" customWidth="1"/>
    <col min="6917" max="6917" width="18" style="755" customWidth="1"/>
    <col min="6918" max="6918" width="19.28515625" style="755" customWidth="1"/>
    <col min="6919" max="6919" width="13" style="755" customWidth="1"/>
    <col min="6920" max="6920" width="17.140625" style="755" customWidth="1"/>
    <col min="6921" max="6921" width="16.140625" style="755" customWidth="1"/>
    <col min="6922" max="6922" width="18.7109375" style="755" customWidth="1"/>
    <col min="6923" max="6923" width="28.42578125" style="755" customWidth="1"/>
    <col min="6924" max="6924" width="22.7109375" style="755" customWidth="1"/>
    <col min="6925" max="6925" width="32.7109375" style="755" customWidth="1"/>
    <col min="6926" max="6926" width="18" style="755" customWidth="1"/>
    <col min="6927" max="6927" width="37.7109375" style="755" customWidth="1"/>
    <col min="6928" max="6928" width="25.7109375" style="755" customWidth="1"/>
    <col min="6929" max="6929" width="17.42578125" style="755" customWidth="1"/>
    <col min="6930" max="6930" width="15.42578125" style="755" customWidth="1"/>
    <col min="6931" max="6931" width="24.28515625" style="755" customWidth="1"/>
    <col min="6932" max="6932" width="15.140625" style="755" customWidth="1"/>
    <col min="6933" max="6933" width="21.7109375" style="755" customWidth="1"/>
    <col min="6934" max="6934" width="157.42578125" style="755" customWidth="1"/>
    <col min="6935" max="6935" width="66.42578125" style="755" customWidth="1"/>
    <col min="6936" max="6950" width="0" style="755" hidden="1" customWidth="1"/>
    <col min="6951" max="6955" width="12.42578125" style="755" customWidth="1"/>
    <col min="6956" max="6956" width="13.140625" style="755" customWidth="1"/>
    <col min="6957" max="6957" width="8.7109375" style="755" customWidth="1"/>
    <col min="6958" max="6958" width="12.42578125" style="755" customWidth="1"/>
    <col min="6959" max="6959" width="18" style="755" customWidth="1"/>
    <col min="6960" max="6960" width="15.42578125" style="755" customWidth="1"/>
    <col min="6961" max="6961" width="15.85546875" style="755" customWidth="1"/>
    <col min="6962" max="6962" width="19.42578125" style="755" customWidth="1"/>
    <col min="6963" max="6963" width="22.85546875" style="755" customWidth="1"/>
    <col min="6964" max="6964" width="43" style="755" customWidth="1"/>
    <col min="6965" max="6965" width="49.85546875" style="755" customWidth="1"/>
    <col min="6966" max="6968" width="10" style="755" customWidth="1"/>
    <col min="6969" max="6969" width="39.140625" style="755" customWidth="1"/>
    <col min="6970" max="6970" width="37.28515625" style="755" customWidth="1"/>
    <col min="6971" max="6971" width="31.42578125" style="755" customWidth="1"/>
    <col min="6972" max="6972" width="37" style="755" customWidth="1"/>
    <col min="6973" max="6973" width="31.42578125" style="755" customWidth="1"/>
    <col min="6974" max="6974" width="10" style="755" customWidth="1"/>
    <col min="6975" max="7168" width="15.140625" style="755"/>
    <col min="7169" max="7169" width="14.42578125" style="755" customWidth="1"/>
    <col min="7170" max="7170" width="13.7109375" style="755" customWidth="1"/>
    <col min="7171" max="7171" width="17.42578125" style="755" customWidth="1"/>
    <col min="7172" max="7172" width="16.42578125" style="755" customWidth="1"/>
    <col min="7173" max="7173" width="18" style="755" customWidth="1"/>
    <col min="7174" max="7174" width="19.28515625" style="755" customWidth="1"/>
    <col min="7175" max="7175" width="13" style="755" customWidth="1"/>
    <col min="7176" max="7176" width="17.140625" style="755" customWidth="1"/>
    <col min="7177" max="7177" width="16.140625" style="755" customWidth="1"/>
    <col min="7178" max="7178" width="18.7109375" style="755" customWidth="1"/>
    <col min="7179" max="7179" width="28.42578125" style="755" customWidth="1"/>
    <col min="7180" max="7180" width="22.7109375" style="755" customWidth="1"/>
    <col min="7181" max="7181" width="32.7109375" style="755" customWidth="1"/>
    <col min="7182" max="7182" width="18" style="755" customWidth="1"/>
    <col min="7183" max="7183" width="37.7109375" style="755" customWidth="1"/>
    <col min="7184" max="7184" width="25.7109375" style="755" customWidth="1"/>
    <col min="7185" max="7185" width="17.42578125" style="755" customWidth="1"/>
    <col min="7186" max="7186" width="15.42578125" style="755" customWidth="1"/>
    <col min="7187" max="7187" width="24.28515625" style="755" customWidth="1"/>
    <col min="7188" max="7188" width="15.140625" style="755" customWidth="1"/>
    <col min="7189" max="7189" width="21.7109375" style="755" customWidth="1"/>
    <col min="7190" max="7190" width="157.42578125" style="755" customWidth="1"/>
    <col min="7191" max="7191" width="66.42578125" style="755" customWidth="1"/>
    <col min="7192" max="7206" width="0" style="755" hidden="1" customWidth="1"/>
    <col min="7207" max="7211" width="12.42578125" style="755" customWidth="1"/>
    <col min="7212" max="7212" width="13.140625" style="755" customWidth="1"/>
    <col min="7213" max="7213" width="8.7109375" style="755" customWidth="1"/>
    <col min="7214" max="7214" width="12.42578125" style="755" customWidth="1"/>
    <col min="7215" max="7215" width="18" style="755" customWidth="1"/>
    <col min="7216" max="7216" width="15.42578125" style="755" customWidth="1"/>
    <col min="7217" max="7217" width="15.85546875" style="755" customWidth="1"/>
    <col min="7218" max="7218" width="19.42578125" style="755" customWidth="1"/>
    <col min="7219" max="7219" width="22.85546875" style="755" customWidth="1"/>
    <col min="7220" max="7220" width="43" style="755" customWidth="1"/>
    <col min="7221" max="7221" width="49.85546875" style="755" customWidth="1"/>
    <col min="7222" max="7224" width="10" style="755" customWidth="1"/>
    <col min="7225" max="7225" width="39.140625" style="755" customWidth="1"/>
    <col min="7226" max="7226" width="37.28515625" style="755" customWidth="1"/>
    <col min="7227" max="7227" width="31.42578125" style="755" customWidth="1"/>
    <col min="7228" max="7228" width="37" style="755" customWidth="1"/>
    <col min="7229" max="7229" width="31.42578125" style="755" customWidth="1"/>
    <col min="7230" max="7230" width="10" style="755" customWidth="1"/>
    <col min="7231" max="7424" width="15.140625" style="755"/>
    <col min="7425" max="7425" width="14.42578125" style="755" customWidth="1"/>
    <col min="7426" max="7426" width="13.7109375" style="755" customWidth="1"/>
    <col min="7427" max="7427" width="17.42578125" style="755" customWidth="1"/>
    <col min="7428" max="7428" width="16.42578125" style="755" customWidth="1"/>
    <col min="7429" max="7429" width="18" style="755" customWidth="1"/>
    <col min="7430" max="7430" width="19.28515625" style="755" customWidth="1"/>
    <col min="7431" max="7431" width="13" style="755" customWidth="1"/>
    <col min="7432" max="7432" width="17.140625" style="755" customWidth="1"/>
    <col min="7433" max="7433" width="16.140625" style="755" customWidth="1"/>
    <col min="7434" max="7434" width="18.7109375" style="755" customWidth="1"/>
    <col min="7435" max="7435" width="28.42578125" style="755" customWidth="1"/>
    <col min="7436" max="7436" width="22.7109375" style="755" customWidth="1"/>
    <col min="7437" max="7437" width="32.7109375" style="755" customWidth="1"/>
    <col min="7438" max="7438" width="18" style="755" customWidth="1"/>
    <col min="7439" max="7439" width="37.7109375" style="755" customWidth="1"/>
    <col min="7440" max="7440" width="25.7109375" style="755" customWidth="1"/>
    <col min="7441" max="7441" width="17.42578125" style="755" customWidth="1"/>
    <col min="7442" max="7442" width="15.42578125" style="755" customWidth="1"/>
    <col min="7443" max="7443" width="24.28515625" style="755" customWidth="1"/>
    <col min="7444" max="7444" width="15.140625" style="755" customWidth="1"/>
    <col min="7445" max="7445" width="21.7109375" style="755" customWidth="1"/>
    <col min="7446" max="7446" width="157.42578125" style="755" customWidth="1"/>
    <col min="7447" max="7447" width="66.42578125" style="755" customWidth="1"/>
    <col min="7448" max="7462" width="0" style="755" hidden="1" customWidth="1"/>
    <col min="7463" max="7467" width="12.42578125" style="755" customWidth="1"/>
    <col min="7468" max="7468" width="13.140625" style="755" customWidth="1"/>
    <col min="7469" max="7469" width="8.7109375" style="755" customWidth="1"/>
    <col min="7470" max="7470" width="12.42578125" style="755" customWidth="1"/>
    <col min="7471" max="7471" width="18" style="755" customWidth="1"/>
    <col min="7472" max="7472" width="15.42578125" style="755" customWidth="1"/>
    <col min="7473" max="7473" width="15.85546875" style="755" customWidth="1"/>
    <col min="7474" max="7474" width="19.42578125" style="755" customWidth="1"/>
    <col min="7475" max="7475" width="22.85546875" style="755" customWidth="1"/>
    <col min="7476" max="7476" width="43" style="755" customWidth="1"/>
    <col min="7477" max="7477" width="49.85546875" style="755" customWidth="1"/>
    <col min="7478" max="7480" width="10" style="755" customWidth="1"/>
    <col min="7481" max="7481" width="39.140625" style="755" customWidth="1"/>
    <col min="7482" max="7482" width="37.28515625" style="755" customWidth="1"/>
    <col min="7483" max="7483" width="31.42578125" style="755" customWidth="1"/>
    <col min="7484" max="7484" width="37" style="755" customWidth="1"/>
    <col min="7485" max="7485" width="31.42578125" style="755" customWidth="1"/>
    <col min="7486" max="7486" width="10" style="755" customWidth="1"/>
    <col min="7487" max="7680" width="15.140625" style="755"/>
    <col min="7681" max="7681" width="14.42578125" style="755" customWidth="1"/>
    <col min="7682" max="7682" width="13.7109375" style="755" customWidth="1"/>
    <col min="7683" max="7683" width="17.42578125" style="755" customWidth="1"/>
    <col min="7684" max="7684" width="16.42578125" style="755" customWidth="1"/>
    <col min="7685" max="7685" width="18" style="755" customWidth="1"/>
    <col min="7686" max="7686" width="19.28515625" style="755" customWidth="1"/>
    <col min="7687" max="7687" width="13" style="755" customWidth="1"/>
    <col min="7688" max="7688" width="17.140625" style="755" customWidth="1"/>
    <col min="7689" max="7689" width="16.140625" style="755" customWidth="1"/>
    <col min="7690" max="7690" width="18.7109375" style="755" customWidth="1"/>
    <col min="7691" max="7691" width="28.42578125" style="755" customWidth="1"/>
    <col min="7692" max="7692" width="22.7109375" style="755" customWidth="1"/>
    <col min="7693" max="7693" width="32.7109375" style="755" customWidth="1"/>
    <col min="7694" max="7694" width="18" style="755" customWidth="1"/>
    <col min="7695" max="7695" width="37.7109375" style="755" customWidth="1"/>
    <col min="7696" max="7696" width="25.7109375" style="755" customWidth="1"/>
    <col min="7697" max="7697" width="17.42578125" style="755" customWidth="1"/>
    <col min="7698" max="7698" width="15.42578125" style="755" customWidth="1"/>
    <col min="7699" max="7699" width="24.28515625" style="755" customWidth="1"/>
    <col min="7700" max="7700" width="15.140625" style="755" customWidth="1"/>
    <col min="7701" max="7701" width="21.7109375" style="755" customWidth="1"/>
    <col min="7702" max="7702" width="157.42578125" style="755" customWidth="1"/>
    <col min="7703" max="7703" width="66.42578125" style="755" customWidth="1"/>
    <col min="7704" max="7718" width="0" style="755" hidden="1" customWidth="1"/>
    <col min="7719" max="7723" width="12.42578125" style="755" customWidth="1"/>
    <col min="7724" max="7724" width="13.140625" style="755" customWidth="1"/>
    <col min="7725" max="7725" width="8.7109375" style="755" customWidth="1"/>
    <col min="7726" max="7726" width="12.42578125" style="755" customWidth="1"/>
    <col min="7727" max="7727" width="18" style="755" customWidth="1"/>
    <col min="7728" max="7728" width="15.42578125" style="755" customWidth="1"/>
    <col min="7729" max="7729" width="15.85546875" style="755" customWidth="1"/>
    <col min="7730" max="7730" width="19.42578125" style="755" customWidth="1"/>
    <col min="7731" max="7731" width="22.85546875" style="755" customWidth="1"/>
    <col min="7732" max="7732" width="43" style="755" customWidth="1"/>
    <col min="7733" max="7733" width="49.85546875" style="755" customWidth="1"/>
    <col min="7734" max="7736" width="10" style="755" customWidth="1"/>
    <col min="7737" max="7737" width="39.140625" style="755" customWidth="1"/>
    <col min="7738" max="7738" width="37.28515625" style="755" customWidth="1"/>
    <col min="7739" max="7739" width="31.42578125" style="755" customWidth="1"/>
    <col min="7740" max="7740" width="37" style="755" customWidth="1"/>
    <col min="7741" max="7741" width="31.42578125" style="755" customWidth="1"/>
    <col min="7742" max="7742" width="10" style="755" customWidth="1"/>
    <col min="7743" max="7936" width="15.140625" style="755"/>
    <col min="7937" max="7937" width="14.42578125" style="755" customWidth="1"/>
    <col min="7938" max="7938" width="13.7109375" style="755" customWidth="1"/>
    <col min="7939" max="7939" width="17.42578125" style="755" customWidth="1"/>
    <col min="7940" max="7940" width="16.42578125" style="755" customWidth="1"/>
    <col min="7941" max="7941" width="18" style="755" customWidth="1"/>
    <col min="7942" max="7942" width="19.28515625" style="755" customWidth="1"/>
    <col min="7943" max="7943" width="13" style="755" customWidth="1"/>
    <col min="7944" max="7944" width="17.140625" style="755" customWidth="1"/>
    <col min="7945" max="7945" width="16.140625" style="755" customWidth="1"/>
    <col min="7946" max="7946" width="18.7109375" style="755" customWidth="1"/>
    <col min="7947" max="7947" width="28.42578125" style="755" customWidth="1"/>
    <col min="7948" max="7948" width="22.7109375" style="755" customWidth="1"/>
    <col min="7949" max="7949" width="32.7109375" style="755" customWidth="1"/>
    <col min="7950" max="7950" width="18" style="755" customWidth="1"/>
    <col min="7951" max="7951" width="37.7109375" style="755" customWidth="1"/>
    <col min="7952" max="7952" width="25.7109375" style="755" customWidth="1"/>
    <col min="7953" max="7953" width="17.42578125" style="755" customWidth="1"/>
    <col min="7954" max="7954" width="15.42578125" style="755" customWidth="1"/>
    <col min="7955" max="7955" width="24.28515625" style="755" customWidth="1"/>
    <col min="7956" max="7956" width="15.140625" style="755" customWidth="1"/>
    <col min="7957" max="7957" width="21.7109375" style="755" customWidth="1"/>
    <col min="7958" max="7958" width="157.42578125" style="755" customWidth="1"/>
    <col min="7959" max="7959" width="66.42578125" style="755" customWidth="1"/>
    <col min="7960" max="7974" width="0" style="755" hidden="1" customWidth="1"/>
    <col min="7975" max="7979" width="12.42578125" style="755" customWidth="1"/>
    <col min="7980" max="7980" width="13.140625" style="755" customWidth="1"/>
    <col min="7981" max="7981" width="8.7109375" style="755" customWidth="1"/>
    <col min="7982" max="7982" width="12.42578125" style="755" customWidth="1"/>
    <col min="7983" max="7983" width="18" style="755" customWidth="1"/>
    <col min="7984" max="7984" width="15.42578125" style="755" customWidth="1"/>
    <col min="7985" max="7985" width="15.85546875" style="755" customWidth="1"/>
    <col min="7986" max="7986" width="19.42578125" style="755" customWidth="1"/>
    <col min="7987" max="7987" width="22.85546875" style="755" customWidth="1"/>
    <col min="7988" max="7988" width="43" style="755" customWidth="1"/>
    <col min="7989" max="7989" width="49.85546875" style="755" customWidth="1"/>
    <col min="7990" max="7992" width="10" style="755" customWidth="1"/>
    <col min="7993" max="7993" width="39.140625" style="755" customWidth="1"/>
    <col min="7994" max="7994" width="37.28515625" style="755" customWidth="1"/>
    <col min="7995" max="7995" width="31.42578125" style="755" customWidth="1"/>
    <col min="7996" max="7996" width="37" style="755" customWidth="1"/>
    <col min="7997" max="7997" width="31.42578125" style="755" customWidth="1"/>
    <col min="7998" max="7998" width="10" style="755" customWidth="1"/>
    <col min="7999" max="8192" width="15.140625" style="755"/>
    <col min="8193" max="8193" width="14.42578125" style="755" customWidth="1"/>
    <col min="8194" max="8194" width="13.7109375" style="755" customWidth="1"/>
    <col min="8195" max="8195" width="17.42578125" style="755" customWidth="1"/>
    <col min="8196" max="8196" width="16.42578125" style="755" customWidth="1"/>
    <col min="8197" max="8197" width="18" style="755" customWidth="1"/>
    <col min="8198" max="8198" width="19.28515625" style="755" customWidth="1"/>
    <col min="8199" max="8199" width="13" style="755" customWidth="1"/>
    <col min="8200" max="8200" width="17.140625" style="755" customWidth="1"/>
    <col min="8201" max="8201" width="16.140625" style="755" customWidth="1"/>
    <col min="8202" max="8202" width="18.7109375" style="755" customWidth="1"/>
    <col min="8203" max="8203" width="28.42578125" style="755" customWidth="1"/>
    <col min="8204" max="8204" width="22.7109375" style="755" customWidth="1"/>
    <col min="8205" max="8205" width="32.7109375" style="755" customWidth="1"/>
    <col min="8206" max="8206" width="18" style="755" customWidth="1"/>
    <col min="8207" max="8207" width="37.7109375" style="755" customWidth="1"/>
    <col min="8208" max="8208" width="25.7109375" style="755" customWidth="1"/>
    <col min="8209" max="8209" width="17.42578125" style="755" customWidth="1"/>
    <col min="8210" max="8210" width="15.42578125" style="755" customWidth="1"/>
    <col min="8211" max="8211" width="24.28515625" style="755" customWidth="1"/>
    <col min="8212" max="8212" width="15.140625" style="755" customWidth="1"/>
    <col min="8213" max="8213" width="21.7109375" style="755" customWidth="1"/>
    <col min="8214" max="8214" width="157.42578125" style="755" customWidth="1"/>
    <col min="8215" max="8215" width="66.42578125" style="755" customWidth="1"/>
    <col min="8216" max="8230" width="0" style="755" hidden="1" customWidth="1"/>
    <col min="8231" max="8235" width="12.42578125" style="755" customWidth="1"/>
    <col min="8236" max="8236" width="13.140625" style="755" customWidth="1"/>
    <col min="8237" max="8237" width="8.7109375" style="755" customWidth="1"/>
    <col min="8238" max="8238" width="12.42578125" style="755" customWidth="1"/>
    <col min="8239" max="8239" width="18" style="755" customWidth="1"/>
    <col min="8240" max="8240" width="15.42578125" style="755" customWidth="1"/>
    <col min="8241" max="8241" width="15.85546875" style="755" customWidth="1"/>
    <col min="8242" max="8242" width="19.42578125" style="755" customWidth="1"/>
    <col min="8243" max="8243" width="22.85546875" style="755" customWidth="1"/>
    <col min="8244" max="8244" width="43" style="755" customWidth="1"/>
    <col min="8245" max="8245" width="49.85546875" style="755" customWidth="1"/>
    <col min="8246" max="8248" width="10" style="755" customWidth="1"/>
    <col min="8249" max="8249" width="39.140625" style="755" customWidth="1"/>
    <col min="8250" max="8250" width="37.28515625" style="755" customWidth="1"/>
    <col min="8251" max="8251" width="31.42578125" style="755" customWidth="1"/>
    <col min="8252" max="8252" width="37" style="755" customWidth="1"/>
    <col min="8253" max="8253" width="31.42578125" style="755" customWidth="1"/>
    <col min="8254" max="8254" width="10" style="755" customWidth="1"/>
    <col min="8255" max="8448" width="15.140625" style="755"/>
    <col min="8449" max="8449" width="14.42578125" style="755" customWidth="1"/>
    <col min="8450" max="8450" width="13.7109375" style="755" customWidth="1"/>
    <col min="8451" max="8451" width="17.42578125" style="755" customWidth="1"/>
    <col min="8452" max="8452" width="16.42578125" style="755" customWidth="1"/>
    <col min="8453" max="8453" width="18" style="755" customWidth="1"/>
    <col min="8454" max="8454" width="19.28515625" style="755" customWidth="1"/>
    <col min="8455" max="8455" width="13" style="755" customWidth="1"/>
    <col min="8456" max="8456" width="17.140625" style="755" customWidth="1"/>
    <col min="8457" max="8457" width="16.140625" style="755" customWidth="1"/>
    <col min="8458" max="8458" width="18.7109375" style="755" customWidth="1"/>
    <col min="8459" max="8459" width="28.42578125" style="755" customWidth="1"/>
    <col min="8460" max="8460" width="22.7109375" style="755" customWidth="1"/>
    <col min="8461" max="8461" width="32.7109375" style="755" customWidth="1"/>
    <col min="8462" max="8462" width="18" style="755" customWidth="1"/>
    <col min="8463" max="8463" width="37.7109375" style="755" customWidth="1"/>
    <col min="8464" max="8464" width="25.7109375" style="755" customWidth="1"/>
    <col min="8465" max="8465" width="17.42578125" style="755" customWidth="1"/>
    <col min="8466" max="8466" width="15.42578125" style="755" customWidth="1"/>
    <col min="8467" max="8467" width="24.28515625" style="755" customWidth="1"/>
    <col min="8468" max="8468" width="15.140625" style="755" customWidth="1"/>
    <col min="8469" max="8469" width="21.7109375" style="755" customWidth="1"/>
    <col min="8470" max="8470" width="157.42578125" style="755" customWidth="1"/>
    <col min="8471" max="8471" width="66.42578125" style="755" customWidth="1"/>
    <col min="8472" max="8486" width="0" style="755" hidden="1" customWidth="1"/>
    <col min="8487" max="8491" width="12.42578125" style="755" customWidth="1"/>
    <col min="8492" max="8492" width="13.140625" style="755" customWidth="1"/>
    <col min="8493" max="8493" width="8.7109375" style="755" customWidth="1"/>
    <col min="8494" max="8494" width="12.42578125" style="755" customWidth="1"/>
    <col min="8495" max="8495" width="18" style="755" customWidth="1"/>
    <col min="8496" max="8496" width="15.42578125" style="755" customWidth="1"/>
    <col min="8497" max="8497" width="15.85546875" style="755" customWidth="1"/>
    <col min="8498" max="8498" width="19.42578125" style="755" customWidth="1"/>
    <col min="8499" max="8499" width="22.85546875" style="755" customWidth="1"/>
    <col min="8500" max="8500" width="43" style="755" customWidth="1"/>
    <col min="8501" max="8501" width="49.85546875" style="755" customWidth="1"/>
    <col min="8502" max="8504" width="10" style="755" customWidth="1"/>
    <col min="8505" max="8505" width="39.140625" style="755" customWidth="1"/>
    <col min="8506" max="8506" width="37.28515625" style="755" customWidth="1"/>
    <col min="8507" max="8507" width="31.42578125" style="755" customWidth="1"/>
    <col min="8508" max="8508" width="37" style="755" customWidth="1"/>
    <col min="8509" max="8509" width="31.42578125" style="755" customWidth="1"/>
    <col min="8510" max="8510" width="10" style="755" customWidth="1"/>
    <col min="8511" max="8704" width="15.140625" style="755"/>
    <col min="8705" max="8705" width="14.42578125" style="755" customWidth="1"/>
    <col min="8706" max="8706" width="13.7109375" style="755" customWidth="1"/>
    <col min="8707" max="8707" width="17.42578125" style="755" customWidth="1"/>
    <col min="8708" max="8708" width="16.42578125" style="755" customWidth="1"/>
    <col min="8709" max="8709" width="18" style="755" customWidth="1"/>
    <col min="8710" max="8710" width="19.28515625" style="755" customWidth="1"/>
    <col min="8711" max="8711" width="13" style="755" customWidth="1"/>
    <col min="8712" max="8712" width="17.140625" style="755" customWidth="1"/>
    <col min="8713" max="8713" width="16.140625" style="755" customWidth="1"/>
    <col min="8714" max="8714" width="18.7109375" style="755" customWidth="1"/>
    <col min="8715" max="8715" width="28.42578125" style="755" customWidth="1"/>
    <col min="8716" max="8716" width="22.7109375" style="755" customWidth="1"/>
    <col min="8717" max="8717" width="32.7109375" style="755" customWidth="1"/>
    <col min="8718" max="8718" width="18" style="755" customWidth="1"/>
    <col min="8719" max="8719" width="37.7109375" style="755" customWidth="1"/>
    <col min="8720" max="8720" width="25.7109375" style="755" customWidth="1"/>
    <col min="8721" max="8721" width="17.42578125" style="755" customWidth="1"/>
    <col min="8722" max="8722" width="15.42578125" style="755" customWidth="1"/>
    <col min="8723" max="8723" width="24.28515625" style="755" customWidth="1"/>
    <col min="8724" max="8724" width="15.140625" style="755" customWidth="1"/>
    <col min="8725" max="8725" width="21.7109375" style="755" customWidth="1"/>
    <col min="8726" max="8726" width="157.42578125" style="755" customWidth="1"/>
    <col min="8727" max="8727" width="66.42578125" style="755" customWidth="1"/>
    <col min="8728" max="8742" width="0" style="755" hidden="1" customWidth="1"/>
    <col min="8743" max="8747" width="12.42578125" style="755" customWidth="1"/>
    <col min="8748" max="8748" width="13.140625" style="755" customWidth="1"/>
    <col min="8749" max="8749" width="8.7109375" style="755" customWidth="1"/>
    <col min="8750" max="8750" width="12.42578125" style="755" customWidth="1"/>
    <col min="8751" max="8751" width="18" style="755" customWidth="1"/>
    <col min="8752" max="8752" width="15.42578125" style="755" customWidth="1"/>
    <col min="8753" max="8753" width="15.85546875" style="755" customWidth="1"/>
    <col min="8754" max="8754" width="19.42578125" style="755" customWidth="1"/>
    <col min="8755" max="8755" width="22.85546875" style="755" customWidth="1"/>
    <col min="8756" max="8756" width="43" style="755" customWidth="1"/>
    <col min="8757" max="8757" width="49.85546875" style="755" customWidth="1"/>
    <col min="8758" max="8760" width="10" style="755" customWidth="1"/>
    <col min="8761" max="8761" width="39.140625" style="755" customWidth="1"/>
    <col min="8762" max="8762" width="37.28515625" style="755" customWidth="1"/>
    <col min="8763" max="8763" width="31.42578125" style="755" customWidth="1"/>
    <col min="8764" max="8764" width="37" style="755" customWidth="1"/>
    <col min="8765" max="8765" width="31.42578125" style="755" customWidth="1"/>
    <col min="8766" max="8766" width="10" style="755" customWidth="1"/>
    <col min="8767" max="8960" width="15.140625" style="755"/>
    <col min="8961" max="8961" width="14.42578125" style="755" customWidth="1"/>
    <col min="8962" max="8962" width="13.7109375" style="755" customWidth="1"/>
    <col min="8963" max="8963" width="17.42578125" style="755" customWidth="1"/>
    <col min="8964" max="8964" width="16.42578125" style="755" customWidth="1"/>
    <col min="8965" max="8965" width="18" style="755" customWidth="1"/>
    <col min="8966" max="8966" width="19.28515625" style="755" customWidth="1"/>
    <col min="8967" max="8967" width="13" style="755" customWidth="1"/>
    <col min="8968" max="8968" width="17.140625" style="755" customWidth="1"/>
    <col min="8969" max="8969" width="16.140625" style="755" customWidth="1"/>
    <col min="8970" max="8970" width="18.7109375" style="755" customWidth="1"/>
    <col min="8971" max="8971" width="28.42578125" style="755" customWidth="1"/>
    <col min="8972" max="8972" width="22.7109375" style="755" customWidth="1"/>
    <col min="8973" max="8973" width="32.7109375" style="755" customWidth="1"/>
    <col min="8974" max="8974" width="18" style="755" customWidth="1"/>
    <col min="8975" max="8975" width="37.7109375" style="755" customWidth="1"/>
    <col min="8976" max="8976" width="25.7109375" style="755" customWidth="1"/>
    <col min="8977" max="8977" width="17.42578125" style="755" customWidth="1"/>
    <col min="8978" max="8978" width="15.42578125" style="755" customWidth="1"/>
    <col min="8979" max="8979" width="24.28515625" style="755" customWidth="1"/>
    <col min="8980" max="8980" width="15.140625" style="755" customWidth="1"/>
    <col min="8981" max="8981" width="21.7109375" style="755" customWidth="1"/>
    <col min="8982" max="8982" width="157.42578125" style="755" customWidth="1"/>
    <col min="8983" max="8983" width="66.42578125" style="755" customWidth="1"/>
    <col min="8984" max="8998" width="0" style="755" hidden="1" customWidth="1"/>
    <col min="8999" max="9003" width="12.42578125" style="755" customWidth="1"/>
    <col min="9004" max="9004" width="13.140625" style="755" customWidth="1"/>
    <col min="9005" max="9005" width="8.7109375" style="755" customWidth="1"/>
    <col min="9006" max="9006" width="12.42578125" style="755" customWidth="1"/>
    <col min="9007" max="9007" width="18" style="755" customWidth="1"/>
    <col min="9008" max="9008" width="15.42578125" style="755" customWidth="1"/>
    <col min="9009" max="9009" width="15.85546875" style="755" customWidth="1"/>
    <col min="9010" max="9010" width="19.42578125" style="755" customWidth="1"/>
    <col min="9011" max="9011" width="22.85546875" style="755" customWidth="1"/>
    <col min="9012" max="9012" width="43" style="755" customWidth="1"/>
    <col min="9013" max="9013" width="49.85546875" style="755" customWidth="1"/>
    <col min="9014" max="9016" width="10" style="755" customWidth="1"/>
    <col min="9017" max="9017" width="39.140625" style="755" customWidth="1"/>
    <col min="9018" max="9018" width="37.28515625" style="755" customWidth="1"/>
    <col min="9019" max="9019" width="31.42578125" style="755" customWidth="1"/>
    <col min="9020" max="9020" width="37" style="755" customWidth="1"/>
    <col min="9021" max="9021" width="31.42578125" style="755" customWidth="1"/>
    <col min="9022" max="9022" width="10" style="755" customWidth="1"/>
    <col min="9023" max="9216" width="15.140625" style="755"/>
    <col min="9217" max="9217" width="14.42578125" style="755" customWidth="1"/>
    <col min="9218" max="9218" width="13.7109375" style="755" customWidth="1"/>
    <col min="9219" max="9219" width="17.42578125" style="755" customWidth="1"/>
    <col min="9220" max="9220" width="16.42578125" style="755" customWidth="1"/>
    <col min="9221" max="9221" width="18" style="755" customWidth="1"/>
    <col min="9222" max="9222" width="19.28515625" style="755" customWidth="1"/>
    <col min="9223" max="9223" width="13" style="755" customWidth="1"/>
    <col min="9224" max="9224" width="17.140625" style="755" customWidth="1"/>
    <col min="9225" max="9225" width="16.140625" style="755" customWidth="1"/>
    <col min="9226" max="9226" width="18.7109375" style="755" customWidth="1"/>
    <col min="9227" max="9227" width="28.42578125" style="755" customWidth="1"/>
    <col min="9228" max="9228" width="22.7109375" style="755" customWidth="1"/>
    <col min="9229" max="9229" width="32.7109375" style="755" customWidth="1"/>
    <col min="9230" max="9230" width="18" style="755" customWidth="1"/>
    <col min="9231" max="9231" width="37.7109375" style="755" customWidth="1"/>
    <col min="9232" max="9232" width="25.7109375" style="755" customWidth="1"/>
    <col min="9233" max="9233" width="17.42578125" style="755" customWidth="1"/>
    <col min="9234" max="9234" width="15.42578125" style="755" customWidth="1"/>
    <col min="9235" max="9235" width="24.28515625" style="755" customWidth="1"/>
    <col min="9236" max="9236" width="15.140625" style="755" customWidth="1"/>
    <col min="9237" max="9237" width="21.7109375" style="755" customWidth="1"/>
    <col min="9238" max="9238" width="157.42578125" style="755" customWidth="1"/>
    <col min="9239" max="9239" width="66.42578125" style="755" customWidth="1"/>
    <col min="9240" max="9254" width="0" style="755" hidden="1" customWidth="1"/>
    <col min="9255" max="9259" width="12.42578125" style="755" customWidth="1"/>
    <col min="9260" max="9260" width="13.140625" style="755" customWidth="1"/>
    <col min="9261" max="9261" width="8.7109375" style="755" customWidth="1"/>
    <col min="9262" max="9262" width="12.42578125" style="755" customWidth="1"/>
    <col min="9263" max="9263" width="18" style="755" customWidth="1"/>
    <col min="9264" max="9264" width="15.42578125" style="755" customWidth="1"/>
    <col min="9265" max="9265" width="15.85546875" style="755" customWidth="1"/>
    <col min="9266" max="9266" width="19.42578125" style="755" customWidth="1"/>
    <col min="9267" max="9267" width="22.85546875" style="755" customWidth="1"/>
    <col min="9268" max="9268" width="43" style="755" customWidth="1"/>
    <col min="9269" max="9269" width="49.85546875" style="755" customWidth="1"/>
    <col min="9270" max="9272" width="10" style="755" customWidth="1"/>
    <col min="9273" max="9273" width="39.140625" style="755" customWidth="1"/>
    <col min="9274" max="9274" width="37.28515625" style="755" customWidth="1"/>
    <col min="9275" max="9275" width="31.42578125" style="755" customWidth="1"/>
    <col min="9276" max="9276" width="37" style="755" customWidth="1"/>
    <col min="9277" max="9277" width="31.42578125" style="755" customWidth="1"/>
    <col min="9278" max="9278" width="10" style="755" customWidth="1"/>
    <col min="9279" max="9472" width="15.140625" style="755"/>
    <col min="9473" max="9473" width="14.42578125" style="755" customWidth="1"/>
    <col min="9474" max="9474" width="13.7109375" style="755" customWidth="1"/>
    <col min="9475" max="9475" width="17.42578125" style="755" customWidth="1"/>
    <col min="9476" max="9476" width="16.42578125" style="755" customWidth="1"/>
    <col min="9477" max="9477" width="18" style="755" customWidth="1"/>
    <col min="9478" max="9478" width="19.28515625" style="755" customWidth="1"/>
    <col min="9479" max="9479" width="13" style="755" customWidth="1"/>
    <col min="9480" max="9480" width="17.140625" style="755" customWidth="1"/>
    <col min="9481" max="9481" width="16.140625" style="755" customWidth="1"/>
    <col min="9482" max="9482" width="18.7109375" style="755" customWidth="1"/>
    <col min="9483" max="9483" width="28.42578125" style="755" customWidth="1"/>
    <col min="9484" max="9484" width="22.7109375" style="755" customWidth="1"/>
    <col min="9485" max="9485" width="32.7109375" style="755" customWidth="1"/>
    <col min="9486" max="9486" width="18" style="755" customWidth="1"/>
    <col min="9487" max="9487" width="37.7109375" style="755" customWidth="1"/>
    <col min="9488" max="9488" width="25.7109375" style="755" customWidth="1"/>
    <col min="9489" max="9489" width="17.42578125" style="755" customWidth="1"/>
    <col min="9490" max="9490" width="15.42578125" style="755" customWidth="1"/>
    <col min="9491" max="9491" width="24.28515625" style="755" customWidth="1"/>
    <col min="9492" max="9492" width="15.140625" style="755" customWidth="1"/>
    <col min="9493" max="9493" width="21.7109375" style="755" customWidth="1"/>
    <col min="9494" max="9494" width="157.42578125" style="755" customWidth="1"/>
    <col min="9495" max="9495" width="66.42578125" style="755" customWidth="1"/>
    <col min="9496" max="9510" width="0" style="755" hidden="1" customWidth="1"/>
    <col min="9511" max="9515" width="12.42578125" style="755" customWidth="1"/>
    <col min="9516" max="9516" width="13.140625" style="755" customWidth="1"/>
    <col min="9517" max="9517" width="8.7109375" style="755" customWidth="1"/>
    <col min="9518" max="9518" width="12.42578125" style="755" customWidth="1"/>
    <col min="9519" max="9519" width="18" style="755" customWidth="1"/>
    <col min="9520" max="9520" width="15.42578125" style="755" customWidth="1"/>
    <col min="9521" max="9521" width="15.85546875" style="755" customWidth="1"/>
    <col min="9522" max="9522" width="19.42578125" style="755" customWidth="1"/>
    <col min="9523" max="9523" width="22.85546875" style="755" customWidth="1"/>
    <col min="9524" max="9524" width="43" style="755" customWidth="1"/>
    <col min="9525" max="9525" width="49.85546875" style="755" customWidth="1"/>
    <col min="9526" max="9528" width="10" style="755" customWidth="1"/>
    <col min="9529" max="9529" width="39.140625" style="755" customWidth="1"/>
    <col min="9530" max="9530" width="37.28515625" style="755" customWidth="1"/>
    <col min="9531" max="9531" width="31.42578125" style="755" customWidth="1"/>
    <col min="9532" max="9532" width="37" style="755" customWidth="1"/>
    <col min="9533" max="9533" width="31.42578125" style="755" customWidth="1"/>
    <col min="9534" max="9534" width="10" style="755" customWidth="1"/>
    <col min="9535" max="9728" width="15.140625" style="755"/>
    <col min="9729" max="9729" width="14.42578125" style="755" customWidth="1"/>
    <col min="9730" max="9730" width="13.7109375" style="755" customWidth="1"/>
    <col min="9731" max="9731" width="17.42578125" style="755" customWidth="1"/>
    <col min="9732" max="9732" width="16.42578125" style="755" customWidth="1"/>
    <col min="9733" max="9733" width="18" style="755" customWidth="1"/>
    <col min="9734" max="9734" width="19.28515625" style="755" customWidth="1"/>
    <col min="9735" max="9735" width="13" style="755" customWidth="1"/>
    <col min="9736" max="9736" width="17.140625" style="755" customWidth="1"/>
    <col min="9737" max="9737" width="16.140625" style="755" customWidth="1"/>
    <col min="9738" max="9738" width="18.7109375" style="755" customWidth="1"/>
    <col min="9739" max="9739" width="28.42578125" style="755" customWidth="1"/>
    <col min="9740" max="9740" width="22.7109375" style="755" customWidth="1"/>
    <col min="9741" max="9741" width="32.7109375" style="755" customWidth="1"/>
    <col min="9742" max="9742" width="18" style="755" customWidth="1"/>
    <col min="9743" max="9743" width="37.7109375" style="755" customWidth="1"/>
    <col min="9744" max="9744" width="25.7109375" style="755" customWidth="1"/>
    <col min="9745" max="9745" width="17.42578125" style="755" customWidth="1"/>
    <col min="9746" max="9746" width="15.42578125" style="755" customWidth="1"/>
    <col min="9747" max="9747" width="24.28515625" style="755" customWidth="1"/>
    <col min="9748" max="9748" width="15.140625" style="755" customWidth="1"/>
    <col min="9749" max="9749" width="21.7109375" style="755" customWidth="1"/>
    <col min="9750" max="9750" width="157.42578125" style="755" customWidth="1"/>
    <col min="9751" max="9751" width="66.42578125" style="755" customWidth="1"/>
    <col min="9752" max="9766" width="0" style="755" hidden="1" customWidth="1"/>
    <col min="9767" max="9771" width="12.42578125" style="755" customWidth="1"/>
    <col min="9772" max="9772" width="13.140625" style="755" customWidth="1"/>
    <col min="9773" max="9773" width="8.7109375" style="755" customWidth="1"/>
    <col min="9774" max="9774" width="12.42578125" style="755" customWidth="1"/>
    <col min="9775" max="9775" width="18" style="755" customWidth="1"/>
    <col min="9776" max="9776" width="15.42578125" style="755" customWidth="1"/>
    <col min="9777" max="9777" width="15.85546875" style="755" customWidth="1"/>
    <col min="9778" max="9778" width="19.42578125" style="755" customWidth="1"/>
    <col min="9779" max="9779" width="22.85546875" style="755" customWidth="1"/>
    <col min="9780" max="9780" width="43" style="755" customWidth="1"/>
    <col min="9781" max="9781" width="49.85546875" style="755" customWidth="1"/>
    <col min="9782" max="9784" width="10" style="755" customWidth="1"/>
    <col min="9785" max="9785" width="39.140625" style="755" customWidth="1"/>
    <col min="9786" max="9786" width="37.28515625" style="755" customWidth="1"/>
    <col min="9787" max="9787" width="31.42578125" style="755" customWidth="1"/>
    <col min="9788" max="9788" width="37" style="755" customWidth="1"/>
    <col min="9789" max="9789" width="31.42578125" style="755" customWidth="1"/>
    <col min="9790" max="9790" width="10" style="755" customWidth="1"/>
    <col min="9791" max="9984" width="15.140625" style="755"/>
    <col min="9985" max="9985" width="14.42578125" style="755" customWidth="1"/>
    <col min="9986" max="9986" width="13.7109375" style="755" customWidth="1"/>
    <col min="9987" max="9987" width="17.42578125" style="755" customWidth="1"/>
    <col min="9988" max="9988" width="16.42578125" style="755" customWidth="1"/>
    <col min="9989" max="9989" width="18" style="755" customWidth="1"/>
    <col min="9990" max="9990" width="19.28515625" style="755" customWidth="1"/>
    <col min="9991" max="9991" width="13" style="755" customWidth="1"/>
    <col min="9992" max="9992" width="17.140625" style="755" customWidth="1"/>
    <col min="9993" max="9993" width="16.140625" style="755" customWidth="1"/>
    <col min="9994" max="9994" width="18.7109375" style="755" customWidth="1"/>
    <col min="9995" max="9995" width="28.42578125" style="755" customWidth="1"/>
    <col min="9996" max="9996" width="22.7109375" style="755" customWidth="1"/>
    <col min="9997" max="9997" width="32.7109375" style="755" customWidth="1"/>
    <col min="9998" max="9998" width="18" style="755" customWidth="1"/>
    <col min="9999" max="9999" width="37.7109375" style="755" customWidth="1"/>
    <col min="10000" max="10000" width="25.7109375" style="755" customWidth="1"/>
    <col min="10001" max="10001" width="17.42578125" style="755" customWidth="1"/>
    <col min="10002" max="10002" width="15.42578125" style="755" customWidth="1"/>
    <col min="10003" max="10003" width="24.28515625" style="755" customWidth="1"/>
    <col min="10004" max="10004" width="15.140625" style="755" customWidth="1"/>
    <col min="10005" max="10005" width="21.7109375" style="755" customWidth="1"/>
    <col min="10006" max="10006" width="157.42578125" style="755" customWidth="1"/>
    <col min="10007" max="10007" width="66.42578125" style="755" customWidth="1"/>
    <col min="10008" max="10022" width="0" style="755" hidden="1" customWidth="1"/>
    <col min="10023" max="10027" width="12.42578125" style="755" customWidth="1"/>
    <col min="10028" max="10028" width="13.140625" style="755" customWidth="1"/>
    <col min="10029" max="10029" width="8.7109375" style="755" customWidth="1"/>
    <col min="10030" max="10030" width="12.42578125" style="755" customWidth="1"/>
    <col min="10031" max="10031" width="18" style="755" customWidth="1"/>
    <col min="10032" max="10032" width="15.42578125" style="755" customWidth="1"/>
    <col min="10033" max="10033" width="15.85546875" style="755" customWidth="1"/>
    <col min="10034" max="10034" width="19.42578125" style="755" customWidth="1"/>
    <col min="10035" max="10035" width="22.85546875" style="755" customWidth="1"/>
    <col min="10036" max="10036" width="43" style="755" customWidth="1"/>
    <col min="10037" max="10037" width="49.85546875" style="755" customWidth="1"/>
    <col min="10038" max="10040" width="10" style="755" customWidth="1"/>
    <col min="10041" max="10041" width="39.140625" style="755" customWidth="1"/>
    <col min="10042" max="10042" width="37.28515625" style="755" customWidth="1"/>
    <col min="10043" max="10043" width="31.42578125" style="755" customWidth="1"/>
    <col min="10044" max="10044" width="37" style="755" customWidth="1"/>
    <col min="10045" max="10045" width="31.42578125" style="755" customWidth="1"/>
    <col min="10046" max="10046" width="10" style="755" customWidth="1"/>
    <col min="10047" max="10240" width="15.140625" style="755"/>
    <col min="10241" max="10241" width="14.42578125" style="755" customWidth="1"/>
    <col min="10242" max="10242" width="13.7109375" style="755" customWidth="1"/>
    <col min="10243" max="10243" width="17.42578125" style="755" customWidth="1"/>
    <col min="10244" max="10244" width="16.42578125" style="755" customWidth="1"/>
    <col min="10245" max="10245" width="18" style="755" customWidth="1"/>
    <col min="10246" max="10246" width="19.28515625" style="755" customWidth="1"/>
    <col min="10247" max="10247" width="13" style="755" customWidth="1"/>
    <col min="10248" max="10248" width="17.140625" style="755" customWidth="1"/>
    <col min="10249" max="10249" width="16.140625" style="755" customWidth="1"/>
    <col min="10250" max="10250" width="18.7109375" style="755" customWidth="1"/>
    <col min="10251" max="10251" width="28.42578125" style="755" customWidth="1"/>
    <col min="10252" max="10252" width="22.7109375" style="755" customWidth="1"/>
    <col min="10253" max="10253" width="32.7109375" style="755" customWidth="1"/>
    <col min="10254" max="10254" width="18" style="755" customWidth="1"/>
    <col min="10255" max="10255" width="37.7109375" style="755" customWidth="1"/>
    <col min="10256" max="10256" width="25.7109375" style="755" customWidth="1"/>
    <col min="10257" max="10257" width="17.42578125" style="755" customWidth="1"/>
    <col min="10258" max="10258" width="15.42578125" style="755" customWidth="1"/>
    <col min="10259" max="10259" width="24.28515625" style="755" customWidth="1"/>
    <col min="10260" max="10260" width="15.140625" style="755" customWidth="1"/>
    <col min="10261" max="10261" width="21.7109375" style="755" customWidth="1"/>
    <col min="10262" max="10262" width="157.42578125" style="755" customWidth="1"/>
    <col min="10263" max="10263" width="66.42578125" style="755" customWidth="1"/>
    <col min="10264" max="10278" width="0" style="755" hidden="1" customWidth="1"/>
    <col min="10279" max="10283" width="12.42578125" style="755" customWidth="1"/>
    <col min="10284" max="10284" width="13.140625" style="755" customWidth="1"/>
    <col min="10285" max="10285" width="8.7109375" style="755" customWidth="1"/>
    <col min="10286" max="10286" width="12.42578125" style="755" customWidth="1"/>
    <col min="10287" max="10287" width="18" style="755" customWidth="1"/>
    <col min="10288" max="10288" width="15.42578125" style="755" customWidth="1"/>
    <col min="10289" max="10289" width="15.85546875" style="755" customWidth="1"/>
    <col min="10290" max="10290" width="19.42578125" style="755" customWidth="1"/>
    <col min="10291" max="10291" width="22.85546875" style="755" customWidth="1"/>
    <col min="10292" max="10292" width="43" style="755" customWidth="1"/>
    <col min="10293" max="10293" width="49.85546875" style="755" customWidth="1"/>
    <col min="10294" max="10296" width="10" style="755" customWidth="1"/>
    <col min="10297" max="10297" width="39.140625" style="755" customWidth="1"/>
    <col min="10298" max="10298" width="37.28515625" style="755" customWidth="1"/>
    <col min="10299" max="10299" width="31.42578125" style="755" customWidth="1"/>
    <col min="10300" max="10300" width="37" style="755" customWidth="1"/>
    <col min="10301" max="10301" width="31.42578125" style="755" customWidth="1"/>
    <col min="10302" max="10302" width="10" style="755" customWidth="1"/>
    <col min="10303" max="10496" width="15.140625" style="755"/>
    <col min="10497" max="10497" width="14.42578125" style="755" customWidth="1"/>
    <col min="10498" max="10498" width="13.7109375" style="755" customWidth="1"/>
    <col min="10499" max="10499" width="17.42578125" style="755" customWidth="1"/>
    <col min="10500" max="10500" width="16.42578125" style="755" customWidth="1"/>
    <col min="10501" max="10501" width="18" style="755" customWidth="1"/>
    <col min="10502" max="10502" width="19.28515625" style="755" customWidth="1"/>
    <col min="10503" max="10503" width="13" style="755" customWidth="1"/>
    <col min="10504" max="10504" width="17.140625" style="755" customWidth="1"/>
    <col min="10505" max="10505" width="16.140625" style="755" customWidth="1"/>
    <col min="10506" max="10506" width="18.7109375" style="755" customWidth="1"/>
    <col min="10507" max="10507" width="28.42578125" style="755" customWidth="1"/>
    <col min="10508" max="10508" width="22.7109375" style="755" customWidth="1"/>
    <col min="10509" max="10509" width="32.7109375" style="755" customWidth="1"/>
    <col min="10510" max="10510" width="18" style="755" customWidth="1"/>
    <col min="10511" max="10511" width="37.7109375" style="755" customWidth="1"/>
    <col min="10512" max="10512" width="25.7109375" style="755" customWidth="1"/>
    <col min="10513" max="10513" width="17.42578125" style="755" customWidth="1"/>
    <col min="10514" max="10514" width="15.42578125" style="755" customWidth="1"/>
    <col min="10515" max="10515" width="24.28515625" style="755" customWidth="1"/>
    <col min="10516" max="10516" width="15.140625" style="755" customWidth="1"/>
    <col min="10517" max="10517" width="21.7109375" style="755" customWidth="1"/>
    <col min="10518" max="10518" width="157.42578125" style="755" customWidth="1"/>
    <col min="10519" max="10519" width="66.42578125" style="755" customWidth="1"/>
    <col min="10520" max="10534" width="0" style="755" hidden="1" customWidth="1"/>
    <col min="10535" max="10539" width="12.42578125" style="755" customWidth="1"/>
    <col min="10540" max="10540" width="13.140625" style="755" customWidth="1"/>
    <col min="10541" max="10541" width="8.7109375" style="755" customWidth="1"/>
    <col min="10542" max="10542" width="12.42578125" style="755" customWidth="1"/>
    <col min="10543" max="10543" width="18" style="755" customWidth="1"/>
    <col min="10544" max="10544" width="15.42578125" style="755" customWidth="1"/>
    <col min="10545" max="10545" width="15.85546875" style="755" customWidth="1"/>
    <col min="10546" max="10546" width="19.42578125" style="755" customWidth="1"/>
    <col min="10547" max="10547" width="22.85546875" style="755" customWidth="1"/>
    <col min="10548" max="10548" width="43" style="755" customWidth="1"/>
    <col min="10549" max="10549" width="49.85546875" style="755" customWidth="1"/>
    <col min="10550" max="10552" width="10" style="755" customWidth="1"/>
    <col min="10553" max="10553" width="39.140625" style="755" customWidth="1"/>
    <col min="10554" max="10554" width="37.28515625" style="755" customWidth="1"/>
    <col min="10555" max="10555" width="31.42578125" style="755" customWidth="1"/>
    <col min="10556" max="10556" width="37" style="755" customWidth="1"/>
    <col min="10557" max="10557" width="31.42578125" style="755" customWidth="1"/>
    <col min="10558" max="10558" width="10" style="755" customWidth="1"/>
    <col min="10559" max="10752" width="15.140625" style="755"/>
    <col min="10753" max="10753" width="14.42578125" style="755" customWidth="1"/>
    <col min="10754" max="10754" width="13.7109375" style="755" customWidth="1"/>
    <col min="10755" max="10755" width="17.42578125" style="755" customWidth="1"/>
    <col min="10756" max="10756" width="16.42578125" style="755" customWidth="1"/>
    <col min="10757" max="10757" width="18" style="755" customWidth="1"/>
    <col min="10758" max="10758" width="19.28515625" style="755" customWidth="1"/>
    <col min="10759" max="10759" width="13" style="755" customWidth="1"/>
    <col min="10760" max="10760" width="17.140625" style="755" customWidth="1"/>
    <col min="10761" max="10761" width="16.140625" style="755" customWidth="1"/>
    <col min="10762" max="10762" width="18.7109375" style="755" customWidth="1"/>
    <col min="10763" max="10763" width="28.42578125" style="755" customWidth="1"/>
    <col min="10764" max="10764" width="22.7109375" style="755" customWidth="1"/>
    <col min="10765" max="10765" width="32.7109375" style="755" customWidth="1"/>
    <col min="10766" max="10766" width="18" style="755" customWidth="1"/>
    <col min="10767" max="10767" width="37.7109375" style="755" customWidth="1"/>
    <col min="10768" max="10768" width="25.7109375" style="755" customWidth="1"/>
    <col min="10769" max="10769" width="17.42578125" style="755" customWidth="1"/>
    <col min="10770" max="10770" width="15.42578125" style="755" customWidth="1"/>
    <col min="10771" max="10771" width="24.28515625" style="755" customWidth="1"/>
    <col min="10772" max="10772" width="15.140625" style="755" customWidth="1"/>
    <col min="10773" max="10773" width="21.7109375" style="755" customWidth="1"/>
    <col min="10774" max="10774" width="157.42578125" style="755" customWidth="1"/>
    <col min="10775" max="10775" width="66.42578125" style="755" customWidth="1"/>
    <col min="10776" max="10790" width="0" style="755" hidden="1" customWidth="1"/>
    <col min="10791" max="10795" width="12.42578125" style="755" customWidth="1"/>
    <col min="10796" max="10796" width="13.140625" style="755" customWidth="1"/>
    <col min="10797" max="10797" width="8.7109375" style="755" customWidth="1"/>
    <col min="10798" max="10798" width="12.42578125" style="755" customWidth="1"/>
    <col min="10799" max="10799" width="18" style="755" customWidth="1"/>
    <col min="10800" max="10800" width="15.42578125" style="755" customWidth="1"/>
    <col min="10801" max="10801" width="15.85546875" style="755" customWidth="1"/>
    <col min="10802" max="10802" width="19.42578125" style="755" customWidth="1"/>
    <col min="10803" max="10803" width="22.85546875" style="755" customWidth="1"/>
    <col min="10804" max="10804" width="43" style="755" customWidth="1"/>
    <col min="10805" max="10805" width="49.85546875" style="755" customWidth="1"/>
    <col min="10806" max="10808" width="10" style="755" customWidth="1"/>
    <col min="10809" max="10809" width="39.140625" style="755" customWidth="1"/>
    <col min="10810" max="10810" width="37.28515625" style="755" customWidth="1"/>
    <col min="10811" max="10811" width="31.42578125" style="755" customWidth="1"/>
    <col min="10812" max="10812" width="37" style="755" customWidth="1"/>
    <col min="10813" max="10813" width="31.42578125" style="755" customWidth="1"/>
    <col min="10814" max="10814" width="10" style="755" customWidth="1"/>
    <col min="10815" max="11008" width="15.140625" style="755"/>
    <col min="11009" max="11009" width="14.42578125" style="755" customWidth="1"/>
    <col min="11010" max="11010" width="13.7109375" style="755" customWidth="1"/>
    <col min="11011" max="11011" width="17.42578125" style="755" customWidth="1"/>
    <col min="11012" max="11012" width="16.42578125" style="755" customWidth="1"/>
    <col min="11013" max="11013" width="18" style="755" customWidth="1"/>
    <col min="11014" max="11014" width="19.28515625" style="755" customWidth="1"/>
    <col min="11015" max="11015" width="13" style="755" customWidth="1"/>
    <col min="11016" max="11016" width="17.140625" style="755" customWidth="1"/>
    <col min="11017" max="11017" width="16.140625" style="755" customWidth="1"/>
    <col min="11018" max="11018" width="18.7109375" style="755" customWidth="1"/>
    <col min="11019" max="11019" width="28.42578125" style="755" customWidth="1"/>
    <col min="11020" max="11020" width="22.7109375" style="755" customWidth="1"/>
    <col min="11021" max="11021" width="32.7109375" style="755" customWidth="1"/>
    <col min="11022" max="11022" width="18" style="755" customWidth="1"/>
    <col min="11023" max="11023" width="37.7109375" style="755" customWidth="1"/>
    <col min="11024" max="11024" width="25.7109375" style="755" customWidth="1"/>
    <col min="11025" max="11025" width="17.42578125" style="755" customWidth="1"/>
    <col min="11026" max="11026" width="15.42578125" style="755" customWidth="1"/>
    <col min="11027" max="11027" width="24.28515625" style="755" customWidth="1"/>
    <col min="11028" max="11028" width="15.140625" style="755" customWidth="1"/>
    <col min="11029" max="11029" width="21.7109375" style="755" customWidth="1"/>
    <col min="11030" max="11030" width="157.42578125" style="755" customWidth="1"/>
    <col min="11031" max="11031" width="66.42578125" style="755" customWidth="1"/>
    <col min="11032" max="11046" width="0" style="755" hidden="1" customWidth="1"/>
    <col min="11047" max="11051" width="12.42578125" style="755" customWidth="1"/>
    <col min="11052" max="11052" width="13.140625" style="755" customWidth="1"/>
    <col min="11053" max="11053" width="8.7109375" style="755" customWidth="1"/>
    <col min="11054" max="11054" width="12.42578125" style="755" customWidth="1"/>
    <col min="11055" max="11055" width="18" style="755" customWidth="1"/>
    <col min="11056" max="11056" width="15.42578125" style="755" customWidth="1"/>
    <col min="11057" max="11057" width="15.85546875" style="755" customWidth="1"/>
    <col min="11058" max="11058" width="19.42578125" style="755" customWidth="1"/>
    <col min="11059" max="11059" width="22.85546875" style="755" customWidth="1"/>
    <col min="11060" max="11060" width="43" style="755" customWidth="1"/>
    <col min="11061" max="11061" width="49.85546875" style="755" customWidth="1"/>
    <col min="11062" max="11064" width="10" style="755" customWidth="1"/>
    <col min="11065" max="11065" width="39.140625" style="755" customWidth="1"/>
    <col min="11066" max="11066" width="37.28515625" style="755" customWidth="1"/>
    <col min="11067" max="11067" width="31.42578125" style="755" customWidth="1"/>
    <col min="11068" max="11068" width="37" style="755" customWidth="1"/>
    <col min="11069" max="11069" width="31.42578125" style="755" customWidth="1"/>
    <col min="11070" max="11070" width="10" style="755" customWidth="1"/>
    <col min="11071" max="11264" width="15.140625" style="755"/>
    <col min="11265" max="11265" width="14.42578125" style="755" customWidth="1"/>
    <col min="11266" max="11266" width="13.7109375" style="755" customWidth="1"/>
    <col min="11267" max="11267" width="17.42578125" style="755" customWidth="1"/>
    <col min="11268" max="11268" width="16.42578125" style="755" customWidth="1"/>
    <col min="11269" max="11269" width="18" style="755" customWidth="1"/>
    <col min="11270" max="11270" width="19.28515625" style="755" customWidth="1"/>
    <col min="11271" max="11271" width="13" style="755" customWidth="1"/>
    <col min="11272" max="11272" width="17.140625" style="755" customWidth="1"/>
    <col min="11273" max="11273" width="16.140625" style="755" customWidth="1"/>
    <col min="11274" max="11274" width="18.7109375" style="755" customWidth="1"/>
    <col min="11275" max="11275" width="28.42578125" style="755" customWidth="1"/>
    <col min="11276" max="11276" width="22.7109375" style="755" customWidth="1"/>
    <col min="11277" max="11277" width="32.7109375" style="755" customWidth="1"/>
    <col min="11278" max="11278" width="18" style="755" customWidth="1"/>
    <col min="11279" max="11279" width="37.7109375" style="755" customWidth="1"/>
    <col min="11280" max="11280" width="25.7109375" style="755" customWidth="1"/>
    <col min="11281" max="11281" width="17.42578125" style="755" customWidth="1"/>
    <col min="11282" max="11282" width="15.42578125" style="755" customWidth="1"/>
    <col min="11283" max="11283" width="24.28515625" style="755" customWidth="1"/>
    <col min="11284" max="11284" width="15.140625" style="755" customWidth="1"/>
    <col min="11285" max="11285" width="21.7109375" style="755" customWidth="1"/>
    <col min="11286" max="11286" width="157.42578125" style="755" customWidth="1"/>
    <col min="11287" max="11287" width="66.42578125" style="755" customWidth="1"/>
    <col min="11288" max="11302" width="0" style="755" hidden="1" customWidth="1"/>
    <col min="11303" max="11307" width="12.42578125" style="755" customWidth="1"/>
    <col min="11308" max="11308" width="13.140625" style="755" customWidth="1"/>
    <col min="11309" max="11309" width="8.7109375" style="755" customWidth="1"/>
    <col min="11310" max="11310" width="12.42578125" style="755" customWidth="1"/>
    <col min="11311" max="11311" width="18" style="755" customWidth="1"/>
    <col min="11312" max="11312" width="15.42578125" style="755" customWidth="1"/>
    <col min="11313" max="11313" width="15.85546875" style="755" customWidth="1"/>
    <col min="11314" max="11314" width="19.42578125" style="755" customWidth="1"/>
    <col min="11315" max="11315" width="22.85546875" style="755" customWidth="1"/>
    <col min="11316" max="11316" width="43" style="755" customWidth="1"/>
    <col min="11317" max="11317" width="49.85546875" style="755" customWidth="1"/>
    <col min="11318" max="11320" width="10" style="755" customWidth="1"/>
    <col min="11321" max="11321" width="39.140625" style="755" customWidth="1"/>
    <col min="11322" max="11322" width="37.28515625" style="755" customWidth="1"/>
    <col min="11323" max="11323" width="31.42578125" style="755" customWidth="1"/>
    <col min="11324" max="11324" width="37" style="755" customWidth="1"/>
    <col min="11325" max="11325" width="31.42578125" style="755" customWidth="1"/>
    <col min="11326" max="11326" width="10" style="755" customWidth="1"/>
    <col min="11327" max="11520" width="15.140625" style="755"/>
    <col min="11521" max="11521" width="14.42578125" style="755" customWidth="1"/>
    <col min="11522" max="11522" width="13.7109375" style="755" customWidth="1"/>
    <col min="11523" max="11523" width="17.42578125" style="755" customWidth="1"/>
    <col min="11524" max="11524" width="16.42578125" style="755" customWidth="1"/>
    <col min="11525" max="11525" width="18" style="755" customWidth="1"/>
    <col min="11526" max="11526" width="19.28515625" style="755" customWidth="1"/>
    <col min="11527" max="11527" width="13" style="755" customWidth="1"/>
    <col min="11528" max="11528" width="17.140625" style="755" customWidth="1"/>
    <col min="11529" max="11529" width="16.140625" style="755" customWidth="1"/>
    <col min="11530" max="11530" width="18.7109375" style="755" customWidth="1"/>
    <col min="11531" max="11531" width="28.42578125" style="755" customWidth="1"/>
    <col min="11532" max="11532" width="22.7109375" style="755" customWidth="1"/>
    <col min="11533" max="11533" width="32.7109375" style="755" customWidth="1"/>
    <col min="11534" max="11534" width="18" style="755" customWidth="1"/>
    <col min="11535" max="11535" width="37.7109375" style="755" customWidth="1"/>
    <col min="11536" max="11536" width="25.7109375" style="755" customWidth="1"/>
    <col min="11537" max="11537" width="17.42578125" style="755" customWidth="1"/>
    <col min="11538" max="11538" width="15.42578125" style="755" customWidth="1"/>
    <col min="11539" max="11539" width="24.28515625" style="755" customWidth="1"/>
    <col min="11540" max="11540" width="15.140625" style="755" customWidth="1"/>
    <col min="11541" max="11541" width="21.7109375" style="755" customWidth="1"/>
    <col min="11542" max="11542" width="157.42578125" style="755" customWidth="1"/>
    <col min="11543" max="11543" width="66.42578125" style="755" customWidth="1"/>
    <col min="11544" max="11558" width="0" style="755" hidden="1" customWidth="1"/>
    <col min="11559" max="11563" width="12.42578125" style="755" customWidth="1"/>
    <col min="11564" max="11564" width="13.140625" style="755" customWidth="1"/>
    <col min="11565" max="11565" width="8.7109375" style="755" customWidth="1"/>
    <col min="11566" max="11566" width="12.42578125" style="755" customWidth="1"/>
    <col min="11567" max="11567" width="18" style="755" customWidth="1"/>
    <col min="11568" max="11568" width="15.42578125" style="755" customWidth="1"/>
    <col min="11569" max="11569" width="15.85546875" style="755" customWidth="1"/>
    <col min="11570" max="11570" width="19.42578125" style="755" customWidth="1"/>
    <col min="11571" max="11571" width="22.85546875" style="755" customWidth="1"/>
    <col min="11572" max="11572" width="43" style="755" customWidth="1"/>
    <col min="11573" max="11573" width="49.85546875" style="755" customWidth="1"/>
    <col min="11574" max="11576" width="10" style="755" customWidth="1"/>
    <col min="11577" max="11577" width="39.140625" style="755" customWidth="1"/>
    <col min="11578" max="11578" width="37.28515625" style="755" customWidth="1"/>
    <col min="11579" max="11579" width="31.42578125" style="755" customWidth="1"/>
    <col min="11580" max="11580" width="37" style="755" customWidth="1"/>
    <col min="11581" max="11581" width="31.42578125" style="755" customWidth="1"/>
    <col min="11582" max="11582" width="10" style="755" customWidth="1"/>
    <col min="11583" max="11776" width="15.140625" style="755"/>
    <col min="11777" max="11777" width="14.42578125" style="755" customWidth="1"/>
    <col min="11778" max="11778" width="13.7109375" style="755" customWidth="1"/>
    <col min="11779" max="11779" width="17.42578125" style="755" customWidth="1"/>
    <col min="11780" max="11780" width="16.42578125" style="755" customWidth="1"/>
    <col min="11781" max="11781" width="18" style="755" customWidth="1"/>
    <col min="11782" max="11782" width="19.28515625" style="755" customWidth="1"/>
    <col min="11783" max="11783" width="13" style="755" customWidth="1"/>
    <col min="11784" max="11784" width="17.140625" style="755" customWidth="1"/>
    <col min="11785" max="11785" width="16.140625" style="755" customWidth="1"/>
    <col min="11786" max="11786" width="18.7109375" style="755" customWidth="1"/>
    <col min="11787" max="11787" width="28.42578125" style="755" customWidth="1"/>
    <col min="11788" max="11788" width="22.7109375" style="755" customWidth="1"/>
    <col min="11789" max="11789" width="32.7109375" style="755" customWidth="1"/>
    <col min="11790" max="11790" width="18" style="755" customWidth="1"/>
    <col min="11791" max="11791" width="37.7109375" style="755" customWidth="1"/>
    <col min="11792" max="11792" width="25.7109375" style="755" customWidth="1"/>
    <col min="11793" max="11793" width="17.42578125" style="755" customWidth="1"/>
    <col min="11794" max="11794" width="15.42578125" style="755" customWidth="1"/>
    <col min="11795" max="11795" width="24.28515625" style="755" customWidth="1"/>
    <col min="11796" max="11796" width="15.140625" style="755" customWidth="1"/>
    <col min="11797" max="11797" width="21.7109375" style="755" customWidth="1"/>
    <col min="11798" max="11798" width="157.42578125" style="755" customWidth="1"/>
    <col min="11799" max="11799" width="66.42578125" style="755" customWidth="1"/>
    <col min="11800" max="11814" width="0" style="755" hidden="1" customWidth="1"/>
    <col min="11815" max="11819" width="12.42578125" style="755" customWidth="1"/>
    <col min="11820" max="11820" width="13.140625" style="755" customWidth="1"/>
    <col min="11821" max="11821" width="8.7109375" style="755" customWidth="1"/>
    <col min="11822" max="11822" width="12.42578125" style="755" customWidth="1"/>
    <col min="11823" max="11823" width="18" style="755" customWidth="1"/>
    <col min="11824" max="11824" width="15.42578125" style="755" customWidth="1"/>
    <col min="11825" max="11825" width="15.85546875" style="755" customWidth="1"/>
    <col min="11826" max="11826" width="19.42578125" style="755" customWidth="1"/>
    <col min="11827" max="11827" width="22.85546875" style="755" customWidth="1"/>
    <col min="11828" max="11828" width="43" style="755" customWidth="1"/>
    <col min="11829" max="11829" width="49.85546875" style="755" customWidth="1"/>
    <col min="11830" max="11832" width="10" style="755" customWidth="1"/>
    <col min="11833" max="11833" width="39.140625" style="755" customWidth="1"/>
    <col min="11834" max="11834" width="37.28515625" style="755" customWidth="1"/>
    <col min="11835" max="11835" width="31.42578125" style="755" customWidth="1"/>
    <col min="11836" max="11836" width="37" style="755" customWidth="1"/>
    <col min="11837" max="11837" width="31.42578125" style="755" customWidth="1"/>
    <col min="11838" max="11838" width="10" style="755" customWidth="1"/>
    <col min="11839" max="12032" width="15.140625" style="755"/>
    <col min="12033" max="12033" width="14.42578125" style="755" customWidth="1"/>
    <col min="12034" max="12034" width="13.7109375" style="755" customWidth="1"/>
    <col min="12035" max="12035" width="17.42578125" style="755" customWidth="1"/>
    <col min="12036" max="12036" width="16.42578125" style="755" customWidth="1"/>
    <col min="12037" max="12037" width="18" style="755" customWidth="1"/>
    <col min="12038" max="12038" width="19.28515625" style="755" customWidth="1"/>
    <col min="12039" max="12039" width="13" style="755" customWidth="1"/>
    <col min="12040" max="12040" width="17.140625" style="755" customWidth="1"/>
    <col min="12041" max="12041" width="16.140625" style="755" customWidth="1"/>
    <col min="12042" max="12042" width="18.7109375" style="755" customWidth="1"/>
    <col min="12043" max="12043" width="28.42578125" style="755" customWidth="1"/>
    <col min="12044" max="12044" width="22.7109375" style="755" customWidth="1"/>
    <col min="12045" max="12045" width="32.7109375" style="755" customWidth="1"/>
    <col min="12046" max="12046" width="18" style="755" customWidth="1"/>
    <col min="12047" max="12047" width="37.7109375" style="755" customWidth="1"/>
    <col min="12048" max="12048" width="25.7109375" style="755" customWidth="1"/>
    <col min="12049" max="12049" width="17.42578125" style="755" customWidth="1"/>
    <col min="12050" max="12050" width="15.42578125" style="755" customWidth="1"/>
    <col min="12051" max="12051" width="24.28515625" style="755" customWidth="1"/>
    <col min="12052" max="12052" width="15.140625" style="755" customWidth="1"/>
    <col min="12053" max="12053" width="21.7109375" style="755" customWidth="1"/>
    <col min="12054" max="12054" width="157.42578125" style="755" customWidth="1"/>
    <col min="12055" max="12055" width="66.42578125" style="755" customWidth="1"/>
    <col min="12056" max="12070" width="0" style="755" hidden="1" customWidth="1"/>
    <col min="12071" max="12075" width="12.42578125" style="755" customWidth="1"/>
    <col min="12076" max="12076" width="13.140625" style="755" customWidth="1"/>
    <col min="12077" max="12077" width="8.7109375" style="755" customWidth="1"/>
    <col min="12078" max="12078" width="12.42578125" style="755" customWidth="1"/>
    <col min="12079" max="12079" width="18" style="755" customWidth="1"/>
    <col min="12080" max="12080" width="15.42578125" style="755" customWidth="1"/>
    <col min="12081" max="12081" width="15.85546875" style="755" customWidth="1"/>
    <col min="12082" max="12082" width="19.42578125" style="755" customWidth="1"/>
    <col min="12083" max="12083" width="22.85546875" style="755" customWidth="1"/>
    <col min="12084" max="12084" width="43" style="755" customWidth="1"/>
    <col min="12085" max="12085" width="49.85546875" style="755" customWidth="1"/>
    <col min="12086" max="12088" width="10" style="755" customWidth="1"/>
    <col min="12089" max="12089" width="39.140625" style="755" customWidth="1"/>
    <col min="12090" max="12090" width="37.28515625" style="755" customWidth="1"/>
    <col min="12091" max="12091" width="31.42578125" style="755" customWidth="1"/>
    <col min="12092" max="12092" width="37" style="755" customWidth="1"/>
    <col min="12093" max="12093" width="31.42578125" style="755" customWidth="1"/>
    <col min="12094" max="12094" width="10" style="755" customWidth="1"/>
    <col min="12095" max="12288" width="15.140625" style="755"/>
    <col min="12289" max="12289" width="14.42578125" style="755" customWidth="1"/>
    <col min="12290" max="12290" width="13.7109375" style="755" customWidth="1"/>
    <col min="12291" max="12291" width="17.42578125" style="755" customWidth="1"/>
    <col min="12292" max="12292" width="16.42578125" style="755" customWidth="1"/>
    <col min="12293" max="12293" width="18" style="755" customWidth="1"/>
    <col min="12294" max="12294" width="19.28515625" style="755" customWidth="1"/>
    <col min="12295" max="12295" width="13" style="755" customWidth="1"/>
    <col min="12296" max="12296" width="17.140625" style="755" customWidth="1"/>
    <col min="12297" max="12297" width="16.140625" style="755" customWidth="1"/>
    <col min="12298" max="12298" width="18.7109375" style="755" customWidth="1"/>
    <col min="12299" max="12299" width="28.42578125" style="755" customWidth="1"/>
    <col min="12300" max="12300" width="22.7109375" style="755" customWidth="1"/>
    <col min="12301" max="12301" width="32.7109375" style="755" customWidth="1"/>
    <col min="12302" max="12302" width="18" style="755" customWidth="1"/>
    <col min="12303" max="12303" width="37.7109375" style="755" customWidth="1"/>
    <col min="12304" max="12304" width="25.7109375" style="755" customWidth="1"/>
    <col min="12305" max="12305" width="17.42578125" style="755" customWidth="1"/>
    <col min="12306" max="12306" width="15.42578125" style="755" customWidth="1"/>
    <col min="12307" max="12307" width="24.28515625" style="755" customWidth="1"/>
    <col min="12308" max="12308" width="15.140625" style="755" customWidth="1"/>
    <col min="12309" max="12309" width="21.7109375" style="755" customWidth="1"/>
    <col min="12310" max="12310" width="157.42578125" style="755" customWidth="1"/>
    <col min="12311" max="12311" width="66.42578125" style="755" customWidth="1"/>
    <col min="12312" max="12326" width="0" style="755" hidden="1" customWidth="1"/>
    <col min="12327" max="12331" width="12.42578125" style="755" customWidth="1"/>
    <col min="12332" max="12332" width="13.140625" style="755" customWidth="1"/>
    <col min="12333" max="12333" width="8.7109375" style="755" customWidth="1"/>
    <col min="12334" max="12334" width="12.42578125" style="755" customWidth="1"/>
    <col min="12335" max="12335" width="18" style="755" customWidth="1"/>
    <col min="12336" max="12336" width="15.42578125" style="755" customWidth="1"/>
    <col min="12337" max="12337" width="15.85546875" style="755" customWidth="1"/>
    <col min="12338" max="12338" width="19.42578125" style="755" customWidth="1"/>
    <col min="12339" max="12339" width="22.85546875" style="755" customWidth="1"/>
    <col min="12340" max="12340" width="43" style="755" customWidth="1"/>
    <col min="12341" max="12341" width="49.85546875" style="755" customWidth="1"/>
    <col min="12342" max="12344" width="10" style="755" customWidth="1"/>
    <col min="12345" max="12345" width="39.140625" style="755" customWidth="1"/>
    <col min="12346" max="12346" width="37.28515625" style="755" customWidth="1"/>
    <col min="12347" max="12347" width="31.42578125" style="755" customWidth="1"/>
    <col min="12348" max="12348" width="37" style="755" customWidth="1"/>
    <col min="12349" max="12349" width="31.42578125" style="755" customWidth="1"/>
    <col min="12350" max="12350" width="10" style="755" customWidth="1"/>
    <col min="12351" max="12544" width="15.140625" style="755"/>
    <col min="12545" max="12545" width="14.42578125" style="755" customWidth="1"/>
    <col min="12546" max="12546" width="13.7109375" style="755" customWidth="1"/>
    <col min="12547" max="12547" width="17.42578125" style="755" customWidth="1"/>
    <col min="12548" max="12548" width="16.42578125" style="755" customWidth="1"/>
    <col min="12549" max="12549" width="18" style="755" customWidth="1"/>
    <col min="12550" max="12550" width="19.28515625" style="755" customWidth="1"/>
    <col min="12551" max="12551" width="13" style="755" customWidth="1"/>
    <col min="12552" max="12552" width="17.140625" style="755" customWidth="1"/>
    <col min="12553" max="12553" width="16.140625" style="755" customWidth="1"/>
    <col min="12554" max="12554" width="18.7109375" style="755" customWidth="1"/>
    <col min="12555" max="12555" width="28.42578125" style="755" customWidth="1"/>
    <col min="12556" max="12556" width="22.7109375" style="755" customWidth="1"/>
    <col min="12557" max="12557" width="32.7109375" style="755" customWidth="1"/>
    <col min="12558" max="12558" width="18" style="755" customWidth="1"/>
    <col min="12559" max="12559" width="37.7109375" style="755" customWidth="1"/>
    <col min="12560" max="12560" width="25.7109375" style="755" customWidth="1"/>
    <col min="12561" max="12561" width="17.42578125" style="755" customWidth="1"/>
    <col min="12562" max="12562" width="15.42578125" style="755" customWidth="1"/>
    <col min="12563" max="12563" width="24.28515625" style="755" customWidth="1"/>
    <col min="12564" max="12564" width="15.140625" style="755" customWidth="1"/>
    <col min="12565" max="12565" width="21.7109375" style="755" customWidth="1"/>
    <col min="12566" max="12566" width="157.42578125" style="755" customWidth="1"/>
    <col min="12567" max="12567" width="66.42578125" style="755" customWidth="1"/>
    <col min="12568" max="12582" width="0" style="755" hidden="1" customWidth="1"/>
    <col min="12583" max="12587" width="12.42578125" style="755" customWidth="1"/>
    <col min="12588" max="12588" width="13.140625" style="755" customWidth="1"/>
    <col min="12589" max="12589" width="8.7109375" style="755" customWidth="1"/>
    <col min="12590" max="12590" width="12.42578125" style="755" customWidth="1"/>
    <col min="12591" max="12591" width="18" style="755" customWidth="1"/>
    <col min="12592" max="12592" width="15.42578125" style="755" customWidth="1"/>
    <col min="12593" max="12593" width="15.85546875" style="755" customWidth="1"/>
    <col min="12594" max="12594" width="19.42578125" style="755" customWidth="1"/>
    <col min="12595" max="12595" width="22.85546875" style="755" customWidth="1"/>
    <col min="12596" max="12596" width="43" style="755" customWidth="1"/>
    <col min="12597" max="12597" width="49.85546875" style="755" customWidth="1"/>
    <col min="12598" max="12600" width="10" style="755" customWidth="1"/>
    <col min="12601" max="12601" width="39.140625" style="755" customWidth="1"/>
    <col min="12602" max="12602" width="37.28515625" style="755" customWidth="1"/>
    <col min="12603" max="12603" width="31.42578125" style="755" customWidth="1"/>
    <col min="12604" max="12604" width="37" style="755" customWidth="1"/>
    <col min="12605" max="12605" width="31.42578125" style="755" customWidth="1"/>
    <col min="12606" max="12606" width="10" style="755" customWidth="1"/>
    <col min="12607" max="12800" width="15.140625" style="755"/>
    <col min="12801" max="12801" width="14.42578125" style="755" customWidth="1"/>
    <col min="12802" max="12802" width="13.7109375" style="755" customWidth="1"/>
    <col min="12803" max="12803" width="17.42578125" style="755" customWidth="1"/>
    <col min="12804" max="12804" width="16.42578125" style="755" customWidth="1"/>
    <col min="12805" max="12805" width="18" style="755" customWidth="1"/>
    <col min="12806" max="12806" width="19.28515625" style="755" customWidth="1"/>
    <col min="12807" max="12807" width="13" style="755" customWidth="1"/>
    <col min="12808" max="12808" width="17.140625" style="755" customWidth="1"/>
    <col min="12809" max="12809" width="16.140625" style="755" customWidth="1"/>
    <col min="12810" max="12810" width="18.7109375" style="755" customWidth="1"/>
    <col min="12811" max="12811" width="28.42578125" style="755" customWidth="1"/>
    <col min="12812" max="12812" width="22.7109375" style="755" customWidth="1"/>
    <col min="12813" max="12813" width="32.7109375" style="755" customWidth="1"/>
    <col min="12814" max="12814" width="18" style="755" customWidth="1"/>
    <col min="12815" max="12815" width="37.7109375" style="755" customWidth="1"/>
    <col min="12816" max="12816" width="25.7109375" style="755" customWidth="1"/>
    <col min="12817" max="12817" width="17.42578125" style="755" customWidth="1"/>
    <col min="12818" max="12818" width="15.42578125" style="755" customWidth="1"/>
    <col min="12819" max="12819" width="24.28515625" style="755" customWidth="1"/>
    <col min="12820" max="12820" width="15.140625" style="755" customWidth="1"/>
    <col min="12821" max="12821" width="21.7109375" style="755" customWidth="1"/>
    <col min="12822" max="12822" width="157.42578125" style="755" customWidth="1"/>
    <col min="12823" max="12823" width="66.42578125" style="755" customWidth="1"/>
    <col min="12824" max="12838" width="0" style="755" hidden="1" customWidth="1"/>
    <col min="12839" max="12843" width="12.42578125" style="755" customWidth="1"/>
    <col min="12844" max="12844" width="13.140625" style="755" customWidth="1"/>
    <col min="12845" max="12845" width="8.7109375" style="755" customWidth="1"/>
    <col min="12846" max="12846" width="12.42578125" style="755" customWidth="1"/>
    <col min="12847" max="12847" width="18" style="755" customWidth="1"/>
    <col min="12848" max="12848" width="15.42578125" style="755" customWidth="1"/>
    <col min="12849" max="12849" width="15.85546875" style="755" customWidth="1"/>
    <col min="12850" max="12850" width="19.42578125" style="755" customWidth="1"/>
    <col min="12851" max="12851" width="22.85546875" style="755" customWidth="1"/>
    <col min="12852" max="12852" width="43" style="755" customWidth="1"/>
    <col min="12853" max="12853" width="49.85546875" style="755" customWidth="1"/>
    <col min="12854" max="12856" width="10" style="755" customWidth="1"/>
    <col min="12857" max="12857" width="39.140625" style="755" customWidth="1"/>
    <col min="12858" max="12858" width="37.28515625" style="755" customWidth="1"/>
    <col min="12859" max="12859" width="31.42578125" style="755" customWidth="1"/>
    <col min="12860" max="12860" width="37" style="755" customWidth="1"/>
    <col min="12861" max="12861" width="31.42578125" style="755" customWidth="1"/>
    <col min="12862" max="12862" width="10" style="755" customWidth="1"/>
    <col min="12863" max="13056" width="15.140625" style="755"/>
    <col min="13057" max="13057" width="14.42578125" style="755" customWidth="1"/>
    <col min="13058" max="13058" width="13.7109375" style="755" customWidth="1"/>
    <col min="13059" max="13059" width="17.42578125" style="755" customWidth="1"/>
    <col min="13060" max="13060" width="16.42578125" style="755" customWidth="1"/>
    <col min="13061" max="13061" width="18" style="755" customWidth="1"/>
    <col min="13062" max="13062" width="19.28515625" style="755" customWidth="1"/>
    <col min="13063" max="13063" width="13" style="755" customWidth="1"/>
    <col min="13064" max="13064" width="17.140625" style="755" customWidth="1"/>
    <col min="13065" max="13065" width="16.140625" style="755" customWidth="1"/>
    <col min="13066" max="13066" width="18.7109375" style="755" customWidth="1"/>
    <col min="13067" max="13067" width="28.42578125" style="755" customWidth="1"/>
    <col min="13068" max="13068" width="22.7109375" style="755" customWidth="1"/>
    <col min="13069" max="13069" width="32.7109375" style="755" customWidth="1"/>
    <col min="13070" max="13070" width="18" style="755" customWidth="1"/>
    <col min="13071" max="13071" width="37.7109375" style="755" customWidth="1"/>
    <col min="13072" max="13072" width="25.7109375" style="755" customWidth="1"/>
    <col min="13073" max="13073" width="17.42578125" style="755" customWidth="1"/>
    <col min="13074" max="13074" width="15.42578125" style="755" customWidth="1"/>
    <col min="13075" max="13075" width="24.28515625" style="755" customWidth="1"/>
    <col min="13076" max="13076" width="15.140625" style="755" customWidth="1"/>
    <col min="13077" max="13077" width="21.7109375" style="755" customWidth="1"/>
    <col min="13078" max="13078" width="157.42578125" style="755" customWidth="1"/>
    <col min="13079" max="13079" width="66.42578125" style="755" customWidth="1"/>
    <col min="13080" max="13094" width="0" style="755" hidden="1" customWidth="1"/>
    <col min="13095" max="13099" width="12.42578125" style="755" customWidth="1"/>
    <col min="13100" max="13100" width="13.140625" style="755" customWidth="1"/>
    <col min="13101" max="13101" width="8.7109375" style="755" customWidth="1"/>
    <col min="13102" max="13102" width="12.42578125" style="755" customWidth="1"/>
    <col min="13103" max="13103" width="18" style="755" customWidth="1"/>
    <col min="13104" max="13104" width="15.42578125" style="755" customWidth="1"/>
    <col min="13105" max="13105" width="15.85546875" style="755" customWidth="1"/>
    <col min="13106" max="13106" width="19.42578125" style="755" customWidth="1"/>
    <col min="13107" max="13107" width="22.85546875" style="755" customWidth="1"/>
    <col min="13108" max="13108" width="43" style="755" customWidth="1"/>
    <col min="13109" max="13109" width="49.85546875" style="755" customWidth="1"/>
    <col min="13110" max="13112" width="10" style="755" customWidth="1"/>
    <col min="13113" max="13113" width="39.140625" style="755" customWidth="1"/>
    <col min="13114" max="13114" width="37.28515625" style="755" customWidth="1"/>
    <col min="13115" max="13115" width="31.42578125" style="755" customWidth="1"/>
    <col min="13116" max="13116" width="37" style="755" customWidth="1"/>
    <col min="13117" max="13117" width="31.42578125" style="755" customWidth="1"/>
    <col min="13118" max="13118" width="10" style="755" customWidth="1"/>
    <col min="13119" max="13312" width="15.140625" style="755"/>
    <col min="13313" max="13313" width="14.42578125" style="755" customWidth="1"/>
    <col min="13314" max="13314" width="13.7109375" style="755" customWidth="1"/>
    <col min="13315" max="13315" width="17.42578125" style="755" customWidth="1"/>
    <col min="13316" max="13316" width="16.42578125" style="755" customWidth="1"/>
    <col min="13317" max="13317" width="18" style="755" customWidth="1"/>
    <col min="13318" max="13318" width="19.28515625" style="755" customWidth="1"/>
    <col min="13319" max="13319" width="13" style="755" customWidth="1"/>
    <col min="13320" max="13320" width="17.140625" style="755" customWidth="1"/>
    <col min="13321" max="13321" width="16.140625" style="755" customWidth="1"/>
    <col min="13322" max="13322" width="18.7109375" style="755" customWidth="1"/>
    <col min="13323" max="13323" width="28.42578125" style="755" customWidth="1"/>
    <col min="13324" max="13324" width="22.7109375" style="755" customWidth="1"/>
    <col min="13325" max="13325" width="32.7109375" style="755" customWidth="1"/>
    <col min="13326" max="13326" width="18" style="755" customWidth="1"/>
    <col min="13327" max="13327" width="37.7109375" style="755" customWidth="1"/>
    <col min="13328" max="13328" width="25.7109375" style="755" customWidth="1"/>
    <col min="13329" max="13329" width="17.42578125" style="755" customWidth="1"/>
    <col min="13330" max="13330" width="15.42578125" style="755" customWidth="1"/>
    <col min="13331" max="13331" width="24.28515625" style="755" customWidth="1"/>
    <col min="13332" max="13332" width="15.140625" style="755" customWidth="1"/>
    <col min="13333" max="13333" width="21.7109375" style="755" customWidth="1"/>
    <col min="13334" max="13334" width="157.42578125" style="755" customWidth="1"/>
    <col min="13335" max="13335" width="66.42578125" style="755" customWidth="1"/>
    <col min="13336" max="13350" width="0" style="755" hidden="1" customWidth="1"/>
    <col min="13351" max="13355" width="12.42578125" style="755" customWidth="1"/>
    <col min="13356" max="13356" width="13.140625" style="755" customWidth="1"/>
    <col min="13357" max="13357" width="8.7109375" style="755" customWidth="1"/>
    <col min="13358" max="13358" width="12.42578125" style="755" customWidth="1"/>
    <col min="13359" max="13359" width="18" style="755" customWidth="1"/>
    <col min="13360" max="13360" width="15.42578125" style="755" customWidth="1"/>
    <col min="13361" max="13361" width="15.85546875" style="755" customWidth="1"/>
    <col min="13362" max="13362" width="19.42578125" style="755" customWidth="1"/>
    <col min="13363" max="13363" width="22.85546875" style="755" customWidth="1"/>
    <col min="13364" max="13364" width="43" style="755" customWidth="1"/>
    <col min="13365" max="13365" width="49.85546875" style="755" customWidth="1"/>
    <col min="13366" max="13368" width="10" style="755" customWidth="1"/>
    <col min="13369" max="13369" width="39.140625" style="755" customWidth="1"/>
    <col min="13370" max="13370" width="37.28515625" style="755" customWidth="1"/>
    <col min="13371" max="13371" width="31.42578125" style="755" customWidth="1"/>
    <col min="13372" max="13372" width="37" style="755" customWidth="1"/>
    <col min="13373" max="13373" width="31.42578125" style="755" customWidth="1"/>
    <col min="13374" max="13374" width="10" style="755" customWidth="1"/>
    <col min="13375" max="13568" width="15.140625" style="755"/>
    <col min="13569" max="13569" width="14.42578125" style="755" customWidth="1"/>
    <col min="13570" max="13570" width="13.7109375" style="755" customWidth="1"/>
    <col min="13571" max="13571" width="17.42578125" style="755" customWidth="1"/>
    <col min="13572" max="13572" width="16.42578125" style="755" customWidth="1"/>
    <col min="13573" max="13573" width="18" style="755" customWidth="1"/>
    <col min="13574" max="13574" width="19.28515625" style="755" customWidth="1"/>
    <col min="13575" max="13575" width="13" style="755" customWidth="1"/>
    <col min="13576" max="13576" width="17.140625" style="755" customWidth="1"/>
    <col min="13577" max="13577" width="16.140625" style="755" customWidth="1"/>
    <col min="13578" max="13578" width="18.7109375" style="755" customWidth="1"/>
    <col min="13579" max="13579" width="28.42578125" style="755" customWidth="1"/>
    <col min="13580" max="13580" width="22.7109375" style="755" customWidth="1"/>
    <col min="13581" max="13581" width="32.7109375" style="755" customWidth="1"/>
    <col min="13582" max="13582" width="18" style="755" customWidth="1"/>
    <col min="13583" max="13583" width="37.7109375" style="755" customWidth="1"/>
    <col min="13584" max="13584" width="25.7109375" style="755" customWidth="1"/>
    <col min="13585" max="13585" width="17.42578125" style="755" customWidth="1"/>
    <col min="13586" max="13586" width="15.42578125" style="755" customWidth="1"/>
    <col min="13587" max="13587" width="24.28515625" style="755" customWidth="1"/>
    <col min="13588" max="13588" width="15.140625" style="755" customWidth="1"/>
    <col min="13589" max="13589" width="21.7109375" style="755" customWidth="1"/>
    <col min="13590" max="13590" width="157.42578125" style="755" customWidth="1"/>
    <col min="13591" max="13591" width="66.42578125" style="755" customWidth="1"/>
    <col min="13592" max="13606" width="0" style="755" hidden="1" customWidth="1"/>
    <col min="13607" max="13611" width="12.42578125" style="755" customWidth="1"/>
    <col min="13612" max="13612" width="13.140625" style="755" customWidth="1"/>
    <col min="13613" max="13613" width="8.7109375" style="755" customWidth="1"/>
    <col min="13614" max="13614" width="12.42578125" style="755" customWidth="1"/>
    <col min="13615" max="13615" width="18" style="755" customWidth="1"/>
    <col min="13616" max="13616" width="15.42578125" style="755" customWidth="1"/>
    <col min="13617" max="13617" width="15.85546875" style="755" customWidth="1"/>
    <col min="13618" max="13618" width="19.42578125" style="755" customWidth="1"/>
    <col min="13619" max="13619" width="22.85546875" style="755" customWidth="1"/>
    <col min="13620" max="13620" width="43" style="755" customWidth="1"/>
    <col min="13621" max="13621" width="49.85546875" style="755" customWidth="1"/>
    <col min="13622" max="13624" width="10" style="755" customWidth="1"/>
    <col min="13625" max="13625" width="39.140625" style="755" customWidth="1"/>
    <col min="13626" max="13626" width="37.28515625" style="755" customWidth="1"/>
    <col min="13627" max="13627" width="31.42578125" style="755" customWidth="1"/>
    <col min="13628" max="13628" width="37" style="755" customWidth="1"/>
    <col min="13629" max="13629" width="31.42578125" style="755" customWidth="1"/>
    <col min="13630" max="13630" width="10" style="755" customWidth="1"/>
    <col min="13631" max="13824" width="15.140625" style="755"/>
    <col min="13825" max="13825" width="14.42578125" style="755" customWidth="1"/>
    <col min="13826" max="13826" width="13.7109375" style="755" customWidth="1"/>
    <col min="13827" max="13827" width="17.42578125" style="755" customWidth="1"/>
    <col min="13828" max="13828" width="16.42578125" style="755" customWidth="1"/>
    <col min="13829" max="13829" width="18" style="755" customWidth="1"/>
    <col min="13830" max="13830" width="19.28515625" style="755" customWidth="1"/>
    <col min="13831" max="13831" width="13" style="755" customWidth="1"/>
    <col min="13832" max="13832" width="17.140625" style="755" customWidth="1"/>
    <col min="13833" max="13833" width="16.140625" style="755" customWidth="1"/>
    <col min="13834" max="13834" width="18.7109375" style="755" customWidth="1"/>
    <col min="13835" max="13835" width="28.42578125" style="755" customWidth="1"/>
    <col min="13836" max="13836" width="22.7109375" style="755" customWidth="1"/>
    <col min="13837" max="13837" width="32.7109375" style="755" customWidth="1"/>
    <col min="13838" max="13838" width="18" style="755" customWidth="1"/>
    <col min="13839" max="13839" width="37.7109375" style="755" customWidth="1"/>
    <col min="13840" max="13840" width="25.7109375" style="755" customWidth="1"/>
    <col min="13841" max="13841" width="17.42578125" style="755" customWidth="1"/>
    <col min="13842" max="13842" width="15.42578125" style="755" customWidth="1"/>
    <col min="13843" max="13843" width="24.28515625" style="755" customWidth="1"/>
    <col min="13844" max="13844" width="15.140625" style="755" customWidth="1"/>
    <col min="13845" max="13845" width="21.7109375" style="755" customWidth="1"/>
    <col min="13846" max="13846" width="157.42578125" style="755" customWidth="1"/>
    <col min="13847" max="13847" width="66.42578125" style="755" customWidth="1"/>
    <col min="13848" max="13862" width="0" style="755" hidden="1" customWidth="1"/>
    <col min="13863" max="13867" width="12.42578125" style="755" customWidth="1"/>
    <col min="13868" max="13868" width="13.140625" style="755" customWidth="1"/>
    <col min="13869" max="13869" width="8.7109375" style="755" customWidth="1"/>
    <col min="13870" max="13870" width="12.42578125" style="755" customWidth="1"/>
    <col min="13871" max="13871" width="18" style="755" customWidth="1"/>
    <col min="13872" max="13872" width="15.42578125" style="755" customWidth="1"/>
    <col min="13873" max="13873" width="15.85546875" style="755" customWidth="1"/>
    <col min="13874" max="13874" width="19.42578125" style="755" customWidth="1"/>
    <col min="13875" max="13875" width="22.85546875" style="755" customWidth="1"/>
    <col min="13876" max="13876" width="43" style="755" customWidth="1"/>
    <col min="13877" max="13877" width="49.85546875" style="755" customWidth="1"/>
    <col min="13878" max="13880" width="10" style="755" customWidth="1"/>
    <col min="13881" max="13881" width="39.140625" style="755" customWidth="1"/>
    <col min="13882" max="13882" width="37.28515625" style="755" customWidth="1"/>
    <col min="13883" max="13883" width="31.42578125" style="755" customWidth="1"/>
    <col min="13884" max="13884" width="37" style="755" customWidth="1"/>
    <col min="13885" max="13885" width="31.42578125" style="755" customWidth="1"/>
    <col min="13886" max="13886" width="10" style="755" customWidth="1"/>
    <col min="13887" max="14080" width="15.140625" style="755"/>
    <col min="14081" max="14081" width="14.42578125" style="755" customWidth="1"/>
    <col min="14082" max="14082" width="13.7109375" style="755" customWidth="1"/>
    <col min="14083" max="14083" width="17.42578125" style="755" customWidth="1"/>
    <col min="14084" max="14084" width="16.42578125" style="755" customWidth="1"/>
    <col min="14085" max="14085" width="18" style="755" customWidth="1"/>
    <col min="14086" max="14086" width="19.28515625" style="755" customWidth="1"/>
    <col min="14087" max="14087" width="13" style="755" customWidth="1"/>
    <col min="14088" max="14088" width="17.140625" style="755" customWidth="1"/>
    <col min="14089" max="14089" width="16.140625" style="755" customWidth="1"/>
    <col min="14090" max="14090" width="18.7109375" style="755" customWidth="1"/>
    <col min="14091" max="14091" width="28.42578125" style="755" customWidth="1"/>
    <col min="14092" max="14092" width="22.7109375" style="755" customWidth="1"/>
    <col min="14093" max="14093" width="32.7109375" style="755" customWidth="1"/>
    <col min="14094" max="14094" width="18" style="755" customWidth="1"/>
    <col min="14095" max="14095" width="37.7109375" style="755" customWidth="1"/>
    <col min="14096" max="14096" width="25.7109375" style="755" customWidth="1"/>
    <col min="14097" max="14097" width="17.42578125" style="755" customWidth="1"/>
    <col min="14098" max="14098" width="15.42578125" style="755" customWidth="1"/>
    <col min="14099" max="14099" width="24.28515625" style="755" customWidth="1"/>
    <col min="14100" max="14100" width="15.140625" style="755" customWidth="1"/>
    <col min="14101" max="14101" width="21.7109375" style="755" customWidth="1"/>
    <col min="14102" max="14102" width="157.42578125" style="755" customWidth="1"/>
    <col min="14103" max="14103" width="66.42578125" style="755" customWidth="1"/>
    <col min="14104" max="14118" width="0" style="755" hidden="1" customWidth="1"/>
    <col min="14119" max="14123" width="12.42578125" style="755" customWidth="1"/>
    <col min="14124" max="14124" width="13.140625" style="755" customWidth="1"/>
    <col min="14125" max="14125" width="8.7109375" style="755" customWidth="1"/>
    <col min="14126" max="14126" width="12.42578125" style="755" customWidth="1"/>
    <col min="14127" max="14127" width="18" style="755" customWidth="1"/>
    <col min="14128" max="14128" width="15.42578125" style="755" customWidth="1"/>
    <col min="14129" max="14129" width="15.85546875" style="755" customWidth="1"/>
    <col min="14130" max="14130" width="19.42578125" style="755" customWidth="1"/>
    <col min="14131" max="14131" width="22.85546875" style="755" customWidth="1"/>
    <col min="14132" max="14132" width="43" style="755" customWidth="1"/>
    <col min="14133" max="14133" width="49.85546875" style="755" customWidth="1"/>
    <col min="14134" max="14136" width="10" style="755" customWidth="1"/>
    <col min="14137" max="14137" width="39.140625" style="755" customWidth="1"/>
    <col min="14138" max="14138" width="37.28515625" style="755" customWidth="1"/>
    <col min="14139" max="14139" width="31.42578125" style="755" customWidth="1"/>
    <col min="14140" max="14140" width="37" style="755" customWidth="1"/>
    <col min="14141" max="14141" width="31.42578125" style="755" customWidth="1"/>
    <col min="14142" max="14142" width="10" style="755" customWidth="1"/>
    <col min="14143" max="14336" width="15.140625" style="755"/>
    <col min="14337" max="14337" width="14.42578125" style="755" customWidth="1"/>
    <col min="14338" max="14338" width="13.7109375" style="755" customWidth="1"/>
    <col min="14339" max="14339" width="17.42578125" style="755" customWidth="1"/>
    <col min="14340" max="14340" width="16.42578125" style="755" customWidth="1"/>
    <col min="14341" max="14341" width="18" style="755" customWidth="1"/>
    <col min="14342" max="14342" width="19.28515625" style="755" customWidth="1"/>
    <col min="14343" max="14343" width="13" style="755" customWidth="1"/>
    <col min="14344" max="14344" width="17.140625" style="755" customWidth="1"/>
    <col min="14345" max="14345" width="16.140625" style="755" customWidth="1"/>
    <col min="14346" max="14346" width="18.7109375" style="755" customWidth="1"/>
    <col min="14347" max="14347" width="28.42578125" style="755" customWidth="1"/>
    <col min="14348" max="14348" width="22.7109375" style="755" customWidth="1"/>
    <col min="14349" max="14349" width="32.7109375" style="755" customWidth="1"/>
    <col min="14350" max="14350" width="18" style="755" customWidth="1"/>
    <col min="14351" max="14351" width="37.7109375" style="755" customWidth="1"/>
    <col min="14352" max="14352" width="25.7109375" style="755" customWidth="1"/>
    <col min="14353" max="14353" width="17.42578125" style="755" customWidth="1"/>
    <col min="14354" max="14354" width="15.42578125" style="755" customWidth="1"/>
    <col min="14355" max="14355" width="24.28515625" style="755" customWidth="1"/>
    <col min="14356" max="14356" width="15.140625" style="755" customWidth="1"/>
    <col min="14357" max="14357" width="21.7109375" style="755" customWidth="1"/>
    <col min="14358" max="14358" width="157.42578125" style="755" customWidth="1"/>
    <col min="14359" max="14359" width="66.42578125" style="755" customWidth="1"/>
    <col min="14360" max="14374" width="0" style="755" hidden="1" customWidth="1"/>
    <col min="14375" max="14379" width="12.42578125" style="755" customWidth="1"/>
    <col min="14380" max="14380" width="13.140625" style="755" customWidth="1"/>
    <col min="14381" max="14381" width="8.7109375" style="755" customWidth="1"/>
    <col min="14382" max="14382" width="12.42578125" style="755" customWidth="1"/>
    <col min="14383" max="14383" width="18" style="755" customWidth="1"/>
    <col min="14384" max="14384" width="15.42578125" style="755" customWidth="1"/>
    <col min="14385" max="14385" width="15.85546875" style="755" customWidth="1"/>
    <col min="14386" max="14386" width="19.42578125" style="755" customWidth="1"/>
    <col min="14387" max="14387" width="22.85546875" style="755" customWidth="1"/>
    <col min="14388" max="14388" width="43" style="755" customWidth="1"/>
    <col min="14389" max="14389" width="49.85546875" style="755" customWidth="1"/>
    <col min="14390" max="14392" width="10" style="755" customWidth="1"/>
    <col min="14393" max="14393" width="39.140625" style="755" customWidth="1"/>
    <col min="14394" max="14394" width="37.28515625" style="755" customWidth="1"/>
    <col min="14395" max="14395" width="31.42578125" style="755" customWidth="1"/>
    <col min="14396" max="14396" width="37" style="755" customWidth="1"/>
    <col min="14397" max="14397" width="31.42578125" style="755" customWidth="1"/>
    <col min="14398" max="14398" width="10" style="755" customWidth="1"/>
    <col min="14399" max="14592" width="15.140625" style="755"/>
    <col min="14593" max="14593" width="14.42578125" style="755" customWidth="1"/>
    <col min="14594" max="14594" width="13.7109375" style="755" customWidth="1"/>
    <col min="14595" max="14595" width="17.42578125" style="755" customWidth="1"/>
    <col min="14596" max="14596" width="16.42578125" style="755" customWidth="1"/>
    <col min="14597" max="14597" width="18" style="755" customWidth="1"/>
    <col min="14598" max="14598" width="19.28515625" style="755" customWidth="1"/>
    <col min="14599" max="14599" width="13" style="755" customWidth="1"/>
    <col min="14600" max="14600" width="17.140625" style="755" customWidth="1"/>
    <col min="14601" max="14601" width="16.140625" style="755" customWidth="1"/>
    <col min="14602" max="14602" width="18.7109375" style="755" customWidth="1"/>
    <col min="14603" max="14603" width="28.42578125" style="755" customWidth="1"/>
    <col min="14604" max="14604" width="22.7109375" style="755" customWidth="1"/>
    <col min="14605" max="14605" width="32.7109375" style="755" customWidth="1"/>
    <col min="14606" max="14606" width="18" style="755" customWidth="1"/>
    <col min="14607" max="14607" width="37.7109375" style="755" customWidth="1"/>
    <col min="14608" max="14608" width="25.7109375" style="755" customWidth="1"/>
    <col min="14609" max="14609" width="17.42578125" style="755" customWidth="1"/>
    <col min="14610" max="14610" width="15.42578125" style="755" customWidth="1"/>
    <col min="14611" max="14611" width="24.28515625" style="755" customWidth="1"/>
    <col min="14612" max="14612" width="15.140625" style="755" customWidth="1"/>
    <col min="14613" max="14613" width="21.7109375" style="755" customWidth="1"/>
    <col min="14614" max="14614" width="157.42578125" style="755" customWidth="1"/>
    <col min="14615" max="14615" width="66.42578125" style="755" customWidth="1"/>
    <col min="14616" max="14630" width="0" style="755" hidden="1" customWidth="1"/>
    <col min="14631" max="14635" width="12.42578125" style="755" customWidth="1"/>
    <col min="14636" max="14636" width="13.140625" style="755" customWidth="1"/>
    <col min="14637" max="14637" width="8.7109375" style="755" customWidth="1"/>
    <col min="14638" max="14638" width="12.42578125" style="755" customWidth="1"/>
    <col min="14639" max="14639" width="18" style="755" customWidth="1"/>
    <col min="14640" max="14640" width="15.42578125" style="755" customWidth="1"/>
    <col min="14641" max="14641" width="15.85546875" style="755" customWidth="1"/>
    <col min="14642" max="14642" width="19.42578125" style="755" customWidth="1"/>
    <col min="14643" max="14643" width="22.85546875" style="755" customWidth="1"/>
    <col min="14644" max="14644" width="43" style="755" customWidth="1"/>
    <col min="14645" max="14645" width="49.85546875" style="755" customWidth="1"/>
    <col min="14646" max="14648" width="10" style="755" customWidth="1"/>
    <col min="14649" max="14649" width="39.140625" style="755" customWidth="1"/>
    <col min="14650" max="14650" width="37.28515625" style="755" customWidth="1"/>
    <col min="14651" max="14651" width="31.42578125" style="755" customWidth="1"/>
    <col min="14652" max="14652" width="37" style="755" customWidth="1"/>
    <col min="14653" max="14653" width="31.42578125" style="755" customWidth="1"/>
    <col min="14654" max="14654" width="10" style="755" customWidth="1"/>
    <col min="14655" max="14848" width="15.140625" style="755"/>
    <col min="14849" max="14849" width="14.42578125" style="755" customWidth="1"/>
    <col min="14850" max="14850" width="13.7109375" style="755" customWidth="1"/>
    <col min="14851" max="14851" width="17.42578125" style="755" customWidth="1"/>
    <col min="14852" max="14852" width="16.42578125" style="755" customWidth="1"/>
    <col min="14853" max="14853" width="18" style="755" customWidth="1"/>
    <col min="14854" max="14854" width="19.28515625" style="755" customWidth="1"/>
    <col min="14855" max="14855" width="13" style="755" customWidth="1"/>
    <col min="14856" max="14856" width="17.140625" style="755" customWidth="1"/>
    <col min="14857" max="14857" width="16.140625" style="755" customWidth="1"/>
    <col min="14858" max="14858" width="18.7109375" style="755" customWidth="1"/>
    <col min="14859" max="14859" width="28.42578125" style="755" customWidth="1"/>
    <col min="14860" max="14860" width="22.7109375" style="755" customWidth="1"/>
    <col min="14861" max="14861" width="32.7109375" style="755" customWidth="1"/>
    <col min="14862" max="14862" width="18" style="755" customWidth="1"/>
    <col min="14863" max="14863" width="37.7109375" style="755" customWidth="1"/>
    <col min="14864" max="14864" width="25.7109375" style="755" customWidth="1"/>
    <col min="14865" max="14865" width="17.42578125" style="755" customWidth="1"/>
    <col min="14866" max="14866" width="15.42578125" style="755" customWidth="1"/>
    <col min="14867" max="14867" width="24.28515625" style="755" customWidth="1"/>
    <col min="14868" max="14868" width="15.140625" style="755" customWidth="1"/>
    <col min="14869" max="14869" width="21.7109375" style="755" customWidth="1"/>
    <col min="14870" max="14870" width="157.42578125" style="755" customWidth="1"/>
    <col min="14871" max="14871" width="66.42578125" style="755" customWidth="1"/>
    <col min="14872" max="14886" width="0" style="755" hidden="1" customWidth="1"/>
    <col min="14887" max="14891" width="12.42578125" style="755" customWidth="1"/>
    <col min="14892" max="14892" width="13.140625" style="755" customWidth="1"/>
    <col min="14893" max="14893" width="8.7109375" style="755" customWidth="1"/>
    <col min="14894" max="14894" width="12.42578125" style="755" customWidth="1"/>
    <col min="14895" max="14895" width="18" style="755" customWidth="1"/>
    <col min="14896" max="14896" width="15.42578125" style="755" customWidth="1"/>
    <col min="14897" max="14897" width="15.85546875" style="755" customWidth="1"/>
    <col min="14898" max="14898" width="19.42578125" style="755" customWidth="1"/>
    <col min="14899" max="14899" width="22.85546875" style="755" customWidth="1"/>
    <col min="14900" max="14900" width="43" style="755" customWidth="1"/>
    <col min="14901" max="14901" width="49.85546875" style="755" customWidth="1"/>
    <col min="14902" max="14904" width="10" style="755" customWidth="1"/>
    <col min="14905" max="14905" width="39.140625" style="755" customWidth="1"/>
    <col min="14906" max="14906" width="37.28515625" style="755" customWidth="1"/>
    <col min="14907" max="14907" width="31.42578125" style="755" customWidth="1"/>
    <col min="14908" max="14908" width="37" style="755" customWidth="1"/>
    <col min="14909" max="14909" width="31.42578125" style="755" customWidth="1"/>
    <col min="14910" max="14910" width="10" style="755" customWidth="1"/>
    <col min="14911" max="15104" width="15.140625" style="755"/>
    <col min="15105" max="15105" width="14.42578125" style="755" customWidth="1"/>
    <col min="15106" max="15106" width="13.7109375" style="755" customWidth="1"/>
    <col min="15107" max="15107" width="17.42578125" style="755" customWidth="1"/>
    <col min="15108" max="15108" width="16.42578125" style="755" customWidth="1"/>
    <col min="15109" max="15109" width="18" style="755" customWidth="1"/>
    <col min="15110" max="15110" width="19.28515625" style="755" customWidth="1"/>
    <col min="15111" max="15111" width="13" style="755" customWidth="1"/>
    <col min="15112" max="15112" width="17.140625" style="755" customWidth="1"/>
    <col min="15113" max="15113" width="16.140625" style="755" customWidth="1"/>
    <col min="15114" max="15114" width="18.7109375" style="755" customWidth="1"/>
    <col min="15115" max="15115" width="28.42578125" style="755" customWidth="1"/>
    <col min="15116" max="15116" width="22.7109375" style="755" customWidth="1"/>
    <col min="15117" max="15117" width="32.7109375" style="755" customWidth="1"/>
    <col min="15118" max="15118" width="18" style="755" customWidth="1"/>
    <col min="15119" max="15119" width="37.7109375" style="755" customWidth="1"/>
    <col min="15120" max="15120" width="25.7109375" style="755" customWidth="1"/>
    <col min="15121" max="15121" width="17.42578125" style="755" customWidth="1"/>
    <col min="15122" max="15122" width="15.42578125" style="755" customWidth="1"/>
    <col min="15123" max="15123" width="24.28515625" style="755" customWidth="1"/>
    <col min="15124" max="15124" width="15.140625" style="755" customWidth="1"/>
    <col min="15125" max="15125" width="21.7109375" style="755" customWidth="1"/>
    <col min="15126" max="15126" width="157.42578125" style="755" customWidth="1"/>
    <col min="15127" max="15127" width="66.42578125" style="755" customWidth="1"/>
    <col min="15128" max="15142" width="0" style="755" hidden="1" customWidth="1"/>
    <col min="15143" max="15147" width="12.42578125" style="755" customWidth="1"/>
    <col min="15148" max="15148" width="13.140625" style="755" customWidth="1"/>
    <col min="15149" max="15149" width="8.7109375" style="755" customWidth="1"/>
    <col min="15150" max="15150" width="12.42578125" style="755" customWidth="1"/>
    <col min="15151" max="15151" width="18" style="755" customWidth="1"/>
    <col min="15152" max="15152" width="15.42578125" style="755" customWidth="1"/>
    <col min="15153" max="15153" width="15.85546875" style="755" customWidth="1"/>
    <col min="15154" max="15154" width="19.42578125" style="755" customWidth="1"/>
    <col min="15155" max="15155" width="22.85546875" style="755" customWidth="1"/>
    <col min="15156" max="15156" width="43" style="755" customWidth="1"/>
    <col min="15157" max="15157" width="49.85546875" style="755" customWidth="1"/>
    <col min="15158" max="15160" width="10" style="755" customWidth="1"/>
    <col min="15161" max="15161" width="39.140625" style="755" customWidth="1"/>
    <col min="15162" max="15162" width="37.28515625" style="755" customWidth="1"/>
    <col min="15163" max="15163" width="31.42578125" style="755" customWidth="1"/>
    <col min="15164" max="15164" width="37" style="755" customWidth="1"/>
    <col min="15165" max="15165" width="31.42578125" style="755" customWidth="1"/>
    <col min="15166" max="15166" width="10" style="755" customWidth="1"/>
    <col min="15167" max="15360" width="15.140625" style="755"/>
    <col min="15361" max="15361" width="14.42578125" style="755" customWidth="1"/>
    <col min="15362" max="15362" width="13.7109375" style="755" customWidth="1"/>
    <col min="15363" max="15363" width="17.42578125" style="755" customWidth="1"/>
    <col min="15364" max="15364" width="16.42578125" style="755" customWidth="1"/>
    <col min="15365" max="15365" width="18" style="755" customWidth="1"/>
    <col min="15366" max="15366" width="19.28515625" style="755" customWidth="1"/>
    <col min="15367" max="15367" width="13" style="755" customWidth="1"/>
    <col min="15368" max="15368" width="17.140625" style="755" customWidth="1"/>
    <col min="15369" max="15369" width="16.140625" style="755" customWidth="1"/>
    <col min="15370" max="15370" width="18.7109375" style="755" customWidth="1"/>
    <col min="15371" max="15371" width="28.42578125" style="755" customWidth="1"/>
    <col min="15372" max="15372" width="22.7109375" style="755" customWidth="1"/>
    <col min="15373" max="15373" width="32.7109375" style="755" customWidth="1"/>
    <col min="15374" max="15374" width="18" style="755" customWidth="1"/>
    <col min="15375" max="15375" width="37.7109375" style="755" customWidth="1"/>
    <col min="15376" max="15376" width="25.7109375" style="755" customWidth="1"/>
    <col min="15377" max="15377" width="17.42578125" style="755" customWidth="1"/>
    <col min="15378" max="15378" width="15.42578125" style="755" customWidth="1"/>
    <col min="15379" max="15379" width="24.28515625" style="755" customWidth="1"/>
    <col min="15380" max="15380" width="15.140625" style="755" customWidth="1"/>
    <col min="15381" max="15381" width="21.7109375" style="755" customWidth="1"/>
    <col min="15382" max="15382" width="157.42578125" style="755" customWidth="1"/>
    <col min="15383" max="15383" width="66.42578125" style="755" customWidth="1"/>
    <col min="15384" max="15398" width="0" style="755" hidden="1" customWidth="1"/>
    <col min="15399" max="15403" width="12.42578125" style="755" customWidth="1"/>
    <col min="15404" max="15404" width="13.140625" style="755" customWidth="1"/>
    <col min="15405" max="15405" width="8.7109375" style="755" customWidth="1"/>
    <col min="15406" max="15406" width="12.42578125" style="755" customWidth="1"/>
    <col min="15407" max="15407" width="18" style="755" customWidth="1"/>
    <col min="15408" max="15408" width="15.42578125" style="755" customWidth="1"/>
    <col min="15409" max="15409" width="15.85546875" style="755" customWidth="1"/>
    <col min="15410" max="15410" width="19.42578125" style="755" customWidth="1"/>
    <col min="15411" max="15411" width="22.85546875" style="755" customWidth="1"/>
    <col min="15412" max="15412" width="43" style="755" customWidth="1"/>
    <col min="15413" max="15413" width="49.85546875" style="755" customWidth="1"/>
    <col min="15414" max="15416" width="10" style="755" customWidth="1"/>
    <col min="15417" max="15417" width="39.140625" style="755" customWidth="1"/>
    <col min="15418" max="15418" width="37.28515625" style="755" customWidth="1"/>
    <col min="15419" max="15419" width="31.42578125" style="755" customWidth="1"/>
    <col min="15420" max="15420" width="37" style="755" customWidth="1"/>
    <col min="15421" max="15421" width="31.42578125" style="755" customWidth="1"/>
    <col min="15422" max="15422" width="10" style="755" customWidth="1"/>
    <col min="15423" max="15616" width="15.140625" style="755"/>
    <col min="15617" max="15617" width="14.42578125" style="755" customWidth="1"/>
    <col min="15618" max="15618" width="13.7109375" style="755" customWidth="1"/>
    <col min="15619" max="15619" width="17.42578125" style="755" customWidth="1"/>
    <col min="15620" max="15620" width="16.42578125" style="755" customWidth="1"/>
    <col min="15621" max="15621" width="18" style="755" customWidth="1"/>
    <col min="15622" max="15622" width="19.28515625" style="755" customWidth="1"/>
    <col min="15623" max="15623" width="13" style="755" customWidth="1"/>
    <col min="15624" max="15624" width="17.140625" style="755" customWidth="1"/>
    <col min="15625" max="15625" width="16.140625" style="755" customWidth="1"/>
    <col min="15626" max="15626" width="18.7109375" style="755" customWidth="1"/>
    <col min="15627" max="15627" width="28.42578125" style="755" customWidth="1"/>
    <col min="15628" max="15628" width="22.7109375" style="755" customWidth="1"/>
    <col min="15629" max="15629" width="32.7109375" style="755" customWidth="1"/>
    <col min="15630" max="15630" width="18" style="755" customWidth="1"/>
    <col min="15631" max="15631" width="37.7109375" style="755" customWidth="1"/>
    <col min="15632" max="15632" width="25.7109375" style="755" customWidth="1"/>
    <col min="15633" max="15633" width="17.42578125" style="755" customWidth="1"/>
    <col min="15634" max="15634" width="15.42578125" style="755" customWidth="1"/>
    <col min="15635" max="15635" width="24.28515625" style="755" customWidth="1"/>
    <col min="15636" max="15636" width="15.140625" style="755" customWidth="1"/>
    <col min="15637" max="15637" width="21.7109375" style="755" customWidth="1"/>
    <col min="15638" max="15638" width="157.42578125" style="755" customWidth="1"/>
    <col min="15639" max="15639" width="66.42578125" style="755" customWidth="1"/>
    <col min="15640" max="15654" width="0" style="755" hidden="1" customWidth="1"/>
    <col min="15655" max="15659" width="12.42578125" style="755" customWidth="1"/>
    <col min="15660" max="15660" width="13.140625" style="755" customWidth="1"/>
    <col min="15661" max="15661" width="8.7109375" style="755" customWidth="1"/>
    <col min="15662" max="15662" width="12.42578125" style="755" customWidth="1"/>
    <col min="15663" max="15663" width="18" style="755" customWidth="1"/>
    <col min="15664" max="15664" width="15.42578125" style="755" customWidth="1"/>
    <col min="15665" max="15665" width="15.85546875" style="755" customWidth="1"/>
    <col min="15666" max="15666" width="19.42578125" style="755" customWidth="1"/>
    <col min="15667" max="15667" width="22.85546875" style="755" customWidth="1"/>
    <col min="15668" max="15668" width="43" style="755" customWidth="1"/>
    <col min="15669" max="15669" width="49.85546875" style="755" customWidth="1"/>
    <col min="15670" max="15672" width="10" style="755" customWidth="1"/>
    <col min="15673" max="15673" width="39.140625" style="755" customWidth="1"/>
    <col min="15674" max="15674" width="37.28515625" style="755" customWidth="1"/>
    <col min="15675" max="15675" width="31.42578125" style="755" customWidth="1"/>
    <col min="15676" max="15676" width="37" style="755" customWidth="1"/>
    <col min="15677" max="15677" width="31.42578125" style="755" customWidth="1"/>
    <col min="15678" max="15678" width="10" style="755" customWidth="1"/>
    <col min="15679" max="15872" width="15.140625" style="755"/>
    <col min="15873" max="15873" width="14.42578125" style="755" customWidth="1"/>
    <col min="15874" max="15874" width="13.7109375" style="755" customWidth="1"/>
    <col min="15875" max="15875" width="17.42578125" style="755" customWidth="1"/>
    <col min="15876" max="15876" width="16.42578125" style="755" customWidth="1"/>
    <col min="15877" max="15877" width="18" style="755" customWidth="1"/>
    <col min="15878" max="15878" width="19.28515625" style="755" customWidth="1"/>
    <col min="15879" max="15879" width="13" style="755" customWidth="1"/>
    <col min="15880" max="15880" width="17.140625" style="755" customWidth="1"/>
    <col min="15881" max="15881" width="16.140625" style="755" customWidth="1"/>
    <col min="15882" max="15882" width="18.7109375" style="755" customWidth="1"/>
    <col min="15883" max="15883" width="28.42578125" style="755" customWidth="1"/>
    <col min="15884" max="15884" width="22.7109375" style="755" customWidth="1"/>
    <col min="15885" max="15885" width="32.7109375" style="755" customWidth="1"/>
    <col min="15886" max="15886" width="18" style="755" customWidth="1"/>
    <col min="15887" max="15887" width="37.7109375" style="755" customWidth="1"/>
    <col min="15888" max="15888" width="25.7109375" style="755" customWidth="1"/>
    <col min="15889" max="15889" width="17.42578125" style="755" customWidth="1"/>
    <col min="15890" max="15890" width="15.42578125" style="755" customWidth="1"/>
    <col min="15891" max="15891" width="24.28515625" style="755" customWidth="1"/>
    <col min="15892" max="15892" width="15.140625" style="755" customWidth="1"/>
    <col min="15893" max="15893" width="21.7109375" style="755" customWidth="1"/>
    <col min="15894" max="15894" width="157.42578125" style="755" customWidth="1"/>
    <col min="15895" max="15895" width="66.42578125" style="755" customWidth="1"/>
    <col min="15896" max="15910" width="0" style="755" hidden="1" customWidth="1"/>
    <col min="15911" max="15915" width="12.42578125" style="755" customWidth="1"/>
    <col min="15916" max="15916" width="13.140625" style="755" customWidth="1"/>
    <col min="15917" max="15917" width="8.7109375" style="755" customWidth="1"/>
    <col min="15918" max="15918" width="12.42578125" style="755" customWidth="1"/>
    <col min="15919" max="15919" width="18" style="755" customWidth="1"/>
    <col min="15920" max="15920" width="15.42578125" style="755" customWidth="1"/>
    <col min="15921" max="15921" width="15.85546875" style="755" customWidth="1"/>
    <col min="15922" max="15922" width="19.42578125" style="755" customWidth="1"/>
    <col min="15923" max="15923" width="22.85546875" style="755" customWidth="1"/>
    <col min="15924" max="15924" width="43" style="755" customWidth="1"/>
    <col min="15925" max="15925" width="49.85546875" style="755" customWidth="1"/>
    <col min="15926" max="15928" width="10" style="755" customWidth="1"/>
    <col min="15929" max="15929" width="39.140625" style="755" customWidth="1"/>
    <col min="15930" max="15930" width="37.28515625" style="755" customWidth="1"/>
    <col min="15931" max="15931" width="31.42578125" style="755" customWidth="1"/>
    <col min="15932" max="15932" width="37" style="755" customWidth="1"/>
    <col min="15933" max="15933" width="31.42578125" style="755" customWidth="1"/>
    <col min="15934" max="15934" width="10" style="755" customWidth="1"/>
    <col min="15935" max="16128" width="15.140625" style="755"/>
    <col min="16129" max="16129" width="14.42578125" style="755" customWidth="1"/>
    <col min="16130" max="16130" width="13.7109375" style="755" customWidth="1"/>
    <col min="16131" max="16131" width="17.42578125" style="755" customWidth="1"/>
    <col min="16132" max="16132" width="16.42578125" style="755" customWidth="1"/>
    <col min="16133" max="16133" width="18" style="755" customWidth="1"/>
    <col min="16134" max="16134" width="19.28515625" style="755" customWidth="1"/>
    <col min="16135" max="16135" width="13" style="755" customWidth="1"/>
    <col min="16136" max="16136" width="17.140625" style="755" customWidth="1"/>
    <col min="16137" max="16137" width="16.140625" style="755" customWidth="1"/>
    <col min="16138" max="16138" width="18.7109375" style="755" customWidth="1"/>
    <col min="16139" max="16139" width="28.42578125" style="755" customWidth="1"/>
    <col min="16140" max="16140" width="22.7109375" style="755" customWidth="1"/>
    <col min="16141" max="16141" width="32.7109375" style="755" customWidth="1"/>
    <col min="16142" max="16142" width="18" style="755" customWidth="1"/>
    <col min="16143" max="16143" width="37.7109375" style="755" customWidth="1"/>
    <col min="16144" max="16144" width="25.7109375" style="755" customWidth="1"/>
    <col min="16145" max="16145" width="17.42578125" style="755" customWidth="1"/>
    <col min="16146" max="16146" width="15.42578125" style="755" customWidth="1"/>
    <col min="16147" max="16147" width="24.28515625" style="755" customWidth="1"/>
    <col min="16148" max="16148" width="15.140625" style="755" customWidth="1"/>
    <col min="16149" max="16149" width="21.7109375" style="755" customWidth="1"/>
    <col min="16150" max="16150" width="157.42578125" style="755" customWidth="1"/>
    <col min="16151" max="16151" width="66.42578125" style="755" customWidth="1"/>
    <col min="16152" max="16166" width="0" style="755" hidden="1" customWidth="1"/>
    <col min="16167" max="16171" width="12.42578125" style="755" customWidth="1"/>
    <col min="16172" max="16172" width="13.140625" style="755" customWidth="1"/>
    <col min="16173" max="16173" width="8.7109375" style="755" customWidth="1"/>
    <col min="16174" max="16174" width="12.42578125" style="755" customWidth="1"/>
    <col min="16175" max="16175" width="18" style="755" customWidth="1"/>
    <col min="16176" max="16176" width="15.42578125" style="755" customWidth="1"/>
    <col min="16177" max="16177" width="15.85546875" style="755" customWidth="1"/>
    <col min="16178" max="16178" width="19.42578125" style="755" customWidth="1"/>
    <col min="16179" max="16179" width="22.85546875" style="755" customWidth="1"/>
    <col min="16180" max="16180" width="43" style="755" customWidth="1"/>
    <col min="16181" max="16181" width="49.85546875" style="755" customWidth="1"/>
    <col min="16182" max="16184" width="10" style="755" customWidth="1"/>
    <col min="16185" max="16185" width="39.140625" style="755" customWidth="1"/>
    <col min="16186" max="16186" width="37.28515625" style="755" customWidth="1"/>
    <col min="16187" max="16187" width="31.42578125" style="755" customWidth="1"/>
    <col min="16188" max="16188" width="37" style="755" customWidth="1"/>
    <col min="16189" max="16189" width="31.42578125" style="755" customWidth="1"/>
    <col min="16190" max="16190" width="10" style="755" customWidth="1"/>
    <col min="16191" max="16384" width="15.140625" style="755"/>
  </cols>
  <sheetData>
    <row r="3" spans="1:62" ht="48.75" customHeight="1" x14ac:dyDescent="0.2">
      <c r="A3" s="818"/>
      <c r="B3" s="818"/>
      <c r="C3" s="818"/>
      <c r="D3" s="819" t="s">
        <v>1</v>
      </c>
      <c r="E3" s="819"/>
      <c r="F3" s="819"/>
      <c r="G3" s="819"/>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819"/>
      <c r="AQ3" s="819"/>
      <c r="AR3" s="819"/>
      <c r="AS3" s="819"/>
      <c r="AT3" s="819"/>
      <c r="AU3" s="819"/>
      <c r="AV3" s="819"/>
      <c r="AW3" s="819"/>
      <c r="AX3" s="819"/>
      <c r="AY3" s="819"/>
      <c r="AZ3" s="819"/>
      <c r="BA3" s="819"/>
      <c r="BB3" s="754"/>
      <c r="BC3" s="754"/>
      <c r="BD3" s="754"/>
      <c r="BE3" s="754"/>
      <c r="BF3" s="754"/>
      <c r="BG3" s="754"/>
      <c r="BH3" s="754"/>
      <c r="BI3" s="754"/>
      <c r="BJ3" s="754"/>
    </row>
    <row r="4" spans="1:62" ht="54.75" customHeight="1" x14ac:dyDescent="0.2">
      <c r="A4" s="818"/>
      <c r="B4" s="818"/>
      <c r="C4" s="818"/>
      <c r="D4" s="819" t="s">
        <v>1138</v>
      </c>
      <c r="E4" s="819"/>
      <c r="F4" s="819"/>
      <c r="G4" s="819"/>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819"/>
      <c r="AQ4" s="819"/>
      <c r="AR4" s="819"/>
      <c r="AS4" s="819"/>
      <c r="AT4" s="819"/>
      <c r="AU4" s="819"/>
      <c r="AV4" s="819"/>
      <c r="AW4" s="819"/>
      <c r="AX4" s="819"/>
      <c r="AY4" s="819"/>
      <c r="AZ4" s="819"/>
      <c r="BA4" s="819"/>
      <c r="BB4" s="754"/>
      <c r="BC4" s="754"/>
      <c r="BD4" s="754"/>
      <c r="BE4" s="754"/>
      <c r="BF4" s="754"/>
      <c r="BG4" s="754"/>
      <c r="BH4" s="754"/>
      <c r="BI4" s="754"/>
      <c r="BJ4" s="754"/>
    </row>
    <row r="5" spans="1:62" ht="36.75" customHeight="1" x14ac:dyDescent="0.2">
      <c r="A5" s="820" t="s">
        <v>6</v>
      </c>
      <c r="B5" s="820" t="s">
        <v>1139</v>
      </c>
      <c r="C5" s="820" t="s">
        <v>8</v>
      </c>
      <c r="D5" s="820" t="s">
        <v>10</v>
      </c>
      <c r="E5" s="822" t="s">
        <v>11</v>
      </c>
      <c r="F5" s="825" t="s">
        <v>12</v>
      </c>
      <c r="G5" s="826"/>
      <c r="H5" s="826"/>
      <c r="I5" s="826"/>
      <c r="J5" s="827"/>
      <c r="K5" s="831" t="s">
        <v>14</v>
      </c>
      <c r="L5" s="831" t="s">
        <v>16</v>
      </c>
      <c r="M5" s="831" t="s">
        <v>17</v>
      </c>
      <c r="N5" s="831" t="s">
        <v>18</v>
      </c>
      <c r="O5" s="831" t="s">
        <v>19</v>
      </c>
      <c r="P5" s="822" t="s">
        <v>22</v>
      </c>
      <c r="Q5" s="839" t="s">
        <v>23</v>
      </c>
      <c r="R5" s="840"/>
      <c r="S5" s="849" t="s">
        <v>26</v>
      </c>
      <c r="T5" s="849" t="s">
        <v>27</v>
      </c>
      <c r="U5" s="820" t="s">
        <v>29</v>
      </c>
      <c r="V5" s="843" t="s">
        <v>30</v>
      </c>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4"/>
      <c r="AZ5" s="844"/>
      <c r="BA5" s="845"/>
      <c r="BB5" s="754"/>
      <c r="BC5" s="754"/>
      <c r="BD5" s="754"/>
      <c r="BE5" s="756"/>
      <c r="BF5" s="756"/>
      <c r="BG5" s="756"/>
      <c r="BH5" s="756"/>
      <c r="BI5" s="756"/>
      <c r="BJ5" s="754"/>
    </row>
    <row r="6" spans="1:62" ht="36.75" customHeight="1" x14ac:dyDescent="0.2">
      <c r="A6" s="820"/>
      <c r="B6" s="820"/>
      <c r="C6" s="820"/>
      <c r="D6" s="820"/>
      <c r="E6" s="823"/>
      <c r="F6" s="828"/>
      <c r="G6" s="829"/>
      <c r="H6" s="829"/>
      <c r="I6" s="829"/>
      <c r="J6" s="830"/>
      <c r="K6" s="832"/>
      <c r="L6" s="832"/>
      <c r="M6" s="832"/>
      <c r="N6" s="832"/>
      <c r="O6" s="832"/>
      <c r="P6" s="823"/>
      <c r="Q6" s="841"/>
      <c r="R6" s="842"/>
      <c r="S6" s="850"/>
      <c r="T6" s="850"/>
      <c r="U6" s="820"/>
      <c r="V6" s="835" t="s">
        <v>31</v>
      </c>
      <c r="W6" s="834" t="s">
        <v>33</v>
      </c>
      <c r="X6" s="834" t="s">
        <v>34</v>
      </c>
      <c r="Y6" s="835" t="s">
        <v>35</v>
      </c>
      <c r="Z6" s="834" t="s">
        <v>37</v>
      </c>
      <c r="AA6" s="834"/>
      <c r="AB6" s="834"/>
      <c r="AC6" s="834"/>
      <c r="AD6" s="834"/>
      <c r="AE6" s="834"/>
      <c r="AF6" s="834"/>
      <c r="AG6" s="834"/>
      <c r="AH6" s="834"/>
      <c r="AI6" s="834"/>
      <c r="AJ6" s="834"/>
      <c r="AK6" s="834"/>
      <c r="AL6" s="837" t="s">
        <v>38</v>
      </c>
      <c r="AM6" s="843" t="s">
        <v>1140</v>
      </c>
      <c r="AN6" s="844"/>
      <c r="AO6" s="844"/>
      <c r="AP6" s="844"/>
      <c r="AQ6" s="844"/>
      <c r="AR6" s="844"/>
      <c r="AS6" s="844"/>
      <c r="AT6" s="844"/>
      <c r="AU6" s="844"/>
      <c r="AV6" s="844"/>
      <c r="AW6" s="844"/>
      <c r="AX6" s="845"/>
      <c r="AY6" s="837" t="s">
        <v>40</v>
      </c>
      <c r="AZ6" s="837" t="s">
        <v>41</v>
      </c>
      <c r="BA6" s="837" t="s">
        <v>42</v>
      </c>
      <c r="BB6" s="754"/>
      <c r="BC6" s="754"/>
      <c r="BD6" s="754"/>
      <c r="BJ6" s="754"/>
    </row>
    <row r="7" spans="1:62" ht="91.5" customHeight="1" x14ac:dyDescent="0.2">
      <c r="A7" s="821"/>
      <c r="B7" s="821"/>
      <c r="C7" s="821"/>
      <c r="D7" s="821"/>
      <c r="E7" s="824"/>
      <c r="F7" s="757" t="s">
        <v>44</v>
      </c>
      <c r="G7" s="757" t="s">
        <v>45</v>
      </c>
      <c r="H7" s="758" t="s">
        <v>46</v>
      </c>
      <c r="I7" s="758" t="s">
        <v>48</v>
      </c>
      <c r="J7" s="758" t="s">
        <v>49</v>
      </c>
      <c r="K7" s="833"/>
      <c r="L7" s="833"/>
      <c r="M7" s="833"/>
      <c r="N7" s="833"/>
      <c r="O7" s="833"/>
      <c r="P7" s="824"/>
      <c r="Q7" s="759" t="s">
        <v>50</v>
      </c>
      <c r="R7" s="759" t="s">
        <v>51</v>
      </c>
      <c r="S7" s="851"/>
      <c r="T7" s="851"/>
      <c r="U7" s="821"/>
      <c r="V7" s="836"/>
      <c r="W7" s="834" t="s">
        <v>798</v>
      </c>
      <c r="X7" s="834"/>
      <c r="Y7" s="836"/>
      <c r="Z7" s="760" t="s">
        <v>52</v>
      </c>
      <c r="AA7" s="760" t="s">
        <v>53</v>
      </c>
      <c r="AB7" s="760" t="s">
        <v>54</v>
      </c>
      <c r="AC7" s="760" t="s">
        <v>55</v>
      </c>
      <c r="AD7" s="760" t="s">
        <v>56</v>
      </c>
      <c r="AE7" s="760" t="s">
        <v>57</v>
      </c>
      <c r="AF7" s="760" t="s">
        <v>58</v>
      </c>
      <c r="AG7" s="760" t="s">
        <v>59</v>
      </c>
      <c r="AH7" s="760" t="s">
        <v>60</v>
      </c>
      <c r="AI7" s="760" t="s">
        <v>61</v>
      </c>
      <c r="AJ7" s="760" t="s">
        <v>62</v>
      </c>
      <c r="AK7" s="760" t="s">
        <v>63</v>
      </c>
      <c r="AL7" s="838"/>
      <c r="AM7" s="761" t="s">
        <v>64</v>
      </c>
      <c r="AN7" s="761" t="s">
        <v>65</v>
      </c>
      <c r="AO7" s="761" t="s">
        <v>54</v>
      </c>
      <c r="AP7" s="761" t="s">
        <v>55</v>
      </c>
      <c r="AQ7" s="761" t="s">
        <v>56</v>
      </c>
      <c r="AR7" s="761" t="s">
        <v>57</v>
      </c>
      <c r="AS7" s="761" t="s">
        <v>58</v>
      </c>
      <c r="AT7" s="761" t="s">
        <v>59</v>
      </c>
      <c r="AU7" s="761" t="s">
        <v>60</v>
      </c>
      <c r="AV7" s="761" t="s">
        <v>61</v>
      </c>
      <c r="AW7" s="761" t="s">
        <v>62</v>
      </c>
      <c r="AX7" s="761" t="s">
        <v>63</v>
      </c>
      <c r="AY7" s="838"/>
      <c r="AZ7" s="838"/>
      <c r="BA7" s="838"/>
      <c r="BB7" s="754"/>
      <c r="BC7" s="754"/>
      <c r="BD7" s="754"/>
      <c r="BJ7" s="754"/>
    </row>
    <row r="8" spans="1:62" ht="385.5" customHeight="1" x14ac:dyDescent="0.2">
      <c r="A8" s="846" t="s">
        <v>66</v>
      </c>
      <c r="B8" s="846" t="s">
        <v>67</v>
      </c>
      <c r="C8" s="846" t="s">
        <v>68</v>
      </c>
      <c r="D8" s="846" t="s">
        <v>348</v>
      </c>
      <c r="E8" s="846" t="s">
        <v>349</v>
      </c>
      <c r="F8" s="846">
        <v>1037</v>
      </c>
      <c r="G8" s="857" t="str">
        <f>IF(LEN(F8) &gt;0, VLOOKUP(F8,$F$28:$G$32,2,0)," ")</f>
        <v>Fortalecimiento de la gestión institucional</v>
      </c>
      <c r="H8" s="860" t="s">
        <v>67</v>
      </c>
      <c r="I8" s="860" t="s">
        <v>67</v>
      </c>
      <c r="J8" s="863">
        <v>900000000</v>
      </c>
      <c r="K8" s="866"/>
      <c r="L8" s="846" t="s">
        <v>1141</v>
      </c>
      <c r="M8" s="852" t="s">
        <v>67</v>
      </c>
      <c r="N8" s="853" t="s">
        <v>67</v>
      </c>
      <c r="O8" s="762" t="s">
        <v>710</v>
      </c>
      <c r="P8" s="763" t="s">
        <v>711</v>
      </c>
      <c r="Q8" s="764">
        <v>43497</v>
      </c>
      <c r="R8" s="764">
        <v>43769</v>
      </c>
      <c r="S8" s="762" t="s">
        <v>712</v>
      </c>
      <c r="T8" s="762">
        <v>1</v>
      </c>
      <c r="U8" s="762" t="s">
        <v>713</v>
      </c>
      <c r="V8" s="765" t="s">
        <v>1142</v>
      </c>
      <c r="W8" s="765" t="s">
        <v>1143</v>
      </c>
      <c r="X8" s="766"/>
      <c r="Y8" s="767"/>
      <c r="Z8" s="768"/>
      <c r="AA8" s="768"/>
      <c r="AB8" s="768"/>
      <c r="AC8" s="768"/>
      <c r="AD8" s="768"/>
      <c r="AE8" s="768"/>
      <c r="AF8" s="768"/>
      <c r="AG8" s="768"/>
      <c r="AH8" s="768"/>
      <c r="AI8" s="768"/>
      <c r="AJ8" s="768"/>
      <c r="AK8" s="768"/>
      <c r="AL8" s="769"/>
      <c r="AM8" s="770">
        <v>0</v>
      </c>
      <c r="AN8" s="770">
        <v>0</v>
      </c>
      <c r="AO8" s="770">
        <v>0.1</v>
      </c>
      <c r="AP8" s="770">
        <v>0.1</v>
      </c>
      <c r="AQ8" s="770">
        <v>0.1</v>
      </c>
      <c r="AR8" s="770">
        <v>0.1</v>
      </c>
      <c r="AS8" s="771">
        <v>0.2</v>
      </c>
      <c r="AT8" s="772">
        <v>0.1</v>
      </c>
      <c r="AU8" s="772">
        <v>0.1</v>
      </c>
      <c r="AV8" s="772">
        <v>0.2</v>
      </c>
      <c r="AW8" s="770" t="s">
        <v>67</v>
      </c>
      <c r="AX8" s="770" t="s">
        <v>67</v>
      </c>
      <c r="AY8" s="769">
        <f>+SUM(AM8:AX8)</f>
        <v>1</v>
      </c>
      <c r="AZ8" s="773"/>
      <c r="BA8" s="774"/>
      <c r="BB8" s="775"/>
      <c r="BC8" s="775"/>
      <c r="BD8" s="775"/>
      <c r="BJ8" s="775"/>
    </row>
    <row r="9" spans="1:62" ht="60" hidden="1" customHeight="1" x14ac:dyDescent="0.2">
      <c r="A9" s="847"/>
      <c r="B9" s="847"/>
      <c r="C9" s="847"/>
      <c r="D9" s="847"/>
      <c r="E9" s="847"/>
      <c r="F9" s="847"/>
      <c r="G9" s="858"/>
      <c r="H9" s="861"/>
      <c r="I9" s="861"/>
      <c r="J9" s="864"/>
      <c r="K9" s="867"/>
      <c r="L9" s="847"/>
      <c r="M9" s="852"/>
      <c r="N9" s="854"/>
      <c r="O9" s="776"/>
      <c r="P9" s="763"/>
      <c r="Q9" s="764"/>
      <c r="R9" s="764"/>
      <c r="S9" s="762"/>
      <c r="T9" s="762"/>
      <c r="U9" s="762"/>
      <c r="V9" s="765"/>
      <c r="W9" s="765"/>
      <c r="X9" s="766"/>
      <c r="Y9" s="767"/>
      <c r="Z9" s="768"/>
      <c r="AA9" s="768"/>
      <c r="AB9" s="768"/>
      <c r="AC9" s="768"/>
      <c r="AD9" s="768"/>
      <c r="AE9" s="768"/>
      <c r="AF9" s="768"/>
      <c r="AG9" s="768"/>
      <c r="AH9" s="768"/>
      <c r="AI9" s="768"/>
      <c r="AJ9" s="768"/>
      <c r="AK9" s="768"/>
      <c r="AL9" s="769"/>
      <c r="AM9" s="770">
        <v>0</v>
      </c>
      <c r="AN9" s="770">
        <v>0</v>
      </c>
      <c r="AO9" s="770">
        <v>0.1</v>
      </c>
      <c r="AP9" s="770">
        <v>0.1</v>
      </c>
      <c r="AQ9" s="770">
        <v>0.1</v>
      </c>
      <c r="AR9" s="770">
        <v>0.1</v>
      </c>
      <c r="AS9" s="777">
        <v>0.2</v>
      </c>
      <c r="AT9" s="770">
        <v>0.1</v>
      </c>
      <c r="AU9" s="770">
        <v>0.1</v>
      </c>
      <c r="AV9" s="777">
        <v>0.2</v>
      </c>
      <c r="AW9" s="770"/>
      <c r="AX9" s="770"/>
      <c r="AY9" s="769">
        <f>+SUM(AM9:AX9)</f>
        <v>1</v>
      </c>
      <c r="AZ9" s="773"/>
      <c r="BA9" s="774"/>
      <c r="BB9" s="775"/>
      <c r="BC9" s="775"/>
      <c r="BD9" s="775"/>
      <c r="BJ9" s="775"/>
    </row>
    <row r="10" spans="1:62" ht="165" customHeight="1" x14ac:dyDescent="0.2">
      <c r="A10" s="847"/>
      <c r="B10" s="847"/>
      <c r="C10" s="847"/>
      <c r="D10" s="847"/>
      <c r="E10" s="847"/>
      <c r="F10" s="847"/>
      <c r="G10" s="858"/>
      <c r="H10" s="861"/>
      <c r="I10" s="861"/>
      <c r="J10" s="864"/>
      <c r="K10" s="867"/>
      <c r="L10" s="847"/>
      <c r="M10" s="852"/>
      <c r="N10" s="854"/>
      <c r="O10" s="778" t="s">
        <v>714</v>
      </c>
      <c r="P10" s="779" t="s">
        <v>715</v>
      </c>
      <c r="Q10" s="780">
        <v>43497</v>
      </c>
      <c r="R10" s="781">
        <v>43616</v>
      </c>
      <c r="S10" s="782" t="s">
        <v>716</v>
      </c>
      <c r="T10" s="783">
        <v>4</v>
      </c>
      <c r="U10" s="783" t="s">
        <v>713</v>
      </c>
      <c r="V10" s="765" t="s">
        <v>1144</v>
      </c>
      <c r="W10" s="765" t="s">
        <v>1145</v>
      </c>
      <c r="X10" s="766"/>
      <c r="Y10" s="767"/>
      <c r="Z10" s="768"/>
      <c r="AA10" s="768"/>
      <c r="AB10" s="768"/>
      <c r="AC10" s="768"/>
      <c r="AD10" s="768"/>
      <c r="AE10" s="768"/>
      <c r="AF10" s="768"/>
      <c r="AG10" s="768"/>
      <c r="AH10" s="768"/>
      <c r="AI10" s="768"/>
      <c r="AJ10" s="768"/>
      <c r="AK10" s="768"/>
      <c r="AL10" s="769"/>
      <c r="AM10" s="770">
        <v>0</v>
      </c>
      <c r="AN10" s="770">
        <v>0</v>
      </c>
      <c r="AO10" s="770">
        <v>0.25</v>
      </c>
      <c r="AP10" s="770">
        <v>0.25</v>
      </c>
      <c r="AQ10" s="770">
        <v>0.25</v>
      </c>
      <c r="AR10" s="770">
        <v>0.25</v>
      </c>
      <c r="AS10" s="770" t="s">
        <v>67</v>
      </c>
      <c r="AT10" s="770" t="s">
        <v>67</v>
      </c>
      <c r="AU10" s="770" t="s">
        <v>67</v>
      </c>
      <c r="AV10" s="770" t="s">
        <v>67</v>
      </c>
      <c r="AW10" s="770" t="s">
        <v>67</v>
      </c>
      <c r="AX10" s="770" t="s">
        <v>67</v>
      </c>
      <c r="AY10" s="769">
        <f>+SUM(AM10:AX10)</f>
        <v>1</v>
      </c>
      <c r="AZ10" s="773"/>
      <c r="BA10" s="774"/>
      <c r="BB10" s="754"/>
      <c r="BC10" s="754"/>
      <c r="BD10" s="754"/>
      <c r="BE10" s="755">
        <f>100/8</f>
        <v>12.5</v>
      </c>
      <c r="BJ10" s="754"/>
    </row>
    <row r="11" spans="1:62" ht="327.75" customHeight="1" x14ac:dyDescent="0.2">
      <c r="A11" s="847"/>
      <c r="B11" s="847"/>
      <c r="C11" s="847"/>
      <c r="D11" s="847"/>
      <c r="E11" s="847"/>
      <c r="F11" s="847"/>
      <c r="G11" s="858"/>
      <c r="H11" s="861"/>
      <c r="I11" s="861"/>
      <c r="J11" s="864"/>
      <c r="K11" s="867"/>
      <c r="L11" s="847"/>
      <c r="M11" s="852"/>
      <c r="N11" s="854"/>
      <c r="O11" s="784" t="s">
        <v>717</v>
      </c>
      <c r="P11" s="785" t="s">
        <v>1146</v>
      </c>
      <c r="Q11" s="780">
        <v>43525</v>
      </c>
      <c r="R11" s="780">
        <v>43830</v>
      </c>
      <c r="S11" s="785" t="s">
        <v>1147</v>
      </c>
      <c r="T11" s="786">
        <v>1</v>
      </c>
      <c r="U11" s="783" t="s">
        <v>713</v>
      </c>
      <c r="V11" s="765" t="s">
        <v>1148</v>
      </c>
      <c r="W11" s="787" t="s">
        <v>1149</v>
      </c>
      <c r="X11" s="766"/>
      <c r="Y11" s="767"/>
      <c r="Z11" s="768"/>
      <c r="AA11" s="768"/>
      <c r="AB11" s="768"/>
      <c r="AC11" s="768"/>
      <c r="AD11" s="768"/>
      <c r="AE11" s="768"/>
      <c r="AF11" s="768"/>
      <c r="AG11" s="768"/>
      <c r="AH11" s="768"/>
      <c r="AI11" s="768"/>
      <c r="AJ11" s="768"/>
      <c r="AK11" s="768"/>
      <c r="AL11" s="769"/>
      <c r="AM11" s="770" t="s">
        <v>67</v>
      </c>
      <c r="AN11" s="770" t="s">
        <v>67</v>
      </c>
      <c r="AO11" s="770">
        <v>1</v>
      </c>
      <c r="AP11" s="770">
        <v>1</v>
      </c>
      <c r="AQ11" s="770">
        <v>1</v>
      </c>
      <c r="AR11" s="770">
        <v>1</v>
      </c>
      <c r="AS11" s="770">
        <v>1</v>
      </c>
      <c r="AT11" s="770">
        <v>1</v>
      </c>
      <c r="AU11" s="770">
        <v>1</v>
      </c>
      <c r="AV11" s="770">
        <v>1</v>
      </c>
      <c r="AW11" s="770">
        <v>1</v>
      </c>
      <c r="AX11" s="770">
        <v>1</v>
      </c>
      <c r="AY11" s="769">
        <f>AS11</f>
        <v>1</v>
      </c>
      <c r="AZ11" s="773"/>
      <c r="BA11" s="774"/>
      <c r="BB11" s="754"/>
      <c r="BC11" s="754"/>
      <c r="BD11" s="754"/>
      <c r="BJ11" s="754"/>
    </row>
    <row r="12" spans="1:62" ht="400.5" customHeight="1" x14ac:dyDescent="0.2">
      <c r="A12" s="847"/>
      <c r="B12" s="847"/>
      <c r="C12" s="848"/>
      <c r="D12" s="848"/>
      <c r="E12" s="847"/>
      <c r="F12" s="847"/>
      <c r="G12" s="858"/>
      <c r="H12" s="861"/>
      <c r="I12" s="861"/>
      <c r="J12" s="864"/>
      <c r="K12" s="867"/>
      <c r="L12" s="848"/>
      <c r="M12" s="852"/>
      <c r="N12" s="854"/>
      <c r="O12" s="784" t="s">
        <v>1150</v>
      </c>
      <c r="P12" s="788" t="s">
        <v>1151</v>
      </c>
      <c r="Q12" s="766">
        <v>43466</v>
      </c>
      <c r="R12" s="766">
        <v>43830</v>
      </c>
      <c r="S12" s="783" t="s">
        <v>724</v>
      </c>
      <c r="T12" s="786">
        <v>1</v>
      </c>
      <c r="U12" s="783" t="s">
        <v>713</v>
      </c>
      <c r="V12" s="765" t="s">
        <v>1152</v>
      </c>
      <c r="W12" s="765" t="s">
        <v>1153</v>
      </c>
      <c r="X12" s="766"/>
      <c r="Y12" s="767" t="str">
        <f>+IF(X12&gt;R12,"NO CUMPLE","SI CUMPLE")</f>
        <v>SI CUMPLE</v>
      </c>
      <c r="Z12" s="768"/>
      <c r="AA12" s="768"/>
      <c r="AB12" s="768"/>
      <c r="AC12" s="768"/>
      <c r="AD12" s="768"/>
      <c r="AE12" s="768"/>
      <c r="AF12" s="768"/>
      <c r="AG12" s="768"/>
      <c r="AH12" s="768"/>
      <c r="AI12" s="768"/>
      <c r="AJ12" s="768"/>
      <c r="AK12" s="768"/>
      <c r="AL12" s="769"/>
      <c r="AM12" s="770">
        <v>0.53703703703703709</v>
      </c>
      <c r="AN12" s="770">
        <v>0.8833333333333333</v>
      </c>
      <c r="AO12" s="770">
        <v>0.86764705882352944</v>
      </c>
      <c r="AP12" s="770">
        <v>0.75757575757575757</v>
      </c>
      <c r="AQ12" s="770">
        <v>0.7321428571428571</v>
      </c>
      <c r="AR12" s="770">
        <v>0.77653631284916202</v>
      </c>
      <c r="AS12" s="770">
        <v>0.83783783783783783</v>
      </c>
      <c r="AT12" s="769">
        <v>0.76</v>
      </c>
      <c r="AU12" s="770">
        <v>0.89</v>
      </c>
      <c r="AV12" s="770">
        <v>0.67</v>
      </c>
      <c r="AW12" s="770">
        <v>0.53</v>
      </c>
      <c r="AX12" s="770">
        <v>0.97</v>
      </c>
      <c r="AY12" s="770">
        <f>AX12</f>
        <v>0.97</v>
      </c>
      <c r="AZ12" s="773"/>
      <c r="BA12" s="774"/>
      <c r="BB12" s="754"/>
      <c r="BC12" s="754"/>
      <c r="BD12" s="754"/>
      <c r="BJ12" s="754"/>
    </row>
    <row r="13" spans="1:62" ht="295.5" customHeight="1" x14ac:dyDescent="0.2">
      <c r="A13" s="847"/>
      <c r="B13" s="847"/>
      <c r="C13" s="783" t="s">
        <v>68</v>
      </c>
      <c r="D13" s="783" t="s">
        <v>74</v>
      </c>
      <c r="E13" s="848"/>
      <c r="F13" s="847"/>
      <c r="G13" s="858"/>
      <c r="H13" s="861"/>
      <c r="I13" s="861"/>
      <c r="J13" s="864"/>
      <c r="K13" s="867"/>
      <c r="L13" s="783" t="s">
        <v>725</v>
      </c>
      <c r="M13" s="762" t="s">
        <v>726</v>
      </c>
      <c r="N13" s="786">
        <v>1</v>
      </c>
      <c r="O13" s="784" t="s">
        <v>727</v>
      </c>
      <c r="P13" s="779" t="s">
        <v>1154</v>
      </c>
      <c r="Q13" s="766">
        <v>43466</v>
      </c>
      <c r="R13" s="766">
        <v>43830</v>
      </c>
      <c r="S13" s="789" t="s">
        <v>729</v>
      </c>
      <c r="T13" s="786">
        <v>1</v>
      </c>
      <c r="U13" s="783" t="s">
        <v>713</v>
      </c>
      <c r="V13" s="765" t="s">
        <v>1155</v>
      </c>
      <c r="W13" s="765" t="s">
        <v>1156</v>
      </c>
      <c r="X13" s="766"/>
      <c r="Y13" s="767" t="str">
        <f>+IF(X13&gt;R13,"NO CUMPLE","SI CUMPLE")</f>
        <v>SI CUMPLE</v>
      </c>
      <c r="Z13" s="768"/>
      <c r="AA13" s="768"/>
      <c r="AB13" s="768"/>
      <c r="AC13" s="768"/>
      <c r="AD13" s="768"/>
      <c r="AE13" s="768"/>
      <c r="AF13" s="768"/>
      <c r="AG13" s="768"/>
      <c r="AH13" s="768"/>
      <c r="AI13" s="768"/>
      <c r="AJ13" s="768"/>
      <c r="AK13" s="768"/>
      <c r="AL13" s="769"/>
      <c r="AM13" s="770">
        <v>1</v>
      </c>
      <c r="AN13" s="770">
        <v>1</v>
      </c>
      <c r="AO13" s="770">
        <v>1</v>
      </c>
      <c r="AP13" s="770">
        <v>1</v>
      </c>
      <c r="AQ13" s="770">
        <v>1</v>
      </c>
      <c r="AR13" s="770">
        <v>1</v>
      </c>
      <c r="AS13" s="770">
        <v>1</v>
      </c>
      <c r="AT13" s="770">
        <v>1</v>
      </c>
      <c r="AU13" s="770">
        <v>1</v>
      </c>
      <c r="AV13" s="770">
        <v>1</v>
      </c>
      <c r="AW13" s="770">
        <v>1</v>
      </c>
      <c r="AX13" s="770">
        <v>1</v>
      </c>
      <c r="AY13" s="769">
        <v>1</v>
      </c>
      <c r="AZ13" s="773"/>
      <c r="BA13" s="774"/>
      <c r="BB13" s="754"/>
      <c r="BC13" s="754"/>
      <c r="BD13" s="754"/>
      <c r="BJ13" s="754"/>
    </row>
    <row r="14" spans="1:62" ht="409.6" customHeight="1" x14ac:dyDescent="0.2">
      <c r="A14" s="848"/>
      <c r="B14" s="848"/>
      <c r="C14" s="783" t="s">
        <v>68</v>
      </c>
      <c r="D14" s="783" t="s">
        <v>74</v>
      </c>
      <c r="E14" s="783" t="s">
        <v>334</v>
      </c>
      <c r="F14" s="848"/>
      <c r="G14" s="859"/>
      <c r="H14" s="862"/>
      <c r="I14" s="862"/>
      <c r="J14" s="865"/>
      <c r="K14" s="868"/>
      <c r="L14" s="783" t="s">
        <v>83</v>
      </c>
      <c r="M14" s="762" t="s">
        <v>730</v>
      </c>
      <c r="N14" s="786">
        <v>1</v>
      </c>
      <c r="O14" s="783" t="s">
        <v>731</v>
      </c>
      <c r="P14" s="788" t="s">
        <v>1157</v>
      </c>
      <c r="Q14" s="766">
        <v>43466</v>
      </c>
      <c r="R14" s="766">
        <v>43830</v>
      </c>
      <c r="S14" s="789" t="s">
        <v>733</v>
      </c>
      <c r="T14" s="786">
        <v>1</v>
      </c>
      <c r="U14" s="783" t="s">
        <v>713</v>
      </c>
      <c r="V14" s="765" t="s">
        <v>1158</v>
      </c>
      <c r="W14" s="765" t="s">
        <v>1159</v>
      </c>
      <c r="X14" s="766"/>
      <c r="Y14" s="767" t="str">
        <f>+IF(X14&gt;R14,"NO CUMPLE","SI CUMPLE")</f>
        <v>SI CUMPLE</v>
      </c>
      <c r="Z14" s="768"/>
      <c r="AA14" s="768"/>
      <c r="AB14" s="768"/>
      <c r="AC14" s="768"/>
      <c r="AD14" s="768"/>
      <c r="AE14" s="768"/>
      <c r="AF14" s="768"/>
      <c r="AG14" s="768"/>
      <c r="AH14" s="768"/>
      <c r="AI14" s="768"/>
      <c r="AJ14" s="768"/>
      <c r="AK14" s="768"/>
      <c r="AL14" s="769"/>
      <c r="AM14" s="770">
        <v>1</v>
      </c>
      <c r="AN14" s="770">
        <v>1</v>
      </c>
      <c r="AO14" s="770">
        <v>1</v>
      </c>
      <c r="AP14" s="770">
        <v>1</v>
      </c>
      <c r="AQ14" s="770">
        <v>1</v>
      </c>
      <c r="AR14" s="770">
        <v>1</v>
      </c>
      <c r="AS14" s="770">
        <v>1</v>
      </c>
      <c r="AT14" s="770">
        <v>1</v>
      </c>
      <c r="AU14" s="770">
        <v>1</v>
      </c>
      <c r="AV14" s="770">
        <v>1</v>
      </c>
      <c r="AW14" s="770">
        <v>1</v>
      </c>
      <c r="AX14" s="770">
        <v>1</v>
      </c>
      <c r="AY14" s="769">
        <v>1</v>
      </c>
      <c r="AZ14" s="773"/>
      <c r="BA14" s="774"/>
      <c r="BB14" s="754"/>
      <c r="BC14" s="754"/>
      <c r="BD14" s="754"/>
      <c r="BJ14" s="754"/>
    </row>
    <row r="15" spans="1:62" ht="42.75" customHeight="1" x14ac:dyDescent="0.2">
      <c r="F15" s="790"/>
      <c r="G15" s="791"/>
      <c r="H15" s="791"/>
      <c r="I15" s="791"/>
      <c r="J15" s="791"/>
      <c r="K15" s="791"/>
      <c r="L15" s="791"/>
      <c r="M15" s="791"/>
      <c r="N15" s="791"/>
      <c r="U15" s="793"/>
      <c r="V15" s="794"/>
      <c r="W15" s="794"/>
      <c r="X15" s="794"/>
      <c r="Y15" s="794"/>
      <c r="Z15" s="794"/>
      <c r="AA15" s="794"/>
      <c r="AB15" s="794"/>
      <c r="AC15" s="794"/>
      <c r="AD15" s="794"/>
      <c r="AE15" s="794"/>
      <c r="AF15" s="794"/>
      <c r="AG15" s="794"/>
      <c r="AH15" s="794"/>
      <c r="AI15" s="794"/>
      <c r="AJ15" s="794"/>
      <c r="AK15" s="794"/>
      <c r="AL15" s="795"/>
      <c r="AM15" s="795"/>
      <c r="AN15" s="795"/>
      <c r="AO15" s="795"/>
      <c r="AP15" s="795"/>
      <c r="AQ15" s="795"/>
      <c r="AR15" s="795"/>
      <c r="AS15" s="795"/>
      <c r="AT15" s="795"/>
      <c r="AU15" s="795"/>
      <c r="AV15" s="795"/>
      <c r="AW15" s="795"/>
      <c r="AX15" s="795"/>
      <c r="AY15" s="796">
        <f>((AY8+AY10+AY11+AY12+AY13+AY14)/6)*100%</f>
        <v>0.995</v>
      </c>
      <c r="AZ15" s="797"/>
      <c r="BA15" s="798"/>
      <c r="BB15" s="754"/>
      <c r="BC15" s="754"/>
      <c r="BD15" s="754"/>
      <c r="BJ15" s="754"/>
    </row>
    <row r="16" spans="1:62" ht="58.5" customHeight="1" x14ac:dyDescent="0.2">
      <c r="G16" s="855" t="s">
        <v>214</v>
      </c>
      <c r="H16" s="855"/>
      <c r="I16" s="799" t="s">
        <v>1160</v>
      </c>
      <c r="J16" s="856" t="s">
        <v>1161</v>
      </c>
      <c r="K16" s="856"/>
      <c r="L16" s="856"/>
      <c r="M16" s="856"/>
      <c r="N16" s="856"/>
      <c r="O16" s="856" t="s">
        <v>277</v>
      </c>
      <c r="P16" s="856"/>
      <c r="Q16" s="755"/>
      <c r="V16" s="800"/>
      <c r="W16" s="801"/>
      <c r="X16" s="801"/>
      <c r="Y16" s="801"/>
      <c r="Z16" s="802"/>
      <c r="AA16" s="802"/>
      <c r="AB16" s="802"/>
      <c r="AC16" s="802"/>
      <c r="AD16" s="802"/>
      <c r="AE16" s="802"/>
      <c r="AF16" s="802"/>
      <c r="AG16" s="802"/>
      <c r="AH16" s="802"/>
      <c r="AI16" s="802"/>
      <c r="AJ16" s="802"/>
      <c r="AK16" s="802"/>
      <c r="AL16" s="803">
        <f>SUM(AL8:AL15)</f>
        <v>0</v>
      </c>
      <c r="AM16" s="803"/>
      <c r="AN16" s="803"/>
      <c r="AO16" s="803"/>
      <c r="AP16" s="803"/>
      <c r="AQ16" s="803"/>
      <c r="AR16" s="803"/>
      <c r="AS16" s="803"/>
      <c r="AT16" s="803"/>
      <c r="AU16" s="803"/>
      <c r="AV16" s="803"/>
      <c r="AW16" s="803"/>
      <c r="AX16" s="803"/>
      <c r="AZ16" s="802"/>
      <c r="BA16" s="802"/>
      <c r="BB16" s="754"/>
      <c r="BC16" s="754"/>
      <c r="BD16" s="754"/>
      <c r="BJ16" s="754"/>
    </row>
    <row r="17" spans="1:62" ht="58.5" customHeight="1" x14ac:dyDescent="0.2">
      <c r="G17" s="855" t="s">
        <v>232</v>
      </c>
      <c r="H17" s="855"/>
      <c r="I17" s="799" t="s">
        <v>1162</v>
      </c>
      <c r="J17" s="856"/>
      <c r="K17" s="856"/>
      <c r="L17" s="856"/>
      <c r="M17" s="856"/>
      <c r="N17" s="856"/>
      <c r="O17" s="856" t="s">
        <v>1160</v>
      </c>
      <c r="P17" s="856"/>
      <c r="Q17" s="755"/>
      <c r="V17" s="792"/>
      <c r="W17" s="804"/>
      <c r="X17" s="804"/>
      <c r="Y17" s="804"/>
      <c r="Z17" s="802"/>
      <c r="AA17" s="802"/>
      <c r="AB17" s="802"/>
      <c r="AC17" s="802"/>
      <c r="AD17" s="802"/>
      <c r="AE17" s="802"/>
      <c r="AF17" s="802"/>
      <c r="AG17" s="802"/>
      <c r="AH17" s="802"/>
      <c r="AI17" s="802"/>
      <c r="AJ17" s="802"/>
      <c r="AK17" s="802"/>
      <c r="AL17" s="802"/>
      <c r="AM17" s="802"/>
      <c r="AN17" s="802"/>
      <c r="AO17" s="802"/>
      <c r="AP17" s="802"/>
      <c r="AQ17" s="802"/>
      <c r="AR17" s="802"/>
      <c r="AS17" s="802"/>
      <c r="AT17" s="802"/>
      <c r="AU17" s="802"/>
      <c r="AV17" s="802"/>
      <c r="AW17" s="802"/>
      <c r="AX17" s="802"/>
      <c r="AY17" s="802"/>
      <c r="AZ17" s="805"/>
      <c r="BA17" s="805"/>
      <c r="BB17" s="754"/>
      <c r="BC17" s="754"/>
      <c r="BD17" s="754"/>
      <c r="BJ17" s="754"/>
    </row>
    <row r="18" spans="1:62" ht="50.25" customHeight="1" x14ac:dyDescent="0.2">
      <c r="F18" s="790"/>
      <c r="G18" s="791"/>
      <c r="O18" s="755"/>
      <c r="U18" s="793"/>
      <c r="V18" s="794"/>
      <c r="W18" s="794"/>
      <c r="X18" s="794"/>
      <c r="Y18" s="794"/>
      <c r="Z18" s="794"/>
      <c r="AA18" s="794"/>
      <c r="AB18" s="794"/>
      <c r="AC18" s="794"/>
      <c r="AD18" s="794"/>
      <c r="AE18" s="794"/>
      <c r="AF18" s="794"/>
      <c r="AG18" s="794"/>
      <c r="AH18" s="794"/>
      <c r="AI18" s="794"/>
      <c r="AJ18" s="794"/>
      <c r="AK18" s="794"/>
      <c r="AL18" s="806"/>
      <c r="AZ18" s="808"/>
      <c r="BA18" s="754"/>
      <c r="BB18" s="754"/>
      <c r="BC18" s="754"/>
      <c r="BD18" s="754"/>
      <c r="BJ18" s="754"/>
    </row>
    <row r="19" spans="1:62" ht="70.5" customHeight="1" x14ac:dyDescent="0.2">
      <c r="O19" s="755"/>
      <c r="U19" s="793"/>
      <c r="V19" s="794"/>
      <c r="W19" s="794"/>
      <c r="X19" s="794"/>
      <c r="Y19" s="794"/>
      <c r="Z19" s="794"/>
      <c r="AA19" s="794"/>
      <c r="AB19" s="794"/>
      <c r="AC19" s="794"/>
      <c r="AD19" s="794"/>
      <c r="AE19" s="794"/>
      <c r="AF19" s="794"/>
      <c r="AG19" s="794"/>
      <c r="AH19" s="794"/>
      <c r="AI19" s="794"/>
      <c r="AJ19" s="794"/>
      <c r="AK19" s="794"/>
      <c r="AL19" s="806"/>
      <c r="AZ19" s="808"/>
      <c r="BA19" s="754"/>
      <c r="BB19" s="754"/>
      <c r="BC19" s="754"/>
      <c r="BD19" s="754"/>
      <c r="BJ19" s="754"/>
    </row>
    <row r="20" spans="1:62" ht="66" customHeight="1" x14ac:dyDescent="0.2">
      <c r="K20" s="809"/>
      <c r="L20" s="809"/>
      <c r="M20" s="809"/>
      <c r="N20" s="809"/>
      <c r="U20" s="793"/>
      <c r="V20" s="794"/>
      <c r="W20" s="794"/>
      <c r="X20" s="794"/>
      <c r="Y20" s="794"/>
      <c r="Z20" s="794"/>
      <c r="AA20" s="794"/>
      <c r="AB20" s="794"/>
      <c r="AC20" s="794"/>
      <c r="AD20" s="794"/>
      <c r="AE20" s="794"/>
      <c r="AF20" s="794"/>
      <c r="AG20" s="794"/>
      <c r="AH20" s="794"/>
      <c r="AI20" s="794"/>
      <c r="AJ20" s="794"/>
      <c r="AK20" s="794"/>
      <c r="AL20" s="806"/>
      <c r="AZ20" s="808"/>
      <c r="BA20" s="754"/>
      <c r="BB20" s="754"/>
      <c r="BC20" s="754"/>
      <c r="BD20" s="754"/>
      <c r="BJ20" s="754"/>
    </row>
    <row r="21" spans="1:62" ht="63.75" customHeight="1" x14ac:dyDescent="0.2">
      <c r="F21" s="790"/>
      <c r="G21" s="791"/>
      <c r="H21" s="791"/>
      <c r="I21" s="791"/>
      <c r="J21" s="791"/>
      <c r="K21" s="791"/>
      <c r="L21" s="791"/>
      <c r="M21" s="791"/>
      <c r="N21" s="791"/>
      <c r="U21" s="793"/>
      <c r="V21" s="794"/>
      <c r="W21" s="794"/>
      <c r="X21" s="794"/>
      <c r="Y21" s="794"/>
      <c r="Z21" s="794"/>
      <c r="AA21" s="794"/>
      <c r="AB21" s="794"/>
      <c r="AC21" s="794"/>
      <c r="AD21" s="794"/>
      <c r="AE21" s="794"/>
      <c r="AF21" s="794"/>
      <c r="AG21" s="794"/>
      <c r="AH21" s="794"/>
      <c r="AI21" s="794"/>
      <c r="AJ21" s="794"/>
      <c r="AK21" s="794"/>
      <c r="AL21" s="806"/>
      <c r="AZ21" s="808"/>
      <c r="BA21" s="754"/>
      <c r="BB21" s="754"/>
      <c r="BC21" s="754"/>
      <c r="BD21" s="754"/>
      <c r="BJ21" s="754"/>
    </row>
    <row r="22" spans="1:62" ht="93" customHeight="1" x14ac:dyDescent="0.2">
      <c r="F22" s="790"/>
      <c r="G22" s="791"/>
      <c r="H22" s="791"/>
      <c r="I22" s="791"/>
      <c r="J22" s="791"/>
      <c r="K22" s="791"/>
      <c r="L22" s="791"/>
      <c r="M22" s="791"/>
      <c r="N22" s="791"/>
      <c r="U22" s="793"/>
      <c r="V22" s="794"/>
      <c r="W22" s="794"/>
      <c r="X22" s="794"/>
      <c r="Y22" s="794"/>
      <c r="Z22" s="794"/>
      <c r="AA22" s="794"/>
      <c r="AB22" s="794"/>
      <c r="AC22" s="794"/>
      <c r="AD22" s="794"/>
      <c r="AE22" s="794"/>
      <c r="AF22" s="794"/>
      <c r="AG22" s="794"/>
      <c r="AH22" s="794"/>
      <c r="AI22" s="794"/>
      <c r="AJ22" s="794"/>
      <c r="AK22" s="794"/>
      <c r="AL22" s="806"/>
      <c r="AZ22" s="808"/>
      <c r="BA22" s="754"/>
      <c r="BB22" s="754"/>
      <c r="BC22" s="754"/>
      <c r="BD22" s="754"/>
      <c r="BJ22" s="754"/>
    </row>
    <row r="23" spans="1:62" ht="93" customHeight="1" x14ac:dyDescent="0.2">
      <c r="F23" s="790"/>
      <c r="G23" s="791"/>
      <c r="H23" s="791"/>
      <c r="I23" s="791"/>
      <c r="J23" s="791"/>
      <c r="K23" s="791"/>
      <c r="L23" s="791"/>
      <c r="M23" s="791"/>
      <c r="N23" s="791"/>
      <c r="U23" s="793"/>
      <c r="V23" s="794"/>
      <c r="W23" s="794"/>
      <c r="X23" s="794"/>
      <c r="Y23" s="794"/>
      <c r="Z23" s="794"/>
      <c r="AA23" s="794"/>
      <c r="AB23" s="794"/>
      <c r="AC23" s="794"/>
      <c r="AD23" s="794"/>
      <c r="AE23" s="794"/>
      <c r="AF23" s="794"/>
      <c r="AG23" s="794"/>
      <c r="AH23" s="794"/>
      <c r="AI23" s="794"/>
      <c r="AJ23" s="794"/>
      <c r="AK23" s="794"/>
      <c r="AL23" s="806"/>
      <c r="AZ23" s="808"/>
      <c r="BA23" s="754"/>
      <c r="BB23" s="754"/>
      <c r="BC23" s="754"/>
      <c r="BD23" s="754"/>
      <c r="BJ23" s="754"/>
    </row>
    <row r="24" spans="1:62" ht="93" customHeight="1" x14ac:dyDescent="0.2">
      <c r="F24" s="790"/>
      <c r="G24" s="791"/>
      <c r="H24" s="791"/>
      <c r="I24" s="791"/>
      <c r="J24" s="791"/>
      <c r="K24" s="791"/>
      <c r="L24" s="791"/>
      <c r="M24" s="791"/>
      <c r="N24" s="791"/>
      <c r="U24" s="793"/>
      <c r="V24" s="794"/>
      <c r="W24" s="794"/>
      <c r="X24" s="794"/>
      <c r="Y24" s="794"/>
      <c r="Z24" s="794"/>
      <c r="AA24" s="794"/>
      <c r="AB24" s="794"/>
      <c r="AC24" s="794"/>
      <c r="AD24" s="794"/>
      <c r="AE24" s="794"/>
      <c r="AF24" s="794"/>
      <c r="AG24" s="794"/>
      <c r="AH24" s="794"/>
      <c r="AI24" s="794"/>
      <c r="AJ24" s="794"/>
      <c r="AK24" s="794"/>
      <c r="AL24" s="806"/>
      <c r="AZ24" s="808"/>
      <c r="BA24" s="754"/>
      <c r="BB24" s="754"/>
      <c r="BC24" s="754"/>
      <c r="BD24" s="754"/>
      <c r="BJ24" s="754"/>
    </row>
    <row r="25" spans="1:62" ht="93" customHeight="1" x14ac:dyDescent="0.2">
      <c r="F25" s="790"/>
      <c r="G25" s="791"/>
      <c r="H25" s="791"/>
      <c r="I25" s="791"/>
      <c r="J25" s="791"/>
      <c r="K25" s="791"/>
      <c r="L25" s="791"/>
      <c r="M25" s="791"/>
      <c r="N25" s="791"/>
      <c r="U25" s="793"/>
      <c r="V25" s="794"/>
      <c r="W25" s="794"/>
      <c r="X25" s="794"/>
      <c r="Y25" s="794"/>
      <c r="Z25" s="794"/>
      <c r="AA25" s="794"/>
      <c r="AB25" s="794"/>
      <c r="AC25" s="794"/>
      <c r="AD25" s="794"/>
      <c r="AE25" s="794"/>
      <c r="AF25" s="794"/>
      <c r="AG25" s="794"/>
      <c r="AH25" s="794"/>
      <c r="AI25" s="794"/>
      <c r="AJ25" s="794"/>
      <c r="AK25" s="794"/>
      <c r="AL25" s="806"/>
      <c r="AZ25" s="808"/>
      <c r="BA25" s="754"/>
      <c r="BB25" s="754"/>
      <c r="BC25" s="754"/>
      <c r="BD25" s="754"/>
      <c r="BJ25" s="754"/>
    </row>
    <row r="26" spans="1:62" ht="93" customHeight="1" x14ac:dyDescent="0.2">
      <c r="F26" s="790"/>
      <c r="G26" s="791"/>
      <c r="H26" s="791"/>
      <c r="I26" s="791"/>
      <c r="J26" s="791"/>
      <c r="K26" s="791"/>
      <c r="L26" s="791"/>
      <c r="M26" s="791"/>
      <c r="N26" s="791"/>
      <c r="U26" s="793"/>
      <c r="V26" s="794"/>
      <c r="W26" s="794"/>
      <c r="X26" s="794"/>
      <c r="Y26" s="794"/>
      <c r="Z26" s="794"/>
      <c r="AA26" s="794"/>
      <c r="AB26" s="794"/>
      <c r="AC26" s="794"/>
      <c r="AD26" s="794"/>
      <c r="AE26" s="794"/>
      <c r="AF26" s="794"/>
      <c r="AG26" s="794"/>
      <c r="AH26" s="794"/>
      <c r="AI26" s="794"/>
      <c r="AJ26" s="794"/>
      <c r="AK26" s="794"/>
      <c r="AL26" s="806"/>
      <c r="AZ26" s="808"/>
      <c r="BA26" s="754"/>
      <c r="BB26" s="754"/>
      <c r="BC26" s="754"/>
      <c r="BD26" s="754"/>
      <c r="BE26" s="754"/>
      <c r="BF26" s="754"/>
      <c r="BG26" s="754"/>
      <c r="BH26" s="754"/>
      <c r="BI26" s="754"/>
      <c r="BJ26" s="754"/>
    </row>
    <row r="27" spans="1:62" ht="93" customHeight="1" x14ac:dyDescent="0.2">
      <c r="A27" s="810" t="s">
        <v>284</v>
      </c>
      <c r="B27" s="810" t="s">
        <v>285</v>
      </c>
      <c r="C27" s="810" t="s">
        <v>286</v>
      </c>
      <c r="D27" s="810" t="s">
        <v>287</v>
      </c>
      <c r="E27" s="810" t="s">
        <v>288</v>
      </c>
      <c r="F27" s="810" t="s">
        <v>289</v>
      </c>
      <c r="G27" s="810" t="s">
        <v>291</v>
      </c>
      <c r="H27" s="791"/>
      <c r="I27" s="791"/>
      <c r="J27" s="791"/>
      <c r="K27" s="791"/>
      <c r="L27" s="791"/>
      <c r="M27" s="791"/>
      <c r="N27" s="791"/>
      <c r="U27" s="793"/>
      <c r="V27" s="794"/>
      <c r="W27" s="794"/>
      <c r="X27" s="794"/>
      <c r="Y27" s="794"/>
      <c r="Z27" s="794"/>
      <c r="AA27" s="794"/>
      <c r="AB27" s="794"/>
      <c r="AC27" s="794"/>
      <c r="AD27" s="794"/>
      <c r="AE27" s="794"/>
      <c r="AF27" s="794"/>
      <c r="AG27" s="794"/>
      <c r="AH27" s="794"/>
      <c r="AI27" s="794"/>
      <c r="AJ27" s="794"/>
      <c r="AK27" s="794"/>
      <c r="AL27" s="806"/>
      <c r="AZ27" s="808"/>
      <c r="BA27" s="754"/>
      <c r="BB27" s="754"/>
      <c r="BC27" s="754"/>
      <c r="BD27" s="754"/>
      <c r="BE27" s="754"/>
      <c r="BF27" s="754"/>
      <c r="BG27" s="754"/>
      <c r="BH27" s="754"/>
      <c r="BI27" s="754"/>
      <c r="BJ27" s="754"/>
    </row>
    <row r="28" spans="1:62" ht="93" customHeight="1" x14ac:dyDescent="0.2">
      <c r="A28" s="811" t="s">
        <v>249</v>
      </c>
      <c r="B28" s="811" t="s">
        <v>218</v>
      </c>
      <c r="C28" s="811" t="s">
        <v>192</v>
      </c>
      <c r="D28" s="762" t="s">
        <v>70</v>
      </c>
      <c r="E28" s="762" t="s">
        <v>297</v>
      </c>
      <c r="F28" s="762">
        <v>1037</v>
      </c>
      <c r="G28" s="762" t="s">
        <v>145</v>
      </c>
      <c r="H28" s="791"/>
      <c r="I28" s="791"/>
      <c r="J28" s="791"/>
      <c r="K28" s="791"/>
      <c r="L28" s="791"/>
      <c r="M28" s="791"/>
      <c r="N28" s="791"/>
      <c r="U28" s="793"/>
      <c r="V28" s="794"/>
      <c r="W28" s="794"/>
      <c r="X28" s="794"/>
      <c r="Y28" s="794"/>
      <c r="Z28" s="794"/>
      <c r="AA28" s="794"/>
      <c r="AB28" s="794"/>
      <c r="AC28" s="794"/>
      <c r="AD28" s="794"/>
      <c r="AE28" s="794"/>
      <c r="AF28" s="794"/>
      <c r="AG28" s="794"/>
      <c r="AH28" s="794"/>
      <c r="AI28" s="794"/>
      <c r="AJ28" s="794"/>
      <c r="AK28" s="794"/>
      <c r="AL28" s="806"/>
      <c r="AZ28" s="808"/>
      <c r="BA28" s="754"/>
      <c r="BB28" s="754"/>
      <c r="BC28" s="754"/>
      <c r="BD28" s="754"/>
      <c r="BE28" s="754"/>
      <c r="BF28" s="754"/>
      <c r="BG28" s="754"/>
      <c r="BH28" s="754"/>
      <c r="BI28" s="754"/>
      <c r="BJ28" s="754"/>
    </row>
    <row r="29" spans="1:62" ht="93" customHeight="1" x14ac:dyDescent="0.2">
      <c r="A29" s="811" t="s">
        <v>298</v>
      </c>
      <c r="B29" s="811" t="s">
        <v>74</v>
      </c>
      <c r="C29" s="811" t="s">
        <v>171</v>
      </c>
      <c r="D29" s="762" t="s">
        <v>299</v>
      </c>
      <c r="E29" s="762" t="s">
        <v>300</v>
      </c>
      <c r="F29" s="762">
        <v>1134</v>
      </c>
      <c r="G29" s="762" t="s">
        <v>301</v>
      </c>
      <c r="H29" s="791"/>
      <c r="I29" s="791"/>
      <c r="J29" s="791"/>
      <c r="K29" s="791"/>
      <c r="L29" s="791"/>
      <c r="M29" s="791"/>
      <c r="N29" s="791"/>
      <c r="U29" s="793"/>
      <c r="V29" s="794"/>
      <c r="W29" s="794"/>
      <c r="X29" s="794"/>
      <c r="Y29" s="794"/>
      <c r="Z29" s="794"/>
      <c r="AA29" s="794"/>
      <c r="AB29" s="794"/>
      <c r="AC29" s="794"/>
      <c r="AD29" s="794"/>
      <c r="AE29" s="794"/>
      <c r="AF29" s="794"/>
      <c r="AG29" s="794"/>
      <c r="AH29" s="794"/>
      <c r="AI29" s="794"/>
      <c r="AJ29" s="794"/>
      <c r="AK29" s="794"/>
      <c r="AL29" s="806"/>
      <c r="AZ29" s="808"/>
      <c r="BA29" s="754"/>
      <c r="BB29" s="754"/>
      <c r="BC29" s="754"/>
      <c r="BD29" s="754"/>
      <c r="BE29" s="754"/>
      <c r="BF29" s="754"/>
      <c r="BG29" s="754"/>
      <c r="BH29" s="754"/>
      <c r="BI29" s="754"/>
      <c r="BJ29" s="754"/>
    </row>
    <row r="30" spans="1:62" ht="93" customHeight="1" x14ac:dyDescent="0.2">
      <c r="A30" s="811" t="s">
        <v>242</v>
      </c>
      <c r="B30" s="811" t="s">
        <v>193</v>
      </c>
      <c r="C30" s="811" t="s">
        <v>68</v>
      </c>
      <c r="D30" s="762" t="s">
        <v>302</v>
      </c>
      <c r="E30" s="762"/>
      <c r="F30" s="762">
        <v>1041</v>
      </c>
      <c r="G30" s="762" t="s">
        <v>305</v>
      </c>
      <c r="H30" s="791"/>
      <c r="I30" s="791"/>
      <c r="J30" s="791"/>
      <c r="K30" s="791"/>
      <c r="L30" s="791"/>
      <c r="M30" s="791"/>
      <c r="N30" s="791"/>
      <c r="U30" s="793"/>
      <c r="V30" s="794"/>
      <c r="W30" s="794"/>
      <c r="X30" s="794"/>
      <c r="Y30" s="794"/>
      <c r="Z30" s="794"/>
      <c r="AA30" s="794"/>
      <c r="AB30" s="794"/>
      <c r="AC30" s="794"/>
      <c r="AD30" s="794"/>
      <c r="AE30" s="794"/>
      <c r="AF30" s="794"/>
      <c r="AG30" s="794"/>
      <c r="AH30" s="794"/>
      <c r="AI30" s="794"/>
      <c r="AJ30" s="794"/>
      <c r="AK30" s="794"/>
      <c r="AL30" s="806"/>
      <c r="AZ30" s="808"/>
      <c r="BA30" s="754"/>
      <c r="BB30" s="754"/>
      <c r="BC30" s="754"/>
      <c r="BD30" s="754"/>
      <c r="BE30" s="754"/>
      <c r="BF30" s="754"/>
      <c r="BG30" s="754"/>
      <c r="BH30" s="754"/>
      <c r="BI30" s="754"/>
      <c r="BJ30" s="754"/>
    </row>
    <row r="31" spans="1:62" ht="93" customHeight="1" x14ac:dyDescent="0.2">
      <c r="A31" s="811" t="s">
        <v>310</v>
      </c>
      <c r="B31" s="812" t="s">
        <v>311</v>
      </c>
      <c r="C31" s="811" t="s">
        <v>177</v>
      </c>
      <c r="D31" s="762" t="s">
        <v>73</v>
      </c>
      <c r="E31" s="762"/>
      <c r="F31" s="762">
        <v>1078</v>
      </c>
      <c r="G31" s="762" t="s">
        <v>312</v>
      </c>
      <c r="H31" s="791"/>
      <c r="I31" s="791"/>
      <c r="J31" s="791"/>
      <c r="K31" s="791"/>
      <c r="L31" s="791"/>
      <c r="M31" s="791"/>
      <c r="N31" s="791"/>
      <c r="U31" s="793"/>
      <c r="V31" s="794"/>
      <c r="W31" s="794"/>
      <c r="X31" s="794"/>
      <c r="Y31" s="794"/>
      <c r="Z31" s="794"/>
      <c r="AA31" s="794"/>
      <c r="AB31" s="794"/>
      <c r="AC31" s="794"/>
      <c r="AD31" s="794"/>
      <c r="AE31" s="794"/>
      <c r="AF31" s="794"/>
      <c r="AG31" s="794"/>
      <c r="AH31" s="794"/>
      <c r="AI31" s="794"/>
      <c r="AJ31" s="794"/>
      <c r="AK31" s="794"/>
      <c r="AL31" s="806"/>
      <c r="AZ31" s="808"/>
      <c r="BA31" s="754"/>
      <c r="BB31" s="754"/>
      <c r="BC31" s="754"/>
      <c r="BD31" s="754"/>
      <c r="BE31" s="754"/>
      <c r="BF31" s="754"/>
      <c r="BG31" s="754"/>
      <c r="BH31" s="754"/>
      <c r="BI31" s="754"/>
      <c r="BJ31" s="754"/>
    </row>
    <row r="32" spans="1:62" ht="93" customHeight="1" x14ac:dyDescent="0.2">
      <c r="A32" s="811" t="s">
        <v>224</v>
      </c>
      <c r="B32" s="811" t="s">
        <v>316</v>
      </c>
      <c r="C32" s="811" t="s">
        <v>252</v>
      </c>
      <c r="D32" s="762" t="s">
        <v>318</v>
      </c>
      <c r="E32" s="762"/>
      <c r="F32" s="762">
        <v>1130</v>
      </c>
      <c r="G32" s="762" t="s">
        <v>319</v>
      </c>
      <c r="H32" s="791"/>
      <c r="I32" s="791"/>
      <c r="J32" s="791"/>
      <c r="K32" s="791"/>
      <c r="L32" s="791"/>
      <c r="M32" s="791"/>
      <c r="N32" s="791"/>
      <c r="U32" s="793"/>
      <c r="V32" s="794"/>
      <c r="W32" s="794"/>
      <c r="X32" s="794"/>
      <c r="Y32" s="794"/>
      <c r="Z32" s="794"/>
      <c r="AA32" s="794"/>
      <c r="AB32" s="794"/>
      <c r="AC32" s="794"/>
      <c r="AD32" s="794"/>
      <c r="AE32" s="794"/>
      <c r="AF32" s="794"/>
      <c r="AG32" s="794"/>
      <c r="AH32" s="794"/>
      <c r="AI32" s="794"/>
      <c r="AJ32" s="794"/>
      <c r="AK32" s="794"/>
      <c r="AL32" s="806"/>
      <c r="AZ32" s="808"/>
      <c r="BA32" s="754"/>
      <c r="BB32" s="754"/>
      <c r="BC32" s="754"/>
      <c r="BD32" s="754"/>
      <c r="BE32" s="754"/>
      <c r="BF32" s="754"/>
      <c r="BG32" s="754"/>
      <c r="BH32" s="754"/>
      <c r="BI32" s="754"/>
      <c r="BJ32" s="754"/>
    </row>
    <row r="33" spans="1:62" ht="93" customHeight="1" x14ac:dyDescent="0.2">
      <c r="A33" s="811" t="s">
        <v>230</v>
      </c>
      <c r="B33" s="811" t="s">
        <v>69</v>
      </c>
      <c r="C33" s="811" t="s">
        <v>313</v>
      </c>
      <c r="D33" s="762" t="s">
        <v>324</v>
      </c>
      <c r="E33" s="762"/>
      <c r="F33" s="762"/>
      <c r="G33" s="813"/>
      <c r="H33" s="791"/>
      <c r="I33" s="791"/>
      <c r="J33" s="791"/>
      <c r="K33" s="791"/>
      <c r="L33" s="791"/>
      <c r="M33" s="791"/>
      <c r="N33" s="791"/>
      <c r="U33" s="793"/>
      <c r="V33" s="794"/>
      <c r="W33" s="794"/>
      <c r="X33" s="794"/>
      <c r="Y33" s="794"/>
      <c r="Z33" s="794"/>
      <c r="AA33" s="794"/>
      <c r="AB33" s="794"/>
      <c r="AC33" s="794"/>
      <c r="AD33" s="794"/>
      <c r="AE33" s="794"/>
      <c r="AF33" s="794"/>
      <c r="AG33" s="794"/>
      <c r="AH33" s="794"/>
      <c r="AI33" s="794"/>
      <c r="AJ33" s="794"/>
      <c r="AK33" s="794"/>
      <c r="AL33" s="806"/>
      <c r="AZ33" s="808"/>
      <c r="BA33" s="754"/>
      <c r="BB33" s="754"/>
      <c r="BC33" s="754"/>
      <c r="BD33" s="754"/>
      <c r="BE33" s="754"/>
      <c r="BF33" s="754"/>
      <c r="BG33" s="754"/>
      <c r="BH33" s="754"/>
      <c r="BI33" s="754"/>
      <c r="BJ33" s="754"/>
    </row>
    <row r="34" spans="1:62" ht="93" customHeight="1" x14ac:dyDescent="0.2">
      <c r="A34" s="811" t="s">
        <v>188</v>
      </c>
      <c r="B34" s="811" t="s">
        <v>262</v>
      </c>
      <c r="C34" s="811" t="s">
        <v>325</v>
      </c>
      <c r="D34" s="762" t="s">
        <v>263</v>
      </c>
      <c r="E34" s="762"/>
      <c r="F34" s="762"/>
      <c r="G34" s="813"/>
      <c r="H34" s="791"/>
      <c r="I34" s="791"/>
      <c r="J34" s="791"/>
      <c r="K34" s="791"/>
      <c r="L34" s="791"/>
      <c r="M34" s="791"/>
      <c r="N34" s="791"/>
      <c r="U34" s="793"/>
      <c r="V34" s="794"/>
      <c r="W34" s="794"/>
      <c r="X34" s="794"/>
      <c r="Y34" s="794"/>
      <c r="Z34" s="794"/>
      <c r="AA34" s="794"/>
      <c r="AB34" s="794"/>
      <c r="AC34" s="794"/>
      <c r="AD34" s="794"/>
      <c r="AE34" s="794"/>
      <c r="AF34" s="794"/>
      <c r="AG34" s="794"/>
      <c r="AH34" s="794"/>
      <c r="AI34" s="794"/>
      <c r="AJ34" s="794"/>
      <c r="AK34" s="794"/>
      <c r="AL34" s="806"/>
      <c r="AZ34" s="808"/>
      <c r="BA34" s="754"/>
      <c r="BB34" s="754"/>
      <c r="BC34" s="754"/>
      <c r="BD34" s="754"/>
      <c r="BE34" s="754"/>
      <c r="BF34" s="754"/>
      <c r="BG34" s="754"/>
      <c r="BH34" s="754"/>
      <c r="BI34" s="754"/>
      <c r="BJ34" s="754"/>
    </row>
    <row r="35" spans="1:62" ht="93" customHeight="1" x14ac:dyDescent="0.2">
      <c r="A35" s="811" t="s">
        <v>137</v>
      </c>
      <c r="B35" s="811" t="s">
        <v>144</v>
      </c>
      <c r="C35" s="811"/>
      <c r="D35" s="762" t="s">
        <v>194</v>
      </c>
      <c r="E35" s="762"/>
      <c r="F35" s="762"/>
      <c r="G35" s="813"/>
      <c r="H35" s="791"/>
      <c r="I35" s="791"/>
      <c r="J35" s="791"/>
      <c r="K35" s="791"/>
      <c r="L35" s="791"/>
      <c r="M35" s="791"/>
      <c r="N35" s="791"/>
      <c r="U35" s="793"/>
      <c r="V35" s="794"/>
      <c r="W35" s="794"/>
      <c r="X35" s="794"/>
      <c r="Y35" s="794"/>
      <c r="Z35" s="794"/>
      <c r="AA35" s="794"/>
      <c r="AB35" s="794"/>
      <c r="AC35" s="794"/>
      <c r="AD35" s="794"/>
      <c r="AE35" s="794"/>
      <c r="AF35" s="794"/>
      <c r="AG35" s="794"/>
      <c r="AH35" s="794"/>
      <c r="AI35" s="794"/>
      <c r="AJ35" s="794"/>
      <c r="AK35" s="794"/>
      <c r="AL35" s="806"/>
      <c r="AZ35" s="808"/>
      <c r="BA35" s="754"/>
      <c r="BB35" s="754"/>
      <c r="BC35" s="754"/>
      <c r="BD35" s="754"/>
      <c r="BE35" s="754"/>
      <c r="BF35" s="754"/>
      <c r="BG35" s="754"/>
      <c r="BH35" s="754"/>
      <c r="BI35" s="754"/>
      <c r="BJ35" s="754"/>
    </row>
    <row r="36" spans="1:62" ht="93" customHeight="1" x14ac:dyDescent="0.2">
      <c r="A36" s="762" t="s">
        <v>331</v>
      </c>
      <c r="B36" s="811" t="s">
        <v>356</v>
      </c>
      <c r="C36" s="811"/>
      <c r="D36" s="762" t="s">
        <v>254</v>
      </c>
      <c r="E36" s="762"/>
      <c r="F36" s="762"/>
      <c r="G36" s="813"/>
      <c r="H36" s="791"/>
      <c r="I36" s="791"/>
      <c r="J36" s="791"/>
      <c r="K36" s="791"/>
      <c r="L36" s="791"/>
      <c r="M36" s="791"/>
      <c r="N36" s="791"/>
      <c r="U36" s="793"/>
      <c r="V36" s="794"/>
      <c r="W36" s="794"/>
      <c r="X36" s="794"/>
      <c r="Y36" s="794"/>
      <c r="Z36" s="794"/>
      <c r="AA36" s="794"/>
      <c r="AB36" s="794"/>
      <c r="AC36" s="794"/>
      <c r="AD36" s="794"/>
      <c r="AE36" s="794"/>
      <c r="AF36" s="794"/>
      <c r="AG36" s="794"/>
      <c r="AH36" s="794"/>
      <c r="AI36" s="794"/>
      <c r="AJ36" s="794"/>
      <c r="AK36" s="794"/>
      <c r="AL36" s="806"/>
      <c r="AZ36" s="808"/>
      <c r="BA36" s="754"/>
      <c r="BB36" s="754"/>
      <c r="BC36" s="754"/>
      <c r="BD36" s="754"/>
      <c r="BE36" s="754"/>
      <c r="BF36" s="754"/>
      <c r="BG36" s="754"/>
      <c r="BH36" s="754"/>
      <c r="BI36" s="754"/>
      <c r="BJ36" s="754"/>
    </row>
    <row r="37" spans="1:62" ht="93" customHeight="1" x14ac:dyDescent="0.2">
      <c r="A37" s="811" t="s">
        <v>71</v>
      </c>
      <c r="B37" s="811" t="s">
        <v>253</v>
      </c>
      <c r="C37" s="812"/>
      <c r="D37" s="762" t="s">
        <v>334</v>
      </c>
      <c r="E37" s="762"/>
      <c r="F37" s="762"/>
      <c r="G37" s="813"/>
      <c r="H37" s="791"/>
      <c r="I37" s="791"/>
      <c r="J37" s="791"/>
      <c r="K37" s="791"/>
      <c r="L37" s="791"/>
      <c r="M37" s="791"/>
      <c r="N37" s="791"/>
      <c r="U37" s="793"/>
      <c r="V37" s="794"/>
      <c r="W37" s="794"/>
      <c r="X37" s="794"/>
      <c r="Y37" s="794"/>
      <c r="Z37" s="794"/>
      <c r="AA37" s="794"/>
      <c r="AB37" s="794"/>
      <c r="AC37" s="794"/>
      <c r="AD37" s="794"/>
      <c r="AE37" s="794"/>
      <c r="AF37" s="794"/>
      <c r="AG37" s="794"/>
      <c r="AH37" s="794"/>
      <c r="AI37" s="794"/>
      <c r="AJ37" s="794"/>
      <c r="AK37" s="794"/>
      <c r="AL37" s="806"/>
      <c r="AZ37" s="808"/>
      <c r="BA37" s="754"/>
      <c r="BB37" s="754"/>
      <c r="BC37" s="754"/>
      <c r="BD37" s="754"/>
      <c r="BE37" s="754"/>
      <c r="BF37" s="754"/>
      <c r="BG37" s="754"/>
      <c r="BH37" s="754"/>
      <c r="BI37" s="754"/>
      <c r="BJ37" s="754"/>
    </row>
    <row r="38" spans="1:62" ht="93" customHeight="1" x14ac:dyDescent="0.2">
      <c r="A38" s="811" t="s">
        <v>66</v>
      </c>
      <c r="B38" s="811" t="s">
        <v>340</v>
      </c>
      <c r="C38" s="812"/>
      <c r="D38" s="762" t="s">
        <v>151</v>
      </c>
      <c r="E38" s="762"/>
      <c r="F38" s="762"/>
      <c r="G38" s="813"/>
      <c r="H38" s="791"/>
      <c r="I38" s="791"/>
      <c r="J38" s="791"/>
      <c r="K38" s="791"/>
      <c r="L38" s="791"/>
      <c r="M38" s="791"/>
      <c r="N38" s="791"/>
      <c r="U38" s="793"/>
      <c r="V38" s="794"/>
      <c r="W38" s="794"/>
      <c r="X38" s="794"/>
      <c r="Y38" s="794"/>
      <c r="Z38" s="794"/>
      <c r="AA38" s="794"/>
      <c r="AB38" s="794"/>
      <c r="AC38" s="794"/>
      <c r="AD38" s="794"/>
      <c r="AE38" s="794"/>
      <c r="AF38" s="794"/>
      <c r="AG38" s="794"/>
      <c r="AH38" s="794"/>
      <c r="AI38" s="794"/>
      <c r="AJ38" s="794"/>
      <c r="AK38" s="794"/>
      <c r="AL38" s="806"/>
      <c r="AZ38" s="808"/>
      <c r="BA38" s="754"/>
      <c r="BB38" s="754"/>
      <c r="BC38" s="754"/>
      <c r="BD38" s="754"/>
      <c r="BE38" s="754"/>
      <c r="BF38" s="754"/>
      <c r="BG38" s="754"/>
      <c r="BH38" s="754"/>
      <c r="BI38" s="754"/>
      <c r="BJ38" s="754"/>
    </row>
    <row r="39" spans="1:62" ht="93" customHeight="1" x14ac:dyDescent="0.2">
      <c r="A39" s="762"/>
      <c r="B39" s="811" t="s">
        <v>341</v>
      </c>
      <c r="C39" s="812"/>
      <c r="D39" s="762" t="s">
        <v>76</v>
      </c>
      <c r="E39" s="762"/>
      <c r="F39" s="762"/>
      <c r="G39" s="813"/>
      <c r="H39" s="791"/>
      <c r="I39" s="791"/>
      <c r="J39" s="791"/>
      <c r="K39" s="791"/>
      <c r="L39" s="791"/>
      <c r="M39" s="791"/>
      <c r="N39" s="791"/>
      <c r="U39" s="793"/>
      <c r="V39" s="794"/>
      <c r="W39" s="794"/>
      <c r="X39" s="794"/>
      <c r="Y39" s="794"/>
      <c r="Z39" s="794"/>
      <c r="AA39" s="794"/>
      <c r="AB39" s="794"/>
      <c r="AC39" s="794"/>
      <c r="AD39" s="794"/>
      <c r="AE39" s="794"/>
      <c r="AF39" s="794"/>
      <c r="AG39" s="794"/>
      <c r="AH39" s="794"/>
      <c r="AI39" s="794"/>
      <c r="AJ39" s="794"/>
      <c r="AK39" s="794"/>
      <c r="AL39" s="806"/>
      <c r="AZ39" s="808"/>
      <c r="BA39" s="754"/>
      <c r="BB39" s="754"/>
      <c r="BC39" s="754"/>
      <c r="BD39" s="754"/>
      <c r="BE39" s="754"/>
      <c r="BF39" s="754"/>
      <c r="BG39" s="754"/>
      <c r="BH39" s="754"/>
      <c r="BI39" s="754"/>
      <c r="BJ39" s="754"/>
    </row>
    <row r="40" spans="1:62" ht="93" customHeight="1" x14ac:dyDescent="0.2">
      <c r="A40" s="811"/>
      <c r="B40" s="811" t="s">
        <v>348</v>
      </c>
      <c r="C40" s="812"/>
      <c r="D40" s="762" t="s">
        <v>349</v>
      </c>
      <c r="E40" s="762"/>
      <c r="F40" s="762"/>
      <c r="G40" s="813"/>
      <c r="H40" s="791"/>
      <c r="I40" s="791"/>
      <c r="J40" s="791"/>
      <c r="K40" s="791"/>
      <c r="L40" s="791"/>
      <c r="M40" s="791"/>
      <c r="N40" s="791"/>
      <c r="U40" s="793"/>
      <c r="V40" s="794"/>
      <c r="W40" s="794"/>
      <c r="X40" s="794"/>
      <c r="Y40" s="794"/>
      <c r="Z40" s="794"/>
      <c r="AA40" s="794"/>
      <c r="AB40" s="794"/>
      <c r="AC40" s="794"/>
      <c r="AD40" s="794"/>
      <c r="AE40" s="794"/>
      <c r="AF40" s="794"/>
      <c r="AG40" s="794"/>
      <c r="AH40" s="794"/>
      <c r="AI40" s="794"/>
      <c r="AJ40" s="794"/>
      <c r="AK40" s="794"/>
      <c r="AL40" s="806"/>
      <c r="AZ40" s="808"/>
      <c r="BA40" s="754"/>
      <c r="BB40" s="754"/>
      <c r="BC40" s="754"/>
      <c r="BD40" s="754"/>
      <c r="BE40" s="754"/>
      <c r="BF40" s="754"/>
      <c r="BG40" s="754"/>
      <c r="BH40" s="754"/>
      <c r="BI40" s="754"/>
      <c r="BJ40" s="754"/>
    </row>
    <row r="41" spans="1:62" ht="93" customHeight="1" x14ac:dyDescent="0.2">
      <c r="A41" s="811"/>
      <c r="B41" s="811" t="s">
        <v>314</v>
      </c>
      <c r="C41" s="814"/>
      <c r="D41" s="762" t="s">
        <v>350</v>
      </c>
      <c r="E41" s="762"/>
      <c r="F41" s="762"/>
      <c r="G41" s="813"/>
      <c r="H41" s="791"/>
      <c r="I41" s="791"/>
      <c r="J41" s="791"/>
      <c r="K41" s="791"/>
      <c r="L41" s="791"/>
      <c r="M41" s="791"/>
      <c r="N41" s="791"/>
      <c r="U41" s="793"/>
      <c r="V41" s="794"/>
      <c r="W41" s="794"/>
      <c r="X41" s="794"/>
      <c r="Y41" s="794"/>
      <c r="Z41" s="794"/>
      <c r="AA41" s="794"/>
      <c r="AB41" s="794"/>
      <c r="AC41" s="794"/>
      <c r="AD41" s="794"/>
      <c r="AE41" s="794"/>
      <c r="AF41" s="794"/>
      <c r="AG41" s="794"/>
      <c r="AH41" s="794"/>
      <c r="AI41" s="794"/>
      <c r="AJ41" s="794"/>
      <c r="AK41" s="794"/>
      <c r="AL41" s="806"/>
      <c r="AZ41" s="808"/>
      <c r="BA41" s="754"/>
      <c r="BB41" s="754"/>
      <c r="BC41" s="754"/>
      <c r="BD41" s="754"/>
      <c r="BE41" s="754"/>
      <c r="BF41" s="754"/>
      <c r="BG41" s="754"/>
      <c r="BH41" s="754"/>
      <c r="BI41" s="754"/>
      <c r="BJ41" s="754"/>
    </row>
    <row r="42" spans="1:62" ht="93" customHeight="1" x14ac:dyDescent="0.2">
      <c r="A42" s="811"/>
      <c r="B42" s="811" t="s">
        <v>352</v>
      </c>
      <c r="C42" s="814"/>
      <c r="D42" s="762" t="s">
        <v>353</v>
      </c>
      <c r="E42" s="762"/>
      <c r="F42" s="762"/>
      <c r="G42" s="813"/>
      <c r="H42" s="791"/>
      <c r="I42" s="791"/>
      <c r="J42" s="791"/>
      <c r="K42" s="791"/>
      <c r="L42" s="791"/>
      <c r="M42" s="791"/>
      <c r="N42" s="791"/>
      <c r="U42" s="793"/>
      <c r="V42" s="794"/>
      <c r="W42" s="794"/>
      <c r="X42" s="794"/>
      <c r="Y42" s="794"/>
      <c r="Z42" s="794"/>
      <c r="AA42" s="794"/>
      <c r="AB42" s="794"/>
      <c r="AC42" s="794"/>
      <c r="AD42" s="794"/>
      <c r="AE42" s="794"/>
      <c r="AF42" s="794"/>
      <c r="AG42" s="794"/>
      <c r="AH42" s="794"/>
      <c r="AI42" s="794"/>
      <c r="AJ42" s="794"/>
      <c r="AK42" s="794"/>
      <c r="AL42" s="806"/>
      <c r="AZ42" s="808"/>
      <c r="BA42" s="754"/>
      <c r="BB42" s="754"/>
      <c r="BC42" s="754"/>
      <c r="BD42" s="754"/>
      <c r="BE42" s="754"/>
      <c r="BF42" s="754"/>
      <c r="BG42" s="754"/>
      <c r="BH42" s="754"/>
      <c r="BI42" s="754"/>
      <c r="BJ42" s="754"/>
    </row>
    <row r="43" spans="1:62" ht="93" customHeight="1" x14ac:dyDescent="0.2">
      <c r="A43" s="811"/>
      <c r="B43" s="811" t="s">
        <v>201</v>
      </c>
      <c r="C43" s="814"/>
      <c r="D43" s="762"/>
      <c r="E43" s="762"/>
      <c r="F43" s="762"/>
      <c r="G43" s="813"/>
      <c r="H43" s="791"/>
      <c r="I43" s="791"/>
      <c r="J43" s="791"/>
      <c r="K43" s="791"/>
      <c r="L43" s="791"/>
      <c r="M43" s="791"/>
      <c r="N43" s="791"/>
      <c r="U43" s="793"/>
      <c r="V43" s="794"/>
      <c r="W43" s="794"/>
      <c r="X43" s="794"/>
      <c r="Y43" s="794"/>
      <c r="Z43" s="794"/>
      <c r="AA43" s="794"/>
      <c r="AB43" s="794"/>
      <c r="AC43" s="794"/>
      <c r="AD43" s="794"/>
      <c r="AE43" s="794"/>
      <c r="AF43" s="794"/>
      <c r="AG43" s="794"/>
      <c r="AH43" s="794"/>
      <c r="AI43" s="794"/>
      <c r="AJ43" s="794"/>
      <c r="AK43" s="794"/>
      <c r="AL43" s="806"/>
      <c r="AZ43" s="808"/>
      <c r="BA43" s="754"/>
      <c r="BB43" s="754"/>
      <c r="BC43" s="754"/>
      <c r="BD43" s="754"/>
      <c r="BE43" s="754"/>
      <c r="BF43" s="754"/>
      <c r="BG43" s="754"/>
      <c r="BH43" s="754"/>
      <c r="BI43" s="754"/>
      <c r="BJ43" s="754"/>
    </row>
    <row r="44" spans="1:62" ht="93" customHeight="1" x14ac:dyDescent="0.2">
      <c r="A44" s="812"/>
      <c r="B44" s="815" t="s">
        <v>361</v>
      </c>
      <c r="C44" s="814"/>
      <c r="D44" s="814"/>
      <c r="E44" s="814"/>
      <c r="F44" s="762"/>
      <c r="G44" s="813"/>
      <c r="H44" s="791"/>
      <c r="I44" s="791"/>
      <c r="J44" s="791"/>
      <c r="K44" s="791"/>
      <c r="L44" s="791"/>
      <c r="M44" s="791"/>
      <c r="N44" s="791"/>
      <c r="U44" s="793"/>
      <c r="V44" s="794"/>
      <c r="W44" s="794"/>
      <c r="X44" s="794"/>
      <c r="Y44" s="794"/>
      <c r="Z44" s="794"/>
      <c r="AA44" s="794"/>
      <c r="AB44" s="794"/>
      <c r="AC44" s="794"/>
      <c r="AD44" s="794"/>
      <c r="AE44" s="794"/>
      <c r="AF44" s="794"/>
      <c r="AG44" s="794"/>
      <c r="AH44" s="794"/>
      <c r="AI44" s="794"/>
      <c r="AJ44" s="794"/>
      <c r="AK44" s="794"/>
      <c r="AL44" s="806"/>
      <c r="AZ44" s="808"/>
      <c r="BA44" s="754"/>
      <c r="BB44" s="754"/>
      <c r="BC44" s="754"/>
      <c r="BD44" s="754"/>
      <c r="BE44" s="754"/>
      <c r="BF44" s="754"/>
      <c r="BG44" s="754"/>
      <c r="BH44" s="754"/>
      <c r="BI44" s="754"/>
      <c r="BJ44" s="754"/>
    </row>
    <row r="45" spans="1:62" ht="93" customHeight="1" x14ac:dyDescent="0.2">
      <c r="F45" s="790"/>
      <c r="G45" s="791"/>
      <c r="H45" s="791"/>
      <c r="I45" s="791"/>
      <c r="J45" s="791"/>
      <c r="K45" s="791"/>
      <c r="L45" s="791"/>
      <c r="M45" s="791"/>
      <c r="N45" s="791"/>
      <c r="U45" s="793"/>
      <c r="V45" s="794"/>
      <c r="W45" s="794"/>
      <c r="X45" s="794"/>
      <c r="Y45" s="794"/>
      <c r="Z45" s="794"/>
      <c r="AA45" s="794"/>
      <c r="AB45" s="794"/>
      <c r="AC45" s="794"/>
      <c r="AD45" s="794"/>
      <c r="AE45" s="794"/>
      <c r="AF45" s="794"/>
      <c r="AG45" s="794"/>
      <c r="AH45" s="794"/>
      <c r="AI45" s="794"/>
      <c r="AJ45" s="794"/>
      <c r="AK45" s="794"/>
      <c r="AL45" s="806"/>
      <c r="AZ45" s="808"/>
      <c r="BA45" s="754"/>
      <c r="BB45" s="754"/>
      <c r="BC45" s="754"/>
      <c r="BD45" s="754"/>
      <c r="BE45" s="754"/>
      <c r="BF45" s="754"/>
      <c r="BG45" s="754"/>
      <c r="BH45" s="754"/>
      <c r="BI45" s="754"/>
      <c r="BJ45" s="754"/>
    </row>
    <row r="66" spans="6:62" ht="93" customHeight="1" x14ac:dyDescent="0.2">
      <c r="F66" s="790"/>
      <c r="G66" s="791"/>
      <c r="H66" s="791"/>
      <c r="I66" s="791"/>
      <c r="J66" s="791"/>
      <c r="K66" s="791"/>
      <c r="L66" s="791"/>
      <c r="M66" s="791"/>
      <c r="N66" s="791"/>
      <c r="U66" s="793"/>
      <c r="V66" s="794"/>
      <c r="W66" s="794"/>
      <c r="X66" s="794"/>
      <c r="Y66" s="794"/>
      <c r="Z66" s="794"/>
      <c r="AA66" s="794"/>
      <c r="AB66" s="794"/>
      <c r="AC66" s="794"/>
      <c r="AD66" s="794"/>
      <c r="AE66" s="794"/>
      <c r="AF66" s="794"/>
      <c r="AG66" s="794"/>
      <c r="AH66" s="794"/>
      <c r="AI66" s="794"/>
      <c r="AJ66" s="794"/>
      <c r="AK66" s="794"/>
      <c r="AL66" s="806"/>
      <c r="AZ66" s="808"/>
      <c r="BA66" s="754"/>
      <c r="BB66" s="754"/>
      <c r="BC66" s="754"/>
      <c r="BD66" s="754"/>
      <c r="BE66" s="754"/>
      <c r="BF66" s="754"/>
      <c r="BG66" s="754"/>
      <c r="BH66" s="754"/>
      <c r="BI66" s="754"/>
      <c r="BJ66" s="754"/>
    </row>
    <row r="67" spans="6:62" ht="93" customHeight="1" x14ac:dyDescent="0.2">
      <c r="F67" s="790"/>
      <c r="G67" s="791"/>
      <c r="H67" s="791"/>
      <c r="I67" s="791"/>
      <c r="J67" s="791"/>
      <c r="K67" s="791"/>
      <c r="L67" s="791"/>
      <c r="M67" s="791"/>
      <c r="N67" s="791"/>
      <c r="U67" s="793"/>
      <c r="V67" s="794"/>
      <c r="W67" s="794"/>
      <c r="X67" s="794"/>
      <c r="Y67" s="794"/>
      <c r="Z67" s="794"/>
      <c r="AA67" s="794"/>
      <c r="AB67" s="794"/>
      <c r="AC67" s="794"/>
      <c r="AD67" s="794"/>
      <c r="AE67" s="794"/>
      <c r="AF67" s="794"/>
      <c r="AG67" s="794"/>
      <c r="AH67" s="794"/>
      <c r="AI67" s="794"/>
      <c r="AJ67" s="794"/>
      <c r="AK67" s="794"/>
      <c r="AL67" s="806"/>
      <c r="AZ67" s="808"/>
      <c r="BA67" s="754"/>
      <c r="BB67" s="754"/>
      <c r="BC67" s="754"/>
      <c r="BD67" s="754"/>
      <c r="BE67" s="754"/>
      <c r="BF67" s="754"/>
      <c r="BG67" s="754"/>
      <c r="BH67" s="754"/>
      <c r="BI67" s="754"/>
      <c r="BJ67" s="754"/>
    </row>
    <row r="68" spans="6:62" ht="93" customHeight="1" x14ac:dyDescent="0.2">
      <c r="F68" s="790"/>
      <c r="G68" s="791"/>
      <c r="H68" s="791"/>
      <c r="I68" s="791"/>
      <c r="J68" s="791"/>
      <c r="K68" s="791"/>
      <c r="L68" s="791"/>
      <c r="M68" s="791"/>
      <c r="N68" s="791"/>
      <c r="U68" s="793"/>
      <c r="V68" s="794"/>
      <c r="W68" s="794"/>
      <c r="X68" s="794"/>
      <c r="Y68" s="794"/>
      <c r="Z68" s="794"/>
      <c r="AA68" s="794"/>
      <c r="AB68" s="794"/>
      <c r="AC68" s="794"/>
      <c r="AD68" s="794"/>
      <c r="AE68" s="794"/>
      <c r="AF68" s="794"/>
      <c r="AG68" s="794"/>
      <c r="AH68" s="794"/>
      <c r="AI68" s="794"/>
      <c r="AJ68" s="794"/>
      <c r="AK68" s="794"/>
      <c r="AL68" s="806"/>
      <c r="AZ68" s="808"/>
      <c r="BA68" s="754"/>
      <c r="BB68" s="754"/>
      <c r="BC68" s="754"/>
      <c r="BD68" s="754"/>
      <c r="BE68" s="754"/>
      <c r="BF68" s="754"/>
      <c r="BG68" s="754"/>
      <c r="BH68" s="754"/>
      <c r="BI68" s="754"/>
      <c r="BJ68" s="754"/>
    </row>
    <row r="69" spans="6:62" ht="93" customHeight="1" x14ac:dyDescent="0.2">
      <c r="F69" s="790"/>
      <c r="G69" s="791"/>
      <c r="H69" s="791"/>
      <c r="I69" s="791"/>
      <c r="J69" s="791"/>
      <c r="K69" s="791"/>
      <c r="L69" s="791"/>
      <c r="M69" s="791"/>
      <c r="N69" s="791"/>
      <c r="U69" s="793"/>
      <c r="V69" s="794"/>
      <c r="W69" s="794"/>
      <c r="X69" s="794"/>
      <c r="Y69" s="794"/>
      <c r="Z69" s="794"/>
      <c r="AA69" s="794"/>
      <c r="AB69" s="794"/>
      <c r="AC69" s="794"/>
      <c r="AD69" s="794"/>
      <c r="AE69" s="794"/>
      <c r="AF69" s="794"/>
      <c r="AG69" s="794"/>
      <c r="AH69" s="794"/>
      <c r="AI69" s="794"/>
      <c r="AJ69" s="794"/>
      <c r="AK69" s="794"/>
      <c r="AL69" s="806"/>
      <c r="AZ69" s="808"/>
      <c r="BA69" s="754"/>
      <c r="BB69" s="754"/>
      <c r="BC69" s="754"/>
      <c r="BD69" s="754"/>
      <c r="BE69" s="754"/>
      <c r="BF69" s="754"/>
      <c r="BG69" s="754"/>
      <c r="BH69" s="754"/>
      <c r="BI69" s="754"/>
      <c r="BJ69" s="754"/>
    </row>
    <row r="70" spans="6:62" ht="93" customHeight="1" x14ac:dyDescent="0.2">
      <c r="F70" s="790"/>
      <c r="G70" s="791"/>
      <c r="H70" s="791"/>
      <c r="I70" s="791"/>
      <c r="J70" s="791"/>
      <c r="K70" s="791"/>
      <c r="L70" s="791"/>
      <c r="M70" s="791"/>
      <c r="N70" s="791"/>
      <c r="U70" s="793"/>
      <c r="V70" s="794"/>
      <c r="W70" s="794"/>
      <c r="X70" s="794"/>
      <c r="Y70" s="794"/>
      <c r="Z70" s="794"/>
      <c r="AA70" s="794"/>
      <c r="AB70" s="794"/>
      <c r="AC70" s="794"/>
      <c r="AD70" s="794"/>
      <c r="AE70" s="794"/>
      <c r="AF70" s="794"/>
      <c r="AG70" s="794"/>
      <c r="AH70" s="794"/>
      <c r="AI70" s="794"/>
      <c r="AJ70" s="794"/>
      <c r="AK70" s="794"/>
      <c r="AL70" s="806"/>
      <c r="AZ70" s="808"/>
      <c r="BA70" s="754"/>
      <c r="BB70" s="754"/>
      <c r="BC70" s="754"/>
      <c r="BD70" s="754"/>
      <c r="BE70" s="754"/>
      <c r="BF70" s="754"/>
      <c r="BG70" s="754"/>
      <c r="BH70" s="754"/>
      <c r="BI70" s="754"/>
      <c r="BJ70" s="754"/>
    </row>
    <row r="71" spans="6:62" ht="93" customHeight="1" x14ac:dyDescent="0.2">
      <c r="F71" s="790"/>
      <c r="G71" s="791"/>
      <c r="H71" s="791"/>
      <c r="I71" s="791"/>
      <c r="J71" s="791"/>
      <c r="K71" s="791"/>
      <c r="L71" s="791"/>
      <c r="M71" s="791"/>
      <c r="N71" s="791"/>
      <c r="U71" s="793"/>
      <c r="V71" s="794"/>
      <c r="W71" s="794"/>
      <c r="X71" s="794"/>
      <c r="Y71" s="794"/>
      <c r="Z71" s="794"/>
      <c r="AA71" s="794"/>
      <c r="AB71" s="794"/>
      <c r="AC71" s="794"/>
      <c r="AD71" s="794"/>
      <c r="AE71" s="794"/>
      <c r="AF71" s="794"/>
      <c r="AG71" s="794"/>
      <c r="AH71" s="794"/>
      <c r="AI71" s="794"/>
      <c r="AJ71" s="794"/>
      <c r="AK71" s="794"/>
      <c r="AL71" s="806"/>
      <c r="AZ71" s="808"/>
      <c r="BA71" s="754"/>
      <c r="BB71" s="754"/>
      <c r="BC71" s="754"/>
      <c r="BD71" s="754"/>
      <c r="BE71" s="754"/>
      <c r="BF71" s="754"/>
      <c r="BG71" s="754"/>
      <c r="BH71" s="754"/>
      <c r="BI71" s="754"/>
      <c r="BJ71" s="754"/>
    </row>
    <row r="72" spans="6:62" ht="93" customHeight="1" x14ac:dyDescent="0.2">
      <c r="F72" s="790"/>
      <c r="G72" s="791"/>
      <c r="H72" s="791"/>
      <c r="I72" s="791"/>
      <c r="J72" s="791"/>
      <c r="K72" s="791"/>
      <c r="L72" s="791"/>
      <c r="M72" s="791"/>
      <c r="N72" s="791"/>
      <c r="U72" s="793"/>
      <c r="V72" s="794"/>
      <c r="W72" s="794"/>
      <c r="X72" s="794"/>
      <c r="Y72" s="794"/>
      <c r="Z72" s="794"/>
      <c r="AA72" s="794"/>
      <c r="AB72" s="794"/>
      <c r="AC72" s="794"/>
      <c r="AD72" s="794"/>
      <c r="AE72" s="794"/>
      <c r="AF72" s="794"/>
      <c r="AG72" s="794"/>
      <c r="AH72" s="794"/>
      <c r="AI72" s="794"/>
      <c r="AJ72" s="794"/>
      <c r="AK72" s="794"/>
      <c r="AL72" s="806"/>
      <c r="AZ72" s="808"/>
      <c r="BA72" s="754"/>
      <c r="BB72" s="754"/>
      <c r="BC72" s="754"/>
      <c r="BD72" s="754"/>
      <c r="BE72" s="754"/>
      <c r="BF72" s="754"/>
      <c r="BG72" s="754"/>
      <c r="BH72" s="754"/>
      <c r="BI72" s="754"/>
      <c r="BJ72" s="754"/>
    </row>
    <row r="73" spans="6:62" ht="93" customHeight="1" x14ac:dyDescent="0.2">
      <c r="F73" s="790"/>
      <c r="G73" s="791"/>
      <c r="H73" s="791"/>
      <c r="I73" s="791"/>
      <c r="J73" s="791"/>
      <c r="K73" s="791"/>
      <c r="L73" s="791"/>
      <c r="M73" s="791"/>
      <c r="N73" s="791"/>
      <c r="U73" s="793"/>
      <c r="V73" s="794"/>
      <c r="W73" s="794"/>
      <c r="X73" s="794"/>
      <c r="Y73" s="794"/>
      <c r="Z73" s="794"/>
      <c r="AA73" s="794"/>
      <c r="AB73" s="794"/>
      <c r="AC73" s="794"/>
      <c r="AD73" s="794"/>
      <c r="AE73" s="794"/>
      <c r="AF73" s="794"/>
      <c r="AG73" s="794"/>
      <c r="AH73" s="794"/>
      <c r="AI73" s="794"/>
      <c r="AJ73" s="794"/>
      <c r="AK73" s="794"/>
      <c r="AL73" s="806"/>
      <c r="AZ73" s="808"/>
      <c r="BA73" s="754"/>
      <c r="BB73" s="754"/>
      <c r="BC73" s="754"/>
      <c r="BD73" s="754"/>
      <c r="BE73" s="754"/>
      <c r="BF73" s="754"/>
      <c r="BG73" s="754"/>
      <c r="BH73" s="754"/>
      <c r="BI73" s="754"/>
      <c r="BJ73" s="754"/>
    </row>
    <row r="74" spans="6:62" ht="93" customHeight="1" x14ac:dyDescent="0.2">
      <c r="F74" s="790"/>
      <c r="G74" s="791"/>
      <c r="H74" s="791"/>
      <c r="I74" s="791"/>
      <c r="J74" s="791"/>
      <c r="K74" s="791"/>
      <c r="L74" s="791"/>
      <c r="M74" s="791"/>
      <c r="N74" s="791"/>
      <c r="U74" s="793"/>
      <c r="V74" s="794"/>
      <c r="W74" s="794"/>
      <c r="X74" s="794"/>
      <c r="Y74" s="794"/>
      <c r="Z74" s="794"/>
      <c r="AA74" s="794"/>
      <c r="AB74" s="794"/>
      <c r="AC74" s="794"/>
      <c r="AD74" s="794"/>
      <c r="AE74" s="794"/>
      <c r="AF74" s="794"/>
      <c r="AG74" s="794"/>
      <c r="AH74" s="794"/>
      <c r="AI74" s="794"/>
      <c r="AJ74" s="794"/>
      <c r="AK74" s="794"/>
      <c r="AL74" s="806"/>
      <c r="AZ74" s="808"/>
      <c r="BA74" s="754"/>
      <c r="BB74" s="754"/>
      <c r="BC74" s="754"/>
      <c r="BD74" s="754"/>
      <c r="BE74" s="754"/>
      <c r="BF74" s="754"/>
      <c r="BG74" s="754"/>
      <c r="BH74" s="754"/>
      <c r="BI74" s="754"/>
      <c r="BJ74" s="754"/>
    </row>
    <row r="75" spans="6:62" ht="93" customHeight="1" x14ac:dyDescent="0.2">
      <c r="F75" s="790"/>
      <c r="G75" s="791"/>
      <c r="H75" s="791"/>
      <c r="I75" s="791"/>
      <c r="J75" s="791"/>
      <c r="K75" s="791"/>
      <c r="L75" s="791"/>
      <c r="M75" s="791"/>
      <c r="N75" s="791"/>
      <c r="U75" s="793"/>
      <c r="V75" s="794"/>
      <c r="W75" s="794"/>
      <c r="X75" s="794"/>
      <c r="Y75" s="794"/>
      <c r="Z75" s="794"/>
      <c r="AA75" s="794"/>
      <c r="AB75" s="794"/>
      <c r="AC75" s="794"/>
      <c r="AD75" s="794"/>
      <c r="AE75" s="794"/>
      <c r="AF75" s="794"/>
      <c r="AG75" s="794"/>
      <c r="AH75" s="794"/>
      <c r="AI75" s="794"/>
      <c r="AJ75" s="794"/>
      <c r="AK75" s="794"/>
      <c r="AL75" s="806"/>
      <c r="AZ75" s="808"/>
      <c r="BA75" s="754"/>
      <c r="BB75" s="754"/>
      <c r="BC75" s="754"/>
      <c r="BD75" s="754"/>
      <c r="BE75" s="754"/>
      <c r="BF75" s="754"/>
      <c r="BG75" s="754"/>
      <c r="BH75" s="754"/>
      <c r="BI75" s="754"/>
      <c r="BJ75" s="754"/>
    </row>
    <row r="76" spans="6:62" ht="93" customHeight="1" x14ac:dyDescent="0.2">
      <c r="F76" s="790"/>
      <c r="G76" s="791"/>
      <c r="H76" s="791"/>
      <c r="I76" s="791"/>
      <c r="J76" s="791"/>
      <c r="K76" s="791"/>
      <c r="L76" s="791"/>
      <c r="M76" s="791"/>
      <c r="N76" s="791"/>
      <c r="U76" s="793"/>
      <c r="V76" s="794"/>
      <c r="W76" s="794"/>
      <c r="X76" s="794"/>
      <c r="Y76" s="794"/>
      <c r="Z76" s="794"/>
      <c r="AA76" s="794"/>
      <c r="AB76" s="794"/>
      <c r="AC76" s="794"/>
      <c r="AD76" s="794"/>
      <c r="AE76" s="794"/>
      <c r="AF76" s="794"/>
      <c r="AG76" s="794"/>
      <c r="AH76" s="794"/>
      <c r="AI76" s="794"/>
      <c r="AJ76" s="794"/>
      <c r="AK76" s="794"/>
      <c r="AL76" s="806"/>
      <c r="AZ76" s="808"/>
      <c r="BA76" s="754"/>
      <c r="BB76" s="754"/>
      <c r="BC76" s="754"/>
      <c r="BD76" s="754"/>
      <c r="BE76" s="754"/>
      <c r="BF76" s="754"/>
      <c r="BG76" s="754"/>
      <c r="BH76" s="754"/>
      <c r="BI76" s="754"/>
      <c r="BJ76" s="754"/>
    </row>
    <row r="77" spans="6:62" ht="93" customHeight="1" x14ac:dyDescent="0.2">
      <c r="F77" s="790"/>
      <c r="G77" s="791"/>
      <c r="H77" s="791"/>
      <c r="I77" s="791"/>
      <c r="J77" s="791"/>
      <c r="K77" s="791"/>
      <c r="L77" s="791"/>
      <c r="M77" s="791"/>
      <c r="N77" s="791"/>
      <c r="U77" s="793"/>
      <c r="V77" s="794"/>
      <c r="W77" s="794"/>
      <c r="X77" s="794"/>
      <c r="Y77" s="794"/>
      <c r="Z77" s="794"/>
      <c r="AA77" s="794"/>
      <c r="AB77" s="794"/>
      <c r="AC77" s="794"/>
      <c r="AD77" s="794"/>
      <c r="AE77" s="794"/>
      <c r="AF77" s="794"/>
      <c r="AG77" s="794"/>
      <c r="AH77" s="794"/>
      <c r="AI77" s="794"/>
      <c r="AJ77" s="794"/>
      <c r="AK77" s="794"/>
      <c r="AL77" s="806"/>
      <c r="AZ77" s="808"/>
      <c r="BA77" s="754"/>
      <c r="BB77" s="754"/>
      <c r="BC77" s="754"/>
      <c r="BD77" s="754"/>
      <c r="BE77" s="754"/>
      <c r="BF77" s="754"/>
      <c r="BG77" s="754"/>
      <c r="BH77" s="754"/>
      <c r="BI77" s="754"/>
      <c r="BJ77" s="754"/>
    </row>
    <row r="78" spans="6:62" ht="93" customHeight="1" x14ac:dyDescent="0.2">
      <c r="F78" s="790"/>
      <c r="G78" s="791"/>
      <c r="H78" s="791"/>
      <c r="I78" s="791"/>
      <c r="J78" s="791"/>
      <c r="K78" s="791"/>
      <c r="L78" s="791"/>
      <c r="M78" s="791"/>
      <c r="N78" s="791"/>
      <c r="U78" s="793"/>
      <c r="V78" s="794"/>
      <c r="W78" s="794"/>
      <c r="X78" s="794"/>
      <c r="Y78" s="794"/>
      <c r="Z78" s="794"/>
      <c r="AA78" s="794"/>
      <c r="AB78" s="794"/>
      <c r="AC78" s="794"/>
      <c r="AD78" s="794"/>
      <c r="AE78" s="794"/>
      <c r="AF78" s="794"/>
      <c r="AG78" s="794"/>
      <c r="AH78" s="794"/>
      <c r="AI78" s="794"/>
      <c r="AJ78" s="794"/>
      <c r="AK78" s="794"/>
      <c r="AL78" s="806"/>
      <c r="AZ78" s="808"/>
      <c r="BA78" s="754"/>
      <c r="BB78" s="754"/>
      <c r="BC78" s="754"/>
      <c r="BD78" s="754"/>
      <c r="BE78" s="754"/>
      <c r="BF78" s="754"/>
      <c r="BG78" s="754"/>
      <c r="BH78" s="754"/>
      <c r="BI78" s="754"/>
      <c r="BJ78" s="754"/>
    </row>
    <row r="79" spans="6:62" ht="93" customHeight="1" x14ac:dyDescent="0.2">
      <c r="F79" s="790"/>
      <c r="G79" s="791"/>
      <c r="H79" s="791"/>
      <c r="I79" s="791"/>
      <c r="J79" s="791"/>
      <c r="K79" s="791"/>
      <c r="L79" s="791"/>
      <c r="M79" s="791"/>
      <c r="N79" s="791"/>
      <c r="U79" s="793"/>
      <c r="V79" s="794"/>
      <c r="W79" s="794"/>
      <c r="X79" s="794"/>
      <c r="Y79" s="794"/>
      <c r="Z79" s="794"/>
      <c r="AA79" s="794"/>
      <c r="AB79" s="794"/>
      <c r="AC79" s="794"/>
      <c r="AD79" s="794"/>
      <c r="AE79" s="794"/>
      <c r="AF79" s="794"/>
      <c r="AG79" s="794"/>
      <c r="AH79" s="794"/>
      <c r="AI79" s="794"/>
      <c r="AJ79" s="794"/>
      <c r="AK79" s="794"/>
      <c r="AL79" s="806"/>
      <c r="AZ79" s="808"/>
      <c r="BA79" s="754"/>
      <c r="BB79" s="754"/>
      <c r="BC79" s="754"/>
      <c r="BD79" s="754"/>
      <c r="BE79" s="754"/>
      <c r="BF79" s="754"/>
      <c r="BG79" s="754"/>
      <c r="BH79" s="754"/>
      <c r="BI79" s="754"/>
      <c r="BJ79" s="754"/>
    </row>
    <row r="80" spans="6:62" ht="93" customHeight="1" x14ac:dyDescent="0.2">
      <c r="F80" s="790"/>
      <c r="G80" s="791"/>
      <c r="H80" s="791"/>
      <c r="I80" s="791"/>
      <c r="J80" s="791"/>
      <c r="K80" s="791"/>
      <c r="L80" s="791"/>
      <c r="M80" s="791"/>
      <c r="N80" s="791"/>
      <c r="U80" s="793"/>
      <c r="V80" s="794"/>
      <c r="W80" s="794"/>
      <c r="X80" s="794"/>
      <c r="Y80" s="794"/>
      <c r="Z80" s="794"/>
      <c r="AA80" s="794"/>
      <c r="AB80" s="794"/>
      <c r="AC80" s="794"/>
      <c r="AD80" s="794"/>
      <c r="AE80" s="794"/>
      <c r="AF80" s="794"/>
      <c r="AG80" s="794"/>
      <c r="AH80" s="794"/>
      <c r="AI80" s="794"/>
      <c r="AJ80" s="794"/>
      <c r="AK80" s="794"/>
      <c r="AL80" s="806"/>
      <c r="AZ80" s="808"/>
      <c r="BA80" s="754"/>
      <c r="BB80" s="754"/>
      <c r="BC80" s="754"/>
      <c r="BD80" s="754"/>
      <c r="BE80" s="754"/>
      <c r="BF80" s="754"/>
      <c r="BG80" s="754"/>
      <c r="BH80" s="754"/>
      <c r="BI80" s="754"/>
      <c r="BJ80" s="754"/>
    </row>
    <row r="81" spans="6:62" ht="93" customHeight="1" x14ac:dyDescent="0.2">
      <c r="F81" s="790"/>
      <c r="G81" s="791"/>
      <c r="H81" s="791"/>
      <c r="I81" s="791"/>
      <c r="J81" s="791"/>
      <c r="K81" s="791"/>
      <c r="L81" s="791"/>
      <c r="M81" s="791"/>
      <c r="N81" s="791"/>
      <c r="U81" s="793"/>
      <c r="V81" s="794"/>
      <c r="W81" s="794"/>
      <c r="X81" s="794"/>
      <c r="Y81" s="794"/>
      <c r="Z81" s="794"/>
      <c r="AA81" s="794"/>
      <c r="AB81" s="794"/>
      <c r="AC81" s="794"/>
      <c r="AD81" s="794"/>
      <c r="AE81" s="794"/>
      <c r="AF81" s="794"/>
      <c r="AG81" s="794"/>
      <c r="AH81" s="794"/>
      <c r="AI81" s="794"/>
      <c r="AJ81" s="794"/>
      <c r="AK81" s="794"/>
      <c r="AL81" s="806"/>
      <c r="AZ81" s="808"/>
      <c r="BA81" s="754"/>
      <c r="BB81" s="754"/>
      <c r="BC81" s="754"/>
      <c r="BD81" s="754"/>
      <c r="BE81" s="754"/>
      <c r="BF81" s="754"/>
      <c r="BG81" s="754"/>
      <c r="BH81" s="754"/>
      <c r="BI81" s="754"/>
      <c r="BJ81" s="754"/>
    </row>
    <row r="82" spans="6:62" ht="93" customHeight="1" x14ac:dyDescent="0.2">
      <c r="F82" s="790"/>
      <c r="G82" s="791"/>
      <c r="H82" s="791"/>
      <c r="I82" s="791"/>
      <c r="J82" s="791"/>
      <c r="K82" s="791"/>
      <c r="L82" s="791"/>
      <c r="M82" s="791"/>
      <c r="N82" s="791"/>
      <c r="U82" s="793"/>
      <c r="V82" s="794"/>
      <c r="W82" s="794"/>
      <c r="X82" s="794"/>
      <c r="Y82" s="794"/>
      <c r="Z82" s="794"/>
      <c r="AA82" s="794"/>
      <c r="AB82" s="794"/>
      <c r="AC82" s="794"/>
      <c r="AD82" s="794"/>
      <c r="AE82" s="794"/>
      <c r="AF82" s="794"/>
      <c r="AG82" s="794"/>
      <c r="AH82" s="794"/>
      <c r="AI82" s="794"/>
      <c r="AJ82" s="794"/>
      <c r="AK82" s="794"/>
      <c r="AL82" s="806"/>
      <c r="AZ82" s="808"/>
      <c r="BA82" s="754"/>
      <c r="BB82" s="754"/>
      <c r="BC82" s="754"/>
      <c r="BD82" s="754"/>
      <c r="BE82" s="754"/>
      <c r="BF82" s="754"/>
      <c r="BG82" s="754"/>
      <c r="BH82" s="754"/>
      <c r="BI82" s="754"/>
      <c r="BJ82" s="754"/>
    </row>
    <row r="83" spans="6:62" ht="93" customHeight="1" x14ac:dyDescent="0.2">
      <c r="F83" s="790"/>
      <c r="G83" s="791"/>
      <c r="H83" s="791"/>
      <c r="I83" s="791"/>
      <c r="J83" s="791"/>
      <c r="K83" s="791"/>
      <c r="L83" s="791"/>
      <c r="M83" s="791"/>
      <c r="N83" s="791"/>
      <c r="U83" s="793"/>
      <c r="V83" s="794"/>
      <c r="W83" s="794"/>
      <c r="X83" s="794"/>
      <c r="Y83" s="794"/>
      <c r="Z83" s="794"/>
      <c r="AA83" s="794"/>
      <c r="AB83" s="794"/>
      <c r="AC83" s="794"/>
      <c r="AD83" s="794"/>
      <c r="AE83" s="794"/>
      <c r="AF83" s="794"/>
      <c r="AG83" s="794"/>
      <c r="AH83" s="794"/>
      <c r="AI83" s="794"/>
      <c r="AJ83" s="794"/>
      <c r="AK83" s="794"/>
      <c r="AL83" s="806"/>
      <c r="AZ83" s="808"/>
      <c r="BA83" s="754"/>
      <c r="BB83" s="754"/>
      <c r="BC83" s="754"/>
      <c r="BD83" s="754"/>
      <c r="BE83" s="754"/>
      <c r="BF83" s="754"/>
      <c r="BG83" s="754"/>
      <c r="BH83" s="754"/>
      <c r="BI83" s="754"/>
      <c r="BJ83" s="754"/>
    </row>
    <row r="84" spans="6:62" ht="93" customHeight="1" x14ac:dyDescent="0.2">
      <c r="F84" s="790"/>
      <c r="G84" s="791"/>
      <c r="H84" s="791"/>
      <c r="I84" s="791"/>
      <c r="J84" s="791"/>
      <c r="K84" s="791"/>
      <c r="L84" s="791"/>
      <c r="M84" s="791"/>
      <c r="N84" s="791"/>
      <c r="U84" s="793"/>
      <c r="V84" s="794"/>
      <c r="W84" s="794"/>
      <c r="X84" s="794"/>
      <c r="Y84" s="794"/>
      <c r="Z84" s="794"/>
      <c r="AA84" s="794"/>
      <c r="AB84" s="794"/>
      <c r="AC84" s="794"/>
      <c r="AD84" s="794"/>
      <c r="AE84" s="794"/>
      <c r="AF84" s="794"/>
      <c r="AG84" s="794"/>
      <c r="AH84" s="794"/>
      <c r="AI84" s="794"/>
      <c r="AJ84" s="794"/>
      <c r="AK84" s="794"/>
      <c r="AL84" s="806"/>
      <c r="AZ84" s="808"/>
      <c r="BA84" s="754"/>
      <c r="BB84" s="754"/>
      <c r="BC84" s="754"/>
      <c r="BD84" s="754"/>
      <c r="BE84" s="754"/>
      <c r="BF84" s="754"/>
      <c r="BG84" s="754"/>
      <c r="BH84" s="754"/>
      <c r="BI84" s="754"/>
      <c r="BJ84" s="754"/>
    </row>
    <row r="85" spans="6:62" ht="93" customHeight="1" x14ac:dyDescent="0.2">
      <c r="F85" s="790"/>
      <c r="G85" s="791"/>
      <c r="H85" s="791"/>
      <c r="I85" s="791"/>
      <c r="J85" s="791"/>
      <c r="K85" s="791"/>
      <c r="L85" s="791"/>
      <c r="M85" s="791"/>
      <c r="N85" s="791"/>
      <c r="U85" s="793"/>
      <c r="V85" s="794"/>
      <c r="W85" s="794"/>
      <c r="X85" s="794"/>
      <c r="Y85" s="794"/>
      <c r="Z85" s="794"/>
      <c r="AA85" s="794"/>
      <c r="AB85" s="794"/>
      <c r="AC85" s="794"/>
      <c r="AD85" s="794"/>
      <c r="AE85" s="794"/>
      <c r="AF85" s="794"/>
      <c r="AG85" s="794"/>
      <c r="AH85" s="794"/>
      <c r="AI85" s="794"/>
      <c r="AJ85" s="794"/>
      <c r="AK85" s="794"/>
      <c r="AL85" s="806"/>
      <c r="AZ85" s="808"/>
      <c r="BA85" s="754"/>
      <c r="BB85" s="754"/>
      <c r="BC85" s="754"/>
      <c r="BD85" s="754"/>
      <c r="BE85" s="754"/>
      <c r="BF85" s="754"/>
      <c r="BG85" s="754"/>
      <c r="BH85" s="754"/>
      <c r="BI85" s="754"/>
      <c r="BJ85" s="754"/>
    </row>
    <row r="86" spans="6:62" ht="93" customHeight="1" x14ac:dyDescent="0.2">
      <c r="F86" s="790"/>
      <c r="G86" s="791"/>
      <c r="H86" s="791"/>
      <c r="I86" s="791"/>
      <c r="J86" s="791"/>
      <c r="K86" s="791"/>
      <c r="L86" s="791"/>
      <c r="M86" s="791"/>
      <c r="N86" s="791"/>
      <c r="U86" s="793"/>
      <c r="V86" s="794"/>
      <c r="W86" s="794"/>
      <c r="X86" s="794"/>
      <c r="Y86" s="794"/>
      <c r="Z86" s="794"/>
      <c r="AA86" s="794"/>
      <c r="AB86" s="794"/>
      <c r="AC86" s="794"/>
      <c r="AD86" s="794"/>
      <c r="AE86" s="794"/>
      <c r="AF86" s="794"/>
      <c r="AG86" s="794"/>
      <c r="AH86" s="794"/>
      <c r="AI86" s="794"/>
      <c r="AJ86" s="794"/>
      <c r="AK86" s="794"/>
      <c r="AL86" s="806"/>
      <c r="AZ86" s="808"/>
      <c r="BA86" s="754"/>
      <c r="BB86" s="754"/>
      <c r="BC86" s="754"/>
      <c r="BD86" s="754"/>
      <c r="BE86" s="754"/>
      <c r="BF86" s="754"/>
      <c r="BG86" s="754"/>
      <c r="BH86" s="754"/>
      <c r="BI86" s="754"/>
      <c r="BJ86" s="754"/>
    </row>
    <row r="87" spans="6:62" ht="93" customHeight="1" x14ac:dyDescent="0.2">
      <c r="F87" s="790"/>
      <c r="G87" s="791"/>
      <c r="H87" s="791"/>
      <c r="I87" s="791"/>
      <c r="J87" s="791"/>
      <c r="K87" s="791"/>
      <c r="L87" s="791"/>
      <c r="M87" s="791"/>
      <c r="N87" s="791"/>
      <c r="U87" s="793"/>
      <c r="V87" s="794"/>
      <c r="W87" s="794"/>
      <c r="X87" s="794"/>
      <c r="Y87" s="794"/>
      <c r="Z87" s="794"/>
      <c r="AA87" s="794"/>
      <c r="AB87" s="794"/>
      <c r="AC87" s="794"/>
      <c r="AD87" s="794"/>
      <c r="AE87" s="794"/>
      <c r="AF87" s="794"/>
      <c r="AG87" s="794"/>
      <c r="AH87" s="794"/>
      <c r="AI87" s="794"/>
      <c r="AJ87" s="794"/>
      <c r="AK87" s="794"/>
      <c r="AL87" s="806"/>
      <c r="AZ87" s="808"/>
      <c r="BA87" s="754"/>
      <c r="BB87" s="754"/>
      <c r="BC87" s="754"/>
      <c r="BD87" s="754"/>
      <c r="BE87" s="754"/>
      <c r="BF87" s="754"/>
      <c r="BG87" s="754"/>
      <c r="BH87" s="754"/>
      <c r="BI87" s="754"/>
      <c r="BJ87" s="754"/>
    </row>
    <row r="88" spans="6:62" ht="93" customHeight="1" x14ac:dyDescent="0.2">
      <c r="F88" s="790"/>
      <c r="G88" s="791"/>
      <c r="H88" s="791"/>
      <c r="I88" s="791"/>
      <c r="J88" s="791"/>
      <c r="K88" s="791"/>
      <c r="L88" s="791"/>
      <c r="M88" s="791"/>
      <c r="N88" s="791"/>
      <c r="U88" s="793"/>
      <c r="V88" s="794"/>
      <c r="W88" s="794"/>
      <c r="X88" s="794"/>
      <c r="Y88" s="794"/>
      <c r="Z88" s="794"/>
      <c r="AA88" s="794"/>
      <c r="AB88" s="794"/>
      <c r="AC88" s="794"/>
      <c r="AD88" s="794"/>
      <c r="AE88" s="794"/>
      <c r="AF88" s="794"/>
      <c r="AG88" s="794"/>
      <c r="AH88" s="794"/>
      <c r="AI88" s="794"/>
      <c r="AJ88" s="794"/>
      <c r="AK88" s="794"/>
      <c r="AL88" s="806"/>
      <c r="AZ88" s="808"/>
      <c r="BA88" s="754"/>
      <c r="BB88" s="754"/>
      <c r="BC88" s="754"/>
      <c r="BD88" s="754"/>
      <c r="BE88" s="754"/>
      <c r="BF88" s="754"/>
      <c r="BG88" s="754"/>
      <c r="BH88" s="754"/>
      <c r="BI88" s="754"/>
      <c r="BJ88" s="754"/>
    </row>
    <row r="89" spans="6:62" ht="93" customHeight="1" x14ac:dyDescent="0.2">
      <c r="F89" s="790"/>
      <c r="G89" s="791"/>
      <c r="H89" s="791"/>
      <c r="I89" s="791"/>
      <c r="J89" s="791"/>
      <c r="K89" s="791"/>
      <c r="L89" s="791"/>
      <c r="M89" s="791"/>
      <c r="N89" s="791"/>
      <c r="U89" s="793"/>
      <c r="V89" s="794"/>
      <c r="W89" s="794"/>
      <c r="X89" s="794"/>
      <c r="Y89" s="794"/>
      <c r="Z89" s="794"/>
      <c r="AA89" s="794"/>
      <c r="AB89" s="794"/>
      <c r="AC89" s="794"/>
      <c r="AD89" s="794"/>
      <c r="AE89" s="794"/>
      <c r="AF89" s="794"/>
      <c r="AG89" s="794"/>
      <c r="AH89" s="794"/>
      <c r="AI89" s="794"/>
      <c r="AJ89" s="794"/>
      <c r="AK89" s="794"/>
      <c r="AL89" s="806"/>
      <c r="AZ89" s="808"/>
      <c r="BA89" s="754"/>
      <c r="BB89" s="754"/>
      <c r="BC89" s="754"/>
      <c r="BD89" s="754"/>
      <c r="BE89" s="754"/>
      <c r="BF89" s="754"/>
      <c r="BG89" s="754"/>
      <c r="BH89" s="754"/>
      <c r="BI89" s="754"/>
      <c r="BJ89" s="754"/>
    </row>
    <row r="90" spans="6:62" ht="93" customHeight="1" x14ac:dyDescent="0.2">
      <c r="F90" s="790"/>
      <c r="G90" s="791"/>
      <c r="H90" s="791"/>
      <c r="I90" s="791"/>
      <c r="J90" s="791"/>
      <c r="K90" s="791"/>
      <c r="L90" s="791"/>
      <c r="M90" s="791"/>
      <c r="N90" s="791"/>
      <c r="U90" s="793"/>
      <c r="V90" s="794"/>
      <c r="W90" s="794"/>
      <c r="X90" s="794"/>
      <c r="Y90" s="794"/>
      <c r="Z90" s="794"/>
      <c r="AA90" s="794"/>
      <c r="AB90" s="794"/>
      <c r="AC90" s="794"/>
      <c r="AD90" s="794"/>
      <c r="AE90" s="794"/>
      <c r="AF90" s="794"/>
      <c r="AG90" s="794"/>
      <c r="AH90" s="794"/>
      <c r="AI90" s="794"/>
      <c r="AJ90" s="794"/>
      <c r="AK90" s="794"/>
      <c r="AL90" s="806"/>
      <c r="AZ90" s="808"/>
      <c r="BA90" s="754"/>
      <c r="BB90" s="754"/>
      <c r="BC90" s="754"/>
      <c r="BD90" s="754"/>
      <c r="BE90" s="754"/>
      <c r="BF90" s="754"/>
      <c r="BG90" s="754"/>
      <c r="BH90" s="754"/>
      <c r="BI90" s="754"/>
      <c r="BJ90" s="754"/>
    </row>
    <row r="91" spans="6:62" ht="93" customHeight="1" x14ac:dyDescent="0.2">
      <c r="F91" s="790"/>
      <c r="G91" s="791"/>
      <c r="H91" s="791"/>
      <c r="I91" s="791"/>
      <c r="J91" s="791"/>
      <c r="K91" s="791"/>
      <c r="L91" s="791"/>
      <c r="M91" s="791"/>
      <c r="N91" s="791"/>
      <c r="U91" s="793"/>
      <c r="V91" s="794"/>
      <c r="W91" s="794"/>
      <c r="X91" s="794"/>
      <c r="Y91" s="794"/>
      <c r="Z91" s="794"/>
      <c r="AA91" s="794"/>
      <c r="AB91" s="794"/>
      <c r="AC91" s="794"/>
      <c r="AD91" s="794"/>
      <c r="AE91" s="794"/>
      <c r="AF91" s="794"/>
      <c r="AG91" s="794"/>
      <c r="AH91" s="794"/>
      <c r="AI91" s="794"/>
      <c r="AJ91" s="794"/>
      <c r="AK91" s="794"/>
      <c r="AL91" s="806"/>
      <c r="AZ91" s="808"/>
      <c r="BA91" s="754"/>
      <c r="BB91" s="754"/>
      <c r="BC91" s="754"/>
      <c r="BD91" s="754"/>
      <c r="BE91" s="754"/>
      <c r="BF91" s="754"/>
      <c r="BG91" s="754"/>
      <c r="BH91" s="754"/>
      <c r="BI91" s="754"/>
      <c r="BJ91" s="754"/>
    </row>
    <row r="92" spans="6:62" ht="93" customHeight="1" x14ac:dyDescent="0.2">
      <c r="F92" s="790"/>
      <c r="G92" s="791"/>
      <c r="H92" s="791"/>
      <c r="I92" s="791"/>
      <c r="J92" s="791"/>
      <c r="K92" s="791"/>
      <c r="L92" s="791"/>
      <c r="M92" s="791"/>
      <c r="N92" s="791"/>
      <c r="U92" s="793"/>
      <c r="V92" s="794"/>
      <c r="W92" s="794"/>
      <c r="X92" s="794"/>
      <c r="Y92" s="794"/>
      <c r="Z92" s="794"/>
      <c r="AA92" s="794"/>
      <c r="AB92" s="794"/>
      <c r="AC92" s="794"/>
      <c r="AD92" s="794"/>
      <c r="AE92" s="794"/>
      <c r="AF92" s="794"/>
      <c r="AG92" s="794"/>
      <c r="AH92" s="794"/>
      <c r="AI92" s="794"/>
      <c r="AJ92" s="794"/>
      <c r="AK92" s="794"/>
      <c r="AL92" s="806"/>
      <c r="AZ92" s="808"/>
      <c r="BA92" s="754"/>
      <c r="BB92" s="754"/>
      <c r="BC92" s="754"/>
      <c r="BD92" s="754"/>
      <c r="BE92" s="754"/>
      <c r="BF92" s="754"/>
      <c r="BG92" s="754"/>
      <c r="BH92" s="754"/>
      <c r="BI92" s="754"/>
      <c r="BJ92" s="754"/>
    </row>
    <row r="93" spans="6:62" ht="93" customHeight="1" x14ac:dyDescent="0.2">
      <c r="F93" s="790"/>
      <c r="G93" s="791"/>
      <c r="H93" s="791"/>
      <c r="I93" s="791"/>
      <c r="J93" s="791"/>
      <c r="K93" s="791"/>
      <c r="L93" s="791"/>
      <c r="M93" s="791"/>
      <c r="N93" s="791"/>
      <c r="U93" s="793"/>
      <c r="V93" s="794"/>
      <c r="W93" s="794"/>
      <c r="X93" s="794"/>
      <c r="Y93" s="794"/>
      <c r="Z93" s="794"/>
      <c r="AA93" s="794"/>
      <c r="AB93" s="794"/>
      <c r="AC93" s="794"/>
      <c r="AD93" s="794"/>
      <c r="AE93" s="794"/>
      <c r="AF93" s="794"/>
      <c r="AG93" s="794"/>
      <c r="AH93" s="794"/>
      <c r="AI93" s="794"/>
      <c r="AJ93" s="794"/>
      <c r="AK93" s="794"/>
      <c r="AL93" s="806"/>
      <c r="AZ93" s="808"/>
      <c r="BA93" s="754"/>
      <c r="BB93" s="754"/>
      <c r="BC93" s="754"/>
      <c r="BD93" s="754"/>
      <c r="BE93" s="754"/>
      <c r="BF93" s="754"/>
      <c r="BG93" s="754"/>
      <c r="BH93" s="754"/>
      <c r="BI93" s="754"/>
      <c r="BJ93" s="754"/>
    </row>
    <row r="94" spans="6:62" ht="93" customHeight="1" x14ac:dyDescent="0.2">
      <c r="F94" s="790"/>
      <c r="G94" s="791"/>
      <c r="H94" s="791"/>
      <c r="I94" s="791"/>
      <c r="J94" s="791"/>
      <c r="K94" s="791"/>
      <c r="L94" s="791"/>
      <c r="M94" s="791"/>
      <c r="N94" s="791"/>
      <c r="U94" s="793"/>
      <c r="V94" s="794"/>
      <c r="W94" s="794"/>
      <c r="X94" s="794"/>
      <c r="Y94" s="794"/>
      <c r="Z94" s="794"/>
      <c r="AA94" s="794"/>
      <c r="AB94" s="794"/>
      <c r="AC94" s="794"/>
      <c r="AD94" s="794"/>
      <c r="AE94" s="794"/>
      <c r="AF94" s="794"/>
      <c r="AG94" s="794"/>
      <c r="AH94" s="794"/>
      <c r="AI94" s="794"/>
      <c r="AJ94" s="794"/>
      <c r="AK94" s="794"/>
      <c r="AL94" s="806"/>
      <c r="AZ94" s="808"/>
      <c r="BA94" s="754"/>
      <c r="BB94" s="754"/>
      <c r="BC94" s="754"/>
      <c r="BD94" s="754"/>
      <c r="BE94" s="754"/>
      <c r="BF94" s="754"/>
      <c r="BG94" s="754"/>
      <c r="BH94" s="754"/>
      <c r="BI94" s="754"/>
      <c r="BJ94" s="754"/>
    </row>
    <row r="95" spans="6:62" ht="93" customHeight="1" x14ac:dyDescent="0.2">
      <c r="F95" s="790"/>
      <c r="G95" s="791"/>
      <c r="H95" s="791"/>
      <c r="I95" s="791"/>
      <c r="J95" s="791"/>
      <c r="K95" s="791"/>
      <c r="L95" s="791"/>
      <c r="M95" s="791"/>
      <c r="N95" s="791"/>
      <c r="U95" s="793"/>
      <c r="V95" s="794"/>
      <c r="W95" s="794"/>
      <c r="X95" s="794"/>
      <c r="Y95" s="794"/>
      <c r="Z95" s="794"/>
      <c r="AA95" s="794"/>
      <c r="AB95" s="794"/>
      <c r="AC95" s="794"/>
      <c r="AD95" s="794"/>
      <c r="AE95" s="794"/>
      <c r="AF95" s="794"/>
      <c r="AG95" s="794"/>
      <c r="AH95" s="794"/>
      <c r="AI95" s="794"/>
      <c r="AJ95" s="794"/>
      <c r="AK95" s="794"/>
      <c r="AL95" s="806"/>
      <c r="AZ95" s="808"/>
      <c r="BA95" s="754"/>
      <c r="BB95" s="754"/>
      <c r="BC95" s="754"/>
      <c r="BD95" s="754"/>
      <c r="BE95" s="754"/>
      <c r="BF95" s="754"/>
      <c r="BG95" s="754"/>
      <c r="BH95" s="754"/>
      <c r="BI95" s="754"/>
      <c r="BJ95" s="754"/>
    </row>
    <row r="96" spans="6:62" ht="93" customHeight="1" x14ac:dyDescent="0.2">
      <c r="F96" s="790"/>
      <c r="G96" s="791"/>
      <c r="H96" s="791"/>
      <c r="I96" s="791"/>
      <c r="J96" s="791"/>
      <c r="K96" s="791"/>
      <c r="L96" s="791"/>
      <c r="M96" s="791"/>
      <c r="N96" s="791"/>
      <c r="U96" s="793"/>
      <c r="V96" s="794"/>
      <c r="W96" s="794"/>
      <c r="X96" s="794"/>
      <c r="Y96" s="794"/>
      <c r="Z96" s="794"/>
      <c r="AA96" s="794"/>
      <c r="AB96" s="794"/>
      <c r="AC96" s="794"/>
      <c r="AD96" s="794"/>
      <c r="AE96" s="794"/>
      <c r="AF96" s="794"/>
      <c r="AG96" s="794"/>
      <c r="AH96" s="794"/>
      <c r="AI96" s="794"/>
      <c r="AJ96" s="794"/>
      <c r="AK96" s="794"/>
      <c r="AL96" s="806"/>
      <c r="AZ96" s="808"/>
      <c r="BA96" s="754"/>
      <c r="BB96" s="754"/>
      <c r="BC96" s="754"/>
      <c r="BD96" s="754"/>
      <c r="BE96" s="754"/>
      <c r="BF96" s="754"/>
      <c r="BG96" s="754"/>
      <c r="BH96" s="754"/>
      <c r="BI96" s="754"/>
      <c r="BJ96" s="754"/>
    </row>
    <row r="97" spans="6:62" ht="93" customHeight="1" x14ac:dyDescent="0.2">
      <c r="F97" s="790"/>
      <c r="G97" s="791"/>
      <c r="H97" s="791"/>
      <c r="I97" s="791"/>
      <c r="J97" s="791"/>
      <c r="K97" s="791"/>
      <c r="L97" s="791"/>
      <c r="M97" s="791"/>
      <c r="N97" s="791"/>
      <c r="U97" s="793"/>
      <c r="V97" s="794"/>
      <c r="W97" s="794"/>
      <c r="X97" s="794"/>
      <c r="Y97" s="794"/>
      <c r="Z97" s="794"/>
      <c r="AA97" s="794"/>
      <c r="AB97" s="794"/>
      <c r="AC97" s="794"/>
      <c r="AD97" s="794"/>
      <c r="AE97" s="794"/>
      <c r="AF97" s="794"/>
      <c r="AG97" s="794"/>
      <c r="AH97" s="794"/>
      <c r="AI97" s="794"/>
      <c r="AJ97" s="794"/>
      <c r="AK97" s="794"/>
      <c r="AL97" s="806"/>
      <c r="AZ97" s="808"/>
      <c r="BA97" s="754"/>
      <c r="BB97" s="754"/>
      <c r="BC97" s="754"/>
      <c r="BD97" s="754"/>
      <c r="BE97" s="754"/>
      <c r="BF97" s="754"/>
      <c r="BG97" s="754"/>
      <c r="BH97" s="754"/>
      <c r="BI97" s="754"/>
      <c r="BJ97" s="754"/>
    </row>
    <row r="98" spans="6:62" ht="93" customHeight="1" x14ac:dyDescent="0.2">
      <c r="F98" s="790"/>
      <c r="G98" s="791"/>
      <c r="H98" s="791"/>
      <c r="I98" s="791"/>
      <c r="J98" s="791"/>
      <c r="K98" s="791"/>
      <c r="L98" s="791"/>
      <c r="M98" s="791"/>
      <c r="N98" s="791"/>
      <c r="U98" s="793"/>
      <c r="V98" s="794"/>
      <c r="W98" s="794"/>
      <c r="X98" s="794"/>
      <c r="Y98" s="794"/>
      <c r="Z98" s="794"/>
      <c r="AA98" s="794"/>
      <c r="AB98" s="794"/>
      <c r="AC98" s="794"/>
      <c r="AD98" s="794"/>
      <c r="AE98" s="794"/>
      <c r="AF98" s="794"/>
      <c r="AG98" s="794"/>
      <c r="AH98" s="794"/>
      <c r="AI98" s="794"/>
      <c r="AJ98" s="794"/>
      <c r="AK98" s="794"/>
      <c r="AL98" s="806"/>
      <c r="AZ98" s="808"/>
      <c r="BA98" s="754"/>
      <c r="BB98" s="754"/>
      <c r="BC98" s="754"/>
      <c r="BD98" s="754"/>
      <c r="BE98" s="754"/>
      <c r="BF98" s="754"/>
      <c r="BG98" s="754"/>
      <c r="BH98" s="754"/>
      <c r="BI98" s="754"/>
      <c r="BJ98" s="754"/>
    </row>
    <row r="99" spans="6:62" ht="93" customHeight="1" x14ac:dyDescent="0.2">
      <c r="F99" s="790"/>
      <c r="G99" s="791"/>
      <c r="H99" s="791"/>
      <c r="I99" s="791"/>
      <c r="J99" s="791"/>
      <c r="K99" s="791"/>
      <c r="L99" s="791"/>
      <c r="M99" s="791"/>
      <c r="N99" s="791"/>
      <c r="U99" s="793"/>
      <c r="V99" s="794"/>
      <c r="W99" s="794"/>
      <c r="X99" s="794"/>
      <c r="Y99" s="794"/>
      <c r="Z99" s="794"/>
      <c r="AA99" s="794"/>
      <c r="AB99" s="794"/>
      <c r="AC99" s="794"/>
      <c r="AD99" s="794"/>
      <c r="AE99" s="794"/>
      <c r="AF99" s="794"/>
      <c r="AG99" s="794"/>
      <c r="AH99" s="794"/>
      <c r="AI99" s="794"/>
      <c r="AJ99" s="794"/>
      <c r="AK99" s="794"/>
      <c r="AL99" s="806"/>
      <c r="AZ99" s="808"/>
      <c r="BA99" s="754"/>
      <c r="BB99" s="754"/>
      <c r="BC99" s="754"/>
      <c r="BD99" s="754"/>
      <c r="BE99" s="754"/>
      <c r="BF99" s="754"/>
      <c r="BG99" s="754"/>
      <c r="BH99" s="754"/>
      <c r="BI99" s="754"/>
      <c r="BJ99" s="754"/>
    </row>
    <row r="100" spans="6:62" ht="93" customHeight="1" x14ac:dyDescent="0.2">
      <c r="F100" s="790"/>
      <c r="G100" s="791"/>
      <c r="H100" s="791"/>
      <c r="I100" s="791"/>
      <c r="J100" s="791"/>
      <c r="K100" s="791"/>
      <c r="L100" s="791"/>
      <c r="M100" s="791"/>
      <c r="N100" s="791"/>
      <c r="U100" s="793"/>
      <c r="V100" s="794"/>
      <c r="W100" s="794"/>
      <c r="X100" s="794"/>
      <c r="Y100" s="794"/>
      <c r="Z100" s="794"/>
      <c r="AA100" s="794"/>
      <c r="AB100" s="794"/>
      <c r="AC100" s="794"/>
      <c r="AD100" s="794"/>
      <c r="AE100" s="794"/>
      <c r="AF100" s="794"/>
      <c r="AG100" s="794"/>
      <c r="AH100" s="794"/>
      <c r="AI100" s="794"/>
      <c r="AJ100" s="794"/>
      <c r="AK100" s="794"/>
      <c r="AL100" s="806"/>
      <c r="AZ100" s="808"/>
      <c r="BA100" s="754"/>
      <c r="BB100" s="754"/>
      <c r="BC100" s="754"/>
      <c r="BD100" s="754"/>
      <c r="BE100" s="754"/>
      <c r="BF100" s="754"/>
      <c r="BG100" s="754"/>
      <c r="BH100" s="754"/>
      <c r="BI100" s="754"/>
      <c r="BJ100" s="754"/>
    </row>
    <row r="101" spans="6:62" ht="93" customHeight="1" x14ac:dyDescent="0.2">
      <c r="F101" s="790"/>
      <c r="G101" s="791"/>
      <c r="H101" s="791"/>
      <c r="I101" s="791"/>
      <c r="J101" s="791"/>
      <c r="K101" s="791"/>
      <c r="L101" s="791"/>
      <c r="M101" s="791"/>
      <c r="N101" s="791"/>
      <c r="U101" s="793"/>
      <c r="V101" s="794"/>
      <c r="W101" s="794"/>
      <c r="X101" s="794"/>
      <c r="Y101" s="794"/>
      <c r="Z101" s="794"/>
      <c r="AA101" s="794"/>
      <c r="AB101" s="794"/>
      <c r="AC101" s="794"/>
      <c r="AD101" s="794"/>
      <c r="AE101" s="794"/>
      <c r="AF101" s="794"/>
      <c r="AG101" s="794"/>
      <c r="AH101" s="794"/>
      <c r="AI101" s="794"/>
      <c r="AJ101" s="794"/>
      <c r="AK101" s="794"/>
      <c r="AL101" s="806"/>
      <c r="AZ101" s="808"/>
      <c r="BA101" s="754"/>
      <c r="BB101" s="754"/>
      <c r="BC101" s="754"/>
      <c r="BD101" s="754"/>
      <c r="BE101" s="754"/>
      <c r="BF101" s="754"/>
      <c r="BG101" s="754"/>
      <c r="BH101" s="754"/>
      <c r="BI101" s="754"/>
      <c r="BJ101" s="754"/>
    </row>
    <row r="102" spans="6:62" ht="93" customHeight="1" x14ac:dyDescent="0.2">
      <c r="F102" s="790"/>
      <c r="G102" s="791"/>
      <c r="H102" s="791"/>
      <c r="I102" s="791"/>
      <c r="J102" s="791"/>
      <c r="K102" s="791"/>
      <c r="L102" s="791"/>
      <c r="M102" s="791"/>
      <c r="N102" s="791"/>
      <c r="U102" s="793"/>
      <c r="V102" s="794"/>
      <c r="W102" s="794"/>
      <c r="X102" s="794"/>
      <c r="Y102" s="794"/>
      <c r="Z102" s="794"/>
      <c r="AA102" s="794"/>
      <c r="AB102" s="794"/>
      <c r="AC102" s="794"/>
      <c r="AD102" s="794"/>
      <c r="AE102" s="794"/>
      <c r="AF102" s="794"/>
      <c r="AG102" s="794"/>
      <c r="AH102" s="794"/>
      <c r="AI102" s="794"/>
      <c r="AJ102" s="794"/>
      <c r="AK102" s="794"/>
      <c r="AL102" s="806"/>
      <c r="AZ102" s="808"/>
      <c r="BA102" s="754"/>
      <c r="BB102" s="754"/>
      <c r="BC102" s="754"/>
      <c r="BD102" s="754"/>
      <c r="BE102" s="754"/>
      <c r="BF102" s="754"/>
      <c r="BG102" s="754"/>
      <c r="BH102" s="754"/>
      <c r="BI102" s="754"/>
      <c r="BJ102" s="754"/>
    </row>
    <row r="103" spans="6:62" ht="93" customHeight="1" x14ac:dyDescent="0.2">
      <c r="F103" s="790"/>
      <c r="G103" s="791"/>
      <c r="H103" s="791"/>
      <c r="I103" s="791"/>
      <c r="J103" s="791"/>
      <c r="K103" s="791"/>
      <c r="L103" s="791"/>
      <c r="M103" s="791"/>
      <c r="N103" s="791"/>
      <c r="U103" s="793"/>
      <c r="V103" s="794"/>
      <c r="W103" s="794"/>
      <c r="X103" s="794"/>
      <c r="Y103" s="794"/>
      <c r="Z103" s="794"/>
      <c r="AA103" s="794"/>
      <c r="AB103" s="794"/>
      <c r="AC103" s="794"/>
      <c r="AD103" s="794"/>
      <c r="AE103" s="794"/>
      <c r="AF103" s="794"/>
      <c r="AG103" s="794"/>
      <c r="AH103" s="794"/>
      <c r="AI103" s="794"/>
      <c r="AJ103" s="794"/>
      <c r="AK103" s="794"/>
      <c r="AL103" s="806"/>
      <c r="AZ103" s="808"/>
      <c r="BA103" s="754"/>
      <c r="BB103" s="754"/>
      <c r="BC103" s="754"/>
      <c r="BD103" s="754"/>
      <c r="BE103" s="754"/>
      <c r="BF103" s="754"/>
      <c r="BG103" s="754"/>
      <c r="BH103" s="754"/>
      <c r="BI103" s="754"/>
      <c r="BJ103" s="754"/>
    </row>
    <row r="104" spans="6:62" ht="93" customHeight="1" x14ac:dyDescent="0.2">
      <c r="F104" s="790"/>
      <c r="G104" s="791"/>
      <c r="H104" s="791"/>
      <c r="I104" s="791"/>
      <c r="J104" s="791"/>
      <c r="K104" s="791"/>
      <c r="L104" s="791"/>
      <c r="M104" s="791"/>
      <c r="N104" s="791"/>
      <c r="U104" s="793"/>
      <c r="V104" s="794"/>
      <c r="W104" s="794"/>
      <c r="X104" s="794"/>
      <c r="Y104" s="794"/>
      <c r="Z104" s="794"/>
      <c r="AA104" s="794"/>
      <c r="AB104" s="794"/>
      <c r="AC104" s="794"/>
      <c r="AD104" s="794"/>
      <c r="AE104" s="794"/>
      <c r="AF104" s="794"/>
      <c r="AG104" s="794"/>
      <c r="AH104" s="794"/>
      <c r="AI104" s="794"/>
      <c r="AJ104" s="794"/>
      <c r="AK104" s="794"/>
      <c r="AL104" s="806"/>
      <c r="AZ104" s="808"/>
      <c r="BA104" s="754"/>
      <c r="BB104" s="754"/>
      <c r="BC104" s="754"/>
      <c r="BD104" s="754"/>
      <c r="BE104" s="754"/>
      <c r="BF104" s="754"/>
      <c r="BG104" s="754"/>
      <c r="BH104" s="754"/>
      <c r="BI104" s="754"/>
      <c r="BJ104" s="754"/>
    </row>
    <row r="105" spans="6:62" ht="93" customHeight="1" x14ac:dyDescent="0.2">
      <c r="F105" s="790"/>
      <c r="G105" s="791"/>
      <c r="H105" s="791"/>
      <c r="I105" s="791"/>
      <c r="J105" s="791"/>
      <c r="K105" s="791"/>
      <c r="L105" s="791"/>
      <c r="M105" s="791"/>
      <c r="N105" s="791"/>
      <c r="U105" s="793"/>
      <c r="V105" s="794"/>
      <c r="W105" s="794"/>
      <c r="X105" s="794"/>
      <c r="Y105" s="794"/>
      <c r="Z105" s="794"/>
      <c r="AA105" s="794"/>
      <c r="AB105" s="794"/>
      <c r="AC105" s="794"/>
      <c r="AD105" s="794"/>
      <c r="AE105" s="794"/>
      <c r="AF105" s="794"/>
      <c r="AG105" s="794"/>
      <c r="AH105" s="794"/>
      <c r="AI105" s="794"/>
      <c r="AJ105" s="794"/>
      <c r="AK105" s="794"/>
      <c r="AL105" s="806"/>
      <c r="AZ105" s="808"/>
      <c r="BA105" s="754"/>
      <c r="BB105" s="754"/>
      <c r="BC105" s="754"/>
      <c r="BD105" s="754"/>
      <c r="BE105" s="754"/>
      <c r="BF105" s="754"/>
      <c r="BG105" s="754"/>
      <c r="BH105" s="754"/>
      <c r="BI105" s="754"/>
      <c r="BJ105" s="754"/>
    </row>
    <row r="106" spans="6:62" ht="93" customHeight="1" x14ac:dyDescent="0.2">
      <c r="F106" s="790"/>
      <c r="G106" s="791"/>
      <c r="H106" s="791"/>
      <c r="I106" s="791"/>
      <c r="J106" s="791"/>
      <c r="K106" s="791"/>
      <c r="L106" s="791"/>
      <c r="M106" s="791"/>
      <c r="N106" s="791"/>
      <c r="U106" s="793"/>
      <c r="V106" s="794"/>
      <c r="W106" s="794"/>
      <c r="X106" s="794"/>
      <c r="Y106" s="794"/>
      <c r="Z106" s="794"/>
      <c r="AA106" s="794"/>
      <c r="AB106" s="794"/>
      <c r="AC106" s="794"/>
      <c r="AD106" s="794"/>
      <c r="AE106" s="794"/>
      <c r="AF106" s="794"/>
      <c r="AG106" s="794"/>
      <c r="AH106" s="794"/>
      <c r="AI106" s="794"/>
      <c r="AJ106" s="794"/>
      <c r="AK106" s="794"/>
      <c r="AL106" s="806"/>
      <c r="AZ106" s="808"/>
      <c r="BA106" s="754"/>
      <c r="BB106" s="754"/>
      <c r="BC106" s="754"/>
      <c r="BD106" s="754"/>
      <c r="BE106" s="754"/>
      <c r="BF106" s="754"/>
      <c r="BG106" s="754"/>
      <c r="BH106" s="754"/>
      <c r="BI106" s="754"/>
      <c r="BJ106" s="754"/>
    </row>
    <row r="107" spans="6:62" ht="93" customHeight="1" x14ac:dyDescent="0.2">
      <c r="F107" s="790"/>
      <c r="G107" s="791"/>
      <c r="H107" s="791"/>
      <c r="I107" s="791"/>
      <c r="J107" s="791"/>
      <c r="K107" s="791"/>
      <c r="L107" s="791"/>
      <c r="M107" s="791"/>
      <c r="N107" s="791"/>
      <c r="U107" s="793"/>
      <c r="V107" s="794"/>
      <c r="W107" s="794"/>
      <c r="X107" s="794"/>
      <c r="Y107" s="794"/>
      <c r="Z107" s="794"/>
      <c r="AA107" s="794"/>
      <c r="AB107" s="794"/>
      <c r="AC107" s="794"/>
      <c r="AD107" s="794"/>
      <c r="AE107" s="794"/>
      <c r="AF107" s="794"/>
      <c r="AG107" s="794"/>
      <c r="AH107" s="794"/>
      <c r="AI107" s="794"/>
      <c r="AJ107" s="794"/>
      <c r="AK107" s="794"/>
      <c r="AL107" s="806"/>
      <c r="AZ107" s="808"/>
      <c r="BA107" s="754"/>
      <c r="BB107" s="754"/>
      <c r="BC107" s="754"/>
      <c r="BD107" s="754"/>
      <c r="BE107" s="754"/>
      <c r="BF107" s="754"/>
      <c r="BG107" s="754"/>
      <c r="BH107" s="754"/>
      <c r="BI107" s="754"/>
      <c r="BJ107" s="754"/>
    </row>
    <row r="108" spans="6:62" ht="93" customHeight="1" x14ac:dyDescent="0.2">
      <c r="F108" s="790"/>
      <c r="G108" s="791"/>
      <c r="H108" s="791"/>
      <c r="I108" s="791"/>
      <c r="J108" s="791"/>
      <c r="K108" s="791"/>
      <c r="L108" s="791"/>
      <c r="M108" s="791"/>
      <c r="N108" s="791"/>
      <c r="U108" s="793"/>
      <c r="V108" s="794"/>
      <c r="W108" s="794"/>
      <c r="X108" s="794"/>
      <c r="Y108" s="794"/>
      <c r="Z108" s="794"/>
      <c r="AA108" s="794"/>
      <c r="AB108" s="794"/>
      <c r="AC108" s="794"/>
      <c r="AD108" s="794"/>
      <c r="AE108" s="794"/>
      <c r="AF108" s="794"/>
      <c r="AG108" s="794"/>
      <c r="AH108" s="794"/>
      <c r="AI108" s="794"/>
      <c r="AJ108" s="794"/>
      <c r="AK108" s="794"/>
      <c r="AL108" s="806"/>
      <c r="AZ108" s="808"/>
      <c r="BA108" s="754"/>
      <c r="BB108" s="754"/>
      <c r="BC108" s="754"/>
      <c r="BD108" s="754"/>
      <c r="BE108" s="754"/>
      <c r="BF108" s="754"/>
      <c r="BG108" s="754"/>
      <c r="BH108" s="754"/>
      <c r="BI108" s="754"/>
      <c r="BJ108" s="754"/>
    </row>
    <row r="109" spans="6:62" ht="93" customHeight="1" x14ac:dyDescent="0.2">
      <c r="F109" s="790"/>
      <c r="G109" s="791"/>
      <c r="H109" s="791"/>
      <c r="I109" s="791"/>
      <c r="J109" s="791"/>
      <c r="K109" s="791"/>
      <c r="L109" s="791"/>
      <c r="M109" s="791"/>
      <c r="N109" s="791"/>
      <c r="U109" s="793"/>
      <c r="V109" s="794"/>
      <c r="W109" s="794"/>
      <c r="X109" s="794"/>
      <c r="Y109" s="794"/>
      <c r="Z109" s="794"/>
      <c r="AA109" s="794"/>
      <c r="AB109" s="794"/>
      <c r="AC109" s="794"/>
      <c r="AD109" s="794"/>
      <c r="AE109" s="794"/>
      <c r="AF109" s="794"/>
      <c r="AG109" s="794"/>
      <c r="AH109" s="794"/>
      <c r="AI109" s="794"/>
      <c r="AJ109" s="794"/>
      <c r="AK109" s="794"/>
      <c r="AL109" s="806"/>
      <c r="AZ109" s="808"/>
      <c r="BA109" s="754"/>
      <c r="BB109" s="754"/>
      <c r="BC109" s="754"/>
      <c r="BD109" s="754"/>
      <c r="BE109" s="754"/>
      <c r="BF109" s="754"/>
      <c r="BG109" s="754"/>
      <c r="BH109" s="754"/>
      <c r="BI109" s="754"/>
      <c r="BJ109" s="754"/>
    </row>
    <row r="110" spans="6:62" ht="93" customHeight="1" x14ac:dyDescent="0.2">
      <c r="F110" s="790"/>
      <c r="G110" s="791"/>
      <c r="H110" s="791"/>
      <c r="I110" s="791"/>
      <c r="J110" s="791"/>
      <c r="K110" s="791"/>
      <c r="L110" s="791"/>
      <c r="M110" s="791"/>
      <c r="N110" s="791"/>
      <c r="U110" s="793"/>
      <c r="V110" s="794"/>
      <c r="W110" s="794"/>
      <c r="X110" s="794"/>
      <c r="Y110" s="794"/>
      <c r="Z110" s="794"/>
      <c r="AA110" s="794"/>
      <c r="AB110" s="794"/>
      <c r="AC110" s="794"/>
      <c r="AD110" s="794"/>
      <c r="AE110" s="794"/>
      <c r="AF110" s="794"/>
      <c r="AG110" s="794"/>
      <c r="AH110" s="794"/>
      <c r="AI110" s="794"/>
      <c r="AJ110" s="794"/>
      <c r="AK110" s="794"/>
      <c r="AL110" s="806"/>
      <c r="AZ110" s="808"/>
      <c r="BA110" s="754"/>
      <c r="BB110" s="754"/>
      <c r="BC110" s="754"/>
      <c r="BD110" s="754"/>
      <c r="BE110" s="754"/>
      <c r="BF110" s="754"/>
      <c r="BG110" s="754"/>
      <c r="BH110" s="754"/>
      <c r="BI110" s="754"/>
      <c r="BJ110" s="754"/>
    </row>
    <row r="111" spans="6:62" ht="93" customHeight="1" x14ac:dyDescent="0.2">
      <c r="F111" s="790"/>
      <c r="G111" s="791"/>
      <c r="H111" s="791"/>
      <c r="I111" s="791"/>
      <c r="J111" s="791"/>
      <c r="K111" s="791"/>
      <c r="L111" s="791"/>
      <c r="M111" s="791"/>
      <c r="N111" s="791"/>
      <c r="U111" s="793"/>
      <c r="V111" s="794"/>
      <c r="W111" s="794"/>
      <c r="X111" s="794"/>
      <c r="Y111" s="794"/>
      <c r="Z111" s="794"/>
      <c r="AA111" s="794"/>
      <c r="AB111" s="794"/>
      <c r="AC111" s="794"/>
      <c r="AD111" s="794"/>
      <c r="AE111" s="794"/>
      <c r="AF111" s="794"/>
      <c r="AG111" s="794"/>
      <c r="AH111" s="794"/>
      <c r="AI111" s="794"/>
      <c r="AJ111" s="794"/>
      <c r="AK111" s="794"/>
      <c r="AL111" s="806"/>
      <c r="AZ111" s="808"/>
      <c r="BA111" s="754"/>
      <c r="BB111" s="754"/>
      <c r="BC111" s="754"/>
      <c r="BD111" s="754"/>
      <c r="BE111" s="754"/>
      <c r="BF111" s="754"/>
      <c r="BG111" s="754"/>
      <c r="BH111" s="754"/>
      <c r="BI111" s="754"/>
      <c r="BJ111" s="754"/>
    </row>
    <row r="112" spans="6:62" ht="93" customHeight="1" x14ac:dyDescent="0.2">
      <c r="F112" s="790"/>
      <c r="G112" s="791"/>
      <c r="H112" s="791"/>
      <c r="I112" s="791"/>
      <c r="J112" s="791"/>
      <c r="K112" s="791"/>
      <c r="L112" s="791"/>
      <c r="M112" s="791"/>
      <c r="N112" s="791"/>
      <c r="U112" s="793"/>
      <c r="V112" s="794"/>
      <c r="W112" s="794"/>
      <c r="X112" s="794"/>
      <c r="Y112" s="794"/>
      <c r="Z112" s="794"/>
      <c r="AA112" s="794"/>
      <c r="AB112" s="794"/>
      <c r="AC112" s="794"/>
      <c r="AD112" s="794"/>
      <c r="AE112" s="794"/>
      <c r="AF112" s="794"/>
      <c r="AG112" s="794"/>
      <c r="AH112" s="794"/>
      <c r="AI112" s="794"/>
      <c r="AJ112" s="794"/>
      <c r="AK112" s="794"/>
      <c r="AL112" s="806"/>
      <c r="AZ112" s="808"/>
      <c r="BA112" s="754"/>
      <c r="BB112" s="754"/>
      <c r="BC112" s="754"/>
      <c r="BD112" s="754"/>
      <c r="BE112" s="754"/>
      <c r="BF112" s="754"/>
      <c r="BG112" s="754"/>
      <c r="BH112" s="754"/>
      <c r="BI112" s="754"/>
      <c r="BJ112" s="754"/>
    </row>
    <row r="113" spans="6:62" ht="93" customHeight="1" x14ac:dyDescent="0.2">
      <c r="F113" s="790"/>
      <c r="G113" s="791"/>
      <c r="H113" s="791"/>
      <c r="I113" s="791"/>
      <c r="J113" s="791"/>
      <c r="K113" s="791"/>
      <c r="L113" s="791"/>
      <c r="M113" s="791"/>
      <c r="N113" s="791"/>
      <c r="U113" s="793"/>
      <c r="V113" s="794"/>
      <c r="W113" s="794"/>
      <c r="X113" s="794"/>
      <c r="Y113" s="794"/>
      <c r="Z113" s="794"/>
      <c r="AA113" s="794"/>
      <c r="AB113" s="794"/>
      <c r="AC113" s="794"/>
      <c r="AD113" s="794"/>
      <c r="AE113" s="794"/>
      <c r="AF113" s="794"/>
      <c r="AG113" s="794"/>
      <c r="AH113" s="794"/>
      <c r="AI113" s="794"/>
      <c r="AJ113" s="794"/>
      <c r="AK113" s="794"/>
      <c r="AL113" s="806"/>
      <c r="AZ113" s="808"/>
      <c r="BA113" s="754"/>
      <c r="BB113" s="754"/>
      <c r="BC113" s="754"/>
      <c r="BD113" s="754"/>
      <c r="BE113" s="754"/>
      <c r="BF113" s="754"/>
      <c r="BG113" s="754"/>
      <c r="BH113" s="754"/>
      <c r="BI113" s="754"/>
      <c r="BJ113" s="754"/>
    </row>
    <row r="114" spans="6:62" ht="93" customHeight="1" x14ac:dyDescent="0.2">
      <c r="F114" s="790"/>
      <c r="G114" s="791"/>
      <c r="H114" s="791"/>
      <c r="I114" s="791"/>
      <c r="J114" s="791"/>
      <c r="K114" s="791"/>
      <c r="L114" s="791"/>
      <c r="M114" s="791"/>
      <c r="N114" s="791"/>
      <c r="U114" s="793"/>
      <c r="V114" s="794"/>
      <c r="W114" s="794"/>
      <c r="X114" s="794"/>
      <c r="Y114" s="794"/>
      <c r="Z114" s="794"/>
      <c r="AA114" s="794"/>
      <c r="AB114" s="794"/>
      <c r="AC114" s="794"/>
      <c r="AD114" s="794"/>
      <c r="AE114" s="794"/>
      <c r="AF114" s="794"/>
      <c r="AG114" s="794"/>
      <c r="AH114" s="794"/>
      <c r="AI114" s="794"/>
      <c r="AJ114" s="794"/>
      <c r="AK114" s="794"/>
      <c r="AL114" s="806"/>
      <c r="AZ114" s="808"/>
      <c r="BA114" s="754"/>
      <c r="BB114" s="754"/>
      <c r="BC114" s="754"/>
      <c r="BD114" s="754"/>
      <c r="BE114" s="754"/>
      <c r="BF114" s="754"/>
      <c r="BG114" s="754"/>
      <c r="BH114" s="754"/>
      <c r="BI114" s="754"/>
      <c r="BJ114" s="754"/>
    </row>
    <row r="115" spans="6:62" ht="93" customHeight="1" x14ac:dyDescent="0.2">
      <c r="F115" s="790"/>
      <c r="G115" s="791"/>
      <c r="H115" s="791"/>
      <c r="I115" s="791"/>
      <c r="J115" s="791"/>
      <c r="K115" s="791"/>
      <c r="L115" s="791"/>
      <c r="M115" s="791"/>
      <c r="N115" s="791"/>
      <c r="U115" s="793"/>
      <c r="V115" s="794"/>
      <c r="W115" s="794"/>
      <c r="X115" s="794"/>
      <c r="Y115" s="794"/>
      <c r="Z115" s="794"/>
      <c r="AA115" s="794"/>
      <c r="AB115" s="794"/>
      <c r="AC115" s="794"/>
      <c r="AD115" s="794"/>
      <c r="AE115" s="794"/>
      <c r="AF115" s="794"/>
      <c r="AG115" s="794"/>
      <c r="AH115" s="794"/>
      <c r="AI115" s="794"/>
      <c r="AJ115" s="794"/>
      <c r="AK115" s="794"/>
      <c r="AL115" s="806"/>
      <c r="AZ115" s="808"/>
      <c r="BA115" s="754"/>
      <c r="BB115" s="754"/>
      <c r="BC115" s="754"/>
      <c r="BD115" s="754"/>
      <c r="BE115" s="754"/>
      <c r="BF115" s="754"/>
      <c r="BG115" s="754"/>
      <c r="BH115" s="754"/>
      <c r="BI115" s="754"/>
      <c r="BJ115" s="754"/>
    </row>
    <row r="116" spans="6:62" ht="93" customHeight="1" x14ac:dyDescent="0.2">
      <c r="F116" s="790"/>
      <c r="G116" s="791"/>
      <c r="H116" s="791"/>
      <c r="I116" s="791"/>
      <c r="J116" s="791"/>
      <c r="K116" s="791"/>
      <c r="L116" s="791"/>
      <c r="M116" s="791"/>
      <c r="N116" s="791"/>
      <c r="U116" s="793"/>
      <c r="V116" s="794"/>
      <c r="W116" s="794"/>
      <c r="X116" s="794"/>
      <c r="Y116" s="794"/>
      <c r="Z116" s="794"/>
      <c r="AA116" s="794"/>
      <c r="AB116" s="794"/>
      <c r="AC116" s="794"/>
      <c r="AD116" s="794"/>
      <c r="AE116" s="794"/>
      <c r="AF116" s="794"/>
      <c r="AG116" s="794"/>
      <c r="AH116" s="794"/>
      <c r="AI116" s="794"/>
      <c r="AJ116" s="794"/>
      <c r="AK116" s="794"/>
      <c r="AL116" s="806"/>
      <c r="AZ116" s="808"/>
      <c r="BA116" s="754"/>
      <c r="BB116" s="754"/>
      <c r="BC116" s="754"/>
      <c r="BD116" s="754"/>
      <c r="BE116" s="754"/>
      <c r="BF116" s="754"/>
      <c r="BG116" s="754"/>
      <c r="BH116" s="754"/>
      <c r="BI116" s="754"/>
      <c r="BJ116" s="754"/>
    </row>
    <row r="117" spans="6:62" ht="93" customHeight="1" x14ac:dyDescent="0.2">
      <c r="F117" s="790"/>
      <c r="G117" s="791"/>
      <c r="H117" s="791"/>
      <c r="I117" s="791"/>
      <c r="J117" s="791"/>
      <c r="K117" s="791"/>
      <c r="L117" s="791"/>
      <c r="M117" s="791"/>
      <c r="N117" s="791"/>
      <c r="U117" s="793"/>
      <c r="V117" s="794"/>
      <c r="W117" s="794"/>
      <c r="X117" s="794"/>
      <c r="Y117" s="794"/>
      <c r="Z117" s="794"/>
      <c r="AA117" s="794"/>
      <c r="AB117" s="794"/>
      <c r="AC117" s="794"/>
      <c r="AD117" s="794"/>
      <c r="AE117" s="794"/>
      <c r="AF117" s="794"/>
      <c r="AG117" s="794"/>
      <c r="AH117" s="794"/>
      <c r="AI117" s="794"/>
      <c r="AJ117" s="794"/>
      <c r="AK117" s="794"/>
      <c r="AL117" s="806"/>
      <c r="AZ117" s="808"/>
      <c r="BA117" s="754"/>
      <c r="BB117" s="754"/>
      <c r="BC117" s="754"/>
      <c r="BD117" s="754"/>
      <c r="BE117" s="754"/>
      <c r="BF117" s="754"/>
      <c r="BG117" s="754"/>
      <c r="BH117" s="754"/>
      <c r="BI117" s="754"/>
      <c r="BJ117" s="754"/>
    </row>
    <row r="118" spans="6:62" ht="93" customHeight="1" x14ac:dyDescent="0.2">
      <c r="F118" s="790"/>
      <c r="G118" s="791"/>
      <c r="H118" s="791"/>
      <c r="I118" s="791"/>
      <c r="J118" s="791"/>
      <c r="K118" s="791"/>
      <c r="L118" s="791"/>
      <c r="M118" s="791"/>
      <c r="N118" s="791"/>
      <c r="U118" s="793"/>
      <c r="V118" s="794"/>
      <c r="W118" s="794"/>
      <c r="X118" s="794"/>
      <c r="Y118" s="794"/>
      <c r="Z118" s="794"/>
      <c r="AA118" s="794"/>
      <c r="AB118" s="794"/>
      <c r="AC118" s="794"/>
      <c r="AD118" s="794"/>
      <c r="AE118" s="794"/>
      <c r="AF118" s="794"/>
      <c r="AG118" s="794"/>
      <c r="AH118" s="794"/>
      <c r="AI118" s="794"/>
      <c r="AJ118" s="794"/>
      <c r="AK118" s="794"/>
      <c r="AL118" s="806"/>
      <c r="AZ118" s="808"/>
      <c r="BA118" s="754"/>
      <c r="BB118" s="754"/>
      <c r="BC118" s="754"/>
      <c r="BD118" s="754"/>
      <c r="BE118" s="754"/>
      <c r="BF118" s="754"/>
      <c r="BG118" s="754"/>
      <c r="BH118" s="754"/>
      <c r="BI118" s="754"/>
      <c r="BJ118" s="754"/>
    </row>
    <row r="119" spans="6:62" ht="93" customHeight="1" x14ac:dyDescent="0.2">
      <c r="F119" s="790"/>
      <c r="G119" s="791"/>
      <c r="H119" s="791"/>
      <c r="I119" s="791"/>
      <c r="J119" s="791"/>
      <c r="K119" s="791"/>
      <c r="L119" s="791"/>
      <c r="M119" s="791"/>
      <c r="N119" s="791"/>
      <c r="U119" s="793"/>
      <c r="V119" s="794"/>
      <c r="W119" s="794"/>
      <c r="X119" s="794"/>
      <c r="Y119" s="794"/>
      <c r="Z119" s="794"/>
      <c r="AA119" s="794"/>
      <c r="AB119" s="794"/>
      <c r="AC119" s="794"/>
      <c r="AD119" s="794"/>
      <c r="AE119" s="794"/>
      <c r="AF119" s="794"/>
      <c r="AG119" s="794"/>
      <c r="AH119" s="794"/>
      <c r="AI119" s="794"/>
      <c r="AJ119" s="794"/>
      <c r="AK119" s="794"/>
      <c r="AL119" s="806"/>
      <c r="AZ119" s="808"/>
      <c r="BA119" s="754"/>
      <c r="BB119" s="754"/>
      <c r="BC119" s="754"/>
      <c r="BD119" s="754"/>
      <c r="BE119" s="754"/>
      <c r="BF119" s="754"/>
      <c r="BG119" s="754"/>
      <c r="BH119" s="754"/>
      <c r="BI119" s="754"/>
      <c r="BJ119" s="754"/>
    </row>
    <row r="120" spans="6:62" ht="93" customHeight="1" x14ac:dyDescent="0.2">
      <c r="F120" s="790"/>
      <c r="G120" s="791"/>
      <c r="H120" s="791"/>
      <c r="I120" s="791"/>
      <c r="J120" s="791"/>
      <c r="K120" s="791"/>
      <c r="L120" s="791"/>
      <c r="M120" s="791"/>
      <c r="N120" s="791"/>
      <c r="U120" s="793"/>
      <c r="V120" s="794"/>
      <c r="W120" s="794"/>
      <c r="X120" s="794"/>
      <c r="Y120" s="794"/>
      <c r="Z120" s="794"/>
      <c r="AA120" s="794"/>
      <c r="AB120" s="794"/>
      <c r="AC120" s="794"/>
      <c r="AD120" s="794"/>
      <c r="AE120" s="794"/>
      <c r="AF120" s="794"/>
      <c r="AG120" s="794"/>
      <c r="AH120" s="794"/>
      <c r="AI120" s="794"/>
      <c r="AJ120" s="794"/>
      <c r="AK120" s="794"/>
      <c r="AL120" s="806"/>
      <c r="AZ120" s="808"/>
      <c r="BA120" s="754"/>
      <c r="BB120" s="754"/>
      <c r="BC120" s="754"/>
      <c r="BD120" s="754"/>
      <c r="BE120" s="754"/>
      <c r="BF120" s="754"/>
      <c r="BG120" s="754"/>
      <c r="BH120" s="754"/>
      <c r="BI120" s="754"/>
      <c r="BJ120" s="754"/>
    </row>
    <row r="121" spans="6:62" ht="22.5" customHeight="1" x14ac:dyDescent="0.2">
      <c r="F121" s="790" t="s">
        <v>511</v>
      </c>
      <c r="G121" s="791"/>
      <c r="H121" s="791"/>
      <c r="I121" s="791"/>
      <c r="J121" s="791"/>
      <c r="K121" s="791"/>
      <c r="L121" s="791"/>
      <c r="M121" s="791"/>
      <c r="N121" s="791"/>
      <c r="U121" s="793"/>
      <c r="V121" s="794"/>
      <c r="W121" s="794"/>
      <c r="X121" s="794"/>
      <c r="Y121" s="794"/>
      <c r="Z121" s="794"/>
      <c r="AA121" s="794"/>
      <c r="AB121" s="794"/>
      <c r="AC121" s="794"/>
      <c r="AD121" s="794"/>
      <c r="AE121" s="794"/>
      <c r="AF121" s="794"/>
      <c r="AG121" s="794"/>
      <c r="AH121" s="794"/>
      <c r="AI121" s="794"/>
      <c r="AJ121" s="794"/>
      <c r="AK121" s="794"/>
      <c r="AL121" s="806"/>
      <c r="AZ121" s="808"/>
      <c r="BA121" s="754"/>
      <c r="BB121" s="754"/>
      <c r="BC121" s="754"/>
      <c r="BD121" s="754"/>
      <c r="BE121" s="754"/>
      <c r="BF121" s="754"/>
      <c r="BG121" s="754"/>
      <c r="BH121" s="754"/>
      <c r="BI121" s="754"/>
      <c r="BJ121" s="754"/>
    </row>
    <row r="122" spans="6:62" ht="22.5" customHeight="1" x14ac:dyDescent="0.2">
      <c r="F122" s="790" t="s">
        <v>513</v>
      </c>
      <c r="G122" s="791"/>
      <c r="H122" s="791"/>
      <c r="I122" s="791"/>
      <c r="J122" s="791"/>
      <c r="K122" s="791"/>
      <c r="L122" s="791"/>
      <c r="M122" s="791"/>
      <c r="N122" s="791"/>
      <c r="U122" s="793"/>
      <c r="V122" s="794"/>
      <c r="W122" s="794"/>
      <c r="X122" s="794"/>
      <c r="Y122" s="794"/>
      <c r="Z122" s="794"/>
      <c r="AA122" s="794"/>
      <c r="AB122" s="794"/>
      <c r="AC122" s="794"/>
      <c r="AD122" s="794"/>
      <c r="AE122" s="794"/>
      <c r="AF122" s="794"/>
      <c r="AG122" s="794"/>
      <c r="AH122" s="794"/>
      <c r="AI122" s="794"/>
      <c r="AJ122" s="794"/>
      <c r="AK122" s="794"/>
      <c r="AL122" s="806"/>
      <c r="AZ122" s="808"/>
      <c r="BA122" s="754"/>
      <c r="BB122" s="754"/>
      <c r="BC122" s="754"/>
      <c r="BD122" s="754"/>
      <c r="BE122" s="754"/>
      <c r="BF122" s="754"/>
      <c r="BG122" s="754"/>
      <c r="BH122" s="754"/>
      <c r="BI122" s="754"/>
      <c r="BJ122" s="754"/>
    </row>
    <row r="123" spans="6:62" ht="22.5" customHeight="1" x14ac:dyDescent="0.2">
      <c r="F123" s="790" t="s">
        <v>516</v>
      </c>
      <c r="G123" s="791"/>
      <c r="H123" s="791"/>
      <c r="I123" s="791"/>
      <c r="J123" s="791"/>
      <c r="K123" s="791"/>
      <c r="L123" s="791"/>
      <c r="M123" s="791"/>
      <c r="N123" s="791"/>
      <c r="U123" s="793"/>
      <c r="V123" s="794"/>
      <c r="W123" s="794"/>
      <c r="X123" s="794"/>
      <c r="Y123" s="794"/>
      <c r="Z123" s="794"/>
      <c r="AA123" s="794"/>
      <c r="AB123" s="794"/>
      <c r="AC123" s="794"/>
      <c r="AD123" s="794"/>
      <c r="AE123" s="794"/>
      <c r="AF123" s="794"/>
      <c r="AG123" s="794"/>
      <c r="AH123" s="794"/>
      <c r="AI123" s="794"/>
      <c r="AJ123" s="794"/>
      <c r="AK123" s="794"/>
      <c r="AL123" s="806"/>
      <c r="AZ123" s="808"/>
      <c r="BA123" s="754"/>
      <c r="BB123" s="754"/>
      <c r="BC123" s="754"/>
      <c r="BD123" s="754"/>
      <c r="BE123" s="754"/>
      <c r="BF123" s="754"/>
      <c r="BG123" s="754"/>
      <c r="BH123" s="754"/>
      <c r="BI123" s="754"/>
      <c r="BJ123" s="754"/>
    </row>
    <row r="124" spans="6:62" ht="93" customHeight="1" x14ac:dyDescent="0.2">
      <c r="F124" s="790"/>
      <c r="G124" s="791"/>
      <c r="H124" s="791"/>
      <c r="I124" s="791"/>
      <c r="J124" s="791"/>
      <c r="K124" s="791"/>
      <c r="L124" s="791"/>
      <c r="M124" s="791"/>
      <c r="N124" s="791"/>
      <c r="U124" s="793"/>
      <c r="V124" s="794"/>
      <c r="W124" s="794"/>
      <c r="X124" s="794"/>
      <c r="Y124" s="794"/>
      <c r="Z124" s="794"/>
      <c r="AA124" s="794"/>
      <c r="AB124" s="794"/>
      <c r="AC124" s="794"/>
      <c r="AD124" s="794"/>
      <c r="AE124" s="794"/>
      <c r="AF124" s="794"/>
      <c r="AG124" s="794"/>
      <c r="AH124" s="794"/>
      <c r="AI124" s="794"/>
      <c r="AJ124" s="794"/>
      <c r="AK124" s="794"/>
      <c r="AL124" s="806"/>
      <c r="AZ124" s="808"/>
      <c r="BA124" s="754"/>
      <c r="BB124" s="754"/>
      <c r="BC124" s="754"/>
      <c r="BD124" s="754"/>
      <c r="BE124" s="754"/>
      <c r="BF124" s="754"/>
      <c r="BG124" s="754"/>
      <c r="BH124" s="754"/>
      <c r="BI124" s="754"/>
      <c r="BJ124" s="754"/>
    </row>
    <row r="125" spans="6:62" ht="63.75" customHeight="1" x14ac:dyDescent="0.2">
      <c r="F125" s="790" t="s">
        <v>521</v>
      </c>
      <c r="G125" s="791"/>
      <c r="H125" s="791"/>
      <c r="I125" s="791"/>
      <c r="J125" s="791"/>
      <c r="K125" s="791"/>
      <c r="L125" s="791"/>
      <c r="M125" s="791"/>
      <c r="N125" s="791"/>
      <c r="U125" s="793"/>
      <c r="V125" s="794"/>
      <c r="W125" s="794"/>
      <c r="X125" s="794"/>
      <c r="Y125" s="794"/>
      <c r="Z125" s="794"/>
      <c r="AA125" s="794"/>
      <c r="AB125" s="794"/>
      <c r="AC125" s="794"/>
      <c r="AD125" s="794"/>
      <c r="AE125" s="794"/>
      <c r="AF125" s="794"/>
      <c r="AG125" s="794"/>
      <c r="AH125" s="794"/>
      <c r="AI125" s="794"/>
      <c r="AJ125" s="794"/>
      <c r="AK125" s="794"/>
      <c r="AL125" s="806"/>
      <c r="AZ125" s="808"/>
      <c r="BA125" s="754"/>
      <c r="BB125" s="754"/>
      <c r="BC125" s="754"/>
      <c r="BD125" s="754"/>
      <c r="BE125" s="754"/>
      <c r="BF125" s="754"/>
      <c r="BG125" s="754"/>
      <c r="BH125" s="754"/>
      <c r="BI125" s="754"/>
      <c r="BJ125" s="754"/>
    </row>
    <row r="126" spans="6:62" ht="63.75" customHeight="1" x14ac:dyDescent="0.2">
      <c r="F126" s="790" t="s">
        <v>522</v>
      </c>
      <c r="G126" s="791"/>
      <c r="H126" s="791"/>
      <c r="I126" s="791"/>
      <c r="J126" s="791"/>
      <c r="K126" s="791"/>
      <c r="L126" s="791"/>
      <c r="M126" s="791"/>
      <c r="N126" s="791"/>
      <c r="U126" s="793"/>
      <c r="V126" s="794"/>
      <c r="W126" s="794"/>
      <c r="X126" s="794"/>
      <c r="Y126" s="794"/>
      <c r="Z126" s="794"/>
      <c r="AA126" s="794"/>
      <c r="AB126" s="794"/>
      <c r="AC126" s="794"/>
      <c r="AD126" s="794"/>
      <c r="AE126" s="794"/>
      <c r="AF126" s="794"/>
      <c r="AG126" s="794"/>
      <c r="AH126" s="794"/>
      <c r="AI126" s="794"/>
      <c r="AJ126" s="794"/>
      <c r="AK126" s="794"/>
      <c r="AL126" s="806"/>
      <c r="AZ126" s="808"/>
      <c r="BA126" s="754"/>
      <c r="BB126" s="754"/>
      <c r="BC126" s="754"/>
      <c r="BD126" s="754"/>
      <c r="BE126" s="754"/>
      <c r="BF126" s="754"/>
      <c r="BG126" s="754"/>
      <c r="BH126" s="754"/>
      <c r="BI126" s="754"/>
      <c r="BJ126" s="754"/>
    </row>
    <row r="127" spans="6:62" ht="63.75" customHeight="1" x14ac:dyDescent="0.2">
      <c r="F127" s="790" t="s">
        <v>524</v>
      </c>
      <c r="G127" s="791"/>
      <c r="H127" s="791"/>
      <c r="I127" s="791"/>
      <c r="J127" s="791"/>
      <c r="K127" s="791"/>
      <c r="L127" s="791"/>
      <c r="M127" s="791"/>
      <c r="N127" s="791"/>
      <c r="U127" s="793"/>
      <c r="V127" s="794"/>
      <c r="W127" s="794"/>
      <c r="X127" s="794"/>
      <c r="Y127" s="794"/>
      <c r="Z127" s="794"/>
      <c r="AA127" s="794"/>
      <c r="AB127" s="794"/>
      <c r="AC127" s="794"/>
      <c r="AD127" s="794"/>
      <c r="AE127" s="794"/>
      <c r="AF127" s="794"/>
      <c r="AG127" s="794"/>
      <c r="AH127" s="794"/>
      <c r="AI127" s="794"/>
      <c r="AJ127" s="794"/>
      <c r="AK127" s="794"/>
      <c r="AL127" s="806"/>
      <c r="AZ127" s="808"/>
      <c r="BA127" s="754"/>
      <c r="BB127" s="754"/>
      <c r="BC127" s="754"/>
      <c r="BD127" s="754"/>
      <c r="BE127" s="754"/>
      <c r="BF127" s="754"/>
      <c r="BG127" s="754"/>
      <c r="BH127" s="754"/>
      <c r="BI127" s="754"/>
      <c r="BJ127" s="754"/>
    </row>
    <row r="128" spans="6:62" ht="63.75" customHeight="1" x14ac:dyDescent="0.2">
      <c r="F128" s="790" t="s">
        <v>91</v>
      </c>
      <c r="G128" s="791"/>
      <c r="H128" s="791"/>
      <c r="I128" s="791"/>
      <c r="J128" s="791"/>
      <c r="K128" s="791"/>
      <c r="L128" s="791"/>
      <c r="M128" s="791"/>
      <c r="N128" s="791"/>
      <c r="U128" s="793"/>
      <c r="V128" s="794"/>
      <c r="W128" s="794"/>
      <c r="X128" s="794"/>
      <c r="Y128" s="794"/>
      <c r="Z128" s="794"/>
      <c r="AA128" s="794"/>
      <c r="AB128" s="794"/>
      <c r="AC128" s="794"/>
      <c r="AD128" s="794"/>
      <c r="AE128" s="794"/>
      <c r="AF128" s="794"/>
      <c r="AG128" s="794"/>
      <c r="AH128" s="794"/>
      <c r="AI128" s="794"/>
      <c r="AJ128" s="794"/>
      <c r="AK128" s="794"/>
      <c r="AL128" s="806"/>
      <c r="AZ128" s="808"/>
      <c r="BA128" s="754"/>
      <c r="BB128" s="754"/>
      <c r="BC128" s="754"/>
      <c r="BD128" s="754"/>
      <c r="BE128" s="754"/>
      <c r="BF128" s="754"/>
      <c r="BG128" s="754"/>
      <c r="BH128" s="754"/>
      <c r="BI128" s="754"/>
      <c r="BJ128" s="754"/>
    </row>
    <row r="129" spans="6:62" ht="63.75" customHeight="1" x14ac:dyDescent="0.2">
      <c r="F129" s="790" t="s">
        <v>525</v>
      </c>
      <c r="G129" s="791"/>
      <c r="H129" s="791"/>
      <c r="I129" s="791"/>
      <c r="J129" s="791"/>
      <c r="K129" s="791"/>
      <c r="L129" s="791"/>
      <c r="M129" s="791"/>
      <c r="N129" s="791"/>
      <c r="U129" s="793"/>
      <c r="V129" s="794"/>
      <c r="W129" s="794"/>
      <c r="X129" s="794"/>
      <c r="Y129" s="794"/>
      <c r="Z129" s="794"/>
      <c r="AA129" s="794"/>
      <c r="AB129" s="794"/>
      <c r="AC129" s="794"/>
      <c r="AD129" s="794"/>
      <c r="AE129" s="794"/>
      <c r="AF129" s="794"/>
      <c r="AG129" s="794"/>
      <c r="AH129" s="794"/>
      <c r="AI129" s="794"/>
      <c r="AJ129" s="794"/>
      <c r="AK129" s="794"/>
      <c r="AL129" s="806"/>
      <c r="AZ129" s="808"/>
      <c r="BA129" s="754"/>
      <c r="BB129" s="754"/>
      <c r="BC129" s="754"/>
      <c r="BD129" s="754"/>
      <c r="BE129" s="754"/>
      <c r="BF129" s="754"/>
      <c r="BG129" s="754"/>
      <c r="BH129" s="754"/>
      <c r="BI129" s="754"/>
      <c r="BJ129" s="754"/>
    </row>
    <row r="130" spans="6:62" ht="63.75" customHeight="1" x14ac:dyDescent="0.2">
      <c r="F130" s="790" t="s">
        <v>526</v>
      </c>
      <c r="G130" s="791"/>
      <c r="H130" s="791"/>
      <c r="I130" s="791"/>
      <c r="J130" s="791"/>
      <c r="K130" s="791"/>
      <c r="L130" s="791"/>
      <c r="M130" s="791"/>
      <c r="N130" s="791"/>
      <c r="U130" s="793"/>
      <c r="V130" s="794"/>
      <c r="W130" s="794"/>
      <c r="X130" s="794"/>
      <c r="Y130" s="794"/>
      <c r="Z130" s="794"/>
      <c r="AA130" s="794"/>
      <c r="AB130" s="794"/>
      <c r="AC130" s="794"/>
      <c r="AD130" s="794"/>
      <c r="AE130" s="794"/>
      <c r="AF130" s="794"/>
      <c r="AG130" s="794"/>
      <c r="AH130" s="794"/>
      <c r="AI130" s="794"/>
      <c r="AJ130" s="794"/>
      <c r="AK130" s="794"/>
      <c r="AL130" s="806"/>
      <c r="AZ130" s="808"/>
      <c r="BA130" s="754"/>
      <c r="BB130" s="754"/>
      <c r="BC130" s="754"/>
      <c r="BD130" s="754"/>
      <c r="BE130" s="754"/>
      <c r="BF130" s="754"/>
      <c r="BG130" s="754"/>
      <c r="BH130" s="754"/>
      <c r="BI130" s="754"/>
      <c r="BJ130" s="754"/>
    </row>
    <row r="131" spans="6:62" ht="38.25" customHeight="1" x14ac:dyDescent="0.2">
      <c r="F131" s="790" t="s">
        <v>527</v>
      </c>
      <c r="G131" s="791"/>
      <c r="H131" s="791"/>
      <c r="I131" s="791"/>
      <c r="J131" s="791"/>
      <c r="K131" s="791"/>
      <c r="L131" s="791"/>
      <c r="M131" s="791"/>
      <c r="N131" s="791"/>
      <c r="U131" s="793"/>
      <c r="V131" s="794"/>
      <c r="W131" s="794"/>
      <c r="X131" s="794"/>
      <c r="Y131" s="794"/>
      <c r="Z131" s="794"/>
      <c r="AA131" s="794"/>
      <c r="AB131" s="794"/>
      <c r="AC131" s="794"/>
      <c r="AD131" s="794"/>
      <c r="AE131" s="794"/>
      <c r="AF131" s="794"/>
      <c r="AG131" s="794"/>
      <c r="AH131" s="794"/>
      <c r="AI131" s="794"/>
      <c r="AJ131" s="794"/>
      <c r="AK131" s="794"/>
      <c r="AL131" s="806"/>
      <c r="AZ131" s="808"/>
      <c r="BA131" s="754"/>
      <c r="BB131" s="754"/>
      <c r="BC131" s="754"/>
      <c r="BD131" s="754"/>
      <c r="BE131" s="754"/>
      <c r="BF131" s="754"/>
      <c r="BG131" s="754"/>
      <c r="BH131" s="754"/>
      <c r="BI131" s="754"/>
      <c r="BJ131" s="754"/>
    </row>
    <row r="132" spans="6:62" ht="38.25" customHeight="1" x14ac:dyDescent="0.2">
      <c r="F132" s="790" t="s">
        <v>528</v>
      </c>
      <c r="G132" s="791"/>
      <c r="H132" s="791"/>
      <c r="I132" s="791"/>
      <c r="J132" s="791"/>
      <c r="K132" s="791"/>
      <c r="L132" s="791"/>
      <c r="M132" s="791"/>
      <c r="N132" s="791"/>
      <c r="U132" s="793"/>
      <c r="V132" s="794"/>
      <c r="W132" s="794"/>
      <c r="X132" s="794"/>
      <c r="Y132" s="794"/>
      <c r="Z132" s="794"/>
      <c r="AA132" s="794"/>
      <c r="AB132" s="794"/>
      <c r="AC132" s="794"/>
      <c r="AD132" s="794"/>
      <c r="AE132" s="794"/>
      <c r="AF132" s="794"/>
      <c r="AG132" s="794"/>
      <c r="AH132" s="794"/>
      <c r="AI132" s="794"/>
      <c r="AJ132" s="794"/>
      <c r="AK132" s="794"/>
      <c r="AL132" s="806"/>
      <c r="AZ132" s="808"/>
      <c r="BA132" s="754"/>
      <c r="BB132" s="754"/>
      <c r="BC132" s="754"/>
      <c r="BD132" s="754"/>
      <c r="BE132" s="754"/>
      <c r="BF132" s="754"/>
      <c r="BG132" s="754"/>
      <c r="BH132" s="754"/>
      <c r="BI132" s="754"/>
      <c r="BJ132" s="754"/>
    </row>
    <row r="133" spans="6:62" ht="38.25" customHeight="1" x14ac:dyDescent="0.2">
      <c r="F133" s="790" t="s">
        <v>529</v>
      </c>
      <c r="G133" s="791"/>
      <c r="H133" s="791"/>
      <c r="I133" s="791"/>
      <c r="J133" s="791"/>
      <c r="K133" s="791"/>
      <c r="L133" s="791"/>
      <c r="M133" s="791"/>
      <c r="N133" s="791"/>
      <c r="U133" s="793"/>
      <c r="V133" s="794"/>
      <c r="W133" s="794"/>
      <c r="X133" s="794"/>
      <c r="Y133" s="794"/>
      <c r="Z133" s="794"/>
      <c r="AA133" s="794"/>
      <c r="AB133" s="794"/>
      <c r="AC133" s="794"/>
      <c r="AD133" s="794"/>
      <c r="AE133" s="794"/>
      <c r="AF133" s="794"/>
      <c r="AG133" s="794"/>
      <c r="AH133" s="794"/>
      <c r="AI133" s="794"/>
      <c r="AJ133" s="794"/>
      <c r="AK133" s="794"/>
      <c r="AL133" s="806"/>
      <c r="AZ133" s="808"/>
      <c r="BA133" s="754"/>
      <c r="BB133" s="754"/>
      <c r="BC133" s="754"/>
      <c r="BD133" s="754"/>
      <c r="BE133" s="754"/>
      <c r="BF133" s="754"/>
      <c r="BG133" s="754"/>
      <c r="BH133" s="754"/>
      <c r="BI133" s="754"/>
      <c r="BJ133" s="754"/>
    </row>
    <row r="134" spans="6:62" ht="38.25" customHeight="1" x14ac:dyDescent="0.2">
      <c r="F134" s="790" t="s">
        <v>530</v>
      </c>
      <c r="G134" s="791"/>
      <c r="H134" s="791"/>
      <c r="I134" s="791"/>
      <c r="J134" s="791"/>
      <c r="K134" s="791"/>
      <c r="L134" s="791"/>
      <c r="M134" s="791"/>
      <c r="N134" s="791"/>
      <c r="U134" s="793"/>
      <c r="V134" s="794"/>
      <c r="W134" s="794"/>
      <c r="X134" s="794"/>
      <c r="Y134" s="794"/>
      <c r="Z134" s="794"/>
      <c r="AA134" s="794"/>
      <c r="AB134" s="794"/>
      <c r="AC134" s="794"/>
      <c r="AD134" s="794"/>
      <c r="AE134" s="794"/>
      <c r="AF134" s="794"/>
      <c r="AG134" s="794"/>
      <c r="AH134" s="794"/>
      <c r="AI134" s="794"/>
      <c r="AJ134" s="794"/>
      <c r="AK134" s="794"/>
      <c r="AL134" s="806"/>
      <c r="AZ134" s="808"/>
      <c r="BA134" s="754"/>
      <c r="BB134" s="754"/>
      <c r="BC134" s="754"/>
      <c r="BD134" s="754"/>
      <c r="BE134" s="754"/>
      <c r="BF134" s="754"/>
      <c r="BG134" s="754"/>
      <c r="BH134" s="754"/>
      <c r="BI134" s="754"/>
      <c r="BJ134" s="754"/>
    </row>
    <row r="135" spans="6:62" ht="38.25" customHeight="1" x14ac:dyDescent="0.2">
      <c r="F135" s="790" t="s">
        <v>531</v>
      </c>
      <c r="G135" s="791"/>
      <c r="H135" s="791"/>
      <c r="I135" s="791"/>
      <c r="J135" s="791"/>
      <c r="K135" s="791"/>
      <c r="L135" s="791"/>
      <c r="M135" s="791"/>
      <c r="N135" s="791"/>
      <c r="U135" s="793"/>
      <c r="V135" s="794"/>
      <c r="W135" s="794"/>
      <c r="X135" s="794"/>
      <c r="Y135" s="794"/>
      <c r="Z135" s="794"/>
      <c r="AA135" s="794"/>
      <c r="AB135" s="794"/>
      <c r="AC135" s="794"/>
      <c r="AD135" s="794"/>
      <c r="AE135" s="794"/>
      <c r="AF135" s="794"/>
      <c r="AG135" s="794"/>
      <c r="AH135" s="794"/>
      <c r="AI135" s="794"/>
      <c r="AJ135" s="794"/>
      <c r="AK135" s="794"/>
      <c r="AL135" s="806"/>
      <c r="AZ135" s="808"/>
      <c r="BA135" s="754"/>
      <c r="BB135" s="754"/>
      <c r="BC135" s="754"/>
      <c r="BD135" s="754"/>
      <c r="BE135" s="754"/>
      <c r="BF135" s="754"/>
      <c r="BG135" s="754"/>
      <c r="BH135" s="754"/>
      <c r="BI135" s="754"/>
      <c r="BJ135" s="754"/>
    </row>
    <row r="136" spans="6:62" ht="38.25" customHeight="1" x14ac:dyDescent="0.2">
      <c r="F136" s="790" t="s">
        <v>532</v>
      </c>
      <c r="G136" s="791"/>
      <c r="H136" s="791"/>
      <c r="I136" s="791"/>
      <c r="J136" s="791"/>
      <c r="K136" s="791"/>
      <c r="L136" s="791"/>
      <c r="M136" s="791"/>
      <c r="N136" s="791"/>
      <c r="U136" s="793"/>
      <c r="V136" s="794"/>
      <c r="W136" s="794"/>
      <c r="X136" s="794"/>
      <c r="Y136" s="794"/>
      <c r="Z136" s="794"/>
      <c r="AA136" s="794"/>
      <c r="AB136" s="794"/>
      <c r="AC136" s="794"/>
      <c r="AD136" s="794"/>
      <c r="AE136" s="794"/>
      <c r="AF136" s="794"/>
      <c r="AG136" s="794"/>
      <c r="AH136" s="794"/>
      <c r="AI136" s="794"/>
      <c r="AJ136" s="794"/>
      <c r="AK136" s="794"/>
      <c r="AL136" s="806"/>
      <c r="AZ136" s="808"/>
      <c r="BA136" s="754"/>
      <c r="BB136" s="754"/>
      <c r="BC136" s="754"/>
      <c r="BD136" s="754"/>
      <c r="BE136" s="754"/>
      <c r="BF136" s="754"/>
      <c r="BG136" s="754"/>
      <c r="BH136" s="754"/>
      <c r="BI136" s="754"/>
      <c r="BJ136" s="754"/>
    </row>
    <row r="137" spans="6:62" ht="38.25" customHeight="1" x14ac:dyDescent="0.2">
      <c r="F137" s="790" t="s">
        <v>533</v>
      </c>
      <c r="G137" s="791"/>
      <c r="H137" s="791"/>
      <c r="I137" s="791"/>
      <c r="J137" s="791"/>
      <c r="K137" s="791"/>
      <c r="L137" s="791"/>
      <c r="M137" s="791"/>
      <c r="N137" s="791"/>
      <c r="U137" s="793"/>
      <c r="V137" s="794"/>
      <c r="W137" s="794"/>
      <c r="X137" s="794"/>
      <c r="Y137" s="794"/>
      <c r="Z137" s="794"/>
      <c r="AA137" s="794"/>
      <c r="AB137" s="794"/>
      <c r="AC137" s="794"/>
      <c r="AD137" s="794"/>
      <c r="AE137" s="794"/>
      <c r="AF137" s="794"/>
      <c r="AG137" s="794"/>
      <c r="AH137" s="794"/>
      <c r="AI137" s="794"/>
      <c r="AJ137" s="794"/>
      <c r="AK137" s="794"/>
      <c r="AL137" s="806"/>
      <c r="AZ137" s="808"/>
      <c r="BA137" s="754"/>
      <c r="BB137" s="754"/>
      <c r="BC137" s="754"/>
      <c r="BD137" s="754"/>
      <c r="BE137" s="754"/>
      <c r="BF137" s="754"/>
      <c r="BG137" s="754"/>
      <c r="BH137" s="754"/>
      <c r="BI137" s="754"/>
      <c r="BJ137" s="754"/>
    </row>
    <row r="138" spans="6:62" ht="38.25" customHeight="1" x14ac:dyDescent="0.2">
      <c r="F138" s="790" t="s">
        <v>530</v>
      </c>
      <c r="G138" s="791"/>
      <c r="H138" s="791"/>
      <c r="I138" s="791"/>
      <c r="J138" s="791"/>
      <c r="K138" s="791"/>
      <c r="L138" s="791"/>
      <c r="M138" s="791"/>
      <c r="N138" s="791"/>
      <c r="U138" s="793"/>
      <c r="V138" s="794"/>
      <c r="W138" s="794"/>
      <c r="X138" s="794"/>
      <c r="Y138" s="794"/>
      <c r="Z138" s="794"/>
      <c r="AA138" s="794"/>
      <c r="AB138" s="794"/>
      <c r="AC138" s="794"/>
      <c r="AD138" s="794"/>
      <c r="AE138" s="794"/>
      <c r="AF138" s="794"/>
      <c r="AG138" s="794"/>
      <c r="AH138" s="794"/>
      <c r="AI138" s="794"/>
      <c r="AJ138" s="794"/>
      <c r="AK138" s="794"/>
      <c r="AL138" s="806"/>
      <c r="AZ138" s="808"/>
      <c r="BA138" s="754"/>
      <c r="BB138" s="754"/>
      <c r="BC138" s="754"/>
      <c r="BD138" s="754"/>
      <c r="BE138" s="754"/>
      <c r="BF138" s="754"/>
      <c r="BG138" s="754"/>
      <c r="BH138" s="754"/>
      <c r="BI138" s="754"/>
      <c r="BJ138" s="754"/>
    </row>
    <row r="139" spans="6:62" ht="54" customHeight="1" x14ac:dyDescent="0.2">
      <c r="F139" s="790" t="s">
        <v>534</v>
      </c>
      <c r="G139" s="791"/>
      <c r="H139" s="791"/>
      <c r="I139" s="791"/>
      <c r="J139" s="791"/>
      <c r="K139" s="791"/>
      <c r="L139" s="791"/>
      <c r="M139" s="791"/>
      <c r="N139" s="791"/>
      <c r="U139" s="793"/>
      <c r="V139" s="794"/>
      <c r="W139" s="794"/>
      <c r="X139" s="794"/>
      <c r="Y139" s="794"/>
      <c r="Z139" s="794"/>
      <c r="AA139" s="794"/>
      <c r="AB139" s="794"/>
      <c r="AC139" s="794"/>
      <c r="AD139" s="794"/>
      <c r="AE139" s="794"/>
      <c r="AF139" s="794"/>
      <c r="AG139" s="794"/>
      <c r="AH139" s="794"/>
      <c r="AI139" s="794"/>
      <c r="AJ139" s="794"/>
      <c r="AK139" s="794"/>
      <c r="AL139" s="806"/>
      <c r="AZ139" s="808"/>
      <c r="BA139" s="754"/>
      <c r="BB139" s="754"/>
      <c r="BC139" s="754"/>
      <c r="BD139" s="754"/>
      <c r="BE139" s="754"/>
      <c r="BF139" s="754"/>
      <c r="BG139" s="754"/>
      <c r="BH139" s="754"/>
      <c r="BI139" s="754"/>
      <c r="BJ139" s="754"/>
    </row>
    <row r="140" spans="6:62" ht="42.75" customHeight="1" x14ac:dyDescent="0.2">
      <c r="F140" s="790" t="s">
        <v>538</v>
      </c>
      <c r="G140" s="791"/>
      <c r="H140" s="791"/>
      <c r="I140" s="791"/>
      <c r="J140" s="791"/>
      <c r="K140" s="791"/>
      <c r="L140" s="791"/>
      <c r="M140" s="791"/>
      <c r="N140" s="791"/>
      <c r="U140" s="793"/>
      <c r="V140" s="794"/>
      <c r="W140" s="794"/>
      <c r="X140" s="794"/>
      <c r="Y140" s="794"/>
      <c r="Z140" s="794"/>
      <c r="AA140" s="794"/>
      <c r="AB140" s="794"/>
      <c r="AC140" s="794"/>
      <c r="AD140" s="794"/>
      <c r="AE140" s="794"/>
      <c r="AF140" s="794"/>
      <c r="AG140" s="794"/>
      <c r="AH140" s="794"/>
      <c r="AI140" s="794"/>
      <c r="AJ140" s="794"/>
      <c r="AK140" s="794"/>
      <c r="AL140" s="806"/>
      <c r="AZ140" s="808"/>
      <c r="BA140" s="754"/>
      <c r="BB140" s="754"/>
      <c r="BC140" s="754"/>
      <c r="BD140" s="754"/>
      <c r="BE140" s="754"/>
      <c r="BF140" s="754"/>
      <c r="BG140" s="754"/>
      <c r="BH140" s="754"/>
      <c r="BI140" s="754"/>
      <c r="BJ140" s="754"/>
    </row>
    <row r="141" spans="6:62" ht="93" customHeight="1" x14ac:dyDescent="0.2">
      <c r="F141" s="790"/>
      <c r="G141" s="791"/>
      <c r="H141" s="791"/>
      <c r="I141" s="791"/>
      <c r="J141" s="791"/>
      <c r="K141" s="791"/>
      <c r="L141" s="791"/>
      <c r="M141" s="791"/>
      <c r="N141" s="791"/>
      <c r="U141" s="793"/>
      <c r="V141" s="794"/>
      <c r="W141" s="794"/>
      <c r="X141" s="794"/>
      <c r="Y141" s="794"/>
      <c r="Z141" s="794"/>
      <c r="AA141" s="794"/>
      <c r="AB141" s="794"/>
      <c r="AC141" s="794"/>
      <c r="AD141" s="794"/>
      <c r="AE141" s="794"/>
      <c r="AF141" s="794"/>
      <c r="AG141" s="794"/>
      <c r="AH141" s="794"/>
      <c r="AI141" s="794"/>
      <c r="AJ141" s="794"/>
      <c r="AK141" s="794"/>
      <c r="AL141" s="806"/>
      <c r="AZ141" s="808"/>
      <c r="BA141" s="754"/>
      <c r="BB141" s="754"/>
      <c r="BC141" s="754"/>
      <c r="BD141" s="754"/>
      <c r="BE141" s="754"/>
      <c r="BF141" s="754"/>
      <c r="BG141" s="754"/>
      <c r="BH141" s="754"/>
      <c r="BI141" s="754"/>
      <c r="BJ141" s="754"/>
    </row>
    <row r="142" spans="6:62" ht="93" customHeight="1" x14ac:dyDescent="0.2">
      <c r="F142" s="790"/>
      <c r="G142" s="791"/>
      <c r="H142" s="791"/>
      <c r="I142" s="791"/>
      <c r="J142" s="791"/>
      <c r="K142" s="791"/>
      <c r="L142" s="791"/>
      <c r="M142" s="791"/>
      <c r="N142" s="791"/>
      <c r="U142" s="793"/>
      <c r="V142" s="794"/>
      <c r="W142" s="794"/>
      <c r="X142" s="794"/>
      <c r="Y142" s="794"/>
      <c r="Z142" s="794"/>
      <c r="AA142" s="794"/>
      <c r="AB142" s="794"/>
      <c r="AC142" s="794"/>
      <c r="AD142" s="794"/>
      <c r="AE142" s="794"/>
      <c r="AF142" s="794"/>
      <c r="AG142" s="794"/>
      <c r="AH142" s="794"/>
      <c r="AI142" s="794"/>
      <c r="AJ142" s="794"/>
      <c r="AK142" s="794"/>
      <c r="AL142" s="806"/>
      <c r="AZ142" s="808"/>
      <c r="BA142" s="754"/>
      <c r="BB142" s="754"/>
      <c r="BC142" s="754"/>
      <c r="BD142" s="754"/>
      <c r="BE142" s="754"/>
      <c r="BF142" s="754"/>
      <c r="BG142" s="754"/>
      <c r="BH142" s="754"/>
      <c r="BI142" s="754"/>
      <c r="BJ142" s="754"/>
    </row>
    <row r="143" spans="6:62" ht="93" customHeight="1" x14ac:dyDescent="0.2">
      <c r="F143" s="790"/>
      <c r="G143" s="791"/>
      <c r="H143" s="791"/>
      <c r="I143" s="791"/>
      <c r="J143" s="791"/>
      <c r="K143" s="791"/>
      <c r="L143" s="791"/>
      <c r="M143" s="791"/>
      <c r="N143" s="791"/>
      <c r="U143" s="793"/>
      <c r="V143" s="794"/>
      <c r="W143" s="794"/>
      <c r="X143" s="794"/>
      <c r="Y143" s="794"/>
      <c r="Z143" s="794"/>
      <c r="AA143" s="794"/>
      <c r="AB143" s="794"/>
      <c r="AC143" s="794"/>
      <c r="AD143" s="794"/>
      <c r="AE143" s="794"/>
      <c r="AF143" s="794"/>
      <c r="AG143" s="794"/>
      <c r="AH143" s="794"/>
      <c r="AI143" s="794"/>
      <c r="AJ143" s="794"/>
      <c r="AK143" s="794"/>
      <c r="AL143" s="806"/>
      <c r="AZ143" s="808"/>
      <c r="BA143" s="754"/>
      <c r="BB143" s="754"/>
      <c r="BC143" s="754"/>
      <c r="BD143" s="754"/>
      <c r="BE143" s="754"/>
      <c r="BF143" s="754"/>
      <c r="BG143" s="754"/>
      <c r="BH143" s="754"/>
      <c r="BI143" s="754"/>
      <c r="BJ143" s="754"/>
    </row>
    <row r="144" spans="6:62" ht="93" customHeight="1" x14ac:dyDescent="0.2">
      <c r="F144" s="790"/>
      <c r="G144" s="791"/>
      <c r="H144" s="791"/>
      <c r="I144" s="791"/>
      <c r="J144" s="791"/>
      <c r="K144" s="791"/>
      <c r="L144" s="791"/>
      <c r="M144" s="791"/>
      <c r="N144" s="791"/>
      <c r="U144" s="793"/>
      <c r="V144" s="794"/>
      <c r="W144" s="794"/>
      <c r="X144" s="794"/>
      <c r="Y144" s="794"/>
      <c r="Z144" s="794"/>
      <c r="AA144" s="794"/>
      <c r="AB144" s="794"/>
      <c r="AC144" s="794"/>
      <c r="AD144" s="794"/>
      <c r="AE144" s="794"/>
      <c r="AF144" s="794"/>
      <c r="AG144" s="794"/>
      <c r="AH144" s="794"/>
      <c r="AI144" s="794"/>
      <c r="AJ144" s="794"/>
      <c r="AK144" s="794"/>
      <c r="AL144" s="806"/>
      <c r="AZ144" s="808"/>
      <c r="BA144" s="754"/>
      <c r="BB144" s="754"/>
      <c r="BC144" s="754"/>
      <c r="BD144" s="754"/>
      <c r="BE144" s="754"/>
      <c r="BF144" s="754"/>
      <c r="BG144" s="754"/>
      <c r="BH144" s="754"/>
      <c r="BI144" s="754"/>
      <c r="BJ144" s="754"/>
    </row>
    <row r="145" spans="6:62" ht="93" customHeight="1" x14ac:dyDescent="0.2">
      <c r="F145" s="790"/>
      <c r="G145" s="791"/>
      <c r="H145" s="791"/>
      <c r="I145" s="791"/>
      <c r="J145" s="791"/>
      <c r="K145" s="791"/>
      <c r="L145" s="791"/>
      <c r="M145" s="791"/>
      <c r="N145" s="791"/>
      <c r="U145" s="793"/>
      <c r="V145" s="794"/>
      <c r="W145" s="794"/>
      <c r="X145" s="794"/>
      <c r="Y145" s="794"/>
      <c r="Z145" s="794"/>
      <c r="AA145" s="794"/>
      <c r="AB145" s="794"/>
      <c r="AC145" s="794"/>
      <c r="AD145" s="794"/>
      <c r="AE145" s="794"/>
      <c r="AF145" s="794"/>
      <c r="AG145" s="794"/>
      <c r="AH145" s="794"/>
      <c r="AI145" s="794"/>
      <c r="AJ145" s="794"/>
      <c r="AK145" s="794"/>
      <c r="AL145" s="806"/>
      <c r="AZ145" s="808"/>
      <c r="BA145" s="754"/>
      <c r="BB145" s="754"/>
      <c r="BC145" s="754"/>
      <c r="BD145" s="754"/>
      <c r="BE145" s="754"/>
      <c r="BF145" s="754"/>
      <c r="BG145" s="754"/>
      <c r="BH145" s="754"/>
      <c r="BI145" s="754"/>
      <c r="BJ145" s="754"/>
    </row>
    <row r="146" spans="6:62" ht="93" customHeight="1" x14ac:dyDescent="0.2">
      <c r="F146" s="790"/>
      <c r="G146" s="791"/>
      <c r="H146" s="791"/>
      <c r="I146" s="791"/>
      <c r="J146" s="791"/>
      <c r="K146" s="791"/>
      <c r="L146" s="791"/>
      <c r="M146" s="791"/>
      <c r="N146" s="791"/>
      <c r="U146" s="793"/>
      <c r="V146" s="794"/>
      <c r="W146" s="794"/>
      <c r="X146" s="794"/>
      <c r="Y146" s="794"/>
      <c r="Z146" s="794"/>
      <c r="AA146" s="794"/>
      <c r="AB146" s="794"/>
      <c r="AC146" s="794"/>
      <c r="AD146" s="794"/>
      <c r="AE146" s="794"/>
      <c r="AF146" s="794"/>
      <c r="AG146" s="794"/>
      <c r="AH146" s="794"/>
      <c r="AI146" s="794"/>
      <c r="AJ146" s="794"/>
      <c r="AK146" s="794"/>
      <c r="AL146" s="806"/>
      <c r="AZ146" s="808"/>
      <c r="BA146" s="754"/>
      <c r="BB146" s="754"/>
      <c r="BC146" s="754"/>
      <c r="BD146" s="754"/>
      <c r="BE146" s="754"/>
      <c r="BF146" s="754"/>
      <c r="BG146" s="754"/>
      <c r="BH146" s="754"/>
      <c r="BI146" s="754"/>
      <c r="BJ146" s="754"/>
    </row>
    <row r="147" spans="6:62" ht="93" customHeight="1" x14ac:dyDescent="0.2">
      <c r="F147" s="790"/>
      <c r="G147" s="791"/>
      <c r="H147" s="791"/>
      <c r="I147" s="791"/>
      <c r="J147" s="791"/>
      <c r="K147" s="791"/>
      <c r="L147" s="791"/>
      <c r="M147" s="791"/>
      <c r="N147" s="791"/>
      <c r="U147" s="793"/>
      <c r="V147" s="794"/>
      <c r="W147" s="794"/>
      <c r="X147" s="794"/>
      <c r="Y147" s="794"/>
      <c r="Z147" s="794"/>
      <c r="AA147" s="794"/>
      <c r="AB147" s="794"/>
      <c r="AC147" s="794"/>
      <c r="AD147" s="794"/>
      <c r="AE147" s="794"/>
      <c r="AF147" s="794"/>
      <c r="AG147" s="794"/>
      <c r="AH147" s="794"/>
      <c r="AI147" s="794"/>
      <c r="AJ147" s="794"/>
      <c r="AK147" s="794"/>
      <c r="AL147" s="806"/>
      <c r="AZ147" s="808"/>
      <c r="BA147" s="754"/>
      <c r="BB147" s="754"/>
      <c r="BC147" s="754"/>
      <c r="BD147" s="754"/>
      <c r="BE147" s="754"/>
      <c r="BF147" s="754"/>
      <c r="BG147" s="754"/>
      <c r="BH147" s="754"/>
      <c r="BI147" s="754"/>
      <c r="BJ147" s="754"/>
    </row>
    <row r="148" spans="6:62" ht="93" customHeight="1" x14ac:dyDescent="0.2">
      <c r="F148" s="790"/>
      <c r="G148" s="791"/>
      <c r="H148" s="791"/>
      <c r="I148" s="791"/>
      <c r="J148" s="791"/>
      <c r="K148" s="791"/>
      <c r="L148" s="791"/>
      <c r="M148" s="791"/>
      <c r="N148" s="791"/>
      <c r="U148" s="793"/>
      <c r="V148" s="794"/>
      <c r="W148" s="794"/>
      <c r="X148" s="794"/>
      <c r="Y148" s="794"/>
      <c r="Z148" s="794"/>
      <c r="AA148" s="794"/>
      <c r="AB148" s="794"/>
      <c r="AC148" s="794"/>
      <c r="AD148" s="794"/>
      <c r="AE148" s="794"/>
      <c r="AF148" s="794"/>
      <c r="AG148" s="794"/>
      <c r="AH148" s="794"/>
      <c r="AI148" s="794"/>
      <c r="AJ148" s="794"/>
      <c r="AK148" s="794"/>
      <c r="AL148" s="806"/>
      <c r="AZ148" s="808"/>
      <c r="BA148" s="754"/>
      <c r="BB148" s="754"/>
      <c r="BC148" s="754"/>
      <c r="BD148" s="754"/>
      <c r="BE148" s="754"/>
      <c r="BF148" s="754"/>
      <c r="BG148" s="754"/>
      <c r="BH148" s="754"/>
      <c r="BI148" s="754"/>
      <c r="BJ148" s="754"/>
    </row>
    <row r="149" spans="6:62" ht="93" customHeight="1" x14ac:dyDescent="0.2">
      <c r="F149" s="790"/>
      <c r="G149" s="791"/>
      <c r="H149" s="791"/>
      <c r="I149" s="791"/>
      <c r="J149" s="791"/>
      <c r="K149" s="791"/>
      <c r="L149" s="791"/>
      <c r="M149" s="791"/>
      <c r="N149" s="791"/>
      <c r="U149" s="793"/>
      <c r="V149" s="794"/>
      <c r="W149" s="794"/>
      <c r="X149" s="794"/>
      <c r="Y149" s="794"/>
      <c r="Z149" s="794"/>
      <c r="AA149" s="794"/>
      <c r="AB149" s="794"/>
      <c r="AC149" s="794"/>
      <c r="AD149" s="794"/>
      <c r="AE149" s="794"/>
      <c r="AF149" s="794"/>
      <c r="AG149" s="794"/>
      <c r="AH149" s="794"/>
      <c r="AI149" s="794"/>
      <c r="AJ149" s="794"/>
      <c r="AK149" s="794"/>
      <c r="AL149" s="806"/>
      <c r="AZ149" s="808"/>
      <c r="BA149" s="754"/>
      <c r="BB149" s="754"/>
      <c r="BC149" s="754"/>
      <c r="BD149" s="754"/>
      <c r="BE149" s="754"/>
      <c r="BF149" s="754"/>
      <c r="BG149" s="754"/>
      <c r="BH149" s="754"/>
      <c r="BI149" s="754"/>
      <c r="BJ149" s="754"/>
    </row>
    <row r="150" spans="6:62" ht="93" customHeight="1" x14ac:dyDescent="0.2">
      <c r="F150" s="790"/>
      <c r="G150" s="791"/>
      <c r="H150" s="791"/>
      <c r="I150" s="791"/>
      <c r="J150" s="791"/>
      <c r="K150" s="791"/>
      <c r="L150" s="791"/>
      <c r="M150" s="791"/>
      <c r="N150" s="791"/>
      <c r="U150" s="793"/>
      <c r="V150" s="794"/>
      <c r="W150" s="794"/>
      <c r="X150" s="794"/>
      <c r="Y150" s="794"/>
      <c r="Z150" s="794"/>
      <c r="AA150" s="794"/>
      <c r="AB150" s="794"/>
      <c r="AC150" s="794"/>
      <c r="AD150" s="794"/>
      <c r="AE150" s="794"/>
      <c r="AF150" s="794"/>
      <c r="AG150" s="794"/>
      <c r="AH150" s="794"/>
      <c r="AI150" s="794"/>
      <c r="AJ150" s="794"/>
      <c r="AK150" s="794"/>
      <c r="AL150" s="806"/>
      <c r="AZ150" s="808"/>
      <c r="BA150" s="754"/>
      <c r="BB150" s="754"/>
      <c r="BC150" s="754"/>
      <c r="BD150" s="754"/>
      <c r="BE150" s="754"/>
      <c r="BF150" s="754"/>
      <c r="BG150" s="754"/>
      <c r="BH150" s="754"/>
      <c r="BI150" s="754"/>
      <c r="BJ150" s="754"/>
    </row>
    <row r="151" spans="6:62" ht="93" customHeight="1" x14ac:dyDescent="0.2">
      <c r="F151" s="790"/>
      <c r="G151" s="791"/>
      <c r="H151" s="791"/>
      <c r="I151" s="791"/>
      <c r="J151" s="791"/>
      <c r="K151" s="791"/>
      <c r="L151" s="791"/>
      <c r="M151" s="791"/>
      <c r="N151" s="791"/>
      <c r="U151" s="793"/>
      <c r="V151" s="794"/>
      <c r="W151" s="794"/>
      <c r="X151" s="794"/>
      <c r="Y151" s="794"/>
      <c r="Z151" s="794"/>
      <c r="AA151" s="794"/>
      <c r="AB151" s="794"/>
      <c r="AC151" s="794"/>
      <c r="AD151" s="794"/>
      <c r="AE151" s="794"/>
      <c r="AF151" s="794"/>
      <c r="AG151" s="794"/>
      <c r="AH151" s="794"/>
      <c r="AI151" s="794"/>
      <c r="AJ151" s="794"/>
      <c r="AK151" s="794"/>
      <c r="AL151" s="806"/>
      <c r="AZ151" s="808"/>
      <c r="BA151" s="754"/>
      <c r="BB151" s="754"/>
      <c r="BC151" s="754"/>
      <c r="BD151" s="754"/>
      <c r="BE151" s="754"/>
      <c r="BF151" s="754"/>
      <c r="BG151" s="754"/>
      <c r="BH151" s="754"/>
      <c r="BI151" s="754"/>
      <c r="BJ151" s="754"/>
    </row>
    <row r="152" spans="6:62" ht="93" customHeight="1" x14ac:dyDescent="0.2">
      <c r="F152" s="790"/>
      <c r="G152" s="791"/>
      <c r="H152" s="791"/>
      <c r="I152" s="791"/>
      <c r="J152" s="791"/>
      <c r="K152" s="791"/>
      <c r="L152" s="791"/>
      <c r="M152" s="791"/>
      <c r="N152" s="791"/>
      <c r="U152" s="793"/>
      <c r="V152" s="794"/>
      <c r="W152" s="794"/>
      <c r="X152" s="794"/>
      <c r="Y152" s="794"/>
      <c r="Z152" s="794"/>
      <c r="AA152" s="794"/>
      <c r="AB152" s="794"/>
      <c r="AC152" s="794"/>
      <c r="AD152" s="794"/>
      <c r="AE152" s="794"/>
      <c r="AF152" s="794"/>
      <c r="AG152" s="794"/>
      <c r="AH152" s="794"/>
      <c r="AI152" s="794"/>
      <c r="AJ152" s="794"/>
      <c r="AK152" s="794"/>
      <c r="AL152" s="806"/>
      <c r="AZ152" s="808"/>
      <c r="BA152" s="754"/>
      <c r="BB152" s="754"/>
      <c r="BC152" s="754"/>
      <c r="BD152" s="754"/>
      <c r="BE152" s="754"/>
      <c r="BF152" s="754"/>
      <c r="BG152" s="754"/>
      <c r="BH152" s="754"/>
      <c r="BI152" s="754"/>
      <c r="BJ152" s="754"/>
    </row>
    <row r="153" spans="6:62" ht="93" customHeight="1" x14ac:dyDescent="0.2">
      <c r="F153" s="790"/>
      <c r="G153" s="791"/>
      <c r="H153" s="791"/>
      <c r="I153" s="791"/>
      <c r="J153" s="791"/>
      <c r="K153" s="791"/>
      <c r="L153" s="791"/>
      <c r="M153" s="791"/>
      <c r="N153" s="791"/>
      <c r="U153" s="793"/>
      <c r="V153" s="794"/>
      <c r="W153" s="794"/>
      <c r="X153" s="794"/>
      <c r="Y153" s="794"/>
      <c r="Z153" s="794"/>
      <c r="AA153" s="794"/>
      <c r="AB153" s="794"/>
      <c r="AC153" s="794"/>
      <c r="AD153" s="794"/>
      <c r="AE153" s="794"/>
      <c r="AF153" s="794"/>
      <c r="AG153" s="794"/>
      <c r="AH153" s="794"/>
      <c r="AI153" s="794"/>
      <c r="AJ153" s="794"/>
      <c r="AK153" s="794"/>
      <c r="AL153" s="806"/>
      <c r="AZ153" s="808"/>
      <c r="BA153" s="754"/>
      <c r="BB153" s="754"/>
      <c r="BC153" s="754"/>
      <c r="BD153" s="754"/>
      <c r="BE153" s="754"/>
      <c r="BF153" s="754"/>
      <c r="BG153" s="754"/>
      <c r="BH153" s="754"/>
      <c r="BI153" s="754"/>
      <c r="BJ153" s="754"/>
    </row>
    <row r="154" spans="6:62" ht="93" customHeight="1" x14ac:dyDescent="0.2">
      <c r="F154" s="790"/>
      <c r="G154" s="791"/>
      <c r="H154" s="791"/>
      <c r="I154" s="791"/>
      <c r="J154" s="791"/>
      <c r="K154" s="791"/>
      <c r="L154" s="791"/>
      <c r="M154" s="791"/>
      <c r="N154" s="791"/>
      <c r="U154" s="793"/>
      <c r="V154" s="794"/>
      <c r="W154" s="794"/>
      <c r="X154" s="794"/>
      <c r="Y154" s="794"/>
      <c r="Z154" s="794"/>
      <c r="AA154" s="794"/>
      <c r="AB154" s="794"/>
      <c r="AC154" s="794"/>
      <c r="AD154" s="794"/>
      <c r="AE154" s="794"/>
      <c r="AF154" s="794"/>
      <c r="AG154" s="794"/>
      <c r="AH154" s="794"/>
      <c r="AI154" s="794"/>
      <c r="AJ154" s="794"/>
      <c r="AK154" s="794"/>
      <c r="AL154" s="806"/>
      <c r="AZ154" s="808"/>
      <c r="BA154" s="754"/>
      <c r="BB154" s="754"/>
      <c r="BC154" s="754"/>
      <c r="BD154" s="754"/>
      <c r="BE154" s="754"/>
      <c r="BF154" s="754"/>
      <c r="BG154" s="754"/>
      <c r="BH154" s="754"/>
      <c r="BI154" s="754"/>
      <c r="BJ154" s="754"/>
    </row>
    <row r="155" spans="6:62" ht="93" customHeight="1" x14ac:dyDescent="0.2">
      <c r="F155" s="790"/>
      <c r="G155" s="791"/>
      <c r="H155" s="791"/>
      <c r="I155" s="791"/>
      <c r="J155" s="791"/>
      <c r="K155" s="791"/>
      <c r="L155" s="791"/>
      <c r="M155" s="791"/>
      <c r="N155" s="791"/>
      <c r="U155" s="793"/>
      <c r="V155" s="794"/>
      <c r="W155" s="794"/>
      <c r="X155" s="794"/>
      <c r="Y155" s="794"/>
      <c r="Z155" s="794"/>
      <c r="AA155" s="794"/>
      <c r="AB155" s="794"/>
      <c r="AC155" s="794"/>
      <c r="AD155" s="794"/>
      <c r="AE155" s="794"/>
      <c r="AF155" s="794"/>
      <c r="AG155" s="794"/>
      <c r="AH155" s="794"/>
      <c r="AI155" s="794"/>
      <c r="AJ155" s="794"/>
      <c r="AK155" s="794"/>
      <c r="AL155" s="806"/>
      <c r="AZ155" s="808"/>
      <c r="BA155" s="754"/>
      <c r="BB155" s="754"/>
      <c r="BC155" s="754"/>
      <c r="BD155" s="754"/>
      <c r="BE155" s="754"/>
      <c r="BF155" s="754"/>
      <c r="BG155" s="754"/>
      <c r="BH155" s="754"/>
      <c r="BI155" s="754"/>
      <c r="BJ155" s="754"/>
    </row>
    <row r="156" spans="6:62" ht="93" customHeight="1" x14ac:dyDescent="0.2">
      <c r="F156" s="790"/>
      <c r="G156" s="791"/>
      <c r="H156" s="791"/>
      <c r="I156" s="791"/>
      <c r="J156" s="791"/>
      <c r="K156" s="791"/>
      <c r="L156" s="791"/>
      <c r="M156" s="791"/>
      <c r="N156" s="791"/>
      <c r="U156" s="793"/>
      <c r="V156" s="794"/>
      <c r="W156" s="794"/>
      <c r="X156" s="794"/>
      <c r="Y156" s="794"/>
      <c r="Z156" s="794"/>
      <c r="AA156" s="794"/>
      <c r="AB156" s="794"/>
      <c r="AC156" s="794"/>
      <c r="AD156" s="794"/>
      <c r="AE156" s="794"/>
      <c r="AF156" s="794"/>
      <c r="AG156" s="794"/>
      <c r="AH156" s="794"/>
      <c r="AI156" s="794"/>
      <c r="AJ156" s="794"/>
      <c r="AK156" s="794"/>
      <c r="AL156" s="806"/>
      <c r="AZ156" s="808"/>
      <c r="BA156" s="754"/>
      <c r="BB156" s="754"/>
      <c r="BC156" s="754"/>
      <c r="BD156" s="754"/>
      <c r="BE156" s="754"/>
      <c r="BF156" s="754"/>
      <c r="BG156" s="754"/>
      <c r="BH156" s="754"/>
      <c r="BI156" s="754"/>
      <c r="BJ156" s="754"/>
    </row>
    <row r="157" spans="6:62" ht="93" customHeight="1" x14ac:dyDescent="0.2">
      <c r="F157" s="790"/>
      <c r="G157" s="791"/>
      <c r="H157" s="791"/>
      <c r="I157" s="791"/>
      <c r="J157" s="791"/>
      <c r="K157" s="791"/>
      <c r="L157" s="791"/>
      <c r="M157" s="791"/>
      <c r="N157" s="791"/>
      <c r="U157" s="793"/>
      <c r="V157" s="794"/>
      <c r="W157" s="794"/>
      <c r="X157" s="794"/>
      <c r="Y157" s="794"/>
      <c r="Z157" s="794"/>
      <c r="AA157" s="794"/>
      <c r="AB157" s="794"/>
      <c r="AC157" s="794"/>
      <c r="AD157" s="794"/>
      <c r="AE157" s="794"/>
      <c r="AF157" s="794"/>
      <c r="AG157" s="794"/>
      <c r="AH157" s="794"/>
      <c r="AI157" s="794"/>
      <c r="AJ157" s="794"/>
      <c r="AK157" s="794"/>
      <c r="AL157" s="806"/>
      <c r="AZ157" s="808"/>
      <c r="BA157" s="754"/>
      <c r="BB157" s="754"/>
      <c r="BC157" s="754"/>
      <c r="BD157" s="754"/>
      <c r="BE157" s="754"/>
      <c r="BF157" s="754"/>
      <c r="BG157" s="754"/>
      <c r="BH157" s="754"/>
      <c r="BI157" s="754"/>
      <c r="BJ157" s="754"/>
    </row>
    <row r="158" spans="6:62" ht="93" customHeight="1" x14ac:dyDescent="0.2">
      <c r="F158" s="790"/>
      <c r="G158" s="791"/>
      <c r="H158" s="791"/>
      <c r="I158" s="791"/>
      <c r="J158" s="791"/>
      <c r="K158" s="791"/>
      <c r="L158" s="791"/>
      <c r="M158" s="791"/>
      <c r="N158" s="791"/>
      <c r="U158" s="793"/>
      <c r="V158" s="794"/>
      <c r="W158" s="794"/>
      <c r="X158" s="794"/>
      <c r="Y158" s="794"/>
      <c r="Z158" s="794"/>
      <c r="AA158" s="794"/>
      <c r="AB158" s="794"/>
      <c r="AC158" s="794"/>
      <c r="AD158" s="794"/>
      <c r="AE158" s="794"/>
      <c r="AF158" s="794"/>
      <c r="AG158" s="794"/>
      <c r="AH158" s="794"/>
      <c r="AI158" s="794"/>
      <c r="AJ158" s="794"/>
      <c r="AK158" s="794"/>
      <c r="AL158" s="806"/>
      <c r="AZ158" s="808"/>
      <c r="BA158" s="754"/>
      <c r="BB158" s="754"/>
      <c r="BC158" s="754"/>
      <c r="BD158" s="754"/>
      <c r="BE158" s="754"/>
      <c r="BF158" s="754"/>
      <c r="BG158" s="754"/>
      <c r="BH158" s="754"/>
      <c r="BI158" s="754"/>
      <c r="BJ158" s="754"/>
    </row>
    <row r="159" spans="6:62" ht="93" customHeight="1" x14ac:dyDescent="0.2">
      <c r="F159" s="790"/>
      <c r="G159" s="791"/>
      <c r="H159" s="791"/>
      <c r="I159" s="791"/>
      <c r="J159" s="791"/>
      <c r="K159" s="791"/>
      <c r="L159" s="791"/>
      <c r="M159" s="791"/>
      <c r="N159" s="791"/>
      <c r="U159" s="793"/>
      <c r="V159" s="794"/>
      <c r="W159" s="794"/>
      <c r="X159" s="794"/>
      <c r="Y159" s="794"/>
      <c r="Z159" s="794"/>
      <c r="AA159" s="794"/>
      <c r="AB159" s="794"/>
      <c r="AC159" s="794"/>
      <c r="AD159" s="794"/>
      <c r="AE159" s="794"/>
      <c r="AF159" s="794"/>
      <c r="AG159" s="794"/>
      <c r="AH159" s="794"/>
      <c r="AI159" s="794"/>
      <c r="AJ159" s="794"/>
      <c r="AK159" s="794"/>
      <c r="AL159" s="806"/>
      <c r="AZ159" s="808"/>
      <c r="BA159" s="754"/>
      <c r="BB159" s="754"/>
      <c r="BC159" s="754"/>
      <c r="BD159" s="754"/>
      <c r="BE159" s="754"/>
      <c r="BF159" s="754"/>
      <c r="BG159" s="754"/>
      <c r="BH159" s="754"/>
      <c r="BI159" s="754"/>
      <c r="BJ159" s="754"/>
    </row>
    <row r="160" spans="6:62" ht="93" customHeight="1" x14ac:dyDescent="0.2">
      <c r="F160" s="790"/>
      <c r="G160" s="791"/>
      <c r="H160" s="791"/>
      <c r="I160" s="791"/>
      <c r="J160" s="791"/>
      <c r="K160" s="791"/>
      <c r="L160" s="791"/>
      <c r="M160" s="791"/>
      <c r="N160" s="791"/>
      <c r="U160" s="793"/>
      <c r="V160" s="794"/>
      <c r="W160" s="794"/>
      <c r="X160" s="794"/>
      <c r="Y160" s="794"/>
      <c r="Z160" s="794"/>
      <c r="AA160" s="794"/>
      <c r="AB160" s="794"/>
      <c r="AC160" s="794"/>
      <c r="AD160" s="794"/>
      <c r="AE160" s="794"/>
      <c r="AF160" s="794"/>
      <c r="AG160" s="794"/>
      <c r="AH160" s="794"/>
      <c r="AI160" s="794"/>
      <c r="AJ160" s="794"/>
      <c r="AK160" s="794"/>
      <c r="AL160" s="806"/>
      <c r="AZ160" s="808"/>
      <c r="BA160" s="754"/>
      <c r="BB160" s="754"/>
      <c r="BC160" s="754"/>
      <c r="BD160" s="754"/>
      <c r="BE160" s="754"/>
      <c r="BF160" s="754"/>
      <c r="BG160" s="754"/>
      <c r="BH160" s="754"/>
      <c r="BI160" s="754"/>
      <c r="BJ160" s="754"/>
    </row>
    <row r="161" spans="6:62" ht="93" customHeight="1" x14ac:dyDescent="0.2">
      <c r="F161" s="790"/>
      <c r="G161" s="791"/>
      <c r="H161" s="791"/>
      <c r="I161" s="791"/>
      <c r="J161" s="791"/>
      <c r="K161" s="791"/>
      <c r="L161" s="791"/>
      <c r="M161" s="791"/>
      <c r="N161" s="791"/>
      <c r="U161" s="793"/>
      <c r="V161" s="794"/>
      <c r="W161" s="794"/>
      <c r="X161" s="794"/>
      <c r="Y161" s="794"/>
      <c r="Z161" s="794"/>
      <c r="AA161" s="794"/>
      <c r="AB161" s="794"/>
      <c r="AC161" s="794"/>
      <c r="AD161" s="794"/>
      <c r="AE161" s="794"/>
      <c r="AF161" s="794"/>
      <c r="AG161" s="794"/>
      <c r="AH161" s="794"/>
      <c r="AI161" s="794"/>
      <c r="AJ161" s="794"/>
      <c r="AK161" s="794"/>
      <c r="AL161" s="806"/>
      <c r="AZ161" s="808"/>
      <c r="BA161" s="754"/>
      <c r="BB161" s="754"/>
      <c r="BC161" s="754"/>
      <c r="BD161" s="754"/>
      <c r="BE161" s="754"/>
      <c r="BF161" s="754"/>
      <c r="BG161" s="754"/>
      <c r="BH161" s="754"/>
      <c r="BI161" s="754"/>
      <c r="BJ161" s="754"/>
    </row>
    <row r="162" spans="6:62" ht="93" customHeight="1" x14ac:dyDescent="0.2">
      <c r="F162" s="790"/>
      <c r="G162" s="791"/>
      <c r="H162" s="791"/>
      <c r="I162" s="791"/>
      <c r="J162" s="791"/>
      <c r="K162" s="791"/>
      <c r="L162" s="791"/>
      <c r="M162" s="791"/>
      <c r="N162" s="791"/>
      <c r="U162" s="793"/>
      <c r="V162" s="794"/>
      <c r="W162" s="794"/>
      <c r="X162" s="794"/>
      <c r="Y162" s="794"/>
      <c r="Z162" s="794"/>
      <c r="AA162" s="794"/>
      <c r="AB162" s="794"/>
      <c r="AC162" s="794"/>
      <c r="AD162" s="794"/>
      <c r="AE162" s="794"/>
      <c r="AF162" s="794"/>
      <c r="AG162" s="794"/>
      <c r="AH162" s="794"/>
      <c r="AI162" s="794"/>
      <c r="AJ162" s="794"/>
      <c r="AK162" s="794"/>
      <c r="AL162" s="806"/>
      <c r="AZ162" s="808"/>
      <c r="BA162" s="754"/>
      <c r="BB162" s="754"/>
      <c r="BC162" s="754"/>
      <c r="BD162" s="754"/>
      <c r="BE162" s="754"/>
      <c r="BF162" s="754"/>
      <c r="BG162" s="754"/>
      <c r="BH162" s="754"/>
      <c r="BI162" s="754"/>
      <c r="BJ162" s="754"/>
    </row>
    <row r="163" spans="6:62" ht="93" customHeight="1" x14ac:dyDescent="0.2">
      <c r="F163" s="790"/>
      <c r="G163" s="791"/>
      <c r="H163" s="791"/>
      <c r="I163" s="791"/>
      <c r="J163" s="791"/>
      <c r="K163" s="791"/>
      <c r="L163" s="791"/>
      <c r="M163" s="791"/>
      <c r="N163" s="791"/>
      <c r="U163" s="793"/>
      <c r="V163" s="794"/>
      <c r="W163" s="794"/>
      <c r="X163" s="794"/>
      <c r="Y163" s="794"/>
      <c r="Z163" s="794"/>
      <c r="AA163" s="794"/>
      <c r="AB163" s="794"/>
      <c r="AC163" s="794"/>
      <c r="AD163" s="794"/>
      <c r="AE163" s="794"/>
      <c r="AF163" s="794"/>
      <c r="AG163" s="794"/>
      <c r="AH163" s="794"/>
      <c r="AI163" s="794"/>
      <c r="AJ163" s="794"/>
      <c r="AK163" s="794"/>
      <c r="AL163" s="806"/>
      <c r="AZ163" s="808"/>
      <c r="BA163" s="754"/>
      <c r="BB163" s="754"/>
      <c r="BC163" s="754"/>
      <c r="BD163" s="754"/>
      <c r="BE163" s="754"/>
      <c r="BF163" s="754"/>
      <c r="BG163" s="754"/>
      <c r="BH163" s="754"/>
      <c r="BI163" s="754"/>
      <c r="BJ163" s="754"/>
    </row>
    <row r="164" spans="6:62" ht="93" customHeight="1" x14ac:dyDescent="0.2">
      <c r="F164" s="790"/>
      <c r="G164" s="791"/>
      <c r="H164" s="791"/>
      <c r="I164" s="791"/>
      <c r="J164" s="791"/>
      <c r="K164" s="791"/>
      <c r="L164" s="791"/>
      <c r="M164" s="791"/>
      <c r="N164" s="791"/>
      <c r="U164" s="793"/>
      <c r="V164" s="794"/>
      <c r="W164" s="794"/>
      <c r="X164" s="794"/>
      <c r="Y164" s="794"/>
      <c r="Z164" s="794"/>
      <c r="AA164" s="794"/>
      <c r="AB164" s="794"/>
      <c r="AC164" s="794"/>
      <c r="AD164" s="794"/>
      <c r="AE164" s="794"/>
      <c r="AF164" s="794"/>
      <c r="AG164" s="794"/>
      <c r="AH164" s="794"/>
      <c r="AI164" s="794"/>
      <c r="AJ164" s="794"/>
      <c r="AK164" s="794"/>
      <c r="AL164" s="806"/>
      <c r="AZ164" s="808"/>
      <c r="BA164" s="754"/>
      <c r="BB164" s="754"/>
      <c r="BC164" s="754"/>
      <c r="BD164" s="754"/>
      <c r="BE164" s="754"/>
      <c r="BF164" s="754"/>
      <c r="BG164" s="754"/>
      <c r="BH164" s="754"/>
      <c r="BI164" s="754"/>
      <c r="BJ164" s="754"/>
    </row>
    <row r="165" spans="6:62" ht="93" customHeight="1" x14ac:dyDescent="0.2">
      <c r="F165" s="790"/>
      <c r="G165" s="791"/>
      <c r="H165" s="791"/>
      <c r="I165" s="791"/>
      <c r="J165" s="791"/>
      <c r="K165" s="791"/>
      <c r="L165" s="791"/>
      <c r="M165" s="791"/>
      <c r="N165" s="791"/>
      <c r="U165" s="793"/>
      <c r="V165" s="794"/>
      <c r="W165" s="794"/>
      <c r="X165" s="794"/>
      <c r="Y165" s="794"/>
      <c r="Z165" s="794"/>
      <c r="AA165" s="794"/>
      <c r="AB165" s="794"/>
      <c r="AC165" s="794"/>
      <c r="AD165" s="794"/>
      <c r="AE165" s="794"/>
      <c r="AF165" s="794"/>
      <c r="AG165" s="794"/>
      <c r="AH165" s="794"/>
      <c r="AI165" s="794"/>
      <c r="AJ165" s="794"/>
      <c r="AK165" s="794"/>
      <c r="AL165" s="806"/>
      <c r="AZ165" s="808"/>
      <c r="BA165" s="754"/>
      <c r="BB165" s="754"/>
      <c r="BC165" s="754"/>
      <c r="BD165" s="754"/>
      <c r="BE165" s="754"/>
      <c r="BF165" s="754"/>
      <c r="BG165" s="754"/>
      <c r="BH165" s="754"/>
      <c r="BI165" s="754"/>
      <c r="BJ165" s="754"/>
    </row>
    <row r="166" spans="6:62" ht="93" customHeight="1" x14ac:dyDescent="0.2">
      <c r="F166" s="790"/>
      <c r="G166" s="791"/>
      <c r="H166" s="791"/>
      <c r="I166" s="791"/>
      <c r="J166" s="791"/>
      <c r="K166" s="791"/>
      <c r="L166" s="791"/>
      <c r="M166" s="791"/>
      <c r="N166" s="791"/>
      <c r="U166" s="793"/>
      <c r="V166" s="794"/>
      <c r="W166" s="794"/>
      <c r="X166" s="794"/>
      <c r="Y166" s="794"/>
      <c r="Z166" s="794"/>
      <c r="AA166" s="794"/>
      <c r="AB166" s="794"/>
      <c r="AC166" s="794"/>
      <c r="AD166" s="794"/>
      <c r="AE166" s="794"/>
      <c r="AF166" s="794"/>
      <c r="AG166" s="794"/>
      <c r="AH166" s="794"/>
      <c r="AI166" s="794"/>
      <c r="AJ166" s="794"/>
      <c r="AK166" s="794"/>
      <c r="AL166" s="806"/>
      <c r="AZ166" s="808"/>
      <c r="BA166" s="754"/>
      <c r="BB166" s="754"/>
      <c r="BC166" s="754"/>
      <c r="BD166" s="754"/>
      <c r="BE166" s="754"/>
      <c r="BF166" s="754"/>
      <c r="BG166" s="754"/>
      <c r="BH166" s="754"/>
      <c r="BI166" s="754"/>
      <c r="BJ166" s="754"/>
    </row>
    <row r="167" spans="6:62" ht="93" customHeight="1" x14ac:dyDescent="0.2">
      <c r="F167" s="790"/>
      <c r="G167" s="791"/>
      <c r="H167" s="791"/>
      <c r="I167" s="791"/>
      <c r="J167" s="791"/>
      <c r="K167" s="791"/>
      <c r="L167" s="791"/>
      <c r="M167" s="791"/>
      <c r="N167" s="791"/>
      <c r="U167" s="793"/>
      <c r="V167" s="794"/>
      <c r="W167" s="794"/>
      <c r="X167" s="794"/>
      <c r="Y167" s="794"/>
      <c r="Z167" s="794"/>
      <c r="AA167" s="794"/>
      <c r="AB167" s="794"/>
      <c r="AC167" s="794"/>
      <c r="AD167" s="794"/>
      <c r="AE167" s="794"/>
      <c r="AF167" s="794"/>
      <c r="AG167" s="794"/>
      <c r="AH167" s="794"/>
      <c r="AI167" s="794"/>
      <c r="AJ167" s="794"/>
      <c r="AK167" s="794"/>
      <c r="AL167" s="806"/>
      <c r="AZ167" s="808"/>
      <c r="BA167" s="754"/>
      <c r="BB167" s="754"/>
      <c r="BC167" s="754"/>
      <c r="BD167" s="754"/>
      <c r="BE167" s="754"/>
      <c r="BF167" s="754"/>
      <c r="BG167" s="754"/>
      <c r="BH167" s="754"/>
      <c r="BI167" s="754"/>
      <c r="BJ167" s="754"/>
    </row>
    <row r="168" spans="6:62" ht="93" customHeight="1" x14ac:dyDescent="0.2">
      <c r="F168" s="790"/>
      <c r="G168" s="791"/>
      <c r="H168" s="791"/>
      <c r="I168" s="791"/>
      <c r="J168" s="791"/>
      <c r="K168" s="791"/>
      <c r="L168" s="791"/>
      <c r="M168" s="791"/>
      <c r="N168" s="791"/>
      <c r="U168" s="793"/>
      <c r="V168" s="794"/>
      <c r="W168" s="794"/>
      <c r="X168" s="794"/>
      <c r="Y168" s="794"/>
      <c r="Z168" s="794"/>
      <c r="AA168" s="794"/>
      <c r="AB168" s="794"/>
      <c r="AC168" s="794"/>
      <c r="AD168" s="794"/>
      <c r="AE168" s="794"/>
      <c r="AF168" s="794"/>
      <c r="AG168" s="794"/>
      <c r="AH168" s="794"/>
      <c r="AI168" s="794"/>
      <c r="AJ168" s="794"/>
      <c r="AK168" s="794"/>
      <c r="AL168" s="806"/>
      <c r="AZ168" s="808"/>
      <c r="BA168" s="754"/>
      <c r="BB168" s="754"/>
      <c r="BC168" s="754"/>
      <c r="BD168" s="754"/>
      <c r="BE168" s="754"/>
      <c r="BF168" s="754"/>
      <c r="BG168" s="754"/>
      <c r="BH168" s="754"/>
      <c r="BI168" s="754"/>
      <c r="BJ168" s="754"/>
    </row>
    <row r="169" spans="6:62" ht="93" customHeight="1" x14ac:dyDescent="0.2">
      <c r="F169" s="790"/>
      <c r="G169" s="791"/>
      <c r="H169" s="791"/>
      <c r="I169" s="791"/>
      <c r="J169" s="791"/>
      <c r="K169" s="791"/>
      <c r="L169" s="791"/>
      <c r="M169" s="791"/>
      <c r="N169" s="791"/>
      <c r="U169" s="793"/>
      <c r="V169" s="794"/>
      <c r="W169" s="794"/>
      <c r="X169" s="794"/>
      <c r="Y169" s="794"/>
      <c r="Z169" s="794"/>
      <c r="AA169" s="794"/>
      <c r="AB169" s="794"/>
      <c r="AC169" s="794"/>
      <c r="AD169" s="794"/>
      <c r="AE169" s="794"/>
      <c r="AF169" s="794"/>
      <c r="AG169" s="794"/>
      <c r="AH169" s="794"/>
      <c r="AI169" s="794"/>
      <c r="AJ169" s="794"/>
      <c r="AK169" s="794"/>
      <c r="AL169" s="806"/>
      <c r="AZ169" s="808"/>
      <c r="BA169" s="754"/>
      <c r="BB169" s="754"/>
      <c r="BC169" s="754"/>
      <c r="BD169" s="754"/>
      <c r="BE169" s="754"/>
      <c r="BF169" s="754"/>
      <c r="BG169" s="754"/>
      <c r="BH169" s="754"/>
      <c r="BI169" s="754"/>
      <c r="BJ169" s="754"/>
    </row>
    <row r="170" spans="6:62" ht="93" customHeight="1" x14ac:dyDescent="0.2">
      <c r="F170" s="790"/>
      <c r="G170" s="791"/>
      <c r="H170" s="791"/>
      <c r="I170" s="791"/>
      <c r="J170" s="791"/>
      <c r="K170" s="791"/>
      <c r="L170" s="791"/>
      <c r="M170" s="791"/>
      <c r="N170" s="791"/>
      <c r="U170" s="793"/>
      <c r="V170" s="794"/>
      <c r="W170" s="794"/>
      <c r="X170" s="794"/>
      <c r="Y170" s="794"/>
      <c r="Z170" s="794"/>
      <c r="AA170" s="794"/>
      <c r="AB170" s="794"/>
      <c r="AC170" s="794"/>
      <c r="AD170" s="794"/>
      <c r="AE170" s="794"/>
      <c r="AF170" s="794"/>
      <c r="AG170" s="794"/>
      <c r="AH170" s="794"/>
      <c r="AI170" s="794"/>
      <c r="AJ170" s="794"/>
      <c r="AK170" s="794"/>
      <c r="AL170" s="806"/>
      <c r="AZ170" s="808"/>
      <c r="BA170" s="754"/>
      <c r="BB170" s="754"/>
      <c r="BC170" s="754"/>
      <c r="BD170" s="754"/>
      <c r="BE170" s="754"/>
      <c r="BF170" s="754"/>
      <c r="BG170" s="754"/>
      <c r="BH170" s="754"/>
      <c r="BI170" s="754"/>
      <c r="BJ170" s="754"/>
    </row>
    <row r="171" spans="6:62" ht="93" customHeight="1" x14ac:dyDescent="0.2">
      <c r="F171" s="790"/>
      <c r="G171" s="791"/>
      <c r="H171" s="791"/>
      <c r="I171" s="791"/>
      <c r="J171" s="791"/>
      <c r="K171" s="791"/>
      <c r="L171" s="791"/>
      <c r="M171" s="791"/>
      <c r="N171" s="791"/>
      <c r="U171" s="793"/>
      <c r="V171" s="794"/>
      <c r="W171" s="794"/>
      <c r="X171" s="794"/>
      <c r="Y171" s="794"/>
      <c r="Z171" s="794"/>
      <c r="AA171" s="794"/>
      <c r="AB171" s="794"/>
      <c r="AC171" s="794"/>
      <c r="AD171" s="794"/>
      <c r="AE171" s="794"/>
      <c r="AF171" s="794"/>
      <c r="AG171" s="794"/>
      <c r="AH171" s="794"/>
      <c r="AI171" s="794"/>
      <c r="AJ171" s="794"/>
      <c r="AK171" s="794"/>
      <c r="AL171" s="806"/>
      <c r="AZ171" s="808"/>
      <c r="BA171" s="754"/>
      <c r="BB171" s="754"/>
      <c r="BC171" s="754"/>
      <c r="BD171" s="754"/>
      <c r="BE171" s="754"/>
      <c r="BF171" s="754"/>
      <c r="BG171" s="754"/>
      <c r="BH171" s="754"/>
      <c r="BI171" s="754"/>
      <c r="BJ171" s="754"/>
    </row>
    <row r="172" spans="6:62" ht="93" customHeight="1" x14ac:dyDescent="0.2">
      <c r="F172" s="790"/>
      <c r="G172" s="791"/>
      <c r="H172" s="791"/>
      <c r="I172" s="791"/>
      <c r="J172" s="791"/>
      <c r="K172" s="791"/>
      <c r="L172" s="791"/>
      <c r="M172" s="791"/>
      <c r="N172" s="791"/>
      <c r="U172" s="793"/>
      <c r="V172" s="794"/>
      <c r="W172" s="794"/>
      <c r="X172" s="794"/>
      <c r="Y172" s="794"/>
      <c r="Z172" s="794"/>
      <c r="AA172" s="794"/>
      <c r="AB172" s="794"/>
      <c r="AC172" s="794"/>
      <c r="AD172" s="794"/>
      <c r="AE172" s="794"/>
      <c r="AF172" s="794"/>
      <c r="AG172" s="794"/>
      <c r="AH172" s="794"/>
      <c r="AI172" s="794"/>
      <c r="AJ172" s="794"/>
      <c r="AK172" s="794"/>
      <c r="AL172" s="806"/>
      <c r="AZ172" s="808"/>
      <c r="BA172" s="754"/>
      <c r="BB172" s="754"/>
      <c r="BC172" s="754"/>
      <c r="BD172" s="754"/>
      <c r="BE172" s="754"/>
      <c r="BF172" s="754"/>
      <c r="BG172" s="754"/>
      <c r="BH172" s="754"/>
      <c r="BI172" s="754"/>
      <c r="BJ172" s="754"/>
    </row>
    <row r="173" spans="6:62" ht="93" customHeight="1" x14ac:dyDescent="0.2">
      <c r="F173" s="790"/>
      <c r="G173" s="791"/>
      <c r="H173" s="791"/>
      <c r="I173" s="791"/>
      <c r="J173" s="791"/>
      <c r="K173" s="791"/>
      <c r="L173" s="791"/>
      <c r="M173" s="791"/>
      <c r="N173" s="791"/>
      <c r="U173" s="793"/>
      <c r="V173" s="794"/>
      <c r="W173" s="794"/>
      <c r="X173" s="794"/>
      <c r="Y173" s="794"/>
      <c r="Z173" s="794"/>
      <c r="AA173" s="794"/>
      <c r="AB173" s="794"/>
      <c r="AC173" s="794"/>
      <c r="AD173" s="794"/>
      <c r="AE173" s="794"/>
      <c r="AF173" s="794"/>
      <c r="AG173" s="794"/>
      <c r="AH173" s="794"/>
      <c r="AI173" s="794"/>
      <c r="AJ173" s="794"/>
      <c r="AK173" s="794"/>
      <c r="AL173" s="806"/>
      <c r="AZ173" s="808"/>
      <c r="BA173" s="754"/>
      <c r="BB173" s="754"/>
      <c r="BC173" s="754"/>
      <c r="BD173" s="754"/>
      <c r="BE173" s="754"/>
      <c r="BF173" s="754"/>
      <c r="BG173" s="754"/>
      <c r="BH173" s="754"/>
      <c r="BI173" s="754"/>
      <c r="BJ173" s="754"/>
    </row>
    <row r="174" spans="6:62" ht="93" customHeight="1" x14ac:dyDescent="0.2">
      <c r="F174" s="790"/>
      <c r="G174" s="791"/>
      <c r="H174" s="791"/>
      <c r="I174" s="791"/>
      <c r="J174" s="791"/>
      <c r="K174" s="791"/>
      <c r="L174" s="791"/>
      <c r="M174" s="791"/>
      <c r="N174" s="791"/>
      <c r="U174" s="793"/>
      <c r="V174" s="794"/>
      <c r="W174" s="794"/>
      <c r="X174" s="794"/>
      <c r="Y174" s="794"/>
      <c r="Z174" s="794"/>
      <c r="AA174" s="794"/>
      <c r="AB174" s="794"/>
      <c r="AC174" s="794"/>
      <c r="AD174" s="794"/>
      <c r="AE174" s="794"/>
      <c r="AF174" s="794"/>
      <c r="AG174" s="794"/>
      <c r="AH174" s="794"/>
      <c r="AI174" s="794"/>
      <c r="AJ174" s="794"/>
      <c r="AK174" s="794"/>
      <c r="AL174" s="806"/>
      <c r="AZ174" s="808"/>
      <c r="BA174" s="754"/>
      <c r="BB174" s="754"/>
      <c r="BC174" s="754"/>
      <c r="BD174" s="754"/>
      <c r="BE174" s="754"/>
      <c r="BF174" s="754"/>
      <c r="BG174" s="754"/>
      <c r="BH174" s="754"/>
      <c r="BI174" s="754"/>
      <c r="BJ174" s="754"/>
    </row>
    <row r="175" spans="6:62" ht="93" customHeight="1" x14ac:dyDescent="0.2">
      <c r="F175" s="790"/>
      <c r="G175" s="791"/>
      <c r="H175" s="791"/>
      <c r="I175" s="791"/>
      <c r="J175" s="791"/>
      <c r="K175" s="791"/>
      <c r="L175" s="791"/>
      <c r="M175" s="791"/>
      <c r="N175" s="791"/>
      <c r="U175" s="793"/>
      <c r="V175" s="794"/>
      <c r="W175" s="794"/>
      <c r="X175" s="794"/>
      <c r="Y175" s="794"/>
      <c r="Z175" s="794"/>
      <c r="AA175" s="794"/>
      <c r="AB175" s="794"/>
      <c r="AC175" s="794"/>
      <c r="AD175" s="794"/>
      <c r="AE175" s="794"/>
      <c r="AF175" s="794"/>
      <c r="AG175" s="794"/>
      <c r="AH175" s="794"/>
      <c r="AI175" s="794"/>
      <c r="AJ175" s="794"/>
      <c r="AK175" s="794"/>
      <c r="AL175" s="806"/>
      <c r="AZ175" s="808"/>
      <c r="BA175" s="754"/>
      <c r="BB175" s="754"/>
      <c r="BC175" s="754"/>
      <c r="BD175" s="754"/>
      <c r="BE175" s="754"/>
      <c r="BF175" s="754"/>
      <c r="BG175" s="754"/>
      <c r="BH175" s="754"/>
      <c r="BI175" s="754"/>
      <c r="BJ175" s="754"/>
    </row>
    <row r="176" spans="6:62" ht="93" customHeight="1" x14ac:dyDescent="0.2">
      <c r="F176" s="790"/>
      <c r="G176" s="791"/>
      <c r="H176" s="791"/>
      <c r="I176" s="791"/>
      <c r="J176" s="791"/>
      <c r="K176" s="791"/>
      <c r="L176" s="791"/>
      <c r="M176" s="791"/>
      <c r="N176" s="791"/>
      <c r="U176" s="793"/>
      <c r="V176" s="794"/>
      <c r="W176" s="794"/>
      <c r="X176" s="794"/>
      <c r="Y176" s="794"/>
      <c r="Z176" s="794"/>
      <c r="AA176" s="794"/>
      <c r="AB176" s="794"/>
      <c r="AC176" s="794"/>
      <c r="AD176" s="794"/>
      <c r="AE176" s="794"/>
      <c r="AF176" s="794"/>
      <c r="AG176" s="794"/>
      <c r="AH176" s="794"/>
      <c r="AI176" s="794"/>
      <c r="AJ176" s="794"/>
      <c r="AK176" s="794"/>
      <c r="AL176" s="806"/>
      <c r="AZ176" s="808"/>
      <c r="BA176" s="754"/>
      <c r="BB176" s="754"/>
      <c r="BC176" s="754"/>
      <c r="BD176" s="754"/>
      <c r="BE176" s="754"/>
      <c r="BF176" s="754"/>
      <c r="BG176" s="754"/>
      <c r="BH176" s="754"/>
      <c r="BI176" s="754"/>
      <c r="BJ176" s="754"/>
    </row>
    <row r="177" spans="6:62" ht="93" customHeight="1" x14ac:dyDescent="0.2">
      <c r="F177" s="790"/>
      <c r="G177" s="791"/>
      <c r="H177" s="791"/>
      <c r="I177" s="791"/>
      <c r="J177" s="791"/>
      <c r="K177" s="791"/>
      <c r="L177" s="791"/>
      <c r="M177" s="791"/>
      <c r="N177" s="791"/>
      <c r="U177" s="793"/>
      <c r="V177" s="794"/>
      <c r="W177" s="794"/>
      <c r="X177" s="794"/>
      <c r="Y177" s="794"/>
      <c r="Z177" s="794"/>
      <c r="AA177" s="794"/>
      <c r="AB177" s="794"/>
      <c r="AC177" s="794"/>
      <c r="AD177" s="794"/>
      <c r="AE177" s="794"/>
      <c r="AF177" s="794"/>
      <c r="AG177" s="794"/>
      <c r="AH177" s="794"/>
      <c r="AI177" s="794"/>
      <c r="AJ177" s="794"/>
      <c r="AK177" s="794"/>
      <c r="AL177" s="806"/>
      <c r="AZ177" s="808"/>
      <c r="BA177" s="754"/>
      <c r="BB177" s="754"/>
      <c r="BC177" s="754"/>
      <c r="BD177" s="754"/>
      <c r="BE177" s="754"/>
      <c r="BF177" s="754"/>
      <c r="BG177" s="754"/>
      <c r="BH177" s="754"/>
      <c r="BI177" s="754"/>
      <c r="BJ177" s="754"/>
    </row>
    <row r="178" spans="6:62" ht="93" customHeight="1" x14ac:dyDescent="0.2">
      <c r="F178" s="790"/>
      <c r="G178" s="791"/>
      <c r="H178" s="791"/>
      <c r="I178" s="791"/>
      <c r="J178" s="791"/>
      <c r="K178" s="791"/>
      <c r="L178" s="791"/>
      <c r="M178" s="791"/>
      <c r="N178" s="791"/>
      <c r="U178" s="793"/>
      <c r="V178" s="794"/>
      <c r="W178" s="794"/>
      <c r="X178" s="794"/>
      <c r="Y178" s="794"/>
      <c r="Z178" s="794"/>
      <c r="AA178" s="794"/>
      <c r="AB178" s="794"/>
      <c r="AC178" s="794"/>
      <c r="AD178" s="794"/>
      <c r="AE178" s="794"/>
      <c r="AF178" s="794"/>
      <c r="AG178" s="794"/>
      <c r="AH178" s="794"/>
      <c r="AI178" s="794"/>
      <c r="AJ178" s="794"/>
      <c r="AK178" s="794"/>
      <c r="AL178" s="806"/>
      <c r="AZ178" s="808"/>
      <c r="BA178" s="754"/>
      <c r="BB178" s="754"/>
      <c r="BC178" s="754"/>
      <c r="BD178" s="754"/>
      <c r="BE178" s="754"/>
      <c r="BF178" s="754"/>
      <c r="BG178" s="754"/>
      <c r="BH178" s="754"/>
      <c r="BI178" s="754"/>
      <c r="BJ178" s="754"/>
    </row>
    <row r="179" spans="6:62" ht="93" customHeight="1" x14ac:dyDescent="0.2">
      <c r="F179" s="790"/>
      <c r="G179" s="791"/>
      <c r="H179" s="791"/>
      <c r="I179" s="791"/>
      <c r="J179" s="791"/>
      <c r="K179" s="791"/>
      <c r="L179" s="791"/>
      <c r="M179" s="791"/>
      <c r="N179" s="791"/>
      <c r="U179" s="793"/>
      <c r="V179" s="794"/>
      <c r="W179" s="794"/>
      <c r="X179" s="794"/>
      <c r="Y179" s="794"/>
      <c r="Z179" s="794"/>
      <c r="AA179" s="794"/>
      <c r="AB179" s="794"/>
      <c r="AC179" s="794"/>
      <c r="AD179" s="794"/>
      <c r="AE179" s="794"/>
      <c r="AF179" s="794"/>
      <c r="AG179" s="794"/>
      <c r="AH179" s="794"/>
      <c r="AI179" s="794"/>
      <c r="AJ179" s="794"/>
      <c r="AK179" s="794"/>
      <c r="AL179" s="806"/>
      <c r="AZ179" s="808"/>
      <c r="BA179" s="754"/>
      <c r="BB179" s="754"/>
      <c r="BC179" s="754"/>
      <c r="BD179" s="754"/>
      <c r="BE179" s="754"/>
      <c r="BF179" s="754"/>
      <c r="BG179" s="754"/>
      <c r="BH179" s="754"/>
      <c r="BI179" s="754"/>
      <c r="BJ179" s="754"/>
    </row>
    <row r="180" spans="6:62" ht="93" customHeight="1" x14ac:dyDescent="0.2">
      <c r="F180" s="790"/>
      <c r="G180" s="791"/>
      <c r="H180" s="791"/>
      <c r="I180" s="791"/>
      <c r="J180" s="791"/>
      <c r="K180" s="791"/>
      <c r="L180" s="791"/>
      <c r="M180" s="791"/>
      <c r="N180" s="791"/>
      <c r="U180" s="793"/>
      <c r="V180" s="794"/>
      <c r="W180" s="794"/>
      <c r="X180" s="794"/>
      <c r="Y180" s="794"/>
      <c r="Z180" s="794"/>
      <c r="AA180" s="794"/>
      <c r="AB180" s="794"/>
      <c r="AC180" s="794"/>
      <c r="AD180" s="794"/>
      <c r="AE180" s="794"/>
      <c r="AF180" s="794"/>
      <c r="AG180" s="794"/>
      <c r="AH180" s="794"/>
      <c r="AI180" s="794"/>
      <c r="AJ180" s="794"/>
      <c r="AK180" s="794"/>
      <c r="AL180" s="806"/>
      <c r="AZ180" s="808"/>
      <c r="BA180" s="754"/>
      <c r="BB180" s="754"/>
      <c r="BC180" s="754"/>
      <c r="BD180" s="754"/>
      <c r="BE180" s="754"/>
      <c r="BF180" s="754"/>
      <c r="BG180" s="754"/>
      <c r="BH180" s="754"/>
      <c r="BI180" s="754"/>
      <c r="BJ180" s="754"/>
    </row>
    <row r="181" spans="6:62" ht="93" customHeight="1" x14ac:dyDescent="0.2">
      <c r="F181" s="790"/>
      <c r="G181" s="791"/>
      <c r="H181" s="791"/>
      <c r="I181" s="791"/>
      <c r="J181" s="791"/>
      <c r="K181" s="791"/>
      <c r="L181" s="791"/>
      <c r="M181" s="791"/>
      <c r="N181" s="791"/>
      <c r="U181" s="793"/>
      <c r="V181" s="794"/>
      <c r="W181" s="794"/>
      <c r="X181" s="794"/>
      <c r="Y181" s="794"/>
      <c r="Z181" s="794"/>
      <c r="AA181" s="794"/>
      <c r="AB181" s="794"/>
      <c r="AC181" s="794"/>
      <c r="AD181" s="794"/>
      <c r="AE181" s="794"/>
      <c r="AF181" s="794"/>
      <c r="AG181" s="794"/>
      <c r="AH181" s="794"/>
      <c r="AI181" s="794"/>
      <c r="AJ181" s="794"/>
      <c r="AK181" s="794"/>
      <c r="AL181" s="806"/>
      <c r="AZ181" s="808"/>
      <c r="BA181" s="754"/>
      <c r="BB181" s="754"/>
      <c r="BC181" s="754"/>
      <c r="BD181" s="754"/>
      <c r="BE181" s="754"/>
      <c r="BF181" s="754"/>
      <c r="BG181" s="754"/>
      <c r="BH181" s="754"/>
      <c r="BI181" s="754"/>
      <c r="BJ181" s="754"/>
    </row>
    <row r="182" spans="6:62" ht="93" customHeight="1" x14ac:dyDescent="0.2">
      <c r="F182" s="790"/>
      <c r="G182" s="791"/>
      <c r="H182" s="791"/>
      <c r="I182" s="791"/>
      <c r="J182" s="791"/>
      <c r="K182" s="791"/>
      <c r="L182" s="791"/>
      <c r="M182" s="791"/>
      <c r="N182" s="791"/>
      <c r="U182" s="793"/>
      <c r="V182" s="794"/>
      <c r="W182" s="794"/>
      <c r="X182" s="794"/>
      <c r="Y182" s="794"/>
      <c r="Z182" s="794"/>
      <c r="AA182" s="794"/>
      <c r="AB182" s="794"/>
      <c r="AC182" s="794"/>
      <c r="AD182" s="794"/>
      <c r="AE182" s="794"/>
      <c r="AF182" s="794"/>
      <c r="AG182" s="794"/>
      <c r="AH182" s="794"/>
      <c r="AI182" s="794"/>
      <c r="AJ182" s="794"/>
      <c r="AK182" s="794"/>
      <c r="AL182" s="806"/>
      <c r="AZ182" s="808"/>
      <c r="BA182" s="754"/>
      <c r="BB182" s="754"/>
      <c r="BC182" s="754"/>
      <c r="BD182" s="754"/>
      <c r="BE182" s="754"/>
      <c r="BF182" s="754"/>
      <c r="BG182" s="754"/>
      <c r="BH182" s="754"/>
      <c r="BI182" s="754"/>
      <c r="BJ182" s="754"/>
    </row>
    <row r="183" spans="6:62" ht="93" customHeight="1" x14ac:dyDescent="0.2">
      <c r="F183" s="790"/>
      <c r="G183" s="791"/>
      <c r="H183" s="791"/>
      <c r="I183" s="791"/>
      <c r="J183" s="791"/>
      <c r="K183" s="791"/>
      <c r="L183" s="791"/>
      <c r="M183" s="791"/>
      <c r="N183" s="791"/>
      <c r="U183" s="793"/>
      <c r="V183" s="794"/>
      <c r="W183" s="794"/>
      <c r="X183" s="794"/>
      <c r="Y183" s="794"/>
      <c r="Z183" s="794"/>
      <c r="AA183" s="794"/>
      <c r="AB183" s="794"/>
      <c r="AC183" s="794"/>
      <c r="AD183" s="794"/>
      <c r="AE183" s="794"/>
      <c r="AF183" s="794"/>
      <c r="AG183" s="794"/>
      <c r="AH183" s="794"/>
      <c r="AI183" s="794"/>
      <c r="AJ183" s="794"/>
      <c r="AK183" s="794"/>
      <c r="AL183" s="806"/>
      <c r="AZ183" s="808"/>
      <c r="BA183" s="754"/>
      <c r="BB183" s="754"/>
      <c r="BC183" s="754"/>
      <c r="BD183" s="754"/>
      <c r="BE183" s="754"/>
      <c r="BF183" s="754"/>
      <c r="BG183" s="754"/>
      <c r="BH183" s="754"/>
      <c r="BI183" s="754"/>
      <c r="BJ183" s="754"/>
    </row>
    <row r="184" spans="6:62" ht="93" customHeight="1" x14ac:dyDescent="0.2">
      <c r="F184" s="790"/>
      <c r="G184" s="791"/>
      <c r="H184" s="791"/>
      <c r="I184" s="791"/>
      <c r="J184" s="791"/>
      <c r="K184" s="791"/>
      <c r="L184" s="791"/>
      <c r="M184" s="791"/>
      <c r="N184" s="791"/>
      <c r="U184" s="793"/>
      <c r="V184" s="794"/>
      <c r="W184" s="794"/>
      <c r="X184" s="794"/>
      <c r="Y184" s="794"/>
      <c r="Z184" s="794"/>
      <c r="AA184" s="794"/>
      <c r="AB184" s="794"/>
      <c r="AC184" s="794"/>
      <c r="AD184" s="794"/>
      <c r="AE184" s="794"/>
      <c r="AF184" s="794"/>
      <c r="AG184" s="794"/>
      <c r="AH184" s="794"/>
      <c r="AI184" s="794"/>
      <c r="AJ184" s="794"/>
      <c r="AK184" s="794"/>
      <c r="AL184" s="806"/>
      <c r="AZ184" s="808"/>
      <c r="BA184" s="754"/>
      <c r="BB184" s="754"/>
      <c r="BC184" s="754"/>
      <c r="BD184" s="754"/>
      <c r="BE184" s="754"/>
      <c r="BF184" s="754"/>
      <c r="BG184" s="754"/>
      <c r="BH184" s="754"/>
      <c r="BI184" s="754"/>
      <c r="BJ184" s="754"/>
    </row>
    <row r="185" spans="6:62" ht="93" customHeight="1" x14ac:dyDescent="0.2">
      <c r="F185" s="790"/>
      <c r="G185" s="791"/>
      <c r="H185" s="791"/>
      <c r="I185" s="791"/>
      <c r="J185" s="791"/>
      <c r="K185" s="791"/>
      <c r="L185" s="791"/>
      <c r="M185" s="791"/>
      <c r="N185" s="791"/>
      <c r="U185" s="793"/>
      <c r="V185" s="794"/>
      <c r="W185" s="794"/>
      <c r="X185" s="794"/>
      <c r="Y185" s="794"/>
      <c r="Z185" s="794"/>
      <c r="AA185" s="794"/>
      <c r="AB185" s="794"/>
      <c r="AC185" s="794"/>
      <c r="AD185" s="794"/>
      <c r="AE185" s="794"/>
      <c r="AF185" s="794"/>
      <c r="AG185" s="794"/>
      <c r="AH185" s="794"/>
      <c r="AI185" s="794"/>
      <c r="AJ185" s="794"/>
      <c r="AK185" s="794"/>
      <c r="AL185" s="806"/>
      <c r="AZ185" s="808"/>
      <c r="BA185" s="754"/>
      <c r="BB185" s="754"/>
      <c r="BC185" s="754"/>
      <c r="BD185" s="754"/>
      <c r="BE185" s="754"/>
      <c r="BF185" s="754"/>
      <c r="BG185" s="754"/>
      <c r="BH185" s="754"/>
      <c r="BI185" s="754"/>
      <c r="BJ185" s="754"/>
    </row>
    <row r="186" spans="6:62" ht="93" customHeight="1" x14ac:dyDescent="0.2">
      <c r="F186" s="790"/>
      <c r="G186" s="791"/>
      <c r="H186" s="791"/>
      <c r="I186" s="791"/>
      <c r="J186" s="791"/>
      <c r="K186" s="791"/>
      <c r="L186" s="791"/>
      <c r="M186" s="791"/>
      <c r="N186" s="791"/>
      <c r="U186" s="793"/>
      <c r="V186" s="794"/>
      <c r="W186" s="794"/>
      <c r="X186" s="794"/>
      <c r="Y186" s="794"/>
      <c r="Z186" s="794"/>
      <c r="AA186" s="794"/>
      <c r="AB186" s="794"/>
      <c r="AC186" s="794"/>
      <c r="AD186" s="794"/>
      <c r="AE186" s="794"/>
      <c r="AF186" s="794"/>
      <c r="AG186" s="794"/>
      <c r="AH186" s="794"/>
      <c r="AI186" s="794"/>
      <c r="AJ186" s="794"/>
      <c r="AK186" s="794"/>
      <c r="AL186" s="806"/>
      <c r="AZ186" s="808"/>
      <c r="BA186" s="754"/>
      <c r="BB186" s="754"/>
      <c r="BC186" s="754"/>
      <c r="BD186" s="754"/>
      <c r="BE186" s="754"/>
      <c r="BF186" s="754"/>
      <c r="BG186" s="754"/>
      <c r="BH186" s="754"/>
      <c r="BI186" s="754"/>
      <c r="BJ186" s="754"/>
    </row>
    <row r="187" spans="6:62" ht="93" customHeight="1" x14ac:dyDescent="0.2">
      <c r="F187" s="790"/>
      <c r="G187" s="791"/>
      <c r="H187" s="791"/>
      <c r="I187" s="791"/>
      <c r="J187" s="791"/>
      <c r="K187" s="791"/>
      <c r="L187" s="791"/>
      <c r="M187" s="791"/>
      <c r="N187" s="791"/>
      <c r="U187" s="793"/>
      <c r="V187" s="794"/>
      <c r="W187" s="794"/>
      <c r="X187" s="794"/>
      <c r="Y187" s="794"/>
      <c r="Z187" s="794"/>
      <c r="AA187" s="794"/>
      <c r="AB187" s="794"/>
      <c r="AC187" s="794"/>
      <c r="AD187" s="794"/>
      <c r="AE187" s="794"/>
      <c r="AF187" s="794"/>
      <c r="AG187" s="794"/>
      <c r="AH187" s="794"/>
      <c r="AI187" s="794"/>
      <c r="AJ187" s="794"/>
      <c r="AK187" s="794"/>
      <c r="AL187" s="806"/>
      <c r="AZ187" s="808"/>
      <c r="BA187" s="754"/>
      <c r="BB187" s="754"/>
      <c r="BC187" s="754"/>
      <c r="BD187" s="754"/>
      <c r="BE187" s="754"/>
      <c r="BF187" s="754"/>
      <c r="BG187" s="754"/>
      <c r="BH187" s="754"/>
      <c r="BI187" s="754"/>
      <c r="BJ187" s="754"/>
    </row>
    <row r="188" spans="6:62" ht="93" customHeight="1" x14ac:dyDescent="0.2">
      <c r="F188" s="790"/>
      <c r="G188" s="791"/>
      <c r="H188" s="791"/>
      <c r="I188" s="791"/>
      <c r="J188" s="791"/>
      <c r="K188" s="791"/>
      <c r="L188" s="791"/>
      <c r="M188" s="791"/>
      <c r="N188" s="791"/>
      <c r="U188" s="793"/>
      <c r="V188" s="794"/>
      <c r="W188" s="794"/>
      <c r="X188" s="794"/>
      <c r="Y188" s="794"/>
      <c r="Z188" s="794"/>
      <c r="AA188" s="794"/>
      <c r="AB188" s="794"/>
      <c r="AC188" s="794"/>
      <c r="AD188" s="794"/>
      <c r="AE188" s="794"/>
      <c r="AF188" s="794"/>
      <c r="AG188" s="794"/>
      <c r="AH188" s="794"/>
      <c r="AI188" s="794"/>
      <c r="AJ188" s="794"/>
      <c r="AK188" s="794"/>
      <c r="AL188" s="806"/>
      <c r="AZ188" s="808"/>
      <c r="BA188" s="754"/>
      <c r="BB188" s="754"/>
      <c r="BC188" s="754"/>
      <c r="BD188" s="754"/>
      <c r="BE188" s="754"/>
      <c r="BF188" s="754"/>
      <c r="BG188" s="754"/>
      <c r="BH188" s="754"/>
      <c r="BI188" s="754"/>
      <c r="BJ188" s="754"/>
    </row>
    <row r="189" spans="6:62" ht="93" customHeight="1" x14ac:dyDescent="0.2">
      <c r="F189" s="790"/>
      <c r="G189" s="791"/>
      <c r="H189" s="791"/>
      <c r="I189" s="791"/>
      <c r="J189" s="791"/>
      <c r="K189" s="791"/>
      <c r="L189" s="791"/>
      <c r="M189" s="791"/>
      <c r="N189" s="791"/>
      <c r="U189" s="793"/>
      <c r="V189" s="794"/>
      <c r="W189" s="794"/>
      <c r="X189" s="794"/>
      <c r="Y189" s="794"/>
      <c r="Z189" s="794"/>
      <c r="AA189" s="794"/>
      <c r="AB189" s="794"/>
      <c r="AC189" s="794"/>
      <c r="AD189" s="794"/>
      <c r="AE189" s="794"/>
      <c r="AF189" s="794"/>
      <c r="AG189" s="794"/>
      <c r="AH189" s="794"/>
      <c r="AI189" s="794"/>
      <c r="AJ189" s="794"/>
      <c r="AK189" s="794"/>
      <c r="AL189" s="806"/>
      <c r="AZ189" s="808"/>
      <c r="BA189" s="754"/>
      <c r="BB189" s="754"/>
      <c r="BC189" s="754"/>
      <c r="BD189" s="754"/>
      <c r="BE189" s="754"/>
      <c r="BF189" s="754"/>
      <c r="BG189" s="754"/>
      <c r="BH189" s="754"/>
      <c r="BI189" s="754"/>
      <c r="BJ189" s="754"/>
    </row>
    <row r="190" spans="6:62" ht="93" customHeight="1" x14ac:dyDescent="0.2">
      <c r="F190" s="790"/>
      <c r="G190" s="791"/>
      <c r="H190" s="791"/>
      <c r="I190" s="791"/>
      <c r="J190" s="791"/>
      <c r="K190" s="791"/>
      <c r="L190" s="791"/>
      <c r="M190" s="791"/>
      <c r="N190" s="791"/>
      <c r="U190" s="793"/>
      <c r="V190" s="794"/>
      <c r="W190" s="794"/>
      <c r="X190" s="794"/>
      <c r="Y190" s="794"/>
      <c r="Z190" s="794"/>
      <c r="AA190" s="794"/>
      <c r="AB190" s="794"/>
      <c r="AC190" s="794"/>
      <c r="AD190" s="794"/>
      <c r="AE190" s="794"/>
      <c r="AF190" s="794"/>
      <c r="AG190" s="794"/>
      <c r="AH190" s="794"/>
      <c r="AI190" s="794"/>
      <c r="AJ190" s="794"/>
      <c r="AK190" s="794"/>
      <c r="AL190" s="806"/>
      <c r="AZ190" s="808"/>
      <c r="BA190" s="754"/>
      <c r="BB190" s="754"/>
      <c r="BC190" s="754"/>
      <c r="BD190" s="754"/>
      <c r="BE190" s="754"/>
      <c r="BF190" s="754"/>
      <c r="BG190" s="754"/>
      <c r="BH190" s="754"/>
      <c r="BI190" s="754"/>
      <c r="BJ190" s="754"/>
    </row>
    <row r="191" spans="6:62" ht="93" customHeight="1" x14ac:dyDescent="0.2">
      <c r="F191" s="790"/>
      <c r="G191" s="791"/>
      <c r="H191" s="791"/>
      <c r="I191" s="791"/>
      <c r="J191" s="791"/>
      <c r="K191" s="791"/>
      <c r="L191" s="791"/>
      <c r="M191" s="791"/>
      <c r="N191" s="791"/>
      <c r="U191" s="793"/>
      <c r="V191" s="794"/>
      <c r="W191" s="794"/>
      <c r="X191" s="794"/>
      <c r="Y191" s="794"/>
      <c r="Z191" s="794"/>
      <c r="AA191" s="794"/>
      <c r="AB191" s="794"/>
      <c r="AC191" s="794"/>
      <c r="AD191" s="794"/>
      <c r="AE191" s="794"/>
      <c r="AF191" s="794"/>
      <c r="AG191" s="794"/>
      <c r="AH191" s="794"/>
      <c r="AI191" s="794"/>
      <c r="AJ191" s="794"/>
      <c r="AK191" s="794"/>
      <c r="AL191" s="806"/>
      <c r="AZ191" s="808"/>
      <c r="BA191" s="754"/>
      <c r="BB191" s="754"/>
      <c r="BC191" s="754"/>
      <c r="BD191" s="754"/>
      <c r="BE191" s="754"/>
      <c r="BF191" s="754"/>
      <c r="BG191" s="754"/>
      <c r="BH191" s="754"/>
      <c r="BI191" s="754"/>
      <c r="BJ191" s="754"/>
    </row>
    <row r="192" spans="6:62" ht="93" customHeight="1" x14ac:dyDescent="0.2">
      <c r="F192" s="790"/>
      <c r="G192" s="791"/>
      <c r="H192" s="791"/>
      <c r="I192" s="791"/>
      <c r="J192" s="791"/>
      <c r="K192" s="791"/>
      <c r="L192" s="791"/>
      <c r="M192" s="791"/>
      <c r="N192" s="791"/>
      <c r="U192" s="793"/>
      <c r="V192" s="794"/>
      <c r="W192" s="794"/>
      <c r="X192" s="794"/>
      <c r="Y192" s="794"/>
      <c r="Z192" s="794"/>
      <c r="AA192" s="794"/>
      <c r="AB192" s="794"/>
      <c r="AC192" s="794"/>
      <c r="AD192" s="794"/>
      <c r="AE192" s="794"/>
      <c r="AF192" s="794"/>
      <c r="AG192" s="794"/>
      <c r="AH192" s="794"/>
      <c r="AI192" s="794"/>
      <c r="AJ192" s="794"/>
      <c r="AK192" s="794"/>
      <c r="AL192" s="806"/>
      <c r="AZ192" s="808"/>
      <c r="BA192" s="754"/>
      <c r="BB192" s="754"/>
      <c r="BC192" s="754"/>
      <c r="BD192" s="754"/>
      <c r="BE192" s="754"/>
      <c r="BF192" s="754"/>
      <c r="BG192" s="754"/>
      <c r="BH192" s="754"/>
      <c r="BI192" s="754"/>
      <c r="BJ192" s="754"/>
    </row>
    <row r="193" spans="6:62" ht="93" customHeight="1" x14ac:dyDescent="0.2">
      <c r="F193" s="790"/>
      <c r="G193" s="791"/>
      <c r="H193" s="791"/>
      <c r="I193" s="791"/>
      <c r="J193" s="791"/>
      <c r="K193" s="791"/>
      <c r="L193" s="791"/>
      <c r="M193" s="791"/>
      <c r="N193" s="791"/>
      <c r="U193" s="793"/>
      <c r="V193" s="794"/>
      <c r="W193" s="794"/>
      <c r="X193" s="794"/>
      <c r="Y193" s="794"/>
      <c r="Z193" s="794"/>
      <c r="AA193" s="794"/>
      <c r="AB193" s="794"/>
      <c r="AC193" s="794"/>
      <c r="AD193" s="794"/>
      <c r="AE193" s="794"/>
      <c r="AF193" s="794"/>
      <c r="AG193" s="794"/>
      <c r="AH193" s="794"/>
      <c r="AI193" s="794"/>
      <c r="AJ193" s="794"/>
      <c r="AK193" s="794"/>
      <c r="AL193" s="806"/>
      <c r="AZ193" s="808"/>
      <c r="BA193" s="754"/>
      <c r="BB193" s="754"/>
      <c r="BC193" s="754"/>
      <c r="BD193" s="754"/>
      <c r="BE193" s="754"/>
      <c r="BF193" s="754"/>
      <c r="BG193" s="754"/>
      <c r="BH193" s="754"/>
      <c r="BI193" s="754"/>
      <c r="BJ193" s="754"/>
    </row>
    <row r="194" spans="6:62" ht="93" customHeight="1" x14ac:dyDescent="0.2">
      <c r="F194" s="790"/>
      <c r="G194" s="791"/>
      <c r="H194" s="791"/>
      <c r="I194" s="791"/>
      <c r="J194" s="791"/>
      <c r="K194" s="791"/>
      <c r="L194" s="791"/>
      <c r="M194" s="791"/>
      <c r="N194" s="791"/>
      <c r="U194" s="793"/>
      <c r="V194" s="794"/>
      <c r="W194" s="794"/>
      <c r="X194" s="794"/>
      <c r="Y194" s="794"/>
      <c r="Z194" s="794"/>
      <c r="AA194" s="794"/>
      <c r="AB194" s="794"/>
      <c r="AC194" s="794"/>
      <c r="AD194" s="794"/>
      <c r="AE194" s="794"/>
      <c r="AF194" s="794"/>
      <c r="AG194" s="794"/>
      <c r="AH194" s="794"/>
      <c r="AI194" s="794"/>
      <c r="AJ194" s="794"/>
      <c r="AK194" s="794"/>
      <c r="AL194" s="806"/>
      <c r="AZ194" s="808"/>
      <c r="BA194" s="754"/>
      <c r="BB194" s="754"/>
      <c r="BC194" s="754"/>
      <c r="BD194" s="754"/>
      <c r="BE194" s="754"/>
      <c r="BF194" s="754"/>
      <c r="BG194" s="754"/>
      <c r="BH194" s="754"/>
      <c r="BI194" s="754"/>
      <c r="BJ194" s="754"/>
    </row>
    <row r="195" spans="6:62" ht="93" customHeight="1" x14ac:dyDescent="0.2">
      <c r="F195" s="790"/>
      <c r="G195" s="791"/>
      <c r="H195" s="791"/>
      <c r="I195" s="791"/>
      <c r="J195" s="791"/>
      <c r="K195" s="791"/>
      <c r="L195" s="791"/>
      <c r="M195" s="791"/>
      <c r="N195" s="791"/>
      <c r="U195" s="793"/>
      <c r="V195" s="794"/>
      <c r="W195" s="794"/>
      <c r="X195" s="794"/>
      <c r="Y195" s="794"/>
      <c r="Z195" s="794"/>
      <c r="AA195" s="794"/>
      <c r="AB195" s="794"/>
      <c r="AC195" s="794"/>
      <c r="AD195" s="794"/>
      <c r="AE195" s="794"/>
      <c r="AF195" s="794"/>
      <c r="AG195" s="794"/>
      <c r="AH195" s="794"/>
      <c r="AI195" s="794"/>
      <c r="AJ195" s="794"/>
      <c r="AK195" s="794"/>
      <c r="AL195" s="806"/>
      <c r="AZ195" s="808"/>
      <c r="BA195" s="754"/>
      <c r="BB195" s="754"/>
      <c r="BC195" s="754"/>
      <c r="BD195" s="754"/>
      <c r="BE195" s="754"/>
      <c r="BF195" s="754"/>
      <c r="BG195" s="754"/>
      <c r="BH195" s="754"/>
      <c r="BI195" s="754"/>
      <c r="BJ195" s="754"/>
    </row>
    <row r="196" spans="6:62" ht="93" customHeight="1" x14ac:dyDescent="0.2">
      <c r="F196" s="790"/>
      <c r="G196" s="791"/>
      <c r="H196" s="791"/>
      <c r="I196" s="791"/>
      <c r="J196" s="791"/>
      <c r="K196" s="791"/>
      <c r="L196" s="791"/>
      <c r="M196" s="791"/>
      <c r="N196" s="791"/>
      <c r="U196" s="793"/>
      <c r="V196" s="794"/>
      <c r="W196" s="794"/>
      <c r="X196" s="794"/>
      <c r="Y196" s="794"/>
      <c r="Z196" s="794"/>
      <c r="AA196" s="794"/>
      <c r="AB196" s="794"/>
      <c r="AC196" s="794"/>
      <c r="AD196" s="794"/>
      <c r="AE196" s="794"/>
      <c r="AF196" s="794"/>
      <c r="AG196" s="794"/>
      <c r="AH196" s="794"/>
      <c r="AI196" s="794"/>
      <c r="AJ196" s="794"/>
      <c r="AK196" s="794"/>
      <c r="AL196" s="806"/>
      <c r="AZ196" s="808"/>
      <c r="BA196" s="754"/>
      <c r="BB196" s="754"/>
      <c r="BC196" s="754"/>
      <c r="BD196" s="754"/>
      <c r="BE196" s="754"/>
      <c r="BF196" s="754"/>
      <c r="BG196" s="754"/>
      <c r="BH196" s="754"/>
      <c r="BI196" s="754"/>
      <c r="BJ196" s="754"/>
    </row>
    <row r="197" spans="6:62" ht="93" customHeight="1" x14ac:dyDescent="0.2">
      <c r="F197" s="790"/>
      <c r="G197" s="791"/>
      <c r="H197" s="791"/>
      <c r="I197" s="791"/>
      <c r="J197" s="791"/>
      <c r="K197" s="791"/>
      <c r="L197" s="791"/>
      <c r="M197" s="791"/>
      <c r="N197" s="791"/>
      <c r="U197" s="793"/>
      <c r="V197" s="794"/>
      <c r="W197" s="794"/>
      <c r="X197" s="794"/>
      <c r="Y197" s="794"/>
      <c r="Z197" s="794"/>
      <c r="AA197" s="794"/>
      <c r="AB197" s="794"/>
      <c r="AC197" s="794"/>
      <c r="AD197" s="794"/>
      <c r="AE197" s="794"/>
      <c r="AF197" s="794"/>
      <c r="AG197" s="794"/>
      <c r="AH197" s="794"/>
      <c r="AI197" s="794"/>
      <c r="AJ197" s="794"/>
      <c r="AK197" s="794"/>
      <c r="AL197" s="806"/>
      <c r="AZ197" s="808"/>
      <c r="BA197" s="754"/>
      <c r="BB197" s="754"/>
      <c r="BC197" s="754"/>
      <c r="BD197" s="754"/>
      <c r="BE197" s="754"/>
      <c r="BF197" s="754"/>
      <c r="BG197" s="754"/>
      <c r="BH197" s="754"/>
      <c r="BI197" s="754"/>
      <c r="BJ197" s="754"/>
    </row>
    <row r="198" spans="6:62" ht="93" customHeight="1" x14ac:dyDescent="0.2">
      <c r="F198" s="790"/>
      <c r="G198" s="791"/>
      <c r="H198" s="791"/>
      <c r="I198" s="791"/>
      <c r="J198" s="791"/>
      <c r="K198" s="791"/>
      <c r="L198" s="791"/>
      <c r="M198" s="791"/>
      <c r="N198" s="791"/>
      <c r="U198" s="793"/>
      <c r="V198" s="794"/>
      <c r="W198" s="794"/>
      <c r="X198" s="794"/>
      <c r="Y198" s="794"/>
      <c r="Z198" s="794"/>
      <c r="AA198" s="794"/>
      <c r="AB198" s="794"/>
      <c r="AC198" s="794"/>
      <c r="AD198" s="794"/>
      <c r="AE198" s="794"/>
      <c r="AF198" s="794"/>
      <c r="AG198" s="794"/>
      <c r="AH198" s="794"/>
      <c r="AI198" s="794"/>
      <c r="AJ198" s="794"/>
      <c r="AK198" s="794"/>
      <c r="AL198" s="806"/>
      <c r="AZ198" s="808"/>
      <c r="BA198" s="754"/>
      <c r="BB198" s="754"/>
      <c r="BC198" s="754"/>
      <c r="BD198" s="754"/>
      <c r="BE198" s="754"/>
      <c r="BF198" s="754"/>
      <c r="BG198" s="754"/>
      <c r="BH198" s="754"/>
      <c r="BI198" s="754"/>
      <c r="BJ198" s="754"/>
    </row>
    <row r="199" spans="6:62" ht="93" customHeight="1" x14ac:dyDescent="0.2">
      <c r="F199" s="790"/>
      <c r="G199" s="791"/>
      <c r="H199" s="791"/>
      <c r="I199" s="791"/>
      <c r="J199" s="791"/>
      <c r="K199" s="791"/>
      <c r="L199" s="791"/>
      <c r="M199" s="791"/>
      <c r="N199" s="791"/>
      <c r="U199" s="793"/>
      <c r="V199" s="794"/>
      <c r="W199" s="794"/>
      <c r="X199" s="794"/>
      <c r="Y199" s="794"/>
      <c r="Z199" s="794"/>
      <c r="AA199" s="794"/>
      <c r="AB199" s="794"/>
      <c r="AC199" s="794"/>
      <c r="AD199" s="794"/>
      <c r="AE199" s="794"/>
      <c r="AF199" s="794"/>
      <c r="AG199" s="794"/>
      <c r="AH199" s="794"/>
      <c r="AI199" s="794"/>
      <c r="AJ199" s="794"/>
      <c r="AK199" s="794"/>
      <c r="AL199" s="806"/>
      <c r="AZ199" s="808"/>
      <c r="BA199" s="754"/>
      <c r="BB199" s="754"/>
      <c r="BC199" s="754"/>
      <c r="BD199" s="754"/>
      <c r="BE199" s="754"/>
      <c r="BF199" s="754"/>
      <c r="BG199" s="754"/>
      <c r="BH199" s="754"/>
      <c r="BI199" s="754"/>
      <c r="BJ199" s="754"/>
    </row>
    <row r="200" spans="6:62" ht="93" customHeight="1" x14ac:dyDescent="0.2">
      <c r="F200" s="790"/>
      <c r="G200" s="791"/>
      <c r="H200" s="791"/>
      <c r="I200" s="791"/>
      <c r="J200" s="791"/>
      <c r="K200" s="791"/>
      <c r="L200" s="791"/>
      <c r="M200" s="791"/>
      <c r="N200" s="791"/>
      <c r="U200" s="793"/>
      <c r="V200" s="794"/>
      <c r="W200" s="794"/>
      <c r="X200" s="794"/>
      <c r="Y200" s="794"/>
      <c r="Z200" s="794"/>
      <c r="AA200" s="794"/>
      <c r="AB200" s="794"/>
      <c r="AC200" s="794"/>
      <c r="AD200" s="794"/>
      <c r="AE200" s="794"/>
      <c r="AF200" s="794"/>
      <c r="AG200" s="794"/>
      <c r="AH200" s="794"/>
      <c r="AI200" s="794"/>
      <c r="AJ200" s="794"/>
      <c r="AK200" s="794"/>
      <c r="AL200" s="806"/>
      <c r="AZ200" s="808"/>
      <c r="BA200" s="754"/>
      <c r="BB200" s="754"/>
      <c r="BC200" s="754"/>
      <c r="BD200" s="754"/>
      <c r="BE200" s="754"/>
      <c r="BF200" s="754"/>
      <c r="BG200" s="754"/>
      <c r="BH200" s="754"/>
      <c r="BI200" s="754"/>
      <c r="BJ200" s="754"/>
    </row>
    <row r="201" spans="6:62" ht="93" customHeight="1" x14ac:dyDescent="0.2">
      <c r="F201" s="790"/>
      <c r="G201" s="791"/>
      <c r="H201" s="791"/>
      <c r="I201" s="791"/>
      <c r="J201" s="791"/>
      <c r="K201" s="791"/>
      <c r="L201" s="791"/>
      <c r="M201" s="791"/>
      <c r="N201" s="791"/>
      <c r="U201" s="793"/>
      <c r="V201" s="794"/>
      <c r="W201" s="794"/>
      <c r="X201" s="794"/>
      <c r="Y201" s="794"/>
      <c r="Z201" s="794"/>
      <c r="AA201" s="794"/>
      <c r="AB201" s="794"/>
      <c r="AC201" s="794"/>
      <c r="AD201" s="794"/>
      <c r="AE201" s="794"/>
      <c r="AF201" s="794"/>
      <c r="AG201" s="794"/>
      <c r="AH201" s="794"/>
      <c r="AI201" s="794"/>
      <c r="AJ201" s="794"/>
      <c r="AK201" s="794"/>
      <c r="AL201" s="806"/>
      <c r="AZ201" s="808"/>
      <c r="BA201" s="754"/>
      <c r="BB201" s="754"/>
      <c r="BC201" s="754"/>
      <c r="BD201" s="754"/>
      <c r="BE201" s="754"/>
      <c r="BF201" s="754"/>
      <c r="BG201" s="754"/>
      <c r="BH201" s="754"/>
      <c r="BI201" s="754"/>
      <c r="BJ201" s="754"/>
    </row>
    <row r="202" spans="6:62" ht="93" customHeight="1" x14ac:dyDescent="0.2">
      <c r="F202" s="790"/>
      <c r="G202" s="791"/>
      <c r="H202" s="791"/>
      <c r="I202" s="791"/>
      <c r="J202" s="791"/>
      <c r="K202" s="791"/>
      <c r="L202" s="791"/>
      <c r="M202" s="791"/>
      <c r="N202" s="791"/>
      <c r="U202" s="793"/>
      <c r="V202" s="794"/>
      <c r="W202" s="794"/>
      <c r="X202" s="794"/>
      <c r="Y202" s="794"/>
      <c r="Z202" s="794"/>
      <c r="AA202" s="794"/>
      <c r="AB202" s="794"/>
      <c r="AC202" s="794"/>
      <c r="AD202" s="794"/>
      <c r="AE202" s="794"/>
      <c r="AF202" s="794"/>
      <c r="AG202" s="794"/>
      <c r="AH202" s="794"/>
      <c r="AI202" s="794"/>
      <c r="AJ202" s="794"/>
      <c r="AK202" s="794"/>
      <c r="AL202" s="806"/>
      <c r="AZ202" s="808"/>
      <c r="BA202" s="754"/>
      <c r="BB202" s="754"/>
      <c r="BC202" s="754"/>
      <c r="BD202" s="754"/>
      <c r="BE202" s="754"/>
      <c r="BF202" s="754"/>
      <c r="BG202" s="754"/>
      <c r="BH202" s="754"/>
      <c r="BI202" s="754"/>
      <c r="BJ202" s="754"/>
    </row>
    <row r="203" spans="6:62" ht="93" customHeight="1" x14ac:dyDescent="0.2">
      <c r="F203" s="790"/>
      <c r="G203" s="791"/>
      <c r="H203" s="791"/>
      <c r="I203" s="791"/>
      <c r="J203" s="791"/>
      <c r="K203" s="791"/>
      <c r="L203" s="791"/>
      <c r="M203" s="791"/>
      <c r="N203" s="791"/>
      <c r="U203" s="793"/>
      <c r="V203" s="794"/>
      <c r="W203" s="794"/>
      <c r="X203" s="794"/>
      <c r="Y203" s="794"/>
      <c r="Z203" s="794"/>
      <c r="AA203" s="794"/>
      <c r="AB203" s="794"/>
      <c r="AC203" s="794"/>
      <c r="AD203" s="794"/>
      <c r="AE203" s="794"/>
      <c r="AF203" s="794"/>
      <c r="AG203" s="794"/>
      <c r="AH203" s="794"/>
      <c r="AI203" s="794"/>
      <c r="AJ203" s="794"/>
      <c r="AK203" s="794"/>
      <c r="AL203" s="806"/>
      <c r="AZ203" s="808"/>
      <c r="BA203" s="754"/>
      <c r="BB203" s="754"/>
      <c r="BC203" s="754"/>
      <c r="BD203" s="754"/>
      <c r="BE203" s="754"/>
      <c r="BF203" s="754"/>
      <c r="BG203" s="754"/>
      <c r="BH203" s="754"/>
      <c r="BI203" s="754"/>
      <c r="BJ203" s="754"/>
    </row>
    <row r="204" spans="6:62" ht="93" customHeight="1" x14ac:dyDescent="0.2">
      <c r="F204" s="790"/>
      <c r="G204" s="791"/>
      <c r="H204" s="791"/>
      <c r="I204" s="791"/>
      <c r="J204" s="791"/>
      <c r="K204" s="791"/>
      <c r="L204" s="791"/>
      <c r="M204" s="791"/>
      <c r="N204" s="791"/>
      <c r="U204" s="793"/>
      <c r="V204" s="794"/>
      <c r="W204" s="794"/>
      <c r="X204" s="794"/>
      <c r="Y204" s="794"/>
      <c r="Z204" s="794"/>
      <c r="AA204" s="794"/>
      <c r="AB204" s="794"/>
      <c r="AC204" s="794"/>
      <c r="AD204" s="794"/>
      <c r="AE204" s="794"/>
      <c r="AF204" s="794"/>
      <c r="AG204" s="794"/>
      <c r="AH204" s="794"/>
      <c r="AI204" s="794"/>
      <c r="AJ204" s="794"/>
      <c r="AK204" s="794"/>
      <c r="AL204" s="806"/>
      <c r="AZ204" s="808"/>
      <c r="BA204" s="754"/>
      <c r="BB204" s="754"/>
      <c r="BC204" s="754"/>
      <c r="BD204" s="754"/>
      <c r="BE204" s="754"/>
      <c r="BF204" s="754"/>
      <c r="BG204" s="754"/>
      <c r="BH204" s="754"/>
      <c r="BI204" s="754"/>
      <c r="BJ204" s="754"/>
    </row>
    <row r="205" spans="6:62" ht="93" customHeight="1" x14ac:dyDescent="0.2">
      <c r="F205" s="790"/>
      <c r="G205" s="791"/>
      <c r="H205" s="791"/>
      <c r="I205" s="791"/>
      <c r="J205" s="791"/>
      <c r="K205" s="791"/>
      <c r="L205" s="791"/>
      <c r="M205" s="791"/>
      <c r="N205" s="791"/>
      <c r="U205" s="793"/>
      <c r="V205" s="794"/>
      <c r="W205" s="794"/>
      <c r="X205" s="794"/>
      <c r="Y205" s="794"/>
      <c r="Z205" s="794"/>
      <c r="AA205" s="794"/>
      <c r="AB205" s="794"/>
      <c r="AC205" s="794"/>
      <c r="AD205" s="794"/>
      <c r="AE205" s="794"/>
      <c r="AF205" s="794"/>
      <c r="AG205" s="794"/>
      <c r="AH205" s="794"/>
      <c r="AI205" s="794"/>
      <c r="AJ205" s="794"/>
      <c r="AK205" s="794"/>
      <c r="AL205" s="806"/>
      <c r="AZ205" s="808"/>
      <c r="BA205" s="754"/>
      <c r="BB205" s="754"/>
      <c r="BC205" s="754"/>
      <c r="BD205" s="754"/>
      <c r="BE205" s="754"/>
      <c r="BF205" s="754"/>
      <c r="BG205" s="754"/>
      <c r="BH205" s="754"/>
      <c r="BI205" s="754"/>
      <c r="BJ205" s="754"/>
    </row>
    <row r="206" spans="6:62" ht="93" customHeight="1" x14ac:dyDescent="0.2">
      <c r="F206" s="790"/>
      <c r="G206" s="791"/>
      <c r="H206" s="791"/>
      <c r="I206" s="791"/>
      <c r="J206" s="791"/>
      <c r="K206" s="791"/>
      <c r="L206" s="791"/>
      <c r="M206" s="791"/>
      <c r="N206" s="791"/>
      <c r="U206" s="793"/>
      <c r="V206" s="794"/>
      <c r="W206" s="794"/>
      <c r="X206" s="794"/>
      <c r="Y206" s="794"/>
      <c r="Z206" s="794"/>
      <c r="AA206" s="794"/>
      <c r="AB206" s="794"/>
      <c r="AC206" s="794"/>
      <c r="AD206" s="794"/>
      <c r="AE206" s="794"/>
      <c r="AF206" s="794"/>
      <c r="AG206" s="794"/>
      <c r="AH206" s="794"/>
      <c r="AI206" s="794"/>
      <c r="AJ206" s="794"/>
      <c r="AK206" s="794"/>
      <c r="AL206" s="806"/>
      <c r="AZ206" s="808"/>
      <c r="BA206" s="754"/>
      <c r="BB206" s="754"/>
      <c r="BC206" s="754"/>
      <c r="BD206" s="754"/>
      <c r="BE206" s="754"/>
      <c r="BF206" s="754"/>
      <c r="BG206" s="754"/>
      <c r="BH206" s="754"/>
      <c r="BI206" s="754"/>
      <c r="BJ206" s="754"/>
    </row>
    <row r="207" spans="6:62" ht="93" customHeight="1" x14ac:dyDescent="0.2">
      <c r="F207" s="790"/>
      <c r="G207" s="791"/>
      <c r="H207" s="791"/>
      <c r="I207" s="791"/>
      <c r="J207" s="791"/>
      <c r="K207" s="791"/>
      <c r="L207" s="791"/>
      <c r="M207" s="791"/>
      <c r="N207" s="791"/>
      <c r="U207" s="793"/>
      <c r="V207" s="794"/>
      <c r="W207" s="794"/>
      <c r="X207" s="794"/>
      <c r="Y207" s="794"/>
      <c r="Z207" s="794"/>
      <c r="AA207" s="794"/>
      <c r="AB207" s="794"/>
      <c r="AC207" s="794"/>
      <c r="AD207" s="794"/>
      <c r="AE207" s="794"/>
      <c r="AF207" s="794"/>
      <c r="AG207" s="794"/>
      <c r="AH207" s="794"/>
      <c r="AI207" s="794"/>
      <c r="AJ207" s="794"/>
      <c r="AK207" s="794"/>
      <c r="AL207" s="806"/>
      <c r="AZ207" s="808"/>
      <c r="BA207" s="754"/>
      <c r="BB207" s="754"/>
      <c r="BC207" s="754"/>
      <c r="BD207" s="754"/>
      <c r="BE207" s="754"/>
      <c r="BF207" s="754"/>
      <c r="BG207" s="754"/>
      <c r="BH207" s="754"/>
      <c r="BI207" s="754"/>
      <c r="BJ207" s="754"/>
    </row>
    <row r="208" spans="6:62" ht="93" customHeight="1" x14ac:dyDescent="0.2">
      <c r="F208" s="790"/>
      <c r="G208" s="791"/>
      <c r="H208" s="791"/>
      <c r="I208" s="791"/>
      <c r="J208" s="791"/>
      <c r="K208" s="791"/>
      <c r="L208" s="791"/>
      <c r="M208" s="791"/>
      <c r="N208" s="791"/>
      <c r="U208" s="793"/>
      <c r="V208" s="794"/>
      <c r="W208" s="794"/>
      <c r="X208" s="794"/>
      <c r="Y208" s="794"/>
      <c r="Z208" s="794"/>
      <c r="AA208" s="794"/>
      <c r="AB208" s="794"/>
      <c r="AC208" s="794"/>
      <c r="AD208" s="794"/>
      <c r="AE208" s="794"/>
      <c r="AF208" s="794"/>
      <c r="AG208" s="794"/>
      <c r="AH208" s="794"/>
      <c r="AI208" s="794"/>
      <c r="AJ208" s="794"/>
      <c r="AK208" s="794"/>
      <c r="AL208" s="806"/>
      <c r="AZ208" s="808"/>
      <c r="BA208" s="754"/>
      <c r="BB208" s="754"/>
      <c r="BC208" s="754"/>
      <c r="BD208" s="754"/>
      <c r="BE208" s="754"/>
      <c r="BF208" s="754"/>
      <c r="BG208" s="754"/>
      <c r="BH208" s="754"/>
      <c r="BI208" s="754"/>
      <c r="BJ208" s="754"/>
    </row>
    <row r="209" spans="6:62" ht="93" customHeight="1" x14ac:dyDescent="0.2">
      <c r="F209" s="790"/>
      <c r="G209" s="791"/>
      <c r="H209" s="791"/>
      <c r="I209" s="791"/>
      <c r="J209" s="791"/>
      <c r="K209" s="791"/>
      <c r="L209" s="791"/>
      <c r="M209" s="791"/>
      <c r="N209" s="791"/>
      <c r="U209" s="793"/>
      <c r="V209" s="794"/>
      <c r="W209" s="794"/>
      <c r="X209" s="794"/>
      <c r="Y209" s="794"/>
      <c r="Z209" s="794"/>
      <c r="AA209" s="794"/>
      <c r="AB209" s="794"/>
      <c r="AC209" s="794"/>
      <c r="AD209" s="794"/>
      <c r="AE209" s="794"/>
      <c r="AF209" s="794"/>
      <c r="AG209" s="794"/>
      <c r="AH209" s="794"/>
      <c r="AI209" s="794"/>
      <c r="AJ209" s="794"/>
      <c r="AK209" s="794"/>
      <c r="AL209" s="806"/>
      <c r="AZ209" s="808"/>
      <c r="BA209" s="754"/>
      <c r="BB209" s="754"/>
      <c r="BC209" s="754"/>
      <c r="BD209" s="754"/>
      <c r="BE209" s="754"/>
      <c r="BF209" s="754"/>
      <c r="BG209" s="754"/>
      <c r="BH209" s="754"/>
      <c r="BI209" s="754"/>
      <c r="BJ209" s="754"/>
    </row>
    <row r="210" spans="6:62" ht="93" customHeight="1" x14ac:dyDescent="0.2">
      <c r="F210" s="790"/>
      <c r="G210" s="791"/>
      <c r="H210" s="791"/>
      <c r="I210" s="791"/>
      <c r="J210" s="791"/>
      <c r="K210" s="791"/>
      <c r="L210" s="791"/>
      <c r="M210" s="791"/>
      <c r="N210" s="791"/>
      <c r="U210" s="793"/>
      <c r="V210" s="794"/>
      <c r="W210" s="794"/>
      <c r="X210" s="794"/>
      <c r="Y210" s="794"/>
      <c r="Z210" s="794"/>
      <c r="AA210" s="794"/>
      <c r="AB210" s="794"/>
      <c r="AC210" s="794"/>
      <c r="AD210" s="794"/>
      <c r="AE210" s="794"/>
      <c r="AF210" s="794"/>
      <c r="AG210" s="794"/>
      <c r="AH210" s="794"/>
      <c r="AI210" s="794"/>
      <c r="AJ210" s="794"/>
      <c r="AK210" s="794"/>
      <c r="AL210" s="806"/>
      <c r="AZ210" s="808"/>
      <c r="BA210" s="754"/>
      <c r="BB210" s="754"/>
      <c r="BC210" s="754"/>
      <c r="BD210" s="754"/>
      <c r="BE210" s="754"/>
      <c r="BF210" s="754"/>
      <c r="BG210" s="754"/>
      <c r="BH210" s="754"/>
      <c r="BI210" s="754"/>
      <c r="BJ210" s="754"/>
    </row>
    <row r="211" spans="6:62" ht="93" customHeight="1" x14ac:dyDescent="0.2">
      <c r="F211" s="790"/>
      <c r="G211" s="791"/>
      <c r="H211" s="791"/>
      <c r="I211" s="791"/>
      <c r="J211" s="791"/>
      <c r="K211" s="791"/>
      <c r="L211" s="791"/>
      <c r="M211" s="791"/>
      <c r="N211" s="791"/>
      <c r="U211" s="793"/>
      <c r="V211" s="794"/>
      <c r="W211" s="794"/>
      <c r="X211" s="794"/>
      <c r="Y211" s="794"/>
      <c r="Z211" s="794"/>
      <c r="AA211" s="794"/>
      <c r="AB211" s="794"/>
      <c r="AC211" s="794"/>
      <c r="AD211" s="794"/>
      <c r="AE211" s="794"/>
      <c r="AF211" s="794"/>
      <c r="AG211" s="794"/>
      <c r="AH211" s="794"/>
      <c r="AI211" s="794"/>
      <c r="AJ211" s="794"/>
      <c r="AK211" s="794"/>
      <c r="AL211" s="806"/>
      <c r="AZ211" s="808"/>
      <c r="BA211" s="754"/>
      <c r="BB211" s="754"/>
      <c r="BC211" s="754"/>
      <c r="BD211" s="754"/>
      <c r="BE211" s="754"/>
      <c r="BF211" s="754"/>
      <c r="BG211" s="754"/>
      <c r="BH211" s="754"/>
      <c r="BI211" s="754"/>
      <c r="BJ211" s="754"/>
    </row>
    <row r="212" spans="6:62" ht="93" customHeight="1" x14ac:dyDescent="0.2">
      <c r="F212" s="790"/>
      <c r="G212" s="791"/>
      <c r="H212" s="791"/>
      <c r="I212" s="791"/>
      <c r="J212" s="791"/>
      <c r="K212" s="791"/>
      <c r="L212" s="791"/>
      <c r="M212" s="791"/>
      <c r="N212" s="791"/>
      <c r="U212" s="793"/>
      <c r="V212" s="794"/>
      <c r="W212" s="794"/>
      <c r="X212" s="794"/>
      <c r="Y212" s="794"/>
      <c r="Z212" s="794"/>
      <c r="AA212" s="794"/>
      <c r="AB212" s="794"/>
      <c r="AC212" s="794"/>
      <c r="AD212" s="794"/>
      <c r="AE212" s="794"/>
      <c r="AF212" s="794"/>
      <c r="AG212" s="794"/>
      <c r="AH212" s="794"/>
      <c r="AI212" s="794"/>
      <c r="AJ212" s="794"/>
      <c r="AK212" s="794"/>
      <c r="AL212" s="806"/>
      <c r="AZ212" s="808"/>
      <c r="BA212" s="754"/>
      <c r="BB212" s="754"/>
      <c r="BC212" s="754"/>
      <c r="BD212" s="754"/>
      <c r="BE212" s="754"/>
      <c r="BF212" s="754"/>
      <c r="BG212" s="754"/>
      <c r="BH212" s="754"/>
      <c r="BI212" s="754"/>
      <c r="BJ212" s="754"/>
    </row>
    <row r="213" spans="6:62" ht="93" customHeight="1" x14ac:dyDescent="0.2">
      <c r="F213" s="790"/>
      <c r="G213" s="791"/>
      <c r="H213" s="791"/>
      <c r="I213" s="791"/>
      <c r="J213" s="791"/>
      <c r="K213" s="791"/>
      <c r="L213" s="791"/>
      <c r="M213" s="791"/>
      <c r="N213" s="791"/>
      <c r="U213" s="793"/>
      <c r="V213" s="794"/>
      <c r="W213" s="794"/>
      <c r="X213" s="794"/>
      <c r="Y213" s="794"/>
      <c r="Z213" s="794"/>
      <c r="AA213" s="794"/>
      <c r="AB213" s="794"/>
      <c r="AC213" s="794"/>
      <c r="AD213" s="794"/>
      <c r="AE213" s="794"/>
      <c r="AF213" s="794"/>
      <c r="AG213" s="794"/>
      <c r="AH213" s="794"/>
      <c r="AI213" s="794"/>
      <c r="AJ213" s="794"/>
      <c r="AK213" s="794"/>
      <c r="AL213" s="806"/>
      <c r="AZ213" s="808"/>
      <c r="BA213" s="754"/>
      <c r="BB213" s="754"/>
      <c r="BC213" s="754"/>
      <c r="BD213" s="754"/>
      <c r="BE213" s="754"/>
      <c r="BF213" s="754"/>
      <c r="BG213" s="754"/>
      <c r="BH213" s="754"/>
      <c r="BI213" s="754"/>
      <c r="BJ213" s="754"/>
    </row>
    <row r="214" spans="6:62" ht="93" customHeight="1" x14ac:dyDescent="0.2">
      <c r="F214" s="790"/>
      <c r="G214" s="791"/>
      <c r="H214" s="791"/>
      <c r="I214" s="791"/>
      <c r="J214" s="791"/>
      <c r="K214" s="791"/>
      <c r="L214" s="791"/>
      <c r="M214" s="791"/>
      <c r="N214" s="791"/>
      <c r="U214" s="793"/>
      <c r="V214" s="794"/>
      <c r="W214" s="794"/>
      <c r="X214" s="794"/>
      <c r="Y214" s="794"/>
      <c r="Z214" s="794"/>
      <c r="AA214" s="794"/>
      <c r="AB214" s="794"/>
      <c r="AC214" s="794"/>
      <c r="AD214" s="794"/>
      <c r="AE214" s="794"/>
      <c r="AF214" s="794"/>
      <c r="AG214" s="794"/>
      <c r="AH214" s="794"/>
      <c r="AI214" s="794"/>
      <c r="AJ214" s="794"/>
      <c r="AK214" s="794"/>
      <c r="AL214" s="806"/>
      <c r="AZ214" s="808"/>
      <c r="BA214" s="754"/>
      <c r="BB214" s="754"/>
      <c r="BC214" s="754"/>
      <c r="BD214" s="754"/>
      <c r="BE214" s="754"/>
      <c r="BF214" s="754"/>
      <c r="BG214" s="754"/>
      <c r="BH214" s="754"/>
      <c r="BI214" s="754"/>
      <c r="BJ214" s="754"/>
    </row>
    <row r="215" spans="6:62" ht="93" customHeight="1" x14ac:dyDescent="0.2">
      <c r="F215" s="790"/>
      <c r="G215" s="791"/>
      <c r="H215" s="791"/>
      <c r="I215" s="791"/>
      <c r="J215" s="791"/>
      <c r="K215" s="791"/>
      <c r="L215" s="791"/>
      <c r="M215" s="791"/>
      <c r="N215" s="791"/>
      <c r="U215" s="793"/>
      <c r="V215" s="794"/>
      <c r="W215" s="794"/>
      <c r="X215" s="794"/>
      <c r="Y215" s="794"/>
      <c r="Z215" s="794"/>
      <c r="AA215" s="794"/>
      <c r="AB215" s="794"/>
      <c r="AC215" s="794"/>
      <c r="AD215" s="794"/>
      <c r="AE215" s="794"/>
      <c r="AF215" s="794"/>
      <c r="AG215" s="794"/>
      <c r="AH215" s="794"/>
      <c r="AI215" s="794"/>
      <c r="AJ215" s="794"/>
      <c r="AK215" s="794"/>
      <c r="AL215" s="806"/>
      <c r="AZ215" s="808"/>
      <c r="BA215" s="754"/>
      <c r="BB215" s="754"/>
      <c r="BC215" s="754"/>
      <c r="BD215" s="754"/>
      <c r="BE215" s="754"/>
      <c r="BF215" s="754"/>
      <c r="BG215" s="754"/>
      <c r="BH215" s="754"/>
      <c r="BI215" s="754"/>
      <c r="BJ215" s="754"/>
    </row>
    <row r="216" spans="6:62" ht="93" customHeight="1" x14ac:dyDescent="0.2">
      <c r="F216" s="790"/>
      <c r="G216" s="791"/>
      <c r="H216" s="791"/>
      <c r="I216" s="791"/>
      <c r="J216" s="791"/>
      <c r="K216" s="791"/>
      <c r="L216" s="791"/>
      <c r="M216" s="791"/>
      <c r="N216" s="791"/>
      <c r="U216" s="793"/>
      <c r="V216" s="794"/>
      <c r="W216" s="794"/>
      <c r="X216" s="794"/>
      <c r="Y216" s="794"/>
      <c r="Z216" s="794"/>
      <c r="AA216" s="794"/>
      <c r="AB216" s="794"/>
      <c r="AC216" s="794"/>
      <c r="AD216" s="794"/>
      <c r="AE216" s="794"/>
      <c r="AF216" s="794"/>
      <c r="AG216" s="794"/>
      <c r="AH216" s="794"/>
      <c r="AI216" s="794"/>
      <c r="AJ216" s="794"/>
      <c r="AK216" s="794"/>
      <c r="AL216" s="806"/>
      <c r="AZ216" s="808"/>
      <c r="BA216" s="754"/>
      <c r="BB216" s="754"/>
      <c r="BC216" s="754"/>
      <c r="BD216" s="754"/>
      <c r="BE216" s="754"/>
      <c r="BF216" s="754"/>
      <c r="BG216" s="754"/>
      <c r="BH216" s="754"/>
      <c r="BI216" s="754"/>
      <c r="BJ216" s="754"/>
    </row>
    <row r="217" spans="6:62" ht="93" customHeight="1" x14ac:dyDescent="0.2">
      <c r="F217" s="790"/>
      <c r="G217" s="791"/>
      <c r="H217" s="791"/>
      <c r="I217" s="791"/>
      <c r="J217" s="791"/>
      <c r="K217" s="791"/>
      <c r="L217" s="791"/>
      <c r="M217" s="791"/>
      <c r="N217" s="791"/>
      <c r="U217" s="793"/>
      <c r="V217" s="794"/>
      <c r="W217" s="794"/>
      <c r="X217" s="794"/>
      <c r="Y217" s="794"/>
      <c r="Z217" s="794"/>
      <c r="AA217" s="794"/>
      <c r="AB217" s="794"/>
      <c r="AC217" s="794"/>
      <c r="AD217" s="794"/>
      <c r="AE217" s="794"/>
      <c r="AF217" s="794"/>
      <c r="AG217" s="794"/>
      <c r="AH217" s="794"/>
      <c r="AI217" s="794"/>
      <c r="AJ217" s="794"/>
      <c r="AK217" s="794"/>
      <c r="AL217" s="806"/>
      <c r="AZ217" s="808"/>
      <c r="BA217" s="754"/>
      <c r="BB217" s="754"/>
      <c r="BC217" s="754"/>
      <c r="BD217" s="754"/>
      <c r="BE217" s="754"/>
      <c r="BF217" s="754"/>
      <c r="BG217" s="754"/>
      <c r="BH217" s="754"/>
      <c r="BI217" s="754"/>
      <c r="BJ217" s="754"/>
    </row>
    <row r="218" spans="6:62" ht="93" customHeight="1" x14ac:dyDescent="0.2">
      <c r="F218" s="790"/>
      <c r="G218" s="791"/>
      <c r="H218" s="791"/>
      <c r="I218" s="791"/>
      <c r="J218" s="791"/>
      <c r="K218" s="791"/>
      <c r="L218" s="791"/>
      <c r="M218" s="791"/>
      <c r="N218" s="791"/>
      <c r="U218" s="793"/>
      <c r="V218" s="794"/>
      <c r="W218" s="794"/>
      <c r="X218" s="794"/>
      <c r="Y218" s="794"/>
      <c r="Z218" s="794"/>
      <c r="AA218" s="794"/>
      <c r="AB218" s="794"/>
      <c r="AC218" s="794"/>
      <c r="AD218" s="794"/>
      <c r="AE218" s="794"/>
      <c r="AF218" s="794"/>
      <c r="AG218" s="794"/>
      <c r="AH218" s="794"/>
      <c r="AI218" s="794"/>
      <c r="AJ218" s="794"/>
      <c r="AK218" s="794"/>
      <c r="AL218" s="806"/>
      <c r="AZ218" s="808"/>
      <c r="BA218" s="754"/>
      <c r="BB218" s="754"/>
      <c r="BC218" s="754"/>
      <c r="BD218" s="754"/>
      <c r="BE218" s="754"/>
      <c r="BF218" s="754"/>
      <c r="BG218" s="754"/>
      <c r="BH218" s="754"/>
      <c r="BI218" s="754"/>
      <c r="BJ218" s="754"/>
    </row>
    <row r="219" spans="6:62" ht="93" customHeight="1" x14ac:dyDescent="0.2">
      <c r="F219" s="790"/>
      <c r="G219" s="791"/>
      <c r="H219" s="791"/>
      <c r="I219" s="791"/>
      <c r="J219" s="791"/>
      <c r="K219" s="791"/>
      <c r="L219" s="791"/>
      <c r="M219" s="791"/>
      <c r="N219" s="791"/>
      <c r="U219" s="793"/>
      <c r="V219" s="794"/>
      <c r="W219" s="794"/>
      <c r="X219" s="794"/>
      <c r="Y219" s="794"/>
      <c r="Z219" s="794"/>
      <c r="AA219" s="794"/>
      <c r="AB219" s="794"/>
      <c r="AC219" s="794"/>
      <c r="AD219" s="794"/>
      <c r="AE219" s="794"/>
      <c r="AF219" s="794"/>
      <c r="AG219" s="794"/>
      <c r="AH219" s="794"/>
      <c r="AI219" s="794"/>
      <c r="AJ219" s="794"/>
      <c r="AK219" s="794"/>
      <c r="AL219" s="806"/>
      <c r="AZ219" s="808"/>
      <c r="BA219" s="754"/>
      <c r="BB219" s="754"/>
      <c r="BC219" s="754"/>
      <c r="BD219" s="754"/>
      <c r="BE219" s="754"/>
      <c r="BF219" s="754"/>
      <c r="BG219" s="754"/>
      <c r="BH219" s="754"/>
      <c r="BI219" s="754"/>
      <c r="BJ219" s="754"/>
    </row>
    <row r="220" spans="6:62" ht="93" customHeight="1" x14ac:dyDescent="0.2">
      <c r="F220" s="790"/>
      <c r="G220" s="791"/>
      <c r="H220" s="791"/>
      <c r="I220" s="791"/>
      <c r="J220" s="791"/>
      <c r="K220" s="791"/>
      <c r="L220" s="791"/>
      <c r="M220" s="791"/>
      <c r="N220" s="791"/>
      <c r="U220" s="793"/>
      <c r="V220" s="794"/>
      <c r="W220" s="794"/>
      <c r="X220" s="794"/>
      <c r="Y220" s="794"/>
      <c r="Z220" s="794"/>
      <c r="AA220" s="794"/>
      <c r="AB220" s="794"/>
      <c r="AC220" s="794"/>
      <c r="AD220" s="794"/>
      <c r="AE220" s="794"/>
      <c r="AF220" s="794"/>
      <c r="AG220" s="794"/>
      <c r="AH220" s="794"/>
      <c r="AI220" s="794"/>
      <c r="AJ220" s="794"/>
      <c r="AK220" s="794"/>
      <c r="AL220" s="806"/>
      <c r="AZ220" s="808"/>
      <c r="BA220" s="754"/>
      <c r="BB220" s="754"/>
      <c r="BC220" s="754"/>
      <c r="BD220" s="754"/>
      <c r="BE220" s="754"/>
      <c r="BF220" s="754"/>
      <c r="BG220" s="754"/>
      <c r="BH220" s="754"/>
      <c r="BI220" s="754"/>
      <c r="BJ220" s="754"/>
    </row>
    <row r="221" spans="6:62" ht="93" customHeight="1" x14ac:dyDescent="0.2">
      <c r="F221" s="790"/>
      <c r="G221" s="791"/>
      <c r="H221" s="791"/>
      <c r="I221" s="791"/>
      <c r="J221" s="791"/>
      <c r="K221" s="791"/>
      <c r="L221" s="791"/>
      <c r="M221" s="791"/>
      <c r="N221" s="791"/>
      <c r="U221" s="793"/>
      <c r="V221" s="794"/>
      <c r="W221" s="794"/>
      <c r="X221" s="794"/>
      <c r="Y221" s="794"/>
      <c r="Z221" s="794"/>
      <c r="AA221" s="794"/>
      <c r="AB221" s="794"/>
      <c r="AC221" s="794"/>
      <c r="AD221" s="794"/>
      <c r="AE221" s="794"/>
      <c r="AF221" s="794"/>
      <c r="AG221" s="794"/>
      <c r="AH221" s="794"/>
      <c r="AI221" s="794"/>
      <c r="AJ221" s="794"/>
      <c r="AK221" s="794"/>
      <c r="AL221" s="806"/>
      <c r="AZ221" s="808"/>
      <c r="BA221" s="754"/>
      <c r="BB221" s="754"/>
      <c r="BC221" s="754"/>
      <c r="BD221" s="754"/>
      <c r="BE221" s="754"/>
      <c r="BF221" s="754"/>
      <c r="BG221" s="754"/>
      <c r="BH221" s="754"/>
      <c r="BI221" s="754"/>
      <c r="BJ221" s="754"/>
    </row>
    <row r="222" spans="6:62" ht="93" customHeight="1" x14ac:dyDescent="0.2">
      <c r="F222" s="790"/>
      <c r="G222" s="791"/>
      <c r="H222" s="791"/>
      <c r="I222" s="791"/>
      <c r="J222" s="791"/>
      <c r="K222" s="791"/>
      <c r="L222" s="791"/>
      <c r="M222" s="791"/>
      <c r="N222" s="791"/>
      <c r="U222" s="793"/>
      <c r="V222" s="794"/>
      <c r="W222" s="794"/>
      <c r="X222" s="794"/>
      <c r="Y222" s="794"/>
      <c r="Z222" s="794"/>
      <c r="AA222" s="794"/>
      <c r="AB222" s="794"/>
      <c r="AC222" s="794"/>
      <c r="AD222" s="794"/>
      <c r="AE222" s="794"/>
      <c r="AF222" s="794"/>
      <c r="AG222" s="794"/>
      <c r="AH222" s="794"/>
      <c r="AI222" s="794"/>
      <c r="AJ222" s="794"/>
      <c r="AK222" s="794"/>
      <c r="AL222" s="806"/>
      <c r="AZ222" s="808"/>
      <c r="BA222" s="754"/>
      <c r="BB222" s="754"/>
      <c r="BC222" s="754"/>
      <c r="BD222" s="754"/>
      <c r="BE222" s="754"/>
      <c r="BF222" s="754"/>
      <c r="BG222" s="754"/>
      <c r="BH222" s="754"/>
      <c r="BI222" s="754"/>
      <c r="BJ222" s="754"/>
    </row>
    <row r="223" spans="6:62" ht="93" customHeight="1" x14ac:dyDescent="0.2">
      <c r="F223" s="790"/>
      <c r="G223" s="791"/>
      <c r="H223" s="791"/>
      <c r="I223" s="791"/>
      <c r="J223" s="791"/>
      <c r="K223" s="791"/>
      <c r="L223" s="791"/>
      <c r="M223" s="791"/>
      <c r="N223" s="791"/>
      <c r="U223" s="793"/>
      <c r="V223" s="794"/>
      <c r="W223" s="794"/>
      <c r="X223" s="794"/>
      <c r="Y223" s="794"/>
      <c r="Z223" s="794"/>
      <c r="AA223" s="794"/>
      <c r="AB223" s="794"/>
      <c r="AC223" s="794"/>
      <c r="AD223" s="794"/>
      <c r="AE223" s="794"/>
      <c r="AF223" s="794"/>
      <c r="AG223" s="794"/>
      <c r="AH223" s="794"/>
      <c r="AI223" s="794"/>
      <c r="AJ223" s="794"/>
      <c r="AK223" s="794"/>
      <c r="AL223" s="806"/>
      <c r="AZ223" s="808"/>
      <c r="BA223" s="754"/>
      <c r="BB223" s="754"/>
      <c r="BC223" s="754"/>
      <c r="BD223" s="754"/>
      <c r="BE223" s="754"/>
      <c r="BF223" s="754"/>
      <c r="BG223" s="754"/>
      <c r="BH223" s="754"/>
      <c r="BI223" s="754"/>
      <c r="BJ223" s="754"/>
    </row>
    <row r="224" spans="6:62" ht="93" customHeight="1" x14ac:dyDescent="0.2">
      <c r="F224" s="790"/>
      <c r="G224" s="791"/>
      <c r="H224" s="791"/>
      <c r="I224" s="791"/>
      <c r="J224" s="791"/>
      <c r="K224" s="791"/>
      <c r="L224" s="791"/>
      <c r="M224" s="791"/>
      <c r="N224" s="791"/>
      <c r="U224" s="793"/>
      <c r="V224" s="794"/>
      <c r="W224" s="794"/>
      <c r="X224" s="794"/>
      <c r="Y224" s="794"/>
      <c r="Z224" s="794"/>
      <c r="AA224" s="794"/>
      <c r="AB224" s="794"/>
      <c r="AC224" s="794"/>
      <c r="AD224" s="794"/>
      <c r="AE224" s="794"/>
      <c r="AF224" s="794"/>
      <c r="AG224" s="794"/>
      <c r="AH224" s="794"/>
      <c r="AI224" s="794"/>
      <c r="AJ224" s="794"/>
      <c r="AK224" s="794"/>
      <c r="AL224" s="806"/>
      <c r="AZ224" s="808"/>
      <c r="BA224" s="754"/>
      <c r="BB224" s="754"/>
      <c r="BC224" s="754"/>
      <c r="BD224" s="754"/>
      <c r="BE224" s="754"/>
      <c r="BF224" s="754"/>
      <c r="BG224" s="754"/>
      <c r="BH224" s="754"/>
      <c r="BI224" s="754"/>
      <c r="BJ224" s="754"/>
    </row>
    <row r="225" spans="6:62" ht="93" customHeight="1" x14ac:dyDescent="0.2">
      <c r="F225" s="790"/>
      <c r="G225" s="791"/>
      <c r="H225" s="791"/>
      <c r="I225" s="791"/>
      <c r="J225" s="791"/>
      <c r="K225" s="791"/>
      <c r="L225" s="791"/>
      <c r="M225" s="791"/>
      <c r="N225" s="791"/>
      <c r="U225" s="793"/>
      <c r="V225" s="794"/>
      <c r="W225" s="794"/>
      <c r="X225" s="794"/>
      <c r="Y225" s="794"/>
      <c r="Z225" s="794"/>
      <c r="AA225" s="794"/>
      <c r="AB225" s="794"/>
      <c r="AC225" s="794"/>
      <c r="AD225" s="794"/>
      <c r="AE225" s="794"/>
      <c r="AF225" s="794"/>
      <c r="AG225" s="794"/>
      <c r="AH225" s="794"/>
      <c r="AI225" s="794"/>
      <c r="AJ225" s="794"/>
      <c r="AK225" s="794"/>
      <c r="AL225" s="806"/>
      <c r="AZ225" s="808"/>
      <c r="BA225" s="754"/>
      <c r="BB225" s="754"/>
      <c r="BC225" s="754"/>
      <c r="BD225" s="754"/>
      <c r="BE225" s="754"/>
      <c r="BF225" s="754"/>
      <c r="BG225" s="754"/>
      <c r="BH225" s="754"/>
      <c r="BI225" s="754"/>
      <c r="BJ225" s="754"/>
    </row>
    <row r="226" spans="6:62" ht="93" customHeight="1" x14ac:dyDescent="0.2">
      <c r="F226" s="790"/>
      <c r="G226" s="791"/>
      <c r="H226" s="791"/>
      <c r="I226" s="791"/>
      <c r="J226" s="791"/>
      <c r="K226" s="791"/>
      <c r="L226" s="791"/>
      <c r="M226" s="791"/>
      <c r="N226" s="791"/>
      <c r="U226" s="793"/>
      <c r="V226" s="794"/>
      <c r="W226" s="794"/>
      <c r="X226" s="794"/>
      <c r="Y226" s="794"/>
      <c r="Z226" s="794"/>
      <c r="AA226" s="794"/>
      <c r="AB226" s="794"/>
      <c r="AC226" s="794"/>
      <c r="AD226" s="794"/>
      <c r="AE226" s="794"/>
      <c r="AF226" s="794"/>
      <c r="AG226" s="794"/>
      <c r="AH226" s="794"/>
      <c r="AI226" s="794"/>
      <c r="AJ226" s="794"/>
      <c r="AK226" s="794"/>
      <c r="AL226" s="806"/>
      <c r="AZ226" s="808"/>
      <c r="BA226" s="754"/>
      <c r="BB226" s="754"/>
      <c r="BC226" s="754"/>
      <c r="BD226" s="754"/>
      <c r="BE226" s="754"/>
      <c r="BF226" s="754"/>
      <c r="BG226" s="754"/>
      <c r="BH226" s="754"/>
      <c r="BI226" s="754"/>
      <c r="BJ226" s="754"/>
    </row>
    <row r="227" spans="6:62" ht="93" customHeight="1" x14ac:dyDescent="0.2">
      <c r="F227" s="790"/>
      <c r="G227" s="791"/>
      <c r="H227" s="791"/>
      <c r="I227" s="791"/>
      <c r="J227" s="791"/>
      <c r="K227" s="791"/>
      <c r="L227" s="791"/>
      <c r="M227" s="791"/>
      <c r="N227" s="791"/>
      <c r="U227" s="793"/>
      <c r="V227" s="794"/>
      <c r="W227" s="794"/>
      <c r="X227" s="794"/>
      <c r="Y227" s="794"/>
      <c r="Z227" s="794"/>
      <c r="AA227" s="794"/>
      <c r="AB227" s="794"/>
      <c r="AC227" s="794"/>
      <c r="AD227" s="794"/>
      <c r="AE227" s="794"/>
      <c r="AF227" s="794"/>
      <c r="AG227" s="794"/>
      <c r="AH227" s="794"/>
      <c r="AI227" s="794"/>
      <c r="AJ227" s="794"/>
      <c r="AK227" s="794"/>
      <c r="AL227" s="806"/>
      <c r="AZ227" s="808"/>
      <c r="BA227" s="754"/>
      <c r="BB227" s="754"/>
      <c r="BC227" s="754"/>
      <c r="BD227" s="754"/>
      <c r="BE227" s="754"/>
      <c r="BF227" s="754"/>
      <c r="BG227" s="754"/>
      <c r="BH227" s="754"/>
      <c r="BI227" s="754"/>
      <c r="BJ227" s="754"/>
    </row>
    <row r="228" spans="6:62" ht="93" customHeight="1" x14ac:dyDescent="0.2">
      <c r="F228" s="790"/>
      <c r="G228" s="791"/>
      <c r="H228" s="791"/>
      <c r="I228" s="791"/>
      <c r="J228" s="791"/>
      <c r="K228" s="791"/>
      <c r="L228" s="791"/>
      <c r="M228" s="791"/>
      <c r="N228" s="791"/>
      <c r="U228" s="793"/>
      <c r="V228" s="794"/>
      <c r="W228" s="794"/>
      <c r="X228" s="794"/>
      <c r="Y228" s="794"/>
      <c r="Z228" s="794"/>
      <c r="AA228" s="794"/>
      <c r="AB228" s="794"/>
      <c r="AC228" s="794"/>
      <c r="AD228" s="794"/>
      <c r="AE228" s="794"/>
      <c r="AF228" s="794"/>
      <c r="AG228" s="794"/>
      <c r="AH228" s="794"/>
      <c r="AI228" s="794"/>
      <c r="AJ228" s="794"/>
      <c r="AK228" s="794"/>
      <c r="AL228" s="806"/>
      <c r="AZ228" s="808"/>
      <c r="BA228" s="754"/>
      <c r="BB228" s="754"/>
      <c r="BC228" s="754"/>
      <c r="BD228" s="754"/>
      <c r="BE228" s="754"/>
      <c r="BF228" s="754"/>
      <c r="BG228" s="754"/>
      <c r="BH228" s="754"/>
      <c r="BI228" s="754"/>
      <c r="BJ228" s="754"/>
    </row>
    <row r="229" spans="6:62" ht="93" customHeight="1" x14ac:dyDescent="0.2">
      <c r="F229" s="790"/>
      <c r="G229" s="791"/>
      <c r="H229" s="791"/>
      <c r="I229" s="791"/>
      <c r="J229" s="791"/>
      <c r="K229" s="791"/>
      <c r="L229" s="791"/>
      <c r="M229" s="791"/>
      <c r="N229" s="791"/>
      <c r="U229" s="793"/>
      <c r="V229" s="794"/>
      <c r="W229" s="794"/>
      <c r="X229" s="794"/>
      <c r="Y229" s="794"/>
      <c r="Z229" s="794"/>
      <c r="AA229" s="794"/>
      <c r="AB229" s="794"/>
      <c r="AC229" s="794"/>
      <c r="AD229" s="794"/>
      <c r="AE229" s="794"/>
      <c r="AF229" s="794"/>
      <c r="AG229" s="794"/>
      <c r="AH229" s="794"/>
      <c r="AI229" s="794"/>
      <c r="AJ229" s="794"/>
      <c r="AK229" s="794"/>
      <c r="AL229" s="806"/>
      <c r="AZ229" s="808"/>
      <c r="BA229" s="754"/>
      <c r="BB229" s="754"/>
      <c r="BC229" s="754"/>
      <c r="BD229" s="754"/>
      <c r="BE229" s="754"/>
      <c r="BF229" s="754"/>
      <c r="BG229" s="754"/>
      <c r="BH229" s="754"/>
      <c r="BI229" s="754"/>
      <c r="BJ229" s="754"/>
    </row>
    <row r="230" spans="6:62" ht="93" customHeight="1" x14ac:dyDescent="0.2">
      <c r="F230" s="790"/>
      <c r="G230" s="791"/>
      <c r="H230" s="791"/>
      <c r="I230" s="791"/>
      <c r="J230" s="791"/>
      <c r="K230" s="791"/>
      <c r="L230" s="791"/>
      <c r="M230" s="791"/>
      <c r="N230" s="791"/>
      <c r="U230" s="793"/>
      <c r="V230" s="794"/>
      <c r="W230" s="794"/>
      <c r="X230" s="794"/>
      <c r="Y230" s="794"/>
      <c r="Z230" s="794"/>
      <c r="AA230" s="794"/>
      <c r="AB230" s="794"/>
      <c r="AC230" s="794"/>
      <c r="AD230" s="794"/>
      <c r="AE230" s="794"/>
      <c r="AF230" s="794"/>
      <c r="AG230" s="794"/>
      <c r="AH230" s="794"/>
      <c r="AI230" s="794"/>
      <c r="AJ230" s="794"/>
      <c r="AK230" s="794"/>
      <c r="AL230" s="806"/>
      <c r="AZ230" s="808"/>
      <c r="BA230" s="754"/>
      <c r="BB230" s="754"/>
      <c r="BC230" s="754"/>
      <c r="BD230" s="754"/>
      <c r="BE230" s="754"/>
      <c r="BF230" s="754"/>
      <c r="BG230" s="754"/>
      <c r="BH230" s="754"/>
      <c r="BI230" s="754"/>
      <c r="BJ230" s="754"/>
    </row>
    <row r="231" spans="6:62" ht="93" customHeight="1" x14ac:dyDescent="0.2">
      <c r="F231" s="790"/>
      <c r="G231" s="791"/>
      <c r="H231" s="791"/>
      <c r="I231" s="791"/>
      <c r="J231" s="791"/>
      <c r="K231" s="791"/>
      <c r="L231" s="791"/>
      <c r="M231" s="791"/>
      <c r="N231" s="791"/>
      <c r="U231" s="793"/>
      <c r="V231" s="794"/>
      <c r="W231" s="794"/>
      <c r="X231" s="794"/>
      <c r="Y231" s="794"/>
      <c r="Z231" s="794"/>
      <c r="AA231" s="794"/>
      <c r="AB231" s="794"/>
      <c r="AC231" s="794"/>
      <c r="AD231" s="794"/>
      <c r="AE231" s="794"/>
      <c r="AF231" s="794"/>
      <c r="AG231" s="794"/>
      <c r="AH231" s="794"/>
      <c r="AI231" s="794"/>
      <c r="AJ231" s="794"/>
      <c r="AK231" s="794"/>
      <c r="AL231" s="806"/>
      <c r="AZ231" s="808"/>
      <c r="BA231" s="754"/>
      <c r="BB231" s="754"/>
      <c r="BC231" s="754"/>
      <c r="BD231" s="754"/>
      <c r="BE231" s="754"/>
      <c r="BF231" s="754"/>
      <c r="BG231" s="754"/>
      <c r="BH231" s="754"/>
      <c r="BI231" s="754"/>
      <c r="BJ231" s="754"/>
    </row>
    <row r="232" spans="6:62" ht="93" customHeight="1" x14ac:dyDescent="0.2">
      <c r="F232" s="790"/>
      <c r="G232" s="791"/>
      <c r="H232" s="791"/>
      <c r="I232" s="791"/>
      <c r="J232" s="791"/>
      <c r="K232" s="791"/>
      <c r="L232" s="791"/>
      <c r="M232" s="791"/>
      <c r="N232" s="791"/>
      <c r="U232" s="793"/>
      <c r="V232" s="794"/>
      <c r="W232" s="794"/>
      <c r="X232" s="794"/>
      <c r="Y232" s="794"/>
      <c r="Z232" s="794"/>
      <c r="AA232" s="794"/>
      <c r="AB232" s="794"/>
      <c r="AC232" s="794"/>
      <c r="AD232" s="794"/>
      <c r="AE232" s="794"/>
      <c r="AF232" s="794"/>
      <c r="AG232" s="794"/>
      <c r="AH232" s="794"/>
      <c r="AI232" s="794"/>
      <c r="AJ232" s="794"/>
      <c r="AK232" s="794"/>
      <c r="AL232" s="806"/>
      <c r="AZ232" s="808"/>
      <c r="BA232" s="754"/>
      <c r="BB232" s="754"/>
      <c r="BC232" s="754"/>
      <c r="BD232" s="754"/>
      <c r="BE232" s="754"/>
      <c r="BF232" s="754"/>
      <c r="BG232" s="754"/>
      <c r="BH232" s="754"/>
      <c r="BI232" s="754"/>
      <c r="BJ232" s="754"/>
    </row>
    <row r="233" spans="6:62" ht="93" customHeight="1" x14ac:dyDescent="0.2">
      <c r="F233" s="790"/>
      <c r="G233" s="791"/>
      <c r="H233" s="791"/>
      <c r="I233" s="791"/>
      <c r="J233" s="791"/>
      <c r="K233" s="791"/>
      <c r="L233" s="791"/>
      <c r="M233" s="791"/>
      <c r="N233" s="791"/>
      <c r="U233" s="793"/>
      <c r="V233" s="794"/>
      <c r="W233" s="794"/>
      <c r="X233" s="794"/>
      <c r="Y233" s="794"/>
      <c r="Z233" s="794"/>
      <c r="AA233" s="794"/>
      <c r="AB233" s="794"/>
      <c r="AC233" s="794"/>
      <c r="AD233" s="794"/>
      <c r="AE233" s="794"/>
      <c r="AF233" s="794"/>
      <c r="AG233" s="794"/>
      <c r="AH233" s="794"/>
      <c r="AI233" s="794"/>
      <c r="AJ233" s="794"/>
      <c r="AK233" s="794"/>
      <c r="AL233" s="806"/>
      <c r="AZ233" s="808"/>
      <c r="BA233" s="754"/>
      <c r="BB233" s="754"/>
      <c r="BC233" s="754"/>
      <c r="BD233" s="754"/>
      <c r="BE233" s="754"/>
      <c r="BF233" s="754"/>
      <c r="BG233" s="754"/>
      <c r="BH233" s="754"/>
      <c r="BI233" s="754"/>
      <c r="BJ233" s="754"/>
    </row>
    <row r="234" spans="6:62" ht="93" customHeight="1" x14ac:dyDescent="0.2">
      <c r="F234" s="790"/>
      <c r="G234" s="791"/>
      <c r="H234" s="791"/>
      <c r="I234" s="791"/>
      <c r="J234" s="791"/>
      <c r="K234" s="791"/>
      <c r="L234" s="791"/>
      <c r="M234" s="791"/>
      <c r="N234" s="791"/>
      <c r="U234" s="793"/>
      <c r="V234" s="794"/>
      <c r="W234" s="794"/>
      <c r="X234" s="794"/>
      <c r="Y234" s="794"/>
      <c r="Z234" s="794"/>
      <c r="AA234" s="794"/>
      <c r="AB234" s="794"/>
      <c r="AC234" s="794"/>
      <c r="AD234" s="794"/>
      <c r="AE234" s="794"/>
      <c r="AF234" s="794"/>
      <c r="AG234" s="794"/>
      <c r="AH234" s="794"/>
      <c r="AI234" s="794"/>
      <c r="AJ234" s="794"/>
      <c r="AK234" s="794"/>
      <c r="AL234" s="806"/>
      <c r="AZ234" s="808"/>
      <c r="BA234" s="754"/>
      <c r="BB234" s="754"/>
      <c r="BC234" s="754"/>
      <c r="BD234" s="754"/>
      <c r="BE234" s="754"/>
      <c r="BF234" s="754"/>
      <c r="BG234" s="754"/>
      <c r="BH234" s="754"/>
      <c r="BI234" s="754"/>
      <c r="BJ234" s="754"/>
    </row>
    <row r="235" spans="6:62" ht="93" customHeight="1" x14ac:dyDescent="0.2">
      <c r="F235" s="790"/>
      <c r="G235" s="791"/>
      <c r="H235" s="791"/>
      <c r="I235" s="791"/>
      <c r="J235" s="791"/>
      <c r="K235" s="791"/>
      <c r="L235" s="791"/>
      <c r="M235" s="791"/>
      <c r="N235" s="791"/>
      <c r="U235" s="793"/>
      <c r="V235" s="794"/>
      <c r="W235" s="794"/>
      <c r="X235" s="794"/>
      <c r="Y235" s="794"/>
      <c r="Z235" s="794"/>
      <c r="AA235" s="794"/>
      <c r="AB235" s="794"/>
      <c r="AC235" s="794"/>
      <c r="AD235" s="794"/>
      <c r="AE235" s="794"/>
      <c r="AF235" s="794"/>
      <c r="AG235" s="794"/>
      <c r="AH235" s="794"/>
      <c r="AI235" s="794"/>
      <c r="AJ235" s="794"/>
      <c r="AK235" s="794"/>
      <c r="AL235" s="806"/>
      <c r="AZ235" s="808"/>
      <c r="BA235" s="754"/>
      <c r="BB235" s="754"/>
      <c r="BC235" s="754"/>
      <c r="BD235" s="754"/>
      <c r="BE235" s="754"/>
      <c r="BF235" s="754"/>
      <c r="BG235" s="754"/>
      <c r="BH235" s="754"/>
      <c r="BI235" s="754"/>
      <c r="BJ235" s="754"/>
    </row>
    <row r="236" spans="6:62" ht="93" customHeight="1" x14ac:dyDescent="0.2">
      <c r="F236" s="790"/>
      <c r="G236" s="791"/>
      <c r="H236" s="791"/>
      <c r="I236" s="791"/>
      <c r="J236" s="791"/>
      <c r="K236" s="791"/>
      <c r="L236" s="791"/>
      <c r="M236" s="791"/>
      <c r="N236" s="791"/>
      <c r="U236" s="793"/>
      <c r="V236" s="794"/>
      <c r="W236" s="794"/>
      <c r="X236" s="794"/>
      <c r="Y236" s="794"/>
      <c r="Z236" s="794"/>
      <c r="AA236" s="794"/>
      <c r="AB236" s="794"/>
      <c r="AC236" s="794"/>
      <c r="AD236" s="794"/>
      <c r="AE236" s="794"/>
      <c r="AF236" s="794"/>
      <c r="AG236" s="794"/>
      <c r="AH236" s="794"/>
      <c r="AI236" s="794"/>
      <c r="AJ236" s="794"/>
      <c r="AK236" s="794"/>
      <c r="AL236" s="806"/>
      <c r="AZ236" s="808"/>
      <c r="BA236" s="754"/>
      <c r="BB236" s="754"/>
      <c r="BC236" s="754"/>
      <c r="BD236" s="754"/>
      <c r="BE236" s="754"/>
      <c r="BF236" s="754"/>
      <c r="BG236" s="754"/>
      <c r="BH236" s="754"/>
      <c r="BI236" s="754"/>
      <c r="BJ236" s="754"/>
    </row>
    <row r="237" spans="6:62" ht="93" customHeight="1" x14ac:dyDescent="0.2">
      <c r="F237" s="790"/>
      <c r="G237" s="791"/>
      <c r="H237" s="791"/>
      <c r="I237" s="791"/>
      <c r="J237" s="791"/>
      <c r="K237" s="791"/>
      <c r="L237" s="791"/>
      <c r="M237" s="791"/>
      <c r="N237" s="791"/>
      <c r="U237" s="793"/>
      <c r="V237" s="794"/>
      <c r="W237" s="794"/>
      <c r="X237" s="794"/>
      <c r="Y237" s="794"/>
      <c r="Z237" s="794"/>
      <c r="AA237" s="794"/>
      <c r="AB237" s="794"/>
      <c r="AC237" s="794"/>
      <c r="AD237" s="794"/>
      <c r="AE237" s="794"/>
      <c r="AF237" s="794"/>
      <c r="AG237" s="794"/>
      <c r="AH237" s="794"/>
      <c r="AI237" s="794"/>
      <c r="AJ237" s="794"/>
      <c r="AK237" s="794"/>
      <c r="AL237" s="806"/>
      <c r="AZ237" s="808"/>
      <c r="BA237" s="754"/>
      <c r="BB237" s="754"/>
      <c r="BC237" s="754"/>
      <c r="BD237" s="754"/>
      <c r="BE237" s="754"/>
      <c r="BF237" s="754"/>
      <c r="BG237" s="754"/>
      <c r="BH237" s="754"/>
      <c r="BI237" s="754"/>
      <c r="BJ237" s="754"/>
    </row>
    <row r="238" spans="6:62" ht="93" customHeight="1" x14ac:dyDescent="0.2">
      <c r="F238" s="790"/>
      <c r="G238" s="791"/>
      <c r="H238" s="791"/>
      <c r="I238" s="791"/>
      <c r="J238" s="791"/>
      <c r="K238" s="791"/>
      <c r="L238" s="791"/>
      <c r="M238" s="791"/>
      <c r="N238" s="791"/>
      <c r="U238" s="793"/>
      <c r="V238" s="794"/>
      <c r="W238" s="794"/>
      <c r="X238" s="794"/>
      <c r="Y238" s="794"/>
      <c r="Z238" s="794"/>
      <c r="AA238" s="794"/>
      <c r="AB238" s="794"/>
      <c r="AC238" s="794"/>
      <c r="AD238" s="794"/>
      <c r="AE238" s="794"/>
      <c r="AF238" s="794"/>
      <c r="AG238" s="794"/>
      <c r="AH238" s="794"/>
      <c r="AI238" s="794"/>
      <c r="AJ238" s="794"/>
      <c r="AK238" s="794"/>
      <c r="AL238" s="806"/>
      <c r="AZ238" s="808"/>
      <c r="BA238" s="754"/>
      <c r="BB238" s="754"/>
      <c r="BC238" s="754"/>
      <c r="BD238" s="754"/>
      <c r="BE238" s="754"/>
      <c r="BF238" s="754"/>
      <c r="BG238" s="754"/>
      <c r="BH238" s="754"/>
      <c r="BI238" s="754"/>
      <c r="BJ238" s="754"/>
    </row>
    <row r="239" spans="6:62" ht="93" customHeight="1" x14ac:dyDescent="0.2">
      <c r="F239" s="790"/>
      <c r="G239" s="791"/>
      <c r="H239" s="791"/>
      <c r="I239" s="791"/>
      <c r="J239" s="791"/>
      <c r="K239" s="791"/>
      <c r="L239" s="791"/>
      <c r="M239" s="791"/>
      <c r="N239" s="791"/>
      <c r="U239" s="793"/>
      <c r="V239" s="794"/>
      <c r="W239" s="794"/>
      <c r="X239" s="794"/>
      <c r="Y239" s="794"/>
      <c r="Z239" s="794"/>
      <c r="AA239" s="794"/>
      <c r="AB239" s="794"/>
      <c r="AC239" s="794"/>
      <c r="AD239" s="794"/>
      <c r="AE239" s="794"/>
      <c r="AF239" s="794"/>
      <c r="AG239" s="794"/>
      <c r="AH239" s="794"/>
      <c r="AI239" s="794"/>
      <c r="AJ239" s="794"/>
      <c r="AK239" s="794"/>
      <c r="AL239" s="806"/>
      <c r="AZ239" s="808"/>
      <c r="BA239" s="754"/>
      <c r="BB239" s="754"/>
      <c r="BC239" s="754"/>
      <c r="BD239" s="754"/>
      <c r="BE239" s="754"/>
      <c r="BF239" s="754"/>
      <c r="BG239" s="754"/>
      <c r="BH239" s="754"/>
      <c r="BI239" s="754"/>
      <c r="BJ239" s="754"/>
    </row>
    <row r="240" spans="6:62" ht="93" customHeight="1" x14ac:dyDescent="0.2">
      <c r="F240" s="790"/>
      <c r="G240" s="791"/>
      <c r="H240" s="791"/>
      <c r="I240" s="791"/>
      <c r="J240" s="791"/>
      <c r="K240" s="791"/>
      <c r="L240" s="791"/>
      <c r="M240" s="791"/>
      <c r="N240" s="791"/>
      <c r="U240" s="793"/>
      <c r="V240" s="794"/>
      <c r="W240" s="794"/>
      <c r="X240" s="794"/>
      <c r="Y240" s="794"/>
      <c r="Z240" s="794"/>
      <c r="AA240" s="794"/>
      <c r="AB240" s="794"/>
      <c r="AC240" s="794"/>
      <c r="AD240" s="794"/>
      <c r="AE240" s="794"/>
      <c r="AF240" s="794"/>
      <c r="AG240" s="794"/>
      <c r="AH240" s="794"/>
      <c r="AI240" s="794"/>
      <c r="AJ240" s="794"/>
      <c r="AK240" s="794"/>
      <c r="AL240" s="806"/>
      <c r="AZ240" s="808"/>
      <c r="BA240" s="754"/>
      <c r="BB240" s="754"/>
      <c r="BC240" s="754"/>
      <c r="BD240" s="754"/>
      <c r="BE240" s="754"/>
      <c r="BF240" s="754"/>
      <c r="BG240" s="754"/>
      <c r="BH240" s="754"/>
      <c r="BI240" s="754"/>
      <c r="BJ240" s="754"/>
    </row>
    <row r="241" spans="6:62" ht="93" customHeight="1" x14ac:dyDescent="0.2">
      <c r="F241" s="790"/>
      <c r="G241" s="791"/>
      <c r="H241" s="791"/>
      <c r="I241" s="791"/>
      <c r="J241" s="791"/>
      <c r="K241" s="791"/>
      <c r="L241" s="791"/>
      <c r="M241" s="791"/>
      <c r="N241" s="791"/>
      <c r="U241" s="793"/>
      <c r="V241" s="794"/>
      <c r="W241" s="794"/>
      <c r="X241" s="794"/>
      <c r="Y241" s="794"/>
      <c r="Z241" s="794"/>
      <c r="AA241" s="794"/>
      <c r="AB241" s="794"/>
      <c r="AC241" s="794"/>
      <c r="AD241" s="794"/>
      <c r="AE241" s="794"/>
      <c r="AF241" s="794"/>
      <c r="AG241" s="794"/>
      <c r="AH241" s="794"/>
      <c r="AI241" s="794"/>
      <c r="AJ241" s="794"/>
      <c r="AK241" s="794"/>
      <c r="AL241" s="806"/>
      <c r="AZ241" s="808"/>
      <c r="BA241" s="754"/>
      <c r="BB241" s="754"/>
      <c r="BC241" s="754"/>
      <c r="BD241" s="754"/>
      <c r="BE241" s="754"/>
      <c r="BF241" s="754"/>
      <c r="BG241" s="754"/>
      <c r="BH241" s="754"/>
      <c r="BI241" s="754"/>
      <c r="BJ241" s="754"/>
    </row>
    <row r="242" spans="6:62" ht="93" customHeight="1" x14ac:dyDescent="0.2">
      <c r="F242" s="790"/>
      <c r="G242" s="791"/>
      <c r="H242" s="791"/>
      <c r="I242" s="791"/>
      <c r="J242" s="791"/>
      <c r="K242" s="791"/>
      <c r="L242" s="791"/>
      <c r="M242" s="791"/>
      <c r="N242" s="791"/>
      <c r="U242" s="793"/>
      <c r="V242" s="794"/>
      <c r="W242" s="794"/>
      <c r="X242" s="794"/>
      <c r="Y242" s="794"/>
      <c r="Z242" s="794"/>
      <c r="AA242" s="794"/>
      <c r="AB242" s="794"/>
      <c r="AC242" s="794"/>
      <c r="AD242" s="794"/>
      <c r="AE242" s="794"/>
      <c r="AF242" s="794"/>
      <c r="AG242" s="794"/>
      <c r="AH242" s="794"/>
      <c r="AI242" s="794"/>
      <c r="AJ242" s="794"/>
      <c r="AK242" s="794"/>
      <c r="AL242" s="806"/>
      <c r="AZ242" s="808"/>
      <c r="BA242" s="754"/>
      <c r="BB242" s="754"/>
      <c r="BC242" s="754"/>
      <c r="BD242" s="754"/>
      <c r="BE242" s="754"/>
      <c r="BF242" s="754"/>
      <c r="BG242" s="754"/>
      <c r="BH242" s="754"/>
      <c r="BI242" s="754"/>
      <c r="BJ242" s="754"/>
    </row>
    <row r="243" spans="6:62" ht="93" customHeight="1" x14ac:dyDescent="0.2">
      <c r="F243" s="790"/>
      <c r="G243" s="791"/>
      <c r="H243" s="791"/>
      <c r="I243" s="791"/>
      <c r="J243" s="791"/>
      <c r="K243" s="791"/>
      <c r="L243" s="791"/>
      <c r="M243" s="791"/>
      <c r="N243" s="791"/>
      <c r="U243" s="793"/>
      <c r="V243" s="794"/>
      <c r="W243" s="794"/>
      <c r="X243" s="794"/>
      <c r="Y243" s="794"/>
      <c r="Z243" s="794"/>
      <c r="AA243" s="794"/>
      <c r="AB243" s="794"/>
      <c r="AC243" s="794"/>
      <c r="AD243" s="794"/>
      <c r="AE243" s="794"/>
      <c r="AF243" s="794"/>
      <c r="AG243" s="794"/>
      <c r="AH243" s="794"/>
      <c r="AI243" s="794"/>
      <c r="AJ243" s="794"/>
      <c r="AK243" s="794"/>
      <c r="AL243" s="806"/>
      <c r="AZ243" s="808"/>
      <c r="BA243" s="754"/>
      <c r="BB243" s="754"/>
      <c r="BC243" s="754"/>
      <c r="BD243" s="754"/>
      <c r="BE243" s="754"/>
      <c r="BF243" s="754"/>
      <c r="BG243" s="754"/>
      <c r="BH243" s="754"/>
      <c r="BI243" s="754"/>
      <c r="BJ243" s="754"/>
    </row>
    <row r="244" spans="6:62" ht="93" customHeight="1" x14ac:dyDescent="0.2">
      <c r="F244" s="790"/>
      <c r="G244" s="791"/>
      <c r="H244" s="791"/>
      <c r="I244" s="791"/>
      <c r="J244" s="791"/>
      <c r="K244" s="791"/>
      <c r="L244" s="791"/>
      <c r="M244" s="791"/>
      <c r="N244" s="791"/>
      <c r="U244" s="793"/>
      <c r="V244" s="794"/>
      <c r="W244" s="794"/>
      <c r="X244" s="794"/>
      <c r="Y244" s="794"/>
      <c r="Z244" s="794"/>
      <c r="AA244" s="794"/>
      <c r="AB244" s="794"/>
      <c r="AC244" s="794"/>
      <c r="AD244" s="794"/>
      <c r="AE244" s="794"/>
      <c r="AF244" s="794"/>
      <c r="AG244" s="794"/>
      <c r="AH244" s="794"/>
      <c r="AI244" s="794"/>
      <c r="AJ244" s="794"/>
      <c r="AK244" s="794"/>
      <c r="AL244" s="806"/>
      <c r="AZ244" s="808"/>
      <c r="BA244" s="754"/>
      <c r="BB244" s="754"/>
      <c r="BC244" s="754"/>
      <c r="BD244" s="754"/>
      <c r="BE244" s="754"/>
      <c r="BF244" s="754"/>
      <c r="BG244" s="754"/>
      <c r="BH244" s="754"/>
      <c r="BI244" s="754"/>
      <c r="BJ244" s="754"/>
    </row>
    <row r="245" spans="6:62" ht="93" customHeight="1" x14ac:dyDescent="0.2">
      <c r="F245" s="790"/>
      <c r="G245" s="791"/>
      <c r="H245" s="791"/>
      <c r="I245" s="791"/>
      <c r="J245" s="791"/>
      <c r="K245" s="791"/>
      <c r="L245" s="791"/>
      <c r="M245" s="791"/>
      <c r="N245" s="791"/>
      <c r="U245" s="793"/>
      <c r="V245" s="794"/>
      <c r="W245" s="794"/>
      <c r="X245" s="794"/>
      <c r="Y245" s="794"/>
      <c r="Z245" s="794"/>
      <c r="AA245" s="794"/>
      <c r="AB245" s="794"/>
      <c r="AC245" s="794"/>
      <c r="AD245" s="794"/>
      <c r="AE245" s="794"/>
      <c r="AF245" s="794"/>
      <c r="AG245" s="794"/>
      <c r="AH245" s="794"/>
      <c r="AI245" s="794"/>
      <c r="AJ245" s="794"/>
      <c r="AK245" s="794"/>
      <c r="AL245" s="806"/>
      <c r="AZ245" s="808"/>
      <c r="BA245" s="754"/>
      <c r="BB245" s="754"/>
      <c r="BC245" s="754"/>
      <c r="BD245" s="754"/>
      <c r="BE245" s="754"/>
      <c r="BF245" s="754"/>
      <c r="BG245" s="754"/>
      <c r="BH245" s="754"/>
      <c r="BI245" s="754"/>
      <c r="BJ245" s="754"/>
    </row>
    <row r="246" spans="6:62" ht="93" customHeight="1" x14ac:dyDescent="0.2">
      <c r="F246" s="790"/>
      <c r="G246" s="791"/>
      <c r="H246" s="791"/>
      <c r="I246" s="791"/>
      <c r="J246" s="791"/>
      <c r="K246" s="791"/>
      <c r="L246" s="791"/>
      <c r="M246" s="791"/>
      <c r="N246" s="791"/>
      <c r="U246" s="793"/>
      <c r="V246" s="794"/>
      <c r="W246" s="794"/>
      <c r="X246" s="794"/>
      <c r="Y246" s="794"/>
      <c r="Z246" s="794"/>
      <c r="AA246" s="794"/>
      <c r="AB246" s="794"/>
      <c r="AC246" s="794"/>
      <c r="AD246" s="794"/>
      <c r="AE246" s="794"/>
      <c r="AF246" s="794"/>
      <c r="AG246" s="794"/>
      <c r="AH246" s="794"/>
      <c r="AI246" s="794"/>
      <c r="AJ246" s="794"/>
      <c r="AK246" s="794"/>
      <c r="AL246" s="806"/>
      <c r="AZ246" s="808"/>
      <c r="BA246" s="754"/>
      <c r="BB246" s="754"/>
      <c r="BC246" s="754"/>
      <c r="BD246" s="754"/>
      <c r="BE246" s="754"/>
      <c r="BF246" s="754"/>
      <c r="BG246" s="754"/>
      <c r="BH246" s="754"/>
      <c r="BI246" s="754"/>
      <c r="BJ246" s="754"/>
    </row>
    <row r="247" spans="6:62" ht="93" customHeight="1" x14ac:dyDescent="0.2">
      <c r="F247" s="790"/>
      <c r="G247" s="791"/>
      <c r="H247" s="791"/>
      <c r="I247" s="791"/>
      <c r="J247" s="791"/>
      <c r="K247" s="791"/>
      <c r="L247" s="791"/>
      <c r="M247" s="791"/>
      <c r="N247" s="791"/>
      <c r="U247" s="793"/>
      <c r="V247" s="794"/>
      <c r="W247" s="794"/>
      <c r="X247" s="794"/>
      <c r="Y247" s="794"/>
      <c r="Z247" s="794"/>
      <c r="AA247" s="794"/>
      <c r="AB247" s="794"/>
      <c r="AC247" s="794"/>
      <c r="AD247" s="794"/>
      <c r="AE247" s="794"/>
      <c r="AF247" s="794"/>
      <c r="AG247" s="794"/>
      <c r="AH247" s="794"/>
      <c r="AI247" s="794"/>
      <c r="AJ247" s="794"/>
      <c r="AK247" s="794"/>
      <c r="AL247" s="806"/>
      <c r="AZ247" s="808"/>
      <c r="BA247" s="754"/>
      <c r="BB247" s="754"/>
      <c r="BC247" s="754"/>
      <c r="BD247" s="754"/>
      <c r="BE247" s="754"/>
      <c r="BF247" s="754"/>
      <c r="BG247" s="754"/>
      <c r="BH247" s="754"/>
      <c r="BI247" s="754"/>
      <c r="BJ247" s="754"/>
    </row>
    <row r="248" spans="6:62" ht="93" customHeight="1" x14ac:dyDescent="0.2">
      <c r="F248" s="790"/>
      <c r="G248" s="791"/>
      <c r="H248" s="791"/>
      <c r="I248" s="791"/>
      <c r="J248" s="791"/>
      <c r="K248" s="791"/>
      <c r="L248" s="791"/>
      <c r="M248" s="791"/>
      <c r="N248" s="791"/>
      <c r="U248" s="793"/>
      <c r="V248" s="794"/>
      <c r="W248" s="794"/>
      <c r="X248" s="794"/>
      <c r="Y248" s="794"/>
      <c r="Z248" s="794"/>
      <c r="AA248" s="794"/>
      <c r="AB248" s="794"/>
      <c r="AC248" s="794"/>
      <c r="AD248" s="794"/>
      <c r="AE248" s="794"/>
      <c r="AF248" s="794"/>
      <c r="AG248" s="794"/>
      <c r="AH248" s="794"/>
      <c r="AI248" s="794"/>
      <c r="AJ248" s="794"/>
      <c r="AK248" s="794"/>
      <c r="AL248" s="806"/>
      <c r="AZ248" s="808"/>
      <c r="BA248" s="754"/>
      <c r="BB248" s="754"/>
      <c r="BC248" s="754"/>
      <c r="BD248" s="754"/>
      <c r="BE248" s="754"/>
      <c r="BF248" s="754"/>
      <c r="BG248" s="754"/>
      <c r="BH248" s="754"/>
      <c r="BI248" s="754"/>
      <c r="BJ248" s="754"/>
    </row>
    <row r="249" spans="6:62" ht="93" customHeight="1" x14ac:dyDescent="0.2">
      <c r="F249" s="790"/>
      <c r="G249" s="791"/>
      <c r="H249" s="791"/>
      <c r="I249" s="791"/>
      <c r="J249" s="791"/>
      <c r="K249" s="791"/>
      <c r="L249" s="791"/>
      <c r="M249" s="791"/>
      <c r="N249" s="791"/>
      <c r="U249" s="793"/>
      <c r="V249" s="794"/>
      <c r="W249" s="794"/>
      <c r="X249" s="794"/>
      <c r="Y249" s="794"/>
      <c r="Z249" s="794"/>
      <c r="AA249" s="794"/>
      <c r="AB249" s="794"/>
      <c r="AC249" s="794"/>
      <c r="AD249" s="794"/>
      <c r="AE249" s="794"/>
      <c r="AF249" s="794"/>
      <c r="AG249" s="794"/>
      <c r="AH249" s="794"/>
      <c r="AI249" s="794"/>
      <c r="AJ249" s="794"/>
      <c r="AK249" s="794"/>
      <c r="AL249" s="806"/>
      <c r="AZ249" s="808"/>
      <c r="BA249" s="754"/>
      <c r="BB249" s="754"/>
      <c r="BC249" s="754"/>
      <c r="BD249" s="754"/>
      <c r="BE249" s="754"/>
      <c r="BF249" s="754"/>
      <c r="BG249" s="754"/>
      <c r="BH249" s="754"/>
      <c r="BI249" s="754"/>
      <c r="BJ249" s="754"/>
    </row>
    <row r="250" spans="6:62" ht="93" customHeight="1" x14ac:dyDescent="0.2">
      <c r="F250" s="790"/>
      <c r="G250" s="791"/>
      <c r="H250" s="791"/>
      <c r="I250" s="791"/>
      <c r="J250" s="791"/>
      <c r="K250" s="791"/>
      <c r="L250" s="791"/>
      <c r="M250" s="791"/>
      <c r="N250" s="791"/>
      <c r="U250" s="793"/>
      <c r="V250" s="794"/>
      <c r="W250" s="794"/>
      <c r="X250" s="794"/>
      <c r="Y250" s="794"/>
      <c r="Z250" s="794"/>
      <c r="AA250" s="794"/>
      <c r="AB250" s="794"/>
      <c r="AC250" s="794"/>
      <c r="AD250" s="794"/>
      <c r="AE250" s="794"/>
      <c r="AF250" s="794"/>
      <c r="AG250" s="794"/>
      <c r="AH250" s="794"/>
      <c r="AI250" s="794"/>
      <c r="AJ250" s="794"/>
      <c r="AK250" s="794"/>
      <c r="AL250" s="806"/>
      <c r="AZ250" s="808"/>
      <c r="BA250" s="754"/>
      <c r="BB250" s="754"/>
      <c r="BC250" s="754"/>
      <c r="BD250" s="754"/>
      <c r="BE250" s="754"/>
      <c r="BF250" s="754"/>
      <c r="BG250" s="754"/>
      <c r="BH250" s="754"/>
      <c r="BI250" s="754"/>
      <c r="BJ250" s="754"/>
    </row>
    <row r="251" spans="6:62" ht="93" customHeight="1" x14ac:dyDescent="0.2">
      <c r="F251" s="790"/>
      <c r="G251" s="791"/>
      <c r="H251" s="791"/>
      <c r="I251" s="791"/>
      <c r="J251" s="791"/>
      <c r="K251" s="791"/>
      <c r="L251" s="791"/>
      <c r="M251" s="791"/>
      <c r="N251" s="791"/>
      <c r="U251" s="793"/>
      <c r="V251" s="794"/>
      <c r="W251" s="794"/>
      <c r="X251" s="794"/>
      <c r="Y251" s="794"/>
      <c r="Z251" s="794"/>
      <c r="AA251" s="794"/>
      <c r="AB251" s="794"/>
      <c r="AC251" s="794"/>
      <c r="AD251" s="794"/>
      <c r="AE251" s="794"/>
      <c r="AF251" s="794"/>
      <c r="AG251" s="794"/>
      <c r="AH251" s="794"/>
      <c r="AI251" s="794"/>
      <c r="AJ251" s="794"/>
      <c r="AK251" s="794"/>
      <c r="AL251" s="806"/>
      <c r="AZ251" s="808"/>
      <c r="BA251" s="754"/>
      <c r="BB251" s="754"/>
      <c r="BC251" s="754"/>
      <c r="BD251" s="754"/>
      <c r="BE251" s="754"/>
      <c r="BF251" s="754"/>
      <c r="BG251" s="754"/>
      <c r="BH251" s="754"/>
      <c r="BI251" s="754"/>
      <c r="BJ251" s="754"/>
    </row>
    <row r="252" spans="6:62" ht="93" customHeight="1" x14ac:dyDescent="0.2">
      <c r="F252" s="790"/>
      <c r="G252" s="791"/>
      <c r="H252" s="791"/>
      <c r="I252" s="791"/>
      <c r="J252" s="791"/>
      <c r="K252" s="791"/>
      <c r="L252" s="791"/>
      <c r="M252" s="791"/>
      <c r="N252" s="791"/>
      <c r="U252" s="793"/>
      <c r="V252" s="794"/>
      <c r="W252" s="794"/>
      <c r="X252" s="794"/>
      <c r="Y252" s="794"/>
      <c r="Z252" s="794"/>
      <c r="AA252" s="794"/>
      <c r="AB252" s="794"/>
      <c r="AC252" s="794"/>
      <c r="AD252" s="794"/>
      <c r="AE252" s="794"/>
      <c r="AF252" s="794"/>
      <c r="AG252" s="794"/>
      <c r="AH252" s="794"/>
      <c r="AI252" s="794"/>
      <c r="AJ252" s="794"/>
      <c r="AK252" s="794"/>
      <c r="AL252" s="806"/>
      <c r="AZ252" s="808"/>
      <c r="BA252" s="754"/>
      <c r="BB252" s="754"/>
      <c r="BC252" s="754"/>
      <c r="BD252" s="754"/>
      <c r="BE252" s="754"/>
      <c r="BF252" s="754"/>
      <c r="BG252" s="754"/>
      <c r="BH252" s="754"/>
      <c r="BI252" s="754"/>
      <c r="BJ252" s="754"/>
    </row>
    <row r="253" spans="6:62" ht="93" customHeight="1" x14ac:dyDescent="0.2">
      <c r="F253" s="790"/>
      <c r="G253" s="791"/>
      <c r="H253" s="791"/>
      <c r="I253" s="791"/>
      <c r="J253" s="791"/>
      <c r="K253" s="791"/>
      <c r="L253" s="791"/>
      <c r="M253" s="791"/>
      <c r="N253" s="791"/>
      <c r="U253" s="793"/>
      <c r="V253" s="794"/>
      <c r="W253" s="794"/>
      <c r="X253" s="794"/>
      <c r="Y253" s="794"/>
      <c r="Z253" s="794"/>
      <c r="AA253" s="794"/>
      <c r="AB253" s="794"/>
      <c r="AC253" s="794"/>
      <c r="AD253" s="794"/>
      <c r="AE253" s="794"/>
      <c r="AF253" s="794"/>
      <c r="AG253" s="794"/>
      <c r="AH253" s="794"/>
      <c r="AI253" s="794"/>
      <c r="AJ253" s="794"/>
      <c r="AK253" s="794"/>
      <c r="AL253" s="806"/>
      <c r="AZ253" s="808"/>
      <c r="BA253" s="754"/>
      <c r="BB253" s="754"/>
      <c r="BC253" s="754"/>
      <c r="BD253" s="754"/>
      <c r="BE253" s="754"/>
      <c r="BF253" s="754"/>
      <c r="BG253" s="754"/>
      <c r="BH253" s="754"/>
      <c r="BI253" s="754"/>
      <c r="BJ253" s="754"/>
    </row>
    <row r="254" spans="6:62" ht="93" customHeight="1" x14ac:dyDescent="0.2">
      <c r="F254" s="790"/>
      <c r="G254" s="791"/>
      <c r="H254" s="791"/>
      <c r="I254" s="791"/>
      <c r="J254" s="791"/>
      <c r="K254" s="791"/>
      <c r="L254" s="791"/>
      <c r="M254" s="791"/>
      <c r="N254" s="791"/>
      <c r="U254" s="793"/>
      <c r="V254" s="794"/>
      <c r="W254" s="794"/>
      <c r="X254" s="794"/>
      <c r="Y254" s="794"/>
      <c r="Z254" s="794"/>
      <c r="AA254" s="794"/>
      <c r="AB254" s="794"/>
      <c r="AC254" s="794"/>
      <c r="AD254" s="794"/>
      <c r="AE254" s="794"/>
      <c r="AF254" s="794"/>
      <c r="AG254" s="794"/>
      <c r="AH254" s="794"/>
      <c r="AI254" s="794"/>
      <c r="AJ254" s="794"/>
      <c r="AK254" s="794"/>
      <c r="AL254" s="806"/>
      <c r="AZ254" s="808"/>
      <c r="BA254" s="754"/>
      <c r="BB254" s="754"/>
      <c r="BC254" s="754"/>
      <c r="BD254" s="754"/>
      <c r="BE254" s="754"/>
      <c r="BF254" s="754"/>
      <c r="BG254" s="754"/>
      <c r="BH254" s="754"/>
      <c r="BI254" s="754"/>
      <c r="BJ254" s="754"/>
    </row>
    <row r="255" spans="6:62" ht="93" customHeight="1" x14ac:dyDescent="0.2">
      <c r="F255" s="790"/>
      <c r="G255" s="791"/>
      <c r="H255" s="791"/>
      <c r="I255" s="791"/>
      <c r="J255" s="791"/>
      <c r="K255" s="791"/>
      <c r="L255" s="791"/>
      <c r="M255" s="791"/>
      <c r="N255" s="791"/>
      <c r="U255" s="793"/>
      <c r="V255" s="794"/>
      <c r="W255" s="794"/>
      <c r="X255" s="794"/>
      <c r="Y255" s="794"/>
      <c r="Z255" s="794"/>
      <c r="AA255" s="794"/>
      <c r="AB255" s="794"/>
      <c r="AC255" s="794"/>
      <c r="AD255" s="794"/>
      <c r="AE255" s="794"/>
      <c r="AF255" s="794"/>
      <c r="AG255" s="794"/>
      <c r="AH255" s="794"/>
      <c r="AI255" s="794"/>
      <c r="AJ255" s="794"/>
      <c r="AK255" s="794"/>
      <c r="AL255" s="806"/>
      <c r="AZ255" s="808"/>
      <c r="BA255" s="754"/>
      <c r="BB255" s="754"/>
      <c r="BC255" s="754"/>
      <c r="BD255" s="754"/>
      <c r="BE255" s="754"/>
      <c r="BF255" s="754"/>
      <c r="BG255" s="754"/>
      <c r="BH255" s="754"/>
      <c r="BI255" s="754"/>
      <c r="BJ255" s="754"/>
    </row>
    <row r="256" spans="6:62" ht="93" customHeight="1" x14ac:dyDescent="0.2">
      <c r="F256" s="790"/>
      <c r="G256" s="791"/>
      <c r="H256" s="791"/>
      <c r="I256" s="791"/>
      <c r="J256" s="791"/>
      <c r="K256" s="791"/>
      <c r="L256" s="791"/>
      <c r="M256" s="791"/>
      <c r="N256" s="791"/>
      <c r="U256" s="793"/>
      <c r="V256" s="794"/>
      <c r="W256" s="794"/>
      <c r="X256" s="794"/>
      <c r="Y256" s="794"/>
      <c r="Z256" s="794"/>
      <c r="AA256" s="794"/>
      <c r="AB256" s="794"/>
      <c r="AC256" s="794"/>
      <c r="AD256" s="794"/>
      <c r="AE256" s="794"/>
      <c r="AF256" s="794"/>
      <c r="AG256" s="794"/>
      <c r="AH256" s="794"/>
      <c r="AI256" s="794"/>
      <c r="AJ256" s="794"/>
      <c r="AK256" s="794"/>
      <c r="AL256" s="806"/>
      <c r="AZ256" s="808"/>
      <c r="BA256" s="754"/>
      <c r="BB256" s="754"/>
      <c r="BC256" s="754"/>
      <c r="BD256" s="754"/>
      <c r="BE256" s="754"/>
      <c r="BF256" s="754"/>
      <c r="BG256" s="754"/>
      <c r="BH256" s="754"/>
      <c r="BI256" s="754"/>
      <c r="BJ256" s="754"/>
    </row>
    <row r="257" spans="6:62" ht="93" customHeight="1" x14ac:dyDescent="0.2">
      <c r="F257" s="790"/>
      <c r="G257" s="791"/>
      <c r="H257" s="791"/>
      <c r="I257" s="791"/>
      <c r="J257" s="791"/>
      <c r="K257" s="791"/>
      <c r="L257" s="791"/>
      <c r="M257" s="791"/>
      <c r="N257" s="791"/>
      <c r="U257" s="793"/>
      <c r="V257" s="794"/>
      <c r="W257" s="794"/>
      <c r="X257" s="794"/>
      <c r="Y257" s="794"/>
      <c r="Z257" s="794"/>
      <c r="AA257" s="794"/>
      <c r="AB257" s="794"/>
      <c r="AC257" s="794"/>
      <c r="AD257" s="794"/>
      <c r="AE257" s="794"/>
      <c r="AF257" s="794"/>
      <c r="AG257" s="794"/>
      <c r="AH257" s="794"/>
      <c r="AI257" s="794"/>
      <c r="AJ257" s="794"/>
      <c r="AK257" s="794"/>
      <c r="AL257" s="806"/>
      <c r="AZ257" s="808"/>
      <c r="BA257" s="754"/>
      <c r="BB257" s="754"/>
      <c r="BC257" s="754"/>
      <c r="BD257" s="754"/>
      <c r="BE257" s="754"/>
      <c r="BF257" s="754"/>
      <c r="BG257" s="754"/>
      <c r="BH257" s="754"/>
      <c r="BI257" s="754"/>
      <c r="BJ257" s="754"/>
    </row>
    <row r="258" spans="6:62" ht="93" customHeight="1" x14ac:dyDescent="0.2">
      <c r="F258" s="790"/>
      <c r="G258" s="791"/>
      <c r="H258" s="791"/>
      <c r="I258" s="791"/>
      <c r="J258" s="791"/>
      <c r="K258" s="791"/>
      <c r="L258" s="791"/>
      <c r="M258" s="791"/>
      <c r="N258" s="791"/>
      <c r="U258" s="793"/>
      <c r="V258" s="794"/>
      <c r="W258" s="794"/>
      <c r="X258" s="794"/>
      <c r="Y258" s="794"/>
      <c r="Z258" s="794"/>
      <c r="AA258" s="794"/>
      <c r="AB258" s="794"/>
      <c r="AC258" s="794"/>
      <c r="AD258" s="794"/>
      <c r="AE258" s="794"/>
      <c r="AF258" s="794"/>
      <c r="AG258" s="794"/>
      <c r="AH258" s="794"/>
      <c r="AI258" s="794"/>
      <c r="AJ258" s="794"/>
      <c r="AK258" s="794"/>
      <c r="AL258" s="806"/>
      <c r="AZ258" s="808"/>
      <c r="BA258" s="754"/>
      <c r="BB258" s="754"/>
      <c r="BC258" s="754"/>
      <c r="BD258" s="754"/>
      <c r="BE258" s="754"/>
      <c r="BF258" s="754"/>
      <c r="BG258" s="754"/>
      <c r="BH258" s="754"/>
      <c r="BI258" s="754"/>
      <c r="BJ258" s="754"/>
    </row>
    <row r="259" spans="6:62" ht="93" customHeight="1" x14ac:dyDescent="0.2">
      <c r="F259" s="790"/>
      <c r="G259" s="791"/>
      <c r="H259" s="791"/>
      <c r="I259" s="791"/>
      <c r="J259" s="791"/>
      <c r="K259" s="791"/>
      <c r="L259" s="791"/>
      <c r="M259" s="791"/>
      <c r="N259" s="791"/>
      <c r="U259" s="793"/>
      <c r="V259" s="794"/>
      <c r="W259" s="794"/>
      <c r="X259" s="794"/>
      <c r="Y259" s="794"/>
      <c r="Z259" s="794"/>
      <c r="AA259" s="794"/>
      <c r="AB259" s="794"/>
      <c r="AC259" s="794"/>
      <c r="AD259" s="794"/>
      <c r="AE259" s="794"/>
      <c r="AF259" s="794"/>
      <c r="AG259" s="794"/>
      <c r="AH259" s="794"/>
      <c r="AI259" s="794"/>
      <c r="AJ259" s="794"/>
      <c r="AK259" s="794"/>
      <c r="AL259" s="806"/>
      <c r="AZ259" s="808"/>
      <c r="BA259" s="754"/>
      <c r="BB259" s="754"/>
      <c r="BC259" s="754"/>
      <c r="BD259" s="754"/>
      <c r="BE259" s="754"/>
      <c r="BF259" s="754"/>
      <c r="BG259" s="754"/>
      <c r="BH259" s="754"/>
      <c r="BI259" s="754"/>
      <c r="BJ259" s="754"/>
    </row>
    <row r="260" spans="6:62" ht="93" customHeight="1" x14ac:dyDescent="0.2">
      <c r="F260" s="790"/>
      <c r="G260" s="791"/>
      <c r="H260" s="791"/>
      <c r="I260" s="791"/>
      <c r="J260" s="791"/>
      <c r="K260" s="791"/>
      <c r="L260" s="791"/>
      <c r="M260" s="791"/>
      <c r="N260" s="791"/>
      <c r="U260" s="793"/>
      <c r="V260" s="794"/>
      <c r="W260" s="794"/>
      <c r="X260" s="794"/>
      <c r="Y260" s="794"/>
      <c r="Z260" s="794"/>
      <c r="AA260" s="794"/>
      <c r="AB260" s="794"/>
      <c r="AC260" s="794"/>
      <c r="AD260" s="794"/>
      <c r="AE260" s="794"/>
      <c r="AF260" s="794"/>
      <c r="AG260" s="794"/>
      <c r="AH260" s="794"/>
      <c r="AI260" s="794"/>
      <c r="AJ260" s="794"/>
      <c r="AK260" s="794"/>
      <c r="AL260" s="806"/>
      <c r="AZ260" s="808"/>
      <c r="BA260" s="754"/>
      <c r="BB260" s="754"/>
      <c r="BC260" s="754"/>
      <c r="BD260" s="754"/>
      <c r="BE260" s="754"/>
      <c r="BF260" s="754"/>
      <c r="BG260" s="754"/>
      <c r="BH260" s="754"/>
      <c r="BI260" s="754"/>
      <c r="BJ260" s="754"/>
    </row>
    <row r="261" spans="6:62" ht="93" customHeight="1" x14ac:dyDescent="0.2">
      <c r="F261" s="790"/>
      <c r="G261" s="791"/>
      <c r="H261" s="791"/>
      <c r="I261" s="791"/>
      <c r="J261" s="791"/>
      <c r="K261" s="791"/>
      <c r="L261" s="791"/>
      <c r="M261" s="791"/>
      <c r="N261" s="791"/>
      <c r="U261" s="793"/>
      <c r="V261" s="794"/>
      <c r="W261" s="794"/>
      <c r="X261" s="794"/>
      <c r="Y261" s="794"/>
      <c r="Z261" s="794"/>
      <c r="AA261" s="794"/>
      <c r="AB261" s="794"/>
      <c r="AC261" s="794"/>
      <c r="AD261" s="794"/>
      <c r="AE261" s="794"/>
      <c r="AF261" s="794"/>
      <c r="AG261" s="794"/>
      <c r="AH261" s="794"/>
      <c r="AI261" s="794"/>
      <c r="AJ261" s="794"/>
      <c r="AK261" s="794"/>
      <c r="AL261" s="806"/>
      <c r="AZ261" s="808"/>
      <c r="BA261" s="754"/>
      <c r="BB261" s="754"/>
      <c r="BC261" s="754"/>
      <c r="BD261" s="754"/>
      <c r="BE261" s="754"/>
      <c r="BF261" s="754"/>
      <c r="BG261" s="754"/>
      <c r="BH261" s="754"/>
      <c r="BI261" s="754"/>
      <c r="BJ261" s="754"/>
    </row>
    <row r="262" spans="6:62" ht="93" customHeight="1" x14ac:dyDescent="0.2">
      <c r="F262" s="790"/>
      <c r="G262" s="791"/>
      <c r="H262" s="791"/>
      <c r="I262" s="791"/>
      <c r="J262" s="791"/>
      <c r="K262" s="791"/>
      <c r="L262" s="791"/>
      <c r="M262" s="791"/>
      <c r="N262" s="791"/>
      <c r="U262" s="793"/>
      <c r="V262" s="794"/>
      <c r="W262" s="794"/>
      <c r="X262" s="794"/>
      <c r="Y262" s="794"/>
      <c r="Z262" s="794"/>
      <c r="AA262" s="794"/>
      <c r="AB262" s="794"/>
      <c r="AC262" s="794"/>
      <c r="AD262" s="794"/>
      <c r="AE262" s="794"/>
      <c r="AF262" s="794"/>
      <c r="AG262" s="794"/>
      <c r="AH262" s="794"/>
      <c r="AI262" s="794"/>
      <c r="AJ262" s="794"/>
      <c r="AK262" s="794"/>
      <c r="AL262" s="806"/>
      <c r="AZ262" s="808"/>
      <c r="BA262" s="754"/>
      <c r="BB262" s="754"/>
      <c r="BC262" s="754"/>
      <c r="BD262" s="754"/>
      <c r="BE262" s="754"/>
      <c r="BF262" s="754"/>
      <c r="BG262" s="754"/>
      <c r="BH262" s="754"/>
      <c r="BI262" s="754"/>
      <c r="BJ262" s="754"/>
    </row>
    <row r="263" spans="6:62" ht="93" customHeight="1" x14ac:dyDescent="0.2">
      <c r="F263" s="790"/>
      <c r="G263" s="791"/>
      <c r="H263" s="791"/>
      <c r="I263" s="791"/>
      <c r="J263" s="791"/>
      <c r="K263" s="791"/>
      <c r="L263" s="791"/>
      <c r="M263" s="791"/>
      <c r="N263" s="791"/>
      <c r="U263" s="793"/>
      <c r="V263" s="794"/>
      <c r="W263" s="794"/>
      <c r="X263" s="794"/>
      <c r="Y263" s="794"/>
      <c r="Z263" s="794"/>
      <c r="AA263" s="794"/>
      <c r="AB263" s="794"/>
      <c r="AC263" s="794"/>
      <c r="AD263" s="794"/>
      <c r="AE263" s="794"/>
      <c r="AF263" s="794"/>
      <c r="AG263" s="794"/>
      <c r="AH263" s="794"/>
      <c r="AI263" s="794"/>
      <c r="AJ263" s="794"/>
      <c r="AK263" s="794"/>
      <c r="AL263" s="806"/>
      <c r="AZ263" s="808"/>
      <c r="BA263" s="754"/>
      <c r="BB263" s="754"/>
      <c r="BC263" s="754"/>
      <c r="BD263" s="754"/>
      <c r="BE263" s="754"/>
      <c r="BF263" s="754"/>
      <c r="BG263" s="754"/>
      <c r="BH263" s="754"/>
      <c r="BI263" s="754"/>
      <c r="BJ263" s="754"/>
    </row>
    <row r="264" spans="6:62" ht="93" customHeight="1" x14ac:dyDescent="0.2">
      <c r="F264" s="790"/>
      <c r="G264" s="791"/>
      <c r="H264" s="791"/>
      <c r="I264" s="791"/>
      <c r="J264" s="791"/>
      <c r="K264" s="791"/>
      <c r="L264" s="791"/>
      <c r="M264" s="791"/>
      <c r="N264" s="791"/>
      <c r="U264" s="793"/>
      <c r="V264" s="794"/>
      <c r="W264" s="794"/>
      <c r="X264" s="794"/>
      <c r="Y264" s="794"/>
      <c r="Z264" s="794"/>
      <c r="AA264" s="794"/>
      <c r="AB264" s="794"/>
      <c r="AC264" s="794"/>
      <c r="AD264" s="794"/>
      <c r="AE264" s="794"/>
      <c r="AF264" s="794"/>
      <c r="AG264" s="794"/>
      <c r="AH264" s="794"/>
      <c r="AI264" s="794"/>
      <c r="AJ264" s="794"/>
      <c r="AK264" s="794"/>
      <c r="AL264" s="806"/>
      <c r="AZ264" s="808"/>
      <c r="BA264" s="754"/>
      <c r="BB264" s="754"/>
      <c r="BC264" s="754"/>
      <c r="BD264" s="754"/>
      <c r="BE264" s="754"/>
      <c r="BF264" s="754"/>
      <c r="BG264" s="754"/>
      <c r="BH264" s="754"/>
      <c r="BI264" s="754"/>
      <c r="BJ264" s="754"/>
    </row>
    <row r="265" spans="6:62" ht="93" customHeight="1" x14ac:dyDescent="0.2">
      <c r="F265" s="790"/>
      <c r="G265" s="791"/>
      <c r="H265" s="791"/>
      <c r="I265" s="791"/>
      <c r="J265" s="791"/>
      <c r="K265" s="791"/>
      <c r="L265" s="791"/>
      <c r="M265" s="791"/>
      <c r="N265" s="791"/>
      <c r="U265" s="793"/>
      <c r="V265" s="794"/>
      <c r="W265" s="794"/>
      <c r="X265" s="794"/>
      <c r="Y265" s="794"/>
      <c r="Z265" s="794"/>
      <c r="AA265" s="794"/>
      <c r="AB265" s="794"/>
      <c r="AC265" s="794"/>
      <c r="AD265" s="794"/>
      <c r="AE265" s="794"/>
      <c r="AF265" s="794"/>
      <c r="AG265" s="794"/>
      <c r="AH265" s="794"/>
      <c r="AI265" s="794"/>
      <c r="AJ265" s="794"/>
      <c r="AK265" s="794"/>
      <c r="AL265" s="806"/>
      <c r="AZ265" s="808"/>
      <c r="BA265" s="754"/>
      <c r="BB265" s="754"/>
      <c r="BC265" s="754"/>
      <c r="BD265" s="754"/>
      <c r="BE265" s="754"/>
      <c r="BF265" s="754"/>
      <c r="BG265" s="754"/>
      <c r="BH265" s="754"/>
      <c r="BI265" s="754"/>
      <c r="BJ265" s="754"/>
    </row>
    <row r="266" spans="6:62" ht="93" customHeight="1" x14ac:dyDescent="0.2">
      <c r="F266" s="790"/>
      <c r="G266" s="791"/>
      <c r="H266" s="791"/>
      <c r="I266" s="791"/>
      <c r="J266" s="791"/>
      <c r="K266" s="791"/>
      <c r="L266" s="791"/>
      <c r="M266" s="791"/>
      <c r="N266" s="791"/>
      <c r="U266" s="793"/>
      <c r="V266" s="794"/>
      <c r="W266" s="794"/>
      <c r="X266" s="794"/>
      <c r="Y266" s="794"/>
      <c r="Z266" s="794"/>
      <c r="AA266" s="794"/>
      <c r="AB266" s="794"/>
      <c r="AC266" s="794"/>
      <c r="AD266" s="794"/>
      <c r="AE266" s="794"/>
      <c r="AF266" s="794"/>
      <c r="AG266" s="794"/>
      <c r="AH266" s="794"/>
      <c r="AI266" s="794"/>
      <c r="AJ266" s="794"/>
      <c r="AK266" s="794"/>
      <c r="AL266" s="806"/>
      <c r="AZ266" s="808"/>
      <c r="BA266" s="754"/>
      <c r="BB266" s="754"/>
      <c r="BC266" s="754"/>
      <c r="BD266" s="754"/>
      <c r="BE266" s="754"/>
      <c r="BF266" s="754"/>
      <c r="BG266" s="754"/>
      <c r="BH266" s="754"/>
      <c r="BI266" s="754"/>
      <c r="BJ266" s="754"/>
    </row>
    <row r="267" spans="6:62" ht="93" customHeight="1" x14ac:dyDescent="0.2">
      <c r="F267" s="790"/>
      <c r="G267" s="791"/>
      <c r="H267" s="791"/>
      <c r="I267" s="791"/>
      <c r="J267" s="791"/>
      <c r="K267" s="791"/>
      <c r="L267" s="791"/>
      <c r="M267" s="791"/>
      <c r="N267" s="791"/>
      <c r="U267" s="793"/>
      <c r="V267" s="794"/>
      <c r="W267" s="794"/>
      <c r="X267" s="794"/>
      <c r="Y267" s="794"/>
      <c r="Z267" s="794"/>
      <c r="AA267" s="794"/>
      <c r="AB267" s="794"/>
      <c r="AC267" s="794"/>
      <c r="AD267" s="794"/>
      <c r="AE267" s="794"/>
      <c r="AF267" s="794"/>
      <c r="AG267" s="794"/>
      <c r="AH267" s="794"/>
      <c r="AI267" s="794"/>
      <c r="AJ267" s="794"/>
      <c r="AK267" s="794"/>
      <c r="AL267" s="806"/>
      <c r="AZ267" s="808"/>
      <c r="BA267" s="754"/>
      <c r="BB267" s="754"/>
      <c r="BC267" s="754"/>
      <c r="BD267" s="754"/>
      <c r="BE267" s="754"/>
      <c r="BF267" s="754"/>
      <c r="BG267" s="754"/>
      <c r="BH267" s="754"/>
      <c r="BI267" s="754"/>
      <c r="BJ267" s="754"/>
    </row>
    <row r="268" spans="6:62" ht="93" customHeight="1" x14ac:dyDescent="0.2">
      <c r="F268" s="790"/>
      <c r="G268" s="791"/>
      <c r="H268" s="791"/>
      <c r="I268" s="791"/>
      <c r="J268" s="791"/>
      <c r="K268" s="791"/>
      <c r="L268" s="791"/>
      <c r="M268" s="791"/>
      <c r="N268" s="791"/>
      <c r="U268" s="793"/>
      <c r="V268" s="794"/>
      <c r="W268" s="794"/>
      <c r="X268" s="794"/>
      <c r="Y268" s="794"/>
      <c r="Z268" s="794"/>
      <c r="AA268" s="794"/>
      <c r="AB268" s="794"/>
      <c r="AC268" s="794"/>
      <c r="AD268" s="794"/>
      <c r="AE268" s="794"/>
      <c r="AF268" s="794"/>
      <c r="AG268" s="794"/>
      <c r="AH268" s="794"/>
      <c r="AI268" s="794"/>
      <c r="AJ268" s="794"/>
      <c r="AK268" s="794"/>
      <c r="AL268" s="806"/>
      <c r="AZ268" s="808"/>
      <c r="BA268" s="754"/>
      <c r="BB268" s="754"/>
      <c r="BC268" s="754"/>
      <c r="BD268" s="754"/>
      <c r="BE268" s="754"/>
      <c r="BF268" s="754"/>
      <c r="BG268" s="754"/>
      <c r="BH268" s="754"/>
      <c r="BI268" s="754"/>
      <c r="BJ268" s="754"/>
    </row>
    <row r="269" spans="6:62" ht="93" customHeight="1" x14ac:dyDescent="0.2">
      <c r="F269" s="790"/>
      <c r="G269" s="791"/>
      <c r="H269" s="791"/>
      <c r="I269" s="791"/>
      <c r="J269" s="791"/>
      <c r="K269" s="791"/>
      <c r="L269" s="791"/>
      <c r="M269" s="791"/>
      <c r="N269" s="791"/>
      <c r="U269" s="793"/>
      <c r="V269" s="794"/>
      <c r="W269" s="794"/>
      <c r="X269" s="794"/>
      <c r="Y269" s="794"/>
      <c r="Z269" s="794"/>
      <c r="AA269" s="794"/>
      <c r="AB269" s="794"/>
      <c r="AC269" s="794"/>
      <c r="AD269" s="794"/>
      <c r="AE269" s="794"/>
      <c r="AF269" s="794"/>
      <c r="AG269" s="794"/>
      <c r="AH269" s="794"/>
      <c r="AI269" s="794"/>
      <c r="AJ269" s="794"/>
      <c r="AK269" s="794"/>
      <c r="AL269" s="806"/>
      <c r="AZ269" s="808"/>
      <c r="BA269" s="754"/>
      <c r="BB269" s="754"/>
      <c r="BC269" s="754"/>
      <c r="BD269" s="754"/>
      <c r="BE269" s="754"/>
      <c r="BF269" s="754"/>
      <c r="BG269" s="754"/>
      <c r="BH269" s="754"/>
      <c r="BI269" s="754"/>
      <c r="BJ269" s="754"/>
    </row>
    <row r="270" spans="6:62" ht="93" customHeight="1" x14ac:dyDescent="0.2">
      <c r="F270" s="790"/>
      <c r="G270" s="791"/>
      <c r="H270" s="791"/>
      <c r="I270" s="791"/>
      <c r="J270" s="791"/>
      <c r="K270" s="791"/>
      <c r="L270" s="791"/>
      <c r="M270" s="791"/>
      <c r="N270" s="791"/>
      <c r="U270" s="793"/>
      <c r="V270" s="794"/>
      <c r="W270" s="794"/>
      <c r="X270" s="794"/>
      <c r="Y270" s="794"/>
      <c r="Z270" s="794"/>
      <c r="AA270" s="794"/>
      <c r="AB270" s="794"/>
      <c r="AC270" s="794"/>
      <c r="AD270" s="794"/>
      <c r="AE270" s="794"/>
      <c r="AF270" s="794"/>
      <c r="AG270" s="794"/>
      <c r="AH270" s="794"/>
      <c r="AI270" s="794"/>
      <c r="AJ270" s="794"/>
      <c r="AK270" s="794"/>
      <c r="AL270" s="806"/>
      <c r="AZ270" s="808"/>
      <c r="BA270" s="754"/>
      <c r="BB270" s="754"/>
      <c r="BC270" s="754"/>
      <c r="BD270" s="754"/>
      <c r="BE270" s="754"/>
      <c r="BF270" s="754"/>
      <c r="BG270" s="754"/>
      <c r="BH270" s="754"/>
      <c r="BI270" s="754"/>
      <c r="BJ270" s="754"/>
    </row>
    <row r="271" spans="6:62" ht="93" customHeight="1" x14ac:dyDescent="0.2">
      <c r="F271" s="790"/>
      <c r="G271" s="791"/>
      <c r="H271" s="791"/>
      <c r="I271" s="791"/>
      <c r="J271" s="791"/>
      <c r="K271" s="791"/>
      <c r="L271" s="791"/>
      <c r="M271" s="791"/>
      <c r="N271" s="791"/>
      <c r="U271" s="793"/>
      <c r="V271" s="794"/>
      <c r="W271" s="794"/>
      <c r="X271" s="794"/>
      <c r="Y271" s="794"/>
      <c r="Z271" s="794"/>
      <c r="AA271" s="794"/>
      <c r="AB271" s="794"/>
      <c r="AC271" s="794"/>
      <c r="AD271" s="794"/>
      <c r="AE271" s="794"/>
      <c r="AF271" s="794"/>
      <c r="AG271" s="794"/>
      <c r="AH271" s="794"/>
      <c r="AI271" s="794"/>
      <c r="AJ271" s="794"/>
      <c r="AK271" s="794"/>
      <c r="AL271" s="806"/>
      <c r="AZ271" s="808"/>
      <c r="BA271" s="754"/>
      <c r="BB271" s="754"/>
      <c r="BC271" s="754"/>
      <c r="BD271" s="754"/>
      <c r="BE271" s="754"/>
      <c r="BF271" s="754"/>
      <c r="BG271" s="754"/>
      <c r="BH271" s="754"/>
      <c r="BI271" s="754"/>
      <c r="BJ271" s="754"/>
    </row>
    <row r="272" spans="6:62" ht="93" customHeight="1" x14ac:dyDescent="0.2">
      <c r="F272" s="790"/>
      <c r="G272" s="791"/>
      <c r="H272" s="791"/>
      <c r="I272" s="791"/>
      <c r="J272" s="791"/>
      <c r="K272" s="791"/>
      <c r="L272" s="791"/>
      <c r="M272" s="791"/>
      <c r="N272" s="791"/>
      <c r="U272" s="793"/>
      <c r="V272" s="794"/>
      <c r="W272" s="794"/>
      <c r="X272" s="794"/>
      <c r="Y272" s="794"/>
      <c r="Z272" s="794"/>
      <c r="AA272" s="794"/>
      <c r="AB272" s="794"/>
      <c r="AC272" s="794"/>
      <c r="AD272" s="794"/>
      <c r="AE272" s="794"/>
      <c r="AF272" s="794"/>
      <c r="AG272" s="794"/>
      <c r="AH272" s="794"/>
      <c r="AI272" s="794"/>
      <c r="AJ272" s="794"/>
      <c r="AK272" s="794"/>
      <c r="AL272" s="806"/>
      <c r="AZ272" s="808"/>
      <c r="BA272" s="754"/>
      <c r="BB272" s="754"/>
      <c r="BC272" s="754"/>
      <c r="BD272" s="754"/>
      <c r="BE272" s="754"/>
      <c r="BF272" s="754"/>
      <c r="BG272" s="754"/>
      <c r="BH272" s="754"/>
      <c r="BI272" s="754"/>
      <c r="BJ272" s="754"/>
    </row>
    <row r="273" spans="6:62" ht="93" customHeight="1" x14ac:dyDescent="0.2">
      <c r="F273" s="790"/>
      <c r="G273" s="791"/>
      <c r="H273" s="791"/>
      <c r="I273" s="791"/>
      <c r="J273" s="791"/>
      <c r="K273" s="791"/>
      <c r="L273" s="791"/>
      <c r="M273" s="791"/>
      <c r="N273" s="791"/>
      <c r="U273" s="793"/>
      <c r="V273" s="794"/>
      <c r="W273" s="794"/>
      <c r="X273" s="794"/>
      <c r="Y273" s="794"/>
      <c r="Z273" s="794"/>
      <c r="AA273" s="794"/>
      <c r="AB273" s="794"/>
      <c r="AC273" s="794"/>
      <c r="AD273" s="794"/>
      <c r="AE273" s="794"/>
      <c r="AF273" s="794"/>
      <c r="AG273" s="794"/>
      <c r="AH273" s="794"/>
      <c r="AI273" s="794"/>
      <c r="AJ273" s="794"/>
      <c r="AK273" s="794"/>
      <c r="AL273" s="806"/>
      <c r="AZ273" s="808"/>
      <c r="BA273" s="754"/>
      <c r="BB273" s="754"/>
      <c r="BC273" s="754"/>
      <c r="BD273" s="754"/>
      <c r="BE273" s="754"/>
      <c r="BF273" s="754"/>
      <c r="BG273" s="754"/>
      <c r="BH273" s="754"/>
      <c r="BI273" s="754"/>
      <c r="BJ273" s="754"/>
    </row>
    <row r="274" spans="6:62" ht="93" customHeight="1" x14ac:dyDescent="0.2">
      <c r="F274" s="790"/>
      <c r="G274" s="791"/>
      <c r="H274" s="791"/>
      <c r="I274" s="791"/>
      <c r="J274" s="791"/>
      <c r="K274" s="791"/>
      <c r="L274" s="791"/>
      <c r="M274" s="791"/>
      <c r="N274" s="791"/>
      <c r="U274" s="793"/>
      <c r="V274" s="794"/>
      <c r="W274" s="794"/>
      <c r="X274" s="794"/>
      <c r="Y274" s="794"/>
      <c r="Z274" s="794"/>
      <c r="AA274" s="794"/>
      <c r="AB274" s="794"/>
      <c r="AC274" s="794"/>
      <c r="AD274" s="794"/>
      <c r="AE274" s="794"/>
      <c r="AF274" s="794"/>
      <c r="AG274" s="794"/>
      <c r="AH274" s="794"/>
      <c r="AI274" s="794"/>
      <c r="AJ274" s="794"/>
      <c r="AK274" s="794"/>
      <c r="AL274" s="806"/>
      <c r="AZ274" s="808"/>
      <c r="BA274" s="754"/>
      <c r="BB274" s="754"/>
      <c r="BC274" s="754"/>
      <c r="BD274" s="754"/>
      <c r="BE274" s="754"/>
      <c r="BF274" s="754"/>
      <c r="BG274" s="754"/>
      <c r="BH274" s="754"/>
      <c r="BI274" s="754"/>
      <c r="BJ274" s="754"/>
    </row>
    <row r="275" spans="6:62" ht="93" customHeight="1" x14ac:dyDescent="0.2">
      <c r="F275" s="790"/>
      <c r="G275" s="791"/>
      <c r="H275" s="791"/>
      <c r="I275" s="791"/>
      <c r="J275" s="791"/>
      <c r="K275" s="791"/>
      <c r="L275" s="791"/>
      <c r="M275" s="791"/>
      <c r="N275" s="791"/>
      <c r="U275" s="793"/>
      <c r="V275" s="794"/>
      <c r="W275" s="794"/>
      <c r="X275" s="794"/>
      <c r="Y275" s="794"/>
      <c r="Z275" s="794"/>
      <c r="AA275" s="794"/>
      <c r="AB275" s="794"/>
      <c r="AC275" s="794"/>
      <c r="AD275" s="794"/>
      <c r="AE275" s="794"/>
      <c r="AF275" s="794"/>
      <c r="AG275" s="794"/>
      <c r="AH275" s="794"/>
      <c r="AI275" s="794"/>
      <c r="AJ275" s="794"/>
      <c r="AK275" s="794"/>
      <c r="AL275" s="806"/>
      <c r="AZ275" s="808"/>
      <c r="BA275" s="754"/>
      <c r="BB275" s="754"/>
      <c r="BC275" s="754"/>
      <c r="BD275" s="754"/>
      <c r="BE275" s="754"/>
      <c r="BF275" s="754"/>
      <c r="BG275" s="754"/>
      <c r="BH275" s="754"/>
      <c r="BI275" s="754"/>
      <c r="BJ275" s="754"/>
    </row>
    <row r="276" spans="6:62" ht="93" customHeight="1" x14ac:dyDescent="0.2">
      <c r="F276" s="790"/>
      <c r="G276" s="791"/>
      <c r="H276" s="791"/>
      <c r="I276" s="791"/>
      <c r="J276" s="791"/>
      <c r="K276" s="791"/>
      <c r="L276" s="791"/>
      <c r="M276" s="791"/>
      <c r="N276" s="791"/>
      <c r="U276" s="793"/>
      <c r="V276" s="794"/>
      <c r="W276" s="794"/>
      <c r="X276" s="794"/>
      <c r="Y276" s="794"/>
      <c r="Z276" s="794"/>
      <c r="AA276" s="794"/>
      <c r="AB276" s="794"/>
      <c r="AC276" s="794"/>
      <c r="AD276" s="794"/>
      <c r="AE276" s="794"/>
      <c r="AF276" s="794"/>
      <c r="AG276" s="794"/>
      <c r="AH276" s="794"/>
      <c r="AI276" s="794"/>
      <c r="AJ276" s="794"/>
      <c r="AK276" s="794"/>
      <c r="AL276" s="806"/>
      <c r="AZ276" s="808"/>
      <c r="BA276" s="754"/>
      <c r="BB276" s="754"/>
      <c r="BC276" s="754"/>
      <c r="BD276" s="754"/>
      <c r="BE276" s="754"/>
      <c r="BF276" s="754"/>
      <c r="BG276" s="754"/>
      <c r="BH276" s="754"/>
      <c r="BI276" s="754"/>
      <c r="BJ276" s="754"/>
    </row>
    <row r="277" spans="6:62" ht="93" customHeight="1" x14ac:dyDescent="0.2">
      <c r="F277" s="790"/>
      <c r="G277" s="791"/>
      <c r="H277" s="791"/>
      <c r="I277" s="791"/>
      <c r="J277" s="791"/>
      <c r="K277" s="791"/>
      <c r="L277" s="791"/>
      <c r="M277" s="791"/>
      <c r="N277" s="791"/>
      <c r="U277" s="793"/>
      <c r="V277" s="794"/>
      <c r="W277" s="794"/>
      <c r="X277" s="794"/>
      <c r="Y277" s="794"/>
      <c r="Z277" s="794"/>
      <c r="AA277" s="794"/>
      <c r="AB277" s="794"/>
      <c r="AC277" s="794"/>
      <c r="AD277" s="794"/>
      <c r="AE277" s="794"/>
      <c r="AF277" s="794"/>
      <c r="AG277" s="794"/>
      <c r="AH277" s="794"/>
      <c r="AI277" s="794"/>
      <c r="AJ277" s="794"/>
      <c r="AK277" s="794"/>
      <c r="AL277" s="806"/>
      <c r="AZ277" s="808"/>
      <c r="BA277" s="754"/>
      <c r="BB277" s="754"/>
      <c r="BC277" s="754"/>
      <c r="BD277" s="754"/>
      <c r="BE277" s="754"/>
      <c r="BF277" s="754"/>
      <c r="BG277" s="754"/>
      <c r="BH277" s="754"/>
      <c r="BI277" s="754"/>
      <c r="BJ277" s="754"/>
    </row>
    <row r="278" spans="6:62" ht="93" customHeight="1" x14ac:dyDescent="0.2">
      <c r="F278" s="790"/>
      <c r="G278" s="791"/>
      <c r="H278" s="791"/>
      <c r="I278" s="791"/>
      <c r="J278" s="791"/>
      <c r="K278" s="791"/>
      <c r="L278" s="791"/>
      <c r="M278" s="791"/>
      <c r="N278" s="791"/>
      <c r="U278" s="793"/>
      <c r="V278" s="794"/>
      <c r="W278" s="794"/>
      <c r="X278" s="794"/>
      <c r="Y278" s="794"/>
      <c r="Z278" s="794"/>
      <c r="AA278" s="794"/>
      <c r="AB278" s="794"/>
      <c r="AC278" s="794"/>
      <c r="AD278" s="794"/>
      <c r="AE278" s="794"/>
      <c r="AF278" s="794"/>
      <c r="AG278" s="794"/>
      <c r="AH278" s="794"/>
      <c r="AI278" s="794"/>
      <c r="AJ278" s="794"/>
      <c r="AK278" s="794"/>
      <c r="AL278" s="806"/>
      <c r="AZ278" s="808"/>
      <c r="BA278" s="754"/>
      <c r="BB278" s="754"/>
      <c r="BC278" s="754"/>
      <c r="BD278" s="754"/>
      <c r="BE278" s="754"/>
      <c r="BF278" s="754"/>
      <c r="BG278" s="754"/>
      <c r="BH278" s="754"/>
      <c r="BI278" s="754"/>
      <c r="BJ278" s="754"/>
    </row>
    <row r="279" spans="6:62" ht="93" customHeight="1" x14ac:dyDescent="0.2">
      <c r="F279" s="790"/>
      <c r="G279" s="791"/>
      <c r="H279" s="791"/>
      <c r="I279" s="791"/>
      <c r="J279" s="791"/>
      <c r="K279" s="791"/>
      <c r="L279" s="791"/>
      <c r="M279" s="791"/>
      <c r="N279" s="791"/>
      <c r="U279" s="793"/>
      <c r="V279" s="794"/>
      <c r="W279" s="794"/>
      <c r="X279" s="794"/>
      <c r="Y279" s="794"/>
      <c r="Z279" s="794"/>
      <c r="AA279" s="794"/>
      <c r="AB279" s="794"/>
      <c r="AC279" s="794"/>
      <c r="AD279" s="794"/>
      <c r="AE279" s="794"/>
      <c r="AF279" s="794"/>
      <c r="AG279" s="794"/>
      <c r="AH279" s="794"/>
      <c r="AI279" s="794"/>
      <c r="AJ279" s="794"/>
      <c r="AK279" s="794"/>
      <c r="AL279" s="806"/>
      <c r="AZ279" s="808"/>
      <c r="BA279" s="754"/>
      <c r="BB279" s="754"/>
      <c r="BC279" s="754"/>
      <c r="BD279" s="754"/>
      <c r="BE279" s="754"/>
      <c r="BF279" s="754"/>
      <c r="BG279" s="754"/>
      <c r="BH279" s="754"/>
      <c r="BI279" s="754"/>
      <c r="BJ279" s="754"/>
    </row>
    <row r="280" spans="6:62" ht="93" customHeight="1" x14ac:dyDescent="0.2">
      <c r="F280" s="790"/>
      <c r="G280" s="791"/>
      <c r="H280" s="791"/>
      <c r="I280" s="791"/>
      <c r="J280" s="791"/>
      <c r="K280" s="791"/>
      <c r="L280" s="791"/>
      <c r="M280" s="791"/>
      <c r="N280" s="791"/>
      <c r="U280" s="793"/>
      <c r="V280" s="794"/>
      <c r="W280" s="794"/>
      <c r="X280" s="794"/>
      <c r="Y280" s="794"/>
      <c r="Z280" s="794"/>
      <c r="AA280" s="794"/>
      <c r="AB280" s="794"/>
      <c r="AC280" s="794"/>
      <c r="AD280" s="794"/>
      <c r="AE280" s="794"/>
      <c r="AF280" s="794"/>
      <c r="AG280" s="794"/>
      <c r="AH280" s="794"/>
      <c r="AI280" s="794"/>
      <c r="AJ280" s="794"/>
      <c r="AK280" s="794"/>
      <c r="AL280" s="806"/>
      <c r="AZ280" s="808"/>
      <c r="BA280" s="754"/>
      <c r="BB280" s="754"/>
      <c r="BC280" s="754"/>
      <c r="BD280" s="754"/>
      <c r="BE280" s="754"/>
      <c r="BF280" s="754"/>
      <c r="BG280" s="754"/>
      <c r="BH280" s="754"/>
      <c r="BI280" s="754"/>
      <c r="BJ280" s="754"/>
    </row>
    <row r="281" spans="6:62" ht="93" customHeight="1" x14ac:dyDescent="0.2">
      <c r="F281" s="790"/>
      <c r="G281" s="791"/>
      <c r="H281" s="791"/>
      <c r="I281" s="791"/>
      <c r="J281" s="791"/>
      <c r="K281" s="791"/>
      <c r="L281" s="791"/>
      <c r="M281" s="791"/>
      <c r="N281" s="791"/>
      <c r="U281" s="793"/>
      <c r="V281" s="794"/>
      <c r="W281" s="794"/>
      <c r="X281" s="794"/>
      <c r="Y281" s="794"/>
      <c r="Z281" s="794"/>
      <c r="AA281" s="794"/>
      <c r="AB281" s="794"/>
      <c r="AC281" s="794"/>
      <c r="AD281" s="794"/>
      <c r="AE281" s="794"/>
      <c r="AF281" s="794"/>
      <c r="AG281" s="794"/>
      <c r="AH281" s="794"/>
      <c r="AI281" s="794"/>
      <c r="AJ281" s="794"/>
      <c r="AK281" s="794"/>
      <c r="AL281" s="806"/>
      <c r="AZ281" s="808"/>
      <c r="BA281" s="754"/>
      <c r="BB281" s="754"/>
      <c r="BC281" s="754"/>
      <c r="BD281" s="754"/>
      <c r="BE281" s="754"/>
      <c r="BF281" s="754"/>
      <c r="BG281" s="754"/>
      <c r="BH281" s="754"/>
      <c r="BI281" s="754"/>
      <c r="BJ281" s="754"/>
    </row>
    <row r="282" spans="6:62" ht="93" customHeight="1" x14ac:dyDescent="0.2">
      <c r="F282" s="790"/>
      <c r="G282" s="791"/>
      <c r="H282" s="791"/>
      <c r="I282" s="791"/>
      <c r="J282" s="791"/>
      <c r="K282" s="791"/>
      <c r="L282" s="791"/>
      <c r="M282" s="791"/>
      <c r="N282" s="791"/>
      <c r="U282" s="793"/>
      <c r="V282" s="794"/>
      <c r="W282" s="794"/>
      <c r="X282" s="794"/>
      <c r="Y282" s="794"/>
      <c r="Z282" s="794"/>
      <c r="AA282" s="794"/>
      <c r="AB282" s="794"/>
      <c r="AC282" s="794"/>
      <c r="AD282" s="794"/>
      <c r="AE282" s="794"/>
      <c r="AF282" s="794"/>
      <c r="AG282" s="794"/>
      <c r="AH282" s="794"/>
      <c r="AI282" s="794"/>
      <c r="AJ282" s="794"/>
      <c r="AK282" s="794"/>
      <c r="AL282" s="806"/>
      <c r="AZ282" s="808"/>
      <c r="BA282" s="754"/>
      <c r="BB282" s="754"/>
      <c r="BC282" s="754"/>
      <c r="BD282" s="754"/>
      <c r="BE282" s="754"/>
      <c r="BF282" s="754"/>
      <c r="BG282" s="754"/>
      <c r="BH282" s="754"/>
      <c r="BI282" s="754"/>
      <c r="BJ282" s="754"/>
    </row>
    <row r="283" spans="6:62" ht="93" customHeight="1" x14ac:dyDescent="0.2">
      <c r="F283" s="790"/>
      <c r="G283" s="791"/>
      <c r="H283" s="791"/>
      <c r="I283" s="791"/>
      <c r="J283" s="791"/>
      <c r="K283" s="791"/>
      <c r="L283" s="791"/>
      <c r="M283" s="791"/>
      <c r="N283" s="791"/>
      <c r="U283" s="793"/>
      <c r="V283" s="794"/>
      <c r="W283" s="794"/>
      <c r="X283" s="794"/>
      <c r="Y283" s="794"/>
      <c r="Z283" s="794"/>
      <c r="AA283" s="794"/>
      <c r="AB283" s="794"/>
      <c r="AC283" s="794"/>
      <c r="AD283" s="794"/>
      <c r="AE283" s="794"/>
      <c r="AF283" s="794"/>
      <c r="AG283" s="794"/>
      <c r="AH283" s="794"/>
      <c r="AI283" s="794"/>
      <c r="AJ283" s="794"/>
      <c r="AK283" s="794"/>
      <c r="AL283" s="806"/>
      <c r="AZ283" s="808"/>
      <c r="BA283" s="754"/>
      <c r="BB283" s="754"/>
      <c r="BC283" s="754"/>
      <c r="BD283" s="754"/>
      <c r="BE283" s="754"/>
      <c r="BF283" s="754"/>
      <c r="BG283" s="754"/>
      <c r="BH283" s="754"/>
      <c r="BI283" s="754"/>
      <c r="BJ283" s="754"/>
    </row>
    <row r="284" spans="6:62" ht="93" customHeight="1" x14ac:dyDescent="0.2">
      <c r="F284" s="790"/>
      <c r="G284" s="791"/>
      <c r="H284" s="791"/>
      <c r="I284" s="791"/>
      <c r="J284" s="791"/>
      <c r="K284" s="791"/>
      <c r="L284" s="791"/>
      <c r="M284" s="791"/>
      <c r="N284" s="791"/>
      <c r="U284" s="793"/>
      <c r="V284" s="794"/>
      <c r="W284" s="794"/>
      <c r="X284" s="794"/>
      <c r="Y284" s="794"/>
      <c r="Z284" s="794"/>
      <c r="AA284" s="794"/>
      <c r="AB284" s="794"/>
      <c r="AC284" s="794"/>
      <c r="AD284" s="794"/>
      <c r="AE284" s="794"/>
      <c r="AF284" s="794"/>
      <c r="AG284" s="794"/>
      <c r="AH284" s="794"/>
      <c r="AI284" s="794"/>
      <c r="AJ284" s="794"/>
      <c r="AK284" s="794"/>
      <c r="AL284" s="806"/>
      <c r="AZ284" s="808"/>
      <c r="BA284" s="754"/>
      <c r="BB284" s="754"/>
      <c r="BC284" s="754"/>
      <c r="BD284" s="754"/>
      <c r="BE284" s="754"/>
      <c r="BF284" s="754"/>
      <c r="BG284" s="754"/>
      <c r="BH284" s="754"/>
      <c r="BI284" s="754"/>
      <c r="BJ284" s="754"/>
    </row>
    <row r="285" spans="6:62" ht="93" customHeight="1" x14ac:dyDescent="0.2">
      <c r="F285" s="790"/>
      <c r="G285" s="791"/>
      <c r="H285" s="791"/>
      <c r="I285" s="791"/>
      <c r="J285" s="791"/>
      <c r="K285" s="791"/>
      <c r="L285" s="791"/>
      <c r="M285" s="791"/>
      <c r="N285" s="791"/>
      <c r="U285" s="793"/>
      <c r="V285" s="794"/>
      <c r="W285" s="794"/>
      <c r="X285" s="794"/>
      <c r="Y285" s="794"/>
      <c r="Z285" s="794"/>
      <c r="AA285" s="794"/>
      <c r="AB285" s="794"/>
      <c r="AC285" s="794"/>
      <c r="AD285" s="794"/>
      <c r="AE285" s="794"/>
      <c r="AF285" s="794"/>
      <c r="AG285" s="794"/>
      <c r="AH285" s="794"/>
      <c r="AI285" s="794"/>
      <c r="AJ285" s="794"/>
      <c r="AK285" s="794"/>
      <c r="AL285" s="806"/>
      <c r="AZ285" s="808"/>
      <c r="BA285" s="754"/>
      <c r="BB285" s="754"/>
      <c r="BC285" s="754"/>
      <c r="BD285" s="754"/>
      <c r="BE285" s="754"/>
      <c r="BF285" s="754"/>
      <c r="BG285" s="754"/>
      <c r="BH285" s="754"/>
      <c r="BI285" s="754"/>
      <c r="BJ285" s="754"/>
    </row>
    <row r="286" spans="6:62" ht="93" customHeight="1" x14ac:dyDescent="0.2">
      <c r="F286" s="790"/>
      <c r="G286" s="791"/>
      <c r="H286" s="791"/>
      <c r="I286" s="791"/>
      <c r="J286" s="791"/>
      <c r="K286" s="791"/>
      <c r="L286" s="791"/>
      <c r="M286" s="791"/>
      <c r="N286" s="791"/>
      <c r="U286" s="793"/>
      <c r="V286" s="794"/>
      <c r="W286" s="794"/>
      <c r="X286" s="794"/>
      <c r="Y286" s="794"/>
      <c r="Z286" s="794"/>
      <c r="AA286" s="794"/>
      <c r="AB286" s="794"/>
      <c r="AC286" s="794"/>
      <c r="AD286" s="794"/>
      <c r="AE286" s="794"/>
      <c r="AF286" s="794"/>
      <c r="AG286" s="794"/>
      <c r="AH286" s="794"/>
      <c r="AI286" s="794"/>
      <c r="AJ286" s="794"/>
      <c r="AK286" s="794"/>
      <c r="AL286" s="806"/>
      <c r="AZ286" s="808"/>
      <c r="BA286" s="754"/>
      <c r="BB286" s="754"/>
      <c r="BC286" s="754"/>
      <c r="BD286" s="754"/>
      <c r="BE286" s="754"/>
      <c r="BF286" s="754"/>
      <c r="BG286" s="754"/>
      <c r="BH286" s="754"/>
      <c r="BI286" s="754"/>
      <c r="BJ286" s="754"/>
    </row>
    <row r="287" spans="6:62" ht="93" customHeight="1" x14ac:dyDescent="0.2">
      <c r="F287" s="790"/>
      <c r="G287" s="791"/>
      <c r="H287" s="791"/>
      <c r="I287" s="791"/>
      <c r="J287" s="791"/>
      <c r="K287" s="791"/>
      <c r="L287" s="791"/>
      <c r="M287" s="791"/>
      <c r="N287" s="791"/>
      <c r="U287" s="793"/>
      <c r="V287" s="794"/>
      <c r="W287" s="794"/>
      <c r="X287" s="794"/>
      <c r="Y287" s="794"/>
      <c r="Z287" s="794"/>
      <c r="AA287" s="794"/>
      <c r="AB287" s="794"/>
      <c r="AC287" s="794"/>
      <c r="AD287" s="794"/>
      <c r="AE287" s="794"/>
      <c r="AF287" s="794"/>
      <c r="AG287" s="794"/>
      <c r="AH287" s="794"/>
      <c r="AI287" s="794"/>
      <c r="AJ287" s="794"/>
      <c r="AK287" s="794"/>
      <c r="AL287" s="806"/>
      <c r="AZ287" s="808"/>
      <c r="BA287" s="754"/>
      <c r="BB287" s="754"/>
      <c r="BC287" s="754"/>
      <c r="BD287" s="754"/>
      <c r="BE287" s="754"/>
      <c r="BF287" s="754"/>
      <c r="BG287" s="754"/>
      <c r="BH287" s="754"/>
      <c r="BI287" s="754"/>
      <c r="BJ287" s="754"/>
    </row>
    <row r="288" spans="6:62" ht="93" customHeight="1" x14ac:dyDescent="0.2">
      <c r="F288" s="790"/>
      <c r="G288" s="791"/>
      <c r="H288" s="791"/>
      <c r="I288" s="791"/>
      <c r="J288" s="791"/>
      <c r="K288" s="791"/>
      <c r="L288" s="791"/>
      <c r="M288" s="791"/>
      <c r="N288" s="791"/>
      <c r="U288" s="793"/>
      <c r="V288" s="794"/>
      <c r="W288" s="794"/>
      <c r="X288" s="794"/>
      <c r="Y288" s="794"/>
      <c r="Z288" s="794"/>
      <c r="AA288" s="794"/>
      <c r="AB288" s="794"/>
      <c r="AC288" s="794"/>
      <c r="AD288" s="794"/>
      <c r="AE288" s="794"/>
      <c r="AF288" s="794"/>
      <c r="AG288" s="794"/>
      <c r="AH288" s="794"/>
      <c r="AI288" s="794"/>
      <c r="AJ288" s="794"/>
      <c r="AK288" s="794"/>
      <c r="AL288" s="806"/>
      <c r="AZ288" s="808"/>
      <c r="BA288" s="754"/>
      <c r="BB288" s="754"/>
      <c r="BC288" s="754"/>
      <c r="BD288" s="754"/>
      <c r="BE288" s="754"/>
      <c r="BF288" s="754"/>
      <c r="BG288" s="754"/>
      <c r="BH288" s="754"/>
      <c r="BI288" s="754"/>
      <c r="BJ288" s="754"/>
    </row>
    <row r="289" spans="6:62" ht="93" customHeight="1" x14ac:dyDescent="0.2">
      <c r="F289" s="790"/>
      <c r="G289" s="791"/>
      <c r="H289" s="791"/>
      <c r="I289" s="791"/>
      <c r="J289" s="791"/>
      <c r="K289" s="791"/>
      <c r="L289" s="791"/>
      <c r="M289" s="791"/>
      <c r="N289" s="791"/>
      <c r="U289" s="793"/>
      <c r="V289" s="794"/>
      <c r="W289" s="794"/>
      <c r="X289" s="794"/>
      <c r="Y289" s="794"/>
      <c r="Z289" s="794"/>
      <c r="AA289" s="794"/>
      <c r="AB289" s="794"/>
      <c r="AC289" s="794"/>
      <c r="AD289" s="794"/>
      <c r="AE289" s="794"/>
      <c r="AF289" s="794"/>
      <c r="AG289" s="794"/>
      <c r="AH289" s="794"/>
      <c r="AI289" s="794"/>
      <c r="AJ289" s="794"/>
      <c r="AK289" s="794"/>
      <c r="AL289" s="806"/>
      <c r="AZ289" s="808"/>
      <c r="BA289" s="754"/>
      <c r="BB289" s="754"/>
      <c r="BC289" s="754"/>
      <c r="BD289" s="754"/>
      <c r="BE289" s="754"/>
      <c r="BF289" s="754"/>
      <c r="BG289" s="754"/>
      <c r="BH289" s="754"/>
      <c r="BI289" s="754"/>
      <c r="BJ289" s="754"/>
    </row>
    <row r="290" spans="6:62" ht="93" customHeight="1" x14ac:dyDescent="0.2">
      <c r="F290" s="790"/>
      <c r="G290" s="791"/>
      <c r="H290" s="791"/>
      <c r="I290" s="791"/>
      <c r="J290" s="791"/>
      <c r="K290" s="791"/>
      <c r="L290" s="791"/>
      <c r="M290" s="791"/>
      <c r="N290" s="791"/>
      <c r="U290" s="793"/>
      <c r="V290" s="794"/>
      <c r="W290" s="794"/>
      <c r="X290" s="794"/>
      <c r="Y290" s="794"/>
      <c r="Z290" s="794"/>
      <c r="AA290" s="794"/>
      <c r="AB290" s="794"/>
      <c r="AC290" s="794"/>
      <c r="AD290" s="794"/>
      <c r="AE290" s="794"/>
      <c r="AF290" s="794"/>
      <c r="AG290" s="794"/>
      <c r="AH290" s="794"/>
      <c r="AI290" s="794"/>
      <c r="AJ290" s="794"/>
      <c r="AK290" s="794"/>
      <c r="AL290" s="806"/>
      <c r="AZ290" s="808"/>
      <c r="BA290" s="754"/>
      <c r="BB290" s="754"/>
      <c r="BC290" s="754"/>
      <c r="BD290" s="754"/>
      <c r="BE290" s="754"/>
      <c r="BF290" s="754"/>
      <c r="BG290" s="754"/>
      <c r="BH290" s="754"/>
      <c r="BI290" s="754"/>
      <c r="BJ290" s="754"/>
    </row>
    <row r="291" spans="6:62" ht="93" customHeight="1" x14ac:dyDescent="0.2">
      <c r="F291" s="790"/>
      <c r="G291" s="791"/>
      <c r="H291" s="791"/>
      <c r="I291" s="791"/>
      <c r="J291" s="791"/>
      <c r="K291" s="791"/>
      <c r="L291" s="791"/>
      <c r="M291" s="791"/>
      <c r="N291" s="791"/>
      <c r="U291" s="793"/>
      <c r="V291" s="794"/>
      <c r="W291" s="794"/>
      <c r="X291" s="794"/>
      <c r="Y291" s="794"/>
      <c r="Z291" s="794"/>
      <c r="AA291" s="794"/>
      <c r="AB291" s="794"/>
      <c r="AC291" s="794"/>
      <c r="AD291" s="794"/>
      <c r="AE291" s="794"/>
      <c r="AF291" s="794"/>
      <c r="AG291" s="794"/>
      <c r="AH291" s="794"/>
      <c r="AI291" s="794"/>
      <c r="AJ291" s="794"/>
      <c r="AK291" s="794"/>
      <c r="AL291" s="806"/>
      <c r="AZ291" s="808"/>
      <c r="BA291" s="754"/>
      <c r="BB291" s="754"/>
      <c r="BC291" s="754"/>
      <c r="BD291" s="754"/>
      <c r="BE291" s="754"/>
      <c r="BF291" s="754"/>
      <c r="BG291" s="754"/>
      <c r="BH291" s="754"/>
      <c r="BI291" s="754"/>
      <c r="BJ291" s="754"/>
    </row>
    <row r="292" spans="6:62" ht="93" customHeight="1" x14ac:dyDescent="0.2">
      <c r="F292" s="790"/>
      <c r="G292" s="791"/>
      <c r="H292" s="791"/>
      <c r="I292" s="791"/>
      <c r="J292" s="791"/>
      <c r="K292" s="791"/>
      <c r="L292" s="791"/>
      <c r="M292" s="791"/>
      <c r="N292" s="791"/>
      <c r="U292" s="793"/>
      <c r="V292" s="794"/>
      <c r="W292" s="794"/>
      <c r="X292" s="794"/>
      <c r="Y292" s="794"/>
      <c r="Z292" s="794"/>
      <c r="AA292" s="794"/>
      <c r="AB292" s="794"/>
      <c r="AC292" s="794"/>
      <c r="AD292" s="794"/>
      <c r="AE292" s="794"/>
      <c r="AF292" s="794"/>
      <c r="AG292" s="794"/>
      <c r="AH292" s="794"/>
      <c r="AI292" s="794"/>
      <c r="AJ292" s="794"/>
      <c r="AK292" s="794"/>
      <c r="AL292" s="806"/>
      <c r="AZ292" s="808"/>
      <c r="BA292" s="754"/>
      <c r="BB292" s="754"/>
      <c r="BC292" s="754"/>
      <c r="BD292" s="754"/>
      <c r="BE292" s="754"/>
      <c r="BF292" s="754"/>
      <c r="BG292" s="754"/>
      <c r="BH292" s="754"/>
      <c r="BI292" s="754"/>
      <c r="BJ292" s="754"/>
    </row>
    <row r="293" spans="6:62" ht="93" customHeight="1" x14ac:dyDescent="0.2">
      <c r="F293" s="790"/>
      <c r="G293" s="791"/>
      <c r="H293" s="791"/>
      <c r="I293" s="791"/>
      <c r="J293" s="791"/>
      <c r="K293" s="791"/>
      <c r="L293" s="791"/>
      <c r="M293" s="791"/>
      <c r="N293" s="791"/>
      <c r="U293" s="793"/>
      <c r="V293" s="794"/>
      <c r="W293" s="794"/>
      <c r="X293" s="794"/>
      <c r="Y293" s="794"/>
      <c r="Z293" s="794"/>
      <c r="AA293" s="794"/>
      <c r="AB293" s="794"/>
      <c r="AC293" s="794"/>
      <c r="AD293" s="794"/>
      <c r="AE293" s="794"/>
      <c r="AF293" s="794"/>
      <c r="AG293" s="794"/>
      <c r="AH293" s="794"/>
      <c r="AI293" s="794"/>
      <c r="AJ293" s="794"/>
      <c r="AK293" s="794"/>
      <c r="AL293" s="806"/>
      <c r="AZ293" s="808"/>
      <c r="BA293" s="754"/>
      <c r="BB293" s="754"/>
      <c r="BC293" s="754"/>
      <c r="BD293" s="754"/>
      <c r="BE293" s="754"/>
      <c r="BF293" s="754"/>
      <c r="BG293" s="754"/>
      <c r="BH293" s="754"/>
      <c r="BI293" s="754"/>
      <c r="BJ293" s="754"/>
    </row>
    <row r="294" spans="6:62" ht="93" customHeight="1" x14ac:dyDescent="0.2">
      <c r="F294" s="790"/>
      <c r="G294" s="791"/>
      <c r="H294" s="791"/>
      <c r="I294" s="791"/>
      <c r="J294" s="791"/>
      <c r="K294" s="791"/>
      <c r="L294" s="791"/>
      <c r="M294" s="791"/>
      <c r="N294" s="791"/>
      <c r="U294" s="793"/>
      <c r="V294" s="794"/>
      <c r="W294" s="794"/>
      <c r="X294" s="794"/>
      <c r="Y294" s="794"/>
      <c r="Z294" s="794"/>
      <c r="AA294" s="794"/>
      <c r="AB294" s="794"/>
      <c r="AC294" s="794"/>
      <c r="AD294" s="794"/>
      <c r="AE294" s="794"/>
      <c r="AF294" s="794"/>
      <c r="AG294" s="794"/>
      <c r="AH294" s="794"/>
      <c r="AI294" s="794"/>
      <c r="AJ294" s="794"/>
      <c r="AK294" s="794"/>
      <c r="AL294" s="806"/>
      <c r="AZ294" s="808"/>
      <c r="BA294" s="754"/>
      <c r="BB294" s="754"/>
      <c r="BC294" s="754"/>
      <c r="BD294" s="754"/>
      <c r="BE294" s="754"/>
      <c r="BF294" s="754"/>
      <c r="BG294" s="754"/>
      <c r="BH294" s="754"/>
      <c r="BI294" s="754"/>
      <c r="BJ294" s="754"/>
    </row>
    <row r="295" spans="6:62" ht="93" customHeight="1" x14ac:dyDescent="0.2">
      <c r="F295" s="790"/>
      <c r="G295" s="791"/>
      <c r="H295" s="791"/>
      <c r="I295" s="791"/>
      <c r="J295" s="791"/>
      <c r="K295" s="791"/>
      <c r="L295" s="791"/>
      <c r="M295" s="791"/>
      <c r="N295" s="791"/>
      <c r="U295" s="793"/>
      <c r="V295" s="794"/>
      <c r="W295" s="794"/>
      <c r="X295" s="794"/>
      <c r="Y295" s="794"/>
      <c r="Z295" s="794"/>
      <c r="AA295" s="794"/>
      <c r="AB295" s="794"/>
      <c r="AC295" s="794"/>
      <c r="AD295" s="794"/>
      <c r="AE295" s="794"/>
      <c r="AF295" s="794"/>
      <c r="AG295" s="794"/>
      <c r="AH295" s="794"/>
      <c r="AI295" s="794"/>
      <c r="AJ295" s="794"/>
      <c r="AK295" s="794"/>
      <c r="AL295" s="806"/>
      <c r="AZ295" s="808"/>
      <c r="BA295" s="754"/>
      <c r="BB295" s="754"/>
      <c r="BC295" s="754"/>
      <c r="BD295" s="754"/>
      <c r="BE295" s="754"/>
      <c r="BF295" s="754"/>
      <c r="BG295" s="754"/>
      <c r="BH295" s="754"/>
      <c r="BI295" s="754"/>
      <c r="BJ295" s="754"/>
    </row>
    <row r="296" spans="6:62" ht="93" customHeight="1" x14ac:dyDescent="0.2">
      <c r="F296" s="790"/>
      <c r="G296" s="791"/>
      <c r="H296" s="791"/>
      <c r="I296" s="791"/>
      <c r="J296" s="791"/>
      <c r="K296" s="791"/>
      <c r="L296" s="791"/>
      <c r="M296" s="791"/>
      <c r="N296" s="791"/>
      <c r="U296" s="793"/>
      <c r="V296" s="794"/>
      <c r="W296" s="794"/>
      <c r="X296" s="794"/>
      <c r="Y296" s="794"/>
      <c r="Z296" s="794"/>
      <c r="AA296" s="794"/>
      <c r="AB296" s="794"/>
      <c r="AC296" s="794"/>
      <c r="AD296" s="794"/>
      <c r="AE296" s="794"/>
      <c r="AF296" s="794"/>
      <c r="AG296" s="794"/>
      <c r="AH296" s="794"/>
      <c r="AI296" s="794"/>
      <c r="AJ296" s="794"/>
      <c r="AK296" s="794"/>
      <c r="AL296" s="806"/>
      <c r="AZ296" s="808"/>
      <c r="BA296" s="754"/>
      <c r="BB296" s="754"/>
      <c r="BC296" s="754"/>
      <c r="BD296" s="754"/>
      <c r="BE296" s="754"/>
      <c r="BF296" s="754"/>
      <c r="BG296" s="754"/>
      <c r="BH296" s="754"/>
      <c r="BI296" s="754"/>
      <c r="BJ296" s="754"/>
    </row>
    <row r="297" spans="6:62" ht="93" customHeight="1" x14ac:dyDescent="0.2">
      <c r="F297" s="790"/>
      <c r="G297" s="791"/>
      <c r="H297" s="791"/>
      <c r="I297" s="791"/>
      <c r="J297" s="791"/>
      <c r="K297" s="791"/>
      <c r="L297" s="791"/>
      <c r="M297" s="791"/>
      <c r="N297" s="791"/>
      <c r="U297" s="793"/>
      <c r="V297" s="794"/>
      <c r="W297" s="794"/>
      <c r="X297" s="794"/>
      <c r="Y297" s="794"/>
      <c r="Z297" s="794"/>
      <c r="AA297" s="794"/>
      <c r="AB297" s="794"/>
      <c r="AC297" s="794"/>
      <c r="AD297" s="794"/>
      <c r="AE297" s="794"/>
      <c r="AF297" s="794"/>
      <c r="AG297" s="794"/>
      <c r="AH297" s="794"/>
      <c r="AI297" s="794"/>
      <c r="AJ297" s="794"/>
      <c r="AK297" s="794"/>
      <c r="AL297" s="806"/>
      <c r="AZ297" s="808"/>
      <c r="BA297" s="754"/>
      <c r="BB297" s="754"/>
      <c r="BC297" s="754"/>
      <c r="BD297" s="754"/>
      <c r="BE297" s="754"/>
      <c r="BF297" s="754"/>
      <c r="BG297" s="754"/>
      <c r="BH297" s="754"/>
      <c r="BI297" s="754"/>
      <c r="BJ297" s="754"/>
    </row>
    <row r="298" spans="6:62" ht="93" customHeight="1" x14ac:dyDescent="0.2">
      <c r="F298" s="790"/>
      <c r="G298" s="791"/>
      <c r="H298" s="791"/>
      <c r="I298" s="791"/>
      <c r="J298" s="791"/>
      <c r="K298" s="791"/>
      <c r="L298" s="791"/>
      <c r="M298" s="791"/>
      <c r="N298" s="791"/>
      <c r="U298" s="793"/>
      <c r="V298" s="794"/>
      <c r="W298" s="794"/>
      <c r="X298" s="794"/>
      <c r="Y298" s="794"/>
      <c r="Z298" s="794"/>
      <c r="AA298" s="794"/>
      <c r="AB298" s="794"/>
      <c r="AC298" s="794"/>
      <c r="AD298" s="794"/>
      <c r="AE298" s="794"/>
      <c r="AF298" s="794"/>
      <c r="AG298" s="794"/>
      <c r="AH298" s="794"/>
      <c r="AI298" s="794"/>
      <c r="AJ298" s="794"/>
      <c r="AK298" s="794"/>
      <c r="AL298" s="806"/>
      <c r="AZ298" s="808"/>
      <c r="BA298" s="754"/>
      <c r="BB298" s="754"/>
      <c r="BC298" s="754"/>
      <c r="BD298" s="754"/>
      <c r="BE298" s="754"/>
      <c r="BF298" s="754"/>
      <c r="BG298" s="754"/>
      <c r="BH298" s="754"/>
      <c r="BI298" s="754"/>
      <c r="BJ298" s="754"/>
    </row>
    <row r="299" spans="6:62" ht="93" customHeight="1" x14ac:dyDescent="0.2">
      <c r="F299" s="790"/>
      <c r="G299" s="791"/>
      <c r="H299" s="791"/>
      <c r="I299" s="791"/>
      <c r="J299" s="791"/>
      <c r="K299" s="791"/>
      <c r="L299" s="791"/>
      <c r="M299" s="791"/>
      <c r="N299" s="791"/>
      <c r="U299" s="793"/>
      <c r="V299" s="794"/>
      <c r="W299" s="794"/>
      <c r="X299" s="794"/>
      <c r="Y299" s="794"/>
      <c r="Z299" s="794"/>
      <c r="AA299" s="794"/>
      <c r="AB299" s="794"/>
      <c r="AC299" s="794"/>
      <c r="AD299" s="794"/>
      <c r="AE299" s="794"/>
      <c r="AF299" s="794"/>
      <c r="AG299" s="794"/>
      <c r="AH299" s="794"/>
      <c r="AI299" s="794"/>
      <c r="AJ299" s="794"/>
      <c r="AK299" s="794"/>
      <c r="AL299" s="806"/>
      <c r="AZ299" s="808"/>
      <c r="BA299" s="754"/>
      <c r="BB299" s="754"/>
      <c r="BC299" s="754"/>
      <c r="BD299" s="754"/>
      <c r="BE299" s="754"/>
      <c r="BF299" s="754"/>
      <c r="BG299" s="754"/>
      <c r="BH299" s="754"/>
      <c r="BI299" s="754"/>
      <c r="BJ299" s="754"/>
    </row>
    <row r="300" spans="6:62" ht="93" customHeight="1" x14ac:dyDescent="0.2">
      <c r="F300" s="790"/>
      <c r="G300" s="791"/>
      <c r="H300" s="791"/>
      <c r="I300" s="791"/>
      <c r="J300" s="791"/>
      <c r="K300" s="791"/>
      <c r="L300" s="791"/>
      <c r="M300" s="791"/>
      <c r="N300" s="791"/>
      <c r="U300" s="793"/>
      <c r="V300" s="794"/>
      <c r="W300" s="794"/>
      <c r="X300" s="794"/>
      <c r="Y300" s="794"/>
      <c r="Z300" s="794"/>
      <c r="AA300" s="794"/>
      <c r="AB300" s="794"/>
      <c r="AC300" s="794"/>
      <c r="AD300" s="794"/>
      <c r="AE300" s="794"/>
      <c r="AF300" s="794"/>
      <c r="AG300" s="794"/>
      <c r="AH300" s="794"/>
      <c r="AI300" s="794"/>
      <c r="AJ300" s="794"/>
      <c r="AK300" s="794"/>
      <c r="AL300" s="806"/>
      <c r="AZ300" s="808"/>
      <c r="BA300" s="754"/>
      <c r="BB300" s="754"/>
      <c r="BC300" s="754"/>
      <c r="BD300" s="754"/>
      <c r="BE300" s="754"/>
      <c r="BF300" s="754"/>
      <c r="BG300" s="754"/>
      <c r="BH300" s="754"/>
      <c r="BI300" s="754"/>
      <c r="BJ300" s="754"/>
    </row>
    <row r="301" spans="6:62" ht="93" customHeight="1" x14ac:dyDescent="0.2">
      <c r="F301" s="790"/>
      <c r="G301" s="791"/>
      <c r="H301" s="791"/>
      <c r="I301" s="791"/>
      <c r="J301" s="791"/>
      <c r="K301" s="791"/>
      <c r="L301" s="791"/>
      <c r="M301" s="791"/>
      <c r="N301" s="791"/>
      <c r="U301" s="793"/>
      <c r="V301" s="794"/>
      <c r="W301" s="794"/>
      <c r="X301" s="794"/>
      <c r="Y301" s="794"/>
      <c r="Z301" s="794"/>
      <c r="AA301" s="794"/>
      <c r="AB301" s="794"/>
      <c r="AC301" s="794"/>
      <c r="AD301" s="794"/>
      <c r="AE301" s="794"/>
      <c r="AF301" s="794"/>
      <c r="AG301" s="794"/>
      <c r="AH301" s="794"/>
      <c r="AI301" s="794"/>
      <c r="AJ301" s="794"/>
      <c r="AK301" s="794"/>
      <c r="AL301" s="806"/>
      <c r="AZ301" s="808"/>
      <c r="BA301" s="754"/>
      <c r="BB301" s="754"/>
      <c r="BC301" s="754"/>
      <c r="BD301" s="754"/>
      <c r="BE301" s="754"/>
      <c r="BF301" s="754"/>
      <c r="BG301" s="754"/>
      <c r="BH301" s="754"/>
      <c r="BI301" s="754"/>
      <c r="BJ301" s="754"/>
    </row>
    <row r="302" spans="6:62" ht="93" customHeight="1" x14ac:dyDescent="0.2">
      <c r="F302" s="790"/>
      <c r="G302" s="791"/>
      <c r="H302" s="791"/>
      <c r="I302" s="791"/>
      <c r="J302" s="791"/>
      <c r="K302" s="791"/>
      <c r="L302" s="791"/>
      <c r="M302" s="791"/>
      <c r="N302" s="791"/>
      <c r="U302" s="793"/>
      <c r="V302" s="794"/>
      <c r="W302" s="794"/>
      <c r="X302" s="794"/>
      <c r="Y302" s="794"/>
      <c r="Z302" s="794"/>
      <c r="AA302" s="794"/>
      <c r="AB302" s="794"/>
      <c r="AC302" s="794"/>
      <c r="AD302" s="794"/>
      <c r="AE302" s="794"/>
      <c r="AF302" s="794"/>
      <c r="AG302" s="794"/>
      <c r="AH302" s="794"/>
      <c r="AI302" s="794"/>
      <c r="AJ302" s="794"/>
      <c r="AK302" s="794"/>
      <c r="AL302" s="806"/>
      <c r="AZ302" s="808"/>
      <c r="BA302" s="754"/>
      <c r="BB302" s="754"/>
      <c r="BC302" s="754"/>
      <c r="BD302" s="754"/>
      <c r="BE302" s="754"/>
      <c r="BF302" s="754"/>
      <c r="BG302" s="754"/>
      <c r="BH302" s="754"/>
      <c r="BI302" s="754"/>
      <c r="BJ302" s="754"/>
    </row>
    <row r="303" spans="6:62" ht="93" customHeight="1" x14ac:dyDescent="0.2">
      <c r="F303" s="790"/>
      <c r="G303" s="791"/>
      <c r="H303" s="791"/>
      <c r="I303" s="791"/>
      <c r="J303" s="791"/>
      <c r="K303" s="791"/>
      <c r="L303" s="791"/>
      <c r="M303" s="791"/>
      <c r="N303" s="791"/>
      <c r="U303" s="793"/>
      <c r="V303" s="794"/>
      <c r="W303" s="794"/>
      <c r="X303" s="794"/>
      <c r="Y303" s="794"/>
      <c r="Z303" s="794"/>
      <c r="AA303" s="794"/>
      <c r="AB303" s="794"/>
      <c r="AC303" s="794"/>
      <c r="AD303" s="794"/>
      <c r="AE303" s="794"/>
      <c r="AF303" s="794"/>
      <c r="AG303" s="794"/>
      <c r="AH303" s="794"/>
      <c r="AI303" s="794"/>
      <c r="AJ303" s="794"/>
      <c r="AK303" s="794"/>
      <c r="AL303" s="806"/>
      <c r="AZ303" s="808"/>
      <c r="BA303" s="754"/>
      <c r="BB303" s="754"/>
      <c r="BC303" s="754"/>
      <c r="BD303" s="754"/>
      <c r="BE303" s="754"/>
      <c r="BF303" s="754"/>
      <c r="BG303" s="754"/>
      <c r="BH303" s="754"/>
      <c r="BI303" s="754"/>
      <c r="BJ303" s="754"/>
    </row>
    <row r="304" spans="6:62" ht="93" customHeight="1" x14ac:dyDescent="0.2">
      <c r="F304" s="790"/>
      <c r="G304" s="791"/>
      <c r="H304" s="791"/>
      <c r="I304" s="791"/>
      <c r="J304" s="791"/>
      <c r="K304" s="791"/>
      <c r="L304" s="791"/>
      <c r="M304" s="791"/>
      <c r="N304" s="791"/>
      <c r="U304" s="793"/>
      <c r="V304" s="794"/>
      <c r="W304" s="794"/>
      <c r="X304" s="794"/>
      <c r="Y304" s="794"/>
      <c r="Z304" s="794"/>
      <c r="AA304" s="794"/>
      <c r="AB304" s="794"/>
      <c r="AC304" s="794"/>
      <c r="AD304" s="794"/>
      <c r="AE304" s="794"/>
      <c r="AF304" s="794"/>
      <c r="AG304" s="794"/>
      <c r="AH304" s="794"/>
      <c r="AI304" s="794"/>
      <c r="AJ304" s="794"/>
      <c r="AK304" s="794"/>
      <c r="AL304" s="806"/>
      <c r="AZ304" s="808"/>
      <c r="BA304" s="754"/>
      <c r="BB304" s="754"/>
      <c r="BC304" s="754"/>
      <c r="BD304" s="754"/>
      <c r="BE304" s="754"/>
      <c r="BF304" s="754"/>
      <c r="BG304" s="754"/>
      <c r="BH304" s="754"/>
      <c r="BI304" s="754"/>
      <c r="BJ304" s="754"/>
    </row>
    <row r="305" spans="6:62" ht="93" customHeight="1" x14ac:dyDescent="0.2">
      <c r="F305" s="790"/>
      <c r="G305" s="791"/>
      <c r="H305" s="791"/>
      <c r="I305" s="791"/>
      <c r="J305" s="791"/>
      <c r="K305" s="791"/>
      <c r="L305" s="791"/>
      <c r="M305" s="791"/>
      <c r="N305" s="791"/>
      <c r="U305" s="793"/>
      <c r="V305" s="794"/>
      <c r="W305" s="794"/>
      <c r="X305" s="794"/>
      <c r="Y305" s="794"/>
      <c r="Z305" s="794"/>
      <c r="AA305" s="794"/>
      <c r="AB305" s="794"/>
      <c r="AC305" s="794"/>
      <c r="AD305" s="794"/>
      <c r="AE305" s="794"/>
      <c r="AF305" s="794"/>
      <c r="AG305" s="794"/>
      <c r="AH305" s="794"/>
      <c r="AI305" s="794"/>
      <c r="AJ305" s="794"/>
      <c r="AK305" s="794"/>
      <c r="AL305" s="806"/>
      <c r="AZ305" s="808"/>
      <c r="BA305" s="754"/>
      <c r="BB305" s="754"/>
      <c r="BC305" s="754"/>
      <c r="BD305" s="754"/>
      <c r="BE305" s="754"/>
      <c r="BF305" s="754"/>
      <c r="BG305" s="754"/>
      <c r="BH305" s="754"/>
      <c r="BI305" s="754"/>
      <c r="BJ305" s="754"/>
    </row>
    <row r="306" spans="6:62" ht="93" customHeight="1" x14ac:dyDescent="0.2">
      <c r="F306" s="790"/>
      <c r="G306" s="791"/>
      <c r="H306" s="791"/>
      <c r="I306" s="791"/>
      <c r="J306" s="791"/>
      <c r="K306" s="791"/>
      <c r="L306" s="791"/>
      <c r="M306" s="791"/>
      <c r="N306" s="791"/>
      <c r="U306" s="793"/>
      <c r="V306" s="794"/>
      <c r="W306" s="794"/>
      <c r="X306" s="794"/>
      <c r="Y306" s="794"/>
      <c r="Z306" s="794"/>
      <c r="AA306" s="794"/>
      <c r="AB306" s="794"/>
      <c r="AC306" s="794"/>
      <c r="AD306" s="794"/>
      <c r="AE306" s="794"/>
      <c r="AF306" s="794"/>
      <c r="AG306" s="794"/>
      <c r="AH306" s="794"/>
      <c r="AI306" s="794"/>
      <c r="AJ306" s="794"/>
      <c r="AK306" s="794"/>
      <c r="AL306" s="806"/>
      <c r="AZ306" s="808"/>
      <c r="BA306" s="754"/>
      <c r="BB306" s="754"/>
      <c r="BC306" s="754"/>
      <c r="BD306" s="754"/>
      <c r="BE306" s="754"/>
      <c r="BF306" s="754"/>
      <c r="BG306" s="754"/>
      <c r="BH306" s="754"/>
      <c r="BI306" s="754"/>
      <c r="BJ306" s="754"/>
    </row>
    <row r="307" spans="6:62" ht="93" customHeight="1" x14ac:dyDescent="0.2">
      <c r="F307" s="790"/>
      <c r="G307" s="791"/>
      <c r="H307" s="791"/>
      <c r="I307" s="791"/>
      <c r="J307" s="791"/>
      <c r="K307" s="791"/>
      <c r="L307" s="791"/>
      <c r="M307" s="791"/>
      <c r="N307" s="791"/>
      <c r="U307" s="793"/>
      <c r="V307" s="794"/>
      <c r="W307" s="794"/>
      <c r="X307" s="794"/>
      <c r="Y307" s="794"/>
      <c r="Z307" s="794"/>
      <c r="AA307" s="794"/>
      <c r="AB307" s="794"/>
      <c r="AC307" s="794"/>
      <c r="AD307" s="794"/>
      <c r="AE307" s="794"/>
      <c r="AF307" s="794"/>
      <c r="AG307" s="794"/>
      <c r="AH307" s="794"/>
      <c r="AI307" s="794"/>
      <c r="AJ307" s="794"/>
      <c r="AK307" s="794"/>
      <c r="AL307" s="806"/>
      <c r="AZ307" s="808"/>
      <c r="BA307" s="754"/>
      <c r="BB307" s="754"/>
      <c r="BC307" s="754"/>
      <c r="BD307" s="754"/>
      <c r="BE307" s="754"/>
      <c r="BF307" s="754"/>
      <c r="BG307" s="754"/>
      <c r="BH307" s="754"/>
      <c r="BI307" s="754"/>
      <c r="BJ307" s="754"/>
    </row>
    <row r="308" spans="6:62" ht="93" customHeight="1" x14ac:dyDescent="0.2">
      <c r="F308" s="790"/>
      <c r="G308" s="791"/>
      <c r="H308" s="791"/>
      <c r="I308" s="791"/>
      <c r="J308" s="791"/>
      <c r="K308" s="791"/>
      <c r="L308" s="791"/>
      <c r="M308" s="791"/>
      <c r="N308" s="791"/>
      <c r="U308" s="793"/>
      <c r="V308" s="794"/>
      <c r="W308" s="794"/>
      <c r="X308" s="794"/>
      <c r="Y308" s="794"/>
      <c r="Z308" s="794"/>
      <c r="AA308" s="794"/>
      <c r="AB308" s="794"/>
      <c r="AC308" s="794"/>
      <c r="AD308" s="794"/>
      <c r="AE308" s="794"/>
      <c r="AF308" s="794"/>
      <c r="AG308" s="794"/>
      <c r="AH308" s="794"/>
      <c r="AI308" s="794"/>
      <c r="AJ308" s="794"/>
      <c r="AK308" s="794"/>
      <c r="AL308" s="806"/>
      <c r="AZ308" s="808"/>
      <c r="BA308" s="754"/>
      <c r="BB308" s="754"/>
      <c r="BC308" s="754"/>
      <c r="BD308" s="754"/>
      <c r="BE308" s="754"/>
      <c r="BF308" s="754"/>
      <c r="BG308" s="754"/>
      <c r="BH308" s="754"/>
      <c r="BI308" s="754"/>
      <c r="BJ308" s="754"/>
    </row>
    <row r="309" spans="6:62" ht="93" customHeight="1" x14ac:dyDescent="0.2">
      <c r="F309" s="790"/>
      <c r="G309" s="791"/>
      <c r="H309" s="791"/>
      <c r="I309" s="791"/>
      <c r="J309" s="791"/>
      <c r="K309" s="791"/>
      <c r="L309" s="791"/>
      <c r="M309" s="791"/>
      <c r="N309" s="791"/>
      <c r="U309" s="793"/>
      <c r="V309" s="794"/>
      <c r="W309" s="794"/>
      <c r="X309" s="794"/>
      <c r="Y309" s="794"/>
      <c r="Z309" s="794"/>
      <c r="AA309" s="794"/>
      <c r="AB309" s="794"/>
      <c r="AC309" s="794"/>
      <c r="AD309" s="794"/>
      <c r="AE309" s="794"/>
      <c r="AF309" s="794"/>
      <c r="AG309" s="794"/>
      <c r="AH309" s="794"/>
      <c r="AI309" s="794"/>
      <c r="AJ309" s="794"/>
      <c r="AK309" s="794"/>
      <c r="AL309" s="806"/>
      <c r="AZ309" s="808"/>
      <c r="BA309" s="754"/>
      <c r="BB309" s="754"/>
      <c r="BC309" s="754"/>
      <c r="BD309" s="754"/>
      <c r="BE309" s="754"/>
      <c r="BF309" s="754"/>
      <c r="BG309" s="754"/>
      <c r="BH309" s="754"/>
      <c r="BI309" s="754"/>
      <c r="BJ309" s="754"/>
    </row>
    <row r="310" spans="6:62" ht="93" customHeight="1" x14ac:dyDescent="0.2">
      <c r="F310" s="790"/>
      <c r="G310" s="791"/>
      <c r="H310" s="791"/>
      <c r="I310" s="791"/>
      <c r="J310" s="791"/>
      <c r="K310" s="791"/>
      <c r="L310" s="791"/>
      <c r="M310" s="791"/>
      <c r="N310" s="791"/>
      <c r="U310" s="793"/>
      <c r="V310" s="794"/>
      <c r="W310" s="794"/>
      <c r="X310" s="794"/>
      <c r="Y310" s="794"/>
      <c r="Z310" s="794"/>
      <c r="AA310" s="794"/>
      <c r="AB310" s="794"/>
      <c r="AC310" s="794"/>
      <c r="AD310" s="794"/>
      <c r="AE310" s="794"/>
      <c r="AF310" s="794"/>
      <c r="AG310" s="794"/>
      <c r="AH310" s="794"/>
      <c r="AI310" s="794"/>
      <c r="AJ310" s="794"/>
      <c r="AK310" s="794"/>
      <c r="AL310" s="806"/>
      <c r="AZ310" s="808"/>
      <c r="BA310" s="754"/>
      <c r="BB310" s="754"/>
      <c r="BC310" s="754"/>
      <c r="BD310" s="754"/>
      <c r="BE310" s="754"/>
      <c r="BF310" s="754"/>
      <c r="BG310" s="754"/>
      <c r="BH310" s="754"/>
      <c r="BI310" s="754"/>
      <c r="BJ310" s="754"/>
    </row>
    <row r="311" spans="6:62" ht="93" customHeight="1" x14ac:dyDescent="0.2">
      <c r="F311" s="790"/>
      <c r="G311" s="791"/>
      <c r="H311" s="791"/>
      <c r="I311" s="791"/>
      <c r="J311" s="791"/>
      <c r="K311" s="791"/>
      <c r="L311" s="791"/>
      <c r="M311" s="791"/>
      <c r="N311" s="791"/>
      <c r="U311" s="793"/>
      <c r="V311" s="794"/>
      <c r="W311" s="794"/>
      <c r="X311" s="794"/>
      <c r="Y311" s="794"/>
      <c r="Z311" s="794"/>
      <c r="AA311" s="794"/>
      <c r="AB311" s="794"/>
      <c r="AC311" s="794"/>
      <c r="AD311" s="794"/>
      <c r="AE311" s="794"/>
      <c r="AF311" s="794"/>
      <c r="AG311" s="794"/>
      <c r="AH311" s="794"/>
      <c r="AI311" s="794"/>
      <c r="AJ311" s="794"/>
      <c r="AK311" s="794"/>
      <c r="AL311" s="806"/>
      <c r="AZ311" s="808"/>
      <c r="BA311" s="754"/>
      <c r="BB311" s="754"/>
      <c r="BC311" s="754"/>
      <c r="BD311" s="754"/>
      <c r="BE311" s="754"/>
      <c r="BF311" s="754"/>
      <c r="BG311" s="754"/>
      <c r="BH311" s="754"/>
      <c r="BI311" s="754"/>
      <c r="BJ311" s="754"/>
    </row>
    <row r="312" spans="6:62" ht="93" customHeight="1" x14ac:dyDescent="0.2">
      <c r="F312" s="790"/>
      <c r="G312" s="791"/>
      <c r="H312" s="791"/>
      <c r="I312" s="791"/>
      <c r="J312" s="791"/>
      <c r="K312" s="791"/>
      <c r="L312" s="791"/>
      <c r="M312" s="791"/>
      <c r="N312" s="791"/>
      <c r="U312" s="793"/>
      <c r="V312" s="794"/>
      <c r="W312" s="794"/>
      <c r="X312" s="794"/>
      <c r="Y312" s="794"/>
      <c r="Z312" s="794"/>
      <c r="AA312" s="794"/>
      <c r="AB312" s="794"/>
      <c r="AC312" s="794"/>
      <c r="AD312" s="794"/>
      <c r="AE312" s="794"/>
      <c r="AF312" s="794"/>
      <c r="AG312" s="794"/>
      <c r="AH312" s="794"/>
      <c r="AI312" s="794"/>
      <c r="AJ312" s="794"/>
      <c r="AK312" s="794"/>
      <c r="AL312" s="806"/>
      <c r="AZ312" s="808"/>
      <c r="BA312" s="754"/>
      <c r="BB312" s="754"/>
      <c r="BC312" s="754"/>
      <c r="BD312" s="754"/>
      <c r="BE312" s="754"/>
      <c r="BF312" s="754"/>
      <c r="BG312" s="754"/>
      <c r="BH312" s="754"/>
      <c r="BI312" s="754"/>
      <c r="BJ312" s="754"/>
    </row>
    <row r="313" spans="6:62" ht="93" customHeight="1" x14ac:dyDescent="0.2">
      <c r="F313" s="790"/>
      <c r="G313" s="791"/>
      <c r="H313" s="791"/>
      <c r="I313" s="791"/>
      <c r="J313" s="791"/>
      <c r="K313" s="791"/>
      <c r="L313" s="791"/>
      <c r="M313" s="791"/>
      <c r="N313" s="791"/>
      <c r="U313" s="793"/>
      <c r="V313" s="794"/>
      <c r="W313" s="794"/>
      <c r="X313" s="794"/>
      <c r="Y313" s="794"/>
      <c r="Z313" s="794"/>
      <c r="AA313" s="794"/>
      <c r="AB313" s="794"/>
      <c r="AC313" s="794"/>
      <c r="AD313" s="794"/>
      <c r="AE313" s="794"/>
      <c r="AF313" s="794"/>
      <c r="AG313" s="794"/>
      <c r="AH313" s="794"/>
      <c r="AI313" s="794"/>
      <c r="AJ313" s="794"/>
      <c r="AK313" s="794"/>
      <c r="AL313" s="806"/>
      <c r="AZ313" s="808"/>
      <c r="BA313" s="754"/>
      <c r="BB313" s="754"/>
      <c r="BC313" s="754"/>
      <c r="BD313" s="754"/>
      <c r="BE313" s="754"/>
      <c r="BF313" s="754"/>
      <c r="BG313" s="754"/>
      <c r="BH313" s="754"/>
      <c r="BI313" s="754"/>
      <c r="BJ313" s="754"/>
    </row>
    <row r="314" spans="6:62" ht="93" customHeight="1" x14ac:dyDescent="0.2">
      <c r="F314" s="790"/>
      <c r="G314" s="791"/>
      <c r="H314" s="791"/>
      <c r="I314" s="791"/>
      <c r="J314" s="791"/>
      <c r="K314" s="791"/>
      <c r="L314" s="791"/>
      <c r="M314" s="791"/>
      <c r="N314" s="791"/>
      <c r="U314" s="793"/>
      <c r="V314" s="794"/>
      <c r="W314" s="794"/>
      <c r="X314" s="794"/>
      <c r="Y314" s="794"/>
      <c r="Z314" s="794"/>
      <c r="AA314" s="794"/>
      <c r="AB314" s="794"/>
      <c r="AC314" s="794"/>
      <c r="AD314" s="794"/>
      <c r="AE314" s="794"/>
      <c r="AF314" s="794"/>
      <c r="AG314" s="794"/>
      <c r="AH314" s="794"/>
      <c r="AI314" s="794"/>
      <c r="AJ314" s="794"/>
      <c r="AK314" s="794"/>
      <c r="AL314" s="806"/>
      <c r="AZ314" s="808"/>
      <c r="BA314" s="754"/>
      <c r="BB314" s="754"/>
      <c r="BC314" s="754"/>
      <c r="BD314" s="754"/>
      <c r="BE314" s="754"/>
      <c r="BF314" s="754"/>
      <c r="BG314" s="754"/>
      <c r="BH314" s="754"/>
      <c r="BI314" s="754"/>
      <c r="BJ314" s="754"/>
    </row>
    <row r="315" spans="6:62" ht="93" customHeight="1" x14ac:dyDescent="0.2">
      <c r="F315" s="790"/>
      <c r="G315" s="791"/>
      <c r="H315" s="791"/>
      <c r="I315" s="791"/>
      <c r="J315" s="791"/>
      <c r="K315" s="791"/>
      <c r="L315" s="791"/>
      <c r="M315" s="791"/>
      <c r="N315" s="791"/>
      <c r="U315" s="793"/>
      <c r="V315" s="794"/>
      <c r="W315" s="794"/>
      <c r="X315" s="794"/>
      <c r="Y315" s="794"/>
      <c r="Z315" s="794"/>
      <c r="AA315" s="794"/>
      <c r="AB315" s="794"/>
      <c r="AC315" s="794"/>
      <c r="AD315" s="794"/>
      <c r="AE315" s="794"/>
      <c r="AF315" s="794"/>
      <c r="AG315" s="794"/>
      <c r="AH315" s="794"/>
      <c r="AI315" s="794"/>
      <c r="AJ315" s="794"/>
      <c r="AK315" s="794"/>
      <c r="AL315" s="806"/>
      <c r="AZ315" s="808"/>
      <c r="BA315" s="754"/>
      <c r="BB315" s="754"/>
      <c r="BC315" s="754"/>
      <c r="BD315" s="754"/>
      <c r="BE315" s="754"/>
      <c r="BF315" s="754"/>
      <c r="BG315" s="754"/>
      <c r="BH315" s="754"/>
      <c r="BI315" s="754"/>
      <c r="BJ315" s="754"/>
    </row>
    <row r="316" spans="6:62" ht="93" customHeight="1" x14ac:dyDescent="0.2">
      <c r="F316" s="790"/>
      <c r="G316" s="791"/>
      <c r="H316" s="791"/>
      <c r="I316" s="791"/>
      <c r="J316" s="791"/>
      <c r="K316" s="791"/>
      <c r="L316" s="791"/>
      <c r="M316" s="791"/>
      <c r="N316" s="791"/>
      <c r="U316" s="793"/>
      <c r="V316" s="794"/>
      <c r="W316" s="794"/>
      <c r="X316" s="794"/>
      <c r="Y316" s="794"/>
      <c r="Z316" s="794"/>
      <c r="AA316" s="794"/>
      <c r="AB316" s="794"/>
      <c r="AC316" s="794"/>
      <c r="AD316" s="794"/>
      <c r="AE316" s="794"/>
      <c r="AF316" s="794"/>
      <c r="AG316" s="794"/>
      <c r="AH316" s="794"/>
      <c r="AI316" s="794"/>
      <c r="AJ316" s="794"/>
      <c r="AK316" s="794"/>
      <c r="AL316" s="806"/>
      <c r="AZ316" s="808"/>
      <c r="BA316" s="754"/>
      <c r="BB316" s="754"/>
      <c r="BC316" s="754"/>
      <c r="BD316" s="754"/>
      <c r="BE316" s="754"/>
      <c r="BF316" s="754"/>
      <c r="BG316" s="754"/>
      <c r="BH316" s="754"/>
      <c r="BI316" s="754"/>
      <c r="BJ316" s="754"/>
    </row>
    <row r="317" spans="6:62" ht="93" customHeight="1" x14ac:dyDescent="0.2">
      <c r="F317" s="790"/>
      <c r="G317" s="791"/>
      <c r="H317" s="791"/>
      <c r="I317" s="791"/>
      <c r="J317" s="791"/>
      <c r="K317" s="791"/>
      <c r="L317" s="791"/>
      <c r="M317" s="791"/>
      <c r="N317" s="791"/>
      <c r="U317" s="793"/>
      <c r="V317" s="794"/>
      <c r="W317" s="794"/>
      <c r="X317" s="794"/>
      <c r="Y317" s="794"/>
      <c r="Z317" s="794"/>
      <c r="AA317" s="794"/>
      <c r="AB317" s="794"/>
      <c r="AC317" s="794"/>
      <c r="AD317" s="794"/>
      <c r="AE317" s="794"/>
      <c r="AF317" s="794"/>
      <c r="AG317" s="794"/>
      <c r="AH317" s="794"/>
      <c r="AI317" s="794"/>
      <c r="AJ317" s="794"/>
      <c r="AK317" s="794"/>
      <c r="AL317" s="806"/>
      <c r="AZ317" s="808"/>
      <c r="BA317" s="754"/>
      <c r="BB317" s="754"/>
      <c r="BC317" s="754"/>
      <c r="BD317" s="754"/>
      <c r="BE317" s="754"/>
      <c r="BF317" s="754"/>
      <c r="BG317" s="754"/>
      <c r="BH317" s="754"/>
      <c r="BI317" s="754"/>
      <c r="BJ317" s="754"/>
    </row>
    <row r="318" spans="6:62" ht="93" customHeight="1" x14ac:dyDescent="0.2">
      <c r="F318" s="790"/>
      <c r="G318" s="791"/>
      <c r="H318" s="791"/>
      <c r="I318" s="791"/>
      <c r="J318" s="791"/>
      <c r="K318" s="791"/>
      <c r="L318" s="791"/>
      <c r="M318" s="791"/>
      <c r="N318" s="791"/>
      <c r="U318" s="793"/>
      <c r="V318" s="794"/>
      <c r="W318" s="794"/>
      <c r="X318" s="794"/>
      <c r="Y318" s="794"/>
      <c r="Z318" s="794"/>
      <c r="AA318" s="794"/>
      <c r="AB318" s="794"/>
      <c r="AC318" s="794"/>
      <c r="AD318" s="794"/>
      <c r="AE318" s="794"/>
      <c r="AF318" s="794"/>
      <c r="AG318" s="794"/>
      <c r="AH318" s="794"/>
      <c r="AI318" s="794"/>
      <c r="AJ318" s="794"/>
      <c r="AK318" s="794"/>
      <c r="AL318" s="806"/>
      <c r="AZ318" s="808"/>
      <c r="BA318" s="754"/>
      <c r="BB318" s="754"/>
      <c r="BC318" s="754"/>
      <c r="BD318" s="754"/>
      <c r="BE318" s="754"/>
      <c r="BF318" s="754"/>
      <c r="BG318" s="754"/>
      <c r="BH318" s="754"/>
      <c r="BI318" s="754"/>
      <c r="BJ318" s="754"/>
    </row>
    <row r="319" spans="6:62" ht="93" customHeight="1" x14ac:dyDescent="0.2">
      <c r="F319" s="790"/>
      <c r="G319" s="791"/>
      <c r="H319" s="791"/>
      <c r="I319" s="791"/>
      <c r="J319" s="791"/>
      <c r="K319" s="791"/>
      <c r="L319" s="791"/>
      <c r="M319" s="791"/>
      <c r="N319" s="791"/>
      <c r="U319" s="793"/>
      <c r="V319" s="794"/>
      <c r="W319" s="794"/>
      <c r="X319" s="794"/>
      <c r="Y319" s="794"/>
      <c r="Z319" s="794"/>
      <c r="AA319" s="794"/>
      <c r="AB319" s="794"/>
      <c r="AC319" s="794"/>
      <c r="AD319" s="794"/>
      <c r="AE319" s="794"/>
      <c r="AF319" s="794"/>
      <c r="AG319" s="794"/>
      <c r="AH319" s="794"/>
      <c r="AI319" s="794"/>
      <c r="AJ319" s="794"/>
      <c r="AK319" s="794"/>
      <c r="AL319" s="806"/>
      <c r="AZ319" s="808"/>
      <c r="BA319" s="754"/>
      <c r="BB319" s="754"/>
      <c r="BC319" s="754"/>
      <c r="BD319" s="754"/>
      <c r="BE319" s="754"/>
      <c r="BF319" s="754"/>
      <c r="BG319" s="754"/>
      <c r="BH319" s="754"/>
      <c r="BI319" s="754"/>
      <c r="BJ319" s="754"/>
    </row>
    <row r="320" spans="6:62" ht="93" customHeight="1" x14ac:dyDescent="0.2">
      <c r="F320" s="790"/>
      <c r="G320" s="791"/>
      <c r="H320" s="791"/>
      <c r="I320" s="791"/>
      <c r="J320" s="791"/>
      <c r="K320" s="791"/>
      <c r="L320" s="791"/>
      <c r="M320" s="791"/>
      <c r="N320" s="791"/>
      <c r="U320" s="793"/>
      <c r="V320" s="794"/>
      <c r="W320" s="794"/>
      <c r="X320" s="794"/>
      <c r="Y320" s="794"/>
      <c r="Z320" s="794"/>
      <c r="AA320" s="794"/>
      <c r="AB320" s="794"/>
      <c r="AC320" s="794"/>
      <c r="AD320" s="794"/>
      <c r="AE320" s="794"/>
      <c r="AF320" s="794"/>
      <c r="AG320" s="794"/>
      <c r="AH320" s="794"/>
      <c r="AI320" s="794"/>
      <c r="AJ320" s="794"/>
      <c r="AK320" s="794"/>
      <c r="AL320" s="806"/>
      <c r="AZ320" s="808"/>
      <c r="BA320" s="754"/>
      <c r="BB320" s="754"/>
      <c r="BC320" s="754"/>
      <c r="BD320" s="754"/>
      <c r="BE320" s="754"/>
      <c r="BF320" s="754"/>
      <c r="BG320" s="754"/>
      <c r="BH320" s="754"/>
      <c r="BI320" s="754"/>
      <c r="BJ320" s="754"/>
    </row>
    <row r="321" spans="6:62" ht="93" customHeight="1" x14ac:dyDescent="0.2">
      <c r="F321" s="790"/>
      <c r="G321" s="791"/>
      <c r="H321" s="791"/>
      <c r="I321" s="791"/>
      <c r="J321" s="791"/>
      <c r="K321" s="791"/>
      <c r="L321" s="791"/>
      <c r="M321" s="791"/>
      <c r="N321" s="791"/>
      <c r="U321" s="793"/>
      <c r="V321" s="794"/>
      <c r="W321" s="794"/>
      <c r="X321" s="794"/>
      <c r="Y321" s="794"/>
      <c r="Z321" s="794"/>
      <c r="AA321" s="794"/>
      <c r="AB321" s="794"/>
      <c r="AC321" s="794"/>
      <c r="AD321" s="794"/>
      <c r="AE321" s="794"/>
      <c r="AF321" s="794"/>
      <c r="AG321" s="794"/>
      <c r="AH321" s="794"/>
      <c r="AI321" s="794"/>
      <c r="AJ321" s="794"/>
      <c r="AK321" s="794"/>
      <c r="AL321" s="806"/>
      <c r="AZ321" s="808"/>
      <c r="BA321" s="754"/>
      <c r="BB321" s="754"/>
      <c r="BC321" s="754"/>
      <c r="BD321" s="754"/>
      <c r="BE321" s="754"/>
      <c r="BF321" s="754"/>
      <c r="BG321" s="754"/>
      <c r="BH321" s="754"/>
      <c r="BI321" s="754"/>
      <c r="BJ321" s="754"/>
    </row>
    <row r="322" spans="6:62" ht="93" customHeight="1" x14ac:dyDescent="0.2">
      <c r="F322" s="790"/>
      <c r="G322" s="791"/>
      <c r="H322" s="791"/>
      <c r="I322" s="791"/>
      <c r="J322" s="791"/>
      <c r="K322" s="791"/>
      <c r="L322" s="791"/>
      <c r="M322" s="791"/>
      <c r="N322" s="791"/>
      <c r="U322" s="793"/>
      <c r="V322" s="794"/>
      <c r="W322" s="794"/>
      <c r="X322" s="794"/>
      <c r="Y322" s="794"/>
      <c r="Z322" s="794"/>
      <c r="AA322" s="794"/>
      <c r="AB322" s="794"/>
      <c r="AC322" s="794"/>
      <c r="AD322" s="794"/>
      <c r="AE322" s="794"/>
      <c r="AF322" s="794"/>
      <c r="AG322" s="794"/>
      <c r="AH322" s="794"/>
      <c r="AI322" s="794"/>
      <c r="AJ322" s="794"/>
      <c r="AK322" s="794"/>
      <c r="AL322" s="806"/>
      <c r="AZ322" s="808"/>
      <c r="BA322" s="754"/>
      <c r="BB322" s="754"/>
      <c r="BC322" s="754"/>
      <c r="BD322" s="754"/>
      <c r="BE322" s="754"/>
      <c r="BF322" s="754"/>
      <c r="BG322" s="754"/>
      <c r="BH322" s="754"/>
      <c r="BI322" s="754"/>
      <c r="BJ322" s="754"/>
    </row>
    <row r="323" spans="6:62" ht="93" customHeight="1" x14ac:dyDescent="0.2">
      <c r="F323" s="790"/>
      <c r="G323" s="791"/>
      <c r="H323" s="791"/>
      <c r="I323" s="791"/>
      <c r="J323" s="791"/>
      <c r="K323" s="791"/>
      <c r="L323" s="791"/>
      <c r="M323" s="791"/>
      <c r="N323" s="791"/>
      <c r="U323" s="793"/>
      <c r="V323" s="794"/>
      <c r="W323" s="794"/>
      <c r="X323" s="794"/>
      <c r="Y323" s="794"/>
      <c r="Z323" s="794"/>
      <c r="AA323" s="794"/>
      <c r="AB323" s="794"/>
      <c r="AC323" s="794"/>
      <c r="AD323" s="794"/>
      <c r="AE323" s="794"/>
      <c r="AF323" s="794"/>
      <c r="AG323" s="794"/>
      <c r="AH323" s="794"/>
      <c r="AI323" s="794"/>
      <c r="AJ323" s="794"/>
      <c r="AK323" s="794"/>
      <c r="AL323" s="806"/>
      <c r="AZ323" s="808"/>
      <c r="BA323" s="754"/>
      <c r="BB323" s="754"/>
      <c r="BC323" s="754"/>
      <c r="BD323" s="754"/>
      <c r="BE323" s="754"/>
      <c r="BF323" s="754"/>
      <c r="BG323" s="754"/>
      <c r="BH323" s="754"/>
      <c r="BI323" s="754"/>
      <c r="BJ323" s="754"/>
    </row>
    <row r="324" spans="6:62" ht="93" customHeight="1" x14ac:dyDescent="0.2">
      <c r="F324" s="790"/>
      <c r="G324" s="791"/>
      <c r="H324" s="791"/>
      <c r="I324" s="791"/>
      <c r="J324" s="791"/>
      <c r="K324" s="791"/>
      <c r="L324" s="791"/>
      <c r="M324" s="791"/>
      <c r="N324" s="791"/>
      <c r="U324" s="793"/>
      <c r="V324" s="794"/>
      <c r="W324" s="794"/>
      <c r="X324" s="794"/>
      <c r="Y324" s="794"/>
      <c r="Z324" s="794"/>
      <c r="AA324" s="794"/>
      <c r="AB324" s="794"/>
      <c r="AC324" s="794"/>
      <c r="AD324" s="794"/>
      <c r="AE324" s="794"/>
      <c r="AF324" s="794"/>
      <c r="AG324" s="794"/>
      <c r="AH324" s="794"/>
      <c r="AI324" s="794"/>
      <c r="AJ324" s="794"/>
      <c r="AK324" s="794"/>
      <c r="AL324" s="806"/>
      <c r="AZ324" s="808"/>
      <c r="BA324" s="754"/>
      <c r="BB324" s="754"/>
      <c r="BC324" s="754"/>
      <c r="BD324" s="754"/>
      <c r="BE324" s="754"/>
      <c r="BF324" s="754"/>
      <c r="BG324" s="754"/>
      <c r="BH324" s="754"/>
      <c r="BI324" s="754"/>
      <c r="BJ324" s="754"/>
    </row>
    <row r="325" spans="6:62" ht="93" customHeight="1" x14ac:dyDescent="0.2">
      <c r="F325" s="790"/>
      <c r="G325" s="791"/>
      <c r="H325" s="791"/>
      <c r="I325" s="791"/>
      <c r="J325" s="791"/>
      <c r="K325" s="791"/>
      <c r="L325" s="791"/>
      <c r="M325" s="791"/>
      <c r="N325" s="791"/>
      <c r="U325" s="793"/>
      <c r="V325" s="794"/>
      <c r="W325" s="794"/>
      <c r="X325" s="794"/>
      <c r="Y325" s="794"/>
      <c r="Z325" s="794"/>
      <c r="AA325" s="794"/>
      <c r="AB325" s="794"/>
      <c r="AC325" s="794"/>
      <c r="AD325" s="794"/>
      <c r="AE325" s="794"/>
      <c r="AF325" s="794"/>
      <c r="AG325" s="794"/>
      <c r="AH325" s="794"/>
      <c r="AI325" s="794"/>
      <c r="AJ325" s="794"/>
      <c r="AK325" s="794"/>
      <c r="AL325" s="806"/>
      <c r="AZ325" s="808"/>
      <c r="BA325" s="754"/>
      <c r="BB325" s="754"/>
      <c r="BC325" s="754"/>
      <c r="BD325" s="754"/>
      <c r="BE325" s="754"/>
      <c r="BF325" s="754"/>
      <c r="BG325" s="754"/>
      <c r="BH325" s="754"/>
      <c r="BI325" s="754"/>
      <c r="BJ325" s="754"/>
    </row>
    <row r="326" spans="6:62" ht="93" customHeight="1" x14ac:dyDescent="0.2">
      <c r="F326" s="790"/>
      <c r="G326" s="791"/>
      <c r="H326" s="791"/>
      <c r="I326" s="791"/>
      <c r="J326" s="791"/>
      <c r="K326" s="791"/>
      <c r="L326" s="791"/>
      <c r="M326" s="791"/>
      <c r="N326" s="791"/>
      <c r="U326" s="793"/>
      <c r="V326" s="794"/>
      <c r="W326" s="794"/>
      <c r="X326" s="794"/>
      <c r="Y326" s="794"/>
      <c r="Z326" s="794"/>
      <c r="AA326" s="794"/>
      <c r="AB326" s="794"/>
      <c r="AC326" s="794"/>
      <c r="AD326" s="794"/>
      <c r="AE326" s="794"/>
      <c r="AF326" s="794"/>
      <c r="AG326" s="794"/>
      <c r="AH326" s="794"/>
      <c r="AI326" s="794"/>
      <c r="AJ326" s="794"/>
      <c r="AK326" s="794"/>
      <c r="AL326" s="806"/>
      <c r="AZ326" s="808"/>
      <c r="BA326" s="754"/>
      <c r="BB326" s="754"/>
      <c r="BC326" s="754"/>
      <c r="BD326" s="754"/>
      <c r="BE326" s="754"/>
      <c r="BF326" s="754"/>
      <c r="BG326" s="754"/>
      <c r="BH326" s="754"/>
      <c r="BI326" s="754"/>
      <c r="BJ326" s="754"/>
    </row>
    <row r="327" spans="6:62" ht="93" customHeight="1" x14ac:dyDescent="0.2">
      <c r="F327" s="790"/>
      <c r="G327" s="791"/>
      <c r="H327" s="791"/>
      <c r="I327" s="791"/>
      <c r="J327" s="791"/>
      <c r="K327" s="791"/>
      <c r="L327" s="791"/>
      <c r="M327" s="791"/>
      <c r="N327" s="791"/>
      <c r="U327" s="793"/>
      <c r="V327" s="794"/>
      <c r="W327" s="794"/>
      <c r="X327" s="794"/>
      <c r="Y327" s="794"/>
      <c r="Z327" s="794"/>
      <c r="AA327" s="794"/>
      <c r="AB327" s="794"/>
      <c r="AC327" s="794"/>
      <c r="AD327" s="794"/>
      <c r="AE327" s="794"/>
      <c r="AF327" s="794"/>
      <c r="AG327" s="794"/>
      <c r="AH327" s="794"/>
      <c r="AI327" s="794"/>
      <c r="AJ327" s="794"/>
      <c r="AK327" s="794"/>
      <c r="AL327" s="806"/>
      <c r="AZ327" s="808"/>
      <c r="BA327" s="754"/>
      <c r="BB327" s="754"/>
      <c r="BC327" s="754"/>
      <c r="BD327" s="754"/>
      <c r="BE327" s="754"/>
      <c r="BF327" s="754"/>
      <c r="BG327" s="754"/>
      <c r="BH327" s="754"/>
      <c r="BI327" s="754"/>
      <c r="BJ327" s="754"/>
    </row>
    <row r="328" spans="6:62" ht="93" customHeight="1" x14ac:dyDescent="0.2">
      <c r="F328" s="790"/>
      <c r="G328" s="791"/>
      <c r="H328" s="791"/>
      <c r="I328" s="791"/>
      <c r="J328" s="791"/>
      <c r="K328" s="791"/>
      <c r="L328" s="791"/>
      <c r="M328" s="791"/>
      <c r="N328" s="791"/>
      <c r="U328" s="793"/>
      <c r="V328" s="794"/>
      <c r="W328" s="794"/>
      <c r="X328" s="794"/>
      <c r="Y328" s="794"/>
      <c r="Z328" s="794"/>
      <c r="AA328" s="794"/>
      <c r="AB328" s="794"/>
      <c r="AC328" s="794"/>
      <c r="AD328" s="794"/>
      <c r="AE328" s="794"/>
      <c r="AF328" s="794"/>
      <c r="AG328" s="794"/>
      <c r="AH328" s="794"/>
      <c r="AI328" s="794"/>
      <c r="AJ328" s="794"/>
      <c r="AK328" s="794"/>
      <c r="AL328" s="806"/>
      <c r="AZ328" s="808"/>
      <c r="BA328" s="754"/>
      <c r="BB328" s="754"/>
      <c r="BC328" s="754"/>
      <c r="BD328" s="754"/>
      <c r="BE328" s="754"/>
      <c r="BF328" s="754"/>
      <c r="BG328" s="754"/>
      <c r="BH328" s="754"/>
      <c r="BI328" s="754"/>
      <c r="BJ328" s="754"/>
    </row>
    <row r="329" spans="6:62" ht="93" customHeight="1" x14ac:dyDescent="0.2">
      <c r="F329" s="790"/>
      <c r="G329" s="791"/>
      <c r="H329" s="791"/>
      <c r="I329" s="791"/>
      <c r="J329" s="791"/>
      <c r="K329" s="791"/>
      <c r="L329" s="791"/>
      <c r="M329" s="791"/>
      <c r="N329" s="791"/>
      <c r="U329" s="793"/>
      <c r="V329" s="794"/>
      <c r="W329" s="794"/>
      <c r="X329" s="794"/>
      <c r="Y329" s="794"/>
      <c r="Z329" s="794"/>
      <c r="AA329" s="794"/>
      <c r="AB329" s="794"/>
      <c r="AC329" s="794"/>
      <c r="AD329" s="794"/>
      <c r="AE329" s="794"/>
      <c r="AF329" s="794"/>
      <c r="AG329" s="794"/>
      <c r="AH329" s="794"/>
      <c r="AI329" s="794"/>
      <c r="AJ329" s="794"/>
      <c r="AK329" s="794"/>
      <c r="AL329" s="806"/>
      <c r="AZ329" s="808"/>
      <c r="BA329" s="754"/>
      <c r="BB329" s="754"/>
      <c r="BC329" s="754"/>
      <c r="BD329" s="754"/>
      <c r="BE329" s="754"/>
      <c r="BF329" s="754"/>
      <c r="BG329" s="754"/>
      <c r="BH329" s="754"/>
      <c r="BI329" s="754"/>
      <c r="BJ329" s="754"/>
    </row>
    <row r="330" spans="6:62" ht="93" customHeight="1" x14ac:dyDescent="0.2">
      <c r="F330" s="790"/>
      <c r="G330" s="791"/>
      <c r="H330" s="791"/>
      <c r="I330" s="791"/>
      <c r="J330" s="791"/>
      <c r="K330" s="791"/>
      <c r="L330" s="791"/>
      <c r="M330" s="791"/>
      <c r="N330" s="791"/>
      <c r="U330" s="793"/>
      <c r="V330" s="794"/>
      <c r="W330" s="794"/>
      <c r="X330" s="794"/>
      <c r="Y330" s="794"/>
      <c r="Z330" s="794"/>
      <c r="AA330" s="794"/>
      <c r="AB330" s="794"/>
      <c r="AC330" s="794"/>
      <c r="AD330" s="794"/>
      <c r="AE330" s="794"/>
      <c r="AF330" s="794"/>
      <c r="AG330" s="794"/>
      <c r="AH330" s="794"/>
      <c r="AI330" s="794"/>
      <c r="AJ330" s="794"/>
      <c r="AK330" s="794"/>
      <c r="AL330" s="806"/>
      <c r="AZ330" s="808"/>
      <c r="BA330" s="754"/>
      <c r="BB330" s="754"/>
      <c r="BC330" s="754"/>
      <c r="BD330" s="754"/>
      <c r="BE330" s="754"/>
      <c r="BF330" s="754"/>
      <c r="BG330" s="754"/>
      <c r="BH330" s="754"/>
      <c r="BI330" s="754"/>
      <c r="BJ330" s="754"/>
    </row>
    <row r="331" spans="6:62" ht="93" customHeight="1" x14ac:dyDescent="0.2">
      <c r="F331" s="790"/>
      <c r="G331" s="791"/>
      <c r="H331" s="791"/>
      <c r="I331" s="791"/>
      <c r="J331" s="791"/>
      <c r="K331" s="791"/>
      <c r="L331" s="791"/>
      <c r="M331" s="791"/>
      <c r="N331" s="791"/>
      <c r="U331" s="793"/>
      <c r="V331" s="794"/>
      <c r="W331" s="794"/>
      <c r="X331" s="794"/>
      <c r="Y331" s="794"/>
      <c r="Z331" s="794"/>
      <c r="AA331" s="794"/>
      <c r="AB331" s="794"/>
      <c r="AC331" s="794"/>
      <c r="AD331" s="794"/>
      <c r="AE331" s="794"/>
      <c r="AF331" s="794"/>
      <c r="AG331" s="794"/>
      <c r="AH331" s="794"/>
      <c r="AI331" s="794"/>
      <c r="AJ331" s="794"/>
      <c r="AK331" s="794"/>
      <c r="AL331" s="806"/>
      <c r="AZ331" s="808"/>
      <c r="BA331" s="754"/>
      <c r="BB331" s="754"/>
      <c r="BC331" s="754"/>
      <c r="BD331" s="754"/>
      <c r="BE331" s="754"/>
      <c r="BF331" s="754"/>
      <c r="BG331" s="754"/>
      <c r="BH331" s="754"/>
      <c r="BI331" s="754"/>
      <c r="BJ331" s="754"/>
    </row>
    <row r="332" spans="6:62" ht="93" customHeight="1" x14ac:dyDescent="0.2">
      <c r="F332" s="790"/>
      <c r="G332" s="791"/>
      <c r="H332" s="791"/>
      <c r="I332" s="791"/>
      <c r="J332" s="791"/>
      <c r="K332" s="791"/>
      <c r="L332" s="791"/>
      <c r="M332" s="791"/>
      <c r="N332" s="791"/>
      <c r="U332" s="793"/>
      <c r="V332" s="794"/>
      <c r="W332" s="794"/>
      <c r="X332" s="794"/>
      <c r="Y332" s="794"/>
      <c r="Z332" s="794"/>
      <c r="AA332" s="794"/>
      <c r="AB332" s="794"/>
      <c r="AC332" s="794"/>
      <c r="AD332" s="794"/>
      <c r="AE332" s="794"/>
      <c r="AF332" s="794"/>
      <c r="AG332" s="794"/>
      <c r="AH332" s="794"/>
      <c r="AI332" s="794"/>
      <c r="AJ332" s="794"/>
      <c r="AK332" s="794"/>
      <c r="AL332" s="806"/>
      <c r="AZ332" s="808"/>
      <c r="BA332" s="754"/>
      <c r="BB332" s="754"/>
      <c r="BC332" s="754"/>
      <c r="BD332" s="754"/>
      <c r="BE332" s="754"/>
      <c r="BF332" s="754"/>
      <c r="BG332" s="754"/>
      <c r="BH332" s="754"/>
      <c r="BI332" s="754"/>
      <c r="BJ332" s="754"/>
    </row>
    <row r="333" spans="6:62" ht="93" customHeight="1" x14ac:dyDescent="0.2">
      <c r="F333" s="790"/>
      <c r="G333" s="791"/>
      <c r="H333" s="791"/>
      <c r="I333" s="791"/>
      <c r="J333" s="791"/>
      <c r="K333" s="791"/>
      <c r="L333" s="791"/>
      <c r="M333" s="791"/>
      <c r="N333" s="791"/>
      <c r="U333" s="793"/>
      <c r="V333" s="794"/>
      <c r="W333" s="794"/>
      <c r="X333" s="794"/>
      <c r="Y333" s="794"/>
      <c r="Z333" s="794"/>
      <c r="AA333" s="794"/>
      <c r="AB333" s="794"/>
      <c r="AC333" s="794"/>
      <c r="AD333" s="794"/>
      <c r="AE333" s="794"/>
      <c r="AF333" s="794"/>
      <c r="AG333" s="794"/>
      <c r="AH333" s="794"/>
      <c r="AI333" s="794"/>
      <c r="AJ333" s="794"/>
      <c r="AK333" s="794"/>
      <c r="AL333" s="806"/>
      <c r="AZ333" s="808"/>
      <c r="BA333" s="754"/>
      <c r="BB333" s="754"/>
      <c r="BC333" s="754"/>
      <c r="BD333" s="754"/>
      <c r="BE333" s="754"/>
      <c r="BF333" s="754"/>
      <c r="BG333" s="754"/>
      <c r="BH333" s="754"/>
      <c r="BI333" s="754"/>
      <c r="BJ333" s="754"/>
    </row>
    <row r="334" spans="6:62" ht="93" customHeight="1" x14ac:dyDescent="0.2">
      <c r="F334" s="790"/>
      <c r="G334" s="791"/>
      <c r="H334" s="791"/>
      <c r="I334" s="791"/>
      <c r="J334" s="791"/>
      <c r="K334" s="791"/>
      <c r="L334" s="791"/>
      <c r="M334" s="791"/>
      <c r="N334" s="791"/>
      <c r="U334" s="793"/>
      <c r="V334" s="794"/>
      <c r="W334" s="794"/>
      <c r="X334" s="794"/>
      <c r="Y334" s="794"/>
      <c r="Z334" s="794"/>
      <c r="AA334" s="794"/>
      <c r="AB334" s="794"/>
      <c r="AC334" s="794"/>
      <c r="AD334" s="794"/>
      <c r="AE334" s="794"/>
      <c r="AF334" s="794"/>
      <c r="AG334" s="794"/>
      <c r="AH334" s="794"/>
      <c r="AI334" s="794"/>
      <c r="AJ334" s="794"/>
      <c r="AK334" s="794"/>
      <c r="AL334" s="806"/>
      <c r="AZ334" s="808"/>
      <c r="BA334" s="754"/>
      <c r="BB334" s="754"/>
      <c r="BC334" s="754"/>
      <c r="BD334" s="754"/>
      <c r="BE334" s="754"/>
      <c r="BF334" s="754"/>
      <c r="BG334" s="754"/>
      <c r="BH334" s="754"/>
      <c r="BI334" s="754"/>
      <c r="BJ334" s="754"/>
    </row>
    <row r="335" spans="6:62" ht="93" customHeight="1" x14ac:dyDescent="0.2">
      <c r="F335" s="790"/>
      <c r="G335" s="791"/>
      <c r="H335" s="791"/>
      <c r="I335" s="791"/>
      <c r="J335" s="791"/>
      <c r="K335" s="791"/>
      <c r="L335" s="791"/>
      <c r="M335" s="791"/>
      <c r="N335" s="791"/>
      <c r="U335" s="793"/>
      <c r="V335" s="794"/>
      <c r="W335" s="794"/>
      <c r="X335" s="794"/>
      <c r="Y335" s="794"/>
      <c r="Z335" s="794"/>
      <c r="AA335" s="794"/>
      <c r="AB335" s="794"/>
      <c r="AC335" s="794"/>
      <c r="AD335" s="794"/>
      <c r="AE335" s="794"/>
      <c r="AF335" s="794"/>
      <c r="AG335" s="794"/>
      <c r="AH335" s="794"/>
      <c r="AI335" s="794"/>
      <c r="AJ335" s="794"/>
      <c r="AK335" s="794"/>
      <c r="AL335" s="806"/>
      <c r="AZ335" s="808"/>
      <c r="BA335" s="754"/>
      <c r="BB335" s="754"/>
      <c r="BC335" s="754"/>
      <c r="BD335" s="754"/>
      <c r="BE335" s="754"/>
      <c r="BF335" s="754"/>
      <c r="BG335" s="754"/>
      <c r="BH335" s="754"/>
      <c r="BI335" s="754"/>
      <c r="BJ335" s="754"/>
    </row>
    <row r="336" spans="6:62" ht="93" customHeight="1" x14ac:dyDescent="0.2">
      <c r="F336" s="790"/>
      <c r="G336" s="791"/>
      <c r="H336" s="791"/>
      <c r="I336" s="791"/>
      <c r="J336" s="791"/>
      <c r="K336" s="791"/>
      <c r="L336" s="791"/>
      <c r="M336" s="791"/>
      <c r="N336" s="791"/>
      <c r="U336" s="793"/>
      <c r="V336" s="794"/>
      <c r="W336" s="794"/>
      <c r="X336" s="794"/>
      <c r="Y336" s="794"/>
      <c r="Z336" s="794"/>
      <c r="AA336" s="794"/>
      <c r="AB336" s="794"/>
      <c r="AC336" s="794"/>
      <c r="AD336" s="794"/>
      <c r="AE336" s="794"/>
      <c r="AF336" s="794"/>
      <c r="AG336" s="794"/>
      <c r="AH336" s="794"/>
      <c r="AI336" s="794"/>
      <c r="AJ336" s="794"/>
      <c r="AK336" s="794"/>
      <c r="AL336" s="806"/>
      <c r="AZ336" s="808"/>
      <c r="BA336" s="754"/>
      <c r="BB336" s="754"/>
      <c r="BC336" s="754"/>
      <c r="BD336" s="754"/>
      <c r="BE336" s="754"/>
      <c r="BF336" s="754"/>
      <c r="BG336" s="754"/>
      <c r="BH336" s="754"/>
      <c r="BI336" s="754"/>
      <c r="BJ336" s="754"/>
    </row>
    <row r="337" spans="6:62" ht="93" customHeight="1" x14ac:dyDescent="0.2">
      <c r="F337" s="790"/>
      <c r="G337" s="791"/>
      <c r="H337" s="791"/>
      <c r="I337" s="791"/>
      <c r="J337" s="791"/>
      <c r="K337" s="791"/>
      <c r="L337" s="791"/>
      <c r="M337" s="791"/>
      <c r="N337" s="791"/>
      <c r="U337" s="793"/>
      <c r="V337" s="794"/>
      <c r="W337" s="794"/>
      <c r="X337" s="794"/>
      <c r="Y337" s="794"/>
      <c r="Z337" s="794"/>
      <c r="AA337" s="794"/>
      <c r="AB337" s="794"/>
      <c r="AC337" s="794"/>
      <c r="AD337" s="794"/>
      <c r="AE337" s="794"/>
      <c r="AF337" s="794"/>
      <c r="AG337" s="794"/>
      <c r="AH337" s="794"/>
      <c r="AI337" s="794"/>
      <c r="AJ337" s="794"/>
      <c r="AK337" s="794"/>
      <c r="AL337" s="806"/>
      <c r="AZ337" s="808"/>
      <c r="BA337" s="754"/>
      <c r="BB337" s="754"/>
      <c r="BC337" s="754"/>
      <c r="BD337" s="754"/>
      <c r="BE337" s="754"/>
      <c r="BF337" s="754"/>
      <c r="BG337" s="754"/>
      <c r="BH337" s="754"/>
      <c r="BI337" s="754"/>
      <c r="BJ337" s="754"/>
    </row>
    <row r="338" spans="6:62" ht="93" customHeight="1" x14ac:dyDescent="0.2">
      <c r="F338" s="790"/>
      <c r="G338" s="791"/>
      <c r="H338" s="791"/>
      <c r="I338" s="791"/>
      <c r="J338" s="791"/>
      <c r="K338" s="791"/>
      <c r="L338" s="791"/>
      <c r="M338" s="791"/>
      <c r="N338" s="791"/>
      <c r="U338" s="793"/>
      <c r="V338" s="794"/>
      <c r="W338" s="794"/>
      <c r="X338" s="794"/>
      <c r="Y338" s="794"/>
      <c r="Z338" s="794"/>
      <c r="AA338" s="794"/>
      <c r="AB338" s="794"/>
      <c r="AC338" s="794"/>
      <c r="AD338" s="794"/>
      <c r="AE338" s="794"/>
      <c r="AF338" s="794"/>
      <c r="AG338" s="794"/>
      <c r="AH338" s="794"/>
      <c r="AI338" s="794"/>
      <c r="AJ338" s="794"/>
      <c r="AK338" s="794"/>
      <c r="AL338" s="806"/>
      <c r="AZ338" s="808"/>
      <c r="BA338" s="754"/>
      <c r="BB338" s="754"/>
      <c r="BC338" s="754"/>
      <c r="BD338" s="754"/>
      <c r="BE338" s="754"/>
      <c r="BF338" s="754"/>
      <c r="BG338" s="754"/>
      <c r="BH338" s="754"/>
      <c r="BI338" s="754"/>
      <c r="BJ338" s="754"/>
    </row>
    <row r="339" spans="6:62" ht="93" customHeight="1" x14ac:dyDescent="0.2">
      <c r="F339" s="790"/>
      <c r="G339" s="791"/>
      <c r="H339" s="791"/>
      <c r="I339" s="791"/>
      <c r="J339" s="791"/>
      <c r="K339" s="791"/>
      <c r="L339" s="791"/>
      <c r="M339" s="791"/>
      <c r="N339" s="791"/>
      <c r="U339" s="793"/>
      <c r="V339" s="794"/>
      <c r="W339" s="794"/>
      <c r="X339" s="794"/>
      <c r="Y339" s="794"/>
      <c r="Z339" s="794"/>
      <c r="AA339" s="794"/>
      <c r="AB339" s="794"/>
      <c r="AC339" s="794"/>
      <c r="AD339" s="794"/>
      <c r="AE339" s="794"/>
      <c r="AF339" s="794"/>
      <c r="AG339" s="794"/>
      <c r="AH339" s="794"/>
      <c r="AI339" s="794"/>
      <c r="AJ339" s="794"/>
      <c r="AK339" s="794"/>
      <c r="AL339" s="806"/>
      <c r="AZ339" s="808"/>
      <c r="BA339" s="754"/>
      <c r="BB339" s="754"/>
      <c r="BC339" s="754"/>
      <c r="BD339" s="754"/>
      <c r="BE339" s="754"/>
      <c r="BF339" s="754"/>
      <c r="BG339" s="754"/>
      <c r="BH339" s="754"/>
      <c r="BI339" s="754"/>
      <c r="BJ339" s="754"/>
    </row>
    <row r="340" spans="6:62" ht="93" customHeight="1" x14ac:dyDescent="0.2">
      <c r="F340" s="790"/>
      <c r="G340" s="791"/>
      <c r="H340" s="791"/>
      <c r="I340" s="791"/>
      <c r="J340" s="791"/>
      <c r="K340" s="791"/>
      <c r="L340" s="791"/>
      <c r="M340" s="791"/>
      <c r="N340" s="791"/>
      <c r="U340" s="793"/>
      <c r="V340" s="794"/>
      <c r="W340" s="794"/>
      <c r="X340" s="794"/>
      <c r="Y340" s="794"/>
      <c r="Z340" s="794"/>
      <c r="AA340" s="794"/>
      <c r="AB340" s="794"/>
      <c r="AC340" s="794"/>
      <c r="AD340" s="794"/>
      <c r="AE340" s="794"/>
      <c r="AF340" s="794"/>
      <c r="AG340" s="794"/>
      <c r="AH340" s="794"/>
      <c r="AI340" s="794"/>
      <c r="AJ340" s="794"/>
      <c r="AK340" s="794"/>
      <c r="AL340" s="806"/>
      <c r="AZ340" s="808"/>
      <c r="BA340" s="754"/>
      <c r="BB340" s="754"/>
      <c r="BC340" s="754"/>
      <c r="BD340" s="754"/>
      <c r="BE340" s="754"/>
      <c r="BF340" s="754"/>
      <c r="BG340" s="754"/>
      <c r="BH340" s="754"/>
      <c r="BI340" s="754"/>
      <c r="BJ340" s="754"/>
    </row>
    <row r="341" spans="6:62" ht="93" customHeight="1" x14ac:dyDescent="0.2">
      <c r="F341" s="790"/>
      <c r="G341" s="791"/>
      <c r="H341" s="791"/>
      <c r="I341" s="791"/>
      <c r="J341" s="791"/>
      <c r="K341" s="791"/>
      <c r="L341" s="791"/>
      <c r="M341" s="791"/>
      <c r="N341" s="791"/>
      <c r="U341" s="793"/>
      <c r="V341" s="794"/>
      <c r="W341" s="794"/>
      <c r="X341" s="794"/>
      <c r="Y341" s="794"/>
      <c r="Z341" s="794"/>
      <c r="AA341" s="794"/>
      <c r="AB341" s="794"/>
      <c r="AC341" s="794"/>
      <c r="AD341" s="794"/>
      <c r="AE341" s="794"/>
      <c r="AF341" s="794"/>
      <c r="AG341" s="794"/>
      <c r="AH341" s="794"/>
      <c r="AI341" s="794"/>
      <c r="AJ341" s="794"/>
      <c r="AK341" s="794"/>
      <c r="AL341" s="806"/>
      <c r="AZ341" s="808"/>
      <c r="BA341" s="754"/>
      <c r="BB341" s="754"/>
      <c r="BC341" s="754"/>
      <c r="BD341" s="754"/>
      <c r="BE341" s="754"/>
      <c r="BF341" s="754"/>
      <c r="BG341" s="754"/>
      <c r="BH341" s="754"/>
      <c r="BI341" s="754"/>
      <c r="BJ341" s="754"/>
    </row>
    <row r="342" spans="6:62" ht="93" customHeight="1" x14ac:dyDescent="0.2">
      <c r="F342" s="790"/>
      <c r="G342" s="791"/>
      <c r="H342" s="791"/>
      <c r="I342" s="791"/>
      <c r="J342" s="791"/>
      <c r="K342" s="791"/>
      <c r="L342" s="791"/>
      <c r="M342" s="791"/>
      <c r="N342" s="791"/>
      <c r="U342" s="793"/>
      <c r="V342" s="794"/>
      <c r="W342" s="794"/>
      <c r="X342" s="794"/>
      <c r="Y342" s="794"/>
      <c r="Z342" s="794"/>
      <c r="AA342" s="794"/>
      <c r="AB342" s="794"/>
      <c r="AC342" s="794"/>
      <c r="AD342" s="794"/>
      <c r="AE342" s="794"/>
      <c r="AF342" s="794"/>
      <c r="AG342" s="794"/>
      <c r="AH342" s="794"/>
      <c r="AI342" s="794"/>
      <c r="AJ342" s="794"/>
      <c r="AK342" s="794"/>
      <c r="AL342" s="806"/>
      <c r="AZ342" s="808"/>
      <c r="BA342" s="754"/>
      <c r="BB342" s="754"/>
      <c r="BC342" s="754"/>
      <c r="BD342" s="754"/>
      <c r="BE342" s="754"/>
      <c r="BF342" s="754"/>
      <c r="BG342" s="754"/>
      <c r="BH342" s="754"/>
      <c r="BI342" s="754"/>
      <c r="BJ342" s="754"/>
    </row>
    <row r="343" spans="6:62" ht="93" customHeight="1" x14ac:dyDescent="0.2">
      <c r="F343" s="790"/>
      <c r="G343" s="791"/>
      <c r="H343" s="791"/>
      <c r="I343" s="791"/>
      <c r="J343" s="791"/>
      <c r="K343" s="791"/>
      <c r="L343" s="791"/>
      <c r="M343" s="791"/>
      <c r="N343" s="791"/>
      <c r="U343" s="793"/>
      <c r="V343" s="794"/>
      <c r="W343" s="794"/>
      <c r="X343" s="794"/>
      <c r="Y343" s="794"/>
      <c r="Z343" s="794"/>
      <c r="AA343" s="794"/>
      <c r="AB343" s="794"/>
      <c r="AC343" s="794"/>
      <c r="AD343" s="794"/>
      <c r="AE343" s="794"/>
      <c r="AF343" s="794"/>
      <c r="AG343" s="794"/>
      <c r="AH343" s="794"/>
      <c r="AI343" s="794"/>
      <c r="AJ343" s="794"/>
      <c r="AK343" s="794"/>
      <c r="AL343" s="806"/>
      <c r="AZ343" s="808"/>
      <c r="BA343" s="754"/>
      <c r="BB343" s="754"/>
      <c r="BC343" s="754"/>
      <c r="BD343" s="754"/>
      <c r="BE343" s="754"/>
      <c r="BF343" s="754"/>
      <c r="BG343" s="754"/>
      <c r="BH343" s="754"/>
      <c r="BI343" s="754"/>
      <c r="BJ343" s="754"/>
    </row>
    <row r="344" spans="6:62" ht="93" customHeight="1" x14ac:dyDescent="0.2">
      <c r="F344" s="790"/>
      <c r="G344" s="791"/>
      <c r="H344" s="791"/>
      <c r="I344" s="791"/>
      <c r="J344" s="791"/>
      <c r="K344" s="791"/>
      <c r="L344" s="791"/>
      <c r="M344" s="791"/>
      <c r="N344" s="791"/>
      <c r="U344" s="793"/>
      <c r="V344" s="794"/>
      <c r="W344" s="794"/>
      <c r="X344" s="794"/>
      <c r="Y344" s="794"/>
      <c r="Z344" s="794"/>
      <c r="AA344" s="794"/>
      <c r="AB344" s="794"/>
      <c r="AC344" s="794"/>
      <c r="AD344" s="794"/>
      <c r="AE344" s="794"/>
      <c r="AF344" s="794"/>
      <c r="AG344" s="794"/>
      <c r="AH344" s="794"/>
      <c r="AI344" s="794"/>
      <c r="AJ344" s="794"/>
      <c r="AK344" s="794"/>
      <c r="AL344" s="806"/>
      <c r="AZ344" s="808"/>
      <c r="BA344" s="754"/>
      <c r="BB344" s="754"/>
      <c r="BC344" s="754"/>
      <c r="BD344" s="754"/>
      <c r="BE344" s="754"/>
      <c r="BF344" s="754"/>
      <c r="BG344" s="754"/>
      <c r="BH344" s="754"/>
      <c r="BI344" s="754"/>
      <c r="BJ344" s="754"/>
    </row>
    <row r="345" spans="6:62" ht="93" customHeight="1" x14ac:dyDescent="0.2">
      <c r="F345" s="790"/>
      <c r="G345" s="791"/>
      <c r="H345" s="791"/>
      <c r="I345" s="791"/>
      <c r="J345" s="791"/>
      <c r="K345" s="791"/>
      <c r="L345" s="791"/>
      <c r="M345" s="791"/>
      <c r="N345" s="791"/>
      <c r="U345" s="793"/>
      <c r="V345" s="794"/>
      <c r="W345" s="794"/>
      <c r="X345" s="794"/>
      <c r="Y345" s="794"/>
      <c r="Z345" s="794"/>
      <c r="AA345" s="794"/>
      <c r="AB345" s="794"/>
      <c r="AC345" s="794"/>
      <c r="AD345" s="794"/>
      <c r="AE345" s="794"/>
      <c r="AF345" s="794"/>
      <c r="AG345" s="794"/>
      <c r="AH345" s="794"/>
      <c r="AI345" s="794"/>
      <c r="AJ345" s="794"/>
      <c r="AK345" s="794"/>
      <c r="AL345" s="806"/>
      <c r="AZ345" s="808"/>
      <c r="BA345" s="754"/>
      <c r="BB345" s="754"/>
      <c r="BC345" s="754"/>
      <c r="BD345" s="754"/>
      <c r="BE345" s="754"/>
      <c r="BF345" s="754"/>
      <c r="BG345" s="754"/>
      <c r="BH345" s="754"/>
      <c r="BI345" s="754"/>
      <c r="BJ345" s="754"/>
    </row>
    <row r="346" spans="6:62" ht="93" customHeight="1" x14ac:dyDescent="0.2">
      <c r="F346" s="790"/>
      <c r="G346" s="791"/>
      <c r="H346" s="791"/>
      <c r="I346" s="791"/>
      <c r="J346" s="791"/>
      <c r="K346" s="791"/>
      <c r="L346" s="791"/>
      <c r="M346" s="791"/>
      <c r="N346" s="791"/>
      <c r="U346" s="793"/>
      <c r="V346" s="794"/>
      <c r="W346" s="794"/>
      <c r="X346" s="794"/>
      <c r="Y346" s="794"/>
      <c r="Z346" s="794"/>
      <c r="AA346" s="794"/>
      <c r="AB346" s="794"/>
      <c r="AC346" s="794"/>
      <c r="AD346" s="794"/>
      <c r="AE346" s="794"/>
      <c r="AF346" s="794"/>
      <c r="AG346" s="794"/>
      <c r="AH346" s="794"/>
      <c r="AI346" s="794"/>
      <c r="AJ346" s="794"/>
      <c r="AK346" s="794"/>
      <c r="AL346" s="806"/>
      <c r="AZ346" s="808"/>
      <c r="BA346" s="754"/>
      <c r="BB346" s="754"/>
      <c r="BC346" s="754"/>
      <c r="BD346" s="754"/>
      <c r="BE346" s="754"/>
      <c r="BF346" s="754"/>
      <c r="BG346" s="754"/>
      <c r="BH346" s="754"/>
      <c r="BI346" s="754"/>
      <c r="BJ346" s="754"/>
    </row>
    <row r="347" spans="6:62" ht="93" customHeight="1" x14ac:dyDescent="0.2">
      <c r="F347" s="790"/>
      <c r="G347" s="791"/>
      <c r="H347" s="791"/>
      <c r="I347" s="791"/>
      <c r="J347" s="791"/>
      <c r="K347" s="791"/>
      <c r="L347" s="791"/>
      <c r="M347" s="791"/>
      <c r="N347" s="791"/>
      <c r="U347" s="793"/>
      <c r="V347" s="794"/>
      <c r="W347" s="794"/>
      <c r="X347" s="794"/>
      <c r="Y347" s="794"/>
      <c r="Z347" s="794"/>
      <c r="AA347" s="794"/>
      <c r="AB347" s="794"/>
      <c r="AC347" s="794"/>
      <c r="AD347" s="794"/>
      <c r="AE347" s="794"/>
      <c r="AF347" s="794"/>
      <c r="AG347" s="794"/>
      <c r="AH347" s="794"/>
      <c r="AI347" s="794"/>
      <c r="AJ347" s="794"/>
      <c r="AK347" s="794"/>
      <c r="AL347" s="806"/>
      <c r="AZ347" s="808"/>
      <c r="BA347" s="754"/>
      <c r="BB347" s="754"/>
      <c r="BC347" s="754"/>
      <c r="BD347" s="754"/>
      <c r="BE347" s="754"/>
      <c r="BF347" s="754"/>
      <c r="BG347" s="754"/>
      <c r="BH347" s="754"/>
      <c r="BI347" s="754"/>
      <c r="BJ347" s="754"/>
    </row>
    <row r="348" spans="6:62" ht="93" customHeight="1" x14ac:dyDescent="0.2">
      <c r="F348" s="790"/>
      <c r="G348" s="791"/>
      <c r="H348" s="791"/>
      <c r="I348" s="791"/>
      <c r="J348" s="791"/>
      <c r="K348" s="791"/>
      <c r="L348" s="791"/>
      <c r="M348" s="791"/>
      <c r="N348" s="791"/>
      <c r="U348" s="793"/>
      <c r="V348" s="794"/>
      <c r="W348" s="794"/>
      <c r="X348" s="794"/>
      <c r="Y348" s="794"/>
      <c r="Z348" s="794"/>
      <c r="AA348" s="794"/>
      <c r="AB348" s="794"/>
      <c r="AC348" s="794"/>
      <c r="AD348" s="794"/>
      <c r="AE348" s="794"/>
      <c r="AF348" s="794"/>
      <c r="AG348" s="794"/>
      <c r="AH348" s="794"/>
      <c r="AI348" s="794"/>
      <c r="AJ348" s="794"/>
      <c r="AK348" s="794"/>
      <c r="AL348" s="806"/>
      <c r="AZ348" s="808"/>
      <c r="BA348" s="754"/>
      <c r="BB348" s="754"/>
      <c r="BC348" s="754"/>
      <c r="BD348" s="754"/>
      <c r="BE348" s="754"/>
      <c r="BF348" s="754"/>
      <c r="BG348" s="754"/>
      <c r="BH348" s="754"/>
      <c r="BI348" s="754"/>
      <c r="BJ348" s="754"/>
    </row>
    <row r="349" spans="6:62" ht="93" customHeight="1" x14ac:dyDescent="0.2">
      <c r="F349" s="790"/>
      <c r="G349" s="791"/>
      <c r="H349" s="791"/>
      <c r="I349" s="791"/>
      <c r="J349" s="791"/>
      <c r="K349" s="791"/>
      <c r="L349" s="791"/>
      <c r="M349" s="791"/>
      <c r="N349" s="791"/>
      <c r="U349" s="793"/>
      <c r="V349" s="794"/>
      <c r="W349" s="794"/>
      <c r="X349" s="794"/>
      <c r="Y349" s="794"/>
      <c r="Z349" s="794"/>
      <c r="AA349" s="794"/>
      <c r="AB349" s="794"/>
      <c r="AC349" s="794"/>
      <c r="AD349" s="794"/>
      <c r="AE349" s="794"/>
      <c r="AF349" s="794"/>
      <c r="AG349" s="794"/>
      <c r="AH349" s="794"/>
      <c r="AI349" s="794"/>
      <c r="AJ349" s="794"/>
      <c r="AK349" s="794"/>
      <c r="AL349" s="806"/>
      <c r="AZ349" s="808"/>
      <c r="BA349" s="754"/>
      <c r="BB349" s="754"/>
      <c r="BC349" s="754"/>
      <c r="BD349" s="754"/>
      <c r="BE349" s="754"/>
      <c r="BF349" s="754"/>
      <c r="BG349" s="754"/>
      <c r="BH349" s="754"/>
      <c r="BI349" s="754"/>
      <c r="BJ349" s="754"/>
    </row>
    <row r="350" spans="6:62" ht="93" customHeight="1" x14ac:dyDescent="0.2">
      <c r="F350" s="790"/>
      <c r="G350" s="791"/>
      <c r="H350" s="791"/>
      <c r="I350" s="791"/>
      <c r="J350" s="791"/>
      <c r="K350" s="791"/>
      <c r="L350" s="791"/>
      <c r="M350" s="791"/>
      <c r="N350" s="791"/>
      <c r="U350" s="793"/>
      <c r="V350" s="794"/>
      <c r="W350" s="794"/>
      <c r="X350" s="794"/>
      <c r="Y350" s="794"/>
      <c r="Z350" s="794"/>
      <c r="AA350" s="794"/>
      <c r="AB350" s="794"/>
      <c r="AC350" s="794"/>
      <c r="AD350" s="794"/>
      <c r="AE350" s="794"/>
      <c r="AF350" s="794"/>
      <c r="AG350" s="794"/>
      <c r="AH350" s="794"/>
      <c r="AI350" s="794"/>
      <c r="AJ350" s="794"/>
      <c r="AK350" s="794"/>
      <c r="AL350" s="806"/>
      <c r="AZ350" s="808"/>
      <c r="BA350" s="754"/>
      <c r="BB350" s="754"/>
      <c r="BC350" s="754"/>
      <c r="BD350" s="754"/>
      <c r="BE350" s="754"/>
      <c r="BF350" s="754"/>
      <c r="BG350" s="754"/>
      <c r="BH350" s="754"/>
      <c r="BI350" s="754"/>
      <c r="BJ350" s="754"/>
    </row>
    <row r="351" spans="6:62" ht="93" customHeight="1" x14ac:dyDescent="0.2">
      <c r="F351" s="790"/>
      <c r="G351" s="791"/>
      <c r="H351" s="791"/>
      <c r="I351" s="791"/>
      <c r="J351" s="791"/>
      <c r="K351" s="791"/>
      <c r="L351" s="791"/>
      <c r="M351" s="791"/>
      <c r="N351" s="791"/>
      <c r="U351" s="793"/>
      <c r="V351" s="794"/>
      <c r="W351" s="794"/>
      <c r="X351" s="794"/>
      <c r="Y351" s="794"/>
      <c r="Z351" s="794"/>
      <c r="AA351" s="794"/>
      <c r="AB351" s="794"/>
      <c r="AC351" s="794"/>
      <c r="AD351" s="794"/>
      <c r="AE351" s="794"/>
      <c r="AF351" s="794"/>
      <c r="AG351" s="794"/>
      <c r="AH351" s="794"/>
      <c r="AI351" s="794"/>
      <c r="AJ351" s="794"/>
      <c r="AK351" s="794"/>
      <c r="AL351" s="806"/>
      <c r="AZ351" s="808"/>
      <c r="BA351" s="754"/>
      <c r="BB351" s="754"/>
      <c r="BC351" s="754"/>
      <c r="BD351" s="754"/>
      <c r="BE351" s="754"/>
      <c r="BF351" s="754"/>
      <c r="BG351" s="754"/>
      <c r="BH351" s="754"/>
      <c r="BI351" s="754"/>
      <c r="BJ351" s="754"/>
    </row>
    <row r="352" spans="6:62" ht="93" customHeight="1" x14ac:dyDescent="0.2">
      <c r="F352" s="790"/>
      <c r="G352" s="791"/>
      <c r="H352" s="791"/>
      <c r="I352" s="791"/>
      <c r="J352" s="791"/>
      <c r="K352" s="791"/>
      <c r="L352" s="791"/>
      <c r="M352" s="791"/>
      <c r="N352" s="791"/>
      <c r="U352" s="793"/>
      <c r="V352" s="794"/>
      <c r="W352" s="794"/>
      <c r="X352" s="794"/>
      <c r="Y352" s="794"/>
      <c r="Z352" s="794"/>
      <c r="AA352" s="794"/>
      <c r="AB352" s="794"/>
      <c r="AC352" s="794"/>
      <c r="AD352" s="794"/>
      <c r="AE352" s="794"/>
      <c r="AF352" s="794"/>
      <c r="AG352" s="794"/>
      <c r="AH352" s="794"/>
      <c r="AI352" s="794"/>
      <c r="AJ352" s="794"/>
      <c r="AK352" s="794"/>
      <c r="AL352" s="806"/>
      <c r="AZ352" s="808"/>
      <c r="BA352" s="754"/>
      <c r="BB352" s="754"/>
      <c r="BC352" s="754"/>
      <c r="BD352" s="754"/>
      <c r="BE352" s="754"/>
      <c r="BF352" s="754"/>
      <c r="BG352" s="754"/>
      <c r="BH352" s="754"/>
      <c r="BI352" s="754"/>
      <c r="BJ352" s="754"/>
    </row>
    <row r="353" spans="6:62" ht="93" customHeight="1" x14ac:dyDescent="0.2">
      <c r="F353" s="790"/>
      <c r="G353" s="791"/>
      <c r="H353" s="791"/>
      <c r="I353" s="791"/>
      <c r="J353" s="791"/>
      <c r="K353" s="791"/>
      <c r="L353" s="791"/>
      <c r="M353" s="791"/>
      <c r="N353" s="791"/>
      <c r="U353" s="793"/>
      <c r="V353" s="794"/>
      <c r="W353" s="794"/>
      <c r="X353" s="794"/>
      <c r="Y353" s="794"/>
      <c r="Z353" s="794"/>
      <c r="AA353" s="794"/>
      <c r="AB353" s="794"/>
      <c r="AC353" s="794"/>
      <c r="AD353" s="794"/>
      <c r="AE353" s="794"/>
      <c r="AF353" s="794"/>
      <c r="AG353" s="794"/>
      <c r="AH353" s="794"/>
      <c r="AI353" s="794"/>
      <c r="AJ353" s="794"/>
      <c r="AK353" s="794"/>
      <c r="AL353" s="806"/>
      <c r="AZ353" s="808"/>
      <c r="BA353" s="754"/>
      <c r="BB353" s="754"/>
      <c r="BC353" s="754"/>
      <c r="BD353" s="754"/>
      <c r="BE353" s="754"/>
      <c r="BF353" s="754"/>
      <c r="BG353" s="754"/>
      <c r="BH353" s="754"/>
      <c r="BI353" s="754"/>
      <c r="BJ353" s="754"/>
    </row>
    <row r="354" spans="6:62" ht="93" customHeight="1" x14ac:dyDescent="0.2">
      <c r="F354" s="790"/>
      <c r="G354" s="791"/>
      <c r="H354" s="791"/>
      <c r="I354" s="791"/>
      <c r="J354" s="791"/>
      <c r="K354" s="791"/>
      <c r="L354" s="791"/>
      <c r="M354" s="791"/>
      <c r="N354" s="791"/>
      <c r="U354" s="793"/>
      <c r="V354" s="794"/>
      <c r="W354" s="794"/>
      <c r="X354" s="794"/>
      <c r="Y354" s="794"/>
      <c r="Z354" s="794"/>
      <c r="AA354" s="794"/>
      <c r="AB354" s="794"/>
      <c r="AC354" s="794"/>
      <c r="AD354" s="794"/>
      <c r="AE354" s="794"/>
      <c r="AF354" s="794"/>
      <c r="AG354" s="794"/>
      <c r="AH354" s="794"/>
      <c r="AI354" s="794"/>
      <c r="AJ354" s="794"/>
      <c r="AK354" s="794"/>
      <c r="AL354" s="806"/>
      <c r="AZ354" s="808"/>
      <c r="BA354" s="754"/>
      <c r="BB354" s="754"/>
      <c r="BC354" s="754"/>
      <c r="BD354" s="754"/>
      <c r="BE354" s="754"/>
      <c r="BF354" s="754"/>
      <c r="BG354" s="754"/>
      <c r="BH354" s="754"/>
      <c r="BI354" s="754"/>
      <c r="BJ354" s="754"/>
    </row>
    <row r="355" spans="6:62" ht="93" customHeight="1" x14ac:dyDescent="0.2">
      <c r="F355" s="790"/>
      <c r="G355" s="791"/>
      <c r="H355" s="791"/>
      <c r="I355" s="791"/>
      <c r="J355" s="791"/>
      <c r="K355" s="791"/>
      <c r="L355" s="791"/>
      <c r="M355" s="791"/>
      <c r="N355" s="791"/>
      <c r="U355" s="793"/>
      <c r="V355" s="794"/>
      <c r="W355" s="794"/>
      <c r="X355" s="794"/>
      <c r="Y355" s="794"/>
      <c r="Z355" s="794"/>
      <c r="AA355" s="794"/>
      <c r="AB355" s="794"/>
      <c r="AC355" s="794"/>
      <c r="AD355" s="794"/>
      <c r="AE355" s="794"/>
      <c r="AF355" s="794"/>
      <c r="AG355" s="794"/>
      <c r="AH355" s="794"/>
      <c r="AI355" s="794"/>
      <c r="AJ355" s="794"/>
      <c r="AK355" s="794"/>
      <c r="AL355" s="806"/>
      <c r="AZ355" s="808"/>
      <c r="BA355" s="754"/>
      <c r="BB355" s="754"/>
      <c r="BC355" s="754"/>
      <c r="BD355" s="754"/>
      <c r="BE355" s="754"/>
      <c r="BF355" s="754"/>
      <c r="BG355" s="754"/>
      <c r="BH355" s="754"/>
      <c r="BI355" s="754"/>
      <c r="BJ355" s="754"/>
    </row>
    <row r="356" spans="6:62" ht="93" customHeight="1" x14ac:dyDescent="0.2">
      <c r="F356" s="790"/>
      <c r="G356" s="791"/>
      <c r="H356" s="791"/>
      <c r="I356" s="791"/>
      <c r="J356" s="791"/>
      <c r="K356" s="791"/>
      <c r="L356" s="791"/>
      <c r="M356" s="791"/>
      <c r="N356" s="791"/>
      <c r="U356" s="793"/>
      <c r="V356" s="794"/>
      <c r="W356" s="794"/>
      <c r="X356" s="794"/>
      <c r="Y356" s="794"/>
      <c r="Z356" s="794"/>
      <c r="AA356" s="794"/>
      <c r="AB356" s="794"/>
      <c r="AC356" s="794"/>
      <c r="AD356" s="794"/>
      <c r="AE356" s="794"/>
      <c r="AF356" s="794"/>
      <c r="AG356" s="794"/>
      <c r="AH356" s="794"/>
      <c r="AI356" s="794"/>
      <c r="AJ356" s="794"/>
      <c r="AK356" s="794"/>
      <c r="AL356" s="806"/>
      <c r="AZ356" s="808"/>
      <c r="BA356" s="754"/>
      <c r="BB356" s="754"/>
      <c r="BC356" s="754"/>
      <c r="BD356" s="754"/>
      <c r="BE356" s="754"/>
      <c r="BF356" s="754"/>
      <c r="BG356" s="754"/>
      <c r="BH356" s="754"/>
      <c r="BI356" s="754"/>
      <c r="BJ356" s="754"/>
    </row>
    <row r="357" spans="6:62" ht="93" customHeight="1" x14ac:dyDescent="0.2">
      <c r="F357" s="790"/>
      <c r="G357" s="791"/>
      <c r="H357" s="791"/>
      <c r="I357" s="791"/>
      <c r="J357" s="791"/>
      <c r="K357" s="791"/>
      <c r="L357" s="791"/>
      <c r="M357" s="791"/>
      <c r="N357" s="791"/>
      <c r="U357" s="793"/>
      <c r="V357" s="794"/>
      <c r="W357" s="794"/>
      <c r="X357" s="794"/>
      <c r="Y357" s="794"/>
      <c r="Z357" s="794"/>
      <c r="AA357" s="794"/>
      <c r="AB357" s="794"/>
      <c r="AC357" s="794"/>
      <c r="AD357" s="794"/>
      <c r="AE357" s="794"/>
      <c r="AF357" s="794"/>
      <c r="AG357" s="794"/>
      <c r="AH357" s="794"/>
      <c r="AI357" s="794"/>
      <c r="AJ357" s="794"/>
      <c r="AK357" s="794"/>
      <c r="AL357" s="806"/>
      <c r="AZ357" s="808"/>
      <c r="BA357" s="754"/>
      <c r="BB357" s="754"/>
      <c r="BC357" s="754"/>
      <c r="BD357" s="754"/>
      <c r="BE357" s="754"/>
      <c r="BF357" s="754"/>
      <c r="BG357" s="754"/>
      <c r="BH357" s="754"/>
      <c r="BI357" s="754"/>
      <c r="BJ357" s="754"/>
    </row>
    <row r="358" spans="6:62" ht="93" customHeight="1" x14ac:dyDescent="0.2">
      <c r="F358" s="790"/>
      <c r="G358" s="791"/>
      <c r="H358" s="791"/>
      <c r="I358" s="791"/>
      <c r="J358" s="791"/>
      <c r="K358" s="791"/>
      <c r="L358" s="791"/>
      <c r="M358" s="791"/>
      <c r="N358" s="791"/>
      <c r="U358" s="793"/>
      <c r="V358" s="794"/>
      <c r="W358" s="794"/>
      <c r="X358" s="794"/>
      <c r="Y358" s="794"/>
      <c r="Z358" s="794"/>
      <c r="AA358" s="794"/>
      <c r="AB358" s="794"/>
      <c r="AC358" s="794"/>
      <c r="AD358" s="794"/>
      <c r="AE358" s="794"/>
      <c r="AF358" s="794"/>
      <c r="AG358" s="794"/>
      <c r="AH358" s="794"/>
      <c r="AI358" s="794"/>
      <c r="AJ358" s="794"/>
      <c r="AK358" s="794"/>
      <c r="AL358" s="806"/>
      <c r="AZ358" s="808"/>
      <c r="BA358" s="754"/>
      <c r="BB358" s="754"/>
      <c r="BC358" s="754"/>
      <c r="BD358" s="754"/>
      <c r="BE358" s="754"/>
      <c r="BF358" s="754"/>
      <c r="BG358" s="754"/>
      <c r="BH358" s="754"/>
      <c r="BI358" s="754"/>
      <c r="BJ358" s="754"/>
    </row>
    <row r="359" spans="6:62" ht="93" customHeight="1" x14ac:dyDescent="0.2">
      <c r="F359" s="790"/>
      <c r="G359" s="791"/>
      <c r="H359" s="791"/>
      <c r="I359" s="791"/>
      <c r="J359" s="791"/>
      <c r="K359" s="791"/>
      <c r="L359" s="791"/>
      <c r="M359" s="791"/>
      <c r="N359" s="791"/>
      <c r="U359" s="793"/>
      <c r="V359" s="794"/>
      <c r="W359" s="794"/>
      <c r="X359" s="794"/>
      <c r="Y359" s="794"/>
      <c r="Z359" s="794"/>
      <c r="AA359" s="794"/>
      <c r="AB359" s="794"/>
      <c r="AC359" s="794"/>
      <c r="AD359" s="794"/>
      <c r="AE359" s="794"/>
      <c r="AF359" s="794"/>
      <c r="AG359" s="794"/>
      <c r="AH359" s="794"/>
      <c r="AI359" s="794"/>
      <c r="AJ359" s="794"/>
      <c r="AK359" s="794"/>
      <c r="AL359" s="806"/>
      <c r="AZ359" s="808"/>
      <c r="BA359" s="754"/>
      <c r="BB359" s="754"/>
      <c r="BC359" s="754"/>
      <c r="BD359" s="754"/>
      <c r="BE359" s="754"/>
      <c r="BF359" s="754"/>
      <c r="BG359" s="754"/>
      <c r="BH359" s="754"/>
      <c r="BI359" s="754"/>
      <c r="BJ359" s="754"/>
    </row>
    <row r="360" spans="6:62" ht="93" customHeight="1" x14ac:dyDescent="0.2">
      <c r="F360" s="790"/>
      <c r="G360" s="791"/>
      <c r="H360" s="791"/>
      <c r="I360" s="791"/>
      <c r="J360" s="791"/>
      <c r="K360" s="791"/>
      <c r="L360" s="791"/>
      <c r="M360" s="791"/>
      <c r="N360" s="791"/>
      <c r="U360" s="793"/>
      <c r="V360" s="794"/>
      <c r="W360" s="794"/>
      <c r="X360" s="794"/>
      <c r="Y360" s="794"/>
      <c r="Z360" s="794"/>
      <c r="AA360" s="794"/>
      <c r="AB360" s="794"/>
      <c r="AC360" s="794"/>
      <c r="AD360" s="794"/>
      <c r="AE360" s="794"/>
      <c r="AF360" s="794"/>
      <c r="AG360" s="794"/>
      <c r="AH360" s="794"/>
      <c r="AI360" s="794"/>
      <c r="AJ360" s="794"/>
      <c r="AK360" s="794"/>
      <c r="AL360" s="806"/>
      <c r="AZ360" s="808"/>
      <c r="BA360" s="754"/>
      <c r="BB360" s="754"/>
      <c r="BC360" s="754"/>
      <c r="BD360" s="754"/>
      <c r="BE360" s="754"/>
      <c r="BF360" s="754"/>
      <c r="BG360" s="754"/>
      <c r="BH360" s="754"/>
      <c r="BI360" s="754"/>
      <c r="BJ360" s="754"/>
    </row>
    <row r="361" spans="6:62" ht="93" customHeight="1" x14ac:dyDescent="0.2">
      <c r="F361" s="790"/>
      <c r="G361" s="791"/>
      <c r="H361" s="791"/>
      <c r="I361" s="791"/>
      <c r="J361" s="791"/>
      <c r="K361" s="791"/>
      <c r="L361" s="791"/>
      <c r="M361" s="791"/>
      <c r="N361" s="791"/>
      <c r="U361" s="793"/>
      <c r="V361" s="794"/>
      <c r="W361" s="794"/>
      <c r="X361" s="794"/>
      <c r="Y361" s="794"/>
      <c r="Z361" s="794"/>
      <c r="AA361" s="794"/>
      <c r="AB361" s="794"/>
      <c r="AC361" s="794"/>
      <c r="AD361" s="794"/>
      <c r="AE361" s="794"/>
      <c r="AF361" s="794"/>
      <c r="AG361" s="794"/>
      <c r="AH361" s="794"/>
      <c r="AI361" s="794"/>
      <c r="AJ361" s="794"/>
      <c r="AK361" s="794"/>
      <c r="AL361" s="806"/>
      <c r="AZ361" s="808"/>
      <c r="BA361" s="754"/>
      <c r="BB361" s="754"/>
      <c r="BC361" s="754"/>
      <c r="BD361" s="754"/>
      <c r="BE361" s="754"/>
      <c r="BF361" s="754"/>
      <c r="BG361" s="754"/>
      <c r="BH361" s="754"/>
      <c r="BI361" s="754"/>
      <c r="BJ361" s="754"/>
    </row>
    <row r="362" spans="6:62" ht="93" customHeight="1" x14ac:dyDescent="0.2">
      <c r="F362" s="790"/>
      <c r="G362" s="791"/>
      <c r="H362" s="791"/>
      <c r="I362" s="791"/>
      <c r="J362" s="791"/>
      <c r="K362" s="791"/>
      <c r="L362" s="791"/>
      <c r="M362" s="791"/>
      <c r="N362" s="791"/>
      <c r="U362" s="793"/>
      <c r="V362" s="794"/>
      <c r="W362" s="794"/>
      <c r="X362" s="794"/>
      <c r="Y362" s="794"/>
      <c r="Z362" s="794"/>
      <c r="AA362" s="794"/>
      <c r="AB362" s="794"/>
      <c r="AC362" s="794"/>
      <c r="AD362" s="794"/>
      <c r="AE362" s="794"/>
      <c r="AF362" s="794"/>
      <c r="AG362" s="794"/>
      <c r="AH362" s="794"/>
      <c r="AI362" s="794"/>
      <c r="AJ362" s="794"/>
      <c r="AK362" s="794"/>
      <c r="AL362" s="806"/>
      <c r="AZ362" s="808"/>
      <c r="BA362" s="754"/>
      <c r="BB362" s="754"/>
      <c r="BC362" s="754"/>
      <c r="BD362" s="754"/>
      <c r="BE362" s="754"/>
      <c r="BF362" s="754"/>
      <c r="BG362" s="754"/>
      <c r="BH362" s="754"/>
      <c r="BI362" s="754"/>
      <c r="BJ362" s="754"/>
    </row>
    <row r="363" spans="6:62" ht="93" customHeight="1" x14ac:dyDescent="0.2">
      <c r="F363" s="790"/>
      <c r="G363" s="791"/>
      <c r="H363" s="791"/>
      <c r="I363" s="791"/>
      <c r="J363" s="791"/>
      <c r="K363" s="791"/>
      <c r="L363" s="791"/>
      <c r="M363" s="791"/>
      <c r="N363" s="791"/>
      <c r="U363" s="793"/>
      <c r="V363" s="794"/>
      <c r="W363" s="794"/>
      <c r="X363" s="794"/>
      <c r="Y363" s="794"/>
      <c r="Z363" s="794"/>
      <c r="AA363" s="794"/>
      <c r="AB363" s="794"/>
      <c r="AC363" s="794"/>
      <c r="AD363" s="794"/>
      <c r="AE363" s="794"/>
      <c r="AF363" s="794"/>
      <c r="AG363" s="794"/>
      <c r="AH363" s="794"/>
      <c r="AI363" s="794"/>
      <c r="AJ363" s="794"/>
      <c r="AK363" s="794"/>
      <c r="AL363" s="806"/>
      <c r="AZ363" s="808"/>
      <c r="BA363" s="754"/>
      <c r="BB363" s="754"/>
      <c r="BC363" s="754"/>
      <c r="BD363" s="754"/>
      <c r="BE363" s="754"/>
      <c r="BF363" s="754"/>
      <c r="BG363" s="754"/>
      <c r="BH363" s="754"/>
      <c r="BI363" s="754"/>
      <c r="BJ363" s="754"/>
    </row>
    <row r="364" spans="6:62" ht="93" customHeight="1" x14ac:dyDescent="0.2">
      <c r="F364" s="790"/>
      <c r="G364" s="791"/>
      <c r="H364" s="791"/>
      <c r="I364" s="791"/>
      <c r="J364" s="791"/>
      <c r="K364" s="791"/>
      <c r="L364" s="791"/>
      <c r="M364" s="791"/>
      <c r="N364" s="791"/>
      <c r="U364" s="793"/>
      <c r="V364" s="794"/>
      <c r="W364" s="794"/>
      <c r="X364" s="794"/>
      <c r="Y364" s="794"/>
      <c r="Z364" s="794"/>
      <c r="AA364" s="794"/>
      <c r="AB364" s="794"/>
      <c r="AC364" s="794"/>
      <c r="AD364" s="794"/>
      <c r="AE364" s="794"/>
      <c r="AF364" s="794"/>
      <c r="AG364" s="794"/>
      <c r="AH364" s="794"/>
      <c r="AI364" s="794"/>
      <c r="AJ364" s="794"/>
      <c r="AK364" s="794"/>
      <c r="AL364" s="806"/>
      <c r="AZ364" s="808"/>
      <c r="BA364" s="754"/>
      <c r="BB364" s="754"/>
      <c r="BC364" s="754"/>
      <c r="BD364" s="754"/>
      <c r="BE364" s="754"/>
      <c r="BF364" s="754"/>
      <c r="BG364" s="754"/>
      <c r="BH364" s="754"/>
      <c r="BI364" s="754"/>
      <c r="BJ364" s="754"/>
    </row>
    <row r="365" spans="6:62" ht="93" customHeight="1" x14ac:dyDescent="0.2">
      <c r="F365" s="790"/>
      <c r="G365" s="791"/>
      <c r="H365" s="791"/>
      <c r="I365" s="791"/>
      <c r="J365" s="791"/>
      <c r="K365" s="791"/>
      <c r="L365" s="791"/>
      <c r="M365" s="791"/>
      <c r="N365" s="791"/>
      <c r="U365" s="793"/>
      <c r="V365" s="794"/>
      <c r="W365" s="794"/>
      <c r="X365" s="794"/>
      <c r="Y365" s="794"/>
      <c r="Z365" s="794"/>
      <c r="AA365" s="794"/>
      <c r="AB365" s="794"/>
      <c r="AC365" s="794"/>
      <c r="AD365" s="794"/>
      <c r="AE365" s="794"/>
      <c r="AF365" s="794"/>
      <c r="AG365" s="794"/>
      <c r="AH365" s="794"/>
      <c r="AI365" s="794"/>
      <c r="AJ365" s="794"/>
      <c r="AK365" s="794"/>
      <c r="AL365" s="806"/>
      <c r="AZ365" s="808"/>
      <c r="BA365" s="754"/>
      <c r="BB365" s="754"/>
      <c r="BC365" s="754"/>
      <c r="BD365" s="754"/>
      <c r="BE365" s="754"/>
      <c r="BF365" s="754"/>
      <c r="BG365" s="754"/>
      <c r="BH365" s="754"/>
      <c r="BI365" s="754"/>
      <c r="BJ365" s="754"/>
    </row>
    <row r="366" spans="6:62" ht="93" customHeight="1" x14ac:dyDescent="0.2">
      <c r="F366" s="790"/>
      <c r="G366" s="791"/>
      <c r="H366" s="791"/>
      <c r="I366" s="791"/>
      <c r="J366" s="791"/>
      <c r="K366" s="791"/>
      <c r="L366" s="791"/>
      <c r="M366" s="791"/>
      <c r="N366" s="791"/>
      <c r="U366" s="793"/>
      <c r="V366" s="794"/>
      <c r="W366" s="794"/>
      <c r="X366" s="794"/>
      <c r="Y366" s="794"/>
      <c r="Z366" s="794"/>
      <c r="AA366" s="794"/>
      <c r="AB366" s="794"/>
      <c r="AC366" s="794"/>
      <c r="AD366" s="794"/>
      <c r="AE366" s="794"/>
      <c r="AF366" s="794"/>
      <c r="AG366" s="794"/>
      <c r="AH366" s="794"/>
      <c r="AI366" s="794"/>
      <c r="AJ366" s="794"/>
      <c r="AK366" s="794"/>
      <c r="AL366" s="806"/>
      <c r="AZ366" s="808"/>
      <c r="BA366" s="754"/>
      <c r="BB366" s="754"/>
      <c r="BC366" s="754"/>
      <c r="BD366" s="754"/>
      <c r="BE366" s="754"/>
      <c r="BF366" s="754"/>
      <c r="BG366" s="754"/>
      <c r="BH366" s="754"/>
      <c r="BI366" s="754"/>
      <c r="BJ366" s="754"/>
    </row>
    <row r="367" spans="6:62" ht="93" customHeight="1" x14ac:dyDescent="0.2">
      <c r="F367" s="790"/>
      <c r="G367" s="791"/>
      <c r="H367" s="791"/>
      <c r="I367" s="791"/>
      <c r="J367" s="791"/>
      <c r="K367" s="791"/>
      <c r="L367" s="791"/>
      <c r="M367" s="791"/>
      <c r="N367" s="791"/>
      <c r="U367" s="793"/>
      <c r="V367" s="794"/>
      <c r="W367" s="794"/>
      <c r="X367" s="794"/>
      <c r="Y367" s="794"/>
      <c r="Z367" s="794"/>
      <c r="AA367" s="794"/>
      <c r="AB367" s="794"/>
      <c r="AC367" s="794"/>
      <c r="AD367" s="794"/>
      <c r="AE367" s="794"/>
      <c r="AF367" s="794"/>
      <c r="AG367" s="794"/>
      <c r="AH367" s="794"/>
      <c r="AI367" s="794"/>
      <c r="AJ367" s="794"/>
      <c r="AK367" s="794"/>
      <c r="AL367" s="806"/>
      <c r="AZ367" s="808"/>
      <c r="BA367" s="754"/>
      <c r="BB367" s="754"/>
      <c r="BC367" s="754"/>
      <c r="BD367" s="754"/>
      <c r="BE367" s="754"/>
      <c r="BF367" s="754"/>
      <c r="BG367" s="754"/>
      <c r="BH367" s="754"/>
      <c r="BI367" s="754"/>
      <c r="BJ367" s="754"/>
    </row>
    <row r="368" spans="6:62" ht="93" customHeight="1" x14ac:dyDescent="0.2">
      <c r="F368" s="790"/>
      <c r="G368" s="791"/>
      <c r="H368" s="791"/>
      <c r="I368" s="791"/>
      <c r="J368" s="791"/>
      <c r="K368" s="791"/>
      <c r="L368" s="791"/>
      <c r="M368" s="791"/>
      <c r="N368" s="791"/>
      <c r="U368" s="793"/>
      <c r="V368" s="794"/>
      <c r="W368" s="794"/>
      <c r="X368" s="794"/>
      <c r="Y368" s="794"/>
      <c r="Z368" s="794"/>
      <c r="AA368" s="794"/>
      <c r="AB368" s="794"/>
      <c r="AC368" s="794"/>
      <c r="AD368" s="794"/>
      <c r="AE368" s="794"/>
      <c r="AF368" s="794"/>
      <c r="AG368" s="794"/>
      <c r="AH368" s="794"/>
      <c r="AI368" s="794"/>
      <c r="AJ368" s="794"/>
      <c r="AK368" s="794"/>
      <c r="AL368" s="806"/>
      <c r="AZ368" s="808"/>
      <c r="BA368" s="754"/>
      <c r="BB368" s="754"/>
      <c r="BC368" s="754"/>
      <c r="BD368" s="754"/>
      <c r="BE368" s="754"/>
      <c r="BF368" s="754"/>
      <c r="BG368" s="754"/>
      <c r="BH368" s="754"/>
      <c r="BI368" s="754"/>
      <c r="BJ368" s="754"/>
    </row>
    <row r="369" spans="6:62" ht="93" customHeight="1" x14ac:dyDescent="0.2">
      <c r="F369" s="790"/>
      <c r="G369" s="791"/>
      <c r="H369" s="791"/>
      <c r="I369" s="791"/>
      <c r="J369" s="791"/>
      <c r="K369" s="791"/>
      <c r="L369" s="791"/>
      <c r="M369" s="791"/>
      <c r="N369" s="791"/>
      <c r="U369" s="793"/>
      <c r="V369" s="794"/>
      <c r="W369" s="794"/>
      <c r="X369" s="794"/>
      <c r="Y369" s="794"/>
      <c r="Z369" s="794"/>
      <c r="AA369" s="794"/>
      <c r="AB369" s="794"/>
      <c r="AC369" s="794"/>
      <c r="AD369" s="794"/>
      <c r="AE369" s="794"/>
      <c r="AF369" s="794"/>
      <c r="AG369" s="794"/>
      <c r="AH369" s="794"/>
      <c r="AI369" s="794"/>
      <c r="AJ369" s="794"/>
      <c r="AK369" s="794"/>
      <c r="AL369" s="806"/>
      <c r="AZ369" s="808"/>
      <c r="BA369" s="754"/>
      <c r="BB369" s="754"/>
      <c r="BC369" s="754"/>
      <c r="BD369" s="754"/>
      <c r="BE369" s="754"/>
      <c r="BF369" s="754"/>
      <c r="BG369" s="754"/>
      <c r="BH369" s="754"/>
      <c r="BI369" s="754"/>
      <c r="BJ369" s="754"/>
    </row>
    <row r="370" spans="6:62" ht="93" customHeight="1" x14ac:dyDescent="0.2">
      <c r="F370" s="790"/>
      <c r="G370" s="791"/>
      <c r="H370" s="791"/>
      <c r="I370" s="791"/>
      <c r="J370" s="791"/>
      <c r="K370" s="791"/>
      <c r="L370" s="791"/>
      <c r="M370" s="791"/>
      <c r="N370" s="791"/>
      <c r="U370" s="793"/>
      <c r="V370" s="794"/>
      <c r="W370" s="794"/>
      <c r="X370" s="794"/>
      <c r="Y370" s="794"/>
      <c r="Z370" s="794"/>
      <c r="AA370" s="794"/>
      <c r="AB370" s="794"/>
      <c r="AC370" s="794"/>
      <c r="AD370" s="794"/>
      <c r="AE370" s="794"/>
      <c r="AF370" s="794"/>
      <c r="AG370" s="794"/>
      <c r="AH370" s="794"/>
      <c r="AI370" s="794"/>
      <c r="AJ370" s="794"/>
      <c r="AK370" s="794"/>
      <c r="AL370" s="806"/>
      <c r="AZ370" s="808"/>
      <c r="BA370" s="754"/>
      <c r="BB370" s="754"/>
      <c r="BC370" s="754"/>
      <c r="BD370" s="754"/>
      <c r="BE370" s="754"/>
      <c r="BF370" s="754"/>
      <c r="BG370" s="754"/>
      <c r="BH370" s="754"/>
      <c r="BI370" s="754"/>
      <c r="BJ370" s="754"/>
    </row>
    <row r="371" spans="6:62" ht="93" customHeight="1" x14ac:dyDescent="0.2">
      <c r="F371" s="790"/>
      <c r="G371" s="791"/>
      <c r="H371" s="791"/>
      <c r="I371" s="791"/>
      <c r="J371" s="791"/>
      <c r="K371" s="791"/>
      <c r="L371" s="791"/>
      <c r="M371" s="791"/>
      <c r="N371" s="791"/>
      <c r="U371" s="793"/>
      <c r="V371" s="794"/>
      <c r="W371" s="794"/>
      <c r="X371" s="794"/>
      <c r="Y371" s="794"/>
      <c r="Z371" s="794"/>
      <c r="AA371" s="794"/>
      <c r="AB371" s="794"/>
      <c r="AC371" s="794"/>
      <c r="AD371" s="794"/>
      <c r="AE371" s="794"/>
      <c r="AF371" s="794"/>
      <c r="AG371" s="794"/>
      <c r="AH371" s="794"/>
      <c r="AI371" s="794"/>
      <c r="AJ371" s="794"/>
      <c r="AK371" s="794"/>
      <c r="AL371" s="806"/>
      <c r="AZ371" s="808"/>
      <c r="BA371" s="754"/>
      <c r="BB371" s="754"/>
      <c r="BC371" s="754"/>
      <c r="BD371" s="754"/>
      <c r="BE371" s="754"/>
      <c r="BF371" s="754"/>
      <c r="BG371" s="754"/>
      <c r="BH371" s="754"/>
      <c r="BI371" s="754"/>
      <c r="BJ371" s="754"/>
    </row>
    <row r="372" spans="6:62" ht="93" customHeight="1" x14ac:dyDescent="0.2">
      <c r="F372" s="790"/>
      <c r="G372" s="791"/>
      <c r="H372" s="791"/>
      <c r="I372" s="791"/>
      <c r="J372" s="791"/>
      <c r="K372" s="791"/>
      <c r="L372" s="791"/>
      <c r="M372" s="791"/>
      <c r="N372" s="791"/>
      <c r="U372" s="793"/>
      <c r="V372" s="794"/>
      <c r="W372" s="794"/>
      <c r="X372" s="794"/>
      <c r="Y372" s="794"/>
      <c r="Z372" s="794"/>
      <c r="AA372" s="794"/>
      <c r="AB372" s="794"/>
      <c r="AC372" s="794"/>
      <c r="AD372" s="794"/>
      <c r="AE372" s="794"/>
      <c r="AF372" s="794"/>
      <c r="AG372" s="794"/>
      <c r="AH372" s="794"/>
      <c r="AI372" s="794"/>
      <c r="AJ372" s="794"/>
      <c r="AK372" s="794"/>
      <c r="AL372" s="806"/>
      <c r="AZ372" s="808"/>
      <c r="BA372" s="754"/>
      <c r="BB372" s="754"/>
      <c r="BC372" s="754"/>
      <c r="BD372" s="754"/>
      <c r="BE372" s="754"/>
      <c r="BF372" s="754"/>
      <c r="BG372" s="754"/>
      <c r="BH372" s="754"/>
      <c r="BI372" s="754"/>
      <c r="BJ372" s="754"/>
    </row>
    <row r="373" spans="6:62" ht="93" customHeight="1" x14ac:dyDescent="0.2">
      <c r="F373" s="790"/>
      <c r="G373" s="791"/>
      <c r="H373" s="791"/>
      <c r="I373" s="791"/>
      <c r="J373" s="791"/>
      <c r="K373" s="791"/>
      <c r="L373" s="791"/>
      <c r="M373" s="791"/>
      <c r="N373" s="791"/>
      <c r="U373" s="793"/>
      <c r="V373" s="794"/>
      <c r="W373" s="794"/>
      <c r="X373" s="794"/>
      <c r="Y373" s="794"/>
      <c r="Z373" s="794"/>
      <c r="AA373" s="794"/>
      <c r="AB373" s="794"/>
      <c r="AC373" s="794"/>
      <c r="AD373" s="794"/>
      <c r="AE373" s="794"/>
      <c r="AF373" s="794"/>
      <c r="AG373" s="794"/>
      <c r="AH373" s="794"/>
      <c r="AI373" s="794"/>
      <c r="AJ373" s="794"/>
      <c r="AK373" s="794"/>
      <c r="AL373" s="806"/>
      <c r="AZ373" s="808"/>
      <c r="BA373" s="754"/>
      <c r="BB373" s="754"/>
      <c r="BC373" s="754"/>
      <c r="BD373" s="754"/>
      <c r="BE373" s="754"/>
      <c r="BF373" s="754"/>
      <c r="BG373" s="754"/>
      <c r="BH373" s="754"/>
      <c r="BI373" s="754"/>
      <c r="BJ373" s="754"/>
    </row>
    <row r="374" spans="6:62" ht="93" customHeight="1" x14ac:dyDescent="0.2">
      <c r="F374" s="790"/>
      <c r="G374" s="791"/>
      <c r="H374" s="791"/>
      <c r="I374" s="791"/>
      <c r="J374" s="791"/>
      <c r="K374" s="791"/>
      <c r="L374" s="791"/>
      <c r="M374" s="791"/>
      <c r="N374" s="791"/>
      <c r="U374" s="793"/>
      <c r="V374" s="794"/>
      <c r="W374" s="794"/>
      <c r="X374" s="794"/>
      <c r="Y374" s="794"/>
      <c r="Z374" s="794"/>
      <c r="AA374" s="794"/>
      <c r="AB374" s="794"/>
      <c r="AC374" s="794"/>
      <c r="AD374" s="794"/>
      <c r="AE374" s="794"/>
      <c r="AF374" s="794"/>
      <c r="AG374" s="794"/>
      <c r="AH374" s="794"/>
      <c r="AI374" s="794"/>
      <c r="AJ374" s="794"/>
      <c r="AK374" s="794"/>
      <c r="AL374" s="806"/>
      <c r="AZ374" s="808"/>
      <c r="BA374" s="754"/>
      <c r="BB374" s="754"/>
      <c r="BC374" s="754"/>
      <c r="BD374" s="754"/>
      <c r="BE374" s="754"/>
      <c r="BF374" s="754"/>
      <c r="BG374" s="754"/>
      <c r="BH374" s="754"/>
      <c r="BI374" s="754"/>
      <c r="BJ374" s="754"/>
    </row>
    <row r="375" spans="6:62" ht="93" customHeight="1" x14ac:dyDescent="0.2">
      <c r="F375" s="790"/>
      <c r="G375" s="791"/>
      <c r="H375" s="791"/>
      <c r="I375" s="791"/>
      <c r="J375" s="791"/>
      <c r="K375" s="791"/>
      <c r="L375" s="791"/>
      <c r="M375" s="791"/>
      <c r="N375" s="791"/>
      <c r="U375" s="793"/>
      <c r="V375" s="794"/>
      <c r="W375" s="794"/>
      <c r="X375" s="794"/>
      <c r="Y375" s="794"/>
      <c r="Z375" s="794"/>
      <c r="AA375" s="794"/>
      <c r="AB375" s="794"/>
      <c r="AC375" s="794"/>
      <c r="AD375" s="794"/>
      <c r="AE375" s="794"/>
      <c r="AF375" s="794"/>
      <c r="AG375" s="794"/>
      <c r="AH375" s="794"/>
      <c r="AI375" s="794"/>
      <c r="AJ375" s="794"/>
      <c r="AK375" s="794"/>
      <c r="AL375" s="806"/>
      <c r="AZ375" s="808"/>
      <c r="BA375" s="754"/>
      <c r="BB375" s="754"/>
      <c r="BC375" s="754"/>
      <c r="BD375" s="754"/>
      <c r="BE375" s="754"/>
      <c r="BF375" s="754"/>
      <c r="BG375" s="754"/>
      <c r="BH375" s="754"/>
      <c r="BI375" s="754"/>
      <c r="BJ375" s="754"/>
    </row>
    <row r="376" spans="6:62" ht="93" customHeight="1" x14ac:dyDescent="0.2">
      <c r="F376" s="790"/>
      <c r="G376" s="791"/>
      <c r="H376" s="791"/>
      <c r="I376" s="791"/>
      <c r="J376" s="791"/>
      <c r="K376" s="791"/>
      <c r="L376" s="791"/>
      <c r="M376" s="791"/>
      <c r="N376" s="791"/>
      <c r="U376" s="793"/>
      <c r="V376" s="794"/>
      <c r="W376" s="794"/>
      <c r="X376" s="794"/>
      <c r="Y376" s="794"/>
      <c r="Z376" s="794"/>
      <c r="AA376" s="794"/>
      <c r="AB376" s="794"/>
      <c r="AC376" s="794"/>
      <c r="AD376" s="794"/>
      <c r="AE376" s="794"/>
      <c r="AF376" s="794"/>
      <c r="AG376" s="794"/>
      <c r="AH376" s="794"/>
      <c r="AI376" s="794"/>
      <c r="AJ376" s="794"/>
      <c r="AK376" s="794"/>
      <c r="AL376" s="806"/>
      <c r="AZ376" s="808"/>
      <c r="BA376" s="754"/>
      <c r="BB376" s="754"/>
      <c r="BC376" s="754"/>
      <c r="BD376" s="754"/>
      <c r="BE376" s="754"/>
      <c r="BF376" s="754"/>
      <c r="BG376" s="754"/>
      <c r="BH376" s="754"/>
      <c r="BI376" s="754"/>
      <c r="BJ376" s="754"/>
    </row>
    <row r="377" spans="6:62" ht="93" customHeight="1" x14ac:dyDescent="0.2">
      <c r="F377" s="790"/>
      <c r="G377" s="791"/>
      <c r="H377" s="791"/>
      <c r="I377" s="791"/>
      <c r="J377" s="791"/>
      <c r="K377" s="791"/>
      <c r="L377" s="791"/>
      <c r="M377" s="791"/>
      <c r="N377" s="791"/>
      <c r="U377" s="793"/>
      <c r="V377" s="794"/>
      <c r="W377" s="794"/>
      <c r="X377" s="794"/>
      <c r="Y377" s="794"/>
      <c r="Z377" s="794"/>
      <c r="AA377" s="794"/>
      <c r="AB377" s="794"/>
      <c r="AC377" s="794"/>
      <c r="AD377" s="794"/>
      <c r="AE377" s="794"/>
      <c r="AF377" s="794"/>
      <c r="AG377" s="794"/>
      <c r="AH377" s="794"/>
      <c r="AI377" s="794"/>
      <c r="AJ377" s="794"/>
      <c r="AK377" s="794"/>
      <c r="AL377" s="806"/>
      <c r="AZ377" s="808"/>
      <c r="BA377" s="754"/>
      <c r="BB377" s="754"/>
      <c r="BC377" s="754"/>
      <c r="BD377" s="754"/>
      <c r="BE377" s="754"/>
      <c r="BF377" s="754"/>
      <c r="BG377" s="754"/>
      <c r="BH377" s="754"/>
      <c r="BI377" s="754"/>
      <c r="BJ377" s="754"/>
    </row>
    <row r="378" spans="6:62" ht="93" customHeight="1" x14ac:dyDescent="0.2">
      <c r="F378" s="790"/>
      <c r="G378" s="791"/>
      <c r="H378" s="791"/>
      <c r="I378" s="791"/>
      <c r="J378" s="791"/>
      <c r="K378" s="791"/>
      <c r="L378" s="791"/>
      <c r="M378" s="791"/>
      <c r="N378" s="791"/>
      <c r="U378" s="793"/>
      <c r="V378" s="794"/>
      <c r="W378" s="794"/>
      <c r="X378" s="794"/>
      <c r="Y378" s="794"/>
      <c r="Z378" s="794"/>
      <c r="AA378" s="794"/>
      <c r="AB378" s="794"/>
      <c r="AC378" s="794"/>
      <c r="AD378" s="794"/>
      <c r="AE378" s="794"/>
      <c r="AF378" s="794"/>
      <c r="AG378" s="794"/>
      <c r="AH378" s="794"/>
      <c r="AI378" s="794"/>
      <c r="AJ378" s="794"/>
      <c r="AK378" s="794"/>
      <c r="AL378" s="806"/>
      <c r="AZ378" s="808"/>
      <c r="BA378" s="754"/>
      <c r="BB378" s="754"/>
      <c r="BC378" s="754"/>
      <c r="BD378" s="754"/>
      <c r="BE378" s="754"/>
      <c r="BF378" s="754"/>
      <c r="BG378" s="754"/>
      <c r="BH378" s="754"/>
      <c r="BI378" s="754"/>
      <c r="BJ378" s="754"/>
    </row>
    <row r="379" spans="6:62" ht="93" customHeight="1" x14ac:dyDescent="0.2">
      <c r="F379" s="790"/>
      <c r="G379" s="791"/>
      <c r="H379" s="791"/>
      <c r="I379" s="791"/>
      <c r="J379" s="791"/>
      <c r="K379" s="791"/>
      <c r="L379" s="791"/>
      <c r="M379" s="791"/>
      <c r="N379" s="791"/>
      <c r="U379" s="793"/>
      <c r="V379" s="794"/>
      <c r="W379" s="794"/>
      <c r="X379" s="794"/>
      <c r="Y379" s="794"/>
      <c r="Z379" s="794"/>
      <c r="AA379" s="794"/>
      <c r="AB379" s="794"/>
      <c r="AC379" s="794"/>
      <c r="AD379" s="794"/>
      <c r="AE379" s="794"/>
      <c r="AF379" s="794"/>
      <c r="AG379" s="794"/>
      <c r="AH379" s="794"/>
      <c r="AI379" s="794"/>
      <c r="AJ379" s="794"/>
      <c r="AK379" s="794"/>
      <c r="AL379" s="806"/>
      <c r="AZ379" s="808"/>
      <c r="BA379" s="754"/>
      <c r="BB379" s="754"/>
      <c r="BC379" s="754"/>
      <c r="BD379" s="754"/>
      <c r="BE379" s="754"/>
      <c r="BF379" s="754"/>
      <c r="BG379" s="754"/>
      <c r="BH379" s="754"/>
      <c r="BI379" s="754"/>
      <c r="BJ379" s="754"/>
    </row>
    <row r="380" spans="6:62" ht="93" customHeight="1" x14ac:dyDescent="0.2">
      <c r="F380" s="790"/>
      <c r="G380" s="791"/>
      <c r="H380" s="791"/>
      <c r="I380" s="791"/>
      <c r="J380" s="791"/>
      <c r="K380" s="791"/>
      <c r="L380" s="791"/>
      <c r="M380" s="791"/>
      <c r="N380" s="791"/>
      <c r="U380" s="793"/>
      <c r="V380" s="794"/>
      <c r="W380" s="794"/>
      <c r="X380" s="794"/>
      <c r="Y380" s="794"/>
      <c r="Z380" s="794"/>
      <c r="AA380" s="794"/>
      <c r="AB380" s="794"/>
      <c r="AC380" s="794"/>
      <c r="AD380" s="794"/>
      <c r="AE380" s="794"/>
      <c r="AF380" s="794"/>
      <c r="AG380" s="794"/>
      <c r="AH380" s="794"/>
      <c r="AI380" s="794"/>
      <c r="AJ380" s="794"/>
      <c r="AK380" s="794"/>
      <c r="AL380" s="806"/>
      <c r="AZ380" s="808"/>
      <c r="BA380" s="754"/>
      <c r="BB380" s="754"/>
      <c r="BC380" s="754"/>
      <c r="BD380" s="754"/>
      <c r="BE380" s="754"/>
      <c r="BF380" s="754"/>
      <c r="BG380" s="754"/>
      <c r="BH380" s="754"/>
      <c r="BI380" s="754"/>
      <c r="BJ380" s="754"/>
    </row>
    <row r="381" spans="6:62" ht="93" customHeight="1" x14ac:dyDescent="0.2">
      <c r="F381" s="790"/>
      <c r="G381" s="791"/>
      <c r="H381" s="791"/>
      <c r="I381" s="791"/>
      <c r="J381" s="791"/>
      <c r="K381" s="791"/>
      <c r="L381" s="791"/>
      <c r="M381" s="791"/>
      <c r="N381" s="791"/>
      <c r="U381" s="793"/>
      <c r="V381" s="794"/>
      <c r="W381" s="794"/>
      <c r="X381" s="794"/>
      <c r="Y381" s="794"/>
      <c r="Z381" s="794"/>
      <c r="AA381" s="794"/>
      <c r="AB381" s="794"/>
      <c r="AC381" s="794"/>
      <c r="AD381" s="794"/>
      <c r="AE381" s="794"/>
      <c r="AF381" s="794"/>
      <c r="AG381" s="794"/>
      <c r="AH381" s="794"/>
      <c r="AI381" s="794"/>
      <c r="AJ381" s="794"/>
      <c r="AK381" s="794"/>
      <c r="AL381" s="806"/>
      <c r="AZ381" s="808"/>
      <c r="BA381" s="754"/>
      <c r="BB381" s="754"/>
      <c r="BC381" s="754"/>
      <c r="BD381" s="754"/>
      <c r="BE381" s="754"/>
      <c r="BF381" s="754"/>
      <c r="BG381" s="754"/>
      <c r="BH381" s="754"/>
      <c r="BI381" s="754"/>
      <c r="BJ381" s="754"/>
    </row>
    <row r="382" spans="6:62" ht="93" customHeight="1" x14ac:dyDescent="0.2">
      <c r="F382" s="790"/>
      <c r="G382" s="791"/>
      <c r="H382" s="791"/>
      <c r="I382" s="791"/>
      <c r="J382" s="791"/>
      <c r="K382" s="791"/>
      <c r="L382" s="791"/>
      <c r="M382" s="791"/>
      <c r="N382" s="791"/>
      <c r="U382" s="793"/>
      <c r="V382" s="794"/>
      <c r="W382" s="794"/>
      <c r="X382" s="794"/>
      <c r="Y382" s="794"/>
      <c r="Z382" s="794"/>
      <c r="AA382" s="794"/>
      <c r="AB382" s="794"/>
      <c r="AC382" s="794"/>
      <c r="AD382" s="794"/>
      <c r="AE382" s="794"/>
      <c r="AF382" s="794"/>
      <c r="AG382" s="794"/>
      <c r="AH382" s="794"/>
      <c r="AI382" s="794"/>
      <c r="AJ382" s="794"/>
      <c r="AK382" s="794"/>
      <c r="AL382" s="806"/>
      <c r="AZ382" s="808"/>
      <c r="BA382" s="754"/>
      <c r="BB382" s="754"/>
      <c r="BC382" s="754"/>
      <c r="BD382" s="754"/>
      <c r="BE382" s="754"/>
      <c r="BF382" s="754"/>
      <c r="BG382" s="754"/>
      <c r="BH382" s="754"/>
      <c r="BI382" s="754"/>
      <c r="BJ382" s="754"/>
    </row>
    <row r="383" spans="6:62" ht="93" customHeight="1" x14ac:dyDescent="0.2">
      <c r="F383" s="790"/>
      <c r="G383" s="791"/>
      <c r="H383" s="791"/>
      <c r="I383" s="791"/>
      <c r="J383" s="791"/>
      <c r="K383" s="791"/>
      <c r="L383" s="791"/>
      <c r="M383" s="791"/>
      <c r="N383" s="791"/>
      <c r="U383" s="793"/>
      <c r="V383" s="794"/>
      <c r="W383" s="794"/>
      <c r="X383" s="794"/>
      <c r="Y383" s="794"/>
      <c r="Z383" s="794"/>
      <c r="AA383" s="794"/>
      <c r="AB383" s="794"/>
      <c r="AC383" s="794"/>
      <c r="AD383" s="794"/>
      <c r="AE383" s="794"/>
      <c r="AF383" s="794"/>
      <c r="AG383" s="794"/>
      <c r="AH383" s="794"/>
      <c r="AI383" s="794"/>
      <c r="AJ383" s="794"/>
      <c r="AK383" s="794"/>
      <c r="AL383" s="806"/>
      <c r="AZ383" s="808"/>
      <c r="BA383" s="754"/>
      <c r="BB383" s="754"/>
      <c r="BC383" s="754"/>
      <c r="BD383" s="754"/>
      <c r="BE383" s="754"/>
      <c r="BF383" s="754"/>
      <c r="BG383" s="754"/>
      <c r="BH383" s="754"/>
      <c r="BI383" s="754"/>
      <c r="BJ383" s="754"/>
    </row>
    <row r="384" spans="6:62" ht="93" customHeight="1" x14ac:dyDescent="0.2">
      <c r="F384" s="790"/>
      <c r="G384" s="791"/>
      <c r="H384" s="791"/>
      <c r="I384" s="791"/>
      <c r="J384" s="791"/>
      <c r="K384" s="791"/>
      <c r="L384" s="791"/>
      <c r="M384" s="791"/>
      <c r="N384" s="791"/>
      <c r="U384" s="793"/>
      <c r="V384" s="794"/>
      <c r="W384" s="794"/>
      <c r="X384" s="794"/>
      <c r="Y384" s="794"/>
      <c r="Z384" s="794"/>
      <c r="AA384" s="794"/>
      <c r="AB384" s="794"/>
      <c r="AC384" s="794"/>
      <c r="AD384" s="794"/>
      <c r="AE384" s="794"/>
      <c r="AF384" s="794"/>
      <c r="AG384" s="794"/>
      <c r="AH384" s="794"/>
      <c r="AI384" s="794"/>
      <c r="AJ384" s="794"/>
      <c r="AK384" s="794"/>
      <c r="AL384" s="806"/>
      <c r="AZ384" s="808"/>
      <c r="BA384" s="754"/>
      <c r="BB384" s="754"/>
      <c r="BC384" s="754"/>
      <c r="BD384" s="754"/>
      <c r="BE384" s="754"/>
      <c r="BF384" s="754"/>
      <c r="BG384" s="754"/>
      <c r="BH384" s="754"/>
      <c r="BI384" s="754"/>
      <c r="BJ384" s="754"/>
    </row>
    <row r="385" spans="6:62" ht="93" customHeight="1" x14ac:dyDescent="0.2">
      <c r="F385" s="790"/>
      <c r="G385" s="791"/>
      <c r="H385" s="791"/>
      <c r="I385" s="791"/>
      <c r="J385" s="791"/>
      <c r="K385" s="791"/>
      <c r="L385" s="791"/>
      <c r="M385" s="791"/>
      <c r="N385" s="791"/>
      <c r="U385" s="793"/>
      <c r="V385" s="794"/>
      <c r="W385" s="794"/>
      <c r="X385" s="794"/>
      <c r="Y385" s="794"/>
      <c r="Z385" s="794"/>
      <c r="AA385" s="794"/>
      <c r="AB385" s="794"/>
      <c r="AC385" s="794"/>
      <c r="AD385" s="794"/>
      <c r="AE385" s="794"/>
      <c r="AF385" s="794"/>
      <c r="AG385" s="794"/>
      <c r="AH385" s="794"/>
      <c r="AI385" s="794"/>
      <c r="AJ385" s="794"/>
      <c r="AK385" s="794"/>
      <c r="AL385" s="806"/>
      <c r="AZ385" s="808"/>
      <c r="BA385" s="754"/>
      <c r="BB385" s="754"/>
      <c r="BC385" s="754"/>
      <c r="BD385" s="754"/>
      <c r="BE385" s="754"/>
      <c r="BF385" s="754"/>
      <c r="BG385" s="754"/>
      <c r="BH385" s="754"/>
      <c r="BI385" s="754"/>
      <c r="BJ385" s="754"/>
    </row>
    <row r="386" spans="6:62" ht="93" customHeight="1" x14ac:dyDescent="0.2">
      <c r="F386" s="790"/>
      <c r="G386" s="791"/>
      <c r="H386" s="791"/>
      <c r="I386" s="791"/>
      <c r="J386" s="791"/>
      <c r="K386" s="791"/>
      <c r="L386" s="791"/>
      <c r="M386" s="791"/>
      <c r="N386" s="791"/>
      <c r="U386" s="793"/>
      <c r="V386" s="794"/>
      <c r="W386" s="794"/>
      <c r="X386" s="794"/>
      <c r="Y386" s="794"/>
      <c r="Z386" s="794"/>
      <c r="AA386" s="794"/>
      <c r="AB386" s="794"/>
      <c r="AC386" s="794"/>
      <c r="AD386" s="794"/>
      <c r="AE386" s="794"/>
      <c r="AF386" s="794"/>
      <c r="AG386" s="794"/>
      <c r="AH386" s="794"/>
      <c r="AI386" s="794"/>
      <c r="AJ386" s="794"/>
      <c r="AK386" s="794"/>
      <c r="AL386" s="806"/>
      <c r="AZ386" s="808"/>
      <c r="BA386" s="754"/>
      <c r="BB386" s="754"/>
      <c r="BC386" s="754"/>
      <c r="BD386" s="754"/>
      <c r="BE386" s="754"/>
      <c r="BF386" s="754"/>
      <c r="BG386" s="754"/>
      <c r="BH386" s="754"/>
      <c r="BI386" s="754"/>
      <c r="BJ386" s="754"/>
    </row>
    <row r="387" spans="6:62" ht="93" customHeight="1" x14ac:dyDescent="0.2">
      <c r="F387" s="790"/>
      <c r="G387" s="791"/>
      <c r="H387" s="791"/>
      <c r="I387" s="791"/>
      <c r="J387" s="791"/>
      <c r="K387" s="791"/>
      <c r="L387" s="791"/>
      <c r="M387" s="791"/>
      <c r="N387" s="791"/>
      <c r="U387" s="793"/>
      <c r="V387" s="794"/>
      <c r="W387" s="794"/>
      <c r="X387" s="794"/>
      <c r="Y387" s="794"/>
      <c r="Z387" s="794"/>
      <c r="AA387" s="794"/>
      <c r="AB387" s="794"/>
      <c r="AC387" s="794"/>
      <c r="AD387" s="794"/>
      <c r="AE387" s="794"/>
      <c r="AF387" s="794"/>
      <c r="AG387" s="794"/>
      <c r="AH387" s="794"/>
      <c r="AI387" s="794"/>
      <c r="AJ387" s="794"/>
      <c r="AK387" s="794"/>
      <c r="AL387" s="806"/>
      <c r="AZ387" s="808"/>
      <c r="BA387" s="754"/>
      <c r="BB387" s="754"/>
      <c r="BC387" s="754"/>
      <c r="BD387" s="754"/>
      <c r="BE387" s="754"/>
      <c r="BF387" s="754"/>
      <c r="BG387" s="754"/>
      <c r="BH387" s="754"/>
      <c r="BI387" s="754"/>
      <c r="BJ387" s="754"/>
    </row>
    <row r="388" spans="6:62" ht="93" customHeight="1" x14ac:dyDescent="0.2">
      <c r="F388" s="790"/>
      <c r="G388" s="791"/>
      <c r="H388" s="791"/>
      <c r="I388" s="791"/>
      <c r="J388" s="791"/>
      <c r="K388" s="791"/>
      <c r="L388" s="791"/>
      <c r="M388" s="791"/>
      <c r="N388" s="791"/>
      <c r="U388" s="793"/>
      <c r="V388" s="794"/>
      <c r="W388" s="794"/>
      <c r="X388" s="794"/>
      <c r="Y388" s="794"/>
      <c r="Z388" s="794"/>
      <c r="AA388" s="794"/>
      <c r="AB388" s="794"/>
      <c r="AC388" s="794"/>
      <c r="AD388" s="794"/>
      <c r="AE388" s="794"/>
      <c r="AF388" s="794"/>
      <c r="AG388" s="794"/>
      <c r="AH388" s="794"/>
      <c r="AI388" s="794"/>
      <c r="AJ388" s="794"/>
      <c r="AK388" s="794"/>
      <c r="AL388" s="806"/>
      <c r="AZ388" s="808"/>
      <c r="BA388" s="754"/>
      <c r="BB388" s="754"/>
      <c r="BC388" s="754"/>
      <c r="BD388" s="754"/>
      <c r="BE388" s="754"/>
      <c r="BF388" s="754"/>
      <c r="BG388" s="754"/>
      <c r="BH388" s="754"/>
      <c r="BI388" s="754"/>
      <c r="BJ388" s="754"/>
    </row>
    <row r="389" spans="6:62" ht="93" customHeight="1" x14ac:dyDescent="0.2">
      <c r="F389" s="790"/>
      <c r="G389" s="791"/>
      <c r="H389" s="791"/>
      <c r="I389" s="791"/>
      <c r="J389" s="791"/>
      <c r="K389" s="791"/>
      <c r="L389" s="791"/>
      <c r="M389" s="791"/>
      <c r="N389" s="791"/>
      <c r="U389" s="793"/>
      <c r="V389" s="794"/>
      <c r="W389" s="794"/>
      <c r="X389" s="794"/>
      <c r="Y389" s="794"/>
      <c r="Z389" s="794"/>
      <c r="AA389" s="794"/>
      <c r="AB389" s="794"/>
      <c r="AC389" s="794"/>
      <c r="AD389" s="794"/>
      <c r="AE389" s="794"/>
      <c r="AF389" s="794"/>
      <c r="AG389" s="794"/>
      <c r="AH389" s="794"/>
      <c r="AI389" s="794"/>
      <c r="AJ389" s="794"/>
      <c r="AK389" s="794"/>
      <c r="AL389" s="806"/>
      <c r="AZ389" s="808"/>
      <c r="BA389" s="754"/>
      <c r="BB389" s="754"/>
      <c r="BC389" s="754"/>
      <c r="BD389" s="754"/>
      <c r="BE389" s="754"/>
      <c r="BF389" s="754"/>
      <c r="BG389" s="754"/>
      <c r="BH389" s="754"/>
      <c r="BI389" s="754"/>
      <c r="BJ389" s="754"/>
    </row>
    <row r="390" spans="6:62" ht="93" customHeight="1" x14ac:dyDescent="0.2">
      <c r="F390" s="790"/>
      <c r="G390" s="791"/>
      <c r="H390" s="791"/>
      <c r="I390" s="791"/>
      <c r="J390" s="791"/>
      <c r="K390" s="791"/>
      <c r="L390" s="791"/>
      <c r="M390" s="791"/>
      <c r="N390" s="791"/>
      <c r="U390" s="793"/>
      <c r="V390" s="794"/>
      <c r="W390" s="794"/>
      <c r="X390" s="794"/>
      <c r="Y390" s="794"/>
      <c r="Z390" s="794"/>
      <c r="AA390" s="794"/>
      <c r="AB390" s="794"/>
      <c r="AC390" s="794"/>
      <c r="AD390" s="794"/>
      <c r="AE390" s="794"/>
      <c r="AF390" s="794"/>
      <c r="AG390" s="794"/>
      <c r="AH390" s="794"/>
      <c r="AI390" s="794"/>
      <c r="AJ390" s="794"/>
      <c r="AK390" s="794"/>
      <c r="AL390" s="806"/>
      <c r="AZ390" s="808"/>
      <c r="BA390" s="754"/>
      <c r="BB390" s="754"/>
      <c r="BC390" s="754"/>
      <c r="BD390" s="754"/>
      <c r="BE390" s="754"/>
      <c r="BF390" s="754"/>
      <c r="BG390" s="754"/>
      <c r="BH390" s="754"/>
      <c r="BI390" s="754"/>
      <c r="BJ390" s="754"/>
    </row>
    <row r="391" spans="6:62" ht="93" customHeight="1" x14ac:dyDescent="0.2">
      <c r="F391" s="790"/>
      <c r="G391" s="791"/>
      <c r="H391" s="791"/>
      <c r="I391" s="791"/>
      <c r="J391" s="791"/>
      <c r="K391" s="791"/>
      <c r="L391" s="791"/>
      <c r="M391" s="791"/>
      <c r="N391" s="791"/>
      <c r="U391" s="793"/>
      <c r="V391" s="794"/>
      <c r="W391" s="794"/>
      <c r="X391" s="794"/>
      <c r="Y391" s="794"/>
      <c r="Z391" s="794"/>
      <c r="AA391" s="794"/>
      <c r="AB391" s="794"/>
      <c r="AC391" s="794"/>
      <c r="AD391" s="794"/>
      <c r="AE391" s="794"/>
      <c r="AF391" s="794"/>
      <c r="AG391" s="794"/>
      <c r="AH391" s="794"/>
      <c r="AI391" s="794"/>
      <c r="AJ391" s="794"/>
      <c r="AK391" s="794"/>
      <c r="AL391" s="806"/>
      <c r="AZ391" s="808"/>
      <c r="BA391" s="754"/>
      <c r="BB391" s="754"/>
      <c r="BC391" s="754"/>
      <c r="BD391" s="754"/>
      <c r="BE391" s="754"/>
      <c r="BF391" s="754"/>
      <c r="BG391" s="754"/>
      <c r="BH391" s="754"/>
      <c r="BI391" s="754"/>
      <c r="BJ391" s="754"/>
    </row>
    <row r="392" spans="6:62" ht="93" customHeight="1" x14ac:dyDescent="0.2">
      <c r="F392" s="790"/>
      <c r="G392" s="791"/>
      <c r="H392" s="791"/>
      <c r="I392" s="791"/>
      <c r="J392" s="791"/>
      <c r="K392" s="791"/>
      <c r="L392" s="791"/>
      <c r="M392" s="791"/>
      <c r="N392" s="791"/>
      <c r="U392" s="793"/>
      <c r="V392" s="794"/>
      <c r="W392" s="794"/>
      <c r="X392" s="794"/>
      <c r="Y392" s="794"/>
      <c r="Z392" s="794"/>
      <c r="AA392" s="794"/>
      <c r="AB392" s="794"/>
      <c r="AC392" s="794"/>
      <c r="AD392" s="794"/>
      <c r="AE392" s="794"/>
      <c r="AF392" s="794"/>
      <c r="AG392" s="794"/>
      <c r="AH392" s="794"/>
      <c r="AI392" s="794"/>
      <c r="AJ392" s="794"/>
      <c r="AK392" s="794"/>
      <c r="AL392" s="806"/>
      <c r="AZ392" s="808"/>
      <c r="BA392" s="754"/>
      <c r="BB392" s="754"/>
      <c r="BC392" s="754"/>
      <c r="BD392" s="754"/>
      <c r="BE392" s="754"/>
      <c r="BF392" s="754"/>
      <c r="BG392" s="754"/>
      <c r="BH392" s="754"/>
      <c r="BI392" s="754"/>
      <c r="BJ392" s="754"/>
    </row>
    <row r="393" spans="6:62" ht="93" customHeight="1" x14ac:dyDescent="0.2">
      <c r="F393" s="790"/>
      <c r="G393" s="791"/>
      <c r="H393" s="791"/>
      <c r="I393" s="791"/>
      <c r="J393" s="791"/>
      <c r="K393" s="791"/>
      <c r="L393" s="791"/>
      <c r="M393" s="791"/>
      <c r="N393" s="791"/>
      <c r="U393" s="793"/>
      <c r="V393" s="794"/>
      <c r="W393" s="794"/>
      <c r="X393" s="794"/>
      <c r="Y393" s="794"/>
      <c r="Z393" s="794"/>
      <c r="AA393" s="794"/>
      <c r="AB393" s="794"/>
      <c r="AC393" s="794"/>
      <c r="AD393" s="794"/>
      <c r="AE393" s="794"/>
      <c r="AF393" s="794"/>
      <c r="AG393" s="794"/>
      <c r="AH393" s="794"/>
      <c r="AI393" s="794"/>
      <c r="AJ393" s="794"/>
      <c r="AK393" s="794"/>
      <c r="AL393" s="806"/>
      <c r="AZ393" s="808"/>
      <c r="BA393" s="754"/>
      <c r="BB393" s="754"/>
      <c r="BC393" s="754"/>
      <c r="BD393" s="754"/>
      <c r="BE393" s="754"/>
      <c r="BF393" s="754"/>
      <c r="BG393" s="754"/>
      <c r="BH393" s="754"/>
      <c r="BI393" s="754"/>
      <c r="BJ393" s="754"/>
    </row>
    <row r="394" spans="6:62" ht="93" customHeight="1" x14ac:dyDescent="0.2">
      <c r="F394" s="790"/>
      <c r="G394" s="791"/>
      <c r="H394" s="791"/>
      <c r="I394" s="791"/>
      <c r="J394" s="791"/>
      <c r="K394" s="791"/>
      <c r="L394" s="791"/>
      <c r="M394" s="791"/>
      <c r="N394" s="791"/>
      <c r="U394" s="793"/>
      <c r="V394" s="794"/>
      <c r="W394" s="794"/>
      <c r="X394" s="794"/>
      <c r="Y394" s="794"/>
      <c r="Z394" s="794"/>
      <c r="AA394" s="794"/>
      <c r="AB394" s="794"/>
      <c r="AC394" s="794"/>
      <c r="AD394" s="794"/>
      <c r="AE394" s="794"/>
      <c r="AF394" s="794"/>
      <c r="AG394" s="794"/>
      <c r="AH394" s="794"/>
      <c r="AI394" s="794"/>
      <c r="AJ394" s="794"/>
      <c r="AK394" s="794"/>
      <c r="AL394" s="806"/>
      <c r="AZ394" s="808"/>
      <c r="BA394" s="754"/>
      <c r="BB394" s="754"/>
      <c r="BC394" s="754"/>
      <c r="BD394" s="754"/>
      <c r="BE394" s="754"/>
      <c r="BF394" s="754"/>
      <c r="BG394" s="754"/>
      <c r="BH394" s="754"/>
      <c r="BI394" s="754"/>
      <c r="BJ394" s="754"/>
    </row>
    <row r="395" spans="6:62" ht="93" customHeight="1" x14ac:dyDescent="0.2">
      <c r="F395" s="790"/>
      <c r="G395" s="791"/>
      <c r="H395" s="791"/>
      <c r="I395" s="791"/>
      <c r="J395" s="791"/>
      <c r="K395" s="791"/>
      <c r="L395" s="791"/>
      <c r="M395" s="791"/>
      <c r="N395" s="791"/>
      <c r="U395" s="793"/>
      <c r="V395" s="794"/>
      <c r="W395" s="794"/>
      <c r="X395" s="794"/>
      <c r="Y395" s="794"/>
      <c r="Z395" s="794"/>
      <c r="AA395" s="794"/>
      <c r="AB395" s="794"/>
      <c r="AC395" s="794"/>
      <c r="AD395" s="794"/>
      <c r="AE395" s="794"/>
      <c r="AF395" s="794"/>
      <c r="AG395" s="794"/>
      <c r="AH395" s="794"/>
      <c r="AI395" s="794"/>
      <c r="AJ395" s="794"/>
      <c r="AK395" s="794"/>
      <c r="AL395" s="806"/>
      <c r="AZ395" s="808"/>
      <c r="BA395" s="754"/>
      <c r="BB395" s="754"/>
      <c r="BC395" s="754"/>
      <c r="BD395" s="754"/>
      <c r="BE395" s="754"/>
      <c r="BF395" s="754"/>
      <c r="BG395" s="754"/>
      <c r="BH395" s="754"/>
      <c r="BI395" s="754"/>
      <c r="BJ395" s="754"/>
    </row>
    <row r="396" spans="6:62" ht="93" customHeight="1" x14ac:dyDescent="0.2">
      <c r="F396" s="790"/>
      <c r="G396" s="791"/>
      <c r="H396" s="791"/>
      <c r="I396" s="791"/>
      <c r="J396" s="791"/>
      <c r="K396" s="791"/>
      <c r="L396" s="791"/>
      <c r="M396" s="791"/>
      <c r="N396" s="791"/>
      <c r="U396" s="793"/>
      <c r="V396" s="794"/>
      <c r="W396" s="794"/>
      <c r="X396" s="794"/>
      <c r="Y396" s="794"/>
      <c r="Z396" s="794"/>
      <c r="AA396" s="794"/>
      <c r="AB396" s="794"/>
      <c r="AC396" s="794"/>
      <c r="AD396" s="794"/>
      <c r="AE396" s="794"/>
      <c r="AF396" s="794"/>
      <c r="AG396" s="794"/>
      <c r="AH396" s="794"/>
      <c r="AI396" s="794"/>
      <c r="AJ396" s="794"/>
      <c r="AK396" s="794"/>
      <c r="AL396" s="806"/>
      <c r="AZ396" s="808"/>
      <c r="BA396" s="754"/>
      <c r="BB396" s="754"/>
      <c r="BC396" s="754"/>
      <c r="BD396" s="754"/>
      <c r="BE396" s="754"/>
      <c r="BF396" s="754"/>
      <c r="BG396" s="754"/>
      <c r="BH396" s="754"/>
      <c r="BI396" s="754"/>
      <c r="BJ396" s="754"/>
    </row>
    <row r="397" spans="6:62" ht="93" customHeight="1" x14ac:dyDescent="0.2">
      <c r="F397" s="790"/>
      <c r="G397" s="791"/>
      <c r="H397" s="791"/>
      <c r="I397" s="791"/>
      <c r="J397" s="791"/>
      <c r="K397" s="791"/>
      <c r="L397" s="791"/>
      <c r="M397" s="791"/>
      <c r="N397" s="791"/>
      <c r="U397" s="793"/>
      <c r="V397" s="794"/>
      <c r="W397" s="794"/>
      <c r="X397" s="794"/>
      <c r="Y397" s="794"/>
      <c r="Z397" s="794"/>
      <c r="AA397" s="794"/>
      <c r="AB397" s="794"/>
      <c r="AC397" s="794"/>
      <c r="AD397" s="794"/>
      <c r="AE397" s="794"/>
      <c r="AF397" s="794"/>
      <c r="AG397" s="794"/>
      <c r="AH397" s="794"/>
      <c r="AI397" s="794"/>
      <c r="AJ397" s="794"/>
      <c r="AK397" s="794"/>
      <c r="AL397" s="806"/>
      <c r="AZ397" s="808"/>
      <c r="BA397" s="754"/>
      <c r="BB397" s="754"/>
      <c r="BC397" s="754"/>
      <c r="BD397" s="754"/>
      <c r="BE397" s="754"/>
      <c r="BF397" s="754"/>
      <c r="BG397" s="754"/>
      <c r="BH397" s="754"/>
      <c r="BI397" s="754"/>
      <c r="BJ397" s="754"/>
    </row>
    <row r="398" spans="6:62" ht="93" customHeight="1" x14ac:dyDescent="0.2">
      <c r="F398" s="790"/>
      <c r="G398" s="791"/>
      <c r="H398" s="791"/>
      <c r="I398" s="791"/>
      <c r="J398" s="791"/>
      <c r="K398" s="791"/>
      <c r="L398" s="791"/>
      <c r="M398" s="791"/>
      <c r="N398" s="791"/>
      <c r="U398" s="793"/>
      <c r="V398" s="794"/>
      <c r="W398" s="794"/>
      <c r="X398" s="794"/>
      <c r="Y398" s="794"/>
      <c r="Z398" s="794"/>
      <c r="AA398" s="794"/>
      <c r="AB398" s="794"/>
      <c r="AC398" s="794"/>
      <c r="AD398" s="794"/>
      <c r="AE398" s="794"/>
      <c r="AF398" s="794"/>
      <c r="AG398" s="794"/>
      <c r="AH398" s="794"/>
      <c r="AI398" s="794"/>
      <c r="AJ398" s="794"/>
      <c r="AK398" s="794"/>
      <c r="AL398" s="806"/>
      <c r="AZ398" s="808"/>
      <c r="BA398" s="754"/>
      <c r="BB398" s="754"/>
      <c r="BC398" s="754"/>
      <c r="BD398" s="754"/>
      <c r="BE398" s="754"/>
      <c r="BF398" s="754"/>
      <c r="BG398" s="754"/>
      <c r="BH398" s="754"/>
      <c r="BI398" s="754"/>
      <c r="BJ398" s="754"/>
    </row>
    <row r="399" spans="6:62" ht="93" customHeight="1" x14ac:dyDescent="0.2">
      <c r="F399" s="790"/>
      <c r="G399" s="791"/>
      <c r="H399" s="791"/>
      <c r="I399" s="791"/>
      <c r="J399" s="791"/>
      <c r="K399" s="791"/>
      <c r="L399" s="791"/>
      <c r="M399" s="791"/>
      <c r="N399" s="791"/>
      <c r="U399" s="793"/>
      <c r="V399" s="794"/>
      <c r="W399" s="794"/>
      <c r="X399" s="794"/>
      <c r="Y399" s="794"/>
      <c r="Z399" s="794"/>
      <c r="AA399" s="794"/>
      <c r="AB399" s="794"/>
      <c r="AC399" s="794"/>
      <c r="AD399" s="794"/>
      <c r="AE399" s="794"/>
      <c r="AF399" s="794"/>
      <c r="AG399" s="794"/>
      <c r="AH399" s="794"/>
      <c r="AI399" s="794"/>
      <c r="AJ399" s="794"/>
      <c r="AK399" s="794"/>
      <c r="AL399" s="806"/>
      <c r="AZ399" s="808"/>
      <c r="BA399" s="754"/>
      <c r="BB399" s="754"/>
      <c r="BC399" s="754"/>
      <c r="BD399" s="754"/>
      <c r="BE399" s="754"/>
      <c r="BF399" s="754"/>
      <c r="BG399" s="754"/>
      <c r="BH399" s="754"/>
      <c r="BI399" s="754"/>
      <c r="BJ399" s="754"/>
    </row>
    <row r="400" spans="6:62" ht="93" customHeight="1" x14ac:dyDescent="0.2">
      <c r="F400" s="790"/>
      <c r="G400" s="791"/>
      <c r="H400" s="791"/>
      <c r="I400" s="791"/>
      <c r="J400" s="791"/>
      <c r="K400" s="791"/>
      <c r="L400" s="791"/>
      <c r="M400" s="791"/>
      <c r="N400" s="791"/>
      <c r="U400" s="793"/>
      <c r="V400" s="794"/>
      <c r="W400" s="794"/>
      <c r="X400" s="794"/>
      <c r="Y400" s="794"/>
      <c r="Z400" s="794"/>
      <c r="AA400" s="794"/>
      <c r="AB400" s="794"/>
      <c r="AC400" s="794"/>
      <c r="AD400" s="794"/>
      <c r="AE400" s="794"/>
      <c r="AF400" s="794"/>
      <c r="AG400" s="794"/>
      <c r="AH400" s="794"/>
      <c r="AI400" s="794"/>
      <c r="AJ400" s="794"/>
      <c r="AK400" s="794"/>
      <c r="AL400" s="806"/>
      <c r="AZ400" s="808"/>
      <c r="BA400" s="754"/>
      <c r="BB400" s="754"/>
      <c r="BC400" s="754"/>
      <c r="BD400" s="754"/>
      <c r="BE400" s="754"/>
      <c r="BF400" s="754"/>
      <c r="BG400" s="754"/>
      <c r="BH400" s="754"/>
      <c r="BI400" s="754"/>
      <c r="BJ400" s="754"/>
    </row>
    <row r="401" spans="6:62" ht="93" customHeight="1" x14ac:dyDescent="0.2">
      <c r="F401" s="790"/>
      <c r="G401" s="791"/>
      <c r="H401" s="791"/>
      <c r="I401" s="791"/>
      <c r="J401" s="791"/>
      <c r="K401" s="791"/>
      <c r="L401" s="791"/>
      <c r="M401" s="791"/>
      <c r="N401" s="791"/>
      <c r="U401" s="793"/>
      <c r="V401" s="794"/>
      <c r="W401" s="794"/>
      <c r="X401" s="794"/>
      <c r="Y401" s="794"/>
      <c r="Z401" s="794"/>
      <c r="AA401" s="794"/>
      <c r="AB401" s="794"/>
      <c r="AC401" s="794"/>
      <c r="AD401" s="794"/>
      <c r="AE401" s="794"/>
      <c r="AF401" s="794"/>
      <c r="AG401" s="794"/>
      <c r="AH401" s="794"/>
      <c r="AI401" s="794"/>
      <c r="AJ401" s="794"/>
      <c r="AK401" s="794"/>
      <c r="AL401" s="806"/>
      <c r="AZ401" s="808"/>
      <c r="BA401" s="754"/>
      <c r="BB401" s="754"/>
      <c r="BC401" s="754"/>
      <c r="BD401" s="754"/>
      <c r="BE401" s="754"/>
      <c r="BF401" s="754"/>
      <c r="BG401" s="754"/>
      <c r="BH401" s="754"/>
      <c r="BI401" s="754"/>
      <c r="BJ401" s="754"/>
    </row>
    <row r="402" spans="6:62" ht="93" customHeight="1" x14ac:dyDescent="0.2">
      <c r="F402" s="790"/>
      <c r="G402" s="791"/>
      <c r="H402" s="791"/>
      <c r="I402" s="791"/>
      <c r="J402" s="791"/>
      <c r="K402" s="791"/>
      <c r="L402" s="791"/>
      <c r="M402" s="791"/>
      <c r="N402" s="791"/>
      <c r="U402" s="793"/>
      <c r="V402" s="794"/>
      <c r="W402" s="794"/>
      <c r="X402" s="794"/>
      <c r="Y402" s="794"/>
      <c r="Z402" s="794"/>
      <c r="AA402" s="794"/>
      <c r="AB402" s="794"/>
      <c r="AC402" s="794"/>
      <c r="AD402" s="794"/>
      <c r="AE402" s="794"/>
      <c r="AF402" s="794"/>
      <c r="AG402" s="794"/>
      <c r="AH402" s="794"/>
      <c r="AI402" s="794"/>
      <c r="AJ402" s="794"/>
      <c r="AK402" s="794"/>
      <c r="AL402" s="806"/>
      <c r="AZ402" s="808"/>
      <c r="BA402" s="754"/>
      <c r="BB402" s="754"/>
      <c r="BC402" s="754"/>
      <c r="BD402" s="754"/>
      <c r="BE402" s="754"/>
      <c r="BF402" s="754"/>
      <c r="BG402" s="754"/>
      <c r="BH402" s="754"/>
      <c r="BI402" s="754"/>
      <c r="BJ402" s="754"/>
    </row>
    <row r="403" spans="6:62" ht="93" customHeight="1" x14ac:dyDescent="0.2">
      <c r="F403" s="790"/>
      <c r="G403" s="791"/>
      <c r="H403" s="791"/>
      <c r="I403" s="791"/>
      <c r="J403" s="791"/>
      <c r="K403" s="791"/>
      <c r="L403" s="791"/>
      <c r="M403" s="791"/>
      <c r="N403" s="791"/>
      <c r="U403" s="793"/>
      <c r="V403" s="794"/>
      <c r="W403" s="794"/>
      <c r="X403" s="794"/>
      <c r="Y403" s="794"/>
      <c r="Z403" s="794"/>
      <c r="AA403" s="794"/>
      <c r="AB403" s="794"/>
      <c r="AC403" s="794"/>
      <c r="AD403" s="794"/>
      <c r="AE403" s="794"/>
      <c r="AF403" s="794"/>
      <c r="AG403" s="794"/>
      <c r="AH403" s="794"/>
      <c r="AI403" s="794"/>
      <c r="AJ403" s="794"/>
      <c r="AK403" s="794"/>
      <c r="AL403" s="806"/>
      <c r="AZ403" s="808"/>
      <c r="BA403" s="754"/>
      <c r="BB403" s="754"/>
      <c r="BC403" s="754"/>
      <c r="BD403" s="754"/>
      <c r="BE403" s="754"/>
      <c r="BF403" s="754"/>
      <c r="BG403" s="754"/>
      <c r="BH403" s="754"/>
      <c r="BI403" s="754"/>
      <c r="BJ403" s="754"/>
    </row>
    <row r="404" spans="6:62" ht="93" customHeight="1" x14ac:dyDescent="0.2">
      <c r="F404" s="790"/>
      <c r="G404" s="791"/>
      <c r="H404" s="791"/>
      <c r="I404" s="791"/>
      <c r="J404" s="791"/>
      <c r="K404" s="791"/>
      <c r="L404" s="791"/>
      <c r="M404" s="791"/>
      <c r="N404" s="791"/>
      <c r="U404" s="793"/>
      <c r="V404" s="794"/>
      <c r="W404" s="794"/>
      <c r="X404" s="794"/>
      <c r="Y404" s="794"/>
      <c r="Z404" s="794"/>
      <c r="AA404" s="794"/>
      <c r="AB404" s="794"/>
      <c r="AC404" s="794"/>
      <c r="AD404" s="794"/>
      <c r="AE404" s="794"/>
      <c r="AF404" s="794"/>
      <c r="AG404" s="794"/>
      <c r="AH404" s="794"/>
      <c r="AI404" s="794"/>
      <c r="AJ404" s="794"/>
      <c r="AK404" s="794"/>
      <c r="AL404" s="806"/>
      <c r="AZ404" s="808"/>
      <c r="BA404" s="754"/>
      <c r="BB404" s="754"/>
      <c r="BC404" s="754"/>
      <c r="BD404" s="754"/>
      <c r="BE404" s="754"/>
      <c r="BF404" s="754"/>
      <c r="BG404" s="754"/>
      <c r="BH404" s="754"/>
      <c r="BI404" s="754"/>
      <c r="BJ404" s="754"/>
    </row>
    <row r="405" spans="6:62" ht="93" customHeight="1" x14ac:dyDescent="0.2">
      <c r="F405" s="790"/>
      <c r="G405" s="791"/>
      <c r="H405" s="791"/>
      <c r="I405" s="791"/>
      <c r="J405" s="791"/>
      <c r="K405" s="791"/>
      <c r="L405" s="791"/>
      <c r="M405" s="791"/>
      <c r="N405" s="791"/>
      <c r="U405" s="793"/>
      <c r="V405" s="794"/>
      <c r="W405" s="794"/>
      <c r="X405" s="794"/>
      <c r="Y405" s="794"/>
      <c r="Z405" s="794"/>
      <c r="AA405" s="794"/>
      <c r="AB405" s="794"/>
      <c r="AC405" s="794"/>
      <c r="AD405" s="794"/>
      <c r="AE405" s="794"/>
      <c r="AF405" s="794"/>
      <c r="AG405" s="794"/>
      <c r="AH405" s="794"/>
      <c r="AI405" s="794"/>
      <c r="AJ405" s="794"/>
      <c r="AK405" s="794"/>
      <c r="AL405" s="806"/>
      <c r="AZ405" s="808"/>
      <c r="BA405" s="754"/>
      <c r="BB405" s="754"/>
      <c r="BC405" s="754"/>
      <c r="BD405" s="754"/>
      <c r="BE405" s="754"/>
      <c r="BF405" s="754"/>
      <c r="BG405" s="754"/>
      <c r="BH405" s="754"/>
      <c r="BI405" s="754"/>
      <c r="BJ405" s="754"/>
    </row>
    <row r="406" spans="6:62" ht="93" customHeight="1" x14ac:dyDescent="0.2">
      <c r="F406" s="790"/>
      <c r="G406" s="791"/>
      <c r="H406" s="791"/>
      <c r="I406" s="791"/>
      <c r="J406" s="791"/>
      <c r="K406" s="791"/>
      <c r="L406" s="791"/>
      <c r="M406" s="791"/>
      <c r="N406" s="791"/>
      <c r="U406" s="793"/>
      <c r="V406" s="794"/>
      <c r="W406" s="794"/>
      <c r="X406" s="794"/>
      <c r="Y406" s="794"/>
      <c r="Z406" s="794"/>
      <c r="AA406" s="794"/>
      <c r="AB406" s="794"/>
      <c r="AC406" s="794"/>
      <c r="AD406" s="794"/>
      <c r="AE406" s="794"/>
      <c r="AF406" s="794"/>
      <c r="AG406" s="794"/>
      <c r="AH406" s="794"/>
      <c r="AI406" s="794"/>
      <c r="AJ406" s="794"/>
      <c r="AK406" s="794"/>
      <c r="AL406" s="806"/>
      <c r="AZ406" s="808"/>
      <c r="BA406" s="754"/>
      <c r="BB406" s="754"/>
      <c r="BC406" s="754"/>
      <c r="BD406" s="754"/>
      <c r="BE406" s="754"/>
      <c r="BF406" s="754"/>
      <c r="BG406" s="754"/>
      <c r="BH406" s="754"/>
      <c r="BI406" s="754"/>
      <c r="BJ406" s="754"/>
    </row>
    <row r="407" spans="6:62" ht="93" customHeight="1" x14ac:dyDescent="0.2">
      <c r="F407" s="790"/>
      <c r="G407" s="791"/>
      <c r="H407" s="791"/>
      <c r="I407" s="791"/>
      <c r="J407" s="791"/>
      <c r="K407" s="791"/>
      <c r="L407" s="791"/>
      <c r="M407" s="791"/>
      <c r="N407" s="791"/>
      <c r="U407" s="793"/>
      <c r="V407" s="794"/>
      <c r="W407" s="794"/>
      <c r="X407" s="794"/>
      <c r="Y407" s="794"/>
      <c r="Z407" s="794"/>
      <c r="AA407" s="794"/>
      <c r="AB407" s="794"/>
      <c r="AC407" s="794"/>
      <c r="AD407" s="794"/>
      <c r="AE407" s="794"/>
      <c r="AF407" s="794"/>
      <c r="AG407" s="794"/>
      <c r="AH407" s="794"/>
      <c r="AI407" s="794"/>
      <c r="AJ407" s="794"/>
      <c r="AK407" s="794"/>
      <c r="AL407" s="806"/>
      <c r="AZ407" s="808"/>
      <c r="BA407" s="754"/>
      <c r="BB407" s="754"/>
      <c r="BC407" s="754"/>
      <c r="BD407" s="754"/>
      <c r="BE407" s="754"/>
      <c r="BF407" s="754"/>
      <c r="BG407" s="754"/>
      <c r="BH407" s="754"/>
      <c r="BI407" s="754"/>
      <c r="BJ407" s="754"/>
    </row>
    <row r="408" spans="6:62" ht="93" customHeight="1" x14ac:dyDescent="0.2">
      <c r="F408" s="790"/>
      <c r="G408" s="791"/>
      <c r="H408" s="791"/>
      <c r="I408" s="791"/>
      <c r="J408" s="791"/>
      <c r="K408" s="791"/>
      <c r="L408" s="791"/>
      <c r="M408" s="791"/>
      <c r="N408" s="791"/>
      <c r="U408" s="793"/>
      <c r="V408" s="794"/>
      <c r="W408" s="794"/>
      <c r="X408" s="794"/>
      <c r="Y408" s="794"/>
      <c r="Z408" s="794"/>
      <c r="AA408" s="794"/>
      <c r="AB408" s="794"/>
      <c r="AC408" s="794"/>
      <c r="AD408" s="794"/>
      <c r="AE408" s="794"/>
      <c r="AF408" s="794"/>
      <c r="AG408" s="794"/>
      <c r="AH408" s="794"/>
      <c r="AI408" s="794"/>
      <c r="AJ408" s="794"/>
      <c r="AK408" s="794"/>
      <c r="AL408" s="806"/>
      <c r="AZ408" s="808"/>
      <c r="BA408" s="754"/>
      <c r="BB408" s="754"/>
      <c r="BC408" s="754"/>
      <c r="BD408" s="754"/>
      <c r="BE408" s="754"/>
      <c r="BF408" s="754"/>
      <c r="BG408" s="754"/>
      <c r="BH408" s="754"/>
      <c r="BI408" s="754"/>
      <c r="BJ408" s="754"/>
    </row>
    <row r="409" spans="6:62" ht="93" customHeight="1" x14ac:dyDescent="0.2">
      <c r="F409" s="790"/>
      <c r="G409" s="791"/>
      <c r="H409" s="791"/>
      <c r="I409" s="791"/>
      <c r="J409" s="791"/>
      <c r="K409" s="791"/>
      <c r="L409" s="791"/>
      <c r="M409" s="791"/>
      <c r="N409" s="791"/>
      <c r="U409" s="793"/>
      <c r="V409" s="794"/>
      <c r="W409" s="794"/>
      <c r="X409" s="794"/>
      <c r="Y409" s="794"/>
      <c r="Z409" s="794"/>
      <c r="AA409" s="794"/>
      <c r="AB409" s="794"/>
      <c r="AC409" s="794"/>
      <c r="AD409" s="794"/>
      <c r="AE409" s="794"/>
      <c r="AF409" s="794"/>
      <c r="AG409" s="794"/>
      <c r="AH409" s="794"/>
      <c r="AI409" s="794"/>
      <c r="AJ409" s="794"/>
      <c r="AK409" s="794"/>
      <c r="AL409" s="806"/>
      <c r="AZ409" s="808"/>
      <c r="BA409" s="754"/>
      <c r="BB409" s="754"/>
      <c r="BC409" s="754"/>
      <c r="BD409" s="754"/>
      <c r="BE409" s="754"/>
      <c r="BF409" s="754"/>
      <c r="BG409" s="754"/>
      <c r="BH409" s="754"/>
      <c r="BI409" s="754"/>
      <c r="BJ409" s="754"/>
    </row>
    <row r="410" spans="6:62" ht="93" customHeight="1" x14ac:dyDescent="0.2">
      <c r="F410" s="790"/>
      <c r="G410" s="791"/>
      <c r="H410" s="791"/>
      <c r="I410" s="791"/>
      <c r="J410" s="791"/>
      <c r="K410" s="791"/>
      <c r="L410" s="791"/>
      <c r="M410" s="791"/>
      <c r="N410" s="791"/>
      <c r="U410" s="793"/>
      <c r="V410" s="794"/>
      <c r="W410" s="794"/>
      <c r="X410" s="794"/>
      <c r="Y410" s="794"/>
      <c r="Z410" s="794"/>
      <c r="AA410" s="794"/>
      <c r="AB410" s="794"/>
      <c r="AC410" s="794"/>
      <c r="AD410" s="794"/>
      <c r="AE410" s="794"/>
      <c r="AF410" s="794"/>
      <c r="AG410" s="794"/>
      <c r="AH410" s="794"/>
      <c r="AI410" s="794"/>
      <c r="AJ410" s="794"/>
      <c r="AK410" s="794"/>
      <c r="AL410" s="806"/>
      <c r="AZ410" s="808"/>
      <c r="BA410" s="754"/>
      <c r="BB410" s="754"/>
      <c r="BC410" s="754"/>
      <c r="BD410" s="754"/>
      <c r="BE410" s="754"/>
      <c r="BF410" s="754"/>
      <c r="BG410" s="754"/>
      <c r="BH410" s="754"/>
      <c r="BI410" s="754"/>
      <c r="BJ410" s="754"/>
    </row>
    <row r="411" spans="6:62" ht="93" customHeight="1" x14ac:dyDescent="0.2">
      <c r="F411" s="790"/>
      <c r="G411" s="791"/>
      <c r="H411" s="791"/>
      <c r="I411" s="791"/>
      <c r="J411" s="791"/>
      <c r="K411" s="791"/>
      <c r="L411" s="791"/>
      <c r="M411" s="791"/>
      <c r="N411" s="791"/>
      <c r="U411" s="793"/>
      <c r="V411" s="794"/>
      <c r="W411" s="794"/>
      <c r="X411" s="794"/>
      <c r="Y411" s="794"/>
      <c r="Z411" s="794"/>
      <c r="AA411" s="794"/>
      <c r="AB411" s="794"/>
      <c r="AC411" s="794"/>
      <c r="AD411" s="794"/>
      <c r="AE411" s="794"/>
      <c r="AF411" s="794"/>
      <c r="AG411" s="794"/>
      <c r="AH411" s="794"/>
      <c r="AI411" s="794"/>
      <c r="AJ411" s="794"/>
      <c r="AK411" s="794"/>
      <c r="AL411" s="806"/>
      <c r="AZ411" s="808"/>
      <c r="BA411" s="754"/>
      <c r="BB411" s="754"/>
      <c r="BC411" s="754"/>
      <c r="BD411" s="754"/>
      <c r="BE411" s="754"/>
      <c r="BF411" s="754"/>
      <c r="BG411" s="754"/>
      <c r="BH411" s="754"/>
      <c r="BI411" s="754"/>
      <c r="BJ411" s="754"/>
    </row>
    <row r="412" spans="6:62" ht="93" customHeight="1" x14ac:dyDescent="0.2">
      <c r="F412" s="790"/>
      <c r="G412" s="791"/>
      <c r="H412" s="791"/>
      <c r="I412" s="791"/>
      <c r="J412" s="791"/>
      <c r="K412" s="791"/>
      <c r="L412" s="791"/>
      <c r="M412" s="791"/>
      <c r="N412" s="791"/>
      <c r="U412" s="793"/>
      <c r="V412" s="794"/>
      <c r="W412" s="794"/>
      <c r="X412" s="794"/>
      <c r="Y412" s="794"/>
      <c r="Z412" s="794"/>
      <c r="AA412" s="794"/>
      <c r="AB412" s="794"/>
      <c r="AC412" s="794"/>
      <c r="AD412" s="794"/>
      <c r="AE412" s="794"/>
      <c r="AF412" s="794"/>
      <c r="AG412" s="794"/>
      <c r="AH412" s="794"/>
      <c r="AI412" s="794"/>
      <c r="AJ412" s="794"/>
      <c r="AK412" s="794"/>
      <c r="AL412" s="806"/>
      <c r="AZ412" s="808"/>
      <c r="BA412" s="754"/>
      <c r="BB412" s="754"/>
      <c r="BC412" s="754"/>
      <c r="BD412" s="754"/>
      <c r="BE412" s="754"/>
      <c r="BF412" s="754"/>
      <c r="BG412" s="754"/>
      <c r="BH412" s="754"/>
      <c r="BI412" s="754"/>
      <c r="BJ412" s="754"/>
    </row>
    <row r="413" spans="6:62" ht="93" customHeight="1" x14ac:dyDescent="0.2">
      <c r="F413" s="790"/>
      <c r="G413" s="791"/>
      <c r="H413" s="791"/>
      <c r="I413" s="791"/>
      <c r="J413" s="791"/>
      <c r="K413" s="791"/>
      <c r="L413" s="791"/>
      <c r="M413" s="791"/>
      <c r="N413" s="791"/>
      <c r="U413" s="793"/>
      <c r="V413" s="794"/>
      <c r="W413" s="794"/>
      <c r="X413" s="794"/>
      <c r="Y413" s="794"/>
      <c r="Z413" s="794"/>
      <c r="AA413" s="794"/>
      <c r="AB413" s="794"/>
      <c r="AC413" s="794"/>
      <c r="AD413" s="794"/>
      <c r="AE413" s="794"/>
      <c r="AF413" s="794"/>
      <c r="AG413" s="794"/>
      <c r="AH413" s="794"/>
      <c r="AI413" s="794"/>
      <c r="AJ413" s="794"/>
      <c r="AK413" s="794"/>
      <c r="AL413" s="806"/>
      <c r="AZ413" s="808"/>
      <c r="BA413" s="754"/>
      <c r="BB413" s="754"/>
      <c r="BC413" s="754"/>
      <c r="BD413" s="754"/>
      <c r="BE413" s="754"/>
      <c r="BF413" s="754"/>
      <c r="BG413" s="754"/>
      <c r="BH413" s="754"/>
      <c r="BI413" s="754"/>
      <c r="BJ413" s="754"/>
    </row>
    <row r="414" spans="6:62" ht="93" customHeight="1" x14ac:dyDescent="0.2">
      <c r="F414" s="790"/>
      <c r="G414" s="791"/>
      <c r="H414" s="791"/>
      <c r="I414" s="791"/>
      <c r="J414" s="791"/>
      <c r="K414" s="791"/>
      <c r="L414" s="791"/>
      <c r="M414" s="791"/>
      <c r="N414" s="791"/>
      <c r="U414" s="793"/>
      <c r="V414" s="794"/>
      <c r="W414" s="794"/>
      <c r="X414" s="794"/>
      <c r="Y414" s="794"/>
      <c r="Z414" s="794"/>
      <c r="AA414" s="794"/>
      <c r="AB414" s="794"/>
      <c r="AC414" s="794"/>
      <c r="AD414" s="794"/>
      <c r="AE414" s="794"/>
      <c r="AF414" s="794"/>
      <c r="AG414" s="794"/>
      <c r="AH414" s="794"/>
      <c r="AI414" s="794"/>
      <c r="AJ414" s="794"/>
      <c r="AK414" s="794"/>
      <c r="AL414" s="806"/>
      <c r="AZ414" s="808"/>
      <c r="BA414" s="754"/>
      <c r="BB414" s="754"/>
      <c r="BC414" s="754"/>
      <c r="BD414" s="754"/>
      <c r="BE414" s="754"/>
      <c r="BF414" s="754"/>
      <c r="BG414" s="754"/>
      <c r="BH414" s="754"/>
      <c r="BI414" s="754"/>
      <c r="BJ414" s="754"/>
    </row>
    <row r="415" spans="6:62" ht="93" customHeight="1" x14ac:dyDescent="0.2">
      <c r="F415" s="790"/>
      <c r="G415" s="791"/>
      <c r="H415" s="791"/>
      <c r="I415" s="791"/>
      <c r="J415" s="791"/>
      <c r="K415" s="791"/>
      <c r="L415" s="791"/>
      <c r="M415" s="791"/>
      <c r="N415" s="791"/>
      <c r="U415" s="793"/>
      <c r="V415" s="794"/>
      <c r="W415" s="794"/>
      <c r="X415" s="794"/>
      <c r="Y415" s="794"/>
      <c r="Z415" s="794"/>
      <c r="AA415" s="794"/>
      <c r="AB415" s="794"/>
      <c r="AC415" s="794"/>
      <c r="AD415" s="794"/>
      <c r="AE415" s="794"/>
      <c r="AF415" s="794"/>
      <c r="AG415" s="794"/>
      <c r="AH415" s="794"/>
      <c r="AI415" s="794"/>
      <c r="AJ415" s="794"/>
      <c r="AK415" s="794"/>
      <c r="AL415" s="806"/>
      <c r="AZ415" s="808"/>
      <c r="BA415" s="754"/>
      <c r="BB415" s="754"/>
      <c r="BC415" s="754"/>
      <c r="BD415" s="754"/>
      <c r="BE415" s="754"/>
      <c r="BF415" s="754"/>
      <c r="BG415" s="754"/>
      <c r="BH415" s="754"/>
      <c r="BI415" s="754"/>
      <c r="BJ415" s="754"/>
    </row>
    <row r="416" spans="6:62" ht="93" customHeight="1" x14ac:dyDescent="0.2">
      <c r="F416" s="790"/>
      <c r="G416" s="791"/>
      <c r="H416" s="791"/>
      <c r="I416" s="791"/>
      <c r="J416" s="791"/>
      <c r="K416" s="791"/>
      <c r="L416" s="791"/>
      <c r="M416" s="791"/>
      <c r="N416" s="791"/>
      <c r="U416" s="793"/>
      <c r="V416" s="794"/>
      <c r="W416" s="794"/>
      <c r="X416" s="794"/>
      <c r="Y416" s="794"/>
      <c r="Z416" s="794"/>
      <c r="AA416" s="794"/>
      <c r="AB416" s="794"/>
      <c r="AC416" s="794"/>
      <c r="AD416" s="794"/>
      <c r="AE416" s="794"/>
      <c r="AF416" s="794"/>
      <c r="AG416" s="794"/>
      <c r="AH416" s="794"/>
      <c r="AI416" s="794"/>
      <c r="AJ416" s="794"/>
      <c r="AK416" s="794"/>
      <c r="AL416" s="806"/>
      <c r="AZ416" s="808"/>
      <c r="BA416" s="754"/>
      <c r="BB416" s="754"/>
      <c r="BC416" s="754"/>
      <c r="BD416" s="754"/>
      <c r="BE416" s="754"/>
      <c r="BF416" s="754"/>
      <c r="BG416" s="754"/>
      <c r="BH416" s="754"/>
      <c r="BI416" s="754"/>
      <c r="BJ416" s="754"/>
    </row>
    <row r="417" spans="6:62" ht="93" customHeight="1" x14ac:dyDescent="0.2">
      <c r="F417" s="790"/>
      <c r="G417" s="791"/>
      <c r="H417" s="791"/>
      <c r="I417" s="791"/>
      <c r="J417" s="791"/>
      <c r="K417" s="791"/>
      <c r="L417" s="791"/>
      <c r="M417" s="791"/>
      <c r="N417" s="791"/>
      <c r="U417" s="793"/>
      <c r="V417" s="794"/>
      <c r="W417" s="794"/>
      <c r="X417" s="794"/>
      <c r="Y417" s="794"/>
      <c r="Z417" s="794"/>
      <c r="AA417" s="794"/>
      <c r="AB417" s="794"/>
      <c r="AC417" s="794"/>
      <c r="AD417" s="794"/>
      <c r="AE417" s="794"/>
      <c r="AF417" s="794"/>
      <c r="AG417" s="794"/>
      <c r="AH417" s="794"/>
      <c r="AI417" s="794"/>
      <c r="AJ417" s="794"/>
      <c r="AK417" s="794"/>
      <c r="AL417" s="806"/>
      <c r="AZ417" s="808"/>
      <c r="BA417" s="754"/>
      <c r="BB417" s="754"/>
      <c r="BC417" s="754"/>
      <c r="BD417" s="754"/>
      <c r="BE417" s="754"/>
      <c r="BF417" s="754"/>
      <c r="BG417" s="754"/>
      <c r="BH417" s="754"/>
      <c r="BI417" s="754"/>
      <c r="BJ417" s="754"/>
    </row>
    <row r="418" spans="6:62" ht="93" customHeight="1" x14ac:dyDescent="0.2">
      <c r="F418" s="790"/>
      <c r="G418" s="791"/>
      <c r="H418" s="791"/>
      <c r="I418" s="791"/>
      <c r="J418" s="791"/>
      <c r="K418" s="791"/>
      <c r="L418" s="791"/>
      <c r="M418" s="791"/>
      <c r="N418" s="791"/>
      <c r="U418" s="793"/>
      <c r="V418" s="794"/>
      <c r="W418" s="794"/>
      <c r="X418" s="794"/>
      <c r="Y418" s="794"/>
      <c r="Z418" s="794"/>
      <c r="AA418" s="794"/>
      <c r="AB418" s="794"/>
      <c r="AC418" s="794"/>
      <c r="AD418" s="794"/>
      <c r="AE418" s="794"/>
      <c r="AF418" s="794"/>
      <c r="AG418" s="794"/>
      <c r="AH418" s="794"/>
      <c r="AI418" s="794"/>
      <c r="AJ418" s="794"/>
      <c r="AK418" s="794"/>
      <c r="AL418" s="806"/>
      <c r="AZ418" s="808"/>
      <c r="BA418" s="754"/>
      <c r="BB418" s="754"/>
      <c r="BC418" s="754"/>
      <c r="BD418" s="754"/>
      <c r="BE418" s="754"/>
      <c r="BF418" s="754"/>
      <c r="BG418" s="754"/>
      <c r="BH418" s="754"/>
      <c r="BI418" s="754"/>
      <c r="BJ418" s="754"/>
    </row>
    <row r="419" spans="6:62" ht="93" customHeight="1" x14ac:dyDescent="0.2">
      <c r="F419" s="790"/>
      <c r="G419" s="791"/>
      <c r="H419" s="791"/>
      <c r="I419" s="791"/>
      <c r="J419" s="791"/>
      <c r="K419" s="791"/>
      <c r="L419" s="791"/>
      <c r="M419" s="791"/>
      <c r="N419" s="791"/>
      <c r="U419" s="793"/>
      <c r="V419" s="794"/>
      <c r="W419" s="794"/>
      <c r="X419" s="794"/>
      <c r="Y419" s="794"/>
      <c r="Z419" s="794"/>
      <c r="AA419" s="794"/>
      <c r="AB419" s="794"/>
      <c r="AC419" s="794"/>
      <c r="AD419" s="794"/>
      <c r="AE419" s="794"/>
      <c r="AF419" s="794"/>
      <c r="AG419" s="794"/>
      <c r="AH419" s="794"/>
      <c r="AI419" s="794"/>
      <c r="AJ419" s="794"/>
      <c r="AK419" s="794"/>
      <c r="AL419" s="806"/>
      <c r="AZ419" s="808"/>
      <c r="BA419" s="754"/>
      <c r="BB419" s="754"/>
      <c r="BC419" s="754"/>
      <c r="BD419" s="754"/>
      <c r="BE419" s="754"/>
      <c r="BF419" s="754"/>
      <c r="BG419" s="754"/>
      <c r="BH419" s="754"/>
      <c r="BI419" s="754"/>
      <c r="BJ419" s="754"/>
    </row>
    <row r="420" spans="6:62" ht="93" customHeight="1" x14ac:dyDescent="0.2">
      <c r="F420" s="790"/>
      <c r="G420" s="791"/>
      <c r="H420" s="791"/>
      <c r="I420" s="791"/>
      <c r="J420" s="791"/>
      <c r="K420" s="791"/>
      <c r="L420" s="791"/>
      <c r="M420" s="791"/>
      <c r="N420" s="791"/>
      <c r="U420" s="793"/>
      <c r="V420" s="794"/>
      <c r="W420" s="794"/>
      <c r="X420" s="794"/>
      <c r="Y420" s="794"/>
      <c r="Z420" s="794"/>
      <c r="AA420" s="794"/>
      <c r="AB420" s="794"/>
      <c r="AC420" s="794"/>
      <c r="AD420" s="794"/>
      <c r="AE420" s="794"/>
      <c r="AF420" s="794"/>
      <c r="AG420" s="794"/>
      <c r="AH420" s="794"/>
      <c r="AI420" s="794"/>
      <c r="AJ420" s="794"/>
      <c r="AK420" s="794"/>
      <c r="AL420" s="806"/>
      <c r="AZ420" s="808"/>
      <c r="BA420" s="754"/>
      <c r="BB420" s="754"/>
      <c r="BC420" s="754"/>
      <c r="BD420" s="754"/>
      <c r="BE420" s="754"/>
      <c r="BF420" s="754"/>
      <c r="BG420" s="754"/>
      <c r="BH420" s="754"/>
      <c r="BI420" s="754"/>
      <c r="BJ420" s="754"/>
    </row>
    <row r="421" spans="6:62" ht="93" customHeight="1" x14ac:dyDescent="0.2">
      <c r="F421" s="790"/>
      <c r="G421" s="791"/>
      <c r="H421" s="791"/>
      <c r="I421" s="791"/>
      <c r="J421" s="791"/>
      <c r="K421" s="791"/>
      <c r="L421" s="791"/>
      <c r="M421" s="791"/>
      <c r="N421" s="791"/>
      <c r="U421" s="793"/>
      <c r="V421" s="794"/>
      <c r="W421" s="794"/>
      <c r="X421" s="794"/>
      <c r="Y421" s="794"/>
      <c r="Z421" s="794"/>
      <c r="AA421" s="794"/>
      <c r="AB421" s="794"/>
      <c r="AC421" s="794"/>
      <c r="AD421" s="794"/>
      <c r="AE421" s="794"/>
      <c r="AF421" s="794"/>
      <c r="AG421" s="794"/>
      <c r="AH421" s="794"/>
      <c r="AI421" s="794"/>
      <c r="AJ421" s="794"/>
      <c r="AK421" s="794"/>
      <c r="AL421" s="806"/>
      <c r="AZ421" s="808"/>
      <c r="BA421" s="754"/>
      <c r="BB421" s="754"/>
      <c r="BC421" s="754"/>
      <c r="BD421" s="754"/>
      <c r="BE421" s="754"/>
      <c r="BF421" s="754"/>
      <c r="BG421" s="754"/>
      <c r="BH421" s="754"/>
      <c r="BI421" s="754"/>
      <c r="BJ421" s="754"/>
    </row>
    <row r="422" spans="6:62" ht="93" customHeight="1" x14ac:dyDescent="0.2">
      <c r="F422" s="790"/>
      <c r="G422" s="791"/>
      <c r="H422" s="791"/>
      <c r="I422" s="791"/>
      <c r="J422" s="791"/>
      <c r="K422" s="791"/>
      <c r="L422" s="791"/>
      <c r="M422" s="791"/>
      <c r="N422" s="791"/>
      <c r="U422" s="793"/>
      <c r="V422" s="794"/>
      <c r="W422" s="794"/>
      <c r="X422" s="794"/>
      <c r="Y422" s="794"/>
      <c r="Z422" s="794"/>
      <c r="AA422" s="794"/>
      <c r="AB422" s="794"/>
      <c r="AC422" s="794"/>
      <c r="AD422" s="794"/>
      <c r="AE422" s="794"/>
      <c r="AF422" s="794"/>
      <c r="AG422" s="794"/>
      <c r="AH422" s="794"/>
      <c r="AI422" s="794"/>
      <c r="AJ422" s="794"/>
      <c r="AK422" s="794"/>
      <c r="AL422" s="806"/>
      <c r="AZ422" s="808"/>
      <c r="BA422" s="754"/>
      <c r="BB422" s="754"/>
      <c r="BC422" s="754"/>
      <c r="BD422" s="754"/>
      <c r="BE422" s="754"/>
      <c r="BF422" s="754"/>
      <c r="BG422" s="754"/>
      <c r="BH422" s="754"/>
      <c r="BI422" s="754"/>
      <c r="BJ422" s="754"/>
    </row>
    <row r="423" spans="6:62" ht="93" customHeight="1" x14ac:dyDescent="0.2">
      <c r="F423" s="790"/>
      <c r="G423" s="791"/>
      <c r="H423" s="791"/>
      <c r="I423" s="791"/>
      <c r="J423" s="791"/>
      <c r="K423" s="791"/>
      <c r="L423" s="791"/>
      <c r="M423" s="791"/>
      <c r="N423" s="791"/>
      <c r="U423" s="793"/>
      <c r="V423" s="794"/>
      <c r="W423" s="794"/>
      <c r="X423" s="794"/>
      <c r="Y423" s="794"/>
      <c r="Z423" s="794"/>
      <c r="AA423" s="794"/>
      <c r="AB423" s="794"/>
      <c r="AC423" s="794"/>
      <c r="AD423" s="794"/>
      <c r="AE423" s="794"/>
      <c r="AF423" s="794"/>
      <c r="AG423" s="794"/>
      <c r="AH423" s="794"/>
      <c r="AI423" s="794"/>
      <c r="AJ423" s="794"/>
      <c r="AK423" s="794"/>
      <c r="AL423" s="806"/>
      <c r="AZ423" s="808"/>
      <c r="BA423" s="754"/>
      <c r="BB423" s="754"/>
      <c r="BC423" s="754"/>
      <c r="BD423" s="754"/>
      <c r="BE423" s="754"/>
      <c r="BF423" s="754"/>
      <c r="BG423" s="754"/>
      <c r="BH423" s="754"/>
      <c r="BI423" s="754"/>
      <c r="BJ423" s="754"/>
    </row>
    <row r="424" spans="6:62" ht="93" customHeight="1" x14ac:dyDescent="0.2">
      <c r="F424" s="790"/>
      <c r="G424" s="791"/>
      <c r="H424" s="791"/>
      <c r="I424" s="791"/>
      <c r="J424" s="791"/>
      <c r="K424" s="791"/>
      <c r="L424" s="791"/>
      <c r="M424" s="791"/>
      <c r="N424" s="791"/>
      <c r="U424" s="793"/>
      <c r="V424" s="794"/>
      <c r="W424" s="794"/>
      <c r="X424" s="794"/>
      <c r="Y424" s="794"/>
      <c r="Z424" s="794"/>
      <c r="AA424" s="794"/>
      <c r="AB424" s="794"/>
      <c r="AC424" s="794"/>
      <c r="AD424" s="794"/>
      <c r="AE424" s="794"/>
      <c r="AF424" s="794"/>
      <c r="AG424" s="794"/>
      <c r="AH424" s="794"/>
      <c r="AI424" s="794"/>
      <c r="AJ424" s="794"/>
      <c r="AK424" s="794"/>
      <c r="AL424" s="806"/>
      <c r="AZ424" s="808"/>
      <c r="BA424" s="754"/>
      <c r="BB424" s="754"/>
      <c r="BC424" s="754"/>
      <c r="BD424" s="754"/>
      <c r="BE424" s="754"/>
      <c r="BF424" s="754"/>
      <c r="BG424" s="754"/>
      <c r="BH424" s="754"/>
      <c r="BI424" s="754"/>
      <c r="BJ424" s="754"/>
    </row>
    <row r="425" spans="6:62" ht="93" customHeight="1" x14ac:dyDescent="0.2">
      <c r="F425" s="790"/>
      <c r="G425" s="791"/>
      <c r="H425" s="791"/>
      <c r="I425" s="791"/>
      <c r="J425" s="791"/>
      <c r="K425" s="791"/>
      <c r="L425" s="791"/>
      <c r="M425" s="791"/>
      <c r="N425" s="791"/>
      <c r="U425" s="793"/>
      <c r="V425" s="794"/>
      <c r="W425" s="794"/>
      <c r="X425" s="794"/>
      <c r="Y425" s="794"/>
      <c r="Z425" s="794"/>
      <c r="AA425" s="794"/>
      <c r="AB425" s="794"/>
      <c r="AC425" s="794"/>
      <c r="AD425" s="794"/>
      <c r="AE425" s="794"/>
      <c r="AF425" s="794"/>
      <c r="AG425" s="794"/>
      <c r="AH425" s="794"/>
      <c r="AI425" s="794"/>
      <c r="AJ425" s="794"/>
      <c r="AK425" s="794"/>
      <c r="AL425" s="806"/>
      <c r="AZ425" s="808"/>
      <c r="BA425" s="754"/>
      <c r="BB425" s="754"/>
      <c r="BC425" s="754"/>
      <c r="BD425" s="754"/>
      <c r="BE425" s="754"/>
      <c r="BF425" s="754"/>
      <c r="BG425" s="754"/>
      <c r="BH425" s="754"/>
      <c r="BI425" s="754"/>
      <c r="BJ425" s="754"/>
    </row>
    <row r="426" spans="6:62" ht="93" customHeight="1" x14ac:dyDescent="0.2">
      <c r="F426" s="790"/>
      <c r="G426" s="791"/>
      <c r="H426" s="791"/>
      <c r="I426" s="791"/>
      <c r="J426" s="791"/>
      <c r="K426" s="791"/>
      <c r="L426" s="791"/>
      <c r="M426" s="791"/>
      <c r="N426" s="791"/>
      <c r="U426" s="793"/>
      <c r="V426" s="794"/>
      <c r="W426" s="794"/>
      <c r="X426" s="794"/>
      <c r="Y426" s="794"/>
      <c r="Z426" s="794"/>
      <c r="AA426" s="794"/>
      <c r="AB426" s="794"/>
      <c r="AC426" s="794"/>
      <c r="AD426" s="794"/>
      <c r="AE426" s="794"/>
      <c r="AF426" s="794"/>
      <c r="AG426" s="794"/>
      <c r="AH426" s="794"/>
      <c r="AI426" s="794"/>
      <c r="AJ426" s="794"/>
      <c r="AK426" s="794"/>
      <c r="AL426" s="806"/>
      <c r="AZ426" s="808"/>
      <c r="BA426" s="754"/>
      <c r="BB426" s="754"/>
      <c r="BC426" s="754"/>
      <c r="BD426" s="754"/>
      <c r="BE426" s="754"/>
      <c r="BF426" s="754"/>
      <c r="BG426" s="754"/>
      <c r="BH426" s="754"/>
      <c r="BI426" s="754"/>
      <c r="BJ426" s="754"/>
    </row>
    <row r="427" spans="6:62" ht="93" customHeight="1" x14ac:dyDescent="0.2">
      <c r="F427" s="790"/>
      <c r="G427" s="791"/>
      <c r="H427" s="791"/>
      <c r="I427" s="791"/>
      <c r="J427" s="791"/>
      <c r="K427" s="791"/>
      <c r="L427" s="791"/>
      <c r="M427" s="791"/>
      <c r="N427" s="791"/>
      <c r="U427" s="793"/>
      <c r="V427" s="794"/>
      <c r="W427" s="794"/>
      <c r="X427" s="794"/>
      <c r="Y427" s="794"/>
      <c r="Z427" s="794"/>
      <c r="AA427" s="794"/>
      <c r="AB427" s="794"/>
      <c r="AC427" s="794"/>
      <c r="AD427" s="794"/>
      <c r="AE427" s="794"/>
      <c r="AF427" s="794"/>
      <c r="AG427" s="794"/>
      <c r="AH427" s="794"/>
      <c r="AI427" s="794"/>
      <c r="AJ427" s="794"/>
      <c r="AK427" s="794"/>
      <c r="AL427" s="806"/>
      <c r="AZ427" s="808"/>
      <c r="BA427" s="754"/>
      <c r="BB427" s="754"/>
      <c r="BC427" s="754"/>
      <c r="BD427" s="754"/>
      <c r="BE427" s="754"/>
      <c r="BF427" s="754"/>
      <c r="BG427" s="754"/>
      <c r="BH427" s="754"/>
      <c r="BI427" s="754"/>
      <c r="BJ427" s="754"/>
    </row>
    <row r="428" spans="6:62" ht="93" customHeight="1" x14ac:dyDescent="0.2">
      <c r="F428" s="790"/>
      <c r="G428" s="791"/>
      <c r="H428" s="791"/>
      <c r="I428" s="791"/>
      <c r="J428" s="791"/>
      <c r="K428" s="791"/>
      <c r="L428" s="791"/>
      <c r="M428" s="791"/>
      <c r="N428" s="791"/>
      <c r="U428" s="793"/>
      <c r="V428" s="794"/>
      <c r="W428" s="794"/>
      <c r="X428" s="794"/>
      <c r="Y428" s="794"/>
      <c r="Z428" s="794"/>
      <c r="AA428" s="794"/>
      <c r="AB428" s="794"/>
      <c r="AC428" s="794"/>
      <c r="AD428" s="794"/>
      <c r="AE428" s="794"/>
      <c r="AF428" s="794"/>
      <c r="AG428" s="794"/>
      <c r="AH428" s="794"/>
      <c r="AI428" s="794"/>
      <c r="AJ428" s="794"/>
      <c r="AK428" s="794"/>
      <c r="AL428" s="806"/>
      <c r="AZ428" s="808"/>
      <c r="BA428" s="754"/>
      <c r="BB428" s="754"/>
      <c r="BC428" s="754"/>
      <c r="BD428" s="754"/>
      <c r="BE428" s="754"/>
      <c r="BF428" s="754"/>
      <c r="BG428" s="754"/>
      <c r="BH428" s="754"/>
      <c r="BI428" s="754"/>
      <c r="BJ428" s="754"/>
    </row>
    <row r="429" spans="6:62" ht="93" customHeight="1" x14ac:dyDescent="0.2">
      <c r="F429" s="790"/>
      <c r="G429" s="791"/>
      <c r="H429" s="791"/>
      <c r="I429" s="791"/>
      <c r="J429" s="791"/>
      <c r="K429" s="791"/>
      <c r="L429" s="791"/>
      <c r="M429" s="791"/>
      <c r="N429" s="791"/>
      <c r="U429" s="793"/>
      <c r="V429" s="794"/>
      <c r="W429" s="794"/>
      <c r="X429" s="794"/>
      <c r="Y429" s="794"/>
      <c r="Z429" s="794"/>
      <c r="AA429" s="794"/>
      <c r="AB429" s="794"/>
      <c r="AC429" s="794"/>
      <c r="AD429" s="794"/>
      <c r="AE429" s="794"/>
      <c r="AF429" s="794"/>
      <c r="AG429" s="794"/>
      <c r="AH429" s="794"/>
      <c r="AI429" s="794"/>
      <c r="AJ429" s="794"/>
      <c r="AK429" s="794"/>
      <c r="AL429" s="806"/>
      <c r="AZ429" s="808"/>
      <c r="BA429" s="754"/>
      <c r="BB429" s="754"/>
      <c r="BC429" s="754"/>
      <c r="BD429" s="754"/>
      <c r="BE429" s="754"/>
      <c r="BF429" s="754"/>
      <c r="BG429" s="754"/>
      <c r="BH429" s="754"/>
      <c r="BI429" s="754"/>
      <c r="BJ429" s="754"/>
    </row>
    <row r="430" spans="6:62" ht="93" customHeight="1" x14ac:dyDescent="0.2">
      <c r="F430" s="790"/>
      <c r="G430" s="791"/>
      <c r="H430" s="791"/>
      <c r="I430" s="791"/>
      <c r="J430" s="791"/>
      <c r="K430" s="791"/>
      <c r="L430" s="791"/>
      <c r="M430" s="791"/>
      <c r="N430" s="791"/>
      <c r="U430" s="793"/>
      <c r="V430" s="794"/>
      <c r="W430" s="794"/>
      <c r="X430" s="794"/>
      <c r="Y430" s="794"/>
      <c r="Z430" s="794"/>
      <c r="AA430" s="794"/>
      <c r="AB430" s="794"/>
      <c r="AC430" s="794"/>
      <c r="AD430" s="794"/>
      <c r="AE430" s="794"/>
      <c r="AF430" s="794"/>
      <c r="AG430" s="794"/>
      <c r="AH430" s="794"/>
      <c r="AI430" s="794"/>
      <c r="AJ430" s="794"/>
      <c r="AK430" s="794"/>
      <c r="AL430" s="806"/>
      <c r="AZ430" s="808"/>
      <c r="BA430" s="754"/>
      <c r="BB430" s="754"/>
      <c r="BC430" s="754"/>
      <c r="BD430" s="754"/>
      <c r="BE430" s="754"/>
      <c r="BF430" s="754"/>
      <c r="BG430" s="754"/>
      <c r="BH430" s="754"/>
      <c r="BI430" s="754"/>
      <c r="BJ430" s="754"/>
    </row>
    <row r="431" spans="6:62" ht="93" customHeight="1" x14ac:dyDescent="0.2">
      <c r="F431" s="790"/>
      <c r="G431" s="791"/>
      <c r="H431" s="791"/>
      <c r="I431" s="791"/>
      <c r="J431" s="791"/>
      <c r="K431" s="791"/>
      <c r="L431" s="791"/>
      <c r="M431" s="791"/>
      <c r="N431" s="791"/>
      <c r="U431" s="793"/>
      <c r="V431" s="794"/>
      <c r="W431" s="794"/>
      <c r="X431" s="794"/>
      <c r="Y431" s="794"/>
      <c r="Z431" s="794"/>
      <c r="AA431" s="794"/>
      <c r="AB431" s="794"/>
      <c r="AC431" s="794"/>
      <c r="AD431" s="794"/>
      <c r="AE431" s="794"/>
      <c r="AF431" s="794"/>
      <c r="AG431" s="794"/>
      <c r="AH431" s="794"/>
      <c r="AI431" s="794"/>
      <c r="AJ431" s="794"/>
      <c r="AK431" s="794"/>
      <c r="AL431" s="806"/>
      <c r="AZ431" s="808"/>
      <c r="BA431" s="754"/>
      <c r="BB431" s="754"/>
      <c r="BC431" s="754"/>
      <c r="BD431" s="754"/>
      <c r="BE431" s="754"/>
      <c r="BF431" s="754"/>
      <c r="BG431" s="754"/>
      <c r="BH431" s="754"/>
      <c r="BI431" s="754"/>
      <c r="BJ431" s="754"/>
    </row>
    <row r="432" spans="6:62" ht="93" customHeight="1" x14ac:dyDescent="0.2">
      <c r="F432" s="790"/>
      <c r="G432" s="791"/>
      <c r="H432" s="791"/>
      <c r="I432" s="791"/>
      <c r="J432" s="791"/>
      <c r="K432" s="791"/>
      <c r="L432" s="791"/>
      <c r="M432" s="791"/>
      <c r="N432" s="791"/>
      <c r="U432" s="793"/>
      <c r="V432" s="794"/>
      <c r="W432" s="794"/>
      <c r="X432" s="794"/>
      <c r="Y432" s="794"/>
      <c r="Z432" s="794"/>
      <c r="AA432" s="794"/>
      <c r="AB432" s="794"/>
      <c r="AC432" s="794"/>
      <c r="AD432" s="794"/>
      <c r="AE432" s="794"/>
      <c r="AF432" s="794"/>
      <c r="AG432" s="794"/>
      <c r="AH432" s="794"/>
      <c r="AI432" s="794"/>
      <c r="AJ432" s="794"/>
      <c r="AK432" s="794"/>
      <c r="AL432" s="806"/>
      <c r="AZ432" s="808"/>
      <c r="BA432" s="754"/>
      <c r="BB432" s="754"/>
      <c r="BC432" s="754"/>
      <c r="BD432" s="754"/>
      <c r="BE432" s="754"/>
      <c r="BF432" s="754"/>
      <c r="BG432" s="754"/>
      <c r="BH432" s="754"/>
      <c r="BI432" s="754"/>
      <c r="BJ432" s="754"/>
    </row>
    <row r="433" spans="6:62" ht="93" customHeight="1" x14ac:dyDescent="0.2">
      <c r="F433" s="790"/>
      <c r="G433" s="791"/>
      <c r="H433" s="791"/>
      <c r="I433" s="791"/>
      <c r="J433" s="791"/>
      <c r="K433" s="791"/>
      <c r="L433" s="791"/>
      <c r="M433" s="791"/>
      <c r="N433" s="791"/>
      <c r="U433" s="793"/>
      <c r="V433" s="794"/>
      <c r="W433" s="794"/>
      <c r="X433" s="794"/>
      <c r="Y433" s="794"/>
      <c r="Z433" s="794"/>
      <c r="AA433" s="794"/>
      <c r="AB433" s="794"/>
      <c r="AC433" s="794"/>
      <c r="AD433" s="794"/>
      <c r="AE433" s="794"/>
      <c r="AF433" s="794"/>
      <c r="AG433" s="794"/>
      <c r="AH433" s="794"/>
      <c r="AI433" s="794"/>
      <c r="AJ433" s="794"/>
      <c r="AK433" s="794"/>
      <c r="AL433" s="806"/>
      <c r="AZ433" s="808"/>
      <c r="BA433" s="754"/>
      <c r="BB433" s="754"/>
      <c r="BC433" s="754"/>
      <c r="BD433" s="754"/>
      <c r="BE433" s="754"/>
      <c r="BF433" s="754"/>
      <c r="BG433" s="754"/>
      <c r="BH433" s="754"/>
      <c r="BI433" s="754"/>
      <c r="BJ433" s="754"/>
    </row>
    <row r="434" spans="6:62" ht="93" customHeight="1" x14ac:dyDescent="0.2">
      <c r="F434" s="790"/>
      <c r="G434" s="791"/>
      <c r="H434" s="791"/>
      <c r="I434" s="791"/>
      <c r="J434" s="791"/>
      <c r="K434" s="791"/>
      <c r="L434" s="791"/>
      <c r="M434" s="791"/>
      <c r="N434" s="791"/>
      <c r="U434" s="793"/>
      <c r="V434" s="794"/>
      <c r="W434" s="794"/>
      <c r="X434" s="794"/>
      <c r="Y434" s="794"/>
      <c r="Z434" s="794"/>
      <c r="AA434" s="794"/>
      <c r="AB434" s="794"/>
      <c r="AC434" s="794"/>
      <c r="AD434" s="794"/>
      <c r="AE434" s="794"/>
      <c r="AF434" s="794"/>
      <c r="AG434" s="794"/>
      <c r="AH434" s="794"/>
      <c r="AI434" s="794"/>
      <c r="AJ434" s="794"/>
      <c r="AK434" s="794"/>
      <c r="AL434" s="806"/>
      <c r="AZ434" s="808"/>
      <c r="BA434" s="754"/>
      <c r="BB434" s="754"/>
      <c r="BC434" s="754"/>
      <c r="BD434" s="754"/>
      <c r="BE434" s="754"/>
      <c r="BF434" s="754"/>
      <c r="BG434" s="754"/>
      <c r="BH434" s="754"/>
      <c r="BI434" s="754"/>
      <c r="BJ434" s="754"/>
    </row>
    <row r="435" spans="6:62" ht="93" customHeight="1" x14ac:dyDescent="0.2">
      <c r="F435" s="790"/>
      <c r="G435" s="791"/>
      <c r="H435" s="791"/>
      <c r="I435" s="791"/>
      <c r="J435" s="791"/>
      <c r="K435" s="791"/>
      <c r="L435" s="791"/>
      <c r="M435" s="791"/>
      <c r="N435" s="791"/>
      <c r="U435" s="793"/>
      <c r="V435" s="794"/>
      <c r="W435" s="794"/>
      <c r="X435" s="794"/>
      <c r="Y435" s="794"/>
      <c r="Z435" s="794"/>
      <c r="AA435" s="794"/>
      <c r="AB435" s="794"/>
      <c r="AC435" s="794"/>
      <c r="AD435" s="794"/>
      <c r="AE435" s="794"/>
      <c r="AF435" s="794"/>
      <c r="AG435" s="794"/>
      <c r="AH435" s="794"/>
      <c r="AI435" s="794"/>
      <c r="AJ435" s="794"/>
      <c r="AK435" s="794"/>
      <c r="AL435" s="806"/>
      <c r="AZ435" s="808"/>
      <c r="BA435" s="754"/>
      <c r="BB435" s="754"/>
      <c r="BC435" s="754"/>
      <c r="BD435" s="754"/>
      <c r="BE435" s="754"/>
      <c r="BF435" s="754"/>
      <c r="BG435" s="754"/>
      <c r="BH435" s="754"/>
      <c r="BI435" s="754"/>
      <c r="BJ435" s="754"/>
    </row>
    <row r="436" spans="6:62" ht="93" customHeight="1" x14ac:dyDescent="0.2">
      <c r="F436" s="790"/>
      <c r="G436" s="791"/>
      <c r="H436" s="791"/>
      <c r="I436" s="791"/>
      <c r="J436" s="791"/>
      <c r="K436" s="791"/>
      <c r="L436" s="791"/>
      <c r="M436" s="791"/>
      <c r="N436" s="791"/>
      <c r="U436" s="793"/>
      <c r="V436" s="794"/>
      <c r="W436" s="794"/>
      <c r="X436" s="794"/>
      <c r="Y436" s="794"/>
      <c r="Z436" s="794"/>
      <c r="AA436" s="794"/>
      <c r="AB436" s="794"/>
      <c r="AC436" s="794"/>
      <c r="AD436" s="794"/>
      <c r="AE436" s="794"/>
      <c r="AF436" s="794"/>
      <c r="AG436" s="794"/>
      <c r="AH436" s="794"/>
      <c r="AI436" s="794"/>
      <c r="AJ436" s="794"/>
      <c r="AK436" s="794"/>
      <c r="AL436" s="806"/>
      <c r="AZ436" s="808"/>
      <c r="BA436" s="754"/>
      <c r="BB436" s="754"/>
      <c r="BC436" s="754"/>
      <c r="BD436" s="754"/>
      <c r="BE436" s="754"/>
      <c r="BF436" s="754"/>
      <c r="BG436" s="754"/>
      <c r="BH436" s="754"/>
      <c r="BI436" s="754"/>
      <c r="BJ436" s="754"/>
    </row>
    <row r="437" spans="6:62" ht="93" customHeight="1" x14ac:dyDescent="0.2">
      <c r="F437" s="790"/>
      <c r="G437" s="791"/>
      <c r="H437" s="791"/>
      <c r="I437" s="791"/>
      <c r="J437" s="791"/>
      <c r="K437" s="791"/>
      <c r="L437" s="791"/>
      <c r="M437" s="791"/>
      <c r="N437" s="791"/>
      <c r="U437" s="793"/>
      <c r="V437" s="794"/>
      <c r="W437" s="794"/>
      <c r="X437" s="794"/>
      <c r="Y437" s="794"/>
      <c r="Z437" s="794"/>
      <c r="AA437" s="794"/>
      <c r="AB437" s="794"/>
      <c r="AC437" s="794"/>
      <c r="AD437" s="794"/>
      <c r="AE437" s="794"/>
      <c r="AF437" s="794"/>
      <c r="AG437" s="794"/>
      <c r="AH437" s="794"/>
      <c r="AI437" s="794"/>
      <c r="AJ437" s="794"/>
      <c r="AK437" s="794"/>
      <c r="AL437" s="806"/>
      <c r="AZ437" s="808"/>
      <c r="BA437" s="754"/>
      <c r="BB437" s="754"/>
      <c r="BC437" s="754"/>
      <c r="BD437" s="754"/>
      <c r="BE437" s="754"/>
      <c r="BF437" s="754"/>
      <c r="BG437" s="754"/>
      <c r="BH437" s="754"/>
      <c r="BI437" s="754"/>
      <c r="BJ437" s="754"/>
    </row>
    <row r="438" spans="6:62" ht="93" customHeight="1" x14ac:dyDescent="0.2">
      <c r="F438" s="790"/>
      <c r="G438" s="791"/>
      <c r="H438" s="791"/>
      <c r="I438" s="791"/>
      <c r="J438" s="791"/>
      <c r="K438" s="791"/>
      <c r="L438" s="791"/>
      <c r="M438" s="791"/>
      <c r="N438" s="791"/>
      <c r="U438" s="793"/>
      <c r="V438" s="794"/>
      <c r="W438" s="794"/>
      <c r="X438" s="794"/>
      <c r="Y438" s="794"/>
      <c r="Z438" s="794"/>
      <c r="AA438" s="794"/>
      <c r="AB438" s="794"/>
      <c r="AC438" s="794"/>
      <c r="AD438" s="794"/>
      <c r="AE438" s="794"/>
      <c r="AF438" s="794"/>
      <c r="AG438" s="794"/>
      <c r="AH438" s="794"/>
      <c r="AI438" s="794"/>
      <c r="AJ438" s="794"/>
      <c r="AK438" s="794"/>
      <c r="AL438" s="806"/>
      <c r="AZ438" s="808"/>
      <c r="BA438" s="754"/>
      <c r="BB438" s="754"/>
      <c r="BC438" s="754"/>
      <c r="BD438" s="754"/>
      <c r="BE438" s="754"/>
      <c r="BF438" s="754"/>
      <c r="BG438" s="754"/>
      <c r="BH438" s="754"/>
      <c r="BI438" s="754"/>
      <c r="BJ438" s="754"/>
    </row>
    <row r="439" spans="6:62" ht="93" customHeight="1" x14ac:dyDescent="0.2">
      <c r="F439" s="790"/>
      <c r="G439" s="791"/>
      <c r="H439" s="791"/>
      <c r="I439" s="791"/>
      <c r="J439" s="791"/>
      <c r="K439" s="791"/>
      <c r="L439" s="791"/>
      <c r="M439" s="791"/>
      <c r="N439" s="791"/>
      <c r="U439" s="793"/>
      <c r="V439" s="794"/>
      <c r="W439" s="794"/>
      <c r="X439" s="794"/>
      <c r="Y439" s="794"/>
      <c r="Z439" s="794"/>
      <c r="AA439" s="794"/>
      <c r="AB439" s="794"/>
      <c r="AC439" s="794"/>
      <c r="AD439" s="794"/>
      <c r="AE439" s="794"/>
      <c r="AF439" s="794"/>
      <c r="AG439" s="794"/>
      <c r="AH439" s="794"/>
      <c r="AI439" s="794"/>
      <c r="AJ439" s="794"/>
      <c r="AK439" s="794"/>
      <c r="AL439" s="806"/>
      <c r="AZ439" s="808"/>
      <c r="BA439" s="754"/>
      <c r="BB439" s="754"/>
      <c r="BC439" s="754"/>
      <c r="BD439" s="754"/>
      <c r="BE439" s="754"/>
      <c r="BF439" s="754"/>
      <c r="BG439" s="754"/>
      <c r="BH439" s="754"/>
      <c r="BI439" s="754"/>
      <c r="BJ439" s="754"/>
    </row>
    <row r="440" spans="6:62" ht="93" customHeight="1" x14ac:dyDescent="0.2">
      <c r="F440" s="790"/>
      <c r="G440" s="791"/>
      <c r="H440" s="791"/>
      <c r="I440" s="791"/>
      <c r="J440" s="791"/>
      <c r="K440" s="791"/>
      <c r="L440" s="791"/>
      <c r="M440" s="791"/>
      <c r="N440" s="791"/>
      <c r="U440" s="793"/>
      <c r="V440" s="794"/>
      <c r="W440" s="794"/>
      <c r="X440" s="794"/>
      <c r="Y440" s="794"/>
      <c r="Z440" s="794"/>
      <c r="AA440" s="794"/>
      <c r="AB440" s="794"/>
      <c r="AC440" s="794"/>
      <c r="AD440" s="794"/>
      <c r="AE440" s="794"/>
      <c r="AF440" s="794"/>
      <c r="AG440" s="794"/>
      <c r="AH440" s="794"/>
      <c r="AI440" s="794"/>
      <c r="AJ440" s="794"/>
      <c r="AK440" s="794"/>
      <c r="AL440" s="806"/>
      <c r="AZ440" s="808"/>
      <c r="BA440" s="754"/>
      <c r="BB440" s="754"/>
      <c r="BC440" s="754"/>
      <c r="BD440" s="754"/>
      <c r="BE440" s="754"/>
      <c r="BF440" s="754"/>
      <c r="BG440" s="754"/>
      <c r="BH440" s="754"/>
      <c r="BI440" s="754"/>
      <c r="BJ440" s="754"/>
    </row>
    <row r="441" spans="6:62" ht="93" customHeight="1" x14ac:dyDescent="0.2">
      <c r="F441" s="790"/>
      <c r="G441" s="791"/>
      <c r="H441" s="791"/>
      <c r="I441" s="791"/>
      <c r="J441" s="791"/>
      <c r="K441" s="791"/>
      <c r="L441" s="791"/>
      <c r="M441" s="791"/>
      <c r="N441" s="791"/>
      <c r="U441" s="793"/>
      <c r="V441" s="794"/>
      <c r="W441" s="794"/>
      <c r="X441" s="794"/>
      <c r="Y441" s="794"/>
      <c r="Z441" s="794"/>
      <c r="AA441" s="794"/>
      <c r="AB441" s="794"/>
      <c r="AC441" s="794"/>
      <c r="AD441" s="794"/>
      <c r="AE441" s="794"/>
      <c r="AF441" s="794"/>
      <c r="AG441" s="794"/>
      <c r="AH441" s="794"/>
      <c r="AI441" s="794"/>
      <c r="AJ441" s="794"/>
      <c r="AK441" s="794"/>
      <c r="AL441" s="806"/>
      <c r="AZ441" s="808"/>
      <c r="BA441" s="754"/>
      <c r="BB441" s="754"/>
      <c r="BC441" s="754"/>
      <c r="BD441" s="754"/>
      <c r="BE441" s="754"/>
      <c r="BF441" s="754"/>
      <c r="BG441" s="754"/>
      <c r="BH441" s="754"/>
      <c r="BI441" s="754"/>
      <c r="BJ441" s="754"/>
    </row>
    <row r="442" spans="6:62" ht="93" customHeight="1" x14ac:dyDescent="0.2">
      <c r="F442" s="790"/>
      <c r="G442" s="791"/>
      <c r="H442" s="791"/>
      <c r="I442" s="791"/>
      <c r="J442" s="791"/>
      <c r="K442" s="791"/>
      <c r="L442" s="791"/>
      <c r="M442" s="791"/>
      <c r="N442" s="791"/>
      <c r="U442" s="793"/>
      <c r="V442" s="794"/>
      <c r="W442" s="794"/>
      <c r="X442" s="794"/>
      <c r="Y442" s="794"/>
      <c r="Z442" s="794"/>
      <c r="AA442" s="794"/>
      <c r="AB442" s="794"/>
      <c r="AC442" s="794"/>
      <c r="AD442" s="794"/>
      <c r="AE442" s="794"/>
      <c r="AF442" s="794"/>
      <c r="AG442" s="794"/>
      <c r="AH442" s="794"/>
      <c r="AI442" s="794"/>
      <c r="AJ442" s="794"/>
      <c r="AK442" s="794"/>
      <c r="AL442" s="806"/>
      <c r="AZ442" s="808"/>
      <c r="BA442" s="754"/>
      <c r="BB442" s="754"/>
      <c r="BC442" s="754"/>
      <c r="BD442" s="754"/>
      <c r="BE442" s="754"/>
      <c r="BF442" s="754"/>
      <c r="BG442" s="754"/>
      <c r="BH442" s="754"/>
      <c r="BI442" s="754"/>
      <c r="BJ442" s="754"/>
    </row>
    <row r="443" spans="6:62" ht="93" customHeight="1" x14ac:dyDescent="0.2">
      <c r="F443" s="790"/>
      <c r="G443" s="791"/>
      <c r="H443" s="791"/>
      <c r="I443" s="791"/>
      <c r="J443" s="791"/>
      <c r="K443" s="791"/>
      <c r="L443" s="791"/>
      <c r="M443" s="791"/>
      <c r="N443" s="791"/>
      <c r="U443" s="793"/>
      <c r="V443" s="794"/>
      <c r="W443" s="794"/>
      <c r="X443" s="794"/>
      <c r="Y443" s="794"/>
      <c r="Z443" s="794"/>
      <c r="AA443" s="794"/>
      <c r="AB443" s="794"/>
      <c r="AC443" s="794"/>
      <c r="AD443" s="794"/>
      <c r="AE443" s="794"/>
      <c r="AF443" s="794"/>
      <c r="AG443" s="794"/>
      <c r="AH443" s="794"/>
      <c r="AI443" s="794"/>
      <c r="AJ443" s="794"/>
      <c r="AK443" s="794"/>
      <c r="AL443" s="806"/>
      <c r="AZ443" s="808"/>
      <c r="BA443" s="754"/>
      <c r="BB443" s="754"/>
      <c r="BC443" s="754"/>
      <c r="BD443" s="754"/>
      <c r="BE443" s="754"/>
      <c r="BF443" s="754"/>
      <c r="BG443" s="754"/>
      <c r="BH443" s="754"/>
      <c r="BI443" s="754"/>
      <c r="BJ443" s="754"/>
    </row>
    <row r="444" spans="6:62" ht="93" customHeight="1" x14ac:dyDescent="0.2">
      <c r="F444" s="790"/>
      <c r="G444" s="791"/>
      <c r="H444" s="791"/>
      <c r="I444" s="791"/>
      <c r="J444" s="791"/>
      <c r="K444" s="791"/>
      <c r="L444" s="791"/>
      <c r="M444" s="791"/>
      <c r="N444" s="791"/>
      <c r="U444" s="793"/>
      <c r="V444" s="794"/>
      <c r="W444" s="794"/>
      <c r="X444" s="794"/>
      <c r="Y444" s="794"/>
      <c r="Z444" s="794"/>
      <c r="AA444" s="794"/>
      <c r="AB444" s="794"/>
      <c r="AC444" s="794"/>
      <c r="AD444" s="794"/>
      <c r="AE444" s="794"/>
      <c r="AF444" s="794"/>
      <c r="AG444" s="794"/>
      <c r="AH444" s="794"/>
      <c r="AI444" s="794"/>
      <c r="AJ444" s="794"/>
      <c r="AK444" s="794"/>
      <c r="AL444" s="806"/>
      <c r="AZ444" s="808"/>
      <c r="BA444" s="754"/>
      <c r="BB444" s="754"/>
      <c r="BC444" s="754"/>
      <c r="BD444" s="754"/>
      <c r="BE444" s="754"/>
      <c r="BF444" s="754"/>
      <c r="BG444" s="754"/>
      <c r="BH444" s="754"/>
      <c r="BI444" s="754"/>
      <c r="BJ444" s="754"/>
    </row>
    <row r="445" spans="6:62" ht="93" customHeight="1" x14ac:dyDescent="0.2">
      <c r="F445" s="790"/>
      <c r="G445" s="791"/>
      <c r="H445" s="791"/>
      <c r="I445" s="791"/>
      <c r="J445" s="791"/>
      <c r="K445" s="791"/>
      <c r="L445" s="791"/>
      <c r="M445" s="791"/>
      <c r="N445" s="791"/>
      <c r="U445" s="793"/>
      <c r="V445" s="794"/>
      <c r="W445" s="794"/>
      <c r="X445" s="794"/>
      <c r="Y445" s="794"/>
      <c r="Z445" s="794"/>
      <c r="AA445" s="794"/>
      <c r="AB445" s="794"/>
      <c r="AC445" s="794"/>
      <c r="AD445" s="794"/>
      <c r="AE445" s="794"/>
      <c r="AF445" s="794"/>
      <c r="AG445" s="794"/>
      <c r="AH445" s="794"/>
      <c r="AI445" s="794"/>
      <c r="AJ445" s="794"/>
      <c r="AK445" s="794"/>
      <c r="AL445" s="806"/>
      <c r="AZ445" s="808"/>
      <c r="BA445" s="754"/>
      <c r="BB445" s="754"/>
      <c r="BC445" s="754"/>
      <c r="BD445" s="754"/>
      <c r="BE445" s="754"/>
      <c r="BF445" s="754"/>
      <c r="BG445" s="754"/>
      <c r="BH445" s="754"/>
      <c r="BI445" s="754"/>
      <c r="BJ445" s="754"/>
    </row>
    <row r="446" spans="6:62" ht="93" customHeight="1" x14ac:dyDescent="0.2">
      <c r="F446" s="790"/>
      <c r="G446" s="791"/>
      <c r="H446" s="791"/>
      <c r="I446" s="791"/>
      <c r="J446" s="791"/>
      <c r="K446" s="791"/>
      <c r="L446" s="791"/>
      <c r="M446" s="791"/>
      <c r="N446" s="791"/>
      <c r="U446" s="793"/>
      <c r="V446" s="794"/>
      <c r="W446" s="794"/>
      <c r="X446" s="794"/>
      <c r="Y446" s="794"/>
      <c r="Z446" s="794"/>
      <c r="AA446" s="794"/>
      <c r="AB446" s="794"/>
      <c r="AC446" s="794"/>
      <c r="AD446" s="794"/>
      <c r="AE446" s="794"/>
      <c r="AF446" s="794"/>
      <c r="AG446" s="794"/>
      <c r="AH446" s="794"/>
      <c r="AI446" s="794"/>
      <c r="AJ446" s="794"/>
      <c r="AK446" s="794"/>
      <c r="AL446" s="806"/>
      <c r="AZ446" s="808"/>
      <c r="BA446" s="754"/>
      <c r="BB446" s="754"/>
      <c r="BC446" s="754"/>
      <c r="BD446" s="754"/>
      <c r="BE446" s="754"/>
      <c r="BF446" s="754"/>
      <c r="BG446" s="754"/>
      <c r="BH446" s="754"/>
      <c r="BI446" s="754"/>
      <c r="BJ446" s="754"/>
    </row>
    <row r="447" spans="6:62" ht="93" customHeight="1" x14ac:dyDescent="0.2">
      <c r="F447" s="790"/>
      <c r="G447" s="791"/>
      <c r="H447" s="791"/>
      <c r="I447" s="791"/>
      <c r="J447" s="791"/>
      <c r="K447" s="791"/>
      <c r="L447" s="791"/>
      <c r="M447" s="791"/>
      <c r="N447" s="791"/>
      <c r="U447" s="793"/>
      <c r="V447" s="794"/>
      <c r="W447" s="794"/>
      <c r="X447" s="794"/>
      <c r="Y447" s="794"/>
      <c r="Z447" s="794"/>
      <c r="AA447" s="794"/>
      <c r="AB447" s="794"/>
      <c r="AC447" s="794"/>
      <c r="AD447" s="794"/>
      <c r="AE447" s="794"/>
      <c r="AF447" s="794"/>
      <c r="AG447" s="794"/>
      <c r="AH447" s="794"/>
      <c r="AI447" s="794"/>
      <c r="AJ447" s="794"/>
      <c r="AK447" s="794"/>
      <c r="AL447" s="806"/>
      <c r="AZ447" s="808"/>
      <c r="BA447" s="754"/>
      <c r="BB447" s="754"/>
      <c r="BC447" s="754"/>
      <c r="BD447" s="754"/>
      <c r="BE447" s="754"/>
      <c r="BF447" s="754"/>
      <c r="BG447" s="754"/>
      <c r="BH447" s="754"/>
      <c r="BI447" s="754"/>
      <c r="BJ447" s="754"/>
    </row>
    <row r="448" spans="6:62" ht="93" customHeight="1" x14ac:dyDescent="0.2">
      <c r="F448" s="790"/>
      <c r="G448" s="791"/>
      <c r="H448" s="791"/>
      <c r="I448" s="791"/>
      <c r="J448" s="791"/>
      <c r="K448" s="791"/>
      <c r="L448" s="791"/>
      <c r="M448" s="791"/>
      <c r="N448" s="791"/>
      <c r="U448" s="793"/>
      <c r="V448" s="794"/>
      <c r="W448" s="794"/>
      <c r="X448" s="794"/>
      <c r="Y448" s="794"/>
      <c r="Z448" s="794"/>
      <c r="AA448" s="794"/>
      <c r="AB448" s="794"/>
      <c r="AC448" s="794"/>
      <c r="AD448" s="794"/>
      <c r="AE448" s="794"/>
      <c r="AF448" s="794"/>
      <c r="AG448" s="794"/>
      <c r="AH448" s="794"/>
      <c r="AI448" s="794"/>
      <c r="AJ448" s="794"/>
      <c r="AK448" s="794"/>
      <c r="AL448" s="806"/>
      <c r="AZ448" s="808"/>
      <c r="BA448" s="754"/>
      <c r="BB448" s="754"/>
      <c r="BC448" s="754"/>
      <c r="BD448" s="754"/>
      <c r="BE448" s="754"/>
      <c r="BF448" s="754"/>
      <c r="BG448" s="754"/>
      <c r="BH448" s="754"/>
      <c r="BI448" s="754"/>
      <c r="BJ448" s="754"/>
    </row>
    <row r="449" spans="6:62" ht="93" customHeight="1" x14ac:dyDescent="0.2">
      <c r="F449" s="790"/>
      <c r="G449" s="791"/>
      <c r="H449" s="791"/>
      <c r="I449" s="791"/>
      <c r="J449" s="791"/>
      <c r="K449" s="791"/>
      <c r="L449" s="791"/>
      <c r="M449" s="791"/>
      <c r="N449" s="791"/>
      <c r="U449" s="793"/>
      <c r="V449" s="794"/>
      <c r="W449" s="794"/>
      <c r="X449" s="794"/>
      <c r="Y449" s="794"/>
      <c r="Z449" s="794"/>
      <c r="AA449" s="794"/>
      <c r="AB449" s="794"/>
      <c r="AC449" s="794"/>
      <c r="AD449" s="794"/>
      <c r="AE449" s="794"/>
      <c r="AF449" s="794"/>
      <c r="AG449" s="794"/>
      <c r="AH449" s="794"/>
      <c r="AI449" s="794"/>
      <c r="AJ449" s="794"/>
      <c r="AK449" s="794"/>
      <c r="AL449" s="806"/>
      <c r="AZ449" s="808"/>
      <c r="BA449" s="754"/>
      <c r="BB449" s="754"/>
      <c r="BC449" s="754"/>
      <c r="BD449" s="754"/>
      <c r="BE449" s="754"/>
      <c r="BF449" s="754"/>
      <c r="BG449" s="754"/>
      <c r="BH449" s="754"/>
      <c r="BI449" s="754"/>
      <c r="BJ449" s="754"/>
    </row>
    <row r="450" spans="6:62" ht="93" customHeight="1" x14ac:dyDescent="0.2">
      <c r="F450" s="790"/>
      <c r="G450" s="791"/>
      <c r="H450" s="791"/>
      <c r="I450" s="791"/>
      <c r="J450" s="791"/>
      <c r="K450" s="791"/>
      <c r="L450" s="791"/>
      <c r="M450" s="791"/>
      <c r="N450" s="791"/>
      <c r="U450" s="793"/>
      <c r="V450" s="794"/>
      <c r="W450" s="794"/>
      <c r="X450" s="794"/>
      <c r="Y450" s="794"/>
      <c r="Z450" s="794"/>
      <c r="AA450" s="794"/>
      <c r="AB450" s="794"/>
      <c r="AC450" s="794"/>
      <c r="AD450" s="794"/>
      <c r="AE450" s="794"/>
      <c r="AF450" s="794"/>
      <c r="AG450" s="794"/>
      <c r="AH450" s="794"/>
      <c r="AI450" s="794"/>
      <c r="AJ450" s="794"/>
      <c r="AK450" s="794"/>
      <c r="AL450" s="806"/>
      <c r="AZ450" s="808"/>
      <c r="BA450" s="754"/>
      <c r="BB450" s="754"/>
      <c r="BC450" s="754"/>
      <c r="BD450" s="754"/>
      <c r="BE450" s="754"/>
      <c r="BF450" s="754"/>
      <c r="BG450" s="754"/>
      <c r="BH450" s="754"/>
      <c r="BI450" s="754"/>
      <c r="BJ450" s="754"/>
    </row>
    <row r="451" spans="6:62" ht="93" customHeight="1" x14ac:dyDescent="0.2">
      <c r="F451" s="790"/>
      <c r="G451" s="791"/>
      <c r="H451" s="791"/>
      <c r="I451" s="791"/>
      <c r="J451" s="791"/>
      <c r="K451" s="791"/>
      <c r="L451" s="791"/>
      <c r="M451" s="791"/>
      <c r="N451" s="791"/>
      <c r="U451" s="793"/>
      <c r="V451" s="794"/>
      <c r="W451" s="794"/>
      <c r="X451" s="794"/>
      <c r="Y451" s="794"/>
      <c r="Z451" s="794"/>
      <c r="AA451" s="794"/>
      <c r="AB451" s="794"/>
      <c r="AC451" s="794"/>
      <c r="AD451" s="794"/>
      <c r="AE451" s="794"/>
      <c r="AF451" s="794"/>
      <c r="AG451" s="794"/>
      <c r="AH451" s="794"/>
      <c r="AI451" s="794"/>
      <c r="AJ451" s="794"/>
      <c r="AK451" s="794"/>
      <c r="AL451" s="806"/>
      <c r="AZ451" s="808"/>
      <c r="BA451" s="754"/>
      <c r="BB451" s="754"/>
      <c r="BC451" s="754"/>
      <c r="BD451" s="754"/>
      <c r="BE451" s="754"/>
      <c r="BF451" s="754"/>
      <c r="BG451" s="754"/>
      <c r="BH451" s="754"/>
      <c r="BI451" s="754"/>
      <c r="BJ451" s="754"/>
    </row>
    <row r="452" spans="6:62" ht="93" customHeight="1" x14ac:dyDescent="0.2">
      <c r="F452" s="790"/>
      <c r="G452" s="791"/>
      <c r="H452" s="791"/>
      <c r="I452" s="791"/>
      <c r="J452" s="791"/>
      <c r="K452" s="791"/>
      <c r="L452" s="791"/>
      <c r="M452" s="791"/>
      <c r="N452" s="791"/>
      <c r="U452" s="793"/>
      <c r="V452" s="794"/>
      <c r="W452" s="794"/>
      <c r="X452" s="794"/>
      <c r="Y452" s="794"/>
      <c r="Z452" s="794"/>
      <c r="AA452" s="794"/>
      <c r="AB452" s="794"/>
      <c r="AC452" s="794"/>
      <c r="AD452" s="794"/>
      <c r="AE452" s="794"/>
      <c r="AF452" s="794"/>
      <c r="AG452" s="794"/>
      <c r="AH452" s="794"/>
      <c r="AI452" s="794"/>
      <c r="AJ452" s="794"/>
      <c r="AK452" s="794"/>
      <c r="AL452" s="806"/>
      <c r="AZ452" s="808"/>
      <c r="BA452" s="754"/>
      <c r="BB452" s="754"/>
      <c r="BC452" s="754"/>
      <c r="BD452" s="754"/>
      <c r="BE452" s="754"/>
      <c r="BF452" s="754"/>
      <c r="BG452" s="754"/>
      <c r="BH452" s="754"/>
      <c r="BI452" s="754"/>
      <c r="BJ452" s="754"/>
    </row>
    <row r="453" spans="6:62" ht="93" customHeight="1" x14ac:dyDescent="0.2">
      <c r="F453" s="790"/>
      <c r="G453" s="791"/>
      <c r="H453" s="791"/>
      <c r="I453" s="791"/>
      <c r="J453" s="791"/>
      <c r="K453" s="791"/>
      <c r="L453" s="791"/>
      <c r="M453" s="791"/>
      <c r="N453" s="791"/>
      <c r="U453" s="793"/>
      <c r="V453" s="794"/>
      <c r="W453" s="794"/>
      <c r="X453" s="794"/>
      <c r="Y453" s="794"/>
      <c r="Z453" s="794"/>
      <c r="AA453" s="794"/>
      <c r="AB453" s="794"/>
      <c r="AC453" s="794"/>
      <c r="AD453" s="794"/>
      <c r="AE453" s="794"/>
      <c r="AF453" s="794"/>
      <c r="AG453" s="794"/>
      <c r="AH453" s="794"/>
      <c r="AI453" s="794"/>
      <c r="AJ453" s="794"/>
      <c r="AK453" s="794"/>
      <c r="AL453" s="806"/>
      <c r="AZ453" s="808"/>
      <c r="BA453" s="754"/>
      <c r="BB453" s="754"/>
      <c r="BC453" s="754"/>
      <c r="BD453" s="754"/>
      <c r="BE453" s="754"/>
      <c r="BF453" s="754"/>
      <c r="BG453" s="754"/>
      <c r="BH453" s="754"/>
      <c r="BI453" s="754"/>
      <c r="BJ453" s="754"/>
    </row>
    <row r="454" spans="6:62" ht="93" customHeight="1" x14ac:dyDescent="0.2">
      <c r="F454" s="790"/>
      <c r="G454" s="791"/>
      <c r="H454" s="791"/>
      <c r="I454" s="791"/>
      <c r="J454" s="791"/>
      <c r="K454" s="791"/>
      <c r="L454" s="791"/>
      <c r="M454" s="791"/>
      <c r="N454" s="791"/>
      <c r="U454" s="793"/>
      <c r="V454" s="794"/>
      <c r="W454" s="794"/>
      <c r="X454" s="794"/>
      <c r="Y454" s="794"/>
      <c r="Z454" s="794"/>
      <c r="AA454" s="794"/>
      <c r="AB454" s="794"/>
      <c r="AC454" s="794"/>
      <c r="AD454" s="794"/>
      <c r="AE454" s="794"/>
      <c r="AF454" s="794"/>
      <c r="AG454" s="794"/>
      <c r="AH454" s="794"/>
      <c r="AI454" s="794"/>
      <c r="AJ454" s="794"/>
      <c r="AK454" s="794"/>
      <c r="AL454" s="806"/>
      <c r="AZ454" s="808"/>
      <c r="BA454" s="754"/>
      <c r="BB454" s="754"/>
      <c r="BC454" s="754"/>
      <c r="BD454" s="754"/>
      <c r="BE454" s="754"/>
      <c r="BF454" s="754"/>
      <c r="BG454" s="754"/>
      <c r="BH454" s="754"/>
      <c r="BI454" s="754"/>
      <c r="BJ454" s="754"/>
    </row>
    <row r="455" spans="6:62" ht="93" customHeight="1" x14ac:dyDescent="0.2">
      <c r="F455" s="790"/>
      <c r="G455" s="791"/>
      <c r="H455" s="791"/>
      <c r="I455" s="791"/>
      <c r="J455" s="791"/>
      <c r="K455" s="791"/>
      <c r="L455" s="791"/>
      <c r="M455" s="791"/>
      <c r="N455" s="791"/>
      <c r="U455" s="793"/>
      <c r="V455" s="794"/>
      <c r="W455" s="794"/>
      <c r="X455" s="794"/>
      <c r="Y455" s="794"/>
      <c r="Z455" s="794"/>
      <c r="AA455" s="794"/>
      <c r="AB455" s="794"/>
      <c r="AC455" s="794"/>
      <c r="AD455" s="794"/>
      <c r="AE455" s="794"/>
      <c r="AF455" s="794"/>
      <c r="AG455" s="794"/>
      <c r="AH455" s="794"/>
      <c r="AI455" s="794"/>
      <c r="AJ455" s="794"/>
      <c r="AK455" s="794"/>
      <c r="AL455" s="806"/>
      <c r="AZ455" s="808"/>
      <c r="BA455" s="754"/>
      <c r="BB455" s="754"/>
      <c r="BC455" s="754"/>
      <c r="BD455" s="754"/>
      <c r="BE455" s="754"/>
      <c r="BF455" s="754"/>
      <c r="BG455" s="754"/>
      <c r="BH455" s="754"/>
      <c r="BI455" s="754"/>
      <c r="BJ455" s="754"/>
    </row>
    <row r="456" spans="6:62" ht="93" customHeight="1" x14ac:dyDescent="0.2">
      <c r="F456" s="790"/>
      <c r="G456" s="791"/>
      <c r="H456" s="791"/>
      <c r="I456" s="791"/>
      <c r="J456" s="791"/>
      <c r="K456" s="791"/>
      <c r="L456" s="791"/>
      <c r="M456" s="791"/>
      <c r="N456" s="791"/>
      <c r="U456" s="793"/>
      <c r="V456" s="794"/>
      <c r="W456" s="794"/>
      <c r="X456" s="794"/>
      <c r="Y456" s="794"/>
      <c r="Z456" s="794"/>
      <c r="AA456" s="794"/>
      <c r="AB456" s="794"/>
      <c r="AC456" s="794"/>
      <c r="AD456" s="794"/>
      <c r="AE456" s="794"/>
      <c r="AF456" s="794"/>
      <c r="AG456" s="794"/>
      <c r="AH456" s="794"/>
      <c r="AI456" s="794"/>
      <c r="AJ456" s="794"/>
      <c r="AK456" s="794"/>
      <c r="AL456" s="806"/>
      <c r="AZ456" s="808"/>
      <c r="BA456" s="754"/>
      <c r="BB456" s="754"/>
      <c r="BC456" s="754"/>
      <c r="BD456" s="754"/>
      <c r="BE456" s="754"/>
      <c r="BF456" s="754"/>
      <c r="BG456" s="754"/>
      <c r="BH456" s="754"/>
      <c r="BI456" s="754"/>
      <c r="BJ456" s="754"/>
    </row>
    <row r="457" spans="6:62" ht="93" customHeight="1" x14ac:dyDescent="0.2">
      <c r="F457" s="790"/>
      <c r="G457" s="791"/>
      <c r="H457" s="791"/>
      <c r="I457" s="791"/>
      <c r="J457" s="791"/>
      <c r="K457" s="791"/>
      <c r="L457" s="791"/>
      <c r="M457" s="791"/>
      <c r="N457" s="791"/>
      <c r="U457" s="793"/>
      <c r="V457" s="794"/>
      <c r="W457" s="794"/>
      <c r="X457" s="794"/>
      <c r="Y457" s="794"/>
      <c r="Z457" s="794"/>
      <c r="AA457" s="794"/>
      <c r="AB457" s="794"/>
      <c r="AC457" s="794"/>
      <c r="AD457" s="794"/>
      <c r="AE457" s="794"/>
      <c r="AF457" s="794"/>
      <c r="AG457" s="794"/>
      <c r="AH457" s="794"/>
      <c r="AI457" s="794"/>
      <c r="AJ457" s="794"/>
      <c r="AK457" s="794"/>
      <c r="AL457" s="806"/>
      <c r="AZ457" s="808"/>
      <c r="BA457" s="754"/>
      <c r="BB457" s="754"/>
      <c r="BC457" s="754"/>
      <c r="BD457" s="754"/>
      <c r="BE457" s="754"/>
      <c r="BF457" s="754"/>
      <c r="BG457" s="754"/>
      <c r="BH457" s="754"/>
      <c r="BI457" s="754"/>
      <c r="BJ457" s="754"/>
    </row>
    <row r="458" spans="6:62" ht="93" customHeight="1" x14ac:dyDescent="0.2">
      <c r="F458" s="790"/>
      <c r="G458" s="791"/>
      <c r="H458" s="791"/>
      <c r="I458" s="791"/>
      <c r="J458" s="791"/>
      <c r="K458" s="791"/>
      <c r="L458" s="791"/>
      <c r="M458" s="791"/>
      <c r="N458" s="791"/>
      <c r="U458" s="793"/>
      <c r="V458" s="794"/>
      <c r="W458" s="794"/>
      <c r="X458" s="794"/>
      <c r="Y458" s="794"/>
      <c r="Z458" s="794"/>
      <c r="AA458" s="794"/>
      <c r="AB458" s="794"/>
      <c r="AC458" s="794"/>
      <c r="AD458" s="794"/>
      <c r="AE458" s="794"/>
      <c r="AF458" s="794"/>
      <c r="AG458" s="794"/>
      <c r="AH458" s="794"/>
      <c r="AI458" s="794"/>
      <c r="AJ458" s="794"/>
      <c r="AK458" s="794"/>
      <c r="AL458" s="806"/>
      <c r="AZ458" s="808"/>
      <c r="BA458" s="754"/>
      <c r="BB458" s="754"/>
      <c r="BC458" s="754"/>
      <c r="BD458" s="754"/>
      <c r="BE458" s="754"/>
      <c r="BF458" s="754"/>
      <c r="BG458" s="754"/>
      <c r="BH458" s="754"/>
      <c r="BI458" s="754"/>
      <c r="BJ458" s="754"/>
    </row>
    <row r="459" spans="6:62" ht="93" customHeight="1" x14ac:dyDescent="0.2">
      <c r="F459" s="790"/>
      <c r="G459" s="791"/>
      <c r="H459" s="791"/>
      <c r="I459" s="791"/>
      <c r="J459" s="791"/>
      <c r="K459" s="791"/>
      <c r="L459" s="791"/>
      <c r="M459" s="791"/>
      <c r="N459" s="791"/>
      <c r="U459" s="793"/>
      <c r="V459" s="794"/>
      <c r="W459" s="794"/>
      <c r="X459" s="794"/>
      <c r="Y459" s="794"/>
      <c r="Z459" s="794"/>
      <c r="AA459" s="794"/>
      <c r="AB459" s="794"/>
      <c r="AC459" s="794"/>
      <c r="AD459" s="794"/>
      <c r="AE459" s="794"/>
      <c r="AF459" s="794"/>
      <c r="AG459" s="794"/>
      <c r="AH459" s="794"/>
      <c r="AI459" s="794"/>
      <c r="AJ459" s="794"/>
      <c r="AK459" s="794"/>
      <c r="AL459" s="806"/>
      <c r="AZ459" s="808"/>
      <c r="BA459" s="754"/>
      <c r="BB459" s="754"/>
      <c r="BC459" s="754"/>
      <c r="BD459" s="754"/>
      <c r="BE459" s="754"/>
      <c r="BF459" s="754"/>
      <c r="BG459" s="754"/>
      <c r="BH459" s="754"/>
      <c r="BI459" s="754"/>
      <c r="BJ459" s="754"/>
    </row>
    <row r="460" spans="6:62" ht="93" customHeight="1" x14ac:dyDescent="0.2">
      <c r="F460" s="790"/>
      <c r="G460" s="791"/>
      <c r="H460" s="791"/>
      <c r="I460" s="791"/>
      <c r="J460" s="791"/>
      <c r="K460" s="791"/>
      <c r="L460" s="791"/>
      <c r="M460" s="791"/>
      <c r="N460" s="791"/>
      <c r="U460" s="793"/>
      <c r="V460" s="794"/>
      <c r="W460" s="794"/>
      <c r="X460" s="794"/>
      <c r="Y460" s="794"/>
      <c r="Z460" s="794"/>
      <c r="AA460" s="794"/>
      <c r="AB460" s="794"/>
      <c r="AC460" s="794"/>
      <c r="AD460" s="794"/>
      <c r="AE460" s="794"/>
      <c r="AF460" s="794"/>
      <c r="AG460" s="794"/>
      <c r="AH460" s="794"/>
      <c r="AI460" s="794"/>
      <c r="AJ460" s="794"/>
      <c r="AK460" s="794"/>
      <c r="AL460" s="806"/>
      <c r="AZ460" s="808"/>
      <c r="BA460" s="754"/>
      <c r="BB460" s="754"/>
      <c r="BC460" s="754"/>
      <c r="BD460" s="754"/>
      <c r="BE460" s="754"/>
      <c r="BF460" s="754"/>
      <c r="BG460" s="754"/>
      <c r="BH460" s="754"/>
      <c r="BI460" s="754"/>
      <c r="BJ460" s="754"/>
    </row>
    <row r="461" spans="6:62" ht="93" customHeight="1" x14ac:dyDescent="0.2">
      <c r="F461" s="790"/>
      <c r="G461" s="791"/>
      <c r="H461" s="791"/>
      <c r="I461" s="791"/>
      <c r="J461" s="791"/>
      <c r="K461" s="791"/>
      <c r="L461" s="791"/>
      <c r="M461" s="791"/>
      <c r="N461" s="791"/>
      <c r="U461" s="793"/>
      <c r="V461" s="794"/>
      <c r="W461" s="794"/>
      <c r="X461" s="794"/>
      <c r="Y461" s="794"/>
      <c r="Z461" s="794"/>
      <c r="AA461" s="794"/>
      <c r="AB461" s="794"/>
      <c r="AC461" s="794"/>
      <c r="AD461" s="794"/>
      <c r="AE461" s="794"/>
      <c r="AF461" s="794"/>
      <c r="AG461" s="794"/>
      <c r="AH461" s="794"/>
      <c r="AI461" s="794"/>
      <c r="AJ461" s="794"/>
      <c r="AK461" s="794"/>
      <c r="AL461" s="806"/>
      <c r="AZ461" s="808"/>
      <c r="BA461" s="754"/>
      <c r="BB461" s="754"/>
      <c r="BC461" s="754"/>
      <c r="BD461" s="754"/>
      <c r="BE461" s="754"/>
      <c r="BF461" s="754"/>
      <c r="BG461" s="754"/>
      <c r="BH461" s="754"/>
      <c r="BI461" s="754"/>
      <c r="BJ461" s="754"/>
    </row>
    <row r="462" spans="6:62" ht="93" customHeight="1" x14ac:dyDescent="0.2">
      <c r="F462" s="790"/>
      <c r="G462" s="791"/>
      <c r="H462" s="791"/>
      <c r="I462" s="791"/>
      <c r="J462" s="791"/>
      <c r="K462" s="791"/>
      <c r="L462" s="791"/>
      <c r="M462" s="791"/>
      <c r="N462" s="791"/>
      <c r="U462" s="793"/>
      <c r="V462" s="794"/>
      <c r="W462" s="794"/>
      <c r="X462" s="794"/>
      <c r="Y462" s="794"/>
      <c r="Z462" s="794"/>
      <c r="AA462" s="794"/>
      <c r="AB462" s="794"/>
      <c r="AC462" s="794"/>
      <c r="AD462" s="794"/>
      <c r="AE462" s="794"/>
      <c r="AF462" s="794"/>
      <c r="AG462" s="794"/>
      <c r="AH462" s="794"/>
      <c r="AI462" s="794"/>
      <c r="AJ462" s="794"/>
      <c r="AK462" s="794"/>
      <c r="AL462" s="806"/>
      <c r="AZ462" s="808"/>
      <c r="BA462" s="754"/>
      <c r="BB462" s="754"/>
      <c r="BC462" s="754"/>
      <c r="BD462" s="754"/>
      <c r="BE462" s="754"/>
      <c r="BF462" s="754"/>
      <c r="BG462" s="754"/>
      <c r="BH462" s="754"/>
      <c r="BI462" s="754"/>
      <c r="BJ462" s="754"/>
    </row>
    <row r="463" spans="6:62" ht="93" customHeight="1" x14ac:dyDescent="0.2">
      <c r="F463" s="790"/>
      <c r="G463" s="791"/>
      <c r="H463" s="791"/>
      <c r="I463" s="791"/>
      <c r="J463" s="791"/>
      <c r="K463" s="791"/>
      <c r="L463" s="791"/>
      <c r="M463" s="791"/>
      <c r="N463" s="791"/>
      <c r="U463" s="793"/>
      <c r="V463" s="794"/>
      <c r="W463" s="794"/>
      <c r="X463" s="794"/>
      <c r="Y463" s="794"/>
      <c r="Z463" s="794"/>
      <c r="AA463" s="794"/>
      <c r="AB463" s="794"/>
      <c r="AC463" s="794"/>
      <c r="AD463" s="794"/>
      <c r="AE463" s="794"/>
      <c r="AF463" s="794"/>
      <c r="AG463" s="794"/>
      <c r="AH463" s="794"/>
      <c r="AI463" s="794"/>
      <c r="AJ463" s="794"/>
      <c r="AK463" s="794"/>
      <c r="AL463" s="806"/>
      <c r="AZ463" s="808"/>
      <c r="BA463" s="754"/>
      <c r="BB463" s="754"/>
      <c r="BC463" s="754"/>
      <c r="BD463" s="754"/>
      <c r="BE463" s="754"/>
      <c r="BF463" s="754"/>
      <c r="BG463" s="754"/>
      <c r="BH463" s="754"/>
      <c r="BI463" s="754"/>
      <c r="BJ463" s="754"/>
    </row>
    <row r="464" spans="6:62" ht="93" customHeight="1" x14ac:dyDescent="0.2">
      <c r="F464" s="790"/>
      <c r="G464" s="791"/>
      <c r="H464" s="791"/>
      <c r="I464" s="791"/>
      <c r="J464" s="791"/>
      <c r="K464" s="791"/>
      <c r="L464" s="791"/>
      <c r="M464" s="791"/>
      <c r="N464" s="791"/>
      <c r="U464" s="793"/>
      <c r="V464" s="794"/>
      <c r="W464" s="794"/>
      <c r="X464" s="794"/>
      <c r="Y464" s="794"/>
      <c r="Z464" s="794"/>
      <c r="AA464" s="794"/>
      <c r="AB464" s="794"/>
      <c r="AC464" s="794"/>
      <c r="AD464" s="794"/>
      <c r="AE464" s="794"/>
      <c r="AF464" s="794"/>
      <c r="AG464" s="794"/>
      <c r="AH464" s="794"/>
      <c r="AI464" s="794"/>
      <c r="AJ464" s="794"/>
      <c r="AK464" s="794"/>
      <c r="AL464" s="806"/>
      <c r="AZ464" s="808"/>
      <c r="BA464" s="754"/>
      <c r="BB464" s="754"/>
      <c r="BC464" s="754"/>
      <c r="BD464" s="754"/>
      <c r="BE464" s="754"/>
      <c r="BF464" s="754"/>
      <c r="BG464" s="754"/>
      <c r="BH464" s="754"/>
      <c r="BI464" s="754"/>
      <c r="BJ464" s="754"/>
    </row>
    <row r="465" spans="6:62" ht="93" customHeight="1" x14ac:dyDescent="0.2">
      <c r="F465" s="790"/>
      <c r="G465" s="791"/>
      <c r="H465" s="791"/>
      <c r="I465" s="791"/>
      <c r="J465" s="791"/>
      <c r="K465" s="791"/>
      <c r="L465" s="791"/>
      <c r="M465" s="791"/>
      <c r="N465" s="791"/>
      <c r="U465" s="793"/>
      <c r="V465" s="794"/>
      <c r="W465" s="794"/>
      <c r="X465" s="794"/>
      <c r="Y465" s="794"/>
      <c r="Z465" s="794"/>
      <c r="AA465" s="794"/>
      <c r="AB465" s="794"/>
      <c r="AC465" s="794"/>
      <c r="AD465" s="794"/>
      <c r="AE465" s="794"/>
      <c r="AF465" s="794"/>
      <c r="AG465" s="794"/>
      <c r="AH465" s="794"/>
      <c r="AI465" s="794"/>
      <c r="AJ465" s="794"/>
      <c r="AK465" s="794"/>
      <c r="AL465" s="806"/>
      <c r="AZ465" s="808"/>
      <c r="BA465" s="754"/>
      <c r="BB465" s="754"/>
      <c r="BC465" s="754"/>
      <c r="BD465" s="754"/>
      <c r="BE465" s="754"/>
      <c r="BF465" s="754"/>
      <c r="BG465" s="754"/>
      <c r="BH465" s="754"/>
      <c r="BI465" s="754"/>
      <c r="BJ465" s="754"/>
    </row>
    <row r="466" spans="6:62" ht="93" customHeight="1" x14ac:dyDescent="0.2">
      <c r="F466" s="790"/>
      <c r="G466" s="791"/>
      <c r="H466" s="791"/>
      <c r="I466" s="791"/>
      <c r="J466" s="791"/>
      <c r="K466" s="791"/>
      <c r="L466" s="791"/>
      <c r="M466" s="791"/>
      <c r="N466" s="791"/>
      <c r="U466" s="793"/>
      <c r="V466" s="794"/>
      <c r="W466" s="794"/>
      <c r="X466" s="794"/>
      <c r="Y466" s="794"/>
      <c r="Z466" s="794"/>
      <c r="AA466" s="794"/>
      <c r="AB466" s="794"/>
      <c r="AC466" s="794"/>
      <c r="AD466" s="794"/>
      <c r="AE466" s="794"/>
      <c r="AF466" s="794"/>
      <c r="AG466" s="794"/>
      <c r="AH466" s="794"/>
      <c r="AI466" s="794"/>
      <c r="AJ466" s="794"/>
      <c r="AK466" s="794"/>
      <c r="AL466" s="806"/>
      <c r="AZ466" s="808"/>
      <c r="BA466" s="754"/>
      <c r="BB466" s="754"/>
      <c r="BC466" s="754"/>
      <c r="BD466" s="754"/>
      <c r="BE466" s="754"/>
      <c r="BF466" s="754"/>
      <c r="BG466" s="754"/>
      <c r="BH466" s="754"/>
      <c r="BI466" s="754"/>
      <c r="BJ466" s="754"/>
    </row>
    <row r="467" spans="6:62" ht="93" customHeight="1" x14ac:dyDescent="0.2">
      <c r="F467" s="790"/>
      <c r="G467" s="791"/>
      <c r="H467" s="791"/>
      <c r="I467" s="791"/>
      <c r="J467" s="791"/>
      <c r="K467" s="791"/>
      <c r="L467" s="791"/>
      <c r="M467" s="791"/>
      <c r="N467" s="791"/>
      <c r="U467" s="793"/>
      <c r="V467" s="794"/>
      <c r="W467" s="794"/>
      <c r="X467" s="794"/>
      <c r="Y467" s="794"/>
      <c r="Z467" s="794"/>
      <c r="AA467" s="794"/>
      <c r="AB467" s="794"/>
      <c r="AC467" s="794"/>
      <c r="AD467" s="794"/>
      <c r="AE467" s="794"/>
      <c r="AF467" s="794"/>
      <c r="AG467" s="794"/>
      <c r="AH467" s="794"/>
      <c r="AI467" s="794"/>
      <c r="AJ467" s="794"/>
      <c r="AK467" s="794"/>
      <c r="AL467" s="806"/>
      <c r="AZ467" s="808"/>
      <c r="BA467" s="754"/>
      <c r="BB467" s="754"/>
      <c r="BC467" s="754"/>
      <c r="BD467" s="754"/>
      <c r="BE467" s="754"/>
      <c r="BF467" s="754"/>
      <c r="BG467" s="754"/>
      <c r="BH467" s="754"/>
      <c r="BI467" s="754"/>
      <c r="BJ467" s="754"/>
    </row>
    <row r="468" spans="6:62" ht="93" customHeight="1" x14ac:dyDescent="0.2">
      <c r="F468" s="790"/>
      <c r="G468" s="791"/>
      <c r="H468" s="791"/>
      <c r="I468" s="791"/>
      <c r="J468" s="791"/>
      <c r="K468" s="791"/>
      <c r="L468" s="791"/>
      <c r="M468" s="791"/>
      <c r="N468" s="791"/>
      <c r="U468" s="793"/>
      <c r="V468" s="794"/>
      <c r="W468" s="794"/>
      <c r="X468" s="794"/>
      <c r="Y468" s="794"/>
      <c r="Z468" s="794"/>
      <c r="AA468" s="794"/>
      <c r="AB468" s="794"/>
      <c r="AC468" s="794"/>
      <c r="AD468" s="794"/>
      <c r="AE468" s="794"/>
      <c r="AF468" s="794"/>
      <c r="AG468" s="794"/>
      <c r="AH468" s="794"/>
      <c r="AI468" s="794"/>
      <c r="AJ468" s="794"/>
      <c r="AK468" s="794"/>
      <c r="AL468" s="806"/>
      <c r="AZ468" s="808"/>
      <c r="BA468" s="754"/>
      <c r="BB468" s="754"/>
      <c r="BC468" s="754"/>
      <c r="BD468" s="754"/>
      <c r="BE468" s="754"/>
      <c r="BF468" s="754"/>
      <c r="BG468" s="754"/>
      <c r="BH468" s="754"/>
      <c r="BI468" s="754"/>
      <c r="BJ468" s="754"/>
    </row>
    <row r="469" spans="6:62" ht="93" customHeight="1" x14ac:dyDescent="0.2">
      <c r="F469" s="790"/>
      <c r="G469" s="791"/>
      <c r="H469" s="791"/>
      <c r="I469" s="791"/>
      <c r="J469" s="791"/>
      <c r="K469" s="791"/>
      <c r="L469" s="791"/>
      <c r="M469" s="791"/>
      <c r="N469" s="791"/>
      <c r="U469" s="793"/>
      <c r="V469" s="794"/>
      <c r="W469" s="794"/>
      <c r="X469" s="794"/>
      <c r="Y469" s="794"/>
      <c r="Z469" s="794"/>
      <c r="AA469" s="794"/>
      <c r="AB469" s="794"/>
      <c r="AC469" s="794"/>
      <c r="AD469" s="794"/>
      <c r="AE469" s="794"/>
      <c r="AF469" s="794"/>
      <c r="AG469" s="794"/>
      <c r="AH469" s="794"/>
      <c r="AI469" s="794"/>
      <c r="AJ469" s="794"/>
      <c r="AK469" s="794"/>
      <c r="AL469" s="806"/>
      <c r="AZ469" s="808"/>
      <c r="BA469" s="754"/>
      <c r="BB469" s="754"/>
      <c r="BC469" s="754"/>
      <c r="BD469" s="754"/>
      <c r="BE469" s="754"/>
      <c r="BF469" s="754"/>
      <c r="BG469" s="754"/>
      <c r="BH469" s="754"/>
      <c r="BI469" s="754"/>
      <c r="BJ469" s="754"/>
    </row>
    <row r="470" spans="6:62" ht="93" customHeight="1" x14ac:dyDescent="0.2">
      <c r="F470" s="790"/>
      <c r="G470" s="791"/>
      <c r="H470" s="791"/>
      <c r="I470" s="791"/>
      <c r="J470" s="791"/>
      <c r="K470" s="791"/>
      <c r="L470" s="791"/>
      <c r="M470" s="791"/>
      <c r="N470" s="791"/>
      <c r="U470" s="793"/>
      <c r="V470" s="794"/>
      <c r="W470" s="794"/>
      <c r="X470" s="794"/>
      <c r="Y470" s="794"/>
      <c r="Z470" s="794"/>
      <c r="AA470" s="794"/>
      <c r="AB470" s="794"/>
      <c r="AC470" s="794"/>
      <c r="AD470" s="794"/>
      <c r="AE470" s="794"/>
      <c r="AF470" s="794"/>
      <c r="AG470" s="794"/>
      <c r="AH470" s="794"/>
      <c r="AI470" s="794"/>
      <c r="AJ470" s="794"/>
      <c r="AK470" s="794"/>
      <c r="AL470" s="806"/>
      <c r="AZ470" s="808"/>
      <c r="BA470" s="754"/>
      <c r="BB470" s="754"/>
      <c r="BC470" s="754"/>
      <c r="BD470" s="754"/>
      <c r="BE470" s="754"/>
      <c r="BF470" s="754"/>
      <c r="BG470" s="754"/>
      <c r="BH470" s="754"/>
      <c r="BI470" s="754"/>
      <c r="BJ470" s="754"/>
    </row>
    <row r="471" spans="6:62" ht="93" customHeight="1" x14ac:dyDescent="0.2">
      <c r="F471" s="790"/>
      <c r="G471" s="791"/>
      <c r="H471" s="791"/>
      <c r="I471" s="791"/>
      <c r="J471" s="791"/>
      <c r="K471" s="791"/>
      <c r="L471" s="791"/>
      <c r="M471" s="791"/>
      <c r="N471" s="791"/>
      <c r="U471" s="793"/>
      <c r="V471" s="794"/>
      <c r="W471" s="794"/>
      <c r="X471" s="794"/>
      <c r="Y471" s="794"/>
      <c r="Z471" s="794"/>
      <c r="AA471" s="794"/>
      <c r="AB471" s="794"/>
      <c r="AC471" s="794"/>
      <c r="AD471" s="794"/>
      <c r="AE471" s="794"/>
      <c r="AF471" s="794"/>
      <c r="AG471" s="794"/>
      <c r="AH471" s="794"/>
      <c r="AI471" s="794"/>
      <c r="AJ471" s="794"/>
      <c r="AK471" s="794"/>
      <c r="AL471" s="806"/>
      <c r="AZ471" s="808"/>
      <c r="BA471" s="754"/>
      <c r="BB471" s="754"/>
      <c r="BC471" s="754"/>
      <c r="BD471" s="754"/>
      <c r="BE471" s="754"/>
      <c r="BF471" s="754"/>
      <c r="BG471" s="754"/>
      <c r="BH471" s="754"/>
      <c r="BI471" s="754"/>
      <c r="BJ471" s="754"/>
    </row>
    <row r="472" spans="6:62" ht="93" customHeight="1" x14ac:dyDescent="0.2">
      <c r="F472" s="790"/>
      <c r="G472" s="791"/>
      <c r="H472" s="791"/>
      <c r="I472" s="791"/>
      <c r="J472" s="791"/>
      <c r="K472" s="791"/>
      <c r="L472" s="791"/>
      <c r="M472" s="791"/>
      <c r="N472" s="791"/>
      <c r="U472" s="793"/>
      <c r="V472" s="794"/>
      <c r="W472" s="794"/>
      <c r="X472" s="794"/>
      <c r="Y472" s="794"/>
      <c r="Z472" s="794"/>
      <c r="AA472" s="794"/>
      <c r="AB472" s="794"/>
      <c r="AC472" s="794"/>
      <c r="AD472" s="794"/>
      <c r="AE472" s="794"/>
      <c r="AF472" s="794"/>
      <c r="AG472" s="794"/>
      <c r="AH472" s="794"/>
      <c r="AI472" s="794"/>
      <c r="AJ472" s="794"/>
      <c r="AK472" s="794"/>
      <c r="AL472" s="806"/>
      <c r="AZ472" s="808"/>
      <c r="BA472" s="754"/>
      <c r="BB472" s="754"/>
      <c r="BC472" s="754"/>
      <c r="BD472" s="754"/>
      <c r="BE472" s="754"/>
      <c r="BF472" s="754"/>
      <c r="BG472" s="754"/>
      <c r="BH472" s="754"/>
      <c r="BI472" s="754"/>
      <c r="BJ472" s="754"/>
    </row>
    <row r="473" spans="6:62" ht="93" customHeight="1" x14ac:dyDescent="0.2">
      <c r="F473" s="790"/>
      <c r="G473" s="791"/>
      <c r="H473" s="791"/>
      <c r="I473" s="791"/>
      <c r="J473" s="791"/>
      <c r="K473" s="791"/>
      <c r="L473" s="791"/>
      <c r="M473" s="791"/>
      <c r="N473" s="791"/>
      <c r="U473" s="793"/>
      <c r="V473" s="794"/>
      <c r="W473" s="794"/>
      <c r="X473" s="794"/>
      <c r="Y473" s="794"/>
      <c r="Z473" s="794"/>
      <c r="AA473" s="794"/>
      <c r="AB473" s="794"/>
      <c r="AC473" s="794"/>
      <c r="AD473" s="794"/>
      <c r="AE473" s="794"/>
      <c r="AF473" s="794"/>
      <c r="AG473" s="794"/>
      <c r="AH473" s="794"/>
      <c r="AI473" s="794"/>
      <c r="AJ473" s="794"/>
      <c r="AK473" s="794"/>
      <c r="AL473" s="806"/>
      <c r="AZ473" s="808"/>
      <c r="BA473" s="754"/>
      <c r="BB473" s="754"/>
      <c r="BC473" s="754"/>
      <c r="BD473" s="754"/>
      <c r="BE473" s="754"/>
      <c r="BF473" s="754"/>
      <c r="BG473" s="754"/>
      <c r="BH473" s="754"/>
      <c r="BI473" s="754"/>
      <c r="BJ473" s="754"/>
    </row>
    <row r="474" spans="6:62" ht="93" customHeight="1" x14ac:dyDescent="0.2">
      <c r="F474" s="790"/>
      <c r="G474" s="791"/>
      <c r="H474" s="791"/>
      <c r="I474" s="791"/>
      <c r="J474" s="791"/>
      <c r="K474" s="791"/>
      <c r="L474" s="791"/>
      <c r="M474" s="791"/>
      <c r="N474" s="791"/>
      <c r="U474" s="793"/>
      <c r="V474" s="794"/>
      <c r="W474" s="794"/>
      <c r="X474" s="794"/>
      <c r="Y474" s="794"/>
      <c r="Z474" s="794"/>
      <c r="AA474" s="794"/>
      <c r="AB474" s="794"/>
      <c r="AC474" s="794"/>
      <c r="AD474" s="794"/>
      <c r="AE474" s="794"/>
      <c r="AF474" s="794"/>
      <c r="AG474" s="794"/>
      <c r="AH474" s="794"/>
      <c r="AI474" s="794"/>
      <c r="AJ474" s="794"/>
      <c r="AK474" s="794"/>
      <c r="AL474" s="806"/>
      <c r="AZ474" s="808"/>
      <c r="BA474" s="754"/>
      <c r="BB474" s="754"/>
      <c r="BC474" s="754"/>
      <c r="BD474" s="754"/>
      <c r="BE474" s="754"/>
      <c r="BF474" s="754"/>
      <c r="BG474" s="754"/>
      <c r="BH474" s="754"/>
      <c r="BI474" s="754"/>
      <c r="BJ474" s="754"/>
    </row>
    <row r="475" spans="6:62" ht="93" customHeight="1" x14ac:dyDescent="0.2">
      <c r="F475" s="790"/>
      <c r="G475" s="791"/>
      <c r="H475" s="791"/>
      <c r="I475" s="791"/>
      <c r="J475" s="791"/>
      <c r="K475" s="791"/>
      <c r="L475" s="791"/>
      <c r="M475" s="791"/>
      <c r="N475" s="791"/>
      <c r="U475" s="793"/>
      <c r="V475" s="794"/>
      <c r="W475" s="794"/>
      <c r="X475" s="794"/>
      <c r="Y475" s="794"/>
      <c r="Z475" s="794"/>
      <c r="AA475" s="794"/>
      <c r="AB475" s="794"/>
      <c r="AC475" s="794"/>
      <c r="AD475" s="794"/>
      <c r="AE475" s="794"/>
      <c r="AF475" s="794"/>
      <c r="AG475" s="794"/>
      <c r="AH475" s="794"/>
      <c r="AI475" s="794"/>
      <c r="AJ475" s="794"/>
      <c r="AK475" s="794"/>
      <c r="AL475" s="806"/>
      <c r="AZ475" s="808"/>
      <c r="BA475" s="754"/>
      <c r="BB475" s="754"/>
      <c r="BC475" s="754"/>
      <c r="BD475" s="754"/>
      <c r="BE475" s="754"/>
      <c r="BF475" s="754"/>
      <c r="BG475" s="754"/>
      <c r="BH475" s="754"/>
      <c r="BI475" s="754"/>
      <c r="BJ475" s="754"/>
    </row>
    <row r="476" spans="6:62" ht="93" customHeight="1" x14ac:dyDescent="0.2">
      <c r="F476" s="790"/>
      <c r="G476" s="791"/>
      <c r="H476" s="791"/>
      <c r="I476" s="791"/>
      <c r="J476" s="791"/>
      <c r="K476" s="791"/>
      <c r="L476" s="791"/>
      <c r="M476" s="791"/>
      <c r="N476" s="791"/>
      <c r="U476" s="793"/>
      <c r="V476" s="794"/>
      <c r="W476" s="794"/>
      <c r="X476" s="794"/>
      <c r="Y476" s="794"/>
      <c r="Z476" s="794"/>
      <c r="AA476" s="794"/>
      <c r="AB476" s="794"/>
      <c r="AC476" s="794"/>
      <c r="AD476" s="794"/>
      <c r="AE476" s="794"/>
      <c r="AF476" s="794"/>
      <c r="AG476" s="794"/>
      <c r="AH476" s="794"/>
      <c r="AI476" s="794"/>
      <c r="AJ476" s="794"/>
      <c r="AK476" s="794"/>
      <c r="AL476" s="806"/>
      <c r="AZ476" s="808"/>
      <c r="BA476" s="754"/>
      <c r="BB476" s="754"/>
      <c r="BC476" s="754"/>
      <c r="BD476" s="754"/>
      <c r="BE476" s="754"/>
      <c r="BF476" s="754"/>
      <c r="BG476" s="754"/>
      <c r="BH476" s="754"/>
      <c r="BI476" s="754"/>
      <c r="BJ476" s="754"/>
    </row>
    <row r="477" spans="6:62" ht="93" customHeight="1" x14ac:dyDescent="0.2">
      <c r="F477" s="790"/>
      <c r="G477" s="791"/>
      <c r="H477" s="791"/>
      <c r="I477" s="791"/>
      <c r="J477" s="791"/>
      <c r="K477" s="791"/>
      <c r="L477" s="791"/>
      <c r="M477" s="791"/>
      <c r="N477" s="791"/>
      <c r="U477" s="793"/>
      <c r="V477" s="794"/>
      <c r="W477" s="794"/>
      <c r="X477" s="794"/>
      <c r="Y477" s="794"/>
      <c r="Z477" s="794"/>
      <c r="AA477" s="794"/>
      <c r="AB477" s="794"/>
      <c r="AC477" s="794"/>
      <c r="AD477" s="794"/>
      <c r="AE477" s="794"/>
      <c r="AF477" s="794"/>
      <c r="AG477" s="794"/>
      <c r="AH477" s="794"/>
      <c r="AI477" s="794"/>
      <c r="AJ477" s="794"/>
      <c r="AK477" s="794"/>
      <c r="AL477" s="806"/>
      <c r="AZ477" s="808"/>
      <c r="BA477" s="754"/>
      <c r="BB477" s="754"/>
      <c r="BC477" s="754"/>
      <c r="BD477" s="754"/>
      <c r="BE477" s="754"/>
      <c r="BF477" s="754"/>
      <c r="BG477" s="754"/>
      <c r="BH477" s="754"/>
      <c r="BI477" s="754"/>
      <c r="BJ477" s="754"/>
    </row>
    <row r="478" spans="6:62" ht="93" customHeight="1" x14ac:dyDescent="0.2">
      <c r="F478" s="790"/>
      <c r="G478" s="791"/>
      <c r="H478" s="791"/>
      <c r="I478" s="791"/>
      <c r="J478" s="791"/>
      <c r="K478" s="791"/>
      <c r="L478" s="791"/>
      <c r="M478" s="791"/>
      <c r="N478" s="791"/>
      <c r="U478" s="793"/>
      <c r="V478" s="794"/>
      <c r="W478" s="794"/>
      <c r="X478" s="794"/>
      <c r="Y478" s="794"/>
      <c r="Z478" s="794"/>
      <c r="AA478" s="794"/>
      <c r="AB478" s="794"/>
      <c r="AC478" s="794"/>
      <c r="AD478" s="794"/>
      <c r="AE478" s="794"/>
      <c r="AF478" s="794"/>
      <c r="AG478" s="794"/>
      <c r="AH478" s="794"/>
      <c r="AI478" s="794"/>
      <c r="AJ478" s="794"/>
      <c r="AK478" s="794"/>
      <c r="AL478" s="806"/>
      <c r="AZ478" s="808"/>
      <c r="BA478" s="754"/>
      <c r="BB478" s="754"/>
      <c r="BC478" s="754"/>
      <c r="BD478" s="754"/>
      <c r="BE478" s="754"/>
      <c r="BF478" s="754"/>
      <c r="BG478" s="754"/>
      <c r="BH478" s="754"/>
      <c r="BI478" s="754"/>
      <c r="BJ478" s="754"/>
    </row>
    <row r="479" spans="6:62" ht="93" customHeight="1" x14ac:dyDescent="0.2">
      <c r="F479" s="790"/>
      <c r="G479" s="791"/>
      <c r="H479" s="791"/>
      <c r="I479" s="791"/>
      <c r="J479" s="791"/>
      <c r="K479" s="791"/>
      <c r="L479" s="791"/>
      <c r="M479" s="791"/>
      <c r="N479" s="791"/>
      <c r="U479" s="793"/>
      <c r="V479" s="794"/>
      <c r="W479" s="794"/>
      <c r="X479" s="794"/>
      <c r="Y479" s="794"/>
      <c r="Z479" s="794"/>
      <c r="AA479" s="794"/>
      <c r="AB479" s="794"/>
      <c r="AC479" s="794"/>
      <c r="AD479" s="794"/>
      <c r="AE479" s="794"/>
      <c r="AF479" s="794"/>
      <c r="AG479" s="794"/>
      <c r="AH479" s="794"/>
      <c r="AI479" s="794"/>
      <c r="AJ479" s="794"/>
      <c r="AK479" s="794"/>
      <c r="AL479" s="806"/>
      <c r="AZ479" s="808"/>
      <c r="BA479" s="754"/>
      <c r="BB479" s="754"/>
      <c r="BC479" s="754"/>
      <c r="BD479" s="754"/>
      <c r="BE479" s="754"/>
      <c r="BF479" s="754"/>
      <c r="BG479" s="754"/>
      <c r="BH479" s="754"/>
      <c r="BI479" s="754"/>
      <c r="BJ479" s="754"/>
    </row>
    <row r="480" spans="6:62" ht="93" customHeight="1" x14ac:dyDescent="0.2">
      <c r="F480" s="790"/>
      <c r="G480" s="791"/>
      <c r="H480" s="791"/>
      <c r="I480" s="791"/>
      <c r="J480" s="791"/>
      <c r="K480" s="791"/>
      <c r="L480" s="791"/>
      <c r="M480" s="791"/>
      <c r="N480" s="791"/>
      <c r="U480" s="793"/>
      <c r="V480" s="794"/>
      <c r="W480" s="794"/>
      <c r="X480" s="794"/>
      <c r="Y480" s="794"/>
      <c r="Z480" s="794"/>
      <c r="AA480" s="794"/>
      <c r="AB480" s="794"/>
      <c r="AC480" s="794"/>
      <c r="AD480" s="794"/>
      <c r="AE480" s="794"/>
      <c r="AF480" s="794"/>
      <c r="AG480" s="794"/>
      <c r="AH480" s="794"/>
      <c r="AI480" s="794"/>
      <c r="AJ480" s="794"/>
      <c r="AK480" s="794"/>
      <c r="AL480" s="806"/>
      <c r="AZ480" s="808"/>
      <c r="BA480" s="754"/>
      <c r="BB480" s="754"/>
      <c r="BC480" s="754"/>
      <c r="BD480" s="754"/>
      <c r="BE480" s="754"/>
      <c r="BF480" s="754"/>
      <c r="BG480" s="754"/>
      <c r="BH480" s="754"/>
      <c r="BI480" s="754"/>
      <c r="BJ480" s="754"/>
    </row>
    <row r="481" spans="6:62" ht="93" customHeight="1" x14ac:dyDescent="0.2">
      <c r="F481" s="790"/>
      <c r="G481" s="791"/>
      <c r="H481" s="791"/>
      <c r="I481" s="791"/>
      <c r="J481" s="791"/>
      <c r="K481" s="791"/>
      <c r="L481" s="791"/>
      <c r="M481" s="791"/>
      <c r="N481" s="791"/>
      <c r="U481" s="793"/>
      <c r="V481" s="794"/>
      <c r="W481" s="794"/>
      <c r="X481" s="794"/>
      <c r="Y481" s="794"/>
      <c r="Z481" s="794"/>
      <c r="AA481" s="794"/>
      <c r="AB481" s="794"/>
      <c r="AC481" s="794"/>
      <c r="AD481" s="794"/>
      <c r="AE481" s="794"/>
      <c r="AF481" s="794"/>
      <c r="AG481" s="794"/>
      <c r="AH481" s="794"/>
      <c r="AI481" s="794"/>
      <c r="AJ481" s="794"/>
      <c r="AK481" s="794"/>
      <c r="AL481" s="806"/>
      <c r="AZ481" s="808"/>
      <c r="BA481" s="754"/>
      <c r="BB481" s="754"/>
      <c r="BC481" s="754"/>
      <c r="BD481" s="754"/>
      <c r="BE481" s="754"/>
      <c r="BF481" s="754"/>
      <c r="BG481" s="754"/>
      <c r="BH481" s="754"/>
      <c r="BI481" s="754"/>
      <c r="BJ481" s="754"/>
    </row>
    <row r="482" spans="6:62" ht="93" customHeight="1" x14ac:dyDescent="0.2">
      <c r="F482" s="790"/>
      <c r="G482" s="791"/>
      <c r="H482" s="791"/>
      <c r="I482" s="791"/>
      <c r="J482" s="791"/>
      <c r="K482" s="791"/>
      <c r="L482" s="791"/>
      <c r="M482" s="791"/>
      <c r="N482" s="791"/>
      <c r="U482" s="793"/>
      <c r="V482" s="794"/>
      <c r="W482" s="794"/>
      <c r="X482" s="794"/>
      <c r="Y482" s="794"/>
      <c r="Z482" s="794"/>
      <c r="AA482" s="794"/>
      <c r="AB482" s="794"/>
      <c r="AC482" s="794"/>
      <c r="AD482" s="794"/>
      <c r="AE482" s="794"/>
      <c r="AF482" s="794"/>
      <c r="AG482" s="794"/>
      <c r="AH482" s="794"/>
      <c r="AI482" s="794"/>
      <c r="AJ482" s="794"/>
      <c r="AK482" s="794"/>
      <c r="AL482" s="806"/>
      <c r="AZ482" s="808"/>
      <c r="BA482" s="754"/>
      <c r="BB482" s="754"/>
      <c r="BC482" s="754"/>
      <c r="BD482" s="754"/>
      <c r="BE482" s="754"/>
      <c r="BF482" s="754"/>
      <c r="BG482" s="754"/>
      <c r="BH482" s="754"/>
      <c r="BI482" s="754"/>
      <c r="BJ482" s="754"/>
    </row>
    <row r="483" spans="6:62" ht="93" customHeight="1" x14ac:dyDescent="0.2">
      <c r="F483" s="790"/>
      <c r="G483" s="791"/>
      <c r="H483" s="791"/>
      <c r="I483" s="791"/>
      <c r="J483" s="791"/>
      <c r="K483" s="791"/>
      <c r="L483" s="791"/>
      <c r="M483" s="791"/>
      <c r="N483" s="791"/>
      <c r="U483" s="793"/>
      <c r="V483" s="794"/>
      <c r="W483" s="794"/>
      <c r="X483" s="794"/>
      <c r="Y483" s="794"/>
      <c r="Z483" s="794"/>
      <c r="AA483" s="794"/>
      <c r="AB483" s="794"/>
      <c r="AC483" s="794"/>
      <c r="AD483" s="794"/>
      <c r="AE483" s="794"/>
      <c r="AF483" s="794"/>
      <c r="AG483" s="794"/>
      <c r="AH483" s="794"/>
      <c r="AI483" s="794"/>
      <c r="AJ483" s="794"/>
      <c r="AK483" s="794"/>
      <c r="AL483" s="806"/>
      <c r="AZ483" s="808"/>
      <c r="BA483" s="754"/>
      <c r="BB483" s="754"/>
      <c r="BC483" s="754"/>
      <c r="BD483" s="754"/>
      <c r="BE483" s="754"/>
      <c r="BF483" s="754"/>
      <c r="BG483" s="754"/>
      <c r="BH483" s="754"/>
      <c r="BI483" s="754"/>
      <c r="BJ483" s="754"/>
    </row>
    <row r="484" spans="6:62" ht="93" customHeight="1" x14ac:dyDescent="0.2">
      <c r="F484" s="790"/>
      <c r="G484" s="791"/>
      <c r="H484" s="791"/>
      <c r="I484" s="791"/>
      <c r="J484" s="791"/>
      <c r="K484" s="791"/>
      <c r="L484" s="791"/>
      <c r="M484" s="791"/>
      <c r="N484" s="791"/>
      <c r="U484" s="793"/>
      <c r="V484" s="794"/>
      <c r="W484" s="794"/>
      <c r="X484" s="794"/>
      <c r="Y484" s="794"/>
      <c r="Z484" s="794"/>
      <c r="AA484" s="794"/>
      <c r="AB484" s="794"/>
      <c r="AC484" s="794"/>
      <c r="AD484" s="794"/>
      <c r="AE484" s="794"/>
      <c r="AF484" s="794"/>
      <c r="AG484" s="794"/>
      <c r="AH484" s="794"/>
      <c r="AI484" s="794"/>
      <c r="AJ484" s="794"/>
      <c r="AK484" s="794"/>
      <c r="AL484" s="806"/>
      <c r="AZ484" s="808"/>
      <c r="BA484" s="754"/>
      <c r="BB484" s="754"/>
      <c r="BC484" s="754"/>
      <c r="BD484" s="754"/>
      <c r="BE484" s="754"/>
      <c r="BF484" s="754"/>
      <c r="BG484" s="754"/>
      <c r="BH484" s="754"/>
      <c r="BI484" s="754"/>
      <c r="BJ484" s="754"/>
    </row>
    <row r="485" spans="6:62" ht="93" customHeight="1" x14ac:dyDescent="0.2">
      <c r="F485" s="790"/>
      <c r="G485" s="791"/>
      <c r="H485" s="791"/>
      <c r="I485" s="791"/>
      <c r="J485" s="791"/>
      <c r="K485" s="791"/>
      <c r="L485" s="791"/>
      <c r="M485" s="791"/>
      <c r="N485" s="791"/>
      <c r="U485" s="793"/>
      <c r="V485" s="794"/>
      <c r="W485" s="794"/>
      <c r="X485" s="794"/>
      <c r="Y485" s="794"/>
      <c r="Z485" s="794"/>
      <c r="AA485" s="794"/>
      <c r="AB485" s="794"/>
      <c r="AC485" s="794"/>
      <c r="AD485" s="794"/>
      <c r="AE485" s="794"/>
      <c r="AF485" s="794"/>
      <c r="AG485" s="794"/>
      <c r="AH485" s="794"/>
      <c r="AI485" s="794"/>
      <c r="AJ485" s="794"/>
      <c r="AK485" s="794"/>
      <c r="AL485" s="806"/>
      <c r="AZ485" s="808"/>
      <c r="BA485" s="754"/>
      <c r="BB485" s="754"/>
      <c r="BC485" s="754"/>
      <c r="BD485" s="754"/>
      <c r="BE485" s="754"/>
      <c r="BF485" s="754"/>
      <c r="BG485" s="754"/>
      <c r="BH485" s="754"/>
      <c r="BI485" s="754"/>
      <c r="BJ485" s="754"/>
    </row>
    <row r="486" spans="6:62" ht="93" customHeight="1" x14ac:dyDescent="0.2">
      <c r="F486" s="790"/>
      <c r="G486" s="791"/>
      <c r="H486" s="791"/>
      <c r="I486" s="791"/>
      <c r="J486" s="791"/>
      <c r="K486" s="791"/>
      <c r="L486" s="791"/>
      <c r="M486" s="791"/>
      <c r="N486" s="791"/>
      <c r="U486" s="793"/>
      <c r="V486" s="794"/>
      <c r="W486" s="794"/>
      <c r="X486" s="794"/>
      <c r="Y486" s="794"/>
      <c r="Z486" s="794"/>
      <c r="AA486" s="794"/>
      <c r="AB486" s="794"/>
      <c r="AC486" s="794"/>
      <c r="AD486" s="794"/>
      <c r="AE486" s="794"/>
      <c r="AF486" s="794"/>
      <c r="AG486" s="794"/>
      <c r="AH486" s="794"/>
      <c r="AI486" s="794"/>
      <c r="AJ486" s="794"/>
      <c r="AK486" s="794"/>
      <c r="AL486" s="806"/>
      <c r="AZ486" s="808"/>
      <c r="BA486" s="754"/>
      <c r="BB486" s="754"/>
      <c r="BC486" s="754"/>
      <c r="BD486" s="754"/>
      <c r="BE486" s="754"/>
      <c r="BF486" s="754"/>
      <c r="BG486" s="754"/>
      <c r="BH486" s="754"/>
      <c r="BI486" s="754"/>
      <c r="BJ486" s="754"/>
    </row>
    <row r="487" spans="6:62" ht="93" customHeight="1" x14ac:dyDescent="0.2">
      <c r="F487" s="790"/>
      <c r="G487" s="791"/>
      <c r="H487" s="791"/>
      <c r="I487" s="791"/>
      <c r="J487" s="791"/>
      <c r="K487" s="791"/>
      <c r="L487" s="791"/>
      <c r="M487" s="791"/>
      <c r="N487" s="791"/>
      <c r="U487" s="793"/>
      <c r="V487" s="794"/>
      <c r="W487" s="794"/>
      <c r="X487" s="794"/>
      <c r="Y487" s="794"/>
      <c r="Z487" s="794"/>
      <c r="AA487" s="794"/>
      <c r="AB487" s="794"/>
      <c r="AC487" s="794"/>
      <c r="AD487" s="794"/>
      <c r="AE487" s="794"/>
      <c r="AF487" s="794"/>
      <c r="AG487" s="794"/>
      <c r="AH487" s="794"/>
      <c r="AI487" s="794"/>
      <c r="AJ487" s="794"/>
      <c r="AK487" s="794"/>
      <c r="AL487" s="806"/>
      <c r="AZ487" s="808"/>
      <c r="BA487" s="754"/>
      <c r="BB487" s="754"/>
      <c r="BC487" s="754"/>
      <c r="BD487" s="754"/>
      <c r="BE487" s="754"/>
      <c r="BF487" s="754"/>
      <c r="BG487" s="754"/>
      <c r="BH487" s="754"/>
      <c r="BI487" s="754"/>
      <c r="BJ487" s="754"/>
    </row>
    <row r="488" spans="6:62" ht="93" customHeight="1" x14ac:dyDescent="0.2">
      <c r="F488" s="790"/>
      <c r="G488" s="791"/>
      <c r="H488" s="791"/>
      <c r="I488" s="791"/>
      <c r="J488" s="791"/>
      <c r="K488" s="791"/>
      <c r="L488" s="791"/>
      <c r="M488" s="791"/>
      <c r="N488" s="791"/>
      <c r="U488" s="793"/>
      <c r="V488" s="794"/>
      <c r="W488" s="794"/>
      <c r="X488" s="794"/>
      <c r="Y488" s="794"/>
      <c r="Z488" s="794"/>
      <c r="AA488" s="794"/>
      <c r="AB488" s="794"/>
      <c r="AC488" s="794"/>
      <c r="AD488" s="794"/>
      <c r="AE488" s="794"/>
      <c r="AF488" s="794"/>
      <c r="AG488" s="794"/>
      <c r="AH488" s="794"/>
      <c r="AI488" s="794"/>
      <c r="AJ488" s="794"/>
      <c r="AK488" s="794"/>
      <c r="AL488" s="806"/>
      <c r="AZ488" s="808"/>
      <c r="BA488" s="754"/>
      <c r="BB488" s="754"/>
      <c r="BC488" s="754"/>
      <c r="BD488" s="754"/>
      <c r="BE488" s="754"/>
      <c r="BF488" s="754"/>
      <c r="BG488" s="754"/>
      <c r="BH488" s="754"/>
      <c r="BI488" s="754"/>
      <c r="BJ488" s="754"/>
    </row>
    <row r="489" spans="6:62" ht="93" customHeight="1" x14ac:dyDescent="0.2">
      <c r="F489" s="790"/>
      <c r="G489" s="791"/>
      <c r="H489" s="791"/>
      <c r="I489" s="791"/>
      <c r="J489" s="791"/>
      <c r="K489" s="791"/>
      <c r="L489" s="791"/>
      <c r="M489" s="791"/>
      <c r="N489" s="791"/>
      <c r="U489" s="793"/>
      <c r="V489" s="794"/>
      <c r="W489" s="794"/>
      <c r="X489" s="794"/>
      <c r="Y489" s="794"/>
      <c r="Z489" s="794"/>
      <c r="AA489" s="794"/>
      <c r="AB489" s="794"/>
      <c r="AC489" s="794"/>
      <c r="AD489" s="794"/>
      <c r="AE489" s="794"/>
      <c r="AF489" s="794"/>
      <c r="AG489" s="794"/>
      <c r="AH489" s="794"/>
      <c r="AI489" s="794"/>
      <c r="AJ489" s="794"/>
      <c r="AK489" s="794"/>
      <c r="AL489" s="806"/>
      <c r="AZ489" s="808"/>
      <c r="BA489" s="754"/>
      <c r="BB489" s="754"/>
      <c r="BC489" s="754"/>
      <c r="BD489" s="754"/>
      <c r="BE489" s="754"/>
      <c r="BF489" s="754"/>
      <c r="BG489" s="754"/>
      <c r="BH489" s="754"/>
      <c r="BI489" s="754"/>
      <c r="BJ489" s="754"/>
    </row>
    <row r="490" spans="6:62" ht="93" customHeight="1" x14ac:dyDescent="0.2">
      <c r="F490" s="790"/>
      <c r="G490" s="791"/>
      <c r="H490" s="791"/>
      <c r="I490" s="791"/>
      <c r="J490" s="791"/>
      <c r="K490" s="791"/>
      <c r="L490" s="791"/>
      <c r="M490" s="791"/>
      <c r="N490" s="791"/>
      <c r="U490" s="793"/>
      <c r="V490" s="794"/>
      <c r="W490" s="794"/>
      <c r="X490" s="794"/>
      <c r="Y490" s="794"/>
      <c r="Z490" s="794"/>
      <c r="AA490" s="794"/>
      <c r="AB490" s="794"/>
      <c r="AC490" s="794"/>
      <c r="AD490" s="794"/>
      <c r="AE490" s="794"/>
      <c r="AF490" s="794"/>
      <c r="AG490" s="794"/>
      <c r="AH490" s="794"/>
      <c r="AI490" s="794"/>
      <c r="AJ490" s="794"/>
      <c r="AK490" s="794"/>
      <c r="AL490" s="806"/>
      <c r="AZ490" s="808"/>
      <c r="BA490" s="754"/>
      <c r="BB490" s="754"/>
      <c r="BC490" s="754"/>
      <c r="BD490" s="754"/>
      <c r="BE490" s="754"/>
      <c r="BF490" s="754"/>
      <c r="BG490" s="754"/>
      <c r="BH490" s="754"/>
      <c r="BI490" s="754"/>
      <c r="BJ490" s="754"/>
    </row>
    <row r="491" spans="6:62" ht="93" customHeight="1" x14ac:dyDescent="0.2">
      <c r="F491" s="790"/>
      <c r="G491" s="791"/>
      <c r="H491" s="791"/>
      <c r="I491" s="791"/>
      <c r="J491" s="791"/>
      <c r="K491" s="791"/>
      <c r="L491" s="791"/>
      <c r="M491" s="791"/>
      <c r="N491" s="791"/>
      <c r="U491" s="793"/>
      <c r="V491" s="794"/>
      <c r="W491" s="794"/>
      <c r="X491" s="794"/>
      <c r="Y491" s="794"/>
      <c r="Z491" s="794"/>
      <c r="AA491" s="794"/>
      <c r="AB491" s="794"/>
      <c r="AC491" s="794"/>
      <c r="AD491" s="794"/>
      <c r="AE491" s="794"/>
      <c r="AF491" s="794"/>
      <c r="AG491" s="794"/>
      <c r="AH491" s="794"/>
      <c r="AI491" s="794"/>
      <c r="AJ491" s="794"/>
      <c r="AK491" s="794"/>
      <c r="AL491" s="806"/>
      <c r="AZ491" s="808"/>
      <c r="BA491" s="754"/>
      <c r="BB491" s="754"/>
      <c r="BC491" s="754"/>
      <c r="BD491" s="754"/>
      <c r="BE491" s="754"/>
      <c r="BF491" s="754"/>
      <c r="BG491" s="754"/>
      <c r="BH491" s="754"/>
      <c r="BI491" s="754"/>
      <c r="BJ491" s="754"/>
    </row>
    <row r="492" spans="6:62" ht="93" customHeight="1" x14ac:dyDescent="0.2">
      <c r="F492" s="790"/>
      <c r="G492" s="791"/>
      <c r="H492" s="791"/>
      <c r="I492" s="791"/>
      <c r="J492" s="791"/>
      <c r="K492" s="791"/>
      <c r="L492" s="791"/>
      <c r="M492" s="791"/>
      <c r="N492" s="791"/>
      <c r="U492" s="793"/>
      <c r="V492" s="794"/>
      <c r="W492" s="794"/>
      <c r="X492" s="794"/>
      <c r="Y492" s="794"/>
      <c r="Z492" s="794"/>
      <c r="AA492" s="794"/>
      <c r="AB492" s="794"/>
      <c r="AC492" s="794"/>
      <c r="AD492" s="794"/>
      <c r="AE492" s="794"/>
      <c r="AF492" s="794"/>
      <c r="AG492" s="794"/>
      <c r="AH492" s="794"/>
      <c r="AI492" s="794"/>
      <c r="AJ492" s="794"/>
      <c r="AK492" s="794"/>
      <c r="AL492" s="806"/>
      <c r="AZ492" s="808"/>
      <c r="BA492" s="754"/>
      <c r="BB492" s="754"/>
      <c r="BC492" s="754"/>
      <c r="BD492" s="754"/>
      <c r="BE492" s="754"/>
      <c r="BF492" s="754"/>
      <c r="BG492" s="754"/>
      <c r="BH492" s="754"/>
      <c r="BI492" s="754"/>
      <c r="BJ492" s="754"/>
    </row>
    <row r="493" spans="6:62" ht="93" customHeight="1" x14ac:dyDescent="0.2">
      <c r="F493" s="790"/>
      <c r="G493" s="791"/>
      <c r="H493" s="791"/>
      <c r="I493" s="791"/>
      <c r="J493" s="791"/>
      <c r="K493" s="791"/>
      <c r="L493" s="791"/>
      <c r="M493" s="791"/>
      <c r="N493" s="791"/>
      <c r="U493" s="793"/>
      <c r="V493" s="794"/>
      <c r="W493" s="794"/>
      <c r="X493" s="794"/>
      <c r="Y493" s="794"/>
      <c r="Z493" s="794"/>
      <c r="AA493" s="794"/>
      <c r="AB493" s="794"/>
      <c r="AC493" s="794"/>
      <c r="AD493" s="794"/>
      <c r="AE493" s="794"/>
      <c r="AF493" s="794"/>
      <c r="AG493" s="794"/>
      <c r="AH493" s="794"/>
      <c r="AI493" s="794"/>
      <c r="AJ493" s="794"/>
      <c r="AK493" s="794"/>
      <c r="AL493" s="806"/>
      <c r="AZ493" s="808"/>
      <c r="BA493" s="754"/>
      <c r="BB493" s="754"/>
      <c r="BC493" s="754"/>
      <c r="BD493" s="754"/>
      <c r="BE493" s="754"/>
      <c r="BF493" s="754"/>
      <c r="BG493" s="754"/>
      <c r="BH493" s="754"/>
      <c r="BI493" s="754"/>
      <c r="BJ493" s="754"/>
    </row>
    <row r="494" spans="6:62" ht="93" customHeight="1" x14ac:dyDescent="0.2">
      <c r="F494" s="790"/>
      <c r="G494" s="791"/>
      <c r="H494" s="791"/>
      <c r="I494" s="791"/>
      <c r="J494" s="791"/>
      <c r="K494" s="791"/>
      <c r="L494" s="791"/>
      <c r="M494" s="791"/>
      <c r="N494" s="791"/>
      <c r="U494" s="793"/>
      <c r="V494" s="794"/>
      <c r="W494" s="794"/>
      <c r="X494" s="794"/>
      <c r="Y494" s="794"/>
      <c r="Z494" s="794"/>
      <c r="AA494" s="794"/>
      <c r="AB494" s="794"/>
      <c r="AC494" s="794"/>
      <c r="AD494" s="794"/>
      <c r="AE494" s="794"/>
      <c r="AF494" s="794"/>
      <c r="AG494" s="794"/>
      <c r="AH494" s="794"/>
      <c r="AI494" s="794"/>
      <c r="AJ494" s="794"/>
      <c r="AK494" s="794"/>
      <c r="AL494" s="806"/>
      <c r="AZ494" s="808"/>
      <c r="BA494" s="754"/>
      <c r="BB494" s="754"/>
      <c r="BC494" s="754"/>
      <c r="BD494" s="754"/>
      <c r="BE494" s="754"/>
      <c r="BF494" s="754"/>
      <c r="BG494" s="754"/>
      <c r="BH494" s="754"/>
      <c r="BI494" s="754"/>
      <c r="BJ494" s="754"/>
    </row>
    <row r="495" spans="6:62" ht="93" customHeight="1" x14ac:dyDescent="0.2">
      <c r="F495" s="790"/>
      <c r="G495" s="791"/>
      <c r="H495" s="791"/>
      <c r="I495" s="791"/>
      <c r="J495" s="791"/>
      <c r="K495" s="791"/>
      <c r="L495" s="791"/>
      <c r="M495" s="791"/>
      <c r="N495" s="791"/>
      <c r="U495" s="793"/>
      <c r="V495" s="794"/>
      <c r="W495" s="794"/>
      <c r="X495" s="794"/>
      <c r="Y495" s="794"/>
      <c r="Z495" s="794"/>
      <c r="AA495" s="794"/>
      <c r="AB495" s="794"/>
      <c r="AC495" s="794"/>
      <c r="AD495" s="794"/>
      <c r="AE495" s="794"/>
      <c r="AF495" s="794"/>
      <c r="AG495" s="794"/>
      <c r="AH495" s="794"/>
      <c r="AI495" s="794"/>
      <c r="AJ495" s="794"/>
      <c r="AK495" s="794"/>
      <c r="AL495" s="806"/>
      <c r="AZ495" s="808"/>
      <c r="BA495" s="754"/>
      <c r="BB495" s="754"/>
      <c r="BC495" s="754"/>
      <c r="BD495" s="754"/>
      <c r="BE495" s="754"/>
      <c r="BF495" s="754"/>
      <c r="BG495" s="754"/>
      <c r="BH495" s="754"/>
      <c r="BI495" s="754"/>
      <c r="BJ495" s="754"/>
    </row>
    <row r="496" spans="6:62" ht="93" customHeight="1" x14ac:dyDescent="0.2">
      <c r="F496" s="790"/>
      <c r="G496" s="791"/>
      <c r="H496" s="791"/>
      <c r="I496" s="791"/>
      <c r="J496" s="791"/>
      <c r="K496" s="791"/>
      <c r="L496" s="791"/>
      <c r="M496" s="791"/>
      <c r="N496" s="791"/>
      <c r="U496" s="793"/>
      <c r="V496" s="794"/>
      <c r="W496" s="794"/>
      <c r="X496" s="794"/>
      <c r="Y496" s="794"/>
      <c r="Z496" s="794"/>
      <c r="AA496" s="794"/>
      <c r="AB496" s="794"/>
      <c r="AC496" s="794"/>
      <c r="AD496" s="794"/>
      <c r="AE496" s="794"/>
      <c r="AF496" s="794"/>
      <c r="AG496" s="794"/>
      <c r="AH496" s="794"/>
      <c r="AI496" s="794"/>
      <c r="AJ496" s="794"/>
      <c r="AK496" s="794"/>
      <c r="AL496" s="806"/>
      <c r="AZ496" s="808"/>
      <c r="BA496" s="754"/>
      <c r="BB496" s="754"/>
      <c r="BC496" s="754"/>
      <c r="BD496" s="754"/>
      <c r="BE496" s="754"/>
      <c r="BF496" s="754"/>
      <c r="BG496" s="754"/>
      <c r="BH496" s="754"/>
      <c r="BI496" s="754"/>
      <c r="BJ496" s="754"/>
    </row>
    <row r="497" spans="6:62" ht="93" customHeight="1" x14ac:dyDescent="0.2">
      <c r="F497" s="790"/>
      <c r="G497" s="791"/>
      <c r="H497" s="791"/>
      <c r="I497" s="791"/>
      <c r="J497" s="791"/>
      <c r="K497" s="791"/>
      <c r="L497" s="791"/>
      <c r="M497" s="791"/>
      <c r="N497" s="791"/>
      <c r="U497" s="793"/>
      <c r="V497" s="794"/>
      <c r="W497" s="794"/>
      <c r="X497" s="794"/>
      <c r="Y497" s="794"/>
      <c r="Z497" s="794"/>
      <c r="AA497" s="794"/>
      <c r="AB497" s="794"/>
      <c r="AC497" s="794"/>
      <c r="AD497" s="794"/>
      <c r="AE497" s="794"/>
      <c r="AF497" s="794"/>
      <c r="AG497" s="794"/>
      <c r="AH497" s="794"/>
      <c r="AI497" s="794"/>
      <c r="AJ497" s="794"/>
      <c r="AK497" s="794"/>
      <c r="AL497" s="806"/>
      <c r="AZ497" s="808"/>
      <c r="BA497" s="754"/>
      <c r="BB497" s="754"/>
      <c r="BC497" s="754"/>
      <c r="BD497" s="754"/>
      <c r="BE497" s="754"/>
      <c r="BF497" s="754"/>
      <c r="BG497" s="754"/>
      <c r="BH497" s="754"/>
      <c r="BI497" s="754"/>
      <c r="BJ497" s="754"/>
    </row>
    <row r="498" spans="6:62" ht="93" customHeight="1" x14ac:dyDescent="0.2">
      <c r="F498" s="790"/>
      <c r="G498" s="791"/>
      <c r="H498" s="791"/>
      <c r="I498" s="791"/>
      <c r="J498" s="791"/>
      <c r="K498" s="791"/>
      <c r="L498" s="791"/>
      <c r="M498" s="791"/>
      <c r="N498" s="791"/>
      <c r="U498" s="793"/>
      <c r="V498" s="794"/>
      <c r="W498" s="794"/>
      <c r="X498" s="794"/>
      <c r="Y498" s="794"/>
      <c r="Z498" s="794"/>
      <c r="AA498" s="794"/>
      <c r="AB498" s="794"/>
      <c r="AC498" s="794"/>
      <c r="AD498" s="794"/>
      <c r="AE498" s="794"/>
      <c r="AF498" s="794"/>
      <c r="AG498" s="794"/>
      <c r="AH498" s="794"/>
      <c r="AI498" s="794"/>
      <c r="AJ498" s="794"/>
      <c r="AK498" s="794"/>
      <c r="AL498" s="806"/>
      <c r="AZ498" s="808"/>
      <c r="BA498" s="754"/>
      <c r="BB498" s="754"/>
      <c r="BC498" s="754"/>
      <c r="BD498" s="754"/>
      <c r="BE498" s="754"/>
      <c r="BF498" s="754"/>
      <c r="BG498" s="754"/>
      <c r="BH498" s="754"/>
      <c r="BI498" s="754"/>
      <c r="BJ498" s="754"/>
    </row>
    <row r="499" spans="6:62" ht="93" customHeight="1" x14ac:dyDescent="0.2">
      <c r="F499" s="790"/>
      <c r="G499" s="791"/>
      <c r="H499" s="791"/>
      <c r="I499" s="791"/>
      <c r="J499" s="791"/>
      <c r="K499" s="791"/>
      <c r="L499" s="791"/>
      <c r="M499" s="791"/>
      <c r="N499" s="791"/>
      <c r="U499" s="793"/>
      <c r="V499" s="794"/>
      <c r="W499" s="794"/>
      <c r="X499" s="794"/>
      <c r="Y499" s="794"/>
      <c r="Z499" s="794"/>
      <c r="AA499" s="794"/>
      <c r="AB499" s="794"/>
      <c r="AC499" s="794"/>
      <c r="AD499" s="794"/>
      <c r="AE499" s="794"/>
      <c r="AF499" s="794"/>
      <c r="AG499" s="794"/>
      <c r="AH499" s="794"/>
      <c r="AI499" s="794"/>
      <c r="AJ499" s="794"/>
      <c r="AK499" s="794"/>
      <c r="AL499" s="806"/>
      <c r="AZ499" s="808"/>
      <c r="BA499" s="754"/>
      <c r="BB499" s="754"/>
      <c r="BC499" s="754"/>
      <c r="BD499" s="754"/>
      <c r="BE499" s="754"/>
      <c r="BF499" s="754"/>
      <c r="BG499" s="754"/>
      <c r="BH499" s="754"/>
      <c r="BI499" s="754"/>
      <c r="BJ499" s="754"/>
    </row>
    <row r="500" spans="6:62" ht="93" customHeight="1" x14ac:dyDescent="0.2">
      <c r="F500" s="790"/>
      <c r="G500" s="791"/>
      <c r="H500" s="791"/>
      <c r="I500" s="791"/>
      <c r="J500" s="791"/>
      <c r="K500" s="791"/>
      <c r="L500" s="791"/>
      <c r="M500" s="791"/>
      <c r="N500" s="791"/>
      <c r="U500" s="793"/>
      <c r="V500" s="794"/>
      <c r="W500" s="794"/>
      <c r="X500" s="794"/>
      <c r="Y500" s="794"/>
      <c r="Z500" s="794"/>
      <c r="AA500" s="794"/>
      <c r="AB500" s="794"/>
      <c r="AC500" s="794"/>
      <c r="AD500" s="794"/>
      <c r="AE500" s="794"/>
      <c r="AF500" s="794"/>
      <c r="AG500" s="794"/>
      <c r="AH500" s="794"/>
      <c r="AI500" s="794"/>
      <c r="AJ500" s="794"/>
      <c r="AK500" s="794"/>
      <c r="AL500" s="806"/>
      <c r="AZ500" s="808"/>
      <c r="BA500" s="754"/>
      <c r="BB500" s="754"/>
      <c r="BC500" s="754"/>
      <c r="BD500" s="754"/>
      <c r="BE500" s="754"/>
      <c r="BF500" s="754"/>
      <c r="BG500" s="754"/>
      <c r="BH500" s="754"/>
      <c r="BI500" s="754"/>
      <c r="BJ500" s="754"/>
    </row>
    <row r="501" spans="6:62" ht="93" customHeight="1" x14ac:dyDescent="0.2">
      <c r="F501" s="790"/>
      <c r="G501" s="791"/>
      <c r="H501" s="791"/>
      <c r="I501" s="791"/>
      <c r="J501" s="791"/>
      <c r="K501" s="791"/>
      <c r="L501" s="791"/>
      <c r="M501" s="791"/>
      <c r="N501" s="791"/>
      <c r="U501" s="793"/>
      <c r="V501" s="794"/>
      <c r="W501" s="794"/>
      <c r="X501" s="794"/>
      <c r="Y501" s="794"/>
      <c r="Z501" s="794"/>
      <c r="AA501" s="794"/>
      <c r="AB501" s="794"/>
      <c r="AC501" s="794"/>
      <c r="AD501" s="794"/>
      <c r="AE501" s="794"/>
      <c r="AF501" s="794"/>
      <c r="AG501" s="794"/>
      <c r="AH501" s="794"/>
      <c r="AI501" s="794"/>
      <c r="AJ501" s="794"/>
      <c r="AK501" s="794"/>
      <c r="AL501" s="806"/>
      <c r="AZ501" s="808"/>
      <c r="BA501" s="754"/>
      <c r="BB501" s="754"/>
      <c r="BC501" s="754"/>
      <c r="BD501" s="754"/>
      <c r="BE501" s="754"/>
      <c r="BF501" s="754"/>
      <c r="BG501" s="754"/>
      <c r="BH501" s="754"/>
      <c r="BI501" s="754"/>
      <c r="BJ501" s="754"/>
    </row>
    <row r="502" spans="6:62" ht="93" customHeight="1" x14ac:dyDescent="0.2">
      <c r="F502" s="790"/>
      <c r="G502" s="791"/>
      <c r="H502" s="791"/>
      <c r="I502" s="791"/>
      <c r="J502" s="791"/>
      <c r="K502" s="791"/>
      <c r="L502" s="791"/>
      <c r="M502" s="791"/>
      <c r="N502" s="791"/>
      <c r="U502" s="793"/>
      <c r="V502" s="794"/>
      <c r="W502" s="794"/>
      <c r="X502" s="794"/>
      <c r="Y502" s="794"/>
      <c r="Z502" s="794"/>
      <c r="AA502" s="794"/>
      <c r="AB502" s="794"/>
      <c r="AC502" s="794"/>
      <c r="AD502" s="794"/>
      <c r="AE502" s="794"/>
      <c r="AF502" s="794"/>
      <c r="AG502" s="794"/>
      <c r="AH502" s="794"/>
      <c r="AI502" s="794"/>
      <c r="AJ502" s="794"/>
      <c r="AK502" s="794"/>
      <c r="AL502" s="806"/>
      <c r="AZ502" s="808"/>
      <c r="BA502" s="754"/>
      <c r="BB502" s="754"/>
      <c r="BC502" s="754"/>
      <c r="BD502" s="754"/>
      <c r="BE502" s="754"/>
      <c r="BF502" s="754"/>
      <c r="BG502" s="754"/>
      <c r="BH502" s="754"/>
      <c r="BI502" s="754"/>
      <c r="BJ502" s="754"/>
    </row>
    <row r="503" spans="6:62" ht="93" customHeight="1" x14ac:dyDescent="0.2">
      <c r="F503" s="790"/>
      <c r="G503" s="791"/>
      <c r="H503" s="791"/>
      <c r="I503" s="791"/>
      <c r="J503" s="791"/>
      <c r="K503" s="791"/>
      <c r="L503" s="791"/>
      <c r="M503" s="791"/>
      <c r="N503" s="791"/>
      <c r="U503" s="793"/>
      <c r="V503" s="794"/>
      <c r="W503" s="794"/>
      <c r="X503" s="794"/>
      <c r="Y503" s="794"/>
      <c r="Z503" s="794"/>
      <c r="AA503" s="794"/>
      <c r="AB503" s="794"/>
      <c r="AC503" s="794"/>
      <c r="AD503" s="794"/>
      <c r="AE503" s="794"/>
      <c r="AF503" s="794"/>
      <c r="AG503" s="794"/>
      <c r="AH503" s="794"/>
      <c r="AI503" s="794"/>
      <c r="AJ503" s="794"/>
      <c r="AK503" s="794"/>
      <c r="AL503" s="806"/>
      <c r="AZ503" s="808"/>
      <c r="BA503" s="754"/>
      <c r="BB503" s="754"/>
      <c r="BC503" s="754"/>
      <c r="BD503" s="754"/>
      <c r="BE503" s="754"/>
      <c r="BF503" s="754"/>
      <c r="BG503" s="754"/>
      <c r="BH503" s="754"/>
      <c r="BI503" s="754"/>
      <c r="BJ503" s="754"/>
    </row>
    <row r="504" spans="6:62" ht="93" customHeight="1" x14ac:dyDescent="0.2">
      <c r="F504" s="790"/>
      <c r="G504" s="791"/>
      <c r="H504" s="791"/>
      <c r="I504" s="791"/>
      <c r="J504" s="791"/>
      <c r="K504" s="791"/>
      <c r="L504" s="791"/>
      <c r="M504" s="791"/>
      <c r="N504" s="791"/>
      <c r="U504" s="793"/>
      <c r="V504" s="794"/>
      <c r="W504" s="794"/>
      <c r="X504" s="794"/>
      <c r="Y504" s="794"/>
      <c r="Z504" s="794"/>
      <c r="AA504" s="794"/>
      <c r="AB504" s="794"/>
      <c r="AC504" s="794"/>
      <c r="AD504" s="794"/>
      <c r="AE504" s="794"/>
      <c r="AF504" s="794"/>
      <c r="AG504" s="794"/>
      <c r="AH504" s="794"/>
      <c r="AI504" s="794"/>
      <c r="AJ504" s="794"/>
      <c r="AK504" s="794"/>
      <c r="AL504" s="806"/>
      <c r="AZ504" s="808"/>
      <c r="BA504" s="754"/>
      <c r="BB504" s="754"/>
      <c r="BC504" s="754"/>
      <c r="BD504" s="754"/>
      <c r="BE504" s="754"/>
      <c r="BF504" s="754"/>
      <c r="BG504" s="754"/>
      <c r="BH504" s="754"/>
      <c r="BI504" s="754"/>
      <c r="BJ504" s="754"/>
    </row>
    <row r="505" spans="6:62" ht="93" customHeight="1" x14ac:dyDescent="0.2">
      <c r="F505" s="790"/>
      <c r="G505" s="791"/>
      <c r="H505" s="791"/>
      <c r="I505" s="791"/>
      <c r="J505" s="791"/>
      <c r="K505" s="791"/>
      <c r="L505" s="791"/>
      <c r="M505" s="791"/>
      <c r="N505" s="791"/>
      <c r="U505" s="793"/>
      <c r="V505" s="794"/>
      <c r="W505" s="794"/>
      <c r="X505" s="794"/>
      <c r="Y505" s="794"/>
      <c r="Z505" s="794"/>
      <c r="AA505" s="794"/>
      <c r="AB505" s="794"/>
      <c r="AC505" s="794"/>
      <c r="AD505" s="794"/>
      <c r="AE505" s="794"/>
      <c r="AF505" s="794"/>
      <c r="AG505" s="794"/>
      <c r="AH505" s="794"/>
      <c r="AI505" s="794"/>
      <c r="AJ505" s="794"/>
      <c r="AK505" s="794"/>
      <c r="AL505" s="806"/>
      <c r="AZ505" s="808"/>
      <c r="BA505" s="754"/>
      <c r="BB505" s="754"/>
      <c r="BC505" s="754"/>
      <c r="BD505" s="754"/>
      <c r="BE505" s="754"/>
      <c r="BF505" s="754"/>
      <c r="BG505" s="754"/>
      <c r="BH505" s="754"/>
      <c r="BI505" s="754"/>
      <c r="BJ505" s="754"/>
    </row>
    <row r="506" spans="6:62" ht="93" customHeight="1" x14ac:dyDescent="0.2">
      <c r="F506" s="790"/>
      <c r="G506" s="791"/>
      <c r="H506" s="791"/>
      <c r="I506" s="791"/>
      <c r="J506" s="791"/>
      <c r="K506" s="791"/>
      <c r="L506" s="791"/>
      <c r="M506" s="791"/>
      <c r="N506" s="791"/>
      <c r="U506" s="793"/>
      <c r="V506" s="794"/>
      <c r="W506" s="794"/>
      <c r="X506" s="794"/>
      <c r="Y506" s="794"/>
      <c r="Z506" s="794"/>
      <c r="AA506" s="794"/>
      <c r="AB506" s="794"/>
      <c r="AC506" s="794"/>
      <c r="AD506" s="794"/>
      <c r="AE506" s="794"/>
      <c r="AF506" s="794"/>
      <c r="AG506" s="794"/>
      <c r="AH506" s="794"/>
      <c r="AI506" s="794"/>
      <c r="AJ506" s="794"/>
      <c r="AK506" s="794"/>
      <c r="AL506" s="806"/>
      <c r="AZ506" s="808"/>
      <c r="BA506" s="754"/>
      <c r="BB506" s="754"/>
      <c r="BC506" s="754"/>
      <c r="BD506" s="754"/>
      <c r="BE506" s="754"/>
      <c r="BF506" s="754"/>
      <c r="BG506" s="754"/>
      <c r="BH506" s="754"/>
      <c r="BI506" s="754"/>
      <c r="BJ506" s="754"/>
    </row>
    <row r="507" spans="6:62" ht="93" customHeight="1" x14ac:dyDescent="0.2">
      <c r="F507" s="790"/>
      <c r="G507" s="791"/>
      <c r="H507" s="791"/>
      <c r="I507" s="791"/>
      <c r="J507" s="791"/>
      <c r="K507" s="791"/>
      <c r="L507" s="791"/>
      <c r="M507" s="791"/>
      <c r="N507" s="791"/>
      <c r="U507" s="793"/>
      <c r="V507" s="794"/>
      <c r="W507" s="794"/>
      <c r="X507" s="794"/>
      <c r="Y507" s="794"/>
      <c r="Z507" s="794"/>
      <c r="AA507" s="794"/>
      <c r="AB507" s="794"/>
      <c r="AC507" s="794"/>
      <c r="AD507" s="794"/>
      <c r="AE507" s="794"/>
      <c r="AF507" s="794"/>
      <c r="AG507" s="794"/>
      <c r="AH507" s="794"/>
      <c r="AI507" s="794"/>
      <c r="AJ507" s="794"/>
      <c r="AK507" s="794"/>
      <c r="AL507" s="806"/>
      <c r="AZ507" s="808"/>
      <c r="BA507" s="754"/>
      <c r="BB507" s="754"/>
      <c r="BC507" s="754"/>
      <c r="BD507" s="754"/>
      <c r="BE507" s="754"/>
      <c r="BF507" s="754"/>
      <c r="BG507" s="754"/>
      <c r="BH507" s="754"/>
      <c r="BI507" s="754"/>
      <c r="BJ507" s="754"/>
    </row>
    <row r="508" spans="6:62" ht="93" customHeight="1" x14ac:dyDescent="0.2">
      <c r="F508" s="790"/>
      <c r="G508" s="791"/>
      <c r="H508" s="791"/>
      <c r="I508" s="791"/>
      <c r="J508" s="791"/>
      <c r="K508" s="791"/>
      <c r="L508" s="791"/>
      <c r="M508" s="791"/>
      <c r="N508" s="791"/>
      <c r="U508" s="793"/>
      <c r="V508" s="794"/>
      <c r="W508" s="794"/>
      <c r="X508" s="794"/>
      <c r="Y508" s="794"/>
      <c r="Z508" s="794"/>
      <c r="AA508" s="794"/>
      <c r="AB508" s="794"/>
      <c r="AC508" s="794"/>
      <c r="AD508" s="794"/>
      <c r="AE508" s="794"/>
      <c r="AF508" s="794"/>
      <c r="AG508" s="794"/>
      <c r="AH508" s="794"/>
      <c r="AI508" s="794"/>
      <c r="AJ508" s="794"/>
      <c r="AK508" s="794"/>
      <c r="AL508" s="806"/>
      <c r="AZ508" s="808"/>
      <c r="BA508" s="754"/>
      <c r="BB508" s="754"/>
      <c r="BC508" s="754"/>
      <c r="BD508" s="754"/>
      <c r="BE508" s="754"/>
      <c r="BF508" s="754"/>
      <c r="BG508" s="754"/>
      <c r="BH508" s="754"/>
      <c r="BI508" s="754"/>
      <c r="BJ508" s="754"/>
    </row>
    <row r="509" spans="6:62" ht="93" customHeight="1" x14ac:dyDescent="0.2">
      <c r="F509" s="790"/>
      <c r="G509" s="791"/>
      <c r="H509" s="791"/>
      <c r="I509" s="791"/>
      <c r="J509" s="791"/>
      <c r="K509" s="791"/>
      <c r="L509" s="791"/>
      <c r="M509" s="791"/>
      <c r="N509" s="791"/>
      <c r="U509" s="793"/>
      <c r="V509" s="794"/>
      <c r="W509" s="794"/>
      <c r="X509" s="794"/>
      <c r="Y509" s="794"/>
      <c r="Z509" s="794"/>
      <c r="AA509" s="794"/>
      <c r="AB509" s="794"/>
      <c r="AC509" s="794"/>
      <c r="AD509" s="794"/>
      <c r="AE509" s="794"/>
      <c r="AF509" s="794"/>
      <c r="AG509" s="794"/>
      <c r="AH509" s="794"/>
      <c r="AI509" s="794"/>
      <c r="AJ509" s="794"/>
      <c r="AK509" s="794"/>
      <c r="AL509" s="806"/>
      <c r="AZ509" s="808"/>
      <c r="BA509" s="754"/>
      <c r="BB509" s="754"/>
      <c r="BC509" s="754"/>
      <c r="BD509" s="754"/>
      <c r="BE509" s="754"/>
      <c r="BF509" s="754"/>
      <c r="BG509" s="754"/>
      <c r="BH509" s="754"/>
      <c r="BI509" s="754"/>
      <c r="BJ509" s="754"/>
    </row>
    <row r="510" spans="6:62" ht="93" customHeight="1" x14ac:dyDescent="0.2">
      <c r="F510" s="790"/>
      <c r="G510" s="791"/>
      <c r="H510" s="791"/>
      <c r="I510" s="791"/>
      <c r="J510" s="791"/>
      <c r="K510" s="791"/>
      <c r="L510" s="791"/>
      <c r="M510" s="791"/>
      <c r="N510" s="791"/>
      <c r="U510" s="793"/>
      <c r="V510" s="794"/>
      <c r="W510" s="794"/>
      <c r="X510" s="794"/>
      <c r="Y510" s="794"/>
      <c r="Z510" s="794"/>
      <c r="AA510" s="794"/>
      <c r="AB510" s="794"/>
      <c r="AC510" s="794"/>
      <c r="AD510" s="794"/>
      <c r="AE510" s="794"/>
      <c r="AF510" s="794"/>
      <c r="AG510" s="794"/>
      <c r="AH510" s="794"/>
      <c r="AI510" s="794"/>
      <c r="AJ510" s="794"/>
      <c r="AK510" s="794"/>
      <c r="AL510" s="806"/>
      <c r="AZ510" s="808"/>
      <c r="BA510" s="754"/>
      <c r="BB510" s="754"/>
      <c r="BC510" s="754"/>
      <c r="BD510" s="754"/>
      <c r="BE510" s="754"/>
      <c r="BF510" s="754"/>
      <c r="BG510" s="754"/>
      <c r="BH510" s="754"/>
      <c r="BI510" s="754"/>
      <c r="BJ510" s="754"/>
    </row>
    <row r="511" spans="6:62" ht="93" customHeight="1" x14ac:dyDescent="0.2">
      <c r="F511" s="790"/>
      <c r="G511" s="791"/>
      <c r="H511" s="791"/>
      <c r="I511" s="791"/>
      <c r="J511" s="791"/>
      <c r="K511" s="791"/>
      <c r="L511" s="791"/>
      <c r="M511" s="791"/>
      <c r="N511" s="791"/>
      <c r="U511" s="793"/>
      <c r="V511" s="794"/>
      <c r="W511" s="794"/>
      <c r="X511" s="794"/>
      <c r="Y511" s="794"/>
      <c r="Z511" s="794"/>
      <c r="AA511" s="794"/>
      <c r="AB511" s="794"/>
      <c r="AC511" s="794"/>
      <c r="AD511" s="794"/>
      <c r="AE511" s="794"/>
      <c r="AF511" s="794"/>
      <c r="AG511" s="794"/>
      <c r="AH511" s="794"/>
      <c r="AI511" s="794"/>
      <c r="AJ511" s="794"/>
      <c r="AK511" s="794"/>
      <c r="AL511" s="806"/>
      <c r="AZ511" s="808"/>
      <c r="BA511" s="754"/>
      <c r="BB511" s="754"/>
      <c r="BC511" s="754"/>
      <c r="BD511" s="754"/>
      <c r="BE511" s="754"/>
      <c r="BF511" s="754"/>
      <c r="BG511" s="754"/>
      <c r="BH511" s="754"/>
      <c r="BI511" s="754"/>
      <c r="BJ511" s="754"/>
    </row>
    <row r="512" spans="6:62" ht="93" customHeight="1" x14ac:dyDescent="0.2">
      <c r="F512" s="790"/>
      <c r="G512" s="791"/>
      <c r="H512" s="791"/>
      <c r="I512" s="791"/>
      <c r="J512" s="791"/>
      <c r="K512" s="791"/>
      <c r="L512" s="791"/>
      <c r="M512" s="791"/>
      <c r="N512" s="791"/>
      <c r="U512" s="793"/>
      <c r="V512" s="794"/>
      <c r="W512" s="794"/>
      <c r="X512" s="794"/>
      <c r="Y512" s="794"/>
      <c r="Z512" s="794"/>
      <c r="AA512" s="794"/>
      <c r="AB512" s="794"/>
      <c r="AC512" s="794"/>
      <c r="AD512" s="794"/>
      <c r="AE512" s="794"/>
      <c r="AF512" s="794"/>
      <c r="AG512" s="794"/>
      <c r="AH512" s="794"/>
      <c r="AI512" s="794"/>
      <c r="AJ512" s="794"/>
      <c r="AK512" s="794"/>
      <c r="AL512" s="806"/>
      <c r="AZ512" s="808"/>
      <c r="BA512" s="754"/>
      <c r="BB512" s="754"/>
      <c r="BC512" s="754"/>
      <c r="BD512" s="754"/>
      <c r="BE512" s="754"/>
      <c r="BF512" s="754"/>
      <c r="BG512" s="754"/>
      <c r="BH512" s="754"/>
      <c r="BI512" s="754"/>
      <c r="BJ512" s="754"/>
    </row>
    <row r="513" spans="6:62" ht="93" customHeight="1" x14ac:dyDescent="0.2">
      <c r="F513" s="790"/>
      <c r="G513" s="791"/>
      <c r="H513" s="791"/>
      <c r="I513" s="791"/>
      <c r="J513" s="791"/>
      <c r="K513" s="791"/>
      <c r="L513" s="791"/>
      <c r="M513" s="791"/>
      <c r="N513" s="791"/>
      <c r="U513" s="793"/>
      <c r="V513" s="794"/>
      <c r="W513" s="794"/>
      <c r="X513" s="794"/>
      <c r="Y513" s="794"/>
      <c r="Z513" s="794"/>
      <c r="AA513" s="794"/>
      <c r="AB513" s="794"/>
      <c r="AC513" s="794"/>
      <c r="AD513" s="794"/>
      <c r="AE513" s="794"/>
      <c r="AF513" s="794"/>
      <c r="AG513" s="794"/>
      <c r="AH513" s="794"/>
      <c r="AI513" s="794"/>
      <c r="AJ513" s="794"/>
      <c r="AK513" s="794"/>
      <c r="AL513" s="806"/>
      <c r="AZ513" s="808"/>
      <c r="BA513" s="754"/>
      <c r="BB513" s="754"/>
      <c r="BC513" s="754"/>
      <c r="BD513" s="754"/>
      <c r="BE513" s="754"/>
      <c r="BF513" s="754"/>
      <c r="BG513" s="754"/>
      <c r="BH513" s="754"/>
      <c r="BI513" s="754"/>
      <c r="BJ513" s="754"/>
    </row>
    <row r="514" spans="6:62" ht="93" customHeight="1" x14ac:dyDescent="0.2">
      <c r="F514" s="790"/>
      <c r="G514" s="791"/>
      <c r="H514" s="791"/>
      <c r="I514" s="791"/>
      <c r="J514" s="791"/>
      <c r="K514" s="791"/>
      <c r="L514" s="791"/>
      <c r="M514" s="791"/>
      <c r="N514" s="791"/>
      <c r="U514" s="793"/>
      <c r="V514" s="794"/>
      <c r="W514" s="794"/>
      <c r="X514" s="794"/>
      <c r="Y514" s="794"/>
      <c r="Z514" s="794"/>
      <c r="AA514" s="794"/>
      <c r="AB514" s="794"/>
      <c r="AC514" s="794"/>
      <c r="AD514" s="794"/>
      <c r="AE514" s="794"/>
      <c r="AF514" s="794"/>
      <c r="AG514" s="794"/>
      <c r="AH514" s="794"/>
      <c r="AI514" s="794"/>
      <c r="AJ514" s="794"/>
      <c r="AK514" s="794"/>
      <c r="AL514" s="806"/>
      <c r="AZ514" s="808"/>
      <c r="BA514" s="754"/>
      <c r="BB514" s="754"/>
      <c r="BC514" s="754"/>
      <c r="BD514" s="754"/>
      <c r="BE514" s="754"/>
      <c r="BF514" s="754"/>
      <c r="BG514" s="754"/>
      <c r="BH514" s="754"/>
      <c r="BI514" s="754"/>
      <c r="BJ514" s="754"/>
    </row>
    <row r="515" spans="6:62" ht="93" customHeight="1" x14ac:dyDescent="0.2">
      <c r="F515" s="790"/>
      <c r="G515" s="791"/>
      <c r="H515" s="791"/>
      <c r="I515" s="791"/>
      <c r="J515" s="791"/>
      <c r="K515" s="791"/>
      <c r="L515" s="791"/>
      <c r="M515" s="791"/>
      <c r="N515" s="791"/>
      <c r="U515" s="793"/>
      <c r="V515" s="794"/>
      <c r="W515" s="794"/>
      <c r="X515" s="794"/>
      <c r="Y515" s="794"/>
      <c r="Z515" s="794"/>
      <c r="AA515" s="794"/>
      <c r="AB515" s="794"/>
      <c r="AC515" s="794"/>
      <c r="AD515" s="794"/>
      <c r="AE515" s="794"/>
      <c r="AF515" s="794"/>
      <c r="AG515" s="794"/>
      <c r="AH515" s="794"/>
      <c r="AI515" s="794"/>
      <c r="AJ515" s="794"/>
      <c r="AK515" s="794"/>
      <c r="AL515" s="806"/>
      <c r="AZ515" s="808"/>
      <c r="BA515" s="754"/>
      <c r="BB515" s="754"/>
      <c r="BC515" s="754"/>
      <c r="BD515" s="754"/>
      <c r="BE515" s="754"/>
      <c r="BF515" s="754"/>
      <c r="BG515" s="754"/>
      <c r="BH515" s="754"/>
      <c r="BI515" s="754"/>
      <c r="BJ515" s="754"/>
    </row>
    <row r="516" spans="6:62" ht="93" customHeight="1" x14ac:dyDescent="0.2">
      <c r="F516" s="790"/>
      <c r="G516" s="791"/>
      <c r="H516" s="791"/>
      <c r="I516" s="791"/>
      <c r="J516" s="791"/>
      <c r="K516" s="791"/>
      <c r="L516" s="791"/>
      <c r="M516" s="791"/>
      <c r="N516" s="791"/>
      <c r="U516" s="793"/>
      <c r="V516" s="794"/>
      <c r="W516" s="794"/>
      <c r="X516" s="794"/>
      <c r="Y516" s="794"/>
      <c r="Z516" s="794"/>
      <c r="AA516" s="794"/>
      <c r="AB516" s="794"/>
      <c r="AC516" s="794"/>
      <c r="AD516" s="794"/>
      <c r="AE516" s="794"/>
      <c r="AF516" s="794"/>
      <c r="AG516" s="794"/>
      <c r="AH516" s="794"/>
      <c r="AI516" s="794"/>
      <c r="AJ516" s="794"/>
      <c r="AK516" s="794"/>
      <c r="AL516" s="806"/>
      <c r="AZ516" s="808"/>
      <c r="BA516" s="754"/>
      <c r="BB516" s="754"/>
      <c r="BC516" s="754"/>
      <c r="BD516" s="754"/>
      <c r="BE516" s="754"/>
      <c r="BF516" s="754"/>
      <c r="BG516" s="754"/>
      <c r="BH516" s="754"/>
      <c r="BI516" s="754"/>
      <c r="BJ516" s="754"/>
    </row>
    <row r="517" spans="6:62" ht="93" customHeight="1" x14ac:dyDescent="0.2">
      <c r="F517" s="790"/>
      <c r="G517" s="791"/>
      <c r="H517" s="791"/>
      <c r="I517" s="791"/>
      <c r="J517" s="791"/>
      <c r="K517" s="791"/>
      <c r="L517" s="791"/>
      <c r="M517" s="791"/>
      <c r="N517" s="791"/>
      <c r="U517" s="793"/>
      <c r="V517" s="794"/>
      <c r="W517" s="794"/>
      <c r="X517" s="794"/>
      <c r="Y517" s="794"/>
      <c r="Z517" s="794"/>
      <c r="AA517" s="794"/>
      <c r="AB517" s="794"/>
      <c r="AC517" s="794"/>
      <c r="AD517" s="794"/>
      <c r="AE517" s="794"/>
      <c r="AF517" s="794"/>
      <c r="AG517" s="794"/>
      <c r="AH517" s="794"/>
      <c r="AI517" s="794"/>
      <c r="AJ517" s="794"/>
      <c r="AK517" s="794"/>
      <c r="AL517" s="806"/>
      <c r="AZ517" s="808"/>
      <c r="BA517" s="754"/>
      <c r="BB517" s="754"/>
      <c r="BC517" s="754"/>
      <c r="BD517" s="754"/>
      <c r="BE517" s="754"/>
      <c r="BF517" s="754"/>
      <c r="BG517" s="754"/>
      <c r="BH517" s="754"/>
      <c r="BI517" s="754"/>
      <c r="BJ517" s="754"/>
    </row>
    <row r="518" spans="6:62" ht="93" customHeight="1" x14ac:dyDescent="0.2">
      <c r="F518" s="790"/>
      <c r="G518" s="791"/>
      <c r="H518" s="791"/>
      <c r="I518" s="791"/>
      <c r="J518" s="791"/>
      <c r="K518" s="791"/>
      <c r="L518" s="791"/>
      <c r="M518" s="791"/>
      <c r="N518" s="791"/>
      <c r="U518" s="793"/>
      <c r="V518" s="794"/>
      <c r="W518" s="794"/>
      <c r="X518" s="794"/>
      <c r="Y518" s="794"/>
      <c r="Z518" s="794"/>
      <c r="AA518" s="794"/>
      <c r="AB518" s="794"/>
      <c r="AC518" s="794"/>
      <c r="AD518" s="794"/>
      <c r="AE518" s="794"/>
      <c r="AF518" s="794"/>
      <c r="AG518" s="794"/>
      <c r="AH518" s="794"/>
      <c r="AI518" s="794"/>
      <c r="AJ518" s="794"/>
      <c r="AK518" s="794"/>
      <c r="AL518" s="806"/>
      <c r="AZ518" s="808"/>
      <c r="BA518" s="754"/>
      <c r="BB518" s="754"/>
      <c r="BC518" s="754"/>
      <c r="BD518" s="754"/>
      <c r="BE518" s="754"/>
      <c r="BF518" s="754"/>
      <c r="BG518" s="754"/>
      <c r="BH518" s="754"/>
      <c r="BI518" s="754"/>
      <c r="BJ518" s="754"/>
    </row>
    <row r="519" spans="6:62" ht="93" customHeight="1" x14ac:dyDescent="0.2">
      <c r="F519" s="790"/>
      <c r="G519" s="791"/>
      <c r="H519" s="791"/>
      <c r="I519" s="791"/>
      <c r="J519" s="791"/>
      <c r="K519" s="791"/>
      <c r="L519" s="791"/>
      <c r="M519" s="791"/>
      <c r="N519" s="791"/>
      <c r="U519" s="793"/>
      <c r="V519" s="794"/>
      <c r="W519" s="794"/>
      <c r="X519" s="794"/>
      <c r="Y519" s="794"/>
      <c r="Z519" s="794"/>
      <c r="AA519" s="794"/>
      <c r="AB519" s="794"/>
      <c r="AC519" s="794"/>
      <c r="AD519" s="794"/>
      <c r="AE519" s="794"/>
      <c r="AF519" s="794"/>
      <c r="AG519" s="794"/>
      <c r="AH519" s="794"/>
      <c r="AI519" s="794"/>
      <c r="AJ519" s="794"/>
      <c r="AK519" s="794"/>
      <c r="AL519" s="806"/>
      <c r="AZ519" s="808"/>
      <c r="BA519" s="754"/>
      <c r="BB519" s="754"/>
      <c r="BC519" s="754"/>
      <c r="BD519" s="754"/>
      <c r="BE519" s="754"/>
      <c r="BF519" s="754"/>
      <c r="BG519" s="754"/>
      <c r="BH519" s="754"/>
      <c r="BI519" s="754"/>
      <c r="BJ519" s="754"/>
    </row>
    <row r="520" spans="6:62" ht="93" customHeight="1" x14ac:dyDescent="0.2">
      <c r="F520" s="790"/>
      <c r="G520" s="791"/>
      <c r="H520" s="791"/>
      <c r="I520" s="791"/>
      <c r="J520" s="791"/>
      <c r="K520" s="791"/>
      <c r="L520" s="791"/>
      <c r="M520" s="791"/>
      <c r="N520" s="791"/>
      <c r="U520" s="793"/>
      <c r="V520" s="794"/>
      <c r="W520" s="794"/>
      <c r="X520" s="794"/>
      <c r="Y520" s="794"/>
      <c r="Z520" s="794"/>
      <c r="AA520" s="794"/>
      <c r="AB520" s="794"/>
      <c r="AC520" s="794"/>
      <c r="AD520" s="794"/>
      <c r="AE520" s="794"/>
      <c r="AF520" s="794"/>
      <c r="AG520" s="794"/>
      <c r="AH520" s="794"/>
      <c r="AI520" s="794"/>
      <c r="AJ520" s="794"/>
      <c r="AK520" s="794"/>
      <c r="AL520" s="806"/>
      <c r="AZ520" s="808"/>
      <c r="BA520" s="754"/>
      <c r="BB520" s="754"/>
      <c r="BC520" s="754"/>
      <c r="BD520" s="754"/>
      <c r="BE520" s="754"/>
      <c r="BF520" s="754"/>
      <c r="BG520" s="754"/>
      <c r="BH520" s="754"/>
      <c r="BI520" s="754"/>
      <c r="BJ520" s="754"/>
    </row>
    <row r="521" spans="6:62" ht="93" customHeight="1" x14ac:dyDescent="0.2">
      <c r="F521" s="790"/>
      <c r="G521" s="791"/>
      <c r="H521" s="791"/>
      <c r="I521" s="791"/>
      <c r="J521" s="791"/>
      <c r="K521" s="791"/>
      <c r="L521" s="791"/>
      <c r="M521" s="791"/>
      <c r="N521" s="791"/>
      <c r="U521" s="793"/>
      <c r="V521" s="794"/>
      <c r="W521" s="794"/>
      <c r="X521" s="794"/>
      <c r="Y521" s="794"/>
      <c r="Z521" s="794"/>
      <c r="AA521" s="794"/>
      <c r="AB521" s="794"/>
      <c r="AC521" s="794"/>
      <c r="AD521" s="794"/>
      <c r="AE521" s="794"/>
      <c r="AF521" s="794"/>
      <c r="AG521" s="794"/>
      <c r="AH521" s="794"/>
      <c r="AI521" s="794"/>
      <c r="AJ521" s="794"/>
      <c r="AK521" s="794"/>
      <c r="AL521" s="806"/>
      <c r="AZ521" s="808"/>
      <c r="BA521" s="754"/>
      <c r="BB521" s="754"/>
      <c r="BC521" s="754"/>
      <c r="BD521" s="754"/>
      <c r="BE521" s="754"/>
      <c r="BF521" s="754"/>
      <c r="BG521" s="754"/>
      <c r="BH521" s="754"/>
      <c r="BI521" s="754"/>
      <c r="BJ521" s="754"/>
    </row>
    <row r="522" spans="6:62" ht="93" customHeight="1" x14ac:dyDescent="0.2">
      <c r="F522" s="790"/>
      <c r="G522" s="791"/>
      <c r="H522" s="791"/>
      <c r="I522" s="791"/>
      <c r="J522" s="791"/>
      <c r="K522" s="791"/>
      <c r="L522" s="791"/>
      <c r="M522" s="791"/>
      <c r="N522" s="791"/>
      <c r="U522" s="793"/>
      <c r="V522" s="794"/>
      <c r="W522" s="794"/>
      <c r="X522" s="794"/>
      <c r="Y522" s="794"/>
      <c r="Z522" s="794"/>
      <c r="AA522" s="794"/>
      <c r="AB522" s="794"/>
      <c r="AC522" s="794"/>
      <c r="AD522" s="794"/>
      <c r="AE522" s="794"/>
      <c r="AF522" s="794"/>
      <c r="AG522" s="794"/>
      <c r="AH522" s="794"/>
      <c r="AI522" s="794"/>
      <c r="AJ522" s="794"/>
      <c r="AK522" s="794"/>
      <c r="AL522" s="806"/>
      <c r="AZ522" s="808"/>
      <c r="BA522" s="754"/>
      <c r="BB522" s="754"/>
      <c r="BC522" s="754"/>
      <c r="BD522" s="754"/>
      <c r="BE522" s="754"/>
      <c r="BF522" s="754"/>
      <c r="BG522" s="754"/>
      <c r="BH522" s="754"/>
      <c r="BI522" s="754"/>
      <c r="BJ522" s="754"/>
    </row>
    <row r="523" spans="6:62" ht="93" customHeight="1" x14ac:dyDescent="0.2">
      <c r="F523" s="790"/>
      <c r="G523" s="791"/>
      <c r="H523" s="791"/>
      <c r="I523" s="791"/>
      <c r="J523" s="791"/>
      <c r="K523" s="791"/>
      <c r="L523" s="791"/>
      <c r="M523" s="791"/>
      <c r="N523" s="791"/>
      <c r="U523" s="793"/>
      <c r="V523" s="794"/>
      <c r="W523" s="794"/>
      <c r="X523" s="794"/>
      <c r="Y523" s="794"/>
      <c r="Z523" s="794"/>
      <c r="AA523" s="794"/>
      <c r="AB523" s="794"/>
      <c r="AC523" s="794"/>
      <c r="AD523" s="794"/>
      <c r="AE523" s="794"/>
      <c r="AF523" s="794"/>
      <c r="AG523" s="794"/>
      <c r="AH523" s="794"/>
      <c r="AI523" s="794"/>
      <c r="AJ523" s="794"/>
      <c r="AK523" s="794"/>
      <c r="AL523" s="806"/>
      <c r="AZ523" s="808"/>
      <c r="BA523" s="754"/>
      <c r="BB523" s="754"/>
      <c r="BC523" s="754"/>
      <c r="BD523" s="754"/>
      <c r="BE523" s="754"/>
      <c r="BF523" s="754"/>
      <c r="BG523" s="754"/>
      <c r="BH523" s="754"/>
      <c r="BI523" s="754"/>
      <c r="BJ523" s="754"/>
    </row>
    <row r="524" spans="6:62" ht="93" customHeight="1" x14ac:dyDescent="0.2">
      <c r="F524" s="790"/>
      <c r="G524" s="791"/>
      <c r="H524" s="791"/>
      <c r="I524" s="791"/>
      <c r="J524" s="791"/>
      <c r="K524" s="791"/>
      <c r="L524" s="791"/>
      <c r="M524" s="791"/>
      <c r="N524" s="791"/>
      <c r="U524" s="793"/>
      <c r="V524" s="794"/>
      <c r="W524" s="794"/>
      <c r="X524" s="794"/>
      <c r="Y524" s="794"/>
      <c r="Z524" s="794"/>
      <c r="AA524" s="794"/>
      <c r="AB524" s="794"/>
      <c r="AC524" s="794"/>
      <c r="AD524" s="794"/>
      <c r="AE524" s="794"/>
      <c r="AF524" s="794"/>
      <c r="AG524" s="794"/>
      <c r="AH524" s="794"/>
      <c r="AI524" s="794"/>
      <c r="AJ524" s="794"/>
      <c r="AK524" s="794"/>
      <c r="AL524" s="806"/>
      <c r="AZ524" s="808"/>
      <c r="BA524" s="754"/>
      <c r="BB524" s="754"/>
      <c r="BC524" s="754"/>
      <c r="BD524" s="754"/>
      <c r="BE524" s="754"/>
      <c r="BF524" s="754"/>
      <c r="BG524" s="754"/>
      <c r="BH524" s="754"/>
      <c r="BI524" s="754"/>
      <c r="BJ524" s="754"/>
    </row>
    <row r="525" spans="6:62" ht="93" customHeight="1" x14ac:dyDescent="0.2">
      <c r="F525" s="790"/>
      <c r="G525" s="791"/>
      <c r="H525" s="791"/>
      <c r="I525" s="791"/>
      <c r="J525" s="791"/>
      <c r="K525" s="791"/>
      <c r="L525" s="791"/>
      <c r="M525" s="791"/>
      <c r="N525" s="791"/>
      <c r="U525" s="793"/>
      <c r="V525" s="794"/>
      <c r="W525" s="794"/>
      <c r="X525" s="794"/>
      <c r="Y525" s="794"/>
      <c r="Z525" s="794"/>
      <c r="AA525" s="794"/>
      <c r="AB525" s="794"/>
      <c r="AC525" s="794"/>
      <c r="AD525" s="794"/>
      <c r="AE525" s="794"/>
      <c r="AF525" s="794"/>
      <c r="AG525" s="794"/>
      <c r="AH525" s="794"/>
      <c r="AI525" s="794"/>
      <c r="AJ525" s="794"/>
      <c r="AK525" s="794"/>
      <c r="AL525" s="806"/>
      <c r="AZ525" s="808"/>
      <c r="BA525" s="754"/>
      <c r="BB525" s="754"/>
      <c r="BC525" s="754"/>
      <c r="BD525" s="754"/>
      <c r="BE525" s="754"/>
      <c r="BF525" s="754"/>
      <c r="BG525" s="754"/>
      <c r="BH525" s="754"/>
      <c r="BI525" s="754"/>
      <c r="BJ525" s="754"/>
    </row>
    <row r="526" spans="6:62" ht="93" customHeight="1" x14ac:dyDescent="0.2">
      <c r="F526" s="790"/>
      <c r="G526" s="791"/>
      <c r="H526" s="791"/>
      <c r="I526" s="791"/>
      <c r="J526" s="791"/>
      <c r="K526" s="791"/>
      <c r="L526" s="791"/>
      <c r="M526" s="791"/>
      <c r="N526" s="791"/>
      <c r="U526" s="793"/>
      <c r="V526" s="794"/>
      <c r="W526" s="794"/>
      <c r="X526" s="794"/>
      <c r="Y526" s="794"/>
      <c r="Z526" s="794"/>
      <c r="AA526" s="794"/>
      <c r="AB526" s="794"/>
      <c r="AC526" s="794"/>
      <c r="AD526" s="794"/>
      <c r="AE526" s="794"/>
      <c r="AF526" s="794"/>
      <c r="AG526" s="794"/>
      <c r="AH526" s="794"/>
      <c r="AI526" s="794"/>
      <c r="AJ526" s="794"/>
      <c r="AK526" s="794"/>
      <c r="AL526" s="806"/>
      <c r="AZ526" s="808"/>
      <c r="BA526" s="754"/>
      <c r="BB526" s="754"/>
      <c r="BC526" s="754"/>
      <c r="BD526" s="754"/>
      <c r="BE526" s="754"/>
      <c r="BF526" s="754"/>
      <c r="BG526" s="754"/>
      <c r="BH526" s="754"/>
      <c r="BI526" s="754"/>
      <c r="BJ526" s="754"/>
    </row>
    <row r="527" spans="6:62" ht="93" customHeight="1" x14ac:dyDescent="0.2">
      <c r="F527" s="790"/>
      <c r="G527" s="791"/>
      <c r="H527" s="791"/>
      <c r="I527" s="791"/>
      <c r="J527" s="791"/>
      <c r="K527" s="791"/>
      <c r="L527" s="791"/>
      <c r="M527" s="791"/>
      <c r="N527" s="791"/>
      <c r="U527" s="793"/>
      <c r="V527" s="794"/>
      <c r="W527" s="794"/>
      <c r="X527" s="794"/>
      <c r="Y527" s="794"/>
      <c r="Z527" s="794"/>
      <c r="AA527" s="794"/>
      <c r="AB527" s="794"/>
      <c r="AC527" s="794"/>
      <c r="AD527" s="794"/>
      <c r="AE527" s="794"/>
      <c r="AF527" s="794"/>
      <c r="AG527" s="794"/>
      <c r="AH527" s="794"/>
      <c r="AI527" s="794"/>
      <c r="AJ527" s="794"/>
      <c r="AK527" s="794"/>
      <c r="AL527" s="806"/>
      <c r="AZ527" s="808"/>
      <c r="BA527" s="754"/>
      <c r="BB527" s="754"/>
      <c r="BC527" s="754"/>
      <c r="BD527" s="754"/>
      <c r="BE527" s="754"/>
      <c r="BF527" s="754"/>
      <c r="BG527" s="754"/>
      <c r="BH527" s="754"/>
      <c r="BI527" s="754"/>
      <c r="BJ527" s="754"/>
    </row>
    <row r="528" spans="6:62" ht="93" customHeight="1" x14ac:dyDescent="0.2">
      <c r="F528" s="790"/>
      <c r="G528" s="791"/>
      <c r="H528" s="791"/>
      <c r="I528" s="791"/>
      <c r="J528" s="791"/>
      <c r="K528" s="791"/>
      <c r="L528" s="791"/>
      <c r="M528" s="791"/>
      <c r="N528" s="791"/>
      <c r="U528" s="793"/>
      <c r="V528" s="794"/>
      <c r="W528" s="794"/>
      <c r="X528" s="794"/>
      <c r="Y528" s="794"/>
      <c r="Z528" s="794"/>
      <c r="AA528" s="794"/>
      <c r="AB528" s="794"/>
      <c r="AC528" s="794"/>
      <c r="AD528" s="794"/>
      <c r="AE528" s="794"/>
      <c r="AF528" s="794"/>
      <c r="AG528" s="794"/>
      <c r="AH528" s="794"/>
      <c r="AI528" s="794"/>
      <c r="AJ528" s="794"/>
      <c r="AK528" s="794"/>
      <c r="AL528" s="806"/>
      <c r="AZ528" s="808"/>
      <c r="BA528" s="754"/>
      <c r="BB528" s="754"/>
      <c r="BC528" s="754"/>
      <c r="BD528" s="754"/>
      <c r="BE528" s="754"/>
      <c r="BF528" s="754"/>
      <c r="BG528" s="754"/>
      <c r="BH528" s="754"/>
      <c r="BI528" s="754"/>
      <c r="BJ528" s="754"/>
    </row>
    <row r="529" spans="6:62" ht="93" customHeight="1" x14ac:dyDescent="0.2">
      <c r="F529" s="790"/>
      <c r="G529" s="791"/>
      <c r="H529" s="791"/>
      <c r="I529" s="791"/>
      <c r="J529" s="791"/>
      <c r="K529" s="791"/>
      <c r="L529" s="791"/>
      <c r="M529" s="791"/>
      <c r="N529" s="791"/>
      <c r="U529" s="793"/>
      <c r="V529" s="794"/>
      <c r="W529" s="794"/>
      <c r="X529" s="794"/>
      <c r="Y529" s="794"/>
      <c r="Z529" s="794"/>
      <c r="AA529" s="794"/>
      <c r="AB529" s="794"/>
      <c r="AC529" s="794"/>
      <c r="AD529" s="794"/>
      <c r="AE529" s="794"/>
      <c r="AF529" s="794"/>
      <c r="AG529" s="794"/>
      <c r="AH529" s="794"/>
      <c r="AI529" s="794"/>
      <c r="AJ529" s="794"/>
      <c r="AK529" s="794"/>
      <c r="AL529" s="806"/>
      <c r="AZ529" s="808"/>
      <c r="BA529" s="754"/>
      <c r="BB529" s="754"/>
      <c r="BC529" s="754"/>
      <c r="BD529" s="754"/>
      <c r="BE529" s="754"/>
      <c r="BF529" s="754"/>
      <c r="BG529" s="754"/>
      <c r="BH529" s="754"/>
      <c r="BI529" s="754"/>
      <c r="BJ529" s="754"/>
    </row>
    <row r="530" spans="6:62" ht="93" customHeight="1" x14ac:dyDescent="0.2">
      <c r="F530" s="790"/>
      <c r="G530" s="791"/>
      <c r="H530" s="791"/>
      <c r="I530" s="791"/>
      <c r="J530" s="791"/>
      <c r="K530" s="791"/>
      <c r="L530" s="791"/>
      <c r="M530" s="791"/>
      <c r="N530" s="791"/>
      <c r="U530" s="793"/>
      <c r="V530" s="794"/>
      <c r="W530" s="794"/>
      <c r="X530" s="794"/>
      <c r="Y530" s="794"/>
      <c r="Z530" s="794"/>
      <c r="AA530" s="794"/>
      <c r="AB530" s="794"/>
      <c r="AC530" s="794"/>
      <c r="AD530" s="794"/>
      <c r="AE530" s="794"/>
      <c r="AF530" s="794"/>
      <c r="AG530" s="794"/>
      <c r="AH530" s="794"/>
      <c r="AI530" s="794"/>
      <c r="AJ530" s="794"/>
      <c r="AK530" s="794"/>
      <c r="AL530" s="806"/>
      <c r="AZ530" s="808"/>
      <c r="BA530" s="754"/>
      <c r="BB530" s="754"/>
      <c r="BC530" s="754"/>
      <c r="BD530" s="754"/>
      <c r="BE530" s="754"/>
      <c r="BF530" s="754"/>
      <c r="BG530" s="754"/>
      <c r="BH530" s="754"/>
      <c r="BI530" s="754"/>
      <c r="BJ530" s="754"/>
    </row>
    <row r="531" spans="6:62" ht="93" customHeight="1" x14ac:dyDescent="0.2">
      <c r="F531" s="790"/>
      <c r="G531" s="791"/>
      <c r="H531" s="791"/>
      <c r="I531" s="791"/>
      <c r="J531" s="791"/>
      <c r="K531" s="791"/>
      <c r="L531" s="791"/>
      <c r="M531" s="791"/>
      <c r="N531" s="791"/>
      <c r="U531" s="793"/>
      <c r="V531" s="794"/>
      <c r="W531" s="794"/>
      <c r="X531" s="794"/>
      <c r="Y531" s="794"/>
      <c r="Z531" s="794"/>
      <c r="AA531" s="794"/>
      <c r="AB531" s="794"/>
      <c r="AC531" s="794"/>
      <c r="AD531" s="794"/>
      <c r="AE531" s="794"/>
      <c r="AF531" s="794"/>
      <c r="AG531" s="794"/>
      <c r="AH531" s="794"/>
      <c r="AI531" s="794"/>
      <c r="AJ531" s="794"/>
      <c r="AK531" s="794"/>
      <c r="AL531" s="806"/>
      <c r="AZ531" s="808"/>
      <c r="BA531" s="754"/>
      <c r="BB531" s="754"/>
      <c r="BC531" s="754"/>
      <c r="BD531" s="754"/>
      <c r="BE531" s="754"/>
      <c r="BF531" s="754"/>
      <c r="BG531" s="754"/>
      <c r="BH531" s="754"/>
      <c r="BI531" s="754"/>
      <c r="BJ531" s="754"/>
    </row>
    <row r="532" spans="6:62" ht="93" customHeight="1" x14ac:dyDescent="0.2">
      <c r="F532" s="790"/>
      <c r="G532" s="791"/>
      <c r="H532" s="791"/>
      <c r="I532" s="791"/>
      <c r="J532" s="791"/>
      <c r="K532" s="791"/>
      <c r="L532" s="791"/>
      <c r="M532" s="791"/>
      <c r="N532" s="791"/>
      <c r="U532" s="793"/>
      <c r="V532" s="794"/>
      <c r="W532" s="794"/>
      <c r="X532" s="794"/>
      <c r="Y532" s="794"/>
      <c r="Z532" s="794"/>
      <c r="AA532" s="794"/>
      <c r="AB532" s="794"/>
      <c r="AC532" s="794"/>
      <c r="AD532" s="794"/>
      <c r="AE532" s="794"/>
      <c r="AF532" s="794"/>
      <c r="AG532" s="794"/>
      <c r="AH532" s="794"/>
      <c r="AI532" s="794"/>
      <c r="AJ532" s="794"/>
      <c r="AK532" s="794"/>
      <c r="AL532" s="806"/>
      <c r="AZ532" s="808"/>
      <c r="BA532" s="754"/>
      <c r="BB532" s="754"/>
      <c r="BC532" s="754"/>
      <c r="BD532" s="754"/>
      <c r="BE532" s="754"/>
      <c r="BF532" s="754"/>
      <c r="BG532" s="754"/>
      <c r="BH532" s="754"/>
      <c r="BI532" s="754"/>
      <c r="BJ532" s="754"/>
    </row>
    <row r="533" spans="6:62" ht="93" customHeight="1" x14ac:dyDescent="0.2">
      <c r="F533" s="790"/>
      <c r="G533" s="791"/>
      <c r="H533" s="791"/>
      <c r="I533" s="791"/>
      <c r="J533" s="791"/>
      <c r="K533" s="791"/>
      <c r="L533" s="791"/>
      <c r="M533" s="791"/>
      <c r="N533" s="791"/>
      <c r="U533" s="793"/>
      <c r="V533" s="794"/>
      <c r="W533" s="794"/>
      <c r="X533" s="794"/>
      <c r="Y533" s="794"/>
      <c r="Z533" s="794"/>
      <c r="AA533" s="794"/>
      <c r="AB533" s="794"/>
      <c r="AC533" s="794"/>
      <c r="AD533" s="794"/>
      <c r="AE533" s="794"/>
      <c r="AF533" s="794"/>
      <c r="AG533" s="794"/>
      <c r="AH533" s="794"/>
      <c r="AI533" s="794"/>
      <c r="AJ533" s="794"/>
      <c r="AK533" s="794"/>
      <c r="AL533" s="806"/>
      <c r="AZ533" s="808"/>
      <c r="BA533" s="754"/>
      <c r="BB533" s="754"/>
      <c r="BC533" s="754"/>
      <c r="BD533" s="754"/>
      <c r="BE533" s="754"/>
      <c r="BF533" s="754"/>
      <c r="BG533" s="754"/>
      <c r="BH533" s="754"/>
      <c r="BI533" s="754"/>
      <c r="BJ533" s="754"/>
    </row>
    <row r="534" spans="6:62" ht="93" customHeight="1" x14ac:dyDescent="0.2">
      <c r="F534" s="790"/>
      <c r="G534" s="791"/>
      <c r="H534" s="791"/>
      <c r="I534" s="791"/>
      <c r="J534" s="791"/>
      <c r="K534" s="791"/>
      <c r="L534" s="791"/>
      <c r="M534" s="791"/>
      <c r="N534" s="791"/>
      <c r="U534" s="793"/>
      <c r="V534" s="794"/>
      <c r="W534" s="794"/>
      <c r="X534" s="794"/>
      <c r="Y534" s="794"/>
      <c r="Z534" s="794"/>
      <c r="AA534" s="794"/>
      <c r="AB534" s="794"/>
      <c r="AC534" s="794"/>
      <c r="AD534" s="794"/>
      <c r="AE534" s="794"/>
      <c r="AF534" s="794"/>
      <c r="AG534" s="794"/>
      <c r="AH534" s="794"/>
      <c r="AI534" s="794"/>
      <c r="AJ534" s="794"/>
      <c r="AK534" s="794"/>
      <c r="AL534" s="806"/>
      <c r="AZ534" s="808"/>
      <c r="BA534" s="754"/>
      <c r="BB534" s="754"/>
      <c r="BC534" s="754"/>
      <c r="BD534" s="754"/>
      <c r="BE534" s="754"/>
      <c r="BF534" s="754"/>
      <c r="BG534" s="754"/>
      <c r="BH534" s="754"/>
      <c r="BI534" s="754"/>
      <c r="BJ534" s="754"/>
    </row>
    <row r="535" spans="6:62" ht="93" customHeight="1" x14ac:dyDescent="0.2">
      <c r="F535" s="790"/>
      <c r="G535" s="791"/>
      <c r="H535" s="791"/>
      <c r="I535" s="791"/>
      <c r="J535" s="791"/>
      <c r="K535" s="791"/>
      <c r="L535" s="791"/>
      <c r="M535" s="791"/>
      <c r="N535" s="791"/>
      <c r="U535" s="793"/>
      <c r="V535" s="794"/>
      <c r="W535" s="794"/>
      <c r="X535" s="794"/>
      <c r="Y535" s="794"/>
      <c r="Z535" s="794"/>
      <c r="AA535" s="794"/>
      <c r="AB535" s="794"/>
      <c r="AC535" s="794"/>
      <c r="AD535" s="794"/>
      <c r="AE535" s="794"/>
      <c r="AF535" s="794"/>
      <c r="AG535" s="794"/>
      <c r="AH535" s="794"/>
      <c r="AI535" s="794"/>
      <c r="AJ535" s="794"/>
      <c r="AK535" s="794"/>
      <c r="AL535" s="806"/>
      <c r="AZ535" s="808"/>
      <c r="BA535" s="754"/>
      <c r="BB535" s="754"/>
      <c r="BC535" s="754"/>
      <c r="BD535" s="754"/>
      <c r="BE535" s="754"/>
      <c r="BF535" s="754"/>
      <c r="BG535" s="754"/>
      <c r="BH535" s="754"/>
      <c r="BI535" s="754"/>
      <c r="BJ535" s="754"/>
    </row>
    <row r="536" spans="6:62" ht="93" customHeight="1" x14ac:dyDescent="0.2">
      <c r="F536" s="790"/>
      <c r="G536" s="791"/>
      <c r="H536" s="791"/>
      <c r="I536" s="791"/>
      <c r="J536" s="791"/>
      <c r="K536" s="791"/>
      <c r="L536" s="791"/>
      <c r="M536" s="791"/>
      <c r="N536" s="791"/>
      <c r="U536" s="793"/>
      <c r="V536" s="794"/>
      <c r="W536" s="794"/>
      <c r="X536" s="794"/>
      <c r="Y536" s="794"/>
      <c r="Z536" s="794"/>
      <c r="AA536" s="794"/>
      <c r="AB536" s="794"/>
      <c r="AC536" s="794"/>
      <c r="AD536" s="794"/>
      <c r="AE536" s="794"/>
      <c r="AF536" s="794"/>
      <c r="AG536" s="794"/>
      <c r="AH536" s="794"/>
      <c r="AI536" s="794"/>
      <c r="AJ536" s="794"/>
      <c r="AK536" s="794"/>
      <c r="AL536" s="806"/>
      <c r="AZ536" s="808"/>
      <c r="BA536" s="754"/>
      <c r="BB536" s="754"/>
      <c r="BC536" s="754"/>
      <c r="BD536" s="754"/>
      <c r="BE536" s="754"/>
      <c r="BF536" s="754"/>
      <c r="BG536" s="754"/>
      <c r="BH536" s="754"/>
      <c r="BI536" s="754"/>
      <c r="BJ536" s="754"/>
    </row>
    <row r="537" spans="6:62" ht="93" customHeight="1" x14ac:dyDescent="0.2">
      <c r="F537" s="790"/>
      <c r="G537" s="791"/>
      <c r="H537" s="791"/>
      <c r="I537" s="791"/>
      <c r="J537" s="791"/>
      <c r="K537" s="791"/>
      <c r="L537" s="791"/>
      <c r="M537" s="791"/>
      <c r="N537" s="791"/>
      <c r="U537" s="793"/>
      <c r="V537" s="794"/>
      <c r="W537" s="794"/>
      <c r="X537" s="794"/>
      <c r="Y537" s="794"/>
      <c r="Z537" s="794"/>
      <c r="AA537" s="794"/>
      <c r="AB537" s="794"/>
      <c r="AC537" s="794"/>
      <c r="AD537" s="794"/>
      <c r="AE537" s="794"/>
      <c r="AF537" s="794"/>
      <c r="AG537" s="794"/>
      <c r="AH537" s="794"/>
      <c r="AI537" s="794"/>
      <c r="AJ537" s="794"/>
      <c r="AK537" s="794"/>
      <c r="AL537" s="806"/>
      <c r="AZ537" s="808"/>
      <c r="BA537" s="754"/>
      <c r="BB537" s="754"/>
      <c r="BC537" s="754"/>
      <c r="BD537" s="754"/>
      <c r="BE537" s="754"/>
      <c r="BF537" s="754"/>
      <c r="BG537" s="754"/>
      <c r="BH537" s="754"/>
      <c r="BI537" s="754"/>
      <c r="BJ537" s="754"/>
    </row>
    <row r="538" spans="6:62" ht="93" customHeight="1" x14ac:dyDescent="0.2">
      <c r="F538" s="790"/>
      <c r="G538" s="791"/>
      <c r="H538" s="791"/>
      <c r="I538" s="791"/>
      <c r="J538" s="791"/>
      <c r="K538" s="791"/>
      <c r="L538" s="791"/>
      <c r="M538" s="791"/>
      <c r="N538" s="791"/>
      <c r="U538" s="793"/>
      <c r="V538" s="794"/>
      <c r="W538" s="794"/>
      <c r="X538" s="794"/>
      <c r="Y538" s="794"/>
      <c r="Z538" s="794"/>
      <c r="AA538" s="794"/>
      <c r="AB538" s="794"/>
      <c r="AC538" s="794"/>
      <c r="AD538" s="794"/>
      <c r="AE538" s="794"/>
      <c r="AF538" s="794"/>
      <c r="AG538" s="794"/>
      <c r="AH538" s="794"/>
      <c r="AI538" s="794"/>
      <c r="AJ538" s="794"/>
      <c r="AK538" s="794"/>
      <c r="AL538" s="806"/>
      <c r="AZ538" s="808"/>
      <c r="BA538" s="754"/>
      <c r="BB538" s="754"/>
      <c r="BC538" s="754"/>
      <c r="BD538" s="754"/>
      <c r="BE538" s="754"/>
      <c r="BF538" s="754"/>
      <c r="BG538" s="754"/>
      <c r="BH538" s="754"/>
      <c r="BI538" s="754"/>
      <c r="BJ538" s="754"/>
    </row>
    <row r="539" spans="6:62" ht="93" customHeight="1" x14ac:dyDescent="0.2">
      <c r="F539" s="790"/>
      <c r="G539" s="791"/>
      <c r="H539" s="791"/>
      <c r="I539" s="791"/>
      <c r="J539" s="791"/>
      <c r="K539" s="791"/>
      <c r="L539" s="791"/>
      <c r="M539" s="791"/>
      <c r="N539" s="791"/>
      <c r="U539" s="793"/>
      <c r="V539" s="794"/>
      <c r="W539" s="794"/>
      <c r="X539" s="794"/>
      <c r="Y539" s="794"/>
      <c r="Z539" s="794"/>
      <c r="AA539" s="794"/>
      <c r="AB539" s="794"/>
      <c r="AC539" s="794"/>
      <c r="AD539" s="794"/>
      <c r="AE539" s="794"/>
      <c r="AF539" s="794"/>
      <c r="AG539" s="794"/>
      <c r="AH539" s="794"/>
      <c r="AI539" s="794"/>
      <c r="AJ539" s="794"/>
      <c r="AK539" s="794"/>
      <c r="AL539" s="806"/>
      <c r="AZ539" s="808"/>
      <c r="BA539" s="754"/>
      <c r="BB539" s="754"/>
      <c r="BC539" s="754"/>
      <c r="BD539" s="754"/>
      <c r="BE539" s="754"/>
      <c r="BF539" s="754"/>
      <c r="BG539" s="754"/>
      <c r="BH539" s="754"/>
      <c r="BI539" s="754"/>
      <c r="BJ539" s="754"/>
    </row>
    <row r="540" spans="6:62" ht="93" customHeight="1" x14ac:dyDescent="0.2">
      <c r="F540" s="790"/>
      <c r="G540" s="791"/>
      <c r="H540" s="791"/>
      <c r="I540" s="791"/>
      <c r="J540" s="791"/>
      <c r="K540" s="791"/>
      <c r="L540" s="791"/>
      <c r="M540" s="791"/>
      <c r="N540" s="791"/>
      <c r="U540" s="793"/>
      <c r="V540" s="794"/>
      <c r="W540" s="794"/>
      <c r="X540" s="794"/>
      <c r="Y540" s="794"/>
      <c r="Z540" s="794"/>
      <c r="AA540" s="794"/>
      <c r="AB540" s="794"/>
      <c r="AC540" s="794"/>
      <c r="AD540" s="794"/>
      <c r="AE540" s="794"/>
      <c r="AF540" s="794"/>
      <c r="AG540" s="794"/>
      <c r="AH540" s="794"/>
      <c r="AI540" s="794"/>
      <c r="AJ540" s="794"/>
      <c r="AK540" s="794"/>
      <c r="AL540" s="806"/>
      <c r="AZ540" s="808"/>
      <c r="BA540" s="754"/>
      <c r="BB540" s="754"/>
      <c r="BC540" s="754"/>
      <c r="BD540" s="754"/>
      <c r="BE540" s="754"/>
      <c r="BF540" s="754"/>
      <c r="BG540" s="754"/>
      <c r="BH540" s="754"/>
      <c r="BI540" s="754"/>
      <c r="BJ540" s="754"/>
    </row>
    <row r="541" spans="6:62" ht="93" customHeight="1" x14ac:dyDescent="0.2">
      <c r="F541" s="790"/>
      <c r="G541" s="791"/>
      <c r="H541" s="791"/>
      <c r="I541" s="791"/>
      <c r="J541" s="791"/>
      <c r="K541" s="791"/>
      <c r="L541" s="791"/>
      <c r="M541" s="791"/>
      <c r="N541" s="791"/>
      <c r="U541" s="793"/>
      <c r="V541" s="794"/>
      <c r="W541" s="794"/>
      <c r="X541" s="794"/>
      <c r="Y541" s="794"/>
      <c r="Z541" s="794"/>
      <c r="AA541" s="794"/>
      <c r="AB541" s="794"/>
      <c r="AC541" s="794"/>
      <c r="AD541" s="794"/>
      <c r="AE541" s="794"/>
      <c r="AF541" s="794"/>
      <c r="AG541" s="794"/>
      <c r="AH541" s="794"/>
      <c r="AI541" s="794"/>
      <c r="AJ541" s="794"/>
      <c r="AK541" s="794"/>
      <c r="AL541" s="806"/>
      <c r="AZ541" s="808"/>
      <c r="BA541" s="754"/>
      <c r="BB541" s="754"/>
      <c r="BC541" s="754"/>
      <c r="BD541" s="754"/>
      <c r="BE541" s="754"/>
      <c r="BF541" s="754"/>
      <c r="BG541" s="754"/>
      <c r="BH541" s="754"/>
      <c r="BI541" s="754"/>
      <c r="BJ541" s="754"/>
    </row>
    <row r="542" spans="6:62" ht="93" customHeight="1" x14ac:dyDescent="0.2">
      <c r="F542" s="790"/>
      <c r="G542" s="791"/>
      <c r="H542" s="791"/>
      <c r="I542" s="791"/>
      <c r="J542" s="791"/>
      <c r="K542" s="791"/>
      <c r="L542" s="791"/>
      <c r="M542" s="791"/>
      <c r="N542" s="791"/>
      <c r="U542" s="793"/>
      <c r="V542" s="794"/>
      <c r="W542" s="794"/>
      <c r="X542" s="794"/>
      <c r="Y542" s="794"/>
      <c r="Z542" s="794"/>
      <c r="AA542" s="794"/>
      <c r="AB542" s="794"/>
      <c r="AC542" s="794"/>
      <c r="AD542" s="794"/>
      <c r="AE542" s="794"/>
      <c r="AF542" s="794"/>
      <c r="AG542" s="794"/>
      <c r="AH542" s="794"/>
      <c r="AI542" s="794"/>
      <c r="AJ542" s="794"/>
      <c r="AK542" s="794"/>
      <c r="AL542" s="806"/>
      <c r="AZ542" s="808"/>
      <c r="BA542" s="754"/>
      <c r="BB542" s="754"/>
      <c r="BC542" s="754"/>
      <c r="BD542" s="754"/>
      <c r="BE542" s="754"/>
      <c r="BF542" s="754"/>
      <c r="BG542" s="754"/>
      <c r="BH542" s="754"/>
      <c r="BI542" s="754"/>
      <c r="BJ542" s="754"/>
    </row>
    <row r="543" spans="6:62" ht="93" customHeight="1" x14ac:dyDescent="0.2">
      <c r="F543" s="790"/>
      <c r="G543" s="791"/>
      <c r="H543" s="791"/>
      <c r="I543" s="791"/>
      <c r="J543" s="791"/>
      <c r="K543" s="791"/>
      <c r="L543" s="791"/>
      <c r="M543" s="791"/>
      <c r="N543" s="791"/>
      <c r="U543" s="793"/>
      <c r="V543" s="794"/>
      <c r="W543" s="794"/>
      <c r="X543" s="794"/>
      <c r="Y543" s="794"/>
      <c r="Z543" s="794"/>
      <c r="AA543" s="794"/>
      <c r="AB543" s="794"/>
      <c r="AC543" s="794"/>
      <c r="AD543" s="794"/>
      <c r="AE543" s="794"/>
      <c r="AF543" s="794"/>
      <c r="AG543" s="794"/>
      <c r="AH543" s="794"/>
      <c r="AI543" s="794"/>
      <c r="AJ543" s="794"/>
      <c r="AK543" s="794"/>
      <c r="AL543" s="806"/>
      <c r="AZ543" s="808"/>
      <c r="BA543" s="754"/>
      <c r="BB543" s="754"/>
      <c r="BC543" s="754"/>
      <c r="BD543" s="754"/>
      <c r="BE543" s="754"/>
      <c r="BF543" s="754"/>
      <c r="BG543" s="754"/>
      <c r="BH543" s="754"/>
      <c r="BI543" s="754"/>
      <c r="BJ543" s="754"/>
    </row>
    <row r="544" spans="6:62" ht="93" customHeight="1" x14ac:dyDescent="0.2">
      <c r="F544" s="790"/>
      <c r="G544" s="791"/>
      <c r="H544" s="791"/>
      <c r="I544" s="791"/>
      <c r="J544" s="791"/>
      <c r="K544" s="791"/>
      <c r="L544" s="791"/>
      <c r="M544" s="791"/>
      <c r="N544" s="791"/>
      <c r="U544" s="793"/>
      <c r="V544" s="794"/>
      <c r="W544" s="794"/>
      <c r="X544" s="794"/>
      <c r="Y544" s="794"/>
      <c r="Z544" s="794"/>
      <c r="AA544" s="794"/>
      <c r="AB544" s="794"/>
      <c r="AC544" s="794"/>
      <c r="AD544" s="794"/>
      <c r="AE544" s="794"/>
      <c r="AF544" s="794"/>
      <c r="AG544" s="794"/>
      <c r="AH544" s="794"/>
      <c r="AI544" s="794"/>
      <c r="AJ544" s="794"/>
      <c r="AK544" s="794"/>
      <c r="AL544" s="806"/>
      <c r="AZ544" s="808"/>
      <c r="BA544" s="754"/>
      <c r="BB544" s="754"/>
      <c r="BC544" s="754"/>
      <c r="BD544" s="754"/>
      <c r="BE544" s="754"/>
      <c r="BF544" s="754"/>
      <c r="BG544" s="754"/>
      <c r="BH544" s="754"/>
      <c r="BI544" s="754"/>
      <c r="BJ544" s="754"/>
    </row>
    <row r="545" spans="6:62" ht="93" customHeight="1" x14ac:dyDescent="0.2">
      <c r="F545" s="790"/>
      <c r="G545" s="791"/>
      <c r="H545" s="791"/>
      <c r="I545" s="791"/>
      <c r="J545" s="791"/>
      <c r="K545" s="791"/>
      <c r="L545" s="791"/>
      <c r="M545" s="791"/>
      <c r="N545" s="791"/>
      <c r="U545" s="793"/>
      <c r="V545" s="794"/>
      <c r="W545" s="794"/>
      <c r="X545" s="794"/>
      <c r="Y545" s="794"/>
      <c r="Z545" s="794"/>
      <c r="AA545" s="794"/>
      <c r="AB545" s="794"/>
      <c r="AC545" s="794"/>
      <c r="AD545" s="794"/>
      <c r="AE545" s="794"/>
      <c r="AF545" s="794"/>
      <c r="AG545" s="794"/>
      <c r="AH545" s="794"/>
      <c r="AI545" s="794"/>
      <c r="AJ545" s="794"/>
      <c r="AK545" s="794"/>
      <c r="AL545" s="806"/>
      <c r="AZ545" s="808"/>
      <c r="BA545" s="754"/>
      <c r="BB545" s="754"/>
      <c r="BC545" s="754"/>
      <c r="BD545" s="754"/>
      <c r="BE545" s="754"/>
      <c r="BF545" s="754"/>
      <c r="BG545" s="754"/>
      <c r="BH545" s="754"/>
      <c r="BI545" s="754"/>
      <c r="BJ545" s="754"/>
    </row>
    <row r="546" spans="6:62" ht="93" customHeight="1" x14ac:dyDescent="0.2">
      <c r="F546" s="790"/>
      <c r="G546" s="791"/>
      <c r="H546" s="791"/>
      <c r="I546" s="791"/>
      <c r="J546" s="791"/>
      <c r="K546" s="791"/>
      <c r="L546" s="791"/>
      <c r="M546" s="791"/>
      <c r="N546" s="791"/>
      <c r="U546" s="793"/>
      <c r="V546" s="794"/>
      <c r="W546" s="794"/>
      <c r="X546" s="794"/>
      <c r="Y546" s="794"/>
      <c r="Z546" s="794"/>
      <c r="AA546" s="794"/>
      <c r="AB546" s="794"/>
      <c r="AC546" s="794"/>
      <c r="AD546" s="794"/>
      <c r="AE546" s="794"/>
      <c r="AF546" s="794"/>
      <c r="AG546" s="794"/>
      <c r="AH546" s="794"/>
      <c r="AI546" s="794"/>
      <c r="AJ546" s="794"/>
      <c r="AK546" s="794"/>
      <c r="AL546" s="806"/>
      <c r="AZ546" s="808"/>
      <c r="BA546" s="754"/>
      <c r="BB546" s="754"/>
      <c r="BC546" s="754"/>
      <c r="BD546" s="754"/>
      <c r="BE546" s="754"/>
      <c r="BF546" s="754"/>
      <c r="BG546" s="754"/>
      <c r="BH546" s="754"/>
      <c r="BI546" s="754"/>
      <c r="BJ546" s="754"/>
    </row>
    <row r="547" spans="6:62" ht="93" customHeight="1" x14ac:dyDescent="0.2">
      <c r="F547" s="790"/>
      <c r="G547" s="791"/>
      <c r="H547" s="791"/>
      <c r="I547" s="791"/>
      <c r="J547" s="791"/>
      <c r="K547" s="791"/>
      <c r="L547" s="791"/>
      <c r="M547" s="791"/>
      <c r="N547" s="791"/>
      <c r="U547" s="793"/>
      <c r="V547" s="794"/>
      <c r="W547" s="794"/>
      <c r="X547" s="794"/>
      <c r="Y547" s="794"/>
      <c r="Z547" s="794"/>
      <c r="AA547" s="794"/>
      <c r="AB547" s="794"/>
      <c r="AC547" s="794"/>
      <c r="AD547" s="794"/>
      <c r="AE547" s="794"/>
      <c r="AF547" s="794"/>
      <c r="AG547" s="794"/>
      <c r="AH547" s="794"/>
      <c r="AI547" s="794"/>
      <c r="AJ547" s="794"/>
      <c r="AK547" s="794"/>
      <c r="AL547" s="806"/>
      <c r="AZ547" s="808"/>
      <c r="BA547" s="754"/>
      <c r="BB547" s="754"/>
      <c r="BC547" s="754"/>
      <c r="BD547" s="754"/>
      <c r="BE547" s="754"/>
      <c r="BF547" s="754"/>
      <c r="BG547" s="754"/>
      <c r="BH547" s="754"/>
      <c r="BI547" s="754"/>
      <c r="BJ547" s="754"/>
    </row>
    <row r="548" spans="6:62" ht="93" customHeight="1" x14ac:dyDescent="0.2">
      <c r="F548" s="790"/>
      <c r="G548" s="791"/>
      <c r="H548" s="791"/>
      <c r="I548" s="791"/>
      <c r="J548" s="791"/>
      <c r="K548" s="791"/>
      <c r="L548" s="791"/>
      <c r="M548" s="791"/>
      <c r="N548" s="791"/>
      <c r="U548" s="793"/>
      <c r="V548" s="794"/>
      <c r="W548" s="794"/>
      <c r="X548" s="794"/>
      <c r="Y548" s="794"/>
      <c r="Z548" s="794"/>
      <c r="AA548" s="794"/>
      <c r="AB548" s="794"/>
      <c r="AC548" s="794"/>
      <c r="AD548" s="794"/>
      <c r="AE548" s="794"/>
      <c r="AF548" s="794"/>
      <c r="AG548" s="794"/>
      <c r="AH548" s="794"/>
      <c r="AI548" s="794"/>
      <c r="AJ548" s="794"/>
      <c r="AK548" s="794"/>
      <c r="AL548" s="806"/>
      <c r="AZ548" s="808"/>
      <c r="BA548" s="754"/>
      <c r="BB548" s="754"/>
      <c r="BC548" s="754"/>
      <c r="BD548" s="754"/>
      <c r="BE548" s="754"/>
      <c r="BF548" s="754"/>
      <c r="BG548" s="754"/>
      <c r="BH548" s="754"/>
      <c r="BI548" s="754"/>
      <c r="BJ548" s="754"/>
    </row>
    <row r="549" spans="6:62" ht="93" customHeight="1" x14ac:dyDescent="0.2">
      <c r="F549" s="790"/>
      <c r="G549" s="791"/>
      <c r="H549" s="791"/>
      <c r="I549" s="791"/>
      <c r="J549" s="791"/>
      <c r="K549" s="791"/>
      <c r="L549" s="791"/>
      <c r="M549" s="791"/>
      <c r="N549" s="791"/>
      <c r="U549" s="793"/>
      <c r="V549" s="794"/>
      <c r="W549" s="794"/>
      <c r="X549" s="794"/>
      <c r="Y549" s="794"/>
      <c r="Z549" s="794"/>
      <c r="AA549" s="794"/>
      <c r="AB549" s="794"/>
      <c r="AC549" s="794"/>
      <c r="AD549" s="794"/>
      <c r="AE549" s="794"/>
      <c r="AF549" s="794"/>
      <c r="AG549" s="794"/>
      <c r="AH549" s="794"/>
      <c r="AI549" s="794"/>
      <c r="AJ549" s="794"/>
      <c r="AK549" s="794"/>
      <c r="AL549" s="806"/>
      <c r="AZ549" s="808"/>
      <c r="BA549" s="754"/>
      <c r="BB549" s="754"/>
      <c r="BC549" s="754"/>
      <c r="BD549" s="754"/>
      <c r="BE549" s="754"/>
      <c r="BF549" s="754"/>
      <c r="BG549" s="754"/>
      <c r="BH549" s="754"/>
      <c r="BI549" s="754"/>
      <c r="BJ549" s="754"/>
    </row>
    <row r="550" spans="6:62" ht="93" customHeight="1" x14ac:dyDescent="0.2">
      <c r="F550" s="790"/>
      <c r="G550" s="791"/>
      <c r="H550" s="791"/>
      <c r="I550" s="791"/>
      <c r="J550" s="791"/>
      <c r="K550" s="791"/>
      <c r="L550" s="791"/>
      <c r="M550" s="791"/>
      <c r="N550" s="791"/>
      <c r="U550" s="793"/>
      <c r="V550" s="794"/>
      <c r="W550" s="794"/>
      <c r="X550" s="794"/>
      <c r="Y550" s="794"/>
      <c r="Z550" s="794"/>
      <c r="AA550" s="794"/>
      <c r="AB550" s="794"/>
      <c r="AC550" s="794"/>
      <c r="AD550" s="794"/>
      <c r="AE550" s="794"/>
      <c r="AF550" s="794"/>
      <c r="AG550" s="794"/>
      <c r="AH550" s="794"/>
      <c r="AI550" s="794"/>
      <c r="AJ550" s="794"/>
      <c r="AK550" s="794"/>
      <c r="AL550" s="806"/>
      <c r="AZ550" s="808"/>
      <c r="BA550" s="754"/>
      <c r="BB550" s="754"/>
      <c r="BC550" s="754"/>
      <c r="BD550" s="754"/>
      <c r="BE550" s="754"/>
      <c r="BF550" s="754"/>
      <c r="BG550" s="754"/>
      <c r="BH550" s="754"/>
      <c r="BI550" s="754"/>
      <c r="BJ550" s="754"/>
    </row>
    <row r="551" spans="6:62" ht="93" customHeight="1" x14ac:dyDescent="0.2">
      <c r="F551" s="790"/>
      <c r="G551" s="791"/>
      <c r="H551" s="791"/>
      <c r="I551" s="791"/>
      <c r="J551" s="791"/>
      <c r="K551" s="791"/>
      <c r="L551" s="791"/>
      <c r="M551" s="791"/>
      <c r="N551" s="791"/>
      <c r="U551" s="793"/>
      <c r="V551" s="794"/>
      <c r="W551" s="794"/>
      <c r="X551" s="794"/>
      <c r="Y551" s="794"/>
      <c r="Z551" s="794"/>
      <c r="AA551" s="794"/>
      <c r="AB551" s="794"/>
      <c r="AC551" s="794"/>
      <c r="AD551" s="794"/>
      <c r="AE551" s="794"/>
      <c r="AF551" s="794"/>
      <c r="AG551" s="794"/>
      <c r="AH551" s="794"/>
      <c r="AI551" s="794"/>
      <c r="AJ551" s="794"/>
      <c r="AK551" s="794"/>
      <c r="AL551" s="806"/>
      <c r="AZ551" s="808"/>
      <c r="BA551" s="754"/>
      <c r="BB551" s="754"/>
      <c r="BC551" s="754"/>
      <c r="BD551" s="754"/>
      <c r="BE551" s="754"/>
      <c r="BF551" s="754"/>
      <c r="BG551" s="754"/>
      <c r="BH551" s="754"/>
      <c r="BI551" s="754"/>
      <c r="BJ551" s="754"/>
    </row>
    <row r="552" spans="6:62" ht="93" customHeight="1" x14ac:dyDescent="0.2">
      <c r="F552" s="790"/>
      <c r="G552" s="791"/>
      <c r="H552" s="791"/>
      <c r="I552" s="791"/>
      <c r="J552" s="791"/>
      <c r="K552" s="791"/>
      <c r="L552" s="791"/>
      <c r="M552" s="791"/>
      <c r="N552" s="791"/>
      <c r="U552" s="793"/>
      <c r="V552" s="794"/>
      <c r="W552" s="794"/>
      <c r="X552" s="794"/>
      <c r="Y552" s="794"/>
      <c r="Z552" s="794"/>
      <c r="AA552" s="794"/>
      <c r="AB552" s="794"/>
      <c r="AC552" s="794"/>
      <c r="AD552" s="794"/>
      <c r="AE552" s="794"/>
      <c r="AF552" s="794"/>
      <c r="AG552" s="794"/>
      <c r="AH552" s="794"/>
      <c r="AI552" s="794"/>
      <c r="AJ552" s="794"/>
      <c r="AK552" s="794"/>
      <c r="AL552" s="806"/>
      <c r="AZ552" s="808"/>
      <c r="BA552" s="754"/>
      <c r="BB552" s="754"/>
      <c r="BC552" s="754"/>
      <c r="BD552" s="754"/>
      <c r="BE552" s="754"/>
      <c r="BF552" s="754"/>
      <c r="BG552" s="754"/>
      <c r="BH552" s="754"/>
      <c r="BI552" s="754"/>
      <c r="BJ552" s="754"/>
    </row>
    <row r="553" spans="6:62" ht="93" customHeight="1" x14ac:dyDescent="0.2">
      <c r="F553" s="790"/>
      <c r="G553" s="791"/>
      <c r="H553" s="791"/>
      <c r="I553" s="791"/>
      <c r="J553" s="791"/>
      <c r="K553" s="791"/>
      <c r="L553" s="791"/>
      <c r="M553" s="791"/>
      <c r="N553" s="791"/>
      <c r="U553" s="793"/>
      <c r="V553" s="794"/>
      <c r="W553" s="794"/>
      <c r="X553" s="794"/>
      <c r="Y553" s="794"/>
      <c r="Z553" s="794"/>
      <c r="AA553" s="794"/>
      <c r="AB553" s="794"/>
      <c r="AC553" s="794"/>
      <c r="AD553" s="794"/>
      <c r="AE553" s="794"/>
      <c r="AF553" s="794"/>
      <c r="AG553" s="794"/>
      <c r="AH553" s="794"/>
      <c r="AI553" s="794"/>
      <c r="AJ553" s="794"/>
      <c r="AK553" s="794"/>
      <c r="AL553" s="806"/>
      <c r="AZ553" s="808"/>
      <c r="BA553" s="754"/>
      <c r="BB553" s="754"/>
      <c r="BC553" s="754"/>
      <c r="BD553" s="754"/>
      <c r="BE553" s="754"/>
      <c r="BF553" s="754"/>
      <c r="BG553" s="754"/>
      <c r="BH553" s="754"/>
      <c r="BI553" s="754"/>
      <c r="BJ553" s="754"/>
    </row>
    <row r="554" spans="6:62" ht="93" customHeight="1" x14ac:dyDescent="0.2">
      <c r="F554" s="790"/>
      <c r="G554" s="791"/>
      <c r="H554" s="791"/>
      <c r="I554" s="791"/>
      <c r="J554" s="791"/>
      <c r="K554" s="791"/>
      <c r="L554" s="791"/>
      <c r="M554" s="791"/>
      <c r="N554" s="791"/>
      <c r="U554" s="793"/>
      <c r="V554" s="794"/>
      <c r="W554" s="794"/>
      <c r="X554" s="794"/>
      <c r="Y554" s="794"/>
      <c r="Z554" s="794"/>
      <c r="AA554" s="794"/>
      <c r="AB554" s="794"/>
      <c r="AC554" s="794"/>
      <c r="AD554" s="794"/>
      <c r="AE554" s="794"/>
      <c r="AF554" s="794"/>
      <c r="AG554" s="794"/>
      <c r="AH554" s="794"/>
      <c r="AI554" s="794"/>
      <c r="AJ554" s="794"/>
      <c r="AK554" s="794"/>
      <c r="AL554" s="806"/>
      <c r="AZ554" s="808"/>
      <c r="BA554" s="754"/>
      <c r="BB554" s="754"/>
      <c r="BC554" s="754"/>
      <c r="BD554" s="754"/>
      <c r="BE554" s="754"/>
      <c r="BF554" s="754"/>
      <c r="BG554" s="754"/>
      <c r="BH554" s="754"/>
      <c r="BI554" s="754"/>
      <c r="BJ554" s="754"/>
    </row>
    <row r="555" spans="6:62" ht="93" customHeight="1" x14ac:dyDescent="0.2">
      <c r="F555" s="790"/>
      <c r="G555" s="791"/>
      <c r="H555" s="791"/>
      <c r="I555" s="791"/>
      <c r="J555" s="791"/>
      <c r="K555" s="791"/>
      <c r="L555" s="791"/>
      <c r="M555" s="791"/>
      <c r="N555" s="791"/>
      <c r="U555" s="793"/>
      <c r="V555" s="794"/>
      <c r="W555" s="794"/>
      <c r="X555" s="794"/>
      <c r="Y555" s="794"/>
      <c r="Z555" s="794"/>
      <c r="AA555" s="794"/>
      <c r="AB555" s="794"/>
      <c r="AC555" s="794"/>
      <c r="AD555" s="794"/>
      <c r="AE555" s="794"/>
      <c r="AF555" s="794"/>
      <c r="AG555" s="794"/>
      <c r="AH555" s="794"/>
      <c r="AI555" s="794"/>
      <c r="AJ555" s="794"/>
      <c r="AK555" s="794"/>
      <c r="AL555" s="806"/>
      <c r="AZ555" s="808"/>
      <c r="BA555" s="754"/>
      <c r="BB555" s="754"/>
      <c r="BC555" s="754"/>
      <c r="BD555" s="754"/>
      <c r="BE555" s="754"/>
      <c r="BF555" s="754"/>
      <c r="BG555" s="754"/>
      <c r="BH555" s="754"/>
      <c r="BI555" s="754"/>
      <c r="BJ555" s="754"/>
    </row>
    <row r="556" spans="6:62" ht="93" customHeight="1" x14ac:dyDescent="0.2">
      <c r="F556" s="790"/>
      <c r="G556" s="791"/>
      <c r="H556" s="791"/>
      <c r="I556" s="791"/>
      <c r="J556" s="791"/>
      <c r="K556" s="791"/>
      <c r="L556" s="791"/>
      <c r="M556" s="791"/>
      <c r="N556" s="791"/>
      <c r="U556" s="793"/>
      <c r="V556" s="794"/>
      <c r="W556" s="794"/>
      <c r="X556" s="794"/>
      <c r="Y556" s="794"/>
      <c r="Z556" s="794"/>
      <c r="AA556" s="794"/>
      <c r="AB556" s="794"/>
      <c r="AC556" s="794"/>
      <c r="AD556" s="794"/>
      <c r="AE556" s="794"/>
      <c r="AF556" s="794"/>
      <c r="AG556" s="794"/>
      <c r="AH556" s="794"/>
      <c r="AI556" s="794"/>
      <c r="AJ556" s="794"/>
      <c r="AK556" s="794"/>
      <c r="AL556" s="806"/>
      <c r="AZ556" s="808"/>
      <c r="BA556" s="754"/>
      <c r="BB556" s="754"/>
      <c r="BC556" s="754"/>
      <c r="BD556" s="754"/>
      <c r="BE556" s="754"/>
      <c r="BF556" s="754"/>
      <c r="BG556" s="754"/>
      <c r="BH556" s="754"/>
      <c r="BI556" s="754"/>
      <c r="BJ556" s="754"/>
    </row>
    <row r="557" spans="6:62" ht="93" customHeight="1" x14ac:dyDescent="0.2">
      <c r="F557" s="790"/>
      <c r="G557" s="791"/>
      <c r="H557" s="791"/>
      <c r="I557" s="791"/>
      <c r="J557" s="791"/>
      <c r="K557" s="791"/>
      <c r="L557" s="791"/>
      <c r="M557" s="791"/>
      <c r="N557" s="791"/>
      <c r="U557" s="793"/>
      <c r="V557" s="794"/>
      <c r="W557" s="794"/>
      <c r="X557" s="794"/>
      <c r="Y557" s="794"/>
      <c r="Z557" s="794"/>
      <c r="AA557" s="794"/>
      <c r="AB557" s="794"/>
      <c r="AC557" s="794"/>
      <c r="AD557" s="794"/>
      <c r="AE557" s="794"/>
      <c r="AF557" s="794"/>
      <c r="AG557" s="794"/>
      <c r="AH557" s="794"/>
      <c r="AI557" s="794"/>
      <c r="AJ557" s="794"/>
      <c r="AK557" s="794"/>
      <c r="AL557" s="806"/>
      <c r="AZ557" s="808"/>
      <c r="BA557" s="754"/>
      <c r="BB557" s="754"/>
      <c r="BC557" s="754"/>
      <c r="BD557" s="754"/>
      <c r="BE557" s="754"/>
      <c r="BF557" s="754"/>
      <c r="BG557" s="754"/>
      <c r="BH557" s="754"/>
      <c r="BI557" s="754"/>
      <c r="BJ557" s="754"/>
    </row>
    <row r="558" spans="6:62" ht="93" customHeight="1" x14ac:dyDescent="0.2">
      <c r="F558" s="790"/>
      <c r="G558" s="791"/>
      <c r="H558" s="791"/>
      <c r="I558" s="791"/>
      <c r="J558" s="791"/>
      <c r="K558" s="791"/>
      <c r="L558" s="791"/>
      <c r="M558" s="791"/>
      <c r="N558" s="791"/>
      <c r="U558" s="793"/>
      <c r="V558" s="794"/>
      <c r="W558" s="794"/>
      <c r="X558" s="794"/>
      <c r="Y558" s="794"/>
      <c r="Z558" s="794"/>
      <c r="AA558" s="794"/>
      <c r="AB558" s="794"/>
      <c r="AC558" s="794"/>
      <c r="AD558" s="794"/>
      <c r="AE558" s="794"/>
      <c r="AF558" s="794"/>
      <c r="AG558" s="794"/>
      <c r="AH558" s="794"/>
      <c r="AI558" s="794"/>
      <c r="AJ558" s="794"/>
      <c r="AK558" s="794"/>
      <c r="AL558" s="806"/>
      <c r="AZ558" s="808"/>
      <c r="BA558" s="754"/>
      <c r="BB558" s="754"/>
      <c r="BC558" s="754"/>
      <c r="BD558" s="754"/>
      <c r="BE558" s="754"/>
      <c r="BF558" s="754"/>
      <c r="BG558" s="754"/>
      <c r="BH558" s="754"/>
      <c r="BI558" s="754"/>
      <c r="BJ558" s="754"/>
    </row>
    <row r="559" spans="6:62" ht="93" customHeight="1" x14ac:dyDescent="0.2">
      <c r="F559" s="790"/>
      <c r="G559" s="791"/>
      <c r="H559" s="791"/>
      <c r="I559" s="791"/>
      <c r="J559" s="791"/>
      <c r="K559" s="791"/>
      <c r="L559" s="791"/>
      <c r="M559" s="791"/>
      <c r="N559" s="791"/>
      <c r="U559" s="793"/>
      <c r="V559" s="794"/>
      <c r="W559" s="794"/>
      <c r="X559" s="794"/>
      <c r="Y559" s="794"/>
      <c r="Z559" s="794"/>
      <c r="AA559" s="794"/>
      <c r="AB559" s="794"/>
      <c r="AC559" s="794"/>
      <c r="AD559" s="794"/>
      <c r="AE559" s="794"/>
      <c r="AF559" s="794"/>
      <c r="AG559" s="794"/>
      <c r="AH559" s="794"/>
      <c r="AI559" s="794"/>
      <c r="AJ559" s="794"/>
      <c r="AK559" s="794"/>
      <c r="AL559" s="806"/>
      <c r="AZ559" s="808"/>
      <c r="BA559" s="754"/>
      <c r="BB559" s="754"/>
      <c r="BC559" s="754"/>
      <c r="BD559" s="754"/>
      <c r="BE559" s="754"/>
      <c r="BF559" s="754"/>
      <c r="BG559" s="754"/>
      <c r="BH559" s="754"/>
      <c r="BI559" s="754"/>
      <c r="BJ559" s="754"/>
    </row>
    <row r="560" spans="6:62" ht="93" customHeight="1" x14ac:dyDescent="0.2">
      <c r="F560" s="790"/>
      <c r="G560" s="791"/>
      <c r="H560" s="791"/>
      <c r="I560" s="791"/>
      <c r="J560" s="791"/>
      <c r="K560" s="791"/>
      <c r="L560" s="791"/>
      <c r="M560" s="791"/>
      <c r="N560" s="791"/>
      <c r="U560" s="793"/>
      <c r="V560" s="794"/>
      <c r="W560" s="794"/>
      <c r="X560" s="794"/>
      <c r="Y560" s="794"/>
      <c r="Z560" s="794"/>
      <c r="AA560" s="794"/>
      <c r="AB560" s="794"/>
      <c r="AC560" s="794"/>
      <c r="AD560" s="794"/>
      <c r="AE560" s="794"/>
      <c r="AF560" s="794"/>
      <c r="AG560" s="794"/>
      <c r="AH560" s="794"/>
      <c r="AI560" s="794"/>
      <c r="AJ560" s="794"/>
      <c r="AK560" s="794"/>
      <c r="AL560" s="806"/>
      <c r="AZ560" s="808"/>
      <c r="BA560" s="754"/>
      <c r="BB560" s="754"/>
      <c r="BC560" s="754"/>
      <c r="BD560" s="754"/>
      <c r="BE560" s="754"/>
      <c r="BF560" s="754"/>
      <c r="BG560" s="754"/>
      <c r="BH560" s="754"/>
      <c r="BI560" s="754"/>
      <c r="BJ560" s="754"/>
    </row>
    <row r="561" spans="6:62" ht="93" customHeight="1" x14ac:dyDescent="0.2">
      <c r="F561" s="790"/>
      <c r="G561" s="791"/>
      <c r="H561" s="791"/>
      <c r="I561" s="791"/>
      <c r="J561" s="791"/>
      <c r="K561" s="791"/>
      <c r="L561" s="791"/>
      <c r="M561" s="791"/>
      <c r="N561" s="791"/>
      <c r="U561" s="793"/>
      <c r="V561" s="794"/>
      <c r="W561" s="794"/>
      <c r="X561" s="794"/>
      <c r="Y561" s="794"/>
      <c r="Z561" s="794"/>
      <c r="AA561" s="794"/>
      <c r="AB561" s="794"/>
      <c r="AC561" s="794"/>
      <c r="AD561" s="794"/>
      <c r="AE561" s="794"/>
      <c r="AF561" s="794"/>
      <c r="AG561" s="794"/>
      <c r="AH561" s="794"/>
      <c r="AI561" s="794"/>
      <c r="AJ561" s="794"/>
      <c r="AK561" s="794"/>
      <c r="AL561" s="806"/>
      <c r="AZ561" s="808"/>
      <c r="BA561" s="754"/>
      <c r="BB561" s="754"/>
      <c r="BC561" s="754"/>
      <c r="BD561" s="754"/>
      <c r="BE561" s="754"/>
      <c r="BF561" s="754"/>
      <c r="BG561" s="754"/>
      <c r="BH561" s="754"/>
      <c r="BI561" s="754"/>
      <c r="BJ561" s="754"/>
    </row>
    <row r="562" spans="6:62" ht="93" customHeight="1" x14ac:dyDescent="0.2">
      <c r="F562" s="790"/>
      <c r="G562" s="791"/>
      <c r="H562" s="791"/>
      <c r="I562" s="791"/>
      <c r="J562" s="791"/>
      <c r="K562" s="791"/>
      <c r="L562" s="791"/>
      <c r="M562" s="791"/>
      <c r="N562" s="791"/>
      <c r="U562" s="793"/>
      <c r="V562" s="794"/>
      <c r="W562" s="794"/>
      <c r="X562" s="794"/>
      <c r="Y562" s="794"/>
      <c r="Z562" s="794"/>
      <c r="AA562" s="794"/>
      <c r="AB562" s="794"/>
      <c r="AC562" s="794"/>
      <c r="AD562" s="794"/>
      <c r="AE562" s="794"/>
      <c r="AF562" s="794"/>
      <c r="AG562" s="794"/>
      <c r="AH562" s="794"/>
      <c r="AI562" s="794"/>
      <c r="AJ562" s="794"/>
      <c r="AK562" s="794"/>
      <c r="AL562" s="806"/>
      <c r="AZ562" s="808"/>
      <c r="BA562" s="754"/>
      <c r="BB562" s="754"/>
      <c r="BC562" s="754"/>
      <c r="BD562" s="754"/>
      <c r="BE562" s="754"/>
      <c r="BF562" s="754"/>
      <c r="BG562" s="754"/>
      <c r="BH562" s="754"/>
      <c r="BI562" s="754"/>
      <c r="BJ562" s="754"/>
    </row>
    <row r="563" spans="6:62" ht="93" customHeight="1" x14ac:dyDescent="0.2">
      <c r="F563" s="790"/>
      <c r="G563" s="791"/>
      <c r="H563" s="791"/>
      <c r="I563" s="791"/>
      <c r="J563" s="791"/>
      <c r="K563" s="791"/>
      <c r="L563" s="791"/>
      <c r="M563" s="791"/>
      <c r="N563" s="791"/>
      <c r="U563" s="793"/>
      <c r="V563" s="794"/>
      <c r="W563" s="794"/>
      <c r="X563" s="794"/>
      <c r="Y563" s="794"/>
      <c r="Z563" s="794"/>
      <c r="AA563" s="794"/>
      <c r="AB563" s="794"/>
      <c r="AC563" s="794"/>
      <c r="AD563" s="794"/>
      <c r="AE563" s="794"/>
      <c r="AF563" s="794"/>
      <c r="AG563" s="794"/>
      <c r="AH563" s="794"/>
      <c r="AI563" s="794"/>
      <c r="AJ563" s="794"/>
      <c r="AK563" s="794"/>
      <c r="AL563" s="806"/>
      <c r="AZ563" s="808"/>
      <c r="BA563" s="754"/>
      <c r="BB563" s="754"/>
      <c r="BC563" s="754"/>
      <c r="BD563" s="754"/>
      <c r="BE563" s="754"/>
      <c r="BF563" s="754"/>
      <c r="BG563" s="754"/>
      <c r="BH563" s="754"/>
      <c r="BI563" s="754"/>
      <c r="BJ563" s="754"/>
    </row>
    <row r="564" spans="6:62" ht="93" customHeight="1" x14ac:dyDescent="0.2">
      <c r="F564" s="790"/>
      <c r="G564" s="791"/>
      <c r="H564" s="791"/>
      <c r="I564" s="791"/>
      <c r="J564" s="791"/>
      <c r="K564" s="791"/>
      <c r="L564" s="791"/>
      <c r="M564" s="791"/>
      <c r="N564" s="791"/>
      <c r="U564" s="793"/>
      <c r="V564" s="794"/>
      <c r="W564" s="794"/>
      <c r="X564" s="794"/>
      <c r="Y564" s="794"/>
      <c r="Z564" s="794"/>
      <c r="AA564" s="794"/>
      <c r="AB564" s="794"/>
      <c r="AC564" s="794"/>
      <c r="AD564" s="794"/>
      <c r="AE564" s="794"/>
      <c r="AF564" s="794"/>
      <c r="AG564" s="794"/>
      <c r="AH564" s="794"/>
      <c r="AI564" s="794"/>
      <c r="AJ564" s="794"/>
      <c r="AK564" s="794"/>
      <c r="AL564" s="806"/>
      <c r="AZ564" s="808"/>
      <c r="BA564" s="754"/>
      <c r="BB564" s="754"/>
      <c r="BC564" s="754"/>
      <c r="BD564" s="754"/>
      <c r="BE564" s="754"/>
      <c r="BF564" s="754"/>
      <c r="BG564" s="754"/>
      <c r="BH564" s="754"/>
      <c r="BI564" s="754"/>
      <c r="BJ564" s="754"/>
    </row>
    <row r="565" spans="6:62" ht="93" customHeight="1" x14ac:dyDescent="0.2">
      <c r="F565" s="790"/>
      <c r="G565" s="791"/>
      <c r="H565" s="791"/>
      <c r="I565" s="791"/>
      <c r="J565" s="791"/>
      <c r="K565" s="791"/>
      <c r="L565" s="791"/>
      <c r="M565" s="791"/>
      <c r="N565" s="791"/>
      <c r="U565" s="793"/>
      <c r="V565" s="794"/>
      <c r="W565" s="794"/>
      <c r="X565" s="794"/>
      <c r="Y565" s="794"/>
      <c r="Z565" s="794"/>
      <c r="AA565" s="794"/>
      <c r="AB565" s="794"/>
      <c r="AC565" s="794"/>
      <c r="AD565" s="794"/>
      <c r="AE565" s="794"/>
      <c r="AF565" s="794"/>
      <c r="AG565" s="794"/>
      <c r="AH565" s="794"/>
      <c r="AI565" s="794"/>
      <c r="AJ565" s="794"/>
      <c r="AK565" s="794"/>
      <c r="AL565" s="806"/>
      <c r="AZ565" s="808"/>
      <c r="BA565" s="754"/>
      <c r="BB565" s="754"/>
      <c r="BC565" s="754"/>
      <c r="BD565" s="754"/>
      <c r="BE565" s="754"/>
      <c r="BF565" s="754"/>
      <c r="BG565" s="754"/>
      <c r="BH565" s="754"/>
      <c r="BI565" s="754"/>
      <c r="BJ565" s="754"/>
    </row>
    <row r="566" spans="6:62" ht="93" customHeight="1" x14ac:dyDescent="0.2">
      <c r="F566" s="790"/>
      <c r="G566" s="791"/>
      <c r="H566" s="791"/>
      <c r="I566" s="791"/>
      <c r="J566" s="791"/>
      <c r="K566" s="791"/>
      <c r="L566" s="791"/>
      <c r="M566" s="791"/>
      <c r="N566" s="791"/>
      <c r="U566" s="793"/>
      <c r="V566" s="794"/>
      <c r="W566" s="794"/>
      <c r="X566" s="794"/>
      <c r="Y566" s="794"/>
      <c r="Z566" s="794"/>
      <c r="AA566" s="794"/>
      <c r="AB566" s="794"/>
      <c r="AC566" s="794"/>
      <c r="AD566" s="794"/>
      <c r="AE566" s="794"/>
      <c r="AF566" s="794"/>
      <c r="AG566" s="794"/>
      <c r="AH566" s="794"/>
      <c r="AI566" s="794"/>
      <c r="AJ566" s="794"/>
      <c r="AK566" s="794"/>
      <c r="AL566" s="806"/>
      <c r="AZ566" s="808"/>
      <c r="BA566" s="754"/>
      <c r="BB566" s="754"/>
      <c r="BC566" s="754"/>
      <c r="BD566" s="754"/>
      <c r="BE566" s="754"/>
      <c r="BF566" s="754"/>
      <c r="BG566" s="754"/>
      <c r="BH566" s="754"/>
      <c r="BI566" s="754"/>
      <c r="BJ566" s="754"/>
    </row>
    <row r="567" spans="6:62" ht="93" customHeight="1" x14ac:dyDescent="0.2">
      <c r="F567" s="790"/>
      <c r="G567" s="791"/>
      <c r="H567" s="791"/>
      <c r="I567" s="791"/>
      <c r="J567" s="791"/>
      <c r="K567" s="791"/>
      <c r="L567" s="791"/>
      <c r="M567" s="791"/>
      <c r="N567" s="791"/>
      <c r="U567" s="793"/>
      <c r="V567" s="794"/>
      <c r="W567" s="794"/>
      <c r="X567" s="794"/>
      <c r="Y567" s="794"/>
      <c r="Z567" s="794"/>
      <c r="AA567" s="794"/>
      <c r="AB567" s="794"/>
      <c r="AC567" s="794"/>
      <c r="AD567" s="794"/>
      <c r="AE567" s="794"/>
      <c r="AF567" s="794"/>
      <c r="AG567" s="794"/>
      <c r="AH567" s="794"/>
      <c r="AI567" s="794"/>
      <c r="AJ567" s="794"/>
      <c r="AK567" s="794"/>
      <c r="AL567" s="806"/>
      <c r="AZ567" s="808"/>
      <c r="BA567" s="754"/>
      <c r="BB567" s="754"/>
      <c r="BC567" s="754"/>
      <c r="BD567" s="754"/>
      <c r="BE567" s="754"/>
      <c r="BF567" s="754"/>
      <c r="BG567" s="754"/>
      <c r="BH567" s="754"/>
      <c r="BI567" s="754"/>
      <c r="BJ567" s="754"/>
    </row>
    <row r="568" spans="6:62" ht="93" customHeight="1" x14ac:dyDescent="0.2">
      <c r="F568" s="790"/>
      <c r="G568" s="791"/>
      <c r="H568" s="791"/>
      <c r="I568" s="791"/>
      <c r="J568" s="791"/>
      <c r="K568" s="791"/>
      <c r="L568" s="791"/>
      <c r="M568" s="791"/>
      <c r="N568" s="791"/>
      <c r="U568" s="793"/>
      <c r="V568" s="794"/>
      <c r="W568" s="794"/>
      <c r="X568" s="794"/>
      <c r="Y568" s="794"/>
      <c r="Z568" s="794"/>
      <c r="AA568" s="794"/>
      <c r="AB568" s="794"/>
      <c r="AC568" s="794"/>
      <c r="AD568" s="794"/>
      <c r="AE568" s="794"/>
      <c r="AF568" s="794"/>
      <c r="AG568" s="794"/>
      <c r="AH568" s="794"/>
      <c r="AI568" s="794"/>
      <c r="AJ568" s="794"/>
      <c r="AK568" s="794"/>
      <c r="AL568" s="806"/>
      <c r="AZ568" s="808"/>
      <c r="BA568" s="754"/>
      <c r="BB568" s="754"/>
      <c r="BC568" s="754"/>
      <c r="BD568" s="754"/>
      <c r="BE568" s="754"/>
      <c r="BF568" s="754"/>
      <c r="BG568" s="754"/>
      <c r="BH568" s="754"/>
      <c r="BI568" s="754"/>
      <c r="BJ568" s="754"/>
    </row>
    <row r="569" spans="6:62" ht="93" customHeight="1" x14ac:dyDescent="0.2">
      <c r="F569" s="790"/>
      <c r="G569" s="791"/>
      <c r="H569" s="791"/>
      <c r="I569" s="791"/>
      <c r="J569" s="791"/>
      <c r="K569" s="791"/>
      <c r="L569" s="791"/>
      <c r="M569" s="791"/>
      <c r="N569" s="791"/>
      <c r="U569" s="793"/>
      <c r="V569" s="794"/>
      <c r="W569" s="794"/>
      <c r="X569" s="794"/>
      <c r="Y569" s="794"/>
      <c r="Z569" s="794"/>
      <c r="AA569" s="794"/>
      <c r="AB569" s="794"/>
      <c r="AC569" s="794"/>
      <c r="AD569" s="794"/>
      <c r="AE569" s="794"/>
      <c r="AF569" s="794"/>
      <c r="AG569" s="794"/>
      <c r="AH569" s="794"/>
      <c r="AI569" s="794"/>
      <c r="AJ569" s="794"/>
      <c r="AK569" s="794"/>
      <c r="AL569" s="806"/>
      <c r="AZ569" s="808"/>
      <c r="BA569" s="754"/>
      <c r="BB569" s="754"/>
      <c r="BC569" s="754"/>
      <c r="BD569" s="754"/>
      <c r="BE569" s="754"/>
      <c r="BF569" s="754"/>
      <c r="BG569" s="754"/>
      <c r="BH569" s="754"/>
      <c r="BI569" s="754"/>
      <c r="BJ569" s="754"/>
    </row>
    <row r="570" spans="6:62" ht="93" customHeight="1" x14ac:dyDescent="0.2">
      <c r="F570" s="790"/>
      <c r="G570" s="791"/>
      <c r="H570" s="791"/>
      <c r="I570" s="791"/>
      <c r="J570" s="791"/>
      <c r="K570" s="791"/>
      <c r="L570" s="791"/>
      <c r="M570" s="791"/>
      <c r="N570" s="791"/>
      <c r="U570" s="793"/>
      <c r="V570" s="794"/>
      <c r="W570" s="794"/>
      <c r="X570" s="794"/>
      <c r="Y570" s="794"/>
      <c r="Z570" s="794"/>
      <c r="AA570" s="794"/>
      <c r="AB570" s="794"/>
      <c r="AC570" s="794"/>
      <c r="AD570" s="794"/>
      <c r="AE570" s="794"/>
      <c r="AF570" s="794"/>
      <c r="AG570" s="794"/>
      <c r="AH570" s="794"/>
      <c r="AI570" s="794"/>
      <c r="AJ570" s="794"/>
      <c r="AK570" s="794"/>
      <c r="AL570" s="806"/>
      <c r="AZ570" s="808"/>
      <c r="BA570" s="754"/>
      <c r="BB570" s="754"/>
      <c r="BC570" s="754"/>
      <c r="BD570" s="754"/>
      <c r="BE570" s="754"/>
      <c r="BF570" s="754"/>
      <c r="BG570" s="754"/>
      <c r="BH570" s="754"/>
      <c r="BI570" s="754"/>
      <c r="BJ570" s="754"/>
    </row>
    <row r="571" spans="6:62" ht="93" customHeight="1" x14ac:dyDescent="0.2">
      <c r="F571" s="790"/>
      <c r="G571" s="791"/>
      <c r="H571" s="791"/>
      <c r="I571" s="791"/>
      <c r="J571" s="791"/>
      <c r="K571" s="791"/>
      <c r="L571" s="791"/>
      <c r="M571" s="791"/>
      <c r="N571" s="791"/>
      <c r="U571" s="793"/>
      <c r="V571" s="794"/>
      <c r="W571" s="794"/>
      <c r="X571" s="794"/>
      <c r="Y571" s="794"/>
      <c r="Z571" s="794"/>
      <c r="AA571" s="794"/>
      <c r="AB571" s="794"/>
      <c r="AC571" s="794"/>
      <c r="AD571" s="794"/>
      <c r="AE571" s="794"/>
      <c r="AF571" s="794"/>
      <c r="AG571" s="794"/>
      <c r="AH571" s="794"/>
      <c r="AI571" s="794"/>
      <c r="AJ571" s="794"/>
      <c r="AK571" s="794"/>
      <c r="AL571" s="806"/>
      <c r="AZ571" s="808"/>
      <c r="BA571" s="754"/>
      <c r="BB571" s="754"/>
      <c r="BC571" s="754"/>
      <c r="BD571" s="754"/>
      <c r="BE571" s="754"/>
      <c r="BF571" s="754"/>
      <c r="BG571" s="754"/>
      <c r="BH571" s="754"/>
      <c r="BI571" s="754"/>
      <c r="BJ571" s="754"/>
    </row>
    <row r="572" spans="6:62" ht="93" customHeight="1" x14ac:dyDescent="0.2">
      <c r="F572" s="790"/>
      <c r="G572" s="791"/>
      <c r="H572" s="791"/>
      <c r="I572" s="791"/>
      <c r="J572" s="791"/>
      <c r="K572" s="791"/>
      <c r="L572" s="791"/>
      <c r="M572" s="791"/>
      <c r="N572" s="791"/>
      <c r="U572" s="793"/>
      <c r="V572" s="794"/>
      <c r="W572" s="794"/>
      <c r="X572" s="794"/>
      <c r="Y572" s="794"/>
      <c r="Z572" s="794"/>
      <c r="AA572" s="794"/>
      <c r="AB572" s="794"/>
      <c r="AC572" s="794"/>
      <c r="AD572" s="794"/>
      <c r="AE572" s="794"/>
      <c r="AF572" s="794"/>
      <c r="AG572" s="794"/>
      <c r="AH572" s="794"/>
      <c r="AI572" s="794"/>
      <c r="AJ572" s="794"/>
      <c r="AK572" s="794"/>
      <c r="AL572" s="806"/>
      <c r="AZ572" s="808"/>
      <c r="BA572" s="754"/>
      <c r="BB572" s="754"/>
      <c r="BC572" s="754"/>
      <c r="BD572" s="754"/>
      <c r="BE572" s="754"/>
      <c r="BF572" s="754"/>
      <c r="BG572" s="754"/>
      <c r="BH572" s="754"/>
      <c r="BI572" s="754"/>
      <c r="BJ572" s="754"/>
    </row>
    <row r="573" spans="6:62" ht="93" customHeight="1" x14ac:dyDescent="0.2">
      <c r="F573" s="790"/>
      <c r="G573" s="791"/>
      <c r="H573" s="791"/>
      <c r="I573" s="791"/>
      <c r="J573" s="791"/>
      <c r="K573" s="791"/>
      <c r="L573" s="791"/>
      <c r="M573" s="791"/>
      <c r="N573" s="791"/>
      <c r="U573" s="793"/>
      <c r="V573" s="794"/>
      <c r="W573" s="794"/>
      <c r="X573" s="794"/>
      <c r="Y573" s="794"/>
      <c r="Z573" s="794"/>
      <c r="AA573" s="794"/>
      <c r="AB573" s="794"/>
      <c r="AC573" s="794"/>
      <c r="AD573" s="794"/>
      <c r="AE573" s="794"/>
      <c r="AF573" s="794"/>
      <c r="AG573" s="794"/>
      <c r="AH573" s="794"/>
      <c r="AI573" s="794"/>
      <c r="AJ573" s="794"/>
      <c r="AK573" s="794"/>
      <c r="AL573" s="806"/>
      <c r="AZ573" s="808"/>
      <c r="BA573" s="754"/>
      <c r="BB573" s="754"/>
      <c r="BC573" s="754"/>
      <c r="BD573" s="754"/>
      <c r="BE573" s="754"/>
      <c r="BF573" s="754"/>
      <c r="BG573" s="754"/>
      <c r="BH573" s="754"/>
      <c r="BI573" s="754"/>
      <c r="BJ573" s="754"/>
    </row>
    <row r="574" spans="6:62" ht="93" customHeight="1" x14ac:dyDescent="0.2">
      <c r="F574" s="790"/>
      <c r="G574" s="791"/>
      <c r="H574" s="791"/>
      <c r="I574" s="791"/>
      <c r="J574" s="791"/>
      <c r="K574" s="791"/>
      <c r="L574" s="791"/>
      <c r="M574" s="791"/>
      <c r="N574" s="791"/>
      <c r="U574" s="793"/>
      <c r="V574" s="794"/>
      <c r="W574" s="794"/>
      <c r="X574" s="794"/>
      <c r="Y574" s="794"/>
      <c r="Z574" s="794"/>
      <c r="AA574" s="794"/>
      <c r="AB574" s="794"/>
      <c r="AC574" s="794"/>
      <c r="AD574" s="794"/>
      <c r="AE574" s="794"/>
      <c r="AF574" s="794"/>
      <c r="AG574" s="794"/>
      <c r="AH574" s="794"/>
      <c r="AI574" s="794"/>
      <c r="AJ574" s="794"/>
      <c r="AK574" s="794"/>
      <c r="AL574" s="806"/>
      <c r="AZ574" s="808"/>
      <c r="BA574" s="754"/>
      <c r="BB574" s="754"/>
      <c r="BC574" s="754"/>
      <c r="BD574" s="754"/>
      <c r="BE574" s="754"/>
      <c r="BF574" s="754"/>
      <c r="BG574" s="754"/>
      <c r="BH574" s="754"/>
      <c r="BI574" s="754"/>
      <c r="BJ574" s="754"/>
    </row>
    <row r="575" spans="6:62" ht="93" customHeight="1" x14ac:dyDescent="0.2">
      <c r="F575" s="790"/>
      <c r="G575" s="791"/>
      <c r="H575" s="791"/>
      <c r="I575" s="791"/>
      <c r="J575" s="791"/>
      <c r="K575" s="791"/>
      <c r="L575" s="791"/>
      <c r="M575" s="791"/>
      <c r="N575" s="791"/>
      <c r="U575" s="793"/>
      <c r="V575" s="794"/>
      <c r="W575" s="794"/>
      <c r="X575" s="794"/>
      <c r="Y575" s="794"/>
      <c r="Z575" s="794"/>
      <c r="AA575" s="794"/>
      <c r="AB575" s="794"/>
      <c r="AC575" s="794"/>
      <c r="AD575" s="794"/>
      <c r="AE575" s="794"/>
      <c r="AF575" s="794"/>
      <c r="AG575" s="794"/>
      <c r="AH575" s="794"/>
      <c r="AI575" s="794"/>
      <c r="AJ575" s="794"/>
      <c r="AK575" s="794"/>
      <c r="AL575" s="806"/>
      <c r="AZ575" s="808"/>
      <c r="BA575" s="754"/>
      <c r="BB575" s="754"/>
      <c r="BC575" s="754"/>
      <c r="BD575" s="754"/>
      <c r="BE575" s="754"/>
      <c r="BF575" s="754"/>
      <c r="BG575" s="754"/>
      <c r="BH575" s="754"/>
      <c r="BI575" s="754"/>
      <c r="BJ575" s="754"/>
    </row>
    <row r="576" spans="6:62" ht="93" customHeight="1" x14ac:dyDescent="0.2">
      <c r="F576" s="790"/>
      <c r="G576" s="791"/>
      <c r="H576" s="791"/>
      <c r="I576" s="791"/>
      <c r="J576" s="791"/>
      <c r="K576" s="791"/>
      <c r="L576" s="791"/>
      <c r="M576" s="791"/>
      <c r="N576" s="791"/>
      <c r="U576" s="793"/>
      <c r="V576" s="794"/>
      <c r="W576" s="794"/>
      <c r="X576" s="794"/>
      <c r="Y576" s="794"/>
      <c r="Z576" s="794"/>
      <c r="AA576" s="794"/>
      <c r="AB576" s="794"/>
      <c r="AC576" s="794"/>
      <c r="AD576" s="794"/>
      <c r="AE576" s="794"/>
      <c r="AF576" s="794"/>
      <c r="AG576" s="794"/>
      <c r="AH576" s="794"/>
      <c r="AI576" s="794"/>
      <c r="AJ576" s="794"/>
      <c r="AK576" s="794"/>
      <c r="AL576" s="806"/>
      <c r="AZ576" s="808"/>
      <c r="BA576" s="754"/>
      <c r="BB576" s="754"/>
      <c r="BC576" s="754"/>
      <c r="BD576" s="754"/>
      <c r="BE576" s="754"/>
      <c r="BF576" s="754"/>
      <c r="BG576" s="754"/>
      <c r="BH576" s="754"/>
      <c r="BI576" s="754"/>
      <c r="BJ576" s="754"/>
    </row>
    <row r="577" spans="6:62" ht="93" customHeight="1" x14ac:dyDescent="0.2">
      <c r="F577" s="790"/>
      <c r="G577" s="791"/>
      <c r="H577" s="791"/>
      <c r="I577" s="791"/>
      <c r="J577" s="791"/>
      <c r="K577" s="791"/>
      <c r="L577" s="791"/>
      <c r="M577" s="791"/>
      <c r="N577" s="791"/>
      <c r="U577" s="793"/>
      <c r="V577" s="794"/>
      <c r="W577" s="794"/>
      <c r="X577" s="794"/>
      <c r="Y577" s="794"/>
      <c r="Z577" s="794"/>
      <c r="AA577" s="794"/>
      <c r="AB577" s="794"/>
      <c r="AC577" s="794"/>
      <c r="AD577" s="794"/>
      <c r="AE577" s="794"/>
      <c r="AF577" s="794"/>
      <c r="AG577" s="794"/>
      <c r="AH577" s="794"/>
      <c r="AI577" s="794"/>
      <c r="AJ577" s="794"/>
      <c r="AK577" s="794"/>
      <c r="AL577" s="806"/>
      <c r="AZ577" s="808"/>
      <c r="BA577" s="754"/>
      <c r="BB577" s="754"/>
      <c r="BC577" s="754"/>
      <c r="BD577" s="754"/>
      <c r="BE577" s="754"/>
      <c r="BF577" s="754"/>
      <c r="BG577" s="754"/>
      <c r="BH577" s="754"/>
      <c r="BI577" s="754"/>
      <c r="BJ577" s="754"/>
    </row>
    <row r="578" spans="6:62" ht="93" customHeight="1" x14ac:dyDescent="0.2">
      <c r="F578" s="790"/>
      <c r="G578" s="791"/>
      <c r="H578" s="791"/>
      <c r="I578" s="791"/>
      <c r="J578" s="791"/>
      <c r="K578" s="791"/>
      <c r="L578" s="791"/>
      <c r="M578" s="791"/>
      <c r="N578" s="791"/>
      <c r="U578" s="793"/>
      <c r="V578" s="794"/>
      <c r="W578" s="794"/>
      <c r="X578" s="794"/>
      <c r="Y578" s="794"/>
      <c r="Z578" s="794"/>
      <c r="AA578" s="794"/>
      <c r="AB578" s="794"/>
      <c r="AC578" s="794"/>
      <c r="AD578" s="794"/>
      <c r="AE578" s="794"/>
      <c r="AF578" s="794"/>
      <c r="AG578" s="794"/>
      <c r="AH578" s="794"/>
      <c r="AI578" s="794"/>
      <c r="AJ578" s="794"/>
      <c r="AK578" s="794"/>
      <c r="AL578" s="806"/>
      <c r="AZ578" s="808"/>
      <c r="BA578" s="754"/>
      <c r="BB578" s="754"/>
      <c r="BC578" s="754"/>
      <c r="BD578" s="754"/>
      <c r="BE578" s="754"/>
      <c r="BF578" s="754"/>
      <c r="BG578" s="754"/>
      <c r="BH578" s="754"/>
      <c r="BI578" s="754"/>
      <c r="BJ578" s="754"/>
    </row>
    <row r="579" spans="6:62" ht="93" customHeight="1" x14ac:dyDescent="0.2">
      <c r="F579" s="790"/>
      <c r="G579" s="791"/>
      <c r="H579" s="791"/>
      <c r="I579" s="791"/>
      <c r="J579" s="791"/>
      <c r="K579" s="791"/>
      <c r="L579" s="791"/>
      <c r="M579" s="791"/>
      <c r="N579" s="791"/>
      <c r="U579" s="793"/>
      <c r="V579" s="794"/>
      <c r="W579" s="794"/>
      <c r="X579" s="794"/>
      <c r="Y579" s="794"/>
      <c r="Z579" s="794"/>
      <c r="AA579" s="794"/>
      <c r="AB579" s="794"/>
      <c r="AC579" s="794"/>
      <c r="AD579" s="794"/>
      <c r="AE579" s="794"/>
      <c r="AF579" s="794"/>
      <c r="AG579" s="794"/>
      <c r="AH579" s="794"/>
      <c r="AI579" s="794"/>
      <c r="AJ579" s="794"/>
      <c r="AK579" s="794"/>
      <c r="AL579" s="806"/>
      <c r="AZ579" s="808"/>
      <c r="BA579" s="754"/>
      <c r="BB579" s="754"/>
      <c r="BC579" s="754"/>
      <c r="BD579" s="754"/>
      <c r="BE579" s="754"/>
      <c r="BF579" s="754"/>
      <c r="BG579" s="754"/>
      <c r="BH579" s="754"/>
      <c r="BI579" s="754"/>
      <c r="BJ579" s="754"/>
    </row>
    <row r="580" spans="6:62" ht="93" customHeight="1" x14ac:dyDescent="0.2">
      <c r="F580" s="790"/>
      <c r="G580" s="791"/>
      <c r="H580" s="791"/>
      <c r="I580" s="791"/>
      <c r="J580" s="791"/>
      <c r="K580" s="791"/>
      <c r="L580" s="791"/>
      <c r="M580" s="791"/>
      <c r="N580" s="791"/>
      <c r="U580" s="793"/>
      <c r="V580" s="794"/>
      <c r="W580" s="794"/>
      <c r="X580" s="794"/>
      <c r="Y580" s="794"/>
      <c r="Z580" s="794"/>
      <c r="AA580" s="794"/>
      <c r="AB580" s="794"/>
      <c r="AC580" s="794"/>
      <c r="AD580" s="794"/>
      <c r="AE580" s="794"/>
      <c r="AF580" s="794"/>
      <c r="AG580" s="794"/>
      <c r="AH580" s="794"/>
      <c r="AI580" s="794"/>
      <c r="AJ580" s="794"/>
      <c r="AK580" s="794"/>
      <c r="AL580" s="806"/>
      <c r="AZ580" s="808"/>
      <c r="BA580" s="754"/>
      <c r="BB580" s="754"/>
      <c r="BC580" s="754"/>
      <c r="BD580" s="754"/>
      <c r="BE580" s="754"/>
      <c r="BF580" s="754"/>
      <c r="BG580" s="754"/>
      <c r="BH580" s="754"/>
      <c r="BI580" s="754"/>
      <c r="BJ580" s="754"/>
    </row>
    <row r="581" spans="6:62" ht="93" customHeight="1" x14ac:dyDescent="0.2">
      <c r="F581" s="790"/>
      <c r="G581" s="791"/>
      <c r="H581" s="791"/>
      <c r="I581" s="791"/>
      <c r="J581" s="791"/>
      <c r="K581" s="791"/>
      <c r="L581" s="791"/>
      <c r="M581" s="791"/>
      <c r="N581" s="791"/>
      <c r="U581" s="793"/>
      <c r="V581" s="794"/>
      <c r="W581" s="794"/>
      <c r="X581" s="794"/>
      <c r="Y581" s="794"/>
      <c r="Z581" s="794"/>
      <c r="AA581" s="794"/>
      <c r="AB581" s="794"/>
      <c r="AC581" s="794"/>
      <c r="AD581" s="794"/>
      <c r="AE581" s="794"/>
      <c r="AF581" s="794"/>
      <c r="AG581" s="794"/>
      <c r="AH581" s="794"/>
      <c r="AI581" s="794"/>
      <c r="AJ581" s="794"/>
      <c r="AK581" s="794"/>
      <c r="AL581" s="806"/>
      <c r="AZ581" s="808"/>
      <c r="BA581" s="754"/>
      <c r="BB581" s="754"/>
      <c r="BC581" s="754"/>
      <c r="BD581" s="754"/>
      <c r="BE581" s="754"/>
      <c r="BF581" s="754"/>
      <c r="BG581" s="754"/>
      <c r="BH581" s="754"/>
      <c r="BI581" s="754"/>
      <c r="BJ581" s="754"/>
    </row>
    <row r="582" spans="6:62" ht="93" customHeight="1" x14ac:dyDescent="0.2">
      <c r="F582" s="790"/>
      <c r="G582" s="791"/>
      <c r="H582" s="791"/>
      <c r="I582" s="791"/>
      <c r="J582" s="791"/>
      <c r="K582" s="791"/>
      <c r="L582" s="791"/>
      <c r="M582" s="791"/>
      <c r="N582" s="791"/>
      <c r="U582" s="793"/>
      <c r="V582" s="794"/>
      <c r="W582" s="794"/>
      <c r="X582" s="794"/>
      <c r="Y582" s="794"/>
      <c r="Z582" s="794"/>
      <c r="AA582" s="794"/>
      <c r="AB582" s="794"/>
      <c r="AC582" s="794"/>
      <c r="AD582" s="794"/>
      <c r="AE582" s="794"/>
      <c r="AF582" s="794"/>
      <c r="AG582" s="794"/>
      <c r="AH582" s="794"/>
      <c r="AI582" s="794"/>
      <c r="AJ582" s="794"/>
      <c r="AK582" s="794"/>
      <c r="AL582" s="806"/>
      <c r="AZ582" s="808"/>
      <c r="BA582" s="754"/>
      <c r="BB582" s="754"/>
      <c r="BC582" s="754"/>
      <c r="BD582" s="754"/>
      <c r="BE582" s="754"/>
      <c r="BF582" s="754"/>
      <c r="BG582" s="754"/>
      <c r="BH582" s="754"/>
      <c r="BI582" s="754"/>
      <c r="BJ582" s="754"/>
    </row>
    <row r="583" spans="6:62" ht="93" customHeight="1" x14ac:dyDescent="0.2">
      <c r="F583" s="790"/>
      <c r="G583" s="791"/>
      <c r="H583" s="791"/>
      <c r="I583" s="791"/>
      <c r="J583" s="791"/>
      <c r="K583" s="791"/>
      <c r="L583" s="791"/>
      <c r="M583" s="791"/>
      <c r="N583" s="791"/>
      <c r="U583" s="793"/>
      <c r="V583" s="794"/>
      <c r="W583" s="794"/>
      <c r="X583" s="794"/>
      <c r="Y583" s="794"/>
      <c r="Z583" s="794"/>
      <c r="AA583" s="794"/>
      <c r="AB583" s="794"/>
      <c r="AC583" s="794"/>
      <c r="AD583" s="794"/>
      <c r="AE583" s="794"/>
      <c r="AF583" s="794"/>
      <c r="AG583" s="794"/>
      <c r="AH583" s="794"/>
      <c r="AI583" s="794"/>
      <c r="AJ583" s="794"/>
      <c r="AK583" s="794"/>
      <c r="AL583" s="806"/>
      <c r="AZ583" s="808"/>
      <c r="BA583" s="754"/>
      <c r="BB583" s="754"/>
      <c r="BC583" s="754"/>
      <c r="BD583" s="754"/>
      <c r="BE583" s="754"/>
      <c r="BF583" s="754"/>
      <c r="BG583" s="754"/>
      <c r="BH583" s="754"/>
      <c r="BI583" s="754"/>
      <c r="BJ583" s="754"/>
    </row>
    <row r="584" spans="6:62" ht="93" customHeight="1" x14ac:dyDescent="0.2">
      <c r="F584" s="790"/>
      <c r="G584" s="791"/>
      <c r="H584" s="791"/>
      <c r="I584" s="791"/>
      <c r="J584" s="791"/>
      <c r="K584" s="791"/>
      <c r="L584" s="791"/>
      <c r="M584" s="791"/>
      <c r="N584" s="791"/>
      <c r="U584" s="793"/>
      <c r="V584" s="794"/>
      <c r="W584" s="794"/>
      <c r="X584" s="794"/>
      <c r="Y584" s="794"/>
      <c r="Z584" s="794"/>
      <c r="AA584" s="794"/>
      <c r="AB584" s="794"/>
      <c r="AC584" s="794"/>
      <c r="AD584" s="794"/>
      <c r="AE584" s="794"/>
      <c r="AF584" s="794"/>
      <c r="AG584" s="794"/>
      <c r="AH584" s="794"/>
      <c r="AI584" s="794"/>
      <c r="AJ584" s="794"/>
      <c r="AK584" s="794"/>
      <c r="AL584" s="806"/>
      <c r="AZ584" s="808"/>
      <c r="BA584" s="754"/>
      <c r="BB584" s="754"/>
      <c r="BC584" s="754"/>
      <c r="BD584" s="754"/>
      <c r="BE584" s="754"/>
      <c r="BF584" s="754"/>
      <c r="BG584" s="754"/>
      <c r="BH584" s="754"/>
      <c r="BI584" s="754"/>
      <c r="BJ584" s="754"/>
    </row>
    <row r="585" spans="6:62" ht="93" customHeight="1" x14ac:dyDescent="0.2">
      <c r="F585" s="790"/>
      <c r="G585" s="791"/>
      <c r="H585" s="791"/>
      <c r="I585" s="791"/>
      <c r="J585" s="791"/>
      <c r="K585" s="791"/>
      <c r="L585" s="791"/>
      <c r="M585" s="791"/>
      <c r="N585" s="791"/>
      <c r="U585" s="793"/>
      <c r="V585" s="794"/>
      <c r="W585" s="794"/>
      <c r="X585" s="794"/>
      <c r="Y585" s="794"/>
      <c r="Z585" s="794"/>
      <c r="AA585" s="794"/>
      <c r="AB585" s="794"/>
      <c r="AC585" s="794"/>
      <c r="AD585" s="794"/>
      <c r="AE585" s="794"/>
      <c r="AF585" s="794"/>
      <c r="AG585" s="794"/>
      <c r="AH585" s="794"/>
      <c r="AI585" s="794"/>
      <c r="AJ585" s="794"/>
      <c r="AK585" s="794"/>
      <c r="AL585" s="806"/>
      <c r="AZ585" s="808"/>
      <c r="BA585" s="754"/>
      <c r="BB585" s="754"/>
      <c r="BC585" s="754"/>
      <c r="BD585" s="754"/>
      <c r="BE585" s="754"/>
      <c r="BF585" s="754"/>
      <c r="BG585" s="754"/>
      <c r="BH585" s="754"/>
      <c r="BI585" s="754"/>
      <c r="BJ585" s="754"/>
    </row>
    <row r="586" spans="6:62" ht="93" customHeight="1" x14ac:dyDescent="0.2">
      <c r="F586" s="790"/>
      <c r="G586" s="791"/>
      <c r="H586" s="791"/>
      <c r="I586" s="791"/>
      <c r="J586" s="791"/>
      <c r="K586" s="791"/>
      <c r="L586" s="791"/>
      <c r="M586" s="791"/>
      <c r="N586" s="791"/>
      <c r="U586" s="793"/>
      <c r="V586" s="794"/>
      <c r="W586" s="794"/>
      <c r="X586" s="794"/>
      <c r="Y586" s="794"/>
      <c r="Z586" s="794"/>
      <c r="AA586" s="794"/>
      <c r="AB586" s="794"/>
      <c r="AC586" s="794"/>
      <c r="AD586" s="794"/>
      <c r="AE586" s="794"/>
      <c r="AF586" s="794"/>
      <c r="AG586" s="794"/>
      <c r="AH586" s="794"/>
      <c r="AI586" s="794"/>
      <c r="AJ586" s="794"/>
      <c r="AK586" s="794"/>
      <c r="AL586" s="806"/>
      <c r="AZ586" s="808"/>
      <c r="BA586" s="754"/>
      <c r="BB586" s="754"/>
      <c r="BC586" s="754"/>
      <c r="BD586" s="754"/>
      <c r="BE586" s="754"/>
      <c r="BF586" s="754"/>
      <c r="BG586" s="754"/>
      <c r="BH586" s="754"/>
      <c r="BI586" s="754"/>
      <c r="BJ586" s="754"/>
    </row>
    <row r="587" spans="6:62" ht="93" customHeight="1" x14ac:dyDescent="0.2">
      <c r="F587" s="790"/>
      <c r="G587" s="791"/>
      <c r="H587" s="791"/>
      <c r="I587" s="791"/>
      <c r="J587" s="791"/>
      <c r="K587" s="791"/>
      <c r="L587" s="791"/>
      <c r="M587" s="791"/>
      <c r="N587" s="791"/>
      <c r="U587" s="793"/>
      <c r="V587" s="794"/>
      <c r="W587" s="794"/>
      <c r="X587" s="794"/>
      <c r="Y587" s="794"/>
      <c r="Z587" s="794"/>
      <c r="AA587" s="794"/>
      <c r="AB587" s="794"/>
      <c r="AC587" s="794"/>
      <c r="AD587" s="794"/>
      <c r="AE587" s="794"/>
      <c r="AF587" s="794"/>
      <c r="AG587" s="794"/>
      <c r="AH587" s="794"/>
      <c r="AI587" s="794"/>
      <c r="AJ587" s="794"/>
      <c r="AK587" s="794"/>
      <c r="AL587" s="806"/>
      <c r="AZ587" s="808"/>
      <c r="BA587" s="754"/>
      <c r="BB587" s="754"/>
      <c r="BC587" s="754"/>
      <c r="BD587" s="754"/>
      <c r="BE587" s="754"/>
      <c r="BF587" s="754"/>
      <c r="BG587" s="754"/>
      <c r="BH587" s="754"/>
      <c r="BI587" s="754"/>
      <c r="BJ587" s="754"/>
    </row>
    <row r="588" spans="6:62" ht="93" customHeight="1" x14ac:dyDescent="0.2">
      <c r="F588" s="790"/>
      <c r="G588" s="791"/>
      <c r="H588" s="791"/>
      <c r="I588" s="791"/>
      <c r="J588" s="791"/>
      <c r="K588" s="791"/>
      <c r="L588" s="791"/>
      <c r="M588" s="791"/>
      <c r="N588" s="791"/>
      <c r="U588" s="793"/>
      <c r="V588" s="794"/>
      <c r="W588" s="794"/>
      <c r="X588" s="794"/>
      <c r="Y588" s="794"/>
      <c r="Z588" s="794"/>
      <c r="AA588" s="794"/>
      <c r="AB588" s="794"/>
      <c r="AC588" s="794"/>
      <c r="AD588" s="794"/>
      <c r="AE588" s="794"/>
      <c r="AF588" s="794"/>
      <c r="AG588" s="794"/>
      <c r="AH588" s="794"/>
      <c r="AI588" s="794"/>
      <c r="AJ588" s="794"/>
      <c r="AK588" s="794"/>
      <c r="AL588" s="806"/>
      <c r="AZ588" s="808"/>
      <c r="BA588" s="754"/>
      <c r="BB588" s="754"/>
      <c r="BC588" s="754"/>
      <c r="BD588" s="754"/>
      <c r="BE588" s="754"/>
      <c r="BF588" s="754"/>
      <c r="BG588" s="754"/>
      <c r="BH588" s="754"/>
      <c r="BI588" s="754"/>
      <c r="BJ588" s="754"/>
    </row>
    <row r="589" spans="6:62" ht="93" customHeight="1" x14ac:dyDescent="0.2">
      <c r="F589" s="790"/>
      <c r="G589" s="791"/>
      <c r="H589" s="791"/>
      <c r="I589" s="791"/>
      <c r="J589" s="791"/>
      <c r="K589" s="791"/>
      <c r="L589" s="791"/>
      <c r="M589" s="791"/>
      <c r="N589" s="791"/>
      <c r="U589" s="793"/>
      <c r="V589" s="794"/>
      <c r="W589" s="794"/>
      <c r="X589" s="794"/>
      <c r="Y589" s="794"/>
      <c r="Z589" s="794"/>
      <c r="AA589" s="794"/>
      <c r="AB589" s="794"/>
      <c r="AC589" s="794"/>
      <c r="AD589" s="794"/>
      <c r="AE589" s="794"/>
      <c r="AF589" s="794"/>
      <c r="AG589" s="794"/>
      <c r="AH589" s="794"/>
      <c r="AI589" s="794"/>
      <c r="AJ589" s="794"/>
      <c r="AK589" s="794"/>
      <c r="AL589" s="806"/>
      <c r="AZ589" s="808"/>
      <c r="BA589" s="754"/>
      <c r="BB589" s="754"/>
      <c r="BC589" s="754"/>
      <c r="BD589" s="754"/>
      <c r="BE589" s="754"/>
      <c r="BF589" s="754"/>
      <c r="BG589" s="754"/>
      <c r="BH589" s="754"/>
      <c r="BI589" s="754"/>
      <c r="BJ589" s="754"/>
    </row>
    <row r="590" spans="6:62" ht="93" customHeight="1" x14ac:dyDescent="0.2">
      <c r="F590" s="790"/>
      <c r="G590" s="791"/>
      <c r="H590" s="791"/>
      <c r="I590" s="791"/>
      <c r="J590" s="791"/>
      <c r="K590" s="791"/>
      <c r="L590" s="791"/>
      <c r="M590" s="791"/>
      <c r="N590" s="791"/>
      <c r="U590" s="793"/>
      <c r="V590" s="794"/>
      <c r="W590" s="794"/>
      <c r="X590" s="794"/>
      <c r="Y590" s="794"/>
      <c r="Z590" s="794"/>
      <c r="AA590" s="794"/>
      <c r="AB590" s="794"/>
      <c r="AC590" s="794"/>
      <c r="AD590" s="794"/>
      <c r="AE590" s="794"/>
      <c r="AF590" s="794"/>
      <c r="AG590" s="794"/>
      <c r="AH590" s="794"/>
      <c r="AI590" s="794"/>
      <c r="AJ590" s="794"/>
      <c r="AK590" s="794"/>
      <c r="AL590" s="806"/>
      <c r="AZ590" s="808"/>
      <c r="BA590" s="754"/>
      <c r="BB590" s="754"/>
      <c r="BC590" s="754"/>
      <c r="BD590" s="754"/>
      <c r="BE590" s="754"/>
      <c r="BF590" s="754"/>
      <c r="BG590" s="754"/>
      <c r="BH590" s="754"/>
      <c r="BI590" s="754"/>
      <c r="BJ590" s="754"/>
    </row>
    <row r="591" spans="6:62" ht="93" customHeight="1" x14ac:dyDescent="0.2">
      <c r="F591" s="790"/>
      <c r="G591" s="791"/>
      <c r="H591" s="791"/>
      <c r="I591" s="791"/>
      <c r="J591" s="791"/>
      <c r="K591" s="791"/>
      <c r="L591" s="791"/>
      <c r="M591" s="791"/>
      <c r="N591" s="791"/>
      <c r="U591" s="793"/>
      <c r="V591" s="794"/>
      <c r="W591" s="794"/>
      <c r="X591" s="794"/>
      <c r="Y591" s="794"/>
      <c r="Z591" s="794"/>
      <c r="AA591" s="794"/>
      <c r="AB591" s="794"/>
      <c r="AC591" s="794"/>
      <c r="AD591" s="794"/>
      <c r="AE591" s="794"/>
      <c r="AF591" s="794"/>
      <c r="AG591" s="794"/>
      <c r="AH591" s="794"/>
      <c r="AI591" s="794"/>
      <c r="AJ591" s="794"/>
      <c r="AK591" s="794"/>
      <c r="AL591" s="806"/>
      <c r="AZ591" s="808"/>
      <c r="BA591" s="754"/>
      <c r="BB591" s="754"/>
      <c r="BC591" s="754"/>
      <c r="BD591" s="754"/>
      <c r="BE591" s="754"/>
      <c r="BF591" s="754"/>
      <c r="BG591" s="754"/>
      <c r="BH591" s="754"/>
      <c r="BI591" s="754"/>
      <c r="BJ591" s="754"/>
    </row>
    <row r="592" spans="6:62" ht="93" customHeight="1" x14ac:dyDescent="0.2">
      <c r="F592" s="790"/>
      <c r="G592" s="791"/>
      <c r="H592" s="791"/>
      <c r="I592" s="791"/>
      <c r="J592" s="791"/>
      <c r="K592" s="791"/>
      <c r="L592" s="791"/>
      <c r="M592" s="791"/>
      <c r="N592" s="791"/>
      <c r="U592" s="793"/>
      <c r="V592" s="794"/>
      <c r="W592" s="794"/>
      <c r="X592" s="794"/>
      <c r="Y592" s="794"/>
      <c r="Z592" s="794"/>
      <c r="AA592" s="794"/>
      <c r="AB592" s="794"/>
      <c r="AC592" s="794"/>
      <c r="AD592" s="794"/>
      <c r="AE592" s="794"/>
      <c r="AF592" s="794"/>
      <c r="AG592" s="794"/>
      <c r="AH592" s="794"/>
      <c r="AI592" s="794"/>
      <c r="AJ592" s="794"/>
      <c r="AK592" s="794"/>
      <c r="AL592" s="806"/>
      <c r="AZ592" s="808"/>
      <c r="BA592" s="754"/>
      <c r="BB592" s="754"/>
      <c r="BC592" s="754"/>
      <c r="BD592" s="754"/>
      <c r="BE592" s="754"/>
      <c r="BF592" s="754"/>
      <c r="BG592" s="754"/>
      <c r="BH592" s="754"/>
      <c r="BI592" s="754"/>
      <c r="BJ592" s="754"/>
    </row>
    <row r="593" spans="6:62" ht="93" customHeight="1" x14ac:dyDescent="0.2">
      <c r="F593" s="790"/>
      <c r="G593" s="791"/>
      <c r="H593" s="791"/>
      <c r="I593" s="791"/>
      <c r="J593" s="791"/>
      <c r="K593" s="791"/>
      <c r="L593" s="791"/>
      <c r="M593" s="791"/>
      <c r="N593" s="791"/>
      <c r="U593" s="793"/>
      <c r="V593" s="794"/>
      <c r="W593" s="794"/>
      <c r="X593" s="794"/>
      <c r="Y593" s="794"/>
      <c r="Z593" s="794"/>
      <c r="AA593" s="794"/>
      <c r="AB593" s="794"/>
      <c r="AC593" s="794"/>
      <c r="AD593" s="794"/>
      <c r="AE593" s="794"/>
      <c r="AF593" s="794"/>
      <c r="AG593" s="794"/>
      <c r="AH593" s="794"/>
      <c r="AI593" s="794"/>
      <c r="AJ593" s="794"/>
      <c r="AK593" s="794"/>
      <c r="AL593" s="806"/>
      <c r="AZ593" s="808"/>
      <c r="BA593" s="754"/>
      <c r="BB593" s="754"/>
      <c r="BC593" s="754"/>
      <c r="BD593" s="754"/>
      <c r="BE593" s="754"/>
      <c r="BF593" s="754"/>
      <c r="BG593" s="754"/>
      <c r="BH593" s="754"/>
      <c r="BI593" s="754"/>
      <c r="BJ593" s="754"/>
    </row>
    <row r="594" spans="6:62" ht="93" customHeight="1" x14ac:dyDescent="0.2">
      <c r="F594" s="790"/>
      <c r="G594" s="791"/>
      <c r="H594" s="791"/>
      <c r="I594" s="791"/>
      <c r="J594" s="791"/>
      <c r="K594" s="791"/>
      <c r="L594" s="791"/>
      <c r="M594" s="791"/>
      <c r="N594" s="791"/>
      <c r="U594" s="793"/>
      <c r="V594" s="794"/>
      <c r="W594" s="794"/>
      <c r="X594" s="794"/>
      <c r="Y594" s="794"/>
      <c r="Z594" s="794"/>
      <c r="AA594" s="794"/>
      <c r="AB594" s="794"/>
      <c r="AC594" s="794"/>
      <c r="AD594" s="794"/>
      <c r="AE594" s="794"/>
      <c r="AF594" s="794"/>
      <c r="AG594" s="794"/>
      <c r="AH594" s="794"/>
      <c r="AI594" s="794"/>
      <c r="AJ594" s="794"/>
      <c r="AK594" s="794"/>
      <c r="AL594" s="806"/>
      <c r="AZ594" s="808"/>
      <c r="BA594" s="754"/>
      <c r="BB594" s="754"/>
      <c r="BC594" s="754"/>
      <c r="BD594" s="754"/>
      <c r="BE594" s="754"/>
      <c r="BF594" s="754"/>
      <c r="BG594" s="754"/>
      <c r="BH594" s="754"/>
      <c r="BI594" s="754"/>
      <c r="BJ594" s="754"/>
    </row>
    <row r="595" spans="6:62" ht="93" customHeight="1" x14ac:dyDescent="0.2">
      <c r="F595" s="790"/>
      <c r="G595" s="791"/>
      <c r="H595" s="791"/>
      <c r="I595" s="791"/>
      <c r="J595" s="791"/>
      <c r="K595" s="791"/>
      <c r="L595" s="791"/>
      <c r="M595" s="791"/>
      <c r="N595" s="791"/>
      <c r="U595" s="793"/>
      <c r="V595" s="794"/>
      <c r="W595" s="794"/>
      <c r="X595" s="794"/>
      <c r="Y595" s="794"/>
      <c r="Z595" s="794"/>
      <c r="AA595" s="794"/>
      <c r="AB595" s="794"/>
      <c r="AC595" s="794"/>
      <c r="AD595" s="794"/>
      <c r="AE595" s="794"/>
      <c r="AF595" s="794"/>
      <c r="AG595" s="794"/>
      <c r="AH595" s="794"/>
      <c r="AI595" s="794"/>
      <c r="AJ595" s="794"/>
      <c r="AK595" s="794"/>
      <c r="AL595" s="806"/>
      <c r="AZ595" s="808"/>
      <c r="BA595" s="754"/>
      <c r="BB595" s="754"/>
      <c r="BC595" s="754"/>
      <c r="BD595" s="754"/>
      <c r="BE595" s="754"/>
      <c r="BF595" s="754"/>
      <c r="BG595" s="754"/>
      <c r="BH595" s="754"/>
      <c r="BI595" s="754"/>
      <c r="BJ595" s="754"/>
    </row>
    <row r="596" spans="6:62" ht="93" customHeight="1" x14ac:dyDescent="0.2">
      <c r="F596" s="790"/>
      <c r="G596" s="791"/>
      <c r="H596" s="791"/>
      <c r="I596" s="791"/>
      <c r="J596" s="791"/>
      <c r="K596" s="791"/>
      <c r="L596" s="791"/>
      <c r="M596" s="791"/>
      <c r="N596" s="791"/>
      <c r="U596" s="793"/>
      <c r="V596" s="794"/>
      <c r="W596" s="794"/>
      <c r="X596" s="794"/>
      <c r="Y596" s="794"/>
      <c r="Z596" s="794"/>
      <c r="AA596" s="794"/>
      <c r="AB596" s="794"/>
      <c r="AC596" s="794"/>
      <c r="AD596" s="794"/>
      <c r="AE596" s="794"/>
      <c r="AF596" s="794"/>
      <c r="AG596" s="794"/>
      <c r="AH596" s="794"/>
      <c r="AI596" s="794"/>
      <c r="AJ596" s="794"/>
      <c r="AK596" s="794"/>
      <c r="AL596" s="806"/>
      <c r="AZ596" s="808"/>
      <c r="BA596" s="754"/>
      <c r="BB596" s="754"/>
      <c r="BC596" s="754"/>
      <c r="BD596" s="754"/>
      <c r="BE596" s="754"/>
      <c r="BF596" s="754"/>
      <c r="BG596" s="754"/>
      <c r="BH596" s="754"/>
      <c r="BI596" s="754"/>
      <c r="BJ596" s="754"/>
    </row>
    <row r="597" spans="6:62" ht="93" customHeight="1" x14ac:dyDescent="0.2">
      <c r="F597" s="790"/>
      <c r="G597" s="791"/>
      <c r="H597" s="791"/>
      <c r="I597" s="791"/>
      <c r="J597" s="791"/>
      <c r="K597" s="791"/>
      <c r="L597" s="791"/>
      <c r="M597" s="791"/>
      <c r="N597" s="791"/>
      <c r="U597" s="793"/>
      <c r="V597" s="794"/>
      <c r="W597" s="794"/>
      <c r="X597" s="794"/>
      <c r="Y597" s="794"/>
      <c r="Z597" s="794"/>
      <c r="AA597" s="794"/>
      <c r="AB597" s="794"/>
      <c r="AC597" s="794"/>
      <c r="AD597" s="794"/>
      <c r="AE597" s="794"/>
      <c r="AF597" s="794"/>
      <c r="AG597" s="794"/>
      <c r="AH597" s="794"/>
      <c r="AI597" s="794"/>
      <c r="AJ597" s="794"/>
      <c r="AK597" s="794"/>
      <c r="AL597" s="806"/>
      <c r="AZ597" s="808"/>
      <c r="BA597" s="754"/>
      <c r="BB597" s="754"/>
      <c r="BC597" s="754"/>
      <c r="BD597" s="754"/>
      <c r="BE597" s="754"/>
      <c r="BF597" s="754"/>
      <c r="BG597" s="754"/>
      <c r="BH597" s="754"/>
      <c r="BI597" s="754"/>
      <c r="BJ597" s="754"/>
    </row>
    <row r="598" spans="6:62" ht="93" customHeight="1" x14ac:dyDescent="0.2">
      <c r="F598" s="790"/>
      <c r="G598" s="791"/>
      <c r="H598" s="791"/>
      <c r="I598" s="791"/>
      <c r="J598" s="791"/>
      <c r="K598" s="791"/>
      <c r="L598" s="791"/>
      <c r="M598" s="791"/>
      <c r="N598" s="791"/>
      <c r="U598" s="793"/>
      <c r="V598" s="794"/>
      <c r="W598" s="794"/>
      <c r="X598" s="794"/>
      <c r="Y598" s="794"/>
      <c r="Z598" s="794"/>
      <c r="AA598" s="794"/>
      <c r="AB598" s="794"/>
      <c r="AC598" s="794"/>
      <c r="AD598" s="794"/>
      <c r="AE598" s="794"/>
      <c r="AF598" s="794"/>
      <c r="AG598" s="794"/>
      <c r="AH598" s="794"/>
      <c r="AI598" s="794"/>
      <c r="AJ598" s="794"/>
      <c r="AK598" s="794"/>
      <c r="AL598" s="806"/>
      <c r="AZ598" s="808"/>
      <c r="BA598" s="754"/>
      <c r="BB598" s="754"/>
      <c r="BC598" s="754"/>
      <c r="BD598" s="754"/>
      <c r="BE598" s="754"/>
      <c r="BF598" s="754"/>
      <c r="BG598" s="754"/>
      <c r="BH598" s="754"/>
      <c r="BI598" s="754"/>
      <c r="BJ598" s="754"/>
    </row>
    <row r="599" spans="6:62" ht="93" customHeight="1" x14ac:dyDescent="0.2">
      <c r="F599" s="790"/>
      <c r="G599" s="791"/>
      <c r="H599" s="791"/>
      <c r="I599" s="791"/>
      <c r="J599" s="791"/>
      <c r="K599" s="791"/>
      <c r="L599" s="791"/>
      <c r="M599" s="791"/>
      <c r="N599" s="791"/>
      <c r="U599" s="793"/>
      <c r="V599" s="794"/>
      <c r="W599" s="794"/>
      <c r="X599" s="794"/>
      <c r="Y599" s="794"/>
      <c r="Z599" s="794"/>
      <c r="AA599" s="794"/>
      <c r="AB599" s="794"/>
      <c r="AC599" s="794"/>
      <c r="AD599" s="794"/>
      <c r="AE599" s="794"/>
      <c r="AF599" s="794"/>
      <c r="AG599" s="794"/>
      <c r="AH599" s="794"/>
      <c r="AI599" s="794"/>
      <c r="AJ599" s="794"/>
      <c r="AK599" s="794"/>
      <c r="AL599" s="806"/>
      <c r="AZ599" s="808"/>
      <c r="BA599" s="754"/>
      <c r="BB599" s="754"/>
      <c r="BC599" s="754"/>
      <c r="BD599" s="754"/>
      <c r="BE599" s="754"/>
      <c r="BF599" s="754"/>
      <c r="BG599" s="754"/>
      <c r="BH599" s="754"/>
      <c r="BI599" s="754"/>
      <c r="BJ599" s="754"/>
    </row>
    <row r="600" spans="6:62" ht="93" customHeight="1" x14ac:dyDescent="0.2">
      <c r="F600" s="790"/>
      <c r="G600" s="791"/>
      <c r="H600" s="791"/>
      <c r="I600" s="791"/>
      <c r="J600" s="791"/>
      <c r="K600" s="791"/>
      <c r="L600" s="791"/>
      <c r="M600" s="791"/>
      <c r="N600" s="791"/>
      <c r="U600" s="793"/>
      <c r="V600" s="794"/>
      <c r="W600" s="794"/>
      <c r="X600" s="794"/>
      <c r="Y600" s="794"/>
      <c r="Z600" s="794"/>
      <c r="AA600" s="794"/>
      <c r="AB600" s="794"/>
      <c r="AC600" s="794"/>
      <c r="AD600" s="794"/>
      <c r="AE600" s="794"/>
      <c r="AF600" s="794"/>
      <c r="AG600" s="794"/>
      <c r="AH600" s="794"/>
      <c r="AI600" s="794"/>
      <c r="AJ600" s="794"/>
      <c r="AK600" s="794"/>
      <c r="AL600" s="806"/>
      <c r="AZ600" s="808"/>
      <c r="BA600" s="754"/>
      <c r="BB600" s="754"/>
      <c r="BC600" s="754"/>
      <c r="BD600" s="754"/>
      <c r="BE600" s="754"/>
      <c r="BF600" s="754"/>
      <c r="BG600" s="754"/>
      <c r="BH600" s="754"/>
      <c r="BI600" s="754"/>
      <c r="BJ600" s="754"/>
    </row>
    <row r="601" spans="6:62" ht="93" customHeight="1" x14ac:dyDescent="0.2">
      <c r="F601" s="790"/>
      <c r="G601" s="791"/>
      <c r="H601" s="791"/>
      <c r="I601" s="791"/>
      <c r="J601" s="791"/>
      <c r="K601" s="791"/>
      <c r="L601" s="791"/>
      <c r="M601" s="791"/>
      <c r="N601" s="791"/>
      <c r="U601" s="793"/>
      <c r="V601" s="794"/>
      <c r="W601" s="794"/>
      <c r="X601" s="794"/>
      <c r="Y601" s="794"/>
      <c r="Z601" s="794"/>
      <c r="AA601" s="794"/>
      <c r="AB601" s="794"/>
      <c r="AC601" s="794"/>
      <c r="AD601" s="794"/>
      <c r="AE601" s="794"/>
      <c r="AF601" s="794"/>
      <c r="AG601" s="794"/>
      <c r="AH601" s="794"/>
      <c r="AI601" s="794"/>
      <c r="AJ601" s="794"/>
      <c r="AK601" s="794"/>
      <c r="AL601" s="806"/>
      <c r="AZ601" s="808"/>
      <c r="BA601" s="754"/>
      <c r="BB601" s="754"/>
      <c r="BC601" s="754"/>
      <c r="BD601" s="754"/>
      <c r="BE601" s="754"/>
      <c r="BF601" s="754"/>
      <c r="BG601" s="754"/>
      <c r="BH601" s="754"/>
      <c r="BI601" s="754"/>
      <c r="BJ601" s="754"/>
    </row>
    <row r="602" spans="6:62" ht="93" customHeight="1" x14ac:dyDescent="0.2">
      <c r="F602" s="790"/>
      <c r="G602" s="791"/>
      <c r="H602" s="791"/>
      <c r="I602" s="791"/>
      <c r="J602" s="791"/>
      <c r="K602" s="791"/>
      <c r="L602" s="791"/>
      <c r="M602" s="791"/>
      <c r="N602" s="791"/>
      <c r="U602" s="793"/>
      <c r="V602" s="794"/>
      <c r="W602" s="794"/>
      <c r="X602" s="794"/>
      <c r="Y602" s="794"/>
      <c r="Z602" s="794"/>
      <c r="AA602" s="794"/>
      <c r="AB602" s="794"/>
      <c r="AC602" s="794"/>
      <c r="AD602" s="794"/>
      <c r="AE602" s="794"/>
      <c r="AF602" s="794"/>
      <c r="AG602" s="794"/>
      <c r="AH602" s="794"/>
      <c r="AI602" s="794"/>
      <c r="AJ602" s="794"/>
      <c r="AK602" s="794"/>
      <c r="AL602" s="806"/>
      <c r="AZ602" s="808"/>
      <c r="BA602" s="754"/>
      <c r="BB602" s="754"/>
      <c r="BC602" s="754"/>
      <c r="BD602" s="754"/>
      <c r="BE602" s="754"/>
      <c r="BF602" s="754"/>
      <c r="BG602" s="754"/>
      <c r="BH602" s="754"/>
      <c r="BI602" s="754"/>
      <c r="BJ602" s="754"/>
    </row>
    <row r="603" spans="6:62" ht="93" customHeight="1" x14ac:dyDescent="0.2">
      <c r="F603" s="790"/>
      <c r="G603" s="791"/>
      <c r="H603" s="791"/>
      <c r="I603" s="791"/>
      <c r="J603" s="791"/>
      <c r="K603" s="791"/>
      <c r="L603" s="791"/>
      <c r="M603" s="791"/>
      <c r="N603" s="791"/>
      <c r="U603" s="793"/>
      <c r="V603" s="794"/>
      <c r="W603" s="794"/>
      <c r="X603" s="794"/>
      <c r="Y603" s="794"/>
      <c r="Z603" s="794"/>
      <c r="AA603" s="794"/>
      <c r="AB603" s="794"/>
      <c r="AC603" s="794"/>
      <c r="AD603" s="794"/>
      <c r="AE603" s="794"/>
      <c r="AF603" s="794"/>
      <c r="AG603" s="794"/>
      <c r="AH603" s="794"/>
      <c r="AI603" s="794"/>
      <c r="AJ603" s="794"/>
      <c r="AK603" s="794"/>
      <c r="AL603" s="806"/>
      <c r="AZ603" s="808"/>
      <c r="BA603" s="754"/>
      <c r="BB603" s="754"/>
      <c r="BC603" s="754"/>
      <c r="BD603" s="754"/>
      <c r="BE603" s="754"/>
      <c r="BF603" s="754"/>
      <c r="BG603" s="754"/>
      <c r="BH603" s="754"/>
      <c r="BI603" s="754"/>
      <c r="BJ603" s="754"/>
    </row>
    <row r="604" spans="6:62" ht="93" customHeight="1" x14ac:dyDescent="0.2">
      <c r="F604" s="790"/>
      <c r="G604" s="791"/>
      <c r="H604" s="791"/>
      <c r="I604" s="791"/>
      <c r="J604" s="791"/>
      <c r="K604" s="791"/>
      <c r="L604" s="791"/>
      <c r="M604" s="791"/>
      <c r="N604" s="791"/>
      <c r="U604" s="793"/>
      <c r="V604" s="794"/>
      <c r="W604" s="794"/>
      <c r="X604" s="794"/>
      <c r="Y604" s="794"/>
      <c r="Z604" s="794"/>
      <c r="AA604" s="794"/>
      <c r="AB604" s="794"/>
      <c r="AC604" s="794"/>
      <c r="AD604" s="794"/>
      <c r="AE604" s="794"/>
      <c r="AF604" s="794"/>
      <c r="AG604" s="794"/>
      <c r="AH604" s="794"/>
      <c r="AI604" s="794"/>
      <c r="AJ604" s="794"/>
      <c r="AK604" s="794"/>
      <c r="AL604" s="806"/>
      <c r="AZ604" s="808"/>
      <c r="BA604" s="754"/>
      <c r="BB604" s="754"/>
      <c r="BC604" s="754"/>
      <c r="BD604" s="754"/>
      <c r="BE604" s="754"/>
      <c r="BF604" s="754"/>
      <c r="BG604" s="754"/>
      <c r="BH604" s="754"/>
      <c r="BI604" s="754"/>
      <c r="BJ604" s="754"/>
    </row>
    <row r="605" spans="6:62" ht="93" customHeight="1" x14ac:dyDescent="0.2">
      <c r="F605" s="790"/>
      <c r="G605" s="791"/>
      <c r="H605" s="791"/>
      <c r="I605" s="791"/>
      <c r="J605" s="791"/>
      <c r="K605" s="791"/>
      <c r="L605" s="791"/>
      <c r="M605" s="791"/>
      <c r="N605" s="791"/>
      <c r="U605" s="793"/>
      <c r="V605" s="794"/>
      <c r="W605" s="794"/>
      <c r="X605" s="794"/>
      <c r="Y605" s="794"/>
      <c r="Z605" s="794"/>
      <c r="AA605" s="794"/>
      <c r="AB605" s="794"/>
      <c r="AC605" s="794"/>
      <c r="AD605" s="794"/>
      <c r="AE605" s="794"/>
      <c r="AF605" s="794"/>
      <c r="AG605" s="794"/>
      <c r="AH605" s="794"/>
      <c r="AI605" s="794"/>
      <c r="AJ605" s="794"/>
      <c r="AK605" s="794"/>
      <c r="AL605" s="806"/>
      <c r="AZ605" s="808"/>
      <c r="BA605" s="754"/>
      <c r="BB605" s="754"/>
      <c r="BC605" s="754"/>
      <c r="BD605" s="754"/>
      <c r="BE605" s="754"/>
      <c r="BF605" s="754"/>
      <c r="BG605" s="754"/>
      <c r="BH605" s="754"/>
      <c r="BI605" s="754"/>
      <c r="BJ605" s="754"/>
    </row>
    <row r="606" spans="6:62" ht="93" customHeight="1" x14ac:dyDescent="0.2">
      <c r="F606" s="790"/>
      <c r="G606" s="791"/>
      <c r="H606" s="791"/>
      <c r="I606" s="791"/>
      <c r="J606" s="791"/>
      <c r="K606" s="791"/>
      <c r="L606" s="791"/>
      <c r="M606" s="791"/>
      <c r="N606" s="791"/>
      <c r="U606" s="793"/>
      <c r="V606" s="794"/>
      <c r="W606" s="794"/>
      <c r="X606" s="794"/>
      <c r="Y606" s="794"/>
      <c r="Z606" s="794"/>
      <c r="AA606" s="794"/>
      <c r="AB606" s="794"/>
      <c r="AC606" s="794"/>
      <c r="AD606" s="794"/>
      <c r="AE606" s="794"/>
      <c r="AF606" s="794"/>
      <c r="AG606" s="794"/>
      <c r="AH606" s="794"/>
      <c r="AI606" s="794"/>
      <c r="AJ606" s="794"/>
      <c r="AK606" s="794"/>
      <c r="AL606" s="806"/>
      <c r="AZ606" s="808"/>
      <c r="BA606" s="754"/>
      <c r="BB606" s="754"/>
      <c r="BC606" s="754"/>
      <c r="BD606" s="754"/>
      <c r="BE606" s="754"/>
      <c r="BF606" s="754"/>
      <c r="BG606" s="754"/>
      <c r="BH606" s="754"/>
      <c r="BI606" s="754"/>
      <c r="BJ606" s="754"/>
    </row>
    <row r="607" spans="6:62" ht="93" customHeight="1" x14ac:dyDescent="0.2">
      <c r="F607" s="790"/>
      <c r="G607" s="791"/>
      <c r="H607" s="791"/>
      <c r="I607" s="791"/>
      <c r="J607" s="791"/>
      <c r="K607" s="791"/>
      <c r="L607" s="791"/>
      <c r="M607" s="791"/>
      <c r="N607" s="791"/>
      <c r="U607" s="793"/>
      <c r="V607" s="794"/>
      <c r="W607" s="794"/>
      <c r="X607" s="794"/>
      <c r="Y607" s="794"/>
      <c r="Z607" s="794"/>
      <c r="AA607" s="794"/>
      <c r="AB607" s="794"/>
      <c r="AC607" s="794"/>
      <c r="AD607" s="794"/>
      <c r="AE607" s="794"/>
      <c r="AF607" s="794"/>
      <c r="AG607" s="794"/>
      <c r="AH607" s="794"/>
      <c r="AI607" s="794"/>
      <c r="AJ607" s="794"/>
      <c r="AK607" s="794"/>
      <c r="AL607" s="806"/>
      <c r="AZ607" s="808"/>
      <c r="BA607" s="754"/>
      <c r="BB607" s="754"/>
      <c r="BC607" s="754"/>
      <c r="BD607" s="754"/>
      <c r="BE607" s="754"/>
      <c r="BF607" s="754"/>
      <c r="BG607" s="754"/>
      <c r="BH607" s="754"/>
      <c r="BI607" s="754"/>
      <c r="BJ607" s="754"/>
    </row>
    <row r="608" spans="6:62" ht="93" customHeight="1" x14ac:dyDescent="0.2">
      <c r="F608" s="790"/>
      <c r="G608" s="791"/>
      <c r="H608" s="791"/>
      <c r="I608" s="791"/>
      <c r="J608" s="791"/>
      <c r="K608" s="791"/>
      <c r="L608" s="791"/>
      <c r="M608" s="791"/>
      <c r="N608" s="791"/>
      <c r="U608" s="793"/>
      <c r="V608" s="794"/>
      <c r="W608" s="794"/>
      <c r="X608" s="794"/>
      <c r="Y608" s="794"/>
      <c r="Z608" s="794"/>
      <c r="AA608" s="794"/>
      <c r="AB608" s="794"/>
      <c r="AC608" s="794"/>
      <c r="AD608" s="794"/>
      <c r="AE608" s="794"/>
      <c r="AF608" s="794"/>
      <c r="AG608" s="794"/>
      <c r="AH608" s="794"/>
      <c r="AI608" s="794"/>
      <c r="AJ608" s="794"/>
      <c r="AK608" s="794"/>
      <c r="AL608" s="806"/>
      <c r="AZ608" s="808"/>
      <c r="BA608" s="754"/>
      <c r="BB608" s="754"/>
      <c r="BC608" s="754"/>
      <c r="BD608" s="754"/>
      <c r="BE608" s="754"/>
      <c r="BF608" s="754"/>
      <c r="BG608" s="754"/>
      <c r="BH608" s="754"/>
      <c r="BI608" s="754"/>
      <c r="BJ608" s="754"/>
    </row>
    <row r="609" spans="6:62" ht="93" customHeight="1" x14ac:dyDescent="0.2">
      <c r="F609" s="790"/>
      <c r="G609" s="791"/>
      <c r="H609" s="791"/>
      <c r="I609" s="791"/>
      <c r="J609" s="791"/>
      <c r="K609" s="791"/>
      <c r="L609" s="791"/>
      <c r="M609" s="791"/>
      <c r="N609" s="791"/>
      <c r="U609" s="793"/>
      <c r="V609" s="794"/>
      <c r="W609" s="794"/>
      <c r="X609" s="794"/>
      <c r="Y609" s="794"/>
      <c r="Z609" s="794"/>
      <c r="AA609" s="794"/>
      <c r="AB609" s="794"/>
      <c r="AC609" s="794"/>
      <c r="AD609" s="794"/>
      <c r="AE609" s="794"/>
      <c r="AF609" s="794"/>
      <c r="AG609" s="794"/>
      <c r="AH609" s="794"/>
      <c r="AI609" s="794"/>
      <c r="AJ609" s="794"/>
      <c r="AK609" s="794"/>
      <c r="AL609" s="806"/>
      <c r="AZ609" s="808"/>
      <c r="BA609" s="754"/>
      <c r="BB609" s="754"/>
      <c r="BC609" s="754"/>
      <c r="BD609" s="754"/>
      <c r="BE609" s="754"/>
      <c r="BF609" s="754"/>
      <c r="BG609" s="754"/>
      <c r="BH609" s="754"/>
      <c r="BI609" s="754"/>
      <c r="BJ609" s="754"/>
    </row>
    <row r="610" spans="6:62" ht="93" customHeight="1" x14ac:dyDescent="0.2">
      <c r="F610" s="790"/>
      <c r="G610" s="791"/>
      <c r="H610" s="791"/>
      <c r="I610" s="791"/>
      <c r="J610" s="791"/>
      <c r="K610" s="791"/>
      <c r="L610" s="791"/>
      <c r="M610" s="791"/>
      <c r="N610" s="791"/>
      <c r="U610" s="793"/>
      <c r="V610" s="794"/>
      <c r="W610" s="794"/>
      <c r="X610" s="794"/>
      <c r="Y610" s="794"/>
      <c r="Z610" s="794"/>
      <c r="AA610" s="794"/>
      <c r="AB610" s="794"/>
      <c r="AC610" s="794"/>
      <c r="AD610" s="794"/>
      <c r="AE610" s="794"/>
      <c r="AF610" s="794"/>
      <c r="AG610" s="794"/>
      <c r="AH610" s="794"/>
      <c r="AI610" s="794"/>
      <c r="AJ610" s="794"/>
      <c r="AK610" s="794"/>
      <c r="AL610" s="806"/>
      <c r="AZ610" s="808"/>
      <c r="BA610" s="754"/>
      <c r="BB610" s="754"/>
      <c r="BC610" s="754"/>
      <c r="BD610" s="754"/>
      <c r="BE610" s="754"/>
      <c r="BF610" s="754"/>
      <c r="BG610" s="754"/>
      <c r="BH610" s="754"/>
      <c r="BI610" s="754"/>
      <c r="BJ610" s="754"/>
    </row>
    <row r="611" spans="6:62" ht="93" customHeight="1" x14ac:dyDescent="0.2">
      <c r="F611" s="790"/>
      <c r="G611" s="791"/>
      <c r="H611" s="791"/>
      <c r="I611" s="791"/>
      <c r="J611" s="791"/>
      <c r="K611" s="791"/>
      <c r="L611" s="791"/>
      <c r="M611" s="791"/>
      <c r="N611" s="791"/>
      <c r="U611" s="793"/>
      <c r="V611" s="794"/>
      <c r="W611" s="794"/>
      <c r="X611" s="794"/>
      <c r="Y611" s="794"/>
      <c r="Z611" s="794"/>
      <c r="AA611" s="794"/>
      <c r="AB611" s="794"/>
      <c r="AC611" s="794"/>
      <c r="AD611" s="794"/>
      <c r="AE611" s="794"/>
      <c r="AF611" s="794"/>
      <c r="AG611" s="794"/>
      <c r="AH611" s="794"/>
      <c r="AI611" s="794"/>
      <c r="AJ611" s="794"/>
      <c r="AK611" s="794"/>
      <c r="AL611" s="806"/>
      <c r="AZ611" s="808"/>
      <c r="BA611" s="754"/>
      <c r="BB611" s="754"/>
      <c r="BC611" s="754"/>
      <c r="BD611" s="754"/>
      <c r="BE611" s="754"/>
      <c r="BF611" s="754"/>
      <c r="BG611" s="754"/>
      <c r="BH611" s="754"/>
      <c r="BI611" s="754"/>
      <c r="BJ611" s="754"/>
    </row>
    <row r="612" spans="6:62" ht="93" customHeight="1" x14ac:dyDescent="0.2">
      <c r="F612" s="790"/>
      <c r="G612" s="791"/>
      <c r="H612" s="791"/>
      <c r="I612" s="791"/>
      <c r="J612" s="791"/>
      <c r="K612" s="791"/>
      <c r="L612" s="791"/>
      <c r="M612" s="791"/>
      <c r="N612" s="791"/>
      <c r="U612" s="793"/>
      <c r="V612" s="794"/>
      <c r="W612" s="794"/>
      <c r="X612" s="794"/>
      <c r="Y612" s="794"/>
      <c r="Z612" s="794"/>
      <c r="AA612" s="794"/>
      <c r="AB612" s="794"/>
      <c r="AC612" s="794"/>
      <c r="AD612" s="794"/>
      <c r="AE612" s="794"/>
      <c r="AF612" s="794"/>
      <c r="AG612" s="794"/>
      <c r="AH612" s="794"/>
      <c r="AI612" s="794"/>
      <c r="AJ612" s="794"/>
      <c r="AK612" s="794"/>
      <c r="AL612" s="806"/>
      <c r="AZ612" s="808"/>
      <c r="BA612" s="754"/>
      <c r="BB612" s="754"/>
      <c r="BC612" s="754"/>
      <c r="BD612" s="754"/>
      <c r="BE612" s="754"/>
      <c r="BF612" s="754"/>
      <c r="BG612" s="754"/>
      <c r="BH612" s="754"/>
      <c r="BI612" s="754"/>
      <c r="BJ612" s="754"/>
    </row>
    <row r="613" spans="6:62" ht="93" customHeight="1" x14ac:dyDescent="0.2">
      <c r="F613" s="790"/>
      <c r="G613" s="791"/>
      <c r="H613" s="791"/>
      <c r="I613" s="791"/>
      <c r="J613" s="791"/>
      <c r="K613" s="791"/>
      <c r="L613" s="791"/>
      <c r="M613" s="791"/>
      <c r="N613" s="791"/>
      <c r="U613" s="793"/>
      <c r="V613" s="794"/>
      <c r="W613" s="794"/>
      <c r="X613" s="794"/>
      <c r="Y613" s="794"/>
      <c r="Z613" s="794"/>
      <c r="AA613" s="794"/>
      <c r="AB613" s="794"/>
      <c r="AC613" s="794"/>
      <c r="AD613" s="794"/>
      <c r="AE613" s="794"/>
      <c r="AF613" s="794"/>
      <c r="AG613" s="794"/>
      <c r="AH613" s="794"/>
      <c r="AI613" s="794"/>
      <c r="AJ613" s="794"/>
      <c r="AK613" s="794"/>
      <c r="AL613" s="806"/>
      <c r="AZ613" s="808"/>
      <c r="BA613" s="754"/>
      <c r="BB613" s="754"/>
      <c r="BC613" s="754"/>
      <c r="BD613" s="754"/>
      <c r="BE613" s="754"/>
      <c r="BF613" s="754"/>
      <c r="BG613" s="754"/>
      <c r="BH613" s="754"/>
      <c r="BI613" s="754"/>
      <c r="BJ613" s="754"/>
    </row>
    <row r="614" spans="6:62" ht="93" customHeight="1" x14ac:dyDescent="0.2">
      <c r="F614" s="790"/>
      <c r="G614" s="791"/>
      <c r="H614" s="791"/>
      <c r="I614" s="791"/>
      <c r="J614" s="791"/>
      <c r="K614" s="791"/>
      <c r="L614" s="791"/>
      <c r="M614" s="791"/>
      <c r="N614" s="791"/>
      <c r="U614" s="793"/>
      <c r="V614" s="794"/>
      <c r="W614" s="794"/>
      <c r="X614" s="794"/>
      <c r="Y614" s="794"/>
      <c r="Z614" s="794"/>
      <c r="AA614" s="794"/>
      <c r="AB614" s="794"/>
      <c r="AC614" s="794"/>
      <c r="AD614" s="794"/>
      <c r="AE614" s="794"/>
      <c r="AF614" s="794"/>
      <c r="AG614" s="794"/>
      <c r="AH614" s="794"/>
      <c r="AI614" s="794"/>
      <c r="AJ614" s="794"/>
      <c r="AK614" s="794"/>
      <c r="AL614" s="806"/>
      <c r="AZ614" s="808"/>
      <c r="BA614" s="754"/>
      <c r="BB614" s="754"/>
      <c r="BC614" s="754"/>
      <c r="BD614" s="754"/>
      <c r="BE614" s="754"/>
      <c r="BF614" s="754"/>
      <c r="BG614" s="754"/>
      <c r="BH614" s="754"/>
      <c r="BI614" s="754"/>
      <c r="BJ614" s="754"/>
    </row>
    <row r="615" spans="6:62" ht="93" customHeight="1" x14ac:dyDescent="0.2">
      <c r="F615" s="790"/>
      <c r="G615" s="791"/>
      <c r="H615" s="791"/>
      <c r="I615" s="791"/>
      <c r="J615" s="791"/>
      <c r="K615" s="791"/>
      <c r="L615" s="791"/>
      <c r="M615" s="791"/>
      <c r="N615" s="791"/>
      <c r="U615" s="793"/>
      <c r="V615" s="794"/>
      <c r="W615" s="794"/>
      <c r="X615" s="794"/>
      <c r="Y615" s="794"/>
      <c r="Z615" s="794"/>
      <c r="AA615" s="794"/>
      <c r="AB615" s="794"/>
      <c r="AC615" s="794"/>
      <c r="AD615" s="794"/>
      <c r="AE615" s="794"/>
      <c r="AF615" s="794"/>
      <c r="AG615" s="794"/>
      <c r="AH615" s="794"/>
      <c r="AI615" s="794"/>
      <c r="AJ615" s="794"/>
      <c r="AK615" s="794"/>
      <c r="AL615" s="806"/>
      <c r="AZ615" s="808"/>
      <c r="BA615" s="754"/>
      <c r="BB615" s="754"/>
      <c r="BC615" s="754"/>
      <c r="BD615" s="754"/>
      <c r="BE615" s="754"/>
      <c r="BF615" s="754"/>
      <c r="BG615" s="754"/>
      <c r="BH615" s="754"/>
      <c r="BI615" s="754"/>
      <c r="BJ615" s="754"/>
    </row>
    <row r="616" spans="6:62" ht="93" customHeight="1" x14ac:dyDescent="0.2">
      <c r="F616" s="790"/>
      <c r="G616" s="791"/>
      <c r="H616" s="791"/>
      <c r="I616" s="791"/>
      <c r="J616" s="791"/>
      <c r="K616" s="791"/>
      <c r="L616" s="791"/>
      <c r="M616" s="791"/>
      <c r="N616" s="791"/>
      <c r="U616" s="793"/>
      <c r="V616" s="794"/>
      <c r="W616" s="794"/>
      <c r="X616" s="794"/>
      <c r="Y616" s="794"/>
      <c r="Z616" s="794"/>
      <c r="AA616" s="794"/>
      <c r="AB616" s="794"/>
      <c r="AC616" s="794"/>
      <c r="AD616" s="794"/>
      <c r="AE616" s="794"/>
      <c r="AF616" s="794"/>
      <c r="AG616" s="794"/>
      <c r="AH616" s="794"/>
      <c r="AI616" s="794"/>
      <c r="AJ616" s="794"/>
      <c r="AK616" s="794"/>
      <c r="AL616" s="806"/>
      <c r="AZ616" s="808"/>
      <c r="BA616" s="754"/>
      <c r="BB616" s="754"/>
      <c r="BC616" s="754"/>
      <c r="BD616" s="754"/>
      <c r="BE616" s="754"/>
      <c r="BF616" s="754"/>
      <c r="BG616" s="754"/>
      <c r="BH616" s="754"/>
      <c r="BI616" s="754"/>
      <c r="BJ616" s="754"/>
    </row>
    <row r="617" spans="6:62" ht="93" customHeight="1" x14ac:dyDescent="0.2">
      <c r="F617" s="790"/>
      <c r="G617" s="791"/>
      <c r="H617" s="791"/>
      <c r="I617" s="791"/>
      <c r="J617" s="791"/>
      <c r="K617" s="791"/>
      <c r="L617" s="791"/>
      <c r="M617" s="791"/>
      <c r="N617" s="791"/>
      <c r="U617" s="793"/>
      <c r="V617" s="794"/>
      <c r="W617" s="794"/>
      <c r="X617" s="794"/>
      <c r="Y617" s="794"/>
      <c r="Z617" s="794"/>
      <c r="AA617" s="794"/>
      <c r="AB617" s="794"/>
      <c r="AC617" s="794"/>
      <c r="AD617" s="794"/>
      <c r="AE617" s="794"/>
      <c r="AF617" s="794"/>
      <c r="AG617" s="794"/>
      <c r="AH617" s="794"/>
      <c r="AI617" s="794"/>
      <c r="AJ617" s="794"/>
      <c r="AK617" s="794"/>
      <c r="AL617" s="806"/>
      <c r="AZ617" s="808"/>
      <c r="BA617" s="754"/>
      <c r="BB617" s="754"/>
      <c r="BC617" s="754"/>
      <c r="BD617" s="754"/>
      <c r="BE617" s="754"/>
      <c r="BF617" s="754"/>
      <c r="BG617" s="754"/>
      <c r="BH617" s="754"/>
      <c r="BI617" s="754"/>
      <c r="BJ617" s="754"/>
    </row>
    <row r="618" spans="6:62" ht="93" customHeight="1" x14ac:dyDescent="0.2">
      <c r="F618" s="790"/>
      <c r="G618" s="791"/>
      <c r="H618" s="791"/>
      <c r="I618" s="791"/>
      <c r="J618" s="791"/>
      <c r="K618" s="791"/>
      <c r="L618" s="791"/>
      <c r="M618" s="791"/>
      <c r="N618" s="791"/>
      <c r="U618" s="793"/>
      <c r="V618" s="794"/>
      <c r="W618" s="794"/>
      <c r="X618" s="794"/>
      <c r="Y618" s="794"/>
      <c r="Z618" s="794"/>
      <c r="AA618" s="794"/>
      <c r="AB618" s="794"/>
      <c r="AC618" s="794"/>
      <c r="AD618" s="794"/>
      <c r="AE618" s="794"/>
      <c r="AF618" s="794"/>
      <c r="AG618" s="794"/>
      <c r="AH618" s="794"/>
      <c r="AI618" s="794"/>
      <c r="AJ618" s="794"/>
      <c r="AK618" s="794"/>
      <c r="AL618" s="806"/>
      <c r="AZ618" s="808"/>
      <c r="BA618" s="754"/>
      <c r="BB618" s="754"/>
      <c r="BC618" s="754"/>
      <c r="BD618" s="754"/>
      <c r="BE618" s="754"/>
      <c r="BF618" s="754"/>
      <c r="BG618" s="754"/>
      <c r="BH618" s="754"/>
      <c r="BI618" s="754"/>
      <c r="BJ618" s="754"/>
    </row>
    <row r="619" spans="6:62" ht="93" customHeight="1" x14ac:dyDescent="0.2">
      <c r="F619" s="790"/>
      <c r="G619" s="791"/>
      <c r="H619" s="791"/>
      <c r="I619" s="791"/>
      <c r="J619" s="791"/>
      <c r="K619" s="791"/>
      <c r="L619" s="791"/>
      <c r="M619" s="791"/>
      <c r="N619" s="791"/>
      <c r="U619" s="793"/>
      <c r="V619" s="794"/>
      <c r="W619" s="794"/>
      <c r="X619" s="794"/>
      <c r="Y619" s="794"/>
      <c r="Z619" s="794"/>
      <c r="AA619" s="794"/>
      <c r="AB619" s="794"/>
      <c r="AC619" s="794"/>
      <c r="AD619" s="794"/>
      <c r="AE619" s="794"/>
      <c r="AF619" s="794"/>
      <c r="AG619" s="794"/>
      <c r="AH619" s="794"/>
      <c r="AI619" s="794"/>
      <c r="AJ619" s="794"/>
      <c r="AK619" s="794"/>
      <c r="AL619" s="806"/>
      <c r="AZ619" s="808"/>
      <c r="BA619" s="754"/>
      <c r="BB619" s="754"/>
      <c r="BC619" s="754"/>
      <c r="BD619" s="754"/>
      <c r="BE619" s="754"/>
      <c r="BF619" s="754"/>
      <c r="BG619" s="754"/>
      <c r="BH619" s="754"/>
      <c r="BI619" s="754"/>
      <c r="BJ619" s="754"/>
    </row>
    <row r="620" spans="6:62" ht="93" customHeight="1" x14ac:dyDescent="0.2">
      <c r="F620" s="790"/>
      <c r="G620" s="791"/>
      <c r="H620" s="791"/>
      <c r="I620" s="791"/>
      <c r="J620" s="791"/>
      <c r="K620" s="791"/>
      <c r="L620" s="791"/>
      <c r="M620" s="791"/>
      <c r="N620" s="791"/>
      <c r="U620" s="793"/>
      <c r="V620" s="794"/>
      <c r="W620" s="794"/>
      <c r="X620" s="794"/>
      <c r="Y620" s="794"/>
      <c r="Z620" s="794"/>
      <c r="AA620" s="794"/>
      <c r="AB620" s="794"/>
      <c r="AC620" s="794"/>
      <c r="AD620" s="794"/>
      <c r="AE620" s="794"/>
      <c r="AF620" s="794"/>
      <c r="AG620" s="794"/>
      <c r="AH620" s="794"/>
      <c r="AI620" s="794"/>
      <c r="AJ620" s="794"/>
      <c r="AK620" s="794"/>
      <c r="AL620" s="806"/>
      <c r="AZ620" s="808"/>
      <c r="BA620" s="754"/>
      <c r="BB620" s="754"/>
      <c r="BC620" s="754"/>
      <c r="BD620" s="754"/>
      <c r="BE620" s="754"/>
      <c r="BF620" s="754"/>
      <c r="BG620" s="754"/>
      <c r="BH620" s="754"/>
      <c r="BI620" s="754"/>
      <c r="BJ620" s="754"/>
    </row>
    <row r="621" spans="6:62" ht="93" customHeight="1" x14ac:dyDescent="0.2">
      <c r="F621" s="790"/>
      <c r="G621" s="791"/>
      <c r="H621" s="791"/>
      <c r="I621" s="791"/>
      <c r="J621" s="791"/>
      <c r="K621" s="791"/>
      <c r="L621" s="791"/>
      <c r="M621" s="791"/>
      <c r="N621" s="791"/>
      <c r="U621" s="793"/>
      <c r="V621" s="794"/>
      <c r="W621" s="794"/>
      <c r="X621" s="794"/>
      <c r="Y621" s="794"/>
      <c r="Z621" s="794"/>
      <c r="AA621" s="794"/>
      <c r="AB621" s="794"/>
      <c r="AC621" s="794"/>
      <c r="AD621" s="794"/>
      <c r="AE621" s="794"/>
      <c r="AF621" s="794"/>
      <c r="AG621" s="794"/>
      <c r="AH621" s="794"/>
      <c r="AI621" s="794"/>
      <c r="AJ621" s="794"/>
      <c r="AK621" s="794"/>
      <c r="AL621" s="806"/>
      <c r="AZ621" s="808"/>
      <c r="BA621" s="754"/>
      <c r="BB621" s="754"/>
      <c r="BC621" s="754"/>
      <c r="BD621" s="754"/>
      <c r="BE621" s="754"/>
      <c r="BF621" s="754"/>
      <c r="BG621" s="754"/>
      <c r="BH621" s="754"/>
      <c r="BI621" s="754"/>
      <c r="BJ621" s="754"/>
    </row>
    <row r="622" spans="6:62" ht="93" customHeight="1" x14ac:dyDescent="0.2">
      <c r="F622" s="790"/>
      <c r="G622" s="791"/>
      <c r="H622" s="791"/>
      <c r="I622" s="791"/>
      <c r="J622" s="791"/>
      <c r="K622" s="791"/>
      <c r="L622" s="791"/>
      <c r="M622" s="791"/>
      <c r="N622" s="791"/>
      <c r="U622" s="793"/>
      <c r="V622" s="794"/>
      <c r="W622" s="794"/>
      <c r="X622" s="794"/>
      <c r="Y622" s="794"/>
      <c r="Z622" s="794"/>
      <c r="AA622" s="794"/>
      <c r="AB622" s="794"/>
      <c r="AC622" s="794"/>
      <c r="AD622" s="794"/>
      <c r="AE622" s="794"/>
      <c r="AF622" s="794"/>
      <c r="AG622" s="794"/>
      <c r="AH622" s="794"/>
      <c r="AI622" s="794"/>
      <c r="AJ622" s="794"/>
      <c r="AK622" s="794"/>
      <c r="AL622" s="806"/>
      <c r="AZ622" s="808"/>
      <c r="BA622" s="754"/>
      <c r="BB622" s="754"/>
      <c r="BC622" s="754"/>
      <c r="BD622" s="754"/>
      <c r="BE622" s="754"/>
      <c r="BF622" s="754"/>
      <c r="BG622" s="754"/>
      <c r="BH622" s="754"/>
      <c r="BI622" s="754"/>
      <c r="BJ622" s="754"/>
    </row>
    <row r="623" spans="6:62" ht="93" customHeight="1" x14ac:dyDescent="0.2">
      <c r="F623" s="790"/>
      <c r="G623" s="791"/>
      <c r="H623" s="791"/>
      <c r="I623" s="791"/>
      <c r="J623" s="791"/>
      <c r="K623" s="791"/>
      <c r="L623" s="791"/>
      <c r="M623" s="791"/>
      <c r="N623" s="791"/>
      <c r="U623" s="793"/>
      <c r="V623" s="794"/>
      <c r="W623" s="794"/>
      <c r="X623" s="794"/>
      <c r="Y623" s="794"/>
      <c r="Z623" s="794"/>
      <c r="AA623" s="794"/>
      <c r="AB623" s="794"/>
      <c r="AC623" s="794"/>
      <c r="AD623" s="794"/>
      <c r="AE623" s="794"/>
      <c r="AF623" s="794"/>
      <c r="AG623" s="794"/>
      <c r="AH623" s="794"/>
      <c r="AI623" s="794"/>
      <c r="AJ623" s="794"/>
      <c r="AK623" s="794"/>
      <c r="AL623" s="806"/>
      <c r="AZ623" s="808"/>
      <c r="BA623" s="754"/>
      <c r="BB623" s="754"/>
      <c r="BC623" s="754"/>
      <c r="BD623" s="754"/>
      <c r="BE623" s="754"/>
      <c r="BF623" s="754"/>
      <c r="BG623" s="754"/>
      <c r="BH623" s="754"/>
      <c r="BI623" s="754"/>
      <c r="BJ623" s="754"/>
    </row>
    <row r="624" spans="6:62" ht="93" customHeight="1" x14ac:dyDescent="0.2">
      <c r="F624" s="790"/>
      <c r="G624" s="791"/>
      <c r="H624" s="791"/>
      <c r="I624" s="791"/>
      <c r="J624" s="791"/>
      <c r="K624" s="791"/>
      <c r="L624" s="791"/>
      <c r="M624" s="791"/>
      <c r="N624" s="791"/>
      <c r="U624" s="793"/>
      <c r="V624" s="794"/>
      <c r="W624" s="794"/>
      <c r="X624" s="794"/>
      <c r="Y624" s="794"/>
      <c r="Z624" s="794"/>
      <c r="AA624" s="794"/>
      <c r="AB624" s="794"/>
      <c r="AC624" s="794"/>
      <c r="AD624" s="794"/>
      <c r="AE624" s="794"/>
      <c r="AF624" s="794"/>
      <c r="AG624" s="794"/>
      <c r="AH624" s="794"/>
      <c r="AI624" s="794"/>
      <c r="AJ624" s="794"/>
      <c r="AK624" s="794"/>
      <c r="AL624" s="806"/>
      <c r="AZ624" s="808"/>
      <c r="BA624" s="754"/>
      <c r="BB624" s="754"/>
      <c r="BC624" s="754"/>
      <c r="BD624" s="754"/>
      <c r="BE624" s="754"/>
      <c r="BF624" s="754"/>
      <c r="BG624" s="754"/>
      <c r="BH624" s="754"/>
      <c r="BI624" s="754"/>
      <c r="BJ624" s="754"/>
    </row>
    <row r="625" spans="6:62" ht="93" customHeight="1" x14ac:dyDescent="0.2">
      <c r="F625" s="790"/>
      <c r="G625" s="791"/>
      <c r="H625" s="791"/>
      <c r="I625" s="791"/>
      <c r="J625" s="791"/>
      <c r="K625" s="791"/>
      <c r="L625" s="791"/>
      <c r="M625" s="791"/>
      <c r="N625" s="791"/>
      <c r="U625" s="793"/>
      <c r="V625" s="794"/>
      <c r="W625" s="794"/>
      <c r="X625" s="794"/>
      <c r="Y625" s="794"/>
      <c r="Z625" s="794"/>
      <c r="AA625" s="794"/>
      <c r="AB625" s="794"/>
      <c r="AC625" s="794"/>
      <c r="AD625" s="794"/>
      <c r="AE625" s="794"/>
      <c r="AF625" s="794"/>
      <c r="AG625" s="794"/>
      <c r="AH625" s="794"/>
      <c r="AI625" s="794"/>
      <c r="AJ625" s="794"/>
      <c r="AK625" s="794"/>
      <c r="AL625" s="806"/>
      <c r="AZ625" s="808"/>
      <c r="BA625" s="754"/>
      <c r="BB625" s="754"/>
      <c r="BC625" s="754"/>
      <c r="BD625" s="754"/>
      <c r="BE625" s="754"/>
      <c r="BF625" s="754"/>
      <c r="BG625" s="754"/>
      <c r="BH625" s="754"/>
      <c r="BI625" s="754"/>
      <c r="BJ625" s="754"/>
    </row>
    <row r="626" spans="6:62" ht="93" customHeight="1" x14ac:dyDescent="0.2">
      <c r="F626" s="790"/>
      <c r="G626" s="791"/>
      <c r="H626" s="791"/>
      <c r="I626" s="791"/>
      <c r="J626" s="791"/>
      <c r="K626" s="791"/>
      <c r="L626" s="791"/>
      <c r="M626" s="791"/>
      <c r="N626" s="791"/>
      <c r="U626" s="793"/>
      <c r="V626" s="794"/>
      <c r="W626" s="794"/>
      <c r="X626" s="794"/>
      <c r="Y626" s="794"/>
      <c r="Z626" s="794"/>
      <c r="AA626" s="794"/>
      <c r="AB626" s="794"/>
      <c r="AC626" s="794"/>
      <c r="AD626" s="794"/>
      <c r="AE626" s="794"/>
      <c r="AF626" s="794"/>
      <c r="AG626" s="794"/>
      <c r="AH626" s="794"/>
      <c r="AI626" s="794"/>
      <c r="AJ626" s="794"/>
      <c r="AK626" s="794"/>
      <c r="AL626" s="806"/>
      <c r="AZ626" s="808"/>
      <c r="BA626" s="754"/>
      <c r="BB626" s="754"/>
      <c r="BC626" s="754"/>
      <c r="BD626" s="754"/>
      <c r="BE626" s="754"/>
      <c r="BF626" s="754"/>
      <c r="BG626" s="754"/>
      <c r="BH626" s="754"/>
      <c r="BI626" s="754"/>
      <c r="BJ626" s="754"/>
    </row>
    <row r="627" spans="6:62" ht="93" customHeight="1" x14ac:dyDescent="0.2">
      <c r="F627" s="790"/>
      <c r="G627" s="791"/>
      <c r="H627" s="791"/>
      <c r="I627" s="791"/>
      <c r="J627" s="791"/>
      <c r="K627" s="791"/>
      <c r="L627" s="791"/>
      <c r="M627" s="791"/>
      <c r="N627" s="791"/>
      <c r="U627" s="793"/>
      <c r="V627" s="794"/>
      <c r="W627" s="794"/>
      <c r="X627" s="794"/>
      <c r="Y627" s="794"/>
      <c r="Z627" s="794"/>
      <c r="AA627" s="794"/>
      <c r="AB627" s="794"/>
      <c r="AC627" s="794"/>
      <c r="AD627" s="794"/>
      <c r="AE627" s="794"/>
      <c r="AF627" s="794"/>
      <c r="AG627" s="794"/>
      <c r="AH627" s="794"/>
      <c r="AI627" s="794"/>
      <c r="AJ627" s="794"/>
      <c r="AK627" s="794"/>
      <c r="AL627" s="806"/>
      <c r="AZ627" s="808"/>
      <c r="BA627" s="754"/>
      <c r="BB627" s="754"/>
      <c r="BC627" s="754"/>
      <c r="BD627" s="754"/>
      <c r="BE627" s="754"/>
      <c r="BF627" s="754"/>
      <c r="BG627" s="754"/>
      <c r="BH627" s="754"/>
      <c r="BI627" s="754"/>
      <c r="BJ627" s="754"/>
    </row>
    <row r="628" spans="6:62" ht="93" customHeight="1" x14ac:dyDescent="0.2">
      <c r="F628" s="790"/>
      <c r="G628" s="791"/>
      <c r="H628" s="791"/>
      <c r="I628" s="791"/>
      <c r="J628" s="791"/>
      <c r="K628" s="791"/>
      <c r="L628" s="791"/>
      <c r="M628" s="791"/>
      <c r="N628" s="791"/>
      <c r="U628" s="793"/>
      <c r="V628" s="794"/>
      <c r="W628" s="794"/>
      <c r="X628" s="794"/>
      <c r="Y628" s="794"/>
      <c r="Z628" s="794"/>
      <c r="AA628" s="794"/>
      <c r="AB628" s="794"/>
      <c r="AC628" s="794"/>
      <c r="AD628" s="794"/>
      <c r="AE628" s="794"/>
      <c r="AF628" s="794"/>
      <c r="AG628" s="794"/>
      <c r="AH628" s="794"/>
      <c r="AI628" s="794"/>
      <c r="AJ628" s="794"/>
      <c r="AK628" s="794"/>
      <c r="AL628" s="806"/>
      <c r="AZ628" s="808"/>
      <c r="BA628" s="754"/>
      <c r="BB628" s="754"/>
      <c r="BC628" s="754"/>
      <c r="BD628" s="754"/>
      <c r="BE628" s="754"/>
      <c r="BF628" s="754"/>
      <c r="BG628" s="754"/>
      <c r="BH628" s="754"/>
      <c r="BI628" s="754"/>
      <c r="BJ628" s="754"/>
    </row>
    <row r="629" spans="6:62" ht="93" customHeight="1" x14ac:dyDescent="0.2">
      <c r="F629" s="790"/>
      <c r="G629" s="791"/>
      <c r="H629" s="791"/>
      <c r="I629" s="791"/>
      <c r="J629" s="791"/>
      <c r="K629" s="791"/>
      <c r="L629" s="791"/>
      <c r="M629" s="791"/>
      <c r="N629" s="791"/>
      <c r="U629" s="793"/>
      <c r="V629" s="794"/>
      <c r="W629" s="794"/>
      <c r="X629" s="794"/>
      <c r="Y629" s="794"/>
      <c r="Z629" s="794"/>
      <c r="AA629" s="794"/>
      <c r="AB629" s="794"/>
      <c r="AC629" s="794"/>
      <c r="AD629" s="794"/>
      <c r="AE629" s="794"/>
      <c r="AF629" s="794"/>
      <c r="AG629" s="794"/>
      <c r="AH629" s="794"/>
      <c r="AI629" s="794"/>
      <c r="AJ629" s="794"/>
      <c r="AK629" s="794"/>
      <c r="AL629" s="806"/>
      <c r="AZ629" s="808"/>
      <c r="BA629" s="754"/>
      <c r="BB629" s="754"/>
      <c r="BC629" s="754"/>
      <c r="BD629" s="754"/>
      <c r="BE629" s="754"/>
      <c r="BF629" s="754"/>
      <c r="BG629" s="754"/>
      <c r="BH629" s="754"/>
      <c r="BI629" s="754"/>
      <c r="BJ629" s="754"/>
    </row>
    <row r="630" spans="6:62" ht="93" customHeight="1" x14ac:dyDescent="0.2">
      <c r="F630" s="790"/>
      <c r="G630" s="791"/>
      <c r="H630" s="791"/>
      <c r="I630" s="791"/>
      <c r="J630" s="791"/>
      <c r="K630" s="791"/>
      <c r="L630" s="791"/>
      <c r="M630" s="791"/>
      <c r="N630" s="791"/>
      <c r="U630" s="793"/>
      <c r="V630" s="794"/>
      <c r="W630" s="794"/>
      <c r="X630" s="794"/>
      <c r="Y630" s="794"/>
      <c r="Z630" s="794"/>
      <c r="AA630" s="794"/>
      <c r="AB630" s="794"/>
      <c r="AC630" s="794"/>
      <c r="AD630" s="794"/>
      <c r="AE630" s="794"/>
      <c r="AF630" s="794"/>
      <c r="AG630" s="794"/>
      <c r="AH630" s="794"/>
      <c r="AI630" s="794"/>
      <c r="AJ630" s="794"/>
      <c r="AK630" s="794"/>
      <c r="AL630" s="806"/>
      <c r="AZ630" s="808"/>
      <c r="BA630" s="754"/>
      <c r="BB630" s="754"/>
      <c r="BC630" s="754"/>
      <c r="BD630" s="754"/>
      <c r="BE630" s="754"/>
      <c r="BF630" s="754"/>
      <c r="BG630" s="754"/>
      <c r="BH630" s="754"/>
      <c r="BI630" s="754"/>
      <c r="BJ630" s="754"/>
    </row>
    <row r="631" spans="6:62" ht="93" customHeight="1" x14ac:dyDescent="0.2">
      <c r="F631" s="790"/>
      <c r="G631" s="791"/>
      <c r="H631" s="791"/>
      <c r="I631" s="791"/>
      <c r="J631" s="791"/>
      <c r="K631" s="791"/>
      <c r="L631" s="791"/>
      <c r="M631" s="791"/>
      <c r="N631" s="791"/>
      <c r="U631" s="793"/>
      <c r="V631" s="794"/>
      <c r="W631" s="794"/>
      <c r="X631" s="794"/>
      <c r="Y631" s="794"/>
      <c r="Z631" s="794"/>
      <c r="AA631" s="794"/>
      <c r="AB631" s="794"/>
      <c r="AC631" s="794"/>
      <c r="AD631" s="794"/>
      <c r="AE631" s="794"/>
      <c r="AF631" s="794"/>
      <c r="AG631" s="794"/>
      <c r="AH631" s="794"/>
      <c r="AI631" s="794"/>
      <c r="AJ631" s="794"/>
      <c r="AK631" s="794"/>
      <c r="AL631" s="806"/>
      <c r="AZ631" s="808"/>
      <c r="BA631" s="754"/>
      <c r="BB631" s="754"/>
      <c r="BC631" s="754"/>
      <c r="BD631" s="754"/>
      <c r="BE631" s="754"/>
      <c r="BF631" s="754"/>
      <c r="BG631" s="754"/>
      <c r="BH631" s="754"/>
      <c r="BI631" s="754"/>
      <c r="BJ631" s="754"/>
    </row>
    <row r="632" spans="6:62" ht="93" customHeight="1" x14ac:dyDescent="0.2">
      <c r="F632" s="790"/>
      <c r="G632" s="791"/>
      <c r="H632" s="791"/>
      <c r="I632" s="791"/>
      <c r="J632" s="791"/>
      <c r="K632" s="791"/>
      <c r="L632" s="791"/>
      <c r="M632" s="791"/>
      <c r="N632" s="791"/>
      <c r="U632" s="793"/>
      <c r="V632" s="794"/>
      <c r="W632" s="794"/>
      <c r="X632" s="794"/>
      <c r="Y632" s="794"/>
      <c r="Z632" s="794"/>
      <c r="AA632" s="794"/>
      <c r="AB632" s="794"/>
      <c r="AC632" s="794"/>
      <c r="AD632" s="794"/>
      <c r="AE632" s="794"/>
      <c r="AF632" s="794"/>
      <c r="AG632" s="794"/>
      <c r="AH632" s="794"/>
      <c r="AI632" s="794"/>
      <c r="AJ632" s="794"/>
      <c r="AK632" s="794"/>
      <c r="AL632" s="806"/>
      <c r="AZ632" s="808"/>
      <c r="BA632" s="754"/>
      <c r="BB632" s="754"/>
      <c r="BC632" s="754"/>
      <c r="BD632" s="754"/>
      <c r="BE632" s="754"/>
      <c r="BF632" s="754"/>
      <c r="BG632" s="754"/>
      <c r="BH632" s="754"/>
      <c r="BI632" s="754"/>
      <c r="BJ632" s="754"/>
    </row>
    <row r="633" spans="6:62" ht="93" customHeight="1" x14ac:dyDescent="0.2">
      <c r="F633" s="790"/>
      <c r="G633" s="791"/>
      <c r="H633" s="791"/>
      <c r="I633" s="791"/>
      <c r="J633" s="791"/>
      <c r="K633" s="791"/>
      <c r="L633" s="791"/>
      <c r="M633" s="791"/>
      <c r="N633" s="791"/>
      <c r="U633" s="793"/>
      <c r="V633" s="794"/>
      <c r="W633" s="794"/>
      <c r="X633" s="794"/>
      <c r="Y633" s="794"/>
      <c r="Z633" s="794"/>
      <c r="AA633" s="794"/>
      <c r="AB633" s="794"/>
      <c r="AC633" s="794"/>
      <c r="AD633" s="794"/>
      <c r="AE633" s="794"/>
      <c r="AF633" s="794"/>
      <c r="AG633" s="794"/>
      <c r="AH633" s="794"/>
      <c r="AI633" s="794"/>
      <c r="AJ633" s="794"/>
      <c r="AK633" s="794"/>
      <c r="AL633" s="806"/>
      <c r="AZ633" s="808"/>
      <c r="BA633" s="754"/>
      <c r="BB633" s="754"/>
      <c r="BC633" s="754"/>
      <c r="BD633" s="754"/>
      <c r="BE633" s="754"/>
      <c r="BF633" s="754"/>
      <c r="BG633" s="754"/>
      <c r="BH633" s="754"/>
      <c r="BI633" s="754"/>
      <c r="BJ633" s="754"/>
    </row>
    <row r="634" spans="6:62" ht="93" customHeight="1" x14ac:dyDescent="0.2">
      <c r="F634" s="790"/>
      <c r="G634" s="791"/>
      <c r="H634" s="791"/>
      <c r="I634" s="791"/>
      <c r="J634" s="791"/>
      <c r="K634" s="791"/>
      <c r="L634" s="791"/>
      <c r="M634" s="791"/>
      <c r="N634" s="791"/>
      <c r="U634" s="793"/>
      <c r="V634" s="794"/>
      <c r="W634" s="794"/>
      <c r="X634" s="794"/>
      <c r="Y634" s="794"/>
      <c r="Z634" s="794"/>
      <c r="AA634" s="794"/>
      <c r="AB634" s="794"/>
      <c r="AC634" s="794"/>
      <c r="AD634" s="794"/>
      <c r="AE634" s="794"/>
      <c r="AF634" s="794"/>
      <c r="AG634" s="794"/>
      <c r="AH634" s="794"/>
      <c r="AI634" s="794"/>
      <c r="AJ634" s="794"/>
      <c r="AK634" s="794"/>
      <c r="AL634" s="806"/>
      <c r="AZ634" s="808"/>
      <c r="BA634" s="754"/>
      <c r="BB634" s="754"/>
      <c r="BC634" s="754"/>
      <c r="BD634" s="754"/>
      <c r="BE634" s="754"/>
      <c r="BF634" s="754"/>
      <c r="BG634" s="754"/>
      <c r="BH634" s="754"/>
      <c r="BI634" s="754"/>
      <c r="BJ634" s="754"/>
    </row>
    <row r="635" spans="6:62" ht="93" customHeight="1" x14ac:dyDescent="0.2">
      <c r="F635" s="790"/>
      <c r="G635" s="791"/>
      <c r="H635" s="791"/>
      <c r="I635" s="791"/>
      <c r="J635" s="791"/>
      <c r="K635" s="791"/>
      <c r="L635" s="791"/>
      <c r="M635" s="791"/>
      <c r="N635" s="791"/>
      <c r="U635" s="793"/>
      <c r="V635" s="794"/>
      <c r="W635" s="794"/>
      <c r="X635" s="794"/>
      <c r="Y635" s="794"/>
      <c r="Z635" s="794"/>
      <c r="AA635" s="794"/>
      <c r="AB635" s="794"/>
      <c r="AC635" s="794"/>
      <c r="AD635" s="794"/>
      <c r="AE635" s="794"/>
      <c r="AF635" s="794"/>
      <c r="AG635" s="794"/>
      <c r="AH635" s="794"/>
      <c r="AI635" s="794"/>
      <c r="AJ635" s="794"/>
      <c r="AK635" s="794"/>
      <c r="AL635" s="806"/>
      <c r="AZ635" s="808"/>
      <c r="BA635" s="754"/>
      <c r="BB635" s="754"/>
      <c r="BC635" s="754"/>
      <c r="BD635" s="754"/>
      <c r="BE635" s="754"/>
      <c r="BF635" s="754"/>
      <c r="BG635" s="754"/>
      <c r="BH635" s="754"/>
      <c r="BI635" s="754"/>
      <c r="BJ635" s="754"/>
    </row>
    <row r="636" spans="6:62" ht="93" customHeight="1" x14ac:dyDescent="0.2">
      <c r="F636" s="790"/>
      <c r="G636" s="791"/>
      <c r="H636" s="791"/>
      <c r="I636" s="791"/>
      <c r="J636" s="791"/>
      <c r="K636" s="791"/>
      <c r="L636" s="791"/>
      <c r="M636" s="791"/>
      <c r="N636" s="791"/>
      <c r="U636" s="793"/>
      <c r="V636" s="794"/>
      <c r="W636" s="794"/>
      <c r="X636" s="794"/>
      <c r="Y636" s="794"/>
      <c r="Z636" s="794"/>
      <c r="AA636" s="794"/>
      <c r="AB636" s="794"/>
      <c r="AC636" s="794"/>
      <c r="AD636" s="794"/>
      <c r="AE636" s="794"/>
      <c r="AF636" s="794"/>
      <c r="AG636" s="794"/>
      <c r="AH636" s="794"/>
      <c r="AI636" s="794"/>
      <c r="AJ636" s="794"/>
      <c r="AK636" s="794"/>
      <c r="AL636" s="806"/>
      <c r="AZ636" s="808"/>
      <c r="BA636" s="754"/>
      <c r="BB636" s="754"/>
      <c r="BC636" s="754"/>
      <c r="BD636" s="754"/>
      <c r="BE636" s="754"/>
      <c r="BF636" s="754"/>
      <c r="BG636" s="754"/>
      <c r="BH636" s="754"/>
      <c r="BI636" s="754"/>
      <c r="BJ636" s="754"/>
    </row>
    <row r="637" spans="6:62" ht="93" customHeight="1" x14ac:dyDescent="0.2">
      <c r="F637" s="790"/>
      <c r="G637" s="791"/>
      <c r="H637" s="791"/>
      <c r="I637" s="791"/>
      <c r="J637" s="791"/>
      <c r="K637" s="791"/>
      <c r="L637" s="791"/>
      <c r="M637" s="791"/>
      <c r="N637" s="791"/>
      <c r="U637" s="793"/>
      <c r="V637" s="794"/>
      <c r="W637" s="794"/>
      <c r="X637" s="794"/>
      <c r="Y637" s="794"/>
      <c r="Z637" s="794"/>
      <c r="AA637" s="794"/>
      <c r="AB637" s="794"/>
      <c r="AC637" s="794"/>
      <c r="AD637" s="794"/>
      <c r="AE637" s="794"/>
      <c r="AF637" s="794"/>
      <c r="AG637" s="794"/>
      <c r="AH637" s="794"/>
      <c r="AI637" s="794"/>
      <c r="AJ637" s="794"/>
      <c r="AK637" s="794"/>
      <c r="AL637" s="806"/>
      <c r="AZ637" s="808"/>
      <c r="BA637" s="754"/>
      <c r="BB637" s="754"/>
      <c r="BC637" s="754"/>
      <c r="BD637" s="754"/>
      <c r="BE637" s="754"/>
      <c r="BF637" s="754"/>
      <c r="BG637" s="754"/>
      <c r="BH637" s="754"/>
      <c r="BI637" s="754"/>
      <c r="BJ637" s="754"/>
    </row>
    <row r="638" spans="6:62" ht="93" customHeight="1" x14ac:dyDescent="0.2">
      <c r="F638" s="790"/>
      <c r="G638" s="791"/>
      <c r="H638" s="791"/>
      <c r="I638" s="791"/>
      <c r="J638" s="791"/>
      <c r="K638" s="791"/>
      <c r="L638" s="791"/>
      <c r="M638" s="791"/>
      <c r="N638" s="791"/>
      <c r="U638" s="793"/>
      <c r="V638" s="794"/>
      <c r="W638" s="794"/>
      <c r="X638" s="794"/>
      <c r="Y638" s="794"/>
      <c r="Z638" s="794"/>
      <c r="AA638" s="794"/>
      <c r="AB638" s="794"/>
      <c r="AC638" s="794"/>
      <c r="AD638" s="794"/>
      <c r="AE638" s="794"/>
      <c r="AF638" s="794"/>
      <c r="AG638" s="794"/>
      <c r="AH638" s="794"/>
      <c r="AI638" s="794"/>
      <c r="AJ638" s="794"/>
      <c r="AK638" s="794"/>
      <c r="AL638" s="806"/>
      <c r="AZ638" s="808"/>
      <c r="BA638" s="754"/>
      <c r="BB638" s="754"/>
      <c r="BC638" s="754"/>
      <c r="BD638" s="754"/>
      <c r="BE638" s="754"/>
      <c r="BF638" s="754"/>
      <c r="BG638" s="754"/>
      <c r="BH638" s="754"/>
      <c r="BI638" s="754"/>
      <c r="BJ638" s="754"/>
    </row>
    <row r="639" spans="6:62" ht="93" customHeight="1" x14ac:dyDescent="0.2">
      <c r="F639" s="790"/>
      <c r="G639" s="791"/>
      <c r="H639" s="791"/>
      <c r="I639" s="791"/>
      <c r="J639" s="791"/>
      <c r="K639" s="791"/>
      <c r="L639" s="791"/>
      <c r="M639" s="791"/>
      <c r="N639" s="791"/>
      <c r="U639" s="793"/>
      <c r="V639" s="794"/>
      <c r="W639" s="794"/>
      <c r="X639" s="794"/>
      <c r="Y639" s="794"/>
      <c r="Z639" s="794"/>
      <c r="AA639" s="794"/>
      <c r="AB639" s="794"/>
      <c r="AC639" s="794"/>
      <c r="AD639" s="794"/>
      <c r="AE639" s="794"/>
      <c r="AF639" s="794"/>
      <c r="AG639" s="794"/>
      <c r="AH639" s="794"/>
      <c r="AI639" s="794"/>
      <c r="AJ639" s="794"/>
      <c r="AK639" s="794"/>
      <c r="AL639" s="806"/>
      <c r="AZ639" s="808"/>
      <c r="BA639" s="754"/>
      <c r="BB639" s="754"/>
      <c r="BC639" s="754"/>
      <c r="BD639" s="754"/>
      <c r="BE639" s="754"/>
      <c r="BF639" s="754"/>
      <c r="BG639" s="754"/>
      <c r="BH639" s="754"/>
      <c r="BI639" s="754"/>
      <c r="BJ639" s="754"/>
    </row>
    <row r="640" spans="6:62" ht="93" customHeight="1" x14ac:dyDescent="0.2">
      <c r="F640" s="790"/>
      <c r="G640" s="791"/>
      <c r="H640" s="791"/>
      <c r="I640" s="791"/>
      <c r="J640" s="791"/>
      <c r="K640" s="791"/>
      <c r="L640" s="791"/>
      <c r="M640" s="791"/>
      <c r="N640" s="791"/>
      <c r="U640" s="793"/>
      <c r="V640" s="794"/>
      <c r="W640" s="794"/>
      <c r="X640" s="794"/>
      <c r="Y640" s="794"/>
      <c r="Z640" s="794"/>
      <c r="AA640" s="794"/>
      <c r="AB640" s="794"/>
      <c r="AC640" s="794"/>
      <c r="AD640" s="794"/>
      <c r="AE640" s="794"/>
      <c r="AF640" s="794"/>
      <c r="AG640" s="794"/>
      <c r="AH640" s="794"/>
      <c r="AI640" s="794"/>
      <c r="AJ640" s="794"/>
      <c r="AK640" s="794"/>
      <c r="AL640" s="806"/>
      <c r="AZ640" s="808"/>
      <c r="BA640" s="754"/>
      <c r="BB640" s="754"/>
      <c r="BC640" s="754"/>
      <c r="BD640" s="754"/>
      <c r="BE640" s="754"/>
      <c r="BF640" s="754"/>
      <c r="BG640" s="754"/>
      <c r="BH640" s="754"/>
      <c r="BI640" s="754"/>
      <c r="BJ640" s="754"/>
    </row>
    <row r="641" spans="6:62" ht="93" customHeight="1" x14ac:dyDescent="0.2">
      <c r="F641" s="790"/>
      <c r="G641" s="791"/>
      <c r="H641" s="791"/>
      <c r="I641" s="791"/>
      <c r="J641" s="791"/>
      <c r="K641" s="791"/>
      <c r="L641" s="791"/>
      <c r="M641" s="791"/>
      <c r="N641" s="791"/>
      <c r="U641" s="793"/>
      <c r="V641" s="794"/>
      <c r="W641" s="794"/>
      <c r="X641" s="794"/>
      <c r="Y641" s="794"/>
      <c r="Z641" s="794"/>
      <c r="AA641" s="794"/>
      <c r="AB641" s="794"/>
      <c r="AC641" s="794"/>
      <c r="AD641" s="794"/>
      <c r="AE641" s="794"/>
      <c r="AF641" s="794"/>
      <c r="AG641" s="794"/>
      <c r="AH641" s="794"/>
      <c r="AI641" s="794"/>
      <c r="AJ641" s="794"/>
      <c r="AK641" s="794"/>
      <c r="AL641" s="806"/>
      <c r="AZ641" s="808"/>
      <c r="BA641" s="754"/>
      <c r="BB641" s="754"/>
      <c r="BC641" s="754"/>
      <c r="BD641" s="754"/>
      <c r="BE641" s="754"/>
      <c r="BF641" s="754"/>
      <c r="BG641" s="754"/>
      <c r="BH641" s="754"/>
      <c r="BI641" s="754"/>
      <c r="BJ641" s="754"/>
    </row>
    <row r="642" spans="6:62" ht="93" customHeight="1" x14ac:dyDescent="0.2">
      <c r="F642" s="790"/>
      <c r="G642" s="791"/>
      <c r="H642" s="791"/>
      <c r="I642" s="791"/>
      <c r="J642" s="791"/>
      <c r="K642" s="791"/>
      <c r="L642" s="791"/>
      <c r="M642" s="791"/>
      <c r="N642" s="791"/>
      <c r="U642" s="793"/>
      <c r="V642" s="794"/>
      <c r="W642" s="794"/>
      <c r="X642" s="794"/>
      <c r="Y642" s="794"/>
      <c r="Z642" s="794"/>
      <c r="AA642" s="794"/>
      <c r="AB642" s="794"/>
      <c r="AC642" s="794"/>
      <c r="AD642" s="794"/>
      <c r="AE642" s="794"/>
      <c r="AF642" s="794"/>
      <c r="AG642" s="794"/>
      <c r="AH642" s="794"/>
      <c r="AI642" s="794"/>
      <c r="AJ642" s="794"/>
      <c r="AK642" s="794"/>
      <c r="AL642" s="806"/>
      <c r="AZ642" s="808"/>
      <c r="BA642" s="754"/>
      <c r="BB642" s="754"/>
      <c r="BC642" s="754"/>
      <c r="BD642" s="754"/>
      <c r="BE642" s="754"/>
      <c r="BF642" s="754"/>
      <c r="BG642" s="754"/>
      <c r="BH642" s="754"/>
      <c r="BI642" s="754"/>
      <c r="BJ642" s="754"/>
    </row>
    <row r="643" spans="6:62" ht="93" customHeight="1" x14ac:dyDescent="0.2">
      <c r="F643" s="790"/>
      <c r="G643" s="791"/>
      <c r="H643" s="791"/>
      <c r="I643" s="791"/>
      <c r="J643" s="791"/>
      <c r="K643" s="791"/>
      <c r="L643" s="791"/>
      <c r="M643" s="791"/>
      <c r="N643" s="791"/>
      <c r="U643" s="793"/>
      <c r="V643" s="794"/>
      <c r="W643" s="794"/>
      <c r="X643" s="794"/>
      <c r="Y643" s="794"/>
      <c r="Z643" s="794"/>
      <c r="AA643" s="794"/>
      <c r="AB643" s="794"/>
      <c r="AC643" s="794"/>
      <c r="AD643" s="794"/>
      <c r="AE643" s="794"/>
      <c r="AF643" s="794"/>
      <c r="AG643" s="794"/>
      <c r="AH643" s="794"/>
      <c r="AI643" s="794"/>
      <c r="AJ643" s="794"/>
      <c r="AK643" s="794"/>
      <c r="AL643" s="806"/>
      <c r="AZ643" s="808"/>
      <c r="BA643" s="754"/>
      <c r="BB643" s="754"/>
      <c r="BC643" s="754"/>
      <c r="BD643" s="754"/>
      <c r="BE643" s="754"/>
      <c r="BF643" s="754"/>
      <c r="BG643" s="754"/>
      <c r="BH643" s="754"/>
      <c r="BI643" s="754"/>
      <c r="BJ643" s="754"/>
    </row>
    <row r="644" spans="6:62" ht="93" customHeight="1" x14ac:dyDescent="0.2">
      <c r="F644" s="790"/>
      <c r="G644" s="791"/>
      <c r="H644" s="791"/>
      <c r="I644" s="791"/>
      <c r="J644" s="791"/>
      <c r="K644" s="791"/>
      <c r="L644" s="791"/>
      <c r="M644" s="791"/>
      <c r="N644" s="791"/>
      <c r="U644" s="793"/>
      <c r="V644" s="794"/>
      <c r="W644" s="794"/>
      <c r="X644" s="794"/>
      <c r="Y644" s="794"/>
      <c r="Z644" s="794"/>
      <c r="AA644" s="794"/>
      <c r="AB644" s="794"/>
      <c r="AC644" s="794"/>
      <c r="AD644" s="794"/>
      <c r="AE644" s="794"/>
      <c r="AF644" s="794"/>
      <c r="AG644" s="794"/>
      <c r="AH644" s="794"/>
      <c r="AI644" s="794"/>
      <c r="AJ644" s="794"/>
      <c r="AK644" s="794"/>
      <c r="AL644" s="806"/>
      <c r="AZ644" s="808"/>
      <c r="BA644" s="754"/>
      <c r="BB644" s="754"/>
      <c r="BC644" s="754"/>
      <c r="BD644" s="754"/>
      <c r="BE644" s="754"/>
      <c r="BF644" s="754"/>
      <c r="BG644" s="754"/>
      <c r="BH644" s="754"/>
      <c r="BI644" s="754"/>
      <c r="BJ644" s="754"/>
    </row>
    <row r="645" spans="6:62" ht="93" customHeight="1" x14ac:dyDescent="0.2">
      <c r="F645" s="790"/>
      <c r="G645" s="791"/>
      <c r="H645" s="791"/>
      <c r="I645" s="791"/>
      <c r="J645" s="791"/>
      <c r="K645" s="791"/>
      <c r="L645" s="791"/>
      <c r="M645" s="791"/>
      <c r="N645" s="791"/>
      <c r="U645" s="793"/>
      <c r="V645" s="794"/>
      <c r="W645" s="794"/>
      <c r="X645" s="794"/>
      <c r="Y645" s="794"/>
      <c r="Z645" s="794"/>
      <c r="AA645" s="794"/>
      <c r="AB645" s="794"/>
      <c r="AC645" s="794"/>
      <c r="AD645" s="794"/>
      <c r="AE645" s="794"/>
      <c r="AF645" s="794"/>
      <c r="AG645" s="794"/>
      <c r="AH645" s="794"/>
      <c r="AI645" s="794"/>
      <c r="AJ645" s="794"/>
      <c r="AK645" s="794"/>
      <c r="AL645" s="806"/>
      <c r="AZ645" s="808"/>
      <c r="BA645" s="754"/>
      <c r="BB645" s="754"/>
      <c r="BC645" s="754"/>
      <c r="BD645" s="754"/>
      <c r="BE645" s="754"/>
      <c r="BF645" s="754"/>
      <c r="BG645" s="754"/>
      <c r="BH645" s="754"/>
      <c r="BI645" s="754"/>
      <c r="BJ645" s="754"/>
    </row>
    <row r="646" spans="6:62" ht="93" customHeight="1" x14ac:dyDescent="0.2">
      <c r="F646" s="790"/>
      <c r="G646" s="791"/>
      <c r="H646" s="791"/>
      <c r="I646" s="791"/>
      <c r="J646" s="791"/>
      <c r="K646" s="791"/>
      <c r="L646" s="791"/>
      <c r="M646" s="791"/>
      <c r="N646" s="791"/>
      <c r="U646" s="793"/>
      <c r="V646" s="794"/>
      <c r="W646" s="794"/>
      <c r="X646" s="794"/>
      <c r="Y646" s="794"/>
      <c r="Z646" s="794"/>
      <c r="AA646" s="794"/>
      <c r="AB646" s="794"/>
      <c r="AC646" s="794"/>
      <c r="AD646" s="794"/>
      <c r="AE646" s="794"/>
      <c r="AF646" s="794"/>
      <c r="AG646" s="794"/>
      <c r="AH646" s="794"/>
      <c r="AI646" s="794"/>
      <c r="AJ646" s="794"/>
      <c r="AK646" s="794"/>
      <c r="AL646" s="806"/>
      <c r="AZ646" s="808"/>
      <c r="BA646" s="754"/>
      <c r="BB646" s="754"/>
      <c r="BC646" s="754"/>
      <c r="BD646" s="754"/>
      <c r="BE646" s="754"/>
      <c r="BF646" s="754"/>
      <c r="BG646" s="754"/>
      <c r="BH646" s="754"/>
      <c r="BI646" s="754"/>
      <c r="BJ646" s="754"/>
    </row>
    <row r="647" spans="6:62" ht="93" customHeight="1" x14ac:dyDescent="0.2">
      <c r="F647" s="790"/>
      <c r="G647" s="791"/>
      <c r="H647" s="791"/>
      <c r="I647" s="791"/>
      <c r="J647" s="791"/>
      <c r="K647" s="791"/>
      <c r="L647" s="791"/>
      <c r="M647" s="791"/>
      <c r="N647" s="791"/>
      <c r="U647" s="793"/>
      <c r="V647" s="794"/>
      <c r="W647" s="794"/>
      <c r="X647" s="794"/>
      <c r="Y647" s="794"/>
      <c r="Z647" s="794"/>
      <c r="AA647" s="794"/>
      <c r="AB647" s="794"/>
      <c r="AC647" s="794"/>
      <c r="AD647" s="794"/>
      <c r="AE647" s="794"/>
      <c r="AF647" s="794"/>
      <c r="AG647" s="794"/>
      <c r="AH647" s="794"/>
      <c r="AI647" s="794"/>
      <c r="AJ647" s="794"/>
      <c r="AK647" s="794"/>
      <c r="AL647" s="806"/>
      <c r="AZ647" s="808"/>
      <c r="BA647" s="754"/>
      <c r="BB647" s="754"/>
      <c r="BC647" s="754"/>
      <c r="BD647" s="754"/>
      <c r="BE647" s="754"/>
      <c r="BF647" s="754"/>
      <c r="BG647" s="754"/>
      <c r="BH647" s="754"/>
      <c r="BI647" s="754"/>
      <c r="BJ647" s="754"/>
    </row>
    <row r="648" spans="6:62" ht="93" customHeight="1" x14ac:dyDescent="0.2">
      <c r="F648" s="790"/>
      <c r="G648" s="791"/>
      <c r="H648" s="791"/>
      <c r="I648" s="791"/>
      <c r="J648" s="791"/>
      <c r="K648" s="791"/>
      <c r="L648" s="791"/>
      <c r="M648" s="791"/>
      <c r="N648" s="791"/>
      <c r="U648" s="793"/>
      <c r="V648" s="794"/>
      <c r="W648" s="794"/>
      <c r="X648" s="794"/>
      <c r="Y648" s="794"/>
      <c r="Z648" s="794"/>
      <c r="AA648" s="794"/>
      <c r="AB648" s="794"/>
      <c r="AC648" s="794"/>
      <c r="AD648" s="794"/>
      <c r="AE648" s="794"/>
      <c r="AF648" s="794"/>
      <c r="AG648" s="794"/>
      <c r="AH648" s="794"/>
      <c r="AI648" s="794"/>
      <c r="AJ648" s="794"/>
      <c r="AK648" s="794"/>
      <c r="AL648" s="806"/>
      <c r="AZ648" s="808"/>
      <c r="BA648" s="754"/>
      <c r="BB648" s="754"/>
      <c r="BC648" s="754"/>
      <c r="BD648" s="754"/>
      <c r="BE648" s="754"/>
      <c r="BF648" s="754"/>
      <c r="BG648" s="754"/>
      <c r="BH648" s="754"/>
      <c r="BI648" s="754"/>
      <c r="BJ648" s="754"/>
    </row>
    <row r="649" spans="6:62" ht="93" customHeight="1" x14ac:dyDescent="0.2">
      <c r="F649" s="790"/>
      <c r="G649" s="791"/>
      <c r="H649" s="791"/>
      <c r="I649" s="791"/>
      <c r="J649" s="791"/>
      <c r="K649" s="791"/>
      <c r="L649" s="791"/>
      <c r="M649" s="791"/>
      <c r="N649" s="791"/>
      <c r="U649" s="793"/>
      <c r="V649" s="794"/>
      <c r="W649" s="794"/>
      <c r="X649" s="794"/>
      <c r="Y649" s="794"/>
      <c r="Z649" s="794"/>
      <c r="AA649" s="794"/>
      <c r="AB649" s="794"/>
      <c r="AC649" s="794"/>
      <c r="AD649" s="794"/>
      <c r="AE649" s="794"/>
      <c r="AF649" s="794"/>
      <c r="AG649" s="794"/>
      <c r="AH649" s="794"/>
      <c r="AI649" s="794"/>
      <c r="AJ649" s="794"/>
      <c r="AK649" s="794"/>
      <c r="AL649" s="806"/>
      <c r="AZ649" s="808"/>
      <c r="BA649" s="754"/>
      <c r="BB649" s="754"/>
      <c r="BC649" s="754"/>
      <c r="BD649" s="754"/>
      <c r="BE649" s="754"/>
      <c r="BF649" s="754"/>
      <c r="BG649" s="754"/>
      <c r="BH649" s="754"/>
      <c r="BI649" s="754"/>
      <c r="BJ649" s="754"/>
    </row>
    <row r="650" spans="6:62" ht="93" customHeight="1" x14ac:dyDescent="0.2">
      <c r="F650" s="790"/>
      <c r="G650" s="791"/>
      <c r="H650" s="791"/>
      <c r="I650" s="791"/>
      <c r="J650" s="791"/>
      <c r="K650" s="791"/>
      <c r="L650" s="791"/>
      <c r="M650" s="791"/>
      <c r="N650" s="791"/>
      <c r="U650" s="793"/>
      <c r="V650" s="794"/>
      <c r="W650" s="794"/>
      <c r="X650" s="794"/>
      <c r="Y650" s="794"/>
      <c r="Z650" s="794"/>
      <c r="AA650" s="794"/>
      <c r="AB650" s="794"/>
      <c r="AC650" s="794"/>
      <c r="AD650" s="794"/>
      <c r="AE650" s="794"/>
      <c r="AF650" s="794"/>
      <c r="AG650" s="794"/>
      <c r="AH650" s="794"/>
      <c r="AI650" s="794"/>
      <c r="AJ650" s="794"/>
      <c r="AK650" s="794"/>
      <c r="AL650" s="806"/>
      <c r="AZ650" s="808"/>
      <c r="BA650" s="754"/>
      <c r="BB650" s="754"/>
      <c r="BC650" s="754"/>
      <c r="BD650" s="754"/>
      <c r="BE650" s="754"/>
      <c r="BF650" s="754"/>
      <c r="BG650" s="754"/>
      <c r="BH650" s="754"/>
      <c r="BI650" s="754"/>
      <c r="BJ650" s="754"/>
    </row>
    <row r="651" spans="6:62" ht="93" customHeight="1" x14ac:dyDescent="0.2">
      <c r="F651" s="790"/>
      <c r="G651" s="791"/>
      <c r="H651" s="791"/>
      <c r="I651" s="791"/>
      <c r="J651" s="791"/>
      <c r="K651" s="791"/>
      <c r="L651" s="791"/>
      <c r="M651" s="791"/>
      <c r="N651" s="791"/>
      <c r="U651" s="793"/>
      <c r="V651" s="794"/>
      <c r="W651" s="794"/>
      <c r="X651" s="794"/>
      <c r="Y651" s="794"/>
      <c r="Z651" s="794"/>
      <c r="AA651" s="794"/>
      <c r="AB651" s="794"/>
      <c r="AC651" s="794"/>
      <c r="AD651" s="794"/>
      <c r="AE651" s="794"/>
      <c r="AF651" s="794"/>
      <c r="AG651" s="794"/>
      <c r="AH651" s="794"/>
      <c r="AI651" s="794"/>
      <c r="AJ651" s="794"/>
      <c r="AK651" s="794"/>
      <c r="AL651" s="806"/>
      <c r="AZ651" s="808"/>
      <c r="BA651" s="754"/>
      <c r="BB651" s="754"/>
      <c r="BC651" s="754"/>
      <c r="BD651" s="754"/>
      <c r="BE651" s="754"/>
      <c r="BF651" s="754"/>
      <c r="BG651" s="754"/>
      <c r="BH651" s="754"/>
      <c r="BI651" s="754"/>
      <c r="BJ651" s="754"/>
    </row>
    <row r="652" spans="6:62" ht="93" customHeight="1" x14ac:dyDescent="0.2">
      <c r="F652" s="790"/>
      <c r="G652" s="791"/>
      <c r="H652" s="791"/>
      <c r="I652" s="791"/>
      <c r="J652" s="791"/>
      <c r="K652" s="791"/>
      <c r="L652" s="791"/>
      <c r="M652" s="791"/>
      <c r="N652" s="791"/>
      <c r="U652" s="793"/>
      <c r="V652" s="794"/>
      <c r="W652" s="794"/>
      <c r="X652" s="794"/>
      <c r="Y652" s="794"/>
      <c r="Z652" s="794"/>
      <c r="AA652" s="794"/>
      <c r="AB652" s="794"/>
      <c r="AC652" s="794"/>
      <c r="AD652" s="794"/>
      <c r="AE652" s="794"/>
      <c r="AF652" s="794"/>
      <c r="AG652" s="794"/>
      <c r="AH652" s="794"/>
      <c r="AI652" s="794"/>
      <c r="AJ652" s="794"/>
      <c r="AK652" s="794"/>
      <c r="AL652" s="806"/>
      <c r="AZ652" s="808"/>
      <c r="BA652" s="754"/>
      <c r="BB652" s="754"/>
      <c r="BC652" s="754"/>
      <c r="BD652" s="754"/>
      <c r="BE652" s="754"/>
      <c r="BF652" s="754"/>
      <c r="BG652" s="754"/>
      <c r="BH652" s="754"/>
      <c r="BI652" s="754"/>
      <c r="BJ652" s="754"/>
    </row>
    <row r="653" spans="6:62" ht="93" customHeight="1" x14ac:dyDescent="0.2">
      <c r="F653" s="790"/>
      <c r="G653" s="791"/>
      <c r="H653" s="791"/>
      <c r="I653" s="791"/>
      <c r="J653" s="791"/>
      <c r="K653" s="791"/>
      <c r="L653" s="791"/>
      <c r="M653" s="791"/>
      <c r="N653" s="791"/>
      <c r="U653" s="793"/>
      <c r="V653" s="794"/>
      <c r="W653" s="794"/>
      <c r="X653" s="794"/>
      <c r="Y653" s="794"/>
      <c r="Z653" s="794"/>
      <c r="AA653" s="794"/>
      <c r="AB653" s="794"/>
      <c r="AC653" s="794"/>
      <c r="AD653" s="794"/>
      <c r="AE653" s="794"/>
      <c r="AF653" s="794"/>
      <c r="AG653" s="794"/>
      <c r="AH653" s="794"/>
      <c r="AI653" s="794"/>
      <c r="AJ653" s="794"/>
      <c r="AK653" s="794"/>
      <c r="AL653" s="806"/>
      <c r="AZ653" s="808"/>
      <c r="BA653" s="754"/>
      <c r="BB653" s="754"/>
      <c r="BC653" s="754"/>
      <c r="BD653" s="754"/>
      <c r="BE653" s="754"/>
      <c r="BF653" s="754"/>
      <c r="BG653" s="754"/>
      <c r="BH653" s="754"/>
      <c r="BI653" s="754"/>
      <c r="BJ653" s="754"/>
    </row>
    <row r="654" spans="6:62" ht="93" customHeight="1" x14ac:dyDescent="0.2">
      <c r="F654" s="790"/>
      <c r="G654" s="791"/>
      <c r="H654" s="791"/>
      <c r="I654" s="791"/>
      <c r="J654" s="791"/>
      <c r="K654" s="791"/>
      <c r="L654" s="791"/>
      <c r="M654" s="791"/>
      <c r="N654" s="791"/>
      <c r="U654" s="793"/>
      <c r="V654" s="794"/>
      <c r="W654" s="794"/>
      <c r="X654" s="794"/>
      <c r="Y654" s="794"/>
      <c r="Z654" s="794"/>
      <c r="AA654" s="794"/>
      <c r="AB654" s="794"/>
      <c r="AC654" s="794"/>
      <c r="AD654" s="794"/>
      <c r="AE654" s="794"/>
      <c r="AF654" s="794"/>
      <c r="AG654" s="794"/>
      <c r="AH654" s="794"/>
      <c r="AI654" s="794"/>
      <c r="AJ654" s="794"/>
      <c r="AK654" s="794"/>
      <c r="AL654" s="806"/>
      <c r="AZ654" s="808"/>
      <c r="BA654" s="754"/>
      <c r="BB654" s="754"/>
      <c r="BC654" s="754"/>
      <c r="BD654" s="754"/>
      <c r="BE654" s="754"/>
      <c r="BF654" s="754"/>
      <c r="BG654" s="754"/>
      <c r="BH654" s="754"/>
      <c r="BI654" s="754"/>
      <c r="BJ654" s="754"/>
    </row>
    <row r="655" spans="6:62" ht="93" customHeight="1" x14ac:dyDescent="0.2">
      <c r="F655" s="790"/>
      <c r="G655" s="791"/>
      <c r="H655" s="791"/>
      <c r="I655" s="791"/>
      <c r="J655" s="791"/>
      <c r="K655" s="791"/>
      <c r="L655" s="791"/>
      <c r="M655" s="791"/>
      <c r="N655" s="791"/>
      <c r="U655" s="793"/>
      <c r="V655" s="794"/>
      <c r="W655" s="794"/>
      <c r="X655" s="794"/>
      <c r="Y655" s="794"/>
      <c r="Z655" s="794"/>
      <c r="AA655" s="794"/>
      <c r="AB655" s="794"/>
      <c r="AC655" s="794"/>
      <c r="AD655" s="794"/>
      <c r="AE655" s="794"/>
      <c r="AF655" s="794"/>
      <c r="AG655" s="794"/>
      <c r="AH655" s="794"/>
      <c r="AI655" s="794"/>
      <c r="AJ655" s="794"/>
      <c r="AK655" s="794"/>
      <c r="AL655" s="806"/>
      <c r="AZ655" s="808"/>
      <c r="BA655" s="754"/>
      <c r="BB655" s="754"/>
      <c r="BC655" s="754"/>
      <c r="BD655" s="754"/>
      <c r="BE655" s="754"/>
      <c r="BF655" s="754"/>
      <c r="BG655" s="754"/>
      <c r="BH655" s="754"/>
      <c r="BI655" s="754"/>
      <c r="BJ655" s="754"/>
    </row>
    <row r="656" spans="6:62" ht="93" customHeight="1" x14ac:dyDescent="0.2">
      <c r="F656" s="790"/>
      <c r="G656" s="791"/>
      <c r="H656" s="791"/>
      <c r="I656" s="791"/>
      <c r="J656" s="791"/>
      <c r="K656" s="791"/>
      <c r="L656" s="791"/>
      <c r="M656" s="791"/>
      <c r="N656" s="791"/>
      <c r="U656" s="793"/>
      <c r="V656" s="794"/>
      <c r="W656" s="794"/>
      <c r="X656" s="794"/>
      <c r="Y656" s="794"/>
      <c r="Z656" s="794"/>
      <c r="AA656" s="794"/>
      <c r="AB656" s="794"/>
      <c r="AC656" s="794"/>
      <c r="AD656" s="794"/>
      <c r="AE656" s="794"/>
      <c r="AF656" s="794"/>
      <c r="AG656" s="794"/>
      <c r="AH656" s="794"/>
      <c r="AI656" s="794"/>
      <c r="AJ656" s="794"/>
      <c r="AK656" s="794"/>
      <c r="AL656" s="806"/>
      <c r="AZ656" s="808"/>
      <c r="BA656" s="754"/>
      <c r="BB656" s="754"/>
      <c r="BC656" s="754"/>
      <c r="BD656" s="754"/>
      <c r="BE656" s="754"/>
      <c r="BF656" s="754"/>
      <c r="BG656" s="754"/>
      <c r="BH656" s="754"/>
      <c r="BI656" s="754"/>
      <c r="BJ656" s="754"/>
    </row>
    <row r="657" spans="6:62" ht="93" customHeight="1" x14ac:dyDescent="0.2">
      <c r="F657" s="790"/>
      <c r="G657" s="791"/>
      <c r="H657" s="791"/>
      <c r="I657" s="791"/>
      <c r="J657" s="791"/>
      <c r="K657" s="791"/>
      <c r="L657" s="791"/>
      <c r="M657" s="791"/>
      <c r="N657" s="791"/>
      <c r="U657" s="793"/>
      <c r="V657" s="794"/>
      <c r="W657" s="794"/>
      <c r="X657" s="794"/>
      <c r="Y657" s="794"/>
      <c r="Z657" s="794"/>
      <c r="AA657" s="794"/>
      <c r="AB657" s="794"/>
      <c r="AC657" s="794"/>
      <c r="AD657" s="794"/>
      <c r="AE657" s="794"/>
      <c r="AF657" s="794"/>
      <c r="AG657" s="794"/>
      <c r="AH657" s="794"/>
      <c r="AI657" s="794"/>
      <c r="AJ657" s="794"/>
      <c r="AK657" s="794"/>
      <c r="AL657" s="806"/>
      <c r="AZ657" s="808"/>
      <c r="BA657" s="754"/>
      <c r="BB657" s="754"/>
      <c r="BC657" s="754"/>
      <c r="BD657" s="754"/>
      <c r="BE657" s="754"/>
      <c r="BF657" s="754"/>
      <c r="BG657" s="754"/>
      <c r="BH657" s="754"/>
      <c r="BI657" s="754"/>
      <c r="BJ657" s="754"/>
    </row>
    <row r="658" spans="6:62" ht="93" customHeight="1" x14ac:dyDescent="0.2">
      <c r="F658" s="790"/>
      <c r="G658" s="791"/>
      <c r="H658" s="791"/>
      <c r="I658" s="791"/>
      <c r="J658" s="791"/>
      <c r="K658" s="791"/>
      <c r="L658" s="791"/>
      <c r="M658" s="791"/>
      <c r="N658" s="791"/>
      <c r="U658" s="793"/>
      <c r="V658" s="794"/>
      <c r="W658" s="794"/>
      <c r="X658" s="794"/>
      <c r="Y658" s="794"/>
      <c r="Z658" s="794"/>
      <c r="AA658" s="794"/>
      <c r="AB658" s="794"/>
      <c r="AC658" s="794"/>
      <c r="AD658" s="794"/>
      <c r="AE658" s="794"/>
      <c r="AF658" s="794"/>
      <c r="AG658" s="794"/>
      <c r="AH658" s="794"/>
      <c r="AI658" s="794"/>
      <c r="AJ658" s="794"/>
      <c r="AK658" s="794"/>
      <c r="AL658" s="806"/>
      <c r="AZ658" s="808"/>
      <c r="BA658" s="754"/>
      <c r="BB658" s="754"/>
      <c r="BC658" s="754"/>
      <c r="BD658" s="754"/>
      <c r="BE658" s="754"/>
      <c r="BF658" s="754"/>
      <c r="BG658" s="754"/>
      <c r="BH658" s="754"/>
      <c r="BI658" s="754"/>
      <c r="BJ658" s="754"/>
    </row>
    <row r="659" spans="6:62" ht="93" customHeight="1" x14ac:dyDescent="0.2">
      <c r="F659" s="790"/>
      <c r="G659" s="791"/>
      <c r="H659" s="791"/>
      <c r="I659" s="791"/>
      <c r="J659" s="791"/>
      <c r="K659" s="791"/>
      <c r="L659" s="791"/>
      <c r="M659" s="791"/>
      <c r="N659" s="791"/>
      <c r="U659" s="793"/>
      <c r="V659" s="794"/>
      <c r="W659" s="794"/>
      <c r="X659" s="794"/>
      <c r="Y659" s="794"/>
      <c r="Z659" s="794"/>
      <c r="AA659" s="794"/>
      <c r="AB659" s="794"/>
      <c r="AC659" s="794"/>
      <c r="AD659" s="794"/>
      <c r="AE659" s="794"/>
      <c r="AF659" s="794"/>
      <c r="AG659" s="794"/>
      <c r="AH659" s="794"/>
      <c r="AI659" s="794"/>
      <c r="AJ659" s="794"/>
      <c r="AK659" s="794"/>
      <c r="AL659" s="806"/>
      <c r="AZ659" s="808"/>
      <c r="BA659" s="754"/>
      <c r="BB659" s="754"/>
      <c r="BC659" s="754"/>
      <c r="BD659" s="754"/>
      <c r="BE659" s="754"/>
      <c r="BF659" s="754"/>
      <c r="BG659" s="754"/>
      <c r="BH659" s="754"/>
      <c r="BI659" s="754"/>
      <c r="BJ659" s="754"/>
    </row>
    <row r="660" spans="6:62" ht="93" customHeight="1" x14ac:dyDescent="0.2">
      <c r="F660" s="790"/>
      <c r="G660" s="791"/>
      <c r="H660" s="791"/>
      <c r="I660" s="791"/>
      <c r="J660" s="791"/>
      <c r="K660" s="791"/>
      <c r="L660" s="791"/>
      <c r="M660" s="791"/>
      <c r="N660" s="791"/>
      <c r="U660" s="793"/>
      <c r="V660" s="794"/>
      <c r="W660" s="794"/>
      <c r="X660" s="794"/>
      <c r="Y660" s="794"/>
      <c r="Z660" s="794"/>
      <c r="AA660" s="794"/>
      <c r="AB660" s="794"/>
      <c r="AC660" s="794"/>
      <c r="AD660" s="794"/>
      <c r="AE660" s="794"/>
      <c r="AF660" s="794"/>
      <c r="AG660" s="794"/>
      <c r="AH660" s="794"/>
      <c r="AI660" s="794"/>
      <c r="AJ660" s="794"/>
      <c r="AK660" s="794"/>
      <c r="AL660" s="806"/>
      <c r="AZ660" s="808"/>
      <c r="BA660" s="754"/>
      <c r="BB660" s="754"/>
      <c r="BC660" s="754"/>
      <c r="BD660" s="754"/>
      <c r="BE660" s="754"/>
      <c r="BF660" s="754"/>
      <c r="BG660" s="754"/>
      <c r="BH660" s="754"/>
      <c r="BI660" s="754"/>
      <c r="BJ660" s="754"/>
    </row>
    <row r="661" spans="6:62" ht="93" customHeight="1" x14ac:dyDescent="0.2">
      <c r="F661" s="790"/>
      <c r="G661" s="791"/>
      <c r="H661" s="791"/>
      <c r="I661" s="791"/>
      <c r="J661" s="791"/>
      <c r="K661" s="791"/>
      <c r="L661" s="791"/>
      <c r="M661" s="791"/>
      <c r="N661" s="791"/>
      <c r="U661" s="793"/>
      <c r="V661" s="794"/>
      <c r="W661" s="794"/>
      <c r="X661" s="794"/>
      <c r="Y661" s="794"/>
      <c r="Z661" s="794"/>
      <c r="AA661" s="794"/>
      <c r="AB661" s="794"/>
      <c r="AC661" s="794"/>
      <c r="AD661" s="794"/>
      <c r="AE661" s="794"/>
      <c r="AF661" s="794"/>
      <c r="AG661" s="794"/>
      <c r="AH661" s="794"/>
      <c r="AI661" s="794"/>
      <c r="AJ661" s="794"/>
      <c r="AK661" s="794"/>
      <c r="AL661" s="806"/>
      <c r="AZ661" s="808"/>
      <c r="BA661" s="754"/>
      <c r="BB661" s="754"/>
      <c r="BC661" s="754"/>
      <c r="BD661" s="754"/>
      <c r="BE661" s="754"/>
      <c r="BF661" s="754"/>
      <c r="BG661" s="754"/>
      <c r="BH661" s="754"/>
      <c r="BI661" s="754"/>
      <c r="BJ661" s="754"/>
    </row>
    <row r="662" spans="6:62" ht="93" customHeight="1" x14ac:dyDescent="0.2">
      <c r="F662" s="790"/>
      <c r="G662" s="791"/>
      <c r="H662" s="791"/>
      <c r="I662" s="791"/>
      <c r="J662" s="791"/>
      <c r="K662" s="791"/>
      <c r="L662" s="791"/>
      <c r="M662" s="791"/>
      <c r="N662" s="791"/>
      <c r="U662" s="793"/>
      <c r="V662" s="794"/>
      <c r="W662" s="794"/>
      <c r="X662" s="794"/>
      <c r="Y662" s="794"/>
      <c r="Z662" s="794"/>
      <c r="AA662" s="794"/>
      <c r="AB662" s="794"/>
      <c r="AC662" s="794"/>
      <c r="AD662" s="794"/>
      <c r="AE662" s="794"/>
      <c r="AF662" s="794"/>
      <c r="AG662" s="794"/>
      <c r="AH662" s="794"/>
      <c r="AI662" s="794"/>
      <c r="AJ662" s="794"/>
      <c r="AK662" s="794"/>
      <c r="AL662" s="806"/>
      <c r="AZ662" s="808"/>
      <c r="BA662" s="754"/>
      <c r="BB662" s="754"/>
      <c r="BC662" s="754"/>
      <c r="BD662" s="754"/>
      <c r="BE662" s="754"/>
      <c r="BF662" s="754"/>
      <c r="BG662" s="754"/>
      <c r="BH662" s="754"/>
      <c r="BI662" s="754"/>
      <c r="BJ662" s="754"/>
    </row>
    <row r="663" spans="6:62" ht="93" customHeight="1" x14ac:dyDescent="0.2">
      <c r="F663" s="790"/>
      <c r="G663" s="791"/>
      <c r="H663" s="791"/>
      <c r="I663" s="791"/>
      <c r="J663" s="791"/>
      <c r="K663" s="791"/>
      <c r="L663" s="791"/>
      <c r="M663" s="791"/>
      <c r="N663" s="791"/>
      <c r="U663" s="793"/>
      <c r="V663" s="794"/>
      <c r="W663" s="794"/>
      <c r="X663" s="794"/>
      <c r="Y663" s="794"/>
      <c r="Z663" s="794"/>
      <c r="AA663" s="794"/>
      <c r="AB663" s="794"/>
      <c r="AC663" s="794"/>
      <c r="AD663" s="794"/>
      <c r="AE663" s="794"/>
      <c r="AF663" s="794"/>
      <c r="AG663" s="794"/>
      <c r="AH663" s="794"/>
      <c r="AI663" s="794"/>
      <c r="AJ663" s="794"/>
      <c r="AK663" s="794"/>
      <c r="AL663" s="806"/>
      <c r="AZ663" s="808"/>
      <c r="BA663" s="754"/>
      <c r="BB663" s="754"/>
      <c r="BC663" s="754"/>
      <c r="BD663" s="754"/>
      <c r="BE663" s="754"/>
      <c r="BF663" s="754"/>
      <c r="BG663" s="754"/>
      <c r="BH663" s="754"/>
      <c r="BI663" s="754"/>
      <c r="BJ663" s="754"/>
    </row>
    <row r="664" spans="6:62" ht="93" customHeight="1" x14ac:dyDescent="0.2">
      <c r="F664" s="790"/>
      <c r="G664" s="791"/>
      <c r="H664" s="791"/>
      <c r="I664" s="791"/>
      <c r="J664" s="791"/>
      <c r="K664" s="791"/>
      <c r="L664" s="791"/>
      <c r="M664" s="791"/>
      <c r="N664" s="791"/>
      <c r="U664" s="793"/>
      <c r="V664" s="794"/>
      <c r="W664" s="794"/>
      <c r="X664" s="794"/>
      <c r="Y664" s="794"/>
      <c r="Z664" s="794"/>
      <c r="AA664" s="794"/>
      <c r="AB664" s="794"/>
      <c r="AC664" s="794"/>
      <c r="AD664" s="794"/>
      <c r="AE664" s="794"/>
      <c r="AF664" s="794"/>
      <c r="AG664" s="794"/>
      <c r="AH664" s="794"/>
      <c r="AI664" s="794"/>
      <c r="AJ664" s="794"/>
      <c r="AK664" s="794"/>
      <c r="AL664" s="806"/>
      <c r="AZ664" s="808"/>
      <c r="BA664" s="754"/>
      <c r="BB664" s="754"/>
      <c r="BC664" s="754"/>
      <c r="BD664" s="754"/>
      <c r="BE664" s="754"/>
      <c r="BF664" s="754"/>
      <c r="BG664" s="754"/>
      <c r="BH664" s="754"/>
      <c r="BI664" s="754"/>
      <c r="BJ664" s="754"/>
    </row>
    <row r="665" spans="6:62" ht="93" customHeight="1" x14ac:dyDescent="0.2">
      <c r="F665" s="790"/>
      <c r="G665" s="791"/>
      <c r="H665" s="791"/>
      <c r="I665" s="791"/>
      <c r="J665" s="791"/>
      <c r="K665" s="791"/>
      <c r="L665" s="791"/>
      <c r="M665" s="791"/>
      <c r="N665" s="791"/>
      <c r="U665" s="793"/>
      <c r="V665" s="794"/>
      <c r="W665" s="794"/>
      <c r="X665" s="794"/>
      <c r="Y665" s="794"/>
      <c r="Z665" s="794"/>
      <c r="AA665" s="794"/>
      <c r="AB665" s="794"/>
      <c r="AC665" s="794"/>
      <c r="AD665" s="794"/>
      <c r="AE665" s="794"/>
      <c r="AF665" s="794"/>
      <c r="AG665" s="794"/>
      <c r="AH665" s="794"/>
      <c r="AI665" s="794"/>
      <c r="AJ665" s="794"/>
      <c r="AK665" s="794"/>
      <c r="AL665" s="806"/>
      <c r="AZ665" s="808"/>
      <c r="BA665" s="754"/>
      <c r="BB665" s="754"/>
      <c r="BC665" s="754"/>
      <c r="BD665" s="754"/>
      <c r="BE665" s="754"/>
      <c r="BF665" s="754"/>
      <c r="BG665" s="754"/>
      <c r="BH665" s="754"/>
      <c r="BI665" s="754"/>
      <c r="BJ665" s="754"/>
    </row>
    <row r="666" spans="6:62" ht="93" customHeight="1" x14ac:dyDescent="0.2">
      <c r="F666" s="790"/>
      <c r="G666" s="791"/>
      <c r="H666" s="791"/>
      <c r="I666" s="791"/>
      <c r="J666" s="791"/>
      <c r="K666" s="791"/>
      <c r="L666" s="791"/>
      <c r="M666" s="791"/>
      <c r="N666" s="791"/>
      <c r="U666" s="793"/>
      <c r="V666" s="794"/>
      <c r="W666" s="794"/>
      <c r="X666" s="794"/>
      <c r="Y666" s="794"/>
      <c r="Z666" s="794"/>
      <c r="AA666" s="794"/>
      <c r="AB666" s="794"/>
      <c r="AC666" s="794"/>
      <c r="AD666" s="794"/>
      <c r="AE666" s="794"/>
      <c r="AF666" s="794"/>
      <c r="AG666" s="794"/>
      <c r="AH666" s="794"/>
      <c r="AI666" s="794"/>
      <c r="AJ666" s="794"/>
      <c r="AK666" s="794"/>
      <c r="AL666" s="806"/>
      <c r="AZ666" s="808"/>
      <c r="BA666" s="754"/>
      <c r="BB666" s="754"/>
      <c r="BC666" s="754"/>
      <c r="BD666" s="754"/>
      <c r="BE666" s="754"/>
      <c r="BF666" s="754"/>
      <c r="BG666" s="754"/>
      <c r="BH666" s="754"/>
      <c r="BI666" s="754"/>
      <c r="BJ666" s="754"/>
    </row>
    <row r="667" spans="6:62" ht="93" customHeight="1" x14ac:dyDescent="0.2">
      <c r="F667" s="790"/>
      <c r="G667" s="791"/>
      <c r="H667" s="791"/>
      <c r="I667" s="791"/>
      <c r="J667" s="791"/>
      <c r="K667" s="791"/>
      <c r="L667" s="791"/>
      <c r="M667" s="791"/>
      <c r="N667" s="791"/>
      <c r="U667" s="793"/>
      <c r="V667" s="794"/>
      <c r="W667" s="794"/>
      <c r="X667" s="794"/>
      <c r="Y667" s="794"/>
      <c r="Z667" s="794"/>
      <c r="AA667" s="794"/>
      <c r="AB667" s="794"/>
      <c r="AC667" s="794"/>
      <c r="AD667" s="794"/>
      <c r="AE667" s="794"/>
      <c r="AF667" s="794"/>
      <c r="AG667" s="794"/>
      <c r="AH667" s="794"/>
      <c r="AI667" s="794"/>
      <c r="AJ667" s="794"/>
      <c r="AK667" s="794"/>
      <c r="AL667" s="806"/>
      <c r="AZ667" s="808"/>
      <c r="BA667" s="754"/>
      <c r="BB667" s="754"/>
      <c r="BC667" s="754"/>
      <c r="BD667" s="754"/>
      <c r="BE667" s="754"/>
      <c r="BF667" s="754"/>
      <c r="BG667" s="754"/>
      <c r="BH667" s="754"/>
      <c r="BI667" s="754"/>
      <c r="BJ667" s="754"/>
    </row>
    <row r="668" spans="6:62" ht="93" customHeight="1" x14ac:dyDescent="0.2">
      <c r="F668" s="790"/>
      <c r="G668" s="791"/>
      <c r="H668" s="791"/>
      <c r="I668" s="791"/>
      <c r="J668" s="791"/>
      <c r="K668" s="791"/>
      <c r="L668" s="791"/>
      <c r="M668" s="791"/>
      <c r="N668" s="791"/>
      <c r="U668" s="793"/>
      <c r="V668" s="794"/>
      <c r="W668" s="794"/>
      <c r="X668" s="794"/>
      <c r="Y668" s="794"/>
      <c r="Z668" s="794"/>
      <c r="AA668" s="794"/>
      <c r="AB668" s="794"/>
      <c r="AC668" s="794"/>
      <c r="AD668" s="794"/>
      <c r="AE668" s="794"/>
      <c r="AF668" s="794"/>
      <c r="AG668" s="794"/>
      <c r="AH668" s="794"/>
      <c r="AI668" s="794"/>
      <c r="AJ668" s="794"/>
      <c r="AK668" s="794"/>
      <c r="AL668" s="806"/>
      <c r="AZ668" s="808"/>
      <c r="BA668" s="754"/>
      <c r="BB668" s="754"/>
      <c r="BC668" s="754"/>
      <c r="BD668" s="754"/>
      <c r="BE668" s="754"/>
      <c r="BF668" s="754"/>
      <c r="BG668" s="754"/>
      <c r="BH668" s="754"/>
      <c r="BI668" s="754"/>
      <c r="BJ668" s="754"/>
    </row>
    <row r="669" spans="6:62" ht="93" customHeight="1" x14ac:dyDescent="0.2">
      <c r="F669" s="790"/>
      <c r="G669" s="791"/>
      <c r="H669" s="791"/>
      <c r="I669" s="791"/>
      <c r="J669" s="791"/>
      <c r="K669" s="791"/>
      <c r="L669" s="791"/>
      <c r="M669" s="791"/>
      <c r="N669" s="791"/>
      <c r="U669" s="793"/>
      <c r="V669" s="794"/>
      <c r="W669" s="794"/>
      <c r="X669" s="794"/>
      <c r="Y669" s="794"/>
      <c r="Z669" s="794"/>
      <c r="AA669" s="794"/>
      <c r="AB669" s="794"/>
      <c r="AC669" s="794"/>
      <c r="AD669" s="794"/>
      <c r="AE669" s="794"/>
      <c r="AF669" s="794"/>
      <c r="AG669" s="794"/>
      <c r="AH669" s="794"/>
      <c r="AI669" s="794"/>
      <c r="AJ669" s="794"/>
      <c r="AK669" s="794"/>
      <c r="AL669" s="806"/>
      <c r="AZ669" s="808"/>
      <c r="BA669" s="754"/>
      <c r="BB669" s="754"/>
      <c r="BC669" s="754"/>
      <c r="BD669" s="754"/>
      <c r="BE669" s="754"/>
      <c r="BF669" s="754"/>
      <c r="BG669" s="754"/>
      <c r="BH669" s="754"/>
      <c r="BI669" s="754"/>
      <c r="BJ669" s="754"/>
    </row>
    <row r="670" spans="6:62" ht="93" customHeight="1" x14ac:dyDescent="0.2">
      <c r="F670" s="790"/>
      <c r="G670" s="791"/>
      <c r="H670" s="791"/>
      <c r="I670" s="791"/>
      <c r="J670" s="791"/>
      <c r="K670" s="791"/>
      <c r="L670" s="791"/>
      <c r="M670" s="791"/>
      <c r="N670" s="791"/>
      <c r="U670" s="793"/>
      <c r="V670" s="794"/>
      <c r="W670" s="794"/>
      <c r="X670" s="794"/>
      <c r="Y670" s="794"/>
      <c r="Z670" s="794"/>
      <c r="AA670" s="794"/>
      <c r="AB670" s="794"/>
      <c r="AC670" s="794"/>
      <c r="AD670" s="794"/>
      <c r="AE670" s="794"/>
      <c r="AF670" s="794"/>
      <c r="AG670" s="794"/>
      <c r="AH670" s="794"/>
      <c r="AI670" s="794"/>
      <c r="AJ670" s="794"/>
      <c r="AK670" s="794"/>
      <c r="AL670" s="806"/>
      <c r="AZ670" s="808"/>
      <c r="BA670" s="754"/>
      <c r="BB670" s="754"/>
      <c r="BC670" s="754"/>
      <c r="BD670" s="754"/>
      <c r="BE670" s="754"/>
      <c r="BF670" s="754"/>
      <c r="BG670" s="754"/>
      <c r="BH670" s="754"/>
      <c r="BI670" s="754"/>
      <c r="BJ670" s="754"/>
    </row>
    <row r="671" spans="6:62" ht="93" customHeight="1" x14ac:dyDescent="0.2">
      <c r="F671" s="790"/>
      <c r="G671" s="791"/>
      <c r="H671" s="791"/>
      <c r="I671" s="791"/>
      <c r="J671" s="791"/>
      <c r="K671" s="791"/>
      <c r="L671" s="791"/>
      <c r="M671" s="791"/>
      <c r="N671" s="791"/>
      <c r="U671" s="793"/>
      <c r="V671" s="794"/>
      <c r="W671" s="794"/>
      <c r="X671" s="794"/>
      <c r="Y671" s="794"/>
      <c r="Z671" s="794"/>
      <c r="AA671" s="794"/>
      <c r="AB671" s="794"/>
      <c r="AC671" s="794"/>
      <c r="AD671" s="794"/>
      <c r="AE671" s="794"/>
      <c r="AF671" s="794"/>
      <c r="AG671" s="794"/>
      <c r="AH671" s="794"/>
      <c r="AI671" s="794"/>
      <c r="AJ671" s="794"/>
      <c r="AK671" s="794"/>
      <c r="AL671" s="806"/>
      <c r="AZ671" s="808"/>
      <c r="BA671" s="754"/>
      <c r="BB671" s="754"/>
      <c r="BC671" s="754"/>
      <c r="BD671" s="754"/>
      <c r="BE671" s="754"/>
      <c r="BF671" s="754"/>
      <c r="BG671" s="754"/>
      <c r="BH671" s="754"/>
      <c r="BI671" s="754"/>
      <c r="BJ671" s="754"/>
    </row>
    <row r="672" spans="6:62" ht="93" customHeight="1" x14ac:dyDescent="0.2">
      <c r="F672" s="790"/>
      <c r="G672" s="791"/>
      <c r="H672" s="791"/>
      <c r="I672" s="791"/>
      <c r="J672" s="791"/>
      <c r="K672" s="791"/>
      <c r="L672" s="791"/>
      <c r="M672" s="791"/>
      <c r="N672" s="791"/>
      <c r="U672" s="793"/>
      <c r="V672" s="794"/>
      <c r="W672" s="794"/>
      <c r="X672" s="794"/>
      <c r="Y672" s="794"/>
      <c r="Z672" s="794"/>
      <c r="AA672" s="794"/>
      <c r="AB672" s="794"/>
      <c r="AC672" s="794"/>
      <c r="AD672" s="794"/>
      <c r="AE672" s="794"/>
      <c r="AF672" s="794"/>
      <c r="AG672" s="794"/>
      <c r="AH672" s="794"/>
      <c r="AI672" s="794"/>
      <c r="AJ672" s="794"/>
      <c r="AK672" s="794"/>
      <c r="AL672" s="806"/>
      <c r="AZ672" s="808"/>
      <c r="BA672" s="754"/>
      <c r="BB672" s="754"/>
      <c r="BC672" s="754"/>
      <c r="BD672" s="754"/>
      <c r="BE672" s="754"/>
      <c r="BF672" s="754"/>
      <c r="BG672" s="754"/>
      <c r="BH672" s="754"/>
      <c r="BI672" s="754"/>
      <c r="BJ672" s="754"/>
    </row>
    <row r="673" spans="6:62" ht="93" customHeight="1" x14ac:dyDescent="0.2">
      <c r="F673" s="790"/>
      <c r="G673" s="791"/>
      <c r="H673" s="791"/>
      <c r="I673" s="791"/>
      <c r="J673" s="791"/>
      <c r="K673" s="791"/>
      <c r="L673" s="791"/>
      <c r="M673" s="791"/>
      <c r="N673" s="791"/>
      <c r="U673" s="793"/>
      <c r="V673" s="794"/>
      <c r="W673" s="794"/>
      <c r="X673" s="794"/>
      <c r="Y673" s="794"/>
      <c r="Z673" s="794"/>
      <c r="AA673" s="794"/>
      <c r="AB673" s="794"/>
      <c r="AC673" s="794"/>
      <c r="AD673" s="794"/>
      <c r="AE673" s="794"/>
      <c r="AF673" s="794"/>
      <c r="AG673" s="794"/>
      <c r="AH673" s="794"/>
      <c r="AI673" s="794"/>
      <c r="AJ673" s="794"/>
      <c r="AK673" s="794"/>
      <c r="AL673" s="806"/>
      <c r="AZ673" s="808"/>
      <c r="BA673" s="754"/>
      <c r="BB673" s="754"/>
      <c r="BC673" s="754"/>
      <c r="BD673" s="754"/>
      <c r="BE673" s="754"/>
      <c r="BF673" s="754"/>
      <c r="BG673" s="754"/>
      <c r="BH673" s="754"/>
      <c r="BI673" s="754"/>
      <c r="BJ673" s="754"/>
    </row>
    <row r="674" spans="6:62" ht="93" customHeight="1" x14ac:dyDescent="0.2">
      <c r="F674" s="790"/>
      <c r="G674" s="791"/>
      <c r="H674" s="791"/>
      <c r="I674" s="791"/>
      <c r="J674" s="791"/>
      <c r="K674" s="791"/>
      <c r="L674" s="791"/>
      <c r="M674" s="791"/>
      <c r="N674" s="791"/>
      <c r="U674" s="793"/>
      <c r="V674" s="794"/>
      <c r="W674" s="794"/>
      <c r="X674" s="794"/>
      <c r="Y674" s="794"/>
      <c r="Z674" s="794"/>
      <c r="AA674" s="794"/>
      <c r="AB674" s="794"/>
      <c r="AC674" s="794"/>
      <c r="AD674" s="794"/>
      <c r="AE674" s="794"/>
      <c r="AF674" s="794"/>
      <c r="AG674" s="794"/>
      <c r="AH674" s="794"/>
      <c r="AI674" s="794"/>
      <c r="AJ674" s="794"/>
      <c r="AK674" s="794"/>
      <c r="AL674" s="806"/>
      <c r="AZ674" s="808"/>
      <c r="BA674" s="754"/>
      <c r="BB674" s="754"/>
      <c r="BC674" s="754"/>
      <c r="BD674" s="754"/>
      <c r="BE674" s="754"/>
      <c r="BF674" s="754"/>
      <c r="BG674" s="754"/>
      <c r="BH674" s="754"/>
      <c r="BI674" s="754"/>
      <c r="BJ674" s="754"/>
    </row>
    <row r="675" spans="6:62" ht="93" customHeight="1" x14ac:dyDescent="0.2">
      <c r="F675" s="790"/>
      <c r="G675" s="791"/>
      <c r="H675" s="791"/>
      <c r="I675" s="791"/>
      <c r="J675" s="791"/>
      <c r="K675" s="791"/>
      <c r="L675" s="791"/>
      <c r="M675" s="791"/>
      <c r="N675" s="791"/>
      <c r="U675" s="793"/>
      <c r="V675" s="794"/>
      <c r="W675" s="794"/>
      <c r="X675" s="794"/>
      <c r="Y675" s="794"/>
      <c r="Z675" s="794"/>
      <c r="AA675" s="794"/>
      <c r="AB675" s="794"/>
      <c r="AC675" s="794"/>
      <c r="AD675" s="794"/>
      <c r="AE675" s="794"/>
      <c r="AF675" s="794"/>
      <c r="AG675" s="794"/>
      <c r="AH675" s="794"/>
      <c r="AI675" s="794"/>
      <c r="AJ675" s="794"/>
      <c r="AK675" s="794"/>
      <c r="AL675" s="806"/>
      <c r="AZ675" s="808"/>
      <c r="BA675" s="754"/>
      <c r="BB675" s="754"/>
      <c r="BC675" s="754"/>
      <c r="BD675" s="754"/>
      <c r="BE675" s="754"/>
      <c r="BF675" s="754"/>
      <c r="BG675" s="754"/>
      <c r="BH675" s="754"/>
      <c r="BI675" s="754"/>
      <c r="BJ675" s="754"/>
    </row>
    <row r="676" spans="6:62" ht="93" customHeight="1" x14ac:dyDescent="0.2">
      <c r="F676" s="790"/>
      <c r="G676" s="791"/>
      <c r="H676" s="791"/>
      <c r="I676" s="791"/>
      <c r="J676" s="791"/>
      <c r="K676" s="791"/>
      <c r="L676" s="791"/>
      <c r="M676" s="791"/>
      <c r="N676" s="791"/>
      <c r="U676" s="793"/>
      <c r="V676" s="794"/>
      <c r="W676" s="794"/>
      <c r="X676" s="794"/>
      <c r="Y676" s="794"/>
      <c r="Z676" s="794"/>
      <c r="AA676" s="794"/>
      <c r="AB676" s="794"/>
      <c r="AC676" s="794"/>
      <c r="AD676" s="794"/>
      <c r="AE676" s="794"/>
      <c r="AF676" s="794"/>
      <c r="AG676" s="794"/>
      <c r="AH676" s="794"/>
      <c r="AI676" s="794"/>
      <c r="AJ676" s="794"/>
      <c r="AK676" s="794"/>
      <c r="AL676" s="806"/>
      <c r="AZ676" s="808"/>
      <c r="BA676" s="754"/>
      <c r="BB676" s="754"/>
      <c r="BC676" s="754"/>
      <c r="BD676" s="754"/>
      <c r="BE676" s="754"/>
      <c r="BF676" s="754"/>
      <c r="BG676" s="754"/>
      <c r="BH676" s="754"/>
      <c r="BI676" s="754"/>
      <c r="BJ676" s="754"/>
    </row>
    <row r="677" spans="6:62" ht="93" customHeight="1" x14ac:dyDescent="0.2">
      <c r="F677" s="790"/>
      <c r="G677" s="791"/>
      <c r="H677" s="791"/>
      <c r="I677" s="791"/>
      <c r="J677" s="791"/>
      <c r="K677" s="791"/>
      <c r="L677" s="791"/>
      <c r="M677" s="791"/>
      <c r="N677" s="791"/>
      <c r="U677" s="793"/>
      <c r="V677" s="794"/>
      <c r="W677" s="794"/>
      <c r="X677" s="794"/>
      <c r="Y677" s="794"/>
      <c r="Z677" s="794"/>
      <c r="AA677" s="794"/>
      <c r="AB677" s="794"/>
      <c r="AC677" s="794"/>
      <c r="AD677" s="794"/>
      <c r="AE677" s="794"/>
      <c r="AF677" s="794"/>
      <c r="AG677" s="794"/>
      <c r="AH677" s="794"/>
      <c r="AI677" s="794"/>
      <c r="AJ677" s="794"/>
      <c r="AK677" s="794"/>
      <c r="AL677" s="806"/>
      <c r="AZ677" s="808"/>
      <c r="BA677" s="754"/>
      <c r="BB677" s="754"/>
      <c r="BC677" s="754"/>
      <c r="BD677" s="754"/>
      <c r="BE677" s="754"/>
      <c r="BF677" s="754"/>
      <c r="BG677" s="754"/>
      <c r="BH677" s="754"/>
      <c r="BI677" s="754"/>
      <c r="BJ677" s="754"/>
    </row>
    <row r="678" spans="6:62" ht="93" customHeight="1" x14ac:dyDescent="0.2">
      <c r="F678" s="790"/>
      <c r="G678" s="791"/>
      <c r="H678" s="791"/>
      <c r="I678" s="791"/>
      <c r="J678" s="791"/>
      <c r="K678" s="791"/>
      <c r="L678" s="791"/>
      <c r="M678" s="791"/>
      <c r="N678" s="791"/>
      <c r="U678" s="793"/>
      <c r="V678" s="794"/>
      <c r="W678" s="794"/>
      <c r="X678" s="794"/>
      <c r="Y678" s="794"/>
      <c r="Z678" s="794"/>
      <c r="AA678" s="794"/>
      <c r="AB678" s="794"/>
      <c r="AC678" s="794"/>
      <c r="AD678" s="794"/>
      <c r="AE678" s="794"/>
      <c r="AF678" s="794"/>
      <c r="AG678" s="794"/>
      <c r="AH678" s="794"/>
      <c r="AI678" s="794"/>
      <c r="AJ678" s="794"/>
      <c r="AK678" s="794"/>
      <c r="AL678" s="806"/>
      <c r="AZ678" s="808"/>
      <c r="BA678" s="754"/>
      <c r="BB678" s="754"/>
      <c r="BC678" s="754"/>
      <c r="BD678" s="754"/>
      <c r="BE678" s="754"/>
      <c r="BF678" s="754"/>
      <c r="BG678" s="754"/>
      <c r="BH678" s="754"/>
      <c r="BI678" s="754"/>
      <c r="BJ678" s="754"/>
    </row>
    <row r="679" spans="6:62" ht="93" customHeight="1" x14ac:dyDescent="0.2">
      <c r="F679" s="790"/>
      <c r="G679" s="791"/>
      <c r="H679" s="791"/>
      <c r="I679" s="791"/>
      <c r="J679" s="791"/>
      <c r="K679" s="791"/>
      <c r="L679" s="791"/>
      <c r="M679" s="791"/>
      <c r="N679" s="791"/>
      <c r="U679" s="793"/>
      <c r="V679" s="794"/>
      <c r="W679" s="794"/>
      <c r="X679" s="794"/>
      <c r="Y679" s="794"/>
      <c r="Z679" s="794"/>
      <c r="AA679" s="794"/>
      <c r="AB679" s="794"/>
      <c r="AC679" s="794"/>
      <c r="AD679" s="794"/>
      <c r="AE679" s="794"/>
      <c r="AF679" s="794"/>
      <c r="AG679" s="794"/>
      <c r="AH679" s="794"/>
      <c r="AI679" s="794"/>
      <c r="AJ679" s="794"/>
      <c r="AK679" s="794"/>
      <c r="AL679" s="806"/>
      <c r="AZ679" s="808"/>
      <c r="BA679" s="754"/>
      <c r="BB679" s="754"/>
      <c r="BC679" s="754"/>
      <c r="BD679" s="754"/>
      <c r="BE679" s="754"/>
      <c r="BF679" s="754"/>
      <c r="BG679" s="754"/>
      <c r="BH679" s="754"/>
      <c r="BI679" s="754"/>
      <c r="BJ679" s="754"/>
    </row>
    <row r="680" spans="6:62" ht="93" customHeight="1" x14ac:dyDescent="0.2">
      <c r="F680" s="790"/>
      <c r="G680" s="791"/>
      <c r="H680" s="791"/>
      <c r="I680" s="791"/>
      <c r="J680" s="791"/>
      <c r="K680" s="791"/>
      <c r="L680" s="791"/>
      <c r="M680" s="791"/>
      <c r="N680" s="791"/>
      <c r="U680" s="793"/>
      <c r="V680" s="794"/>
      <c r="W680" s="794"/>
      <c r="X680" s="794"/>
      <c r="Y680" s="794"/>
      <c r="Z680" s="794"/>
      <c r="AA680" s="794"/>
      <c r="AB680" s="794"/>
      <c r="AC680" s="794"/>
      <c r="AD680" s="794"/>
      <c r="AE680" s="794"/>
      <c r="AF680" s="794"/>
      <c r="AG680" s="794"/>
      <c r="AH680" s="794"/>
      <c r="AI680" s="794"/>
      <c r="AJ680" s="794"/>
      <c r="AK680" s="794"/>
      <c r="AL680" s="806"/>
      <c r="AZ680" s="808"/>
      <c r="BA680" s="754"/>
      <c r="BB680" s="754"/>
      <c r="BC680" s="754"/>
      <c r="BD680" s="754"/>
      <c r="BE680" s="754"/>
      <c r="BF680" s="754"/>
      <c r="BG680" s="754"/>
      <c r="BH680" s="754"/>
      <c r="BI680" s="754"/>
      <c r="BJ680" s="754"/>
    </row>
    <row r="681" spans="6:62" ht="93" customHeight="1" x14ac:dyDescent="0.2">
      <c r="F681" s="790"/>
      <c r="G681" s="791"/>
      <c r="H681" s="791"/>
      <c r="I681" s="791"/>
      <c r="J681" s="791"/>
      <c r="K681" s="791"/>
      <c r="L681" s="791"/>
      <c r="M681" s="791"/>
      <c r="N681" s="791"/>
      <c r="U681" s="793"/>
      <c r="V681" s="794"/>
      <c r="W681" s="794"/>
      <c r="X681" s="794"/>
      <c r="Y681" s="794"/>
      <c r="Z681" s="794"/>
      <c r="AA681" s="794"/>
      <c r="AB681" s="794"/>
      <c r="AC681" s="794"/>
      <c r="AD681" s="794"/>
      <c r="AE681" s="794"/>
      <c r="AF681" s="794"/>
      <c r="AG681" s="794"/>
      <c r="AH681" s="794"/>
      <c r="AI681" s="794"/>
      <c r="AJ681" s="794"/>
      <c r="AK681" s="794"/>
      <c r="AL681" s="806"/>
      <c r="AZ681" s="808"/>
      <c r="BA681" s="754"/>
      <c r="BB681" s="754"/>
      <c r="BC681" s="754"/>
      <c r="BD681" s="754"/>
      <c r="BE681" s="754"/>
      <c r="BF681" s="754"/>
      <c r="BG681" s="754"/>
      <c r="BH681" s="754"/>
      <c r="BI681" s="754"/>
      <c r="BJ681" s="754"/>
    </row>
    <row r="682" spans="6:62" ht="93" customHeight="1" x14ac:dyDescent="0.2">
      <c r="F682" s="790"/>
      <c r="G682" s="791"/>
      <c r="H682" s="791"/>
      <c r="I682" s="791"/>
      <c r="J682" s="791"/>
      <c r="K682" s="791"/>
      <c r="L682" s="791"/>
      <c r="M682" s="791"/>
      <c r="N682" s="791"/>
      <c r="U682" s="793"/>
      <c r="V682" s="794"/>
      <c r="W682" s="794"/>
      <c r="X682" s="794"/>
      <c r="Y682" s="794"/>
      <c r="Z682" s="794"/>
      <c r="AA682" s="794"/>
      <c r="AB682" s="794"/>
      <c r="AC682" s="794"/>
      <c r="AD682" s="794"/>
      <c r="AE682" s="794"/>
      <c r="AF682" s="794"/>
      <c r="AG682" s="794"/>
      <c r="AH682" s="794"/>
      <c r="AI682" s="794"/>
      <c r="AJ682" s="794"/>
      <c r="AK682" s="794"/>
      <c r="AL682" s="806"/>
      <c r="AZ682" s="808"/>
      <c r="BA682" s="754"/>
      <c r="BB682" s="754"/>
      <c r="BC682" s="754"/>
      <c r="BD682" s="754"/>
      <c r="BE682" s="754"/>
      <c r="BF682" s="754"/>
      <c r="BG682" s="754"/>
      <c r="BH682" s="754"/>
      <c r="BI682" s="754"/>
      <c r="BJ682" s="754"/>
    </row>
    <row r="683" spans="6:62" ht="93" customHeight="1" x14ac:dyDescent="0.2">
      <c r="F683" s="790"/>
      <c r="G683" s="791"/>
      <c r="H683" s="791"/>
      <c r="I683" s="791"/>
      <c r="J683" s="791"/>
      <c r="K683" s="791"/>
      <c r="L683" s="791"/>
      <c r="M683" s="791"/>
      <c r="N683" s="791"/>
      <c r="U683" s="793"/>
      <c r="V683" s="794"/>
      <c r="W683" s="794"/>
      <c r="X683" s="794"/>
      <c r="Y683" s="794"/>
      <c r="Z683" s="794"/>
      <c r="AA683" s="794"/>
      <c r="AB683" s="794"/>
      <c r="AC683" s="794"/>
      <c r="AD683" s="794"/>
      <c r="AE683" s="794"/>
      <c r="AF683" s="794"/>
      <c r="AG683" s="794"/>
      <c r="AH683" s="794"/>
      <c r="AI683" s="794"/>
      <c r="AJ683" s="794"/>
      <c r="AK683" s="794"/>
      <c r="AL683" s="806"/>
      <c r="AZ683" s="808"/>
      <c r="BA683" s="754"/>
      <c r="BB683" s="754"/>
      <c r="BC683" s="754"/>
      <c r="BD683" s="754"/>
      <c r="BE683" s="754"/>
      <c r="BF683" s="754"/>
      <c r="BG683" s="754"/>
      <c r="BH683" s="754"/>
      <c r="BI683" s="754"/>
      <c r="BJ683" s="754"/>
    </row>
    <row r="684" spans="6:62" ht="93" customHeight="1" x14ac:dyDescent="0.2">
      <c r="F684" s="790"/>
      <c r="G684" s="791"/>
      <c r="H684" s="791"/>
      <c r="I684" s="791"/>
      <c r="J684" s="791"/>
      <c r="K684" s="791"/>
      <c r="L684" s="791"/>
      <c r="M684" s="791"/>
      <c r="N684" s="791"/>
      <c r="U684" s="793"/>
      <c r="V684" s="794"/>
      <c r="W684" s="794"/>
      <c r="X684" s="794"/>
      <c r="Y684" s="794"/>
      <c r="Z684" s="794"/>
      <c r="AA684" s="794"/>
      <c r="AB684" s="794"/>
      <c r="AC684" s="794"/>
      <c r="AD684" s="794"/>
      <c r="AE684" s="794"/>
      <c r="AF684" s="794"/>
      <c r="AG684" s="794"/>
      <c r="AH684" s="794"/>
      <c r="AI684" s="794"/>
      <c r="AJ684" s="794"/>
      <c r="AK684" s="794"/>
      <c r="AL684" s="806"/>
      <c r="AZ684" s="808"/>
      <c r="BA684" s="754"/>
      <c r="BB684" s="754"/>
      <c r="BC684" s="754"/>
      <c r="BD684" s="754"/>
      <c r="BE684" s="754"/>
      <c r="BF684" s="754"/>
      <c r="BG684" s="754"/>
      <c r="BH684" s="754"/>
      <c r="BI684" s="754"/>
      <c r="BJ684" s="754"/>
    </row>
    <row r="685" spans="6:62" ht="93" customHeight="1" x14ac:dyDescent="0.2">
      <c r="F685" s="790"/>
      <c r="G685" s="791"/>
      <c r="H685" s="791"/>
      <c r="I685" s="791"/>
      <c r="J685" s="791"/>
      <c r="K685" s="791"/>
      <c r="L685" s="791"/>
      <c r="M685" s="791"/>
      <c r="N685" s="791"/>
      <c r="U685" s="793"/>
      <c r="V685" s="794"/>
      <c r="W685" s="794"/>
      <c r="X685" s="794"/>
      <c r="Y685" s="794"/>
      <c r="Z685" s="794"/>
      <c r="AA685" s="794"/>
      <c r="AB685" s="794"/>
      <c r="AC685" s="794"/>
      <c r="AD685" s="794"/>
      <c r="AE685" s="794"/>
      <c r="AF685" s="794"/>
      <c r="AG685" s="794"/>
      <c r="AH685" s="794"/>
      <c r="AI685" s="794"/>
      <c r="AJ685" s="794"/>
      <c r="AK685" s="794"/>
      <c r="AL685" s="806"/>
      <c r="AZ685" s="808"/>
      <c r="BA685" s="754"/>
      <c r="BB685" s="754"/>
      <c r="BC685" s="754"/>
      <c r="BD685" s="754"/>
      <c r="BE685" s="754"/>
      <c r="BF685" s="754"/>
      <c r="BG685" s="754"/>
      <c r="BH685" s="754"/>
      <c r="BI685" s="754"/>
      <c r="BJ685" s="754"/>
    </row>
    <row r="686" spans="6:62" ht="93" customHeight="1" x14ac:dyDescent="0.2">
      <c r="F686" s="790"/>
      <c r="G686" s="791"/>
      <c r="H686" s="791"/>
      <c r="I686" s="791"/>
      <c r="J686" s="791"/>
      <c r="K686" s="791"/>
      <c r="L686" s="791"/>
      <c r="M686" s="791"/>
      <c r="N686" s="791"/>
      <c r="U686" s="793"/>
      <c r="V686" s="794"/>
      <c r="W686" s="794"/>
      <c r="X686" s="794"/>
      <c r="Y686" s="794"/>
      <c r="Z686" s="794"/>
      <c r="AA686" s="794"/>
      <c r="AB686" s="794"/>
      <c r="AC686" s="794"/>
      <c r="AD686" s="794"/>
      <c r="AE686" s="794"/>
      <c r="AF686" s="794"/>
      <c r="AG686" s="794"/>
      <c r="AH686" s="794"/>
      <c r="AI686" s="794"/>
      <c r="AJ686" s="794"/>
      <c r="AK686" s="794"/>
      <c r="AL686" s="806"/>
      <c r="AZ686" s="808"/>
      <c r="BA686" s="754"/>
      <c r="BB686" s="754"/>
      <c r="BC686" s="754"/>
      <c r="BD686" s="754"/>
      <c r="BE686" s="754"/>
      <c r="BF686" s="754"/>
      <c r="BG686" s="754"/>
      <c r="BH686" s="754"/>
      <c r="BI686" s="754"/>
      <c r="BJ686" s="754"/>
    </row>
    <row r="687" spans="6:62" ht="93" customHeight="1" x14ac:dyDescent="0.2">
      <c r="F687" s="790"/>
      <c r="G687" s="791"/>
      <c r="H687" s="791"/>
      <c r="I687" s="791"/>
      <c r="J687" s="791"/>
      <c r="K687" s="791"/>
      <c r="L687" s="791"/>
      <c r="M687" s="791"/>
      <c r="N687" s="791"/>
      <c r="U687" s="793"/>
      <c r="V687" s="794"/>
      <c r="W687" s="794"/>
      <c r="X687" s="794"/>
      <c r="Y687" s="794"/>
      <c r="Z687" s="794"/>
      <c r="AA687" s="794"/>
      <c r="AB687" s="794"/>
      <c r="AC687" s="794"/>
      <c r="AD687" s="794"/>
      <c r="AE687" s="794"/>
      <c r="AF687" s="794"/>
      <c r="AG687" s="794"/>
      <c r="AH687" s="794"/>
      <c r="AI687" s="794"/>
      <c r="AJ687" s="794"/>
      <c r="AK687" s="794"/>
      <c r="AL687" s="806"/>
      <c r="AZ687" s="808"/>
      <c r="BA687" s="754"/>
      <c r="BB687" s="754"/>
      <c r="BC687" s="754"/>
      <c r="BD687" s="754"/>
      <c r="BE687" s="754"/>
      <c r="BF687" s="754"/>
      <c r="BG687" s="754"/>
      <c r="BH687" s="754"/>
      <c r="BI687" s="754"/>
      <c r="BJ687" s="754"/>
    </row>
    <row r="688" spans="6:62" ht="93" customHeight="1" x14ac:dyDescent="0.2">
      <c r="F688" s="790"/>
      <c r="G688" s="791"/>
      <c r="H688" s="791"/>
      <c r="I688" s="791"/>
      <c r="J688" s="791"/>
      <c r="K688" s="791"/>
      <c r="L688" s="791"/>
      <c r="M688" s="791"/>
      <c r="N688" s="791"/>
      <c r="U688" s="793"/>
      <c r="V688" s="794"/>
      <c r="W688" s="794"/>
      <c r="X688" s="794"/>
      <c r="Y688" s="794"/>
      <c r="Z688" s="794"/>
      <c r="AA688" s="794"/>
      <c r="AB688" s="794"/>
      <c r="AC688" s="794"/>
      <c r="AD688" s="794"/>
      <c r="AE688" s="794"/>
      <c r="AF688" s="794"/>
      <c r="AG688" s="794"/>
      <c r="AH688" s="794"/>
      <c r="AI688" s="794"/>
      <c r="AJ688" s="794"/>
      <c r="AK688" s="794"/>
      <c r="AL688" s="806"/>
      <c r="AZ688" s="808"/>
      <c r="BA688" s="754"/>
      <c r="BB688" s="754"/>
      <c r="BC688" s="754"/>
      <c r="BD688" s="754"/>
      <c r="BE688" s="754"/>
      <c r="BF688" s="754"/>
      <c r="BG688" s="754"/>
      <c r="BH688" s="754"/>
      <c r="BI688" s="754"/>
      <c r="BJ688" s="754"/>
    </row>
    <row r="689" spans="6:62" ht="93" customHeight="1" x14ac:dyDescent="0.2">
      <c r="F689" s="790"/>
      <c r="G689" s="791"/>
      <c r="H689" s="791"/>
      <c r="I689" s="791"/>
      <c r="J689" s="791"/>
      <c r="K689" s="791"/>
      <c r="L689" s="791"/>
      <c r="M689" s="791"/>
      <c r="N689" s="791"/>
      <c r="U689" s="793"/>
      <c r="V689" s="794"/>
      <c r="W689" s="794"/>
      <c r="X689" s="794"/>
      <c r="Y689" s="794"/>
      <c r="Z689" s="794"/>
      <c r="AA689" s="794"/>
      <c r="AB689" s="794"/>
      <c r="AC689" s="794"/>
      <c r="AD689" s="794"/>
      <c r="AE689" s="794"/>
      <c r="AF689" s="794"/>
      <c r="AG689" s="794"/>
      <c r="AH689" s="794"/>
      <c r="AI689" s="794"/>
      <c r="AJ689" s="794"/>
      <c r="AK689" s="794"/>
      <c r="AL689" s="806"/>
      <c r="AZ689" s="808"/>
      <c r="BA689" s="754"/>
      <c r="BB689" s="754"/>
      <c r="BC689" s="754"/>
      <c r="BD689" s="754"/>
      <c r="BE689" s="754"/>
      <c r="BF689" s="754"/>
      <c r="BG689" s="754"/>
      <c r="BH689" s="754"/>
      <c r="BI689" s="754"/>
      <c r="BJ689" s="754"/>
    </row>
    <row r="690" spans="6:62" ht="93" customHeight="1" x14ac:dyDescent="0.2">
      <c r="F690" s="790"/>
      <c r="G690" s="791"/>
      <c r="H690" s="791"/>
      <c r="I690" s="791"/>
      <c r="J690" s="791"/>
      <c r="K690" s="791"/>
      <c r="L690" s="791"/>
      <c r="M690" s="791"/>
      <c r="N690" s="791"/>
      <c r="U690" s="793"/>
      <c r="V690" s="794"/>
      <c r="W690" s="794"/>
      <c r="X690" s="794"/>
      <c r="Y690" s="794"/>
      <c r="Z690" s="794"/>
      <c r="AA690" s="794"/>
      <c r="AB690" s="794"/>
      <c r="AC690" s="794"/>
      <c r="AD690" s="794"/>
      <c r="AE690" s="794"/>
      <c r="AF690" s="794"/>
      <c r="AG690" s="794"/>
      <c r="AH690" s="794"/>
      <c r="AI690" s="794"/>
      <c r="AJ690" s="794"/>
      <c r="AK690" s="794"/>
      <c r="AL690" s="806"/>
      <c r="AZ690" s="808"/>
      <c r="BA690" s="754"/>
      <c r="BB690" s="754"/>
      <c r="BC690" s="754"/>
      <c r="BD690" s="754"/>
      <c r="BE690" s="754"/>
      <c r="BF690" s="754"/>
      <c r="BG690" s="754"/>
      <c r="BH690" s="754"/>
      <c r="BI690" s="754"/>
      <c r="BJ690" s="754"/>
    </row>
    <row r="691" spans="6:62" ht="93" customHeight="1" x14ac:dyDescent="0.2">
      <c r="F691" s="790"/>
      <c r="G691" s="791"/>
      <c r="H691" s="791"/>
      <c r="I691" s="791"/>
      <c r="J691" s="791"/>
      <c r="K691" s="791"/>
      <c r="L691" s="791"/>
      <c r="M691" s="791"/>
      <c r="N691" s="791"/>
      <c r="U691" s="793"/>
      <c r="V691" s="794"/>
      <c r="W691" s="794"/>
      <c r="X691" s="794"/>
      <c r="Y691" s="794"/>
      <c r="Z691" s="794"/>
      <c r="AA691" s="794"/>
      <c r="AB691" s="794"/>
      <c r="AC691" s="794"/>
      <c r="AD691" s="794"/>
      <c r="AE691" s="794"/>
      <c r="AF691" s="794"/>
      <c r="AG691" s="794"/>
      <c r="AH691" s="794"/>
      <c r="AI691" s="794"/>
      <c r="AJ691" s="794"/>
      <c r="AK691" s="794"/>
      <c r="AL691" s="806"/>
      <c r="AZ691" s="808"/>
      <c r="BA691" s="754"/>
      <c r="BB691" s="754"/>
      <c r="BC691" s="754"/>
      <c r="BD691" s="754"/>
      <c r="BE691" s="754"/>
      <c r="BF691" s="754"/>
      <c r="BG691" s="754"/>
      <c r="BH691" s="754"/>
      <c r="BI691" s="754"/>
      <c r="BJ691" s="754"/>
    </row>
    <row r="692" spans="6:62" ht="93" customHeight="1" x14ac:dyDescent="0.2">
      <c r="F692" s="790"/>
      <c r="G692" s="791"/>
      <c r="H692" s="791"/>
      <c r="I692" s="791"/>
      <c r="J692" s="791"/>
      <c r="K692" s="791"/>
      <c r="L692" s="791"/>
      <c r="M692" s="791"/>
      <c r="N692" s="791"/>
      <c r="U692" s="793"/>
      <c r="V692" s="794"/>
      <c r="W692" s="794"/>
      <c r="X692" s="794"/>
      <c r="Y692" s="794"/>
      <c r="Z692" s="794"/>
      <c r="AA692" s="794"/>
      <c r="AB692" s="794"/>
      <c r="AC692" s="794"/>
      <c r="AD692" s="794"/>
      <c r="AE692" s="794"/>
      <c r="AF692" s="794"/>
      <c r="AG692" s="794"/>
      <c r="AH692" s="794"/>
      <c r="AI692" s="794"/>
      <c r="AJ692" s="794"/>
      <c r="AK692" s="794"/>
      <c r="AL692" s="806"/>
      <c r="AZ692" s="808"/>
      <c r="BA692" s="754"/>
      <c r="BB692" s="754"/>
      <c r="BC692" s="754"/>
      <c r="BD692" s="754"/>
      <c r="BE692" s="754"/>
      <c r="BF692" s="754"/>
      <c r="BG692" s="754"/>
      <c r="BH692" s="754"/>
      <c r="BI692" s="754"/>
      <c r="BJ692" s="754"/>
    </row>
    <row r="693" spans="6:62" ht="93" customHeight="1" x14ac:dyDescent="0.2">
      <c r="F693" s="790"/>
      <c r="G693" s="791"/>
      <c r="H693" s="791"/>
      <c r="I693" s="791"/>
      <c r="J693" s="791"/>
      <c r="K693" s="791"/>
      <c r="L693" s="791"/>
      <c r="M693" s="791"/>
      <c r="N693" s="791"/>
      <c r="U693" s="793"/>
      <c r="V693" s="794"/>
      <c r="W693" s="794"/>
      <c r="X693" s="794"/>
      <c r="Y693" s="794"/>
      <c r="Z693" s="794"/>
      <c r="AA693" s="794"/>
      <c r="AB693" s="794"/>
      <c r="AC693" s="794"/>
      <c r="AD693" s="794"/>
      <c r="AE693" s="794"/>
      <c r="AF693" s="794"/>
      <c r="AG693" s="794"/>
      <c r="AH693" s="794"/>
      <c r="AI693" s="794"/>
      <c r="AJ693" s="794"/>
      <c r="AK693" s="794"/>
      <c r="AL693" s="806"/>
      <c r="AZ693" s="808"/>
      <c r="BA693" s="754"/>
      <c r="BB693" s="754"/>
      <c r="BC693" s="754"/>
      <c r="BD693" s="754"/>
      <c r="BE693" s="754"/>
      <c r="BF693" s="754"/>
      <c r="BG693" s="754"/>
      <c r="BH693" s="754"/>
      <c r="BI693" s="754"/>
      <c r="BJ693" s="754"/>
    </row>
    <row r="694" spans="6:62" ht="93" customHeight="1" x14ac:dyDescent="0.2">
      <c r="F694" s="790"/>
      <c r="G694" s="791"/>
      <c r="H694" s="791"/>
      <c r="I694" s="791"/>
      <c r="J694" s="791"/>
      <c r="K694" s="791"/>
      <c r="L694" s="791"/>
      <c r="M694" s="791"/>
      <c r="N694" s="791"/>
      <c r="U694" s="793"/>
      <c r="V694" s="794"/>
      <c r="W694" s="794"/>
      <c r="X694" s="794"/>
      <c r="Y694" s="794"/>
      <c r="Z694" s="794"/>
      <c r="AA694" s="794"/>
      <c r="AB694" s="794"/>
      <c r="AC694" s="794"/>
      <c r="AD694" s="794"/>
      <c r="AE694" s="794"/>
      <c r="AF694" s="794"/>
      <c r="AG694" s="794"/>
      <c r="AH694" s="794"/>
      <c r="AI694" s="794"/>
      <c r="AJ694" s="794"/>
      <c r="AK694" s="794"/>
      <c r="AL694" s="806"/>
      <c r="AZ694" s="808"/>
      <c r="BA694" s="754"/>
      <c r="BB694" s="754"/>
      <c r="BC694" s="754"/>
      <c r="BD694" s="754"/>
      <c r="BE694" s="754"/>
      <c r="BF694" s="754"/>
      <c r="BG694" s="754"/>
      <c r="BH694" s="754"/>
      <c r="BI694" s="754"/>
      <c r="BJ694" s="754"/>
    </row>
    <row r="695" spans="6:62" ht="93" customHeight="1" x14ac:dyDescent="0.2">
      <c r="F695" s="790"/>
      <c r="G695" s="791"/>
      <c r="H695" s="791"/>
      <c r="I695" s="791"/>
      <c r="J695" s="791"/>
      <c r="K695" s="791"/>
      <c r="L695" s="791"/>
      <c r="M695" s="791"/>
      <c r="N695" s="791"/>
      <c r="U695" s="793"/>
      <c r="V695" s="794"/>
      <c r="W695" s="794"/>
      <c r="X695" s="794"/>
      <c r="Y695" s="794"/>
      <c r="Z695" s="794"/>
      <c r="AA695" s="794"/>
      <c r="AB695" s="794"/>
      <c r="AC695" s="794"/>
      <c r="AD695" s="794"/>
      <c r="AE695" s="794"/>
      <c r="AF695" s="794"/>
      <c r="AG695" s="794"/>
      <c r="AH695" s="794"/>
      <c r="AI695" s="794"/>
      <c r="AJ695" s="794"/>
      <c r="AK695" s="794"/>
      <c r="AL695" s="806"/>
      <c r="AZ695" s="808"/>
      <c r="BA695" s="754"/>
      <c r="BB695" s="754"/>
      <c r="BC695" s="754"/>
      <c r="BD695" s="754"/>
      <c r="BE695" s="754"/>
      <c r="BF695" s="754"/>
      <c r="BG695" s="754"/>
      <c r="BH695" s="754"/>
      <c r="BI695" s="754"/>
      <c r="BJ695" s="754"/>
    </row>
    <row r="696" spans="6:62" ht="93" customHeight="1" x14ac:dyDescent="0.2">
      <c r="F696" s="790"/>
      <c r="G696" s="791"/>
      <c r="H696" s="791"/>
      <c r="I696" s="791"/>
      <c r="J696" s="791"/>
      <c r="K696" s="791"/>
      <c r="L696" s="791"/>
      <c r="M696" s="791"/>
      <c r="N696" s="791"/>
      <c r="U696" s="793"/>
      <c r="V696" s="794"/>
      <c r="W696" s="794"/>
      <c r="X696" s="794"/>
      <c r="Y696" s="794"/>
      <c r="Z696" s="794"/>
      <c r="AA696" s="794"/>
      <c r="AB696" s="794"/>
      <c r="AC696" s="794"/>
      <c r="AD696" s="794"/>
      <c r="AE696" s="794"/>
      <c r="AF696" s="794"/>
      <c r="AG696" s="794"/>
      <c r="AH696" s="794"/>
      <c r="AI696" s="794"/>
      <c r="AJ696" s="794"/>
      <c r="AK696" s="794"/>
      <c r="AL696" s="806"/>
      <c r="AZ696" s="808"/>
      <c r="BA696" s="754"/>
      <c r="BB696" s="754"/>
      <c r="BC696" s="754"/>
      <c r="BD696" s="754"/>
      <c r="BE696" s="754"/>
      <c r="BF696" s="754"/>
      <c r="BG696" s="754"/>
      <c r="BH696" s="754"/>
      <c r="BI696" s="754"/>
      <c r="BJ696" s="754"/>
    </row>
    <row r="697" spans="6:62" ht="93" customHeight="1" x14ac:dyDescent="0.2">
      <c r="F697" s="790"/>
      <c r="G697" s="791"/>
      <c r="H697" s="791"/>
      <c r="I697" s="791"/>
      <c r="J697" s="791"/>
      <c r="K697" s="791"/>
      <c r="L697" s="791"/>
      <c r="M697" s="791"/>
      <c r="N697" s="791"/>
      <c r="U697" s="793"/>
      <c r="V697" s="794"/>
      <c r="W697" s="794"/>
      <c r="X697" s="794"/>
      <c r="Y697" s="794"/>
      <c r="Z697" s="794"/>
      <c r="AA697" s="794"/>
      <c r="AB697" s="794"/>
      <c r="AC697" s="794"/>
      <c r="AD697" s="794"/>
      <c r="AE697" s="794"/>
      <c r="AF697" s="794"/>
      <c r="AG697" s="794"/>
      <c r="AH697" s="794"/>
      <c r="AI697" s="794"/>
      <c r="AJ697" s="794"/>
      <c r="AK697" s="794"/>
      <c r="AL697" s="806"/>
      <c r="AZ697" s="808"/>
      <c r="BA697" s="754"/>
      <c r="BB697" s="754"/>
      <c r="BC697" s="754"/>
      <c r="BD697" s="754"/>
      <c r="BE697" s="754"/>
      <c r="BF697" s="754"/>
      <c r="BG697" s="754"/>
      <c r="BH697" s="754"/>
      <c r="BI697" s="754"/>
      <c r="BJ697" s="754"/>
    </row>
    <row r="698" spans="6:62" ht="93" customHeight="1" x14ac:dyDescent="0.2">
      <c r="F698" s="790"/>
      <c r="G698" s="791"/>
      <c r="H698" s="791"/>
      <c r="I698" s="791"/>
      <c r="J698" s="791"/>
      <c r="K698" s="791"/>
      <c r="L698" s="791"/>
      <c r="M698" s="791"/>
      <c r="N698" s="791"/>
      <c r="U698" s="793"/>
      <c r="V698" s="794"/>
      <c r="W698" s="794"/>
      <c r="X698" s="794"/>
      <c r="Y698" s="794"/>
      <c r="Z698" s="794"/>
      <c r="AA698" s="794"/>
      <c r="AB698" s="794"/>
      <c r="AC698" s="794"/>
      <c r="AD698" s="794"/>
      <c r="AE698" s="794"/>
      <c r="AF698" s="794"/>
      <c r="AG698" s="794"/>
      <c r="AH698" s="794"/>
      <c r="AI698" s="794"/>
      <c r="AJ698" s="794"/>
      <c r="AK698" s="794"/>
      <c r="AL698" s="806"/>
      <c r="AZ698" s="808"/>
      <c r="BA698" s="754"/>
      <c r="BB698" s="754"/>
      <c r="BC698" s="754"/>
      <c r="BD698" s="754"/>
      <c r="BE698" s="754"/>
      <c r="BF698" s="754"/>
      <c r="BG698" s="754"/>
      <c r="BH698" s="754"/>
      <c r="BI698" s="754"/>
      <c r="BJ698" s="754"/>
    </row>
    <row r="699" spans="6:62" ht="93" customHeight="1" x14ac:dyDescent="0.2">
      <c r="F699" s="790"/>
      <c r="G699" s="791"/>
      <c r="H699" s="791"/>
      <c r="I699" s="791"/>
      <c r="J699" s="791"/>
      <c r="K699" s="791"/>
      <c r="L699" s="791"/>
      <c r="M699" s="791"/>
      <c r="N699" s="791"/>
      <c r="U699" s="793"/>
      <c r="V699" s="794"/>
      <c r="W699" s="794"/>
      <c r="X699" s="794"/>
      <c r="Y699" s="794"/>
      <c r="Z699" s="794"/>
      <c r="AA699" s="794"/>
      <c r="AB699" s="794"/>
      <c r="AC699" s="794"/>
      <c r="AD699" s="794"/>
      <c r="AE699" s="794"/>
      <c r="AF699" s="794"/>
      <c r="AG699" s="794"/>
      <c r="AH699" s="794"/>
      <c r="AI699" s="794"/>
      <c r="AJ699" s="794"/>
      <c r="AK699" s="794"/>
      <c r="AL699" s="806"/>
      <c r="AZ699" s="808"/>
      <c r="BA699" s="754"/>
      <c r="BB699" s="754"/>
      <c r="BC699" s="754"/>
      <c r="BD699" s="754"/>
      <c r="BE699" s="754"/>
      <c r="BF699" s="754"/>
      <c r="BG699" s="754"/>
      <c r="BH699" s="754"/>
      <c r="BI699" s="754"/>
      <c r="BJ699" s="754"/>
    </row>
    <row r="700" spans="6:62" ht="93" customHeight="1" x14ac:dyDescent="0.2">
      <c r="F700" s="790"/>
      <c r="G700" s="791"/>
      <c r="H700" s="791"/>
      <c r="I700" s="791"/>
      <c r="J700" s="791"/>
      <c r="K700" s="791"/>
      <c r="L700" s="791"/>
      <c r="M700" s="791"/>
      <c r="N700" s="791"/>
      <c r="U700" s="793"/>
      <c r="V700" s="794"/>
      <c r="W700" s="794"/>
      <c r="X700" s="794"/>
      <c r="Y700" s="794"/>
      <c r="Z700" s="794"/>
      <c r="AA700" s="794"/>
      <c r="AB700" s="794"/>
      <c r="AC700" s="794"/>
      <c r="AD700" s="794"/>
      <c r="AE700" s="794"/>
      <c r="AF700" s="794"/>
      <c r="AG700" s="794"/>
      <c r="AH700" s="794"/>
      <c r="AI700" s="794"/>
      <c r="AJ700" s="794"/>
      <c r="AK700" s="794"/>
      <c r="AL700" s="806"/>
      <c r="AZ700" s="808"/>
      <c r="BA700" s="754"/>
      <c r="BB700" s="754"/>
      <c r="BC700" s="754"/>
      <c r="BD700" s="754"/>
      <c r="BE700" s="754"/>
      <c r="BF700" s="754"/>
      <c r="BG700" s="754"/>
      <c r="BH700" s="754"/>
      <c r="BI700" s="754"/>
      <c r="BJ700" s="754"/>
    </row>
    <row r="701" spans="6:62" ht="93" customHeight="1" x14ac:dyDescent="0.2">
      <c r="F701" s="790"/>
      <c r="G701" s="791"/>
      <c r="H701" s="791"/>
      <c r="I701" s="791"/>
      <c r="J701" s="791"/>
      <c r="K701" s="791"/>
      <c r="L701" s="791"/>
      <c r="M701" s="791"/>
      <c r="N701" s="791"/>
      <c r="U701" s="793"/>
      <c r="V701" s="794"/>
      <c r="W701" s="794"/>
      <c r="X701" s="794"/>
      <c r="Y701" s="794"/>
      <c r="Z701" s="794"/>
      <c r="AA701" s="794"/>
      <c r="AB701" s="794"/>
      <c r="AC701" s="794"/>
      <c r="AD701" s="794"/>
      <c r="AE701" s="794"/>
      <c r="AF701" s="794"/>
      <c r="AG701" s="794"/>
      <c r="AH701" s="794"/>
      <c r="AI701" s="794"/>
      <c r="AJ701" s="794"/>
      <c r="AK701" s="794"/>
      <c r="AL701" s="806"/>
      <c r="AZ701" s="808"/>
      <c r="BA701" s="754"/>
      <c r="BB701" s="754"/>
      <c r="BC701" s="754"/>
      <c r="BD701" s="754"/>
      <c r="BE701" s="754"/>
      <c r="BF701" s="754"/>
      <c r="BG701" s="754"/>
      <c r="BH701" s="754"/>
      <c r="BI701" s="754"/>
      <c r="BJ701" s="754"/>
    </row>
    <row r="702" spans="6:62" ht="93" customHeight="1" x14ac:dyDescent="0.2">
      <c r="F702" s="790"/>
      <c r="G702" s="791"/>
      <c r="H702" s="791"/>
      <c r="I702" s="791"/>
      <c r="J702" s="791"/>
      <c r="K702" s="791"/>
      <c r="L702" s="791"/>
      <c r="M702" s="791"/>
      <c r="N702" s="791"/>
      <c r="U702" s="793"/>
      <c r="V702" s="794"/>
      <c r="W702" s="794"/>
      <c r="X702" s="794"/>
      <c r="Y702" s="794"/>
      <c r="Z702" s="794"/>
      <c r="AA702" s="794"/>
      <c r="AB702" s="794"/>
      <c r="AC702" s="794"/>
      <c r="AD702" s="794"/>
      <c r="AE702" s="794"/>
      <c r="AF702" s="794"/>
      <c r="AG702" s="794"/>
      <c r="AH702" s="794"/>
      <c r="AI702" s="794"/>
      <c r="AJ702" s="794"/>
      <c r="AK702" s="794"/>
      <c r="AL702" s="806"/>
      <c r="AZ702" s="808"/>
      <c r="BA702" s="754"/>
      <c r="BB702" s="754"/>
      <c r="BC702" s="754"/>
      <c r="BD702" s="754"/>
      <c r="BE702" s="754"/>
      <c r="BF702" s="754"/>
      <c r="BG702" s="754"/>
      <c r="BH702" s="754"/>
      <c r="BI702" s="754"/>
      <c r="BJ702" s="754"/>
    </row>
    <row r="703" spans="6:62" ht="93" customHeight="1" x14ac:dyDescent="0.2">
      <c r="F703" s="790"/>
      <c r="G703" s="791"/>
      <c r="H703" s="791"/>
      <c r="I703" s="791"/>
      <c r="J703" s="791"/>
      <c r="K703" s="791"/>
      <c r="L703" s="791"/>
      <c r="M703" s="791"/>
      <c r="N703" s="791"/>
      <c r="U703" s="793"/>
      <c r="V703" s="794"/>
      <c r="W703" s="794"/>
      <c r="X703" s="794"/>
      <c r="Y703" s="794"/>
      <c r="Z703" s="794"/>
      <c r="AA703" s="794"/>
      <c r="AB703" s="794"/>
      <c r="AC703" s="794"/>
      <c r="AD703" s="794"/>
      <c r="AE703" s="794"/>
      <c r="AF703" s="794"/>
      <c r="AG703" s="794"/>
      <c r="AH703" s="794"/>
      <c r="AI703" s="794"/>
      <c r="AJ703" s="794"/>
      <c r="AK703" s="794"/>
      <c r="AL703" s="806"/>
      <c r="AZ703" s="808"/>
      <c r="BA703" s="754"/>
      <c r="BB703" s="754"/>
      <c r="BC703" s="754"/>
      <c r="BD703" s="754"/>
      <c r="BE703" s="754"/>
      <c r="BF703" s="754"/>
      <c r="BG703" s="754"/>
      <c r="BH703" s="754"/>
      <c r="BI703" s="754"/>
      <c r="BJ703" s="754"/>
    </row>
    <row r="704" spans="6:62" ht="93" customHeight="1" x14ac:dyDescent="0.2">
      <c r="F704" s="790"/>
      <c r="G704" s="791"/>
      <c r="H704" s="791"/>
      <c r="I704" s="791"/>
      <c r="J704" s="791"/>
      <c r="K704" s="791"/>
      <c r="L704" s="791"/>
      <c r="M704" s="791"/>
      <c r="N704" s="791"/>
      <c r="U704" s="793"/>
      <c r="V704" s="794"/>
      <c r="W704" s="794"/>
      <c r="X704" s="794"/>
      <c r="Y704" s="794"/>
      <c r="Z704" s="794"/>
      <c r="AA704" s="794"/>
      <c r="AB704" s="794"/>
      <c r="AC704" s="794"/>
      <c r="AD704" s="794"/>
      <c r="AE704" s="794"/>
      <c r="AF704" s="794"/>
      <c r="AG704" s="794"/>
      <c r="AH704" s="794"/>
      <c r="AI704" s="794"/>
      <c r="AJ704" s="794"/>
      <c r="AK704" s="794"/>
      <c r="AL704" s="806"/>
      <c r="AZ704" s="808"/>
      <c r="BA704" s="754"/>
      <c r="BB704" s="754"/>
      <c r="BC704" s="754"/>
      <c r="BD704" s="754"/>
      <c r="BE704" s="754"/>
      <c r="BF704" s="754"/>
      <c r="BG704" s="754"/>
      <c r="BH704" s="754"/>
      <c r="BI704" s="754"/>
      <c r="BJ704" s="754"/>
    </row>
    <row r="705" spans="6:62" ht="93" customHeight="1" x14ac:dyDescent="0.2">
      <c r="F705" s="790"/>
      <c r="G705" s="791"/>
      <c r="H705" s="791"/>
      <c r="I705" s="791"/>
      <c r="J705" s="791"/>
      <c r="K705" s="791"/>
      <c r="L705" s="791"/>
      <c r="M705" s="791"/>
      <c r="N705" s="791"/>
      <c r="U705" s="793"/>
      <c r="V705" s="794"/>
      <c r="W705" s="794"/>
      <c r="X705" s="794"/>
      <c r="Y705" s="794"/>
      <c r="Z705" s="794"/>
      <c r="AA705" s="794"/>
      <c r="AB705" s="794"/>
      <c r="AC705" s="794"/>
      <c r="AD705" s="794"/>
      <c r="AE705" s="794"/>
      <c r="AF705" s="794"/>
      <c r="AG705" s="794"/>
      <c r="AH705" s="794"/>
      <c r="AI705" s="794"/>
      <c r="AJ705" s="794"/>
      <c r="AK705" s="794"/>
      <c r="AL705" s="806"/>
      <c r="AZ705" s="808"/>
      <c r="BA705" s="754"/>
      <c r="BB705" s="754"/>
      <c r="BC705" s="754"/>
      <c r="BD705" s="754"/>
      <c r="BE705" s="754"/>
      <c r="BF705" s="754"/>
      <c r="BG705" s="754"/>
      <c r="BH705" s="754"/>
      <c r="BI705" s="754"/>
      <c r="BJ705" s="754"/>
    </row>
    <row r="706" spans="6:62" ht="93" customHeight="1" x14ac:dyDescent="0.2">
      <c r="F706" s="790"/>
      <c r="G706" s="791"/>
      <c r="H706" s="791"/>
      <c r="I706" s="791"/>
      <c r="J706" s="791"/>
      <c r="K706" s="791"/>
      <c r="L706" s="791"/>
      <c r="M706" s="791"/>
      <c r="N706" s="791"/>
      <c r="U706" s="793"/>
      <c r="V706" s="794"/>
      <c r="W706" s="794"/>
      <c r="X706" s="794"/>
      <c r="Y706" s="794"/>
      <c r="Z706" s="794"/>
      <c r="AA706" s="794"/>
      <c r="AB706" s="794"/>
      <c r="AC706" s="794"/>
      <c r="AD706" s="794"/>
      <c r="AE706" s="794"/>
      <c r="AF706" s="794"/>
      <c r="AG706" s="794"/>
      <c r="AH706" s="794"/>
      <c r="AI706" s="794"/>
      <c r="AJ706" s="794"/>
      <c r="AK706" s="794"/>
      <c r="AL706" s="806"/>
      <c r="AZ706" s="808"/>
      <c r="BA706" s="754"/>
      <c r="BB706" s="754"/>
      <c r="BC706" s="754"/>
      <c r="BD706" s="754"/>
      <c r="BE706" s="754"/>
      <c r="BF706" s="754"/>
      <c r="BG706" s="754"/>
      <c r="BH706" s="754"/>
      <c r="BI706" s="754"/>
      <c r="BJ706" s="754"/>
    </row>
    <row r="707" spans="6:62" ht="93" customHeight="1" x14ac:dyDescent="0.2">
      <c r="F707" s="790"/>
      <c r="G707" s="791"/>
      <c r="H707" s="791"/>
      <c r="I707" s="791"/>
      <c r="J707" s="791"/>
      <c r="K707" s="791"/>
      <c r="L707" s="791"/>
      <c r="M707" s="791"/>
      <c r="N707" s="791"/>
      <c r="U707" s="793"/>
      <c r="V707" s="794"/>
      <c r="W707" s="794"/>
      <c r="X707" s="794"/>
      <c r="Y707" s="794"/>
      <c r="Z707" s="794"/>
      <c r="AA707" s="794"/>
      <c r="AB707" s="794"/>
      <c r="AC707" s="794"/>
      <c r="AD707" s="794"/>
      <c r="AE707" s="794"/>
      <c r="AF707" s="794"/>
      <c r="AG707" s="794"/>
      <c r="AH707" s="794"/>
      <c r="AI707" s="794"/>
      <c r="AJ707" s="794"/>
      <c r="AK707" s="794"/>
      <c r="AL707" s="806"/>
      <c r="AZ707" s="808"/>
      <c r="BA707" s="754"/>
      <c r="BB707" s="754"/>
      <c r="BC707" s="754"/>
      <c r="BD707" s="754"/>
      <c r="BE707" s="754"/>
      <c r="BF707" s="754"/>
      <c r="BG707" s="754"/>
      <c r="BH707" s="754"/>
      <c r="BI707" s="754"/>
      <c r="BJ707" s="754"/>
    </row>
    <row r="708" spans="6:62" ht="93" customHeight="1" x14ac:dyDescent="0.2">
      <c r="F708" s="790"/>
      <c r="G708" s="791"/>
      <c r="H708" s="791"/>
      <c r="I708" s="791"/>
      <c r="J708" s="791"/>
      <c r="K708" s="791"/>
      <c r="L708" s="791"/>
      <c r="M708" s="791"/>
      <c r="N708" s="791"/>
      <c r="U708" s="793"/>
      <c r="V708" s="794"/>
      <c r="W708" s="794"/>
      <c r="X708" s="794"/>
      <c r="Y708" s="794"/>
      <c r="Z708" s="794"/>
      <c r="AA708" s="794"/>
      <c r="AB708" s="794"/>
      <c r="AC708" s="794"/>
      <c r="AD708" s="794"/>
      <c r="AE708" s="794"/>
      <c r="AF708" s="794"/>
      <c r="AG708" s="794"/>
      <c r="AH708" s="794"/>
      <c r="AI708" s="794"/>
      <c r="AJ708" s="794"/>
      <c r="AK708" s="794"/>
      <c r="AL708" s="806"/>
      <c r="AZ708" s="808"/>
      <c r="BA708" s="754"/>
      <c r="BB708" s="754"/>
      <c r="BC708" s="754"/>
      <c r="BD708" s="754"/>
      <c r="BE708" s="754"/>
      <c r="BF708" s="754"/>
      <c r="BG708" s="754"/>
      <c r="BH708" s="754"/>
      <c r="BI708" s="754"/>
      <c r="BJ708" s="754"/>
    </row>
    <row r="709" spans="6:62" ht="93" customHeight="1" x14ac:dyDescent="0.2">
      <c r="F709" s="790"/>
      <c r="G709" s="791"/>
      <c r="H709" s="791"/>
      <c r="I709" s="791"/>
      <c r="J709" s="791"/>
      <c r="K709" s="791"/>
      <c r="L709" s="791"/>
      <c r="M709" s="791"/>
      <c r="N709" s="791"/>
      <c r="U709" s="793"/>
      <c r="V709" s="794"/>
      <c r="W709" s="794"/>
      <c r="X709" s="794"/>
      <c r="Y709" s="794"/>
      <c r="Z709" s="794"/>
      <c r="AA709" s="794"/>
      <c r="AB709" s="794"/>
      <c r="AC709" s="794"/>
      <c r="AD709" s="794"/>
      <c r="AE709" s="794"/>
      <c r="AF709" s="794"/>
      <c r="AG709" s="794"/>
      <c r="AH709" s="794"/>
      <c r="AI709" s="794"/>
      <c r="AJ709" s="794"/>
      <c r="AK709" s="794"/>
      <c r="AL709" s="806"/>
      <c r="AZ709" s="808"/>
      <c r="BA709" s="754"/>
      <c r="BB709" s="754"/>
      <c r="BC709" s="754"/>
      <c r="BD709" s="754"/>
      <c r="BE709" s="754"/>
      <c r="BF709" s="754"/>
      <c r="BG709" s="754"/>
      <c r="BH709" s="754"/>
      <c r="BI709" s="754"/>
      <c r="BJ709" s="754"/>
    </row>
    <row r="710" spans="6:62" ht="93" customHeight="1" x14ac:dyDescent="0.2">
      <c r="F710" s="790"/>
      <c r="G710" s="791"/>
      <c r="H710" s="791"/>
      <c r="I710" s="791"/>
      <c r="J710" s="791"/>
      <c r="K710" s="791"/>
      <c r="L710" s="791"/>
      <c r="M710" s="791"/>
      <c r="N710" s="791"/>
      <c r="U710" s="793"/>
      <c r="V710" s="794"/>
      <c r="W710" s="794"/>
      <c r="X710" s="794"/>
      <c r="Y710" s="794"/>
      <c r="Z710" s="794"/>
      <c r="AA710" s="794"/>
      <c r="AB710" s="794"/>
      <c r="AC710" s="794"/>
      <c r="AD710" s="794"/>
      <c r="AE710" s="794"/>
      <c r="AF710" s="794"/>
      <c r="AG710" s="794"/>
      <c r="AH710" s="794"/>
      <c r="AI710" s="794"/>
      <c r="AJ710" s="794"/>
      <c r="AK710" s="794"/>
      <c r="AL710" s="806"/>
      <c r="AZ710" s="808"/>
      <c r="BA710" s="754"/>
      <c r="BB710" s="754"/>
      <c r="BC710" s="754"/>
      <c r="BD710" s="754"/>
      <c r="BE710" s="754"/>
      <c r="BF710" s="754"/>
      <c r="BG710" s="754"/>
      <c r="BH710" s="754"/>
      <c r="BI710" s="754"/>
      <c r="BJ710" s="754"/>
    </row>
    <row r="711" spans="6:62" ht="93" customHeight="1" x14ac:dyDescent="0.2">
      <c r="F711" s="790"/>
      <c r="G711" s="791"/>
      <c r="H711" s="791"/>
      <c r="I711" s="791"/>
      <c r="J711" s="791"/>
      <c r="K711" s="791"/>
      <c r="L711" s="791"/>
      <c r="M711" s="791"/>
      <c r="N711" s="791"/>
      <c r="U711" s="793"/>
      <c r="V711" s="794"/>
      <c r="W711" s="794"/>
      <c r="X711" s="794"/>
      <c r="Y711" s="794"/>
      <c r="Z711" s="794"/>
      <c r="AA711" s="794"/>
      <c r="AB711" s="794"/>
      <c r="AC711" s="794"/>
      <c r="AD711" s="794"/>
      <c r="AE711" s="794"/>
      <c r="AF711" s="794"/>
      <c r="AG711" s="794"/>
      <c r="AH711" s="794"/>
      <c r="AI711" s="794"/>
      <c r="AJ711" s="794"/>
      <c r="AK711" s="794"/>
      <c r="AL711" s="806"/>
      <c r="AZ711" s="808"/>
      <c r="BA711" s="754"/>
      <c r="BB711" s="754"/>
      <c r="BC711" s="754"/>
      <c r="BD711" s="754"/>
      <c r="BE711" s="754"/>
      <c r="BF711" s="754"/>
      <c r="BG711" s="754"/>
      <c r="BH711" s="754"/>
      <c r="BI711" s="754"/>
      <c r="BJ711" s="754"/>
    </row>
    <row r="712" spans="6:62" ht="93" customHeight="1" x14ac:dyDescent="0.2">
      <c r="F712" s="790"/>
      <c r="G712" s="791"/>
      <c r="H712" s="791"/>
      <c r="I712" s="791"/>
      <c r="J712" s="791"/>
      <c r="K712" s="791"/>
      <c r="L712" s="791"/>
      <c r="M712" s="791"/>
      <c r="N712" s="791"/>
      <c r="U712" s="793"/>
      <c r="V712" s="794"/>
      <c r="W712" s="794"/>
      <c r="X712" s="794"/>
      <c r="Y712" s="794"/>
      <c r="Z712" s="794"/>
      <c r="AA712" s="794"/>
      <c r="AB712" s="794"/>
      <c r="AC712" s="794"/>
      <c r="AD712" s="794"/>
      <c r="AE712" s="794"/>
      <c r="AF712" s="794"/>
      <c r="AG712" s="794"/>
      <c r="AH712" s="794"/>
      <c r="AI712" s="794"/>
      <c r="AJ712" s="794"/>
      <c r="AK712" s="794"/>
      <c r="AL712" s="806"/>
      <c r="AZ712" s="808"/>
      <c r="BA712" s="754"/>
      <c r="BB712" s="754"/>
      <c r="BC712" s="754"/>
      <c r="BD712" s="754"/>
      <c r="BE712" s="754"/>
      <c r="BF712" s="754"/>
      <c r="BG712" s="754"/>
      <c r="BH712" s="754"/>
      <c r="BI712" s="754"/>
      <c r="BJ712" s="754"/>
    </row>
    <row r="713" spans="6:62" ht="93" customHeight="1" x14ac:dyDescent="0.2">
      <c r="F713" s="790"/>
      <c r="G713" s="791"/>
      <c r="H713" s="791"/>
      <c r="I713" s="791"/>
      <c r="J713" s="791"/>
      <c r="K713" s="791"/>
      <c r="L713" s="791"/>
      <c r="M713" s="791"/>
      <c r="N713" s="791"/>
      <c r="U713" s="793"/>
      <c r="V713" s="794"/>
      <c r="W713" s="794"/>
      <c r="X713" s="794"/>
      <c r="Y713" s="794"/>
      <c r="Z713" s="794"/>
      <c r="AA713" s="794"/>
      <c r="AB713" s="794"/>
      <c r="AC713" s="794"/>
      <c r="AD713" s="794"/>
      <c r="AE713" s="794"/>
      <c r="AF713" s="794"/>
      <c r="AG713" s="794"/>
      <c r="AH713" s="794"/>
      <c r="AI713" s="794"/>
      <c r="AJ713" s="794"/>
      <c r="AK713" s="794"/>
      <c r="AL713" s="806"/>
      <c r="AZ713" s="808"/>
      <c r="BA713" s="754"/>
      <c r="BB713" s="754"/>
      <c r="BC713" s="754"/>
      <c r="BD713" s="754"/>
      <c r="BE713" s="754"/>
      <c r="BF713" s="754"/>
      <c r="BG713" s="754"/>
      <c r="BH713" s="754"/>
      <c r="BI713" s="754"/>
      <c r="BJ713" s="754"/>
    </row>
    <row r="714" spans="6:62" ht="93" customHeight="1" x14ac:dyDescent="0.2">
      <c r="F714" s="790"/>
      <c r="G714" s="791"/>
      <c r="H714" s="791"/>
      <c r="I714" s="791"/>
      <c r="J714" s="791"/>
      <c r="K714" s="791"/>
      <c r="L714" s="791"/>
      <c r="M714" s="791"/>
      <c r="N714" s="791"/>
      <c r="U714" s="793"/>
      <c r="V714" s="794"/>
      <c r="W714" s="794"/>
      <c r="X714" s="794"/>
      <c r="Y714" s="794"/>
      <c r="Z714" s="794"/>
      <c r="AA714" s="794"/>
      <c r="AB714" s="794"/>
      <c r="AC714" s="794"/>
      <c r="AD714" s="794"/>
      <c r="AE714" s="794"/>
      <c r="AF714" s="794"/>
      <c r="AG714" s="794"/>
      <c r="AH714" s="794"/>
      <c r="AI714" s="794"/>
      <c r="AJ714" s="794"/>
      <c r="AK714" s="794"/>
      <c r="AL714" s="806"/>
      <c r="AZ714" s="808"/>
      <c r="BA714" s="754"/>
      <c r="BB714" s="754"/>
      <c r="BC714" s="754"/>
      <c r="BD714" s="754"/>
      <c r="BE714" s="754"/>
      <c r="BF714" s="754"/>
      <c r="BG714" s="754"/>
      <c r="BH714" s="754"/>
      <c r="BI714" s="754"/>
      <c r="BJ714" s="754"/>
    </row>
    <row r="715" spans="6:62" ht="93" customHeight="1" x14ac:dyDescent="0.2">
      <c r="F715" s="790"/>
      <c r="G715" s="791"/>
      <c r="H715" s="791"/>
      <c r="I715" s="791"/>
      <c r="J715" s="791"/>
      <c r="K715" s="791"/>
      <c r="L715" s="791"/>
      <c r="M715" s="791"/>
      <c r="N715" s="791"/>
      <c r="U715" s="793"/>
      <c r="V715" s="794"/>
      <c r="W715" s="794"/>
      <c r="X715" s="794"/>
      <c r="Y715" s="794"/>
      <c r="Z715" s="794"/>
      <c r="AA715" s="794"/>
      <c r="AB715" s="794"/>
      <c r="AC715" s="794"/>
      <c r="AD715" s="794"/>
      <c r="AE715" s="794"/>
      <c r="AF715" s="794"/>
      <c r="AG715" s="794"/>
      <c r="AH715" s="794"/>
      <c r="AI715" s="794"/>
      <c r="AJ715" s="794"/>
      <c r="AK715" s="794"/>
      <c r="AL715" s="806"/>
      <c r="AZ715" s="808"/>
      <c r="BA715" s="754"/>
      <c r="BB715" s="754"/>
      <c r="BC715" s="754"/>
      <c r="BD715" s="754"/>
      <c r="BE715" s="754"/>
      <c r="BF715" s="754"/>
      <c r="BG715" s="754"/>
      <c r="BH715" s="754"/>
      <c r="BI715" s="754"/>
      <c r="BJ715" s="754"/>
    </row>
    <row r="716" spans="6:62" ht="93" customHeight="1" x14ac:dyDescent="0.2">
      <c r="F716" s="790"/>
      <c r="G716" s="791"/>
      <c r="H716" s="791"/>
      <c r="I716" s="791"/>
      <c r="J716" s="791"/>
      <c r="K716" s="791"/>
      <c r="L716" s="791"/>
      <c r="M716" s="791"/>
      <c r="N716" s="791"/>
      <c r="U716" s="793"/>
      <c r="V716" s="794"/>
      <c r="W716" s="794"/>
      <c r="X716" s="794"/>
      <c r="Y716" s="794"/>
      <c r="Z716" s="794"/>
      <c r="AA716" s="794"/>
      <c r="AB716" s="794"/>
      <c r="AC716" s="794"/>
      <c r="AD716" s="794"/>
      <c r="AE716" s="794"/>
      <c r="AF716" s="794"/>
      <c r="AG716" s="794"/>
      <c r="AH716" s="794"/>
      <c r="AI716" s="794"/>
      <c r="AJ716" s="794"/>
      <c r="AK716" s="794"/>
      <c r="AL716" s="806"/>
      <c r="AZ716" s="808"/>
      <c r="BA716" s="754"/>
      <c r="BB716" s="754"/>
      <c r="BC716" s="754"/>
      <c r="BD716" s="754"/>
      <c r="BE716" s="754"/>
      <c r="BF716" s="754"/>
      <c r="BG716" s="754"/>
      <c r="BH716" s="754"/>
      <c r="BI716" s="754"/>
      <c r="BJ716" s="754"/>
    </row>
    <row r="717" spans="6:62" ht="93" customHeight="1" x14ac:dyDescent="0.2">
      <c r="F717" s="790"/>
      <c r="G717" s="791"/>
      <c r="H717" s="791"/>
      <c r="I717" s="791"/>
      <c r="J717" s="791"/>
      <c r="K717" s="791"/>
      <c r="L717" s="791"/>
      <c r="M717" s="791"/>
      <c r="N717" s="791"/>
      <c r="U717" s="793"/>
      <c r="V717" s="794"/>
      <c r="W717" s="794"/>
      <c r="X717" s="794"/>
      <c r="Y717" s="794"/>
      <c r="Z717" s="794"/>
      <c r="AA717" s="794"/>
      <c r="AB717" s="794"/>
      <c r="AC717" s="794"/>
      <c r="AD717" s="794"/>
      <c r="AE717" s="794"/>
      <c r="AF717" s="794"/>
      <c r="AG717" s="794"/>
      <c r="AH717" s="794"/>
      <c r="AI717" s="794"/>
      <c r="AJ717" s="794"/>
      <c r="AK717" s="794"/>
      <c r="AL717" s="806"/>
      <c r="AZ717" s="808"/>
      <c r="BA717" s="754"/>
      <c r="BB717" s="754"/>
      <c r="BC717" s="754"/>
      <c r="BD717" s="754"/>
      <c r="BE717" s="754"/>
      <c r="BF717" s="754"/>
      <c r="BG717" s="754"/>
      <c r="BH717" s="754"/>
      <c r="BI717" s="754"/>
      <c r="BJ717" s="754"/>
    </row>
    <row r="718" spans="6:62" ht="93" customHeight="1" x14ac:dyDescent="0.2">
      <c r="F718" s="790"/>
      <c r="G718" s="791"/>
      <c r="H718" s="791"/>
      <c r="I718" s="791"/>
      <c r="J718" s="791"/>
      <c r="K718" s="791"/>
      <c r="L718" s="791"/>
      <c r="M718" s="791"/>
      <c r="N718" s="791"/>
      <c r="U718" s="793"/>
      <c r="V718" s="794"/>
      <c r="W718" s="794"/>
      <c r="X718" s="794"/>
      <c r="Y718" s="794"/>
      <c r="Z718" s="794"/>
      <c r="AA718" s="794"/>
      <c r="AB718" s="794"/>
      <c r="AC718" s="794"/>
      <c r="AD718" s="794"/>
      <c r="AE718" s="794"/>
      <c r="AF718" s="794"/>
      <c r="AG718" s="794"/>
      <c r="AH718" s="794"/>
      <c r="AI718" s="794"/>
      <c r="AJ718" s="794"/>
      <c r="AK718" s="794"/>
      <c r="AL718" s="806"/>
      <c r="AZ718" s="808"/>
      <c r="BA718" s="754"/>
      <c r="BB718" s="754"/>
      <c r="BC718" s="754"/>
      <c r="BD718" s="754"/>
      <c r="BE718" s="754"/>
      <c r="BF718" s="754"/>
      <c r="BG718" s="754"/>
      <c r="BH718" s="754"/>
      <c r="BI718" s="754"/>
      <c r="BJ718" s="754"/>
    </row>
    <row r="719" spans="6:62" ht="93" customHeight="1" x14ac:dyDescent="0.2">
      <c r="F719" s="790"/>
      <c r="G719" s="791"/>
      <c r="H719" s="791"/>
      <c r="I719" s="791"/>
      <c r="J719" s="791"/>
      <c r="K719" s="791"/>
      <c r="L719" s="791"/>
      <c r="M719" s="791"/>
      <c r="N719" s="791"/>
      <c r="U719" s="793"/>
      <c r="V719" s="794"/>
      <c r="W719" s="794"/>
      <c r="X719" s="794"/>
      <c r="Y719" s="794"/>
      <c r="Z719" s="794"/>
      <c r="AA719" s="794"/>
      <c r="AB719" s="794"/>
      <c r="AC719" s="794"/>
      <c r="AD719" s="794"/>
      <c r="AE719" s="794"/>
      <c r="AF719" s="794"/>
      <c r="AG719" s="794"/>
      <c r="AH719" s="794"/>
      <c r="AI719" s="794"/>
      <c r="AJ719" s="794"/>
      <c r="AK719" s="794"/>
      <c r="AL719" s="806"/>
      <c r="AZ719" s="808"/>
      <c r="BA719" s="754"/>
      <c r="BB719" s="754"/>
      <c r="BC719" s="754"/>
      <c r="BD719" s="754"/>
      <c r="BE719" s="754"/>
      <c r="BF719" s="754"/>
      <c r="BG719" s="754"/>
      <c r="BH719" s="754"/>
      <c r="BI719" s="754"/>
      <c r="BJ719" s="754"/>
    </row>
    <row r="720" spans="6:62" ht="93" customHeight="1" x14ac:dyDescent="0.2">
      <c r="F720" s="790"/>
      <c r="G720" s="791"/>
      <c r="H720" s="791"/>
      <c r="I720" s="791"/>
      <c r="J720" s="791"/>
      <c r="K720" s="791"/>
      <c r="L720" s="791"/>
      <c r="M720" s="791"/>
      <c r="N720" s="791"/>
      <c r="U720" s="793"/>
      <c r="V720" s="794"/>
      <c r="W720" s="794"/>
      <c r="X720" s="794"/>
      <c r="Y720" s="794"/>
      <c r="Z720" s="794"/>
      <c r="AA720" s="794"/>
      <c r="AB720" s="794"/>
      <c r="AC720" s="794"/>
      <c r="AD720" s="794"/>
      <c r="AE720" s="794"/>
      <c r="AF720" s="794"/>
      <c r="AG720" s="794"/>
      <c r="AH720" s="794"/>
      <c r="AI720" s="794"/>
      <c r="AJ720" s="794"/>
      <c r="AK720" s="794"/>
      <c r="AL720" s="806"/>
      <c r="AZ720" s="808"/>
      <c r="BA720" s="754"/>
      <c r="BB720" s="754"/>
      <c r="BC720" s="754"/>
      <c r="BD720" s="754"/>
      <c r="BE720" s="754"/>
      <c r="BF720" s="754"/>
      <c r="BG720" s="754"/>
      <c r="BH720" s="754"/>
      <c r="BI720" s="754"/>
      <c r="BJ720" s="754"/>
    </row>
    <row r="721" spans="6:62" ht="93" customHeight="1" x14ac:dyDescent="0.2">
      <c r="F721" s="790"/>
      <c r="G721" s="791"/>
      <c r="H721" s="791"/>
      <c r="I721" s="791"/>
      <c r="J721" s="791"/>
      <c r="K721" s="791"/>
      <c r="L721" s="791"/>
      <c r="M721" s="791"/>
      <c r="N721" s="791"/>
      <c r="U721" s="793"/>
      <c r="V721" s="794"/>
      <c r="W721" s="794"/>
      <c r="X721" s="794"/>
      <c r="Y721" s="794"/>
      <c r="Z721" s="794"/>
      <c r="AA721" s="794"/>
      <c r="AB721" s="794"/>
      <c r="AC721" s="794"/>
      <c r="AD721" s="794"/>
      <c r="AE721" s="794"/>
      <c r="AF721" s="794"/>
      <c r="AG721" s="794"/>
      <c r="AH721" s="794"/>
      <c r="AI721" s="794"/>
      <c r="AJ721" s="794"/>
      <c r="AK721" s="794"/>
      <c r="AL721" s="806"/>
      <c r="AZ721" s="808"/>
      <c r="BA721" s="754"/>
      <c r="BB721" s="754"/>
      <c r="BC721" s="754"/>
      <c r="BD721" s="754"/>
      <c r="BE721" s="754"/>
      <c r="BF721" s="754"/>
      <c r="BG721" s="754"/>
      <c r="BH721" s="754"/>
      <c r="BI721" s="754"/>
      <c r="BJ721" s="754"/>
    </row>
    <row r="722" spans="6:62" ht="93" customHeight="1" x14ac:dyDescent="0.2">
      <c r="F722" s="790"/>
      <c r="G722" s="791"/>
      <c r="H722" s="791"/>
      <c r="I722" s="791"/>
      <c r="J722" s="791"/>
      <c r="K722" s="791"/>
      <c r="L722" s="791"/>
      <c r="M722" s="791"/>
      <c r="N722" s="791"/>
      <c r="U722" s="793"/>
      <c r="V722" s="794"/>
      <c r="W722" s="794"/>
      <c r="X722" s="794"/>
      <c r="Y722" s="794"/>
      <c r="Z722" s="794"/>
      <c r="AA722" s="794"/>
      <c r="AB722" s="794"/>
      <c r="AC722" s="794"/>
      <c r="AD722" s="794"/>
      <c r="AE722" s="794"/>
      <c r="AF722" s="794"/>
      <c r="AG722" s="794"/>
      <c r="AH722" s="794"/>
      <c r="AI722" s="794"/>
      <c r="AJ722" s="794"/>
      <c r="AK722" s="794"/>
      <c r="AL722" s="806"/>
      <c r="AZ722" s="808"/>
      <c r="BA722" s="754"/>
      <c r="BB722" s="754"/>
      <c r="BC722" s="754"/>
      <c r="BD722" s="754"/>
      <c r="BE722" s="754"/>
      <c r="BF722" s="754"/>
      <c r="BG722" s="754"/>
      <c r="BH722" s="754"/>
      <c r="BI722" s="754"/>
      <c r="BJ722" s="754"/>
    </row>
    <row r="723" spans="6:62" ht="93" customHeight="1" x14ac:dyDescent="0.2">
      <c r="F723" s="790"/>
      <c r="G723" s="791"/>
      <c r="H723" s="791"/>
      <c r="I723" s="791"/>
      <c r="J723" s="791"/>
      <c r="K723" s="791"/>
      <c r="L723" s="791"/>
      <c r="M723" s="791"/>
      <c r="N723" s="791"/>
      <c r="U723" s="793"/>
      <c r="V723" s="794"/>
      <c r="W723" s="794"/>
      <c r="X723" s="794"/>
      <c r="Y723" s="794"/>
      <c r="Z723" s="794"/>
      <c r="AA723" s="794"/>
      <c r="AB723" s="794"/>
      <c r="AC723" s="794"/>
      <c r="AD723" s="794"/>
      <c r="AE723" s="794"/>
      <c r="AF723" s="794"/>
      <c r="AG723" s="794"/>
      <c r="AH723" s="794"/>
      <c r="AI723" s="794"/>
      <c r="AJ723" s="794"/>
      <c r="AK723" s="794"/>
      <c r="AL723" s="806"/>
      <c r="AZ723" s="808"/>
      <c r="BA723" s="754"/>
      <c r="BB723" s="754"/>
      <c r="BC723" s="754"/>
      <c r="BD723" s="754"/>
      <c r="BE723" s="754"/>
      <c r="BF723" s="754"/>
      <c r="BG723" s="754"/>
      <c r="BH723" s="754"/>
      <c r="BI723" s="754"/>
      <c r="BJ723" s="754"/>
    </row>
    <row r="724" spans="6:62" ht="93" customHeight="1" x14ac:dyDescent="0.2">
      <c r="F724" s="790"/>
      <c r="G724" s="791"/>
      <c r="H724" s="791"/>
      <c r="I724" s="791"/>
      <c r="J724" s="791"/>
      <c r="K724" s="791"/>
      <c r="L724" s="791"/>
      <c r="M724" s="791"/>
      <c r="N724" s="791"/>
      <c r="U724" s="793"/>
      <c r="V724" s="794"/>
      <c r="W724" s="794"/>
      <c r="X724" s="794"/>
      <c r="Y724" s="794"/>
      <c r="Z724" s="794"/>
      <c r="AA724" s="794"/>
      <c r="AB724" s="794"/>
      <c r="AC724" s="794"/>
      <c r="AD724" s="794"/>
      <c r="AE724" s="794"/>
      <c r="AF724" s="794"/>
      <c r="AG724" s="794"/>
      <c r="AH724" s="794"/>
      <c r="AI724" s="794"/>
      <c r="AJ724" s="794"/>
      <c r="AK724" s="794"/>
      <c r="AL724" s="806"/>
      <c r="AZ724" s="808"/>
      <c r="BA724" s="754"/>
      <c r="BB724" s="754"/>
      <c r="BC724" s="754"/>
      <c r="BD724" s="754"/>
      <c r="BE724" s="754"/>
      <c r="BF724" s="754"/>
      <c r="BG724" s="754"/>
      <c r="BH724" s="754"/>
      <c r="BI724" s="754"/>
      <c r="BJ724" s="754"/>
    </row>
    <row r="725" spans="6:62" ht="93" customHeight="1" x14ac:dyDescent="0.2">
      <c r="F725" s="790"/>
      <c r="G725" s="791"/>
      <c r="H725" s="791"/>
      <c r="I725" s="791"/>
      <c r="J725" s="791"/>
      <c r="K725" s="791"/>
      <c r="L725" s="791"/>
      <c r="M725" s="791"/>
      <c r="N725" s="791"/>
      <c r="U725" s="793"/>
      <c r="V725" s="794"/>
      <c r="W725" s="794"/>
      <c r="X725" s="794"/>
      <c r="Y725" s="794"/>
      <c r="Z725" s="794"/>
      <c r="AA725" s="794"/>
      <c r="AB725" s="794"/>
      <c r="AC725" s="794"/>
      <c r="AD725" s="794"/>
      <c r="AE725" s="794"/>
      <c r="AF725" s="794"/>
      <c r="AG725" s="794"/>
      <c r="AH725" s="794"/>
      <c r="AI725" s="794"/>
      <c r="AJ725" s="794"/>
      <c r="AK725" s="794"/>
      <c r="AL725" s="806"/>
      <c r="AZ725" s="808"/>
      <c r="BA725" s="754"/>
      <c r="BB725" s="754"/>
      <c r="BC725" s="754"/>
      <c r="BD725" s="754"/>
      <c r="BE725" s="754"/>
      <c r="BF725" s="754"/>
      <c r="BG725" s="754"/>
      <c r="BH725" s="754"/>
      <c r="BI725" s="754"/>
      <c r="BJ725" s="754"/>
    </row>
    <row r="726" spans="6:62" ht="93" customHeight="1" x14ac:dyDescent="0.2">
      <c r="F726" s="790"/>
      <c r="G726" s="791"/>
      <c r="H726" s="791"/>
      <c r="I726" s="791"/>
      <c r="J726" s="791"/>
      <c r="K726" s="791"/>
      <c r="L726" s="791"/>
      <c r="M726" s="791"/>
      <c r="N726" s="791"/>
      <c r="U726" s="793"/>
      <c r="V726" s="794"/>
      <c r="W726" s="794"/>
      <c r="X726" s="794"/>
      <c r="Y726" s="794"/>
      <c r="Z726" s="794"/>
      <c r="AA726" s="794"/>
      <c r="AB726" s="794"/>
      <c r="AC726" s="794"/>
      <c r="AD726" s="794"/>
      <c r="AE726" s="794"/>
      <c r="AF726" s="794"/>
      <c r="AG726" s="794"/>
      <c r="AH726" s="794"/>
      <c r="AI726" s="794"/>
      <c r="AJ726" s="794"/>
      <c r="AK726" s="794"/>
      <c r="AL726" s="806"/>
      <c r="AZ726" s="808"/>
      <c r="BA726" s="754"/>
      <c r="BB726" s="754"/>
      <c r="BC726" s="754"/>
      <c r="BD726" s="754"/>
      <c r="BE726" s="754"/>
      <c r="BF726" s="754"/>
      <c r="BG726" s="754"/>
      <c r="BH726" s="754"/>
      <c r="BI726" s="754"/>
      <c r="BJ726" s="754"/>
    </row>
    <row r="727" spans="6:62" ht="93" customHeight="1" x14ac:dyDescent="0.2">
      <c r="F727" s="790"/>
      <c r="G727" s="791"/>
      <c r="H727" s="791"/>
      <c r="I727" s="791"/>
      <c r="J727" s="791"/>
      <c r="K727" s="791"/>
      <c r="L727" s="791"/>
      <c r="M727" s="791"/>
      <c r="N727" s="791"/>
      <c r="U727" s="793"/>
      <c r="V727" s="794"/>
      <c r="W727" s="794"/>
      <c r="X727" s="794"/>
      <c r="Y727" s="794"/>
      <c r="Z727" s="794"/>
      <c r="AA727" s="794"/>
      <c r="AB727" s="794"/>
      <c r="AC727" s="794"/>
      <c r="AD727" s="794"/>
      <c r="AE727" s="794"/>
      <c r="AF727" s="794"/>
      <c r="AG727" s="794"/>
      <c r="AH727" s="794"/>
      <c r="AI727" s="794"/>
      <c r="AJ727" s="794"/>
      <c r="AK727" s="794"/>
      <c r="AL727" s="806"/>
      <c r="AZ727" s="808"/>
      <c r="BA727" s="754"/>
      <c r="BB727" s="754"/>
      <c r="BC727" s="754"/>
      <c r="BD727" s="754"/>
      <c r="BE727" s="754"/>
      <c r="BF727" s="754"/>
      <c r="BG727" s="754"/>
      <c r="BH727" s="754"/>
      <c r="BI727" s="754"/>
      <c r="BJ727" s="754"/>
    </row>
    <row r="728" spans="6:62" ht="93" customHeight="1" x14ac:dyDescent="0.2">
      <c r="F728" s="790"/>
      <c r="G728" s="791"/>
      <c r="H728" s="791"/>
      <c r="I728" s="791"/>
      <c r="J728" s="791"/>
      <c r="K728" s="791"/>
      <c r="L728" s="791"/>
      <c r="M728" s="791"/>
      <c r="N728" s="791"/>
      <c r="U728" s="793"/>
      <c r="V728" s="794"/>
      <c r="W728" s="794"/>
      <c r="X728" s="794"/>
      <c r="Y728" s="794"/>
      <c r="Z728" s="794"/>
      <c r="AA728" s="794"/>
      <c r="AB728" s="794"/>
      <c r="AC728" s="794"/>
      <c r="AD728" s="794"/>
      <c r="AE728" s="794"/>
      <c r="AF728" s="794"/>
      <c r="AG728" s="794"/>
      <c r="AH728" s="794"/>
      <c r="AI728" s="794"/>
      <c r="AJ728" s="794"/>
      <c r="AK728" s="794"/>
      <c r="AL728" s="806"/>
      <c r="AZ728" s="808"/>
      <c r="BA728" s="754"/>
      <c r="BB728" s="754"/>
      <c r="BC728" s="754"/>
      <c r="BD728" s="754"/>
      <c r="BE728" s="754"/>
      <c r="BF728" s="754"/>
      <c r="BG728" s="754"/>
      <c r="BH728" s="754"/>
      <c r="BI728" s="754"/>
      <c r="BJ728" s="754"/>
    </row>
    <row r="729" spans="6:62" ht="93" customHeight="1" x14ac:dyDescent="0.2">
      <c r="F729" s="790"/>
      <c r="G729" s="791"/>
      <c r="H729" s="791"/>
      <c r="I729" s="791"/>
      <c r="J729" s="791"/>
      <c r="K729" s="791"/>
      <c r="L729" s="791"/>
      <c r="M729" s="791"/>
      <c r="N729" s="791"/>
      <c r="U729" s="793"/>
      <c r="V729" s="794"/>
      <c r="W729" s="794"/>
      <c r="X729" s="794"/>
      <c r="Y729" s="794"/>
      <c r="Z729" s="794"/>
      <c r="AA729" s="794"/>
      <c r="AB729" s="794"/>
      <c r="AC729" s="794"/>
      <c r="AD729" s="794"/>
      <c r="AE729" s="794"/>
      <c r="AF729" s="794"/>
      <c r="AG729" s="794"/>
      <c r="AH729" s="794"/>
      <c r="AI729" s="794"/>
      <c r="AJ729" s="794"/>
      <c r="AK729" s="794"/>
      <c r="AL729" s="806"/>
      <c r="AZ729" s="808"/>
      <c r="BA729" s="754"/>
      <c r="BB729" s="754"/>
      <c r="BC729" s="754"/>
      <c r="BD729" s="754"/>
      <c r="BE729" s="754"/>
      <c r="BF729" s="754"/>
      <c r="BG729" s="754"/>
      <c r="BH729" s="754"/>
      <c r="BI729" s="754"/>
      <c r="BJ729" s="754"/>
    </row>
    <row r="730" spans="6:62" ht="93" customHeight="1" x14ac:dyDescent="0.2">
      <c r="F730" s="790"/>
      <c r="G730" s="791"/>
      <c r="H730" s="791"/>
      <c r="I730" s="791"/>
      <c r="J730" s="791"/>
      <c r="K730" s="791"/>
      <c r="L730" s="791"/>
      <c r="M730" s="791"/>
      <c r="N730" s="791"/>
      <c r="U730" s="793"/>
      <c r="V730" s="794"/>
      <c r="W730" s="794"/>
      <c r="X730" s="794"/>
      <c r="Y730" s="794"/>
      <c r="Z730" s="794"/>
      <c r="AA730" s="794"/>
      <c r="AB730" s="794"/>
      <c r="AC730" s="794"/>
      <c r="AD730" s="794"/>
      <c r="AE730" s="794"/>
      <c r="AF730" s="794"/>
      <c r="AG730" s="794"/>
      <c r="AH730" s="794"/>
      <c r="AI730" s="794"/>
      <c r="AJ730" s="794"/>
      <c r="AK730" s="794"/>
      <c r="AL730" s="806"/>
      <c r="AZ730" s="808"/>
      <c r="BA730" s="754"/>
      <c r="BB730" s="754"/>
      <c r="BC730" s="754"/>
      <c r="BD730" s="754"/>
      <c r="BE730" s="754"/>
      <c r="BF730" s="754"/>
      <c r="BG730" s="754"/>
      <c r="BH730" s="754"/>
      <c r="BI730" s="754"/>
      <c r="BJ730" s="754"/>
    </row>
    <row r="731" spans="6:62" ht="93" customHeight="1" x14ac:dyDescent="0.2">
      <c r="F731" s="790"/>
      <c r="G731" s="791"/>
      <c r="H731" s="791"/>
      <c r="I731" s="791"/>
      <c r="J731" s="791"/>
      <c r="K731" s="791"/>
      <c r="L731" s="791"/>
      <c r="M731" s="791"/>
      <c r="N731" s="791"/>
      <c r="U731" s="793"/>
      <c r="V731" s="794"/>
      <c r="W731" s="794"/>
      <c r="X731" s="794"/>
      <c r="Y731" s="794"/>
      <c r="Z731" s="794"/>
      <c r="AA731" s="794"/>
      <c r="AB731" s="794"/>
      <c r="AC731" s="794"/>
      <c r="AD731" s="794"/>
      <c r="AE731" s="794"/>
      <c r="AF731" s="794"/>
      <c r="AG731" s="794"/>
      <c r="AH731" s="794"/>
      <c r="AI731" s="794"/>
      <c r="AJ731" s="794"/>
      <c r="AK731" s="794"/>
      <c r="AL731" s="806"/>
      <c r="AZ731" s="808"/>
      <c r="BA731" s="754"/>
      <c r="BB731" s="754"/>
      <c r="BC731" s="754"/>
      <c r="BD731" s="754"/>
      <c r="BE731" s="754"/>
      <c r="BF731" s="754"/>
      <c r="BG731" s="754"/>
      <c r="BH731" s="754"/>
      <c r="BI731" s="754"/>
      <c r="BJ731" s="754"/>
    </row>
    <row r="732" spans="6:62" ht="93" customHeight="1" x14ac:dyDescent="0.2">
      <c r="F732" s="790"/>
      <c r="G732" s="791"/>
      <c r="H732" s="791"/>
      <c r="I732" s="791"/>
      <c r="J732" s="791"/>
      <c r="K732" s="791"/>
      <c r="L732" s="791"/>
      <c r="M732" s="791"/>
      <c r="N732" s="791"/>
      <c r="U732" s="793"/>
      <c r="V732" s="794"/>
      <c r="W732" s="794"/>
      <c r="X732" s="794"/>
      <c r="Y732" s="794"/>
      <c r="Z732" s="794"/>
      <c r="AA732" s="794"/>
      <c r="AB732" s="794"/>
      <c r="AC732" s="794"/>
      <c r="AD732" s="794"/>
      <c r="AE732" s="794"/>
      <c r="AF732" s="794"/>
      <c r="AG732" s="794"/>
      <c r="AH732" s="794"/>
      <c r="AI732" s="794"/>
      <c r="AJ732" s="794"/>
      <c r="AK732" s="794"/>
      <c r="AL732" s="806"/>
      <c r="AZ732" s="808"/>
      <c r="BA732" s="754"/>
      <c r="BB732" s="754"/>
      <c r="BC732" s="754"/>
      <c r="BD732" s="754"/>
      <c r="BE732" s="754"/>
      <c r="BF732" s="754"/>
      <c r="BG732" s="754"/>
      <c r="BH732" s="754"/>
      <c r="BI732" s="754"/>
      <c r="BJ732" s="754"/>
    </row>
    <row r="733" spans="6:62" ht="93" customHeight="1" x14ac:dyDescent="0.2">
      <c r="F733" s="790"/>
      <c r="G733" s="791"/>
      <c r="H733" s="791"/>
      <c r="I733" s="791"/>
      <c r="J733" s="791"/>
      <c r="K733" s="791"/>
      <c r="L733" s="791"/>
      <c r="M733" s="791"/>
      <c r="N733" s="791"/>
      <c r="U733" s="793"/>
      <c r="V733" s="794"/>
      <c r="W733" s="794"/>
      <c r="X733" s="794"/>
      <c r="Y733" s="794"/>
      <c r="Z733" s="794"/>
      <c r="AA733" s="794"/>
      <c r="AB733" s="794"/>
      <c r="AC733" s="794"/>
      <c r="AD733" s="794"/>
      <c r="AE733" s="794"/>
      <c r="AF733" s="794"/>
      <c r="AG733" s="794"/>
      <c r="AH733" s="794"/>
      <c r="AI733" s="794"/>
      <c r="AJ733" s="794"/>
      <c r="AK733" s="794"/>
      <c r="AL733" s="806"/>
      <c r="AZ733" s="808"/>
      <c r="BA733" s="754"/>
      <c r="BB733" s="754"/>
      <c r="BC733" s="754"/>
      <c r="BD733" s="754"/>
      <c r="BE733" s="754"/>
      <c r="BF733" s="754"/>
      <c r="BG733" s="754"/>
      <c r="BH733" s="754"/>
      <c r="BI733" s="754"/>
      <c r="BJ733" s="754"/>
    </row>
    <row r="734" spans="6:62" ht="93" customHeight="1" x14ac:dyDescent="0.2">
      <c r="F734" s="790"/>
      <c r="G734" s="791"/>
      <c r="H734" s="791"/>
      <c r="I734" s="791"/>
      <c r="J734" s="791"/>
      <c r="K734" s="791"/>
      <c r="L734" s="791"/>
      <c r="M734" s="791"/>
      <c r="N734" s="791"/>
      <c r="U734" s="793"/>
      <c r="V734" s="794"/>
      <c r="W734" s="794"/>
      <c r="X734" s="794"/>
      <c r="Y734" s="794"/>
      <c r="Z734" s="794"/>
      <c r="AA734" s="794"/>
      <c r="AB734" s="794"/>
      <c r="AC734" s="794"/>
      <c r="AD734" s="794"/>
      <c r="AE734" s="794"/>
      <c r="AF734" s="794"/>
      <c r="AG734" s="794"/>
      <c r="AH734" s="794"/>
      <c r="AI734" s="794"/>
      <c r="AJ734" s="794"/>
      <c r="AK734" s="794"/>
      <c r="AL734" s="806"/>
      <c r="AZ734" s="808"/>
      <c r="BA734" s="754"/>
      <c r="BB734" s="754"/>
      <c r="BC734" s="754"/>
      <c r="BD734" s="754"/>
      <c r="BE734" s="754"/>
      <c r="BF734" s="754"/>
      <c r="BG734" s="754"/>
      <c r="BH734" s="754"/>
      <c r="BI734" s="754"/>
      <c r="BJ734" s="754"/>
    </row>
    <row r="735" spans="6:62" ht="93" customHeight="1" x14ac:dyDescent="0.2">
      <c r="F735" s="790"/>
      <c r="G735" s="791"/>
      <c r="H735" s="791"/>
      <c r="I735" s="791"/>
      <c r="J735" s="791"/>
      <c r="K735" s="791"/>
      <c r="L735" s="791"/>
      <c r="M735" s="791"/>
      <c r="N735" s="791"/>
      <c r="U735" s="793"/>
      <c r="V735" s="794"/>
      <c r="W735" s="794"/>
      <c r="X735" s="794"/>
      <c r="Y735" s="794"/>
      <c r="Z735" s="794"/>
      <c r="AA735" s="794"/>
      <c r="AB735" s="794"/>
      <c r="AC735" s="794"/>
      <c r="AD735" s="794"/>
      <c r="AE735" s="794"/>
      <c r="AF735" s="794"/>
      <c r="AG735" s="794"/>
      <c r="AH735" s="794"/>
      <c r="AI735" s="794"/>
      <c r="AJ735" s="794"/>
      <c r="AK735" s="794"/>
      <c r="AL735" s="806"/>
      <c r="AZ735" s="808"/>
      <c r="BA735" s="754"/>
      <c r="BB735" s="754"/>
      <c r="BC735" s="754"/>
      <c r="BD735" s="754"/>
      <c r="BE735" s="754"/>
      <c r="BF735" s="754"/>
      <c r="BG735" s="754"/>
      <c r="BH735" s="754"/>
      <c r="BI735" s="754"/>
      <c r="BJ735" s="754"/>
    </row>
    <row r="736" spans="6:62" ht="93" customHeight="1" x14ac:dyDescent="0.2">
      <c r="F736" s="790"/>
      <c r="G736" s="791"/>
      <c r="H736" s="791"/>
      <c r="I736" s="791"/>
      <c r="J736" s="791"/>
      <c r="K736" s="791"/>
      <c r="L736" s="791"/>
      <c r="M736" s="791"/>
      <c r="N736" s="791"/>
      <c r="U736" s="793"/>
      <c r="V736" s="794"/>
      <c r="W736" s="794"/>
      <c r="X736" s="794"/>
      <c r="Y736" s="794"/>
      <c r="Z736" s="794"/>
      <c r="AA736" s="794"/>
      <c r="AB736" s="794"/>
      <c r="AC736" s="794"/>
      <c r="AD736" s="794"/>
      <c r="AE736" s="794"/>
      <c r="AF736" s="794"/>
      <c r="AG736" s="794"/>
      <c r="AH736" s="794"/>
      <c r="AI736" s="794"/>
      <c r="AJ736" s="794"/>
      <c r="AK736" s="794"/>
      <c r="AL736" s="806"/>
      <c r="AZ736" s="808"/>
      <c r="BA736" s="754"/>
      <c r="BB736" s="754"/>
      <c r="BC736" s="754"/>
      <c r="BD736" s="754"/>
      <c r="BE736" s="754"/>
      <c r="BF736" s="754"/>
      <c r="BG736" s="754"/>
      <c r="BH736" s="754"/>
      <c r="BI736" s="754"/>
      <c r="BJ736" s="754"/>
    </row>
    <row r="737" spans="6:62" ht="93" customHeight="1" x14ac:dyDescent="0.2">
      <c r="F737" s="790"/>
      <c r="G737" s="791"/>
      <c r="H737" s="791"/>
      <c r="I737" s="791"/>
      <c r="J737" s="791"/>
      <c r="K737" s="791"/>
      <c r="L737" s="791"/>
      <c r="M737" s="791"/>
      <c r="N737" s="791"/>
      <c r="U737" s="793"/>
      <c r="V737" s="794"/>
      <c r="W737" s="794"/>
      <c r="X737" s="794"/>
      <c r="Y737" s="794"/>
      <c r="Z737" s="794"/>
      <c r="AA737" s="794"/>
      <c r="AB737" s="794"/>
      <c r="AC737" s="794"/>
      <c r="AD737" s="794"/>
      <c r="AE737" s="794"/>
      <c r="AF737" s="794"/>
      <c r="AG737" s="794"/>
      <c r="AH737" s="794"/>
      <c r="AI737" s="794"/>
      <c r="AJ737" s="794"/>
      <c r="AK737" s="794"/>
      <c r="AL737" s="806"/>
      <c r="AZ737" s="808"/>
      <c r="BA737" s="754"/>
      <c r="BB737" s="754"/>
      <c r="BC737" s="754"/>
      <c r="BD737" s="754"/>
      <c r="BE737" s="754"/>
      <c r="BF737" s="754"/>
      <c r="BG737" s="754"/>
      <c r="BH737" s="754"/>
      <c r="BI737" s="754"/>
      <c r="BJ737" s="754"/>
    </row>
    <row r="738" spans="6:62" ht="93" customHeight="1" x14ac:dyDescent="0.2">
      <c r="F738" s="790"/>
      <c r="G738" s="791"/>
      <c r="H738" s="791"/>
      <c r="I738" s="791"/>
      <c r="J738" s="791"/>
      <c r="K738" s="791"/>
      <c r="L738" s="791"/>
      <c r="M738" s="791"/>
      <c r="N738" s="791"/>
      <c r="U738" s="793"/>
      <c r="V738" s="794"/>
      <c r="W738" s="794"/>
      <c r="X738" s="794"/>
      <c r="Y738" s="794"/>
      <c r="Z738" s="794"/>
      <c r="AA738" s="794"/>
      <c r="AB738" s="794"/>
      <c r="AC738" s="794"/>
      <c r="AD738" s="794"/>
      <c r="AE738" s="794"/>
      <c r="AF738" s="794"/>
      <c r="AG738" s="794"/>
      <c r="AH738" s="794"/>
      <c r="AI738" s="794"/>
      <c r="AJ738" s="794"/>
      <c r="AK738" s="794"/>
      <c r="AL738" s="806"/>
      <c r="AZ738" s="808"/>
      <c r="BA738" s="754"/>
      <c r="BB738" s="754"/>
      <c r="BC738" s="754"/>
      <c r="BD738" s="754"/>
      <c r="BE738" s="754"/>
      <c r="BF738" s="754"/>
      <c r="BG738" s="754"/>
      <c r="BH738" s="754"/>
      <c r="BI738" s="754"/>
      <c r="BJ738" s="754"/>
    </row>
    <row r="739" spans="6:62" ht="93" customHeight="1" x14ac:dyDescent="0.2">
      <c r="F739" s="790"/>
      <c r="G739" s="791"/>
      <c r="H739" s="791"/>
      <c r="I739" s="791"/>
      <c r="J739" s="791"/>
      <c r="K739" s="791"/>
      <c r="L739" s="791"/>
      <c r="M739" s="791"/>
      <c r="N739" s="791"/>
      <c r="U739" s="793"/>
      <c r="V739" s="794"/>
      <c r="W739" s="794"/>
      <c r="X739" s="794"/>
      <c r="Y739" s="794"/>
      <c r="Z739" s="794"/>
      <c r="AA739" s="794"/>
      <c r="AB739" s="794"/>
      <c r="AC739" s="794"/>
      <c r="AD739" s="794"/>
      <c r="AE739" s="794"/>
      <c r="AF739" s="794"/>
      <c r="AG739" s="794"/>
      <c r="AH739" s="794"/>
      <c r="AI739" s="794"/>
      <c r="AJ739" s="794"/>
      <c r="AK739" s="794"/>
      <c r="AL739" s="806"/>
      <c r="AZ739" s="808"/>
      <c r="BA739" s="754"/>
      <c r="BB739" s="754"/>
      <c r="BC739" s="754"/>
      <c r="BD739" s="754"/>
      <c r="BE739" s="754"/>
      <c r="BF739" s="754"/>
      <c r="BG739" s="754"/>
      <c r="BH739" s="754"/>
      <c r="BI739" s="754"/>
      <c r="BJ739" s="754"/>
    </row>
    <row r="740" spans="6:62" ht="93" customHeight="1" x14ac:dyDescent="0.2">
      <c r="F740" s="790"/>
      <c r="G740" s="791"/>
      <c r="H740" s="791"/>
      <c r="I740" s="791"/>
      <c r="J740" s="791"/>
      <c r="K740" s="791"/>
      <c r="L740" s="791"/>
      <c r="M740" s="791"/>
      <c r="N740" s="791"/>
      <c r="U740" s="793"/>
      <c r="V740" s="794"/>
      <c r="W740" s="794"/>
      <c r="X740" s="794"/>
      <c r="Y740" s="794"/>
      <c r="Z740" s="794"/>
      <c r="AA740" s="794"/>
      <c r="AB740" s="794"/>
      <c r="AC740" s="794"/>
      <c r="AD740" s="794"/>
      <c r="AE740" s="794"/>
      <c r="AF740" s="794"/>
      <c r="AG740" s="794"/>
      <c r="AH740" s="794"/>
      <c r="AI740" s="794"/>
      <c r="AJ740" s="794"/>
      <c r="AK740" s="794"/>
      <c r="AL740" s="806"/>
      <c r="AZ740" s="808"/>
      <c r="BA740" s="754"/>
      <c r="BB740" s="754"/>
      <c r="BC740" s="754"/>
      <c r="BD740" s="754"/>
      <c r="BE740" s="754"/>
      <c r="BF740" s="754"/>
      <c r="BG740" s="754"/>
      <c r="BH740" s="754"/>
      <c r="BI740" s="754"/>
      <c r="BJ740" s="754"/>
    </row>
    <row r="741" spans="6:62" ht="93" customHeight="1" x14ac:dyDescent="0.2">
      <c r="F741" s="790"/>
      <c r="G741" s="791"/>
      <c r="H741" s="791"/>
      <c r="I741" s="791"/>
      <c r="J741" s="791"/>
      <c r="K741" s="791"/>
      <c r="L741" s="791"/>
      <c r="M741" s="791"/>
      <c r="N741" s="791"/>
      <c r="U741" s="793"/>
      <c r="V741" s="794"/>
      <c r="W741" s="794"/>
      <c r="X741" s="794"/>
      <c r="Y741" s="794"/>
      <c r="Z741" s="794"/>
      <c r="AA741" s="794"/>
      <c r="AB741" s="794"/>
      <c r="AC741" s="794"/>
      <c r="AD741" s="794"/>
      <c r="AE741" s="794"/>
      <c r="AF741" s="794"/>
      <c r="AG741" s="794"/>
      <c r="AH741" s="794"/>
      <c r="AI741" s="794"/>
      <c r="AJ741" s="794"/>
      <c r="AK741" s="794"/>
      <c r="AL741" s="806"/>
      <c r="AZ741" s="808"/>
      <c r="BA741" s="754"/>
      <c r="BB741" s="754"/>
      <c r="BC741" s="754"/>
      <c r="BD741" s="754"/>
      <c r="BE741" s="754"/>
      <c r="BF741" s="754"/>
      <c r="BG741" s="754"/>
      <c r="BH741" s="754"/>
      <c r="BI741" s="754"/>
      <c r="BJ741" s="754"/>
    </row>
    <row r="742" spans="6:62" ht="93" customHeight="1" x14ac:dyDescent="0.2">
      <c r="F742" s="790"/>
      <c r="G742" s="791"/>
      <c r="H742" s="791"/>
      <c r="I742" s="791"/>
      <c r="J742" s="791"/>
      <c r="K742" s="791"/>
      <c r="L742" s="791"/>
      <c r="M742" s="791"/>
      <c r="N742" s="791"/>
      <c r="U742" s="793"/>
      <c r="V742" s="794"/>
      <c r="W742" s="794"/>
      <c r="X742" s="794"/>
      <c r="Y742" s="794"/>
      <c r="Z742" s="794"/>
      <c r="AA742" s="794"/>
      <c r="AB742" s="794"/>
      <c r="AC742" s="794"/>
      <c r="AD742" s="794"/>
      <c r="AE742" s="794"/>
      <c r="AF742" s="794"/>
      <c r="AG742" s="794"/>
      <c r="AH742" s="794"/>
      <c r="AI742" s="794"/>
      <c r="AJ742" s="794"/>
      <c r="AK742" s="794"/>
      <c r="AL742" s="806"/>
      <c r="AZ742" s="808"/>
      <c r="BA742" s="754"/>
      <c r="BB742" s="754"/>
      <c r="BC742" s="754"/>
      <c r="BD742" s="754"/>
      <c r="BE742" s="754"/>
      <c r="BF742" s="754"/>
      <c r="BG742" s="754"/>
      <c r="BH742" s="754"/>
      <c r="BI742" s="754"/>
      <c r="BJ742" s="754"/>
    </row>
    <row r="743" spans="6:62" ht="93" customHeight="1" x14ac:dyDescent="0.2">
      <c r="F743" s="790"/>
      <c r="G743" s="791"/>
      <c r="H743" s="791"/>
      <c r="I743" s="791"/>
      <c r="J743" s="791"/>
      <c r="K743" s="791"/>
      <c r="L743" s="791"/>
      <c r="M743" s="791"/>
      <c r="N743" s="791"/>
      <c r="U743" s="793"/>
      <c r="V743" s="794"/>
      <c r="W743" s="794"/>
      <c r="X743" s="794"/>
      <c r="Y743" s="794"/>
      <c r="Z743" s="794"/>
      <c r="AA743" s="794"/>
      <c r="AB743" s="794"/>
      <c r="AC743" s="794"/>
      <c r="AD743" s="794"/>
      <c r="AE743" s="794"/>
      <c r="AF743" s="794"/>
      <c r="AG743" s="794"/>
      <c r="AH743" s="794"/>
      <c r="AI743" s="794"/>
      <c r="AJ743" s="794"/>
      <c r="AK743" s="794"/>
      <c r="AL743" s="806"/>
      <c r="AZ743" s="808"/>
      <c r="BA743" s="754"/>
      <c r="BB743" s="754"/>
      <c r="BC743" s="754"/>
      <c r="BD743" s="754"/>
      <c r="BE743" s="754"/>
      <c r="BF743" s="754"/>
      <c r="BG743" s="754"/>
      <c r="BH743" s="754"/>
      <c r="BI743" s="754"/>
      <c r="BJ743" s="754"/>
    </row>
    <row r="744" spans="6:62" ht="93" customHeight="1" x14ac:dyDescent="0.2">
      <c r="F744" s="790"/>
      <c r="G744" s="791"/>
      <c r="H744" s="791"/>
      <c r="I744" s="791"/>
      <c r="J744" s="791"/>
      <c r="K744" s="791"/>
      <c r="L744" s="791"/>
      <c r="M744" s="791"/>
      <c r="N744" s="791"/>
      <c r="U744" s="793"/>
      <c r="V744" s="794"/>
      <c r="W744" s="794"/>
      <c r="X744" s="794"/>
      <c r="Y744" s="794"/>
      <c r="Z744" s="794"/>
      <c r="AA744" s="794"/>
      <c r="AB744" s="794"/>
      <c r="AC744" s="794"/>
      <c r="AD744" s="794"/>
      <c r="AE744" s="794"/>
      <c r="AF744" s="794"/>
      <c r="AG744" s="794"/>
      <c r="AH744" s="794"/>
      <c r="AI744" s="794"/>
      <c r="AJ744" s="794"/>
      <c r="AK744" s="794"/>
      <c r="AL744" s="806"/>
      <c r="AZ744" s="808"/>
      <c r="BA744" s="754"/>
      <c r="BB744" s="754"/>
      <c r="BC744" s="754"/>
      <c r="BD744" s="754"/>
      <c r="BE744" s="754"/>
      <c r="BF744" s="754"/>
      <c r="BG744" s="754"/>
      <c r="BH744" s="754"/>
      <c r="BI744" s="754"/>
      <c r="BJ744" s="754"/>
    </row>
    <row r="745" spans="6:62" ht="93" customHeight="1" x14ac:dyDescent="0.2">
      <c r="F745" s="790"/>
      <c r="G745" s="791"/>
      <c r="H745" s="791"/>
      <c r="I745" s="791"/>
      <c r="J745" s="791"/>
      <c r="K745" s="791"/>
      <c r="L745" s="791"/>
      <c r="M745" s="791"/>
      <c r="N745" s="791"/>
      <c r="U745" s="793"/>
      <c r="V745" s="794"/>
      <c r="W745" s="794"/>
      <c r="X745" s="794"/>
      <c r="Y745" s="794"/>
      <c r="Z745" s="794"/>
      <c r="AA745" s="794"/>
      <c r="AB745" s="794"/>
      <c r="AC745" s="794"/>
      <c r="AD745" s="794"/>
      <c r="AE745" s="794"/>
      <c r="AF745" s="794"/>
      <c r="AG745" s="794"/>
      <c r="AH745" s="794"/>
      <c r="AI745" s="794"/>
      <c r="AJ745" s="794"/>
      <c r="AK745" s="794"/>
      <c r="AL745" s="806"/>
      <c r="AZ745" s="808"/>
      <c r="BA745" s="754"/>
      <c r="BB745" s="754"/>
      <c r="BC745" s="754"/>
      <c r="BD745" s="754"/>
      <c r="BE745" s="754"/>
      <c r="BF745" s="754"/>
      <c r="BG745" s="754"/>
      <c r="BH745" s="754"/>
      <c r="BI745" s="754"/>
      <c r="BJ745" s="754"/>
    </row>
    <row r="746" spans="6:62" ht="93" customHeight="1" x14ac:dyDescent="0.2">
      <c r="F746" s="790"/>
      <c r="G746" s="791"/>
      <c r="H746" s="791"/>
      <c r="I746" s="791"/>
      <c r="J746" s="791"/>
      <c r="K746" s="791"/>
      <c r="L746" s="791"/>
      <c r="M746" s="791"/>
      <c r="N746" s="791"/>
      <c r="U746" s="793"/>
      <c r="V746" s="794"/>
      <c r="W746" s="794"/>
      <c r="X746" s="794"/>
      <c r="Y746" s="794"/>
      <c r="Z746" s="794"/>
      <c r="AA746" s="794"/>
      <c r="AB746" s="794"/>
      <c r="AC746" s="794"/>
      <c r="AD746" s="794"/>
      <c r="AE746" s="794"/>
      <c r="AF746" s="794"/>
      <c r="AG746" s="794"/>
      <c r="AH746" s="794"/>
      <c r="AI746" s="794"/>
      <c r="AJ746" s="794"/>
      <c r="AK746" s="794"/>
      <c r="AL746" s="806"/>
      <c r="AZ746" s="808"/>
      <c r="BA746" s="754"/>
      <c r="BB746" s="754"/>
      <c r="BC746" s="754"/>
      <c r="BD746" s="754"/>
      <c r="BE746" s="754"/>
      <c r="BF746" s="754"/>
      <c r="BG746" s="754"/>
      <c r="BH746" s="754"/>
      <c r="BI746" s="754"/>
      <c r="BJ746" s="754"/>
    </row>
    <row r="747" spans="6:62" ht="93" customHeight="1" x14ac:dyDescent="0.2">
      <c r="F747" s="790"/>
      <c r="G747" s="791"/>
      <c r="H747" s="791"/>
      <c r="I747" s="791"/>
      <c r="J747" s="791"/>
      <c r="K747" s="791"/>
      <c r="L747" s="791"/>
      <c r="M747" s="791"/>
      <c r="N747" s="791"/>
      <c r="U747" s="793"/>
      <c r="V747" s="794"/>
      <c r="W747" s="794"/>
      <c r="X747" s="794"/>
      <c r="Y747" s="794"/>
      <c r="Z747" s="794"/>
      <c r="AA747" s="794"/>
      <c r="AB747" s="794"/>
      <c r="AC747" s="794"/>
      <c r="AD747" s="794"/>
      <c r="AE747" s="794"/>
      <c r="AF747" s="794"/>
      <c r="AG747" s="794"/>
      <c r="AH747" s="794"/>
      <c r="AI747" s="794"/>
      <c r="AJ747" s="794"/>
      <c r="AK747" s="794"/>
      <c r="AL747" s="806"/>
      <c r="AZ747" s="808"/>
      <c r="BA747" s="754"/>
      <c r="BB747" s="754"/>
      <c r="BC747" s="754"/>
      <c r="BD747" s="754"/>
      <c r="BE747" s="754"/>
      <c r="BF747" s="754"/>
      <c r="BG747" s="754"/>
      <c r="BH747" s="754"/>
      <c r="BI747" s="754"/>
      <c r="BJ747" s="754"/>
    </row>
    <row r="748" spans="6:62" ht="93" customHeight="1" x14ac:dyDescent="0.2">
      <c r="F748" s="790"/>
      <c r="G748" s="791"/>
      <c r="H748" s="791"/>
      <c r="I748" s="791"/>
      <c r="J748" s="791"/>
      <c r="K748" s="791"/>
      <c r="L748" s="791"/>
      <c r="M748" s="791"/>
      <c r="N748" s="791"/>
      <c r="U748" s="793"/>
      <c r="V748" s="794"/>
      <c r="W748" s="794"/>
      <c r="X748" s="794"/>
      <c r="Y748" s="794"/>
      <c r="Z748" s="794"/>
      <c r="AA748" s="794"/>
      <c r="AB748" s="794"/>
      <c r="AC748" s="794"/>
      <c r="AD748" s="794"/>
      <c r="AE748" s="794"/>
      <c r="AF748" s="794"/>
      <c r="AG748" s="794"/>
      <c r="AH748" s="794"/>
      <c r="AI748" s="794"/>
      <c r="AJ748" s="794"/>
      <c r="AK748" s="794"/>
      <c r="AL748" s="806"/>
      <c r="AZ748" s="808"/>
      <c r="BA748" s="754"/>
      <c r="BB748" s="754"/>
      <c r="BC748" s="754"/>
      <c r="BD748" s="754"/>
      <c r="BE748" s="754"/>
      <c r="BF748" s="754"/>
      <c r="BG748" s="754"/>
      <c r="BH748" s="754"/>
      <c r="BI748" s="754"/>
      <c r="BJ748" s="754"/>
    </row>
    <row r="749" spans="6:62" ht="93" customHeight="1" x14ac:dyDescent="0.2">
      <c r="F749" s="790"/>
      <c r="G749" s="791"/>
      <c r="H749" s="791"/>
      <c r="I749" s="791"/>
      <c r="J749" s="791"/>
      <c r="K749" s="791"/>
      <c r="L749" s="791"/>
      <c r="M749" s="791"/>
      <c r="N749" s="791"/>
      <c r="U749" s="793"/>
      <c r="V749" s="794"/>
      <c r="W749" s="794"/>
      <c r="X749" s="794"/>
      <c r="Y749" s="794"/>
      <c r="Z749" s="794"/>
      <c r="AA749" s="794"/>
      <c r="AB749" s="794"/>
      <c r="AC749" s="794"/>
      <c r="AD749" s="794"/>
      <c r="AE749" s="794"/>
      <c r="AF749" s="794"/>
      <c r="AG749" s="794"/>
      <c r="AH749" s="794"/>
      <c r="AI749" s="794"/>
      <c r="AJ749" s="794"/>
      <c r="AK749" s="794"/>
      <c r="AL749" s="806"/>
      <c r="AZ749" s="808"/>
      <c r="BA749" s="754"/>
      <c r="BB749" s="754"/>
      <c r="BC749" s="754"/>
      <c r="BD749" s="754"/>
      <c r="BE749" s="754"/>
      <c r="BF749" s="754"/>
      <c r="BG749" s="754"/>
      <c r="BH749" s="754"/>
      <c r="BI749" s="754"/>
      <c r="BJ749" s="754"/>
    </row>
    <row r="750" spans="6:62" ht="93" customHeight="1" x14ac:dyDescent="0.2">
      <c r="F750" s="790"/>
      <c r="G750" s="791"/>
      <c r="H750" s="791"/>
      <c r="I750" s="791"/>
      <c r="J750" s="791"/>
      <c r="K750" s="791"/>
      <c r="L750" s="791"/>
      <c r="M750" s="791"/>
      <c r="N750" s="791"/>
      <c r="U750" s="793"/>
      <c r="V750" s="794"/>
      <c r="W750" s="794"/>
      <c r="X750" s="794"/>
      <c r="Y750" s="794"/>
      <c r="Z750" s="794"/>
      <c r="AA750" s="794"/>
      <c r="AB750" s="794"/>
      <c r="AC750" s="794"/>
      <c r="AD750" s="794"/>
      <c r="AE750" s="794"/>
      <c r="AF750" s="794"/>
      <c r="AG750" s="794"/>
      <c r="AH750" s="794"/>
      <c r="AI750" s="794"/>
      <c r="AJ750" s="794"/>
      <c r="AK750" s="794"/>
      <c r="AL750" s="806"/>
      <c r="AZ750" s="808"/>
      <c r="BA750" s="754"/>
      <c r="BB750" s="754"/>
      <c r="BC750" s="754"/>
      <c r="BD750" s="754"/>
      <c r="BE750" s="754"/>
      <c r="BF750" s="754"/>
      <c r="BG750" s="754"/>
      <c r="BH750" s="754"/>
      <c r="BI750" s="754"/>
      <c r="BJ750" s="754"/>
    </row>
    <row r="751" spans="6:62" ht="93" customHeight="1" x14ac:dyDescent="0.2">
      <c r="F751" s="790"/>
      <c r="G751" s="791"/>
      <c r="H751" s="791"/>
      <c r="I751" s="791"/>
      <c r="J751" s="791"/>
      <c r="K751" s="791"/>
      <c r="L751" s="791"/>
      <c r="M751" s="791"/>
      <c r="N751" s="791"/>
      <c r="U751" s="793"/>
      <c r="V751" s="794"/>
      <c r="W751" s="794"/>
      <c r="X751" s="794"/>
      <c r="Y751" s="794"/>
      <c r="Z751" s="794"/>
      <c r="AA751" s="794"/>
      <c r="AB751" s="794"/>
      <c r="AC751" s="794"/>
      <c r="AD751" s="794"/>
      <c r="AE751" s="794"/>
      <c r="AF751" s="794"/>
      <c r="AG751" s="794"/>
      <c r="AH751" s="794"/>
      <c r="AI751" s="794"/>
      <c r="AJ751" s="794"/>
      <c r="AK751" s="794"/>
      <c r="AL751" s="806"/>
      <c r="AZ751" s="808"/>
      <c r="BA751" s="754"/>
      <c r="BB751" s="754"/>
      <c r="BC751" s="754"/>
      <c r="BD751" s="754"/>
      <c r="BE751" s="754"/>
      <c r="BF751" s="754"/>
      <c r="BG751" s="754"/>
      <c r="BH751" s="754"/>
      <c r="BI751" s="754"/>
      <c r="BJ751" s="754"/>
    </row>
    <row r="752" spans="6:62" ht="93" customHeight="1" x14ac:dyDescent="0.2">
      <c r="F752" s="790"/>
      <c r="G752" s="791"/>
      <c r="H752" s="791"/>
      <c r="I752" s="791"/>
      <c r="J752" s="791"/>
      <c r="K752" s="791"/>
      <c r="L752" s="791"/>
      <c r="M752" s="791"/>
      <c r="N752" s="791"/>
      <c r="U752" s="793"/>
      <c r="V752" s="794"/>
      <c r="W752" s="794"/>
      <c r="X752" s="794"/>
      <c r="Y752" s="794"/>
      <c r="Z752" s="794"/>
      <c r="AA752" s="794"/>
      <c r="AB752" s="794"/>
      <c r="AC752" s="794"/>
      <c r="AD752" s="794"/>
      <c r="AE752" s="794"/>
      <c r="AF752" s="794"/>
      <c r="AG752" s="794"/>
      <c r="AH752" s="794"/>
      <c r="AI752" s="794"/>
      <c r="AJ752" s="794"/>
      <c r="AK752" s="794"/>
      <c r="AL752" s="806"/>
      <c r="AZ752" s="808"/>
      <c r="BA752" s="754"/>
      <c r="BB752" s="754"/>
      <c r="BC752" s="754"/>
      <c r="BD752" s="754"/>
      <c r="BE752" s="754"/>
      <c r="BF752" s="754"/>
      <c r="BG752" s="754"/>
      <c r="BH752" s="754"/>
      <c r="BI752" s="754"/>
      <c r="BJ752" s="754"/>
    </row>
    <row r="753" spans="6:62" ht="93" customHeight="1" x14ac:dyDescent="0.2">
      <c r="F753" s="790"/>
      <c r="G753" s="791"/>
      <c r="H753" s="791"/>
      <c r="I753" s="791"/>
      <c r="J753" s="791"/>
      <c r="K753" s="791"/>
      <c r="L753" s="791"/>
      <c r="M753" s="791"/>
      <c r="N753" s="791"/>
      <c r="U753" s="793"/>
      <c r="V753" s="794"/>
      <c r="W753" s="794"/>
      <c r="X753" s="794"/>
      <c r="Y753" s="794"/>
      <c r="Z753" s="794"/>
      <c r="AA753" s="794"/>
      <c r="AB753" s="794"/>
      <c r="AC753" s="794"/>
      <c r="AD753" s="794"/>
      <c r="AE753" s="794"/>
      <c r="AF753" s="794"/>
      <c r="AG753" s="794"/>
      <c r="AH753" s="794"/>
      <c r="AI753" s="794"/>
      <c r="AJ753" s="794"/>
      <c r="AK753" s="794"/>
      <c r="AL753" s="806"/>
      <c r="AZ753" s="808"/>
      <c r="BA753" s="754"/>
      <c r="BB753" s="754"/>
      <c r="BC753" s="754"/>
      <c r="BD753" s="754"/>
      <c r="BE753" s="754"/>
      <c r="BF753" s="754"/>
      <c r="BG753" s="754"/>
      <c r="BH753" s="754"/>
      <c r="BI753" s="754"/>
      <c r="BJ753" s="754"/>
    </row>
    <row r="754" spans="6:62" ht="93" customHeight="1" x14ac:dyDescent="0.2">
      <c r="F754" s="790"/>
      <c r="G754" s="791"/>
      <c r="H754" s="791"/>
      <c r="I754" s="791"/>
      <c r="J754" s="791"/>
      <c r="K754" s="791"/>
      <c r="L754" s="791"/>
      <c r="M754" s="791"/>
      <c r="N754" s="791"/>
      <c r="U754" s="793"/>
      <c r="V754" s="794"/>
      <c r="W754" s="794"/>
      <c r="X754" s="794"/>
      <c r="Y754" s="794"/>
      <c r="Z754" s="794"/>
      <c r="AA754" s="794"/>
      <c r="AB754" s="794"/>
      <c r="AC754" s="794"/>
      <c r="AD754" s="794"/>
      <c r="AE754" s="794"/>
      <c r="AF754" s="794"/>
      <c r="AG754" s="794"/>
      <c r="AH754" s="794"/>
      <c r="AI754" s="794"/>
      <c r="AJ754" s="794"/>
      <c r="AK754" s="794"/>
      <c r="AL754" s="806"/>
      <c r="AZ754" s="808"/>
      <c r="BA754" s="754"/>
      <c r="BB754" s="754"/>
      <c r="BC754" s="754"/>
      <c r="BD754" s="754"/>
      <c r="BE754" s="754"/>
      <c r="BF754" s="754"/>
      <c r="BG754" s="754"/>
      <c r="BH754" s="754"/>
      <c r="BI754" s="754"/>
      <c r="BJ754" s="754"/>
    </row>
    <row r="755" spans="6:62" ht="93" customHeight="1" x14ac:dyDescent="0.2">
      <c r="F755" s="790"/>
      <c r="G755" s="791"/>
      <c r="H755" s="791"/>
      <c r="I755" s="791"/>
      <c r="J755" s="791"/>
      <c r="K755" s="791"/>
      <c r="L755" s="791"/>
      <c r="M755" s="791"/>
      <c r="N755" s="791"/>
      <c r="U755" s="793"/>
      <c r="V755" s="794"/>
      <c r="W755" s="794"/>
      <c r="X755" s="794"/>
      <c r="Y755" s="794"/>
      <c r="Z755" s="794"/>
      <c r="AA755" s="794"/>
      <c r="AB755" s="794"/>
      <c r="AC755" s="794"/>
      <c r="AD755" s="794"/>
      <c r="AE755" s="794"/>
      <c r="AF755" s="794"/>
      <c r="AG755" s="794"/>
      <c r="AH755" s="794"/>
      <c r="AI755" s="794"/>
      <c r="AJ755" s="794"/>
      <c r="AK755" s="794"/>
      <c r="AL755" s="806"/>
      <c r="AZ755" s="808"/>
      <c r="BA755" s="754"/>
      <c r="BB755" s="754"/>
      <c r="BC755" s="754"/>
      <c r="BD755" s="754"/>
      <c r="BE755" s="754"/>
      <c r="BF755" s="754"/>
      <c r="BG755" s="754"/>
      <c r="BH755" s="754"/>
      <c r="BI755" s="754"/>
      <c r="BJ755" s="754"/>
    </row>
    <row r="756" spans="6:62" ht="93" customHeight="1" x14ac:dyDescent="0.2">
      <c r="F756" s="790"/>
      <c r="G756" s="791"/>
      <c r="H756" s="791"/>
      <c r="I756" s="791"/>
      <c r="J756" s="791"/>
      <c r="K756" s="791"/>
      <c r="L756" s="791"/>
      <c r="M756" s="791"/>
      <c r="N756" s="791"/>
      <c r="U756" s="793"/>
      <c r="V756" s="794"/>
      <c r="W756" s="794"/>
      <c r="X756" s="794"/>
      <c r="Y756" s="794"/>
      <c r="Z756" s="794"/>
      <c r="AA756" s="794"/>
      <c r="AB756" s="794"/>
      <c r="AC756" s="794"/>
      <c r="AD756" s="794"/>
      <c r="AE756" s="794"/>
      <c r="AF756" s="794"/>
      <c r="AG756" s="794"/>
      <c r="AH756" s="794"/>
      <c r="AI756" s="794"/>
      <c r="AJ756" s="794"/>
      <c r="AK756" s="794"/>
      <c r="AL756" s="806"/>
      <c r="AZ756" s="808"/>
      <c r="BA756" s="754"/>
      <c r="BB756" s="754"/>
      <c r="BC756" s="754"/>
      <c r="BD756" s="754"/>
      <c r="BE756" s="754"/>
      <c r="BF756" s="754"/>
      <c r="BG756" s="754"/>
      <c r="BH756" s="754"/>
      <c r="BI756" s="754"/>
      <c r="BJ756" s="754"/>
    </row>
    <row r="757" spans="6:62" ht="93" customHeight="1" x14ac:dyDescent="0.2">
      <c r="F757" s="790"/>
      <c r="G757" s="791"/>
      <c r="H757" s="791"/>
      <c r="I757" s="791"/>
      <c r="J757" s="791"/>
      <c r="K757" s="791"/>
      <c r="L757" s="791"/>
      <c r="M757" s="791"/>
      <c r="N757" s="791"/>
      <c r="U757" s="793"/>
      <c r="V757" s="794"/>
      <c r="W757" s="794"/>
      <c r="X757" s="794"/>
      <c r="Y757" s="794"/>
      <c r="Z757" s="794"/>
      <c r="AA757" s="794"/>
      <c r="AB757" s="794"/>
      <c r="AC757" s="794"/>
      <c r="AD757" s="794"/>
      <c r="AE757" s="794"/>
      <c r="AF757" s="794"/>
      <c r="AG757" s="794"/>
      <c r="AH757" s="794"/>
      <c r="AI757" s="794"/>
      <c r="AJ757" s="794"/>
      <c r="AK757" s="794"/>
      <c r="AL757" s="806"/>
      <c r="AZ757" s="808"/>
      <c r="BA757" s="754"/>
      <c r="BB757" s="754"/>
      <c r="BC757" s="754"/>
      <c r="BD757" s="754"/>
      <c r="BE757" s="754"/>
      <c r="BF757" s="754"/>
      <c r="BG757" s="754"/>
      <c r="BH757" s="754"/>
      <c r="BI757" s="754"/>
      <c r="BJ757" s="754"/>
    </row>
    <row r="758" spans="6:62" ht="93" customHeight="1" x14ac:dyDescent="0.2">
      <c r="F758" s="790"/>
      <c r="G758" s="791"/>
      <c r="H758" s="791"/>
      <c r="I758" s="791"/>
      <c r="J758" s="791"/>
      <c r="K758" s="791"/>
      <c r="L758" s="791"/>
      <c r="M758" s="791"/>
      <c r="N758" s="791"/>
      <c r="U758" s="793"/>
      <c r="V758" s="794"/>
      <c r="W758" s="794"/>
      <c r="X758" s="794"/>
      <c r="Y758" s="794"/>
      <c r="Z758" s="794"/>
      <c r="AA758" s="794"/>
      <c r="AB758" s="794"/>
      <c r="AC758" s="794"/>
      <c r="AD758" s="794"/>
      <c r="AE758" s="794"/>
      <c r="AF758" s="794"/>
      <c r="AG758" s="794"/>
      <c r="AH758" s="794"/>
      <c r="AI758" s="794"/>
      <c r="AJ758" s="794"/>
      <c r="AK758" s="794"/>
      <c r="AL758" s="806"/>
      <c r="AZ758" s="808"/>
      <c r="BA758" s="754"/>
      <c r="BB758" s="754"/>
      <c r="BC758" s="754"/>
      <c r="BD758" s="754"/>
      <c r="BE758" s="754"/>
      <c r="BF758" s="754"/>
      <c r="BG758" s="754"/>
      <c r="BH758" s="754"/>
      <c r="BI758" s="754"/>
      <c r="BJ758" s="754"/>
    </row>
    <row r="759" spans="6:62" ht="93" customHeight="1" x14ac:dyDescent="0.2">
      <c r="F759" s="790"/>
      <c r="G759" s="791"/>
      <c r="H759" s="791"/>
      <c r="I759" s="791"/>
      <c r="J759" s="791"/>
      <c r="K759" s="791"/>
      <c r="L759" s="791"/>
      <c r="M759" s="791"/>
      <c r="N759" s="791"/>
      <c r="U759" s="793"/>
      <c r="V759" s="794"/>
      <c r="W759" s="794"/>
      <c r="X759" s="794"/>
      <c r="Y759" s="794"/>
      <c r="Z759" s="794"/>
      <c r="AA759" s="794"/>
      <c r="AB759" s="794"/>
      <c r="AC759" s="794"/>
      <c r="AD759" s="794"/>
      <c r="AE759" s="794"/>
      <c r="AF759" s="794"/>
      <c r="AG759" s="794"/>
      <c r="AH759" s="794"/>
      <c r="AI759" s="794"/>
      <c r="AJ759" s="794"/>
      <c r="AK759" s="794"/>
      <c r="AL759" s="806"/>
      <c r="AZ759" s="808"/>
      <c r="BA759" s="754"/>
      <c r="BB759" s="754"/>
      <c r="BC759" s="754"/>
      <c r="BD759" s="754"/>
      <c r="BE759" s="754"/>
      <c r="BF759" s="754"/>
      <c r="BG759" s="754"/>
      <c r="BH759" s="754"/>
      <c r="BI759" s="754"/>
      <c r="BJ759" s="754"/>
    </row>
    <row r="760" spans="6:62" ht="93" customHeight="1" x14ac:dyDescent="0.2">
      <c r="F760" s="790"/>
      <c r="G760" s="791"/>
      <c r="H760" s="791"/>
      <c r="I760" s="791"/>
      <c r="J760" s="791"/>
      <c r="K760" s="791"/>
      <c r="L760" s="791"/>
      <c r="M760" s="791"/>
      <c r="N760" s="791"/>
      <c r="U760" s="793"/>
      <c r="V760" s="794"/>
      <c r="W760" s="794"/>
      <c r="X760" s="794"/>
      <c r="Y760" s="794"/>
      <c r="Z760" s="794"/>
      <c r="AA760" s="794"/>
      <c r="AB760" s="794"/>
      <c r="AC760" s="794"/>
      <c r="AD760" s="794"/>
      <c r="AE760" s="794"/>
      <c r="AF760" s="794"/>
      <c r="AG760" s="794"/>
      <c r="AH760" s="794"/>
      <c r="AI760" s="794"/>
      <c r="AJ760" s="794"/>
      <c r="AK760" s="794"/>
      <c r="AL760" s="806"/>
      <c r="AZ760" s="808"/>
      <c r="BA760" s="754"/>
      <c r="BB760" s="754"/>
      <c r="BC760" s="754"/>
      <c r="BD760" s="754"/>
      <c r="BE760" s="754"/>
      <c r="BF760" s="754"/>
      <c r="BG760" s="754"/>
      <c r="BH760" s="754"/>
      <c r="BI760" s="754"/>
      <c r="BJ760" s="754"/>
    </row>
    <row r="761" spans="6:62" ht="93" customHeight="1" x14ac:dyDescent="0.2">
      <c r="F761" s="790"/>
      <c r="G761" s="791"/>
      <c r="H761" s="791"/>
      <c r="I761" s="791"/>
      <c r="J761" s="791"/>
      <c r="K761" s="791"/>
      <c r="L761" s="791"/>
      <c r="M761" s="791"/>
      <c r="N761" s="791"/>
      <c r="U761" s="793"/>
      <c r="V761" s="794"/>
      <c r="W761" s="794"/>
      <c r="X761" s="794"/>
      <c r="Y761" s="794"/>
      <c r="Z761" s="794"/>
      <c r="AA761" s="794"/>
      <c r="AB761" s="794"/>
      <c r="AC761" s="794"/>
      <c r="AD761" s="794"/>
      <c r="AE761" s="794"/>
      <c r="AF761" s="794"/>
      <c r="AG761" s="794"/>
      <c r="AH761" s="794"/>
      <c r="AI761" s="794"/>
      <c r="AJ761" s="794"/>
      <c r="AK761" s="794"/>
      <c r="AL761" s="806"/>
      <c r="AZ761" s="808"/>
      <c r="BA761" s="754"/>
      <c r="BB761" s="754"/>
      <c r="BC761" s="754"/>
      <c r="BD761" s="754"/>
      <c r="BE761" s="754"/>
      <c r="BF761" s="754"/>
      <c r="BG761" s="754"/>
      <c r="BH761" s="754"/>
      <c r="BI761" s="754"/>
      <c r="BJ761" s="754"/>
    </row>
    <row r="762" spans="6:62" ht="93" customHeight="1" x14ac:dyDescent="0.2">
      <c r="F762" s="790"/>
      <c r="G762" s="791"/>
      <c r="H762" s="791"/>
      <c r="I762" s="791"/>
      <c r="J762" s="791"/>
      <c r="K762" s="791"/>
      <c r="L762" s="791"/>
      <c r="M762" s="791"/>
      <c r="N762" s="791"/>
      <c r="U762" s="793"/>
      <c r="V762" s="794"/>
      <c r="W762" s="794"/>
      <c r="X762" s="794"/>
      <c r="Y762" s="794"/>
      <c r="Z762" s="794"/>
      <c r="AA762" s="794"/>
      <c r="AB762" s="794"/>
      <c r="AC762" s="794"/>
      <c r="AD762" s="794"/>
      <c r="AE762" s="794"/>
      <c r="AF762" s="794"/>
      <c r="AG762" s="794"/>
      <c r="AH762" s="794"/>
      <c r="AI762" s="794"/>
      <c r="AJ762" s="794"/>
      <c r="AK762" s="794"/>
      <c r="AL762" s="806"/>
      <c r="AZ762" s="808"/>
      <c r="BA762" s="754"/>
      <c r="BB762" s="754"/>
      <c r="BC762" s="754"/>
      <c r="BD762" s="754"/>
      <c r="BE762" s="754"/>
      <c r="BF762" s="754"/>
      <c r="BG762" s="754"/>
      <c r="BH762" s="754"/>
      <c r="BI762" s="754"/>
      <c r="BJ762" s="754"/>
    </row>
    <row r="763" spans="6:62" ht="93" customHeight="1" x14ac:dyDescent="0.2">
      <c r="F763" s="790"/>
      <c r="G763" s="791"/>
      <c r="H763" s="791"/>
      <c r="I763" s="791"/>
      <c r="J763" s="791"/>
      <c r="K763" s="791"/>
      <c r="L763" s="791"/>
      <c r="M763" s="791"/>
      <c r="N763" s="791"/>
      <c r="U763" s="793"/>
      <c r="V763" s="794"/>
      <c r="W763" s="794"/>
      <c r="X763" s="794"/>
      <c r="Y763" s="794"/>
      <c r="Z763" s="794"/>
      <c r="AA763" s="794"/>
      <c r="AB763" s="794"/>
      <c r="AC763" s="794"/>
      <c r="AD763" s="794"/>
      <c r="AE763" s="794"/>
      <c r="AF763" s="794"/>
      <c r="AG763" s="794"/>
      <c r="AH763" s="794"/>
      <c r="AI763" s="794"/>
      <c r="AJ763" s="794"/>
      <c r="AK763" s="794"/>
      <c r="AL763" s="806"/>
      <c r="AZ763" s="808"/>
      <c r="BA763" s="754"/>
      <c r="BB763" s="754"/>
      <c r="BC763" s="754"/>
      <c r="BD763" s="754"/>
      <c r="BE763" s="754"/>
      <c r="BF763" s="754"/>
      <c r="BG763" s="754"/>
      <c r="BH763" s="754"/>
      <c r="BI763" s="754"/>
      <c r="BJ763" s="754"/>
    </row>
    <row r="764" spans="6:62" ht="93" customHeight="1" x14ac:dyDescent="0.2">
      <c r="F764" s="790"/>
      <c r="G764" s="791"/>
      <c r="H764" s="791"/>
      <c r="I764" s="791"/>
      <c r="J764" s="791"/>
      <c r="K764" s="791"/>
      <c r="L764" s="791"/>
      <c r="M764" s="791"/>
      <c r="N764" s="791"/>
      <c r="U764" s="793"/>
      <c r="V764" s="794"/>
      <c r="W764" s="794"/>
      <c r="X764" s="794"/>
      <c r="Y764" s="794"/>
      <c r="Z764" s="794"/>
      <c r="AA764" s="794"/>
      <c r="AB764" s="794"/>
      <c r="AC764" s="794"/>
      <c r="AD764" s="794"/>
      <c r="AE764" s="794"/>
      <c r="AF764" s="794"/>
      <c r="AG764" s="794"/>
      <c r="AH764" s="794"/>
      <c r="AI764" s="794"/>
      <c r="AJ764" s="794"/>
      <c r="AK764" s="794"/>
      <c r="AL764" s="806"/>
      <c r="AZ764" s="808"/>
      <c r="BA764" s="754"/>
      <c r="BB764" s="754"/>
      <c r="BC764" s="754"/>
      <c r="BD764" s="754"/>
      <c r="BE764" s="754"/>
      <c r="BF764" s="754"/>
      <c r="BG764" s="754"/>
      <c r="BH764" s="754"/>
      <c r="BI764" s="754"/>
      <c r="BJ764" s="754"/>
    </row>
    <row r="765" spans="6:62" ht="93" customHeight="1" x14ac:dyDescent="0.2">
      <c r="F765" s="790"/>
      <c r="G765" s="791"/>
      <c r="H765" s="791"/>
      <c r="I765" s="791"/>
      <c r="J765" s="791"/>
      <c r="K765" s="791"/>
      <c r="L765" s="791"/>
      <c r="M765" s="791"/>
      <c r="N765" s="791"/>
      <c r="U765" s="793"/>
      <c r="V765" s="794"/>
      <c r="W765" s="794"/>
      <c r="X765" s="794"/>
      <c r="Y765" s="794"/>
      <c r="Z765" s="794"/>
      <c r="AA765" s="794"/>
      <c r="AB765" s="794"/>
      <c r="AC765" s="794"/>
      <c r="AD765" s="794"/>
      <c r="AE765" s="794"/>
      <c r="AF765" s="794"/>
      <c r="AG765" s="794"/>
      <c r="AH765" s="794"/>
      <c r="AI765" s="794"/>
      <c r="AJ765" s="794"/>
      <c r="AK765" s="794"/>
      <c r="AL765" s="806"/>
      <c r="AZ765" s="808"/>
      <c r="BA765" s="754"/>
      <c r="BB765" s="754"/>
      <c r="BC765" s="754"/>
      <c r="BD765" s="754"/>
      <c r="BE765" s="754"/>
      <c r="BF765" s="754"/>
      <c r="BG765" s="754"/>
      <c r="BH765" s="754"/>
      <c r="BI765" s="754"/>
      <c r="BJ765" s="754"/>
    </row>
    <row r="766" spans="6:62" ht="93" customHeight="1" x14ac:dyDescent="0.2">
      <c r="F766" s="790"/>
      <c r="G766" s="791"/>
      <c r="H766" s="791"/>
      <c r="I766" s="791"/>
      <c r="J766" s="791"/>
      <c r="K766" s="791"/>
      <c r="L766" s="791"/>
      <c r="M766" s="791"/>
      <c r="N766" s="791"/>
      <c r="U766" s="793"/>
      <c r="V766" s="794"/>
      <c r="W766" s="794"/>
      <c r="X766" s="794"/>
      <c r="Y766" s="794"/>
      <c r="Z766" s="794"/>
      <c r="AA766" s="794"/>
      <c r="AB766" s="794"/>
      <c r="AC766" s="794"/>
      <c r="AD766" s="794"/>
      <c r="AE766" s="794"/>
      <c r="AF766" s="794"/>
      <c r="AG766" s="794"/>
      <c r="AH766" s="794"/>
      <c r="AI766" s="794"/>
      <c r="AJ766" s="794"/>
      <c r="AK766" s="794"/>
      <c r="AL766" s="806"/>
      <c r="AZ766" s="808"/>
      <c r="BA766" s="754"/>
      <c r="BB766" s="754"/>
      <c r="BC766" s="754"/>
      <c r="BD766" s="754"/>
      <c r="BE766" s="754"/>
      <c r="BF766" s="754"/>
      <c r="BG766" s="754"/>
      <c r="BH766" s="754"/>
      <c r="BI766" s="754"/>
      <c r="BJ766" s="754"/>
    </row>
    <row r="767" spans="6:62" ht="93" customHeight="1" x14ac:dyDescent="0.2">
      <c r="F767" s="790"/>
      <c r="G767" s="791"/>
      <c r="H767" s="791"/>
      <c r="I767" s="791"/>
      <c r="J767" s="791"/>
      <c r="K767" s="791"/>
      <c r="L767" s="791"/>
      <c r="M767" s="791"/>
      <c r="N767" s="791"/>
      <c r="U767" s="793"/>
      <c r="V767" s="794"/>
      <c r="W767" s="794"/>
      <c r="X767" s="794"/>
      <c r="Y767" s="794"/>
      <c r="Z767" s="794"/>
      <c r="AA767" s="794"/>
      <c r="AB767" s="794"/>
      <c r="AC767" s="794"/>
      <c r="AD767" s="794"/>
      <c r="AE767" s="794"/>
      <c r="AF767" s="794"/>
      <c r="AG767" s="794"/>
      <c r="AH767" s="794"/>
      <c r="AI767" s="794"/>
      <c r="AJ767" s="794"/>
      <c r="AK767" s="794"/>
      <c r="AL767" s="806"/>
      <c r="AZ767" s="808"/>
      <c r="BA767" s="754"/>
      <c r="BB767" s="754"/>
      <c r="BC767" s="754"/>
      <c r="BD767" s="754"/>
      <c r="BE767" s="754"/>
      <c r="BF767" s="754"/>
      <c r="BG767" s="754"/>
      <c r="BH767" s="754"/>
      <c r="BI767" s="754"/>
      <c r="BJ767" s="754"/>
    </row>
    <row r="768" spans="6:62" ht="93" customHeight="1" x14ac:dyDescent="0.2">
      <c r="F768" s="790"/>
      <c r="G768" s="791"/>
      <c r="H768" s="791"/>
      <c r="I768" s="791"/>
      <c r="J768" s="791"/>
      <c r="K768" s="791"/>
      <c r="L768" s="791"/>
      <c r="M768" s="791"/>
      <c r="N768" s="791"/>
      <c r="U768" s="793"/>
      <c r="V768" s="794"/>
      <c r="W768" s="794"/>
      <c r="X768" s="794"/>
      <c r="Y768" s="794"/>
      <c r="Z768" s="794"/>
      <c r="AA768" s="794"/>
      <c r="AB768" s="794"/>
      <c r="AC768" s="794"/>
      <c r="AD768" s="794"/>
      <c r="AE768" s="794"/>
      <c r="AF768" s="794"/>
      <c r="AG768" s="794"/>
      <c r="AH768" s="794"/>
      <c r="AI768" s="794"/>
      <c r="AJ768" s="794"/>
      <c r="AK768" s="794"/>
      <c r="AL768" s="806"/>
      <c r="AZ768" s="808"/>
      <c r="BA768" s="754"/>
      <c r="BB768" s="754"/>
      <c r="BC768" s="754"/>
      <c r="BD768" s="754"/>
      <c r="BE768" s="754"/>
      <c r="BF768" s="754"/>
      <c r="BG768" s="754"/>
      <c r="BH768" s="754"/>
      <c r="BI768" s="754"/>
      <c r="BJ768" s="754"/>
    </row>
    <row r="769" spans="6:62" ht="93" customHeight="1" x14ac:dyDescent="0.2">
      <c r="F769" s="790"/>
      <c r="G769" s="791"/>
      <c r="H769" s="791"/>
      <c r="I769" s="791"/>
      <c r="J769" s="791"/>
      <c r="K769" s="791"/>
      <c r="L769" s="791"/>
      <c r="M769" s="791"/>
      <c r="N769" s="791"/>
      <c r="U769" s="793"/>
      <c r="V769" s="794"/>
      <c r="W769" s="794"/>
      <c r="X769" s="794"/>
      <c r="Y769" s="794"/>
      <c r="Z769" s="794"/>
      <c r="AA769" s="794"/>
      <c r="AB769" s="794"/>
      <c r="AC769" s="794"/>
      <c r="AD769" s="794"/>
      <c r="AE769" s="794"/>
      <c r="AF769" s="794"/>
      <c r="AG769" s="794"/>
      <c r="AH769" s="794"/>
      <c r="AI769" s="794"/>
      <c r="AJ769" s="794"/>
      <c r="AK769" s="794"/>
      <c r="AL769" s="806"/>
      <c r="AZ769" s="808"/>
      <c r="BA769" s="754"/>
      <c r="BB769" s="754"/>
      <c r="BC769" s="754"/>
      <c r="BD769" s="754"/>
      <c r="BE769" s="754"/>
      <c r="BF769" s="754"/>
      <c r="BG769" s="754"/>
      <c r="BH769" s="754"/>
      <c r="BI769" s="754"/>
      <c r="BJ769" s="754"/>
    </row>
    <row r="770" spans="6:62" ht="93" customHeight="1" x14ac:dyDescent="0.2">
      <c r="F770" s="790"/>
      <c r="G770" s="791"/>
      <c r="H770" s="791"/>
      <c r="I770" s="791"/>
      <c r="J770" s="791"/>
      <c r="K770" s="791"/>
      <c r="L770" s="791"/>
      <c r="M770" s="791"/>
      <c r="N770" s="791"/>
      <c r="U770" s="793"/>
      <c r="V770" s="794"/>
      <c r="W770" s="794"/>
      <c r="X770" s="794"/>
      <c r="Y770" s="794"/>
      <c r="Z770" s="794"/>
      <c r="AA770" s="794"/>
      <c r="AB770" s="794"/>
      <c r="AC770" s="794"/>
      <c r="AD770" s="794"/>
      <c r="AE770" s="794"/>
      <c r="AF770" s="794"/>
      <c r="AG770" s="794"/>
      <c r="AH770" s="794"/>
      <c r="AI770" s="794"/>
      <c r="AJ770" s="794"/>
      <c r="AK770" s="794"/>
      <c r="AL770" s="806"/>
      <c r="AZ770" s="808"/>
      <c r="BA770" s="754"/>
      <c r="BB770" s="754"/>
      <c r="BC770" s="754"/>
      <c r="BD770" s="754"/>
      <c r="BE770" s="754"/>
      <c r="BF770" s="754"/>
      <c r="BG770" s="754"/>
      <c r="BH770" s="754"/>
      <c r="BI770" s="754"/>
      <c r="BJ770" s="754"/>
    </row>
    <row r="771" spans="6:62" ht="93" customHeight="1" x14ac:dyDescent="0.2">
      <c r="F771" s="790"/>
      <c r="G771" s="791"/>
      <c r="H771" s="791"/>
      <c r="I771" s="791"/>
      <c r="J771" s="791"/>
      <c r="K771" s="791"/>
      <c r="L771" s="791"/>
      <c r="M771" s="791"/>
      <c r="N771" s="791"/>
      <c r="U771" s="793"/>
      <c r="V771" s="794"/>
      <c r="W771" s="794"/>
      <c r="X771" s="794"/>
      <c r="Y771" s="794"/>
      <c r="Z771" s="794"/>
      <c r="AA771" s="794"/>
      <c r="AB771" s="794"/>
      <c r="AC771" s="794"/>
      <c r="AD771" s="794"/>
      <c r="AE771" s="794"/>
      <c r="AF771" s="794"/>
      <c r="AG771" s="794"/>
      <c r="AH771" s="794"/>
      <c r="AI771" s="794"/>
      <c r="AJ771" s="794"/>
      <c r="AK771" s="794"/>
      <c r="AL771" s="806"/>
      <c r="AZ771" s="808"/>
      <c r="BA771" s="754"/>
      <c r="BB771" s="754"/>
      <c r="BC771" s="754"/>
      <c r="BD771" s="754"/>
      <c r="BE771" s="754"/>
      <c r="BF771" s="754"/>
      <c r="BG771" s="754"/>
      <c r="BH771" s="754"/>
      <c r="BI771" s="754"/>
      <c r="BJ771" s="754"/>
    </row>
    <row r="772" spans="6:62" ht="93" customHeight="1" x14ac:dyDescent="0.2">
      <c r="F772" s="790"/>
      <c r="G772" s="791"/>
      <c r="H772" s="791"/>
      <c r="I772" s="791"/>
      <c r="J772" s="791"/>
      <c r="K772" s="791"/>
      <c r="L772" s="791"/>
      <c r="M772" s="791"/>
      <c r="N772" s="791"/>
      <c r="U772" s="793"/>
      <c r="V772" s="794"/>
      <c r="W772" s="794"/>
      <c r="X772" s="794"/>
      <c r="Y772" s="794"/>
      <c r="Z772" s="794"/>
      <c r="AA772" s="794"/>
      <c r="AB772" s="794"/>
      <c r="AC772" s="794"/>
      <c r="AD772" s="794"/>
      <c r="AE772" s="794"/>
      <c r="AF772" s="794"/>
      <c r="AG772" s="794"/>
      <c r="AH772" s="794"/>
      <c r="AI772" s="794"/>
      <c r="AJ772" s="794"/>
      <c r="AK772" s="794"/>
      <c r="AL772" s="806"/>
      <c r="AZ772" s="808"/>
      <c r="BA772" s="754"/>
      <c r="BB772" s="754"/>
      <c r="BC772" s="754"/>
      <c r="BD772" s="754"/>
      <c r="BE772" s="754"/>
      <c r="BF772" s="754"/>
      <c r="BG772" s="754"/>
      <c r="BH772" s="754"/>
      <c r="BI772" s="754"/>
      <c r="BJ772" s="754"/>
    </row>
    <row r="773" spans="6:62" ht="93" customHeight="1" x14ac:dyDescent="0.2">
      <c r="F773" s="790"/>
      <c r="G773" s="791"/>
      <c r="H773" s="791"/>
      <c r="I773" s="791"/>
      <c r="J773" s="791"/>
      <c r="K773" s="791"/>
      <c r="L773" s="791"/>
      <c r="M773" s="791"/>
      <c r="N773" s="791"/>
      <c r="U773" s="793"/>
      <c r="V773" s="794"/>
      <c r="W773" s="794"/>
      <c r="X773" s="794"/>
      <c r="Y773" s="794"/>
      <c r="Z773" s="794"/>
      <c r="AA773" s="794"/>
      <c r="AB773" s="794"/>
      <c r="AC773" s="794"/>
      <c r="AD773" s="794"/>
      <c r="AE773" s="794"/>
      <c r="AF773" s="794"/>
      <c r="AG773" s="794"/>
      <c r="AH773" s="794"/>
      <c r="AI773" s="794"/>
      <c r="AJ773" s="794"/>
      <c r="AK773" s="794"/>
      <c r="AL773" s="806"/>
      <c r="AZ773" s="808"/>
      <c r="BA773" s="754"/>
      <c r="BB773" s="754"/>
      <c r="BC773" s="754"/>
      <c r="BD773" s="754"/>
      <c r="BE773" s="754"/>
      <c r="BF773" s="754"/>
      <c r="BG773" s="754"/>
      <c r="BH773" s="754"/>
      <c r="BI773" s="754"/>
      <c r="BJ773" s="754"/>
    </row>
    <row r="774" spans="6:62" ht="93" customHeight="1" x14ac:dyDescent="0.2">
      <c r="F774" s="790"/>
      <c r="G774" s="791"/>
      <c r="H774" s="791"/>
      <c r="I774" s="791"/>
      <c r="J774" s="791"/>
      <c r="K774" s="791"/>
      <c r="L774" s="791"/>
      <c r="M774" s="791"/>
      <c r="N774" s="791"/>
      <c r="U774" s="793"/>
      <c r="V774" s="794"/>
      <c r="W774" s="794"/>
      <c r="X774" s="794"/>
      <c r="Y774" s="794"/>
      <c r="Z774" s="794"/>
      <c r="AA774" s="794"/>
      <c r="AB774" s="794"/>
      <c r="AC774" s="794"/>
      <c r="AD774" s="794"/>
      <c r="AE774" s="794"/>
      <c r="AF774" s="794"/>
      <c r="AG774" s="794"/>
      <c r="AH774" s="794"/>
      <c r="AI774" s="794"/>
      <c r="AJ774" s="794"/>
      <c r="AK774" s="794"/>
      <c r="AL774" s="806"/>
      <c r="AZ774" s="808"/>
      <c r="BA774" s="754"/>
      <c r="BB774" s="754"/>
      <c r="BC774" s="754"/>
      <c r="BD774" s="754"/>
      <c r="BE774" s="754"/>
      <c r="BF774" s="754"/>
      <c r="BG774" s="754"/>
      <c r="BH774" s="754"/>
      <c r="BI774" s="754"/>
      <c r="BJ774" s="754"/>
    </row>
    <row r="775" spans="6:62" ht="93" customHeight="1" x14ac:dyDescent="0.2">
      <c r="F775" s="790"/>
      <c r="G775" s="791"/>
      <c r="H775" s="791"/>
      <c r="I775" s="791"/>
      <c r="J775" s="791"/>
      <c r="K775" s="791"/>
      <c r="L775" s="791"/>
      <c r="M775" s="791"/>
      <c r="N775" s="791"/>
      <c r="U775" s="793"/>
      <c r="V775" s="794"/>
      <c r="W775" s="794"/>
      <c r="X775" s="794"/>
      <c r="Y775" s="794"/>
      <c r="Z775" s="794"/>
      <c r="AA775" s="794"/>
      <c r="AB775" s="794"/>
      <c r="AC775" s="794"/>
      <c r="AD775" s="794"/>
      <c r="AE775" s="794"/>
      <c r="AF775" s="794"/>
      <c r="AG775" s="794"/>
      <c r="AH775" s="794"/>
      <c r="AI775" s="794"/>
      <c r="AJ775" s="794"/>
      <c r="AK775" s="794"/>
      <c r="AL775" s="806"/>
      <c r="AZ775" s="808"/>
      <c r="BA775" s="754"/>
      <c r="BB775" s="754"/>
      <c r="BC775" s="754"/>
      <c r="BD775" s="754"/>
      <c r="BE775" s="754"/>
      <c r="BF775" s="754"/>
      <c r="BG775" s="754"/>
      <c r="BH775" s="754"/>
      <c r="BI775" s="754"/>
      <c r="BJ775" s="754"/>
    </row>
    <row r="776" spans="6:62" ht="93" customHeight="1" x14ac:dyDescent="0.2">
      <c r="F776" s="790"/>
      <c r="G776" s="791"/>
      <c r="H776" s="791"/>
      <c r="I776" s="791"/>
      <c r="J776" s="791"/>
      <c r="K776" s="791"/>
      <c r="L776" s="791"/>
      <c r="M776" s="791"/>
      <c r="N776" s="791"/>
      <c r="U776" s="793"/>
      <c r="V776" s="794"/>
      <c r="W776" s="794"/>
      <c r="X776" s="794"/>
      <c r="Y776" s="794"/>
      <c r="Z776" s="794"/>
      <c r="AA776" s="794"/>
      <c r="AB776" s="794"/>
      <c r="AC776" s="794"/>
      <c r="AD776" s="794"/>
      <c r="AE776" s="794"/>
      <c r="AF776" s="794"/>
      <c r="AG776" s="794"/>
      <c r="AH776" s="794"/>
      <c r="AI776" s="794"/>
      <c r="AJ776" s="794"/>
      <c r="AK776" s="794"/>
      <c r="AL776" s="806"/>
      <c r="AZ776" s="808"/>
      <c r="BA776" s="754"/>
      <c r="BB776" s="754"/>
      <c r="BC776" s="754"/>
      <c r="BD776" s="754"/>
      <c r="BE776" s="754"/>
      <c r="BF776" s="754"/>
      <c r="BG776" s="754"/>
      <c r="BH776" s="754"/>
      <c r="BI776" s="754"/>
      <c r="BJ776" s="754"/>
    </row>
    <row r="777" spans="6:62" ht="93" customHeight="1" x14ac:dyDescent="0.2">
      <c r="F777" s="790"/>
      <c r="G777" s="791"/>
      <c r="H777" s="791"/>
      <c r="I777" s="791"/>
      <c r="J777" s="791"/>
      <c r="K777" s="791"/>
      <c r="L777" s="791"/>
      <c r="M777" s="791"/>
      <c r="N777" s="791"/>
      <c r="U777" s="793"/>
      <c r="V777" s="794"/>
      <c r="W777" s="794"/>
      <c r="X777" s="794"/>
      <c r="Y777" s="794"/>
      <c r="Z777" s="794"/>
      <c r="AA777" s="794"/>
      <c r="AB777" s="794"/>
      <c r="AC777" s="794"/>
      <c r="AD777" s="794"/>
      <c r="AE777" s="794"/>
      <c r="AF777" s="794"/>
      <c r="AG777" s="794"/>
      <c r="AH777" s="794"/>
      <c r="AI777" s="794"/>
      <c r="AJ777" s="794"/>
      <c r="AK777" s="794"/>
      <c r="AL777" s="806"/>
      <c r="AZ777" s="808"/>
      <c r="BA777" s="754"/>
      <c r="BB777" s="754"/>
      <c r="BC777" s="754"/>
      <c r="BD777" s="754"/>
      <c r="BE777" s="754"/>
      <c r="BF777" s="754"/>
      <c r="BG777" s="754"/>
      <c r="BH777" s="754"/>
      <c r="BI777" s="754"/>
      <c r="BJ777" s="754"/>
    </row>
    <row r="778" spans="6:62" ht="93" customHeight="1" x14ac:dyDescent="0.2">
      <c r="F778" s="790"/>
      <c r="G778" s="791"/>
      <c r="H778" s="791"/>
      <c r="I778" s="791"/>
      <c r="J778" s="791"/>
      <c r="K778" s="791"/>
      <c r="L778" s="791"/>
      <c r="M778" s="791"/>
      <c r="N778" s="791"/>
      <c r="U778" s="793"/>
      <c r="V778" s="794"/>
      <c r="W778" s="794"/>
      <c r="X778" s="794"/>
      <c r="Y778" s="794"/>
      <c r="Z778" s="794"/>
      <c r="AA778" s="794"/>
      <c r="AB778" s="794"/>
      <c r="AC778" s="794"/>
      <c r="AD778" s="794"/>
      <c r="AE778" s="794"/>
      <c r="AF778" s="794"/>
      <c r="AG778" s="794"/>
      <c r="AH778" s="794"/>
      <c r="AI778" s="794"/>
      <c r="AJ778" s="794"/>
      <c r="AK778" s="794"/>
      <c r="AL778" s="806"/>
      <c r="AZ778" s="808"/>
      <c r="BA778" s="754"/>
      <c r="BB778" s="754"/>
      <c r="BC778" s="754"/>
      <c r="BD778" s="754"/>
      <c r="BE778" s="754"/>
      <c r="BF778" s="754"/>
      <c r="BG778" s="754"/>
      <c r="BH778" s="754"/>
      <c r="BI778" s="754"/>
      <c r="BJ778" s="754"/>
    </row>
    <row r="779" spans="6:62" ht="93" customHeight="1" x14ac:dyDescent="0.2">
      <c r="F779" s="790"/>
      <c r="G779" s="791"/>
      <c r="H779" s="791"/>
      <c r="I779" s="791"/>
      <c r="J779" s="791"/>
      <c r="K779" s="791"/>
      <c r="L779" s="791"/>
      <c r="M779" s="791"/>
      <c r="N779" s="791"/>
      <c r="U779" s="793"/>
      <c r="V779" s="794"/>
      <c r="W779" s="794"/>
      <c r="X779" s="794"/>
      <c r="Y779" s="794"/>
      <c r="Z779" s="794"/>
      <c r="AA779" s="794"/>
      <c r="AB779" s="794"/>
      <c r="AC779" s="794"/>
      <c r="AD779" s="794"/>
      <c r="AE779" s="794"/>
      <c r="AF779" s="794"/>
      <c r="AG779" s="794"/>
      <c r="AH779" s="794"/>
      <c r="AI779" s="794"/>
      <c r="AJ779" s="794"/>
      <c r="AK779" s="794"/>
      <c r="AL779" s="806"/>
      <c r="AZ779" s="808"/>
      <c r="BA779" s="754"/>
      <c r="BB779" s="754"/>
      <c r="BC779" s="754"/>
      <c r="BD779" s="754"/>
      <c r="BE779" s="754"/>
      <c r="BF779" s="754"/>
      <c r="BG779" s="754"/>
      <c r="BH779" s="754"/>
      <c r="BI779" s="754"/>
      <c r="BJ779" s="754"/>
    </row>
    <row r="780" spans="6:62" ht="93" customHeight="1" x14ac:dyDescent="0.2">
      <c r="F780" s="790"/>
      <c r="G780" s="791"/>
      <c r="H780" s="791"/>
      <c r="I780" s="791"/>
      <c r="J780" s="791"/>
      <c r="K780" s="791"/>
      <c r="L780" s="791"/>
      <c r="M780" s="791"/>
      <c r="N780" s="791"/>
      <c r="U780" s="793"/>
      <c r="V780" s="794"/>
      <c r="W780" s="794"/>
      <c r="X780" s="794"/>
      <c r="Y780" s="794"/>
      <c r="Z780" s="794"/>
      <c r="AA780" s="794"/>
      <c r="AB780" s="794"/>
      <c r="AC780" s="794"/>
      <c r="AD780" s="794"/>
      <c r="AE780" s="794"/>
      <c r="AF780" s="794"/>
      <c r="AG780" s="794"/>
      <c r="AH780" s="794"/>
      <c r="AI780" s="794"/>
      <c r="AJ780" s="794"/>
      <c r="AK780" s="794"/>
      <c r="AL780" s="806"/>
      <c r="AZ780" s="808"/>
      <c r="BA780" s="754"/>
      <c r="BB780" s="754"/>
      <c r="BC780" s="754"/>
      <c r="BD780" s="754"/>
      <c r="BE780" s="754"/>
      <c r="BF780" s="754"/>
      <c r="BG780" s="754"/>
      <c r="BH780" s="754"/>
      <c r="BI780" s="754"/>
      <c r="BJ780" s="754"/>
    </row>
    <row r="781" spans="6:62" ht="93" customHeight="1" x14ac:dyDescent="0.2">
      <c r="F781" s="790"/>
      <c r="G781" s="791"/>
      <c r="H781" s="791"/>
      <c r="I781" s="791"/>
      <c r="J781" s="791"/>
      <c r="K781" s="791"/>
      <c r="L781" s="791"/>
      <c r="M781" s="791"/>
      <c r="N781" s="791"/>
      <c r="U781" s="793"/>
      <c r="V781" s="794"/>
      <c r="W781" s="794"/>
      <c r="X781" s="794"/>
      <c r="Y781" s="794"/>
      <c r="Z781" s="794"/>
      <c r="AA781" s="794"/>
      <c r="AB781" s="794"/>
      <c r="AC781" s="794"/>
      <c r="AD781" s="794"/>
      <c r="AE781" s="794"/>
      <c r="AF781" s="794"/>
      <c r="AG781" s="794"/>
      <c r="AH781" s="794"/>
      <c r="AI781" s="794"/>
      <c r="AJ781" s="794"/>
      <c r="AK781" s="794"/>
      <c r="AL781" s="806"/>
      <c r="AZ781" s="808"/>
      <c r="BA781" s="754"/>
      <c r="BB781" s="754"/>
      <c r="BC781" s="754"/>
      <c r="BD781" s="754"/>
      <c r="BE781" s="754"/>
      <c r="BF781" s="754"/>
      <c r="BG781" s="754"/>
      <c r="BH781" s="754"/>
      <c r="BI781" s="754"/>
      <c r="BJ781" s="754"/>
    </row>
    <row r="782" spans="6:62" ht="93" customHeight="1" x14ac:dyDescent="0.2">
      <c r="F782" s="790"/>
      <c r="G782" s="791"/>
      <c r="H782" s="791"/>
      <c r="I782" s="791"/>
      <c r="J782" s="791"/>
      <c r="K782" s="791"/>
      <c r="L782" s="791"/>
      <c r="M782" s="791"/>
      <c r="N782" s="791"/>
      <c r="U782" s="793"/>
      <c r="V782" s="794"/>
      <c r="W782" s="794"/>
      <c r="X782" s="794"/>
      <c r="Y782" s="794"/>
      <c r="Z782" s="794"/>
      <c r="AA782" s="794"/>
      <c r="AB782" s="794"/>
      <c r="AC782" s="794"/>
      <c r="AD782" s="794"/>
      <c r="AE782" s="794"/>
      <c r="AF782" s="794"/>
      <c r="AG782" s="794"/>
      <c r="AH782" s="794"/>
      <c r="AI782" s="794"/>
      <c r="AJ782" s="794"/>
      <c r="AK782" s="794"/>
      <c r="AL782" s="806"/>
      <c r="AZ782" s="808"/>
      <c r="BA782" s="754"/>
      <c r="BB782" s="754"/>
      <c r="BC782" s="754"/>
      <c r="BD782" s="754"/>
      <c r="BE782" s="754"/>
      <c r="BF782" s="754"/>
      <c r="BG782" s="754"/>
      <c r="BH782" s="754"/>
      <c r="BI782" s="754"/>
      <c r="BJ782" s="754"/>
    </row>
    <row r="783" spans="6:62" ht="93" customHeight="1" x14ac:dyDescent="0.2">
      <c r="F783" s="790"/>
      <c r="G783" s="791"/>
      <c r="H783" s="791"/>
      <c r="I783" s="791"/>
      <c r="J783" s="791"/>
      <c r="K783" s="791"/>
      <c r="L783" s="791"/>
      <c r="M783" s="791"/>
      <c r="N783" s="791"/>
      <c r="U783" s="793"/>
      <c r="V783" s="794"/>
      <c r="W783" s="794"/>
      <c r="X783" s="794"/>
      <c r="Y783" s="794"/>
      <c r="Z783" s="794"/>
      <c r="AA783" s="794"/>
      <c r="AB783" s="794"/>
      <c r="AC783" s="794"/>
      <c r="AD783" s="794"/>
      <c r="AE783" s="794"/>
      <c r="AF783" s="794"/>
      <c r="AG783" s="794"/>
      <c r="AH783" s="794"/>
      <c r="AI783" s="794"/>
      <c r="AJ783" s="794"/>
      <c r="AK783" s="794"/>
      <c r="AL783" s="806"/>
      <c r="AZ783" s="808"/>
      <c r="BA783" s="754"/>
      <c r="BB783" s="754"/>
      <c r="BC783" s="754"/>
      <c r="BD783" s="754"/>
      <c r="BE783" s="754"/>
      <c r="BF783" s="754"/>
      <c r="BG783" s="754"/>
      <c r="BH783" s="754"/>
      <c r="BI783" s="754"/>
      <c r="BJ783" s="754"/>
    </row>
    <row r="784" spans="6:62" ht="93" customHeight="1" x14ac:dyDescent="0.2">
      <c r="F784" s="790"/>
      <c r="G784" s="791"/>
      <c r="H784" s="791"/>
      <c r="I784" s="791"/>
      <c r="J784" s="791"/>
      <c r="K784" s="791"/>
      <c r="L784" s="791"/>
      <c r="M784" s="791"/>
      <c r="N784" s="791"/>
      <c r="U784" s="793"/>
      <c r="V784" s="794"/>
      <c r="W784" s="794"/>
      <c r="X784" s="794"/>
      <c r="Y784" s="794"/>
      <c r="Z784" s="794"/>
      <c r="AA784" s="794"/>
      <c r="AB784" s="794"/>
      <c r="AC784" s="794"/>
      <c r="AD784" s="794"/>
      <c r="AE784" s="794"/>
      <c r="AF784" s="794"/>
      <c r="AG784" s="794"/>
      <c r="AH784" s="794"/>
      <c r="AI784" s="794"/>
      <c r="AJ784" s="794"/>
      <c r="AK784" s="794"/>
      <c r="AL784" s="806"/>
      <c r="AZ784" s="808"/>
      <c r="BA784" s="754"/>
      <c r="BB784" s="754"/>
      <c r="BC784" s="754"/>
      <c r="BD784" s="754"/>
      <c r="BE784" s="754"/>
      <c r="BF784" s="754"/>
      <c r="BG784" s="754"/>
      <c r="BH784" s="754"/>
      <c r="BI784" s="754"/>
      <c r="BJ784" s="754"/>
    </row>
    <row r="785" spans="6:62" ht="93" customHeight="1" x14ac:dyDescent="0.2">
      <c r="F785" s="790"/>
      <c r="G785" s="791"/>
      <c r="H785" s="791"/>
      <c r="I785" s="791"/>
      <c r="J785" s="791"/>
      <c r="K785" s="791"/>
      <c r="L785" s="791"/>
      <c r="M785" s="791"/>
      <c r="N785" s="791"/>
      <c r="U785" s="793"/>
      <c r="V785" s="794"/>
      <c r="W785" s="794"/>
      <c r="X785" s="794"/>
      <c r="Y785" s="794"/>
      <c r="Z785" s="794"/>
      <c r="AA785" s="794"/>
      <c r="AB785" s="794"/>
      <c r="AC785" s="794"/>
      <c r="AD785" s="794"/>
      <c r="AE785" s="794"/>
      <c r="AF785" s="794"/>
      <c r="AG785" s="794"/>
      <c r="AH785" s="794"/>
      <c r="AI785" s="794"/>
      <c r="AJ785" s="794"/>
      <c r="AK785" s="794"/>
      <c r="AL785" s="806"/>
      <c r="AZ785" s="808"/>
      <c r="BA785" s="754"/>
      <c r="BB785" s="754"/>
      <c r="BC785" s="754"/>
      <c r="BD785" s="754"/>
      <c r="BE785" s="754"/>
      <c r="BF785" s="754"/>
      <c r="BG785" s="754"/>
      <c r="BH785" s="754"/>
      <c r="BI785" s="754"/>
      <c r="BJ785" s="754"/>
    </row>
    <row r="786" spans="6:62" ht="93" customHeight="1" x14ac:dyDescent="0.2">
      <c r="F786" s="790"/>
      <c r="G786" s="791"/>
      <c r="H786" s="791"/>
      <c r="I786" s="791"/>
      <c r="J786" s="791"/>
      <c r="K786" s="791"/>
      <c r="L786" s="791"/>
      <c r="M786" s="791"/>
      <c r="N786" s="791"/>
      <c r="U786" s="793"/>
      <c r="V786" s="794"/>
      <c r="W786" s="794"/>
      <c r="X786" s="794"/>
      <c r="Y786" s="794"/>
      <c r="Z786" s="794"/>
      <c r="AA786" s="794"/>
      <c r="AB786" s="794"/>
      <c r="AC786" s="794"/>
      <c r="AD786" s="794"/>
      <c r="AE786" s="794"/>
      <c r="AF786" s="794"/>
      <c r="AG786" s="794"/>
      <c r="AH786" s="794"/>
      <c r="AI786" s="794"/>
      <c r="AJ786" s="794"/>
      <c r="AK786" s="794"/>
      <c r="AL786" s="806"/>
      <c r="AZ786" s="808"/>
      <c r="BA786" s="754"/>
      <c r="BB786" s="754"/>
      <c r="BC786" s="754"/>
      <c r="BD786" s="754"/>
      <c r="BE786" s="754"/>
      <c r="BF786" s="754"/>
      <c r="BG786" s="754"/>
      <c r="BH786" s="754"/>
      <c r="BI786" s="754"/>
      <c r="BJ786" s="754"/>
    </row>
    <row r="787" spans="6:62" ht="93" customHeight="1" x14ac:dyDescent="0.2">
      <c r="F787" s="790"/>
      <c r="G787" s="791"/>
      <c r="H787" s="791"/>
      <c r="I787" s="791"/>
      <c r="J787" s="791"/>
      <c r="K787" s="791"/>
      <c r="L787" s="791"/>
      <c r="M787" s="791"/>
      <c r="N787" s="791"/>
      <c r="U787" s="793"/>
      <c r="V787" s="794"/>
      <c r="W787" s="794"/>
      <c r="X787" s="794"/>
      <c r="Y787" s="794"/>
      <c r="Z787" s="794"/>
      <c r="AA787" s="794"/>
      <c r="AB787" s="794"/>
      <c r="AC787" s="794"/>
      <c r="AD787" s="794"/>
      <c r="AE787" s="794"/>
      <c r="AF787" s="794"/>
      <c r="AG787" s="794"/>
      <c r="AH787" s="794"/>
      <c r="AI787" s="794"/>
      <c r="AJ787" s="794"/>
      <c r="AK787" s="794"/>
      <c r="AL787" s="806"/>
      <c r="AZ787" s="808"/>
      <c r="BA787" s="754"/>
      <c r="BB787" s="754"/>
      <c r="BC787" s="754"/>
      <c r="BD787" s="754"/>
      <c r="BE787" s="754"/>
      <c r="BF787" s="754"/>
      <c r="BG787" s="754"/>
      <c r="BH787" s="754"/>
      <c r="BI787" s="754"/>
      <c r="BJ787" s="754"/>
    </row>
    <row r="788" spans="6:62" ht="93" customHeight="1" x14ac:dyDescent="0.2">
      <c r="F788" s="790"/>
      <c r="G788" s="791"/>
      <c r="H788" s="791"/>
      <c r="I788" s="791"/>
      <c r="J788" s="791"/>
      <c r="K788" s="791"/>
      <c r="L788" s="791"/>
      <c r="M788" s="791"/>
      <c r="N788" s="791"/>
      <c r="U788" s="793"/>
      <c r="V788" s="794"/>
      <c r="W788" s="794"/>
      <c r="X788" s="794"/>
      <c r="Y788" s="794"/>
      <c r="Z788" s="794"/>
      <c r="AA788" s="794"/>
      <c r="AB788" s="794"/>
      <c r="AC788" s="794"/>
      <c r="AD788" s="794"/>
      <c r="AE788" s="794"/>
      <c r="AF788" s="794"/>
      <c r="AG788" s="794"/>
      <c r="AH788" s="794"/>
      <c r="AI788" s="794"/>
      <c r="AJ788" s="794"/>
      <c r="AK788" s="794"/>
      <c r="AL788" s="806"/>
      <c r="AZ788" s="808"/>
      <c r="BA788" s="754"/>
      <c r="BB788" s="754"/>
      <c r="BC788" s="754"/>
      <c r="BD788" s="754"/>
      <c r="BE788" s="754"/>
      <c r="BF788" s="754"/>
      <c r="BG788" s="754"/>
      <c r="BH788" s="754"/>
      <c r="BI788" s="754"/>
      <c r="BJ788" s="754"/>
    </row>
    <row r="789" spans="6:62" ht="93" customHeight="1" x14ac:dyDescent="0.2">
      <c r="F789" s="790"/>
      <c r="G789" s="791"/>
      <c r="H789" s="791"/>
      <c r="I789" s="791"/>
      <c r="J789" s="791"/>
      <c r="K789" s="791"/>
      <c r="L789" s="791"/>
      <c r="M789" s="791"/>
      <c r="N789" s="791"/>
      <c r="U789" s="793"/>
      <c r="V789" s="794"/>
      <c r="W789" s="794"/>
      <c r="X789" s="794"/>
      <c r="Y789" s="794"/>
      <c r="Z789" s="794"/>
      <c r="AA789" s="794"/>
      <c r="AB789" s="794"/>
      <c r="AC789" s="794"/>
      <c r="AD789" s="794"/>
      <c r="AE789" s="794"/>
      <c r="AF789" s="794"/>
      <c r="AG789" s="794"/>
      <c r="AH789" s="794"/>
      <c r="AI789" s="794"/>
      <c r="AJ789" s="794"/>
      <c r="AK789" s="794"/>
      <c r="AL789" s="806"/>
      <c r="AZ789" s="808"/>
      <c r="BA789" s="754"/>
      <c r="BB789" s="754"/>
      <c r="BC789" s="754"/>
      <c r="BD789" s="754"/>
      <c r="BE789" s="754"/>
      <c r="BF789" s="754"/>
      <c r="BG789" s="754"/>
      <c r="BH789" s="754"/>
      <c r="BI789" s="754"/>
      <c r="BJ789" s="754"/>
    </row>
    <row r="790" spans="6:62" ht="93" customHeight="1" x14ac:dyDescent="0.2">
      <c r="F790" s="790"/>
      <c r="G790" s="791"/>
      <c r="H790" s="791"/>
      <c r="I790" s="791"/>
      <c r="J790" s="791"/>
      <c r="K790" s="791"/>
      <c r="L790" s="791"/>
      <c r="M790" s="791"/>
      <c r="N790" s="791"/>
      <c r="U790" s="793"/>
      <c r="V790" s="794"/>
      <c r="W790" s="794"/>
      <c r="X790" s="794"/>
      <c r="Y790" s="794"/>
      <c r="Z790" s="794"/>
      <c r="AA790" s="794"/>
      <c r="AB790" s="794"/>
      <c r="AC790" s="794"/>
      <c r="AD790" s="794"/>
      <c r="AE790" s="794"/>
      <c r="AF790" s="794"/>
      <c r="AG790" s="794"/>
      <c r="AH790" s="794"/>
      <c r="AI790" s="794"/>
      <c r="AJ790" s="794"/>
      <c r="AK790" s="794"/>
      <c r="AL790" s="806"/>
      <c r="AZ790" s="808"/>
      <c r="BA790" s="754"/>
      <c r="BB790" s="754"/>
      <c r="BC790" s="754"/>
      <c r="BD790" s="754"/>
      <c r="BE790" s="754"/>
      <c r="BF790" s="754"/>
      <c r="BG790" s="754"/>
      <c r="BH790" s="754"/>
      <c r="BI790" s="754"/>
      <c r="BJ790" s="754"/>
    </row>
    <row r="791" spans="6:62" ht="93" customHeight="1" x14ac:dyDescent="0.2">
      <c r="F791" s="790"/>
      <c r="G791" s="791"/>
      <c r="H791" s="791"/>
      <c r="I791" s="791"/>
      <c r="J791" s="791"/>
      <c r="K791" s="791"/>
      <c r="L791" s="791"/>
      <c r="M791" s="791"/>
      <c r="N791" s="791"/>
      <c r="U791" s="793"/>
      <c r="V791" s="794"/>
      <c r="W791" s="794"/>
      <c r="X791" s="794"/>
      <c r="Y791" s="794"/>
      <c r="Z791" s="794"/>
      <c r="AA791" s="794"/>
      <c r="AB791" s="794"/>
      <c r="AC791" s="794"/>
      <c r="AD791" s="794"/>
      <c r="AE791" s="794"/>
      <c r="AF791" s="794"/>
      <c r="AG791" s="794"/>
      <c r="AH791" s="794"/>
      <c r="AI791" s="794"/>
      <c r="AJ791" s="794"/>
      <c r="AK791" s="794"/>
      <c r="AL791" s="806"/>
      <c r="AZ791" s="808"/>
      <c r="BA791" s="754"/>
      <c r="BB791" s="754"/>
      <c r="BC791" s="754"/>
      <c r="BD791" s="754"/>
      <c r="BE791" s="754"/>
      <c r="BF791" s="754"/>
      <c r="BG791" s="754"/>
      <c r="BH791" s="754"/>
      <c r="BI791" s="754"/>
      <c r="BJ791" s="754"/>
    </row>
  </sheetData>
  <dataConsolidate>
    <dataRefs count="1">
      <dataRef ref="Y8:AJ8" sheet=" FORMATO" r:id="rId1"/>
    </dataRefs>
  </dataConsolidate>
  <mergeCells count="49">
    <mergeCell ref="N8:N12"/>
    <mergeCell ref="G16:H16"/>
    <mergeCell ref="J16:N17"/>
    <mergeCell ref="O16:P16"/>
    <mergeCell ref="G17:H17"/>
    <mergeCell ref="O17:P17"/>
    <mergeCell ref="G8:G14"/>
    <mergeCell ref="H8:H14"/>
    <mergeCell ref="I8:I14"/>
    <mergeCell ref="J8:J14"/>
    <mergeCell ref="K8:K14"/>
    <mergeCell ref="L8:L12"/>
    <mergeCell ref="AY6:AY7"/>
    <mergeCell ref="AZ6:AZ7"/>
    <mergeCell ref="BA6:BA7"/>
    <mergeCell ref="A8:A14"/>
    <mergeCell ref="B8:B14"/>
    <mergeCell ref="C8:C12"/>
    <mergeCell ref="D8:D12"/>
    <mergeCell ref="E8:E13"/>
    <mergeCell ref="F8:F14"/>
    <mergeCell ref="S5:S7"/>
    <mergeCell ref="T5:T7"/>
    <mergeCell ref="U5:U7"/>
    <mergeCell ref="V5:BA5"/>
    <mergeCell ref="V6:V7"/>
    <mergeCell ref="W6:W7"/>
    <mergeCell ref="M8:M12"/>
    <mergeCell ref="N5:N7"/>
    <mergeCell ref="O5:O7"/>
    <mergeCell ref="P5:P7"/>
    <mergeCell ref="Q5:R6"/>
    <mergeCell ref="AM6:AX6"/>
    <mergeCell ref="A3:C4"/>
    <mergeCell ref="D3:BA3"/>
    <mergeCell ref="D4:BA4"/>
    <mergeCell ref="A5:A7"/>
    <mergeCell ref="B5:B7"/>
    <mergeCell ref="C5:C7"/>
    <mergeCell ref="D5:D7"/>
    <mergeCell ref="E5:E7"/>
    <mergeCell ref="F5:J6"/>
    <mergeCell ref="K5:K7"/>
    <mergeCell ref="X6:X7"/>
    <mergeCell ref="Y6:Y7"/>
    <mergeCell ref="Z6:AK6"/>
    <mergeCell ref="AL6:AL7"/>
    <mergeCell ref="L5:L7"/>
    <mergeCell ref="M5:M7"/>
  </mergeCells>
  <conditionalFormatting sqref="Y8:Y14">
    <cfRule type="cellIs" dxfId="35" priority="1" operator="equal">
      <formula>"NO CUMPLE"</formula>
    </cfRule>
    <cfRule type="cellIs" dxfId="34" priority="2" operator="equal">
      <formula>"CUMPLE"</formula>
    </cfRule>
  </conditionalFormatting>
  <dataValidations count="6">
    <dataValidation type="list" allowBlank="1" showInputMessage="1" showErrorMessage="1" sqref="F8:F9 JB8:JB9 SX8:SX9 ACT8:ACT9 AMP8:AMP9 AWL8:AWL9 BGH8:BGH9 BQD8:BQD9 BZZ8:BZZ9 CJV8:CJV9 CTR8:CTR9 DDN8:DDN9 DNJ8:DNJ9 DXF8:DXF9 EHB8:EHB9 EQX8:EQX9 FAT8:FAT9 FKP8:FKP9 FUL8:FUL9 GEH8:GEH9 GOD8:GOD9 GXZ8:GXZ9 HHV8:HHV9 HRR8:HRR9 IBN8:IBN9 ILJ8:ILJ9 IVF8:IVF9 JFB8:JFB9 JOX8:JOX9 JYT8:JYT9 KIP8:KIP9 KSL8:KSL9 LCH8:LCH9 LMD8:LMD9 LVZ8:LVZ9 MFV8:MFV9 MPR8:MPR9 MZN8:MZN9 NJJ8:NJJ9 NTF8:NTF9 ODB8:ODB9 OMX8:OMX9 OWT8:OWT9 PGP8:PGP9 PQL8:PQL9 QAH8:QAH9 QKD8:QKD9 QTZ8:QTZ9 RDV8:RDV9 RNR8:RNR9 RXN8:RXN9 SHJ8:SHJ9 SRF8:SRF9 TBB8:TBB9 TKX8:TKX9 TUT8:TUT9 UEP8:UEP9 UOL8:UOL9 UYH8:UYH9 VID8:VID9 VRZ8:VRZ9 WBV8:WBV9 WLR8:WLR9 WVN8:WVN9 F65544:F65545 JB65544:JB65545 SX65544:SX65545 ACT65544:ACT65545 AMP65544:AMP65545 AWL65544:AWL65545 BGH65544:BGH65545 BQD65544:BQD65545 BZZ65544:BZZ65545 CJV65544:CJV65545 CTR65544:CTR65545 DDN65544:DDN65545 DNJ65544:DNJ65545 DXF65544:DXF65545 EHB65544:EHB65545 EQX65544:EQX65545 FAT65544:FAT65545 FKP65544:FKP65545 FUL65544:FUL65545 GEH65544:GEH65545 GOD65544:GOD65545 GXZ65544:GXZ65545 HHV65544:HHV65545 HRR65544:HRR65545 IBN65544:IBN65545 ILJ65544:ILJ65545 IVF65544:IVF65545 JFB65544:JFB65545 JOX65544:JOX65545 JYT65544:JYT65545 KIP65544:KIP65545 KSL65544:KSL65545 LCH65544:LCH65545 LMD65544:LMD65545 LVZ65544:LVZ65545 MFV65544:MFV65545 MPR65544:MPR65545 MZN65544:MZN65545 NJJ65544:NJJ65545 NTF65544:NTF65545 ODB65544:ODB65545 OMX65544:OMX65545 OWT65544:OWT65545 PGP65544:PGP65545 PQL65544:PQL65545 QAH65544:QAH65545 QKD65544:QKD65545 QTZ65544:QTZ65545 RDV65544:RDV65545 RNR65544:RNR65545 RXN65544:RXN65545 SHJ65544:SHJ65545 SRF65544:SRF65545 TBB65544:TBB65545 TKX65544:TKX65545 TUT65544:TUT65545 UEP65544:UEP65545 UOL65544:UOL65545 UYH65544:UYH65545 VID65544:VID65545 VRZ65544:VRZ65545 WBV65544:WBV65545 WLR65544:WLR65545 WVN65544:WVN65545 F131080:F131081 JB131080:JB131081 SX131080:SX131081 ACT131080:ACT131081 AMP131080:AMP131081 AWL131080:AWL131081 BGH131080:BGH131081 BQD131080:BQD131081 BZZ131080:BZZ131081 CJV131080:CJV131081 CTR131080:CTR131081 DDN131080:DDN131081 DNJ131080:DNJ131081 DXF131080:DXF131081 EHB131080:EHB131081 EQX131080:EQX131081 FAT131080:FAT131081 FKP131080:FKP131081 FUL131080:FUL131081 GEH131080:GEH131081 GOD131080:GOD131081 GXZ131080:GXZ131081 HHV131080:HHV131081 HRR131080:HRR131081 IBN131080:IBN131081 ILJ131080:ILJ131081 IVF131080:IVF131081 JFB131080:JFB131081 JOX131080:JOX131081 JYT131080:JYT131081 KIP131080:KIP131081 KSL131080:KSL131081 LCH131080:LCH131081 LMD131080:LMD131081 LVZ131080:LVZ131081 MFV131080:MFV131081 MPR131080:MPR131081 MZN131080:MZN131081 NJJ131080:NJJ131081 NTF131080:NTF131081 ODB131080:ODB131081 OMX131080:OMX131081 OWT131080:OWT131081 PGP131080:PGP131081 PQL131080:PQL131081 QAH131080:QAH131081 QKD131080:QKD131081 QTZ131080:QTZ131081 RDV131080:RDV131081 RNR131080:RNR131081 RXN131080:RXN131081 SHJ131080:SHJ131081 SRF131080:SRF131081 TBB131080:TBB131081 TKX131080:TKX131081 TUT131080:TUT131081 UEP131080:UEP131081 UOL131080:UOL131081 UYH131080:UYH131081 VID131080:VID131081 VRZ131080:VRZ131081 WBV131080:WBV131081 WLR131080:WLR131081 WVN131080:WVN131081 F196616:F196617 JB196616:JB196617 SX196616:SX196617 ACT196616:ACT196617 AMP196616:AMP196617 AWL196616:AWL196617 BGH196616:BGH196617 BQD196616:BQD196617 BZZ196616:BZZ196617 CJV196616:CJV196617 CTR196616:CTR196617 DDN196616:DDN196617 DNJ196616:DNJ196617 DXF196616:DXF196617 EHB196616:EHB196617 EQX196616:EQX196617 FAT196616:FAT196617 FKP196616:FKP196617 FUL196616:FUL196617 GEH196616:GEH196617 GOD196616:GOD196617 GXZ196616:GXZ196617 HHV196616:HHV196617 HRR196616:HRR196617 IBN196616:IBN196617 ILJ196616:ILJ196617 IVF196616:IVF196617 JFB196616:JFB196617 JOX196616:JOX196617 JYT196616:JYT196617 KIP196616:KIP196617 KSL196616:KSL196617 LCH196616:LCH196617 LMD196616:LMD196617 LVZ196616:LVZ196617 MFV196616:MFV196617 MPR196616:MPR196617 MZN196616:MZN196617 NJJ196616:NJJ196617 NTF196616:NTF196617 ODB196616:ODB196617 OMX196616:OMX196617 OWT196616:OWT196617 PGP196616:PGP196617 PQL196616:PQL196617 QAH196616:QAH196617 QKD196616:QKD196617 QTZ196616:QTZ196617 RDV196616:RDV196617 RNR196616:RNR196617 RXN196616:RXN196617 SHJ196616:SHJ196617 SRF196616:SRF196617 TBB196616:TBB196617 TKX196616:TKX196617 TUT196616:TUT196617 UEP196616:UEP196617 UOL196616:UOL196617 UYH196616:UYH196617 VID196616:VID196617 VRZ196616:VRZ196617 WBV196616:WBV196617 WLR196616:WLR196617 WVN196616:WVN196617 F262152:F262153 JB262152:JB262153 SX262152:SX262153 ACT262152:ACT262153 AMP262152:AMP262153 AWL262152:AWL262153 BGH262152:BGH262153 BQD262152:BQD262153 BZZ262152:BZZ262153 CJV262152:CJV262153 CTR262152:CTR262153 DDN262152:DDN262153 DNJ262152:DNJ262153 DXF262152:DXF262153 EHB262152:EHB262153 EQX262152:EQX262153 FAT262152:FAT262153 FKP262152:FKP262153 FUL262152:FUL262153 GEH262152:GEH262153 GOD262152:GOD262153 GXZ262152:GXZ262153 HHV262152:HHV262153 HRR262152:HRR262153 IBN262152:IBN262153 ILJ262152:ILJ262153 IVF262152:IVF262153 JFB262152:JFB262153 JOX262152:JOX262153 JYT262152:JYT262153 KIP262152:KIP262153 KSL262152:KSL262153 LCH262152:LCH262153 LMD262152:LMD262153 LVZ262152:LVZ262153 MFV262152:MFV262153 MPR262152:MPR262153 MZN262152:MZN262153 NJJ262152:NJJ262153 NTF262152:NTF262153 ODB262152:ODB262153 OMX262152:OMX262153 OWT262152:OWT262153 PGP262152:PGP262153 PQL262152:PQL262153 QAH262152:QAH262153 QKD262152:QKD262153 QTZ262152:QTZ262153 RDV262152:RDV262153 RNR262152:RNR262153 RXN262152:RXN262153 SHJ262152:SHJ262153 SRF262152:SRF262153 TBB262152:TBB262153 TKX262152:TKX262153 TUT262152:TUT262153 UEP262152:UEP262153 UOL262152:UOL262153 UYH262152:UYH262153 VID262152:VID262153 VRZ262152:VRZ262153 WBV262152:WBV262153 WLR262152:WLR262153 WVN262152:WVN262153 F327688:F327689 JB327688:JB327689 SX327688:SX327689 ACT327688:ACT327689 AMP327688:AMP327689 AWL327688:AWL327689 BGH327688:BGH327689 BQD327688:BQD327689 BZZ327688:BZZ327689 CJV327688:CJV327689 CTR327688:CTR327689 DDN327688:DDN327689 DNJ327688:DNJ327689 DXF327688:DXF327689 EHB327688:EHB327689 EQX327688:EQX327689 FAT327688:FAT327689 FKP327688:FKP327689 FUL327688:FUL327689 GEH327688:GEH327689 GOD327688:GOD327689 GXZ327688:GXZ327689 HHV327688:HHV327689 HRR327688:HRR327689 IBN327688:IBN327689 ILJ327688:ILJ327689 IVF327688:IVF327689 JFB327688:JFB327689 JOX327688:JOX327689 JYT327688:JYT327689 KIP327688:KIP327689 KSL327688:KSL327689 LCH327688:LCH327689 LMD327688:LMD327689 LVZ327688:LVZ327689 MFV327688:MFV327689 MPR327688:MPR327689 MZN327688:MZN327689 NJJ327688:NJJ327689 NTF327688:NTF327689 ODB327688:ODB327689 OMX327688:OMX327689 OWT327688:OWT327689 PGP327688:PGP327689 PQL327688:PQL327689 QAH327688:QAH327689 QKD327688:QKD327689 QTZ327688:QTZ327689 RDV327688:RDV327689 RNR327688:RNR327689 RXN327688:RXN327689 SHJ327688:SHJ327689 SRF327688:SRF327689 TBB327688:TBB327689 TKX327688:TKX327689 TUT327688:TUT327689 UEP327688:UEP327689 UOL327688:UOL327689 UYH327688:UYH327689 VID327688:VID327689 VRZ327688:VRZ327689 WBV327688:WBV327689 WLR327688:WLR327689 WVN327688:WVN327689 F393224:F393225 JB393224:JB393225 SX393224:SX393225 ACT393224:ACT393225 AMP393224:AMP393225 AWL393224:AWL393225 BGH393224:BGH393225 BQD393224:BQD393225 BZZ393224:BZZ393225 CJV393224:CJV393225 CTR393224:CTR393225 DDN393224:DDN393225 DNJ393224:DNJ393225 DXF393224:DXF393225 EHB393224:EHB393225 EQX393224:EQX393225 FAT393224:FAT393225 FKP393224:FKP393225 FUL393224:FUL393225 GEH393224:GEH393225 GOD393224:GOD393225 GXZ393224:GXZ393225 HHV393224:HHV393225 HRR393224:HRR393225 IBN393224:IBN393225 ILJ393224:ILJ393225 IVF393224:IVF393225 JFB393224:JFB393225 JOX393224:JOX393225 JYT393224:JYT393225 KIP393224:KIP393225 KSL393224:KSL393225 LCH393224:LCH393225 LMD393224:LMD393225 LVZ393224:LVZ393225 MFV393224:MFV393225 MPR393224:MPR393225 MZN393224:MZN393225 NJJ393224:NJJ393225 NTF393224:NTF393225 ODB393224:ODB393225 OMX393224:OMX393225 OWT393224:OWT393225 PGP393224:PGP393225 PQL393224:PQL393225 QAH393224:QAH393225 QKD393224:QKD393225 QTZ393224:QTZ393225 RDV393224:RDV393225 RNR393224:RNR393225 RXN393224:RXN393225 SHJ393224:SHJ393225 SRF393224:SRF393225 TBB393224:TBB393225 TKX393224:TKX393225 TUT393224:TUT393225 UEP393224:UEP393225 UOL393224:UOL393225 UYH393224:UYH393225 VID393224:VID393225 VRZ393224:VRZ393225 WBV393224:WBV393225 WLR393224:WLR393225 WVN393224:WVN393225 F458760:F458761 JB458760:JB458761 SX458760:SX458761 ACT458760:ACT458761 AMP458760:AMP458761 AWL458760:AWL458761 BGH458760:BGH458761 BQD458760:BQD458761 BZZ458760:BZZ458761 CJV458760:CJV458761 CTR458760:CTR458761 DDN458760:DDN458761 DNJ458760:DNJ458761 DXF458760:DXF458761 EHB458760:EHB458761 EQX458760:EQX458761 FAT458760:FAT458761 FKP458760:FKP458761 FUL458760:FUL458761 GEH458760:GEH458761 GOD458760:GOD458761 GXZ458760:GXZ458761 HHV458760:HHV458761 HRR458760:HRR458761 IBN458760:IBN458761 ILJ458760:ILJ458761 IVF458760:IVF458761 JFB458760:JFB458761 JOX458760:JOX458761 JYT458760:JYT458761 KIP458760:KIP458761 KSL458760:KSL458761 LCH458760:LCH458761 LMD458760:LMD458761 LVZ458760:LVZ458761 MFV458760:MFV458761 MPR458760:MPR458761 MZN458760:MZN458761 NJJ458760:NJJ458761 NTF458760:NTF458761 ODB458760:ODB458761 OMX458760:OMX458761 OWT458760:OWT458761 PGP458760:PGP458761 PQL458760:PQL458761 QAH458760:QAH458761 QKD458760:QKD458761 QTZ458760:QTZ458761 RDV458760:RDV458761 RNR458760:RNR458761 RXN458760:RXN458761 SHJ458760:SHJ458761 SRF458760:SRF458761 TBB458760:TBB458761 TKX458760:TKX458761 TUT458760:TUT458761 UEP458760:UEP458761 UOL458760:UOL458761 UYH458760:UYH458761 VID458760:VID458761 VRZ458760:VRZ458761 WBV458760:WBV458761 WLR458760:WLR458761 WVN458760:WVN458761 F524296:F524297 JB524296:JB524297 SX524296:SX524297 ACT524296:ACT524297 AMP524296:AMP524297 AWL524296:AWL524297 BGH524296:BGH524297 BQD524296:BQD524297 BZZ524296:BZZ524297 CJV524296:CJV524297 CTR524296:CTR524297 DDN524296:DDN524297 DNJ524296:DNJ524297 DXF524296:DXF524297 EHB524296:EHB524297 EQX524296:EQX524297 FAT524296:FAT524297 FKP524296:FKP524297 FUL524296:FUL524297 GEH524296:GEH524297 GOD524296:GOD524297 GXZ524296:GXZ524297 HHV524296:HHV524297 HRR524296:HRR524297 IBN524296:IBN524297 ILJ524296:ILJ524297 IVF524296:IVF524297 JFB524296:JFB524297 JOX524296:JOX524297 JYT524296:JYT524297 KIP524296:KIP524297 KSL524296:KSL524297 LCH524296:LCH524297 LMD524296:LMD524297 LVZ524296:LVZ524297 MFV524296:MFV524297 MPR524296:MPR524297 MZN524296:MZN524297 NJJ524296:NJJ524297 NTF524296:NTF524297 ODB524296:ODB524297 OMX524296:OMX524297 OWT524296:OWT524297 PGP524296:PGP524297 PQL524296:PQL524297 QAH524296:QAH524297 QKD524296:QKD524297 QTZ524296:QTZ524297 RDV524296:RDV524297 RNR524296:RNR524297 RXN524296:RXN524297 SHJ524296:SHJ524297 SRF524296:SRF524297 TBB524296:TBB524297 TKX524296:TKX524297 TUT524296:TUT524297 UEP524296:UEP524297 UOL524296:UOL524297 UYH524296:UYH524297 VID524296:VID524297 VRZ524296:VRZ524297 WBV524296:WBV524297 WLR524296:WLR524297 WVN524296:WVN524297 F589832:F589833 JB589832:JB589833 SX589832:SX589833 ACT589832:ACT589833 AMP589832:AMP589833 AWL589832:AWL589833 BGH589832:BGH589833 BQD589832:BQD589833 BZZ589832:BZZ589833 CJV589832:CJV589833 CTR589832:CTR589833 DDN589832:DDN589833 DNJ589832:DNJ589833 DXF589832:DXF589833 EHB589832:EHB589833 EQX589832:EQX589833 FAT589832:FAT589833 FKP589832:FKP589833 FUL589832:FUL589833 GEH589832:GEH589833 GOD589832:GOD589833 GXZ589832:GXZ589833 HHV589832:HHV589833 HRR589832:HRR589833 IBN589832:IBN589833 ILJ589832:ILJ589833 IVF589832:IVF589833 JFB589832:JFB589833 JOX589832:JOX589833 JYT589832:JYT589833 KIP589832:KIP589833 KSL589832:KSL589833 LCH589832:LCH589833 LMD589832:LMD589833 LVZ589832:LVZ589833 MFV589832:MFV589833 MPR589832:MPR589833 MZN589832:MZN589833 NJJ589832:NJJ589833 NTF589832:NTF589833 ODB589832:ODB589833 OMX589832:OMX589833 OWT589832:OWT589833 PGP589832:PGP589833 PQL589832:PQL589833 QAH589832:QAH589833 QKD589832:QKD589833 QTZ589832:QTZ589833 RDV589832:RDV589833 RNR589832:RNR589833 RXN589832:RXN589833 SHJ589832:SHJ589833 SRF589832:SRF589833 TBB589832:TBB589833 TKX589832:TKX589833 TUT589832:TUT589833 UEP589832:UEP589833 UOL589832:UOL589833 UYH589832:UYH589833 VID589832:VID589833 VRZ589832:VRZ589833 WBV589832:WBV589833 WLR589832:WLR589833 WVN589832:WVN589833 F655368:F655369 JB655368:JB655369 SX655368:SX655369 ACT655368:ACT655369 AMP655368:AMP655369 AWL655368:AWL655369 BGH655368:BGH655369 BQD655368:BQD655369 BZZ655368:BZZ655369 CJV655368:CJV655369 CTR655368:CTR655369 DDN655368:DDN655369 DNJ655368:DNJ655369 DXF655368:DXF655369 EHB655368:EHB655369 EQX655368:EQX655369 FAT655368:FAT655369 FKP655368:FKP655369 FUL655368:FUL655369 GEH655368:GEH655369 GOD655368:GOD655369 GXZ655368:GXZ655369 HHV655368:HHV655369 HRR655368:HRR655369 IBN655368:IBN655369 ILJ655368:ILJ655369 IVF655368:IVF655369 JFB655368:JFB655369 JOX655368:JOX655369 JYT655368:JYT655369 KIP655368:KIP655369 KSL655368:KSL655369 LCH655368:LCH655369 LMD655368:LMD655369 LVZ655368:LVZ655369 MFV655368:MFV655369 MPR655368:MPR655369 MZN655368:MZN655369 NJJ655368:NJJ655369 NTF655368:NTF655369 ODB655368:ODB655369 OMX655368:OMX655369 OWT655368:OWT655369 PGP655368:PGP655369 PQL655368:PQL655369 QAH655368:QAH655369 QKD655368:QKD655369 QTZ655368:QTZ655369 RDV655368:RDV655369 RNR655368:RNR655369 RXN655368:RXN655369 SHJ655368:SHJ655369 SRF655368:SRF655369 TBB655368:TBB655369 TKX655368:TKX655369 TUT655368:TUT655369 UEP655368:UEP655369 UOL655368:UOL655369 UYH655368:UYH655369 VID655368:VID655369 VRZ655368:VRZ655369 WBV655368:WBV655369 WLR655368:WLR655369 WVN655368:WVN655369 F720904:F720905 JB720904:JB720905 SX720904:SX720905 ACT720904:ACT720905 AMP720904:AMP720905 AWL720904:AWL720905 BGH720904:BGH720905 BQD720904:BQD720905 BZZ720904:BZZ720905 CJV720904:CJV720905 CTR720904:CTR720905 DDN720904:DDN720905 DNJ720904:DNJ720905 DXF720904:DXF720905 EHB720904:EHB720905 EQX720904:EQX720905 FAT720904:FAT720905 FKP720904:FKP720905 FUL720904:FUL720905 GEH720904:GEH720905 GOD720904:GOD720905 GXZ720904:GXZ720905 HHV720904:HHV720905 HRR720904:HRR720905 IBN720904:IBN720905 ILJ720904:ILJ720905 IVF720904:IVF720905 JFB720904:JFB720905 JOX720904:JOX720905 JYT720904:JYT720905 KIP720904:KIP720905 KSL720904:KSL720905 LCH720904:LCH720905 LMD720904:LMD720905 LVZ720904:LVZ720905 MFV720904:MFV720905 MPR720904:MPR720905 MZN720904:MZN720905 NJJ720904:NJJ720905 NTF720904:NTF720905 ODB720904:ODB720905 OMX720904:OMX720905 OWT720904:OWT720905 PGP720904:PGP720905 PQL720904:PQL720905 QAH720904:QAH720905 QKD720904:QKD720905 QTZ720904:QTZ720905 RDV720904:RDV720905 RNR720904:RNR720905 RXN720904:RXN720905 SHJ720904:SHJ720905 SRF720904:SRF720905 TBB720904:TBB720905 TKX720904:TKX720905 TUT720904:TUT720905 UEP720904:UEP720905 UOL720904:UOL720905 UYH720904:UYH720905 VID720904:VID720905 VRZ720904:VRZ720905 WBV720904:WBV720905 WLR720904:WLR720905 WVN720904:WVN720905 F786440:F786441 JB786440:JB786441 SX786440:SX786441 ACT786440:ACT786441 AMP786440:AMP786441 AWL786440:AWL786441 BGH786440:BGH786441 BQD786440:BQD786441 BZZ786440:BZZ786441 CJV786440:CJV786441 CTR786440:CTR786441 DDN786440:DDN786441 DNJ786440:DNJ786441 DXF786440:DXF786441 EHB786440:EHB786441 EQX786440:EQX786441 FAT786440:FAT786441 FKP786440:FKP786441 FUL786440:FUL786441 GEH786440:GEH786441 GOD786440:GOD786441 GXZ786440:GXZ786441 HHV786440:HHV786441 HRR786440:HRR786441 IBN786440:IBN786441 ILJ786440:ILJ786441 IVF786440:IVF786441 JFB786440:JFB786441 JOX786440:JOX786441 JYT786440:JYT786441 KIP786440:KIP786441 KSL786440:KSL786441 LCH786440:LCH786441 LMD786440:LMD786441 LVZ786440:LVZ786441 MFV786440:MFV786441 MPR786440:MPR786441 MZN786440:MZN786441 NJJ786440:NJJ786441 NTF786440:NTF786441 ODB786440:ODB786441 OMX786440:OMX786441 OWT786440:OWT786441 PGP786440:PGP786441 PQL786440:PQL786441 QAH786440:QAH786441 QKD786440:QKD786441 QTZ786440:QTZ786441 RDV786440:RDV786441 RNR786440:RNR786441 RXN786440:RXN786441 SHJ786440:SHJ786441 SRF786440:SRF786441 TBB786440:TBB786441 TKX786440:TKX786441 TUT786440:TUT786441 UEP786440:UEP786441 UOL786440:UOL786441 UYH786440:UYH786441 VID786440:VID786441 VRZ786440:VRZ786441 WBV786440:WBV786441 WLR786440:WLR786441 WVN786440:WVN786441 F851976:F851977 JB851976:JB851977 SX851976:SX851977 ACT851976:ACT851977 AMP851976:AMP851977 AWL851976:AWL851977 BGH851976:BGH851977 BQD851976:BQD851977 BZZ851976:BZZ851977 CJV851976:CJV851977 CTR851976:CTR851977 DDN851976:DDN851977 DNJ851976:DNJ851977 DXF851976:DXF851977 EHB851976:EHB851977 EQX851976:EQX851977 FAT851976:FAT851977 FKP851976:FKP851977 FUL851976:FUL851977 GEH851976:GEH851977 GOD851976:GOD851977 GXZ851976:GXZ851977 HHV851976:HHV851977 HRR851976:HRR851977 IBN851976:IBN851977 ILJ851976:ILJ851977 IVF851976:IVF851977 JFB851976:JFB851977 JOX851976:JOX851977 JYT851976:JYT851977 KIP851976:KIP851977 KSL851976:KSL851977 LCH851976:LCH851977 LMD851976:LMD851977 LVZ851976:LVZ851977 MFV851976:MFV851977 MPR851976:MPR851977 MZN851976:MZN851977 NJJ851976:NJJ851977 NTF851976:NTF851977 ODB851976:ODB851977 OMX851976:OMX851977 OWT851976:OWT851977 PGP851976:PGP851977 PQL851976:PQL851977 QAH851976:QAH851977 QKD851976:QKD851977 QTZ851976:QTZ851977 RDV851976:RDV851977 RNR851976:RNR851977 RXN851976:RXN851977 SHJ851976:SHJ851977 SRF851976:SRF851977 TBB851976:TBB851977 TKX851976:TKX851977 TUT851976:TUT851977 UEP851976:UEP851977 UOL851976:UOL851977 UYH851976:UYH851977 VID851976:VID851977 VRZ851976:VRZ851977 WBV851976:WBV851977 WLR851976:WLR851977 WVN851976:WVN851977 F917512:F917513 JB917512:JB917513 SX917512:SX917513 ACT917512:ACT917513 AMP917512:AMP917513 AWL917512:AWL917513 BGH917512:BGH917513 BQD917512:BQD917513 BZZ917512:BZZ917513 CJV917512:CJV917513 CTR917512:CTR917513 DDN917512:DDN917513 DNJ917512:DNJ917513 DXF917512:DXF917513 EHB917512:EHB917513 EQX917512:EQX917513 FAT917512:FAT917513 FKP917512:FKP917513 FUL917512:FUL917513 GEH917512:GEH917513 GOD917512:GOD917513 GXZ917512:GXZ917513 HHV917512:HHV917513 HRR917512:HRR917513 IBN917512:IBN917513 ILJ917512:ILJ917513 IVF917512:IVF917513 JFB917512:JFB917513 JOX917512:JOX917513 JYT917512:JYT917513 KIP917512:KIP917513 KSL917512:KSL917513 LCH917512:LCH917513 LMD917512:LMD917513 LVZ917512:LVZ917513 MFV917512:MFV917513 MPR917512:MPR917513 MZN917512:MZN917513 NJJ917512:NJJ917513 NTF917512:NTF917513 ODB917512:ODB917513 OMX917512:OMX917513 OWT917512:OWT917513 PGP917512:PGP917513 PQL917512:PQL917513 QAH917512:QAH917513 QKD917512:QKD917513 QTZ917512:QTZ917513 RDV917512:RDV917513 RNR917512:RNR917513 RXN917512:RXN917513 SHJ917512:SHJ917513 SRF917512:SRF917513 TBB917512:TBB917513 TKX917512:TKX917513 TUT917512:TUT917513 UEP917512:UEP917513 UOL917512:UOL917513 UYH917512:UYH917513 VID917512:VID917513 VRZ917512:VRZ917513 WBV917512:WBV917513 WLR917512:WLR917513 WVN917512:WVN917513 F983048:F983049 JB983048:JB983049 SX983048:SX983049 ACT983048:ACT983049 AMP983048:AMP983049 AWL983048:AWL983049 BGH983048:BGH983049 BQD983048:BQD983049 BZZ983048:BZZ983049 CJV983048:CJV983049 CTR983048:CTR983049 DDN983048:DDN983049 DNJ983048:DNJ983049 DXF983048:DXF983049 EHB983048:EHB983049 EQX983048:EQX983049 FAT983048:FAT983049 FKP983048:FKP983049 FUL983048:FUL983049 GEH983048:GEH983049 GOD983048:GOD983049 GXZ983048:GXZ983049 HHV983048:HHV983049 HRR983048:HRR983049 IBN983048:IBN983049 ILJ983048:ILJ983049 IVF983048:IVF983049 JFB983048:JFB983049 JOX983048:JOX983049 JYT983048:JYT983049 KIP983048:KIP983049 KSL983048:KSL983049 LCH983048:LCH983049 LMD983048:LMD983049 LVZ983048:LVZ983049 MFV983048:MFV983049 MPR983048:MPR983049 MZN983048:MZN983049 NJJ983048:NJJ983049 NTF983048:NTF983049 ODB983048:ODB983049 OMX983048:OMX983049 OWT983048:OWT983049 PGP983048:PGP983049 PQL983048:PQL983049 QAH983048:QAH983049 QKD983048:QKD983049 QTZ983048:QTZ983049 RDV983048:RDV983049 RNR983048:RNR983049 RXN983048:RXN983049 SHJ983048:SHJ983049 SRF983048:SRF983049 TBB983048:TBB983049 TKX983048:TKX983049 TUT983048:TUT983049 UEP983048:UEP983049 UOL983048:UOL983049 UYH983048:UYH983049 VID983048:VID983049 VRZ983048:VRZ983049 WBV983048:WBV983049 WLR983048:WLR983049 WVN983048:WVN983049">
      <formula1>$F$28:$F$32</formula1>
    </dataValidation>
    <dataValidation type="list" allowBlank="1" showInputMessage="1" showErrorMessage="1" sqref="A8:A9 IW8:IW9 SS8:SS9 ACO8:ACO9 AMK8:AMK9 AWG8:AWG9 BGC8:BGC9 BPY8:BPY9 BZU8:BZU9 CJQ8:CJQ9 CTM8:CTM9 DDI8:DDI9 DNE8:DNE9 DXA8:DXA9 EGW8:EGW9 EQS8:EQS9 FAO8:FAO9 FKK8:FKK9 FUG8:FUG9 GEC8:GEC9 GNY8:GNY9 GXU8:GXU9 HHQ8:HHQ9 HRM8:HRM9 IBI8:IBI9 ILE8:ILE9 IVA8:IVA9 JEW8:JEW9 JOS8:JOS9 JYO8:JYO9 KIK8:KIK9 KSG8:KSG9 LCC8:LCC9 LLY8:LLY9 LVU8:LVU9 MFQ8:MFQ9 MPM8:MPM9 MZI8:MZI9 NJE8:NJE9 NTA8:NTA9 OCW8:OCW9 OMS8:OMS9 OWO8:OWO9 PGK8:PGK9 PQG8:PQG9 QAC8:QAC9 QJY8:QJY9 QTU8:QTU9 RDQ8:RDQ9 RNM8:RNM9 RXI8:RXI9 SHE8:SHE9 SRA8:SRA9 TAW8:TAW9 TKS8:TKS9 TUO8:TUO9 UEK8:UEK9 UOG8:UOG9 UYC8:UYC9 VHY8:VHY9 VRU8:VRU9 WBQ8:WBQ9 WLM8:WLM9 WVI8:WVI9 A65544:A65545 IW65544:IW65545 SS65544:SS65545 ACO65544:ACO65545 AMK65544:AMK65545 AWG65544:AWG65545 BGC65544:BGC65545 BPY65544:BPY65545 BZU65544:BZU65545 CJQ65544:CJQ65545 CTM65544:CTM65545 DDI65544:DDI65545 DNE65544:DNE65545 DXA65544:DXA65545 EGW65544:EGW65545 EQS65544:EQS65545 FAO65544:FAO65545 FKK65544:FKK65545 FUG65544:FUG65545 GEC65544:GEC65545 GNY65544:GNY65545 GXU65544:GXU65545 HHQ65544:HHQ65545 HRM65544:HRM65545 IBI65544:IBI65545 ILE65544:ILE65545 IVA65544:IVA65545 JEW65544:JEW65545 JOS65544:JOS65545 JYO65544:JYO65545 KIK65544:KIK65545 KSG65544:KSG65545 LCC65544:LCC65545 LLY65544:LLY65545 LVU65544:LVU65545 MFQ65544:MFQ65545 MPM65544:MPM65545 MZI65544:MZI65545 NJE65544:NJE65545 NTA65544:NTA65545 OCW65544:OCW65545 OMS65544:OMS65545 OWO65544:OWO65545 PGK65544:PGK65545 PQG65544:PQG65545 QAC65544:QAC65545 QJY65544:QJY65545 QTU65544:QTU65545 RDQ65544:RDQ65545 RNM65544:RNM65545 RXI65544:RXI65545 SHE65544:SHE65545 SRA65544:SRA65545 TAW65544:TAW65545 TKS65544:TKS65545 TUO65544:TUO65545 UEK65544:UEK65545 UOG65544:UOG65545 UYC65544:UYC65545 VHY65544:VHY65545 VRU65544:VRU65545 WBQ65544:WBQ65545 WLM65544:WLM65545 WVI65544:WVI65545 A131080:A131081 IW131080:IW131081 SS131080:SS131081 ACO131080:ACO131081 AMK131080:AMK131081 AWG131080:AWG131081 BGC131080:BGC131081 BPY131080:BPY131081 BZU131080:BZU131081 CJQ131080:CJQ131081 CTM131080:CTM131081 DDI131080:DDI131081 DNE131080:DNE131081 DXA131080:DXA131081 EGW131080:EGW131081 EQS131080:EQS131081 FAO131080:FAO131081 FKK131080:FKK131081 FUG131080:FUG131081 GEC131080:GEC131081 GNY131080:GNY131081 GXU131080:GXU131081 HHQ131080:HHQ131081 HRM131080:HRM131081 IBI131080:IBI131081 ILE131080:ILE131081 IVA131080:IVA131081 JEW131080:JEW131081 JOS131080:JOS131081 JYO131080:JYO131081 KIK131080:KIK131081 KSG131080:KSG131081 LCC131080:LCC131081 LLY131080:LLY131081 LVU131080:LVU131081 MFQ131080:MFQ131081 MPM131080:MPM131081 MZI131080:MZI131081 NJE131080:NJE131081 NTA131080:NTA131081 OCW131080:OCW131081 OMS131080:OMS131081 OWO131080:OWO131081 PGK131080:PGK131081 PQG131080:PQG131081 QAC131080:QAC131081 QJY131080:QJY131081 QTU131080:QTU131081 RDQ131080:RDQ131081 RNM131080:RNM131081 RXI131080:RXI131081 SHE131080:SHE131081 SRA131080:SRA131081 TAW131080:TAW131081 TKS131080:TKS131081 TUO131080:TUO131081 UEK131080:UEK131081 UOG131080:UOG131081 UYC131080:UYC131081 VHY131080:VHY131081 VRU131080:VRU131081 WBQ131080:WBQ131081 WLM131080:WLM131081 WVI131080:WVI131081 A196616:A196617 IW196616:IW196617 SS196616:SS196617 ACO196616:ACO196617 AMK196616:AMK196617 AWG196616:AWG196617 BGC196616:BGC196617 BPY196616:BPY196617 BZU196616:BZU196617 CJQ196616:CJQ196617 CTM196616:CTM196617 DDI196616:DDI196617 DNE196616:DNE196617 DXA196616:DXA196617 EGW196616:EGW196617 EQS196616:EQS196617 FAO196616:FAO196617 FKK196616:FKK196617 FUG196616:FUG196617 GEC196616:GEC196617 GNY196616:GNY196617 GXU196616:GXU196617 HHQ196616:HHQ196617 HRM196616:HRM196617 IBI196616:IBI196617 ILE196616:ILE196617 IVA196616:IVA196617 JEW196616:JEW196617 JOS196616:JOS196617 JYO196616:JYO196617 KIK196616:KIK196617 KSG196616:KSG196617 LCC196616:LCC196617 LLY196616:LLY196617 LVU196616:LVU196617 MFQ196616:MFQ196617 MPM196616:MPM196617 MZI196616:MZI196617 NJE196616:NJE196617 NTA196616:NTA196617 OCW196616:OCW196617 OMS196616:OMS196617 OWO196616:OWO196617 PGK196616:PGK196617 PQG196616:PQG196617 QAC196616:QAC196617 QJY196616:QJY196617 QTU196616:QTU196617 RDQ196616:RDQ196617 RNM196616:RNM196617 RXI196616:RXI196617 SHE196616:SHE196617 SRA196616:SRA196617 TAW196616:TAW196617 TKS196616:TKS196617 TUO196616:TUO196617 UEK196616:UEK196617 UOG196616:UOG196617 UYC196616:UYC196617 VHY196616:VHY196617 VRU196616:VRU196617 WBQ196616:WBQ196617 WLM196616:WLM196617 WVI196616:WVI196617 A262152:A262153 IW262152:IW262153 SS262152:SS262153 ACO262152:ACO262153 AMK262152:AMK262153 AWG262152:AWG262153 BGC262152:BGC262153 BPY262152:BPY262153 BZU262152:BZU262153 CJQ262152:CJQ262153 CTM262152:CTM262153 DDI262152:DDI262153 DNE262152:DNE262153 DXA262152:DXA262153 EGW262152:EGW262153 EQS262152:EQS262153 FAO262152:FAO262153 FKK262152:FKK262153 FUG262152:FUG262153 GEC262152:GEC262153 GNY262152:GNY262153 GXU262152:GXU262153 HHQ262152:HHQ262153 HRM262152:HRM262153 IBI262152:IBI262153 ILE262152:ILE262153 IVA262152:IVA262153 JEW262152:JEW262153 JOS262152:JOS262153 JYO262152:JYO262153 KIK262152:KIK262153 KSG262152:KSG262153 LCC262152:LCC262153 LLY262152:LLY262153 LVU262152:LVU262153 MFQ262152:MFQ262153 MPM262152:MPM262153 MZI262152:MZI262153 NJE262152:NJE262153 NTA262152:NTA262153 OCW262152:OCW262153 OMS262152:OMS262153 OWO262152:OWO262153 PGK262152:PGK262153 PQG262152:PQG262153 QAC262152:QAC262153 QJY262152:QJY262153 QTU262152:QTU262153 RDQ262152:RDQ262153 RNM262152:RNM262153 RXI262152:RXI262153 SHE262152:SHE262153 SRA262152:SRA262153 TAW262152:TAW262153 TKS262152:TKS262153 TUO262152:TUO262153 UEK262152:UEK262153 UOG262152:UOG262153 UYC262152:UYC262153 VHY262152:VHY262153 VRU262152:VRU262153 WBQ262152:WBQ262153 WLM262152:WLM262153 WVI262152:WVI262153 A327688:A327689 IW327688:IW327689 SS327688:SS327689 ACO327688:ACO327689 AMK327688:AMK327689 AWG327688:AWG327689 BGC327688:BGC327689 BPY327688:BPY327689 BZU327688:BZU327689 CJQ327688:CJQ327689 CTM327688:CTM327689 DDI327688:DDI327689 DNE327688:DNE327689 DXA327688:DXA327689 EGW327688:EGW327689 EQS327688:EQS327689 FAO327688:FAO327689 FKK327688:FKK327689 FUG327688:FUG327689 GEC327688:GEC327689 GNY327688:GNY327689 GXU327688:GXU327689 HHQ327688:HHQ327689 HRM327688:HRM327689 IBI327688:IBI327689 ILE327688:ILE327689 IVA327688:IVA327689 JEW327688:JEW327689 JOS327688:JOS327689 JYO327688:JYO327689 KIK327688:KIK327689 KSG327688:KSG327689 LCC327688:LCC327689 LLY327688:LLY327689 LVU327688:LVU327689 MFQ327688:MFQ327689 MPM327688:MPM327689 MZI327688:MZI327689 NJE327688:NJE327689 NTA327688:NTA327689 OCW327688:OCW327689 OMS327688:OMS327689 OWO327688:OWO327689 PGK327688:PGK327689 PQG327688:PQG327689 QAC327688:QAC327689 QJY327688:QJY327689 QTU327688:QTU327689 RDQ327688:RDQ327689 RNM327688:RNM327689 RXI327688:RXI327689 SHE327688:SHE327689 SRA327688:SRA327689 TAW327688:TAW327689 TKS327688:TKS327689 TUO327688:TUO327689 UEK327688:UEK327689 UOG327688:UOG327689 UYC327688:UYC327689 VHY327688:VHY327689 VRU327688:VRU327689 WBQ327688:WBQ327689 WLM327688:WLM327689 WVI327688:WVI327689 A393224:A393225 IW393224:IW393225 SS393224:SS393225 ACO393224:ACO393225 AMK393224:AMK393225 AWG393224:AWG393225 BGC393224:BGC393225 BPY393224:BPY393225 BZU393224:BZU393225 CJQ393224:CJQ393225 CTM393224:CTM393225 DDI393224:DDI393225 DNE393224:DNE393225 DXA393224:DXA393225 EGW393224:EGW393225 EQS393224:EQS393225 FAO393224:FAO393225 FKK393224:FKK393225 FUG393224:FUG393225 GEC393224:GEC393225 GNY393224:GNY393225 GXU393224:GXU393225 HHQ393224:HHQ393225 HRM393224:HRM393225 IBI393224:IBI393225 ILE393224:ILE393225 IVA393224:IVA393225 JEW393224:JEW393225 JOS393224:JOS393225 JYO393224:JYO393225 KIK393224:KIK393225 KSG393224:KSG393225 LCC393224:LCC393225 LLY393224:LLY393225 LVU393224:LVU393225 MFQ393224:MFQ393225 MPM393224:MPM393225 MZI393224:MZI393225 NJE393224:NJE393225 NTA393224:NTA393225 OCW393224:OCW393225 OMS393224:OMS393225 OWO393224:OWO393225 PGK393224:PGK393225 PQG393224:PQG393225 QAC393224:QAC393225 QJY393224:QJY393225 QTU393224:QTU393225 RDQ393224:RDQ393225 RNM393224:RNM393225 RXI393224:RXI393225 SHE393224:SHE393225 SRA393224:SRA393225 TAW393224:TAW393225 TKS393224:TKS393225 TUO393224:TUO393225 UEK393224:UEK393225 UOG393224:UOG393225 UYC393224:UYC393225 VHY393224:VHY393225 VRU393224:VRU393225 WBQ393224:WBQ393225 WLM393224:WLM393225 WVI393224:WVI393225 A458760:A458761 IW458760:IW458761 SS458760:SS458761 ACO458760:ACO458761 AMK458760:AMK458761 AWG458760:AWG458761 BGC458760:BGC458761 BPY458760:BPY458761 BZU458760:BZU458761 CJQ458760:CJQ458761 CTM458760:CTM458761 DDI458760:DDI458761 DNE458760:DNE458761 DXA458760:DXA458761 EGW458760:EGW458761 EQS458760:EQS458761 FAO458760:FAO458761 FKK458760:FKK458761 FUG458760:FUG458761 GEC458760:GEC458761 GNY458760:GNY458761 GXU458760:GXU458761 HHQ458760:HHQ458761 HRM458760:HRM458761 IBI458760:IBI458761 ILE458760:ILE458761 IVA458760:IVA458761 JEW458760:JEW458761 JOS458760:JOS458761 JYO458760:JYO458761 KIK458760:KIK458761 KSG458760:KSG458761 LCC458760:LCC458761 LLY458760:LLY458761 LVU458760:LVU458761 MFQ458760:MFQ458761 MPM458760:MPM458761 MZI458760:MZI458761 NJE458760:NJE458761 NTA458760:NTA458761 OCW458760:OCW458761 OMS458760:OMS458761 OWO458760:OWO458761 PGK458760:PGK458761 PQG458760:PQG458761 QAC458760:QAC458761 QJY458760:QJY458761 QTU458760:QTU458761 RDQ458760:RDQ458761 RNM458760:RNM458761 RXI458760:RXI458761 SHE458760:SHE458761 SRA458760:SRA458761 TAW458760:TAW458761 TKS458760:TKS458761 TUO458760:TUO458761 UEK458760:UEK458761 UOG458760:UOG458761 UYC458760:UYC458761 VHY458760:VHY458761 VRU458760:VRU458761 WBQ458760:WBQ458761 WLM458760:WLM458761 WVI458760:WVI458761 A524296:A524297 IW524296:IW524297 SS524296:SS524297 ACO524296:ACO524297 AMK524296:AMK524297 AWG524296:AWG524297 BGC524296:BGC524297 BPY524296:BPY524297 BZU524296:BZU524297 CJQ524296:CJQ524297 CTM524296:CTM524297 DDI524296:DDI524297 DNE524296:DNE524297 DXA524296:DXA524297 EGW524296:EGW524297 EQS524296:EQS524297 FAO524296:FAO524297 FKK524296:FKK524297 FUG524296:FUG524297 GEC524296:GEC524297 GNY524296:GNY524297 GXU524296:GXU524297 HHQ524296:HHQ524297 HRM524296:HRM524297 IBI524296:IBI524297 ILE524296:ILE524297 IVA524296:IVA524297 JEW524296:JEW524297 JOS524296:JOS524297 JYO524296:JYO524297 KIK524296:KIK524297 KSG524296:KSG524297 LCC524296:LCC524297 LLY524296:LLY524297 LVU524296:LVU524297 MFQ524296:MFQ524297 MPM524296:MPM524297 MZI524296:MZI524297 NJE524296:NJE524297 NTA524296:NTA524297 OCW524296:OCW524297 OMS524296:OMS524297 OWO524296:OWO524297 PGK524296:PGK524297 PQG524296:PQG524297 QAC524296:QAC524297 QJY524296:QJY524297 QTU524296:QTU524297 RDQ524296:RDQ524297 RNM524296:RNM524297 RXI524296:RXI524297 SHE524296:SHE524297 SRA524296:SRA524297 TAW524296:TAW524297 TKS524296:TKS524297 TUO524296:TUO524297 UEK524296:UEK524297 UOG524296:UOG524297 UYC524296:UYC524297 VHY524296:VHY524297 VRU524296:VRU524297 WBQ524296:WBQ524297 WLM524296:WLM524297 WVI524296:WVI524297 A589832:A589833 IW589832:IW589833 SS589832:SS589833 ACO589832:ACO589833 AMK589832:AMK589833 AWG589832:AWG589833 BGC589832:BGC589833 BPY589832:BPY589833 BZU589832:BZU589833 CJQ589832:CJQ589833 CTM589832:CTM589833 DDI589832:DDI589833 DNE589832:DNE589833 DXA589832:DXA589833 EGW589832:EGW589833 EQS589832:EQS589833 FAO589832:FAO589833 FKK589832:FKK589833 FUG589832:FUG589833 GEC589832:GEC589833 GNY589832:GNY589833 GXU589832:GXU589833 HHQ589832:HHQ589833 HRM589832:HRM589833 IBI589832:IBI589833 ILE589832:ILE589833 IVA589832:IVA589833 JEW589832:JEW589833 JOS589832:JOS589833 JYO589832:JYO589833 KIK589832:KIK589833 KSG589832:KSG589833 LCC589832:LCC589833 LLY589832:LLY589833 LVU589832:LVU589833 MFQ589832:MFQ589833 MPM589832:MPM589833 MZI589832:MZI589833 NJE589832:NJE589833 NTA589832:NTA589833 OCW589832:OCW589833 OMS589832:OMS589833 OWO589832:OWO589833 PGK589832:PGK589833 PQG589832:PQG589833 QAC589832:QAC589833 QJY589832:QJY589833 QTU589832:QTU589833 RDQ589832:RDQ589833 RNM589832:RNM589833 RXI589832:RXI589833 SHE589832:SHE589833 SRA589832:SRA589833 TAW589832:TAW589833 TKS589832:TKS589833 TUO589832:TUO589833 UEK589832:UEK589833 UOG589832:UOG589833 UYC589832:UYC589833 VHY589832:VHY589833 VRU589832:VRU589833 WBQ589832:WBQ589833 WLM589832:WLM589833 WVI589832:WVI589833 A655368:A655369 IW655368:IW655369 SS655368:SS655369 ACO655368:ACO655369 AMK655368:AMK655369 AWG655368:AWG655369 BGC655368:BGC655369 BPY655368:BPY655369 BZU655368:BZU655369 CJQ655368:CJQ655369 CTM655368:CTM655369 DDI655368:DDI655369 DNE655368:DNE655369 DXA655368:DXA655369 EGW655368:EGW655369 EQS655368:EQS655369 FAO655368:FAO655369 FKK655368:FKK655369 FUG655368:FUG655369 GEC655368:GEC655369 GNY655368:GNY655369 GXU655368:GXU655369 HHQ655368:HHQ655369 HRM655368:HRM655369 IBI655368:IBI655369 ILE655368:ILE655369 IVA655368:IVA655369 JEW655368:JEW655369 JOS655368:JOS655369 JYO655368:JYO655369 KIK655368:KIK655369 KSG655368:KSG655369 LCC655368:LCC655369 LLY655368:LLY655369 LVU655368:LVU655369 MFQ655368:MFQ655369 MPM655368:MPM655369 MZI655368:MZI655369 NJE655368:NJE655369 NTA655368:NTA655369 OCW655368:OCW655369 OMS655368:OMS655369 OWO655368:OWO655369 PGK655368:PGK655369 PQG655368:PQG655369 QAC655368:QAC655369 QJY655368:QJY655369 QTU655368:QTU655369 RDQ655368:RDQ655369 RNM655368:RNM655369 RXI655368:RXI655369 SHE655368:SHE655369 SRA655368:SRA655369 TAW655368:TAW655369 TKS655368:TKS655369 TUO655368:TUO655369 UEK655368:UEK655369 UOG655368:UOG655369 UYC655368:UYC655369 VHY655368:VHY655369 VRU655368:VRU655369 WBQ655368:WBQ655369 WLM655368:WLM655369 WVI655368:WVI655369 A720904:A720905 IW720904:IW720905 SS720904:SS720905 ACO720904:ACO720905 AMK720904:AMK720905 AWG720904:AWG720905 BGC720904:BGC720905 BPY720904:BPY720905 BZU720904:BZU720905 CJQ720904:CJQ720905 CTM720904:CTM720905 DDI720904:DDI720905 DNE720904:DNE720905 DXA720904:DXA720905 EGW720904:EGW720905 EQS720904:EQS720905 FAO720904:FAO720905 FKK720904:FKK720905 FUG720904:FUG720905 GEC720904:GEC720905 GNY720904:GNY720905 GXU720904:GXU720905 HHQ720904:HHQ720905 HRM720904:HRM720905 IBI720904:IBI720905 ILE720904:ILE720905 IVA720904:IVA720905 JEW720904:JEW720905 JOS720904:JOS720905 JYO720904:JYO720905 KIK720904:KIK720905 KSG720904:KSG720905 LCC720904:LCC720905 LLY720904:LLY720905 LVU720904:LVU720905 MFQ720904:MFQ720905 MPM720904:MPM720905 MZI720904:MZI720905 NJE720904:NJE720905 NTA720904:NTA720905 OCW720904:OCW720905 OMS720904:OMS720905 OWO720904:OWO720905 PGK720904:PGK720905 PQG720904:PQG720905 QAC720904:QAC720905 QJY720904:QJY720905 QTU720904:QTU720905 RDQ720904:RDQ720905 RNM720904:RNM720905 RXI720904:RXI720905 SHE720904:SHE720905 SRA720904:SRA720905 TAW720904:TAW720905 TKS720904:TKS720905 TUO720904:TUO720905 UEK720904:UEK720905 UOG720904:UOG720905 UYC720904:UYC720905 VHY720904:VHY720905 VRU720904:VRU720905 WBQ720904:WBQ720905 WLM720904:WLM720905 WVI720904:WVI720905 A786440:A786441 IW786440:IW786441 SS786440:SS786441 ACO786440:ACO786441 AMK786440:AMK786441 AWG786440:AWG786441 BGC786440:BGC786441 BPY786440:BPY786441 BZU786440:BZU786441 CJQ786440:CJQ786441 CTM786440:CTM786441 DDI786440:DDI786441 DNE786440:DNE786441 DXA786440:DXA786441 EGW786440:EGW786441 EQS786440:EQS786441 FAO786440:FAO786441 FKK786440:FKK786441 FUG786440:FUG786441 GEC786440:GEC786441 GNY786440:GNY786441 GXU786440:GXU786441 HHQ786440:HHQ786441 HRM786440:HRM786441 IBI786440:IBI786441 ILE786440:ILE786441 IVA786440:IVA786441 JEW786440:JEW786441 JOS786440:JOS786441 JYO786440:JYO786441 KIK786440:KIK786441 KSG786440:KSG786441 LCC786440:LCC786441 LLY786440:LLY786441 LVU786440:LVU786441 MFQ786440:MFQ786441 MPM786440:MPM786441 MZI786440:MZI786441 NJE786440:NJE786441 NTA786440:NTA786441 OCW786440:OCW786441 OMS786440:OMS786441 OWO786440:OWO786441 PGK786440:PGK786441 PQG786440:PQG786441 QAC786440:QAC786441 QJY786440:QJY786441 QTU786440:QTU786441 RDQ786440:RDQ786441 RNM786440:RNM786441 RXI786440:RXI786441 SHE786440:SHE786441 SRA786440:SRA786441 TAW786440:TAW786441 TKS786440:TKS786441 TUO786440:TUO786441 UEK786440:UEK786441 UOG786440:UOG786441 UYC786440:UYC786441 VHY786440:VHY786441 VRU786440:VRU786441 WBQ786440:WBQ786441 WLM786440:WLM786441 WVI786440:WVI786441 A851976:A851977 IW851976:IW851977 SS851976:SS851977 ACO851976:ACO851977 AMK851976:AMK851977 AWG851976:AWG851977 BGC851976:BGC851977 BPY851976:BPY851977 BZU851976:BZU851977 CJQ851976:CJQ851977 CTM851976:CTM851977 DDI851976:DDI851977 DNE851976:DNE851977 DXA851976:DXA851977 EGW851976:EGW851977 EQS851976:EQS851977 FAO851976:FAO851977 FKK851976:FKK851977 FUG851976:FUG851977 GEC851976:GEC851977 GNY851976:GNY851977 GXU851976:GXU851977 HHQ851976:HHQ851977 HRM851976:HRM851977 IBI851976:IBI851977 ILE851976:ILE851977 IVA851976:IVA851977 JEW851976:JEW851977 JOS851976:JOS851977 JYO851976:JYO851977 KIK851976:KIK851977 KSG851976:KSG851977 LCC851976:LCC851977 LLY851976:LLY851977 LVU851976:LVU851977 MFQ851976:MFQ851977 MPM851976:MPM851977 MZI851976:MZI851977 NJE851976:NJE851977 NTA851976:NTA851977 OCW851976:OCW851977 OMS851976:OMS851977 OWO851976:OWO851977 PGK851976:PGK851977 PQG851976:PQG851977 QAC851976:QAC851977 QJY851976:QJY851977 QTU851976:QTU851977 RDQ851976:RDQ851977 RNM851976:RNM851977 RXI851976:RXI851977 SHE851976:SHE851977 SRA851976:SRA851977 TAW851976:TAW851977 TKS851976:TKS851977 TUO851976:TUO851977 UEK851976:UEK851977 UOG851976:UOG851977 UYC851976:UYC851977 VHY851976:VHY851977 VRU851976:VRU851977 WBQ851976:WBQ851977 WLM851976:WLM851977 WVI851976:WVI851977 A917512:A917513 IW917512:IW917513 SS917512:SS917513 ACO917512:ACO917513 AMK917512:AMK917513 AWG917512:AWG917513 BGC917512:BGC917513 BPY917512:BPY917513 BZU917512:BZU917513 CJQ917512:CJQ917513 CTM917512:CTM917513 DDI917512:DDI917513 DNE917512:DNE917513 DXA917512:DXA917513 EGW917512:EGW917513 EQS917512:EQS917513 FAO917512:FAO917513 FKK917512:FKK917513 FUG917512:FUG917513 GEC917512:GEC917513 GNY917512:GNY917513 GXU917512:GXU917513 HHQ917512:HHQ917513 HRM917512:HRM917513 IBI917512:IBI917513 ILE917512:ILE917513 IVA917512:IVA917513 JEW917512:JEW917513 JOS917512:JOS917513 JYO917512:JYO917513 KIK917512:KIK917513 KSG917512:KSG917513 LCC917512:LCC917513 LLY917512:LLY917513 LVU917512:LVU917513 MFQ917512:MFQ917513 MPM917512:MPM917513 MZI917512:MZI917513 NJE917512:NJE917513 NTA917512:NTA917513 OCW917512:OCW917513 OMS917512:OMS917513 OWO917512:OWO917513 PGK917512:PGK917513 PQG917512:PQG917513 QAC917512:QAC917513 QJY917512:QJY917513 QTU917512:QTU917513 RDQ917512:RDQ917513 RNM917512:RNM917513 RXI917512:RXI917513 SHE917512:SHE917513 SRA917512:SRA917513 TAW917512:TAW917513 TKS917512:TKS917513 TUO917512:TUO917513 UEK917512:UEK917513 UOG917512:UOG917513 UYC917512:UYC917513 VHY917512:VHY917513 VRU917512:VRU917513 WBQ917512:WBQ917513 WLM917512:WLM917513 WVI917512:WVI917513 A983048:A983049 IW983048:IW983049 SS983048:SS983049 ACO983048:ACO983049 AMK983048:AMK983049 AWG983048:AWG983049 BGC983048:BGC983049 BPY983048:BPY983049 BZU983048:BZU983049 CJQ983048:CJQ983049 CTM983048:CTM983049 DDI983048:DDI983049 DNE983048:DNE983049 DXA983048:DXA983049 EGW983048:EGW983049 EQS983048:EQS983049 FAO983048:FAO983049 FKK983048:FKK983049 FUG983048:FUG983049 GEC983048:GEC983049 GNY983048:GNY983049 GXU983048:GXU983049 HHQ983048:HHQ983049 HRM983048:HRM983049 IBI983048:IBI983049 ILE983048:ILE983049 IVA983048:IVA983049 JEW983048:JEW983049 JOS983048:JOS983049 JYO983048:JYO983049 KIK983048:KIK983049 KSG983048:KSG983049 LCC983048:LCC983049 LLY983048:LLY983049 LVU983048:LVU983049 MFQ983048:MFQ983049 MPM983048:MPM983049 MZI983048:MZI983049 NJE983048:NJE983049 NTA983048:NTA983049 OCW983048:OCW983049 OMS983048:OMS983049 OWO983048:OWO983049 PGK983048:PGK983049 PQG983048:PQG983049 QAC983048:QAC983049 QJY983048:QJY983049 QTU983048:QTU983049 RDQ983048:RDQ983049 RNM983048:RNM983049 RXI983048:RXI983049 SHE983048:SHE983049 SRA983048:SRA983049 TAW983048:TAW983049 TKS983048:TKS983049 TUO983048:TUO983049 UEK983048:UEK983049 UOG983048:UOG983049 UYC983048:UYC983049 VHY983048:VHY983049 VRU983048:VRU983049 WBQ983048:WBQ983049 WLM983048:WLM983049 WVI983048:WVI983049">
      <formula1>$A$28:$A$38</formula1>
    </dataValidation>
    <dataValidation type="list" allowBlank="1" showInputMessage="1" showErrorMessage="1" sqref="K8:K9 JG8:JG9 TC8:TC9 ACY8:ACY9 AMU8:AMU9 AWQ8:AWQ9 BGM8:BGM9 BQI8:BQI9 CAE8:CAE9 CKA8:CKA9 CTW8:CTW9 DDS8:DDS9 DNO8:DNO9 DXK8:DXK9 EHG8:EHG9 ERC8:ERC9 FAY8:FAY9 FKU8:FKU9 FUQ8:FUQ9 GEM8:GEM9 GOI8:GOI9 GYE8:GYE9 HIA8:HIA9 HRW8:HRW9 IBS8:IBS9 ILO8:ILO9 IVK8:IVK9 JFG8:JFG9 JPC8:JPC9 JYY8:JYY9 KIU8:KIU9 KSQ8:KSQ9 LCM8:LCM9 LMI8:LMI9 LWE8:LWE9 MGA8:MGA9 MPW8:MPW9 MZS8:MZS9 NJO8:NJO9 NTK8:NTK9 ODG8:ODG9 ONC8:ONC9 OWY8:OWY9 PGU8:PGU9 PQQ8:PQQ9 QAM8:QAM9 QKI8:QKI9 QUE8:QUE9 REA8:REA9 RNW8:RNW9 RXS8:RXS9 SHO8:SHO9 SRK8:SRK9 TBG8:TBG9 TLC8:TLC9 TUY8:TUY9 UEU8:UEU9 UOQ8:UOQ9 UYM8:UYM9 VII8:VII9 VSE8:VSE9 WCA8:WCA9 WLW8:WLW9 WVS8:WVS9 K65544:K65545 JG65544:JG65545 TC65544:TC65545 ACY65544:ACY65545 AMU65544:AMU65545 AWQ65544:AWQ65545 BGM65544:BGM65545 BQI65544:BQI65545 CAE65544:CAE65545 CKA65544:CKA65545 CTW65544:CTW65545 DDS65544:DDS65545 DNO65544:DNO65545 DXK65544:DXK65545 EHG65544:EHG65545 ERC65544:ERC65545 FAY65544:FAY65545 FKU65544:FKU65545 FUQ65544:FUQ65545 GEM65544:GEM65545 GOI65544:GOI65545 GYE65544:GYE65545 HIA65544:HIA65545 HRW65544:HRW65545 IBS65544:IBS65545 ILO65544:ILO65545 IVK65544:IVK65545 JFG65544:JFG65545 JPC65544:JPC65545 JYY65544:JYY65545 KIU65544:KIU65545 KSQ65544:KSQ65545 LCM65544:LCM65545 LMI65544:LMI65545 LWE65544:LWE65545 MGA65544:MGA65545 MPW65544:MPW65545 MZS65544:MZS65545 NJO65544:NJO65545 NTK65544:NTK65545 ODG65544:ODG65545 ONC65544:ONC65545 OWY65544:OWY65545 PGU65544:PGU65545 PQQ65544:PQQ65545 QAM65544:QAM65545 QKI65544:QKI65545 QUE65544:QUE65545 REA65544:REA65545 RNW65544:RNW65545 RXS65544:RXS65545 SHO65544:SHO65545 SRK65544:SRK65545 TBG65544:TBG65545 TLC65544:TLC65545 TUY65544:TUY65545 UEU65544:UEU65545 UOQ65544:UOQ65545 UYM65544:UYM65545 VII65544:VII65545 VSE65544:VSE65545 WCA65544:WCA65545 WLW65544:WLW65545 WVS65544:WVS65545 K131080:K131081 JG131080:JG131081 TC131080:TC131081 ACY131080:ACY131081 AMU131080:AMU131081 AWQ131080:AWQ131081 BGM131080:BGM131081 BQI131080:BQI131081 CAE131080:CAE131081 CKA131080:CKA131081 CTW131080:CTW131081 DDS131080:DDS131081 DNO131080:DNO131081 DXK131080:DXK131081 EHG131080:EHG131081 ERC131080:ERC131081 FAY131080:FAY131081 FKU131080:FKU131081 FUQ131080:FUQ131081 GEM131080:GEM131081 GOI131080:GOI131081 GYE131080:GYE131081 HIA131080:HIA131081 HRW131080:HRW131081 IBS131080:IBS131081 ILO131080:ILO131081 IVK131080:IVK131081 JFG131080:JFG131081 JPC131080:JPC131081 JYY131080:JYY131081 KIU131080:KIU131081 KSQ131080:KSQ131081 LCM131080:LCM131081 LMI131080:LMI131081 LWE131080:LWE131081 MGA131080:MGA131081 MPW131080:MPW131081 MZS131080:MZS131081 NJO131080:NJO131081 NTK131080:NTK131081 ODG131080:ODG131081 ONC131080:ONC131081 OWY131080:OWY131081 PGU131080:PGU131081 PQQ131080:PQQ131081 QAM131080:QAM131081 QKI131080:QKI131081 QUE131080:QUE131081 REA131080:REA131081 RNW131080:RNW131081 RXS131080:RXS131081 SHO131080:SHO131081 SRK131080:SRK131081 TBG131080:TBG131081 TLC131080:TLC131081 TUY131080:TUY131081 UEU131080:UEU131081 UOQ131080:UOQ131081 UYM131080:UYM131081 VII131080:VII131081 VSE131080:VSE131081 WCA131080:WCA131081 WLW131080:WLW131081 WVS131080:WVS131081 K196616:K196617 JG196616:JG196617 TC196616:TC196617 ACY196616:ACY196617 AMU196616:AMU196617 AWQ196616:AWQ196617 BGM196616:BGM196617 BQI196616:BQI196617 CAE196616:CAE196617 CKA196616:CKA196617 CTW196616:CTW196617 DDS196616:DDS196617 DNO196616:DNO196617 DXK196616:DXK196617 EHG196616:EHG196617 ERC196616:ERC196617 FAY196616:FAY196617 FKU196616:FKU196617 FUQ196616:FUQ196617 GEM196616:GEM196617 GOI196616:GOI196617 GYE196616:GYE196617 HIA196616:HIA196617 HRW196616:HRW196617 IBS196616:IBS196617 ILO196616:ILO196617 IVK196616:IVK196617 JFG196616:JFG196617 JPC196616:JPC196617 JYY196616:JYY196617 KIU196616:KIU196617 KSQ196616:KSQ196617 LCM196616:LCM196617 LMI196616:LMI196617 LWE196616:LWE196617 MGA196616:MGA196617 MPW196616:MPW196617 MZS196616:MZS196617 NJO196616:NJO196617 NTK196616:NTK196617 ODG196616:ODG196617 ONC196616:ONC196617 OWY196616:OWY196617 PGU196616:PGU196617 PQQ196616:PQQ196617 QAM196616:QAM196617 QKI196616:QKI196617 QUE196616:QUE196617 REA196616:REA196617 RNW196616:RNW196617 RXS196616:RXS196617 SHO196616:SHO196617 SRK196616:SRK196617 TBG196616:TBG196617 TLC196616:TLC196617 TUY196616:TUY196617 UEU196616:UEU196617 UOQ196616:UOQ196617 UYM196616:UYM196617 VII196616:VII196617 VSE196616:VSE196617 WCA196616:WCA196617 WLW196616:WLW196617 WVS196616:WVS196617 K262152:K262153 JG262152:JG262153 TC262152:TC262153 ACY262152:ACY262153 AMU262152:AMU262153 AWQ262152:AWQ262153 BGM262152:BGM262153 BQI262152:BQI262153 CAE262152:CAE262153 CKA262152:CKA262153 CTW262152:CTW262153 DDS262152:DDS262153 DNO262152:DNO262153 DXK262152:DXK262153 EHG262152:EHG262153 ERC262152:ERC262153 FAY262152:FAY262153 FKU262152:FKU262153 FUQ262152:FUQ262153 GEM262152:GEM262153 GOI262152:GOI262153 GYE262152:GYE262153 HIA262152:HIA262153 HRW262152:HRW262153 IBS262152:IBS262153 ILO262152:ILO262153 IVK262152:IVK262153 JFG262152:JFG262153 JPC262152:JPC262153 JYY262152:JYY262153 KIU262152:KIU262153 KSQ262152:KSQ262153 LCM262152:LCM262153 LMI262152:LMI262153 LWE262152:LWE262153 MGA262152:MGA262153 MPW262152:MPW262153 MZS262152:MZS262153 NJO262152:NJO262153 NTK262152:NTK262153 ODG262152:ODG262153 ONC262152:ONC262153 OWY262152:OWY262153 PGU262152:PGU262153 PQQ262152:PQQ262153 QAM262152:QAM262153 QKI262152:QKI262153 QUE262152:QUE262153 REA262152:REA262153 RNW262152:RNW262153 RXS262152:RXS262153 SHO262152:SHO262153 SRK262152:SRK262153 TBG262152:TBG262153 TLC262152:TLC262153 TUY262152:TUY262153 UEU262152:UEU262153 UOQ262152:UOQ262153 UYM262152:UYM262153 VII262152:VII262153 VSE262152:VSE262153 WCA262152:WCA262153 WLW262152:WLW262153 WVS262152:WVS262153 K327688:K327689 JG327688:JG327689 TC327688:TC327689 ACY327688:ACY327689 AMU327688:AMU327689 AWQ327688:AWQ327689 BGM327688:BGM327689 BQI327688:BQI327689 CAE327688:CAE327689 CKA327688:CKA327689 CTW327688:CTW327689 DDS327688:DDS327689 DNO327688:DNO327689 DXK327688:DXK327689 EHG327688:EHG327689 ERC327688:ERC327689 FAY327688:FAY327689 FKU327688:FKU327689 FUQ327688:FUQ327689 GEM327688:GEM327689 GOI327688:GOI327689 GYE327688:GYE327689 HIA327688:HIA327689 HRW327688:HRW327689 IBS327688:IBS327689 ILO327688:ILO327689 IVK327688:IVK327689 JFG327688:JFG327689 JPC327688:JPC327689 JYY327688:JYY327689 KIU327688:KIU327689 KSQ327688:KSQ327689 LCM327688:LCM327689 LMI327688:LMI327689 LWE327688:LWE327689 MGA327688:MGA327689 MPW327688:MPW327689 MZS327688:MZS327689 NJO327688:NJO327689 NTK327688:NTK327689 ODG327688:ODG327689 ONC327688:ONC327689 OWY327688:OWY327689 PGU327688:PGU327689 PQQ327688:PQQ327689 QAM327688:QAM327689 QKI327688:QKI327689 QUE327688:QUE327689 REA327688:REA327689 RNW327688:RNW327689 RXS327688:RXS327689 SHO327688:SHO327689 SRK327688:SRK327689 TBG327688:TBG327689 TLC327688:TLC327689 TUY327688:TUY327689 UEU327688:UEU327689 UOQ327688:UOQ327689 UYM327688:UYM327689 VII327688:VII327689 VSE327688:VSE327689 WCA327688:WCA327689 WLW327688:WLW327689 WVS327688:WVS327689 K393224:K393225 JG393224:JG393225 TC393224:TC393225 ACY393224:ACY393225 AMU393224:AMU393225 AWQ393224:AWQ393225 BGM393224:BGM393225 BQI393224:BQI393225 CAE393224:CAE393225 CKA393224:CKA393225 CTW393224:CTW393225 DDS393224:DDS393225 DNO393224:DNO393225 DXK393224:DXK393225 EHG393224:EHG393225 ERC393224:ERC393225 FAY393224:FAY393225 FKU393224:FKU393225 FUQ393224:FUQ393225 GEM393224:GEM393225 GOI393224:GOI393225 GYE393224:GYE393225 HIA393224:HIA393225 HRW393224:HRW393225 IBS393224:IBS393225 ILO393224:ILO393225 IVK393224:IVK393225 JFG393224:JFG393225 JPC393224:JPC393225 JYY393224:JYY393225 KIU393224:KIU393225 KSQ393224:KSQ393225 LCM393224:LCM393225 LMI393224:LMI393225 LWE393224:LWE393225 MGA393224:MGA393225 MPW393224:MPW393225 MZS393224:MZS393225 NJO393224:NJO393225 NTK393224:NTK393225 ODG393224:ODG393225 ONC393224:ONC393225 OWY393224:OWY393225 PGU393224:PGU393225 PQQ393224:PQQ393225 QAM393224:QAM393225 QKI393224:QKI393225 QUE393224:QUE393225 REA393224:REA393225 RNW393224:RNW393225 RXS393224:RXS393225 SHO393224:SHO393225 SRK393224:SRK393225 TBG393224:TBG393225 TLC393224:TLC393225 TUY393224:TUY393225 UEU393224:UEU393225 UOQ393224:UOQ393225 UYM393224:UYM393225 VII393224:VII393225 VSE393224:VSE393225 WCA393224:WCA393225 WLW393224:WLW393225 WVS393224:WVS393225 K458760:K458761 JG458760:JG458761 TC458760:TC458761 ACY458760:ACY458761 AMU458760:AMU458761 AWQ458760:AWQ458761 BGM458760:BGM458761 BQI458760:BQI458761 CAE458760:CAE458761 CKA458760:CKA458761 CTW458760:CTW458761 DDS458760:DDS458761 DNO458760:DNO458761 DXK458760:DXK458761 EHG458760:EHG458761 ERC458760:ERC458761 FAY458760:FAY458761 FKU458760:FKU458761 FUQ458760:FUQ458761 GEM458760:GEM458761 GOI458760:GOI458761 GYE458760:GYE458761 HIA458760:HIA458761 HRW458760:HRW458761 IBS458760:IBS458761 ILO458760:ILO458761 IVK458760:IVK458761 JFG458760:JFG458761 JPC458760:JPC458761 JYY458760:JYY458761 KIU458760:KIU458761 KSQ458760:KSQ458761 LCM458760:LCM458761 LMI458760:LMI458761 LWE458760:LWE458761 MGA458760:MGA458761 MPW458760:MPW458761 MZS458760:MZS458761 NJO458760:NJO458761 NTK458760:NTK458761 ODG458760:ODG458761 ONC458760:ONC458761 OWY458760:OWY458761 PGU458760:PGU458761 PQQ458760:PQQ458761 QAM458760:QAM458761 QKI458760:QKI458761 QUE458760:QUE458761 REA458760:REA458761 RNW458760:RNW458761 RXS458760:RXS458761 SHO458760:SHO458761 SRK458760:SRK458761 TBG458760:TBG458761 TLC458760:TLC458761 TUY458760:TUY458761 UEU458760:UEU458761 UOQ458760:UOQ458761 UYM458760:UYM458761 VII458760:VII458761 VSE458760:VSE458761 WCA458760:WCA458761 WLW458760:WLW458761 WVS458760:WVS458761 K524296:K524297 JG524296:JG524297 TC524296:TC524297 ACY524296:ACY524297 AMU524296:AMU524297 AWQ524296:AWQ524297 BGM524296:BGM524297 BQI524296:BQI524297 CAE524296:CAE524297 CKA524296:CKA524297 CTW524296:CTW524297 DDS524296:DDS524297 DNO524296:DNO524297 DXK524296:DXK524297 EHG524296:EHG524297 ERC524296:ERC524297 FAY524296:FAY524297 FKU524296:FKU524297 FUQ524296:FUQ524297 GEM524296:GEM524297 GOI524296:GOI524297 GYE524296:GYE524297 HIA524296:HIA524297 HRW524296:HRW524297 IBS524296:IBS524297 ILO524296:ILO524297 IVK524296:IVK524297 JFG524296:JFG524297 JPC524296:JPC524297 JYY524296:JYY524297 KIU524296:KIU524297 KSQ524296:KSQ524297 LCM524296:LCM524297 LMI524296:LMI524297 LWE524296:LWE524297 MGA524296:MGA524297 MPW524296:MPW524297 MZS524296:MZS524297 NJO524296:NJO524297 NTK524296:NTK524297 ODG524296:ODG524297 ONC524296:ONC524297 OWY524296:OWY524297 PGU524296:PGU524297 PQQ524296:PQQ524297 QAM524296:QAM524297 QKI524296:QKI524297 QUE524296:QUE524297 REA524296:REA524297 RNW524296:RNW524297 RXS524296:RXS524297 SHO524296:SHO524297 SRK524296:SRK524297 TBG524296:TBG524297 TLC524296:TLC524297 TUY524296:TUY524297 UEU524296:UEU524297 UOQ524296:UOQ524297 UYM524296:UYM524297 VII524296:VII524297 VSE524296:VSE524297 WCA524296:WCA524297 WLW524296:WLW524297 WVS524296:WVS524297 K589832:K589833 JG589832:JG589833 TC589832:TC589833 ACY589832:ACY589833 AMU589832:AMU589833 AWQ589832:AWQ589833 BGM589832:BGM589833 BQI589832:BQI589833 CAE589832:CAE589833 CKA589832:CKA589833 CTW589832:CTW589833 DDS589832:DDS589833 DNO589832:DNO589833 DXK589832:DXK589833 EHG589832:EHG589833 ERC589832:ERC589833 FAY589832:FAY589833 FKU589832:FKU589833 FUQ589832:FUQ589833 GEM589832:GEM589833 GOI589832:GOI589833 GYE589832:GYE589833 HIA589832:HIA589833 HRW589832:HRW589833 IBS589832:IBS589833 ILO589832:ILO589833 IVK589832:IVK589833 JFG589832:JFG589833 JPC589832:JPC589833 JYY589832:JYY589833 KIU589832:KIU589833 KSQ589832:KSQ589833 LCM589832:LCM589833 LMI589832:LMI589833 LWE589832:LWE589833 MGA589832:MGA589833 MPW589832:MPW589833 MZS589832:MZS589833 NJO589832:NJO589833 NTK589832:NTK589833 ODG589832:ODG589833 ONC589832:ONC589833 OWY589832:OWY589833 PGU589832:PGU589833 PQQ589832:PQQ589833 QAM589832:QAM589833 QKI589832:QKI589833 QUE589832:QUE589833 REA589832:REA589833 RNW589832:RNW589833 RXS589832:RXS589833 SHO589832:SHO589833 SRK589832:SRK589833 TBG589832:TBG589833 TLC589832:TLC589833 TUY589832:TUY589833 UEU589832:UEU589833 UOQ589832:UOQ589833 UYM589832:UYM589833 VII589832:VII589833 VSE589832:VSE589833 WCA589832:WCA589833 WLW589832:WLW589833 WVS589832:WVS589833 K655368:K655369 JG655368:JG655369 TC655368:TC655369 ACY655368:ACY655369 AMU655368:AMU655369 AWQ655368:AWQ655369 BGM655368:BGM655369 BQI655368:BQI655369 CAE655368:CAE655369 CKA655368:CKA655369 CTW655368:CTW655369 DDS655368:DDS655369 DNO655368:DNO655369 DXK655368:DXK655369 EHG655368:EHG655369 ERC655368:ERC655369 FAY655368:FAY655369 FKU655368:FKU655369 FUQ655368:FUQ655369 GEM655368:GEM655369 GOI655368:GOI655369 GYE655368:GYE655369 HIA655368:HIA655369 HRW655368:HRW655369 IBS655368:IBS655369 ILO655368:ILO655369 IVK655368:IVK655369 JFG655368:JFG655369 JPC655368:JPC655369 JYY655368:JYY655369 KIU655368:KIU655369 KSQ655368:KSQ655369 LCM655368:LCM655369 LMI655368:LMI655369 LWE655368:LWE655369 MGA655368:MGA655369 MPW655368:MPW655369 MZS655368:MZS655369 NJO655368:NJO655369 NTK655368:NTK655369 ODG655368:ODG655369 ONC655368:ONC655369 OWY655368:OWY655369 PGU655368:PGU655369 PQQ655368:PQQ655369 QAM655368:QAM655369 QKI655368:QKI655369 QUE655368:QUE655369 REA655368:REA655369 RNW655368:RNW655369 RXS655368:RXS655369 SHO655368:SHO655369 SRK655368:SRK655369 TBG655368:TBG655369 TLC655368:TLC655369 TUY655368:TUY655369 UEU655368:UEU655369 UOQ655368:UOQ655369 UYM655368:UYM655369 VII655368:VII655369 VSE655368:VSE655369 WCA655368:WCA655369 WLW655368:WLW655369 WVS655368:WVS655369 K720904:K720905 JG720904:JG720905 TC720904:TC720905 ACY720904:ACY720905 AMU720904:AMU720905 AWQ720904:AWQ720905 BGM720904:BGM720905 BQI720904:BQI720905 CAE720904:CAE720905 CKA720904:CKA720905 CTW720904:CTW720905 DDS720904:DDS720905 DNO720904:DNO720905 DXK720904:DXK720905 EHG720904:EHG720905 ERC720904:ERC720905 FAY720904:FAY720905 FKU720904:FKU720905 FUQ720904:FUQ720905 GEM720904:GEM720905 GOI720904:GOI720905 GYE720904:GYE720905 HIA720904:HIA720905 HRW720904:HRW720905 IBS720904:IBS720905 ILO720904:ILO720905 IVK720904:IVK720905 JFG720904:JFG720905 JPC720904:JPC720905 JYY720904:JYY720905 KIU720904:KIU720905 KSQ720904:KSQ720905 LCM720904:LCM720905 LMI720904:LMI720905 LWE720904:LWE720905 MGA720904:MGA720905 MPW720904:MPW720905 MZS720904:MZS720905 NJO720904:NJO720905 NTK720904:NTK720905 ODG720904:ODG720905 ONC720904:ONC720905 OWY720904:OWY720905 PGU720904:PGU720905 PQQ720904:PQQ720905 QAM720904:QAM720905 QKI720904:QKI720905 QUE720904:QUE720905 REA720904:REA720905 RNW720904:RNW720905 RXS720904:RXS720905 SHO720904:SHO720905 SRK720904:SRK720905 TBG720904:TBG720905 TLC720904:TLC720905 TUY720904:TUY720905 UEU720904:UEU720905 UOQ720904:UOQ720905 UYM720904:UYM720905 VII720904:VII720905 VSE720904:VSE720905 WCA720904:WCA720905 WLW720904:WLW720905 WVS720904:WVS720905 K786440:K786441 JG786440:JG786441 TC786440:TC786441 ACY786440:ACY786441 AMU786440:AMU786441 AWQ786440:AWQ786441 BGM786440:BGM786441 BQI786440:BQI786441 CAE786440:CAE786441 CKA786440:CKA786441 CTW786440:CTW786441 DDS786440:DDS786441 DNO786440:DNO786441 DXK786440:DXK786441 EHG786440:EHG786441 ERC786440:ERC786441 FAY786440:FAY786441 FKU786440:FKU786441 FUQ786440:FUQ786441 GEM786440:GEM786441 GOI786440:GOI786441 GYE786440:GYE786441 HIA786440:HIA786441 HRW786440:HRW786441 IBS786440:IBS786441 ILO786440:ILO786441 IVK786440:IVK786441 JFG786440:JFG786441 JPC786440:JPC786441 JYY786440:JYY786441 KIU786440:KIU786441 KSQ786440:KSQ786441 LCM786440:LCM786441 LMI786440:LMI786441 LWE786440:LWE786441 MGA786440:MGA786441 MPW786440:MPW786441 MZS786440:MZS786441 NJO786440:NJO786441 NTK786440:NTK786441 ODG786440:ODG786441 ONC786440:ONC786441 OWY786440:OWY786441 PGU786440:PGU786441 PQQ786440:PQQ786441 QAM786440:QAM786441 QKI786440:QKI786441 QUE786440:QUE786441 REA786440:REA786441 RNW786440:RNW786441 RXS786440:RXS786441 SHO786440:SHO786441 SRK786440:SRK786441 TBG786440:TBG786441 TLC786440:TLC786441 TUY786440:TUY786441 UEU786440:UEU786441 UOQ786440:UOQ786441 UYM786440:UYM786441 VII786440:VII786441 VSE786440:VSE786441 WCA786440:WCA786441 WLW786440:WLW786441 WVS786440:WVS786441 K851976:K851977 JG851976:JG851977 TC851976:TC851977 ACY851976:ACY851977 AMU851976:AMU851977 AWQ851976:AWQ851977 BGM851976:BGM851977 BQI851976:BQI851977 CAE851976:CAE851977 CKA851976:CKA851977 CTW851976:CTW851977 DDS851976:DDS851977 DNO851976:DNO851977 DXK851976:DXK851977 EHG851976:EHG851977 ERC851976:ERC851977 FAY851976:FAY851977 FKU851976:FKU851977 FUQ851976:FUQ851977 GEM851976:GEM851977 GOI851976:GOI851977 GYE851976:GYE851977 HIA851976:HIA851977 HRW851976:HRW851977 IBS851976:IBS851977 ILO851976:ILO851977 IVK851976:IVK851977 JFG851976:JFG851977 JPC851976:JPC851977 JYY851976:JYY851977 KIU851976:KIU851977 KSQ851976:KSQ851977 LCM851976:LCM851977 LMI851976:LMI851977 LWE851976:LWE851977 MGA851976:MGA851977 MPW851976:MPW851977 MZS851976:MZS851977 NJO851976:NJO851977 NTK851976:NTK851977 ODG851976:ODG851977 ONC851976:ONC851977 OWY851976:OWY851977 PGU851976:PGU851977 PQQ851976:PQQ851977 QAM851976:QAM851977 QKI851976:QKI851977 QUE851976:QUE851977 REA851976:REA851977 RNW851976:RNW851977 RXS851976:RXS851977 SHO851976:SHO851977 SRK851976:SRK851977 TBG851976:TBG851977 TLC851976:TLC851977 TUY851976:TUY851977 UEU851976:UEU851977 UOQ851976:UOQ851977 UYM851976:UYM851977 VII851976:VII851977 VSE851976:VSE851977 WCA851976:WCA851977 WLW851976:WLW851977 WVS851976:WVS851977 K917512:K917513 JG917512:JG917513 TC917512:TC917513 ACY917512:ACY917513 AMU917512:AMU917513 AWQ917512:AWQ917513 BGM917512:BGM917513 BQI917512:BQI917513 CAE917512:CAE917513 CKA917512:CKA917513 CTW917512:CTW917513 DDS917512:DDS917513 DNO917512:DNO917513 DXK917512:DXK917513 EHG917512:EHG917513 ERC917512:ERC917513 FAY917512:FAY917513 FKU917512:FKU917513 FUQ917512:FUQ917513 GEM917512:GEM917513 GOI917512:GOI917513 GYE917512:GYE917513 HIA917512:HIA917513 HRW917512:HRW917513 IBS917512:IBS917513 ILO917512:ILO917513 IVK917512:IVK917513 JFG917512:JFG917513 JPC917512:JPC917513 JYY917512:JYY917513 KIU917512:KIU917513 KSQ917512:KSQ917513 LCM917512:LCM917513 LMI917512:LMI917513 LWE917512:LWE917513 MGA917512:MGA917513 MPW917512:MPW917513 MZS917512:MZS917513 NJO917512:NJO917513 NTK917512:NTK917513 ODG917512:ODG917513 ONC917512:ONC917513 OWY917512:OWY917513 PGU917512:PGU917513 PQQ917512:PQQ917513 QAM917512:QAM917513 QKI917512:QKI917513 QUE917512:QUE917513 REA917512:REA917513 RNW917512:RNW917513 RXS917512:RXS917513 SHO917512:SHO917513 SRK917512:SRK917513 TBG917512:TBG917513 TLC917512:TLC917513 TUY917512:TUY917513 UEU917512:UEU917513 UOQ917512:UOQ917513 UYM917512:UYM917513 VII917512:VII917513 VSE917512:VSE917513 WCA917512:WCA917513 WLW917512:WLW917513 WVS917512:WVS917513 K983048:K983049 JG983048:JG983049 TC983048:TC983049 ACY983048:ACY983049 AMU983048:AMU983049 AWQ983048:AWQ983049 BGM983048:BGM983049 BQI983048:BQI983049 CAE983048:CAE983049 CKA983048:CKA983049 CTW983048:CTW983049 DDS983048:DDS983049 DNO983048:DNO983049 DXK983048:DXK983049 EHG983048:EHG983049 ERC983048:ERC983049 FAY983048:FAY983049 FKU983048:FKU983049 FUQ983048:FUQ983049 GEM983048:GEM983049 GOI983048:GOI983049 GYE983048:GYE983049 HIA983048:HIA983049 HRW983048:HRW983049 IBS983048:IBS983049 ILO983048:ILO983049 IVK983048:IVK983049 JFG983048:JFG983049 JPC983048:JPC983049 JYY983048:JYY983049 KIU983048:KIU983049 KSQ983048:KSQ983049 LCM983048:LCM983049 LMI983048:LMI983049 LWE983048:LWE983049 MGA983048:MGA983049 MPW983048:MPW983049 MZS983048:MZS983049 NJO983048:NJO983049 NTK983048:NTK983049 ODG983048:ODG983049 ONC983048:ONC983049 OWY983048:OWY983049 PGU983048:PGU983049 PQQ983048:PQQ983049 QAM983048:QAM983049 QKI983048:QKI983049 QUE983048:QUE983049 REA983048:REA983049 RNW983048:RNW983049 RXS983048:RXS983049 SHO983048:SHO983049 SRK983048:SRK983049 TBG983048:TBG983049 TLC983048:TLC983049 TUY983048:TUY983049 UEU983048:UEU983049 UOQ983048:UOQ983049 UYM983048:UYM983049 VII983048:VII983049 VSE983048:VSE983049 WCA983048:WCA983049 WLW983048:WLW983049 WVS983048:WVS983049">
      <formula1>$E$28:$E$29</formula1>
    </dataValidation>
    <dataValidation type="list" allowBlank="1" showInputMessage="1" showErrorMessage="1" sqref="E8:E9 JA8:JA9 SW8:SW9 ACS8:ACS9 AMO8:AMO9 AWK8:AWK9 BGG8:BGG9 BQC8:BQC9 BZY8:BZY9 CJU8:CJU9 CTQ8:CTQ9 DDM8:DDM9 DNI8:DNI9 DXE8:DXE9 EHA8:EHA9 EQW8:EQW9 FAS8:FAS9 FKO8:FKO9 FUK8:FUK9 GEG8:GEG9 GOC8:GOC9 GXY8:GXY9 HHU8:HHU9 HRQ8:HRQ9 IBM8:IBM9 ILI8:ILI9 IVE8:IVE9 JFA8:JFA9 JOW8:JOW9 JYS8:JYS9 KIO8:KIO9 KSK8:KSK9 LCG8:LCG9 LMC8:LMC9 LVY8:LVY9 MFU8:MFU9 MPQ8:MPQ9 MZM8:MZM9 NJI8:NJI9 NTE8:NTE9 ODA8:ODA9 OMW8:OMW9 OWS8:OWS9 PGO8:PGO9 PQK8:PQK9 QAG8:QAG9 QKC8:QKC9 QTY8:QTY9 RDU8:RDU9 RNQ8:RNQ9 RXM8:RXM9 SHI8:SHI9 SRE8:SRE9 TBA8:TBA9 TKW8:TKW9 TUS8:TUS9 UEO8:UEO9 UOK8:UOK9 UYG8:UYG9 VIC8:VIC9 VRY8:VRY9 WBU8:WBU9 WLQ8:WLQ9 WVM8:WVM9 E65544:E65545 JA65544:JA65545 SW65544:SW65545 ACS65544:ACS65545 AMO65544:AMO65545 AWK65544:AWK65545 BGG65544:BGG65545 BQC65544:BQC65545 BZY65544:BZY65545 CJU65544:CJU65545 CTQ65544:CTQ65545 DDM65544:DDM65545 DNI65544:DNI65545 DXE65544:DXE65545 EHA65544:EHA65545 EQW65544:EQW65545 FAS65544:FAS65545 FKO65544:FKO65545 FUK65544:FUK65545 GEG65544:GEG65545 GOC65544:GOC65545 GXY65544:GXY65545 HHU65544:HHU65545 HRQ65544:HRQ65545 IBM65544:IBM65545 ILI65544:ILI65545 IVE65544:IVE65545 JFA65544:JFA65545 JOW65544:JOW65545 JYS65544:JYS65545 KIO65544:KIO65545 KSK65544:KSK65545 LCG65544:LCG65545 LMC65544:LMC65545 LVY65544:LVY65545 MFU65544:MFU65545 MPQ65544:MPQ65545 MZM65544:MZM65545 NJI65544:NJI65545 NTE65544:NTE65545 ODA65544:ODA65545 OMW65544:OMW65545 OWS65544:OWS65545 PGO65544:PGO65545 PQK65544:PQK65545 QAG65544:QAG65545 QKC65544:QKC65545 QTY65544:QTY65545 RDU65544:RDU65545 RNQ65544:RNQ65545 RXM65544:RXM65545 SHI65544:SHI65545 SRE65544:SRE65545 TBA65544:TBA65545 TKW65544:TKW65545 TUS65544:TUS65545 UEO65544:UEO65545 UOK65544:UOK65545 UYG65544:UYG65545 VIC65544:VIC65545 VRY65544:VRY65545 WBU65544:WBU65545 WLQ65544:WLQ65545 WVM65544:WVM65545 E131080:E131081 JA131080:JA131081 SW131080:SW131081 ACS131080:ACS131081 AMO131080:AMO131081 AWK131080:AWK131081 BGG131080:BGG131081 BQC131080:BQC131081 BZY131080:BZY131081 CJU131080:CJU131081 CTQ131080:CTQ131081 DDM131080:DDM131081 DNI131080:DNI131081 DXE131080:DXE131081 EHA131080:EHA131081 EQW131080:EQW131081 FAS131080:FAS131081 FKO131080:FKO131081 FUK131080:FUK131081 GEG131080:GEG131081 GOC131080:GOC131081 GXY131080:GXY131081 HHU131080:HHU131081 HRQ131080:HRQ131081 IBM131080:IBM131081 ILI131080:ILI131081 IVE131080:IVE131081 JFA131080:JFA131081 JOW131080:JOW131081 JYS131080:JYS131081 KIO131080:KIO131081 KSK131080:KSK131081 LCG131080:LCG131081 LMC131080:LMC131081 LVY131080:LVY131081 MFU131080:MFU131081 MPQ131080:MPQ131081 MZM131080:MZM131081 NJI131080:NJI131081 NTE131080:NTE131081 ODA131080:ODA131081 OMW131080:OMW131081 OWS131080:OWS131081 PGO131080:PGO131081 PQK131080:PQK131081 QAG131080:QAG131081 QKC131080:QKC131081 QTY131080:QTY131081 RDU131080:RDU131081 RNQ131080:RNQ131081 RXM131080:RXM131081 SHI131080:SHI131081 SRE131080:SRE131081 TBA131080:TBA131081 TKW131080:TKW131081 TUS131080:TUS131081 UEO131080:UEO131081 UOK131080:UOK131081 UYG131080:UYG131081 VIC131080:VIC131081 VRY131080:VRY131081 WBU131080:WBU131081 WLQ131080:WLQ131081 WVM131080:WVM131081 E196616:E196617 JA196616:JA196617 SW196616:SW196617 ACS196616:ACS196617 AMO196616:AMO196617 AWK196616:AWK196617 BGG196616:BGG196617 BQC196616:BQC196617 BZY196616:BZY196617 CJU196616:CJU196617 CTQ196616:CTQ196617 DDM196616:DDM196617 DNI196616:DNI196617 DXE196616:DXE196617 EHA196616:EHA196617 EQW196616:EQW196617 FAS196616:FAS196617 FKO196616:FKO196617 FUK196616:FUK196617 GEG196616:GEG196617 GOC196616:GOC196617 GXY196616:GXY196617 HHU196616:HHU196617 HRQ196616:HRQ196617 IBM196616:IBM196617 ILI196616:ILI196617 IVE196616:IVE196617 JFA196616:JFA196617 JOW196616:JOW196617 JYS196616:JYS196617 KIO196616:KIO196617 KSK196616:KSK196617 LCG196616:LCG196617 LMC196616:LMC196617 LVY196616:LVY196617 MFU196616:MFU196617 MPQ196616:MPQ196617 MZM196616:MZM196617 NJI196616:NJI196617 NTE196616:NTE196617 ODA196616:ODA196617 OMW196616:OMW196617 OWS196616:OWS196617 PGO196616:PGO196617 PQK196616:PQK196617 QAG196616:QAG196617 QKC196616:QKC196617 QTY196616:QTY196617 RDU196616:RDU196617 RNQ196616:RNQ196617 RXM196616:RXM196617 SHI196616:SHI196617 SRE196616:SRE196617 TBA196616:TBA196617 TKW196616:TKW196617 TUS196616:TUS196617 UEO196616:UEO196617 UOK196616:UOK196617 UYG196616:UYG196617 VIC196616:VIC196617 VRY196616:VRY196617 WBU196616:WBU196617 WLQ196616:WLQ196617 WVM196616:WVM196617 E262152:E262153 JA262152:JA262153 SW262152:SW262153 ACS262152:ACS262153 AMO262152:AMO262153 AWK262152:AWK262153 BGG262152:BGG262153 BQC262152:BQC262153 BZY262152:BZY262153 CJU262152:CJU262153 CTQ262152:CTQ262153 DDM262152:DDM262153 DNI262152:DNI262153 DXE262152:DXE262153 EHA262152:EHA262153 EQW262152:EQW262153 FAS262152:FAS262153 FKO262152:FKO262153 FUK262152:FUK262153 GEG262152:GEG262153 GOC262152:GOC262153 GXY262152:GXY262153 HHU262152:HHU262153 HRQ262152:HRQ262153 IBM262152:IBM262153 ILI262152:ILI262153 IVE262152:IVE262153 JFA262152:JFA262153 JOW262152:JOW262153 JYS262152:JYS262153 KIO262152:KIO262153 KSK262152:KSK262153 LCG262152:LCG262153 LMC262152:LMC262153 LVY262152:LVY262153 MFU262152:MFU262153 MPQ262152:MPQ262153 MZM262152:MZM262153 NJI262152:NJI262153 NTE262152:NTE262153 ODA262152:ODA262153 OMW262152:OMW262153 OWS262152:OWS262153 PGO262152:PGO262153 PQK262152:PQK262153 QAG262152:QAG262153 QKC262152:QKC262153 QTY262152:QTY262153 RDU262152:RDU262153 RNQ262152:RNQ262153 RXM262152:RXM262153 SHI262152:SHI262153 SRE262152:SRE262153 TBA262152:TBA262153 TKW262152:TKW262153 TUS262152:TUS262153 UEO262152:UEO262153 UOK262152:UOK262153 UYG262152:UYG262153 VIC262152:VIC262153 VRY262152:VRY262153 WBU262152:WBU262153 WLQ262152:WLQ262153 WVM262152:WVM262153 E327688:E327689 JA327688:JA327689 SW327688:SW327689 ACS327688:ACS327689 AMO327688:AMO327689 AWK327688:AWK327689 BGG327688:BGG327689 BQC327688:BQC327689 BZY327688:BZY327689 CJU327688:CJU327689 CTQ327688:CTQ327689 DDM327688:DDM327689 DNI327688:DNI327689 DXE327688:DXE327689 EHA327688:EHA327689 EQW327688:EQW327689 FAS327688:FAS327689 FKO327688:FKO327689 FUK327688:FUK327689 GEG327688:GEG327689 GOC327688:GOC327689 GXY327688:GXY327689 HHU327688:HHU327689 HRQ327688:HRQ327689 IBM327688:IBM327689 ILI327688:ILI327689 IVE327688:IVE327689 JFA327688:JFA327689 JOW327688:JOW327689 JYS327688:JYS327689 KIO327688:KIO327689 KSK327688:KSK327689 LCG327688:LCG327689 LMC327688:LMC327689 LVY327688:LVY327689 MFU327688:MFU327689 MPQ327688:MPQ327689 MZM327688:MZM327689 NJI327688:NJI327689 NTE327688:NTE327689 ODA327688:ODA327689 OMW327688:OMW327689 OWS327688:OWS327689 PGO327688:PGO327689 PQK327688:PQK327689 QAG327688:QAG327689 QKC327688:QKC327689 QTY327688:QTY327689 RDU327688:RDU327689 RNQ327688:RNQ327689 RXM327688:RXM327689 SHI327688:SHI327689 SRE327688:SRE327689 TBA327688:TBA327689 TKW327688:TKW327689 TUS327688:TUS327689 UEO327688:UEO327689 UOK327688:UOK327689 UYG327688:UYG327689 VIC327688:VIC327689 VRY327688:VRY327689 WBU327688:WBU327689 WLQ327688:WLQ327689 WVM327688:WVM327689 E393224:E393225 JA393224:JA393225 SW393224:SW393225 ACS393224:ACS393225 AMO393224:AMO393225 AWK393224:AWK393225 BGG393224:BGG393225 BQC393224:BQC393225 BZY393224:BZY393225 CJU393224:CJU393225 CTQ393224:CTQ393225 DDM393224:DDM393225 DNI393224:DNI393225 DXE393224:DXE393225 EHA393224:EHA393225 EQW393224:EQW393225 FAS393224:FAS393225 FKO393224:FKO393225 FUK393224:FUK393225 GEG393224:GEG393225 GOC393224:GOC393225 GXY393224:GXY393225 HHU393224:HHU393225 HRQ393224:HRQ393225 IBM393224:IBM393225 ILI393224:ILI393225 IVE393224:IVE393225 JFA393224:JFA393225 JOW393224:JOW393225 JYS393224:JYS393225 KIO393224:KIO393225 KSK393224:KSK393225 LCG393224:LCG393225 LMC393224:LMC393225 LVY393224:LVY393225 MFU393224:MFU393225 MPQ393224:MPQ393225 MZM393224:MZM393225 NJI393224:NJI393225 NTE393224:NTE393225 ODA393224:ODA393225 OMW393224:OMW393225 OWS393224:OWS393225 PGO393224:PGO393225 PQK393224:PQK393225 QAG393224:QAG393225 QKC393224:QKC393225 QTY393224:QTY393225 RDU393224:RDU393225 RNQ393224:RNQ393225 RXM393224:RXM393225 SHI393224:SHI393225 SRE393224:SRE393225 TBA393224:TBA393225 TKW393224:TKW393225 TUS393224:TUS393225 UEO393224:UEO393225 UOK393224:UOK393225 UYG393224:UYG393225 VIC393224:VIC393225 VRY393224:VRY393225 WBU393224:WBU393225 WLQ393224:WLQ393225 WVM393224:WVM393225 E458760:E458761 JA458760:JA458761 SW458760:SW458761 ACS458760:ACS458761 AMO458760:AMO458761 AWK458760:AWK458761 BGG458760:BGG458761 BQC458760:BQC458761 BZY458760:BZY458761 CJU458760:CJU458761 CTQ458760:CTQ458761 DDM458760:DDM458761 DNI458760:DNI458761 DXE458760:DXE458761 EHA458760:EHA458761 EQW458760:EQW458761 FAS458760:FAS458761 FKO458760:FKO458761 FUK458760:FUK458761 GEG458760:GEG458761 GOC458760:GOC458761 GXY458760:GXY458761 HHU458760:HHU458761 HRQ458760:HRQ458761 IBM458760:IBM458761 ILI458760:ILI458761 IVE458760:IVE458761 JFA458760:JFA458761 JOW458760:JOW458761 JYS458760:JYS458761 KIO458760:KIO458761 KSK458760:KSK458761 LCG458760:LCG458761 LMC458760:LMC458761 LVY458760:LVY458761 MFU458760:MFU458761 MPQ458760:MPQ458761 MZM458760:MZM458761 NJI458760:NJI458761 NTE458760:NTE458761 ODA458760:ODA458761 OMW458760:OMW458761 OWS458760:OWS458761 PGO458760:PGO458761 PQK458760:PQK458761 QAG458760:QAG458761 QKC458760:QKC458761 QTY458760:QTY458761 RDU458760:RDU458761 RNQ458760:RNQ458761 RXM458760:RXM458761 SHI458760:SHI458761 SRE458760:SRE458761 TBA458760:TBA458761 TKW458760:TKW458761 TUS458760:TUS458761 UEO458760:UEO458761 UOK458760:UOK458761 UYG458760:UYG458761 VIC458760:VIC458761 VRY458760:VRY458761 WBU458760:WBU458761 WLQ458760:WLQ458761 WVM458760:WVM458761 E524296:E524297 JA524296:JA524297 SW524296:SW524297 ACS524296:ACS524297 AMO524296:AMO524297 AWK524296:AWK524297 BGG524296:BGG524297 BQC524296:BQC524297 BZY524296:BZY524297 CJU524296:CJU524297 CTQ524296:CTQ524297 DDM524296:DDM524297 DNI524296:DNI524297 DXE524296:DXE524297 EHA524296:EHA524297 EQW524296:EQW524297 FAS524296:FAS524297 FKO524296:FKO524297 FUK524296:FUK524297 GEG524296:GEG524297 GOC524296:GOC524297 GXY524296:GXY524297 HHU524296:HHU524297 HRQ524296:HRQ524297 IBM524296:IBM524297 ILI524296:ILI524297 IVE524296:IVE524297 JFA524296:JFA524297 JOW524296:JOW524297 JYS524296:JYS524297 KIO524296:KIO524297 KSK524296:KSK524297 LCG524296:LCG524297 LMC524296:LMC524297 LVY524296:LVY524297 MFU524296:MFU524297 MPQ524296:MPQ524297 MZM524296:MZM524297 NJI524296:NJI524297 NTE524296:NTE524297 ODA524296:ODA524297 OMW524296:OMW524297 OWS524296:OWS524297 PGO524296:PGO524297 PQK524296:PQK524297 QAG524296:QAG524297 QKC524296:QKC524297 QTY524296:QTY524297 RDU524296:RDU524297 RNQ524296:RNQ524297 RXM524296:RXM524297 SHI524296:SHI524297 SRE524296:SRE524297 TBA524296:TBA524297 TKW524296:TKW524297 TUS524296:TUS524297 UEO524296:UEO524297 UOK524296:UOK524297 UYG524296:UYG524297 VIC524296:VIC524297 VRY524296:VRY524297 WBU524296:WBU524297 WLQ524296:WLQ524297 WVM524296:WVM524297 E589832:E589833 JA589832:JA589833 SW589832:SW589833 ACS589832:ACS589833 AMO589832:AMO589833 AWK589832:AWK589833 BGG589832:BGG589833 BQC589832:BQC589833 BZY589832:BZY589833 CJU589832:CJU589833 CTQ589832:CTQ589833 DDM589832:DDM589833 DNI589832:DNI589833 DXE589832:DXE589833 EHA589832:EHA589833 EQW589832:EQW589833 FAS589832:FAS589833 FKO589832:FKO589833 FUK589832:FUK589833 GEG589832:GEG589833 GOC589832:GOC589833 GXY589832:GXY589833 HHU589832:HHU589833 HRQ589832:HRQ589833 IBM589832:IBM589833 ILI589832:ILI589833 IVE589832:IVE589833 JFA589832:JFA589833 JOW589832:JOW589833 JYS589832:JYS589833 KIO589832:KIO589833 KSK589832:KSK589833 LCG589832:LCG589833 LMC589832:LMC589833 LVY589832:LVY589833 MFU589832:MFU589833 MPQ589832:MPQ589833 MZM589832:MZM589833 NJI589832:NJI589833 NTE589832:NTE589833 ODA589832:ODA589833 OMW589832:OMW589833 OWS589832:OWS589833 PGO589832:PGO589833 PQK589832:PQK589833 QAG589832:QAG589833 QKC589832:QKC589833 QTY589832:QTY589833 RDU589832:RDU589833 RNQ589832:RNQ589833 RXM589832:RXM589833 SHI589832:SHI589833 SRE589832:SRE589833 TBA589832:TBA589833 TKW589832:TKW589833 TUS589832:TUS589833 UEO589832:UEO589833 UOK589832:UOK589833 UYG589832:UYG589833 VIC589832:VIC589833 VRY589832:VRY589833 WBU589832:WBU589833 WLQ589832:WLQ589833 WVM589832:WVM589833 E655368:E655369 JA655368:JA655369 SW655368:SW655369 ACS655368:ACS655369 AMO655368:AMO655369 AWK655368:AWK655369 BGG655368:BGG655369 BQC655368:BQC655369 BZY655368:BZY655369 CJU655368:CJU655369 CTQ655368:CTQ655369 DDM655368:DDM655369 DNI655368:DNI655369 DXE655368:DXE655369 EHA655368:EHA655369 EQW655368:EQW655369 FAS655368:FAS655369 FKO655368:FKO655369 FUK655368:FUK655369 GEG655368:GEG655369 GOC655368:GOC655369 GXY655368:GXY655369 HHU655368:HHU655369 HRQ655368:HRQ655369 IBM655368:IBM655369 ILI655368:ILI655369 IVE655368:IVE655369 JFA655368:JFA655369 JOW655368:JOW655369 JYS655368:JYS655369 KIO655368:KIO655369 KSK655368:KSK655369 LCG655368:LCG655369 LMC655368:LMC655369 LVY655368:LVY655369 MFU655368:MFU655369 MPQ655368:MPQ655369 MZM655368:MZM655369 NJI655368:NJI655369 NTE655368:NTE655369 ODA655368:ODA655369 OMW655368:OMW655369 OWS655368:OWS655369 PGO655368:PGO655369 PQK655368:PQK655369 QAG655368:QAG655369 QKC655368:QKC655369 QTY655368:QTY655369 RDU655368:RDU655369 RNQ655368:RNQ655369 RXM655368:RXM655369 SHI655368:SHI655369 SRE655368:SRE655369 TBA655368:TBA655369 TKW655368:TKW655369 TUS655368:TUS655369 UEO655368:UEO655369 UOK655368:UOK655369 UYG655368:UYG655369 VIC655368:VIC655369 VRY655368:VRY655369 WBU655368:WBU655369 WLQ655368:WLQ655369 WVM655368:WVM655369 E720904:E720905 JA720904:JA720905 SW720904:SW720905 ACS720904:ACS720905 AMO720904:AMO720905 AWK720904:AWK720905 BGG720904:BGG720905 BQC720904:BQC720905 BZY720904:BZY720905 CJU720904:CJU720905 CTQ720904:CTQ720905 DDM720904:DDM720905 DNI720904:DNI720905 DXE720904:DXE720905 EHA720904:EHA720905 EQW720904:EQW720905 FAS720904:FAS720905 FKO720904:FKO720905 FUK720904:FUK720905 GEG720904:GEG720905 GOC720904:GOC720905 GXY720904:GXY720905 HHU720904:HHU720905 HRQ720904:HRQ720905 IBM720904:IBM720905 ILI720904:ILI720905 IVE720904:IVE720905 JFA720904:JFA720905 JOW720904:JOW720905 JYS720904:JYS720905 KIO720904:KIO720905 KSK720904:KSK720905 LCG720904:LCG720905 LMC720904:LMC720905 LVY720904:LVY720905 MFU720904:MFU720905 MPQ720904:MPQ720905 MZM720904:MZM720905 NJI720904:NJI720905 NTE720904:NTE720905 ODA720904:ODA720905 OMW720904:OMW720905 OWS720904:OWS720905 PGO720904:PGO720905 PQK720904:PQK720905 QAG720904:QAG720905 QKC720904:QKC720905 QTY720904:QTY720905 RDU720904:RDU720905 RNQ720904:RNQ720905 RXM720904:RXM720905 SHI720904:SHI720905 SRE720904:SRE720905 TBA720904:TBA720905 TKW720904:TKW720905 TUS720904:TUS720905 UEO720904:UEO720905 UOK720904:UOK720905 UYG720904:UYG720905 VIC720904:VIC720905 VRY720904:VRY720905 WBU720904:WBU720905 WLQ720904:WLQ720905 WVM720904:WVM720905 E786440:E786441 JA786440:JA786441 SW786440:SW786441 ACS786440:ACS786441 AMO786440:AMO786441 AWK786440:AWK786441 BGG786440:BGG786441 BQC786440:BQC786441 BZY786440:BZY786441 CJU786440:CJU786441 CTQ786440:CTQ786441 DDM786440:DDM786441 DNI786440:DNI786441 DXE786440:DXE786441 EHA786440:EHA786441 EQW786440:EQW786441 FAS786440:FAS786441 FKO786440:FKO786441 FUK786440:FUK786441 GEG786440:GEG786441 GOC786440:GOC786441 GXY786440:GXY786441 HHU786440:HHU786441 HRQ786440:HRQ786441 IBM786440:IBM786441 ILI786440:ILI786441 IVE786440:IVE786441 JFA786440:JFA786441 JOW786440:JOW786441 JYS786440:JYS786441 KIO786440:KIO786441 KSK786440:KSK786441 LCG786440:LCG786441 LMC786440:LMC786441 LVY786440:LVY786441 MFU786440:MFU786441 MPQ786440:MPQ786441 MZM786440:MZM786441 NJI786440:NJI786441 NTE786440:NTE786441 ODA786440:ODA786441 OMW786440:OMW786441 OWS786440:OWS786441 PGO786440:PGO786441 PQK786440:PQK786441 QAG786440:QAG786441 QKC786440:QKC786441 QTY786440:QTY786441 RDU786440:RDU786441 RNQ786440:RNQ786441 RXM786440:RXM786441 SHI786440:SHI786441 SRE786440:SRE786441 TBA786440:TBA786441 TKW786440:TKW786441 TUS786440:TUS786441 UEO786440:UEO786441 UOK786440:UOK786441 UYG786440:UYG786441 VIC786440:VIC786441 VRY786440:VRY786441 WBU786440:WBU786441 WLQ786440:WLQ786441 WVM786440:WVM786441 E851976:E851977 JA851976:JA851977 SW851976:SW851977 ACS851976:ACS851977 AMO851976:AMO851977 AWK851976:AWK851977 BGG851976:BGG851977 BQC851976:BQC851977 BZY851976:BZY851977 CJU851976:CJU851977 CTQ851976:CTQ851977 DDM851976:DDM851977 DNI851976:DNI851977 DXE851976:DXE851977 EHA851976:EHA851977 EQW851976:EQW851977 FAS851976:FAS851977 FKO851976:FKO851977 FUK851976:FUK851977 GEG851976:GEG851977 GOC851976:GOC851977 GXY851976:GXY851977 HHU851976:HHU851977 HRQ851976:HRQ851977 IBM851976:IBM851977 ILI851976:ILI851977 IVE851976:IVE851977 JFA851976:JFA851977 JOW851976:JOW851977 JYS851976:JYS851977 KIO851976:KIO851977 KSK851976:KSK851977 LCG851976:LCG851977 LMC851976:LMC851977 LVY851976:LVY851977 MFU851976:MFU851977 MPQ851976:MPQ851977 MZM851976:MZM851977 NJI851976:NJI851977 NTE851976:NTE851977 ODA851976:ODA851977 OMW851976:OMW851977 OWS851976:OWS851977 PGO851976:PGO851977 PQK851976:PQK851977 QAG851976:QAG851977 QKC851976:QKC851977 QTY851976:QTY851977 RDU851976:RDU851977 RNQ851976:RNQ851977 RXM851976:RXM851977 SHI851976:SHI851977 SRE851976:SRE851977 TBA851976:TBA851977 TKW851976:TKW851977 TUS851976:TUS851977 UEO851976:UEO851977 UOK851976:UOK851977 UYG851976:UYG851977 VIC851976:VIC851977 VRY851976:VRY851977 WBU851976:WBU851977 WLQ851976:WLQ851977 WVM851976:WVM851977 E917512:E917513 JA917512:JA917513 SW917512:SW917513 ACS917512:ACS917513 AMO917512:AMO917513 AWK917512:AWK917513 BGG917512:BGG917513 BQC917512:BQC917513 BZY917512:BZY917513 CJU917512:CJU917513 CTQ917512:CTQ917513 DDM917512:DDM917513 DNI917512:DNI917513 DXE917512:DXE917513 EHA917512:EHA917513 EQW917512:EQW917513 FAS917512:FAS917513 FKO917512:FKO917513 FUK917512:FUK917513 GEG917512:GEG917513 GOC917512:GOC917513 GXY917512:GXY917513 HHU917512:HHU917513 HRQ917512:HRQ917513 IBM917512:IBM917513 ILI917512:ILI917513 IVE917512:IVE917513 JFA917512:JFA917513 JOW917512:JOW917513 JYS917512:JYS917513 KIO917512:KIO917513 KSK917512:KSK917513 LCG917512:LCG917513 LMC917512:LMC917513 LVY917512:LVY917513 MFU917512:MFU917513 MPQ917512:MPQ917513 MZM917512:MZM917513 NJI917512:NJI917513 NTE917512:NTE917513 ODA917512:ODA917513 OMW917512:OMW917513 OWS917512:OWS917513 PGO917512:PGO917513 PQK917512:PQK917513 QAG917512:QAG917513 QKC917512:QKC917513 QTY917512:QTY917513 RDU917512:RDU917513 RNQ917512:RNQ917513 RXM917512:RXM917513 SHI917512:SHI917513 SRE917512:SRE917513 TBA917512:TBA917513 TKW917512:TKW917513 TUS917512:TUS917513 UEO917512:UEO917513 UOK917512:UOK917513 UYG917512:UYG917513 VIC917512:VIC917513 VRY917512:VRY917513 WBU917512:WBU917513 WLQ917512:WLQ917513 WVM917512:WVM917513 E983048:E983049 JA983048:JA983049 SW983048:SW983049 ACS983048:ACS983049 AMO983048:AMO983049 AWK983048:AWK983049 BGG983048:BGG983049 BQC983048:BQC983049 BZY983048:BZY983049 CJU983048:CJU983049 CTQ983048:CTQ983049 DDM983048:DDM983049 DNI983048:DNI983049 DXE983048:DXE983049 EHA983048:EHA983049 EQW983048:EQW983049 FAS983048:FAS983049 FKO983048:FKO983049 FUK983048:FUK983049 GEG983048:GEG983049 GOC983048:GOC983049 GXY983048:GXY983049 HHU983048:HHU983049 HRQ983048:HRQ983049 IBM983048:IBM983049 ILI983048:ILI983049 IVE983048:IVE983049 JFA983048:JFA983049 JOW983048:JOW983049 JYS983048:JYS983049 KIO983048:KIO983049 KSK983048:KSK983049 LCG983048:LCG983049 LMC983048:LMC983049 LVY983048:LVY983049 MFU983048:MFU983049 MPQ983048:MPQ983049 MZM983048:MZM983049 NJI983048:NJI983049 NTE983048:NTE983049 ODA983048:ODA983049 OMW983048:OMW983049 OWS983048:OWS983049 PGO983048:PGO983049 PQK983048:PQK983049 QAG983048:QAG983049 QKC983048:QKC983049 QTY983048:QTY983049 RDU983048:RDU983049 RNQ983048:RNQ983049 RXM983048:RXM983049 SHI983048:SHI983049 SRE983048:SRE983049 TBA983048:TBA983049 TKW983048:TKW983049 TUS983048:TUS983049 UEO983048:UEO983049 UOK983048:UOK983049 UYG983048:UYG983049 VIC983048:VIC983049 VRY983048:VRY983049 WBU983048:WBU983049 WLQ983048:WLQ983049 WVM983048:WVM983049 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formula1>$D$28:$D$42</formula1>
    </dataValidation>
    <dataValidation type="list" allowBlank="1" showInputMessage="1" showErrorMessage="1" sqref="C8:C9 IY8:IY9 SU8:SU9 ACQ8:ACQ9 AMM8:AMM9 AWI8:AWI9 BGE8:BGE9 BQA8:BQA9 BZW8:BZW9 CJS8:CJS9 CTO8:CTO9 DDK8:DDK9 DNG8:DNG9 DXC8:DXC9 EGY8:EGY9 EQU8:EQU9 FAQ8:FAQ9 FKM8:FKM9 FUI8:FUI9 GEE8:GEE9 GOA8:GOA9 GXW8:GXW9 HHS8:HHS9 HRO8:HRO9 IBK8:IBK9 ILG8:ILG9 IVC8:IVC9 JEY8:JEY9 JOU8:JOU9 JYQ8:JYQ9 KIM8:KIM9 KSI8:KSI9 LCE8:LCE9 LMA8:LMA9 LVW8:LVW9 MFS8:MFS9 MPO8:MPO9 MZK8:MZK9 NJG8:NJG9 NTC8:NTC9 OCY8:OCY9 OMU8:OMU9 OWQ8:OWQ9 PGM8:PGM9 PQI8:PQI9 QAE8:QAE9 QKA8:QKA9 QTW8:QTW9 RDS8:RDS9 RNO8:RNO9 RXK8:RXK9 SHG8:SHG9 SRC8:SRC9 TAY8:TAY9 TKU8:TKU9 TUQ8:TUQ9 UEM8:UEM9 UOI8:UOI9 UYE8:UYE9 VIA8:VIA9 VRW8:VRW9 WBS8:WBS9 WLO8:WLO9 WVK8:WVK9 C65544:C65545 IY65544:IY65545 SU65544:SU65545 ACQ65544:ACQ65545 AMM65544:AMM65545 AWI65544:AWI65545 BGE65544:BGE65545 BQA65544:BQA65545 BZW65544:BZW65545 CJS65544:CJS65545 CTO65544:CTO65545 DDK65544:DDK65545 DNG65544:DNG65545 DXC65544:DXC65545 EGY65544:EGY65545 EQU65544:EQU65545 FAQ65544:FAQ65545 FKM65544:FKM65545 FUI65544:FUI65545 GEE65544:GEE65545 GOA65544:GOA65545 GXW65544:GXW65545 HHS65544:HHS65545 HRO65544:HRO65545 IBK65544:IBK65545 ILG65544:ILG65545 IVC65544:IVC65545 JEY65544:JEY65545 JOU65544:JOU65545 JYQ65544:JYQ65545 KIM65544:KIM65545 KSI65544:KSI65545 LCE65544:LCE65545 LMA65544:LMA65545 LVW65544:LVW65545 MFS65544:MFS65545 MPO65544:MPO65545 MZK65544:MZK65545 NJG65544:NJG65545 NTC65544:NTC65545 OCY65544:OCY65545 OMU65544:OMU65545 OWQ65544:OWQ65545 PGM65544:PGM65545 PQI65544:PQI65545 QAE65544:QAE65545 QKA65544:QKA65545 QTW65544:QTW65545 RDS65544:RDS65545 RNO65544:RNO65545 RXK65544:RXK65545 SHG65544:SHG65545 SRC65544:SRC65545 TAY65544:TAY65545 TKU65544:TKU65545 TUQ65544:TUQ65545 UEM65544:UEM65545 UOI65544:UOI65545 UYE65544:UYE65545 VIA65544:VIA65545 VRW65544:VRW65545 WBS65544:WBS65545 WLO65544:WLO65545 WVK65544:WVK65545 C131080:C131081 IY131080:IY131081 SU131080:SU131081 ACQ131080:ACQ131081 AMM131080:AMM131081 AWI131080:AWI131081 BGE131080:BGE131081 BQA131080:BQA131081 BZW131080:BZW131081 CJS131080:CJS131081 CTO131080:CTO131081 DDK131080:DDK131081 DNG131080:DNG131081 DXC131080:DXC131081 EGY131080:EGY131081 EQU131080:EQU131081 FAQ131080:FAQ131081 FKM131080:FKM131081 FUI131080:FUI131081 GEE131080:GEE131081 GOA131080:GOA131081 GXW131080:GXW131081 HHS131080:HHS131081 HRO131080:HRO131081 IBK131080:IBK131081 ILG131080:ILG131081 IVC131080:IVC131081 JEY131080:JEY131081 JOU131080:JOU131081 JYQ131080:JYQ131081 KIM131080:KIM131081 KSI131080:KSI131081 LCE131080:LCE131081 LMA131080:LMA131081 LVW131080:LVW131081 MFS131080:MFS131081 MPO131080:MPO131081 MZK131080:MZK131081 NJG131080:NJG131081 NTC131080:NTC131081 OCY131080:OCY131081 OMU131080:OMU131081 OWQ131080:OWQ131081 PGM131080:PGM131081 PQI131080:PQI131081 QAE131080:QAE131081 QKA131080:QKA131081 QTW131080:QTW131081 RDS131080:RDS131081 RNO131080:RNO131081 RXK131080:RXK131081 SHG131080:SHG131081 SRC131080:SRC131081 TAY131080:TAY131081 TKU131080:TKU131081 TUQ131080:TUQ131081 UEM131080:UEM131081 UOI131080:UOI131081 UYE131080:UYE131081 VIA131080:VIA131081 VRW131080:VRW131081 WBS131080:WBS131081 WLO131080:WLO131081 WVK131080:WVK131081 C196616:C196617 IY196616:IY196617 SU196616:SU196617 ACQ196616:ACQ196617 AMM196616:AMM196617 AWI196616:AWI196617 BGE196616:BGE196617 BQA196616:BQA196617 BZW196616:BZW196617 CJS196616:CJS196617 CTO196616:CTO196617 DDK196616:DDK196617 DNG196616:DNG196617 DXC196616:DXC196617 EGY196616:EGY196617 EQU196616:EQU196617 FAQ196616:FAQ196617 FKM196616:FKM196617 FUI196616:FUI196617 GEE196616:GEE196617 GOA196616:GOA196617 GXW196616:GXW196617 HHS196616:HHS196617 HRO196616:HRO196617 IBK196616:IBK196617 ILG196616:ILG196617 IVC196616:IVC196617 JEY196616:JEY196617 JOU196616:JOU196617 JYQ196616:JYQ196617 KIM196616:KIM196617 KSI196616:KSI196617 LCE196616:LCE196617 LMA196616:LMA196617 LVW196616:LVW196617 MFS196616:MFS196617 MPO196616:MPO196617 MZK196616:MZK196617 NJG196616:NJG196617 NTC196616:NTC196617 OCY196616:OCY196617 OMU196616:OMU196617 OWQ196616:OWQ196617 PGM196616:PGM196617 PQI196616:PQI196617 QAE196616:QAE196617 QKA196616:QKA196617 QTW196616:QTW196617 RDS196616:RDS196617 RNO196616:RNO196617 RXK196616:RXK196617 SHG196616:SHG196617 SRC196616:SRC196617 TAY196616:TAY196617 TKU196616:TKU196617 TUQ196616:TUQ196617 UEM196616:UEM196617 UOI196616:UOI196617 UYE196616:UYE196617 VIA196616:VIA196617 VRW196616:VRW196617 WBS196616:WBS196617 WLO196616:WLO196617 WVK196616:WVK196617 C262152:C262153 IY262152:IY262153 SU262152:SU262153 ACQ262152:ACQ262153 AMM262152:AMM262153 AWI262152:AWI262153 BGE262152:BGE262153 BQA262152:BQA262153 BZW262152:BZW262153 CJS262152:CJS262153 CTO262152:CTO262153 DDK262152:DDK262153 DNG262152:DNG262153 DXC262152:DXC262153 EGY262152:EGY262153 EQU262152:EQU262153 FAQ262152:FAQ262153 FKM262152:FKM262153 FUI262152:FUI262153 GEE262152:GEE262153 GOA262152:GOA262153 GXW262152:GXW262153 HHS262152:HHS262153 HRO262152:HRO262153 IBK262152:IBK262153 ILG262152:ILG262153 IVC262152:IVC262153 JEY262152:JEY262153 JOU262152:JOU262153 JYQ262152:JYQ262153 KIM262152:KIM262153 KSI262152:KSI262153 LCE262152:LCE262153 LMA262152:LMA262153 LVW262152:LVW262153 MFS262152:MFS262153 MPO262152:MPO262153 MZK262152:MZK262153 NJG262152:NJG262153 NTC262152:NTC262153 OCY262152:OCY262153 OMU262152:OMU262153 OWQ262152:OWQ262153 PGM262152:PGM262153 PQI262152:PQI262153 QAE262152:QAE262153 QKA262152:QKA262153 QTW262152:QTW262153 RDS262152:RDS262153 RNO262152:RNO262153 RXK262152:RXK262153 SHG262152:SHG262153 SRC262152:SRC262153 TAY262152:TAY262153 TKU262152:TKU262153 TUQ262152:TUQ262153 UEM262152:UEM262153 UOI262152:UOI262153 UYE262152:UYE262153 VIA262152:VIA262153 VRW262152:VRW262153 WBS262152:WBS262153 WLO262152:WLO262153 WVK262152:WVK262153 C327688:C327689 IY327688:IY327689 SU327688:SU327689 ACQ327688:ACQ327689 AMM327688:AMM327689 AWI327688:AWI327689 BGE327688:BGE327689 BQA327688:BQA327689 BZW327688:BZW327689 CJS327688:CJS327689 CTO327688:CTO327689 DDK327688:DDK327689 DNG327688:DNG327689 DXC327688:DXC327689 EGY327688:EGY327689 EQU327688:EQU327689 FAQ327688:FAQ327689 FKM327688:FKM327689 FUI327688:FUI327689 GEE327688:GEE327689 GOA327688:GOA327689 GXW327688:GXW327689 HHS327688:HHS327689 HRO327688:HRO327689 IBK327688:IBK327689 ILG327688:ILG327689 IVC327688:IVC327689 JEY327688:JEY327689 JOU327688:JOU327689 JYQ327688:JYQ327689 KIM327688:KIM327689 KSI327688:KSI327689 LCE327688:LCE327689 LMA327688:LMA327689 LVW327688:LVW327689 MFS327688:MFS327689 MPO327688:MPO327689 MZK327688:MZK327689 NJG327688:NJG327689 NTC327688:NTC327689 OCY327688:OCY327689 OMU327688:OMU327689 OWQ327688:OWQ327689 PGM327688:PGM327689 PQI327688:PQI327689 QAE327688:QAE327689 QKA327688:QKA327689 QTW327688:QTW327689 RDS327688:RDS327689 RNO327688:RNO327689 RXK327688:RXK327689 SHG327688:SHG327689 SRC327688:SRC327689 TAY327688:TAY327689 TKU327688:TKU327689 TUQ327688:TUQ327689 UEM327688:UEM327689 UOI327688:UOI327689 UYE327688:UYE327689 VIA327688:VIA327689 VRW327688:VRW327689 WBS327688:WBS327689 WLO327688:WLO327689 WVK327688:WVK327689 C393224:C393225 IY393224:IY393225 SU393224:SU393225 ACQ393224:ACQ393225 AMM393224:AMM393225 AWI393224:AWI393225 BGE393224:BGE393225 BQA393224:BQA393225 BZW393224:BZW393225 CJS393224:CJS393225 CTO393224:CTO393225 DDK393224:DDK393225 DNG393224:DNG393225 DXC393224:DXC393225 EGY393224:EGY393225 EQU393224:EQU393225 FAQ393224:FAQ393225 FKM393224:FKM393225 FUI393224:FUI393225 GEE393224:GEE393225 GOA393224:GOA393225 GXW393224:GXW393225 HHS393224:HHS393225 HRO393224:HRO393225 IBK393224:IBK393225 ILG393224:ILG393225 IVC393224:IVC393225 JEY393224:JEY393225 JOU393224:JOU393225 JYQ393224:JYQ393225 KIM393224:KIM393225 KSI393224:KSI393225 LCE393224:LCE393225 LMA393224:LMA393225 LVW393224:LVW393225 MFS393224:MFS393225 MPO393224:MPO393225 MZK393224:MZK393225 NJG393224:NJG393225 NTC393224:NTC393225 OCY393224:OCY393225 OMU393224:OMU393225 OWQ393224:OWQ393225 PGM393224:PGM393225 PQI393224:PQI393225 QAE393224:QAE393225 QKA393224:QKA393225 QTW393224:QTW393225 RDS393224:RDS393225 RNO393224:RNO393225 RXK393224:RXK393225 SHG393224:SHG393225 SRC393224:SRC393225 TAY393224:TAY393225 TKU393224:TKU393225 TUQ393224:TUQ393225 UEM393224:UEM393225 UOI393224:UOI393225 UYE393224:UYE393225 VIA393224:VIA393225 VRW393224:VRW393225 WBS393224:WBS393225 WLO393224:WLO393225 WVK393224:WVK393225 C458760:C458761 IY458760:IY458761 SU458760:SU458761 ACQ458760:ACQ458761 AMM458760:AMM458761 AWI458760:AWI458761 BGE458760:BGE458761 BQA458760:BQA458761 BZW458760:BZW458761 CJS458760:CJS458761 CTO458760:CTO458761 DDK458760:DDK458761 DNG458760:DNG458761 DXC458760:DXC458761 EGY458760:EGY458761 EQU458760:EQU458761 FAQ458760:FAQ458761 FKM458760:FKM458761 FUI458760:FUI458761 GEE458760:GEE458761 GOA458760:GOA458761 GXW458760:GXW458761 HHS458760:HHS458761 HRO458760:HRO458761 IBK458760:IBK458761 ILG458760:ILG458761 IVC458760:IVC458761 JEY458760:JEY458761 JOU458760:JOU458761 JYQ458760:JYQ458761 KIM458760:KIM458761 KSI458760:KSI458761 LCE458760:LCE458761 LMA458760:LMA458761 LVW458760:LVW458761 MFS458760:MFS458761 MPO458760:MPO458761 MZK458760:MZK458761 NJG458760:NJG458761 NTC458760:NTC458761 OCY458760:OCY458761 OMU458760:OMU458761 OWQ458760:OWQ458761 PGM458760:PGM458761 PQI458760:PQI458761 QAE458760:QAE458761 QKA458760:QKA458761 QTW458760:QTW458761 RDS458760:RDS458761 RNO458760:RNO458761 RXK458760:RXK458761 SHG458760:SHG458761 SRC458760:SRC458761 TAY458760:TAY458761 TKU458760:TKU458761 TUQ458760:TUQ458761 UEM458760:UEM458761 UOI458760:UOI458761 UYE458760:UYE458761 VIA458760:VIA458761 VRW458760:VRW458761 WBS458760:WBS458761 WLO458760:WLO458761 WVK458760:WVK458761 C524296:C524297 IY524296:IY524297 SU524296:SU524297 ACQ524296:ACQ524297 AMM524296:AMM524297 AWI524296:AWI524297 BGE524296:BGE524297 BQA524296:BQA524297 BZW524296:BZW524297 CJS524296:CJS524297 CTO524296:CTO524297 DDK524296:DDK524297 DNG524296:DNG524297 DXC524296:DXC524297 EGY524296:EGY524297 EQU524296:EQU524297 FAQ524296:FAQ524297 FKM524296:FKM524297 FUI524296:FUI524297 GEE524296:GEE524297 GOA524296:GOA524297 GXW524296:GXW524297 HHS524296:HHS524297 HRO524296:HRO524297 IBK524296:IBK524297 ILG524296:ILG524297 IVC524296:IVC524297 JEY524296:JEY524297 JOU524296:JOU524297 JYQ524296:JYQ524297 KIM524296:KIM524297 KSI524296:KSI524297 LCE524296:LCE524297 LMA524296:LMA524297 LVW524296:LVW524297 MFS524296:MFS524297 MPO524296:MPO524297 MZK524296:MZK524297 NJG524296:NJG524297 NTC524296:NTC524297 OCY524296:OCY524297 OMU524296:OMU524297 OWQ524296:OWQ524297 PGM524296:PGM524297 PQI524296:PQI524297 QAE524296:QAE524297 QKA524296:QKA524297 QTW524296:QTW524297 RDS524296:RDS524297 RNO524296:RNO524297 RXK524296:RXK524297 SHG524296:SHG524297 SRC524296:SRC524297 TAY524296:TAY524297 TKU524296:TKU524297 TUQ524296:TUQ524297 UEM524296:UEM524297 UOI524296:UOI524297 UYE524296:UYE524297 VIA524296:VIA524297 VRW524296:VRW524297 WBS524296:WBS524297 WLO524296:WLO524297 WVK524296:WVK524297 C589832:C589833 IY589832:IY589833 SU589832:SU589833 ACQ589832:ACQ589833 AMM589832:AMM589833 AWI589832:AWI589833 BGE589832:BGE589833 BQA589832:BQA589833 BZW589832:BZW589833 CJS589832:CJS589833 CTO589832:CTO589833 DDK589832:DDK589833 DNG589832:DNG589833 DXC589832:DXC589833 EGY589832:EGY589833 EQU589832:EQU589833 FAQ589832:FAQ589833 FKM589832:FKM589833 FUI589832:FUI589833 GEE589832:GEE589833 GOA589832:GOA589833 GXW589832:GXW589833 HHS589832:HHS589833 HRO589832:HRO589833 IBK589832:IBK589833 ILG589832:ILG589833 IVC589832:IVC589833 JEY589832:JEY589833 JOU589832:JOU589833 JYQ589832:JYQ589833 KIM589832:KIM589833 KSI589832:KSI589833 LCE589832:LCE589833 LMA589832:LMA589833 LVW589832:LVW589833 MFS589832:MFS589833 MPO589832:MPO589833 MZK589832:MZK589833 NJG589832:NJG589833 NTC589832:NTC589833 OCY589832:OCY589833 OMU589832:OMU589833 OWQ589832:OWQ589833 PGM589832:PGM589833 PQI589832:PQI589833 QAE589832:QAE589833 QKA589832:QKA589833 QTW589832:QTW589833 RDS589832:RDS589833 RNO589832:RNO589833 RXK589832:RXK589833 SHG589832:SHG589833 SRC589832:SRC589833 TAY589832:TAY589833 TKU589832:TKU589833 TUQ589832:TUQ589833 UEM589832:UEM589833 UOI589832:UOI589833 UYE589832:UYE589833 VIA589832:VIA589833 VRW589832:VRW589833 WBS589832:WBS589833 WLO589832:WLO589833 WVK589832:WVK589833 C655368:C655369 IY655368:IY655369 SU655368:SU655369 ACQ655368:ACQ655369 AMM655368:AMM655369 AWI655368:AWI655369 BGE655368:BGE655369 BQA655368:BQA655369 BZW655368:BZW655369 CJS655368:CJS655369 CTO655368:CTO655369 DDK655368:DDK655369 DNG655368:DNG655369 DXC655368:DXC655369 EGY655368:EGY655369 EQU655368:EQU655369 FAQ655368:FAQ655369 FKM655368:FKM655369 FUI655368:FUI655369 GEE655368:GEE655369 GOA655368:GOA655369 GXW655368:GXW655369 HHS655368:HHS655369 HRO655368:HRO655369 IBK655368:IBK655369 ILG655368:ILG655369 IVC655368:IVC655369 JEY655368:JEY655369 JOU655368:JOU655369 JYQ655368:JYQ655369 KIM655368:KIM655369 KSI655368:KSI655369 LCE655368:LCE655369 LMA655368:LMA655369 LVW655368:LVW655369 MFS655368:MFS655369 MPO655368:MPO655369 MZK655368:MZK655369 NJG655368:NJG655369 NTC655368:NTC655369 OCY655368:OCY655369 OMU655368:OMU655369 OWQ655368:OWQ655369 PGM655368:PGM655369 PQI655368:PQI655369 QAE655368:QAE655369 QKA655368:QKA655369 QTW655368:QTW655369 RDS655368:RDS655369 RNO655368:RNO655369 RXK655368:RXK655369 SHG655368:SHG655369 SRC655368:SRC655369 TAY655368:TAY655369 TKU655368:TKU655369 TUQ655368:TUQ655369 UEM655368:UEM655369 UOI655368:UOI655369 UYE655368:UYE655369 VIA655368:VIA655369 VRW655368:VRW655369 WBS655368:WBS655369 WLO655368:WLO655369 WVK655368:WVK655369 C720904:C720905 IY720904:IY720905 SU720904:SU720905 ACQ720904:ACQ720905 AMM720904:AMM720905 AWI720904:AWI720905 BGE720904:BGE720905 BQA720904:BQA720905 BZW720904:BZW720905 CJS720904:CJS720905 CTO720904:CTO720905 DDK720904:DDK720905 DNG720904:DNG720905 DXC720904:DXC720905 EGY720904:EGY720905 EQU720904:EQU720905 FAQ720904:FAQ720905 FKM720904:FKM720905 FUI720904:FUI720905 GEE720904:GEE720905 GOA720904:GOA720905 GXW720904:GXW720905 HHS720904:HHS720905 HRO720904:HRO720905 IBK720904:IBK720905 ILG720904:ILG720905 IVC720904:IVC720905 JEY720904:JEY720905 JOU720904:JOU720905 JYQ720904:JYQ720905 KIM720904:KIM720905 KSI720904:KSI720905 LCE720904:LCE720905 LMA720904:LMA720905 LVW720904:LVW720905 MFS720904:MFS720905 MPO720904:MPO720905 MZK720904:MZK720905 NJG720904:NJG720905 NTC720904:NTC720905 OCY720904:OCY720905 OMU720904:OMU720905 OWQ720904:OWQ720905 PGM720904:PGM720905 PQI720904:PQI720905 QAE720904:QAE720905 QKA720904:QKA720905 QTW720904:QTW720905 RDS720904:RDS720905 RNO720904:RNO720905 RXK720904:RXK720905 SHG720904:SHG720905 SRC720904:SRC720905 TAY720904:TAY720905 TKU720904:TKU720905 TUQ720904:TUQ720905 UEM720904:UEM720905 UOI720904:UOI720905 UYE720904:UYE720905 VIA720904:VIA720905 VRW720904:VRW720905 WBS720904:WBS720905 WLO720904:WLO720905 WVK720904:WVK720905 C786440:C786441 IY786440:IY786441 SU786440:SU786441 ACQ786440:ACQ786441 AMM786440:AMM786441 AWI786440:AWI786441 BGE786440:BGE786441 BQA786440:BQA786441 BZW786440:BZW786441 CJS786440:CJS786441 CTO786440:CTO786441 DDK786440:DDK786441 DNG786440:DNG786441 DXC786440:DXC786441 EGY786440:EGY786441 EQU786440:EQU786441 FAQ786440:FAQ786441 FKM786440:FKM786441 FUI786440:FUI786441 GEE786440:GEE786441 GOA786440:GOA786441 GXW786440:GXW786441 HHS786440:HHS786441 HRO786440:HRO786441 IBK786440:IBK786441 ILG786440:ILG786441 IVC786440:IVC786441 JEY786440:JEY786441 JOU786440:JOU786441 JYQ786440:JYQ786441 KIM786440:KIM786441 KSI786440:KSI786441 LCE786440:LCE786441 LMA786440:LMA786441 LVW786440:LVW786441 MFS786440:MFS786441 MPO786440:MPO786441 MZK786440:MZK786441 NJG786440:NJG786441 NTC786440:NTC786441 OCY786440:OCY786441 OMU786440:OMU786441 OWQ786440:OWQ786441 PGM786440:PGM786441 PQI786440:PQI786441 QAE786440:QAE786441 QKA786440:QKA786441 QTW786440:QTW786441 RDS786440:RDS786441 RNO786440:RNO786441 RXK786440:RXK786441 SHG786440:SHG786441 SRC786440:SRC786441 TAY786440:TAY786441 TKU786440:TKU786441 TUQ786440:TUQ786441 UEM786440:UEM786441 UOI786440:UOI786441 UYE786440:UYE786441 VIA786440:VIA786441 VRW786440:VRW786441 WBS786440:WBS786441 WLO786440:WLO786441 WVK786440:WVK786441 C851976:C851977 IY851976:IY851977 SU851976:SU851977 ACQ851976:ACQ851977 AMM851976:AMM851977 AWI851976:AWI851977 BGE851976:BGE851977 BQA851976:BQA851977 BZW851976:BZW851977 CJS851976:CJS851977 CTO851976:CTO851977 DDK851976:DDK851977 DNG851976:DNG851977 DXC851976:DXC851977 EGY851976:EGY851977 EQU851976:EQU851977 FAQ851976:FAQ851977 FKM851976:FKM851977 FUI851976:FUI851977 GEE851976:GEE851977 GOA851976:GOA851977 GXW851976:GXW851977 HHS851976:HHS851977 HRO851976:HRO851977 IBK851976:IBK851977 ILG851976:ILG851977 IVC851976:IVC851977 JEY851976:JEY851977 JOU851976:JOU851977 JYQ851976:JYQ851977 KIM851976:KIM851977 KSI851976:KSI851977 LCE851976:LCE851977 LMA851976:LMA851977 LVW851976:LVW851977 MFS851976:MFS851977 MPO851976:MPO851977 MZK851976:MZK851977 NJG851976:NJG851977 NTC851976:NTC851977 OCY851976:OCY851977 OMU851976:OMU851977 OWQ851976:OWQ851977 PGM851976:PGM851977 PQI851976:PQI851977 QAE851976:QAE851977 QKA851976:QKA851977 QTW851976:QTW851977 RDS851976:RDS851977 RNO851976:RNO851977 RXK851976:RXK851977 SHG851976:SHG851977 SRC851976:SRC851977 TAY851976:TAY851977 TKU851976:TKU851977 TUQ851976:TUQ851977 UEM851976:UEM851977 UOI851976:UOI851977 UYE851976:UYE851977 VIA851976:VIA851977 VRW851976:VRW851977 WBS851976:WBS851977 WLO851976:WLO851977 WVK851976:WVK851977 C917512:C917513 IY917512:IY917513 SU917512:SU917513 ACQ917512:ACQ917513 AMM917512:AMM917513 AWI917512:AWI917513 BGE917512:BGE917513 BQA917512:BQA917513 BZW917512:BZW917513 CJS917512:CJS917513 CTO917512:CTO917513 DDK917512:DDK917513 DNG917512:DNG917513 DXC917512:DXC917513 EGY917512:EGY917513 EQU917512:EQU917513 FAQ917512:FAQ917513 FKM917512:FKM917513 FUI917512:FUI917513 GEE917512:GEE917513 GOA917512:GOA917513 GXW917512:GXW917513 HHS917512:HHS917513 HRO917512:HRO917513 IBK917512:IBK917513 ILG917512:ILG917513 IVC917512:IVC917513 JEY917512:JEY917513 JOU917512:JOU917513 JYQ917512:JYQ917513 KIM917512:KIM917513 KSI917512:KSI917513 LCE917512:LCE917513 LMA917512:LMA917513 LVW917512:LVW917513 MFS917512:MFS917513 MPO917512:MPO917513 MZK917512:MZK917513 NJG917512:NJG917513 NTC917512:NTC917513 OCY917512:OCY917513 OMU917512:OMU917513 OWQ917512:OWQ917513 PGM917512:PGM917513 PQI917512:PQI917513 QAE917512:QAE917513 QKA917512:QKA917513 QTW917512:QTW917513 RDS917512:RDS917513 RNO917512:RNO917513 RXK917512:RXK917513 SHG917512:SHG917513 SRC917512:SRC917513 TAY917512:TAY917513 TKU917512:TKU917513 TUQ917512:TUQ917513 UEM917512:UEM917513 UOI917512:UOI917513 UYE917512:UYE917513 VIA917512:VIA917513 VRW917512:VRW917513 WBS917512:WBS917513 WLO917512:WLO917513 WVK917512:WVK917513 C983048:C983049 IY983048:IY983049 SU983048:SU983049 ACQ983048:ACQ983049 AMM983048:AMM983049 AWI983048:AWI983049 BGE983048:BGE983049 BQA983048:BQA983049 BZW983048:BZW983049 CJS983048:CJS983049 CTO983048:CTO983049 DDK983048:DDK983049 DNG983048:DNG983049 DXC983048:DXC983049 EGY983048:EGY983049 EQU983048:EQU983049 FAQ983048:FAQ983049 FKM983048:FKM983049 FUI983048:FUI983049 GEE983048:GEE983049 GOA983048:GOA983049 GXW983048:GXW983049 HHS983048:HHS983049 HRO983048:HRO983049 IBK983048:IBK983049 ILG983048:ILG983049 IVC983048:IVC983049 JEY983048:JEY983049 JOU983048:JOU983049 JYQ983048:JYQ983049 KIM983048:KIM983049 KSI983048:KSI983049 LCE983048:LCE983049 LMA983048:LMA983049 LVW983048:LVW983049 MFS983048:MFS983049 MPO983048:MPO983049 MZK983048:MZK983049 NJG983048:NJG983049 NTC983048:NTC983049 OCY983048:OCY983049 OMU983048:OMU983049 OWQ983048:OWQ983049 PGM983048:PGM983049 PQI983048:PQI983049 QAE983048:QAE983049 QKA983048:QKA983049 QTW983048:QTW983049 RDS983048:RDS983049 RNO983048:RNO983049 RXK983048:RXK983049 SHG983048:SHG983049 SRC983048:SRC983049 TAY983048:TAY983049 TKU983048:TKU983049 TUQ983048:TUQ983049 UEM983048:UEM983049 UOI983048:UOI983049 UYE983048:UYE983049 VIA983048:VIA983049 VRW983048:VRW983049 WBS983048:WBS983049 WLO983048:WLO983049 WVK983048:WVK983049 C13:C14 IY13:IY14 SU13:SU14 ACQ13:ACQ14 AMM13:AMM14 AWI13:AWI14 BGE13:BGE14 BQA13:BQA14 BZW13:BZW14 CJS13:CJS14 CTO13:CTO14 DDK13:DDK14 DNG13:DNG14 DXC13:DXC14 EGY13:EGY14 EQU13:EQU14 FAQ13:FAQ14 FKM13:FKM14 FUI13:FUI14 GEE13:GEE14 GOA13:GOA14 GXW13:GXW14 HHS13:HHS14 HRO13:HRO14 IBK13:IBK14 ILG13:ILG14 IVC13:IVC14 JEY13:JEY14 JOU13:JOU14 JYQ13:JYQ14 KIM13:KIM14 KSI13:KSI14 LCE13:LCE14 LMA13:LMA14 LVW13:LVW14 MFS13:MFS14 MPO13:MPO14 MZK13:MZK14 NJG13:NJG14 NTC13:NTC14 OCY13:OCY14 OMU13:OMU14 OWQ13:OWQ14 PGM13:PGM14 PQI13:PQI14 QAE13:QAE14 QKA13:QKA14 QTW13:QTW14 RDS13:RDS14 RNO13:RNO14 RXK13:RXK14 SHG13:SHG14 SRC13:SRC14 TAY13:TAY14 TKU13:TKU14 TUQ13:TUQ14 UEM13:UEM14 UOI13:UOI14 UYE13:UYE14 VIA13:VIA14 VRW13:VRW14 WBS13:WBS14 WLO13:WLO14 WVK13:WVK14 C65549:C65550 IY65549:IY65550 SU65549:SU65550 ACQ65549:ACQ65550 AMM65549:AMM65550 AWI65549:AWI65550 BGE65549:BGE65550 BQA65549:BQA65550 BZW65549:BZW65550 CJS65549:CJS65550 CTO65549:CTO65550 DDK65549:DDK65550 DNG65549:DNG65550 DXC65549:DXC65550 EGY65549:EGY65550 EQU65549:EQU65550 FAQ65549:FAQ65550 FKM65549:FKM65550 FUI65549:FUI65550 GEE65549:GEE65550 GOA65549:GOA65550 GXW65549:GXW65550 HHS65549:HHS65550 HRO65549:HRO65550 IBK65549:IBK65550 ILG65549:ILG65550 IVC65549:IVC65550 JEY65549:JEY65550 JOU65549:JOU65550 JYQ65549:JYQ65550 KIM65549:KIM65550 KSI65549:KSI65550 LCE65549:LCE65550 LMA65549:LMA65550 LVW65549:LVW65550 MFS65549:MFS65550 MPO65549:MPO65550 MZK65549:MZK65550 NJG65549:NJG65550 NTC65549:NTC65550 OCY65549:OCY65550 OMU65549:OMU65550 OWQ65549:OWQ65550 PGM65549:PGM65550 PQI65549:PQI65550 QAE65549:QAE65550 QKA65549:QKA65550 QTW65549:QTW65550 RDS65549:RDS65550 RNO65549:RNO65550 RXK65549:RXK65550 SHG65549:SHG65550 SRC65549:SRC65550 TAY65549:TAY65550 TKU65549:TKU65550 TUQ65549:TUQ65550 UEM65549:UEM65550 UOI65549:UOI65550 UYE65549:UYE65550 VIA65549:VIA65550 VRW65549:VRW65550 WBS65549:WBS65550 WLO65549:WLO65550 WVK65549:WVK65550 C131085:C131086 IY131085:IY131086 SU131085:SU131086 ACQ131085:ACQ131086 AMM131085:AMM131086 AWI131085:AWI131086 BGE131085:BGE131086 BQA131085:BQA131086 BZW131085:BZW131086 CJS131085:CJS131086 CTO131085:CTO131086 DDK131085:DDK131086 DNG131085:DNG131086 DXC131085:DXC131086 EGY131085:EGY131086 EQU131085:EQU131086 FAQ131085:FAQ131086 FKM131085:FKM131086 FUI131085:FUI131086 GEE131085:GEE131086 GOA131085:GOA131086 GXW131085:GXW131086 HHS131085:HHS131086 HRO131085:HRO131086 IBK131085:IBK131086 ILG131085:ILG131086 IVC131085:IVC131086 JEY131085:JEY131086 JOU131085:JOU131086 JYQ131085:JYQ131086 KIM131085:KIM131086 KSI131085:KSI131086 LCE131085:LCE131086 LMA131085:LMA131086 LVW131085:LVW131086 MFS131085:MFS131086 MPO131085:MPO131086 MZK131085:MZK131086 NJG131085:NJG131086 NTC131085:NTC131086 OCY131085:OCY131086 OMU131085:OMU131086 OWQ131085:OWQ131086 PGM131085:PGM131086 PQI131085:PQI131086 QAE131085:QAE131086 QKA131085:QKA131086 QTW131085:QTW131086 RDS131085:RDS131086 RNO131085:RNO131086 RXK131085:RXK131086 SHG131085:SHG131086 SRC131085:SRC131086 TAY131085:TAY131086 TKU131085:TKU131086 TUQ131085:TUQ131086 UEM131085:UEM131086 UOI131085:UOI131086 UYE131085:UYE131086 VIA131085:VIA131086 VRW131085:VRW131086 WBS131085:WBS131086 WLO131085:WLO131086 WVK131085:WVK131086 C196621:C196622 IY196621:IY196622 SU196621:SU196622 ACQ196621:ACQ196622 AMM196621:AMM196622 AWI196621:AWI196622 BGE196621:BGE196622 BQA196621:BQA196622 BZW196621:BZW196622 CJS196621:CJS196622 CTO196621:CTO196622 DDK196621:DDK196622 DNG196621:DNG196622 DXC196621:DXC196622 EGY196621:EGY196622 EQU196621:EQU196622 FAQ196621:FAQ196622 FKM196621:FKM196622 FUI196621:FUI196622 GEE196621:GEE196622 GOA196621:GOA196622 GXW196621:GXW196622 HHS196621:HHS196622 HRO196621:HRO196622 IBK196621:IBK196622 ILG196621:ILG196622 IVC196621:IVC196622 JEY196621:JEY196622 JOU196621:JOU196622 JYQ196621:JYQ196622 KIM196621:KIM196622 KSI196621:KSI196622 LCE196621:LCE196622 LMA196621:LMA196622 LVW196621:LVW196622 MFS196621:MFS196622 MPO196621:MPO196622 MZK196621:MZK196622 NJG196621:NJG196622 NTC196621:NTC196622 OCY196621:OCY196622 OMU196621:OMU196622 OWQ196621:OWQ196622 PGM196621:PGM196622 PQI196621:PQI196622 QAE196621:QAE196622 QKA196621:QKA196622 QTW196621:QTW196622 RDS196621:RDS196622 RNO196621:RNO196622 RXK196621:RXK196622 SHG196621:SHG196622 SRC196621:SRC196622 TAY196621:TAY196622 TKU196621:TKU196622 TUQ196621:TUQ196622 UEM196621:UEM196622 UOI196621:UOI196622 UYE196621:UYE196622 VIA196621:VIA196622 VRW196621:VRW196622 WBS196621:WBS196622 WLO196621:WLO196622 WVK196621:WVK196622 C262157:C262158 IY262157:IY262158 SU262157:SU262158 ACQ262157:ACQ262158 AMM262157:AMM262158 AWI262157:AWI262158 BGE262157:BGE262158 BQA262157:BQA262158 BZW262157:BZW262158 CJS262157:CJS262158 CTO262157:CTO262158 DDK262157:DDK262158 DNG262157:DNG262158 DXC262157:DXC262158 EGY262157:EGY262158 EQU262157:EQU262158 FAQ262157:FAQ262158 FKM262157:FKM262158 FUI262157:FUI262158 GEE262157:GEE262158 GOA262157:GOA262158 GXW262157:GXW262158 HHS262157:HHS262158 HRO262157:HRO262158 IBK262157:IBK262158 ILG262157:ILG262158 IVC262157:IVC262158 JEY262157:JEY262158 JOU262157:JOU262158 JYQ262157:JYQ262158 KIM262157:KIM262158 KSI262157:KSI262158 LCE262157:LCE262158 LMA262157:LMA262158 LVW262157:LVW262158 MFS262157:MFS262158 MPO262157:MPO262158 MZK262157:MZK262158 NJG262157:NJG262158 NTC262157:NTC262158 OCY262157:OCY262158 OMU262157:OMU262158 OWQ262157:OWQ262158 PGM262157:PGM262158 PQI262157:PQI262158 QAE262157:QAE262158 QKA262157:QKA262158 QTW262157:QTW262158 RDS262157:RDS262158 RNO262157:RNO262158 RXK262157:RXK262158 SHG262157:SHG262158 SRC262157:SRC262158 TAY262157:TAY262158 TKU262157:TKU262158 TUQ262157:TUQ262158 UEM262157:UEM262158 UOI262157:UOI262158 UYE262157:UYE262158 VIA262157:VIA262158 VRW262157:VRW262158 WBS262157:WBS262158 WLO262157:WLO262158 WVK262157:WVK262158 C327693:C327694 IY327693:IY327694 SU327693:SU327694 ACQ327693:ACQ327694 AMM327693:AMM327694 AWI327693:AWI327694 BGE327693:BGE327694 BQA327693:BQA327694 BZW327693:BZW327694 CJS327693:CJS327694 CTO327693:CTO327694 DDK327693:DDK327694 DNG327693:DNG327694 DXC327693:DXC327694 EGY327693:EGY327694 EQU327693:EQU327694 FAQ327693:FAQ327694 FKM327693:FKM327694 FUI327693:FUI327694 GEE327693:GEE327694 GOA327693:GOA327694 GXW327693:GXW327694 HHS327693:HHS327694 HRO327693:HRO327694 IBK327693:IBK327694 ILG327693:ILG327694 IVC327693:IVC327694 JEY327693:JEY327694 JOU327693:JOU327694 JYQ327693:JYQ327694 KIM327693:KIM327694 KSI327693:KSI327694 LCE327693:LCE327694 LMA327693:LMA327694 LVW327693:LVW327694 MFS327693:MFS327694 MPO327693:MPO327694 MZK327693:MZK327694 NJG327693:NJG327694 NTC327693:NTC327694 OCY327693:OCY327694 OMU327693:OMU327694 OWQ327693:OWQ327694 PGM327693:PGM327694 PQI327693:PQI327694 QAE327693:QAE327694 QKA327693:QKA327694 QTW327693:QTW327694 RDS327693:RDS327694 RNO327693:RNO327694 RXK327693:RXK327694 SHG327693:SHG327694 SRC327693:SRC327694 TAY327693:TAY327694 TKU327693:TKU327694 TUQ327693:TUQ327694 UEM327693:UEM327694 UOI327693:UOI327694 UYE327693:UYE327694 VIA327693:VIA327694 VRW327693:VRW327694 WBS327693:WBS327694 WLO327693:WLO327694 WVK327693:WVK327694 C393229:C393230 IY393229:IY393230 SU393229:SU393230 ACQ393229:ACQ393230 AMM393229:AMM393230 AWI393229:AWI393230 BGE393229:BGE393230 BQA393229:BQA393230 BZW393229:BZW393230 CJS393229:CJS393230 CTO393229:CTO393230 DDK393229:DDK393230 DNG393229:DNG393230 DXC393229:DXC393230 EGY393229:EGY393230 EQU393229:EQU393230 FAQ393229:FAQ393230 FKM393229:FKM393230 FUI393229:FUI393230 GEE393229:GEE393230 GOA393229:GOA393230 GXW393229:GXW393230 HHS393229:HHS393230 HRO393229:HRO393230 IBK393229:IBK393230 ILG393229:ILG393230 IVC393229:IVC393230 JEY393229:JEY393230 JOU393229:JOU393230 JYQ393229:JYQ393230 KIM393229:KIM393230 KSI393229:KSI393230 LCE393229:LCE393230 LMA393229:LMA393230 LVW393229:LVW393230 MFS393229:MFS393230 MPO393229:MPO393230 MZK393229:MZK393230 NJG393229:NJG393230 NTC393229:NTC393230 OCY393229:OCY393230 OMU393229:OMU393230 OWQ393229:OWQ393230 PGM393229:PGM393230 PQI393229:PQI393230 QAE393229:QAE393230 QKA393229:QKA393230 QTW393229:QTW393230 RDS393229:RDS393230 RNO393229:RNO393230 RXK393229:RXK393230 SHG393229:SHG393230 SRC393229:SRC393230 TAY393229:TAY393230 TKU393229:TKU393230 TUQ393229:TUQ393230 UEM393229:UEM393230 UOI393229:UOI393230 UYE393229:UYE393230 VIA393229:VIA393230 VRW393229:VRW393230 WBS393229:WBS393230 WLO393229:WLO393230 WVK393229:WVK393230 C458765:C458766 IY458765:IY458766 SU458765:SU458766 ACQ458765:ACQ458766 AMM458765:AMM458766 AWI458765:AWI458766 BGE458765:BGE458766 BQA458765:BQA458766 BZW458765:BZW458766 CJS458765:CJS458766 CTO458765:CTO458766 DDK458765:DDK458766 DNG458765:DNG458766 DXC458765:DXC458766 EGY458765:EGY458766 EQU458765:EQU458766 FAQ458765:FAQ458766 FKM458765:FKM458766 FUI458765:FUI458766 GEE458765:GEE458766 GOA458765:GOA458766 GXW458765:GXW458766 HHS458765:HHS458766 HRO458765:HRO458766 IBK458765:IBK458766 ILG458765:ILG458766 IVC458765:IVC458766 JEY458765:JEY458766 JOU458765:JOU458766 JYQ458765:JYQ458766 KIM458765:KIM458766 KSI458765:KSI458766 LCE458765:LCE458766 LMA458765:LMA458766 LVW458765:LVW458766 MFS458765:MFS458766 MPO458765:MPO458766 MZK458765:MZK458766 NJG458765:NJG458766 NTC458765:NTC458766 OCY458765:OCY458766 OMU458765:OMU458766 OWQ458765:OWQ458766 PGM458765:PGM458766 PQI458765:PQI458766 QAE458765:QAE458766 QKA458765:QKA458766 QTW458765:QTW458766 RDS458765:RDS458766 RNO458765:RNO458766 RXK458765:RXK458766 SHG458765:SHG458766 SRC458765:SRC458766 TAY458765:TAY458766 TKU458765:TKU458766 TUQ458765:TUQ458766 UEM458765:UEM458766 UOI458765:UOI458766 UYE458765:UYE458766 VIA458765:VIA458766 VRW458765:VRW458766 WBS458765:WBS458766 WLO458765:WLO458766 WVK458765:WVK458766 C524301:C524302 IY524301:IY524302 SU524301:SU524302 ACQ524301:ACQ524302 AMM524301:AMM524302 AWI524301:AWI524302 BGE524301:BGE524302 BQA524301:BQA524302 BZW524301:BZW524302 CJS524301:CJS524302 CTO524301:CTO524302 DDK524301:DDK524302 DNG524301:DNG524302 DXC524301:DXC524302 EGY524301:EGY524302 EQU524301:EQU524302 FAQ524301:FAQ524302 FKM524301:FKM524302 FUI524301:FUI524302 GEE524301:GEE524302 GOA524301:GOA524302 GXW524301:GXW524302 HHS524301:HHS524302 HRO524301:HRO524302 IBK524301:IBK524302 ILG524301:ILG524302 IVC524301:IVC524302 JEY524301:JEY524302 JOU524301:JOU524302 JYQ524301:JYQ524302 KIM524301:KIM524302 KSI524301:KSI524302 LCE524301:LCE524302 LMA524301:LMA524302 LVW524301:LVW524302 MFS524301:MFS524302 MPO524301:MPO524302 MZK524301:MZK524302 NJG524301:NJG524302 NTC524301:NTC524302 OCY524301:OCY524302 OMU524301:OMU524302 OWQ524301:OWQ524302 PGM524301:PGM524302 PQI524301:PQI524302 QAE524301:QAE524302 QKA524301:QKA524302 QTW524301:QTW524302 RDS524301:RDS524302 RNO524301:RNO524302 RXK524301:RXK524302 SHG524301:SHG524302 SRC524301:SRC524302 TAY524301:TAY524302 TKU524301:TKU524302 TUQ524301:TUQ524302 UEM524301:UEM524302 UOI524301:UOI524302 UYE524301:UYE524302 VIA524301:VIA524302 VRW524301:VRW524302 WBS524301:WBS524302 WLO524301:WLO524302 WVK524301:WVK524302 C589837:C589838 IY589837:IY589838 SU589837:SU589838 ACQ589837:ACQ589838 AMM589837:AMM589838 AWI589837:AWI589838 BGE589837:BGE589838 BQA589837:BQA589838 BZW589837:BZW589838 CJS589837:CJS589838 CTO589837:CTO589838 DDK589837:DDK589838 DNG589837:DNG589838 DXC589837:DXC589838 EGY589837:EGY589838 EQU589837:EQU589838 FAQ589837:FAQ589838 FKM589837:FKM589838 FUI589837:FUI589838 GEE589837:GEE589838 GOA589837:GOA589838 GXW589837:GXW589838 HHS589837:HHS589838 HRO589837:HRO589838 IBK589837:IBK589838 ILG589837:ILG589838 IVC589837:IVC589838 JEY589837:JEY589838 JOU589837:JOU589838 JYQ589837:JYQ589838 KIM589837:KIM589838 KSI589837:KSI589838 LCE589837:LCE589838 LMA589837:LMA589838 LVW589837:LVW589838 MFS589837:MFS589838 MPO589837:MPO589838 MZK589837:MZK589838 NJG589837:NJG589838 NTC589837:NTC589838 OCY589837:OCY589838 OMU589837:OMU589838 OWQ589837:OWQ589838 PGM589837:PGM589838 PQI589837:PQI589838 QAE589837:QAE589838 QKA589837:QKA589838 QTW589837:QTW589838 RDS589837:RDS589838 RNO589837:RNO589838 RXK589837:RXK589838 SHG589837:SHG589838 SRC589837:SRC589838 TAY589837:TAY589838 TKU589837:TKU589838 TUQ589837:TUQ589838 UEM589837:UEM589838 UOI589837:UOI589838 UYE589837:UYE589838 VIA589837:VIA589838 VRW589837:VRW589838 WBS589837:WBS589838 WLO589837:WLO589838 WVK589837:WVK589838 C655373:C655374 IY655373:IY655374 SU655373:SU655374 ACQ655373:ACQ655374 AMM655373:AMM655374 AWI655373:AWI655374 BGE655373:BGE655374 BQA655373:BQA655374 BZW655373:BZW655374 CJS655373:CJS655374 CTO655373:CTO655374 DDK655373:DDK655374 DNG655373:DNG655374 DXC655373:DXC655374 EGY655373:EGY655374 EQU655373:EQU655374 FAQ655373:FAQ655374 FKM655373:FKM655374 FUI655373:FUI655374 GEE655373:GEE655374 GOA655373:GOA655374 GXW655373:GXW655374 HHS655373:HHS655374 HRO655373:HRO655374 IBK655373:IBK655374 ILG655373:ILG655374 IVC655373:IVC655374 JEY655373:JEY655374 JOU655373:JOU655374 JYQ655373:JYQ655374 KIM655373:KIM655374 KSI655373:KSI655374 LCE655373:LCE655374 LMA655373:LMA655374 LVW655373:LVW655374 MFS655373:MFS655374 MPO655373:MPO655374 MZK655373:MZK655374 NJG655373:NJG655374 NTC655373:NTC655374 OCY655373:OCY655374 OMU655373:OMU655374 OWQ655373:OWQ655374 PGM655373:PGM655374 PQI655373:PQI655374 QAE655373:QAE655374 QKA655373:QKA655374 QTW655373:QTW655374 RDS655373:RDS655374 RNO655373:RNO655374 RXK655373:RXK655374 SHG655373:SHG655374 SRC655373:SRC655374 TAY655373:TAY655374 TKU655373:TKU655374 TUQ655373:TUQ655374 UEM655373:UEM655374 UOI655373:UOI655374 UYE655373:UYE655374 VIA655373:VIA655374 VRW655373:VRW655374 WBS655373:WBS655374 WLO655373:WLO655374 WVK655373:WVK655374 C720909:C720910 IY720909:IY720910 SU720909:SU720910 ACQ720909:ACQ720910 AMM720909:AMM720910 AWI720909:AWI720910 BGE720909:BGE720910 BQA720909:BQA720910 BZW720909:BZW720910 CJS720909:CJS720910 CTO720909:CTO720910 DDK720909:DDK720910 DNG720909:DNG720910 DXC720909:DXC720910 EGY720909:EGY720910 EQU720909:EQU720910 FAQ720909:FAQ720910 FKM720909:FKM720910 FUI720909:FUI720910 GEE720909:GEE720910 GOA720909:GOA720910 GXW720909:GXW720910 HHS720909:HHS720910 HRO720909:HRO720910 IBK720909:IBK720910 ILG720909:ILG720910 IVC720909:IVC720910 JEY720909:JEY720910 JOU720909:JOU720910 JYQ720909:JYQ720910 KIM720909:KIM720910 KSI720909:KSI720910 LCE720909:LCE720910 LMA720909:LMA720910 LVW720909:LVW720910 MFS720909:MFS720910 MPO720909:MPO720910 MZK720909:MZK720910 NJG720909:NJG720910 NTC720909:NTC720910 OCY720909:OCY720910 OMU720909:OMU720910 OWQ720909:OWQ720910 PGM720909:PGM720910 PQI720909:PQI720910 QAE720909:QAE720910 QKA720909:QKA720910 QTW720909:QTW720910 RDS720909:RDS720910 RNO720909:RNO720910 RXK720909:RXK720910 SHG720909:SHG720910 SRC720909:SRC720910 TAY720909:TAY720910 TKU720909:TKU720910 TUQ720909:TUQ720910 UEM720909:UEM720910 UOI720909:UOI720910 UYE720909:UYE720910 VIA720909:VIA720910 VRW720909:VRW720910 WBS720909:WBS720910 WLO720909:WLO720910 WVK720909:WVK720910 C786445:C786446 IY786445:IY786446 SU786445:SU786446 ACQ786445:ACQ786446 AMM786445:AMM786446 AWI786445:AWI786446 BGE786445:BGE786446 BQA786445:BQA786446 BZW786445:BZW786446 CJS786445:CJS786446 CTO786445:CTO786446 DDK786445:DDK786446 DNG786445:DNG786446 DXC786445:DXC786446 EGY786445:EGY786446 EQU786445:EQU786446 FAQ786445:FAQ786446 FKM786445:FKM786446 FUI786445:FUI786446 GEE786445:GEE786446 GOA786445:GOA786446 GXW786445:GXW786446 HHS786445:HHS786446 HRO786445:HRO786446 IBK786445:IBK786446 ILG786445:ILG786446 IVC786445:IVC786446 JEY786445:JEY786446 JOU786445:JOU786446 JYQ786445:JYQ786446 KIM786445:KIM786446 KSI786445:KSI786446 LCE786445:LCE786446 LMA786445:LMA786446 LVW786445:LVW786446 MFS786445:MFS786446 MPO786445:MPO786446 MZK786445:MZK786446 NJG786445:NJG786446 NTC786445:NTC786446 OCY786445:OCY786446 OMU786445:OMU786446 OWQ786445:OWQ786446 PGM786445:PGM786446 PQI786445:PQI786446 QAE786445:QAE786446 QKA786445:QKA786446 QTW786445:QTW786446 RDS786445:RDS786446 RNO786445:RNO786446 RXK786445:RXK786446 SHG786445:SHG786446 SRC786445:SRC786446 TAY786445:TAY786446 TKU786445:TKU786446 TUQ786445:TUQ786446 UEM786445:UEM786446 UOI786445:UOI786446 UYE786445:UYE786446 VIA786445:VIA786446 VRW786445:VRW786446 WBS786445:WBS786446 WLO786445:WLO786446 WVK786445:WVK786446 C851981:C851982 IY851981:IY851982 SU851981:SU851982 ACQ851981:ACQ851982 AMM851981:AMM851982 AWI851981:AWI851982 BGE851981:BGE851982 BQA851981:BQA851982 BZW851981:BZW851982 CJS851981:CJS851982 CTO851981:CTO851982 DDK851981:DDK851982 DNG851981:DNG851982 DXC851981:DXC851982 EGY851981:EGY851982 EQU851981:EQU851982 FAQ851981:FAQ851982 FKM851981:FKM851982 FUI851981:FUI851982 GEE851981:GEE851982 GOA851981:GOA851982 GXW851981:GXW851982 HHS851981:HHS851982 HRO851981:HRO851982 IBK851981:IBK851982 ILG851981:ILG851982 IVC851981:IVC851982 JEY851981:JEY851982 JOU851981:JOU851982 JYQ851981:JYQ851982 KIM851981:KIM851982 KSI851981:KSI851982 LCE851981:LCE851982 LMA851981:LMA851982 LVW851981:LVW851982 MFS851981:MFS851982 MPO851981:MPO851982 MZK851981:MZK851982 NJG851981:NJG851982 NTC851981:NTC851982 OCY851981:OCY851982 OMU851981:OMU851982 OWQ851981:OWQ851982 PGM851981:PGM851982 PQI851981:PQI851982 QAE851981:QAE851982 QKA851981:QKA851982 QTW851981:QTW851982 RDS851981:RDS851982 RNO851981:RNO851982 RXK851981:RXK851982 SHG851981:SHG851982 SRC851981:SRC851982 TAY851981:TAY851982 TKU851981:TKU851982 TUQ851981:TUQ851982 UEM851981:UEM851982 UOI851981:UOI851982 UYE851981:UYE851982 VIA851981:VIA851982 VRW851981:VRW851982 WBS851981:WBS851982 WLO851981:WLO851982 WVK851981:WVK851982 C917517:C917518 IY917517:IY917518 SU917517:SU917518 ACQ917517:ACQ917518 AMM917517:AMM917518 AWI917517:AWI917518 BGE917517:BGE917518 BQA917517:BQA917518 BZW917517:BZW917518 CJS917517:CJS917518 CTO917517:CTO917518 DDK917517:DDK917518 DNG917517:DNG917518 DXC917517:DXC917518 EGY917517:EGY917518 EQU917517:EQU917518 FAQ917517:FAQ917518 FKM917517:FKM917518 FUI917517:FUI917518 GEE917517:GEE917518 GOA917517:GOA917518 GXW917517:GXW917518 HHS917517:HHS917518 HRO917517:HRO917518 IBK917517:IBK917518 ILG917517:ILG917518 IVC917517:IVC917518 JEY917517:JEY917518 JOU917517:JOU917518 JYQ917517:JYQ917518 KIM917517:KIM917518 KSI917517:KSI917518 LCE917517:LCE917518 LMA917517:LMA917518 LVW917517:LVW917518 MFS917517:MFS917518 MPO917517:MPO917518 MZK917517:MZK917518 NJG917517:NJG917518 NTC917517:NTC917518 OCY917517:OCY917518 OMU917517:OMU917518 OWQ917517:OWQ917518 PGM917517:PGM917518 PQI917517:PQI917518 QAE917517:QAE917518 QKA917517:QKA917518 QTW917517:QTW917518 RDS917517:RDS917518 RNO917517:RNO917518 RXK917517:RXK917518 SHG917517:SHG917518 SRC917517:SRC917518 TAY917517:TAY917518 TKU917517:TKU917518 TUQ917517:TUQ917518 UEM917517:UEM917518 UOI917517:UOI917518 UYE917517:UYE917518 VIA917517:VIA917518 VRW917517:VRW917518 WBS917517:WBS917518 WLO917517:WLO917518 WVK917517:WVK917518 C983053:C983054 IY983053:IY983054 SU983053:SU983054 ACQ983053:ACQ983054 AMM983053:AMM983054 AWI983053:AWI983054 BGE983053:BGE983054 BQA983053:BQA983054 BZW983053:BZW983054 CJS983053:CJS983054 CTO983053:CTO983054 DDK983053:DDK983054 DNG983053:DNG983054 DXC983053:DXC983054 EGY983053:EGY983054 EQU983053:EQU983054 FAQ983053:FAQ983054 FKM983053:FKM983054 FUI983053:FUI983054 GEE983053:GEE983054 GOA983053:GOA983054 GXW983053:GXW983054 HHS983053:HHS983054 HRO983053:HRO983054 IBK983053:IBK983054 ILG983053:ILG983054 IVC983053:IVC983054 JEY983053:JEY983054 JOU983053:JOU983054 JYQ983053:JYQ983054 KIM983053:KIM983054 KSI983053:KSI983054 LCE983053:LCE983054 LMA983053:LMA983054 LVW983053:LVW983054 MFS983053:MFS983054 MPO983053:MPO983054 MZK983053:MZK983054 NJG983053:NJG983054 NTC983053:NTC983054 OCY983053:OCY983054 OMU983053:OMU983054 OWQ983053:OWQ983054 PGM983053:PGM983054 PQI983053:PQI983054 QAE983053:QAE983054 QKA983053:QKA983054 QTW983053:QTW983054 RDS983053:RDS983054 RNO983053:RNO983054 RXK983053:RXK983054 SHG983053:SHG983054 SRC983053:SRC983054 TAY983053:TAY983054 TKU983053:TKU983054 TUQ983053:TUQ983054 UEM983053:UEM983054 UOI983053:UOI983054 UYE983053:UYE983054 VIA983053:VIA983054 VRW983053:VRW983054 WBS983053:WBS983054 WLO983053:WLO983054 WVK983053:WVK983054">
      <formula1>$C$28:$C$34</formula1>
    </dataValidation>
    <dataValidation type="list" allowBlank="1" showInputMessage="1" showErrorMessage="1" sqref="D8:D9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WVL8:WVL9 D65544:D65545 IZ65544:IZ65545 SV65544:SV65545 ACR65544:ACR65545 AMN65544:AMN65545 AWJ65544:AWJ65545 BGF65544:BGF65545 BQB65544:BQB65545 BZX65544:BZX65545 CJT65544:CJT65545 CTP65544:CTP65545 DDL65544:DDL65545 DNH65544:DNH65545 DXD65544:DXD65545 EGZ65544:EGZ65545 EQV65544:EQV65545 FAR65544:FAR65545 FKN65544:FKN65545 FUJ65544:FUJ65545 GEF65544:GEF65545 GOB65544:GOB65545 GXX65544:GXX65545 HHT65544:HHT65545 HRP65544:HRP65545 IBL65544:IBL65545 ILH65544:ILH65545 IVD65544:IVD65545 JEZ65544:JEZ65545 JOV65544:JOV65545 JYR65544:JYR65545 KIN65544:KIN65545 KSJ65544:KSJ65545 LCF65544:LCF65545 LMB65544:LMB65545 LVX65544:LVX65545 MFT65544:MFT65545 MPP65544:MPP65545 MZL65544:MZL65545 NJH65544:NJH65545 NTD65544:NTD65545 OCZ65544:OCZ65545 OMV65544:OMV65545 OWR65544:OWR65545 PGN65544:PGN65545 PQJ65544:PQJ65545 QAF65544:QAF65545 QKB65544:QKB65545 QTX65544:QTX65545 RDT65544:RDT65545 RNP65544:RNP65545 RXL65544:RXL65545 SHH65544:SHH65545 SRD65544:SRD65545 TAZ65544:TAZ65545 TKV65544:TKV65545 TUR65544:TUR65545 UEN65544:UEN65545 UOJ65544:UOJ65545 UYF65544:UYF65545 VIB65544:VIB65545 VRX65544:VRX65545 WBT65544:WBT65545 WLP65544:WLP65545 WVL65544:WVL65545 D131080:D131081 IZ131080:IZ131081 SV131080:SV131081 ACR131080:ACR131081 AMN131080:AMN131081 AWJ131080:AWJ131081 BGF131080:BGF131081 BQB131080:BQB131081 BZX131080:BZX131081 CJT131080:CJT131081 CTP131080:CTP131081 DDL131080:DDL131081 DNH131080:DNH131081 DXD131080:DXD131081 EGZ131080:EGZ131081 EQV131080:EQV131081 FAR131080:FAR131081 FKN131080:FKN131081 FUJ131080:FUJ131081 GEF131080:GEF131081 GOB131080:GOB131081 GXX131080:GXX131081 HHT131080:HHT131081 HRP131080:HRP131081 IBL131080:IBL131081 ILH131080:ILH131081 IVD131080:IVD131081 JEZ131080:JEZ131081 JOV131080:JOV131081 JYR131080:JYR131081 KIN131080:KIN131081 KSJ131080:KSJ131081 LCF131080:LCF131081 LMB131080:LMB131081 LVX131080:LVX131081 MFT131080:MFT131081 MPP131080:MPP131081 MZL131080:MZL131081 NJH131080:NJH131081 NTD131080:NTD131081 OCZ131080:OCZ131081 OMV131080:OMV131081 OWR131080:OWR131081 PGN131080:PGN131081 PQJ131080:PQJ131081 QAF131080:QAF131081 QKB131080:QKB131081 QTX131080:QTX131081 RDT131080:RDT131081 RNP131080:RNP131081 RXL131080:RXL131081 SHH131080:SHH131081 SRD131080:SRD131081 TAZ131080:TAZ131081 TKV131080:TKV131081 TUR131080:TUR131081 UEN131080:UEN131081 UOJ131080:UOJ131081 UYF131080:UYF131081 VIB131080:VIB131081 VRX131080:VRX131081 WBT131080:WBT131081 WLP131080:WLP131081 WVL131080:WVL131081 D196616:D196617 IZ196616:IZ196617 SV196616:SV196617 ACR196616:ACR196617 AMN196616:AMN196617 AWJ196616:AWJ196617 BGF196616:BGF196617 BQB196616:BQB196617 BZX196616:BZX196617 CJT196616:CJT196617 CTP196616:CTP196617 DDL196616:DDL196617 DNH196616:DNH196617 DXD196616:DXD196617 EGZ196616:EGZ196617 EQV196616:EQV196617 FAR196616:FAR196617 FKN196616:FKN196617 FUJ196616:FUJ196617 GEF196616:GEF196617 GOB196616:GOB196617 GXX196616:GXX196617 HHT196616:HHT196617 HRP196616:HRP196617 IBL196616:IBL196617 ILH196616:ILH196617 IVD196616:IVD196617 JEZ196616:JEZ196617 JOV196616:JOV196617 JYR196616:JYR196617 KIN196616:KIN196617 KSJ196616:KSJ196617 LCF196616:LCF196617 LMB196616:LMB196617 LVX196616:LVX196617 MFT196616:MFT196617 MPP196616:MPP196617 MZL196616:MZL196617 NJH196616:NJH196617 NTD196616:NTD196617 OCZ196616:OCZ196617 OMV196616:OMV196617 OWR196616:OWR196617 PGN196616:PGN196617 PQJ196616:PQJ196617 QAF196616:QAF196617 QKB196616:QKB196617 QTX196616:QTX196617 RDT196616:RDT196617 RNP196616:RNP196617 RXL196616:RXL196617 SHH196616:SHH196617 SRD196616:SRD196617 TAZ196616:TAZ196617 TKV196616:TKV196617 TUR196616:TUR196617 UEN196616:UEN196617 UOJ196616:UOJ196617 UYF196616:UYF196617 VIB196616:VIB196617 VRX196616:VRX196617 WBT196616:WBT196617 WLP196616:WLP196617 WVL196616:WVL196617 D262152:D262153 IZ262152:IZ262153 SV262152:SV262153 ACR262152:ACR262153 AMN262152:AMN262153 AWJ262152:AWJ262153 BGF262152:BGF262153 BQB262152:BQB262153 BZX262152:BZX262153 CJT262152:CJT262153 CTP262152:CTP262153 DDL262152:DDL262153 DNH262152:DNH262153 DXD262152:DXD262153 EGZ262152:EGZ262153 EQV262152:EQV262153 FAR262152:FAR262153 FKN262152:FKN262153 FUJ262152:FUJ262153 GEF262152:GEF262153 GOB262152:GOB262153 GXX262152:GXX262153 HHT262152:HHT262153 HRP262152:HRP262153 IBL262152:IBL262153 ILH262152:ILH262153 IVD262152:IVD262153 JEZ262152:JEZ262153 JOV262152:JOV262153 JYR262152:JYR262153 KIN262152:KIN262153 KSJ262152:KSJ262153 LCF262152:LCF262153 LMB262152:LMB262153 LVX262152:LVX262153 MFT262152:MFT262153 MPP262152:MPP262153 MZL262152:MZL262153 NJH262152:NJH262153 NTD262152:NTD262153 OCZ262152:OCZ262153 OMV262152:OMV262153 OWR262152:OWR262153 PGN262152:PGN262153 PQJ262152:PQJ262153 QAF262152:QAF262153 QKB262152:QKB262153 QTX262152:QTX262153 RDT262152:RDT262153 RNP262152:RNP262153 RXL262152:RXL262153 SHH262152:SHH262153 SRD262152:SRD262153 TAZ262152:TAZ262153 TKV262152:TKV262153 TUR262152:TUR262153 UEN262152:UEN262153 UOJ262152:UOJ262153 UYF262152:UYF262153 VIB262152:VIB262153 VRX262152:VRX262153 WBT262152:WBT262153 WLP262152:WLP262153 WVL262152:WVL262153 D327688:D327689 IZ327688:IZ327689 SV327688:SV327689 ACR327688:ACR327689 AMN327688:AMN327689 AWJ327688:AWJ327689 BGF327688:BGF327689 BQB327688:BQB327689 BZX327688:BZX327689 CJT327688:CJT327689 CTP327688:CTP327689 DDL327688:DDL327689 DNH327688:DNH327689 DXD327688:DXD327689 EGZ327688:EGZ327689 EQV327688:EQV327689 FAR327688:FAR327689 FKN327688:FKN327689 FUJ327688:FUJ327689 GEF327688:GEF327689 GOB327688:GOB327689 GXX327688:GXX327689 HHT327688:HHT327689 HRP327688:HRP327689 IBL327688:IBL327689 ILH327688:ILH327689 IVD327688:IVD327689 JEZ327688:JEZ327689 JOV327688:JOV327689 JYR327688:JYR327689 KIN327688:KIN327689 KSJ327688:KSJ327689 LCF327688:LCF327689 LMB327688:LMB327689 LVX327688:LVX327689 MFT327688:MFT327689 MPP327688:MPP327689 MZL327688:MZL327689 NJH327688:NJH327689 NTD327688:NTD327689 OCZ327688:OCZ327689 OMV327688:OMV327689 OWR327688:OWR327689 PGN327688:PGN327689 PQJ327688:PQJ327689 QAF327688:QAF327689 QKB327688:QKB327689 QTX327688:QTX327689 RDT327688:RDT327689 RNP327688:RNP327689 RXL327688:RXL327689 SHH327688:SHH327689 SRD327688:SRD327689 TAZ327688:TAZ327689 TKV327688:TKV327689 TUR327688:TUR327689 UEN327688:UEN327689 UOJ327688:UOJ327689 UYF327688:UYF327689 VIB327688:VIB327689 VRX327688:VRX327689 WBT327688:WBT327689 WLP327688:WLP327689 WVL327688:WVL327689 D393224:D393225 IZ393224:IZ393225 SV393224:SV393225 ACR393224:ACR393225 AMN393224:AMN393225 AWJ393224:AWJ393225 BGF393224:BGF393225 BQB393224:BQB393225 BZX393224:BZX393225 CJT393224:CJT393225 CTP393224:CTP393225 DDL393224:DDL393225 DNH393224:DNH393225 DXD393224:DXD393225 EGZ393224:EGZ393225 EQV393224:EQV393225 FAR393224:FAR393225 FKN393224:FKN393225 FUJ393224:FUJ393225 GEF393224:GEF393225 GOB393224:GOB393225 GXX393224:GXX393225 HHT393224:HHT393225 HRP393224:HRP393225 IBL393224:IBL393225 ILH393224:ILH393225 IVD393224:IVD393225 JEZ393224:JEZ393225 JOV393224:JOV393225 JYR393224:JYR393225 KIN393224:KIN393225 KSJ393224:KSJ393225 LCF393224:LCF393225 LMB393224:LMB393225 LVX393224:LVX393225 MFT393224:MFT393225 MPP393224:MPP393225 MZL393224:MZL393225 NJH393224:NJH393225 NTD393224:NTD393225 OCZ393224:OCZ393225 OMV393224:OMV393225 OWR393224:OWR393225 PGN393224:PGN393225 PQJ393224:PQJ393225 QAF393224:QAF393225 QKB393224:QKB393225 QTX393224:QTX393225 RDT393224:RDT393225 RNP393224:RNP393225 RXL393224:RXL393225 SHH393224:SHH393225 SRD393224:SRD393225 TAZ393224:TAZ393225 TKV393224:TKV393225 TUR393224:TUR393225 UEN393224:UEN393225 UOJ393224:UOJ393225 UYF393224:UYF393225 VIB393224:VIB393225 VRX393224:VRX393225 WBT393224:WBT393225 WLP393224:WLP393225 WVL393224:WVL393225 D458760:D458761 IZ458760:IZ458761 SV458760:SV458761 ACR458760:ACR458761 AMN458760:AMN458761 AWJ458760:AWJ458761 BGF458760:BGF458761 BQB458760:BQB458761 BZX458760:BZX458761 CJT458760:CJT458761 CTP458760:CTP458761 DDL458760:DDL458761 DNH458760:DNH458761 DXD458760:DXD458761 EGZ458760:EGZ458761 EQV458760:EQV458761 FAR458760:FAR458761 FKN458760:FKN458761 FUJ458760:FUJ458761 GEF458760:GEF458761 GOB458760:GOB458761 GXX458760:GXX458761 HHT458760:HHT458761 HRP458760:HRP458761 IBL458760:IBL458761 ILH458760:ILH458761 IVD458760:IVD458761 JEZ458760:JEZ458761 JOV458760:JOV458761 JYR458760:JYR458761 KIN458760:KIN458761 KSJ458760:KSJ458761 LCF458760:LCF458761 LMB458760:LMB458761 LVX458760:LVX458761 MFT458760:MFT458761 MPP458760:MPP458761 MZL458760:MZL458761 NJH458760:NJH458761 NTD458760:NTD458761 OCZ458760:OCZ458761 OMV458760:OMV458761 OWR458760:OWR458761 PGN458760:PGN458761 PQJ458760:PQJ458761 QAF458760:QAF458761 QKB458760:QKB458761 QTX458760:QTX458761 RDT458760:RDT458761 RNP458760:RNP458761 RXL458760:RXL458761 SHH458760:SHH458761 SRD458760:SRD458761 TAZ458760:TAZ458761 TKV458760:TKV458761 TUR458760:TUR458761 UEN458760:UEN458761 UOJ458760:UOJ458761 UYF458760:UYF458761 VIB458760:VIB458761 VRX458760:VRX458761 WBT458760:WBT458761 WLP458760:WLP458761 WVL458760:WVL458761 D524296:D524297 IZ524296:IZ524297 SV524296:SV524297 ACR524296:ACR524297 AMN524296:AMN524297 AWJ524296:AWJ524297 BGF524296:BGF524297 BQB524296:BQB524297 BZX524296:BZX524297 CJT524296:CJT524297 CTP524296:CTP524297 DDL524296:DDL524297 DNH524296:DNH524297 DXD524296:DXD524297 EGZ524296:EGZ524297 EQV524296:EQV524297 FAR524296:FAR524297 FKN524296:FKN524297 FUJ524296:FUJ524297 GEF524296:GEF524297 GOB524296:GOB524297 GXX524296:GXX524297 HHT524296:HHT524297 HRP524296:HRP524297 IBL524296:IBL524297 ILH524296:ILH524297 IVD524296:IVD524297 JEZ524296:JEZ524297 JOV524296:JOV524297 JYR524296:JYR524297 KIN524296:KIN524297 KSJ524296:KSJ524297 LCF524296:LCF524297 LMB524296:LMB524297 LVX524296:LVX524297 MFT524296:MFT524297 MPP524296:MPP524297 MZL524296:MZL524297 NJH524296:NJH524297 NTD524296:NTD524297 OCZ524296:OCZ524297 OMV524296:OMV524297 OWR524296:OWR524297 PGN524296:PGN524297 PQJ524296:PQJ524297 QAF524296:QAF524297 QKB524296:QKB524297 QTX524296:QTX524297 RDT524296:RDT524297 RNP524296:RNP524297 RXL524296:RXL524297 SHH524296:SHH524297 SRD524296:SRD524297 TAZ524296:TAZ524297 TKV524296:TKV524297 TUR524296:TUR524297 UEN524296:UEN524297 UOJ524296:UOJ524297 UYF524296:UYF524297 VIB524296:VIB524297 VRX524296:VRX524297 WBT524296:WBT524297 WLP524296:WLP524297 WVL524296:WVL524297 D589832:D589833 IZ589832:IZ589833 SV589832:SV589833 ACR589832:ACR589833 AMN589832:AMN589833 AWJ589832:AWJ589833 BGF589832:BGF589833 BQB589832:BQB589833 BZX589832:BZX589833 CJT589832:CJT589833 CTP589832:CTP589833 DDL589832:DDL589833 DNH589832:DNH589833 DXD589832:DXD589833 EGZ589832:EGZ589833 EQV589832:EQV589833 FAR589832:FAR589833 FKN589832:FKN589833 FUJ589832:FUJ589833 GEF589832:GEF589833 GOB589832:GOB589833 GXX589832:GXX589833 HHT589832:HHT589833 HRP589832:HRP589833 IBL589832:IBL589833 ILH589832:ILH589833 IVD589832:IVD589833 JEZ589832:JEZ589833 JOV589832:JOV589833 JYR589832:JYR589833 KIN589832:KIN589833 KSJ589832:KSJ589833 LCF589832:LCF589833 LMB589832:LMB589833 LVX589832:LVX589833 MFT589832:MFT589833 MPP589832:MPP589833 MZL589832:MZL589833 NJH589832:NJH589833 NTD589832:NTD589833 OCZ589832:OCZ589833 OMV589832:OMV589833 OWR589832:OWR589833 PGN589832:PGN589833 PQJ589832:PQJ589833 QAF589832:QAF589833 QKB589832:QKB589833 QTX589832:QTX589833 RDT589832:RDT589833 RNP589832:RNP589833 RXL589832:RXL589833 SHH589832:SHH589833 SRD589832:SRD589833 TAZ589832:TAZ589833 TKV589832:TKV589833 TUR589832:TUR589833 UEN589832:UEN589833 UOJ589832:UOJ589833 UYF589832:UYF589833 VIB589832:VIB589833 VRX589832:VRX589833 WBT589832:WBT589833 WLP589832:WLP589833 WVL589832:WVL589833 D655368:D655369 IZ655368:IZ655369 SV655368:SV655369 ACR655368:ACR655369 AMN655368:AMN655369 AWJ655368:AWJ655369 BGF655368:BGF655369 BQB655368:BQB655369 BZX655368:BZX655369 CJT655368:CJT655369 CTP655368:CTP655369 DDL655368:DDL655369 DNH655368:DNH655369 DXD655368:DXD655369 EGZ655368:EGZ655369 EQV655368:EQV655369 FAR655368:FAR655369 FKN655368:FKN655369 FUJ655368:FUJ655369 GEF655368:GEF655369 GOB655368:GOB655369 GXX655368:GXX655369 HHT655368:HHT655369 HRP655368:HRP655369 IBL655368:IBL655369 ILH655368:ILH655369 IVD655368:IVD655369 JEZ655368:JEZ655369 JOV655368:JOV655369 JYR655368:JYR655369 KIN655368:KIN655369 KSJ655368:KSJ655369 LCF655368:LCF655369 LMB655368:LMB655369 LVX655368:LVX655369 MFT655368:MFT655369 MPP655368:MPP655369 MZL655368:MZL655369 NJH655368:NJH655369 NTD655368:NTD655369 OCZ655368:OCZ655369 OMV655368:OMV655369 OWR655368:OWR655369 PGN655368:PGN655369 PQJ655368:PQJ655369 QAF655368:QAF655369 QKB655368:QKB655369 QTX655368:QTX655369 RDT655368:RDT655369 RNP655368:RNP655369 RXL655368:RXL655369 SHH655368:SHH655369 SRD655368:SRD655369 TAZ655368:TAZ655369 TKV655368:TKV655369 TUR655368:TUR655369 UEN655368:UEN655369 UOJ655368:UOJ655369 UYF655368:UYF655369 VIB655368:VIB655369 VRX655368:VRX655369 WBT655368:WBT655369 WLP655368:WLP655369 WVL655368:WVL655369 D720904:D720905 IZ720904:IZ720905 SV720904:SV720905 ACR720904:ACR720905 AMN720904:AMN720905 AWJ720904:AWJ720905 BGF720904:BGF720905 BQB720904:BQB720905 BZX720904:BZX720905 CJT720904:CJT720905 CTP720904:CTP720905 DDL720904:DDL720905 DNH720904:DNH720905 DXD720904:DXD720905 EGZ720904:EGZ720905 EQV720904:EQV720905 FAR720904:FAR720905 FKN720904:FKN720905 FUJ720904:FUJ720905 GEF720904:GEF720905 GOB720904:GOB720905 GXX720904:GXX720905 HHT720904:HHT720905 HRP720904:HRP720905 IBL720904:IBL720905 ILH720904:ILH720905 IVD720904:IVD720905 JEZ720904:JEZ720905 JOV720904:JOV720905 JYR720904:JYR720905 KIN720904:KIN720905 KSJ720904:KSJ720905 LCF720904:LCF720905 LMB720904:LMB720905 LVX720904:LVX720905 MFT720904:MFT720905 MPP720904:MPP720905 MZL720904:MZL720905 NJH720904:NJH720905 NTD720904:NTD720905 OCZ720904:OCZ720905 OMV720904:OMV720905 OWR720904:OWR720905 PGN720904:PGN720905 PQJ720904:PQJ720905 QAF720904:QAF720905 QKB720904:QKB720905 QTX720904:QTX720905 RDT720904:RDT720905 RNP720904:RNP720905 RXL720904:RXL720905 SHH720904:SHH720905 SRD720904:SRD720905 TAZ720904:TAZ720905 TKV720904:TKV720905 TUR720904:TUR720905 UEN720904:UEN720905 UOJ720904:UOJ720905 UYF720904:UYF720905 VIB720904:VIB720905 VRX720904:VRX720905 WBT720904:WBT720905 WLP720904:WLP720905 WVL720904:WVL720905 D786440:D786441 IZ786440:IZ786441 SV786440:SV786441 ACR786440:ACR786441 AMN786440:AMN786441 AWJ786440:AWJ786441 BGF786440:BGF786441 BQB786440:BQB786441 BZX786440:BZX786441 CJT786440:CJT786441 CTP786440:CTP786441 DDL786440:DDL786441 DNH786440:DNH786441 DXD786440:DXD786441 EGZ786440:EGZ786441 EQV786440:EQV786441 FAR786440:FAR786441 FKN786440:FKN786441 FUJ786440:FUJ786441 GEF786440:GEF786441 GOB786440:GOB786441 GXX786440:GXX786441 HHT786440:HHT786441 HRP786440:HRP786441 IBL786440:IBL786441 ILH786440:ILH786441 IVD786440:IVD786441 JEZ786440:JEZ786441 JOV786440:JOV786441 JYR786440:JYR786441 KIN786440:KIN786441 KSJ786440:KSJ786441 LCF786440:LCF786441 LMB786440:LMB786441 LVX786440:LVX786441 MFT786440:MFT786441 MPP786440:MPP786441 MZL786440:MZL786441 NJH786440:NJH786441 NTD786440:NTD786441 OCZ786440:OCZ786441 OMV786440:OMV786441 OWR786440:OWR786441 PGN786440:PGN786441 PQJ786440:PQJ786441 QAF786440:QAF786441 QKB786440:QKB786441 QTX786440:QTX786441 RDT786440:RDT786441 RNP786440:RNP786441 RXL786440:RXL786441 SHH786440:SHH786441 SRD786440:SRD786441 TAZ786440:TAZ786441 TKV786440:TKV786441 TUR786440:TUR786441 UEN786440:UEN786441 UOJ786440:UOJ786441 UYF786440:UYF786441 VIB786440:VIB786441 VRX786440:VRX786441 WBT786440:WBT786441 WLP786440:WLP786441 WVL786440:WVL786441 D851976:D851977 IZ851976:IZ851977 SV851976:SV851977 ACR851976:ACR851977 AMN851976:AMN851977 AWJ851976:AWJ851977 BGF851976:BGF851977 BQB851976:BQB851977 BZX851976:BZX851977 CJT851976:CJT851977 CTP851976:CTP851977 DDL851976:DDL851977 DNH851976:DNH851977 DXD851976:DXD851977 EGZ851976:EGZ851977 EQV851976:EQV851977 FAR851976:FAR851977 FKN851976:FKN851977 FUJ851976:FUJ851977 GEF851976:GEF851977 GOB851976:GOB851977 GXX851976:GXX851977 HHT851976:HHT851977 HRP851976:HRP851977 IBL851976:IBL851977 ILH851976:ILH851977 IVD851976:IVD851977 JEZ851976:JEZ851977 JOV851976:JOV851977 JYR851976:JYR851977 KIN851976:KIN851977 KSJ851976:KSJ851977 LCF851976:LCF851977 LMB851976:LMB851977 LVX851976:LVX851977 MFT851976:MFT851977 MPP851976:MPP851977 MZL851976:MZL851977 NJH851976:NJH851977 NTD851976:NTD851977 OCZ851976:OCZ851977 OMV851976:OMV851977 OWR851976:OWR851977 PGN851976:PGN851977 PQJ851976:PQJ851977 QAF851976:QAF851977 QKB851976:QKB851977 QTX851976:QTX851977 RDT851976:RDT851977 RNP851976:RNP851977 RXL851976:RXL851977 SHH851976:SHH851977 SRD851976:SRD851977 TAZ851976:TAZ851977 TKV851976:TKV851977 TUR851976:TUR851977 UEN851976:UEN851977 UOJ851976:UOJ851977 UYF851976:UYF851977 VIB851976:VIB851977 VRX851976:VRX851977 WBT851976:WBT851977 WLP851976:WLP851977 WVL851976:WVL851977 D917512:D917513 IZ917512:IZ917513 SV917512:SV917513 ACR917512:ACR917513 AMN917512:AMN917513 AWJ917512:AWJ917513 BGF917512:BGF917513 BQB917512:BQB917513 BZX917512:BZX917513 CJT917512:CJT917513 CTP917512:CTP917513 DDL917512:DDL917513 DNH917512:DNH917513 DXD917512:DXD917513 EGZ917512:EGZ917513 EQV917512:EQV917513 FAR917512:FAR917513 FKN917512:FKN917513 FUJ917512:FUJ917513 GEF917512:GEF917513 GOB917512:GOB917513 GXX917512:GXX917513 HHT917512:HHT917513 HRP917512:HRP917513 IBL917512:IBL917513 ILH917512:ILH917513 IVD917512:IVD917513 JEZ917512:JEZ917513 JOV917512:JOV917513 JYR917512:JYR917513 KIN917512:KIN917513 KSJ917512:KSJ917513 LCF917512:LCF917513 LMB917512:LMB917513 LVX917512:LVX917513 MFT917512:MFT917513 MPP917512:MPP917513 MZL917512:MZL917513 NJH917512:NJH917513 NTD917512:NTD917513 OCZ917512:OCZ917513 OMV917512:OMV917513 OWR917512:OWR917513 PGN917512:PGN917513 PQJ917512:PQJ917513 QAF917512:QAF917513 QKB917512:QKB917513 QTX917512:QTX917513 RDT917512:RDT917513 RNP917512:RNP917513 RXL917512:RXL917513 SHH917512:SHH917513 SRD917512:SRD917513 TAZ917512:TAZ917513 TKV917512:TKV917513 TUR917512:TUR917513 UEN917512:UEN917513 UOJ917512:UOJ917513 UYF917512:UYF917513 VIB917512:VIB917513 VRX917512:VRX917513 WBT917512:WBT917513 WLP917512:WLP917513 WVL917512:WVL917513 D983048:D983049 IZ983048:IZ983049 SV983048:SV983049 ACR983048:ACR983049 AMN983048:AMN983049 AWJ983048:AWJ983049 BGF983048:BGF983049 BQB983048:BQB983049 BZX983048:BZX983049 CJT983048:CJT983049 CTP983048:CTP983049 DDL983048:DDL983049 DNH983048:DNH983049 DXD983048:DXD983049 EGZ983048:EGZ983049 EQV983048:EQV983049 FAR983048:FAR983049 FKN983048:FKN983049 FUJ983048:FUJ983049 GEF983048:GEF983049 GOB983048:GOB983049 GXX983048:GXX983049 HHT983048:HHT983049 HRP983048:HRP983049 IBL983048:IBL983049 ILH983048:ILH983049 IVD983048:IVD983049 JEZ983048:JEZ983049 JOV983048:JOV983049 JYR983048:JYR983049 KIN983048:KIN983049 KSJ983048:KSJ983049 LCF983048:LCF983049 LMB983048:LMB983049 LVX983048:LVX983049 MFT983048:MFT983049 MPP983048:MPP983049 MZL983048:MZL983049 NJH983048:NJH983049 NTD983048:NTD983049 OCZ983048:OCZ983049 OMV983048:OMV983049 OWR983048:OWR983049 PGN983048:PGN983049 PQJ983048:PQJ983049 QAF983048:QAF983049 QKB983048:QKB983049 QTX983048:QTX983049 RDT983048:RDT983049 RNP983048:RNP983049 RXL983048:RXL983049 SHH983048:SHH983049 SRD983048:SRD983049 TAZ983048:TAZ983049 TKV983048:TKV983049 TUR983048:TUR983049 UEN983048:UEN983049 UOJ983048:UOJ983049 UYF983048:UYF983049 VIB983048:VIB983049 VRX983048:VRX983049 WBT983048:WBT983049 WLP983048:WLP983049 WVL983048:WVL983049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formula1>$B$28:$B$44</formula1>
    </dataValidation>
  </dataValidations>
  <pageMargins left="0.25" right="0.25" top="0.75" bottom="0.75" header="0.3" footer="0.3"/>
  <pageSetup scale="35" orientation="landscape" r:id="rId2"/>
  <headerFooter>
    <oddFooter>&amp;LFO-267
V-10</oddFooter>
  </headerFooter>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1" width="40.140625" customWidth="1"/>
    <col min="2" max="2" width="55" customWidth="1"/>
    <col min="3" max="3" width="28.140625" customWidth="1"/>
    <col min="4" max="4" width="42.85546875" customWidth="1"/>
    <col min="5" max="5" width="23.7109375" customWidth="1"/>
    <col min="6" max="6" width="44" customWidth="1"/>
    <col min="7" max="7" width="63.42578125" customWidth="1"/>
    <col min="8" max="8" width="12.5703125" customWidth="1"/>
    <col min="9" max="9" width="11.140625" customWidth="1"/>
    <col min="10" max="10" width="30.85546875" customWidth="1"/>
    <col min="11" max="11" width="45.7109375" customWidth="1"/>
    <col min="12" max="12" width="32.7109375" customWidth="1"/>
    <col min="13" max="13" width="34" customWidth="1"/>
    <col min="14" max="14" width="27.28515625" customWidth="1"/>
    <col min="15" max="15" width="49.42578125" customWidth="1"/>
    <col min="16" max="16" width="42.5703125" customWidth="1"/>
    <col min="17" max="17" width="21.140625" customWidth="1"/>
    <col min="18" max="18" width="19.140625" customWidth="1"/>
    <col min="19" max="19" width="38.7109375" customWidth="1"/>
    <col min="20" max="20" width="19.140625" customWidth="1"/>
    <col min="21" max="21" width="29.57031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hidden="1"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hidden="1" customWidth="1"/>
    <col min="52" max="52" width="43" hidden="1" customWidth="1"/>
    <col min="53" max="53" width="49.85546875" hidden="1" customWidth="1"/>
    <col min="54" max="56" width="10" customWidth="1"/>
    <col min="57" max="57" width="39.140625" customWidth="1"/>
    <col min="58" max="58" width="37.28515625" customWidth="1"/>
    <col min="59" max="59" width="31.5703125" customWidth="1"/>
    <col min="60" max="60" width="37" customWidth="1"/>
    <col min="61" max="61" width="31.5703125" customWidth="1"/>
    <col min="62" max="62" width="10" customWidth="1"/>
  </cols>
  <sheetData>
    <row r="1" spans="1:62" ht="18.7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8"/>
      <c r="AM1" s="8"/>
      <c r="AN1" s="8"/>
      <c r="AO1" s="8"/>
      <c r="AP1" s="8"/>
      <c r="AQ1" s="8"/>
      <c r="AR1" s="8"/>
      <c r="AS1" s="8"/>
      <c r="AT1" s="8"/>
      <c r="AU1" s="8"/>
      <c r="AV1" s="8"/>
      <c r="AW1" s="8"/>
      <c r="AX1" s="8"/>
      <c r="AY1" s="8"/>
      <c r="AZ1" s="8"/>
      <c r="BA1" s="3"/>
      <c r="BB1" s="3"/>
      <c r="BC1" s="3"/>
      <c r="BD1" s="3"/>
      <c r="BE1" s="3"/>
      <c r="BF1" s="3"/>
      <c r="BG1" s="3"/>
      <c r="BH1" s="3"/>
      <c r="BI1" s="3"/>
      <c r="BJ1" s="3"/>
    </row>
    <row r="2" spans="1:62" ht="18.75"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8"/>
      <c r="AM2" s="8"/>
      <c r="AN2" s="8"/>
      <c r="AO2" s="8"/>
      <c r="AP2" s="8"/>
      <c r="AQ2" s="8"/>
      <c r="AR2" s="8"/>
      <c r="AS2" s="8"/>
      <c r="AT2" s="8"/>
      <c r="AU2" s="8"/>
      <c r="AV2" s="8"/>
      <c r="AW2" s="8"/>
      <c r="AX2" s="8"/>
      <c r="AY2" s="8"/>
      <c r="AZ2" s="8"/>
      <c r="BA2" s="3"/>
      <c r="BB2" s="3"/>
      <c r="BC2" s="3"/>
      <c r="BD2" s="3"/>
      <c r="BE2" s="3"/>
      <c r="BF2" s="3"/>
      <c r="BG2" s="3"/>
      <c r="BH2" s="3"/>
      <c r="BI2" s="3"/>
      <c r="BJ2" s="3"/>
    </row>
    <row r="3" spans="1:62" ht="48.75" customHeight="1" x14ac:dyDescent="0.25">
      <c r="A3" s="1340"/>
      <c r="B3" s="975"/>
      <c r="C3" s="976"/>
      <c r="D3" s="1341" t="s">
        <v>1</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5"/>
      <c r="BB3" s="10"/>
      <c r="BC3" s="10"/>
      <c r="BD3" s="10"/>
      <c r="BE3" s="10"/>
      <c r="BF3" s="10"/>
      <c r="BG3" s="10"/>
      <c r="BH3" s="10"/>
      <c r="BI3" s="10"/>
      <c r="BJ3" s="10"/>
    </row>
    <row r="4" spans="1:62" ht="54.75" customHeight="1" x14ac:dyDescent="0.25">
      <c r="A4" s="977"/>
      <c r="B4" s="978"/>
      <c r="C4" s="979"/>
      <c r="D4" s="1341" t="s">
        <v>2</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5"/>
      <c r="BB4" s="10"/>
      <c r="BC4" s="10"/>
      <c r="BD4" s="10"/>
      <c r="BE4" s="10"/>
      <c r="BF4" s="10"/>
      <c r="BG4" s="10"/>
      <c r="BH4" s="10"/>
      <c r="BI4" s="10"/>
      <c r="BJ4" s="10"/>
    </row>
    <row r="5" spans="1:62" ht="36.75" customHeight="1" x14ac:dyDescent="0.25">
      <c r="A5" s="1333" t="s">
        <v>6</v>
      </c>
      <c r="B5" s="1333" t="s">
        <v>9</v>
      </c>
      <c r="C5" s="1333" t="s">
        <v>8</v>
      </c>
      <c r="D5" s="1333" t="s">
        <v>10</v>
      </c>
      <c r="E5" s="1333" t="s">
        <v>11</v>
      </c>
      <c r="F5" s="1334" t="s">
        <v>12</v>
      </c>
      <c r="G5" s="975"/>
      <c r="H5" s="975"/>
      <c r="I5" s="975"/>
      <c r="J5" s="976"/>
      <c r="K5" s="1325" t="s">
        <v>14</v>
      </c>
      <c r="L5" s="1325" t="s">
        <v>16</v>
      </c>
      <c r="M5" s="1325" t="s">
        <v>17</v>
      </c>
      <c r="N5" s="1325" t="s">
        <v>18</v>
      </c>
      <c r="O5" s="1333" t="s">
        <v>19</v>
      </c>
      <c r="P5" s="1333" t="s">
        <v>22</v>
      </c>
      <c r="Q5" s="1342" t="s">
        <v>23</v>
      </c>
      <c r="R5" s="976"/>
      <c r="S5" s="1333" t="s">
        <v>26</v>
      </c>
      <c r="T5" s="1333" t="s">
        <v>27</v>
      </c>
      <c r="U5" s="1344" t="s">
        <v>29</v>
      </c>
      <c r="V5" s="1338"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5"/>
      <c r="BB5" s="10"/>
      <c r="BC5" s="10"/>
      <c r="BD5" s="10"/>
      <c r="BE5" s="12"/>
      <c r="BF5" s="12"/>
      <c r="BG5" s="12"/>
      <c r="BH5" s="12"/>
      <c r="BI5" s="12"/>
      <c r="BJ5" s="10"/>
    </row>
    <row r="6" spans="1:62" ht="60" customHeight="1" x14ac:dyDescent="0.25">
      <c r="A6" s="972"/>
      <c r="B6" s="972"/>
      <c r="C6" s="972"/>
      <c r="D6" s="972"/>
      <c r="E6" s="972"/>
      <c r="F6" s="977"/>
      <c r="G6" s="978"/>
      <c r="H6" s="978"/>
      <c r="I6" s="978"/>
      <c r="J6" s="979"/>
      <c r="K6" s="972"/>
      <c r="L6" s="972"/>
      <c r="M6" s="972"/>
      <c r="N6" s="972"/>
      <c r="O6" s="972"/>
      <c r="P6" s="972"/>
      <c r="Q6" s="977"/>
      <c r="R6" s="979"/>
      <c r="S6" s="972"/>
      <c r="T6" s="972"/>
      <c r="U6" s="972"/>
      <c r="V6" s="1343" t="s">
        <v>31</v>
      </c>
      <c r="W6" s="1343" t="s">
        <v>33</v>
      </c>
      <c r="X6" s="1343" t="s">
        <v>34</v>
      </c>
      <c r="Y6" s="1343" t="s">
        <v>35</v>
      </c>
      <c r="Z6" s="1338" t="s">
        <v>37</v>
      </c>
      <c r="AA6" s="994"/>
      <c r="AB6" s="994"/>
      <c r="AC6" s="994"/>
      <c r="AD6" s="994"/>
      <c r="AE6" s="994"/>
      <c r="AF6" s="994"/>
      <c r="AG6" s="994"/>
      <c r="AH6" s="994"/>
      <c r="AI6" s="994"/>
      <c r="AJ6" s="994"/>
      <c r="AK6" s="995"/>
      <c r="AL6" s="1339" t="s">
        <v>38</v>
      </c>
      <c r="AM6" s="1338"/>
      <c r="AN6" s="994"/>
      <c r="AO6" s="994"/>
      <c r="AP6" s="994"/>
      <c r="AQ6" s="994"/>
      <c r="AR6" s="994"/>
      <c r="AS6" s="994"/>
      <c r="AT6" s="994"/>
      <c r="AU6" s="994"/>
      <c r="AV6" s="994"/>
      <c r="AW6" s="994"/>
      <c r="AX6" s="995"/>
      <c r="AY6" s="1339" t="s">
        <v>40</v>
      </c>
      <c r="AZ6" s="1339" t="s">
        <v>41</v>
      </c>
      <c r="BA6" s="1339" t="s">
        <v>42</v>
      </c>
      <c r="BB6" s="10"/>
      <c r="BC6" s="10"/>
      <c r="BD6" s="10"/>
      <c r="BE6" s="3"/>
      <c r="BF6" s="3"/>
      <c r="BG6" s="3"/>
      <c r="BH6" s="3"/>
      <c r="BI6" s="3"/>
      <c r="BJ6" s="10"/>
    </row>
    <row r="7" spans="1:62" ht="49.5" customHeight="1" x14ac:dyDescent="0.25">
      <c r="A7" s="973"/>
      <c r="B7" s="973"/>
      <c r="C7" s="973"/>
      <c r="D7" s="973"/>
      <c r="E7" s="973"/>
      <c r="F7" s="15" t="s">
        <v>44</v>
      </c>
      <c r="G7" s="15" t="s">
        <v>45</v>
      </c>
      <c r="H7" s="17" t="s">
        <v>46</v>
      </c>
      <c r="I7" s="17" t="s">
        <v>48</v>
      </c>
      <c r="J7" s="17" t="s">
        <v>49</v>
      </c>
      <c r="K7" s="973"/>
      <c r="L7" s="973"/>
      <c r="M7" s="973"/>
      <c r="N7" s="973"/>
      <c r="O7" s="972"/>
      <c r="P7" s="973"/>
      <c r="Q7" s="19" t="s">
        <v>50</v>
      </c>
      <c r="R7" s="19" t="s">
        <v>51</v>
      </c>
      <c r="S7" s="972"/>
      <c r="T7" s="972"/>
      <c r="U7" s="973"/>
      <c r="V7" s="973"/>
      <c r="W7" s="973"/>
      <c r="X7" s="973"/>
      <c r="Y7" s="973"/>
      <c r="Z7" s="20" t="s">
        <v>52</v>
      </c>
      <c r="AA7" s="20" t="s">
        <v>53</v>
      </c>
      <c r="AB7" s="20" t="s">
        <v>54</v>
      </c>
      <c r="AC7" s="20" t="s">
        <v>55</v>
      </c>
      <c r="AD7" s="20" t="s">
        <v>56</v>
      </c>
      <c r="AE7" s="20" t="s">
        <v>57</v>
      </c>
      <c r="AF7" s="20" t="s">
        <v>58</v>
      </c>
      <c r="AG7" s="20" t="s">
        <v>59</v>
      </c>
      <c r="AH7" s="20" t="s">
        <v>60</v>
      </c>
      <c r="AI7" s="20" t="s">
        <v>61</v>
      </c>
      <c r="AJ7" s="20" t="s">
        <v>62</v>
      </c>
      <c r="AK7" s="20" t="s">
        <v>63</v>
      </c>
      <c r="AL7" s="973"/>
      <c r="AM7" s="22" t="s">
        <v>64</v>
      </c>
      <c r="AN7" s="22" t="s">
        <v>65</v>
      </c>
      <c r="AO7" s="22" t="s">
        <v>54</v>
      </c>
      <c r="AP7" s="22" t="s">
        <v>55</v>
      </c>
      <c r="AQ7" s="22" t="s">
        <v>56</v>
      </c>
      <c r="AR7" s="22" t="s">
        <v>57</v>
      </c>
      <c r="AS7" s="22" t="s">
        <v>58</v>
      </c>
      <c r="AT7" s="22" t="s">
        <v>59</v>
      </c>
      <c r="AU7" s="22" t="s">
        <v>60</v>
      </c>
      <c r="AV7" s="22" t="s">
        <v>61</v>
      </c>
      <c r="AW7" s="22" t="s">
        <v>62</v>
      </c>
      <c r="AX7" s="22" t="s">
        <v>63</v>
      </c>
      <c r="AY7" s="973"/>
      <c r="AZ7" s="973"/>
      <c r="BA7" s="973"/>
      <c r="BB7" s="10"/>
      <c r="BC7" s="10"/>
      <c r="BD7" s="10"/>
      <c r="BE7" s="3"/>
      <c r="BF7" s="3"/>
      <c r="BG7" s="3"/>
      <c r="BH7" s="3"/>
      <c r="BI7" s="3"/>
      <c r="BJ7" s="10"/>
    </row>
    <row r="8" spans="1:62" ht="72" customHeight="1" x14ac:dyDescent="0.25">
      <c r="A8" s="1326" t="s">
        <v>71</v>
      </c>
      <c r="B8" s="1332" t="s">
        <v>72</v>
      </c>
      <c r="C8" s="1326" t="s">
        <v>68</v>
      </c>
      <c r="D8" s="1326" t="s">
        <v>74</v>
      </c>
      <c r="E8" s="1326" t="s">
        <v>76</v>
      </c>
      <c r="F8" s="1326">
        <v>1037</v>
      </c>
      <c r="G8" s="1326" t="str">
        <f>IF(LEN(F8)&gt;0,VLOOKUP(F8,$F$40:$G$44,2,0)," ")</f>
        <v>Fortalecimiento de la gestión institucional</v>
      </c>
      <c r="H8" s="1335" t="s">
        <v>67</v>
      </c>
      <c r="I8" s="1335" t="s">
        <v>67</v>
      </c>
      <c r="J8" s="1335">
        <v>1584656000</v>
      </c>
      <c r="K8" s="1329"/>
      <c r="L8" s="1326" t="s">
        <v>83</v>
      </c>
      <c r="M8" s="1326" t="s">
        <v>85</v>
      </c>
      <c r="N8" s="1327">
        <v>1</v>
      </c>
      <c r="O8" s="29" t="s">
        <v>87</v>
      </c>
      <c r="P8" s="31" t="s">
        <v>89</v>
      </c>
      <c r="Q8" s="33">
        <v>43497</v>
      </c>
      <c r="R8" s="33">
        <v>43769</v>
      </c>
      <c r="S8" s="35" t="s">
        <v>90</v>
      </c>
      <c r="T8" s="35">
        <v>4</v>
      </c>
      <c r="U8" s="35" t="s">
        <v>92</v>
      </c>
      <c r="V8" s="33"/>
      <c r="W8" s="36"/>
      <c r="X8" s="33"/>
      <c r="Y8" s="33" t="str">
        <f t="shared" ref="Y8:Y9" si="0">+IF(X8&gt;R8,"NO CUMPLE","SI CUMPLE")</f>
        <v>SI CUMPLE</v>
      </c>
      <c r="Z8" s="27"/>
      <c r="AA8" s="27"/>
      <c r="AB8" s="27"/>
      <c r="AC8" s="27"/>
      <c r="AD8" s="27"/>
      <c r="AE8" s="27"/>
      <c r="AF8" s="27"/>
      <c r="AG8" s="27"/>
      <c r="AH8" s="27"/>
      <c r="AI8" s="27"/>
      <c r="AJ8" s="27"/>
      <c r="AK8" s="27"/>
      <c r="AL8" s="39"/>
      <c r="AM8" s="40"/>
      <c r="AN8" s="40"/>
      <c r="AO8" s="40"/>
      <c r="AP8" s="40"/>
      <c r="AQ8" s="40"/>
      <c r="AR8" s="40"/>
      <c r="AS8" s="40"/>
      <c r="AT8" s="40"/>
      <c r="AU8" s="40"/>
      <c r="AV8" s="40"/>
      <c r="AW8" s="40"/>
      <c r="AX8" s="40"/>
      <c r="AY8" s="39"/>
      <c r="AZ8" s="46"/>
      <c r="BA8" s="48"/>
      <c r="BB8" s="51"/>
      <c r="BC8" s="51"/>
      <c r="BD8" s="51"/>
      <c r="BE8" s="54"/>
      <c r="BF8" s="54"/>
      <c r="BG8" s="54"/>
      <c r="BH8" s="54"/>
      <c r="BI8" s="54"/>
      <c r="BJ8" s="51"/>
    </row>
    <row r="9" spans="1:62" ht="90" customHeight="1" x14ac:dyDescent="0.25">
      <c r="A9" s="972"/>
      <c r="B9" s="972"/>
      <c r="C9" s="972"/>
      <c r="D9" s="972"/>
      <c r="E9" s="972"/>
      <c r="F9" s="972"/>
      <c r="G9" s="972"/>
      <c r="H9" s="972"/>
      <c r="I9" s="972"/>
      <c r="J9" s="972"/>
      <c r="K9" s="972"/>
      <c r="L9" s="972"/>
      <c r="M9" s="972"/>
      <c r="N9" s="972"/>
      <c r="O9" s="29" t="s">
        <v>96</v>
      </c>
      <c r="P9" s="57" t="s">
        <v>97</v>
      </c>
      <c r="Q9" s="33">
        <v>43466</v>
      </c>
      <c r="R9" s="33">
        <v>43830</v>
      </c>
      <c r="S9" s="35" t="s">
        <v>98</v>
      </c>
      <c r="T9" s="39">
        <v>1</v>
      </c>
      <c r="U9" s="35" t="s">
        <v>92</v>
      </c>
      <c r="V9" s="33"/>
      <c r="W9" s="36"/>
      <c r="X9" s="33"/>
      <c r="Y9" s="33" t="str">
        <f t="shared" si="0"/>
        <v>SI CUMPLE</v>
      </c>
      <c r="Z9" s="27"/>
      <c r="AA9" s="27"/>
      <c r="AB9" s="27"/>
      <c r="AC9" s="27"/>
      <c r="AD9" s="27"/>
      <c r="AE9" s="27"/>
      <c r="AF9" s="27"/>
      <c r="AG9" s="27"/>
      <c r="AH9" s="27"/>
      <c r="AI9" s="27"/>
      <c r="AJ9" s="27"/>
      <c r="AK9" s="27"/>
      <c r="AL9" s="39"/>
      <c r="AM9" s="40"/>
      <c r="AN9" s="40"/>
      <c r="AO9" s="40"/>
      <c r="AP9" s="40"/>
      <c r="AQ9" s="40"/>
      <c r="AR9" s="40"/>
      <c r="AS9" s="40"/>
      <c r="AT9" s="40"/>
      <c r="AU9" s="40"/>
      <c r="AV9" s="40"/>
      <c r="AW9" s="40"/>
      <c r="AX9" s="40"/>
      <c r="AY9" s="39"/>
      <c r="AZ9" s="46"/>
      <c r="BA9" s="48"/>
      <c r="BB9" s="51"/>
      <c r="BC9" s="51"/>
      <c r="BD9" s="51"/>
      <c r="BE9" s="54"/>
      <c r="BF9" s="54"/>
      <c r="BG9" s="54"/>
      <c r="BH9" s="54"/>
      <c r="BI9" s="54"/>
      <c r="BJ9" s="51"/>
    </row>
    <row r="10" spans="1:62" ht="72" customHeight="1" x14ac:dyDescent="0.25">
      <c r="A10" s="972"/>
      <c r="B10" s="972"/>
      <c r="C10" s="972"/>
      <c r="D10" s="972"/>
      <c r="E10" s="972"/>
      <c r="F10" s="972"/>
      <c r="G10" s="972"/>
      <c r="H10" s="972"/>
      <c r="I10" s="972"/>
      <c r="J10" s="972"/>
      <c r="K10" s="972"/>
      <c r="L10" s="972"/>
      <c r="M10" s="972"/>
      <c r="N10" s="972"/>
      <c r="O10" s="63" t="s">
        <v>103</v>
      </c>
      <c r="P10" s="64" t="s">
        <v>104</v>
      </c>
      <c r="Q10" s="65">
        <v>43466</v>
      </c>
      <c r="R10" s="65">
        <v>43830</v>
      </c>
      <c r="S10" s="66" t="s">
        <v>105</v>
      </c>
      <c r="T10" s="68">
        <v>1</v>
      </c>
      <c r="U10" s="66" t="s">
        <v>92</v>
      </c>
      <c r="V10" s="33"/>
      <c r="W10" s="36"/>
      <c r="X10" s="33"/>
      <c r="Y10" s="33"/>
      <c r="Z10" s="27"/>
      <c r="AA10" s="27"/>
      <c r="AB10" s="27"/>
      <c r="AC10" s="27"/>
      <c r="AD10" s="27"/>
      <c r="AE10" s="27"/>
      <c r="AF10" s="27"/>
      <c r="AG10" s="27"/>
      <c r="AH10" s="27"/>
      <c r="AI10" s="27"/>
      <c r="AJ10" s="27"/>
      <c r="AK10" s="27"/>
      <c r="AL10" s="39"/>
      <c r="AM10" s="40"/>
      <c r="AN10" s="40"/>
      <c r="AO10" s="40"/>
      <c r="AP10" s="40"/>
      <c r="AQ10" s="40"/>
      <c r="AR10" s="40"/>
      <c r="AS10" s="40"/>
      <c r="AT10" s="40"/>
      <c r="AU10" s="40"/>
      <c r="AV10" s="40"/>
      <c r="AW10" s="40"/>
      <c r="AX10" s="40"/>
      <c r="AY10" s="39"/>
      <c r="AZ10" s="46"/>
      <c r="BA10" s="48"/>
      <c r="BB10" s="51"/>
      <c r="BC10" s="51"/>
      <c r="BD10" s="51"/>
      <c r="BE10" s="54"/>
      <c r="BF10" s="54"/>
      <c r="BG10" s="54"/>
      <c r="BH10" s="54"/>
      <c r="BI10" s="54"/>
      <c r="BJ10" s="51"/>
    </row>
    <row r="11" spans="1:62" ht="72" customHeight="1" x14ac:dyDescent="0.25">
      <c r="A11" s="972"/>
      <c r="B11" s="972"/>
      <c r="C11" s="972"/>
      <c r="D11" s="972"/>
      <c r="E11" s="972"/>
      <c r="F11" s="972"/>
      <c r="G11" s="972"/>
      <c r="H11" s="972"/>
      <c r="I11" s="972"/>
      <c r="J11" s="972"/>
      <c r="K11" s="972"/>
      <c r="L11" s="972"/>
      <c r="M11" s="972"/>
      <c r="N11" s="972"/>
      <c r="O11" s="1322" t="s">
        <v>107</v>
      </c>
      <c r="P11" s="1328" t="s">
        <v>110</v>
      </c>
      <c r="Q11" s="33">
        <v>43466</v>
      </c>
      <c r="R11" s="33">
        <v>43830</v>
      </c>
      <c r="S11" s="35" t="s">
        <v>115</v>
      </c>
      <c r="T11" s="39">
        <v>1</v>
      </c>
      <c r="U11" s="35" t="s">
        <v>117</v>
      </c>
      <c r="V11" s="33"/>
      <c r="W11" s="36"/>
      <c r="X11" s="33"/>
      <c r="Y11" s="33" t="str">
        <f t="shared" ref="Y11:Y13" si="1">+IF(X11&gt;R11,"NO CUMPLE","SI CUMPLE")</f>
        <v>SI CUMPLE</v>
      </c>
      <c r="Z11" s="27"/>
      <c r="AA11" s="27"/>
      <c r="AB11" s="27"/>
      <c r="AC11" s="27"/>
      <c r="AD11" s="27"/>
      <c r="AE11" s="27"/>
      <c r="AF11" s="27"/>
      <c r="AG11" s="27"/>
      <c r="AH11" s="27"/>
      <c r="AI11" s="27"/>
      <c r="AJ11" s="27"/>
      <c r="AK11" s="27"/>
      <c r="AL11" s="39"/>
      <c r="AM11" s="40"/>
      <c r="AN11" s="40"/>
      <c r="AO11" s="40"/>
      <c r="AP11" s="40"/>
      <c r="AQ11" s="40"/>
      <c r="AR11" s="40"/>
      <c r="AS11" s="40"/>
      <c r="AT11" s="40"/>
      <c r="AU11" s="40"/>
      <c r="AV11" s="40"/>
      <c r="AW11" s="40"/>
      <c r="AX11" s="40"/>
      <c r="AY11" s="39"/>
      <c r="AZ11" s="46"/>
      <c r="BA11" s="48"/>
      <c r="BB11" s="51"/>
      <c r="BC11" s="51"/>
      <c r="BD11" s="51"/>
      <c r="BE11" s="54"/>
      <c r="BF11" s="54"/>
      <c r="BG11" s="54"/>
      <c r="BH11" s="54"/>
      <c r="BI11" s="54"/>
      <c r="BJ11" s="51"/>
    </row>
    <row r="12" spans="1:62" ht="72" customHeight="1" x14ac:dyDescent="0.25">
      <c r="A12" s="972"/>
      <c r="B12" s="972"/>
      <c r="C12" s="972"/>
      <c r="D12" s="972"/>
      <c r="E12" s="972"/>
      <c r="F12" s="972"/>
      <c r="G12" s="972"/>
      <c r="H12" s="972"/>
      <c r="I12" s="972"/>
      <c r="J12" s="972"/>
      <c r="K12" s="972"/>
      <c r="L12" s="972"/>
      <c r="M12" s="972"/>
      <c r="N12" s="972"/>
      <c r="O12" s="972"/>
      <c r="P12" s="972"/>
      <c r="Q12" s="33">
        <v>43466</v>
      </c>
      <c r="R12" s="33">
        <v>43830</v>
      </c>
      <c r="S12" s="35" t="s">
        <v>120</v>
      </c>
      <c r="T12" s="39">
        <v>1</v>
      </c>
      <c r="U12" s="35" t="s">
        <v>117</v>
      </c>
      <c r="V12" s="33"/>
      <c r="W12" s="36"/>
      <c r="X12" s="33"/>
      <c r="Y12" s="33" t="str">
        <f t="shared" si="1"/>
        <v>SI CUMPLE</v>
      </c>
      <c r="Z12" s="27"/>
      <c r="AA12" s="27"/>
      <c r="AB12" s="27"/>
      <c r="AC12" s="27"/>
      <c r="AD12" s="27"/>
      <c r="AE12" s="27"/>
      <c r="AF12" s="27"/>
      <c r="AG12" s="27"/>
      <c r="AH12" s="27"/>
      <c r="AI12" s="27"/>
      <c r="AJ12" s="27"/>
      <c r="AK12" s="27"/>
      <c r="AL12" s="39"/>
      <c r="AM12" s="40"/>
      <c r="AN12" s="40"/>
      <c r="AO12" s="40"/>
      <c r="AP12" s="40"/>
      <c r="AQ12" s="40"/>
      <c r="AR12" s="40"/>
      <c r="AS12" s="40"/>
      <c r="AT12" s="40"/>
      <c r="AU12" s="40"/>
      <c r="AV12" s="40"/>
      <c r="AW12" s="40"/>
      <c r="AX12" s="40"/>
      <c r="AY12" s="39"/>
      <c r="AZ12" s="46"/>
      <c r="BA12" s="48"/>
      <c r="BB12" s="51"/>
      <c r="BC12" s="51"/>
      <c r="BD12" s="51"/>
      <c r="BE12" s="54"/>
      <c r="BF12" s="54"/>
      <c r="BG12" s="54"/>
      <c r="BH12" s="54"/>
      <c r="BI12" s="54"/>
      <c r="BJ12" s="51"/>
    </row>
    <row r="13" spans="1:62" ht="76.5" customHeight="1" x14ac:dyDescent="0.25">
      <c r="A13" s="972"/>
      <c r="B13" s="973"/>
      <c r="C13" s="972"/>
      <c r="D13" s="972"/>
      <c r="E13" s="972"/>
      <c r="F13" s="972"/>
      <c r="G13" s="972"/>
      <c r="H13" s="972"/>
      <c r="I13" s="972"/>
      <c r="J13" s="972"/>
      <c r="K13" s="972"/>
      <c r="L13" s="972"/>
      <c r="M13" s="972"/>
      <c r="N13" s="972"/>
      <c r="O13" s="973"/>
      <c r="P13" s="973"/>
      <c r="Q13" s="33">
        <v>43466</v>
      </c>
      <c r="R13" s="33">
        <v>43830</v>
      </c>
      <c r="S13" s="35" t="s">
        <v>123</v>
      </c>
      <c r="T13" s="39">
        <v>1</v>
      </c>
      <c r="U13" s="35" t="s">
        <v>117</v>
      </c>
      <c r="V13" s="33"/>
      <c r="W13" s="36"/>
      <c r="X13" s="33"/>
      <c r="Y13" s="33" t="str">
        <f t="shared" si="1"/>
        <v>SI CUMPLE</v>
      </c>
      <c r="Z13" s="27"/>
      <c r="AA13" s="27"/>
      <c r="AB13" s="27"/>
      <c r="AC13" s="27"/>
      <c r="AD13" s="27"/>
      <c r="AE13" s="27"/>
      <c r="AF13" s="27"/>
      <c r="AG13" s="27"/>
      <c r="AH13" s="27"/>
      <c r="AI13" s="27"/>
      <c r="AJ13" s="27"/>
      <c r="AK13" s="27"/>
      <c r="AL13" s="39"/>
      <c r="AM13" s="40"/>
      <c r="AN13" s="40"/>
      <c r="AO13" s="40"/>
      <c r="AP13" s="40"/>
      <c r="AQ13" s="40"/>
      <c r="AR13" s="40"/>
      <c r="AS13" s="40"/>
      <c r="AT13" s="40"/>
      <c r="AU13" s="40"/>
      <c r="AV13" s="40"/>
      <c r="AW13" s="40"/>
      <c r="AX13" s="40"/>
      <c r="AY13" s="39"/>
      <c r="AZ13" s="46"/>
      <c r="BA13" s="48"/>
      <c r="BB13" s="51"/>
      <c r="BC13" s="51"/>
      <c r="BD13" s="51"/>
      <c r="BE13" s="54"/>
      <c r="BF13" s="54"/>
      <c r="BG13" s="54"/>
      <c r="BH13" s="54"/>
      <c r="BI13" s="54"/>
      <c r="BJ13" s="51"/>
    </row>
    <row r="14" spans="1:62" ht="80.25" customHeight="1" x14ac:dyDescent="0.25">
      <c r="A14" s="1326" t="s">
        <v>66</v>
      </c>
      <c r="B14" s="1329" t="s">
        <v>67</v>
      </c>
      <c r="C14" s="972"/>
      <c r="D14" s="972"/>
      <c r="E14" s="1326" t="s">
        <v>76</v>
      </c>
      <c r="F14" s="972"/>
      <c r="G14" s="972"/>
      <c r="H14" s="972"/>
      <c r="I14" s="972"/>
      <c r="J14" s="972"/>
      <c r="K14" s="972"/>
      <c r="L14" s="1330" t="s">
        <v>127</v>
      </c>
      <c r="M14" s="1330" t="s">
        <v>129</v>
      </c>
      <c r="N14" s="1327">
        <v>0.2</v>
      </c>
      <c r="O14" s="84" t="s">
        <v>130</v>
      </c>
      <c r="P14" s="85" t="s">
        <v>131</v>
      </c>
      <c r="Q14" s="65">
        <v>43466</v>
      </c>
      <c r="R14" s="65">
        <v>43830</v>
      </c>
      <c r="S14" s="86" t="s">
        <v>132</v>
      </c>
      <c r="T14" s="68">
        <v>0.3</v>
      </c>
      <c r="U14" s="66" t="s">
        <v>133</v>
      </c>
      <c r="V14" s="33"/>
      <c r="W14" s="36"/>
      <c r="X14" s="33"/>
      <c r="Y14" s="33"/>
      <c r="Z14" s="27"/>
      <c r="AA14" s="27"/>
      <c r="AB14" s="27"/>
      <c r="AC14" s="27"/>
      <c r="AD14" s="27"/>
      <c r="AE14" s="27"/>
      <c r="AF14" s="27"/>
      <c r="AG14" s="27"/>
      <c r="AH14" s="27"/>
      <c r="AI14" s="27"/>
      <c r="AJ14" s="27"/>
      <c r="AK14" s="27"/>
      <c r="AL14" s="39"/>
      <c r="AM14" s="40"/>
      <c r="AN14" s="40"/>
      <c r="AO14" s="40"/>
      <c r="AP14" s="40"/>
      <c r="AQ14" s="40"/>
      <c r="AR14" s="40"/>
      <c r="AS14" s="40"/>
      <c r="AT14" s="40"/>
      <c r="AU14" s="40"/>
      <c r="AV14" s="40"/>
      <c r="AW14" s="40"/>
      <c r="AX14" s="40"/>
      <c r="AY14" s="39"/>
      <c r="AZ14" s="46"/>
      <c r="BA14" s="48"/>
      <c r="BB14" s="51"/>
      <c r="BC14" s="51"/>
      <c r="BD14" s="51"/>
      <c r="BE14" s="54"/>
      <c r="BF14" s="54"/>
      <c r="BG14" s="54"/>
      <c r="BH14" s="54"/>
      <c r="BI14" s="54"/>
      <c r="BJ14" s="51"/>
    </row>
    <row r="15" spans="1:62" ht="72" customHeight="1" x14ac:dyDescent="0.25">
      <c r="A15" s="972"/>
      <c r="B15" s="972"/>
      <c r="C15" s="972"/>
      <c r="D15" s="972"/>
      <c r="E15" s="973"/>
      <c r="F15" s="972"/>
      <c r="G15" s="972"/>
      <c r="H15" s="972"/>
      <c r="I15" s="972"/>
      <c r="J15" s="972"/>
      <c r="K15" s="972"/>
      <c r="L15" s="972"/>
      <c r="M15" s="972"/>
      <c r="N15" s="972"/>
      <c r="O15" s="84" t="s">
        <v>141</v>
      </c>
      <c r="P15" s="85" t="s">
        <v>142</v>
      </c>
      <c r="Q15" s="65">
        <v>43466</v>
      </c>
      <c r="R15" s="65">
        <v>43830</v>
      </c>
      <c r="S15" s="86" t="s">
        <v>143</v>
      </c>
      <c r="T15" s="68">
        <v>0.2</v>
      </c>
      <c r="U15" s="66" t="s">
        <v>133</v>
      </c>
      <c r="V15" s="33"/>
      <c r="W15" s="36"/>
      <c r="X15" s="33"/>
      <c r="Y15" s="33"/>
      <c r="Z15" s="27"/>
      <c r="AA15" s="27"/>
      <c r="AB15" s="27"/>
      <c r="AC15" s="27"/>
      <c r="AD15" s="27"/>
      <c r="AE15" s="27"/>
      <c r="AF15" s="27"/>
      <c r="AG15" s="27"/>
      <c r="AH15" s="27"/>
      <c r="AI15" s="27"/>
      <c r="AJ15" s="27"/>
      <c r="AK15" s="27"/>
      <c r="AL15" s="39"/>
      <c r="AM15" s="40"/>
      <c r="AN15" s="40"/>
      <c r="AO15" s="40"/>
      <c r="AP15" s="40"/>
      <c r="AQ15" s="40"/>
      <c r="AR15" s="40"/>
      <c r="AS15" s="40"/>
      <c r="AT15" s="40"/>
      <c r="AU15" s="40"/>
      <c r="AV15" s="40"/>
      <c r="AW15" s="40"/>
      <c r="AX15" s="40"/>
      <c r="AY15" s="39"/>
      <c r="AZ15" s="46"/>
      <c r="BA15" s="48"/>
      <c r="BB15" s="51"/>
      <c r="BC15" s="51"/>
      <c r="BD15" s="51"/>
      <c r="BE15" s="54"/>
      <c r="BF15" s="54"/>
      <c r="BG15" s="54"/>
      <c r="BH15" s="54"/>
      <c r="BI15" s="54"/>
      <c r="BJ15" s="51"/>
    </row>
    <row r="16" spans="1:62" ht="87.75" customHeight="1" x14ac:dyDescent="0.25">
      <c r="A16" s="35" t="s">
        <v>71</v>
      </c>
      <c r="B16" s="1332" t="s">
        <v>72</v>
      </c>
      <c r="C16" s="972"/>
      <c r="D16" s="972"/>
      <c r="E16" s="1326" t="s">
        <v>151</v>
      </c>
      <c r="F16" s="972"/>
      <c r="G16" s="972"/>
      <c r="H16" s="972"/>
      <c r="I16" s="972"/>
      <c r="J16" s="972"/>
      <c r="K16" s="972"/>
      <c r="L16" s="1326" t="s">
        <v>83</v>
      </c>
      <c r="M16" s="35" t="s">
        <v>67</v>
      </c>
      <c r="N16" s="35" t="s">
        <v>67</v>
      </c>
      <c r="O16" s="1322" t="s">
        <v>155</v>
      </c>
      <c r="P16" s="57" t="s">
        <v>156</v>
      </c>
      <c r="Q16" s="33">
        <v>43466</v>
      </c>
      <c r="R16" s="33">
        <v>43585</v>
      </c>
      <c r="S16" s="35" t="s">
        <v>160</v>
      </c>
      <c r="T16" s="35">
        <v>1</v>
      </c>
      <c r="U16" s="35" t="s">
        <v>161</v>
      </c>
      <c r="V16" s="33"/>
      <c r="W16" s="36"/>
      <c r="X16" s="33"/>
      <c r="Y16" s="33" t="str">
        <f t="shared" ref="Y16:Y18" si="2">+IF(X16&gt;R16,"NO CUMPLE","SI CUMPLE")</f>
        <v>SI CUMPLE</v>
      </c>
      <c r="Z16" s="27"/>
      <c r="AA16" s="27"/>
      <c r="AB16" s="27"/>
      <c r="AC16" s="27"/>
      <c r="AD16" s="27"/>
      <c r="AE16" s="27"/>
      <c r="AF16" s="27"/>
      <c r="AG16" s="27"/>
      <c r="AH16" s="27"/>
      <c r="AI16" s="27"/>
      <c r="AJ16" s="27"/>
      <c r="AK16" s="27"/>
      <c r="AL16" s="39"/>
      <c r="AM16" s="40"/>
      <c r="AN16" s="40"/>
      <c r="AO16" s="40"/>
      <c r="AP16" s="40"/>
      <c r="AQ16" s="40"/>
      <c r="AR16" s="40"/>
      <c r="AS16" s="40"/>
      <c r="AT16" s="40"/>
      <c r="AU16" s="40"/>
      <c r="AV16" s="40"/>
      <c r="AW16" s="40"/>
      <c r="AX16" s="40"/>
      <c r="AY16" s="39"/>
      <c r="AZ16" s="46"/>
      <c r="BA16" s="48"/>
      <c r="BB16" s="51"/>
      <c r="BC16" s="51"/>
      <c r="BD16" s="51"/>
      <c r="BE16" s="54"/>
      <c r="BF16" s="54"/>
      <c r="BG16" s="54"/>
      <c r="BH16" s="54"/>
      <c r="BI16" s="54"/>
      <c r="BJ16" s="51"/>
    </row>
    <row r="17" spans="1:62" ht="126.75" customHeight="1" x14ac:dyDescent="0.25">
      <c r="A17" s="35" t="s">
        <v>71</v>
      </c>
      <c r="B17" s="973"/>
      <c r="C17" s="973"/>
      <c r="D17" s="973"/>
      <c r="E17" s="973"/>
      <c r="F17" s="972"/>
      <c r="G17" s="972"/>
      <c r="H17" s="972"/>
      <c r="I17" s="972"/>
      <c r="J17" s="972"/>
      <c r="K17" s="972"/>
      <c r="L17" s="972"/>
      <c r="M17" s="35" t="s">
        <v>67</v>
      </c>
      <c r="N17" s="35" t="s">
        <v>67</v>
      </c>
      <c r="O17" s="973"/>
      <c r="P17" s="57" t="s">
        <v>165</v>
      </c>
      <c r="Q17" s="33">
        <v>43556</v>
      </c>
      <c r="R17" s="33">
        <v>43830</v>
      </c>
      <c r="S17" s="35" t="s">
        <v>160</v>
      </c>
      <c r="T17" s="35">
        <v>3</v>
      </c>
      <c r="U17" s="35" t="s">
        <v>161</v>
      </c>
      <c r="V17" s="33"/>
      <c r="W17" s="36"/>
      <c r="X17" s="33"/>
      <c r="Y17" s="33" t="str">
        <f t="shared" si="2"/>
        <v>SI CUMPLE</v>
      </c>
      <c r="Z17" s="27"/>
      <c r="AA17" s="27"/>
      <c r="AB17" s="27"/>
      <c r="AC17" s="27"/>
      <c r="AD17" s="27"/>
      <c r="AE17" s="27"/>
      <c r="AF17" s="27"/>
      <c r="AG17" s="27"/>
      <c r="AH17" s="27"/>
      <c r="AI17" s="27"/>
      <c r="AJ17" s="27"/>
      <c r="AK17" s="27"/>
      <c r="AL17" s="39"/>
      <c r="AM17" s="40"/>
      <c r="AN17" s="40"/>
      <c r="AO17" s="40"/>
      <c r="AP17" s="40"/>
      <c r="AQ17" s="40"/>
      <c r="AR17" s="40"/>
      <c r="AS17" s="40"/>
      <c r="AT17" s="40"/>
      <c r="AU17" s="40"/>
      <c r="AV17" s="40"/>
      <c r="AW17" s="40"/>
      <c r="AX17" s="40"/>
      <c r="AY17" s="39"/>
      <c r="AZ17" s="46"/>
      <c r="BA17" s="48"/>
      <c r="BB17" s="51"/>
      <c r="BC17" s="51"/>
      <c r="BD17" s="51"/>
      <c r="BE17" s="54"/>
      <c r="BF17" s="54"/>
      <c r="BG17" s="54"/>
      <c r="BH17" s="54"/>
      <c r="BI17" s="54"/>
      <c r="BJ17" s="51"/>
    </row>
    <row r="18" spans="1:62" ht="76.5" customHeight="1" x14ac:dyDescent="0.25">
      <c r="A18" s="35" t="s">
        <v>66</v>
      </c>
      <c r="B18" s="90" t="s">
        <v>67</v>
      </c>
      <c r="C18" s="35" t="s">
        <v>171</v>
      </c>
      <c r="D18" s="35" t="s">
        <v>74</v>
      </c>
      <c r="E18" s="35" t="s">
        <v>70</v>
      </c>
      <c r="F18" s="972"/>
      <c r="G18" s="972"/>
      <c r="H18" s="972"/>
      <c r="I18" s="972"/>
      <c r="J18" s="972"/>
      <c r="K18" s="972"/>
      <c r="L18" s="972"/>
      <c r="M18" s="35" t="s">
        <v>67</v>
      </c>
      <c r="N18" s="35" t="s">
        <v>67</v>
      </c>
      <c r="O18" s="1323" t="s">
        <v>172</v>
      </c>
      <c r="P18" s="57" t="s">
        <v>173</v>
      </c>
      <c r="Q18" s="33">
        <v>43466</v>
      </c>
      <c r="R18" s="33">
        <v>43830</v>
      </c>
      <c r="S18" s="35" t="s">
        <v>174</v>
      </c>
      <c r="T18" s="39">
        <v>1</v>
      </c>
      <c r="U18" s="35" t="s">
        <v>175</v>
      </c>
      <c r="V18" s="33"/>
      <c r="W18" s="36"/>
      <c r="X18" s="33"/>
      <c r="Y18" s="33" t="str">
        <f t="shared" si="2"/>
        <v>SI CUMPLE</v>
      </c>
      <c r="Z18" s="27"/>
      <c r="AA18" s="27"/>
      <c r="AB18" s="27"/>
      <c r="AC18" s="27"/>
      <c r="AD18" s="27"/>
      <c r="AE18" s="27"/>
      <c r="AF18" s="27"/>
      <c r="AG18" s="27"/>
      <c r="AH18" s="27"/>
      <c r="AI18" s="27"/>
      <c r="AJ18" s="27"/>
      <c r="AK18" s="27"/>
      <c r="AL18" s="39"/>
      <c r="AM18" s="40"/>
      <c r="AN18" s="40"/>
      <c r="AO18" s="40"/>
      <c r="AP18" s="40"/>
      <c r="AQ18" s="40"/>
      <c r="AR18" s="40"/>
      <c r="AS18" s="40"/>
      <c r="AT18" s="40"/>
      <c r="AU18" s="40"/>
      <c r="AV18" s="40"/>
      <c r="AW18" s="40"/>
      <c r="AX18" s="40"/>
      <c r="AY18" s="39"/>
      <c r="AZ18" s="46"/>
      <c r="BA18" s="48"/>
      <c r="BB18" s="51"/>
      <c r="BC18" s="51"/>
      <c r="BD18" s="51"/>
      <c r="BE18" s="54"/>
      <c r="BF18" s="54"/>
      <c r="BG18" s="54"/>
      <c r="BH18" s="54"/>
      <c r="BI18" s="54"/>
      <c r="BJ18" s="51"/>
    </row>
    <row r="19" spans="1:62" ht="76.5" customHeight="1" x14ac:dyDescent="0.25">
      <c r="A19" s="35"/>
      <c r="B19" s="90"/>
      <c r="C19" s="35"/>
      <c r="D19" s="35"/>
      <c r="E19" s="35"/>
      <c r="F19" s="972"/>
      <c r="G19" s="972"/>
      <c r="H19" s="972"/>
      <c r="I19" s="972"/>
      <c r="J19" s="972"/>
      <c r="K19" s="972"/>
      <c r="L19" s="973"/>
      <c r="M19" s="35" t="s">
        <v>67</v>
      </c>
      <c r="N19" s="35" t="s">
        <v>67</v>
      </c>
      <c r="O19" s="973"/>
      <c r="P19" s="57" t="s">
        <v>178</v>
      </c>
      <c r="Q19" s="33">
        <v>43466</v>
      </c>
      <c r="R19" s="33">
        <v>43830</v>
      </c>
      <c r="S19" s="35" t="s">
        <v>180</v>
      </c>
      <c r="T19" s="39">
        <v>0.15</v>
      </c>
      <c r="U19" s="35" t="s">
        <v>175</v>
      </c>
      <c r="V19" s="33"/>
      <c r="W19" s="36"/>
      <c r="X19" s="33"/>
      <c r="Y19" s="33"/>
      <c r="Z19" s="27"/>
      <c r="AA19" s="27"/>
      <c r="AB19" s="27"/>
      <c r="AC19" s="27"/>
      <c r="AD19" s="27"/>
      <c r="AE19" s="27"/>
      <c r="AF19" s="27"/>
      <c r="AG19" s="27"/>
      <c r="AH19" s="27"/>
      <c r="AI19" s="27"/>
      <c r="AJ19" s="27"/>
      <c r="AK19" s="27"/>
      <c r="AL19" s="39"/>
      <c r="AM19" s="40"/>
      <c r="AN19" s="40"/>
      <c r="AO19" s="40"/>
      <c r="AP19" s="40"/>
      <c r="AQ19" s="40"/>
      <c r="AR19" s="40"/>
      <c r="AS19" s="40"/>
      <c r="AT19" s="40"/>
      <c r="AU19" s="40"/>
      <c r="AV19" s="40"/>
      <c r="AW19" s="40"/>
      <c r="AX19" s="40"/>
      <c r="AY19" s="39"/>
      <c r="AZ19" s="46"/>
      <c r="BA19" s="48"/>
      <c r="BB19" s="51"/>
      <c r="BC19" s="51"/>
      <c r="BD19" s="51"/>
      <c r="BE19" s="54"/>
      <c r="BF19" s="54"/>
      <c r="BG19" s="54"/>
      <c r="BH19" s="54"/>
      <c r="BI19" s="54"/>
      <c r="BJ19" s="51"/>
    </row>
    <row r="20" spans="1:62" ht="76.5" customHeight="1" x14ac:dyDescent="0.25">
      <c r="A20" s="35" t="s">
        <v>188</v>
      </c>
      <c r="B20" s="94" t="s">
        <v>190</v>
      </c>
      <c r="C20" s="35" t="s">
        <v>192</v>
      </c>
      <c r="D20" s="35" t="s">
        <v>193</v>
      </c>
      <c r="E20" s="35" t="s">
        <v>194</v>
      </c>
      <c r="F20" s="972"/>
      <c r="G20" s="972"/>
      <c r="H20" s="972"/>
      <c r="I20" s="972"/>
      <c r="J20" s="972"/>
      <c r="K20" s="972"/>
      <c r="L20" s="35" t="s">
        <v>195</v>
      </c>
      <c r="M20" s="35" t="s">
        <v>196</v>
      </c>
      <c r="N20" s="39">
        <v>1</v>
      </c>
      <c r="O20" s="29" t="s">
        <v>197</v>
      </c>
      <c r="P20" s="57" t="s">
        <v>198</v>
      </c>
      <c r="Q20" s="33">
        <v>43466</v>
      </c>
      <c r="R20" s="33">
        <v>43830</v>
      </c>
      <c r="S20" s="35" t="s">
        <v>199</v>
      </c>
      <c r="T20" s="39">
        <v>1</v>
      </c>
      <c r="U20" s="35" t="s">
        <v>200</v>
      </c>
      <c r="V20" s="33"/>
      <c r="W20" s="36"/>
      <c r="X20" s="33"/>
      <c r="Y20" s="33" t="str">
        <f t="shared" ref="Y20:Y23" si="3">+IF(X20&gt;R20,"NO CUMPLE","SI CUMPLE")</f>
        <v>SI CUMPLE</v>
      </c>
      <c r="Z20" s="27"/>
      <c r="AA20" s="27"/>
      <c r="AB20" s="27"/>
      <c r="AC20" s="27"/>
      <c r="AD20" s="27"/>
      <c r="AE20" s="27"/>
      <c r="AF20" s="27"/>
      <c r="AG20" s="27"/>
      <c r="AH20" s="27"/>
      <c r="AI20" s="27"/>
      <c r="AJ20" s="27"/>
      <c r="AK20" s="27"/>
      <c r="AL20" s="39"/>
      <c r="AM20" s="40"/>
      <c r="AN20" s="40"/>
      <c r="AO20" s="40"/>
      <c r="AP20" s="40"/>
      <c r="AQ20" s="40"/>
      <c r="AR20" s="40"/>
      <c r="AS20" s="40"/>
      <c r="AT20" s="40"/>
      <c r="AU20" s="40"/>
      <c r="AV20" s="40"/>
      <c r="AW20" s="40"/>
      <c r="AX20" s="40"/>
      <c r="AY20" s="39"/>
      <c r="AZ20" s="46"/>
      <c r="BA20" s="48"/>
      <c r="BB20" s="51"/>
      <c r="BC20" s="51"/>
      <c r="BD20" s="51"/>
      <c r="BE20" s="54"/>
      <c r="BF20" s="54"/>
      <c r="BG20" s="54"/>
      <c r="BH20" s="54"/>
      <c r="BI20" s="54"/>
      <c r="BJ20" s="51"/>
    </row>
    <row r="21" spans="1:62" ht="108.75" customHeight="1" x14ac:dyDescent="0.25">
      <c r="A21" s="35" t="s">
        <v>208</v>
      </c>
      <c r="B21" s="94" t="s">
        <v>209</v>
      </c>
      <c r="C21" s="35" t="s">
        <v>192</v>
      </c>
      <c r="D21" s="35" t="s">
        <v>193</v>
      </c>
      <c r="E21" s="35" t="s">
        <v>194</v>
      </c>
      <c r="F21" s="972"/>
      <c r="G21" s="972"/>
      <c r="H21" s="972"/>
      <c r="I21" s="972"/>
      <c r="J21" s="972"/>
      <c r="K21" s="972"/>
      <c r="L21" s="35" t="s">
        <v>210</v>
      </c>
      <c r="M21" s="35" t="s">
        <v>211</v>
      </c>
      <c r="N21" s="35">
        <v>4.5</v>
      </c>
      <c r="O21" s="29" t="s">
        <v>212</v>
      </c>
      <c r="P21" s="57" t="s">
        <v>213</v>
      </c>
      <c r="Q21" s="33">
        <v>43466</v>
      </c>
      <c r="R21" s="33">
        <v>43830</v>
      </c>
      <c r="S21" s="35" t="s">
        <v>199</v>
      </c>
      <c r="T21" s="39">
        <v>1</v>
      </c>
      <c r="U21" s="35" t="s">
        <v>200</v>
      </c>
      <c r="V21" s="33"/>
      <c r="W21" s="36"/>
      <c r="X21" s="33"/>
      <c r="Y21" s="33" t="str">
        <f t="shared" si="3"/>
        <v>SI CUMPLE</v>
      </c>
      <c r="Z21" s="27"/>
      <c r="AA21" s="27"/>
      <c r="AB21" s="27"/>
      <c r="AC21" s="27"/>
      <c r="AD21" s="27"/>
      <c r="AE21" s="27"/>
      <c r="AF21" s="27"/>
      <c r="AG21" s="27"/>
      <c r="AH21" s="27"/>
      <c r="AI21" s="27"/>
      <c r="AJ21" s="27"/>
      <c r="AK21" s="27"/>
      <c r="AL21" s="39"/>
      <c r="AM21" s="40"/>
      <c r="AN21" s="40"/>
      <c r="AO21" s="40"/>
      <c r="AP21" s="40"/>
      <c r="AQ21" s="40"/>
      <c r="AR21" s="40"/>
      <c r="AS21" s="40"/>
      <c r="AT21" s="40"/>
      <c r="AU21" s="40"/>
      <c r="AV21" s="40"/>
      <c r="AW21" s="40"/>
      <c r="AX21" s="40"/>
      <c r="AY21" s="39"/>
      <c r="AZ21" s="46"/>
      <c r="BA21" s="48"/>
      <c r="BB21" s="51"/>
      <c r="BC21" s="51"/>
      <c r="BD21" s="51"/>
      <c r="BE21" s="54"/>
      <c r="BF21" s="54"/>
      <c r="BG21" s="54"/>
      <c r="BH21" s="54"/>
      <c r="BI21" s="54"/>
      <c r="BJ21" s="51"/>
    </row>
    <row r="22" spans="1:62" ht="72" customHeight="1" x14ac:dyDescent="0.25">
      <c r="A22" s="35" t="s">
        <v>224</v>
      </c>
      <c r="B22" s="108" t="s">
        <v>225</v>
      </c>
      <c r="C22" s="35" t="s">
        <v>192</v>
      </c>
      <c r="D22" s="35" t="s">
        <v>193</v>
      </c>
      <c r="E22" s="35" t="s">
        <v>194</v>
      </c>
      <c r="F22" s="972"/>
      <c r="G22" s="972"/>
      <c r="H22" s="972"/>
      <c r="I22" s="972"/>
      <c r="J22" s="972"/>
      <c r="K22" s="972"/>
      <c r="L22" s="35" t="s">
        <v>226</v>
      </c>
      <c r="M22" s="35" t="s">
        <v>227</v>
      </c>
      <c r="N22" s="39">
        <v>1</v>
      </c>
      <c r="O22" s="29" t="s">
        <v>228</v>
      </c>
      <c r="P22" s="57" t="s">
        <v>229</v>
      </c>
      <c r="Q22" s="33">
        <v>43466</v>
      </c>
      <c r="R22" s="33">
        <v>43830</v>
      </c>
      <c r="S22" s="35" t="s">
        <v>199</v>
      </c>
      <c r="T22" s="39">
        <v>1</v>
      </c>
      <c r="U22" s="35" t="s">
        <v>200</v>
      </c>
      <c r="V22" s="33"/>
      <c r="W22" s="36"/>
      <c r="X22" s="33"/>
      <c r="Y22" s="33" t="str">
        <f t="shared" si="3"/>
        <v>SI CUMPLE</v>
      </c>
      <c r="Z22" s="27"/>
      <c r="AA22" s="27"/>
      <c r="AB22" s="27"/>
      <c r="AC22" s="27"/>
      <c r="AD22" s="27"/>
      <c r="AE22" s="27"/>
      <c r="AF22" s="27"/>
      <c r="AG22" s="27"/>
      <c r="AH22" s="27"/>
      <c r="AI22" s="27"/>
      <c r="AJ22" s="27"/>
      <c r="AK22" s="27"/>
      <c r="AL22" s="39"/>
      <c r="AM22" s="40"/>
      <c r="AN22" s="40"/>
      <c r="AO22" s="40"/>
      <c r="AP22" s="40"/>
      <c r="AQ22" s="40"/>
      <c r="AR22" s="40"/>
      <c r="AS22" s="40"/>
      <c r="AT22" s="40"/>
      <c r="AU22" s="40"/>
      <c r="AV22" s="40"/>
      <c r="AW22" s="40"/>
      <c r="AX22" s="40"/>
      <c r="AY22" s="39"/>
      <c r="AZ22" s="46"/>
      <c r="BA22" s="48"/>
      <c r="BB22" s="51"/>
      <c r="BC22" s="51"/>
      <c r="BD22" s="51"/>
      <c r="BE22" s="54"/>
      <c r="BF22" s="54"/>
      <c r="BG22" s="54"/>
      <c r="BH22" s="54"/>
      <c r="BI22" s="54"/>
      <c r="BJ22" s="51"/>
    </row>
    <row r="23" spans="1:62" ht="126" customHeight="1" x14ac:dyDescent="0.25">
      <c r="A23" s="35" t="s">
        <v>230</v>
      </c>
      <c r="B23" s="94" t="s">
        <v>231</v>
      </c>
      <c r="C23" s="35" t="s">
        <v>192</v>
      </c>
      <c r="D23" s="35" t="s">
        <v>193</v>
      </c>
      <c r="E23" s="35" t="s">
        <v>194</v>
      </c>
      <c r="F23" s="972"/>
      <c r="G23" s="972"/>
      <c r="H23" s="972"/>
      <c r="I23" s="972"/>
      <c r="J23" s="972"/>
      <c r="K23" s="972"/>
      <c r="L23" s="35" t="s">
        <v>210</v>
      </c>
      <c r="M23" s="35" t="s">
        <v>211</v>
      </c>
      <c r="N23" s="35">
        <v>4.5</v>
      </c>
      <c r="O23" s="29" t="s">
        <v>237</v>
      </c>
      <c r="P23" s="57" t="s">
        <v>239</v>
      </c>
      <c r="Q23" s="33">
        <v>43466</v>
      </c>
      <c r="R23" s="33">
        <v>43830</v>
      </c>
      <c r="S23" s="35" t="s">
        <v>199</v>
      </c>
      <c r="T23" s="39">
        <v>1</v>
      </c>
      <c r="U23" s="35" t="s">
        <v>240</v>
      </c>
      <c r="V23" s="33"/>
      <c r="W23" s="36"/>
      <c r="X23" s="33"/>
      <c r="Y23" s="33" t="str">
        <f t="shared" si="3"/>
        <v>SI CUMPLE</v>
      </c>
      <c r="Z23" s="27"/>
      <c r="AA23" s="27"/>
      <c r="AB23" s="27"/>
      <c r="AC23" s="27"/>
      <c r="AD23" s="27"/>
      <c r="AE23" s="27"/>
      <c r="AF23" s="27"/>
      <c r="AG23" s="27"/>
      <c r="AH23" s="27"/>
      <c r="AI23" s="27"/>
      <c r="AJ23" s="27"/>
      <c r="AK23" s="27"/>
      <c r="AL23" s="39"/>
      <c r="AM23" s="40"/>
      <c r="AN23" s="40"/>
      <c r="AO23" s="40"/>
      <c r="AP23" s="40"/>
      <c r="AQ23" s="40"/>
      <c r="AR23" s="40"/>
      <c r="AS23" s="40"/>
      <c r="AT23" s="40"/>
      <c r="AU23" s="40"/>
      <c r="AV23" s="40"/>
      <c r="AW23" s="40"/>
      <c r="AX23" s="40"/>
      <c r="AY23" s="39"/>
      <c r="AZ23" s="46"/>
      <c r="BA23" s="48"/>
      <c r="BB23" s="51"/>
      <c r="BC23" s="51"/>
      <c r="BD23" s="51"/>
      <c r="BE23" s="54"/>
      <c r="BF23" s="54"/>
      <c r="BG23" s="54"/>
      <c r="BH23" s="54"/>
      <c r="BI23" s="54"/>
      <c r="BJ23" s="51"/>
    </row>
    <row r="24" spans="1:62" ht="90" customHeight="1" x14ac:dyDescent="0.25">
      <c r="A24" s="35" t="s">
        <v>242</v>
      </c>
      <c r="B24" s="94" t="s">
        <v>243</v>
      </c>
      <c r="C24" s="35" t="s">
        <v>192</v>
      </c>
      <c r="D24" s="35" t="s">
        <v>193</v>
      </c>
      <c r="E24" s="35" t="s">
        <v>194</v>
      </c>
      <c r="F24" s="972"/>
      <c r="G24" s="972"/>
      <c r="H24" s="972"/>
      <c r="I24" s="972"/>
      <c r="J24" s="972"/>
      <c r="K24" s="972"/>
      <c r="L24" s="35" t="s">
        <v>210</v>
      </c>
      <c r="M24" s="35" t="s">
        <v>211</v>
      </c>
      <c r="N24" s="35">
        <v>4.5</v>
      </c>
      <c r="O24" s="29" t="s">
        <v>245</v>
      </c>
      <c r="P24" s="57" t="s">
        <v>246</v>
      </c>
      <c r="Q24" s="33">
        <v>43466</v>
      </c>
      <c r="R24" s="33">
        <v>43830</v>
      </c>
      <c r="S24" s="35" t="s">
        <v>247</v>
      </c>
      <c r="T24" s="39">
        <v>1</v>
      </c>
      <c r="U24" s="35" t="s">
        <v>200</v>
      </c>
      <c r="V24" s="33"/>
      <c r="W24" s="36"/>
      <c r="X24" s="33"/>
      <c r="Y24" s="33"/>
      <c r="Z24" s="27"/>
      <c r="AA24" s="27"/>
      <c r="AB24" s="27"/>
      <c r="AC24" s="27"/>
      <c r="AD24" s="27"/>
      <c r="AE24" s="27"/>
      <c r="AF24" s="27"/>
      <c r="AG24" s="27"/>
      <c r="AH24" s="27"/>
      <c r="AI24" s="27"/>
      <c r="AJ24" s="27"/>
      <c r="AK24" s="27"/>
      <c r="AL24" s="39"/>
      <c r="AM24" s="40"/>
      <c r="AN24" s="40"/>
      <c r="AO24" s="40"/>
      <c r="AP24" s="40"/>
      <c r="AQ24" s="40"/>
      <c r="AR24" s="40"/>
      <c r="AS24" s="40"/>
      <c r="AT24" s="40"/>
      <c r="AU24" s="40"/>
      <c r="AV24" s="40"/>
      <c r="AW24" s="40"/>
      <c r="AX24" s="40"/>
      <c r="AY24" s="39"/>
      <c r="AZ24" s="46"/>
      <c r="BA24" s="48"/>
      <c r="BB24" s="51"/>
      <c r="BC24" s="51"/>
      <c r="BD24" s="51"/>
      <c r="BE24" s="54"/>
      <c r="BF24" s="54"/>
      <c r="BG24" s="54"/>
      <c r="BH24" s="54"/>
      <c r="BI24" s="54"/>
      <c r="BJ24" s="51"/>
    </row>
    <row r="25" spans="1:62" ht="73.5" customHeight="1" x14ac:dyDescent="0.25">
      <c r="A25" s="35" t="s">
        <v>249</v>
      </c>
      <c r="B25" s="94" t="s">
        <v>251</v>
      </c>
      <c r="C25" s="35" t="s">
        <v>252</v>
      </c>
      <c r="D25" s="35" t="s">
        <v>253</v>
      </c>
      <c r="E25" s="35" t="s">
        <v>254</v>
      </c>
      <c r="F25" s="972"/>
      <c r="G25" s="972"/>
      <c r="H25" s="972"/>
      <c r="I25" s="972"/>
      <c r="J25" s="972"/>
      <c r="K25" s="972"/>
      <c r="L25" s="35" t="s">
        <v>255</v>
      </c>
      <c r="M25" s="35" t="s">
        <v>67</v>
      </c>
      <c r="N25" s="35" t="s">
        <v>67</v>
      </c>
      <c r="O25" s="29" t="s">
        <v>256</v>
      </c>
      <c r="P25" s="57" t="s">
        <v>257</v>
      </c>
      <c r="Q25" s="33">
        <v>43466</v>
      </c>
      <c r="R25" s="33">
        <v>43830</v>
      </c>
      <c r="S25" s="35" t="s">
        <v>199</v>
      </c>
      <c r="T25" s="39">
        <v>1</v>
      </c>
      <c r="U25" s="35" t="s">
        <v>200</v>
      </c>
      <c r="V25" s="33"/>
      <c r="W25" s="36"/>
      <c r="X25" s="33"/>
      <c r="Y25" s="33"/>
      <c r="Z25" s="27"/>
      <c r="AA25" s="27"/>
      <c r="AB25" s="27"/>
      <c r="AC25" s="27"/>
      <c r="AD25" s="27"/>
      <c r="AE25" s="27"/>
      <c r="AF25" s="27"/>
      <c r="AG25" s="27"/>
      <c r="AH25" s="27"/>
      <c r="AI25" s="27"/>
      <c r="AJ25" s="27"/>
      <c r="AK25" s="27"/>
      <c r="AL25" s="39"/>
      <c r="AM25" s="40"/>
      <c r="AN25" s="40"/>
      <c r="AO25" s="40"/>
      <c r="AP25" s="40"/>
      <c r="AQ25" s="40"/>
      <c r="AR25" s="40"/>
      <c r="AS25" s="40"/>
      <c r="AT25" s="40"/>
      <c r="AU25" s="40"/>
      <c r="AV25" s="40"/>
      <c r="AW25" s="40"/>
      <c r="AX25" s="40"/>
      <c r="AY25" s="39"/>
      <c r="AZ25" s="46"/>
      <c r="BA25" s="48"/>
      <c r="BB25" s="51"/>
      <c r="BC25" s="51"/>
      <c r="BD25" s="51"/>
      <c r="BE25" s="54"/>
      <c r="BF25" s="54"/>
      <c r="BG25" s="54"/>
      <c r="BH25" s="54"/>
      <c r="BI25" s="54"/>
      <c r="BJ25" s="51"/>
    </row>
    <row r="26" spans="1:62" ht="102.75" customHeight="1" x14ac:dyDescent="0.25">
      <c r="A26" s="35" t="s">
        <v>66</v>
      </c>
      <c r="B26" s="90"/>
      <c r="C26" s="35" t="s">
        <v>177</v>
      </c>
      <c r="D26" s="35" t="s">
        <v>262</v>
      </c>
      <c r="E26" s="35" t="s">
        <v>263</v>
      </c>
      <c r="F26" s="973"/>
      <c r="G26" s="973"/>
      <c r="H26" s="973"/>
      <c r="I26" s="973"/>
      <c r="J26" s="973"/>
      <c r="K26" s="973"/>
      <c r="L26" s="35" t="s">
        <v>264</v>
      </c>
      <c r="M26" s="35" t="s">
        <v>266</v>
      </c>
      <c r="N26" s="39">
        <v>0.05</v>
      </c>
      <c r="O26" s="29" t="s">
        <v>267</v>
      </c>
      <c r="P26" s="57" t="s">
        <v>268</v>
      </c>
      <c r="Q26" s="33">
        <v>43466</v>
      </c>
      <c r="R26" s="33">
        <v>43830</v>
      </c>
      <c r="S26" s="35" t="s">
        <v>269</v>
      </c>
      <c r="T26" s="35" t="s">
        <v>270</v>
      </c>
      <c r="U26" s="35" t="s">
        <v>271</v>
      </c>
      <c r="V26" s="33"/>
      <c r="W26" s="36"/>
      <c r="X26" s="33"/>
      <c r="Y26" s="33" t="str">
        <f>+IF(X26&gt;R26,"NO CUMPLE","SI CUMPLE")</f>
        <v>SI CUMPLE</v>
      </c>
      <c r="Z26" s="27"/>
      <c r="AA26" s="27"/>
      <c r="AB26" s="27"/>
      <c r="AC26" s="27"/>
      <c r="AD26" s="27"/>
      <c r="AE26" s="27"/>
      <c r="AF26" s="27"/>
      <c r="AG26" s="27"/>
      <c r="AH26" s="27"/>
      <c r="AI26" s="27"/>
      <c r="AJ26" s="27"/>
      <c r="AK26" s="27"/>
      <c r="AL26" s="39"/>
      <c r="AM26" s="40"/>
      <c r="AN26" s="40"/>
      <c r="AO26" s="40"/>
      <c r="AP26" s="40"/>
      <c r="AQ26" s="40"/>
      <c r="AR26" s="40"/>
      <c r="AS26" s="40"/>
      <c r="AT26" s="40"/>
      <c r="AU26" s="40"/>
      <c r="AV26" s="40"/>
      <c r="AW26" s="40"/>
      <c r="AX26" s="40"/>
      <c r="AY26" s="39"/>
      <c r="AZ26" s="46"/>
      <c r="BA26" s="48"/>
      <c r="BB26" s="51"/>
      <c r="BC26" s="51"/>
      <c r="BD26" s="51"/>
      <c r="BE26" s="54"/>
      <c r="BF26" s="54"/>
      <c r="BG26" s="54"/>
      <c r="BH26" s="54"/>
      <c r="BI26" s="54"/>
      <c r="BJ26" s="51"/>
    </row>
    <row r="27" spans="1:62" ht="42.75" customHeight="1" x14ac:dyDescent="0.25">
      <c r="A27" s="54"/>
      <c r="B27" s="54"/>
      <c r="C27" s="54"/>
      <c r="D27" s="54"/>
      <c r="E27" s="54"/>
      <c r="F27" s="99"/>
      <c r="G27" s="54"/>
      <c r="H27" s="54"/>
      <c r="I27" s="54"/>
      <c r="J27" s="54"/>
      <c r="K27" s="54"/>
      <c r="L27" s="54"/>
      <c r="M27" s="54"/>
      <c r="N27" s="54"/>
      <c r="O27" s="54"/>
      <c r="P27" s="54"/>
      <c r="Q27" s="54"/>
      <c r="R27" s="54"/>
      <c r="S27" s="54"/>
      <c r="T27" s="54"/>
      <c r="U27" s="99"/>
      <c r="V27" s="101"/>
      <c r="W27" s="101"/>
      <c r="X27" s="101"/>
      <c r="Y27" s="101"/>
      <c r="Z27" s="101"/>
      <c r="AA27" s="101"/>
      <c r="AB27" s="101"/>
      <c r="AC27" s="101"/>
      <c r="AD27" s="101"/>
      <c r="AE27" s="101"/>
      <c r="AF27" s="101"/>
      <c r="AG27" s="101"/>
      <c r="AH27" s="101"/>
      <c r="AI27" s="101"/>
      <c r="AJ27" s="101"/>
      <c r="AK27" s="101"/>
      <c r="AL27" s="125"/>
      <c r="AM27" s="125"/>
      <c r="AN27" s="125"/>
      <c r="AO27" s="125"/>
      <c r="AP27" s="125"/>
      <c r="AQ27" s="125"/>
      <c r="AR27" s="125"/>
      <c r="AS27" s="125"/>
      <c r="AT27" s="125"/>
      <c r="AU27" s="125"/>
      <c r="AV27" s="125"/>
      <c r="AW27" s="125"/>
      <c r="AX27" s="125"/>
      <c r="AY27" s="125"/>
      <c r="AZ27" s="127"/>
      <c r="BA27" s="51"/>
      <c r="BB27" s="51"/>
      <c r="BC27" s="51"/>
      <c r="BD27" s="51"/>
      <c r="BE27" s="54"/>
      <c r="BF27" s="54"/>
      <c r="BG27" s="54"/>
      <c r="BH27" s="54"/>
      <c r="BI27" s="54"/>
      <c r="BJ27" s="51"/>
    </row>
    <row r="28" spans="1:62" ht="58.5" customHeight="1" x14ac:dyDescent="0.25">
      <c r="A28" s="129" t="s">
        <v>214</v>
      </c>
      <c r="B28" s="129" t="s">
        <v>274</v>
      </c>
      <c r="C28" s="1336" t="s">
        <v>275</v>
      </c>
      <c r="D28" s="975"/>
      <c r="E28" s="975"/>
      <c r="F28" s="976"/>
      <c r="G28" s="1337" t="s">
        <v>277</v>
      </c>
      <c r="H28" s="995"/>
      <c r="I28" s="54"/>
      <c r="J28" s="54"/>
      <c r="K28" s="54"/>
      <c r="L28" s="54"/>
      <c r="M28" s="54"/>
      <c r="N28" s="54"/>
      <c r="O28" s="54"/>
      <c r="P28" s="54"/>
      <c r="Q28" s="54"/>
      <c r="R28" s="54"/>
      <c r="S28" s="54"/>
      <c r="T28" s="54"/>
      <c r="U28" s="54"/>
      <c r="V28" s="54"/>
      <c r="W28" s="54"/>
      <c r="X28" s="54"/>
      <c r="Y28" s="130"/>
      <c r="Z28" s="106"/>
      <c r="AA28" s="106"/>
      <c r="AB28" s="106"/>
      <c r="AC28" s="106"/>
      <c r="AD28" s="106"/>
      <c r="AE28" s="106"/>
      <c r="AF28" s="106"/>
      <c r="AG28" s="106"/>
      <c r="AH28" s="106"/>
      <c r="AI28" s="106"/>
      <c r="AJ28" s="106"/>
      <c r="AK28" s="106"/>
      <c r="AL28" s="110">
        <f>SUM(AL8:AL27)</f>
        <v>0</v>
      </c>
      <c r="AM28" s="110"/>
      <c r="AN28" s="110"/>
      <c r="AO28" s="110"/>
      <c r="AP28" s="110"/>
      <c r="AQ28" s="110"/>
      <c r="AR28" s="110"/>
      <c r="AS28" s="110"/>
      <c r="AT28" s="110"/>
      <c r="AU28" s="110"/>
      <c r="AV28" s="110"/>
      <c r="AW28" s="110"/>
      <c r="AX28" s="110"/>
      <c r="AY28" s="110">
        <f>SUM(AY8:AY27)</f>
        <v>0</v>
      </c>
      <c r="AZ28" s="1324"/>
      <c r="BA28" s="1324"/>
      <c r="BB28" s="51"/>
      <c r="BC28" s="51"/>
      <c r="BD28" s="51"/>
      <c r="BE28" s="54"/>
      <c r="BF28" s="54"/>
      <c r="BG28" s="54"/>
      <c r="BH28" s="54"/>
      <c r="BI28" s="54"/>
      <c r="BJ28" s="51"/>
    </row>
    <row r="29" spans="1:62" ht="58.5" customHeight="1" x14ac:dyDescent="0.25">
      <c r="A29" s="129" t="s">
        <v>232</v>
      </c>
      <c r="B29" s="129" t="s">
        <v>233</v>
      </c>
      <c r="C29" s="977"/>
      <c r="D29" s="978"/>
      <c r="E29" s="978"/>
      <c r="F29" s="979"/>
      <c r="G29" s="1337" t="s">
        <v>283</v>
      </c>
      <c r="H29" s="995"/>
      <c r="I29" s="54"/>
      <c r="J29" s="54"/>
      <c r="K29" s="54"/>
      <c r="L29" s="54"/>
      <c r="M29" s="54"/>
      <c r="N29" s="54"/>
      <c r="O29" s="54"/>
      <c r="P29" s="54"/>
      <c r="Q29" s="54"/>
      <c r="R29" s="54"/>
      <c r="S29" s="54"/>
      <c r="T29" s="54"/>
      <c r="U29" s="54"/>
      <c r="V29" s="54"/>
      <c r="W29" s="54"/>
      <c r="X29" s="54"/>
      <c r="Y29" s="130"/>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973"/>
      <c r="BA29" s="973"/>
      <c r="BB29" s="51"/>
      <c r="BC29" s="51"/>
      <c r="BD29" s="51"/>
      <c r="BE29" s="54"/>
      <c r="BF29" s="54"/>
      <c r="BG29" s="54"/>
      <c r="BH29" s="54"/>
      <c r="BI29" s="54"/>
      <c r="BJ29" s="51"/>
    </row>
    <row r="30" spans="1:62" ht="50.25" customHeight="1" x14ac:dyDescent="0.25">
      <c r="A30" s="54"/>
      <c r="B30" s="54"/>
      <c r="C30" s="54"/>
      <c r="D30" s="54"/>
      <c r="E30" s="54"/>
      <c r="F30" s="99"/>
      <c r="G30" s="54"/>
      <c r="H30" s="54"/>
      <c r="I30" s="54"/>
      <c r="J30" s="54"/>
      <c r="K30" s="54"/>
      <c r="L30" s="54"/>
      <c r="M30" s="54"/>
      <c r="N30" s="54"/>
      <c r="O30" s="54"/>
      <c r="P30" s="54"/>
      <c r="Q30" s="54"/>
      <c r="R30" s="54"/>
      <c r="S30" s="54"/>
      <c r="T30" s="54"/>
      <c r="U30" s="99"/>
      <c r="V30" s="101"/>
      <c r="W30" s="101"/>
      <c r="X30" s="101"/>
      <c r="Y30" s="101"/>
      <c r="Z30" s="101"/>
      <c r="AA30" s="101"/>
      <c r="AB30" s="101"/>
      <c r="AC30" s="101"/>
      <c r="AD30" s="101"/>
      <c r="AE30" s="101"/>
      <c r="AF30" s="101"/>
      <c r="AG30" s="101"/>
      <c r="AH30" s="101"/>
      <c r="AI30" s="101"/>
      <c r="AJ30" s="101"/>
      <c r="AK30" s="101"/>
      <c r="AL30" s="125"/>
      <c r="AM30" s="125"/>
      <c r="AN30" s="125"/>
      <c r="AO30" s="125"/>
      <c r="AP30" s="125"/>
      <c r="AQ30" s="125"/>
      <c r="AR30" s="125"/>
      <c r="AS30" s="125"/>
      <c r="AT30" s="125"/>
      <c r="AU30" s="125"/>
      <c r="AV30" s="125"/>
      <c r="AW30" s="125"/>
      <c r="AX30" s="125"/>
      <c r="AY30" s="125"/>
      <c r="AZ30" s="127"/>
      <c r="BA30" s="51"/>
      <c r="BB30" s="51"/>
      <c r="BC30" s="51"/>
      <c r="BD30" s="51"/>
      <c r="BE30" s="54"/>
      <c r="BF30" s="54"/>
      <c r="BG30" s="54"/>
      <c r="BH30" s="54"/>
      <c r="BI30" s="54"/>
      <c r="BJ30" s="51"/>
    </row>
    <row r="31" spans="1:62" ht="37.5" customHeight="1" x14ac:dyDescent="0.25">
      <c r="A31" s="54"/>
      <c r="B31" s="54"/>
      <c r="C31" s="54"/>
      <c r="D31" s="54"/>
      <c r="E31" s="54"/>
      <c r="F31" s="54"/>
      <c r="G31" s="54"/>
      <c r="H31" s="54"/>
      <c r="I31" s="54"/>
      <c r="J31" s="54"/>
      <c r="K31" s="114"/>
      <c r="L31" s="114"/>
      <c r="M31" s="114"/>
      <c r="N31" s="114"/>
      <c r="O31" s="54"/>
      <c r="P31" s="54"/>
      <c r="Q31" s="54"/>
      <c r="R31" s="54"/>
      <c r="S31" s="54"/>
      <c r="T31" s="54"/>
      <c r="U31" s="99"/>
      <c r="V31" s="101"/>
      <c r="W31" s="101"/>
      <c r="X31" s="101"/>
      <c r="Y31" s="101"/>
      <c r="Z31" s="101"/>
      <c r="AA31" s="101"/>
      <c r="AB31" s="101"/>
      <c r="AC31" s="101"/>
      <c r="AD31" s="101"/>
      <c r="AE31" s="101"/>
      <c r="AF31" s="101"/>
      <c r="AG31" s="101"/>
      <c r="AH31" s="101"/>
      <c r="AI31" s="101"/>
      <c r="AJ31" s="101"/>
      <c r="AK31" s="101"/>
      <c r="AL31" s="125"/>
      <c r="AM31" s="125"/>
      <c r="AN31" s="125"/>
      <c r="AO31" s="125"/>
      <c r="AP31" s="125"/>
      <c r="AQ31" s="125"/>
      <c r="AR31" s="125"/>
      <c r="AS31" s="125"/>
      <c r="AT31" s="125"/>
      <c r="AU31" s="125"/>
      <c r="AV31" s="125"/>
      <c r="AW31" s="125"/>
      <c r="AX31" s="125"/>
      <c r="AY31" s="125"/>
      <c r="AZ31" s="127"/>
      <c r="BA31" s="51"/>
      <c r="BB31" s="51"/>
      <c r="BC31" s="51"/>
      <c r="BD31" s="51"/>
      <c r="BE31" s="54"/>
      <c r="BF31" s="54"/>
      <c r="BG31" s="54"/>
      <c r="BH31" s="54"/>
      <c r="BI31" s="54"/>
      <c r="BJ31" s="51"/>
    </row>
    <row r="32" spans="1:62" ht="66" customHeight="1" x14ac:dyDescent="0.25">
      <c r="A32" s="1331" t="s">
        <v>244</v>
      </c>
      <c r="B32" s="988"/>
      <c r="C32" s="989"/>
      <c r="D32" s="54"/>
      <c r="E32" s="54"/>
      <c r="F32" s="54"/>
      <c r="G32" s="54"/>
      <c r="H32" s="54"/>
      <c r="I32" s="54"/>
      <c r="J32" s="54"/>
      <c r="K32" s="114"/>
      <c r="L32" s="114"/>
      <c r="M32" s="114"/>
      <c r="N32" s="114"/>
      <c r="O32" s="54"/>
      <c r="P32" s="54"/>
      <c r="Q32" s="54"/>
      <c r="R32" s="54"/>
      <c r="S32" s="54"/>
      <c r="T32" s="54"/>
      <c r="U32" s="99"/>
      <c r="V32" s="101"/>
      <c r="W32" s="101"/>
      <c r="X32" s="101"/>
      <c r="Y32" s="101"/>
      <c r="Z32" s="101"/>
      <c r="AA32" s="101"/>
      <c r="AB32" s="101"/>
      <c r="AC32" s="101"/>
      <c r="AD32" s="101"/>
      <c r="AE32" s="101"/>
      <c r="AF32" s="101"/>
      <c r="AG32" s="101"/>
      <c r="AH32" s="101"/>
      <c r="AI32" s="101"/>
      <c r="AJ32" s="101"/>
      <c r="AK32" s="101"/>
      <c r="AL32" s="125"/>
      <c r="AM32" s="125"/>
      <c r="AN32" s="125"/>
      <c r="AO32" s="125"/>
      <c r="AP32" s="125"/>
      <c r="AQ32" s="125"/>
      <c r="AR32" s="125"/>
      <c r="AS32" s="125"/>
      <c r="AT32" s="125"/>
      <c r="AU32" s="125"/>
      <c r="AV32" s="125"/>
      <c r="AW32" s="125"/>
      <c r="AX32" s="125"/>
      <c r="AY32" s="125"/>
      <c r="AZ32" s="127"/>
      <c r="BA32" s="51"/>
      <c r="BB32" s="51"/>
      <c r="BC32" s="51"/>
      <c r="BD32" s="51"/>
      <c r="BE32" s="54"/>
      <c r="BF32" s="54"/>
      <c r="BG32" s="54"/>
      <c r="BH32" s="54"/>
      <c r="BI32" s="54"/>
      <c r="BJ32" s="51"/>
    </row>
    <row r="33" spans="1:62" ht="63.75" customHeight="1" x14ac:dyDescent="0.25">
      <c r="A33" s="117" t="s">
        <v>258</v>
      </c>
      <c r="B33" s="118" t="s">
        <v>259</v>
      </c>
      <c r="C33" s="120" t="s">
        <v>261</v>
      </c>
      <c r="D33" s="54"/>
      <c r="E33" s="54"/>
      <c r="F33" s="99"/>
      <c r="G33" s="54"/>
      <c r="H33" s="54"/>
      <c r="I33" s="54"/>
      <c r="J33" s="54"/>
      <c r="K33" s="54"/>
      <c r="L33" s="54"/>
      <c r="M33" s="54"/>
      <c r="N33" s="54"/>
      <c r="O33" s="54"/>
      <c r="P33" s="54"/>
      <c r="Q33" s="54"/>
      <c r="R33" s="54"/>
      <c r="S33" s="54"/>
      <c r="T33" s="54"/>
      <c r="U33" s="99"/>
      <c r="V33" s="101"/>
      <c r="W33" s="101"/>
      <c r="X33" s="101"/>
      <c r="Y33" s="101"/>
      <c r="Z33" s="101"/>
      <c r="AA33" s="101"/>
      <c r="AB33" s="101"/>
      <c r="AC33" s="101"/>
      <c r="AD33" s="101"/>
      <c r="AE33" s="101"/>
      <c r="AF33" s="101"/>
      <c r="AG33" s="101"/>
      <c r="AH33" s="101"/>
      <c r="AI33" s="101"/>
      <c r="AJ33" s="101"/>
      <c r="AK33" s="101"/>
      <c r="AL33" s="125"/>
      <c r="AM33" s="125"/>
      <c r="AN33" s="125"/>
      <c r="AO33" s="125"/>
      <c r="AP33" s="125"/>
      <c r="AQ33" s="125"/>
      <c r="AR33" s="125"/>
      <c r="AS33" s="125"/>
      <c r="AT33" s="125"/>
      <c r="AU33" s="125"/>
      <c r="AV33" s="125"/>
      <c r="AW33" s="125"/>
      <c r="AX33" s="125"/>
      <c r="AY33" s="125"/>
      <c r="AZ33" s="127"/>
      <c r="BA33" s="51"/>
      <c r="BB33" s="51"/>
      <c r="BC33" s="51"/>
      <c r="BD33" s="51"/>
      <c r="BE33" s="54"/>
      <c r="BF33" s="54"/>
      <c r="BG33" s="54"/>
      <c r="BH33" s="54"/>
      <c r="BI33" s="54"/>
      <c r="BJ33" s="51"/>
    </row>
    <row r="34" spans="1:62" ht="93" customHeight="1" x14ac:dyDescent="0.25">
      <c r="A34" s="122">
        <v>1</v>
      </c>
      <c r="B34" s="124" t="s">
        <v>272</v>
      </c>
      <c r="C34" s="126">
        <v>43496</v>
      </c>
      <c r="D34" s="54"/>
      <c r="E34" s="54"/>
      <c r="F34" s="99"/>
      <c r="G34" s="54"/>
      <c r="H34" s="54"/>
      <c r="I34" s="54"/>
      <c r="J34" s="54"/>
      <c r="K34" s="54"/>
      <c r="L34" s="54"/>
      <c r="M34" s="54"/>
      <c r="N34" s="54"/>
      <c r="O34" s="54"/>
      <c r="P34" s="54"/>
      <c r="Q34" s="54"/>
      <c r="R34" s="54"/>
      <c r="S34" s="54"/>
      <c r="T34" s="54"/>
      <c r="U34" s="99"/>
      <c r="V34" s="101"/>
      <c r="W34" s="101"/>
      <c r="X34" s="101"/>
      <c r="Y34" s="101"/>
      <c r="Z34" s="101"/>
      <c r="AA34" s="101"/>
      <c r="AB34" s="101"/>
      <c r="AC34" s="101"/>
      <c r="AD34" s="101"/>
      <c r="AE34" s="101"/>
      <c r="AF34" s="101"/>
      <c r="AG34" s="101"/>
      <c r="AH34" s="101"/>
      <c r="AI34" s="101"/>
      <c r="AJ34" s="101"/>
      <c r="AK34" s="101"/>
      <c r="AL34" s="125"/>
      <c r="AM34" s="125"/>
      <c r="AN34" s="125"/>
      <c r="AO34" s="125"/>
      <c r="AP34" s="125"/>
      <c r="AQ34" s="125"/>
      <c r="AR34" s="125"/>
      <c r="AS34" s="125"/>
      <c r="AT34" s="125"/>
      <c r="AU34" s="125"/>
      <c r="AV34" s="125"/>
      <c r="AW34" s="125"/>
      <c r="AX34" s="125"/>
      <c r="AY34" s="125"/>
      <c r="AZ34" s="127"/>
      <c r="BA34" s="51"/>
      <c r="BB34" s="51"/>
      <c r="BC34" s="51"/>
      <c r="BD34" s="51"/>
      <c r="BE34" s="54"/>
      <c r="BF34" s="54"/>
      <c r="BG34" s="54"/>
      <c r="BH34" s="54"/>
      <c r="BI34" s="54"/>
      <c r="BJ34" s="51"/>
    </row>
    <row r="35" spans="1:62" ht="93" customHeight="1" x14ac:dyDescent="0.25">
      <c r="A35" s="122">
        <v>2</v>
      </c>
      <c r="B35" s="124" t="s">
        <v>303</v>
      </c>
      <c r="C35" s="126">
        <v>43536</v>
      </c>
      <c r="D35" s="54"/>
      <c r="E35" s="54"/>
      <c r="F35" s="99"/>
      <c r="G35" s="54"/>
      <c r="H35" s="54"/>
      <c r="I35" s="54"/>
      <c r="J35" s="54"/>
      <c r="K35" s="54"/>
      <c r="L35" s="54"/>
      <c r="M35" s="54"/>
      <c r="N35" s="54"/>
      <c r="O35" s="54"/>
      <c r="P35" s="54"/>
      <c r="Q35" s="54"/>
      <c r="R35" s="54"/>
      <c r="S35" s="54"/>
      <c r="T35" s="54"/>
      <c r="U35" s="99"/>
      <c r="V35" s="101"/>
      <c r="W35" s="101"/>
      <c r="X35" s="101"/>
      <c r="Y35" s="101"/>
      <c r="Z35" s="101"/>
      <c r="AA35" s="101"/>
      <c r="AB35" s="101"/>
      <c r="AC35" s="101"/>
      <c r="AD35" s="101"/>
      <c r="AE35" s="101"/>
      <c r="AF35" s="101"/>
      <c r="AG35" s="101"/>
      <c r="AH35" s="101"/>
      <c r="AI35" s="101"/>
      <c r="AJ35" s="101"/>
      <c r="AK35" s="101"/>
      <c r="AL35" s="125"/>
      <c r="AM35" s="125"/>
      <c r="AN35" s="125"/>
      <c r="AO35" s="125"/>
      <c r="AP35" s="125"/>
      <c r="AQ35" s="125"/>
      <c r="AR35" s="125"/>
      <c r="AS35" s="125"/>
      <c r="AT35" s="125"/>
      <c r="AU35" s="125"/>
      <c r="AV35" s="125"/>
      <c r="AW35" s="125"/>
      <c r="AX35" s="125"/>
      <c r="AY35" s="125"/>
      <c r="AZ35" s="127"/>
      <c r="BA35" s="51"/>
      <c r="BB35" s="51"/>
      <c r="BC35" s="51"/>
      <c r="BD35" s="51"/>
      <c r="BE35" s="54"/>
      <c r="BF35" s="54"/>
      <c r="BG35" s="54"/>
      <c r="BH35" s="54"/>
      <c r="BI35" s="54"/>
      <c r="BJ35" s="51"/>
    </row>
    <row r="36" spans="1:62" ht="93" customHeight="1" x14ac:dyDescent="0.25">
      <c r="A36" s="54"/>
      <c r="B36" s="54"/>
      <c r="C36" s="54"/>
      <c r="D36" s="54"/>
      <c r="E36" s="54"/>
      <c r="F36" s="99"/>
      <c r="G36" s="54"/>
      <c r="H36" s="54"/>
      <c r="I36" s="54"/>
      <c r="J36" s="54"/>
      <c r="K36" s="54"/>
      <c r="L36" s="54"/>
      <c r="M36" s="54"/>
      <c r="N36" s="54"/>
      <c r="O36" s="54"/>
      <c r="P36" s="54"/>
      <c r="Q36" s="54"/>
      <c r="R36" s="54"/>
      <c r="S36" s="54"/>
      <c r="T36" s="54"/>
      <c r="U36" s="99"/>
      <c r="V36" s="101"/>
      <c r="W36" s="101"/>
      <c r="X36" s="101"/>
      <c r="Y36" s="101"/>
      <c r="Z36" s="101"/>
      <c r="AA36" s="101"/>
      <c r="AB36" s="101"/>
      <c r="AC36" s="101"/>
      <c r="AD36" s="101"/>
      <c r="AE36" s="101"/>
      <c r="AF36" s="101"/>
      <c r="AG36" s="101"/>
      <c r="AH36" s="101"/>
      <c r="AI36" s="101"/>
      <c r="AJ36" s="101"/>
      <c r="AK36" s="101"/>
      <c r="AL36" s="125"/>
      <c r="AM36" s="125"/>
      <c r="AN36" s="125"/>
      <c r="AO36" s="125"/>
      <c r="AP36" s="125"/>
      <c r="AQ36" s="125"/>
      <c r="AR36" s="125"/>
      <c r="AS36" s="125"/>
      <c r="AT36" s="125"/>
      <c r="AU36" s="125"/>
      <c r="AV36" s="125"/>
      <c r="AW36" s="125"/>
      <c r="AX36" s="125"/>
      <c r="AY36" s="125"/>
      <c r="AZ36" s="127"/>
      <c r="BA36" s="51"/>
      <c r="BB36" s="51"/>
      <c r="BC36" s="51"/>
      <c r="BD36" s="51"/>
      <c r="BE36" s="54"/>
      <c r="BF36" s="54"/>
      <c r="BG36" s="54"/>
      <c r="BH36" s="54"/>
      <c r="BI36" s="54"/>
      <c r="BJ36" s="51"/>
    </row>
    <row r="37" spans="1:62" ht="93" customHeight="1" x14ac:dyDescent="0.25">
      <c r="A37" s="54"/>
      <c r="B37" s="54"/>
      <c r="C37" s="54"/>
      <c r="D37" s="54"/>
      <c r="E37" s="54"/>
      <c r="F37" s="99"/>
      <c r="G37" s="54"/>
      <c r="H37" s="54"/>
      <c r="I37" s="54"/>
      <c r="J37" s="54"/>
      <c r="K37" s="54"/>
      <c r="L37" s="54"/>
      <c r="M37" s="54"/>
      <c r="N37" s="54"/>
      <c r="O37" s="54"/>
      <c r="P37" s="54"/>
      <c r="Q37" s="54"/>
      <c r="R37" s="54"/>
      <c r="S37" s="54"/>
      <c r="T37" s="54"/>
      <c r="U37" s="99"/>
      <c r="V37" s="101"/>
      <c r="W37" s="101"/>
      <c r="X37" s="101"/>
      <c r="Y37" s="101"/>
      <c r="Z37" s="101"/>
      <c r="AA37" s="101"/>
      <c r="AB37" s="101"/>
      <c r="AC37" s="101"/>
      <c r="AD37" s="101"/>
      <c r="AE37" s="101"/>
      <c r="AF37" s="101"/>
      <c r="AG37" s="101"/>
      <c r="AH37" s="101"/>
      <c r="AI37" s="101"/>
      <c r="AJ37" s="101"/>
      <c r="AK37" s="101"/>
      <c r="AL37" s="125"/>
      <c r="AM37" s="125"/>
      <c r="AN37" s="125"/>
      <c r="AO37" s="125"/>
      <c r="AP37" s="125"/>
      <c r="AQ37" s="125"/>
      <c r="AR37" s="125"/>
      <c r="AS37" s="125"/>
      <c r="AT37" s="125"/>
      <c r="AU37" s="125"/>
      <c r="AV37" s="125"/>
      <c r="AW37" s="125"/>
      <c r="AX37" s="125"/>
      <c r="AY37" s="125"/>
      <c r="AZ37" s="127"/>
      <c r="BA37" s="51"/>
      <c r="BB37" s="51"/>
      <c r="BC37" s="51"/>
      <c r="BD37" s="51"/>
      <c r="BE37" s="54"/>
      <c r="BF37" s="54"/>
      <c r="BG37" s="54"/>
      <c r="BH37" s="54"/>
      <c r="BI37" s="54"/>
      <c r="BJ37" s="51"/>
    </row>
    <row r="38" spans="1:62" ht="93" customHeight="1" x14ac:dyDescent="0.25">
      <c r="A38" s="54"/>
      <c r="B38" s="54"/>
      <c r="C38" s="54"/>
      <c r="D38" s="54"/>
      <c r="E38" s="54"/>
      <c r="F38" s="99"/>
      <c r="G38" s="54"/>
      <c r="H38" s="54"/>
      <c r="I38" s="54"/>
      <c r="J38" s="54"/>
      <c r="K38" s="54"/>
      <c r="L38" s="54"/>
      <c r="M38" s="54"/>
      <c r="N38" s="54"/>
      <c r="O38" s="54"/>
      <c r="P38" s="54"/>
      <c r="Q38" s="54"/>
      <c r="R38" s="54"/>
      <c r="S38" s="54"/>
      <c r="T38" s="54"/>
      <c r="U38" s="99"/>
      <c r="V38" s="101"/>
      <c r="W38" s="101"/>
      <c r="X38" s="101"/>
      <c r="Y38" s="101"/>
      <c r="Z38" s="101"/>
      <c r="AA38" s="101"/>
      <c r="AB38" s="101"/>
      <c r="AC38" s="101"/>
      <c r="AD38" s="101"/>
      <c r="AE38" s="101"/>
      <c r="AF38" s="101"/>
      <c r="AG38" s="101"/>
      <c r="AH38" s="101"/>
      <c r="AI38" s="101"/>
      <c r="AJ38" s="101"/>
      <c r="AK38" s="101"/>
      <c r="AL38" s="125"/>
      <c r="AM38" s="125"/>
      <c r="AN38" s="125"/>
      <c r="AO38" s="125"/>
      <c r="AP38" s="125"/>
      <c r="AQ38" s="125"/>
      <c r="AR38" s="125"/>
      <c r="AS38" s="125"/>
      <c r="AT38" s="125"/>
      <c r="AU38" s="125"/>
      <c r="AV38" s="125"/>
      <c r="AW38" s="125"/>
      <c r="AX38" s="125"/>
      <c r="AY38" s="125"/>
      <c r="AZ38" s="127"/>
      <c r="BA38" s="51"/>
      <c r="BB38" s="51"/>
      <c r="BC38" s="51"/>
      <c r="BD38" s="51"/>
      <c r="BE38" s="51"/>
      <c r="BF38" s="51"/>
      <c r="BG38" s="51"/>
      <c r="BH38" s="51"/>
      <c r="BI38" s="51"/>
      <c r="BJ38" s="51"/>
    </row>
    <row r="39" spans="1:62" ht="93" customHeight="1" x14ac:dyDescent="0.25">
      <c r="A39" s="133" t="s">
        <v>284</v>
      </c>
      <c r="B39" s="133" t="s">
        <v>285</v>
      </c>
      <c r="C39" s="133" t="s">
        <v>286</v>
      </c>
      <c r="D39" s="133" t="s">
        <v>287</v>
      </c>
      <c r="E39" s="133" t="s">
        <v>288</v>
      </c>
      <c r="F39" s="133" t="s">
        <v>289</v>
      </c>
      <c r="G39" s="133" t="s">
        <v>291</v>
      </c>
      <c r="H39" s="54"/>
      <c r="I39" s="54"/>
      <c r="J39" s="54"/>
      <c r="K39" s="54"/>
      <c r="L39" s="54"/>
      <c r="M39" s="54"/>
      <c r="N39" s="54"/>
      <c r="O39" s="54"/>
      <c r="P39" s="54"/>
      <c r="Q39" s="54"/>
      <c r="R39" s="54"/>
      <c r="S39" s="54"/>
      <c r="T39" s="54"/>
      <c r="U39" s="99"/>
      <c r="V39" s="101"/>
      <c r="W39" s="101"/>
      <c r="X39" s="101"/>
      <c r="Y39" s="101"/>
      <c r="Z39" s="101"/>
      <c r="AA39" s="101"/>
      <c r="AB39" s="101"/>
      <c r="AC39" s="101"/>
      <c r="AD39" s="101"/>
      <c r="AE39" s="101"/>
      <c r="AF39" s="101"/>
      <c r="AG39" s="101"/>
      <c r="AH39" s="101"/>
      <c r="AI39" s="101"/>
      <c r="AJ39" s="101"/>
      <c r="AK39" s="101"/>
      <c r="AL39" s="125"/>
      <c r="AM39" s="125"/>
      <c r="AN39" s="125"/>
      <c r="AO39" s="125"/>
      <c r="AP39" s="125"/>
      <c r="AQ39" s="125"/>
      <c r="AR39" s="125"/>
      <c r="AS39" s="125"/>
      <c r="AT39" s="125"/>
      <c r="AU39" s="125"/>
      <c r="AV39" s="125"/>
      <c r="AW39" s="125"/>
      <c r="AX39" s="125"/>
      <c r="AY39" s="125"/>
      <c r="AZ39" s="127"/>
      <c r="BA39" s="51"/>
      <c r="BB39" s="51"/>
      <c r="BC39" s="51"/>
      <c r="BD39" s="51"/>
      <c r="BE39" s="51"/>
      <c r="BF39" s="51"/>
      <c r="BG39" s="51"/>
      <c r="BH39" s="51"/>
      <c r="BI39" s="51"/>
      <c r="BJ39" s="51"/>
    </row>
    <row r="40" spans="1:62" ht="93" customHeight="1" x14ac:dyDescent="0.25">
      <c r="A40" s="35" t="s">
        <v>249</v>
      </c>
      <c r="B40" s="35" t="s">
        <v>218</v>
      </c>
      <c r="C40" s="35" t="s">
        <v>192</v>
      </c>
      <c r="D40" s="147" t="s">
        <v>70</v>
      </c>
      <c r="E40" s="147" t="s">
        <v>297</v>
      </c>
      <c r="F40" s="35">
        <v>1037</v>
      </c>
      <c r="G40" s="147" t="s">
        <v>145</v>
      </c>
      <c r="H40" s="54"/>
      <c r="I40" s="54"/>
      <c r="J40" s="54"/>
      <c r="K40" s="54"/>
      <c r="L40" s="54"/>
      <c r="M40" s="54"/>
      <c r="N40" s="54"/>
      <c r="O40" s="54"/>
      <c r="P40" s="54"/>
      <c r="Q40" s="54"/>
      <c r="R40" s="54"/>
      <c r="S40" s="54"/>
      <c r="T40" s="54"/>
      <c r="U40" s="99"/>
      <c r="V40" s="101"/>
      <c r="W40" s="101"/>
      <c r="X40" s="101"/>
      <c r="Y40" s="101"/>
      <c r="Z40" s="101"/>
      <c r="AA40" s="101"/>
      <c r="AB40" s="101"/>
      <c r="AC40" s="101"/>
      <c r="AD40" s="101"/>
      <c r="AE40" s="101"/>
      <c r="AF40" s="101"/>
      <c r="AG40" s="101"/>
      <c r="AH40" s="101"/>
      <c r="AI40" s="101"/>
      <c r="AJ40" s="101"/>
      <c r="AK40" s="101"/>
      <c r="AL40" s="125"/>
      <c r="AM40" s="125"/>
      <c r="AN40" s="125"/>
      <c r="AO40" s="125"/>
      <c r="AP40" s="125"/>
      <c r="AQ40" s="125"/>
      <c r="AR40" s="125"/>
      <c r="AS40" s="125"/>
      <c r="AT40" s="125"/>
      <c r="AU40" s="125"/>
      <c r="AV40" s="125"/>
      <c r="AW40" s="125"/>
      <c r="AX40" s="125"/>
      <c r="AY40" s="125"/>
      <c r="AZ40" s="127"/>
      <c r="BA40" s="51"/>
      <c r="BB40" s="51"/>
      <c r="BC40" s="51"/>
      <c r="BD40" s="51"/>
      <c r="BE40" s="51"/>
      <c r="BF40" s="51"/>
      <c r="BG40" s="51"/>
      <c r="BH40" s="51"/>
      <c r="BI40" s="51"/>
      <c r="BJ40" s="51"/>
    </row>
    <row r="41" spans="1:62" ht="93" customHeight="1" x14ac:dyDescent="0.25">
      <c r="A41" s="35" t="s">
        <v>298</v>
      </c>
      <c r="B41" s="35" t="s">
        <v>74</v>
      </c>
      <c r="C41" s="35" t="s">
        <v>171</v>
      </c>
      <c r="D41" s="147" t="s">
        <v>299</v>
      </c>
      <c r="E41" s="147" t="s">
        <v>300</v>
      </c>
      <c r="F41" s="35">
        <v>1134</v>
      </c>
      <c r="G41" s="147" t="s">
        <v>301</v>
      </c>
      <c r="H41" s="54"/>
      <c r="I41" s="54"/>
      <c r="J41" s="54"/>
      <c r="K41" s="54"/>
      <c r="L41" s="54"/>
      <c r="M41" s="54"/>
      <c r="N41" s="54"/>
      <c r="O41" s="54"/>
      <c r="P41" s="54"/>
      <c r="Q41" s="54"/>
      <c r="R41" s="54"/>
      <c r="S41" s="54"/>
      <c r="T41" s="54"/>
      <c r="U41" s="99"/>
      <c r="V41" s="101"/>
      <c r="W41" s="101"/>
      <c r="X41" s="101"/>
      <c r="Y41" s="101"/>
      <c r="Z41" s="101"/>
      <c r="AA41" s="101"/>
      <c r="AB41" s="101"/>
      <c r="AC41" s="101"/>
      <c r="AD41" s="101"/>
      <c r="AE41" s="101"/>
      <c r="AF41" s="101"/>
      <c r="AG41" s="101"/>
      <c r="AH41" s="101"/>
      <c r="AI41" s="101"/>
      <c r="AJ41" s="101"/>
      <c r="AK41" s="101"/>
      <c r="AL41" s="125"/>
      <c r="AM41" s="125"/>
      <c r="AN41" s="125"/>
      <c r="AO41" s="125"/>
      <c r="AP41" s="125"/>
      <c r="AQ41" s="125"/>
      <c r="AR41" s="125"/>
      <c r="AS41" s="125"/>
      <c r="AT41" s="125"/>
      <c r="AU41" s="125"/>
      <c r="AV41" s="125"/>
      <c r="AW41" s="125"/>
      <c r="AX41" s="125"/>
      <c r="AY41" s="125"/>
      <c r="AZ41" s="127"/>
      <c r="BA41" s="51"/>
      <c r="BB41" s="51"/>
      <c r="BC41" s="51"/>
      <c r="BD41" s="51"/>
      <c r="BE41" s="51"/>
      <c r="BF41" s="51"/>
      <c r="BG41" s="51"/>
      <c r="BH41" s="51"/>
      <c r="BI41" s="51"/>
      <c r="BJ41" s="51"/>
    </row>
    <row r="42" spans="1:62" ht="93" customHeight="1" x14ac:dyDescent="0.25">
      <c r="A42" s="35" t="s">
        <v>242</v>
      </c>
      <c r="B42" s="35" t="s">
        <v>193</v>
      </c>
      <c r="C42" s="35" t="s">
        <v>68</v>
      </c>
      <c r="D42" s="147" t="s">
        <v>302</v>
      </c>
      <c r="E42" s="147"/>
      <c r="F42" s="35">
        <v>1041</v>
      </c>
      <c r="G42" s="147" t="s">
        <v>305</v>
      </c>
      <c r="H42" s="54"/>
      <c r="I42" s="54"/>
      <c r="J42" s="54"/>
      <c r="K42" s="54"/>
      <c r="L42" s="54"/>
      <c r="M42" s="54"/>
      <c r="N42" s="54"/>
      <c r="O42" s="54"/>
      <c r="P42" s="54"/>
      <c r="Q42" s="54"/>
      <c r="R42" s="54"/>
      <c r="S42" s="54"/>
      <c r="T42" s="54"/>
      <c r="U42" s="99"/>
      <c r="V42" s="101"/>
      <c r="W42" s="101"/>
      <c r="X42" s="101"/>
      <c r="Y42" s="101"/>
      <c r="Z42" s="101"/>
      <c r="AA42" s="101"/>
      <c r="AB42" s="101"/>
      <c r="AC42" s="101"/>
      <c r="AD42" s="101"/>
      <c r="AE42" s="101"/>
      <c r="AF42" s="101"/>
      <c r="AG42" s="101"/>
      <c r="AH42" s="101"/>
      <c r="AI42" s="101"/>
      <c r="AJ42" s="101"/>
      <c r="AK42" s="101"/>
      <c r="AL42" s="125"/>
      <c r="AM42" s="125"/>
      <c r="AN42" s="125"/>
      <c r="AO42" s="125"/>
      <c r="AP42" s="125"/>
      <c r="AQ42" s="125"/>
      <c r="AR42" s="125"/>
      <c r="AS42" s="125"/>
      <c r="AT42" s="125"/>
      <c r="AU42" s="125"/>
      <c r="AV42" s="125"/>
      <c r="AW42" s="125"/>
      <c r="AX42" s="125"/>
      <c r="AY42" s="125"/>
      <c r="AZ42" s="127"/>
      <c r="BA42" s="51"/>
      <c r="BB42" s="51"/>
      <c r="BC42" s="51"/>
      <c r="BD42" s="51"/>
      <c r="BE42" s="51"/>
      <c r="BF42" s="51"/>
      <c r="BG42" s="51"/>
      <c r="BH42" s="51"/>
      <c r="BI42" s="51"/>
      <c r="BJ42" s="51"/>
    </row>
    <row r="43" spans="1:62" ht="93" customHeight="1" x14ac:dyDescent="0.25">
      <c r="A43" s="35" t="s">
        <v>333</v>
      </c>
      <c r="B43" s="35" t="s">
        <v>311</v>
      </c>
      <c r="C43" s="35" t="s">
        <v>177</v>
      </c>
      <c r="D43" s="147" t="s">
        <v>73</v>
      </c>
      <c r="E43" s="147"/>
      <c r="F43" s="147">
        <v>1078</v>
      </c>
      <c r="G43" s="147" t="s">
        <v>312</v>
      </c>
      <c r="H43" s="3"/>
      <c r="I43" s="3"/>
      <c r="J43" s="3"/>
      <c r="K43" s="3"/>
      <c r="L43" s="3"/>
      <c r="M43" s="3"/>
      <c r="N43" s="3"/>
      <c r="O43" s="3"/>
      <c r="P43" s="3"/>
      <c r="Q43" s="3"/>
      <c r="R43" s="3"/>
      <c r="S43" s="3"/>
      <c r="T43" s="3"/>
      <c r="U43" s="141"/>
      <c r="V43" s="142"/>
      <c r="W43" s="142"/>
      <c r="X43" s="142"/>
      <c r="Y43" s="142"/>
      <c r="Z43" s="142"/>
      <c r="AA43" s="142"/>
      <c r="AB43" s="142"/>
      <c r="AC43" s="142"/>
      <c r="AD43" s="142"/>
      <c r="AE43" s="142"/>
      <c r="AF43" s="142"/>
      <c r="AG43" s="142"/>
      <c r="AH43" s="142"/>
      <c r="AI43" s="142"/>
      <c r="AJ43" s="142"/>
      <c r="AK43" s="142"/>
      <c r="AL43" s="8"/>
      <c r="AM43" s="8"/>
      <c r="AN43" s="8"/>
      <c r="AO43" s="8"/>
      <c r="AP43" s="8"/>
      <c r="AQ43" s="8"/>
      <c r="AR43" s="8"/>
      <c r="AS43" s="8"/>
      <c r="AT43" s="8"/>
      <c r="AU43" s="8"/>
      <c r="AV43" s="8"/>
      <c r="AW43" s="8"/>
      <c r="AX43" s="8"/>
      <c r="AY43" s="8"/>
      <c r="AZ43" s="148"/>
      <c r="BA43" s="10"/>
      <c r="BB43" s="10"/>
      <c r="BC43" s="10"/>
      <c r="BD43" s="10"/>
      <c r="BE43" s="10"/>
      <c r="BF43" s="10"/>
      <c r="BG43" s="10"/>
      <c r="BH43" s="10"/>
      <c r="BI43" s="10"/>
      <c r="BJ43" s="10"/>
    </row>
    <row r="44" spans="1:62" ht="93" customHeight="1" x14ac:dyDescent="0.25">
      <c r="A44" s="35" t="s">
        <v>208</v>
      </c>
      <c r="B44" s="35" t="s">
        <v>316</v>
      </c>
      <c r="C44" s="35" t="s">
        <v>252</v>
      </c>
      <c r="D44" s="147" t="s">
        <v>318</v>
      </c>
      <c r="E44" s="147"/>
      <c r="F44" s="147">
        <v>1130</v>
      </c>
      <c r="G44" s="147" t="s">
        <v>319</v>
      </c>
      <c r="H44" s="3"/>
      <c r="I44" s="3"/>
      <c r="J44" s="3"/>
      <c r="K44" s="3"/>
      <c r="L44" s="3"/>
      <c r="M44" s="3"/>
      <c r="N44" s="3"/>
      <c r="O44" s="3"/>
      <c r="P44" s="3"/>
      <c r="Q44" s="3"/>
      <c r="R44" s="3"/>
      <c r="S44" s="3"/>
      <c r="T44" s="3"/>
      <c r="U44" s="141"/>
      <c r="V44" s="142"/>
      <c r="W44" s="142"/>
      <c r="X44" s="142"/>
      <c r="Y44" s="142"/>
      <c r="Z44" s="142"/>
      <c r="AA44" s="142"/>
      <c r="AB44" s="142"/>
      <c r="AC44" s="142"/>
      <c r="AD44" s="142"/>
      <c r="AE44" s="142"/>
      <c r="AF44" s="142"/>
      <c r="AG44" s="142"/>
      <c r="AH44" s="142"/>
      <c r="AI44" s="142"/>
      <c r="AJ44" s="142"/>
      <c r="AK44" s="142"/>
      <c r="AL44" s="8"/>
      <c r="AM44" s="8"/>
      <c r="AN44" s="8"/>
      <c r="AO44" s="8"/>
      <c r="AP44" s="8"/>
      <c r="AQ44" s="8"/>
      <c r="AR44" s="8"/>
      <c r="AS44" s="8"/>
      <c r="AT44" s="8"/>
      <c r="AU44" s="8"/>
      <c r="AV44" s="8"/>
      <c r="AW44" s="8"/>
      <c r="AX44" s="8"/>
      <c r="AY44" s="8"/>
      <c r="AZ44" s="148"/>
      <c r="BA44" s="10"/>
      <c r="BB44" s="10"/>
      <c r="BC44" s="10"/>
      <c r="BD44" s="10"/>
      <c r="BE44" s="10"/>
      <c r="BF44" s="10"/>
      <c r="BG44" s="10"/>
      <c r="BH44" s="10"/>
      <c r="BI44" s="10"/>
      <c r="BJ44" s="10"/>
    </row>
    <row r="45" spans="1:62" ht="93" customHeight="1" x14ac:dyDescent="0.25">
      <c r="A45" s="35" t="s">
        <v>224</v>
      </c>
      <c r="B45" s="34" t="s">
        <v>69</v>
      </c>
      <c r="C45" s="35" t="s">
        <v>313</v>
      </c>
      <c r="D45" s="147" t="s">
        <v>324</v>
      </c>
      <c r="E45" s="147"/>
      <c r="F45" s="147"/>
      <c r="G45" s="149"/>
      <c r="H45" s="3"/>
      <c r="I45" s="3"/>
      <c r="J45" s="3"/>
      <c r="K45" s="3"/>
      <c r="L45" s="3"/>
      <c r="M45" s="3"/>
      <c r="N45" s="3"/>
      <c r="O45" s="3"/>
      <c r="P45" s="3"/>
      <c r="Q45" s="3"/>
      <c r="R45" s="3"/>
      <c r="S45" s="3"/>
      <c r="T45" s="3"/>
      <c r="U45" s="141"/>
      <c r="V45" s="142"/>
      <c r="W45" s="142"/>
      <c r="X45" s="142"/>
      <c r="Y45" s="142"/>
      <c r="Z45" s="142"/>
      <c r="AA45" s="142"/>
      <c r="AB45" s="142"/>
      <c r="AC45" s="142"/>
      <c r="AD45" s="142"/>
      <c r="AE45" s="142"/>
      <c r="AF45" s="142"/>
      <c r="AG45" s="142"/>
      <c r="AH45" s="142"/>
      <c r="AI45" s="142"/>
      <c r="AJ45" s="142"/>
      <c r="AK45" s="142"/>
      <c r="AL45" s="8"/>
      <c r="AM45" s="8"/>
      <c r="AN45" s="8"/>
      <c r="AO45" s="8"/>
      <c r="AP45" s="8"/>
      <c r="AQ45" s="8"/>
      <c r="AR45" s="8"/>
      <c r="AS45" s="8"/>
      <c r="AT45" s="8"/>
      <c r="AU45" s="8"/>
      <c r="AV45" s="8"/>
      <c r="AW45" s="8"/>
      <c r="AX45" s="8"/>
      <c r="AY45" s="8"/>
      <c r="AZ45" s="148"/>
      <c r="BA45" s="10"/>
      <c r="BB45" s="10"/>
      <c r="BC45" s="10"/>
      <c r="BD45" s="10"/>
      <c r="BE45" s="10"/>
      <c r="BF45" s="10"/>
      <c r="BG45" s="10"/>
      <c r="BH45" s="10"/>
      <c r="BI45" s="10"/>
      <c r="BJ45" s="10"/>
    </row>
    <row r="46" spans="1:62" ht="93" customHeight="1" x14ac:dyDescent="0.25">
      <c r="A46" s="35" t="s">
        <v>230</v>
      </c>
      <c r="B46" s="35" t="s">
        <v>262</v>
      </c>
      <c r="C46" s="35" t="s">
        <v>325</v>
      </c>
      <c r="D46" s="147" t="s">
        <v>263</v>
      </c>
      <c r="E46" s="147"/>
      <c r="F46" s="147"/>
      <c r="G46" s="149"/>
      <c r="H46" s="3"/>
      <c r="I46" s="3"/>
      <c r="J46" s="3"/>
      <c r="K46" s="3"/>
      <c r="L46" s="3"/>
      <c r="M46" s="3"/>
      <c r="N46" s="3"/>
      <c r="O46" s="3"/>
      <c r="P46" s="3"/>
      <c r="Q46" s="3"/>
      <c r="R46" s="3"/>
      <c r="S46" s="3"/>
      <c r="T46" s="3"/>
      <c r="U46" s="141"/>
      <c r="V46" s="142"/>
      <c r="W46" s="142"/>
      <c r="X46" s="142"/>
      <c r="Y46" s="142"/>
      <c r="Z46" s="142"/>
      <c r="AA46" s="142"/>
      <c r="AB46" s="142"/>
      <c r="AC46" s="142"/>
      <c r="AD46" s="142"/>
      <c r="AE46" s="142"/>
      <c r="AF46" s="142"/>
      <c r="AG46" s="142"/>
      <c r="AH46" s="142"/>
      <c r="AI46" s="142"/>
      <c r="AJ46" s="142"/>
      <c r="AK46" s="142"/>
      <c r="AL46" s="8"/>
      <c r="AM46" s="8"/>
      <c r="AN46" s="8"/>
      <c r="AO46" s="8"/>
      <c r="AP46" s="8"/>
      <c r="AQ46" s="8"/>
      <c r="AR46" s="8"/>
      <c r="AS46" s="8"/>
      <c r="AT46" s="8"/>
      <c r="AU46" s="8"/>
      <c r="AV46" s="8"/>
      <c r="AW46" s="8"/>
      <c r="AX46" s="8"/>
      <c r="AY46" s="8"/>
      <c r="AZ46" s="148"/>
      <c r="BA46" s="10"/>
      <c r="BB46" s="10"/>
      <c r="BC46" s="10"/>
      <c r="BD46" s="10"/>
      <c r="BE46" s="10"/>
      <c r="BF46" s="10"/>
      <c r="BG46" s="10"/>
      <c r="BH46" s="10"/>
      <c r="BI46" s="10"/>
      <c r="BJ46" s="10"/>
    </row>
    <row r="47" spans="1:62" ht="93" customHeight="1" x14ac:dyDescent="0.25">
      <c r="A47" s="35" t="s">
        <v>188</v>
      </c>
      <c r="B47" s="35" t="s">
        <v>144</v>
      </c>
      <c r="C47" s="35"/>
      <c r="D47" s="147" t="s">
        <v>194</v>
      </c>
      <c r="E47" s="147"/>
      <c r="F47" s="147"/>
      <c r="G47" s="149"/>
      <c r="H47" s="3"/>
      <c r="I47" s="3"/>
      <c r="J47" s="3"/>
      <c r="K47" s="3"/>
      <c r="L47" s="3"/>
      <c r="M47" s="3"/>
      <c r="N47" s="3"/>
      <c r="O47" s="3"/>
      <c r="P47" s="3"/>
      <c r="Q47" s="3"/>
      <c r="R47" s="3"/>
      <c r="S47" s="3"/>
      <c r="T47" s="3"/>
      <c r="U47" s="141"/>
      <c r="V47" s="142"/>
      <c r="W47" s="142"/>
      <c r="X47" s="142"/>
      <c r="Y47" s="142"/>
      <c r="Z47" s="142"/>
      <c r="AA47" s="142"/>
      <c r="AB47" s="142"/>
      <c r="AC47" s="142"/>
      <c r="AD47" s="142"/>
      <c r="AE47" s="142"/>
      <c r="AF47" s="142"/>
      <c r="AG47" s="142"/>
      <c r="AH47" s="142"/>
      <c r="AI47" s="142"/>
      <c r="AJ47" s="142"/>
      <c r="AK47" s="142"/>
      <c r="AL47" s="8"/>
      <c r="AM47" s="8"/>
      <c r="AN47" s="8"/>
      <c r="AO47" s="8"/>
      <c r="AP47" s="8"/>
      <c r="AQ47" s="8"/>
      <c r="AR47" s="8"/>
      <c r="AS47" s="8"/>
      <c r="AT47" s="8"/>
      <c r="AU47" s="8"/>
      <c r="AV47" s="8"/>
      <c r="AW47" s="8"/>
      <c r="AX47" s="8"/>
      <c r="AY47" s="8"/>
      <c r="AZ47" s="148"/>
      <c r="BA47" s="10"/>
      <c r="BB47" s="10"/>
      <c r="BC47" s="10"/>
      <c r="BD47" s="10"/>
      <c r="BE47" s="10"/>
      <c r="BF47" s="10"/>
      <c r="BG47" s="10"/>
      <c r="BH47" s="10"/>
      <c r="BI47" s="10"/>
      <c r="BJ47" s="10"/>
    </row>
    <row r="48" spans="1:62" ht="93" customHeight="1" x14ac:dyDescent="0.25">
      <c r="A48" s="35" t="s">
        <v>137</v>
      </c>
      <c r="B48" s="35" t="s">
        <v>356</v>
      </c>
      <c r="C48" s="35"/>
      <c r="D48" s="147" t="s">
        <v>254</v>
      </c>
      <c r="E48" s="147"/>
      <c r="F48" s="147"/>
      <c r="G48" s="149"/>
      <c r="H48" s="3"/>
      <c r="I48" s="3"/>
      <c r="J48" s="3"/>
      <c r="K48" s="3"/>
      <c r="L48" s="3"/>
      <c r="M48" s="3"/>
      <c r="N48" s="3"/>
      <c r="O48" s="3"/>
      <c r="P48" s="3"/>
      <c r="Q48" s="3"/>
      <c r="R48" s="3"/>
      <c r="S48" s="3"/>
      <c r="T48" s="3"/>
      <c r="U48" s="141"/>
      <c r="V48" s="142"/>
      <c r="W48" s="142"/>
      <c r="X48" s="142"/>
      <c r="Y48" s="142"/>
      <c r="Z48" s="142"/>
      <c r="AA48" s="142"/>
      <c r="AB48" s="142"/>
      <c r="AC48" s="142"/>
      <c r="AD48" s="142"/>
      <c r="AE48" s="142"/>
      <c r="AF48" s="142"/>
      <c r="AG48" s="142"/>
      <c r="AH48" s="142"/>
      <c r="AI48" s="142"/>
      <c r="AJ48" s="142"/>
      <c r="AK48" s="142"/>
      <c r="AL48" s="8"/>
      <c r="AM48" s="8"/>
      <c r="AN48" s="8"/>
      <c r="AO48" s="8"/>
      <c r="AP48" s="8"/>
      <c r="AQ48" s="8"/>
      <c r="AR48" s="8"/>
      <c r="AS48" s="8"/>
      <c r="AT48" s="8"/>
      <c r="AU48" s="8"/>
      <c r="AV48" s="8"/>
      <c r="AW48" s="8"/>
      <c r="AX48" s="8"/>
      <c r="AY48" s="8"/>
      <c r="AZ48" s="148"/>
      <c r="BA48" s="10"/>
      <c r="BB48" s="10"/>
      <c r="BC48" s="10"/>
      <c r="BD48" s="10"/>
      <c r="BE48" s="10"/>
      <c r="BF48" s="10"/>
      <c r="BG48" s="10"/>
      <c r="BH48" s="10"/>
      <c r="BI48" s="10"/>
      <c r="BJ48" s="10"/>
    </row>
    <row r="49" spans="1:62" ht="93" customHeight="1" x14ac:dyDescent="0.25">
      <c r="A49" s="35" t="s">
        <v>331</v>
      </c>
      <c r="B49" s="35" t="s">
        <v>253</v>
      </c>
      <c r="C49" s="152"/>
      <c r="D49" s="147" t="s">
        <v>334</v>
      </c>
      <c r="E49" s="147"/>
      <c r="F49" s="147"/>
      <c r="G49" s="149"/>
      <c r="H49" s="3"/>
      <c r="I49" s="3"/>
      <c r="J49" s="3"/>
      <c r="K49" s="3"/>
      <c r="L49" s="3"/>
      <c r="M49" s="3"/>
      <c r="N49" s="3"/>
      <c r="O49" s="3"/>
      <c r="P49" s="3"/>
      <c r="Q49" s="3"/>
      <c r="R49" s="3"/>
      <c r="S49" s="3"/>
      <c r="T49" s="3"/>
      <c r="U49" s="141"/>
      <c r="V49" s="142"/>
      <c r="W49" s="142"/>
      <c r="X49" s="142"/>
      <c r="Y49" s="142"/>
      <c r="Z49" s="142"/>
      <c r="AA49" s="142"/>
      <c r="AB49" s="142"/>
      <c r="AC49" s="142"/>
      <c r="AD49" s="142"/>
      <c r="AE49" s="142"/>
      <c r="AF49" s="142"/>
      <c r="AG49" s="142"/>
      <c r="AH49" s="142"/>
      <c r="AI49" s="142"/>
      <c r="AJ49" s="142"/>
      <c r="AK49" s="142"/>
      <c r="AL49" s="8"/>
      <c r="AM49" s="8"/>
      <c r="AN49" s="8"/>
      <c r="AO49" s="8"/>
      <c r="AP49" s="8"/>
      <c r="AQ49" s="8"/>
      <c r="AR49" s="8"/>
      <c r="AS49" s="8"/>
      <c r="AT49" s="8"/>
      <c r="AU49" s="8"/>
      <c r="AV49" s="8"/>
      <c r="AW49" s="8"/>
      <c r="AX49" s="8"/>
      <c r="AY49" s="8"/>
      <c r="AZ49" s="148"/>
      <c r="BA49" s="10"/>
      <c r="BB49" s="10"/>
      <c r="BC49" s="10"/>
      <c r="BD49" s="10"/>
      <c r="BE49" s="10"/>
      <c r="BF49" s="10"/>
      <c r="BG49" s="10"/>
      <c r="BH49" s="10"/>
      <c r="BI49" s="10"/>
      <c r="BJ49" s="10"/>
    </row>
    <row r="50" spans="1:62" ht="93" customHeight="1" x14ac:dyDescent="0.25">
      <c r="A50" s="35" t="s">
        <v>71</v>
      </c>
      <c r="B50" s="35" t="s">
        <v>340</v>
      </c>
      <c r="C50" s="152"/>
      <c r="D50" s="147" t="s">
        <v>151</v>
      </c>
      <c r="E50" s="147"/>
      <c r="F50" s="147"/>
      <c r="G50" s="149"/>
      <c r="H50" s="3"/>
      <c r="I50" s="3"/>
      <c r="J50" s="3"/>
      <c r="K50" s="3"/>
      <c r="L50" s="3"/>
      <c r="M50" s="3"/>
      <c r="N50" s="3"/>
      <c r="O50" s="3"/>
      <c r="P50" s="3"/>
      <c r="Q50" s="3"/>
      <c r="R50" s="3"/>
      <c r="S50" s="3"/>
      <c r="T50" s="3"/>
      <c r="U50" s="141"/>
      <c r="V50" s="142"/>
      <c r="W50" s="142"/>
      <c r="X50" s="142"/>
      <c r="Y50" s="142"/>
      <c r="Z50" s="142"/>
      <c r="AA50" s="142"/>
      <c r="AB50" s="142"/>
      <c r="AC50" s="142"/>
      <c r="AD50" s="142"/>
      <c r="AE50" s="142"/>
      <c r="AF50" s="142"/>
      <c r="AG50" s="142"/>
      <c r="AH50" s="142"/>
      <c r="AI50" s="142"/>
      <c r="AJ50" s="142"/>
      <c r="AK50" s="142"/>
      <c r="AL50" s="8"/>
      <c r="AM50" s="8"/>
      <c r="AN50" s="8"/>
      <c r="AO50" s="8"/>
      <c r="AP50" s="8"/>
      <c r="AQ50" s="8"/>
      <c r="AR50" s="8"/>
      <c r="AS50" s="8"/>
      <c r="AT50" s="8"/>
      <c r="AU50" s="8"/>
      <c r="AV50" s="8"/>
      <c r="AW50" s="8"/>
      <c r="AX50" s="8"/>
      <c r="AY50" s="8"/>
      <c r="AZ50" s="148"/>
      <c r="BA50" s="10"/>
      <c r="BB50" s="10"/>
      <c r="BC50" s="10"/>
      <c r="BD50" s="10"/>
      <c r="BE50" s="10"/>
      <c r="BF50" s="10"/>
      <c r="BG50" s="10"/>
      <c r="BH50" s="10"/>
      <c r="BI50" s="10"/>
      <c r="BJ50" s="10"/>
    </row>
    <row r="51" spans="1:62" ht="93" customHeight="1" x14ac:dyDescent="0.25">
      <c r="A51" s="35" t="s">
        <v>66</v>
      </c>
      <c r="B51" s="35" t="s">
        <v>341</v>
      </c>
      <c r="C51" s="152"/>
      <c r="D51" s="147" t="s">
        <v>76</v>
      </c>
      <c r="E51" s="147"/>
      <c r="F51" s="147"/>
      <c r="G51" s="149"/>
      <c r="H51" s="3"/>
      <c r="I51" s="3"/>
      <c r="J51" s="3"/>
      <c r="K51" s="3"/>
      <c r="L51" s="3"/>
      <c r="M51" s="3"/>
      <c r="N51" s="3"/>
      <c r="O51" s="3"/>
      <c r="P51" s="3"/>
      <c r="Q51" s="3"/>
      <c r="R51" s="3"/>
      <c r="S51" s="3"/>
      <c r="T51" s="3"/>
      <c r="U51" s="141"/>
      <c r="V51" s="142"/>
      <c r="W51" s="142"/>
      <c r="X51" s="142"/>
      <c r="Y51" s="142"/>
      <c r="Z51" s="142"/>
      <c r="AA51" s="142"/>
      <c r="AB51" s="142"/>
      <c r="AC51" s="142"/>
      <c r="AD51" s="142"/>
      <c r="AE51" s="142"/>
      <c r="AF51" s="142"/>
      <c r="AG51" s="142"/>
      <c r="AH51" s="142"/>
      <c r="AI51" s="142"/>
      <c r="AJ51" s="142"/>
      <c r="AK51" s="142"/>
      <c r="AL51" s="8"/>
      <c r="AM51" s="8"/>
      <c r="AN51" s="8"/>
      <c r="AO51" s="8"/>
      <c r="AP51" s="8"/>
      <c r="AQ51" s="8"/>
      <c r="AR51" s="8"/>
      <c r="AS51" s="8"/>
      <c r="AT51" s="8"/>
      <c r="AU51" s="8"/>
      <c r="AV51" s="8"/>
      <c r="AW51" s="8"/>
      <c r="AX51" s="8"/>
      <c r="AY51" s="8"/>
      <c r="AZ51" s="148"/>
      <c r="BA51" s="10"/>
      <c r="BB51" s="10"/>
      <c r="BC51" s="10"/>
      <c r="BD51" s="10"/>
      <c r="BE51" s="10"/>
      <c r="BF51" s="10"/>
      <c r="BG51" s="10"/>
      <c r="BH51" s="10"/>
      <c r="BI51" s="10"/>
      <c r="BJ51" s="10"/>
    </row>
    <row r="52" spans="1:62" ht="93" customHeight="1" x14ac:dyDescent="0.25">
      <c r="A52" s="35"/>
      <c r="B52" s="35" t="s">
        <v>348</v>
      </c>
      <c r="C52" s="152"/>
      <c r="D52" s="147" t="s">
        <v>349</v>
      </c>
      <c r="E52" s="147"/>
      <c r="F52" s="147"/>
      <c r="G52" s="149"/>
      <c r="H52" s="3"/>
      <c r="I52" s="3"/>
      <c r="J52" s="3"/>
      <c r="K52" s="3"/>
      <c r="L52" s="3"/>
      <c r="M52" s="3"/>
      <c r="N52" s="3"/>
      <c r="O52" s="3"/>
      <c r="P52" s="3"/>
      <c r="Q52" s="3"/>
      <c r="R52" s="3"/>
      <c r="S52" s="3"/>
      <c r="T52" s="3"/>
      <c r="U52" s="141"/>
      <c r="V52" s="142"/>
      <c r="W52" s="142"/>
      <c r="X52" s="142"/>
      <c r="Y52" s="142"/>
      <c r="Z52" s="142"/>
      <c r="AA52" s="142"/>
      <c r="AB52" s="142"/>
      <c r="AC52" s="142"/>
      <c r="AD52" s="142"/>
      <c r="AE52" s="142"/>
      <c r="AF52" s="142"/>
      <c r="AG52" s="142"/>
      <c r="AH52" s="142"/>
      <c r="AI52" s="142"/>
      <c r="AJ52" s="142"/>
      <c r="AK52" s="142"/>
      <c r="AL52" s="8"/>
      <c r="AM52" s="8"/>
      <c r="AN52" s="8"/>
      <c r="AO52" s="8"/>
      <c r="AP52" s="8"/>
      <c r="AQ52" s="8"/>
      <c r="AR52" s="8"/>
      <c r="AS52" s="8"/>
      <c r="AT52" s="8"/>
      <c r="AU52" s="8"/>
      <c r="AV52" s="8"/>
      <c r="AW52" s="8"/>
      <c r="AX52" s="8"/>
      <c r="AY52" s="8"/>
      <c r="AZ52" s="148"/>
      <c r="BA52" s="10"/>
      <c r="BB52" s="10"/>
      <c r="BC52" s="10"/>
      <c r="BD52" s="10"/>
      <c r="BE52" s="10"/>
      <c r="BF52" s="10"/>
      <c r="BG52" s="10"/>
      <c r="BH52" s="10"/>
      <c r="BI52" s="10"/>
      <c r="BJ52" s="10"/>
    </row>
    <row r="53" spans="1:62" ht="93" customHeight="1" x14ac:dyDescent="0.25">
      <c r="A53" s="35"/>
      <c r="B53" s="35" t="s">
        <v>314</v>
      </c>
      <c r="C53" s="48"/>
      <c r="D53" s="147" t="s">
        <v>350</v>
      </c>
      <c r="E53" s="147"/>
      <c r="F53" s="147"/>
      <c r="G53" s="149"/>
      <c r="H53" s="3"/>
      <c r="I53" s="3"/>
      <c r="J53" s="3"/>
      <c r="K53" s="3"/>
      <c r="L53" s="3"/>
      <c r="M53" s="3"/>
      <c r="N53" s="3"/>
      <c r="O53" s="3"/>
      <c r="P53" s="3"/>
      <c r="Q53" s="3"/>
      <c r="R53" s="3"/>
      <c r="S53" s="3"/>
      <c r="T53" s="3"/>
      <c r="U53" s="141"/>
      <c r="V53" s="142"/>
      <c r="W53" s="142"/>
      <c r="X53" s="142"/>
      <c r="Y53" s="142"/>
      <c r="Z53" s="142"/>
      <c r="AA53" s="142"/>
      <c r="AB53" s="142"/>
      <c r="AC53" s="142"/>
      <c r="AD53" s="142"/>
      <c r="AE53" s="142"/>
      <c r="AF53" s="142"/>
      <c r="AG53" s="142"/>
      <c r="AH53" s="142"/>
      <c r="AI53" s="142"/>
      <c r="AJ53" s="142"/>
      <c r="AK53" s="142"/>
      <c r="AL53" s="8"/>
      <c r="AM53" s="8"/>
      <c r="AN53" s="8"/>
      <c r="AO53" s="8"/>
      <c r="AP53" s="8"/>
      <c r="AQ53" s="8"/>
      <c r="AR53" s="8"/>
      <c r="AS53" s="8"/>
      <c r="AT53" s="8"/>
      <c r="AU53" s="8"/>
      <c r="AV53" s="8"/>
      <c r="AW53" s="8"/>
      <c r="AX53" s="8"/>
      <c r="AY53" s="8"/>
      <c r="AZ53" s="148"/>
      <c r="BA53" s="10"/>
      <c r="BB53" s="10"/>
      <c r="BC53" s="10"/>
      <c r="BD53" s="10"/>
      <c r="BE53" s="10"/>
      <c r="BF53" s="10"/>
      <c r="BG53" s="10"/>
      <c r="BH53" s="10"/>
      <c r="BI53" s="10"/>
      <c r="BJ53" s="10"/>
    </row>
    <row r="54" spans="1:62" ht="93" customHeight="1" x14ac:dyDescent="0.25">
      <c r="A54" s="35"/>
      <c r="B54" s="35" t="s">
        <v>352</v>
      </c>
      <c r="C54" s="48"/>
      <c r="D54" s="147" t="s">
        <v>353</v>
      </c>
      <c r="E54" s="147"/>
      <c r="F54" s="147"/>
      <c r="G54" s="149"/>
      <c r="H54" s="3"/>
      <c r="I54" s="3"/>
      <c r="J54" s="3"/>
      <c r="K54" s="3"/>
      <c r="L54" s="3"/>
      <c r="M54" s="3"/>
      <c r="N54" s="3"/>
      <c r="O54" s="3"/>
      <c r="P54" s="3"/>
      <c r="Q54" s="3"/>
      <c r="R54" s="3"/>
      <c r="S54" s="3"/>
      <c r="T54" s="3"/>
      <c r="U54" s="141"/>
      <c r="V54" s="142"/>
      <c r="W54" s="142"/>
      <c r="X54" s="142"/>
      <c r="Y54" s="142"/>
      <c r="Z54" s="142"/>
      <c r="AA54" s="142"/>
      <c r="AB54" s="142"/>
      <c r="AC54" s="142"/>
      <c r="AD54" s="142"/>
      <c r="AE54" s="142"/>
      <c r="AF54" s="142"/>
      <c r="AG54" s="142"/>
      <c r="AH54" s="142"/>
      <c r="AI54" s="142"/>
      <c r="AJ54" s="142"/>
      <c r="AK54" s="142"/>
      <c r="AL54" s="8"/>
      <c r="AM54" s="8"/>
      <c r="AN54" s="8"/>
      <c r="AO54" s="8"/>
      <c r="AP54" s="8"/>
      <c r="AQ54" s="8"/>
      <c r="AR54" s="8"/>
      <c r="AS54" s="8"/>
      <c r="AT54" s="8"/>
      <c r="AU54" s="8"/>
      <c r="AV54" s="8"/>
      <c r="AW54" s="8"/>
      <c r="AX54" s="8"/>
      <c r="AY54" s="8"/>
      <c r="AZ54" s="148"/>
      <c r="BA54" s="10"/>
      <c r="BB54" s="10"/>
      <c r="BC54" s="10"/>
      <c r="BD54" s="10"/>
      <c r="BE54" s="10"/>
      <c r="BF54" s="10"/>
      <c r="BG54" s="10"/>
      <c r="BH54" s="10"/>
      <c r="BI54" s="10"/>
      <c r="BJ54" s="10"/>
    </row>
    <row r="55" spans="1:62" ht="93" customHeight="1" x14ac:dyDescent="0.25">
      <c r="A55" s="35"/>
      <c r="B55" s="34" t="s">
        <v>201</v>
      </c>
      <c r="C55" s="48"/>
      <c r="D55" s="147"/>
      <c r="E55" s="147"/>
      <c r="F55" s="147"/>
      <c r="G55" s="149"/>
      <c r="H55" s="3"/>
      <c r="I55" s="3"/>
      <c r="J55" s="3"/>
      <c r="K55" s="3"/>
      <c r="L55" s="3"/>
      <c r="M55" s="3"/>
      <c r="N55" s="3"/>
      <c r="O55" s="3"/>
      <c r="P55" s="3"/>
      <c r="Q55" s="3"/>
      <c r="R55" s="3"/>
      <c r="S55" s="3"/>
      <c r="T55" s="3"/>
      <c r="U55" s="141"/>
      <c r="V55" s="142"/>
      <c r="W55" s="142"/>
      <c r="X55" s="142"/>
      <c r="Y55" s="142"/>
      <c r="Z55" s="142"/>
      <c r="AA55" s="142"/>
      <c r="AB55" s="142"/>
      <c r="AC55" s="142"/>
      <c r="AD55" s="142"/>
      <c r="AE55" s="142"/>
      <c r="AF55" s="142"/>
      <c r="AG55" s="142"/>
      <c r="AH55" s="142"/>
      <c r="AI55" s="142"/>
      <c r="AJ55" s="142"/>
      <c r="AK55" s="142"/>
      <c r="AL55" s="8"/>
      <c r="AM55" s="8"/>
      <c r="AN55" s="8"/>
      <c r="AO55" s="8"/>
      <c r="AP55" s="8"/>
      <c r="AQ55" s="8"/>
      <c r="AR55" s="8"/>
      <c r="AS55" s="8"/>
      <c r="AT55" s="8"/>
      <c r="AU55" s="8"/>
      <c r="AV55" s="8"/>
      <c r="AW55" s="8"/>
      <c r="AX55" s="8"/>
      <c r="AY55" s="8"/>
      <c r="AZ55" s="148"/>
      <c r="BA55" s="10"/>
      <c r="BB55" s="10"/>
      <c r="BC55" s="10"/>
      <c r="BD55" s="10"/>
      <c r="BE55" s="10"/>
      <c r="BF55" s="10"/>
      <c r="BG55" s="10"/>
      <c r="BH55" s="10"/>
      <c r="BI55" s="10"/>
      <c r="BJ55" s="10"/>
    </row>
    <row r="56" spans="1:62" ht="93" customHeight="1" x14ac:dyDescent="0.25">
      <c r="A56" s="90"/>
      <c r="B56" s="48" t="s">
        <v>361</v>
      </c>
      <c r="C56" s="48"/>
      <c r="D56" s="48"/>
      <c r="E56" s="48"/>
      <c r="F56" s="147"/>
      <c r="G56" s="149"/>
      <c r="H56" s="3"/>
      <c r="I56" s="3"/>
      <c r="J56" s="3"/>
      <c r="K56" s="3"/>
      <c r="L56" s="3"/>
      <c r="M56" s="3"/>
      <c r="N56" s="3"/>
      <c r="O56" s="3"/>
      <c r="P56" s="3"/>
      <c r="Q56" s="3"/>
      <c r="R56" s="3"/>
      <c r="S56" s="3"/>
      <c r="T56" s="3"/>
      <c r="U56" s="141"/>
      <c r="V56" s="142"/>
      <c r="W56" s="142"/>
      <c r="X56" s="142"/>
      <c r="Y56" s="142"/>
      <c r="Z56" s="142"/>
      <c r="AA56" s="142"/>
      <c r="AB56" s="142"/>
      <c r="AC56" s="142"/>
      <c r="AD56" s="142"/>
      <c r="AE56" s="142"/>
      <c r="AF56" s="142"/>
      <c r="AG56" s="142"/>
      <c r="AH56" s="142"/>
      <c r="AI56" s="142"/>
      <c r="AJ56" s="142"/>
      <c r="AK56" s="142"/>
      <c r="AL56" s="8"/>
      <c r="AM56" s="8"/>
      <c r="AN56" s="8"/>
      <c r="AO56" s="8"/>
      <c r="AP56" s="8"/>
      <c r="AQ56" s="8"/>
      <c r="AR56" s="8"/>
      <c r="AS56" s="8"/>
      <c r="AT56" s="8"/>
      <c r="AU56" s="8"/>
      <c r="AV56" s="8"/>
      <c r="AW56" s="8"/>
      <c r="AX56" s="8"/>
      <c r="AY56" s="8"/>
      <c r="AZ56" s="148"/>
      <c r="BA56" s="10"/>
      <c r="BB56" s="10"/>
      <c r="BC56" s="10"/>
      <c r="BD56" s="10"/>
      <c r="BE56" s="10"/>
      <c r="BF56" s="10"/>
      <c r="BG56" s="10"/>
      <c r="BH56" s="10"/>
      <c r="BI56" s="10"/>
      <c r="BJ56" s="10"/>
    </row>
    <row r="57" spans="1:62" ht="93" customHeight="1" x14ac:dyDescent="0.25">
      <c r="A57" s="3"/>
      <c r="B57" s="3"/>
      <c r="C57" s="3"/>
      <c r="D57" s="3"/>
      <c r="E57" s="3"/>
      <c r="F57" s="141"/>
      <c r="G57" s="3"/>
      <c r="H57" s="3"/>
      <c r="I57" s="3"/>
      <c r="J57" s="3"/>
      <c r="K57" s="3"/>
      <c r="L57" s="3"/>
      <c r="M57" s="3"/>
      <c r="N57" s="3"/>
      <c r="O57" s="3"/>
      <c r="P57" s="3"/>
      <c r="Q57" s="3"/>
      <c r="R57" s="3"/>
      <c r="S57" s="3"/>
      <c r="T57" s="3"/>
      <c r="U57" s="141"/>
      <c r="V57" s="142"/>
      <c r="W57" s="142"/>
      <c r="X57" s="142"/>
      <c r="Y57" s="142"/>
      <c r="Z57" s="142"/>
      <c r="AA57" s="142"/>
      <c r="AB57" s="142"/>
      <c r="AC57" s="142"/>
      <c r="AD57" s="142"/>
      <c r="AE57" s="142"/>
      <c r="AF57" s="142"/>
      <c r="AG57" s="142"/>
      <c r="AH57" s="142"/>
      <c r="AI57" s="142"/>
      <c r="AJ57" s="142"/>
      <c r="AK57" s="142"/>
      <c r="AL57" s="8"/>
      <c r="AM57" s="8"/>
      <c r="AN57" s="8"/>
      <c r="AO57" s="8"/>
      <c r="AP57" s="8"/>
      <c r="AQ57" s="8"/>
      <c r="AR57" s="8"/>
      <c r="AS57" s="8"/>
      <c r="AT57" s="8"/>
      <c r="AU57" s="8"/>
      <c r="AV57" s="8"/>
      <c r="AW57" s="8"/>
      <c r="AX57" s="8"/>
      <c r="AY57" s="8"/>
      <c r="AZ57" s="148"/>
      <c r="BA57" s="10"/>
      <c r="BB57" s="10"/>
      <c r="BC57" s="10"/>
      <c r="BD57" s="10"/>
      <c r="BE57" s="10"/>
      <c r="BF57" s="10"/>
      <c r="BG57" s="10"/>
      <c r="BH57" s="10"/>
      <c r="BI57" s="10"/>
      <c r="BJ57" s="10"/>
    </row>
    <row r="58" spans="1:62"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8"/>
      <c r="AM58" s="8"/>
      <c r="AN58" s="8"/>
      <c r="AO58" s="8"/>
      <c r="AP58" s="8"/>
      <c r="AQ58" s="8"/>
      <c r="AR58" s="8"/>
      <c r="AS58" s="8"/>
      <c r="AT58" s="8"/>
      <c r="AU58" s="8"/>
      <c r="AV58" s="8"/>
      <c r="AW58" s="8"/>
      <c r="AX58" s="8"/>
      <c r="AY58" s="8"/>
      <c r="AZ58" s="8"/>
      <c r="BA58" s="3"/>
      <c r="BB58" s="3"/>
      <c r="BC58" s="3"/>
      <c r="BD58" s="3"/>
      <c r="BE58" s="3"/>
      <c r="BF58" s="3"/>
      <c r="BG58" s="3"/>
      <c r="BH58" s="3"/>
      <c r="BI58" s="3"/>
      <c r="BJ58" s="3"/>
    </row>
    <row r="59" spans="1:62"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8"/>
      <c r="AM59" s="8"/>
      <c r="AN59" s="8"/>
      <c r="AO59" s="8"/>
      <c r="AP59" s="8"/>
      <c r="AQ59" s="8"/>
      <c r="AR59" s="8"/>
      <c r="AS59" s="8"/>
      <c r="AT59" s="8"/>
      <c r="AU59" s="8"/>
      <c r="AV59" s="8"/>
      <c r="AW59" s="8"/>
      <c r="AX59" s="8"/>
      <c r="AY59" s="8"/>
      <c r="AZ59" s="8"/>
      <c r="BA59" s="3"/>
      <c r="BB59" s="3"/>
      <c r="BC59" s="3"/>
      <c r="BD59" s="3"/>
      <c r="BE59" s="3"/>
      <c r="BF59" s="3"/>
      <c r="BG59" s="3"/>
      <c r="BH59" s="3"/>
      <c r="BI59" s="3"/>
      <c r="BJ59" s="3"/>
    </row>
    <row r="60" spans="1:62"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8"/>
      <c r="AM60" s="8"/>
      <c r="AN60" s="8"/>
      <c r="AO60" s="8"/>
      <c r="AP60" s="8"/>
      <c r="AQ60" s="8"/>
      <c r="AR60" s="8"/>
      <c r="AS60" s="8"/>
      <c r="AT60" s="8"/>
      <c r="AU60" s="8"/>
      <c r="AV60" s="8"/>
      <c r="AW60" s="8"/>
      <c r="AX60" s="8"/>
      <c r="AY60" s="8"/>
      <c r="AZ60" s="8"/>
      <c r="BA60" s="3"/>
      <c r="BB60" s="3"/>
      <c r="BC60" s="3"/>
      <c r="BD60" s="3"/>
      <c r="BE60" s="3"/>
      <c r="BF60" s="3"/>
      <c r="BG60" s="3"/>
      <c r="BH60" s="3"/>
      <c r="BI60" s="3"/>
      <c r="BJ60" s="3"/>
    </row>
    <row r="61" spans="1:62"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8"/>
      <c r="AM61" s="8"/>
      <c r="AN61" s="8"/>
      <c r="AO61" s="8"/>
      <c r="AP61" s="8"/>
      <c r="AQ61" s="8"/>
      <c r="AR61" s="8"/>
      <c r="AS61" s="8"/>
      <c r="AT61" s="8"/>
      <c r="AU61" s="8"/>
      <c r="AV61" s="8"/>
      <c r="AW61" s="8"/>
      <c r="AX61" s="8"/>
      <c r="AY61" s="8"/>
      <c r="AZ61" s="8"/>
      <c r="BA61" s="3"/>
      <c r="BB61" s="3"/>
      <c r="BC61" s="3"/>
      <c r="BD61" s="3"/>
      <c r="BE61" s="3"/>
      <c r="BF61" s="3"/>
      <c r="BG61" s="3"/>
      <c r="BH61" s="3"/>
      <c r="BI61" s="3"/>
      <c r="BJ61" s="3"/>
    </row>
    <row r="62" spans="1:62"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8"/>
      <c r="AM62" s="8"/>
      <c r="AN62" s="8"/>
      <c r="AO62" s="8"/>
      <c r="AP62" s="8"/>
      <c r="AQ62" s="8"/>
      <c r="AR62" s="8"/>
      <c r="AS62" s="8"/>
      <c r="AT62" s="8"/>
      <c r="AU62" s="8"/>
      <c r="AV62" s="8"/>
      <c r="AW62" s="8"/>
      <c r="AX62" s="8"/>
      <c r="AY62" s="8"/>
      <c r="AZ62" s="8"/>
      <c r="BA62" s="3"/>
      <c r="BB62" s="3"/>
      <c r="BC62" s="3"/>
      <c r="BD62" s="3"/>
      <c r="BE62" s="3"/>
      <c r="BF62" s="3"/>
      <c r="BG62" s="3"/>
      <c r="BH62" s="3"/>
      <c r="BI62" s="3"/>
      <c r="BJ62" s="3"/>
    </row>
    <row r="63" spans="1:62"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8"/>
      <c r="AM63" s="8"/>
      <c r="AN63" s="8"/>
      <c r="AO63" s="8"/>
      <c r="AP63" s="8"/>
      <c r="AQ63" s="8"/>
      <c r="AR63" s="8"/>
      <c r="AS63" s="8"/>
      <c r="AT63" s="8"/>
      <c r="AU63" s="8"/>
      <c r="AV63" s="8"/>
      <c r="AW63" s="8"/>
      <c r="AX63" s="8"/>
      <c r="AY63" s="8"/>
      <c r="AZ63" s="8"/>
      <c r="BA63" s="3"/>
      <c r="BB63" s="3"/>
      <c r="BC63" s="3"/>
      <c r="BD63" s="3"/>
      <c r="BE63" s="3"/>
      <c r="BF63" s="3"/>
      <c r="BG63" s="3"/>
      <c r="BH63" s="3"/>
      <c r="BI63" s="3"/>
      <c r="BJ63" s="3"/>
    </row>
    <row r="64" spans="1:62"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8"/>
      <c r="AM64" s="8"/>
      <c r="AN64" s="8"/>
      <c r="AO64" s="8"/>
      <c r="AP64" s="8"/>
      <c r="AQ64" s="8"/>
      <c r="AR64" s="8"/>
      <c r="AS64" s="8"/>
      <c r="AT64" s="8"/>
      <c r="AU64" s="8"/>
      <c r="AV64" s="8"/>
      <c r="AW64" s="8"/>
      <c r="AX64" s="8"/>
      <c r="AY64" s="8"/>
      <c r="AZ64" s="8"/>
      <c r="BA64" s="3"/>
      <c r="BB64" s="3"/>
      <c r="BC64" s="3"/>
      <c r="BD64" s="3"/>
      <c r="BE64" s="3"/>
      <c r="BF64" s="3"/>
      <c r="BG64" s="3"/>
      <c r="BH64" s="3"/>
      <c r="BI64" s="3"/>
      <c r="BJ64" s="3"/>
    </row>
    <row r="65" spans="1:62"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8"/>
      <c r="AM65" s="8"/>
      <c r="AN65" s="8"/>
      <c r="AO65" s="8"/>
      <c r="AP65" s="8"/>
      <c r="AQ65" s="8"/>
      <c r="AR65" s="8"/>
      <c r="AS65" s="8"/>
      <c r="AT65" s="8"/>
      <c r="AU65" s="8"/>
      <c r="AV65" s="8"/>
      <c r="AW65" s="8"/>
      <c r="AX65" s="8"/>
      <c r="AY65" s="8"/>
      <c r="AZ65" s="8"/>
      <c r="BA65" s="3"/>
      <c r="BB65" s="3"/>
      <c r="BC65" s="3"/>
      <c r="BD65" s="3"/>
      <c r="BE65" s="3"/>
      <c r="BF65" s="3"/>
      <c r="BG65" s="3"/>
      <c r="BH65" s="3"/>
      <c r="BI65" s="3"/>
      <c r="BJ65" s="3"/>
    </row>
    <row r="66" spans="1:62"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8"/>
      <c r="AM66" s="8"/>
      <c r="AN66" s="8"/>
      <c r="AO66" s="8"/>
      <c r="AP66" s="8"/>
      <c r="AQ66" s="8"/>
      <c r="AR66" s="8"/>
      <c r="AS66" s="8"/>
      <c r="AT66" s="8"/>
      <c r="AU66" s="8"/>
      <c r="AV66" s="8"/>
      <c r="AW66" s="8"/>
      <c r="AX66" s="8"/>
      <c r="AY66" s="8"/>
      <c r="AZ66" s="8"/>
      <c r="BA66" s="3"/>
      <c r="BB66" s="3"/>
      <c r="BC66" s="3"/>
      <c r="BD66" s="3"/>
      <c r="BE66" s="3"/>
      <c r="BF66" s="3"/>
      <c r="BG66" s="3"/>
      <c r="BH66" s="3"/>
      <c r="BI66" s="3"/>
      <c r="BJ66" s="3"/>
    </row>
    <row r="67" spans="1:62"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8"/>
      <c r="AM67" s="8"/>
      <c r="AN67" s="8"/>
      <c r="AO67" s="8"/>
      <c r="AP67" s="8"/>
      <c r="AQ67" s="8"/>
      <c r="AR67" s="8"/>
      <c r="AS67" s="8"/>
      <c r="AT67" s="8"/>
      <c r="AU67" s="8"/>
      <c r="AV67" s="8"/>
      <c r="AW67" s="8"/>
      <c r="AX67" s="8"/>
      <c r="AY67" s="8"/>
      <c r="AZ67" s="8"/>
      <c r="BA67" s="3"/>
      <c r="BB67" s="3"/>
      <c r="BC67" s="3"/>
      <c r="BD67" s="3"/>
      <c r="BE67" s="3"/>
      <c r="BF67" s="3"/>
      <c r="BG67" s="3"/>
      <c r="BH67" s="3"/>
      <c r="BI67" s="3"/>
      <c r="BJ67" s="3"/>
    </row>
    <row r="68" spans="1:62"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8"/>
      <c r="AM68" s="8"/>
      <c r="AN68" s="8"/>
      <c r="AO68" s="8"/>
      <c r="AP68" s="8"/>
      <c r="AQ68" s="8"/>
      <c r="AR68" s="8"/>
      <c r="AS68" s="8"/>
      <c r="AT68" s="8"/>
      <c r="AU68" s="8"/>
      <c r="AV68" s="8"/>
      <c r="AW68" s="8"/>
      <c r="AX68" s="8"/>
      <c r="AY68" s="8"/>
      <c r="AZ68" s="8"/>
      <c r="BA68" s="3"/>
      <c r="BB68" s="3"/>
      <c r="BC68" s="3"/>
      <c r="BD68" s="3"/>
      <c r="BE68" s="3"/>
      <c r="BF68" s="3"/>
      <c r="BG68" s="3"/>
      <c r="BH68" s="3"/>
      <c r="BI68" s="3"/>
      <c r="BJ68" s="3"/>
    </row>
    <row r="69" spans="1:62"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8"/>
      <c r="AM69" s="8"/>
      <c r="AN69" s="8"/>
      <c r="AO69" s="8"/>
      <c r="AP69" s="8"/>
      <c r="AQ69" s="8"/>
      <c r="AR69" s="8"/>
      <c r="AS69" s="8"/>
      <c r="AT69" s="8"/>
      <c r="AU69" s="8"/>
      <c r="AV69" s="8"/>
      <c r="AW69" s="8"/>
      <c r="AX69" s="8"/>
      <c r="AY69" s="8"/>
      <c r="AZ69" s="8"/>
      <c r="BA69" s="3"/>
      <c r="BB69" s="3"/>
      <c r="BC69" s="3"/>
      <c r="BD69" s="3"/>
      <c r="BE69" s="3"/>
      <c r="BF69" s="3"/>
      <c r="BG69" s="3"/>
      <c r="BH69" s="3"/>
      <c r="BI69" s="3"/>
      <c r="BJ69" s="3"/>
    </row>
    <row r="70" spans="1:62"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8"/>
      <c r="AM70" s="8"/>
      <c r="AN70" s="8"/>
      <c r="AO70" s="8"/>
      <c r="AP70" s="8"/>
      <c r="AQ70" s="8"/>
      <c r="AR70" s="8"/>
      <c r="AS70" s="8"/>
      <c r="AT70" s="8"/>
      <c r="AU70" s="8"/>
      <c r="AV70" s="8"/>
      <c r="AW70" s="8"/>
      <c r="AX70" s="8"/>
      <c r="AY70" s="8"/>
      <c r="AZ70" s="8"/>
      <c r="BA70" s="3"/>
      <c r="BB70" s="3"/>
      <c r="BC70" s="3"/>
      <c r="BD70" s="3"/>
      <c r="BE70" s="3"/>
      <c r="BF70" s="3"/>
      <c r="BG70" s="3"/>
      <c r="BH70" s="3"/>
      <c r="BI70" s="3"/>
      <c r="BJ70" s="3"/>
    </row>
    <row r="71" spans="1:62"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8"/>
      <c r="AM71" s="8"/>
      <c r="AN71" s="8"/>
      <c r="AO71" s="8"/>
      <c r="AP71" s="8"/>
      <c r="AQ71" s="8"/>
      <c r="AR71" s="8"/>
      <c r="AS71" s="8"/>
      <c r="AT71" s="8"/>
      <c r="AU71" s="8"/>
      <c r="AV71" s="8"/>
      <c r="AW71" s="8"/>
      <c r="AX71" s="8"/>
      <c r="AY71" s="8"/>
      <c r="AZ71" s="8"/>
      <c r="BA71" s="3"/>
      <c r="BB71" s="3"/>
      <c r="BC71" s="3"/>
      <c r="BD71" s="3"/>
      <c r="BE71" s="3"/>
      <c r="BF71" s="3"/>
      <c r="BG71" s="3"/>
      <c r="BH71" s="3"/>
      <c r="BI71" s="3"/>
      <c r="BJ71" s="3"/>
    </row>
    <row r="72" spans="1:62"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8"/>
      <c r="AM72" s="8"/>
      <c r="AN72" s="8"/>
      <c r="AO72" s="8"/>
      <c r="AP72" s="8"/>
      <c r="AQ72" s="8"/>
      <c r="AR72" s="8"/>
      <c r="AS72" s="8"/>
      <c r="AT72" s="8"/>
      <c r="AU72" s="8"/>
      <c r="AV72" s="8"/>
      <c r="AW72" s="8"/>
      <c r="AX72" s="8"/>
      <c r="AY72" s="8"/>
      <c r="AZ72" s="8"/>
      <c r="BA72" s="3"/>
      <c r="BB72" s="3"/>
      <c r="BC72" s="3"/>
      <c r="BD72" s="3"/>
      <c r="BE72" s="3"/>
      <c r="BF72" s="3"/>
      <c r="BG72" s="3"/>
      <c r="BH72" s="3"/>
      <c r="BI72" s="3"/>
      <c r="BJ72" s="3"/>
    </row>
    <row r="73" spans="1:62"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8"/>
      <c r="AM73" s="8"/>
      <c r="AN73" s="8"/>
      <c r="AO73" s="8"/>
      <c r="AP73" s="8"/>
      <c r="AQ73" s="8"/>
      <c r="AR73" s="8"/>
      <c r="AS73" s="8"/>
      <c r="AT73" s="8"/>
      <c r="AU73" s="8"/>
      <c r="AV73" s="8"/>
      <c r="AW73" s="8"/>
      <c r="AX73" s="8"/>
      <c r="AY73" s="8"/>
      <c r="AZ73" s="8"/>
      <c r="BA73" s="3"/>
      <c r="BB73" s="3"/>
      <c r="BC73" s="3"/>
      <c r="BD73" s="3"/>
      <c r="BE73" s="3"/>
      <c r="BF73" s="3"/>
      <c r="BG73" s="3"/>
      <c r="BH73" s="3"/>
      <c r="BI73" s="3"/>
      <c r="BJ73" s="3"/>
    </row>
    <row r="74" spans="1:62"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8"/>
      <c r="AM74" s="8"/>
      <c r="AN74" s="8"/>
      <c r="AO74" s="8"/>
      <c r="AP74" s="8"/>
      <c r="AQ74" s="8"/>
      <c r="AR74" s="8"/>
      <c r="AS74" s="8"/>
      <c r="AT74" s="8"/>
      <c r="AU74" s="8"/>
      <c r="AV74" s="8"/>
      <c r="AW74" s="8"/>
      <c r="AX74" s="8"/>
      <c r="AY74" s="8"/>
      <c r="AZ74" s="8"/>
      <c r="BA74" s="3"/>
      <c r="BB74" s="3"/>
      <c r="BC74" s="3"/>
      <c r="BD74" s="3"/>
      <c r="BE74" s="3"/>
      <c r="BF74" s="3"/>
      <c r="BG74" s="3"/>
      <c r="BH74" s="3"/>
      <c r="BI74" s="3"/>
      <c r="BJ74" s="3"/>
    </row>
    <row r="75" spans="1:62"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8"/>
      <c r="AM75" s="8"/>
      <c r="AN75" s="8"/>
      <c r="AO75" s="8"/>
      <c r="AP75" s="8"/>
      <c r="AQ75" s="8"/>
      <c r="AR75" s="8"/>
      <c r="AS75" s="8"/>
      <c r="AT75" s="8"/>
      <c r="AU75" s="8"/>
      <c r="AV75" s="8"/>
      <c r="AW75" s="8"/>
      <c r="AX75" s="8"/>
      <c r="AY75" s="8"/>
      <c r="AZ75" s="8"/>
      <c r="BA75" s="3"/>
      <c r="BB75" s="3"/>
      <c r="BC75" s="3"/>
      <c r="BD75" s="3"/>
      <c r="BE75" s="3"/>
      <c r="BF75" s="3"/>
      <c r="BG75" s="3"/>
      <c r="BH75" s="3"/>
      <c r="BI75" s="3"/>
      <c r="BJ75" s="3"/>
    </row>
    <row r="76" spans="1:62"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8"/>
      <c r="AM76" s="8"/>
      <c r="AN76" s="8"/>
      <c r="AO76" s="8"/>
      <c r="AP76" s="8"/>
      <c r="AQ76" s="8"/>
      <c r="AR76" s="8"/>
      <c r="AS76" s="8"/>
      <c r="AT76" s="8"/>
      <c r="AU76" s="8"/>
      <c r="AV76" s="8"/>
      <c r="AW76" s="8"/>
      <c r="AX76" s="8"/>
      <c r="AY76" s="8"/>
      <c r="AZ76" s="8"/>
      <c r="BA76" s="3"/>
      <c r="BB76" s="3"/>
      <c r="BC76" s="3"/>
      <c r="BD76" s="3"/>
      <c r="BE76" s="3"/>
      <c r="BF76" s="3"/>
      <c r="BG76" s="3"/>
      <c r="BH76" s="3"/>
      <c r="BI76" s="3"/>
      <c r="BJ76" s="3"/>
    </row>
    <row r="77" spans="1:62"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8"/>
      <c r="AM77" s="8"/>
      <c r="AN77" s="8"/>
      <c r="AO77" s="8"/>
      <c r="AP77" s="8"/>
      <c r="AQ77" s="8"/>
      <c r="AR77" s="8"/>
      <c r="AS77" s="8"/>
      <c r="AT77" s="8"/>
      <c r="AU77" s="8"/>
      <c r="AV77" s="8"/>
      <c r="AW77" s="8"/>
      <c r="AX77" s="8"/>
      <c r="AY77" s="8"/>
      <c r="AZ77" s="8"/>
      <c r="BA77" s="3"/>
      <c r="BB77" s="3"/>
      <c r="BC77" s="3"/>
      <c r="BD77" s="3"/>
      <c r="BE77" s="3"/>
      <c r="BF77" s="3"/>
      <c r="BG77" s="3"/>
      <c r="BH77" s="3"/>
      <c r="BI77" s="3"/>
      <c r="BJ77" s="3"/>
    </row>
    <row r="78" spans="1:62" ht="93" customHeight="1" x14ac:dyDescent="0.25">
      <c r="A78" s="3"/>
      <c r="B78" s="3"/>
      <c r="C78" s="3"/>
      <c r="D78" s="3"/>
      <c r="E78" s="3"/>
      <c r="F78" s="141"/>
      <c r="G78" s="3"/>
      <c r="H78" s="3"/>
      <c r="I78" s="3"/>
      <c r="J78" s="3"/>
      <c r="K78" s="3"/>
      <c r="L78" s="3"/>
      <c r="M78" s="3"/>
      <c r="N78" s="3"/>
      <c r="O78" s="3"/>
      <c r="P78" s="3"/>
      <c r="Q78" s="3"/>
      <c r="R78" s="3"/>
      <c r="S78" s="3"/>
      <c r="T78" s="3"/>
      <c r="U78" s="141"/>
      <c r="V78" s="142"/>
      <c r="W78" s="142"/>
      <c r="X78" s="142"/>
      <c r="Y78" s="142"/>
      <c r="Z78" s="142"/>
      <c r="AA78" s="142"/>
      <c r="AB78" s="142"/>
      <c r="AC78" s="142"/>
      <c r="AD78" s="142"/>
      <c r="AE78" s="142"/>
      <c r="AF78" s="142"/>
      <c r="AG78" s="142"/>
      <c r="AH78" s="142"/>
      <c r="AI78" s="142"/>
      <c r="AJ78" s="142"/>
      <c r="AK78" s="142"/>
      <c r="AL78" s="8"/>
      <c r="AM78" s="8"/>
      <c r="AN78" s="8"/>
      <c r="AO78" s="8"/>
      <c r="AP78" s="8"/>
      <c r="AQ78" s="8"/>
      <c r="AR78" s="8"/>
      <c r="AS78" s="8"/>
      <c r="AT78" s="8"/>
      <c r="AU78" s="8"/>
      <c r="AV78" s="8"/>
      <c r="AW78" s="8"/>
      <c r="AX78" s="8"/>
      <c r="AY78" s="8"/>
      <c r="AZ78" s="148"/>
      <c r="BA78" s="10"/>
      <c r="BB78" s="10"/>
      <c r="BC78" s="10"/>
      <c r="BD78" s="10"/>
      <c r="BE78" s="10"/>
      <c r="BF78" s="10"/>
      <c r="BG78" s="10"/>
      <c r="BH78" s="10"/>
      <c r="BI78" s="10"/>
      <c r="BJ78" s="10"/>
    </row>
    <row r="79" spans="1:62" ht="93" customHeight="1" x14ac:dyDescent="0.25">
      <c r="A79" s="3"/>
      <c r="B79" s="3"/>
      <c r="C79" s="3"/>
      <c r="D79" s="3"/>
      <c r="E79" s="3"/>
      <c r="F79" s="141"/>
      <c r="G79" s="3"/>
      <c r="H79" s="3"/>
      <c r="I79" s="3"/>
      <c r="J79" s="3"/>
      <c r="K79" s="3"/>
      <c r="L79" s="3"/>
      <c r="M79" s="3"/>
      <c r="N79" s="3"/>
      <c r="O79" s="3"/>
      <c r="P79" s="3"/>
      <c r="Q79" s="3"/>
      <c r="R79" s="3"/>
      <c r="S79" s="3"/>
      <c r="T79" s="3"/>
      <c r="U79" s="141"/>
      <c r="V79" s="142"/>
      <c r="W79" s="142"/>
      <c r="X79" s="142"/>
      <c r="Y79" s="142"/>
      <c r="Z79" s="142"/>
      <c r="AA79" s="142"/>
      <c r="AB79" s="142"/>
      <c r="AC79" s="142"/>
      <c r="AD79" s="142"/>
      <c r="AE79" s="142"/>
      <c r="AF79" s="142"/>
      <c r="AG79" s="142"/>
      <c r="AH79" s="142"/>
      <c r="AI79" s="142"/>
      <c r="AJ79" s="142"/>
      <c r="AK79" s="142"/>
      <c r="AL79" s="8"/>
      <c r="AM79" s="8"/>
      <c r="AN79" s="8"/>
      <c r="AO79" s="8"/>
      <c r="AP79" s="8"/>
      <c r="AQ79" s="8"/>
      <c r="AR79" s="8"/>
      <c r="AS79" s="8"/>
      <c r="AT79" s="8"/>
      <c r="AU79" s="8"/>
      <c r="AV79" s="8"/>
      <c r="AW79" s="8"/>
      <c r="AX79" s="8"/>
      <c r="AY79" s="8"/>
      <c r="AZ79" s="148"/>
      <c r="BA79" s="10"/>
      <c r="BB79" s="10"/>
      <c r="BC79" s="10"/>
      <c r="BD79" s="10"/>
      <c r="BE79" s="10"/>
      <c r="BF79" s="10"/>
      <c r="BG79" s="10"/>
      <c r="BH79" s="10"/>
      <c r="BI79" s="10"/>
      <c r="BJ79" s="10"/>
    </row>
    <row r="80" spans="1:62" ht="93" customHeight="1" x14ac:dyDescent="0.25">
      <c r="A80" s="3"/>
      <c r="B80" s="3"/>
      <c r="C80" s="3"/>
      <c r="D80" s="3"/>
      <c r="E80" s="3"/>
      <c r="F80" s="141"/>
      <c r="G80" s="3"/>
      <c r="H80" s="3"/>
      <c r="I80" s="3"/>
      <c r="J80" s="3"/>
      <c r="K80" s="3"/>
      <c r="L80" s="3"/>
      <c r="M80" s="3"/>
      <c r="N80" s="3"/>
      <c r="O80" s="3"/>
      <c r="P80" s="3"/>
      <c r="Q80" s="3"/>
      <c r="R80" s="3"/>
      <c r="S80" s="3"/>
      <c r="T80" s="3"/>
      <c r="U80" s="141"/>
      <c r="V80" s="142"/>
      <c r="W80" s="142"/>
      <c r="X80" s="142"/>
      <c r="Y80" s="142"/>
      <c r="Z80" s="142"/>
      <c r="AA80" s="142"/>
      <c r="AB80" s="142"/>
      <c r="AC80" s="142"/>
      <c r="AD80" s="142"/>
      <c r="AE80" s="142"/>
      <c r="AF80" s="142"/>
      <c r="AG80" s="142"/>
      <c r="AH80" s="142"/>
      <c r="AI80" s="142"/>
      <c r="AJ80" s="142"/>
      <c r="AK80" s="142"/>
      <c r="AL80" s="8"/>
      <c r="AM80" s="8"/>
      <c r="AN80" s="8"/>
      <c r="AO80" s="8"/>
      <c r="AP80" s="8"/>
      <c r="AQ80" s="8"/>
      <c r="AR80" s="8"/>
      <c r="AS80" s="8"/>
      <c r="AT80" s="8"/>
      <c r="AU80" s="8"/>
      <c r="AV80" s="8"/>
      <c r="AW80" s="8"/>
      <c r="AX80" s="8"/>
      <c r="AY80" s="8"/>
      <c r="AZ80" s="148"/>
      <c r="BA80" s="10"/>
      <c r="BB80" s="10"/>
      <c r="BC80" s="10"/>
      <c r="BD80" s="10"/>
      <c r="BE80" s="10"/>
      <c r="BF80" s="10"/>
      <c r="BG80" s="10"/>
      <c r="BH80" s="10"/>
      <c r="BI80" s="10"/>
      <c r="BJ80" s="10"/>
    </row>
    <row r="81" spans="1:62" ht="93" customHeight="1" x14ac:dyDescent="0.25">
      <c r="A81" s="3"/>
      <c r="B81" s="3"/>
      <c r="C81" s="3"/>
      <c r="D81" s="3"/>
      <c r="E81" s="3"/>
      <c r="F81" s="141"/>
      <c r="G81" s="3"/>
      <c r="H81" s="3"/>
      <c r="I81" s="3"/>
      <c r="J81" s="3"/>
      <c r="K81" s="3"/>
      <c r="L81" s="3"/>
      <c r="M81" s="3"/>
      <c r="N81" s="3"/>
      <c r="O81" s="3"/>
      <c r="P81" s="3"/>
      <c r="Q81" s="3"/>
      <c r="R81" s="3"/>
      <c r="S81" s="3"/>
      <c r="T81" s="3"/>
      <c r="U81" s="141"/>
      <c r="V81" s="142"/>
      <c r="W81" s="142"/>
      <c r="X81" s="142"/>
      <c r="Y81" s="142"/>
      <c r="Z81" s="142"/>
      <c r="AA81" s="142"/>
      <c r="AB81" s="142"/>
      <c r="AC81" s="142"/>
      <c r="AD81" s="142"/>
      <c r="AE81" s="142"/>
      <c r="AF81" s="142"/>
      <c r="AG81" s="142"/>
      <c r="AH81" s="142"/>
      <c r="AI81" s="142"/>
      <c r="AJ81" s="142"/>
      <c r="AK81" s="142"/>
      <c r="AL81" s="8"/>
      <c r="AM81" s="8"/>
      <c r="AN81" s="8"/>
      <c r="AO81" s="8"/>
      <c r="AP81" s="8"/>
      <c r="AQ81" s="8"/>
      <c r="AR81" s="8"/>
      <c r="AS81" s="8"/>
      <c r="AT81" s="8"/>
      <c r="AU81" s="8"/>
      <c r="AV81" s="8"/>
      <c r="AW81" s="8"/>
      <c r="AX81" s="8"/>
      <c r="AY81" s="8"/>
      <c r="AZ81" s="148"/>
      <c r="BA81" s="10"/>
      <c r="BB81" s="10"/>
      <c r="BC81" s="10"/>
      <c r="BD81" s="10"/>
      <c r="BE81" s="10"/>
      <c r="BF81" s="10"/>
      <c r="BG81" s="10"/>
      <c r="BH81" s="10"/>
      <c r="BI81" s="10"/>
      <c r="BJ81" s="10"/>
    </row>
    <row r="82" spans="1:62" ht="93" customHeight="1" x14ac:dyDescent="0.25">
      <c r="A82" s="3"/>
      <c r="B82" s="3"/>
      <c r="C82" s="3"/>
      <c r="D82" s="3"/>
      <c r="E82" s="3"/>
      <c r="F82" s="141"/>
      <c r="G82" s="3"/>
      <c r="H82" s="3"/>
      <c r="I82" s="3"/>
      <c r="J82" s="3"/>
      <c r="K82" s="3"/>
      <c r="L82" s="3"/>
      <c r="M82" s="3"/>
      <c r="N82" s="3"/>
      <c r="O82" s="3"/>
      <c r="P82" s="3"/>
      <c r="Q82" s="3"/>
      <c r="R82" s="3"/>
      <c r="S82" s="3"/>
      <c r="T82" s="3"/>
      <c r="U82" s="141"/>
      <c r="V82" s="142"/>
      <c r="W82" s="142"/>
      <c r="X82" s="142"/>
      <c r="Y82" s="142"/>
      <c r="Z82" s="142"/>
      <c r="AA82" s="142"/>
      <c r="AB82" s="142"/>
      <c r="AC82" s="142"/>
      <c r="AD82" s="142"/>
      <c r="AE82" s="142"/>
      <c r="AF82" s="142"/>
      <c r="AG82" s="142"/>
      <c r="AH82" s="142"/>
      <c r="AI82" s="142"/>
      <c r="AJ82" s="142"/>
      <c r="AK82" s="142"/>
      <c r="AL82" s="8"/>
      <c r="AM82" s="8"/>
      <c r="AN82" s="8"/>
      <c r="AO82" s="8"/>
      <c r="AP82" s="8"/>
      <c r="AQ82" s="8"/>
      <c r="AR82" s="8"/>
      <c r="AS82" s="8"/>
      <c r="AT82" s="8"/>
      <c r="AU82" s="8"/>
      <c r="AV82" s="8"/>
      <c r="AW82" s="8"/>
      <c r="AX82" s="8"/>
      <c r="AY82" s="8"/>
      <c r="AZ82" s="148"/>
      <c r="BA82" s="10"/>
      <c r="BB82" s="10"/>
      <c r="BC82" s="10"/>
      <c r="BD82" s="10"/>
      <c r="BE82" s="10"/>
      <c r="BF82" s="10"/>
      <c r="BG82" s="10"/>
      <c r="BH82" s="10"/>
      <c r="BI82" s="10"/>
      <c r="BJ82" s="10"/>
    </row>
    <row r="83" spans="1:62" ht="93" customHeight="1" x14ac:dyDescent="0.25">
      <c r="A83" s="3"/>
      <c r="B83" s="3"/>
      <c r="C83" s="3"/>
      <c r="D83" s="3"/>
      <c r="E83" s="3"/>
      <c r="F83" s="141"/>
      <c r="G83" s="3"/>
      <c r="H83" s="3"/>
      <c r="I83" s="3"/>
      <c r="J83" s="3"/>
      <c r="K83" s="3"/>
      <c r="L83" s="3"/>
      <c r="M83" s="3"/>
      <c r="N83" s="3"/>
      <c r="O83" s="3"/>
      <c r="P83" s="3"/>
      <c r="Q83" s="3"/>
      <c r="R83" s="3"/>
      <c r="S83" s="3"/>
      <c r="T83" s="3"/>
      <c r="U83" s="141"/>
      <c r="V83" s="142"/>
      <c r="W83" s="142"/>
      <c r="X83" s="142"/>
      <c r="Y83" s="142"/>
      <c r="Z83" s="142"/>
      <c r="AA83" s="142"/>
      <c r="AB83" s="142"/>
      <c r="AC83" s="142"/>
      <c r="AD83" s="142"/>
      <c r="AE83" s="142"/>
      <c r="AF83" s="142"/>
      <c r="AG83" s="142"/>
      <c r="AH83" s="142"/>
      <c r="AI83" s="142"/>
      <c r="AJ83" s="142"/>
      <c r="AK83" s="142"/>
      <c r="AL83" s="8"/>
      <c r="AM83" s="8"/>
      <c r="AN83" s="8"/>
      <c r="AO83" s="8"/>
      <c r="AP83" s="8"/>
      <c r="AQ83" s="8"/>
      <c r="AR83" s="8"/>
      <c r="AS83" s="8"/>
      <c r="AT83" s="8"/>
      <c r="AU83" s="8"/>
      <c r="AV83" s="8"/>
      <c r="AW83" s="8"/>
      <c r="AX83" s="8"/>
      <c r="AY83" s="8"/>
      <c r="AZ83" s="148"/>
      <c r="BA83" s="10"/>
      <c r="BB83" s="10"/>
      <c r="BC83" s="10"/>
      <c r="BD83" s="10"/>
      <c r="BE83" s="10"/>
      <c r="BF83" s="10"/>
      <c r="BG83" s="10"/>
      <c r="BH83" s="10"/>
      <c r="BI83" s="10"/>
      <c r="BJ83" s="10"/>
    </row>
    <row r="84" spans="1:62" ht="93" customHeight="1" x14ac:dyDescent="0.25">
      <c r="A84" s="3"/>
      <c r="B84" s="3"/>
      <c r="C84" s="3"/>
      <c r="D84" s="3"/>
      <c r="E84" s="3"/>
      <c r="F84" s="141"/>
      <c r="G84" s="3"/>
      <c r="H84" s="3"/>
      <c r="I84" s="3"/>
      <c r="J84" s="3"/>
      <c r="K84" s="3"/>
      <c r="L84" s="3"/>
      <c r="M84" s="3"/>
      <c r="N84" s="3"/>
      <c r="O84" s="3"/>
      <c r="P84" s="3"/>
      <c r="Q84" s="3"/>
      <c r="R84" s="3"/>
      <c r="S84" s="3"/>
      <c r="T84" s="3"/>
      <c r="U84" s="141"/>
      <c r="V84" s="142"/>
      <c r="W84" s="142"/>
      <c r="X84" s="142"/>
      <c r="Y84" s="142"/>
      <c r="Z84" s="142"/>
      <c r="AA84" s="142"/>
      <c r="AB84" s="142"/>
      <c r="AC84" s="142"/>
      <c r="AD84" s="142"/>
      <c r="AE84" s="142"/>
      <c r="AF84" s="142"/>
      <c r="AG84" s="142"/>
      <c r="AH84" s="142"/>
      <c r="AI84" s="142"/>
      <c r="AJ84" s="142"/>
      <c r="AK84" s="142"/>
      <c r="AL84" s="8"/>
      <c r="AM84" s="8"/>
      <c r="AN84" s="8"/>
      <c r="AO84" s="8"/>
      <c r="AP84" s="8"/>
      <c r="AQ84" s="8"/>
      <c r="AR84" s="8"/>
      <c r="AS84" s="8"/>
      <c r="AT84" s="8"/>
      <c r="AU84" s="8"/>
      <c r="AV84" s="8"/>
      <c r="AW84" s="8"/>
      <c r="AX84" s="8"/>
      <c r="AY84" s="8"/>
      <c r="AZ84" s="148"/>
      <c r="BA84" s="10"/>
      <c r="BB84" s="10"/>
      <c r="BC84" s="10"/>
      <c r="BD84" s="10"/>
      <c r="BE84" s="10"/>
      <c r="BF84" s="10"/>
      <c r="BG84" s="10"/>
      <c r="BH84" s="10"/>
      <c r="BI84" s="10"/>
      <c r="BJ84" s="10"/>
    </row>
    <row r="85" spans="1:62" ht="93" customHeight="1" x14ac:dyDescent="0.25">
      <c r="A85" s="3"/>
      <c r="B85" s="3"/>
      <c r="C85" s="3"/>
      <c r="D85" s="3"/>
      <c r="E85" s="3"/>
      <c r="F85" s="141"/>
      <c r="G85" s="3"/>
      <c r="H85" s="3"/>
      <c r="I85" s="3"/>
      <c r="J85" s="3"/>
      <c r="K85" s="3"/>
      <c r="L85" s="3"/>
      <c r="M85" s="3"/>
      <c r="N85" s="3"/>
      <c r="O85" s="3"/>
      <c r="P85" s="3"/>
      <c r="Q85" s="3"/>
      <c r="R85" s="3"/>
      <c r="S85" s="3"/>
      <c r="T85" s="3"/>
      <c r="U85" s="141"/>
      <c r="V85" s="142"/>
      <c r="W85" s="142"/>
      <c r="X85" s="142"/>
      <c r="Y85" s="142"/>
      <c r="Z85" s="142"/>
      <c r="AA85" s="142"/>
      <c r="AB85" s="142"/>
      <c r="AC85" s="142"/>
      <c r="AD85" s="142"/>
      <c r="AE85" s="142"/>
      <c r="AF85" s="142"/>
      <c r="AG85" s="142"/>
      <c r="AH85" s="142"/>
      <c r="AI85" s="142"/>
      <c r="AJ85" s="142"/>
      <c r="AK85" s="142"/>
      <c r="AL85" s="8"/>
      <c r="AM85" s="8"/>
      <c r="AN85" s="8"/>
      <c r="AO85" s="8"/>
      <c r="AP85" s="8"/>
      <c r="AQ85" s="8"/>
      <c r="AR85" s="8"/>
      <c r="AS85" s="8"/>
      <c r="AT85" s="8"/>
      <c r="AU85" s="8"/>
      <c r="AV85" s="8"/>
      <c r="AW85" s="8"/>
      <c r="AX85" s="8"/>
      <c r="AY85" s="8"/>
      <c r="AZ85" s="148"/>
      <c r="BA85" s="10"/>
      <c r="BB85" s="10"/>
      <c r="BC85" s="10"/>
      <c r="BD85" s="10"/>
      <c r="BE85" s="10"/>
      <c r="BF85" s="10"/>
      <c r="BG85" s="10"/>
      <c r="BH85" s="10"/>
      <c r="BI85" s="10"/>
      <c r="BJ85" s="10"/>
    </row>
    <row r="86" spans="1:62" ht="93" customHeight="1" x14ac:dyDescent="0.25">
      <c r="A86" s="3"/>
      <c r="B86" s="3"/>
      <c r="C86" s="3"/>
      <c r="D86" s="3"/>
      <c r="E86" s="3"/>
      <c r="F86" s="141"/>
      <c r="G86" s="3"/>
      <c r="H86" s="3"/>
      <c r="I86" s="3"/>
      <c r="J86" s="3"/>
      <c r="K86" s="3"/>
      <c r="L86" s="3"/>
      <c r="M86" s="3"/>
      <c r="N86" s="3"/>
      <c r="O86" s="3"/>
      <c r="P86" s="3"/>
      <c r="Q86" s="3"/>
      <c r="R86" s="3"/>
      <c r="S86" s="3"/>
      <c r="T86" s="3"/>
      <c r="U86" s="141"/>
      <c r="V86" s="142"/>
      <c r="W86" s="142"/>
      <c r="X86" s="142"/>
      <c r="Y86" s="142"/>
      <c r="Z86" s="142"/>
      <c r="AA86" s="142"/>
      <c r="AB86" s="142"/>
      <c r="AC86" s="142"/>
      <c r="AD86" s="142"/>
      <c r="AE86" s="142"/>
      <c r="AF86" s="142"/>
      <c r="AG86" s="142"/>
      <c r="AH86" s="142"/>
      <c r="AI86" s="142"/>
      <c r="AJ86" s="142"/>
      <c r="AK86" s="142"/>
      <c r="AL86" s="8"/>
      <c r="AM86" s="8"/>
      <c r="AN86" s="8"/>
      <c r="AO86" s="8"/>
      <c r="AP86" s="8"/>
      <c r="AQ86" s="8"/>
      <c r="AR86" s="8"/>
      <c r="AS86" s="8"/>
      <c r="AT86" s="8"/>
      <c r="AU86" s="8"/>
      <c r="AV86" s="8"/>
      <c r="AW86" s="8"/>
      <c r="AX86" s="8"/>
      <c r="AY86" s="8"/>
      <c r="AZ86" s="148"/>
      <c r="BA86" s="10"/>
      <c r="BB86" s="10"/>
      <c r="BC86" s="10"/>
      <c r="BD86" s="10"/>
      <c r="BE86" s="10"/>
      <c r="BF86" s="10"/>
      <c r="BG86" s="10"/>
      <c r="BH86" s="10"/>
      <c r="BI86" s="10"/>
      <c r="BJ86" s="10"/>
    </row>
    <row r="87" spans="1:62" ht="93" customHeight="1" x14ac:dyDescent="0.25">
      <c r="A87" s="3"/>
      <c r="B87" s="3"/>
      <c r="C87" s="3"/>
      <c r="D87" s="3"/>
      <c r="E87" s="3"/>
      <c r="F87" s="141"/>
      <c r="G87" s="3"/>
      <c r="H87" s="3"/>
      <c r="I87" s="3"/>
      <c r="J87" s="3"/>
      <c r="K87" s="3"/>
      <c r="L87" s="3"/>
      <c r="M87" s="3"/>
      <c r="N87" s="3"/>
      <c r="O87" s="3"/>
      <c r="P87" s="3"/>
      <c r="Q87" s="3"/>
      <c r="R87" s="3"/>
      <c r="S87" s="3"/>
      <c r="T87" s="3"/>
      <c r="U87" s="141"/>
      <c r="V87" s="142"/>
      <c r="W87" s="142"/>
      <c r="X87" s="142"/>
      <c r="Y87" s="142"/>
      <c r="Z87" s="142"/>
      <c r="AA87" s="142"/>
      <c r="AB87" s="142"/>
      <c r="AC87" s="142"/>
      <c r="AD87" s="142"/>
      <c r="AE87" s="142"/>
      <c r="AF87" s="142"/>
      <c r="AG87" s="142"/>
      <c r="AH87" s="142"/>
      <c r="AI87" s="142"/>
      <c r="AJ87" s="142"/>
      <c r="AK87" s="142"/>
      <c r="AL87" s="8"/>
      <c r="AM87" s="8"/>
      <c r="AN87" s="8"/>
      <c r="AO87" s="8"/>
      <c r="AP87" s="8"/>
      <c r="AQ87" s="8"/>
      <c r="AR87" s="8"/>
      <c r="AS87" s="8"/>
      <c r="AT87" s="8"/>
      <c r="AU87" s="8"/>
      <c r="AV87" s="8"/>
      <c r="AW87" s="8"/>
      <c r="AX87" s="8"/>
      <c r="AY87" s="8"/>
      <c r="AZ87" s="148"/>
      <c r="BA87" s="10"/>
      <c r="BB87" s="10"/>
      <c r="BC87" s="10"/>
      <c r="BD87" s="10"/>
      <c r="BE87" s="10"/>
      <c r="BF87" s="10"/>
      <c r="BG87" s="10"/>
      <c r="BH87" s="10"/>
      <c r="BI87" s="10"/>
      <c r="BJ87" s="10"/>
    </row>
    <row r="88" spans="1:62" ht="93" customHeight="1" x14ac:dyDescent="0.25">
      <c r="A88" s="3"/>
      <c r="B88" s="3"/>
      <c r="C88" s="3"/>
      <c r="D88" s="3"/>
      <c r="E88" s="3"/>
      <c r="F88" s="141"/>
      <c r="G88" s="3"/>
      <c r="H88" s="3"/>
      <c r="I88" s="3"/>
      <c r="J88" s="3"/>
      <c r="K88" s="3"/>
      <c r="L88" s="3"/>
      <c r="M88" s="3"/>
      <c r="N88" s="3"/>
      <c r="O88" s="3"/>
      <c r="P88" s="3"/>
      <c r="Q88" s="3"/>
      <c r="R88" s="3"/>
      <c r="S88" s="3"/>
      <c r="T88" s="3"/>
      <c r="U88" s="141"/>
      <c r="V88" s="142"/>
      <c r="W88" s="142"/>
      <c r="X88" s="142"/>
      <c r="Y88" s="142"/>
      <c r="Z88" s="142"/>
      <c r="AA88" s="142"/>
      <c r="AB88" s="142"/>
      <c r="AC88" s="142"/>
      <c r="AD88" s="142"/>
      <c r="AE88" s="142"/>
      <c r="AF88" s="142"/>
      <c r="AG88" s="142"/>
      <c r="AH88" s="142"/>
      <c r="AI88" s="142"/>
      <c r="AJ88" s="142"/>
      <c r="AK88" s="142"/>
      <c r="AL88" s="8"/>
      <c r="AM88" s="8"/>
      <c r="AN88" s="8"/>
      <c r="AO88" s="8"/>
      <c r="AP88" s="8"/>
      <c r="AQ88" s="8"/>
      <c r="AR88" s="8"/>
      <c r="AS88" s="8"/>
      <c r="AT88" s="8"/>
      <c r="AU88" s="8"/>
      <c r="AV88" s="8"/>
      <c r="AW88" s="8"/>
      <c r="AX88" s="8"/>
      <c r="AY88" s="8"/>
      <c r="AZ88" s="148"/>
      <c r="BA88" s="10"/>
      <c r="BB88" s="10"/>
      <c r="BC88" s="10"/>
      <c r="BD88" s="10"/>
      <c r="BE88" s="10"/>
      <c r="BF88" s="10"/>
      <c r="BG88" s="10"/>
      <c r="BH88" s="10"/>
      <c r="BI88" s="10"/>
      <c r="BJ88" s="10"/>
    </row>
    <row r="89" spans="1:62" ht="93" customHeight="1" x14ac:dyDescent="0.25">
      <c r="A89" s="3"/>
      <c r="B89" s="3"/>
      <c r="C89" s="3"/>
      <c r="D89" s="3"/>
      <c r="E89" s="3"/>
      <c r="F89" s="141"/>
      <c r="G89" s="3"/>
      <c r="H89" s="3"/>
      <c r="I89" s="3"/>
      <c r="J89" s="3"/>
      <c r="K89" s="3"/>
      <c r="L89" s="3"/>
      <c r="M89" s="3"/>
      <c r="N89" s="3"/>
      <c r="O89" s="3"/>
      <c r="P89" s="3"/>
      <c r="Q89" s="3"/>
      <c r="R89" s="3"/>
      <c r="S89" s="3"/>
      <c r="T89" s="3"/>
      <c r="U89" s="141"/>
      <c r="V89" s="142"/>
      <c r="W89" s="142"/>
      <c r="X89" s="142"/>
      <c r="Y89" s="142"/>
      <c r="Z89" s="142"/>
      <c r="AA89" s="142"/>
      <c r="AB89" s="142"/>
      <c r="AC89" s="142"/>
      <c r="AD89" s="142"/>
      <c r="AE89" s="142"/>
      <c r="AF89" s="142"/>
      <c r="AG89" s="142"/>
      <c r="AH89" s="142"/>
      <c r="AI89" s="142"/>
      <c r="AJ89" s="142"/>
      <c r="AK89" s="142"/>
      <c r="AL89" s="8"/>
      <c r="AM89" s="8"/>
      <c r="AN89" s="8"/>
      <c r="AO89" s="8"/>
      <c r="AP89" s="8"/>
      <c r="AQ89" s="8"/>
      <c r="AR89" s="8"/>
      <c r="AS89" s="8"/>
      <c r="AT89" s="8"/>
      <c r="AU89" s="8"/>
      <c r="AV89" s="8"/>
      <c r="AW89" s="8"/>
      <c r="AX89" s="8"/>
      <c r="AY89" s="8"/>
      <c r="AZ89" s="148"/>
      <c r="BA89" s="10"/>
      <c r="BB89" s="10"/>
      <c r="BC89" s="10"/>
      <c r="BD89" s="10"/>
      <c r="BE89" s="10"/>
      <c r="BF89" s="10"/>
      <c r="BG89" s="10"/>
      <c r="BH89" s="10"/>
      <c r="BI89" s="10"/>
      <c r="BJ89" s="10"/>
    </row>
    <row r="90" spans="1:62" ht="93" customHeight="1" x14ac:dyDescent="0.25">
      <c r="A90" s="3"/>
      <c r="B90" s="3"/>
      <c r="C90" s="3"/>
      <c r="D90" s="3"/>
      <c r="E90" s="3"/>
      <c r="F90" s="141"/>
      <c r="G90" s="3"/>
      <c r="H90" s="3"/>
      <c r="I90" s="3"/>
      <c r="J90" s="3"/>
      <c r="K90" s="3"/>
      <c r="L90" s="3"/>
      <c r="M90" s="3"/>
      <c r="N90" s="3"/>
      <c r="O90" s="3"/>
      <c r="P90" s="3"/>
      <c r="Q90" s="3"/>
      <c r="R90" s="3"/>
      <c r="S90" s="3"/>
      <c r="T90" s="3"/>
      <c r="U90" s="141"/>
      <c r="V90" s="142"/>
      <c r="W90" s="142"/>
      <c r="X90" s="142"/>
      <c r="Y90" s="142"/>
      <c r="Z90" s="142"/>
      <c r="AA90" s="142"/>
      <c r="AB90" s="142"/>
      <c r="AC90" s="142"/>
      <c r="AD90" s="142"/>
      <c r="AE90" s="142"/>
      <c r="AF90" s="142"/>
      <c r="AG90" s="142"/>
      <c r="AH90" s="142"/>
      <c r="AI90" s="142"/>
      <c r="AJ90" s="142"/>
      <c r="AK90" s="142"/>
      <c r="AL90" s="8"/>
      <c r="AM90" s="8"/>
      <c r="AN90" s="8"/>
      <c r="AO90" s="8"/>
      <c r="AP90" s="8"/>
      <c r="AQ90" s="8"/>
      <c r="AR90" s="8"/>
      <c r="AS90" s="8"/>
      <c r="AT90" s="8"/>
      <c r="AU90" s="8"/>
      <c r="AV90" s="8"/>
      <c r="AW90" s="8"/>
      <c r="AX90" s="8"/>
      <c r="AY90" s="8"/>
      <c r="AZ90" s="148"/>
      <c r="BA90" s="10"/>
      <c r="BB90" s="10"/>
      <c r="BC90" s="10"/>
      <c r="BD90" s="10"/>
      <c r="BE90" s="10"/>
      <c r="BF90" s="10"/>
      <c r="BG90" s="10"/>
      <c r="BH90" s="10"/>
      <c r="BI90" s="10"/>
      <c r="BJ90" s="10"/>
    </row>
    <row r="91" spans="1:62" ht="93" customHeight="1" x14ac:dyDescent="0.25">
      <c r="A91" s="3"/>
      <c r="B91" s="3"/>
      <c r="C91" s="3"/>
      <c r="D91" s="3"/>
      <c r="E91" s="3"/>
      <c r="F91" s="141"/>
      <c r="G91" s="3"/>
      <c r="H91" s="3"/>
      <c r="I91" s="3"/>
      <c r="J91" s="3"/>
      <c r="K91" s="3"/>
      <c r="L91" s="3"/>
      <c r="M91" s="3"/>
      <c r="N91" s="3"/>
      <c r="O91" s="3"/>
      <c r="P91" s="3"/>
      <c r="Q91" s="3"/>
      <c r="R91" s="3"/>
      <c r="S91" s="3"/>
      <c r="T91" s="3"/>
      <c r="U91" s="141"/>
      <c r="V91" s="142"/>
      <c r="W91" s="142"/>
      <c r="X91" s="142"/>
      <c r="Y91" s="142"/>
      <c r="Z91" s="142"/>
      <c r="AA91" s="142"/>
      <c r="AB91" s="142"/>
      <c r="AC91" s="142"/>
      <c r="AD91" s="142"/>
      <c r="AE91" s="142"/>
      <c r="AF91" s="142"/>
      <c r="AG91" s="142"/>
      <c r="AH91" s="142"/>
      <c r="AI91" s="142"/>
      <c r="AJ91" s="142"/>
      <c r="AK91" s="142"/>
      <c r="AL91" s="8"/>
      <c r="AM91" s="8"/>
      <c r="AN91" s="8"/>
      <c r="AO91" s="8"/>
      <c r="AP91" s="8"/>
      <c r="AQ91" s="8"/>
      <c r="AR91" s="8"/>
      <c r="AS91" s="8"/>
      <c r="AT91" s="8"/>
      <c r="AU91" s="8"/>
      <c r="AV91" s="8"/>
      <c r="AW91" s="8"/>
      <c r="AX91" s="8"/>
      <c r="AY91" s="8"/>
      <c r="AZ91" s="148"/>
      <c r="BA91" s="10"/>
      <c r="BB91" s="10"/>
      <c r="BC91" s="10"/>
      <c r="BD91" s="10"/>
      <c r="BE91" s="10"/>
      <c r="BF91" s="10"/>
      <c r="BG91" s="10"/>
      <c r="BH91" s="10"/>
      <c r="BI91" s="10"/>
      <c r="BJ91" s="10"/>
    </row>
    <row r="92" spans="1:62" ht="93" customHeight="1" x14ac:dyDescent="0.25">
      <c r="A92" s="3"/>
      <c r="B92" s="3"/>
      <c r="C92" s="3"/>
      <c r="D92" s="3"/>
      <c r="E92" s="3"/>
      <c r="F92" s="141"/>
      <c r="G92" s="3"/>
      <c r="H92" s="3"/>
      <c r="I92" s="3"/>
      <c r="J92" s="3"/>
      <c r="K92" s="3"/>
      <c r="L92" s="3"/>
      <c r="M92" s="3"/>
      <c r="N92" s="3"/>
      <c r="O92" s="3"/>
      <c r="P92" s="3"/>
      <c r="Q92" s="3"/>
      <c r="R92" s="3"/>
      <c r="S92" s="3"/>
      <c r="T92" s="3"/>
      <c r="U92" s="141"/>
      <c r="V92" s="142"/>
      <c r="W92" s="142"/>
      <c r="X92" s="142"/>
      <c r="Y92" s="142"/>
      <c r="Z92" s="142"/>
      <c r="AA92" s="142"/>
      <c r="AB92" s="142"/>
      <c r="AC92" s="142"/>
      <c r="AD92" s="142"/>
      <c r="AE92" s="142"/>
      <c r="AF92" s="142"/>
      <c r="AG92" s="142"/>
      <c r="AH92" s="142"/>
      <c r="AI92" s="142"/>
      <c r="AJ92" s="142"/>
      <c r="AK92" s="142"/>
      <c r="AL92" s="8"/>
      <c r="AM92" s="8"/>
      <c r="AN92" s="8"/>
      <c r="AO92" s="8"/>
      <c r="AP92" s="8"/>
      <c r="AQ92" s="8"/>
      <c r="AR92" s="8"/>
      <c r="AS92" s="8"/>
      <c r="AT92" s="8"/>
      <c r="AU92" s="8"/>
      <c r="AV92" s="8"/>
      <c r="AW92" s="8"/>
      <c r="AX92" s="8"/>
      <c r="AY92" s="8"/>
      <c r="AZ92" s="148"/>
      <c r="BA92" s="10"/>
      <c r="BB92" s="10"/>
      <c r="BC92" s="10"/>
      <c r="BD92" s="10"/>
      <c r="BE92" s="10"/>
      <c r="BF92" s="10"/>
      <c r="BG92" s="10"/>
      <c r="BH92" s="10"/>
      <c r="BI92" s="10"/>
      <c r="BJ92" s="10"/>
    </row>
    <row r="93" spans="1:62" ht="93" customHeight="1" x14ac:dyDescent="0.25">
      <c r="A93" s="3"/>
      <c r="B93" s="3"/>
      <c r="C93" s="3"/>
      <c r="D93" s="3"/>
      <c r="E93" s="3"/>
      <c r="F93" s="141"/>
      <c r="G93" s="3"/>
      <c r="H93" s="3"/>
      <c r="I93" s="3"/>
      <c r="J93" s="3"/>
      <c r="K93" s="3"/>
      <c r="L93" s="3"/>
      <c r="M93" s="3"/>
      <c r="N93" s="3"/>
      <c r="O93" s="3"/>
      <c r="P93" s="3"/>
      <c r="Q93" s="3"/>
      <c r="R93" s="3"/>
      <c r="S93" s="3"/>
      <c r="T93" s="3"/>
      <c r="U93" s="141"/>
      <c r="V93" s="142"/>
      <c r="W93" s="142"/>
      <c r="X93" s="142"/>
      <c r="Y93" s="142"/>
      <c r="Z93" s="142"/>
      <c r="AA93" s="142"/>
      <c r="AB93" s="142"/>
      <c r="AC93" s="142"/>
      <c r="AD93" s="142"/>
      <c r="AE93" s="142"/>
      <c r="AF93" s="142"/>
      <c r="AG93" s="142"/>
      <c r="AH93" s="142"/>
      <c r="AI93" s="142"/>
      <c r="AJ93" s="142"/>
      <c r="AK93" s="142"/>
      <c r="AL93" s="8"/>
      <c r="AM93" s="8"/>
      <c r="AN93" s="8"/>
      <c r="AO93" s="8"/>
      <c r="AP93" s="8"/>
      <c r="AQ93" s="8"/>
      <c r="AR93" s="8"/>
      <c r="AS93" s="8"/>
      <c r="AT93" s="8"/>
      <c r="AU93" s="8"/>
      <c r="AV93" s="8"/>
      <c r="AW93" s="8"/>
      <c r="AX93" s="8"/>
      <c r="AY93" s="8"/>
      <c r="AZ93" s="148"/>
      <c r="BA93" s="10"/>
      <c r="BB93" s="10"/>
      <c r="BC93" s="10"/>
      <c r="BD93" s="10"/>
      <c r="BE93" s="10"/>
      <c r="BF93" s="10"/>
      <c r="BG93" s="10"/>
      <c r="BH93" s="10"/>
      <c r="BI93" s="10"/>
      <c r="BJ93" s="10"/>
    </row>
    <row r="94" spans="1:62" ht="93" customHeight="1" x14ac:dyDescent="0.25">
      <c r="A94" s="3"/>
      <c r="B94" s="3"/>
      <c r="C94" s="3"/>
      <c r="D94" s="3"/>
      <c r="E94" s="3"/>
      <c r="F94" s="141"/>
      <c r="G94" s="3"/>
      <c r="H94" s="3"/>
      <c r="I94" s="3"/>
      <c r="J94" s="3"/>
      <c r="K94" s="3"/>
      <c r="L94" s="3"/>
      <c r="M94" s="3"/>
      <c r="N94" s="3"/>
      <c r="O94" s="3"/>
      <c r="P94" s="3"/>
      <c r="Q94" s="3"/>
      <c r="R94" s="3"/>
      <c r="S94" s="3"/>
      <c r="T94" s="3"/>
      <c r="U94" s="141"/>
      <c r="V94" s="142"/>
      <c r="W94" s="142"/>
      <c r="X94" s="142"/>
      <c r="Y94" s="142"/>
      <c r="Z94" s="142"/>
      <c r="AA94" s="142"/>
      <c r="AB94" s="142"/>
      <c r="AC94" s="142"/>
      <c r="AD94" s="142"/>
      <c r="AE94" s="142"/>
      <c r="AF94" s="142"/>
      <c r="AG94" s="142"/>
      <c r="AH94" s="142"/>
      <c r="AI94" s="142"/>
      <c r="AJ94" s="142"/>
      <c r="AK94" s="142"/>
      <c r="AL94" s="8"/>
      <c r="AM94" s="8"/>
      <c r="AN94" s="8"/>
      <c r="AO94" s="8"/>
      <c r="AP94" s="8"/>
      <c r="AQ94" s="8"/>
      <c r="AR94" s="8"/>
      <c r="AS94" s="8"/>
      <c r="AT94" s="8"/>
      <c r="AU94" s="8"/>
      <c r="AV94" s="8"/>
      <c r="AW94" s="8"/>
      <c r="AX94" s="8"/>
      <c r="AY94" s="8"/>
      <c r="AZ94" s="148"/>
      <c r="BA94" s="10"/>
      <c r="BB94" s="10"/>
      <c r="BC94" s="10"/>
      <c r="BD94" s="10"/>
      <c r="BE94" s="10"/>
      <c r="BF94" s="10"/>
      <c r="BG94" s="10"/>
      <c r="BH94" s="10"/>
      <c r="BI94" s="10"/>
      <c r="BJ94" s="10"/>
    </row>
    <row r="95" spans="1:62" ht="93" customHeight="1" x14ac:dyDescent="0.25">
      <c r="A95" s="3"/>
      <c r="B95" s="3"/>
      <c r="C95" s="3"/>
      <c r="D95" s="3"/>
      <c r="E95" s="3"/>
      <c r="F95" s="141"/>
      <c r="G95" s="3"/>
      <c r="H95" s="3"/>
      <c r="I95" s="3"/>
      <c r="J95" s="3"/>
      <c r="K95" s="3"/>
      <c r="L95" s="3"/>
      <c r="M95" s="3"/>
      <c r="N95" s="3"/>
      <c r="O95" s="3"/>
      <c r="P95" s="3"/>
      <c r="Q95" s="3"/>
      <c r="R95" s="3"/>
      <c r="S95" s="3"/>
      <c r="T95" s="3"/>
      <c r="U95" s="141"/>
      <c r="V95" s="142"/>
      <c r="W95" s="142"/>
      <c r="X95" s="142"/>
      <c r="Y95" s="142"/>
      <c r="Z95" s="142"/>
      <c r="AA95" s="142"/>
      <c r="AB95" s="142"/>
      <c r="AC95" s="142"/>
      <c r="AD95" s="142"/>
      <c r="AE95" s="142"/>
      <c r="AF95" s="142"/>
      <c r="AG95" s="142"/>
      <c r="AH95" s="142"/>
      <c r="AI95" s="142"/>
      <c r="AJ95" s="142"/>
      <c r="AK95" s="142"/>
      <c r="AL95" s="8"/>
      <c r="AM95" s="8"/>
      <c r="AN95" s="8"/>
      <c r="AO95" s="8"/>
      <c r="AP95" s="8"/>
      <c r="AQ95" s="8"/>
      <c r="AR95" s="8"/>
      <c r="AS95" s="8"/>
      <c r="AT95" s="8"/>
      <c r="AU95" s="8"/>
      <c r="AV95" s="8"/>
      <c r="AW95" s="8"/>
      <c r="AX95" s="8"/>
      <c r="AY95" s="8"/>
      <c r="AZ95" s="148"/>
      <c r="BA95" s="10"/>
      <c r="BB95" s="10"/>
      <c r="BC95" s="10"/>
      <c r="BD95" s="10"/>
      <c r="BE95" s="10"/>
      <c r="BF95" s="10"/>
      <c r="BG95" s="10"/>
      <c r="BH95" s="10"/>
      <c r="BI95" s="10"/>
      <c r="BJ95" s="10"/>
    </row>
    <row r="96" spans="1:62" ht="93" customHeight="1" x14ac:dyDescent="0.25">
      <c r="A96" s="3"/>
      <c r="B96" s="3"/>
      <c r="C96" s="3"/>
      <c r="D96" s="3"/>
      <c r="E96" s="3"/>
      <c r="F96" s="141"/>
      <c r="G96" s="3"/>
      <c r="H96" s="3"/>
      <c r="I96" s="3"/>
      <c r="J96" s="3"/>
      <c r="K96" s="3"/>
      <c r="L96" s="3"/>
      <c r="M96" s="3"/>
      <c r="N96" s="3"/>
      <c r="O96" s="3"/>
      <c r="P96" s="3"/>
      <c r="Q96" s="3"/>
      <c r="R96" s="3"/>
      <c r="S96" s="3"/>
      <c r="T96" s="3"/>
      <c r="U96" s="141"/>
      <c r="V96" s="142"/>
      <c r="W96" s="142"/>
      <c r="X96" s="142"/>
      <c r="Y96" s="142"/>
      <c r="Z96" s="142"/>
      <c r="AA96" s="142"/>
      <c r="AB96" s="142"/>
      <c r="AC96" s="142"/>
      <c r="AD96" s="142"/>
      <c r="AE96" s="142"/>
      <c r="AF96" s="142"/>
      <c r="AG96" s="142"/>
      <c r="AH96" s="142"/>
      <c r="AI96" s="142"/>
      <c r="AJ96" s="142"/>
      <c r="AK96" s="142"/>
      <c r="AL96" s="8"/>
      <c r="AM96" s="8"/>
      <c r="AN96" s="8"/>
      <c r="AO96" s="8"/>
      <c r="AP96" s="8"/>
      <c r="AQ96" s="8"/>
      <c r="AR96" s="8"/>
      <c r="AS96" s="8"/>
      <c r="AT96" s="8"/>
      <c r="AU96" s="8"/>
      <c r="AV96" s="8"/>
      <c r="AW96" s="8"/>
      <c r="AX96" s="8"/>
      <c r="AY96" s="8"/>
      <c r="AZ96" s="148"/>
      <c r="BA96" s="10"/>
      <c r="BB96" s="10"/>
      <c r="BC96" s="10"/>
      <c r="BD96" s="10"/>
      <c r="BE96" s="10"/>
      <c r="BF96" s="10"/>
      <c r="BG96" s="10"/>
      <c r="BH96" s="10"/>
      <c r="BI96" s="10"/>
      <c r="BJ96" s="10"/>
    </row>
    <row r="97" spans="1:62" ht="93" customHeight="1" x14ac:dyDescent="0.25">
      <c r="A97" s="3"/>
      <c r="B97" s="3"/>
      <c r="C97" s="3"/>
      <c r="D97" s="3"/>
      <c r="E97" s="3"/>
      <c r="F97" s="141"/>
      <c r="G97" s="3"/>
      <c r="H97" s="3"/>
      <c r="I97" s="3"/>
      <c r="J97" s="3"/>
      <c r="K97" s="3"/>
      <c r="L97" s="3"/>
      <c r="M97" s="3"/>
      <c r="N97" s="3"/>
      <c r="O97" s="3"/>
      <c r="P97" s="3"/>
      <c r="Q97" s="3"/>
      <c r="R97" s="3"/>
      <c r="S97" s="3"/>
      <c r="T97" s="3"/>
      <c r="U97" s="141"/>
      <c r="V97" s="142"/>
      <c r="W97" s="142"/>
      <c r="X97" s="142"/>
      <c r="Y97" s="142"/>
      <c r="Z97" s="142"/>
      <c r="AA97" s="142"/>
      <c r="AB97" s="142"/>
      <c r="AC97" s="142"/>
      <c r="AD97" s="142"/>
      <c r="AE97" s="142"/>
      <c r="AF97" s="142"/>
      <c r="AG97" s="142"/>
      <c r="AH97" s="142"/>
      <c r="AI97" s="142"/>
      <c r="AJ97" s="142"/>
      <c r="AK97" s="142"/>
      <c r="AL97" s="8"/>
      <c r="AM97" s="8"/>
      <c r="AN97" s="8"/>
      <c r="AO97" s="8"/>
      <c r="AP97" s="8"/>
      <c r="AQ97" s="8"/>
      <c r="AR97" s="8"/>
      <c r="AS97" s="8"/>
      <c r="AT97" s="8"/>
      <c r="AU97" s="8"/>
      <c r="AV97" s="8"/>
      <c r="AW97" s="8"/>
      <c r="AX97" s="8"/>
      <c r="AY97" s="8"/>
      <c r="AZ97" s="148"/>
      <c r="BA97" s="10"/>
      <c r="BB97" s="10"/>
      <c r="BC97" s="10"/>
      <c r="BD97" s="10"/>
      <c r="BE97" s="10"/>
      <c r="BF97" s="10"/>
      <c r="BG97" s="10"/>
      <c r="BH97" s="10"/>
      <c r="BI97" s="10"/>
      <c r="BJ97" s="10"/>
    </row>
    <row r="98" spans="1:62" ht="93" customHeight="1" x14ac:dyDescent="0.25">
      <c r="A98" s="3"/>
      <c r="B98" s="3"/>
      <c r="C98" s="3"/>
      <c r="D98" s="3"/>
      <c r="E98" s="3"/>
      <c r="F98" s="141"/>
      <c r="G98" s="3"/>
      <c r="H98" s="3"/>
      <c r="I98" s="3"/>
      <c r="J98" s="3"/>
      <c r="K98" s="3"/>
      <c r="L98" s="3"/>
      <c r="M98" s="3"/>
      <c r="N98" s="3"/>
      <c r="O98" s="3"/>
      <c r="P98" s="3"/>
      <c r="Q98" s="3"/>
      <c r="R98" s="3"/>
      <c r="S98" s="3"/>
      <c r="T98" s="3"/>
      <c r="U98" s="141"/>
      <c r="V98" s="142"/>
      <c r="W98" s="142"/>
      <c r="X98" s="142"/>
      <c r="Y98" s="142"/>
      <c r="Z98" s="142"/>
      <c r="AA98" s="142"/>
      <c r="AB98" s="142"/>
      <c r="AC98" s="142"/>
      <c r="AD98" s="142"/>
      <c r="AE98" s="142"/>
      <c r="AF98" s="142"/>
      <c r="AG98" s="142"/>
      <c r="AH98" s="142"/>
      <c r="AI98" s="142"/>
      <c r="AJ98" s="142"/>
      <c r="AK98" s="142"/>
      <c r="AL98" s="8"/>
      <c r="AM98" s="8"/>
      <c r="AN98" s="8"/>
      <c r="AO98" s="8"/>
      <c r="AP98" s="8"/>
      <c r="AQ98" s="8"/>
      <c r="AR98" s="8"/>
      <c r="AS98" s="8"/>
      <c r="AT98" s="8"/>
      <c r="AU98" s="8"/>
      <c r="AV98" s="8"/>
      <c r="AW98" s="8"/>
      <c r="AX98" s="8"/>
      <c r="AY98" s="8"/>
      <c r="AZ98" s="148"/>
      <c r="BA98" s="10"/>
      <c r="BB98" s="10"/>
      <c r="BC98" s="10"/>
      <c r="BD98" s="10"/>
      <c r="BE98" s="10"/>
      <c r="BF98" s="10"/>
      <c r="BG98" s="10"/>
      <c r="BH98" s="10"/>
      <c r="BI98" s="10"/>
      <c r="BJ98" s="10"/>
    </row>
    <row r="99" spans="1:62" ht="93" customHeight="1" x14ac:dyDescent="0.25">
      <c r="A99" s="3"/>
      <c r="B99" s="3"/>
      <c r="C99" s="3"/>
      <c r="D99" s="3"/>
      <c r="E99" s="3"/>
      <c r="F99" s="141"/>
      <c r="G99" s="3"/>
      <c r="H99" s="3"/>
      <c r="I99" s="3"/>
      <c r="J99" s="3"/>
      <c r="K99" s="3"/>
      <c r="L99" s="3"/>
      <c r="M99" s="3"/>
      <c r="N99" s="3"/>
      <c r="O99" s="3"/>
      <c r="P99" s="3"/>
      <c r="Q99" s="3"/>
      <c r="R99" s="3"/>
      <c r="S99" s="3"/>
      <c r="T99" s="3"/>
      <c r="U99" s="141"/>
      <c r="V99" s="142"/>
      <c r="W99" s="142"/>
      <c r="X99" s="142"/>
      <c r="Y99" s="142"/>
      <c r="Z99" s="142"/>
      <c r="AA99" s="142"/>
      <c r="AB99" s="142"/>
      <c r="AC99" s="142"/>
      <c r="AD99" s="142"/>
      <c r="AE99" s="142"/>
      <c r="AF99" s="142"/>
      <c r="AG99" s="142"/>
      <c r="AH99" s="142"/>
      <c r="AI99" s="142"/>
      <c r="AJ99" s="142"/>
      <c r="AK99" s="142"/>
      <c r="AL99" s="8"/>
      <c r="AM99" s="8"/>
      <c r="AN99" s="8"/>
      <c r="AO99" s="8"/>
      <c r="AP99" s="8"/>
      <c r="AQ99" s="8"/>
      <c r="AR99" s="8"/>
      <c r="AS99" s="8"/>
      <c r="AT99" s="8"/>
      <c r="AU99" s="8"/>
      <c r="AV99" s="8"/>
      <c r="AW99" s="8"/>
      <c r="AX99" s="8"/>
      <c r="AY99" s="8"/>
      <c r="AZ99" s="148"/>
      <c r="BA99" s="10"/>
      <c r="BB99" s="10"/>
      <c r="BC99" s="10"/>
      <c r="BD99" s="10"/>
      <c r="BE99" s="10"/>
      <c r="BF99" s="10"/>
      <c r="BG99" s="10"/>
      <c r="BH99" s="10"/>
      <c r="BI99" s="10"/>
      <c r="BJ99" s="10"/>
    </row>
    <row r="100" spans="1:62" ht="93" customHeight="1" x14ac:dyDescent="0.25">
      <c r="A100" s="3"/>
      <c r="B100" s="3"/>
      <c r="C100" s="3"/>
      <c r="D100" s="3"/>
      <c r="E100" s="3"/>
      <c r="F100" s="141"/>
      <c r="G100" s="3"/>
      <c r="H100" s="3"/>
      <c r="I100" s="3"/>
      <c r="J100" s="3"/>
      <c r="K100" s="3"/>
      <c r="L100" s="3"/>
      <c r="M100" s="3"/>
      <c r="N100" s="3"/>
      <c r="O100" s="3"/>
      <c r="P100" s="3"/>
      <c r="Q100" s="3"/>
      <c r="R100" s="3"/>
      <c r="S100" s="3"/>
      <c r="T100" s="3"/>
      <c r="U100" s="141"/>
      <c r="V100" s="142"/>
      <c r="W100" s="142"/>
      <c r="X100" s="142"/>
      <c r="Y100" s="142"/>
      <c r="Z100" s="142"/>
      <c r="AA100" s="142"/>
      <c r="AB100" s="142"/>
      <c r="AC100" s="142"/>
      <c r="AD100" s="142"/>
      <c r="AE100" s="142"/>
      <c r="AF100" s="142"/>
      <c r="AG100" s="142"/>
      <c r="AH100" s="142"/>
      <c r="AI100" s="142"/>
      <c r="AJ100" s="142"/>
      <c r="AK100" s="142"/>
      <c r="AL100" s="8"/>
      <c r="AM100" s="8"/>
      <c r="AN100" s="8"/>
      <c r="AO100" s="8"/>
      <c r="AP100" s="8"/>
      <c r="AQ100" s="8"/>
      <c r="AR100" s="8"/>
      <c r="AS100" s="8"/>
      <c r="AT100" s="8"/>
      <c r="AU100" s="8"/>
      <c r="AV100" s="8"/>
      <c r="AW100" s="8"/>
      <c r="AX100" s="8"/>
      <c r="AY100" s="8"/>
      <c r="AZ100" s="148"/>
      <c r="BA100" s="10"/>
      <c r="BB100" s="10"/>
      <c r="BC100" s="10"/>
      <c r="BD100" s="10"/>
      <c r="BE100" s="10"/>
      <c r="BF100" s="10"/>
      <c r="BG100" s="10"/>
      <c r="BH100" s="10"/>
      <c r="BI100" s="10"/>
      <c r="BJ100" s="10"/>
    </row>
    <row r="101" spans="1:62" ht="93" customHeight="1" x14ac:dyDescent="0.25">
      <c r="A101" s="3"/>
      <c r="B101" s="3"/>
      <c r="C101" s="3"/>
      <c r="D101" s="3"/>
      <c r="E101" s="3"/>
      <c r="F101" s="141"/>
      <c r="G101" s="3"/>
      <c r="H101" s="3"/>
      <c r="I101" s="3"/>
      <c r="J101" s="3"/>
      <c r="K101" s="3"/>
      <c r="L101" s="3"/>
      <c r="M101" s="3"/>
      <c r="N101" s="3"/>
      <c r="O101" s="3"/>
      <c r="P101" s="3"/>
      <c r="Q101" s="3"/>
      <c r="R101" s="3"/>
      <c r="S101" s="3"/>
      <c r="T101" s="3"/>
      <c r="U101" s="141"/>
      <c r="V101" s="142"/>
      <c r="W101" s="142"/>
      <c r="X101" s="142"/>
      <c r="Y101" s="142"/>
      <c r="Z101" s="142"/>
      <c r="AA101" s="142"/>
      <c r="AB101" s="142"/>
      <c r="AC101" s="142"/>
      <c r="AD101" s="142"/>
      <c r="AE101" s="142"/>
      <c r="AF101" s="142"/>
      <c r="AG101" s="142"/>
      <c r="AH101" s="142"/>
      <c r="AI101" s="142"/>
      <c r="AJ101" s="142"/>
      <c r="AK101" s="142"/>
      <c r="AL101" s="8"/>
      <c r="AM101" s="8"/>
      <c r="AN101" s="8"/>
      <c r="AO101" s="8"/>
      <c r="AP101" s="8"/>
      <c r="AQ101" s="8"/>
      <c r="AR101" s="8"/>
      <c r="AS101" s="8"/>
      <c r="AT101" s="8"/>
      <c r="AU101" s="8"/>
      <c r="AV101" s="8"/>
      <c r="AW101" s="8"/>
      <c r="AX101" s="8"/>
      <c r="AY101" s="8"/>
      <c r="AZ101" s="148"/>
      <c r="BA101" s="10"/>
      <c r="BB101" s="10"/>
      <c r="BC101" s="10"/>
      <c r="BD101" s="10"/>
      <c r="BE101" s="10"/>
      <c r="BF101" s="10"/>
      <c r="BG101" s="10"/>
      <c r="BH101" s="10"/>
      <c r="BI101" s="10"/>
      <c r="BJ101" s="10"/>
    </row>
    <row r="102" spans="1:62" ht="93" customHeight="1" x14ac:dyDescent="0.25">
      <c r="A102" s="3"/>
      <c r="B102" s="3"/>
      <c r="C102" s="3"/>
      <c r="D102" s="3"/>
      <c r="E102" s="3"/>
      <c r="F102" s="141"/>
      <c r="G102" s="3"/>
      <c r="H102" s="3"/>
      <c r="I102" s="3"/>
      <c r="J102" s="3"/>
      <c r="K102" s="3"/>
      <c r="L102" s="3"/>
      <c r="M102" s="3"/>
      <c r="N102" s="3"/>
      <c r="O102" s="3"/>
      <c r="P102" s="3"/>
      <c r="Q102" s="3"/>
      <c r="R102" s="3"/>
      <c r="S102" s="3"/>
      <c r="T102" s="3"/>
      <c r="U102" s="141"/>
      <c r="V102" s="142"/>
      <c r="W102" s="142"/>
      <c r="X102" s="142"/>
      <c r="Y102" s="142"/>
      <c r="Z102" s="142"/>
      <c r="AA102" s="142"/>
      <c r="AB102" s="142"/>
      <c r="AC102" s="142"/>
      <c r="AD102" s="142"/>
      <c r="AE102" s="142"/>
      <c r="AF102" s="142"/>
      <c r="AG102" s="142"/>
      <c r="AH102" s="142"/>
      <c r="AI102" s="142"/>
      <c r="AJ102" s="142"/>
      <c r="AK102" s="142"/>
      <c r="AL102" s="8"/>
      <c r="AM102" s="8"/>
      <c r="AN102" s="8"/>
      <c r="AO102" s="8"/>
      <c r="AP102" s="8"/>
      <c r="AQ102" s="8"/>
      <c r="AR102" s="8"/>
      <c r="AS102" s="8"/>
      <c r="AT102" s="8"/>
      <c r="AU102" s="8"/>
      <c r="AV102" s="8"/>
      <c r="AW102" s="8"/>
      <c r="AX102" s="8"/>
      <c r="AY102" s="8"/>
      <c r="AZ102" s="148"/>
      <c r="BA102" s="10"/>
      <c r="BB102" s="10"/>
      <c r="BC102" s="10"/>
      <c r="BD102" s="10"/>
      <c r="BE102" s="10"/>
      <c r="BF102" s="10"/>
      <c r="BG102" s="10"/>
      <c r="BH102" s="10"/>
      <c r="BI102" s="10"/>
      <c r="BJ102" s="10"/>
    </row>
    <row r="103" spans="1:62" ht="93" customHeight="1" x14ac:dyDescent="0.25">
      <c r="A103" s="3"/>
      <c r="B103" s="3"/>
      <c r="C103" s="3"/>
      <c r="D103" s="3"/>
      <c r="E103" s="3"/>
      <c r="F103" s="141"/>
      <c r="G103" s="3"/>
      <c r="H103" s="3"/>
      <c r="I103" s="3"/>
      <c r="J103" s="3"/>
      <c r="K103" s="3"/>
      <c r="L103" s="3"/>
      <c r="M103" s="3"/>
      <c r="N103" s="3"/>
      <c r="O103" s="3"/>
      <c r="P103" s="3"/>
      <c r="Q103" s="3"/>
      <c r="R103" s="3"/>
      <c r="S103" s="3"/>
      <c r="T103" s="3"/>
      <c r="U103" s="141"/>
      <c r="V103" s="142"/>
      <c r="W103" s="142"/>
      <c r="X103" s="142"/>
      <c r="Y103" s="142"/>
      <c r="Z103" s="142"/>
      <c r="AA103" s="142"/>
      <c r="AB103" s="142"/>
      <c r="AC103" s="142"/>
      <c r="AD103" s="142"/>
      <c r="AE103" s="142"/>
      <c r="AF103" s="142"/>
      <c r="AG103" s="142"/>
      <c r="AH103" s="142"/>
      <c r="AI103" s="142"/>
      <c r="AJ103" s="142"/>
      <c r="AK103" s="142"/>
      <c r="AL103" s="8"/>
      <c r="AM103" s="8"/>
      <c r="AN103" s="8"/>
      <c r="AO103" s="8"/>
      <c r="AP103" s="8"/>
      <c r="AQ103" s="8"/>
      <c r="AR103" s="8"/>
      <c r="AS103" s="8"/>
      <c r="AT103" s="8"/>
      <c r="AU103" s="8"/>
      <c r="AV103" s="8"/>
      <c r="AW103" s="8"/>
      <c r="AX103" s="8"/>
      <c r="AY103" s="8"/>
      <c r="AZ103" s="148"/>
      <c r="BA103" s="10"/>
      <c r="BB103" s="10"/>
      <c r="BC103" s="10"/>
      <c r="BD103" s="10"/>
      <c r="BE103" s="10"/>
      <c r="BF103" s="10"/>
      <c r="BG103" s="10"/>
      <c r="BH103" s="10"/>
      <c r="BI103" s="10"/>
      <c r="BJ103" s="10"/>
    </row>
    <row r="104" spans="1:62" ht="93" customHeight="1" x14ac:dyDescent="0.25">
      <c r="A104" s="3"/>
      <c r="B104" s="3"/>
      <c r="C104" s="3"/>
      <c r="D104" s="3"/>
      <c r="E104" s="3"/>
      <c r="F104" s="141"/>
      <c r="G104" s="3"/>
      <c r="H104" s="3"/>
      <c r="I104" s="3"/>
      <c r="J104" s="3"/>
      <c r="K104" s="3"/>
      <c r="L104" s="3"/>
      <c r="M104" s="3"/>
      <c r="N104" s="3"/>
      <c r="O104" s="3"/>
      <c r="P104" s="3"/>
      <c r="Q104" s="3"/>
      <c r="R104" s="3"/>
      <c r="S104" s="3"/>
      <c r="T104" s="3"/>
      <c r="U104" s="141"/>
      <c r="V104" s="142"/>
      <c r="W104" s="142"/>
      <c r="X104" s="142"/>
      <c r="Y104" s="142"/>
      <c r="Z104" s="142"/>
      <c r="AA104" s="142"/>
      <c r="AB104" s="142"/>
      <c r="AC104" s="142"/>
      <c r="AD104" s="142"/>
      <c r="AE104" s="142"/>
      <c r="AF104" s="142"/>
      <c r="AG104" s="142"/>
      <c r="AH104" s="142"/>
      <c r="AI104" s="142"/>
      <c r="AJ104" s="142"/>
      <c r="AK104" s="142"/>
      <c r="AL104" s="8"/>
      <c r="AM104" s="8"/>
      <c r="AN104" s="8"/>
      <c r="AO104" s="8"/>
      <c r="AP104" s="8"/>
      <c r="AQ104" s="8"/>
      <c r="AR104" s="8"/>
      <c r="AS104" s="8"/>
      <c r="AT104" s="8"/>
      <c r="AU104" s="8"/>
      <c r="AV104" s="8"/>
      <c r="AW104" s="8"/>
      <c r="AX104" s="8"/>
      <c r="AY104" s="8"/>
      <c r="AZ104" s="148"/>
      <c r="BA104" s="10"/>
      <c r="BB104" s="10"/>
      <c r="BC104" s="10"/>
      <c r="BD104" s="10"/>
      <c r="BE104" s="10"/>
      <c r="BF104" s="10"/>
      <c r="BG104" s="10"/>
      <c r="BH104" s="10"/>
      <c r="BI104" s="10"/>
      <c r="BJ104" s="10"/>
    </row>
    <row r="105" spans="1:62" ht="93" customHeight="1" x14ac:dyDescent="0.25">
      <c r="A105" s="3"/>
      <c r="B105" s="3"/>
      <c r="C105" s="3"/>
      <c r="D105" s="3"/>
      <c r="E105" s="3"/>
      <c r="F105" s="141"/>
      <c r="G105" s="3"/>
      <c r="H105" s="3"/>
      <c r="I105" s="3"/>
      <c r="J105" s="3"/>
      <c r="K105" s="3"/>
      <c r="L105" s="3"/>
      <c r="M105" s="3"/>
      <c r="N105" s="3"/>
      <c r="O105" s="3"/>
      <c r="P105" s="3"/>
      <c r="Q105" s="3"/>
      <c r="R105" s="3"/>
      <c r="S105" s="3"/>
      <c r="T105" s="3"/>
      <c r="U105" s="141"/>
      <c r="V105" s="142"/>
      <c r="W105" s="142"/>
      <c r="X105" s="142"/>
      <c r="Y105" s="142"/>
      <c r="Z105" s="142"/>
      <c r="AA105" s="142"/>
      <c r="AB105" s="142"/>
      <c r="AC105" s="142"/>
      <c r="AD105" s="142"/>
      <c r="AE105" s="142"/>
      <c r="AF105" s="142"/>
      <c r="AG105" s="142"/>
      <c r="AH105" s="142"/>
      <c r="AI105" s="142"/>
      <c r="AJ105" s="142"/>
      <c r="AK105" s="142"/>
      <c r="AL105" s="8"/>
      <c r="AM105" s="8"/>
      <c r="AN105" s="8"/>
      <c r="AO105" s="8"/>
      <c r="AP105" s="8"/>
      <c r="AQ105" s="8"/>
      <c r="AR105" s="8"/>
      <c r="AS105" s="8"/>
      <c r="AT105" s="8"/>
      <c r="AU105" s="8"/>
      <c r="AV105" s="8"/>
      <c r="AW105" s="8"/>
      <c r="AX105" s="8"/>
      <c r="AY105" s="8"/>
      <c r="AZ105" s="148"/>
      <c r="BA105" s="10"/>
      <c r="BB105" s="10"/>
      <c r="BC105" s="10"/>
      <c r="BD105" s="10"/>
      <c r="BE105" s="10"/>
      <c r="BF105" s="10"/>
      <c r="BG105" s="10"/>
      <c r="BH105" s="10"/>
      <c r="BI105" s="10"/>
      <c r="BJ105" s="10"/>
    </row>
    <row r="106" spans="1:62" ht="93" customHeight="1" x14ac:dyDescent="0.25">
      <c r="A106" s="3"/>
      <c r="B106" s="3"/>
      <c r="C106" s="3"/>
      <c r="D106" s="3"/>
      <c r="E106" s="3"/>
      <c r="F106" s="141"/>
      <c r="G106" s="3"/>
      <c r="H106" s="3"/>
      <c r="I106" s="3"/>
      <c r="J106" s="3"/>
      <c r="K106" s="3"/>
      <c r="L106" s="3"/>
      <c r="M106" s="3"/>
      <c r="N106" s="3"/>
      <c r="O106" s="3"/>
      <c r="P106" s="3"/>
      <c r="Q106" s="3"/>
      <c r="R106" s="3"/>
      <c r="S106" s="3"/>
      <c r="T106" s="3"/>
      <c r="U106" s="141"/>
      <c r="V106" s="142"/>
      <c r="W106" s="142"/>
      <c r="X106" s="142"/>
      <c r="Y106" s="142"/>
      <c r="Z106" s="142"/>
      <c r="AA106" s="142"/>
      <c r="AB106" s="142"/>
      <c r="AC106" s="142"/>
      <c r="AD106" s="142"/>
      <c r="AE106" s="142"/>
      <c r="AF106" s="142"/>
      <c r="AG106" s="142"/>
      <c r="AH106" s="142"/>
      <c r="AI106" s="142"/>
      <c r="AJ106" s="142"/>
      <c r="AK106" s="142"/>
      <c r="AL106" s="8"/>
      <c r="AM106" s="8"/>
      <c r="AN106" s="8"/>
      <c r="AO106" s="8"/>
      <c r="AP106" s="8"/>
      <c r="AQ106" s="8"/>
      <c r="AR106" s="8"/>
      <c r="AS106" s="8"/>
      <c r="AT106" s="8"/>
      <c r="AU106" s="8"/>
      <c r="AV106" s="8"/>
      <c r="AW106" s="8"/>
      <c r="AX106" s="8"/>
      <c r="AY106" s="8"/>
      <c r="AZ106" s="148"/>
      <c r="BA106" s="10"/>
      <c r="BB106" s="10"/>
      <c r="BC106" s="10"/>
      <c r="BD106" s="10"/>
      <c r="BE106" s="10"/>
      <c r="BF106" s="10"/>
      <c r="BG106" s="10"/>
      <c r="BH106" s="10"/>
      <c r="BI106" s="10"/>
      <c r="BJ106" s="10"/>
    </row>
    <row r="107" spans="1:62" ht="93" customHeight="1" x14ac:dyDescent="0.25">
      <c r="A107" s="3"/>
      <c r="B107" s="3"/>
      <c r="C107" s="3"/>
      <c r="D107" s="3"/>
      <c r="E107" s="3"/>
      <c r="F107" s="141"/>
      <c r="G107" s="3"/>
      <c r="H107" s="3"/>
      <c r="I107" s="3"/>
      <c r="J107" s="3"/>
      <c r="K107" s="3"/>
      <c r="L107" s="3"/>
      <c r="M107" s="3"/>
      <c r="N107" s="3"/>
      <c r="O107" s="3"/>
      <c r="P107" s="3"/>
      <c r="Q107" s="3"/>
      <c r="R107" s="3"/>
      <c r="S107" s="3"/>
      <c r="T107" s="3"/>
      <c r="U107" s="141"/>
      <c r="V107" s="142"/>
      <c r="W107" s="142"/>
      <c r="X107" s="142"/>
      <c r="Y107" s="142"/>
      <c r="Z107" s="142"/>
      <c r="AA107" s="142"/>
      <c r="AB107" s="142"/>
      <c r="AC107" s="142"/>
      <c r="AD107" s="142"/>
      <c r="AE107" s="142"/>
      <c r="AF107" s="142"/>
      <c r="AG107" s="142"/>
      <c r="AH107" s="142"/>
      <c r="AI107" s="142"/>
      <c r="AJ107" s="142"/>
      <c r="AK107" s="142"/>
      <c r="AL107" s="8"/>
      <c r="AM107" s="8"/>
      <c r="AN107" s="8"/>
      <c r="AO107" s="8"/>
      <c r="AP107" s="8"/>
      <c r="AQ107" s="8"/>
      <c r="AR107" s="8"/>
      <c r="AS107" s="8"/>
      <c r="AT107" s="8"/>
      <c r="AU107" s="8"/>
      <c r="AV107" s="8"/>
      <c r="AW107" s="8"/>
      <c r="AX107" s="8"/>
      <c r="AY107" s="8"/>
      <c r="AZ107" s="148"/>
      <c r="BA107" s="10"/>
      <c r="BB107" s="10"/>
      <c r="BC107" s="10"/>
      <c r="BD107" s="10"/>
      <c r="BE107" s="10"/>
      <c r="BF107" s="10"/>
      <c r="BG107" s="10"/>
      <c r="BH107" s="10"/>
      <c r="BI107" s="10"/>
      <c r="BJ107" s="10"/>
    </row>
    <row r="108" spans="1:62" ht="93" customHeight="1" x14ac:dyDescent="0.25">
      <c r="A108" s="3"/>
      <c r="B108" s="3"/>
      <c r="C108" s="3"/>
      <c r="D108" s="3"/>
      <c r="E108" s="3"/>
      <c r="F108" s="141"/>
      <c r="G108" s="3"/>
      <c r="H108" s="3"/>
      <c r="I108" s="3"/>
      <c r="J108" s="3"/>
      <c r="K108" s="3"/>
      <c r="L108" s="3"/>
      <c r="M108" s="3"/>
      <c r="N108" s="3"/>
      <c r="O108" s="3"/>
      <c r="P108" s="3"/>
      <c r="Q108" s="3"/>
      <c r="R108" s="3"/>
      <c r="S108" s="3"/>
      <c r="T108" s="3"/>
      <c r="U108" s="141"/>
      <c r="V108" s="142"/>
      <c r="W108" s="142"/>
      <c r="X108" s="142"/>
      <c r="Y108" s="142"/>
      <c r="Z108" s="142"/>
      <c r="AA108" s="142"/>
      <c r="AB108" s="142"/>
      <c r="AC108" s="142"/>
      <c r="AD108" s="142"/>
      <c r="AE108" s="142"/>
      <c r="AF108" s="142"/>
      <c r="AG108" s="142"/>
      <c r="AH108" s="142"/>
      <c r="AI108" s="142"/>
      <c r="AJ108" s="142"/>
      <c r="AK108" s="142"/>
      <c r="AL108" s="8"/>
      <c r="AM108" s="8"/>
      <c r="AN108" s="8"/>
      <c r="AO108" s="8"/>
      <c r="AP108" s="8"/>
      <c r="AQ108" s="8"/>
      <c r="AR108" s="8"/>
      <c r="AS108" s="8"/>
      <c r="AT108" s="8"/>
      <c r="AU108" s="8"/>
      <c r="AV108" s="8"/>
      <c r="AW108" s="8"/>
      <c r="AX108" s="8"/>
      <c r="AY108" s="8"/>
      <c r="AZ108" s="148"/>
      <c r="BA108" s="10"/>
      <c r="BB108" s="10"/>
      <c r="BC108" s="10"/>
      <c r="BD108" s="10"/>
      <c r="BE108" s="10"/>
      <c r="BF108" s="10"/>
      <c r="BG108" s="10"/>
      <c r="BH108" s="10"/>
      <c r="BI108" s="10"/>
      <c r="BJ108" s="10"/>
    </row>
    <row r="109" spans="1:62" ht="93" customHeight="1" x14ac:dyDescent="0.25">
      <c r="A109" s="3"/>
      <c r="B109" s="3"/>
      <c r="C109" s="3"/>
      <c r="D109" s="3"/>
      <c r="E109" s="3"/>
      <c r="F109" s="141"/>
      <c r="G109" s="3"/>
      <c r="H109" s="3"/>
      <c r="I109" s="3"/>
      <c r="J109" s="3"/>
      <c r="K109" s="3"/>
      <c r="L109" s="3"/>
      <c r="M109" s="3"/>
      <c r="N109" s="3"/>
      <c r="O109" s="3"/>
      <c r="P109" s="3"/>
      <c r="Q109" s="3"/>
      <c r="R109" s="3"/>
      <c r="S109" s="3"/>
      <c r="T109" s="3"/>
      <c r="U109" s="141"/>
      <c r="V109" s="142"/>
      <c r="W109" s="142"/>
      <c r="X109" s="142"/>
      <c r="Y109" s="142"/>
      <c r="Z109" s="142"/>
      <c r="AA109" s="142"/>
      <c r="AB109" s="142"/>
      <c r="AC109" s="142"/>
      <c r="AD109" s="142"/>
      <c r="AE109" s="142"/>
      <c r="AF109" s="142"/>
      <c r="AG109" s="142"/>
      <c r="AH109" s="142"/>
      <c r="AI109" s="142"/>
      <c r="AJ109" s="142"/>
      <c r="AK109" s="142"/>
      <c r="AL109" s="8"/>
      <c r="AM109" s="8"/>
      <c r="AN109" s="8"/>
      <c r="AO109" s="8"/>
      <c r="AP109" s="8"/>
      <c r="AQ109" s="8"/>
      <c r="AR109" s="8"/>
      <c r="AS109" s="8"/>
      <c r="AT109" s="8"/>
      <c r="AU109" s="8"/>
      <c r="AV109" s="8"/>
      <c r="AW109" s="8"/>
      <c r="AX109" s="8"/>
      <c r="AY109" s="8"/>
      <c r="AZ109" s="148"/>
      <c r="BA109" s="10"/>
      <c r="BB109" s="10"/>
      <c r="BC109" s="10"/>
      <c r="BD109" s="10"/>
      <c r="BE109" s="10"/>
      <c r="BF109" s="10"/>
      <c r="BG109" s="10"/>
      <c r="BH109" s="10"/>
      <c r="BI109" s="10"/>
      <c r="BJ109" s="10"/>
    </row>
    <row r="110" spans="1:62" ht="93" customHeight="1" x14ac:dyDescent="0.25">
      <c r="A110" s="3"/>
      <c r="B110" s="3"/>
      <c r="C110" s="3"/>
      <c r="D110" s="3"/>
      <c r="E110" s="3"/>
      <c r="F110" s="141"/>
      <c r="G110" s="3"/>
      <c r="H110" s="3"/>
      <c r="I110" s="3"/>
      <c r="J110" s="3"/>
      <c r="K110" s="3"/>
      <c r="L110" s="3"/>
      <c r="M110" s="3"/>
      <c r="N110" s="3"/>
      <c r="O110" s="3"/>
      <c r="P110" s="3"/>
      <c r="Q110" s="3"/>
      <c r="R110" s="3"/>
      <c r="S110" s="3"/>
      <c r="T110" s="3"/>
      <c r="U110" s="141"/>
      <c r="V110" s="142"/>
      <c r="W110" s="142"/>
      <c r="X110" s="142"/>
      <c r="Y110" s="142"/>
      <c r="Z110" s="142"/>
      <c r="AA110" s="142"/>
      <c r="AB110" s="142"/>
      <c r="AC110" s="142"/>
      <c r="AD110" s="142"/>
      <c r="AE110" s="142"/>
      <c r="AF110" s="142"/>
      <c r="AG110" s="142"/>
      <c r="AH110" s="142"/>
      <c r="AI110" s="142"/>
      <c r="AJ110" s="142"/>
      <c r="AK110" s="142"/>
      <c r="AL110" s="8"/>
      <c r="AM110" s="8"/>
      <c r="AN110" s="8"/>
      <c r="AO110" s="8"/>
      <c r="AP110" s="8"/>
      <c r="AQ110" s="8"/>
      <c r="AR110" s="8"/>
      <c r="AS110" s="8"/>
      <c r="AT110" s="8"/>
      <c r="AU110" s="8"/>
      <c r="AV110" s="8"/>
      <c r="AW110" s="8"/>
      <c r="AX110" s="8"/>
      <c r="AY110" s="8"/>
      <c r="AZ110" s="148"/>
      <c r="BA110" s="10"/>
      <c r="BB110" s="10"/>
      <c r="BC110" s="10"/>
      <c r="BD110" s="10"/>
      <c r="BE110" s="10"/>
      <c r="BF110" s="10"/>
      <c r="BG110" s="10"/>
      <c r="BH110" s="10"/>
      <c r="BI110" s="10"/>
      <c r="BJ110" s="10"/>
    </row>
    <row r="111" spans="1:62" ht="93" customHeight="1" x14ac:dyDescent="0.25">
      <c r="A111" s="3"/>
      <c r="B111" s="3"/>
      <c r="C111" s="3"/>
      <c r="D111" s="3"/>
      <c r="E111" s="3"/>
      <c r="F111" s="141"/>
      <c r="G111" s="3"/>
      <c r="H111" s="3"/>
      <c r="I111" s="3"/>
      <c r="J111" s="3"/>
      <c r="K111" s="3"/>
      <c r="L111" s="3"/>
      <c r="M111" s="3"/>
      <c r="N111" s="3"/>
      <c r="O111" s="3"/>
      <c r="P111" s="3"/>
      <c r="Q111" s="3"/>
      <c r="R111" s="3"/>
      <c r="S111" s="3"/>
      <c r="T111" s="3"/>
      <c r="U111" s="141"/>
      <c r="V111" s="142"/>
      <c r="W111" s="142"/>
      <c r="X111" s="142"/>
      <c r="Y111" s="142"/>
      <c r="Z111" s="142"/>
      <c r="AA111" s="142"/>
      <c r="AB111" s="142"/>
      <c r="AC111" s="142"/>
      <c r="AD111" s="142"/>
      <c r="AE111" s="142"/>
      <c r="AF111" s="142"/>
      <c r="AG111" s="142"/>
      <c r="AH111" s="142"/>
      <c r="AI111" s="142"/>
      <c r="AJ111" s="142"/>
      <c r="AK111" s="142"/>
      <c r="AL111" s="8"/>
      <c r="AM111" s="8"/>
      <c r="AN111" s="8"/>
      <c r="AO111" s="8"/>
      <c r="AP111" s="8"/>
      <c r="AQ111" s="8"/>
      <c r="AR111" s="8"/>
      <c r="AS111" s="8"/>
      <c r="AT111" s="8"/>
      <c r="AU111" s="8"/>
      <c r="AV111" s="8"/>
      <c r="AW111" s="8"/>
      <c r="AX111" s="8"/>
      <c r="AY111" s="8"/>
      <c r="AZ111" s="148"/>
      <c r="BA111" s="10"/>
      <c r="BB111" s="10"/>
      <c r="BC111" s="10"/>
      <c r="BD111" s="10"/>
      <c r="BE111" s="10"/>
      <c r="BF111" s="10"/>
      <c r="BG111" s="10"/>
      <c r="BH111" s="10"/>
      <c r="BI111" s="10"/>
      <c r="BJ111" s="10"/>
    </row>
    <row r="112" spans="1:62" ht="93" customHeight="1" x14ac:dyDescent="0.25">
      <c r="A112" s="3"/>
      <c r="B112" s="3"/>
      <c r="C112" s="3"/>
      <c r="D112" s="3"/>
      <c r="E112" s="3"/>
      <c r="F112" s="141"/>
      <c r="G112" s="3"/>
      <c r="H112" s="3"/>
      <c r="I112" s="3"/>
      <c r="J112" s="3"/>
      <c r="K112" s="3"/>
      <c r="L112" s="3"/>
      <c r="M112" s="3"/>
      <c r="N112" s="3"/>
      <c r="O112" s="3"/>
      <c r="P112" s="3"/>
      <c r="Q112" s="3"/>
      <c r="R112" s="3"/>
      <c r="S112" s="3"/>
      <c r="T112" s="3"/>
      <c r="U112" s="141"/>
      <c r="V112" s="142"/>
      <c r="W112" s="142"/>
      <c r="X112" s="142"/>
      <c r="Y112" s="142"/>
      <c r="Z112" s="142"/>
      <c r="AA112" s="142"/>
      <c r="AB112" s="142"/>
      <c r="AC112" s="142"/>
      <c r="AD112" s="142"/>
      <c r="AE112" s="142"/>
      <c r="AF112" s="142"/>
      <c r="AG112" s="142"/>
      <c r="AH112" s="142"/>
      <c r="AI112" s="142"/>
      <c r="AJ112" s="142"/>
      <c r="AK112" s="142"/>
      <c r="AL112" s="8"/>
      <c r="AM112" s="8"/>
      <c r="AN112" s="8"/>
      <c r="AO112" s="8"/>
      <c r="AP112" s="8"/>
      <c r="AQ112" s="8"/>
      <c r="AR112" s="8"/>
      <c r="AS112" s="8"/>
      <c r="AT112" s="8"/>
      <c r="AU112" s="8"/>
      <c r="AV112" s="8"/>
      <c r="AW112" s="8"/>
      <c r="AX112" s="8"/>
      <c r="AY112" s="8"/>
      <c r="AZ112" s="148"/>
      <c r="BA112" s="10"/>
      <c r="BB112" s="10"/>
      <c r="BC112" s="10"/>
      <c r="BD112" s="10"/>
      <c r="BE112" s="10"/>
      <c r="BF112" s="10"/>
      <c r="BG112" s="10"/>
      <c r="BH112" s="10"/>
      <c r="BI112" s="10"/>
      <c r="BJ112" s="10"/>
    </row>
    <row r="113" spans="1:62" ht="93" customHeight="1" x14ac:dyDescent="0.25">
      <c r="A113" s="3"/>
      <c r="B113" s="3"/>
      <c r="C113" s="3"/>
      <c r="D113" s="3"/>
      <c r="E113" s="3"/>
      <c r="F113" s="141"/>
      <c r="G113" s="3"/>
      <c r="H113" s="3"/>
      <c r="I113" s="3"/>
      <c r="J113" s="3"/>
      <c r="K113" s="3"/>
      <c r="L113" s="3"/>
      <c r="M113" s="3"/>
      <c r="N113" s="3"/>
      <c r="O113" s="3"/>
      <c r="P113" s="3"/>
      <c r="Q113" s="3"/>
      <c r="R113" s="3"/>
      <c r="S113" s="3"/>
      <c r="T113" s="3"/>
      <c r="U113" s="141"/>
      <c r="V113" s="142"/>
      <c r="W113" s="142"/>
      <c r="X113" s="142"/>
      <c r="Y113" s="142"/>
      <c r="Z113" s="142"/>
      <c r="AA113" s="142"/>
      <c r="AB113" s="142"/>
      <c r="AC113" s="142"/>
      <c r="AD113" s="142"/>
      <c r="AE113" s="142"/>
      <c r="AF113" s="142"/>
      <c r="AG113" s="142"/>
      <c r="AH113" s="142"/>
      <c r="AI113" s="142"/>
      <c r="AJ113" s="142"/>
      <c r="AK113" s="142"/>
      <c r="AL113" s="8"/>
      <c r="AM113" s="8"/>
      <c r="AN113" s="8"/>
      <c r="AO113" s="8"/>
      <c r="AP113" s="8"/>
      <c r="AQ113" s="8"/>
      <c r="AR113" s="8"/>
      <c r="AS113" s="8"/>
      <c r="AT113" s="8"/>
      <c r="AU113" s="8"/>
      <c r="AV113" s="8"/>
      <c r="AW113" s="8"/>
      <c r="AX113" s="8"/>
      <c r="AY113" s="8"/>
      <c r="AZ113" s="148"/>
      <c r="BA113" s="10"/>
      <c r="BB113" s="10"/>
      <c r="BC113" s="10"/>
      <c r="BD113" s="10"/>
      <c r="BE113" s="10"/>
      <c r="BF113" s="10"/>
      <c r="BG113" s="10"/>
      <c r="BH113" s="10"/>
      <c r="BI113" s="10"/>
      <c r="BJ113" s="10"/>
    </row>
    <row r="114" spans="1:62" ht="93" customHeight="1" x14ac:dyDescent="0.25">
      <c r="A114" s="3"/>
      <c r="B114" s="3"/>
      <c r="C114" s="3"/>
      <c r="D114" s="3"/>
      <c r="E114" s="3"/>
      <c r="F114" s="141"/>
      <c r="G114" s="3"/>
      <c r="H114" s="3"/>
      <c r="I114" s="3"/>
      <c r="J114" s="3"/>
      <c r="K114" s="3"/>
      <c r="L114" s="3"/>
      <c r="M114" s="3"/>
      <c r="N114" s="3"/>
      <c r="O114" s="3"/>
      <c r="P114" s="3"/>
      <c r="Q114" s="3"/>
      <c r="R114" s="3"/>
      <c r="S114" s="3"/>
      <c r="T114" s="3"/>
      <c r="U114" s="141"/>
      <c r="V114" s="142"/>
      <c r="W114" s="142"/>
      <c r="X114" s="142"/>
      <c r="Y114" s="142"/>
      <c r="Z114" s="142"/>
      <c r="AA114" s="142"/>
      <c r="AB114" s="142"/>
      <c r="AC114" s="142"/>
      <c r="AD114" s="142"/>
      <c r="AE114" s="142"/>
      <c r="AF114" s="142"/>
      <c r="AG114" s="142"/>
      <c r="AH114" s="142"/>
      <c r="AI114" s="142"/>
      <c r="AJ114" s="142"/>
      <c r="AK114" s="142"/>
      <c r="AL114" s="8"/>
      <c r="AM114" s="8"/>
      <c r="AN114" s="8"/>
      <c r="AO114" s="8"/>
      <c r="AP114" s="8"/>
      <c r="AQ114" s="8"/>
      <c r="AR114" s="8"/>
      <c r="AS114" s="8"/>
      <c r="AT114" s="8"/>
      <c r="AU114" s="8"/>
      <c r="AV114" s="8"/>
      <c r="AW114" s="8"/>
      <c r="AX114" s="8"/>
      <c r="AY114" s="8"/>
      <c r="AZ114" s="148"/>
      <c r="BA114" s="10"/>
      <c r="BB114" s="10"/>
      <c r="BC114" s="10"/>
      <c r="BD114" s="10"/>
      <c r="BE114" s="10"/>
      <c r="BF114" s="10"/>
      <c r="BG114" s="10"/>
      <c r="BH114" s="10"/>
      <c r="BI114" s="10"/>
      <c r="BJ114" s="10"/>
    </row>
    <row r="115" spans="1:62" ht="93" customHeight="1" x14ac:dyDescent="0.25">
      <c r="A115" s="3"/>
      <c r="B115" s="3"/>
      <c r="C115" s="3"/>
      <c r="D115" s="3"/>
      <c r="E115" s="3"/>
      <c r="F115" s="141"/>
      <c r="G115" s="3"/>
      <c r="H115" s="3"/>
      <c r="I115" s="3"/>
      <c r="J115" s="3"/>
      <c r="K115" s="3"/>
      <c r="L115" s="3"/>
      <c r="M115" s="3"/>
      <c r="N115" s="3"/>
      <c r="O115" s="3"/>
      <c r="P115" s="3"/>
      <c r="Q115" s="3"/>
      <c r="R115" s="3"/>
      <c r="S115" s="3"/>
      <c r="T115" s="3"/>
      <c r="U115" s="141"/>
      <c r="V115" s="142"/>
      <c r="W115" s="142"/>
      <c r="X115" s="142"/>
      <c r="Y115" s="142"/>
      <c r="Z115" s="142"/>
      <c r="AA115" s="142"/>
      <c r="AB115" s="142"/>
      <c r="AC115" s="142"/>
      <c r="AD115" s="142"/>
      <c r="AE115" s="142"/>
      <c r="AF115" s="142"/>
      <c r="AG115" s="142"/>
      <c r="AH115" s="142"/>
      <c r="AI115" s="142"/>
      <c r="AJ115" s="142"/>
      <c r="AK115" s="142"/>
      <c r="AL115" s="8"/>
      <c r="AM115" s="8"/>
      <c r="AN115" s="8"/>
      <c r="AO115" s="8"/>
      <c r="AP115" s="8"/>
      <c r="AQ115" s="8"/>
      <c r="AR115" s="8"/>
      <c r="AS115" s="8"/>
      <c r="AT115" s="8"/>
      <c r="AU115" s="8"/>
      <c r="AV115" s="8"/>
      <c r="AW115" s="8"/>
      <c r="AX115" s="8"/>
      <c r="AY115" s="8"/>
      <c r="AZ115" s="148"/>
      <c r="BA115" s="10"/>
      <c r="BB115" s="10"/>
      <c r="BC115" s="10"/>
      <c r="BD115" s="10"/>
      <c r="BE115" s="10"/>
      <c r="BF115" s="10"/>
      <c r="BG115" s="10"/>
      <c r="BH115" s="10"/>
      <c r="BI115" s="10"/>
      <c r="BJ115" s="10"/>
    </row>
    <row r="116" spans="1:62" ht="93" customHeight="1" x14ac:dyDescent="0.25">
      <c r="A116" s="3"/>
      <c r="B116" s="3"/>
      <c r="C116" s="3"/>
      <c r="D116" s="3"/>
      <c r="E116" s="3"/>
      <c r="F116" s="141"/>
      <c r="G116" s="3"/>
      <c r="H116" s="3"/>
      <c r="I116" s="3"/>
      <c r="J116" s="3"/>
      <c r="K116" s="3"/>
      <c r="L116" s="3"/>
      <c r="M116" s="3"/>
      <c r="N116" s="3"/>
      <c r="O116" s="3"/>
      <c r="P116" s="3"/>
      <c r="Q116" s="3"/>
      <c r="R116" s="3"/>
      <c r="S116" s="3"/>
      <c r="T116" s="3"/>
      <c r="U116" s="141"/>
      <c r="V116" s="142"/>
      <c r="W116" s="142"/>
      <c r="X116" s="142"/>
      <c r="Y116" s="142"/>
      <c r="Z116" s="142"/>
      <c r="AA116" s="142"/>
      <c r="AB116" s="142"/>
      <c r="AC116" s="142"/>
      <c r="AD116" s="142"/>
      <c r="AE116" s="142"/>
      <c r="AF116" s="142"/>
      <c r="AG116" s="142"/>
      <c r="AH116" s="142"/>
      <c r="AI116" s="142"/>
      <c r="AJ116" s="142"/>
      <c r="AK116" s="142"/>
      <c r="AL116" s="8"/>
      <c r="AM116" s="8"/>
      <c r="AN116" s="8"/>
      <c r="AO116" s="8"/>
      <c r="AP116" s="8"/>
      <c r="AQ116" s="8"/>
      <c r="AR116" s="8"/>
      <c r="AS116" s="8"/>
      <c r="AT116" s="8"/>
      <c r="AU116" s="8"/>
      <c r="AV116" s="8"/>
      <c r="AW116" s="8"/>
      <c r="AX116" s="8"/>
      <c r="AY116" s="8"/>
      <c r="AZ116" s="148"/>
      <c r="BA116" s="10"/>
      <c r="BB116" s="10"/>
      <c r="BC116" s="10"/>
      <c r="BD116" s="10"/>
      <c r="BE116" s="10"/>
      <c r="BF116" s="10"/>
      <c r="BG116" s="10"/>
      <c r="BH116" s="10"/>
      <c r="BI116" s="10"/>
      <c r="BJ116" s="10"/>
    </row>
    <row r="117" spans="1:62" ht="93" customHeight="1" x14ac:dyDescent="0.25">
      <c r="A117" s="3"/>
      <c r="B117" s="3"/>
      <c r="C117" s="3"/>
      <c r="D117" s="3"/>
      <c r="E117" s="3"/>
      <c r="F117" s="141"/>
      <c r="G117" s="3"/>
      <c r="H117" s="3"/>
      <c r="I117" s="3"/>
      <c r="J117" s="3"/>
      <c r="K117" s="3"/>
      <c r="L117" s="3"/>
      <c r="M117" s="3"/>
      <c r="N117" s="3"/>
      <c r="O117" s="3"/>
      <c r="P117" s="3"/>
      <c r="Q117" s="3"/>
      <c r="R117" s="3"/>
      <c r="S117" s="3"/>
      <c r="T117" s="3"/>
      <c r="U117" s="141"/>
      <c r="V117" s="142"/>
      <c r="W117" s="142"/>
      <c r="X117" s="142"/>
      <c r="Y117" s="142"/>
      <c r="Z117" s="142"/>
      <c r="AA117" s="142"/>
      <c r="AB117" s="142"/>
      <c r="AC117" s="142"/>
      <c r="AD117" s="142"/>
      <c r="AE117" s="142"/>
      <c r="AF117" s="142"/>
      <c r="AG117" s="142"/>
      <c r="AH117" s="142"/>
      <c r="AI117" s="142"/>
      <c r="AJ117" s="142"/>
      <c r="AK117" s="142"/>
      <c r="AL117" s="8"/>
      <c r="AM117" s="8"/>
      <c r="AN117" s="8"/>
      <c r="AO117" s="8"/>
      <c r="AP117" s="8"/>
      <c r="AQ117" s="8"/>
      <c r="AR117" s="8"/>
      <c r="AS117" s="8"/>
      <c r="AT117" s="8"/>
      <c r="AU117" s="8"/>
      <c r="AV117" s="8"/>
      <c r="AW117" s="8"/>
      <c r="AX117" s="8"/>
      <c r="AY117" s="8"/>
      <c r="AZ117" s="148"/>
      <c r="BA117" s="10"/>
      <c r="BB117" s="10"/>
      <c r="BC117" s="10"/>
      <c r="BD117" s="10"/>
      <c r="BE117" s="10"/>
      <c r="BF117" s="10"/>
      <c r="BG117" s="10"/>
      <c r="BH117" s="10"/>
      <c r="BI117" s="10"/>
      <c r="BJ117" s="10"/>
    </row>
    <row r="118" spans="1:62" ht="93" customHeight="1" x14ac:dyDescent="0.25">
      <c r="A118" s="3"/>
      <c r="B118" s="3"/>
      <c r="C118" s="3"/>
      <c r="D118" s="3"/>
      <c r="E118" s="3"/>
      <c r="F118" s="141"/>
      <c r="G118" s="3"/>
      <c r="H118" s="3"/>
      <c r="I118" s="3"/>
      <c r="J118" s="3"/>
      <c r="K118" s="3"/>
      <c r="L118" s="3"/>
      <c r="M118" s="3"/>
      <c r="N118" s="3"/>
      <c r="O118" s="3"/>
      <c r="P118" s="3"/>
      <c r="Q118" s="3"/>
      <c r="R118" s="3"/>
      <c r="S118" s="3"/>
      <c r="T118" s="3"/>
      <c r="U118" s="141"/>
      <c r="V118" s="142"/>
      <c r="W118" s="142"/>
      <c r="X118" s="142"/>
      <c r="Y118" s="142"/>
      <c r="Z118" s="142"/>
      <c r="AA118" s="142"/>
      <c r="AB118" s="142"/>
      <c r="AC118" s="142"/>
      <c r="AD118" s="142"/>
      <c r="AE118" s="142"/>
      <c r="AF118" s="142"/>
      <c r="AG118" s="142"/>
      <c r="AH118" s="142"/>
      <c r="AI118" s="142"/>
      <c r="AJ118" s="142"/>
      <c r="AK118" s="142"/>
      <c r="AL118" s="8"/>
      <c r="AM118" s="8"/>
      <c r="AN118" s="8"/>
      <c r="AO118" s="8"/>
      <c r="AP118" s="8"/>
      <c r="AQ118" s="8"/>
      <c r="AR118" s="8"/>
      <c r="AS118" s="8"/>
      <c r="AT118" s="8"/>
      <c r="AU118" s="8"/>
      <c r="AV118" s="8"/>
      <c r="AW118" s="8"/>
      <c r="AX118" s="8"/>
      <c r="AY118" s="8"/>
      <c r="AZ118" s="148"/>
      <c r="BA118" s="10"/>
      <c r="BB118" s="10"/>
      <c r="BC118" s="10"/>
      <c r="BD118" s="10"/>
      <c r="BE118" s="10"/>
      <c r="BF118" s="10"/>
      <c r="BG118" s="10"/>
      <c r="BH118" s="10"/>
      <c r="BI118" s="10"/>
      <c r="BJ118" s="10"/>
    </row>
    <row r="119" spans="1:62" ht="93" customHeight="1" x14ac:dyDescent="0.25">
      <c r="A119" s="3"/>
      <c r="B119" s="3"/>
      <c r="C119" s="3"/>
      <c r="D119" s="3"/>
      <c r="E119" s="3"/>
      <c r="F119" s="141"/>
      <c r="G119" s="3"/>
      <c r="H119" s="3"/>
      <c r="I119" s="3"/>
      <c r="J119" s="3"/>
      <c r="K119" s="3"/>
      <c r="L119" s="3"/>
      <c r="M119" s="3"/>
      <c r="N119" s="3"/>
      <c r="O119" s="3"/>
      <c r="P119" s="3"/>
      <c r="Q119" s="3"/>
      <c r="R119" s="3"/>
      <c r="S119" s="3"/>
      <c r="T119" s="3"/>
      <c r="U119" s="141"/>
      <c r="V119" s="142"/>
      <c r="W119" s="142"/>
      <c r="X119" s="142"/>
      <c r="Y119" s="142"/>
      <c r="Z119" s="142"/>
      <c r="AA119" s="142"/>
      <c r="AB119" s="142"/>
      <c r="AC119" s="142"/>
      <c r="AD119" s="142"/>
      <c r="AE119" s="142"/>
      <c r="AF119" s="142"/>
      <c r="AG119" s="142"/>
      <c r="AH119" s="142"/>
      <c r="AI119" s="142"/>
      <c r="AJ119" s="142"/>
      <c r="AK119" s="142"/>
      <c r="AL119" s="8"/>
      <c r="AM119" s="8"/>
      <c r="AN119" s="8"/>
      <c r="AO119" s="8"/>
      <c r="AP119" s="8"/>
      <c r="AQ119" s="8"/>
      <c r="AR119" s="8"/>
      <c r="AS119" s="8"/>
      <c r="AT119" s="8"/>
      <c r="AU119" s="8"/>
      <c r="AV119" s="8"/>
      <c r="AW119" s="8"/>
      <c r="AX119" s="8"/>
      <c r="AY119" s="8"/>
      <c r="AZ119" s="148"/>
      <c r="BA119" s="10"/>
      <c r="BB119" s="10"/>
      <c r="BC119" s="10"/>
      <c r="BD119" s="10"/>
      <c r="BE119" s="10"/>
      <c r="BF119" s="10"/>
      <c r="BG119" s="10"/>
      <c r="BH119" s="10"/>
      <c r="BI119" s="10"/>
      <c r="BJ119" s="10"/>
    </row>
    <row r="120" spans="1:62" ht="93" customHeight="1" x14ac:dyDescent="0.25">
      <c r="A120" s="3"/>
      <c r="B120" s="3"/>
      <c r="C120" s="3"/>
      <c r="D120" s="3"/>
      <c r="E120" s="3"/>
      <c r="F120" s="141"/>
      <c r="G120" s="3"/>
      <c r="H120" s="3"/>
      <c r="I120" s="3"/>
      <c r="J120" s="3"/>
      <c r="K120" s="3"/>
      <c r="L120" s="3"/>
      <c r="M120" s="3"/>
      <c r="N120" s="3"/>
      <c r="O120" s="3"/>
      <c r="P120" s="3"/>
      <c r="Q120" s="3"/>
      <c r="R120" s="3"/>
      <c r="S120" s="3"/>
      <c r="T120" s="3"/>
      <c r="U120" s="141"/>
      <c r="V120" s="142"/>
      <c r="W120" s="142"/>
      <c r="X120" s="142"/>
      <c r="Y120" s="142"/>
      <c r="Z120" s="142"/>
      <c r="AA120" s="142"/>
      <c r="AB120" s="142"/>
      <c r="AC120" s="142"/>
      <c r="AD120" s="142"/>
      <c r="AE120" s="142"/>
      <c r="AF120" s="142"/>
      <c r="AG120" s="142"/>
      <c r="AH120" s="142"/>
      <c r="AI120" s="142"/>
      <c r="AJ120" s="142"/>
      <c r="AK120" s="142"/>
      <c r="AL120" s="8"/>
      <c r="AM120" s="8"/>
      <c r="AN120" s="8"/>
      <c r="AO120" s="8"/>
      <c r="AP120" s="8"/>
      <c r="AQ120" s="8"/>
      <c r="AR120" s="8"/>
      <c r="AS120" s="8"/>
      <c r="AT120" s="8"/>
      <c r="AU120" s="8"/>
      <c r="AV120" s="8"/>
      <c r="AW120" s="8"/>
      <c r="AX120" s="8"/>
      <c r="AY120" s="8"/>
      <c r="AZ120" s="148"/>
      <c r="BA120" s="10"/>
      <c r="BB120" s="10"/>
      <c r="BC120" s="10"/>
      <c r="BD120" s="10"/>
      <c r="BE120" s="10"/>
      <c r="BF120" s="10"/>
      <c r="BG120" s="10"/>
      <c r="BH120" s="10"/>
      <c r="BI120" s="10"/>
      <c r="BJ120" s="10"/>
    </row>
    <row r="121" spans="1:62" ht="93" customHeight="1" x14ac:dyDescent="0.25">
      <c r="A121" s="3"/>
      <c r="B121" s="3"/>
      <c r="C121" s="3"/>
      <c r="D121" s="3"/>
      <c r="E121" s="3"/>
      <c r="F121" s="141"/>
      <c r="G121" s="3"/>
      <c r="H121" s="3"/>
      <c r="I121" s="3"/>
      <c r="J121" s="3"/>
      <c r="K121" s="3"/>
      <c r="L121" s="3"/>
      <c r="M121" s="3"/>
      <c r="N121" s="3"/>
      <c r="O121" s="3"/>
      <c r="P121" s="3"/>
      <c r="Q121" s="3"/>
      <c r="R121" s="3"/>
      <c r="S121" s="3"/>
      <c r="T121" s="3"/>
      <c r="U121" s="141"/>
      <c r="V121" s="142"/>
      <c r="W121" s="142"/>
      <c r="X121" s="142"/>
      <c r="Y121" s="142"/>
      <c r="Z121" s="142"/>
      <c r="AA121" s="142"/>
      <c r="AB121" s="142"/>
      <c r="AC121" s="142"/>
      <c r="AD121" s="142"/>
      <c r="AE121" s="142"/>
      <c r="AF121" s="142"/>
      <c r="AG121" s="142"/>
      <c r="AH121" s="142"/>
      <c r="AI121" s="142"/>
      <c r="AJ121" s="142"/>
      <c r="AK121" s="142"/>
      <c r="AL121" s="8"/>
      <c r="AM121" s="8"/>
      <c r="AN121" s="8"/>
      <c r="AO121" s="8"/>
      <c r="AP121" s="8"/>
      <c r="AQ121" s="8"/>
      <c r="AR121" s="8"/>
      <c r="AS121" s="8"/>
      <c r="AT121" s="8"/>
      <c r="AU121" s="8"/>
      <c r="AV121" s="8"/>
      <c r="AW121" s="8"/>
      <c r="AX121" s="8"/>
      <c r="AY121" s="8"/>
      <c r="AZ121" s="148"/>
      <c r="BA121" s="10"/>
      <c r="BB121" s="10"/>
      <c r="BC121" s="10"/>
      <c r="BD121" s="10"/>
      <c r="BE121" s="10"/>
      <c r="BF121" s="10"/>
      <c r="BG121" s="10"/>
      <c r="BH121" s="10"/>
      <c r="BI121" s="10"/>
      <c r="BJ121" s="10"/>
    </row>
    <row r="122" spans="1:62" ht="93" customHeight="1" x14ac:dyDescent="0.25">
      <c r="A122" s="3"/>
      <c r="B122" s="3"/>
      <c r="C122" s="3"/>
      <c r="D122" s="3"/>
      <c r="E122" s="3"/>
      <c r="F122" s="141"/>
      <c r="G122" s="3"/>
      <c r="H122" s="3"/>
      <c r="I122" s="3"/>
      <c r="J122" s="3"/>
      <c r="K122" s="3"/>
      <c r="L122" s="3"/>
      <c r="M122" s="3"/>
      <c r="N122" s="3"/>
      <c r="O122" s="3"/>
      <c r="P122" s="3"/>
      <c r="Q122" s="3"/>
      <c r="R122" s="3"/>
      <c r="S122" s="3"/>
      <c r="T122" s="3"/>
      <c r="U122" s="141"/>
      <c r="V122" s="142"/>
      <c r="W122" s="142"/>
      <c r="X122" s="142"/>
      <c r="Y122" s="142"/>
      <c r="Z122" s="142"/>
      <c r="AA122" s="142"/>
      <c r="AB122" s="142"/>
      <c r="AC122" s="142"/>
      <c r="AD122" s="142"/>
      <c r="AE122" s="142"/>
      <c r="AF122" s="142"/>
      <c r="AG122" s="142"/>
      <c r="AH122" s="142"/>
      <c r="AI122" s="142"/>
      <c r="AJ122" s="142"/>
      <c r="AK122" s="142"/>
      <c r="AL122" s="8"/>
      <c r="AM122" s="8"/>
      <c r="AN122" s="8"/>
      <c r="AO122" s="8"/>
      <c r="AP122" s="8"/>
      <c r="AQ122" s="8"/>
      <c r="AR122" s="8"/>
      <c r="AS122" s="8"/>
      <c r="AT122" s="8"/>
      <c r="AU122" s="8"/>
      <c r="AV122" s="8"/>
      <c r="AW122" s="8"/>
      <c r="AX122" s="8"/>
      <c r="AY122" s="8"/>
      <c r="AZ122" s="148"/>
      <c r="BA122" s="10"/>
      <c r="BB122" s="10"/>
      <c r="BC122" s="10"/>
      <c r="BD122" s="10"/>
      <c r="BE122" s="10"/>
      <c r="BF122" s="10"/>
      <c r="BG122" s="10"/>
      <c r="BH122" s="10"/>
      <c r="BI122" s="10"/>
      <c r="BJ122" s="10"/>
    </row>
    <row r="123" spans="1:62" ht="93" customHeight="1" x14ac:dyDescent="0.25">
      <c r="A123" s="3"/>
      <c r="B123" s="3"/>
      <c r="C123" s="3"/>
      <c r="D123" s="3"/>
      <c r="E123" s="3"/>
      <c r="F123" s="141"/>
      <c r="G123" s="3"/>
      <c r="H123" s="3"/>
      <c r="I123" s="3"/>
      <c r="J123" s="3"/>
      <c r="K123" s="3"/>
      <c r="L123" s="3"/>
      <c r="M123" s="3"/>
      <c r="N123" s="3"/>
      <c r="O123" s="3"/>
      <c r="P123" s="3"/>
      <c r="Q123" s="3"/>
      <c r="R123" s="3"/>
      <c r="S123" s="3"/>
      <c r="T123" s="3"/>
      <c r="U123" s="141"/>
      <c r="V123" s="142"/>
      <c r="W123" s="142"/>
      <c r="X123" s="142"/>
      <c r="Y123" s="142"/>
      <c r="Z123" s="142"/>
      <c r="AA123" s="142"/>
      <c r="AB123" s="142"/>
      <c r="AC123" s="142"/>
      <c r="AD123" s="142"/>
      <c r="AE123" s="142"/>
      <c r="AF123" s="142"/>
      <c r="AG123" s="142"/>
      <c r="AH123" s="142"/>
      <c r="AI123" s="142"/>
      <c r="AJ123" s="142"/>
      <c r="AK123" s="142"/>
      <c r="AL123" s="8"/>
      <c r="AM123" s="8"/>
      <c r="AN123" s="8"/>
      <c r="AO123" s="8"/>
      <c r="AP123" s="8"/>
      <c r="AQ123" s="8"/>
      <c r="AR123" s="8"/>
      <c r="AS123" s="8"/>
      <c r="AT123" s="8"/>
      <c r="AU123" s="8"/>
      <c r="AV123" s="8"/>
      <c r="AW123" s="8"/>
      <c r="AX123" s="8"/>
      <c r="AY123" s="8"/>
      <c r="AZ123" s="148"/>
      <c r="BA123" s="10"/>
      <c r="BB123" s="10"/>
      <c r="BC123" s="10"/>
      <c r="BD123" s="10"/>
      <c r="BE123" s="10"/>
      <c r="BF123" s="10"/>
      <c r="BG123" s="10"/>
      <c r="BH123" s="10"/>
      <c r="BI123" s="10"/>
      <c r="BJ123" s="10"/>
    </row>
    <row r="124" spans="1:62" ht="93" customHeight="1" x14ac:dyDescent="0.25">
      <c r="A124" s="3"/>
      <c r="B124" s="3"/>
      <c r="C124" s="3"/>
      <c r="D124" s="3"/>
      <c r="E124" s="3"/>
      <c r="F124" s="141"/>
      <c r="G124" s="3"/>
      <c r="H124" s="3"/>
      <c r="I124" s="3"/>
      <c r="J124" s="3"/>
      <c r="K124" s="3"/>
      <c r="L124" s="3"/>
      <c r="M124" s="3"/>
      <c r="N124" s="3"/>
      <c r="O124" s="3"/>
      <c r="P124" s="3"/>
      <c r="Q124" s="3"/>
      <c r="R124" s="3"/>
      <c r="S124" s="3"/>
      <c r="T124" s="3"/>
      <c r="U124" s="141"/>
      <c r="V124" s="142"/>
      <c r="W124" s="142"/>
      <c r="X124" s="142"/>
      <c r="Y124" s="142"/>
      <c r="Z124" s="142"/>
      <c r="AA124" s="142"/>
      <c r="AB124" s="142"/>
      <c r="AC124" s="142"/>
      <c r="AD124" s="142"/>
      <c r="AE124" s="142"/>
      <c r="AF124" s="142"/>
      <c r="AG124" s="142"/>
      <c r="AH124" s="142"/>
      <c r="AI124" s="142"/>
      <c r="AJ124" s="142"/>
      <c r="AK124" s="142"/>
      <c r="AL124" s="8"/>
      <c r="AM124" s="8"/>
      <c r="AN124" s="8"/>
      <c r="AO124" s="8"/>
      <c r="AP124" s="8"/>
      <c r="AQ124" s="8"/>
      <c r="AR124" s="8"/>
      <c r="AS124" s="8"/>
      <c r="AT124" s="8"/>
      <c r="AU124" s="8"/>
      <c r="AV124" s="8"/>
      <c r="AW124" s="8"/>
      <c r="AX124" s="8"/>
      <c r="AY124" s="8"/>
      <c r="AZ124" s="148"/>
      <c r="BA124" s="10"/>
      <c r="BB124" s="10"/>
      <c r="BC124" s="10"/>
      <c r="BD124" s="10"/>
      <c r="BE124" s="10"/>
      <c r="BF124" s="10"/>
      <c r="BG124" s="10"/>
      <c r="BH124" s="10"/>
      <c r="BI124" s="10"/>
      <c r="BJ124" s="10"/>
    </row>
    <row r="125" spans="1:62" ht="93" customHeight="1" x14ac:dyDescent="0.25">
      <c r="A125" s="3"/>
      <c r="B125" s="3"/>
      <c r="C125" s="3"/>
      <c r="D125" s="3"/>
      <c r="E125" s="3"/>
      <c r="F125" s="141"/>
      <c r="G125" s="3"/>
      <c r="H125" s="3"/>
      <c r="I125" s="3"/>
      <c r="J125" s="3"/>
      <c r="K125" s="3"/>
      <c r="L125" s="3"/>
      <c r="M125" s="3"/>
      <c r="N125" s="3"/>
      <c r="O125" s="3"/>
      <c r="P125" s="3"/>
      <c r="Q125" s="3"/>
      <c r="R125" s="3"/>
      <c r="S125" s="3"/>
      <c r="T125" s="3"/>
      <c r="U125" s="141"/>
      <c r="V125" s="142"/>
      <c r="W125" s="142"/>
      <c r="X125" s="142"/>
      <c r="Y125" s="142"/>
      <c r="Z125" s="142"/>
      <c r="AA125" s="142"/>
      <c r="AB125" s="142"/>
      <c r="AC125" s="142"/>
      <c r="AD125" s="142"/>
      <c r="AE125" s="142"/>
      <c r="AF125" s="142"/>
      <c r="AG125" s="142"/>
      <c r="AH125" s="142"/>
      <c r="AI125" s="142"/>
      <c r="AJ125" s="142"/>
      <c r="AK125" s="142"/>
      <c r="AL125" s="8"/>
      <c r="AM125" s="8"/>
      <c r="AN125" s="8"/>
      <c r="AO125" s="8"/>
      <c r="AP125" s="8"/>
      <c r="AQ125" s="8"/>
      <c r="AR125" s="8"/>
      <c r="AS125" s="8"/>
      <c r="AT125" s="8"/>
      <c r="AU125" s="8"/>
      <c r="AV125" s="8"/>
      <c r="AW125" s="8"/>
      <c r="AX125" s="8"/>
      <c r="AY125" s="8"/>
      <c r="AZ125" s="148"/>
      <c r="BA125" s="10"/>
      <c r="BB125" s="10"/>
      <c r="BC125" s="10"/>
      <c r="BD125" s="10"/>
      <c r="BE125" s="10"/>
      <c r="BF125" s="10"/>
      <c r="BG125" s="10"/>
      <c r="BH125" s="10"/>
      <c r="BI125" s="10"/>
      <c r="BJ125" s="10"/>
    </row>
    <row r="126" spans="1:62" ht="93" customHeight="1" x14ac:dyDescent="0.25">
      <c r="A126" s="3"/>
      <c r="B126" s="3"/>
      <c r="C126" s="3"/>
      <c r="D126" s="3"/>
      <c r="E126" s="3"/>
      <c r="F126" s="141"/>
      <c r="G126" s="3"/>
      <c r="H126" s="3"/>
      <c r="I126" s="3"/>
      <c r="J126" s="3"/>
      <c r="K126" s="3"/>
      <c r="L126" s="3"/>
      <c r="M126" s="3"/>
      <c r="N126" s="3"/>
      <c r="O126" s="3"/>
      <c r="P126" s="3"/>
      <c r="Q126" s="3"/>
      <c r="R126" s="3"/>
      <c r="S126" s="3"/>
      <c r="T126" s="3"/>
      <c r="U126" s="141"/>
      <c r="V126" s="142"/>
      <c r="W126" s="142"/>
      <c r="X126" s="142"/>
      <c r="Y126" s="142"/>
      <c r="Z126" s="142"/>
      <c r="AA126" s="142"/>
      <c r="AB126" s="142"/>
      <c r="AC126" s="142"/>
      <c r="AD126" s="142"/>
      <c r="AE126" s="142"/>
      <c r="AF126" s="142"/>
      <c r="AG126" s="142"/>
      <c r="AH126" s="142"/>
      <c r="AI126" s="142"/>
      <c r="AJ126" s="142"/>
      <c r="AK126" s="142"/>
      <c r="AL126" s="8"/>
      <c r="AM126" s="8"/>
      <c r="AN126" s="8"/>
      <c r="AO126" s="8"/>
      <c r="AP126" s="8"/>
      <c r="AQ126" s="8"/>
      <c r="AR126" s="8"/>
      <c r="AS126" s="8"/>
      <c r="AT126" s="8"/>
      <c r="AU126" s="8"/>
      <c r="AV126" s="8"/>
      <c r="AW126" s="8"/>
      <c r="AX126" s="8"/>
      <c r="AY126" s="8"/>
      <c r="AZ126" s="148"/>
      <c r="BA126" s="10"/>
      <c r="BB126" s="10"/>
      <c r="BC126" s="10"/>
      <c r="BD126" s="10"/>
      <c r="BE126" s="10"/>
      <c r="BF126" s="10"/>
      <c r="BG126" s="10"/>
      <c r="BH126" s="10"/>
      <c r="BI126" s="10"/>
      <c r="BJ126" s="10"/>
    </row>
    <row r="127" spans="1:62" ht="93" customHeight="1" x14ac:dyDescent="0.25">
      <c r="A127" s="3"/>
      <c r="B127" s="3"/>
      <c r="C127" s="3"/>
      <c r="D127" s="3"/>
      <c r="E127" s="3"/>
      <c r="F127" s="141"/>
      <c r="G127" s="3"/>
      <c r="H127" s="3"/>
      <c r="I127" s="3"/>
      <c r="J127" s="3"/>
      <c r="K127" s="3"/>
      <c r="L127" s="3"/>
      <c r="M127" s="3"/>
      <c r="N127" s="3"/>
      <c r="O127" s="3"/>
      <c r="P127" s="3"/>
      <c r="Q127" s="3"/>
      <c r="R127" s="3"/>
      <c r="S127" s="3"/>
      <c r="T127" s="3"/>
      <c r="U127" s="141"/>
      <c r="V127" s="142"/>
      <c r="W127" s="142"/>
      <c r="X127" s="142"/>
      <c r="Y127" s="142"/>
      <c r="Z127" s="142"/>
      <c r="AA127" s="142"/>
      <c r="AB127" s="142"/>
      <c r="AC127" s="142"/>
      <c r="AD127" s="142"/>
      <c r="AE127" s="142"/>
      <c r="AF127" s="142"/>
      <c r="AG127" s="142"/>
      <c r="AH127" s="142"/>
      <c r="AI127" s="142"/>
      <c r="AJ127" s="142"/>
      <c r="AK127" s="142"/>
      <c r="AL127" s="8"/>
      <c r="AM127" s="8"/>
      <c r="AN127" s="8"/>
      <c r="AO127" s="8"/>
      <c r="AP127" s="8"/>
      <c r="AQ127" s="8"/>
      <c r="AR127" s="8"/>
      <c r="AS127" s="8"/>
      <c r="AT127" s="8"/>
      <c r="AU127" s="8"/>
      <c r="AV127" s="8"/>
      <c r="AW127" s="8"/>
      <c r="AX127" s="8"/>
      <c r="AY127" s="8"/>
      <c r="AZ127" s="148"/>
      <c r="BA127" s="10"/>
      <c r="BB127" s="10"/>
      <c r="BC127" s="10"/>
      <c r="BD127" s="10"/>
      <c r="BE127" s="10"/>
      <c r="BF127" s="10"/>
      <c r="BG127" s="10"/>
      <c r="BH127" s="10"/>
      <c r="BI127" s="10"/>
      <c r="BJ127" s="10"/>
    </row>
    <row r="128" spans="1:62" ht="93" customHeight="1" x14ac:dyDescent="0.25">
      <c r="A128" s="3"/>
      <c r="B128" s="3"/>
      <c r="C128" s="3"/>
      <c r="D128" s="3"/>
      <c r="E128" s="3"/>
      <c r="F128" s="141"/>
      <c r="G128" s="3"/>
      <c r="H128" s="3"/>
      <c r="I128" s="3"/>
      <c r="J128" s="3"/>
      <c r="K128" s="3"/>
      <c r="L128" s="3"/>
      <c r="M128" s="3"/>
      <c r="N128" s="3"/>
      <c r="O128" s="3"/>
      <c r="P128" s="3"/>
      <c r="Q128" s="3"/>
      <c r="R128" s="3"/>
      <c r="S128" s="3"/>
      <c r="T128" s="3"/>
      <c r="U128" s="141"/>
      <c r="V128" s="142"/>
      <c r="W128" s="142"/>
      <c r="X128" s="142"/>
      <c r="Y128" s="142"/>
      <c r="Z128" s="142"/>
      <c r="AA128" s="142"/>
      <c r="AB128" s="142"/>
      <c r="AC128" s="142"/>
      <c r="AD128" s="142"/>
      <c r="AE128" s="142"/>
      <c r="AF128" s="142"/>
      <c r="AG128" s="142"/>
      <c r="AH128" s="142"/>
      <c r="AI128" s="142"/>
      <c r="AJ128" s="142"/>
      <c r="AK128" s="142"/>
      <c r="AL128" s="8"/>
      <c r="AM128" s="8"/>
      <c r="AN128" s="8"/>
      <c r="AO128" s="8"/>
      <c r="AP128" s="8"/>
      <c r="AQ128" s="8"/>
      <c r="AR128" s="8"/>
      <c r="AS128" s="8"/>
      <c r="AT128" s="8"/>
      <c r="AU128" s="8"/>
      <c r="AV128" s="8"/>
      <c r="AW128" s="8"/>
      <c r="AX128" s="8"/>
      <c r="AY128" s="8"/>
      <c r="AZ128" s="148"/>
      <c r="BA128" s="10"/>
      <c r="BB128" s="10"/>
      <c r="BC128" s="10"/>
      <c r="BD128" s="10"/>
      <c r="BE128" s="10"/>
      <c r="BF128" s="10"/>
      <c r="BG128" s="10"/>
      <c r="BH128" s="10"/>
      <c r="BI128" s="10"/>
      <c r="BJ128" s="10"/>
    </row>
    <row r="129" spans="1:62" ht="93" customHeight="1" x14ac:dyDescent="0.25">
      <c r="A129" s="3"/>
      <c r="B129" s="3"/>
      <c r="C129" s="3"/>
      <c r="D129" s="3"/>
      <c r="E129" s="3"/>
      <c r="F129" s="141"/>
      <c r="G129" s="3"/>
      <c r="H129" s="3"/>
      <c r="I129" s="3"/>
      <c r="J129" s="3"/>
      <c r="K129" s="3"/>
      <c r="L129" s="3"/>
      <c r="M129" s="3"/>
      <c r="N129" s="3"/>
      <c r="O129" s="3"/>
      <c r="P129" s="3"/>
      <c r="Q129" s="3"/>
      <c r="R129" s="3"/>
      <c r="S129" s="3"/>
      <c r="T129" s="3"/>
      <c r="U129" s="141"/>
      <c r="V129" s="142"/>
      <c r="W129" s="142"/>
      <c r="X129" s="142"/>
      <c r="Y129" s="142"/>
      <c r="Z129" s="142"/>
      <c r="AA129" s="142"/>
      <c r="AB129" s="142"/>
      <c r="AC129" s="142"/>
      <c r="AD129" s="142"/>
      <c r="AE129" s="142"/>
      <c r="AF129" s="142"/>
      <c r="AG129" s="142"/>
      <c r="AH129" s="142"/>
      <c r="AI129" s="142"/>
      <c r="AJ129" s="142"/>
      <c r="AK129" s="142"/>
      <c r="AL129" s="8"/>
      <c r="AM129" s="8"/>
      <c r="AN129" s="8"/>
      <c r="AO129" s="8"/>
      <c r="AP129" s="8"/>
      <c r="AQ129" s="8"/>
      <c r="AR129" s="8"/>
      <c r="AS129" s="8"/>
      <c r="AT129" s="8"/>
      <c r="AU129" s="8"/>
      <c r="AV129" s="8"/>
      <c r="AW129" s="8"/>
      <c r="AX129" s="8"/>
      <c r="AY129" s="8"/>
      <c r="AZ129" s="148"/>
      <c r="BA129" s="10"/>
      <c r="BB129" s="10"/>
      <c r="BC129" s="10"/>
      <c r="BD129" s="10"/>
      <c r="BE129" s="10"/>
      <c r="BF129" s="10"/>
      <c r="BG129" s="10"/>
      <c r="BH129" s="10"/>
      <c r="BI129" s="10"/>
      <c r="BJ129" s="10"/>
    </row>
    <row r="130" spans="1:62" ht="93" customHeight="1" x14ac:dyDescent="0.25">
      <c r="A130" s="3"/>
      <c r="B130" s="3"/>
      <c r="C130" s="3"/>
      <c r="D130" s="3"/>
      <c r="E130" s="3"/>
      <c r="F130" s="141"/>
      <c r="G130" s="3"/>
      <c r="H130" s="3"/>
      <c r="I130" s="3"/>
      <c r="J130" s="3"/>
      <c r="K130" s="3"/>
      <c r="L130" s="3"/>
      <c r="M130" s="3"/>
      <c r="N130" s="3"/>
      <c r="O130" s="3"/>
      <c r="P130" s="3"/>
      <c r="Q130" s="3"/>
      <c r="R130" s="3"/>
      <c r="S130" s="3"/>
      <c r="T130" s="3"/>
      <c r="U130" s="141"/>
      <c r="V130" s="142"/>
      <c r="W130" s="142"/>
      <c r="X130" s="142"/>
      <c r="Y130" s="142"/>
      <c r="Z130" s="142"/>
      <c r="AA130" s="142"/>
      <c r="AB130" s="142"/>
      <c r="AC130" s="142"/>
      <c r="AD130" s="142"/>
      <c r="AE130" s="142"/>
      <c r="AF130" s="142"/>
      <c r="AG130" s="142"/>
      <c r="AH130" s="142"/>
      <c r="AI130" s="142"/>
      <c r="AJ130" s="142"/>
      <c r="AK130" s="142"/>
      <c r="AL130" s="8"/>
      <c r="AM130" s="8"/>
      <c r="AN130" s="8"/>
      <c r="AO130" s="8"/>
      <c r="AP130" s="8"/>
      <c r="AQ130" s="8"/>
      <c r="AR130" s="8"/>
      <c r="AS130" s="8"/>
      <c r="AT130" s="8"/>
      <c r="AU130" s="8"/>
      <c r="AV130" s="8"/>
      <c r="AW130" s="8"/>
      <c r="AX130" s="8"/>
      <c r="AY130" s="8"/>
      <c r="AZ130" s="148"/>
      <c r="BA130" s="10"/>
      <c r="BB130" s="10"/>
      <c r="BC130" s="10"/>
      <c r="BD130" s="10"/>
      <c r="BE130" s="10"/>
      <c r="BF130" s="10"/>
      <c r="BG130" s="10"/>
      <c r="BH130" s="10"/>
      <c r="BI130" s="10"/>
      <c r="BJ130" s="10"/>
    </row>
    <row r="131" spans="1:62" ht="93" customHeight="1" x14ac:dyDescent="0.25">
      <c r="A131" s="3"/>
      <c r="B131" s="3"/>
      <c r="C131" s="3"/>
      <c r="D131" s="3"/>
      <c r="E131" s="3"/>
      <c r="F131" s="141"/>
      <c r="G131" s="3"/>
      <c r="H131" s="3"/>
      <c r="I131" s="3"/>
      <c r="J131" s="3"/>
      <c r="K131" s="3"/>
      <c r="L131" s="3"/>
      <c r="M131" s="3"/>
      <c r="N131" s="3"/>
      <c r="O131" s="3"/>
      <c r="P131" s="3"/>
      <c r="Q131" s="3"/>
      <c r="R131" s="3"/>
      <c r="S131" s="3"/>
      <c r="T131" s="3"/>
      <c r="U131" s="141"/>
      <c r="V131" s="142"/>
      <c r="W131" s="142"/>
      <c r="X131" s="142"/>
      <c r="Y131" s="142"/>
      <c r="Z131" s="142"/>
      <c r="AA131" s="142"/>
      <c r="AB131" s="142"/>
      <c r="AC131" s="142"/>
      <c r="AD131" s="142"/>
      <c r="AE131" s="142"/>
      <c r="AF131" s="142"/>
      <c r="AG131" s="142"/>
      <c r="AH131" s="142"/>
      <c r="AI131" s="142"/>
      <c r="AJ131" s="142"/>
      <c r="AK131" s="142"/>
      <c r="AL131" s="8"/>
      <c r="AM131" s="8"/>
      <c r="AN131" s="8"/>
      <c r="AO131" s="8"/>
      <c r="AP131" s="8"/>
      <c r="AQ131" s="8"/>
      <c r="AR131" s="8"/>
      <c r="AS131" s="8"/>
      <c r="AT131" s="8"/>
      <c r="AU131" s="8"/>
      <c r="AV131" s="8"/>
      <c r="AW131" s="8"/>
      <c r="AX131" s="8"/>
      <c r="AY131" s="8"/>
      <c r="AZ131" s="148"/>
      <c r="BA131" s="10"/>
      <c r="BB131" s="10"/>
      <c r="BC131" s="10"/>
      <c r="BD131" s="10"/>
      <c r="BE131" s="10"/>
      <c r="BF131" s="10"/>
      <c r="BG131" s="10"/>
      <c r="BH131" s="10"/>
      <c r="BI131" s="10"/>
      <c r="BJ131" s="10"/>
    </row>
    <row r="132" spans="1:62" ht="93" customHeight="1" x14ac:dyDescent="0.25">
      <c r="A132" s="3"/>
      <c r="B132" s="3"/>
      <c r="C132" s="3"/>
      <c r="D132" s="3"/>
      <c r="E132" s="3"/>
      <c r="F132" s="141"/>
      <c r="G132" s="3"/>
      <c r="H132" s="3"/>
      <c r="I132" s="3"/>
      <c r="J132" s="3"/>
      <c r="K132" s="3"/>
      <c r="L132" s="3"/>
      <c r="M132" s="3"/>
      <c r="N132" s="3"/>
      <c r="O132" s="3"/>
      <c r="P132" s="3"/>
      <c r="Q132" s="3"/>
      <c r="R132" s="3"/>
      <c r="S132" s="3"/>
      <c r="T132" s="3"/>
      <c r="U132" s="141"/>
      <c r="V132" s="142"/>
      <c r="W132" s="142"/>
      <c r="X132" s="142"/>
      <c r="Y132" s="142"/>
      <c r="Z132" s="142"/>
      <c r="AA132" s="142"/>
      <c r="AB132" s="142"/>
      <c r="AC132" s="142"/>
      <c r="AD132" s="142"/>
      <c r="AE132" s="142"/>
      <c r="AF132" s="142"/>
      <c r="AG132" s="142"/>
      <c r="AH132" s="142"/>
      <c r="AI132" s="142"/>
      <c r="AJ132" s="142"/>
      <c r="AK132" s="142"/>
      <c r="AL132" s="8"/>
      <c r="AM132" s="8"/>
      <c r="AN132" s="8"/>
      <c r="AO132" s="8"/>
      <c r="AP132" s="8"/>
      <c r="AQ132" s="8"/>
      <c r="AR132" s="8"/>
      <c r="AS132" s="8"/>
      <c r="AT132" s="8"/>
      <c r="AU132" s="8"/>
      <c r="AV132" s="8"/>
      <c r="AW132" s="8"/>
      <c r="AX132" s="8"/>
      <c r="AY132" s="8"/>
      <c r="AZ132" s="148"/>
      <c r="BA132" s="10"/>
      <c r="BB132" s="10"/>
      <c r="BC132" s="10"/>
      <c r="BD132" s="10"/>
      <c r="BE132" s="10"/>
      <c r="BF132" s="10"/>
      <c r="BG132" s="10"/>
      <c r="BH132" s="10"/>
      <c r="BI132" s="10"/>
      <c r="BJ132" s="10"/>
    </row>
    <row r="133" spans="1:62" ht="22.5" customHeight="1" x14ac:dyDescent="0.25">
      <c r="A133" s="3"/>
      <c r="B133" s="3"/>
      <c r="C133" s="3"/>
      <c r="D133" s="3"/>
      <c r="E133" s="3"/>
      <c r="F133" s="141" t="s">
        <v>511</v>
      </c>
      <c r="G133" s="3"/>
      <c r="H133" s="3"/>
      <c r="I133" s="3"/>
      <c r="J133" s="3"/>
      <c r="K133" s="3"/>
      <c r="L133" s="3"/>
      <c r="M133" s="3"/>
      <c r="N133" s="3"/>
      <c r="O133" s="3"/>
      <c r="P133" s="3"/>
      <c r="Q133" s="3"/>
      <c r="R133" s="3"/>
      <c r="S133" s="3"/>
      <c r="T133" s="3"/>
      <c r="U133" s="141"/>
      <c r="V133" s="142"/>
      <c r="W133" s="142"/>
      <c r="X133" s="142"/>
      <c r="Y133" s="142"/>
      <c r="Z133" s="142"/>
      <c r="AA133" s="142"/>
      <c r="AB133" s="142"/>
      <c r="AC133" s="142"/>
      <c r="AD133" s="142"/>
      <c r="AE133" s="142"/>
      <c r="AF133" s="142"/>
      <c r="AG133" s="142"/>
      <c r="AH133" s="142"/>
      <c r="AI133" s="142"/>
      <c r="AJ133" s="142"/>
      <c r="AK133" s="142"/>
      <c r="AL133" s="8"/>
      <c r="AM133" s="8"/>
      <c r="AN133" s="8"/>
      <c r="AO133" s="8"/>
      <c r="AP133" s="8"/>
      <c r="AQ133" s="8"/>
      <c r="AR133" s="8"/>
      <c r="AS133" s="8"/>
      <c r="AT133" s="8"/>
      <c r="AU133" s="8"/>
      <c r="AV133" s="8"/>
      <c r="AW133" s="8"/>
      <c r="AX133" s="8"/>
      <c r="AY133" s="8"/>
      <c r="AZ133" s="148"/>
      <c r="BA133" s="10"/>
      <c r="BB133" s="10"/>
      <c r="BC133" s="10"/>
      <c r="BD133" s="10"/>
      <c r="BE133" s="10"/>
      <c r="BF133" s="10"/>
      <c r="BG133" s="10"/>
      <c r="BH133" s="10"/>
      <c r="BI133" s="10"/>
      <c r="BJ133" s="10"/>
    </row>
    <row r="134" spans="1:62" ht="22.5" customHeight="1" x14ac:dyDescent="0.25">
      <c r="A134" s="3"/>
      <c r="B134" s="3"/>
      <c r="C134" s="3"/>
      <c r="D134" s="3"/>
      <c r="E134" s="3"/>
      <c r="F134" s="141" t="s">
        <v>513</v>
      </c>
      <c r="G134" s="3"/>
      <c r="H134" s="3"/>
      <c r="I134" s="3"/>
      <c r="J134" s="3"/>
      <c r="K134" s="3"/>
      <c r="L134" s="3"/>
      <c r="M134" s="3"/>
      <c r="N134" s="3"/>
      <c r="O134" s="3"/>
      <c r="P134" s="3"/>
      <c r="Q134" s="3"/>
      <c r="R134" s="3"/>
      <c r="S134" s="3"/>
      <c r="T134" s="3"/>
      <c r="U134" s="141"/>
      <c r="V134" s="142"/>
      <c r="W134" s="142"/>
      <c r="X134" s="142"/>
      <c r="Y134" s="142"/>
      <c r="Z134" s="142"/>
      <c r="AA134" s="142"/>
      <c r="AB134" s="142"/>
      <c r="AC134" s="142"/>
      <c r="AD134" s="142"/>
      <c r="AE134" s="142"/>
      <c r="AF134" s="142"/>
      <c r="AG134" s="142"/>
      <c r="AH134" s="142"/>
      <c r="AI134" s="142"/>
      <c r="AJ134" s="142"/>
      <c r="AK134" s="142"/>
      <c r="AL134" s="8"/>
      <c r="AM134" s="8"/>
      <c r="AN134" s="8"/>
      <c r="AO134" s="8"/>
      <c r="AP134" s="8"/>
      <c r="AQ134" s="8"/>
      <c r="AR134" s="8"/>
      <c r="AS134" s="8"/>
      <c r="AT134" s="8"/>
      <c r="AU134" s="8"/>
      <c r="AV134" s="8"/>
      <c r="AW134" s="8"/>
      <c r="AX134" s="8"/>
      <c r="AY134" s="8"/>
      <c r="AZ134" s="148"/>
      <c r="BA134" s="10"/>
      <c r="BB134" s="10"/>
      <c r="BC134" s="10"/>
      <c r="BD134" s="10"/>
      <c r="BE134" s="10"/>
      <c r="BF134" s="10"/>
      <c r="BG134" s="10"/>
      <c r="BH134" s="10"/>
      <c r="BI134" s="10"/>
      <c r="BJ134" s="10"/>
    </row>
    <row r="135" spans="1:62" ht="22.5" customHeight="1" x14ac:dyDescent="0.25">
      <c r="A135" s="3"/>
      <c r="B135" s="3"/>
      <c r="C135" s="3"/>
      <c r="D135" s="3"/>
      <c r="E135" s="3"/>
      <c r="F135" s="141" t="s">
        <v>516</v>
      </c>
      <c r="G135" s="3"/>
      <c r="H135" s="3"/>
      <c r="I135" s="3"/>
      <c r="J135" s="3"/>
      <c r="K135" s="3"/>
      <c r="L135" s="3"/>
      <c r="M135" s="3"/>
      <c r="N135" s="3"/>
      <c r="O135" s="3"/>
      <c r="P135" s="3"/>
      <c r="Q135" s="3"/>
      <c r="R135" s="3"/>
      <c r="S135" s="3"/>
      <c r="T135" s="3"/>
      <c r="U135" s="141"/>
      <c r="V135" s="142"/>
      <c r="W135" s="142"/>
      <c r="X135" s="142"/>
      <c r="Y135" s="142"/>
      <c r="Z135" s="142"/>
      <c r="AA135" s="142"/>
      <c r="AB135" s="142"/>
      <c r="AC135" s="142"/>
      <c r="AD135" s="142"/>
      <c r="AE135" s="142"/>
      <c r="AF135" s="142"/>
      <c r="AG135" s="142"/>
      <c r="AH135" s="142"/>
      <c r="AI135" s="142"/>
      <c r="AJ135" s="142"/>
      <c r="AK135" s="142"/>
      <c r="AL135" s="8"/>
      <c r="AM135" s="8"/>
      <c r="AN135" s="8"/>
      <c r="AO135" s="8"/>
      <c r="AP135" s="8"/>
      <c r="AQ135" s="8"/>
      <c r="AR135" s="8"/>
      <c r="AS135" s="8"/>
      <c r="AT135" s="8"/>
      <c r="AU135" s="8"/>
      <c r="AV135" s="8"/>
      <c r="AW135" s="8"/>
      <c r="AX135" s="8"/>
      <c r="AY135" s="8"/>
      <c r="AZ135" s="148"/>
      <c r="BA135" s="10"/>
      <c r="BB135" s="10"/>
      <c r="BC135" s="10"/>
      <c r="BD135" s="10"/>
      <c r="BE135" s="10"/>
      <c r="BF135" s="10"/>
      <c r="BG135" s="10"/>
      <c r="BH135" s="10"/>
      <c r="BI135" s="10"/>
      <c r="BJ135" s="10"/>
    </row>
    <row r="136" spans="1:62" ht="93" customHeight="1" x14ac:dyDescent="0.25">
      <c r="A136" s="3"/>
      <c r="B136" s="3"/>
      <c r="C136" s="3"/>
      <c r="D136" s="3"/>
      <c r="E136" s="3"/>
      <c r="F136" s="141"/>
      <c r="G136" s="3"/>
      <c r="H136" s="3"/>
      <c r="I136" s="3"/>
      <c r="J136" s="3"/>
      <c r="K136" s="3"/>
      <c r="L136" s="3"/>
      <c r="M136" s="3"/>
      <c r="N136" s="3"/>
      <c r="O136" s="3"/>
      <c r="P136" s="3"/>
      <c r="Q136" s="3"/>
      <c r="R136" s="3"/>
      <c r="S136" s="3"/>
      <c r="T136" s="3"/>
      <c r="U136" s="141"/>
      <c r="V136" s="142"/>
      <c r="W136" s="142"/>
      <c r="X136" s="142"/>
      <c r="Y136" s="142"/>
      <c r="Z136" s="142"/>
      <c r="AA136" s="142"/>
      <c r="AB136" s="142"/>
      <c r="AC136" s="142"/>
      <c r="AD136" s="142"/>
      <c r="AE136" s="142"/>
      <c r="AF136" s="142"/>
      <c r="AG136" s="142"/>
      <c r="AH136" s="142"/>
      <c r="AI136" s="142"/>
      <c r="AJ136" s="142"/>
      <c r="AK136" s="142"/>
      <c r="AL136" s="8"/>
      <c r="AM136" s="8"/>
      <c r="AN136" s="8"/>
      <c r="AO136" s="8"/>
      <c r="AP136" s="8"/>
      <c r="AQ136" s="8"/>
      <c r="AR136" s="8"/>
      <c r="AS136" s="8"/>
      <c r="AT136" s="8"/>
      <c r="AU136" s="8"/>
      <c r="AV136" s="8"/>
      <c r="AW136" s="8"/>
      <c r="AX136" s="8"/>
      <c r="AY136" s="8"/>
      <c r="AZ136" s="148"/>
      <c r="BA136" s="10"/>
      <c r="BB136" s="10"/>
      <c r="BC136" s="10"/>
      <c r="BD136" s="10"/>
      <c r="BE136" s="10"/>
      <c r="BF136" s="10"/>
      <c r="BG136" s="10"/>
      <c r="BH136" s="10"/>
      <c r="BI136" s="10"/>
      <c r="BJ136" s="10"/>
    </row>
    <row r="137" spans="1:62" ht="63.75" customHeight="1" x14ac:dyDescent="0.25">
      <c r="A137" s="3"/>
      <c r="B137" s="3"/>
      <c r="C137" s="3"/>
      <c r="D137" s="3"/>
      <c r="E137" s="3"/>
      <c r="F137" s="141" t="s">
        <v>521</v>
      </c>
      <c r="G137" s="3"/>
      <c r="H137" s="3"/>
      <c r="I137" s="3"/>
      <c r="J137" s="3"/>
      <c r="K137" s="3"/>
      <c r="L137" s="3"/>
      <c r="M137" s="3"/>
      <c r="N137" s="3"/>
      <c r="O137" s="3"/>
      <c r="P137" s="3"/>
      <c r="Q137" s="3"/>
      <c r="R137" s="3"/>
      <c r="S137" s="3"/>
      <c r="T137" s="3"/>
      <c r="U137" s="141"/>
      <c r="V137" s="142"/>
      <c r="W137" s="142"/>
      <c r="X137" s="142"/>
      <c r="Y137" s="142"/>
      <c r="Z137" s="142"/>
      <c r="AA137" s="142"/>
      <c r="AB137" s="142"/>
      <c r="AC137" s="142"/>
      <c r="AD137" s="142"/>
      <c r="AE137" s="142"/>
      <c r="AF137" s="142"/>
      <c r="AG137" s="142"/>
      <c r="AH137" s="142"/>
      <c r="AI137" s="142"/>
      <c r="AJ137" s="142"/>
      <c r="AK137" s="142"/>
      <c r="AL137" s="8"/>
      <c r="AM137" s="8"/>
      <c r="AN137" s="8"/>
      <c r="AO137" s="8"/>
      <c r="AP137" s="8"/>
      <c r="AQ137" s="8"/>
      <c r="AR137" s="8"/>
      <c r="AS137" s="8"/>
      <c r="AT137" s="8"/>
      <c r="AU137" s="8"/>
      <c r="AV137" s="8"/>
      <c r="AW137" s="8"/>
      <c r="AX137" s="8"/>
      <c r="AY137" s="8"/>
      <c r="AZ137" s="148"/>
      <c r="BA137" s="10"/>
      <c r="BB137" s="10"/>
      <c r="BC137" s="10"/>
      <c r="BD137" s="10"/>
      <c r="BE137" s="10"/>
      <c r="BF137" s="10"/>
      <c r="BG137" s="10"/>
      <c r="BH137" s="10"/>
      <c r="BI137" s="10"/>
      <c r="BJ137" s="10"/>
    </row>
    <row r="138" spans="1:62" ht="63.75" customHeight="1" x14ac:dyDescent="0.25">
      <c r="A138" s="3"/>
      <c r="B138" s="3"/>
      <c r="C138" s="3"/>
      <c r="D138" s="3"/>
      <c r="E138" s="3"/>
      <c r="F138" s="141" t="s">
        <v>522</v>
      </c>
      <c r="G138" s="3"/>
      <c r="H138" s="3"/>
      <c r="I138" s="3"/>
      <c r="J138" s="3"/>
      <c r="K138" s="3"/>
      <c r="L138" s="3"/>
      <c r="M138" s="3"/>
      <c r="N138" s="3"/>
      <c r="O138" s="3"/>
      <c r="P138" s="3"/>
      <c r="Q138" s="3"/>
      <c r="R138" s="3"/>
      <c r="S138" s="3"/>
      <c r="T138" s="3"/>
      <c r="U138" s="141"/>
      <c r="V138" s="142"/>
      <c r="W138" s="142"/>
      <c r="X138" s="142"/>
      <c r="Y138" s="142"/>
      <c r="Z138" s="142"/>
      <c r="AA138" s="142"/>
      <c r="AB138" s="142"/>
      <c r="AC138" s="142"/>
      <c r="AD138" s="142"/>
      <c r="AE138" s="142"/>
      <c r="AF138" s="142"/>
      <c r="AG138" s="142"/>
      <c r="AH138" s="142"/>
      <c r="AI138" s="142"/>
      <c r="AJ138" s="142"/>
      <c r="AK138" s="142"/>
      <c r="AL138" s="8"/>
      <c r="AM138" s="8"/>
      <c r="AN138" s="8"/>
      <c r="AO138" s="8"/>
      <c r="AP138" s="8"/>
      <c r="AQ138" s="8"/>
      <c r="AR138" s="8"/>
      <c r="AS138" s="8"/>
      <c r="AT138" s="8"/>
      <c r="AU138" s="8"/>
      <c r="AV138" s="8"/>
      <c r="AW138" s="8"/>
      <c r="AX138" s="8"/>
      <c r="AY138" s="8"/>
      <c r="AZ138" s="148"/>
      <c r="BA138" s="10"/>
      <c r="BB138" s="10"/>
      <c r="BC138" s="10"/>
      <c r="BD138" s="10"/>
      <c r="BE138" s="10"/>
      <c r="BF138" s="10"/>
      <c r="BG138" s="10"/>
      <c r="BH138" s="10"/>
      <c r="BI138" s="10"/>
      <c r="BJ138" s="10"/>
    </row>
    <row r="139" spans="1:62" ht="63.75" customHeight="1" x14ac:dyDescent="0.25">
      <c r="A139" s="3"/>
      <c r="B139" s="3"/>
      <c r="C139" s="3"/>
      <c r="D139" s="3"/>
      <c r="E139" s="3"/>
      <c r="F139" s="141" t="s">
        <v>524</v>
      </c>
      <c r="G139" s="3"/>
      <c r="H139" s="3"/>
      <c r="I139" s="3"/>
      <c r="J139" s="3"/>
      <c r="K139" s="3"/>
      <c r="L139" s="3"/>
      <c r="M139" s="3"/>
      <c r="N139" s="3"/>
      <c r="O139" s="3"/>
      <c r="P139" s="3"/>
      <c r="Q139" s="3"/>
      <c r="R139" s="3"/>
      <c r="S139" s="3"/>
      <c r="T139" s="3"/>
      <c r="U139" s="141"/>
      <c r="V139" s="142"/>
      <c r="W139" s="142"/>
      <c r="X139" s="142"/>
      <c r="Y139" s="142"/>
      <c r="Z139" s="142"/>
      <c r="AA139" s="142"/>
      <c r="AB139" s="142"/>
      <c r="AC139" s="142"/>
      <c r="AD139" s="142"/>
      <c r="AE139" s="142"/>
      <c r="AF139" s="142"/>
      <c r="AG139" s="142"/>
      <c r="AH139" s="142"/>
      <c r="AI139" s="142"/>
      <c r="AJ139" s="142"/>
      <c r="AK139" s="142"/>
      <c r="AL139" s="8"/>
      <c r="AM139" s="8"/>
      <c r="AN139" s="8"/>
      <c r="AO139" s="8"/>
      <c r="AP139" s="8"/>
      <c r="AQ139" s="8"/>
      <c r="AR139" s="8"/>
      <c r="AS139" s="8"/>
      <c r="AT139" s="8"/>
      <c r="AU139" s="8"/>
      <c r="AV139" s="8"/>
      <c r="AW139" s="8"/>
      <c r="AX139" s="8"/>
      <c r="AY139" s="8"/>
      <c r="AZ139" s="148"/>
      <c r="BA139" s="10"/>
      <c r="BB139" s="10"/>
      <c r="BC139" s="10"/>
      <c r="BD139" s="10"/>
      <c r="BE139" s="10"/>
      <c r="BF139" s="10"/>
      <c r="BG139" s="10"/>
      <c r="BH139" s="10"/>
      <c r="BI139" s="10"/>
      <c r="BJ139" s="10"/>
    </row>
    <row r="140" spans="1:62" ht="63.75" customHeight="1" x14ac:dyDescent="0.25">
      <c r="A140" s="3"/>
      <c r="B140" s="3"/>
      <c r="C140" s="3"/>
      <c r="D140" s="3"/>
      <c r="E140" s="3"/>
      <c r="F140" s="141" t="s">
        <v>91</v>
      </c>
      <c r="G140" s="3"/>
      <c r="H140" s="3"/>
      <c r="I140" s="3"/>
      <c r="J140" s="3"/>
      <c r="K140" s="3"/>
      <c r="L140" s="3"/>
      <c r="M140" s="3"/>
      <c r="N140" s="3"/>
      <c r="O140" s="3"/>
      <c r="P140" s="3"/>
      <c r="Q140" s="3"/>
      <c r="R140" s="3"/>
      <c r="S140" s="3"/>
      <c r="T140" s="3"/>
      <c r="U140" s="141"/>
      <c r="V140" s="142"/>
      <c r="W140" s="142"/>
      <c r="X140" s="142"/>
      <c r="Y140" s="142"/>
      <c r="Z140" s="142"/>
      <c r="AA140" s="142"/>
      <c r="AB140" s="142"/>
      <c r="AC140" s="142"/>
      <c r="AD140" s="142"/>
      <c r="AE140" s="142"/>
      <c r="AF140" s="142"/>
      <c r="AG140" s="142"/>
      <c r="AH140" s="142"/>
      <c r="AI140" s="142"/>
      <c r="AJ140" s="142"/>
      <c r="AK140" s="142"/>
      <c r="AL140" s="8"/>
      <c r="AM140" s="8"/>
      <c r="AN140" s="8"/>
      <c r="AO140" s="8"/>
      <c r="AP140" s="8"/>
      <c r="AQ140" s="8"/>
      <c r="AR140" s="8"/>
      <c r="AS140" s="8"/>
      <c r="AT140" s="8"/>
      <c r="AU140" s="8"/>
      <c r="AV140" s="8"/>
      <c r="AW140" s="8"/>
      <c r="AX140" s="8"/>
      <c r="AY140" s="8"/>
      <c r="AZ140" s="148"/>
      <c r="BA140" s="10"/>
      <c r="BB140" s="10"/>
      <c r="BC140" s="10"/>
      <c r="BD140" s="10"/>
      <c r="BE140" s="10"/>
      <c r="BF140" s="10"/>
      <c r="BG140" s="10"/>
      <c r="BH140" s="10"/>
      <c r="BI140" s="10"/>
      <c r="BJ140" s="10"/>
    </row>
    <row r="141" spans="1:62" ht="63.75" customHeight="1" x14ac:dyDescent="0.25">
      <c r="A141" s="3"/>
      <c r="B141" s="3"/>
      <c r="C141" s="3"/>
      <c r="D141" s="3"/>
      <c r="E141" s="3"/>
      <c r="F141" s="141" t="s">
        <v>525</v>
      </c>
      <c r="G141" s="3"/>
      <c r="H141" s="3"/>
      <c r="I141" s="3"/>
      <c r="J141" s="3"/>
      <c r="K141" s="3"/>
      <c r="L141" s="3"/>
      <c r="M141" s="3"/>
      <c r="N141" s="3"/>
      <c r="O141" s="3"/>
      <c r="P141" s="3"/>
      <c r="Q141" s="3"/>
      <c r="R141" s="3"/>
      <c r="S141" s="3"/>
      <c r="T141" s="3"/>
      <c r="U141" s="141"/>
      <c r="V141" s="142"/>
      <c r="W141" s="142"/>
      <c r="X141" s="142"/>
      <c r="Y141" s="142"/>
      <c r="Z141" s="142"/>
      <c r="AA141" s="142"/>
      <c r="AB141" s="142"/>
      <c r="AC141" s="142"/>
      <c r="AD141" s="142"/>
      <c r="AE141" s="142"/>
      <c r="AF141" s="142"/>
      <c r="AG141" s="142"/>
      <c r="AH141" s="142"/>
      <c r="AI141" s="142"/>
      <c r="AJ141" s="142"/>
      <c r="AK141" s="142"/>
      <c r="AL141" s="8"/>
      <c r="AM141" s="8"/>
      <c r="AN141" s="8"/>
      <c r="AO141" s="8"/>
      <c r="AP141" s="8"/>
      <c r="AQ141" s="8"/>
      <c r="AR141" s="8"/>
      <c r="AS141" s="8"/>
      <c r="AT141" s="8"/>
      <c r="AU141" s="8"/>
      <c r="AV141" s="8"/>
      <c r="AW141" s="8"/>
      <c r="AX141" s="8"/>
      <c r="AY141" s="8"/>
      <c r="AZ141" s="148"/>
      <c r="BA141" s="10"/>
      <c r="BB141" s="10"/>
      <c r="BC141" s="10"/>
      <c r="BD141" s="10"/>
      <c r="BE141" s="10"/>
      <c r="BF141" s="10"/>
      <c r="BG141" s="10"/>
      <c r="BH141" s="10"/>
      <c r="BI141" s="10"/>
      <c r="BJ141" s="10"/>
    </row>
    <row r="142" spans="1:62" ht="63.75" customHeight="1" x14ac:dyDescent="0.25">
      <c r="A142" s="3"/>
      <c r="B142" s="3"/>
      <c r="C142" s="3"/>
      <c r="D142" s="3"/>
      <c r="E142" s="3"/>
      <c r="F142" s="141" t="s">
        <v>526</v>
      </c>
      <c r="G142" s="3"/>
      <c r="H142" s="3"/>
      <c r="I142" s="3"/>
      <c r="J142" s="3"/>
      <c r="K142" s="3"/>
      <c r="L142" s="3"/>
      <c r="M142" s="3"/>
      <c r="N142" s="3"/>
      <c r="O142" s="3"/>
      <c r="P142" s="3"/>
      <c r="Q142" s="3"/>
      <c r="R142" s="3"/>
      <c r="S142" s="3"/>
      <c r="T142" s="3"/>
      <c r="U142" s="141"/>
      <c r="V142" s="142"/>
      <c r="W142" s="142"/>
      <c r="X142" s="142"/>
      <c r="Y142" s="142"/>
      <c r="Z142" s="142"/>
      <c r="AA142" s="142"/>
      <c r="AB142" s="142"/>
      <c r="AC142" s="142"/>
      <c r="AD142" s="142"/>
      <c r="AE142" s="142"/>
      <c r="AF142" s="142"/>
      <c r="AG142" s="142"/>
      <c r="AH142" s="142"/>
      <c r="AI142" s="142"/>
      <c r="AJ142" s="142"/>
      <c r="AK142" s="142"/>
      <c r="AL142" s="8"/>
      <c r="AM142" s="8"/>
      <c r="AN142" s="8"/>
      <c r="AO142" s="8"/>
      <c r="AP142" s="8"/>
      <c r="AQ142" s="8"/>
      <c r="AR142" s="8"/>
      <c r="AS142" s="8"/>
      <c r="AT142" s="8"/>
      <c r="AU142" s="8"/>
      <c r="AV142" s="8"/>
      <c r="AW142" s="8"/>
      <c r="AX142" s="8"/>
      <c r="AY142" s="8"/>
      <c r="AZ142" s="148"/>
      <c r="BA142" s="10"/>
      <c r="BB142" s="10"/>
      <c r="BC142" s="10"/>
      <c r="BD142" s="10"/>
      <c r="BE142" s="10"/>
      <c r="BF142" s="10"/>
      <c r="BG142" s="10"/>
      <c r="BH142" s="10"/>
      <c r="BI142" s="10"/>
      <c r="BJ142" s="10"/>
    </row>
    <row r="143" spans="1:62" ht="38.25" customHeight="1" x14ac:dyDescent="0.25">
      <c r="A143" s="3"/>
      <c r="B143" s="3"/>
      <c r="C143" s="3"/>
      <c r="D143" s="3"/>
      <c r="E143" s="3"/>
      <c r="F143" s="141" t="s">
        <v>527</v>
      </c>
      <c r="G143" s="3"/>
      <c r="H143" s="3"/>
      <c r="I143" s="3"/>
      <c r="J143" s="3"/>
      <c r="K143" s="3"/>
      <c r="L143" s="3"/>
      <c r="M143" s="3"/>
      <c r="N143" s="3"/>
      <c r="O143" s="3"/>
      <c r="P143" s="3"/>
      <c r="Q143" s="3"/>
      <c r="R143" s="3"/>
      <c r="S143" s="3"/>
      <c r="T143" s="3"/>
      <c r="U143" s="141"/>
      <c r="V143" s="142"/>
      <c r="W143" s="142"/>
      <c r="X143" s="142"/>
      <c r="Y143" s="142"/>
      <c r="Z143" s="142"/>
      <c r="AA143" s="142"/>
      <c r="AB143" s="142"/>
      <c r="AC143" s="142"/>
      <c r="AD143" s="142"/>
      <c r="AE143" s="142"/>
      <c r="AF143" s="142"/>
      <c r="AG143" s="142"/>
      <c r="AH143" s="142"/>
      <c r="AI143" s="142"/>
      <c r="AJ143" s="142"/>
      <c r="AK143" s="142"/>
      <c r="AL143" s="8"/>
      <c r="AM143" s="8"/>
      <c r="AN143" s="8"/>
      <c r="AO143" s="8"/>
      <c r="AP143" s="8"/>
      <c r="AQ143" s="8"/>
      <c r="AR143" s="8"/>
      <c r="AS143" s="8"/>
      <c r="AT143" s="8"/>
      <c r="AU143" s="8"/>
      <c r="AV143" s="8"/>
      <c r="AW143" s="8"/>
      <c r="AX143" s="8"/>
      <c r="AY143" s="8"/>
      <c r="AZ143" s="148"/>
      <c r="BA143" s="10"/>
      <c r="BB143" s="10"/>
      <c r="BC143" s="10"/>
      <c r="BD143" s="10"/>
      <c r="BE143" s="10"/>
      <c r="BF143" s="10"/>
      <c r="BG143" s="10"/>
      <c r="BH143" s="10"/>
      <c r="BI143" s="10"/>
      <c r="BJ143" s="10"/>
    </row>
    <row r="144" spans="1:62" ht="38.25" customHeight="1" x14ac:dyDescent="0.25">
      <c r="A144" s="3"/>
      <c r="B144" s="3"/>
      <c r="C144" s="3"/>
      <c r="D144" s="3"/>
      <c r="E144" s="3"/>
      <c r="F144" s="141" t="s">
        <v>528</v>
      </c>
      <c r="G144" s="3"/>
      <c r="H144" s="3"/>
      <c r="I144" s="3"/>
      <c r="J144" s="3"/>
      <c r="K144" s="3"/>
      <c r="L144" s="3"/>
      <c r="M144" s="3"/>
      <c r="N144" s="3"/>
      <c r="O144" s="3"/>
      <c r="P144" s="3"/>
      <c r="Q144" s="3"/>
      <c r="R144" s="3"/>
      <c r="S144" s="3"/>
      <c r="T144" s="3"/>
      <c r="U144" s="141"/>
      <c r="V144" s="142"/>
      <c r="W144" s="142"/>
      <c r="X144" s="142"/>
      <c r="Y144" s="142"/>
      <c r="Z144" s="142"/>
      <c r="AA144" s="142"/>
      <c r="AB144" s="142"/>
      <c r="AC144" s="142"/>
      <c r="AD144" s="142"/>
      <c r="AE144" s="142"/>
      <c r="AF144" s="142"/>
      <c r="AG144" s="142"/>
      <c r="AH144" s="142"/>
      <c r="AI144" s="142"/>
      <c r="AJ144" s="142"/>
      <c r="AK144" s="142"/>
      <c r="AL144" s="8"/>
      <c r="AM144" s="8"/>
      <c r="AN144" s="8"/>
      <c r="AO144" s="8"/>
      <c r="AP144" s="8"/>
      <c r="AQ144" s="8"/>
      <c r="AR144" s="8"/>
      <c r="AS144" s="8"/>
      <c r="AT144" s="8"/>
      <c r="AU144" s="8"/>
      <c r="AV144" s="8"/>
      <c r="AW144" s="8"/>
      <c r="AX144" s="8"/>
      <c r="AY144" s="8"/>
      <c r="AZ144" s="148"/>
      <c r="BA144" s="10"/>
      <c r="BB144" s="10"/>
      <c r="BC144" s="10"/>
      <c r="BD144" s="10"/>
      <c r="BE144" s="10"/>
      <c r="BF144" s="10"/>
      <c r="BG144" s="10"/>
      <c r="BH144" s="10"/>
      <c r="BI144" s="10"/>
      <c r="BJ144" s="10"/>
    </row>
    <row r="145" spans="1:62" ht="38.25" customHeight="1" x14ac:dyDescent="0.25">
      <c r="A145" s="3"/>
      <c r="B145" s="3"/>
      <c r="C145" s="3"/>
      <c r="D145" s="3"/>
      <c r="E145" s="3"/>
      <c r="F145" s="141" t="s">
        <v>529</v>
      </c>
      <c r="G145" s="3"/>
      <c r="H145" s="3"/>
      <c r="I145" s="3"/>
      <c r="J145" s="3"/>
      <c r="K145" s="3"/>
      <c r="L145" s="3"/>
      <c r="M145" s="3"/>
      <c r="N145" s="3"/>
      <c r="O145" s="3"/>
      <c r="P145" s="3"/>
      <c r="Q145" s="3"/>
      <c r="R145" s="3"/>
      <c r="S145" s="3"/>
      <c r="T145" s="3"/>
      <c r="U145" s="141"/>
      <c r="V145" s="142"/>
      <c r="W145" s="142"/>
      <c r="X145" s="142"/>
      <c r="Y145" s="142"/>
      <c r="Z145" s="142"/>
      <c r="AA145" s="142"/>
      <c r="AB145" s="142"/>
      <c r="AC145" s="142"/>
      <c r="AD145" s="142"/>
      <c r="AE145" s="142"/>
      <c r="AF145" s="142"/>
      <c r="AG145" s="142"/>
      <c r="AH145" s="142"/>
      <c r="AI145" s="142"/>
      <c r="AJ145" s="142"/>
      <c r="AK145" s="142"/>
      <c r="AL145" s="8"/>
      <c r="AM145" s="8"/>
      <c r="AN145" s="8"/>
      <c r="AO145" s="8"/>
      <c r="AP145" s="8"/>
      <c r="AQ145" s="8"/>
      <c r="AR145" s="8"/>
      <c r="AS145" s="8"/>
      <c r="AT145" s="8"/>
      <c r="AU145" s="8"/>
      <c r="AV145" s="8"/>
      <c r="AW145" s="8"/>
      <c r="AX145" s="8"/>
      <c r="AY145" s="8"/>
      <c r="AZ145" s="148"/>
      <c r="BA145" s="10"/>
      <c r="BB145" s="10"/>
      <c r="BC145" s="10"/>
      <c r="BD145" s="10"/>
      <c r="BE145" s="10"/>
      <c r="BF145" s="10"/>
      <c r="BG145" s="10"/>
      <c r="BH145" s="10"/>
      <c r="BI145" s="10"/>
      <c r="BJ145" s="10"/>
    </row>
    <row r="146" spans="1:62" ht="38.25" customHeight="1" x14ac:dyDescent="0.25">
      <c r="A146" s="3"/>
      <c r="B146" s="3"/>
      <c r="C146" s="3"/>
      <c r="D146" s="3"/>
      <c r="E146" s="3"/>
      <c r="F146" s="141" t="s">
        <v>530</v>
      </c>
      <c r="G146" s="3"/>
      <c r="H146" s="3"/>
      <c r="I146" s="3"/>
      <c r="J146" s="3"/>
      <c r="K146" s="3"/>
      <c r="L146" s="3"/>
      <c r="M146" s="3"/>
      <c r="N146" s="3"/>
      <c r="O146" s="3"/>
      <c r="P146" s="3"/>
      <c r="Q146" s="3"/>
      <c r="R146" s="3"/>
      <c r="S146" s="3"/>
      <c r="T146" s="3"/>
      <c r="U146" s="141"/>
      <c r="V146" s="142"/>
      <c r="W146" s="142"/>
      <c r="X146" s="142"/>
      <c r="Y146" s="142"/>
      <c r="Z146" s="142"/>
      <c r="AA146" s="142"/>
      <c r="AB146" s="142"/>
      <c r="AC146" s="142"/>
      <c r="AD146" s="142"/>
      <c r="AE146" s="142"/>
      <c r="AF146" s="142"/>
      <c r="AG146" s="142"/>
      <c r="AH146" s="142"/>
      <c r="AI146" s="142"/>
      <c r="AJ146" s="142"/>
      <c r="AK146" s="142"/>
      <c r="AL146" s="8"/>
      <c r="AM146" s="8"/>
      <c r="AN146" s="8"/>
      <c r="AO146" s="8"/>
      <c r="AP146" s="8"/>
      <c r="AQ146" s="8"/>
      <c r="AR146" s="8"/>
      <c r="AS146" s="8"/>
      <c r="AT146" s="8"/>
      <c r="AU146" s="8"/>
      <c r="AV146" s="8"/>
      <c r="AW146" s="8"/>
      <c r="AX146" s="8"/>
      <c r="AY146" s="8"/>
      <c r="AZ146" s="148"/>
      <c r="BA146" s="10"/>
      <c r="BB146" s="10"/>
      <c r="BC146" s="10"/>
      <c r="BD146" s="10"/>
      <c r="BE146" s="10"/>
      <c r="BF146" s="10"/>
      <c r="BG146" s="10"/>
      <c r="BH146" s="10"/>
      <c r="BI146" s="10"/>
      <c r="BJ146" s="10"/>
    </row>
    <row r="147" spans="1:62" ht="38.25" customHeight="1" x14ac:dyDescent="0.25">
      <c r="A147" s="3"/>
      <c r="B147" s="3"/>
      <c r="C147" s="3"/>
      <c r="D147" s="3"/>
      <c r="E147" s="3"/>
      <c r="F147" s="141" t="s">
        <v>531</v>
      </c>
      <c r="G147" s="3"/>
      <c r="H147" s="3"/>
      <c r="I147" s="3"/>
      <c r="J147" s="3"/>
      <c r="K147" s="3"/>
      <c r="L147" s="3"/>
      <c r="M147" s="3"/>
      <c r="N147" s="3"/>
      <c r="O147" s="3"/>
      <c r="P147" s="3"/>
      <c r="Q147" s="3"/>
      <c r="R147" s="3"/>
      <c r="S147" s="3"/>
      <c r="T147" s="3"/>
      <c r="U147" s="141"/>
      <c r="V147" s="142"/>
      <c r="W147" s="142"/>
      <c r="X147" s="142"/>
      <c r="Y147" s="142"/>
      <c r="Z147" s="142"/>
      <c r="AA147" s="142"/>
      <c r="AB147" s="142"/>
      <c r="AC147" s="142"/>
      <c r="AD147" s="142"/>
      <c r="AE147" s="142"/>
      <c r="AF147" s="142"/>
      <c r="AG147" s="142"/>
      <c r="AH147" s="142"/>
      <c r="AI147" s="142"/>
      <c r="AJ147" s="142"/>
      <c r="AK147" s="142"/>
      <c r="AL147" s="8"/>
      <c r="AM147" s="8"/>
      <c r="AN147" s="8"/>
      <c r="AO147" s="8"/>
      <c r="AP147" s="8"/>
      <c r="AQ147" s="8"/>
      <c r="AR147" s="8"/>
      <c r="AS147" s="8"/>
      <c r="AT147" s="8"/>
      <c r="AU147" s="8"/>
      <c r="AV147" s="8"/>
      <c r="AW147" s="8"/>
      <c r="AX147" s="8"/>
      <c r="AY147" s="8"/>
      <c r="AZ147" s="148"/>
      <c r="BA147" s="10"/>
      <c r="BB147" s="10"/>
      <c r="BC147" s="10"/>
      <c r="BD147" s="10"/>
      <c r="BE147" s="10"/>
      <c r="BF147" s="10"/>
      <c r="BG147" s="10"/>
      <c r="BH147" s="10"/>
      <c r="BI147" s="10"/>
      <c r="BJ147" s="10"/>
    </row>
    <row r="148" spans="1:62" ht="38.25" customHeight="1" x14ac:dyDescent="0.25">
      <c r="A148" s="3"/>
      <c r="B148" s="3"/>
      <c r="C148" s="3"/>
      <c r="D148" s="3"/>
      <c r="E148" s="3"/>
      <c r="F148" s="141" t="s">
        <v>532</v>
      </c>
      <c r="G148" s="3"/>
      <c r="H148" s="3"/>
      <c r="I148" s="3"/>
      <c r="J148" s="3"/>
      <c r="K148" s="3"/>
      <c r="L148" s="3"/>
      <c r="M148" s="3"/>
      <c r="N148" s="3"/>
      <c r="O148" s="3"/>
      <c r="P148" s="3"/>
      <c r="Q148" s="3"/>
      <c r="R148" s="3"/>
      <c r="S148" s="3"/>
      <c r="T148" s="3"/>
      <c r="U148" s="141"/>
      <c r="V148" s="142"/>
      <c r="W148" s="142"/>
      <c r="X148" s="142"/>
      <c r="Y148" s="142"/>
      <c r="Z148" s="142"/>
      <c r="AA148" s="142"/>
      <c r="AB148" s="142"/>
      <c r="AC148" s="142"/>
      <c r="AD148" s="142"/>
      <c r="AE148" s="142"/>
      <c r="AF148" s="142"/>
      <c r="AG148" s="142"/>
      <c r="AH148" s="142"/>
      <c r="AI148" s="142"/>
      <c r="AJ148" s="142"/>
      <c r="AK148" s="142"/>
      <c r="AL148" s="8"/>
      <c r="AM148" s="8"/>
      <c r="AN148" s="8"/>
      <c r="AO148" s="8"/>
      <c r="AP148" s="8"/>
      <c r="AQ148" s="8"/>
      <c r="AR148" s="8"/>
      <c r="AS148" s="8"/>
      <c r="AT148" s="8"/>
      <c r="AU148" s="8"/>
      <c r="AV148" s="8"/>
      <c r="AW148" s="8"/>
      <c r="AX148" s="8"/>
      <c r="AY148" s="8"/>
      <c r="AZ148" s="148"/>
      <c r="BA148" s="10"/>
      <c r="BB148" s="10"/>
      <c r="BC148" s="10"/>
      <c r="BD148" s="10"/>
      <c r="BE148" s="10"/>
      <c r="BF148" s="10"/>
      <c r="BG148" s="10"/>
      <c r="BH148" s="10"/>
      <c r="BI148" s="10"/>
      <c r="BJ148" s="10"/>
    </row>
    <row r="149" spans="1:62" ht="38.25" customHeight="1" x14ac:dyDescent="0.25">
      <c r="A149" s="3"/>
      <c r="B149" s="3"/>
      <c r="C149" s="3"/>
      <c r="D149" s="3"/>
      <c r="E149" s="3"/>
      <c r="F149" s="141" t="s">
        <v>533</v>
      </c>
      <c r="G149" s="3"/>
      <c r="H149" s="3"/>
      <c r="I149" s="3"/>
      <c r="J149" s="3"/>
      <c r="K149" s="3"/>
      <c r="L149" s="3"/>
      <c r="M149" s="3"/>
      <c r="N149" s="3"/>
      <c r="O149" s="3"/>
      <c r="P149" s="3"/>
      <c r="Q149" s="3"/>
      <c r="R149" s="3"/>
      <c r="S149" s="3"/>
      <c r="T149" s="3"/>
      <c r="U149" s="141"/>
      <c r="V149" s="142"/>
      <c r="W149" s="142"/>
      <c r="X149" s="142"/>
      <c r="Y149" s="142"/>
      <c r="Z149" s="142"/>
      <c r="AA149" s="142"/>
      <c r="AB149" s="142"/>
      <c r="AC149" s="142"/>
      <c r="AD149" s="142"/>
      <c r="AE149" s="142"/>
      <c r="AF149" s="142"/>
      <c r="AG149" s="142"/>
      <c r="AH149" s="142"/>
      <c r="AI149" s="142"/>
      <c r="AJ149" s="142"/>
      <c r="AK149" s="142"/>
      <c r="AL149" s="8"/>
      <c r="AM149" s="8"/>
      <c r="AN149" s="8"/>
      <c r="AO149" s="8"/>
      <c r="AP149" s="8"/>
      <c r="AQ149" s="8"/>
      <c r="AR149" s="8"/>
      <c r="AS149" s="8"/>
      <c r="AT149" s="8"/>
      <c r="AU149" s="8"/>
      <c r="AV149" s="8"/>
      <c r="AW149" s="8"/>
      <c r="AX149" s="8"/>
      <c r="AY149" s="8"/>
      <c r="AZ149" s="148"/>
      <c r="BA149" s="10"/>
      <c r="BB149" s="10"/>
      <c r="BC149" s="10"/>
      <c r="BD149" s="10"/>
      <c r="BE149" s="10"/>
      <c r="BF149" s="10"/>
      <c r="BG149" s="10"/>
      <c r="BH149" s="10"/>
      <c r="BI149" s="10"/>
      <c r="BJ149" s="10"/>
    </row>
    <row r="150" spans="1:62" ht="38.25" customHeight="1" x14ac:dyDescent="0.25">
      <c r="A150" s="3"/>
      <c r="B150" s="3"/>
      <c r="C150" s="3"/>
      <c r="D150" s="3"/>
      <c r="E150" s="3"/>
      <c r="F150" s="141" t="s">
        <v>530</v>
      </c>
      <c r="G150" s="3"/>
      <c r="H150" s="3"/>
      <c r="I150" s="3"/>
      <c r="J150" s="3"/>
      <c r="K150" s="3"/>
      <c r="L150" s="3"/>
      <c r="M150" s="3"/>
      <c r="N150" s="3"/>
      <c r="O150" s="3"/>
      <c r="P150" s="3"/>
      <c r="Q150" s="3"/>
      <c r="R150" s="3"/>
      <c r="S150" s="3"/>
      <c r="T150" s="3"/>
      <c r="U150" s="141"/>
      <c r="V150" s="142"/>
      <c r="W150" s="142"/>
      <c r="X150" s="142"/>
      <c r="Y150" s="142"/>
      <c r="Z150" s="142"/>
      <c r="AA150" s="142"/>
      <c r="AB150" s="142"/>
      <c r="AC150" s="142"/>
      <c r="AD150" s="142"/>
      <c r="AE150" s="142"/>
      <c r="AF150" s="142"/>
      <c r="AG150" s="142"/>
      <c r="AH150" s="142"/>
      <c r="AI150" s="142"/>
      <c r="AJ150" s="142"/>
      <c r="AK150" s="142"/>
      <c r="AL150" s="8"/>
      <c r="AM150" s="8"/>
      <c r="AN150" s="8"/>
      <c r="AO150" s="8"/>
      <c r="AP150" s="8"/>
      <c r="AQ150" s="8"/>
      <c r="AR150" s="8"/>
      <c r="AS150" s="8"/>
      <c r="AT150" s="8"/>
      <c r="AU150" s="8"/>
      <c r="AV150" s="8"/>
      <c r="AW150" s="8"/>
      <c r="AX150" s="8"/>
      <c r="AY150" s="8"/>
      <c r="AZ150" s="148"/>
      <c r="BA150" s="10"/>
      <c r="BB150" s="10"/>
      <c r="BC150" s="10"/>
      <c r="BD150" s="10"/>
      <c r="BE150" s="10"/>
      <c r="BF150" s="10"/>
      <c r="BG150" s="10"/>
      <c r="BH150" s="10"/>
      <c r="BI150" s="10"/>
      <c r="BJ150" s="10"/>
    </row>
    <row r="151" spans="1:62" ht="54" customHeight="1" x14ac:dyDescent="0.25">
      <c r="A151" s="3"/>
      <c r="B151" s="3"/>
      <c r="C151" s="3"/>
      <c r="D151" s="3"/>
      <c r="E151" s="3"/>
      <c r="F151" s="141" t="s">
        <v>534</v>
      </c>
      <c r="G151" s="3"/>
      <c r="H151" s="3"/>
      <c r="I151" s="3"/>
      <c r="J151" s="3"/>
      <c r="K151" s="3"/>
      <c r="L151" s="3"/>
      <c r="M151" s="3"/>
      <c r="N151" s="3"/>
      <c r="O151" s="3"/>
      <c r="P151" s="3"/>
      <c r="Q151" s="3"/>
      <c r="R151" s="3"/>
      <c r="S151" s="3"/>
      <c r="T151" s="3"/>
      <c r="U151" s="141"/>
      <c r="V151" s="142"/>
      <c r="W151" s="142"/>
      <c r="X151" s="142"/>
      <c r="Y151" s="142"/>
      <c r="Z151" s="142"/>
      <c r="AA151" s="142"/>
      <c r="AB151" s="142"/>
      <c r="AC151" s="142"/>
      <c r="AD151" s="142"/>
      <c r="AE151" s="142"/>
      <c r="AF151" s="142"/>
      <c r="AG151" s="142"/>
      <c r="AH151" s="142"/>
      <c r="AI151" s="142"/>
      <c r="AJ151" s="142"/>
      <c r="AK151" s="142"/>
      <c r="AL151" s="8"/>
      <c r="AM151" s="8"/>
      <c r="AN151" s="8"/>
      <c r="AO151" s="8"/>
      <c r="AP151" s="8"/>
      <c r="AQ151" s="8"/>
      <c r="AR151" s="8"/>
      <c r="AS151" s="8"/>
      <c r="AT151" s="8"/>
      <c r="AU151" s="8"/>
      <c r="AV151" s="8"/>
      <c r="AW151" s="8"/>
      <c r="AX151" s="8"/>
      <c r="AY151" s="8"/>
      <c r="AZ151" s="148"/>
      <c r="BA151" s="10"/>
      <c r="BB151" s="10"/>
      <c r="BC151" s="10"/>
      <c r="BD151" s="10"/>
      <c r="BE151" s="10"/>
      <c r="BF151" s="10"/>
      <c r="BG151" s="10"/>
      <c r="BH151" s="10"/>
      <c r="BI151" s="10"/>
      <c r="BJ151" s="10"/>
    </row>
    <row r="152" spans="1:62" ht="42.75" customHeight="1" x14ac:dyDescent="0.25">
      <c r="A152" s="3"/>
      <c r="B152" s="3"/>
      <c r="C152" s="3"/>
      <c r="D152" s="3"/>
      <c r="E152" s="3"/>
      <c r="F152" s="141" t="s">
        <v>538</v>
      </c>
      <c r="G152" s="3"/>
      <c r="H152" s="3"/>
      <c r="I152" s="3"/>
      <c r="J152" s="3"/>
      <c r="K152" s="3"/>
      <c r="L152" s="3"/>
      <c r="M152" s="3"/>
      <c r="N152" s="3"/>
      <c r="O152" s="3"/>
      <c r="P152" s="3"/>
      <c r="Q152" s="3"/>
      <c r="R152" s="3"/>
      <c r="S152" s="3"/>
      <c r="T152" s="3"/>
      <c r="U152" s="141"/>
      <c r="V152" s="142"/>
      <c r="W152" s="142"/>
      <c r="X152" s="142"/>
      <c r="Y152" s="142"/>
      <c r="Z152" s="142"/>
      <c r="AA152" s="142"/>
      <c r="AB152" s="142"/>
      <c r="AC152" s="142"/>
      <c r="AD152" s="142"/>
      <c r="AE152" s="142"/>
      <c r="AF152" s="142"/>
      <c r="AG152" s="142"/>
      <c r="AH152" s="142"/>
      <c r="AI152" s="142"/>
      <c r="AJ152" s="142"/>
      <c r="AK152" s="142"/>
      <c r="AL152" s="8"/>
      <c r="AM152" s="8"/>
      <c r="AN152" s="8"/>
      <c r="AO152" s="8"/>
      <c r="AP152" s="8"/>
      <c r="AQ152" s="8"/>
      <c r="AR152" s="8"/>
      <c r="AS152" s="8"/>
      <c r="AT152" s="8"/>
      <c r="AU152" s="8"/>
      <c r="AV152" s="8"/>
      <c r="AW152" s="8"/>
      <c r="AX152" s="8"/>
      <c r="AY152" s="8"/>
      <c r="AZ152" s="148"/>
      <c r="BA152" s="10"/>
      <c r="BB152" s="10"/>
      <c r="BC152" s="10"/>
      <c r="BD152" s="10"/>
      <c r="BE152" s="10"/>
      <c r="BF152" s="10"/>
      <c r="BG152" s="10"/>
      <c r="BH152" s="10"/>
      <c r="BI152" s="10"/>
      <c r="BJ152" s="10"/>
    </row>
    <row r="153" spans="1:62" ht="93" customHeight="1" x14ac:dyDescent="0.25">
      <c r="A153" s="3"/>
      <c r="B153" s="3"/>
      <c r="C153" s="3"/>
      <c r="D153" s="3"/>
      <c r="E153" s="3"/>
      <c r="F153" s="141"/>
      <c r="G153" s="3"/>
      <c r="H153" s="3"/>
      <c r="I153" s="3"/>
      <c r="J153" s="3"/>
      <c r="K153" s="3"/>
      <c r="L153" s="3"/>
      <c r="M153" s="3"/>
      <c r="N153" s="3"/>
      <c r="O153" s="3"/>
      <c r="P153" s="3"/>
      <c r="Q153" s="3"/>
      <c r="R153" s="3"/>
      <c r="S153" s="3"/>
      <c r="T153" s="3"/>
      <c r="U153" s="141"/>
      <c r="V153" s="142"/>
      <c r="W153" s="142"/>
      <c r="X153" s="142"/>
      <c r="Y153" s="142"/>
      <c r="Z153" s="142"/>
      <c r="AA153" s="142"/>
      <c r="AB153" s="142"/>
      <c r="AC153" s="142"/>
      <c r="AD153" s="142"/>
      <c r="AE153" s="142"/>
      <c r="AF153" s="142"/>
      <c r="AG153" s="142"/>
      <c r="AH153" s="142"/>
      <c r="AI153" s="142"/>
      <c r="AJ153" s="142"/>
      <c r="AK153" s="142"/>
      <c r="AL153" s="8"/>
      <c r="AM153" s="8"/>
      <c r="AN153" s="8"/>
      <c r="AO153" s="8"/>
      <c r="AP153" s="8"/>
      <c r="AQ153" s="8"/>
      <c r="AR153" s="8"/>
      <c r="AS153" s="8"/>
      <c r="AT153" s="8"/>
      <c r="AU153" s="8"/>
      <c r="AV153" s="8"/>
      <c r="AW153" s="8"/>
      <c r="AX153" s="8"/>
      <c r="AY153" s="8"/>
      <c r="AZ153" s="148"/>
      <c r="BA153" s="10"/>
      <c r="BB153" s="10"/>
      <c r="BC153" s="10"/>
      <c r="BD153" s="10"/>
      <c r="BE153" s="10"/>
      <c r="BF153" s="10"/>
      <c r="BG153" s="10"/>
      <c r="BH153" s="10"/>
      <c r="BI153" s="10"/>
      <c r="BJ153" s="10"/>
    </row>
    <row r="154" spans="1:62" ht="93" customHeight="1" x14ac:dyDescent="0.25">
      <c r="A154" s="3"/>
      <c r="B154" s="3"/>
      <c r="C154" s="3"/>
      <c r="D154" s="3"/>
      <c r="E154" s="3"/>
      <c r="F154" s="141"/>
      <c r="G154" s="3"/>
      <c r="H154" s="3"/>
      <c r="I154" s="3"/>
      <c r="J154" s="3"/>
      <c r="K154" s="3"/>
      <c r="L154" s="3"/>
      <c r="M154" s="3"/>
      <c r="N154" s="3"/>
      <c r="O154" s="3"/>
      <c r="P154" s="3"/>
      <c r="Q154" s="3"/>
      <c r="R154" s="3"/>
      <c r="S154" s="3"/>
      <c r="T154" s="3"/>
      <c r="U154" s="141"/>
      <c r="V154" s="142"/>
      <c r="W154" s="142"/>
      <c r="X154" s="142"/>
      <c r="Y154" s="142"/>
      <c r="Z154" s="142"/>
      <c r="AA154" s="142"/>
      <c r="AB154" s="142"/>
      <c r="AC154" s="142"/>
      <c r="AD154" s="142"/>
      <c r="AE154" s="142"/>
      <c r="AF154" s="142"/>
      <c r="AG154" s="142"/>
      <c r="AH154" s="142"/>
      <c r="AI154" s="142"/>
      <c r="AJ154" s="142"/>
      <c r="AK154" s="142"/>
      <c r="AL154" s="8"/>
      <c r="AM154" s="8"/>
      <c r="AN154" s="8"/>
      <c r="AO154" s="8"/>
      <c r="AP154" s="8"/>
      <c r="AQ154" s="8"/>
      <c r="AR154" s="8"/>
      <c r="AS154" s="8"/>
      <c r="AT154" s="8"/>
      <c r="AU154" s="8"/>
      <c r="AV154" s="8"/>
      <c r="AW154" s="8"/>
      <c r="AX154" s="8"/>
      <c r="AY154" s="8"/>
      <c r="AZ154" s="148"/>
      <c r="BA154" s="10"/>
      <c r="BB154" s="10"/>
      <c r="BC154" s="10"/>
      <c r="BD154" s="10"/>
      <c r="BE154" s="10"/>
      <c r="BF154" s="10"/>
      <c r="BG154" s="10"/>
      <c r="BH154" s="10"/>
      <c r="BI154" s="10"/>
      <c r="BJ154" s="10"/>
    </row>
    <row r="155" spans="1:62" ht="93" customHeight="1" x14ac:dyDescent="0.25">
      <c r="A155" s="3"/>
      <c r="B155" s="3"/>
      <c r="C155" s="3"/>
      <c r="D155" s="3"/>
      <c r="E155" s="3"/>
      <c r="F155" s="141"/>
      <c r="G155" s="3"/>
      <c r="H155" s="3"/>
      <c r="I155" s="3"/>
      <c r="J155" s="3"/>
      <c r="K155" s="3"/>
      <c r="L155" s="3"/>
      <c r="M155" s="3"/>
      <c r="N155" s="3"/>
      <c r="O155" s="3"/>
      <c r="P155" s="3"/>
      <c r="Q155" s="3"/>
      <c r="R155" s="3"/>
      <c r="S155" s="3"/>
      <c r="T155" s="3"/>
      <c r="U155" s="141"/>
      <c r="V155" s="142"/>
      <c r="W155" s="142"/>
      <c r="X155" s="142"/>
      <c r="Y155" s="142"/>
      <c r="Z155" s="142"/>
      <c r="AA155" s="142"/>
      <c r="AB155" s="142"/>
      <c r="AC155" s="142"/>
      <c r="AD155" s="142"/>
      <c r="AE155" s="142"/>
      <c r="AF155" s="142"/>
      <c r="AG155" s="142"/>
      <c r="AH155" s="142"/>
      <c r="AI155" s="142"/>
      <c r="AJ155" s="142"/>
      <c r="AK155" s="142"/>
      <c r="AL155" s="8"/>
      <c r="AM155" s="8"/>
      <c r="AN155" s="8"/>
      <c r="AO155" s="8"/>
      <c r="AP155" s="8"/>
      <c r="AQ155" s="8"/>
      <c r="AR155" s="8"/>
      <c r="AS155" s="8"/>
      <c r="AT155" s="8"/>
      <c r="AU155" s="8"/>
      <c r="AV155" s="8"/>
      <c r="AW155" s="8"/>
      <c r="AX155" s="8"/>
      <c r="AY155" s="8"/>
      <c r="AZ155" s="148"/>
      <c r="BA155" s="10"/>
      <c r="BB155" s="10"/>
      <c r="BC155" s="10"/>
      <c r="BD155" s="10"/>
      <c r="BE155" s="10"/>
      <c r="BF155" s="10"/>
      <c r="BG155" s="10"/>
      <c r="BH155" s="10"/>
      <c r="BI155" s="10"/>
      <c r="BJ155" s="10"/>
    </row>
    <row r="156" spans="1:62" ht="93" customHeight="1" x14ac:dyDescent="0.25">
      <c r="A156" s="3"/>
      <c r="B156" s="3"/>
      <c r="C156" s="3"/>
      <c r="D156" s="3"/>
      <c r="E156" s="3"/>
      <c r="F156" s="141"/>
      <c r="G156" s="3"/>
      <c r="H156" s="3"/>
      <c r="I156" s="3"/>
      <c r="J156" s="3"/>
      <c r="K156" s="3"/>
      <c r="L156" s="3"/>
      <c r="M156" s="3"/>
      <c r="N156" s="3"/>
      <c r="O156" s="3"/>
      <c r="P156" s="3"/>
      <c r="Q156" s="3"/>
      <c r="R156" s="3"/>
      <c r="S156" s="3"/>
      <c r="T156" s="3"/>
      <c r="U156" s="141"/>
      <c r="V156" s="142"/>
      <c r="W156" s="142"/>
      <c r="X156" s="142"/>
      <c r="Y156" s="142"/>
      <c r="Z156" s="142"/>
      <c r="AA156" s="142"/>
      <c r="AB156" s="142"/>
      <c r="AC156" s="142"/>
      <c r="AD156" s="142"/>
      <c r="AE156" s="142"/>
      <c r="AF156" s="142"/>
      <c r="AG156" s="142"/>
      <c r="AH156" s="142"/>
      <c r="AI156" s="142"/>
      <c r="AJ156" s="142"/>
      <c r="AK156" s="142"/>
      <c r="AL156" s="8"/>
      <c r="AM156" s="8"/>
      <c r="AN156" s="8"/>
      <c r="AO156" s="8"/>
      <c r="AP156" s="8"/>
      <c r="AQ156" s="8"/>
      <c r="AR156" s="8"/>
      <c r="AS156" s="8"/>
      <c r="AT156" s="8"/>
      <c r="AU156" s="8"/>
      <c r="AV156" s="8"/>
      <c r="AW156" s="8"/>
      <c r="AX156" s="8"/>
      <c r="AY156" s="8"/>
      <c r="AZ156" s="148"/>
      <c r="BA156" s="10"/>
      <c r="BB156" s="10"/>
      <c r="BC156" s="10"/>
      <c r="BD156" s="10"/>
      <c r="BE156" s="10"/>
      <c r="BF156" s="10"/>
      <c r="BG156" s="10"/>
      <c r="BH156" s="10"/>
      <c r="BI156" s="10"/>
      <c r="BJ156" s="10"/>
    </row>
    <row r="157" spans="1:62" ht="93" customHeight="1" x14ac:dyDescent="0.25">
      <c r="A157" s="3"/>
      <c r="B157" s="3"/>
      <c r="C157" s="3"/>
      <c r="D157" s="3"/>
      <c r="E157" s="3"/>
      <c r="F157" s="141"/>
      <c r="G157" s="3"/>
      <c r="H157" s="3"/>
      <c r="I157" s="3"/>
      <c r="J157" s="3"/>
      <c r="K157" s="3"/>
      <c r="L157" s="3"/>
      <c r="M157" s="3"/>
      <c r="N157" s="3"/>
      <c r="O157" s="3"/>
      <c r="P157" s="3"/>
      <c r="Q157" s="3"/>
      <c r="R157" s="3"/>
      <c r="S157" s="3"/>
      <c r="T157" s="3"/>
      <c r="U157" s="141"/>
      <c r="V157" s="142"/>
      <c r="W157" s="142"/>
      <c r="X157" s="142"/>
      <c r="Y157" s="142"/>
      <c r="Z157" s="142"/>
      <c r="AA157" s="142"/>
      <c r="AB157" s="142"/>
      <c r="AC157" s="142"/>
      <c r="AD157" s="142"/>
      <c r="AE157" s="142"/>
      <c r="AF157" s="142"/>
      <c r="AG157" s="142"/>
      <c r="AH157" s="142"/>
      <c r="AI157" s="142"/>
      <c r="AJ157" s="142"/>
      <c r="AK157" s="142"/>
      <c r="AL157" s="8"/>
      <c r="AM157" s="8"/>
      <c r="AN157" s="8"/>
      <c r="AO157" s="8"/>
      <c r="AP157" s="8"/>
      <c r="AQ157" s="8"/>
      <c r="AR157" s="8"/>
      <c r="AS157" s="8"/>
      <c r="AT157" s="8"/>
      <c r="AU157" s="8"/>
      <c r="AV157" s="8"/>
      <c r="AW157" s="8"/>
      <c r="AX157" s="8"/>
      <c r="AY157" s="8"/>
      <c r="AZ157" s="148"/>
      <c r="BA157" s="10"/>
      <c r="BB157" s="10"/>
      <c r="BC157" s="10"/>
      <c r="BD157" s="10"/>
      <c r="BE157" s="10"/>
      <c r="BF157" s="10"/>
      <c r="BG157" s="10"/>
      <c r="BH157" s="10"/>
      <c r="BI157" s="10"/>
      <c r="BJ157" s="10"/>
    </row>
    <row r="158" spans="1:62" ht="93" customHeight="1" x14ac:dyDescent="0.25">
      <c r="A158" s="3"/>
      <c r="B158" s="3"/>
      <c r="C158" s="3"/>
      <c r="D158" s="3"/>
      <c r="E158" s="3"/>
      <c r="F158" s="141"/>
      <c r="G158" s="3"/>
      <c r="H158" s="3"/>
      <c r="I158" s="3"/>
      <c r="J158" s="3"/>
      <c r="K158" s="3"/>
      <c r="L158" s="3"/>
      <c r="M158" s="3"/>
      <c r="N158" s="3"/>
      <c r="O158" s="3"/>
      <c r="P158" s="3"/>
      <c r="Q158" s="3"/>
      <c r="R158" s="3"/>
      <c r="S158" s="3"/>
      <c r="T158" s="3"/>
      <c r="U158" s="141"/>
      <c r="V158" s="142"/>
      <c r="W158" s="142"/>
      <c r="X158" s="142"/>
      <c r="Y158" s="142"/>
      <c r="Z158" s="142"/>
      <c r="AA158" s="142"/>
      <c r="AB158" s="142"/>
      <c r="AC158" s="142"/>
      <c r="AD158" s="142"/>
      <c r="AE158" s="142"/>
      <c r="AF158" s="142"/>
      <c r="AG158" s="142"/>
      <c r="AH158" s="142"/>
      <c r="AI158" s="142"/>
      <c r="AJ158" s="142"/>
      <c r="AK158" s="142"/>
      <c r="AL158" s="8"/>
      <c r="AM158" s="8"/>
      <c r="AN158" s="8"/>
      <c r="AO158" s="8"/>
      <c r="AP158" s="8"/>
      <c r="AQ158" s="8"/>
      <c r="AR158" s="8"/>
      <c r="AS158" s="8"/>
      <c r="AT158" s="8"/>
      <c r="AU158" s="8"/>
      <c r="AV158" s="8"/>
      <c r="AW158" s="8"/>
      <c r="AX158" s="8"/>
      <c r="AY158" s="8"/>
      <c r="AZ158" s="148"/>
      <c r="BA158" s="10"/>
      <c r="BB158" s="10"/>
      <c r="BC158" s="10"/>
      <c r="BD158" s="10"/>
      <c r="BE158" s="10"/>
      <c r="BF158" s="10"/>
      <c r="BG158" s="10"/>
      <c r="BH158" s="10"/>
      <c r="BI158" s="10"/>
      <c r="BJ158" s="10"/>
    </row>
    <row r="159" spans="1:62" ht="93" customHeight="1" x14ac:dyDescent="0.25">
      <c r="A159" s="3"/>
      <c r="B159" s="3"/>
      <c r="C159" s="3"/>
      <c r="D159" s="3"/>
      <c r="E159" s="3"/>
      <c r="F159" s="141"/>
      <c r="G159" s="3"/>
      <c r="H159" s="3"/>
      <c r="I159" s="3"/>
      <c r="J159" s="3"/>
      <c r="K159" s="3"/>
      <c r="L159" s="3"/>
      <c r="M159" s="3"/>
      <c r="N159" s="3"/>
      <c r="O159" s="3"/>
      <c r="P159" s="3"/>
      <c r="Q159" s="3"/>
      <c r="R159" s="3"/>
      <c r="S159" s="3"/>
      <c r="T159" s="3"/>
      <c r="U159" s="141"/>
      <c r="V159" s="142"/>
      <c r="W159" s="142"/>
      <c r="X159" s="142"/>
      <c r="Y159" s="142"/>
      <c r="Z159" s="142"/>
      <c r="AA159" s="142"/>
      <c r="AB159" s="142"/>
      <c r="AC159" s="142"/>
      <c r="AD159" s="142"/>
      <c r="AE159" s="142"/>
      <c r="AF159" s="142"/>
      <c r="AG159" s="142"/>
      <c r="AH159" s="142"/>
      <c r="AI159" s="142"/>
      <c r="AJ159" s="142"/>
      <c r="AK159" s="142"/>
      <c r="AL159" s="8"/>
      <c r="AM159" s="8"/>
      <c r="AN159" s="8"/>
      <c r="AO159" s="8"/>
      <c r="AP159" s="8"/>
      <c r="AQ159" s="8"/>
      <c r="AR159" s="8"/>
      <c r="AS159" s="8"/>
      <c r="AT159" s="8"/>
      <c r="AU159" s="8"/>
      <c r="AV159" s="8"/>
      <c r="AW159" s="8"/>
      <c r="AX159" s="8"/>
      <c r="AY159" s="8"/>
      <c r="AZ159" s="148"/>
      <c r="BA159" s="10"/>
      <c r="BB159" s="10"/>
      <c r="BC159" s="10"/>
      <c r="BD159" s="10"/>
      <c r="BE159" s="10"/>
      <c r="BF159" s="10"/>
      <c r="BG159" s="10"/>
      <c r="BH159" s="10"/>
      <c r="BI159" s="10"/>
      <c r="BJ159" s="10"/>
    </row>
    <row r="160" spans="1:62" ht="93" customHeight="1" x14ac:dyDescent="0.25">
      <c r="A160" s="3"/>
      <c r="B160" s="3"/>
      <c r="C160" s="3"/>
      <c r="D160" s="3"/>
      <c r="E160" s="3"/>
      <c r="F160" s="141"/>
      <c r="G160" s="3"/>
      <c r="H160" s="3"/>
      <c r="I160" s="3"/>
      <c r="J160" s="3"/>
      <c r="K160" s="3"/>
      <c r="L160" s="3"/>
      <c r="M160" s="3"/>
      <c r="N160" s="3"/>
      <c r="O160" s="3"/>
      <c r="P160" s="3"/>
      <c r="Q160" s="3"/>
      <c r="R160" s="3"/>
      <c r="S160" s="3"/>
      <c r="T160" s="3"/>
      <c r="U160" s="141"/>
      <c r="V160" s="142"/>
      <c r="W160" s="142"/>
      <c r="X160" s="142"/>
      <c r="Y160" s="142"/>
      <c r="Z160" s="142"/>
      <c r="AA160" s="142"/>
      <c r="AB160" s="142"/>
      <c r="AC160" s="142"/>
      <c r="AD160" s="142"/>
      <c r="AE160" s="142"/>
      <c r="AF160" s="142"/>
      <c r="AG160" s="142"/>
      <c r="AH160" s="142"/>
      <c r="AI160" s="142"/>
      <c r="AJ160" s="142"/>
      <c r="AK160" s="142"/>
      <c r="AL160" s="8"/>
      <c r="AM160" s="8"/>
      <c r="AN160" s="8"/>
      <c r="AO160" s="8"/>
      <c r="AP160" s="8"/>
      <c r="AQ160" s="8"/>
      <c r="AR160" s="8"/>
      <c r="AS160" s="8"/>
      <c r="AT160" s="8"/>
      <c r="AU160" s="8"/>
      <c r="AV160" s="8"/>
      <c r="AW160" s="8"/>
      <c r="AX160" s="8"/>
      <c r="AY160" s="8"/>
      <c r="AZ160" s="148"/>
      <c r="BA160" s="10"/>
      <c r="BB160" s="10"/>
      <c r="BC160" s="10"/>
      <c r="BD160" s="10"/>
      <c r="BE160" s="10"/>
      <c r="BF160" s="10"/>
      <c r="BG160" s="10"/>
      <c r="BH160" s="10"/>
      <c r="BI160" s="10"/>
      <c r="BJ160" s="10"/>
    </row>
    <row r="161" spans="1:62" ht="93" customHeight="1" x14ac:dyDescent="0.25">
      <c r="A161" s="3"/>
      <c r="B161" s="3"/>
      <c r="C161" s="3"/>
      <c r="D161" s="3"/>
      <c r="E161" s="3"/>
      <c r="F161" s="141"/>
      <c r="G161" s="3"/>
      <c r="H161" s="3"/>
      <c r="I161" s="3"/>
      <c r="J161" s="3"/>
      <c r="K161" s="3"/>
      <c r="L161" s="3"/>
      <c r="M161" s="3"/>
      <c r="N161" s="3"/>
      <c r="O161" s="3"/>
      <c r="P161" s="3"/>
      <c r="Q161" s="3"/>
      <c r="R161" s="3"/>
      <c r="S161" s="3"/>
      <c r="T161" s="3"/>
      <c r="U161" s="141"/>
      <c r="V161" s="142"/>
      <c r="W161" s="142"/>
      <c r="X161" s="142"/>
      <c r="Y161" s="142"/>
      <c r="Z161" s="142"/>
      <c r="AA161" s="142"/>
      <c r="AB161" s="142"/>
      <c r="AC161" s="142"/>
      <c r="AD161" s="142"/>
      <c r="AE161" s="142"/>
      <c r="AF161" s="142"/>
      <c r="AG161" s="142"/>
      <c r="AH161" s="142"/>
      <c r="AI161" s="142"/>
      <c r="AJ161" s="142"/>
      <c r="AK161" s="142"/>
      <c r="AL161" s="8"/>
      <c r="AM161" s="8"/>
      <c r="AN161" s="8"/>
      <c r="AO161" s="8"/>
      <c r="AP161" s="8"/>
      <c r="AQ161" s="8"/>
      <c r="AR161" s="8"/>
      <c r="AS161" s="8"/>
      <c r="AT161" s="8"/>
      <c r="AU161" s="8"/>
      <c r="AV161" s="8"/>
      <c r="AW161" s="8"/>
      <c r="AX161" s="8"/>
      <c r="AY161" s="8"/>
      <c r="AZ161" s="148"/>
      <c r="BA161" s="10"/>
      <c r="BB161" s="10"/>
      <c r="BC161" s="10"/>
      <c r="BD161" s="10"/>
      <c r="BE161" s="10"/>
      <c r="BF161" s="10"/>
      <c r="BG161" s="10"/>
      <c r="BH161" s="10"/>
      <c r="BI161" s="10"/>
      <c r="BJ161" s="10"/>
    </row>
    <row r="162" spans="1:62" ht="93" customHeight="1" x14ac:dyDescent="0.25">
      <c r="A162" s="3"/>
      <c r="B162" s="3"/>
      <c r="C162" s="3"/>
      <c r="D162" s="3"/>
      <c r="E162" s="3"/>
      <c r="F162" s="141"/>
      <c r="G162" s="3"/>
      <c r="H162" s="3"/>
      <c r="I162" s="3"/>
      <c r="J162" s="3"/>
      <c r="K162" s="3"/>
      <c r="L162" s="3"/>
      <c r="M162" s="3"/>
      <c r="N162" s="3"/>
      <c r="O162" s="3"/>
      <c r="P162" s="3"/>
      <c r="Q162" s="3"/>
      <c r="R162" s="3"/>
      <c r="S162" s="3"/>
      <c r="T162" s="3"/>
      <c r="U162" s="141"/>
      <c r="V162" s="142"/>
      <c r="W162" s="142"/>
      <c r="X162" s="142"/>
      <c r="Y162" s="142"/>
      <c r="Z162" s="142"/>
      <c r="AA162" s="142"/>
      <c r="AB162" s="142"/>
      <c r="AC162" s="142"/>
      <c r="AD162" s="142"/>
      <c r="AE162" s="142"/>
      <c r="AF162" s="142"/>
      <c r="AG162" s="142"/>
      <c r="AH162" s="142"/>
      <c r="AI162" s="142"/>
      <c r="AJ162" s="142"/>
      <c r="AK162" s="142"/>
      <c r="AL162" s="8"/>
      <c r="AM162" s="8"/>
      <c r="AN162" s="8"/>
      <c r="AO162" s="8"/>
      <c r="AP162" s="8"/>
      <c r="AQ162" s="8"/>
      <c r="AR162" s="8"/>
      <c r="AS162" s="8"/>
      <c r="AT162" s="8"/>
      <c r="AU162" s="8"/>
      <c r="AV162" s="8"/>
      <c r="AW162" s="8"/>
      <c r="AX162" s="8"/>
      <c r="AY162" s="8"/>
      <c r="AZ162" s="148"/>
      <c r="BA162" s="10"/>
      <c r="BB162" s="10"/>
      <c r="BC162" s="10"/>
      <c r="BD162" s="10"/>
      <c r="BE162" s="10"/>
      <c r="BF162" s="10"/>
      <c r="BG162" s="10"/>
      <c r="BH162" s="10"/>
      <c r="BI162" s="10"/>
      <c r="BJ162" s="10"/>
    </row>
    <row r="163" spans="1:62" ht="93" customHeight="1" x14ac:dyDescent="0.25">
      <c r="A163" s="3"/>
      <c r="B163" s="3"/>
      <c r="C163" s="3"/>
      <c r="D163" s="3"/>
      <c r="E163" s="3"/>
      <c r="F163" s="141"/>
      <c r="G163" s="3"/>
      <c r="H163" s="3"/>
      <c r="I163" s="3"/>
      <c r="J163" s="3"/>
      <c r="K163" s="3"/>
      <c r="L163" s="3"/>
      <c r="M163" s="3"/>
      <c r="N163" s="3"/>
      <c r="O163" s="3"/>
      <c r="P163" s="3"/>
      <c r="Q163" s="3"/>
      <c r="R163" s="3"/>
      <c r="S163" s="3"/>
      <c r="T163" s="3"/>
      <c r="U163" s="141"/>
      <c r="V163" s="142"/>
      <c r="W163" s="142"/>
      <c r="X163" s="142"/>
      <c r="Y163" s="142"/>
      <c r="Z163" s="142"/>
      <c r="AA163" s="142"/>
      <c r="AB163" s="142"/>
      <c r="AC163" s="142"/>
      <c r="AD163" s="142"/>
      <c r="AE163" s="142"/>
      <c r="AF163" s="142"/>
      <c r="AG163" s="142"/>
      <c r="AH163" s="142"/>
      <c r="AI163" s="142"/>
      <c r="AJ163" s="142"/>
      <c r="AK163" s="142"/>
      <c r="AL163" s="8"/>
      <c r="AM163" s="8"/>
      <c r="AN163" s="8"/>
      <c r="AO163" s="8"/>
      <c r="AP163" s="8"/>
      <c r="AQ163" s="8"/>
      <c r="AR163" s="8"/>
      <c r="AS163" s="8"/>
      <c r="AT163" s="8"/>
      <c r="AU163" s="8"/>
      <c r="AV163" s="8"/>
      <c r="AW163" s="8"/>
      <c r="AX163" s="8"/>
      <c r="AY163" s="8"/>
      <c r="AZ163" s="148"/>
      <c r="BA163" s="10"/>
      <c r="BB163" s="10"/>
      <c r="BC163" s="10"/>
      <c r="BD163" s="10"/>
      <c r="BE163" s="10"/>
      <c r="BF163" s="10"/>
      <c r="BG163" s="10"/>
      <c r="BH163" s="10"/>
      <c r="BI163" s="10"/>
      <c r="BJ163" s="10"/>
    </row>
    <row r="164" spans="1:62" ht="93" customHeight="1" x14ac:dyDescent="0.25">
      <c r="A164" s="3"/>
      <c r="B164" s="3"/>
      <c r="C164" s="3"/>
      <c r="D164" s="3"/>
      <c r="E164" s="3"/>
      <c r="F164" s="141"/>
      <c r="G164" s="3"/>
      <c r="H164" s="3"/>
      <c r="I164" s="3"/>
      <c r="J164" s="3"/>
      <c r="K164" s="3"/>
      <c r="L164" s="3"/>
      <c r="M164" s="3"/>
      <c r="N164" s="3"/>
      <c r="O164" s="3"/>
      <c r="P164" s="3"/>
      <c r="Q164" s="3"/>
      <c r="R164" s="3"/>
      <c r="S164" s="3"/>
      <c r="T164" s="3"/>
      <c r="U164" s="141"/>
      <c r="V164" s="142"/>
      <c r="W164" s="142"/>
      <c r="X164" s="142"/>
      <c r="Y164" s="142"/>
      <c r="Z164" s="142"/>
      <c r="AA164" s="142"/>
      <c r="AB164" s="142"/>
      <c r="AC164" s="142"/>
      <c r="AD164" s="142"/>
      <c r="AE164" s="142"/>
      <c r="AF164" s="142"/>
      <c r="AG164" s="142"/>
      <c r="AH164" s="142"/>
      <c r="AI164" s="142"/>
      <c r="AJ164" s="142"/>
      <c r="AK164" s="142"/>
      <c r="AL164" s="8"/>
      <c r="AM164" s="8"/>
      <c r="AN164" s="8"/>
      <c r="AO164" s="8"/>
      <c r="AP164" s="8"/>
      <c r="AQ164" s="8"/>
      <c r="AR164" s="8"/>
      <c r="AS164" s="8"/>
      <c r="AT164" s="8"/>
      <c r="AU164" s="8"/>
      <c r="AV164" s="8"/>
      <c r="AW164" s="8"/>
      <c r="AX164" s="8"/>
      <c r="AY164" s="8"/>
      <c r="AZ164" s="148"/>
      <c r="BA164" s="10"/>
      <c r="BB164" s="10"/>
      <c r="BC164" s="10"/>
      <c r="BD164" s="10"/>
      <c r="BE164" s="10"/>
      <c r="BF164" s="10"/>
      <c r="BG164" s="10"/>
      <c r="BH164" s="10"/>
      <c r="BI164" s="10"/>
      <c r="BJ164" s="10"/>
    </row>
    <row r="165" spans="1:62" ht="93" customHeight="1" x14ac:dyDescent="0.25">
      <c r="A165" s="3"/>
      <c r="B165" s="3"/>
      <c r="C165" s="3"/>
      <c r="D165" s="3"/>
      <c r="E165" s="3"/>
      <c r="F165" s="141"/>
      <c r="G165" s="3"/>
      <c r="H165" s="3"/>
      <c r="I165" s="3"/>
      <c r="J165" s="3"/>
      <c r="K165" s="3"/>
      <c r="L165" s="3"/>
      <c r="M165" s="3"/>
      <c r="N165" s="3"/>
      <c r="O165" s="3"/>
      <c r="P165" s="3"/>
      <c r="Q165" s="3"/>
      <c r="R165" s="3"/>
      <c r="S165" s="3"/>
      <c r="T165" s="3"/>
      <c r="U165" s="141"/>
      <c r="V165" s="142"/>
      <c r="W165" s="142"/>
      <c r="X165" s="142"/>
      <c r="Y165" s="142"/>
      <c r="Z165" s="142"/>
      <c r="AA165" s="142"/>
      <c r="AB165" s="142"/>
      <c r="AC165" s="142"/>
      <c r="AD165" s="142"/>
      <c r="AE165" s="142"/>
      <c r="AF165" s="142"/>
      <c r="AG165" s="142"/>
      <c r="AH165" s="142"/>
      <c r="AI165" s="142"/>
      <c r="AJ165" s="142"/>
      <c r="AK165" s="142"/>
      <c r="AL165" s="8"/>
      <c r="AM165" s="8"/>
      <c r="AN165" s="8"/>
      <c r="AO165" s="8"/>
      <c r="AP165" s="8"/>
      <c r="AQ165" s="8"/>
      <c r="AR165" s="8"/>
      <c r="AS165" s="8"/>
      <c r="AT165" s="8"/>
      <c r="AU165" s="8"/>
      <c r="AV165" s="8"/>
      <c r="AW165" s="8"/>
      <c r="AX165" s="8"/>
      <c r="AY165" s="8"/>
      <c r="AZ165" s="148"/>
      <c r="BA165" s="10"/>
      <c r="BB165" s="10"/>
      <c r="BC165" s="10"/>
      <c r="BD165" s="10"/>
      <c r="BE165" s="10"/>
      <c r="BF165" s="10"/>
      <c r="BG165" s="10"/>
      <c r="BH165" s="10"/>
      <c r="BI165" s="10"/>
      <c r="BJ165" s="10"/>
    </row>
    <row r="166" spans="1:62" ht="93" customHeight="1" x14ac:dyDescent="0.25">
      <c r="A166" s="3"/>
      <c r="B166" s="3"/>
      <c r="C166" s="3"/>
      <c r="D166" s="3"/>
      <c r="E166" s="3"/>
      <c r="F166" s="141"/>
      <c r="G166" s="3"/>
      <c r="H166" s="3"/>
      <c r="I166" s="3"/>
      <c r="J166" s="3"/>
      <c r="K166" s="3"/>
      <c r="L166" s="3"/>
      <c r="M166" s="3"/>
      <c r="N166" s="3"/>
      <c r="O166" s="3"/>
      <c r="P166" s="3"/>
      <c r="Q166" s="3"/>
      <c r="R166" s="3"/>
      <c r="S166" s="3"/>
      <c r="T166" s="3"/>
      <c r="U166" s="141"/>
      <c r="V166" s="142"/>
      <c r="W166" s="142"/>
      <c r="X166" s="142"/>
      <c r="Y166" s="142"/>
      <c r="Z166" s="142"/>
      <c r="AA166" s="142"/>
      <c r="AB166" s="142"/>
      <c r="AC166" s="142"/>
      <c r="AD166" s="142"/>
      <c r="AE166" s="142"/>
      <c r="AF166" s="142"/>
      <c r="AG166" s="142"/>
      <c r="AH166" s="142"/>
      <c r="AI166" s="142"/>
      <c r="AJ166" s="142"/>
      <c r="AK166" s="142"/>
      <c r="AL166" s="8"/>
      <c r="AM166" s="8"/>
      <c r="AN166" s="8"/>
      <c r="AO166" s="8"/>
      <c r="AP166" s="8"/>
      <c r="AQ166" s="8"/>
      <c r="AR166" s="8"/>
      <c r="AS166" s="8"/>
      <c r="AT166" s="8"/>
      <c r="AU166" s="8"/>
      <c r="AV166" s="8"/>
      <c r="AW166" s="8"/>
      <c r="AX166" s="8"/>
      <c r="AY166" s="8"/>
      <c r="AZ166" s="148"/>
      <c r="BA166" s="10"/>
      <c r="BB166" s="10"/>
      <c r="BC166" s="10"/>
      <c r="BD166" s="10"/>
      <c r="BE166" s="10"/>
      <c r="BF166" s="10"/>
      <c r="BG166" s="10"/>
      <c r="BH166" s="10"/>
      <c r="BI166" s="10"/>
      <c r="BJ166" s="10"/>
    </row>
    <row r="167" spans="1:62" ht="93" customHeight="1" x14ac:dyDescent="0.25">
      <c r="A167" s="3"/>
      <c r="B167" s="3"/>
      <c r="C167" s="3"/>
      <c r="D167" s="3"/>
      <c r="E167" s="3"/>
      <c r="F167" s="141"/>
      <c r="G167" s="3"/>
      <c r="H167" s="3"/>
      <c r="I167" s="3"/>
      <c r="J167" s="3"/>
      <c r="K167" s="3"/>
      <c r="L167" s="3"/>
      <c r="M167" s="3"/>
      <c r="N167" s="3"/>
      <c r="O167" s="3"/>
      <c r="P167" s="3"/>
      <c r="Q167" s="3"/>
      <c r="R167" s="3"/>
      <c r="S167" s="3"/>
      <c r="T167" s="3"/>
      <c r="U167" s="141"/>
      <c r="V167" s="142"/>
      <c r="W167" s="142"/>
      <c r="X167" s="142"/>
      <c r="Y167" s="142"/>
      <c r="Z167" s="142"/>
      <c r="AA167" s="142"/>
      <c r="AB167" s="142"/>
      <c r="AC167" s="142"/>
      <c r="AD167" s="142"/>
      <c r="AE167" s="142"/>
      <c r="AF167" s="142"/>
      <c r="AG167" s="142"/>
      <c r="AH167" s="142"/>
      <c r="AI167" s="142"/>
      <c r="AJ167" s="142"/>
      <c r="AK167" s="142"/>
      <c r="AL167" s="8"/>
      <c r="AM167" s="8"/>
      <c r="AN167" s="8"/>
      <c r="AO167" s="8"/>
      <c r="AP167" s="8"/>
      <c r="AQ167" s="8"/>
      <c r="AR167" s="8"/>
      <c r="AS167" s="8"/>
      <c r="AT167" s="8"/>
      <c r="AU167" s="8"/>
      <c r="AV167" s="8"/>
      <c r="AW167" s="8"/>
      <c r="AX167" s="8"/>
      <c r="AY167" s="8"/>
      <c r="AZ167" s="148"/>
      <c r="BA167" s="10"/>
      <c r="BB167" s="10"/>
      <c r="BC167" s="10"/>
      <c r="BD167" s="10"/>
      <c r="BE167" s="10"/>
      <c r="BF167" s="10"/>
      <c r="BG167" s="10"/>
      <c r="BH167" s="10"/>
      <c r="BI167" s="10"/>
      <c r="BJ167" s="10"/>
    </row>
    <row r="168" spans="1:62" ht="93" customHeight="1" x14ac:dyDescent="0.25">
      <c r="A168" s="3"/>
      <c r="B168" s="3"/>
      <c r="C168" s="3"/>
      <c r="D168" s="3"/>
      <c r="E168" s="3"/>
      <c r="F168" s="141"/>
      <c r="G168" s="3"/>
      <c r="H168" s="3"/>
      <c r="I168" s="3"/>
      <c r="J168" s="3"/>
      <c r="K168" s="3"/>
      <c r="L168" s="3"/>
      <c r="M168" s="3"/>
      <c r="N168" s="3"/>
      <c r="O168" s="3"/>
      <c r="P168" s="3"/>
      <c r="Q168" s="3"/>
      <c r="R168" s="3"/>
      <c r="S168" s="3"/>
      <c r="T168" s="3"/>
      <c r="U168" s="141"/>
      <c r="V168" s="142"/>
      <c r="W168" s="142"/>
      <c r="X168" s="142"/>
      <c r="Y168" s="142"/>
      <c r="Z168" s="142"/>
      <c r="AA168" s="142"/>
      <c r="AB168" s="142"/>
      <c r="AC168" s="142"/>
      <c r="AD168" s="142"/>
      <c r="AE168" s="142"/>
      <c r="AF168" s="142"/>
      <c r="AG168" s="142"/>
      <c r="AH168" s="142"/>
      <c r="AI168" s="142"/>
      <c r="AJ168" s="142"/>
      <c r="AK168" s="142"/>
      <c r="AL168" s="8"/>
      <c r="AM168" s="8"/>
      <c r="AN168" s="8"/>
      <c r="AO168" s="8"/>
      <c r="AP168" s="8"/>
      <c r="AQ168" s="8"/>
      <c r="AR168" s="8"/>
      <c r="AS168" s="8"/>
      <c r="AT168" s="8"/>
      <c r="AU168" s="8"/>
      <c r="AV168" s="8"/>
      <c r="AW168" s="8"/>
      <c r="AX168" s="8"/>
      <c r="AY168" s="8"/>
      <c r="AZ168" s="148"/>
      <c r="BA168" s="10"/>
      <c r="BB168" s="10"/>
      <c r="BC168" s="10"/>
      <c r="BD168" s="10"/>
      <c r="BE168" s="10"/>
      <c r="BF168" s="10"/>
      <c r="BG168" s="10"/>
      <c r="BH168" s="10"/>
      <c r="BI168" s="10"/>
      <c r="BJ168" s="10"/>
    </row>
    <row r="169" spans="1:62" ht="93" customHeight="1" x14ac:dyDescent="0.25">
      <c r="A169" s="3"/>
      <c r="B169" s="3"/>
      <c r="C169" s="3"/>
      <c r="D169" s="3"/>
      <c r="E169" s="3"/>
      <c r="F169" s="141"/>
      <c r="G169" s="3"/>
      <c r="H169" s="3"/>
      <c r="I169" s="3"/>
      <c r="J169" s="3"/>
      <c r="K169" s="3"/>
      <c r="L169" s="3"/>
      <c r="M169" s="3"/>
      <c r="N169" s="3"/>
      <c r="O169" s="3"/>
      <c r="P169" s="3"/>
      <c r="Q169" s="3"/>
      <c r="R169" s="3"/>
      <c r="S169" s="3"/>
      <c r="T169" s="3"/>
      <c r="U169" s="141"/>
      <c r="V169" s="142"/>
      <c r="W169" s="142"/>
      <c r="X169" s="142"/>
      <c r="Y169" s="142"/>
      <c r="Z169" s="142"/>
      <c r="AA169" s="142"/>
      <c r="AB169" s="142"/>
      <c r="AC169" s="142"/>
      <c r="AD169" s="142"/>
      <c r="AE169" s="142"/>
      <c r="AF169" s="142"/>
      <c r="AG169" s="142"/>
      <c r="AH169" s="142"/>
      <c r="AI169" s="142"/>
      <c r="AJ169" s="142"/>
      <c r="AK169" s="142"/>
      <c r="AL169" s="8"/>
      <c r="AM169" s="8"/>
      <c r="AN169" s="8"/>
      <c r="AO169" s="8"/>
      <c r="AP169" s="8"/>
      <c r="AQ169" s="8"/>
      <c r="AR169" s="8"/>
      <c r="AS169" s="8"/>
      <c r="AT169" s="8"/>
      <c r="AU169" s="8"/>
      <c r="AV169" s="8"/>
      <c r="AW169" s="8"/>
      <c r="AX169" s="8"/>
      <c r="AY169" s="8"/>
      <c r="AZ169" s="148"/>
      <c r="BA169" s="10"/>
      <c r="BB169" s="10"/>
      <c r="BC169" s="10"/>
      <c r="BD169" s="10"/>
      <c r="BE169" s="10"/>
      <c r="BF169" s="10"/>
      <c r="BG169" s="10"/>
      <c r="BH169" s="10"/>
      <c r="BI169" s="10"/>
      <c r="BJ169" s="10"/>
    </row>
    <row r="170" spans="1:62" ht="93" customHeight="1" x14ac:dyDescent="0.25">
      <c r="A170" s="3"/>
      <c r="B170" s="3"/>
      <c r="C170" s="3"/>
      <c r="D170" s="3"/>
      <c r="E170" s="3"/>
      <c r="F170" s="141"/>
      <c r="G170" s="3"/>
      <c r="H170" s="3"/>
      <c r="I170" s="3"/>
      <c r="J170" s="3"/>
      <c r="K170" s="3"/>
      <c r="L170" s="3"/>
      <c r="M170" s="3"/>
      <c r="N170" s="3"/>
      <c r="O170" s="3"/>
      <c r="P170" s="3"/>
      <c r="Q170" s="3"/>
      <c r="R170" s="3"/>
      <c r="S170" s="3"/>
      <c r="T170" s="3"/>
      <c r="U170" s="141"/>
      <c r="V170" s="142"/>
      <c r="W170" s="142"/>
      <c r="X170" s="142"/>
      <c r="Y170" s="142"/>
      <c r="Z170" s="142"/>
      <c r="AA170" s="142"/>
      <c r="AB170" s="142"/>
      <c r="AC170" s="142"/>
      <c r="AD170" s="142"/>
      <c r="AE170" s="142"/>
      <c r="AF170" s="142"/>
      <c r="AG170" s="142"/>
      <c r="AH170" s="142"/>
      <c r="AI170" s="142"/>
      <c r="AJ170" s="142"/>
      <c r="AK170" s="142"/>
      <c r="AL170" s="8"/>
      <c r="AM170" s="8"/>
      <c r="AN170" s="8"/>
      <c r="AO170" s="8"/>
      <c r="AP170" s="8"/>
      <c r="AQ170" s="8"/>
      <c r="AR170" s="8"/>
      <c r="AS170" s="8"/>
      <c r="AT170" s="8"/>
      <c r="AU170" s="8"/>
      <c r="AV170" s="8"/>
      <c r="AW170" s="8"/>
      <c r="AX170" s="8"/>
      <c r="AY170" s="8"/>
      <c r="AZ170" s="148"/>
      <c r="BA170" s="10"/>
      <c r="BB170" s="10"/>
      <c r="BC170" s="10"/>
      <c r="BD170" s="10"/>
      <c r="BE170" s="10"/>
      <c r="BF170" s="10"/>
      <c r="BG170" s="10"/>
      <c r="BH170" s="10"/>
      <c r="BI170" s="10"/>
      <c r="BJ170" s="10"/>
    </row>
    <row r="171" spans="1:62" ht="93" customHeight="1" x14ac:dyDescent="0.25">
      <c r="A171" s="3"/>
      <c r="B171" s="3"/>
      <c r="C171" s="3"/>
      <c r="D171" s="3"/>
      <c r="E171" s="3"/>
      <c r="F171" s="141"/>
      <c r="G171" s="3"/>
      <c r="H171" s="3"/>
      <c r="I171" s="3"/>
      <c r="J171" s="3"/>
      <c r="K171" s="3"/>
      <c r="L171" s="3"/>
      <c r="M171" s="3"/>
      <c r="N171" s="3"/>
      <c r="O171" s="3"/>
      <c r="P171" s="3"/>
      <c r="Q171" s="3"/>
      <c r="R171" s="3"/>
      <c r="S171" s="3"/>
      <c r="T171" s="3"/>
      <c r="U171" s="141"/>
      <c r="V171" s="142"/>
      <c r="W171" s="142"/>
      <c r="X171" s="142"/>
      <c r="Y171" s="142"/>
      <c r="Z171" s="142"/>
      <c r="AA171" s="142"/>
      <c r="AB171" s="142"/>
      <c r="AC171" s="142"/>
      <c r="AD171" s="142"/>
      <c r="AE171" s="142"/>
      <c r="AF171" s="142"/>
      <c r="AG171" s="142"/>
      <c r="AH171" s="142"/>
      <c r="AI171" s="142"/>
      <c r="AJ171" s="142"/>
      <c r="AK171" s="142"/>
      <c r="AL171" s="8"/>
      <c r="AM171" s="8"/>
      <c r="AN171" s="8"/>
      <c r="AO171" s="8"/>
      <c r="AP171" s="8"/>
      <c r="AQ171" s="8"/>
      <c r="AR171" s="8"/>
      <c r="AS171" s="8"/>
      <c r="AT171" s="8"/>
      <c r="AU171" s="8"/>
      <c r="AV171" s="8"/>
      <c r="AW171" s="8"/>
      <c r="AX171" s="8"/>
      <c r="AY171" s="8"/>
      <c r="AZ171" s="148"/>
      <c r="BA171" s="10"/>
      <c r="BB171" s="10"/>
      <c r="BC171" s="10"/>
      <c r="BD171" s="10"/>
      <c r="BE171" s="10"/>
      <c r="BF171" s="10"/>
      <c r="BG171" s="10"/>
      <c r="BH171" s="10"/>
      <c r="BI171" s="10"/>
      <c r="BJ171" s="10"/>
    </row>
    <row r="172" spans="1:62" ht="93" customHeight="1" x14ac:dyDescent="0.25">
      <c r="A172" s="3"/>
      <c r="B172" s="3"/>
      <c r="C172" s="3"/>
      <c r="D172" s="3"/>
      <c r="E172" s="3"/>
      <c r="F172" s="141"/>
      <c r="G172" s="3"/>
      <c r="H172" s="3"/>
      <c r="I172" s="3"/>
      <c r="J172" s="3"/>
      <c r="K172" s="3"/>
      <c r="L172" s="3"/>
      <c r="M172" s="3"/>
      <c r="N172" s="3"/>
      <c r="O172" s="3"/>
      <c r="P172" s="3"/>
      <c r="Q172" s="3"/>
      <c r="R172" s="3"/>
      <c r="S172" s="3"/>
      <c r="T172" s="3"/>
      <c r="U172" s="141"/>
      <c r="V172" s="142"/>
      <c r="W172" s="142"/>
      <c r="X172" s="142"/>
      <c r="Y172" s="142"/>
      <c r="Z172" s="142"/>
      <c r="AA172" s="142"/>
      <c r="AB172" s="142"/>
      <c r="AC172" s="142"/>
      <c r="AD172" s="142"/>
      <c r="AE172" s="142"/>
      <c r="AF172" s="142"/>
      <c r="AG172" s="142"/>
      <c r="AH172" s="142"/>
      <c r="AI172" s="142"/>
      <c r="AJ172" s="142"/>
      <c r="AK172" s="142"/>
      <c r="AL172" s="8"/>
      <c r="AM172" s="8"/>
      <c r="AN172" s="8"/>
      <c r="AO172" s="8"/>
      <c r="AP172" s="8"/>
      <c r="AQ172" s="8"/>
      <c r="AR172" s="8"/>
      <c r="AS172" s="8"/>
      <c r="AT172" s="8"/>
      <c r="AU172" s="8"/>
      <c r="AV172" s="8"/>
      <c r="AW172" s="8"/>
      <c r="AX172" s="8"/>
      <c r="AY172" s="8"/>
      <c r="AZ172" s="148"/>
      <c r="BA172" s="10"/>
      <c r="BB172" s="10"/>
      <c r="BC172" s="10"/>
      <c r="BD172" s="10"/>
      <c r="BE172" s="10"/>
      <c r="BF172" s="10"/>
      <c r="BG172" s="10"/>
      <c r="BH172" s="10"/>
      <c r="BI172" s="10"/>
      <c r="BJ172" s="10"/>
    </row>
    <row r="173" spans="1:62" ht="93" customHeight="1" x14ac:dyDescent="0.25">
      <c r="A173" s="3"/>
      <c r="B173" s="3"/>
      <c r="C173" s="3"/>
      <c r="D173" s="3"/>
      <c r="E173" s="3"/>
      <c r="F173" s="141"/>
      <c r="G173" s="3"/>
      <c r="H173" s="3"/>
      <c r="I173" s="3"/>
      <c r="J173" s="3"/>
      <c r="K173" s="3"/>
      <c r="L173" s="3"/>
      <c r="M173" s="3"/>
      <c r="N173" s="3"/>
      <c r="O173" s="3"/>
      <c r="P173" s="3"/>
      <c r="Q173" s="3"/>
      <c r="R173" s="3"/>
      <c r="S173" s="3"/>
      <c r="T173" s="3"/>
      <c r="U173" s="141"/>
      <c r="V173" s="142"/>
      <c r="W173" s="142"/>
      <c r="X173" s="142"/>
      <c r="Y173" s="142"/>
      <c r="Z173" s="142"/>
      <c r="AA173" s="142"/>
      <c r="AB173" s="142"/>
      <c r="AC173" s="142"/>
      <c r="AD173" s="142"/>
      <c r="AE173" s="142"/>
      <c r="AF173" s="142"/>
      <c r="AG173" s="142"/>
      <c r="AH173" s="142"/>
      <c r="AI173" s="142"/>
      <c r="AJ173" s="142"/>
      <c r="AK173" s="142"/>
      <c r="AL173" s="8"/>
      <c r="AM173" s="8"/>
      <c r="AN173" s="8"/>
      <c r="AO173" s="8"/>
      <c r="AP173" s="8"/>
      <c r="AQ173" s="8"/>
      <c r="AR173" s="8"/>
      <c r="AS173" s="8"/>
      <c r="AT173" s="8"/>
      <c r="AU173" s="8"/>
      <c r="AV173" s="8"/>
      <c r="AW173" s="8"/>
      <c r="AX173" s="8"/>
      <c r="AY173" s="8"/>
      <c r="AZ173" s="148"/>
      <c r="BA173" s="10"/>
      <c r="BB173" s="10"/>
      <c r="BC173" s="10"/>
      <c r="BD173" s="10"/>
      <c r="BE173" s="10"/>
      <c r="BF173" s="10"/>
      <c r="BG173" s="10"/>
      <c r="BH173" s="10"/>
      <c r="BI173" s="10"/>
      <c r="BJ173" s="10"/>
    </row>
    <row r="174" spans="1:62" ht="93" customHeight="1" x14ac:dyDescent="0.25">
      <c r="A174" s="3"/>
      <c r="B174" s="3"/>
      <c r="C174" s="3"/>
      <c r="D174" s="3"/>
      <c r="E174" s="3"/>
      <c r="F174" s="141"/>
      <c r="G174" s="3"/>
      <c r="H174" s="3"/>
      <c r="I174" s="3"/>
      <c r="J174" s="3"/>
      <c r="K174" s="3"/>
      <c r="L174" s="3"/>
      <c r="M174" s="3"/>
      <c r="N174" s="3"/>
      <c r="O174" s="3"/>
      <c r="P174" s="3"/>
      <c r="Q174" s="3"/>
      <c r="R174" s="3"/>
      <c r="S174" s="3"/>
      <c r="T174" s="3"/>
      <c r="U174" s="141"/>
      <c r="V174" s="142"/>
      <c r="W174" s="142"/>
      <c r="X174" s="142"/>
      <c r="Y174" s="142"/>
      <c r="Z174" s="142"/>
      <c r="AA174" s="142"/>
      <c r="AB174" s="142"/>
      <c r="AC174" s="142"/>
      <c r="AD174" s="142"/>
      <c r="AE174" s="142"/>
      <c r="AF174" s="142"/>
      <c r="AG174" s="142"/>
      <c r="AH174" s="142"/>
      <c r="AI174" s="142"/>
      <c r="AJ174" s="142"/>
      <c r="AK174" s="142"/>
      <c r="AL174" s="8"/>
      <c r="AM174" s="8"/>
      <c r="AN174" s="8"/>
      <c r="AO174" s="8"/>
      <c r="AP174" s="8"/>
      <c r="AQ174" s="8"/>
      <c r="AR174" s="8"/>
      <c r="AS174" s="8"/>
      <c r="AT174" s="8"/>
      <c r="AU174" s="8"/>
      <c r="AV174" s="8"/>
      <c r="AW174" s="8"/>
      <c r="AX174" s="8"/>
      <c r="AY174" s="8"/>
      <c r="AZ174" s="148"/>
      <c r="BA174" s="10"/>
      <c r="BB174" s="10"/>
      <c r="BC174" s="10"/>
      <c r="BD174" s="10"/>
      <c r="BE174" s="10"/>
      <c r="BF174" s="10"/>
      <c r="BG174" s="10"/>
      <c r="BH174" s="10"/>
      <c r="BI174" s="10"/>
      <c r="BJ174" s="10"/>
    </row>
    <row r="175" spans="1:62" ht="93" customHeight="1" x14ac:dyDescent="0.25">
      <c r="A175" s="3"/>
      <c r="B175" s="3"/>
      <c r="C175" s="3"/>
      <c r="D175" s="3"/>
      <c r="E175" s="3"/>
      <c r="F175" s="141"/>
      <c r="G175" s="3"/>
      <c r="H175" s="3"/>
      <c r="I175" s="3"/>
      <c r="J175" s="3"/>
      <c r="K175" s="3"/>
      <c r="L175" s="3"/>
      <c r="M175" s="3"/>
      <c r="N175" s="3"/>
      <c r="O175" s="3"/>
      <c r="P175" s="3"/>
      <c r="Q175" s="3"/>
      <c r="R175" s="3"/>
      <c r="S175" s="3"/>
      <c r="T175" s="3"/>
      <c r="U175" s="141"/>
      <c r="V175" s="142"/>
      <c r="W175" s="142"/>
      <c r="X175" s="142"/>
      <c r="Y175" s="142"/>
      <c r="Z175" s="142"/>
      <c r="AA175" s="142"/>
      <c r="AB175" s="142"/>
      <c r="AC175" s="142"/>
      <c r="AD175" s="142"/>
      <c r="AE175" s="142"/>
      <c r="AF175" s="142"/>
      <c r="AG175" s="142"/>
      <c r="AH175" s="142"/>
      <c r="AI175" s="142"/>
      <c r="AJ175" s="142"/>
      <c r="AK175" s="142"/>
      <c r="AL175" s="8"/>
      <c r="AM175" s="8"/>
      <c r="AN175" s="8"/>
      <c r="AO175" s="8"/>
      <c r="AP175" s="8"/>
      <c r="AQ175" s="8"/>
      <c r="AR175" s="8"/>
      <c r="AS175" s="8"/>
      <c r="AT175" s="8"/>
      <c r="AU175" s="8"/>
      <c r="AV175" s="8"/>
      <c r="AW175" s="8"/>
      <c r="AX175" s="8"/>
      <c r="AY175" s="8"/>
      <c r="AZ175" s="148"/>
      <c r="BA175" s="10"/>
      <c r="BB175" s="10"/>
      <c r="BC175" s="10"/>
      <c r="BD175" s="10"/>
      <c r="BE175" s="10"/>
      <c r="BF175" s="10"/>
      <c r="BG175" s="10"/>
      <c r="BH175" s="10"/>
      <c r="BI175" s="10"/>
      <c r="BJ175" s="10"/>
    </row>
    <row r="176" spans="1:62" ht="93" customHeight="1" x14ac:dyDescent="0.25">
      <c r="A176" s="3"/>
      <c r="B176" s="3"/>
      <c r="C176" s="3"/>
      <c r="D176" s="3"/>
      <c r="E176" s="3"/>
      <c r="F176" s="141"/>
      <c r="G176" s="3"/>
      <c r="H176" s="3"/>
      <c r="I176" s="3"/>
      <c r="J176" s="3"/>
      <c r="K176" s="3"/>
      <c r="L176" s="3"/>
      <c r="M176" s="3"/>
      <c r="N176" s="3"/>
      <c r="O176" s="3"/>
      <c r="P176" s="3"/>
      <c r="Q176" s="3"/>
      <c r="R176" s="3"/>
      <c r="S176" s="3"/>
      <c r="T176" s="3"/>
      <c r="U176" s="141"/>
      <c r="V176" s="142"/>
      <c r="W176" s="142"/>
      <c r="X176" s="142"/>
      <c r="Y176" s="142"/>
      <c r="Z176" s="142"/>
      <c r="AA176" s="142"/>
      <c r="AB176" s="142"/>
      <c r="AC176" s="142"/>
      <c r="AD176" s="142"/>
      <c r="AE176" s="142"/>
      <c r="AF176" s="142"/>
      <c r="AG176" s="142"/>
      <c r="AH176" s="142"/>
      <c r="AI176" s="142"/>
      <c r="AJ176" s="142"/>
      <c r="AK176" s="142"/>
      <c r="AL176" s="8"/>
      <c r="AM176" s="8"/>
      <c r="AN176" s="8"/>
      <c r="AO176" s="8"/>
      <c r="AP176" s="8"/>
      <c r="AQ176" s="8"/>
      <c r="AR176" s="8"/>
      <c r="AS176" s="8"/>
      <c r="AT176" s="8"/>
      <c r="AU176" s="8"/>
      <c r="AV176" s="8"/>
      <c r="AW176" s="8"/>
      <c r="AX176" s="8"/>
      <c r="AY176" s="8"/>
      <c r="AZ176" s="148"/>
      <c r="BA176" s="10"/>
      <c r="BB176" s="10"/>
      <c r="BC176" s="10"/>
      <c r="BD176" s="10"/>
      <c r="BE176" s="10"/>
      <c r="BF176" s="10"/>
      <c r="BG176" s="10"/>
      <c r="BH176" s="10"/>
      <c r="BI176" s="10"/>
      <c r="BJ176" s="10"/>
    </row>
    <row r="177" spans="1:62" ht="93" customHeight="1" x14ac:dyDescent="0.25">
      <c r="A177" s="3"/>
      <c r="B177" s="3"/>
      <c r="C177" s="3"/>
      <c r="D177" s="3"/>
      <c r="E177" s="3"/>
      <c r="F177" s="141"/>
      <c r="G177" s="3"/>
      <c r="H177" s="3"/>
      <c r="I177" s="3"/>
      <c r="J177" s="3"/>
      <c r="K177" s="3"/>
      <c r="L177" s="3"/>
      <c r="M177" s="3"/>
      <c r="N177" s="3"/>
      <c r="O177" s="3"/>
      <c r="P177" s="3"/>
      <c r="Q177" s="3"/>
      <c r="R177" s="3"/>
      <c r="S177" s="3"/>
      <c r="T177" s="3"/>
      <c r="U177" s="141"/>
      <c r="V177" s="142"/>
      <c r="W177" s="142"/>
      <c r="X177" s="142"/>
      <c r="Y177" s="142"/>
      <c r="Z177" s="142"/>
      <c r="AA177" s="142"/>
      <c r="AB177" s="142"/>
      <c r="AC177" s="142"/>
      <c r="AD177" s="142"/>
      <c r="AE177" s="142"/>
      <c r="AF177" s="142"/>
      <c r="AG177" s="142"/>
      <c r="AH177" s="142"/>
      <c r="AI177" s="142"/>
      <c r="AJ177" s="142"/>
      <c r="AK177" s="142"/>
      <c r="AL177" s="8"/>
      <c r="AM177" s="8"/>
      <c r="AN177" s="8"/>
      <c r="AO177" s="8"/>
      <c r="AP177" s="8"/>
      <c r="AQ177" s="8"/>
      <c r="AR177" s="8"/>
      <c r="AS177" s="8"/>
      <c r="AT177" s="8"/>
      <c r="AU177" s="8"/>
      <c r="AV177" s="8"/>
      <c r="AW177" s="8"/>
      <c r="AX177" s="8"/>
      <c r="AY177" s="8"/>
      <c r="AZ177" s="148"/>
      <c r="BA177" s="10"/>
      <c r="BB177" s="10"/>
      <c r="BC177" s="10"/>
      <c r="BD177" s="10"/>
      <c r="BE177" s="10"/>
      <c r="BF177" s="10"/>
      <c r="BG177" s="10"/>
      <c r="BH177" s="10"/>
      <c r="BI177" s="10"/>
      <c r="BJ177" s="10"/>
    </row>
    <row r="178" spans="1:62" ht="93" customHeight="1" x14ac:dyDescent="0.25">
      <c r="A178" s="3"/>
      <c r="B178" s="3"/>
      <c r="C178" s="3"/>
      <c r="D178" s="3"/>
      <c r="E178" s="3"/>
      <c r="F178" s="141"/>
      <c r="G178" s="3"/>
      <c r="H178" s="3"/>
      <c r="I178" s="3"/>
      <c r="J178" s="3"/>
      <c r="K178" s="3"/>
      <c r="L178" s="3"/>
      <c r="M178" s="3"/>
      <c r="N178" s="3"/>
      <c r="O178" s="3"/>
      <c r="P178" s="3"/>
      <c r="Q178" s="3"/>
      <c r="R178" s="3"/>
      <c r="S178" s="3"/>
      <c r="T178" s="3"/>
      <c r="U178" s="141"/>
      <c r="V178" s="142"/>
      <c r="W178" s="142"/>
      <c r="X178" s="142"/>
      <c r="Y178" s="142"/>
      <c r="Z178" s="142"/>
      <c r="AA178" s="142"/>
      <c r="AB178" s="142"/>
      <c r="AC178" s="142"/>
      <c r="AD178" s="142"/>
      <c r="AE178" s="142"/>
      <c r="AF178" s="142"/>
      <c r="AG178" s="142"/>
      <c r="AH178" s="142"/>
      <c r="AI178" s="142"/>
      <c r="AJ178" s="142"/>
      <c r="AK178" s="142"/>
      <c r="AL178" s="8"/>
      <c r="AM178" s="8"/>
      <c r="AN178" s="8"/>
      <c r="AO178" s="8"/>
      <c r="AP178" s="8"/>
      <c r="AQ178" s="8"/>
      <c r="AR178" s="8"/>
      <c r="AS178" s="8"/>
      <c r="AT178" s="8"/>
      <c r="AU178" s="8"/>
      <c r="AV178" s="8"/>
      <c r="AW178" s="8"/>
      <c r="AX178" s="8"/>
      <c r="AY178" s="8"/>
      <c r="AZ178" s="148"/>
      <c r="BA178" s="10"/>
      <c r="BB178" s="10"/>
      <c r="BC178" s="10"/>
      <c r="BD178" s="10"/>
      <c r="BE178" s="10"/>
      <c r="BF178" s="10"/>
      <c r="BG178" s="10"/>
      <c r="BH178" s="10"/>
      <c r="BI178" s="10"/>
      <c r="BJ178" s="10"/>
    </row>
    <row r="179" spans="1:62" ht="93" customHeight="1" x14ac:dyDescent="0.25">
      <c r="A179" s="3"/>
      <c r="B179" s="3"/>
      <c r="C179" s="3"/>
      <c r="D179" s="3"/>
      <c r="E179" s="3"/>
      <c r="F179" s="141"/>
      <c r="G179" s="3"/>
      <c r="H179" s="3"/>
      <c r="I179" s="3"/>
      <c r="J179" s="3"/>
      <c r="K179" s="3"/>
      <c r="L179" s="3"/>
      <c r="M179" s="3"/>
      <c r="N179" s="3"/>
      <c r="O179" s="3"/>
      <c r="P179" s="3"/>
      <c r="Q179" s="3"/>
      <c r="R179" s="3"/>
      <c r="S179" s="3"/>
      <c r="T179" s="3"/>
      <c r="U179" s="141"/>
      <c r="V179" s="142"/>
      <c r="W179" s="142"/>
      <c r="X179" s="142"/>
      <c r="Y179" s="142"/>
      <c r="Z179" s="142"/>
      <c r="AA179" s="142"/>
      <c r="AB179" s="142"/>
      <c r="AC179" s="142"/>
      <c r="AD179" s="142"/>
      <c r="AE179" s="142"/>
      <c r="AF179" s="142"/>
      <c r="AG179" s="142"/>
      <c r="AH179" s="142"/>
      <c r="AI179" s="142"/>
      <c r="AJ179" s="142"/>
      <c r="AK179" s="142"/>
      <c r="AL179" s="8"/>
      <c r="AM179" s="8"/>
      <c r="AN179" s="8"/>
      <c r="AO179" s="8"/>
      <c r="AP179" s="8"/>
      <c r="AQ179" s="8"/>
      <c r="AR179" s="8"/>
      <c r="AS179" s="8"/>
      <c r="AT179" s="8"/>
      <c r="AU179" s="8"/>
      <c r="AV179" s="8"/>
      <c r="AW179" s="8"/>
      <c r="AX179" s="8"/>
      <c r="AY179" s="8"/>
      <c r="AZ179" s="148"/>
      <c r="BA179" s="10"/>
      <c r="BB179" s="10"/>
      <c r="BC179" s="10"/>
      <c r="BD179" s="10"/>
      <c r="BE179" s="10"/>
      <c r="BF179" s="10"/>
      <c r="BG179" s="10"/>
      <c r="BH179" s="10"/>
      <c r="BI179" s="10"/>
      <c r="BJ179" s="10"/>
    </row>
    <row r="180" spans="1:62" ht="93" customHeight="1" x14ac:dyDescent="0.25">
      <c r="A180" s="3"/>
      <c r="B180" s="3"/>
      <c r="C180" s="3"/>
      <c r="D180" s="3"/>
      <c r="E180" s="3"/>
      <c r="F180" s="141"/>
      <c r="G180" s="3"/>
      <c r="H180" s="3"/>
      <c r="I180" s="3"/>
      <c r="J180" s="3"/>
      <c r="K180" s="3"/>
      <c r="L180" s="3"/>
      <c r="M180" s="3"/>
      <c r="N180" s="3"/>
      <c r="O180" s="3"/>
      <c r="P180" s="3"/>
      <c r="Q180" s="3"/>
      <c r="R180" s="3"/>
      <c r="S180" s="3"/>
      <c r="T180" s="3"/>
      <c r="U180" s="141"/>
      <c r="V180" s="142"/>
      <c r="W180" s="142"/>
      <c r="X180" s="142"/>
      <c r="Y180" s="142"/>
      <c r="Z180" s="142"/>
      <c r="AA180" s="142"/>
      <c r="AB180" s="142"/>
      <c r="AC180" s="142"/>
      <c r="AD180" s="142"/>
      <c r="AE180" s="142"/>
      <c r="AF180" s="142"/>
      <c r="AG180" s="142"/>
      <c r="AH180" s="142"/>
      <c r="AI180" s="142"/>
      <c r="AJ180" s="142"/>
      <c r="AK180" s="142"/>
      <c r="AL180" s="8"/>
      <c r="AM180" s="8"/>
      <c r="AN180" s="8"/>
      <c r="AO180" s="8"/>
      <c r="AP180" s="8"/>
      <c r="AQ180" s="8"/>
      <c r="AR180" s="8"/>
      <c r="AS180" s="8"/>
      <c r="AT180" s="8"/>
      <c r="AU180" s="8"/>
      <c r="AV180" s="8"/>
      <c r="AW180" s="8"/>
      <c r="AX180" s="8"/>
      <c r="AY180" s="8"/>
      <c r="AZ180" s="148"/>
      <c r="BA180" s="10"/>
      <c r="BB180" s="10"/>
      <c r="BC180" s="10"/>
      <c r="BD180" s="10"/>
      <c r="BE180" s="10"/>
      <c r="BF180" s="10"/>
      <c r="BG180" s="10"/>
      <c r="BH180" s="10"/>
      <c r="BI180" s="10"/>
      <c r="BJ180" s="10"/>
    </row>
    <row r="181" spans="1:62" ht="93" customHeight="1" x14ac:dyDescent="0.25">
      <c r="A181" s="3"/>
      <c r="B181" s="3"/>
      <c r="C181" s="3"/>
      <c r="D181" s="3"/>
      <c r="E181" s="3"/>
      <c r="F181" s="141"/>
      <c r="G181" s="3"/>
      <c r="H181" s="3"/>
      <c r="I181" s="3"/>
      <c r="J181" s="3"/>
      <c r="K181" s="3"/>
      <c r="L181" s="3"/>
      <c r="M181" s="3"/>
      <c r="N181" s="3"/>
      <c r="O181" s="3"/>
      <c r="P181" s="3"/>
      <c r="Q181" s="3"/>
      <c r="R181" s="3"/>
      <c r="S181" s="3"/>
      <c r="T181" s="3"/>
      <c r="U181" s="141"/>
      <c r="V181" s="142"/>
      <c r="W181" s="142"/>
      <c r="X181" s="142"/>
      <c r="Y181" s="142"/>
      <c r="Z181" s="142"/>
      <c r="AA181" s="142"/>
      <c r="AB181" s="142"/>
      <c r="AC181" s="142"/>
      <c r="AD181" s="142"/>
      <c r="AE181" s="142"/>
      <c r="AF181" s="142"/>
      <c r="AG181" s="142"/>
      <c r="AH181" s="142"/>
      <c r="AI181" s="142"/>
      <c r="AJ181" s="142"/>
      <c r="AK181" s="142"/>
      <c r="AL181" s="8"/>
      <c r="AM181" s="8"/>
      <c r="AN181" s="8"/>
      <c r="AO181" s="8"/>
      <c r="AP181" s="8"/>
      <c r="AQ181" s="8"/>
      <c r="AR181" s="8"/>
      <c r="AS181" s="8"/>
      <c r="AT181" s="8"/>
      <c r="AU181" s="8"/>
      <c r="AV181" s="8"/>
      <c r="AW181" s="8"/>
      <c r="AX181" s="8"/>
      <c r="AY181" s="8"/>
      <c r="AZ181" s="148"/>
      <c r="BA181" s="10"/>
      <c r="BB181" s="10"/>
      <c r="BC181" s="10"/>
      <c r="BD181" s="10"/>
      <c r="BE181" s="10"/>
      <c r="BF181" s="10"/>
      <c r="BG181" s="10"/>
      <c r="BH181" s="10"/>
      <c r="BI181" s="10"/>
      <c r="BJ181" s="10"/>
    </row>
    <row r="182" spans="1:62" ht="93" customHeight="1" x14ac:dyDescent="0.25">
      <c r="A182" s="3"/>
      <c r="B182" s="3"/>
      <c r="C182" s="3"/>
      <c r="D182" s="3"/>
      <c r="E182" s="3"/>
      <c r="F182" s="141"/>
      <c r="G182" s="3"/>
      <c r="H182" s="3"/>
      <c r="I182" s="3"/>
      <c r="J182" s="3"/>
      <c r="K182" s="3"/>
      <c r="L182" s="3"/>
      <c r="M182" s="3"/>
      <c r="N182" s="3"/>
      <c r="O182" s="3"/>
      <c r="P182" s="3"/>
      <c r="Q182" s="3"/>
      <c r="R182" s="3"/>
      <c r="S182" s="3"/>
      <c r="T182" s="3"/>
      <c r="U182" s="141"/>
      <c r="V182" s="142"/>
      <c r="W182" s="142"/>
      <c r="X182" s="142"/>
      <c r="Y182" s="142"/>
      <c r="Z182" s="142"/>
      <c r="AA182" s="142"/>
      <c r="AB182" s="142"/>
      <c r="AC182" s="142"/>
      <c r="AD182" s="142"/>
      <c r="AE182" s="142"/>
      <c r="AF182" s="142"/>
      <c r="AG182" s="142"/>
      <c r="AH182" s="142"/>
      <c r="AI182" s="142"/>
      <c r="AJ182" s="142"/>
      <c r="AK182" s="142"/>
      <c r="AL182" s="8"/>
      <c r="AM182" s="8"/>
      <c r="AN182" s="8"/>
      <c r="AO182" s="8"/>
      <c r="AP182" s="8"/>
      <c r="AQ182" s="8"/>
      <c r="AR182" s="8"/>
      <c r="AS182" s="8"/>
      <c r="AT182" s="8"/>
      <c r="AU182" s="8"/>
      <c r="AV182" s="8"/>
      <c r="AW182" s="8"/>
      <c r="AX182" s="8"/>
      <c r="AY182" s="8"/>
      <c r="AZ182" s="148"/>
      <c r="BA182" s="10"/>
      <c r="BB182" s="10"/>
      <c r="BC182" s="10"/>
      <c r="BD182" s="10"/>
      <c r="BE182" s="10"/>
      <c r="BF182" s="10"/>
      <c r="BG182" s="10"/>
      <c r="BH182" s="10"/>
      <c r="BI182" s="10"/>
      <c r="BJ182" s="10"/>
    </row>
    <row r="183" spans="1:62" ht="93" customHeight="1" x14ac:dyDescent="0.25">
      <c r="A183" s="3"/>
      <c r="B183" s="3"/>
      <c r="C183" s="3"/>
      <c r="D183" s="3"/>
      <c r="E183" s="3"/>
      <c r="F183" s="141"/>
      <c r="G183" s="3"/>
      <c r="H183" s="3"/>
      <c r="I183" s="3"/>
      <c r="J183" s="3"/>
      <c r="K183" s="3"/>
      <c r="L183" s="3"/>
      <c r="M183" s="3"/>
      <c r="N183" s="3"/>
      <c r="O183" s="3"/>
      <c r="P183" s="3"/>
      <c r="Q183" s="3"/>
      <c r="R183" s="3"/>
      <c r="S183" s="3"/>
      <c r="T183" s="3"/>
      <c r="U183" s="141"/>
      <c r="V183" s="142"/>
      <c r="W183" s="142"/>
      <c r="X183" s="142"/>
      <c r="Y183" s="142"/>
      <c r="Z183" s="142"/>
      <c r="AA183" s="142"/>
      <c r="AB183" s="142"/>
      <c r="AC183" s="142"/>
      <c r="AD183" s="142"/>
      <c r="AE183" s="142"/>
      <c r="AF183" s="142"/>
      <c r="AG183" s="142"/>
      <c r="AH183" s="142"/>
      <c r="AI183" s="142"/>
      <c r="AJ183" s="142"/>
      <c r="AK183" s="142"/>
      <c r="AL183" s="8"/>
      <c r="AM183" s="8"/>
      <c r="AN183" s="8"/>
      <c r="AO183" s="8"/>
      <c r="AP183" s="8"/>
      <c r="AQ183" s="8"/>
      <c r="AR183" s="8"/>
      <c r="AS183" s="8"/>
      <c r="AT183" s="8"/>
      <c r="AU183" s="8"/>
      <c r="AV183" s="8"/>
      <c r="AW183" s="8"/>
      <c r="AX183" s="8"/>
      <c r="AY183" s="8"/>
      <c r="AZ183" s="148"/>
      <c r="BA183" s="10"/>
      <c r="BB183" s="10"/>
      <c r="BC183" s="10"/>
      <c r="BD183" s="10"/>
      <c r="BE183" s="10"/>
      <c r="BF183" s="10"/>
      <c r="BG183" s="10"/>
      <c r="BH183" s="10"/>
      <c r="BI183" s="10"/>
      <c r="BJ183" s="10"/>
    </row>
    <row r="184" spans="1:62" ht="93" customHeight="1" x14ac:dyDescent="0.25">
      <c r="A184" s="3"/>
      <c r="B184" s="3"/>
      <c r="C184" s="3"/>
      <c r="D184" s="3"/>
      <c r="E184" s="3"/>
      <c r="F184" s="141"/>
      <c r="G184" s="3"/>
      <c r="H184" s="3"/>
      <c r="I184" s="3"/>
      <c r="J184" s="3"/>
      <c r="K184" s="3"/>
      <c r="L184" s="3"/>
      <c r="M184" s="3"/>
      <c r="N184" s="3"/>
      <c r="O184" s="3"/>
      <c r="P184" s="3"/>
      <c r="Q184" s="3"/>
      <c r="R184" s="3"/>
      <c r="S184" s="3"/>
      <c r="T184" s="3"/>
      <c r="U184" s="141"/>
      <c r="V184" s="142"/>
      <c r="W184" s="142"/>
      <c r="X184" s="142"/>
      <c r="Y184" s="142"/>
      <c r="Z184" s="142"/>
      <c r="AA184" s="142"/>
      <c r="AB184" s="142"/>
      <c r="AC184" s="142"/>
      <c r="AD184" s="142"/>
      <c r="AE184" s="142"/>
      <c r="AF184" s="142"/>
      <c r="AG184" s="142"/>
      <c r="AH184" s="142"/>
      <c r="AI184" s="142"/>
      <c r="AJ184" s="142"/>
      <c r="AK184" s="142"/>
      <c r="AL184" s="8"/>
      <c r="AM184" s="8"/>
      <c r="AN184" s="8"/>
      <c r="AO184" s="8"/>
      <c r="AP184" s="8"/>
      <c r="AQ184" s="8"/>
      <c r="AR184" s="8"/>
      <c r="AS184" s="8"/>
      <c r="AT184" s="8"/>
      <c r="AU184" s="8"/>
      <c r="AV184" s="8"/>
      <c r="AW184" s="8"/>
      <c r="AX184" s="8"/>
      <c r="AY184" s="8"/>
      <c r="AZ184" s="148"/>
      <c r="BA184" s="10"/>
      <c r="BB184" s="10"/>
      <c r="BC184" s="10"/>
      <c r="BD184" s="10"/>
      <c r="BE184" s="10"/>
      <c r="BF184" s="10"/>
      <c r="BG184" s="10"/>
      <c r="BH184" s="10"/>
      <c r="BI184" s="10"/>
      <c r="BJ184" s="10"/>
    </row>
    <row r="185" spans="1:62" ht="93" customHeight="1" x14ac:dyDescent="0.25">
      <c r="A185" s="3"/>
      <c r="B185" s="3"/>
      <c r="C185" s="3"/>
      <c r="D185" s="3"/>
      <c r="E185" s="3"/>
      <c r="F185" s="141"/>
      <c r="G185" s="3"/>
      <c r="H185" s="3"/>
      <c r="I185" s="3"/>
      <c r="J185" s="3"/>
      <c r="K185" s="3"/>
      <c r="L185" s="3"/>
      <c r="M185" s="3"/>
      <c r="N185" s="3"/>
      <c r="O185" s="3"/>
      <c r="P185" s="3"/>
      <c r="Q185" s="3"/>
      <c r="R185" s="3"/>
      <c r="S185" s="3"/>
      <c r="T185" s="3"/>
      <c r="U185" s="141"/>
      <c r="V185" s="142"/>
      <c r="W185" s="142"/>
      <c r="X185" s="142"/>
      <c r="Y185" s="142"/>
      <c r="Z185" s="142"/>
      <c r="AA185" s="142"/>
      <c r="AB185" s="142"/>
      <c r="AC185" s="142"/>
      <c r="AD185" s="142"/>
      <c r="AE185" s="142"/>
      <c r="AF185" s="142"/>
      <c r="AG185" s="142"/>
      <c r="AH185" s="142"/>
      <c r="AI185" s="142"/>
      <c r="AJ185" s="142"/>
      <c r="AK185" s="142"/>
      <c r="AL185" s="8"/>
      <c r="AM185" s="8"/>
      <c r="AN185" s="8"/>
      <c r="AO185" s="8"/>
      <c r="AP185" s="8"/>
      <c r="AQ185" s="8"/>
      <c r="AR185" s="8"/>
      <c r="AS185" s="8"/>
      <c r="AT185" s="8"/>
      <c r="AU185" s="8"/>
      <c r="AV185" s="8"/>
      <c r="AW185" s="8"/>
      <c r="AX185" s="8"/>
      <c r="AY185" s="8"/>
      <c r="AZ185" s="148"/>
      <c r="BA185" s="10"/>
      <c r="BB185" s="10"/>
      <c r="BC185" s="10"/>
      <c r="BD185" s="10"/>
      <c r="BE185" s="10"/>
      <c r="BF185" s="10"/>
      <c r="BG185" s="10"/>
      <c r="BH185" s="10"/>
      <c r="BI185" s="10"/>
      <c r="BJ185" s="10"/>
    </row>
    <row r="186" spans="1:62" ht="93" customHeight="1" x14ac:dyDescent="0.25">
      <c r="A186" s="3"/>
      <c r="B186" s="3"/>
      <c r="C186" s="3"/>
      <c r="D186" s="3"/>
      <c r="E186" s="3"/>
      <c r="F186" s="141"/>
      <c r="G186" s="3"/>
      <c r="H186" s="3"/>
      <c r="I186" s="3"/>
      <c r="J186" s="3"/>
      <c r="K186" s="3"/>
      <c r="L186" s="3"/>
      <c r="M186" s="3"/>
      <c r="N186" s="3"/>
      <c r="O186" s="3"/>
      <c r="P186" s="3"/>
      <c r="Q186" s="3"/>
      <c r="R186" s="3"/>
      <c r="S186" s="3"/>
      <c r="T186" s="3"/>
      <c r="U186" s="141"/>
      <c r="V186" s="142"/>
      <c r="W186" s="142"/>
      <c r="X186" s="142"/>
      <c r="Y186" s="142"/>
      <c r="Z186" s="142"/>
      <c r="AA186" s="142"/>
      <c r="AB186" s="142"/>
      <c r="AC186" s="142"/>
      <c r="AD186" s="142"/>
      <c r="AE186" s="142"/>
      <c r="AF186" s="142"/>
      <c r="AG186" s="142"/>
      <c r="AH186" s="142"/>
      <c r="AI186" s="142"/>
      <c r="AJ186" s="142"/>
      <c r="AK186" s="142"/>
      <c r="AL186" s="8"/>
      <c r="AM186" s="8"/>
      <c r="AN186" s="8"/>
      <c r="AO186" s="8"/>
      <c r="AP186" s="8"/>
      <c r="AQ186" s="8"/>
      <c r="AR186" s="8"/>
      <c r="AS186" s="8"/>
      <c r="AT186" s="8"/>
      <c r="AU186" s="8"/>
      <c r="AV186" s="8"/>
      <c r="AW186" s="8"/>
      <c r="AX186" s="8"/>
      <c r="AY186" s="8"/>
      <c r="AZ186" s="148"/>
      <c r="BA186" s="10"/>
      <c r="BB186" s="10"/>
      <c r="BC186" s="10"/>
      <c r="BD186" s="10"/>
      <c r="BE186" s="10"/>
      <c r="BF186" s="10"/>
      <c r="BG186" s="10"/>
      <c r="BH186" s="10"/>
      <c r="BI186" s="10"/>
      <c r="BJ186" s="10"/>
    </row>
    <row r="187" spans="1:62" ht="93" customHeight="1" x14ac:dyDescent="0.25">
      <c r="A187" s="3"/>
      <c r="B187" s="3"/>
      <c r="C187" s="3"/>
      <c r="D187" s="3"/>
      <c r="E187" s="3"/>
      <c r="F187" s="141"/>
      <c r="G187" s="3"/>
      <c r="H187" s="3"/>
      <c r="I187" s="3"/>
      <c r="J187" s="3"/>
      <c r="K187" s="3"/>
      <c r="L187" s="3"/>
      <c r="M187" s="3"/>
      <c r="N187" s="3"/>
      <c r="O187" s="3"/>
      <c r="P187" s="3"/>
      <c r="Q187" s="3"/>
      <c r="R187" s="3"/>
      <c r="S187" s="3"/>
      <c r="T187" s="3"/>
      <c r="U187" s="141"/>
      <c r="V187" s="142"/>
      <c r="W187" s="142"/>
      <c r="X187" s="142"/>
      <c r="Y187" s="142"/>
      <c r="Z187" s="142"/>
      <c r="AA187" s="142"/>
      <c r="AB187" s="142"/>
      <c r="AC187" s="142"/>
      <c r="AD187" s="142"/>
      <c r="AE187" s="142"/>
      <c r="AF187" s="142"/>
      <c r="AG187" s="142"/>
      <c r="AH187" s="142"/>
      <c r="AI187" s="142"/>
      <c r="AJ187" s="142"/>
      <c r="AK187" s="142"/>
      <c r="AL187" s="8"/>
      <c r="AM187" s="8"/>
      <c r="AN187" s="8"/>
      <c r="AO187" s="8"/>
      <c r="AP187" s="8"/>
      <c r="AQ187" s="8"/>
      <c r="AR187" s="8"/>
      <c r="AS187" s="8"/>
      <c r="AT187" s="8"/>
      <c r="AU187" s="8"/>
      <c r="AV187" s="8"/>
      <c r="AW187" s="8"/>
      <c r="AX187" s="8"/>
      <c r="AY187" s="8"/>
      <c r="AZ187" s="148"/>
      <c r="BA187" s="10"/>
      <c r="BB187" s="10"/>
      <c r="BC187" s="10"/>
      <c r="BD187" s="10"/>
      <c r="BE187" s="10"/>
      <c r="BF187" s="10"/>
      <c r="BG187" s="10"/>
      <c r="BH187" s="10"/>
      <c r="BI187" s="10"/>
      <c r="BJ187" s="10"/>
    </row>
    <row r="188" spans="1:62" ht="93" customHeight="1" x14ac:dyDescent="0.25">
      <c r="A188" s="3"/>
      <c r="B188" s="3"/>
      <c r="C188" s="3"/>
      <c r="D188" s="3"/>
      <c r="E188" s="3"/>
      <c r="F188" s="141"/>
      <c r="G188" s="3"/>
      <c r="H188" s="3"/>
      <c r="I188" s="3"/>
      <c r="J188" s="3"/>
      <c r="K188" s="3"/>
      <c r="L188" s="3"/>
      <c r="M188" s="3"/>
      <c r="N188" s="3"/>
      <c r="O188" s="3"/>
      <c r="P188" s="3"/>
      <c r="Q188" s="3"/>
      <c r="R188" s="3"/>
      <c r="S188" s="3"/>
      <c r="T188" s="3"/>
      <c r="U188" s="141"/>
      <c r="V188" s="142"/>
      <c r="W188" s="142"/>
      <c r="X188" s="142"/>
      <c r="Y188" s="142"/>
      <c r="Z188" s="142"/>
      <c r="AA188" s="142"/>
      <c r="AB188" s="142"/>
      <c r="AC188" s="142"/>
      <c r="AD188" s="142"/>
      <c r="AE188" s="142"/>
      <c r="AF188" s="142"/>
      <c r="AG188" s="142"/>
      <c r="AH188" s="142"/>
      <c r="AI188" s="142"/>
      <c r="AJ188" s="142"/>
      <c r="AK188" s="142"/>
      <c r="AL188" s="8"/>
      <c r="AM188" s="8"/>
      <c r="AN188" s="8"/>
      <c r="AO188" s="8"/>
      <c r="AP188" s="8"/>
      <c r="AQ188" s="8"/>
      <c r="AR188" s="8"/>
      <c r="AS188" s="8"/>
      <c r="AT188" s="8"/>
      <c r="AU188" s="8"/>
      <c r="AV188" s="8"/>
      <c r="AW188" s="8"/>
      <c r="AX188" s="8"/>
      <c r="AY188" s="8"/>
      <c r="AZ188" s="148"/>
      <c r="BA188" s="10"/>
      <c r="BB188" s="10"/>
      <c r="BC188" s="10"/>
      <c r="BD188" s="10"/>
      <c r="BE188" s="10"/>
      <c r="BF188" s="10"/>
      <c r="BG188" s="10"/>
      <c r="BH188" s="10"/>
      <c r="BI188" s="10"/>
      <c r="BJ188" s="10"/>
    </row>
    <row r="189" spans="1:62" ht="93" customHeight="1" x14ac:dyDescent="0.25">
      <c r="A189" s="3"/>
      <c r="B189" s="3"/>
      <c r="C189" s="3"/>
      <c r="D189" s="3"/>
      <c r="E189" s="3"/>
      <c r="F189" s="141"/>
      <c r="G189" s="3"/>
      <c r="H189" s="3"/>
      <c r="I189" s="3"/>
      <c r="J189" s="3"/>
      <c r="K189" s="3"/>
      <c r="L189" s="3"/>
      <c r="M189" s="3"/>
      <c r="N189" s="3"/>
      <c r="O189" s="3"/>
      <c r="P189" s="3"/>
      <c r="Q189" s="3"/>
      <c r="R189" s="3"/>
      <c r="S189" s="3"/>
      <c r="T189" s="3"/>
      <c r="U189" s="141"/>
      <c r="V189" s="142"/>
      <c r="W189" s="142"/>
      <c r="X189" s="142"/>
      <c r="Y189" s="142"/>
      <c r="Z189" s="142"/>
      <c r="AA189" s="142"/>
      <c r="AB189" s="142"/>
      <c r="AC189" s="142"/>
      <c r="AD189" s="142"/>
      <c r="AE189" s="142"/>
      <c r="AF189" s="142"/>
      <c r="AG189" s="142"/>
      <c r="AH189" s="142"/>
      <c r="AI189" s="142"/>
      <c r="AJ189" s="142"/>
      <c r="AK189" s="142"/>
      <c r="AL189" s="8"/>
      <c r="AM189" s="8"/>
      <c r="AN189" s="8"/>
      <c r="AO189" s="8"/>
      <c r="AP189" s="8"/>
      <c r="AQ189" s="8"/>
      <c r="AR189" s="8"/>
      <c r="AS189" s="8"/>
      <c r="AT189" s="8"/>
      <c r="AU189" s="8"/>
      <c r="AV189" s="8"/>
      <c r="AW189" s="8"/>
      <c r="AX189" s="8"/>
      <c r="AY189" s="8"/>
      <c r="AZ189" s="148"/>
      <c r="BA189" s="10"/>
      <c r="BB189" s="10"/>
      <c r="BC189" s="10"/>
      <c r="BD189" s="10"/>
      <c r="BE189" s="10"/>
      <c r="BF189" s="10"/>
      <c r="BG189" s="10"/>
      <c r="BH189" s="10"/>
      <c r="BI189" s="10"/>
      <c r="BJ189" s="10"/>
    </row>
    <row r="190" spans="1:62" ht="93" customHeight="1" x14ac:dyDescent="0.25">
      <c r="A190" s="3"/>
      <c r="B190" s="3"/>
      <c r="C190" s="3"/>
      <c r="D190" s="3"/>
      <c r="E190" s="3"/>
      <c r="F190" s="141"/>
      <c r="G190" s="3"/>
      <c r="H190" s="3"/>
      <c r="I190" s="3"/>
      <c r="J190" s="3"/>
      <c r="K190" s="3"/>
      <c r="L190" s="3"/>
      <c r="M190" s="3"/>
      <c r="N190" s="3"/>
      <c r="O190" s="3"/>
      <c r="P190" s="3"/>
      <c r="Q190" s="3"/>
      <c r="R190" s="3"/>
      <c r="S190" s="3"/>
      <c r="T190" s="3"/>
      <c r="U190" s="141"/>
      <c r="V190" s="142"/>
      <c r="W190" s="142"/>
      <c r="X190" s="142"/>
      <c r="Y190" s="142"/>
      <c r="Z190" s="142"/>
      <c r="AA190" s="142"/>
      <c r="AB190" s="142"/>
      <c r="AC190" s="142"/>
      <c r="AD190" s="142"/>
      <c r="AE190" s="142"/>
      <c r="AF190" s="142"/>
      <c r="AG190" s="142"/>
      <c r="AH190" s="142"/>
      <c r="AI190" s="142"/>
      <c r="AJ190" s="142"/>
      <c r="AK190" s="142"/>
      <c r="AL190" s="8"/>
      <c r="AM190" s="8"/>
      <c r="AN190" s="8"/>
      <c r="AO190" s="8"/>
      <c r="AP190" s="8"/>
      <c r="AQ190" s="8"/>
      <c r="AR190" s="8"/>
      <c r="AS190" s="8"/>
      <c r="AT190" s="8"/>
      <c r="AU190" s="8"/>
      <c r="AV190" s="8"/>
      <c r="AW190" s="8"/>
      <c r="AX190" s="8"/>
      <c r="AY190" s="8"/>
      <c r="AZ190" s="148"/>
      <c r="BA190" s="10"/>
      <c r="BB190" s="10"/>
      <c r="BC190" s="10"/>
      <c r="BD190" s="10"/>
      <c r="BE190" s="10"/>
      <c r="BF190" s="10"/>
      <c r="BG190" s="10"/>
      <c r="BH190" s="10"/>
      <c r="BI190" s="10"/>
      <c r="BJ190" s="10"/>
    </row>
    <row r="191" spans="1:62" ht="93" customHeight="1" x14ac:dyDescent="0.25">
      <c r="A191" s="3"/>
      <c r="B191" s="3"/>
      <c r="C191" s="3"/>
      <c r="D191" s="3"/>
      <c r="E191" s="3"/>
      <c r="F191" s="141"/>
      <c r="G191" s="3"/>
      <c r="H191" s="3"/>
      <c r="I191" s="3"/>
      <c r="J191" s="3"/>
      <c r="K191" s="3"/>
      <c r="L191" s="3"/>
      <c r="M191" s="3"/>
      <c r="N191" s="3"/>
      <c r="O191" s="3"/>
      <c r="P191" s="3"/>
      <c r="Q191" s="3"/>
      <c r="R191" s="3"/>
      <c r="S191" s="3"/>
      <c r="T191" s="3"/>
      <c r="U191" s="141"/>
      <c r="V191" s="142"/>
      <c r="W191" s="142"/>
      <c r="X191" s="142"/>
      <c r="Y191" s="142"/>
      <c r="Z191" s="142"/>
      <c r="AA191" s="142"/>
      <c r="AB191" s="142"/>
      <c r="AC191" s="142"/>
      <c r="AD191" s="142"/>
      <c r="AE191" s="142"/>
      <c r="AF191" s="142"/>
      <c r="AG191" s="142"/>
      <c r="AH191" s="142"/>
      <c r="AI191" s="142"/>
      <c r="AJ191" s="142"/>
      <c r="AK191" s="142"/>
      <c r="AL191" s="8"/>
      <c r="AM191" s="8"/>
      <c r="AN191" s="8"/>
      <c r="AO191" s="8"/>
      <c r="AP191" s="8"/>
      <c r="AQ191" s="8"/>
      <c r="AR191" s="8"/>
      <c r="AS191" s="8"/>
      <c r="AT191" s="8"/>
      <c r="AU191" s="8"/>
      <c r="AV191" s="8"/>
      <c r="AW191" s="8"/>
      <c r="AX191" s="8"/>
      <c r="AY191" s="8"/>
      <c r="AZ191" s="148"/>
      <c r="BA191" s="10"/>
      <c r="BB191" s="10"/>
      <c r="BC191" s="10"/>
      <c r="BD191" s="10"/>
      <c r="BE191" s="10"/>
      <c r="BF191" s="10"/>
      <c r="BG191" s="10"/>
      <c r="BH191" s="10"/>
      <c r="BI191" s="10"/>
      <c r="BJ191" s="10"/>
    </row>
    <row r="192" spans="1:62" ht="93" customHeight="1" x14ac:dyDescent="0.25">
      <c r="A192" s="3"/>
      <c r="B192" s="3"/>
      <c r="C192" s="3"/>
      <c r="D192" s="3"/>
      <c r="E192" s="3"/>
      <c r="F192" s="141"/>
      <c r="G192" s="3"/>
      <c r="H192" s="3"/>
      <c r="I192" s="3"/>
      <c r="J192" s="3"/>
      <c r="K192" s="3"/>
      <c r="L192" s="3"/>
      <c r="M192" s="3"/>
      <c r="N192" s="3"/>
      <c r="O192" s="3"/>
      <c r="P192" s="3"/>
      <c r="Q192" s="3"/>
      <c r="R192" s="3"/>
      <c r="S192" s="3"/>
      <c r="T192" s="3"/>
      <c r="U192" s="141"/>
      <c r="V192" s="142"/>
      <c r="W192" s="142"/>
      <c r="X192" s="142"/>
      <c r="Y192" s="142"/>
      <c r="Z192" s="142"/>
      <c r="AA192" s="142"/>
      <c r="AB192" s="142"/>
      <c r="AC192" s="142"/>
      <c r="AD192" s="142"/>
      <c r="AE192" s="142"/>
      <c r="AF192" s="142"/>
      <c r="AG192" s="142"/>
      <c r="AH192" s="142"/>
      <c r="AI192" s="142"/>
      <c r="AJ192" s="142"/>
      <c r="AK192" s="142"/>
      <c r="AL192" s="8"/>
      <c r="AM192" s="8"/>
      <c r="AN192" s="8"/>
      <c r="AO192" s="8"/>
      <c r="AP192" s="8"/>
      <c r="AQ192" s="8"/>
      <c r="AR192" s="8"/>
      <c r="AS192" s="8"/>
      <c r="AT192" s="8"/>
      <c r="AU192" s="8"/>
      <c r="AV192" s="8"/>
      <c r="AW192" s="8"/>
      <c r="AX192" s="8"/>
      <c r="AY192" s="8"/>
      <c r="AZ192" s="148"/>
      <c r="BA192" s="10"/>
      <c r="BB192" s="10"/>
      <c r="BC192" s="10"/>
      <c r="BD192" s="10"/>
      <c r="BE192" s="10"/>
      <c r="BF192" s="10"/>
      <c r="BG192" s="10"/>
      <c r="BH192" s="10"/>
      <c r="BI192" s="10"/>
      <c r="BJ192" s="10"/>
    </row>
    <row r="193" spans="1:62" ht="93" customHeight="1" x14ac:dyDescent="0.25">
      <c r="A193" s="3"/>
      <c r="B193" s="3"/>
      <c r="C193" s="3"/>
      <c r="D193" s="3"/>
      <c r="E193" s="3"/>
      <c r="F193" s="141"/>
      <c r="G193" s="3"/>
      <c r="H193" s="3"/>
      <c r="I193" s="3"/>
      <c r="J193" s="3"/>
      <c r="K193" s="3"/>
      <c r="L193" s="3"/>
      <c r="M193" s="3"/>
      <c r="N193" s="3"/>
      <c r="O193" s="3"/>
      <c r="P193" s="3"/>
      <c r="Q193" s="3"/>
      <c r="R193" s="3"/>
      <c r="S193" s="3"/>
      <c r="T193" s="3"/>
      <c r="U193" s="141"/>
      <c r="V193" s="142"/>
      <c r="W193" s="142"/>
      <c r="X193" s="142"/>
      <c r="Y193" s="142"/>
      <c r="Z193" s="142"/>
      <c r="AA193" s="142"/>
      <c r="AB193" s="142"/>
      <c r="AC193" s="142"/>
      <c r="AD193" s="142"/>
      <c r="AE193" s="142"/>
      <c r="AF193" s="142"/>
      <c r="AG193" s="142"/>
      <c r="AH193" s="142"/>
      <c r="AI193" s="142"/>
      <c r="AJ193" s="142"/>
      <c r="AK193" s="142"/>
      <c r="AL193" s="8"/>
      <c r="AM193" s="8"/>
      <c r="AN193" s="8"/>
      <c r="AO193" s="8"/>
      <c r="AP193" s="8"/>
      <c r="AQ193" s="8"/>
      <c r="AR193" s="8"/>
      <c r="AS193" s="8"/>
      <c r="AT193" s="8"/>
      <c r="AU193" s="8"/>
      <c r="AV193" s="8"/>
      <c r="AW193" s="8"/>
      <c r="AX193" s="8"/>
      <c r="AY193" s="8"/>
      <c r="AZ193" s="148"/>
      <c r="BA193" s="10"/>
      <c r="BB193" s="10"/>
      <c r="BC193" s="10"/>
      <c r="BD193" s="10"/>
      <c r="BE193" s="10"/>
      <c r="BF193" s="10"/>
      <c r="BG193" s="10"/>
      <c r="BH193" s="10"/>
      <c r="BI193" s="10"/>
      <c r="BJ193" s="10"/>
    </row>
    <row r="194" spans="1:62" ht="93" customHeight="1" x14ac:dyDescent="0.25">
      <c r="A194" s="3"/>
      <c r="B194" s="3"/>
      <c r="C194" s="3"/>
      <c r="D194" s="3"/>
      <c r="E194" s="3"/>
      <c r="F194" s="141"/>
      <c r="G194" s="3"/>
      <c r="H194" s="3"/>
      <c r="I194" s="3"/>
      <c r="J194" s="3"/>
      <c r="K194" s="3"/>
      <c r="L194" s="3"/>
      <c r="M194" s="3"/>
      <c r="N194" s="3"/>
      <c r="O194" s="3"/>
      <c r="P194" s="3"/>
      <c r="Q194" s="3"/>
      <c r="R194" s="3"/>
      <c r="S194" s="3"/>
      <c r="T194" s="3"/>
      <c r="U194" s="141"/>
      <c r="V194" s="142"/>
      <c r="W194" s="142"/>
      <c r="X194" s="142"/>
      <c r="Y194" s="142"/>
      <c r="Z194" s="142"/>
      <c r="AA194" s="142"/>
      <c r="AB194" s="142"/>
      <c r="AC194" s="142"/>
      <c r="AD194" s="142"/>
      <c r="AE194" s="142"/>
      <c r="AF194" s="142"/>
      <c r="AG194" s="142"/>
      <c r="AH194" s="142"/>
      <c r="AI194" s="142"/>
      <c r="AJ194" s="142"/>
      <c r="AK194" s="142"/>
      <c r="AL194" s="8"/>
      <c r="AM194" s="8"/>
      <c r="AN194" s="8"/>
      <c r="AO194" s="8"/>
      <c r="AP194" s="8"/>
      <c r="AQ194" s="8"/>
      <c r="AR194" s="8"/>
      <c r="AS194" s="8"/>
      <c r="AT194" s="8"/>
      <c r="AU194" s="8"/>
      <c r="AV194" s="8"/>
      <c r="AW194" s="8"/>
      <c r="AX194" s="8"/>
      <c r="AY194" s="8"/>
      <c r="AZ194" s="148"/>
      <c r="BA194" s="10"/>
      <c r="BB194" s="10"/>
      <c r="BC194" s="10"/>
      <c r="BD194" s="10"/>
      <c r="BE194" s="10"/>
      <c r="BF194" s="10"/>
      <c r="BG194" s="10"/>
      <c r="BH194" s="10"/>
      <c r="BI194" s="10"/>
      <c r="BJ194" s="10"/>
    </row>
    <row r="195" spans="1:62" ht="93" customHeight="1" x14ac:dyDescent="0.25">
      <c r="A195" s="3"/>
      <c r="B195" s="3"/>
      <c r="C195" s="3"/>
      <c r="D195" s="3"/>
      <c r="E195" s="3"/>
      <c r="F195" s="141"/>
      <c r="G195" s="3"/>
      <c r="H195" s="3"/>
      <c r="I195" s="3"/>
      <c r="J195" s="3"/>
      <c r="K195" s="3"/>
      <c r="L195" s="3"/>
      <c r="M195" s="3"/>
      <c r="N195" s="3"/>
      <c r="O195" s="3"/>
      <c r="P195" s="3"/>
      <c r="Q195" s="3"/>
      <c r="R195" s="3"/>
      <c r="S195" s="3"/>
      <c r="T195" s="3"/>
      <c r="U195" s="141"/>
      <c r="V195" s="142"/>
      <c r="W195" s="142"/>
      <c r="X195" s="142"/>
      <c r="Y195" s="142"/>
      <c r="Z195" s="142"/>
      <c r="AA195" s="142"/>
      <c r="AB195" s="142"/>
      <c r="AC195" s="142"/>
      <c r="AD195" s="142"/>
      <c r="AE195" s="142"/>
      <c r="AF195" s="142"/>
      <c r="AG195" s="142"/>
      <c r="AH195" s="142"/>
      <c r="AI195" s="142"/>
      <c r="AJ195" s="142"/>
      <c r="AK195" s="142"/>
      <c r="AL195" s="8"/>
      <c r="AM195" s="8"/>
      <c r="AN195" s="8"/>
      <c r="AO195" s="8"/>
      <c r="AP195" s="8"/>
      <c r="AQ195" s="8"/>
      <c r="AR195" s="8"/>
      <c r="AS195" s="8"/>
      <c r="AT195" s="8"/>
      <c r="AU195" s="8"/>
      <c r="AV195" s="8"/>
      <c r="AW195" s="8"/>
      <c r="AX195" s="8"/>
      <c r="AY195" s="8"/>
      <c r="AZ195" s="148"/>
      <c r="BA195" s="10"/>
      <c r="BB195" s="10"/>
      <c r="BC195" s="10"/>
      <c r="BD195" s="10"/>
      <c r="BE195" s="10"/>
      <c r="BF195" s="10"/>
      <c r="BG195" s="10"/>
      <c r="BH195" s="10"/>
      <c r="BI195" s="10"/>
      <c r="BJ195" s="10"/>
    </row>
    <row r="196" spans="1:62" ht="93" customHeight="1" x14ac:dyDescent="0.25">
      <c r="A196" s="3"/>
      <c r="B196" s="3"/>
      <c r="C196" s="3"/>
      <c r="D196" s="3"/>
      <c r="E196" s="3"/>
      <c r="F196" s="141"/>
      <c r="G196" s="3"/>
      <c r="H196" s="3"/>
      <c r="I196" s="3"/>
      <c r="J196" s="3"/>
      <c r="K196" s="3"/>
      <c r="L196" s="3"/>
      <c r="M196" s="3"/>
      <c r="N196" s="3"/>
      <c r="O196" s="3"/>
      <c r="P196" s="3"/>
      <c r="Q196" s="3"/>
      <c r="R196" s="3"/>
      <c r="S196" s="3"/>
      <c r="T196" s="3"/>
      <c r="U196" s="141"/>
      <c r="V196" s="142"/>
      <c r="W196" s="142"/>
      <c r="X196" s="142"/>
      <c r="Y196" s="142"/>
      <c r="Z196" s="142"/>
      <c r="AA196" s="142"/>
      <c r="AB196" s="142"/>
      <c r="AC196" s="142"/>
      <c r="AD196" s="142"/>
      <c r="AE196" s="142"/>
      <c r="AF196" s="142"/>
      <c r="AG196" s="142"/>
      <c r="AH196" s="142"/>
      <c r="AI196" s="142"/>
      <c r="AJ196" s="142"/>
      <c r="AK196" s="142"/>
      <c r="AL196" s="8"/>
      <c r="AM196" s="8"/>
      <c r="AN196" s="8"/>
      <c r="AO196" s="8"/>
      <c r="AP196" s="8"/>
      <c r="AQ196" s="8"/>
      <c r="AR196" s="8"/>
      <c r="AS196" s="8"/>
      <c r="AT196" s="8"/>
      <c r="AU196" s="8"/>
      <c r="AV196" s="8"/>
      <c r="AW196" s="8"/>
      <c r="AX196" s="8"/>
      <c r="AY196" s="8"/>
      <c r="AZ196" s="148"/>
      <c r="BA196" s="10"/>
      <c r="BB196" s="10"/>
      <c r="BC196" s="10"/>
      <c r="BD196" s="10"/>
      <c r="BE196" s="10"/>
      <c r="BF196" s="10"/>
      <c r="BG196" s="10"/>
      <c r="BH196" s="10"/>
      <c r="BI196" s="10"/>
      <c r="BJ196" s="10"/>
    </row>
    <row r="197" spans="1:62" ht="93" customHeight="1" x14ac:dyDescent="0.25">
      <c r="A197" s="3"/>
      <c r="B197" s="3"/>
      <c r="C197" s="3"/>
      <c r="D197" s="3"/>
      <c r="E197" s="3"/>
      <c r="F197" s="141"/>
      <c r="G197" s="3"/>
      <c r="H197" s="3"/>
      <c r="I197" s="3"/>
      <c r="J197" s="3"/>
      <c r="K197" s="3"/>
      <c r="L197" s="3"/>
      <c r="M197" s="3"/>
      <c r="N197" s="3"/>
      <c r="O197" s="3"/>
      <c r="P197" s="3"/>
      <c r="Q197" s="3"/>
      <c r="R197" s="3"/>
      <c r="S197" s="3"/>
      <c r="T197" s="3"/>
      <c r="U197" s="141"/>
      <c r="V197" s="142"/>
      <c r="W197" s="142"/>
      <c r="X197" s="142"/>
      <c r="Y197" s="142"/>
      <c r="Z197" s="142"/>
      <c r="AA197" s="142"/>
      <c r="AB197" s="142"/>
      <c r="AC197" s="142"/>
      <c r="AD197" s="142"/>
      <c r="AE197" s="142"/>
      <c r="AF197" s="142"/>
      <c r="AG197" s="142"/>
      <c r="AH197" s="142"/>
      <c r="AI197" s="142"/>
      <c r="AJ197" s="142"/>
      <c r="AK197" s="142"/>
      <c r="AL197" s="8"/>
      <c r="AM197" s="8"/>
      <c r="AN197" s="8"/>
      <c r="AO197" s="8"/>
      <c r="AP197" s="8"/>
      <c r="AQ197" s="8"/>
      <c r="AR197" s="8"/>
      <c r="AS197" s="8"/>
      <c r="AT197" s="8"/>
      <c r="AU197" s="8"/>
      <c r="AV197" s="8"/>
      <c r="AW197" s="8"/>
      <c r="AX197" s="8"/>
      <c r="AY197" s="8"/>
      <c r="AZ197" s="148"/>
      <c r="BA197" s="10"/>
      <c r="BB197" s="10"/>
      <c r="BC197" s="10"/>
      <c r="BD197" s="10"/>
      <c r="BE197" s="10"/>
      <c r="BF197" s="10"/>
      <c r="BG197" s="10"/>
      <c r="BH197" s="10"/>
      <c r="BI197" s="10"/>
      <c r="BJ197" s="10"/>
    </row>
    <row r="198" spans="1:62" ht="93" customHeight="1" x14ac:dyDescent="0.25">
      <c r="A198" s="3"/>
      <c r="B198" s="3"/>
      <c r="C198" s="3"/>
      <c r="D198" s="3"/>
      <c r="E198" s="3"/>
      <c r="F198" s="141"/>
      <c r="G198" s="3"/>
      <c r="H198" s="3"/>
      <c r="I198" s="3"/>
      <c r="J198" s="3"/>
      <c r="K198" s="3"/>
      <c r="L198" s="3"/>
      <c r="M198" s="3"/>
      <c r="N198" s="3"/>
      <c r="O198" s="3"/>
      <c r="P198" s="3"/>
      <c r="Q198" s="3"/>
      <c r="R198" s="3"/>
      <c r="S198" s="3"/>
      <c r="T198" s="3"/>
      <c r="U198" s="141"/>
      <c r="V198" s="142"/>
      <c r="W198" s="142"/>
      <c r="X198" s="142"/>
      <c r="Y198" s="142"/>
      <c r="Z198" s="142"/>
      <c r="AA198" s="142"/>
      <c r="AB198" s="142"/>
      <c r="AC198" s="142"/>
      <c r="AD198" s="142"/>
      <c r="AE198" s="142"/>
      <c r="AF198" s="142"/>
      <c r="AG198" s="142"/>
      <c r="AH198" s="142"/>
      <c r="AI198" s="142"/>
      <c r="AJ198" s="142"/>
      <c r="AK198" s="142"/>
      <c r="AL198" s="8"/>
      <c r="AM198" s="8"/>
      <c r="AN198" s="8"/>
      <c r="AO198" s="8"/>
      <c r="AP198" s="8"/>
      <c r="AQ198" s="8"/>
      <c r="AR198" s="8"/>
      <c r="AS198" s="8"/>
      <c r="AT198" s="8"/>
      <c r="AU198" s="8"/>
      <c r="AV198" s="8"/>
      <c r="AW198" s="8"/>
      <c r="AX198" s="8"/>
      <c r="AY198" s="8"/>
      <c r="AZ198" s="148"/>
      <c r="BA198" s="10"/>
      <c r="BB198" s="10"/>
      <c r="BC198" s="10"/>
      <c r="BD198" s="10"/>
      <c r="BE198" s="10"/>
      <c r="BF198" s="10"/>
      <c r="BG198" s="10"/>
      <c r="BH198" s="10"/>
      <c r="BI198" s="10"/>
      <c r="BJ198" s="10"/>
    </row>
    <row r="199" spans="1:62" ht="93" customHeight="1" x14ac:dyDescent="0.25">
      <c r="A199" s="3"/>
      <c r="B199" s="3"/>
      <c r="C199" s="3"/>
      <c r="D199" s="3"/>
      <c r="E199" s="3"/>
      <c r="F199" s="141"/>
      <c r="G199" s="3"/>
      <c r="H199" s="3"/>
      <c r="I199" s="3"/>
      <c r="J199" s="3"/>
      <c r="K199" s="3"/>
      <c r="L199" s="3"/>
      <c r="M199" s="3"/>
      <c r="N199" s="3"/>
      <c r="O199" s="3"/>
      <c r="P199" s="3"/>
      <c r="Q199" s="3"/>
      <c r="R199" s="3"/>
      <c r="S199" s="3"/>
      <c r="T199" s="3"/>
      <c r="U199" s="141"/>
      <c r="V199" s="142"/>
      <c r="W199" s="142"/>
      <c r="X199" s="142"/>
      <c r="Y199" s="142"/>
      <c r="Z199" s="142"/>
      <c r="AA199" s="142"/>
      <c r="AB199" s="142"/>
      <c r="AC199" s="142"/>
      <c r="AD199" s="142"/>
      <c r="AE199" s="142"/>
      <c r="AF199" s="142"/>
      <c r="AG199" s="142"/>
      <c r="AH199" s="142"/>
      <c r="AI199" s="142"/>
      <c r="AJ199" s="142"/>
      <c r="AK199" s="142"/>
      <c r="AL199" s="8"/>
      <c r="AM199" s="8"/>
      <c r="AN199" s="8"/>
      <c r="AO199" s="8"/>
      <c r="AP199" s="8"/>
      <c r="AQ199" s="8"/>
      <c r="AR199" s="8"/>
      <c r="AS199" s="8"/>
      <c r="AT199" s="8"/>
      <c r="AU199" s="8"/>
      <c r="AV199" s="8"/>
      <c r="AW199" s="8"/>
      <c r="AX199" s="8"/>
      <c r="AY199" s="8"/>
      <c r="AZ199" s="148"/>
      <c r="BA199" s="10"/>
      <c r="BB199" s="10"/>
      <c r="BC199" s="10"/>
      <c r="BD199" s="10"/>
      <c r="BE199" s="10"/>
      <c r="BF199" s="10"/>
      <c r="BG199" s="10"/>
      <c r="BH199" s="10"/>
      <c r="BI199" s="10"/>
      <c r="BJ199" s="10"/>
    </row>
    <row r="200" spans="1:62" ht="93" customHeight="1" x14ac:dyDescent="0.25">
      <c r="A200" s="3"/>
      <c r="B200" s="3"/>
      <c r="C200" s="3"/>
      <c r="D200" s="3"/>
      <c r="E200" s="3"/>
      <c r="F200" s="141"/>
      <c r="G200" s="3"/>
      <c r="H200" s="3"/>
      <c r="I200" s="3"/>
      <c r="J200" s="3"/>
      <c r="K200" s="3"/>
      <c r="L200" s="3"/>
      <c r="M200" s="3"/>
      <c r="N200" s="3"/>
      <c r="O200" s="3"/>
      <c r="P200" s="3"/>
      <c r="Q200" s="3"/>
      <c r="R200" s="3"/>
      <c r="S200" s="3"/>
      <c r="T200" s="3"/>
      <c r="U200" s="141"/>
      <c r="V200" s="142"/>
      <c r="W200" s="142"/>
      <c r="X200" s="142"/>
      <c r="Y200" s="142"/>
      <c r="Z200" s="142"/>
      <c r="AA200" s="142"/>
      <c r="AB200" s="142"/>
      <c r="AC200" s="142"/>
      <c r="AD200" s="142"/>
      <c r="AE200" s="142"/>
      <c r="AF200" s="142"/>
      <c r="AG200" s="142"/>
      <c r="AH200" s="142"/>
      <c r="AI200" s="142"/>
      <c r="AJ200" s="142"/>
      <c r="AK200" s="142"/>
      <c r="AL200" s="8"/>
      <c r="AM200" s="8"/>
      <c r="AN200" s="8"/>
      <c r="AO200" s="8"/>
      <c r="AP200" s="8"/>
      <c r="AQ200" s="8"/>
      <c r="AR200" s="8"/>
      <c r="AS200" s="8"/>
      <c r="AT200" s="8"/>
      <c r="AU200" s="8"/>
      <c r="AV200" s="8"/>
      <c r="AW200" s="8"/>
      <c r="AX200" s="8"/>
      <c r="AY200" s="8"/>
      <c r="AZ200" s="148"/>
      <c r="BA200" s="10"/>
      <c r="BB200" s="10"/>
      <c r="BC200" s="10"/>
      <c r="BD200" s="10"/>
      <c r="BE200" s="10"/>
      <c r="BF200" s="10"/>
      <c r="BG200" s="10"/>
      <c r="BH200" s="10"/>
      <c r="BI200" s="10"/>
      <c r="BJ200" s="10"/>
    </row>
    <row r="201" spans="1:62" ht="93" customHeight="1" x14ac:dyDescent="0.25">
      <c r="A201" s="3"/>
      <c r="B201" s="3"/>
      <c r="C201" s="3"/>
      <c r="D201" s="3"/>
      <c r="E201" s="3"/>
      <c r="F201" s="141"/>
      <c r="G201" s="3"/>
      <c r="H201" s="3"/>
      <c r="I201" s="3"/>
      <c r="J201" s="3"/>
      <c r="K201" s="3"/>
      <c r="L201" s="3"/>
      <c r="M201" s="3"/>
      <c r="N201" s="3"/>
      <c r="O201" s="3"/>
      <c r="P201" s="3"/>
      <c r="Q201" s="3"/>
      <c r="R201" s="3"/>
      <c r="S201" s="3"/>
      <c r="T201" s="3"/>
      <c r="U201" s="141"/>
      <c r="V201" s="142"/>
      <c r="W201" s="142"/>
      <c r="X201" s="142"/>
      <c r="Y201" s="142"/>
      <c r="Z201" s="142"/>
      <c r="AA201" s="142"/>
      <c r="AB201" s="142"/>
      <c r="AC201" s="142"/>
      <c r="AD201" s="142"/>
      <c r="AE201" s="142"/>
      <c r="AF201" s="142"/>
      <c r="AG201" s="142"/>
      <c r="AH201" s="142"/>
      <c r="AI201" s="142"/>
      <c r="AJ201" s="142"/>
      <c r="AK201" s="142"/>
      <c r="AL201" s="8"/>
      <c r="AM201" s="8"/>
      <c r="AN201" s="8"/>
      <c r="AO201" s="8"/>
      <c r="AP201" s="8"/>
      <c r="AQ201" s="8"/>
      <c r="AR201" s="8"/>
      <c r="AS201" s="8"/>
      <c r="AT201" s="8"/>
      <c r="AU201" s="8"/>
      <c r="AV201" s="8"/>
      <c r="AW201" s="8"/>
      <c r="AX201" s="8"/>
      <c r="AY201" s="8"/>
      <c r="AZ201" s="148"/>
      <c r="BA201" s="10"/>
      <c r="BB201" s="10"/>
      <c r="BC201" s="10"/>
      <c r="BD201" s="10"/>
      <c r="BE201" s="10"/>
      <c r="BF201" s="10"/>
      <c r="BG201" s="10"/>
      <c r="BH201" s="10"/>
      <c r="BI201" s="10"/>
      <c r="BJ201" s="10"/>
    </row>
    <row r="202" spans="1:62" ht="93" customHeight="1" x14ac:dyDescent="0.25">
      <c r="A202" s="3"/>
      <c r="B202" s="3"/>
      <c r="C202" s="3"/>
      <c r="D202" s="3"/>
      <c r="E202" s="3"/>
      <c r="F202" s="141"/>
      <c r="G202" s="3"/>
      <c r="H202" s="3"/>
      <c r="I202" s="3"/>
      <c r="J202" s="3"/>
      <c r="K202" s="3"/>
      <c r="L202" s="3"/>
      <c r="M202" s="3"/>
      <c r="N202" s="3"/>
      <c r="O202" s="3"/>
      <c r="P202" s="3"/>
      <c r="Q202" s="3"/>
      <c r="R202" s="3"/>
      <c r="S202" s="3"/>
      <c r="T202" s="3"/>
      <c r="U202" s="141"/>
      <c r="V202" s="142"/>
      <c r="W202" s="142"/>
      <c r="X202" s="142"/>
      <c r="Y202" s="142"/>
      <c r="Z202" s="142"/>
      <c r="AA202" s="142"/>
      <c r="AB202" s="142"/>
      <c r="AC202" s="142"/>
      <c r="AD202" s="142"/>
      <c r="AE202" s="142"/>
      <c r="AF202" s="142"/>
      <c r="AG202" s="142"/>
      <c r="AH202" s="142"/>
      <c r="AI202" s="142"/>
      <c r="AJ202" s="142"/>
      <c r="AK202" s="142"/>
      <c r="AL202" s="8"/>
      <c r="AM202" s="8"/>
      <c r="AN202" s="8"/>
      <c r="AO202" s="8"/>
      <c r="AP202" s="8"/>
      <c r="AQ202" s="8"/>
      <c r="AR202" s="8"/>
      <c r="AS202" s="8"/>
      <c r="AT202" s="8"/>
      <c r="AU202" s="8"/>
      <c r="AV202" s="8"/>
      <c r="AW202" s="8"/>
      <c r="AX202" s="8"/>
      <c r="AY202" s="8"/>
      <c r="AZ202" s="148"/>
      <c r="BA202" s="10"/>
      <c r="BB202" s="10"/>
      <c r="BC202" s="10"/>
      <c r="BD202" s="10"/>
      <c r="BE202" s="10"/>
      <c r="BF202" s="10"/>
      <c r="BG202" s="10"/>
      <c r="BH202" s="10"/>
      <c r="BI202" s="10"/>
      <c r="BJ202" s="10"/>
    </row>
    <row r="203" spans="1:62" ht="93" customHeight="1" x14ac:dyDescent="0.25">
      <c r="A203" s="3"/>
      <c r="B203" s="3"/>
      <c r="C203" s="3"/>
      <c r="D203" s="3"/>
      <c r="E203" s="3"/>
      <c r="F203" s="141"/>
      <c r="G203" s="3"/>
      <c r="H203" s="3"/>
      <c r="I203" s="3"/>
      <c r="J203" s="3"/>
      <c r="K203" s="3"/>
      <c r="L203" s="3"/>
      <c r="M203" s="3"/>
      <c r="N203" s="3"/>
      <c r="O203" s="3"/>
      <c r="P203" s="3"/>
      <c r="Q203" s="3"/>
      <c r="R203" s="3"/>
      <c r="S203" s="3"/>
      <c r="T203" s="3"/>
      <c r="U203" s="141"/>
      <c r="V203" s="142"/>
      <c r="W203" s="142"/>
      <c r="X203" s="142"/>
      <c r="Y203" s="142"/>
      <c r="Z203" s="142"/>
      <c r="AA203" s="142"/>
      <c r="AB203" s="142"/>
      <c r="AC203" s="142"/>
      <c r="AD203" s="142"/>
      <c r="AE203" s="142"/>
      <c r="AF203" s="142"/>
      <c r="AG203" s="142"/>
      <c r="AH203" s="142"/>
      <c r="AI203" s="142"/>
      <c r="AJ203" s="142"/>
      <c r="AK203" s="142"/>
      <c r="AL203" s="8"/>
      <c r="AM203" s="8"/>
      <c r="AN203" s="8"/>
      <c r="AO203" s="8"/>
      <c r="AP203" s="8"/>
      <c r="AQ203" s="8"/>
      <c r="AR203" s="8"/>
      <c r="AS203" s="8"/>
      <c r="AT203" s="8"/>
      <c r="AU203" s="8"/>
      <c r="AV203" s="8"/>
      <c r="AW203" s="8"/>
      <c r="AX203" s="8"/>
      <c r="AY203" s="8"/>
      <c r="AZ203" s="148"/>
      <c r="BA203" s="10"/>
      <c r="BB203" s="10"/>
      <c r="BC203" s="10"/>
      <c r="BD203" s="10"/>
      <c r="BE203" s="10"/>
      <c r="BF203" s="10"/>
      <c r="BG203" s="10"/>
      <c r="BH203" s="10"/>
      <c r="BI203" s="10"/>
      <c r="BJ203" s="10"/>
    </row>
    <row r="204" spans="1:62" ht="93" customHeight="1" x14ac:dyDescent="0.25">
      <c r="A204" s="3"/>
      <c r="B204" s="3"/>
      <c r="C204" s="3"/>
      <c r="D204" s="3"/>
      <c r="E204" s="3"/>
      <c r="F204" s="141"/>
      <c r="G204" s="3"/>
      <c r="H204" s="3"/>
      <c r="I204" s="3"/>
      <c r="J204" s="3"/>
      <c r="K204" s="3"/>
      <c r="L204" s="3"/>
      <c r="M204" s="3"/>
      <c r="N204" s="3"/>
      <c r="O204" s="3"/>
      <c r="P204" s="3"/>
      <c r="Q204" s="3"/>
      <c r="R204" s="3"/>
      <c r="S204" s="3"/>
      <c r="T204" s="3"/>
      <c r="U204" s="141"/>
      <c r="V204" s="142"/>
      <c r="W204" s="142"/>
      <c r="X204" s="142"/>
      <c r="Y204" s="142"/>
      <c r="Z204" s="142"/>
      <c r="AA204" s="142"/>
      <c r="AB204" s="142"/>
      <c r="AC204" s="142"/>
      <c r="AD204" s="142"/>
      <c r="AE204" s="142"/>
      <c r="AF204" s="142"/>
      <c r="AG204" s="142"/>
      <c r="AH204" s="142"/>
      <c r="AI204" s="142"/>
      <c r="AJ204" s="142"/>
      <c r="AK204" s="142"/>
      <c r="AL204" s="8"/>
      <c r="AM204" s="8"/>
      <c r="AN204" s="8"/>
      <c r="AO204" s="8"/>
      <c r="AP204" s="8"/>
      <c r="AQ204" s="8"/>
      <c r="AR204" s="8"/>
      <c r="AS204" s="8"/>
      <c r="AT204" s="8"/>
      <c r="AU204" s="8"/>
      <c r="AV204" s="8"/>
      <c r="AW204" s="8"/>
      <c r="AX204" s="8"/>
      <c r="AY204" s="8"/>
      <c r="AZ204" s="148"/>
      <c r="BA204" s="10"/>
      <c r="BB204" s="10"/>
      <c r="BC204" s="10"/>
      <c r="BD204" s="10"/>
      <c r="BE204" s="10"/>
      <c r="BF204" s="10"/>
      <c r="BG204" s="10"/>
      <c r="BH204" s="10"/>
      <c r="BI204" s="10"/>
      <c r="BJ204" s="10"/>
    </row>
    <row r="205" spans="1:62" ht="93" customHeight="1" x14ac:dyDescent="0.25">
      <c r="A205" s="3"/>
      <c r="B205" s="3"/>
      <c r="C205" s="3"/>
      <c r="D205" s="3"/>
      <c r="E205" s="3"/>
      <c r="F205" s="141"/>
      <c r="G205" s="3"/>
      <c r="H205" s="3"/>
      <c r="I205" s="3"/>
      <c r="J205" s="3"/>
      <c r="K205" s="3"/>
      <c r="L205" s="3"/>
      <c r="M205" s="3"/>
      <c r="N205" s="3"/>
      <c r="O205" s="3"/>
      <c r="P205" s="3"/>
      <c r="Q205" s="3"/>
      <c r="R205" s="3"/>
      <c r="S205" s="3"/>
      <c r="T205" s="3"/>
      <c r="U205" s="141"/>
      <c r="V205" s="142"/>
      <c r="W205" s="142"/>
      <c r="X205" s="142"/>
      <c r="Y205" s="142"/>
      <c r="Z205" s="142"/>
      <c r="AA205" s="142"/>
      <c r="AB205" s="142"/>
      <c r="AC205" s="142"/>
      <c r="AD205" s="142"/>
      <c r="AE205" s="142"/>
      <c r="AF205" s="142"/>
      <c r="AG205" s="142"/>
      <c r="AH205" s="142"/>
      <c r="AI205" s="142"/>
      <c r="AJ205" s="142"/>
      <c r="AK205" s="142"/>
      <c r="AL205" s="8"/>
      <c r="AM205" s="8"/>
      <c r="AN205" s="8"/>
      <c r="AO205" s="8"/>
      <c r="AP205" s="8"/>
      <c r="AQ205" s="8"/>
      <c r="AR205" s="8"/>
      <c r="AS205" s="8"/>
      <c r="AT205" s="8"/>
      <c r="AU205" s="8"/>
      <c r="AV205" s="8"/>
      <c r="AW205" s="8"/>
      <c r="AX205" s="8"/>
      <c r="AY205" s="8"/>
      <c r="AZ205" s="148"/>
      <c r="BA205" s="10"/>
      <c r="BB205" s="10"/>
      <c r="BC205" s="10"/>
      <c r="BD205" s="10"/>
      <c r="BE205" s="10"/>
      <c r="BF205" s="10"/>
      <c r="BG205" s="10"/>
      <c r="BH205" s="10"/>
      <c r="BI205" s="10"/>
      <c r="BJ205" s="10"/>
    </row>
    <row r="206" spans="1:62" ht="93" customHeight="1" x14ac:dyDescent="0.25">
      <c r="A206" s="3"/>
      <c r="B206" s="3"/>
      <c r="C206" s="3"/>
      <c r="D206" s="3"/>
      <c r="E206" s="3"/>
      <c r="F206" s="141"/>
      <c r="G206" s="3"/>
      <c r="H206" s="3"/>
      <c r="I206" s="3"/>
      <c r="J206" s="3"/>
      <c r="K206" s="3"/>
      <c r="L206" s="3"/>
      <c r="M206" s="3"/>
      <c r="N206" s="3"/>
      <c r="O206" s="3"/>
      <c r="P206" s="3"/>
      <c r="Q206" s="3"/>
      <c r="R206" s="3"/>
      <c r="S206" s="3"/>
      <c r="T206" s="3"/>
      <c r="U206" s="141"/>
      <c r="V206" s="142"/>
      <c r="W206" s="142"/>
      <c r="X206" s="142"/>
      <c r="Y206" s="142"/>
      <c r="Z206" s="142"/>
      <c r="AA206" s="142"/>
      <c r="AB206" s="142"/>
      <c r="AC206" s="142"/>
      <c r="AD206" s="142"/>
      <c r="AE206" s="142"/>
      <c r="AF206" s="142"/>
      <c r="AG206" s="142"/>
      <c r="AH206" s="142"/>
      <c r="AI206" s="142"/>
      <c r="AJ206" s="142"/>
      <c r="AK206" s="142"/>
      <c r="AL206" s="8"/>
      <c r="AM206" s="8"/>
      <c r="AN206" s="8"/>
      <c r="AO206" s="8"/>
      <c r="AP206" s="8"/>
      <c r="AQ206" s="8"/>
      <c r="AR206" s="8"/>
      <c r="AS206" s="8"/>
      <c r="AT206" s="8"/>
      <c r="AU206" s="8"/>
      <c r="AV206" s="8"/>
      <c r="AW206" s="8"/>
      <c r="AX206" s="8"/>
      <c r="AY206" s="8"/>
      <c r="AZ206" s="148"/>
      <c r="BA206" s="10"/>
      <c r="BB206" s="10"/>
      <c r="BC206" s="10"/>
      <c r="BD206" s="10"/>
      <c r="BE206" s="10"/>
      <c r="BF206" s="10"/>
      <c r="BG206" s="10"/>
      <c r="BH206" s="10"/>
      <c r="BI206" s="10"/>
      <c r="BJ206" s="10"/>
    </row>
    <row r="207" spans="1:62" ht="93" customHeight="1" x14ac:dyDescent="0.25">
      <c r="A207" s="3"/>
      <c r="B207" s="3"/>
      <c r="C207" s="3"/>
      <c r="D207" s="3"/>
      <c r="E207" s="3"/>
      <c r="F207" s="141"/>
      <c r="G207" s="3"/>
      <c r="H207" s="3"/>
      <c r="I207" s="3"/>
      <c r="J207" s="3"/>
      <c r="K207" s="3"/>
      <c r="L207" s="3"/>
      <c r="M207" s="3"/>
      <c r="N207" s="3"/>
      <c r="O207" s="3"/>
      <c r="P207" s="3"/>
      <c r="Q207" s="3"/>
      <c r="R207" s="3"/>
      <c r="S207" s="3"/>
      <c r="T207" s="3"/>
      <c r="U207" s="141"/>
      <c r="V207" s="142"/>
      <c r="W207" s="142"/>
      <c r="X207" s="142"/>
      <c r="Y207" s="142"/>
      <c r="Z207" s="142"/>
      <c r="AA207" s="142"/>
      <c r="AB207" s="142"/>
      <c r="AC207" s="142"/>
      <c r="AD207" s="142"/>
      <c r="AE207" s="142"/>
      <c r="AF207" s="142"/>
      <c r="AG207" s="142"/>
      <c r="AH207" s="142"/>
      <c r="AI207" s="142"/>
      <c r="AJ207" s="142"/>
      <c r="AK207" s="142"/>
      <c r="AL207" s="8"/>
      <c r="AM207" s="8"/>
      <c r="AN207" s="8"/>
      <c r="AO207" s="8"/>
      <c r="AP207" s="8"/>
      <c r="AQ207" s="8"/>
      <c r="AR207" s="8"/>
      <c r="AS207" s="8"/>
      <c r="AT207" s="8"/>
      <c r="AU207" s="8"/>
      <c r="AV207" s="8"/>
      <c r="AW207" s="8"/>
      <c r="AX207" s="8"/>
      <c r="AY207" s="8"/>
      <c r="AZ207" s="148"/>
      <c r="BA207" s="10"/>
      <c r="BB207" s="10"/>
      <c r="BC207" s="10"/>
      <c r="BD207" s="10"/>
      <c r="BE207" s="10"/>
      <c r="BF207" s="10"/>
      <c r="BG207" s="10"/>
      <c r="BH207" s="10"/>
      <c r="BI207" s="10"/>
      <c r="BJ207" s="10"/>
    </row>
    <row r="208" spans="1:62" ht="93" customHeight="1" x14ac:dyDescent="0.25">
      <c r="A208" s="3"/>
      <c r="B208" s="3"/>
      <c r="C208" s="3"/>
      <c r="D208" s="3"/>
      <c r="E208" s="3"/>
      <c r="F208" s="141"/>
      <c r="G208" s="3"/>
      <c r="H208" s="3"/>
      <c r="I208" s="3"/>
      <c r="J208" s="3"/>
      <c r="K208" s="3"/>
      <c r="L208" s="3"/>
      <c r="M208" s="3"/>
      <c r="N208" s="3"/>
      <c r="O208" s="3"/>
      <c r="P208" s="3"/>
      <c r="Q208" s="3"/>
      <c r="R208" s="3"/>
      <c r="S208" s="3"/>
      <c r="T208" s="3"/>
      <c r="U208" s="141"/>
      <c r="V208" s="142"/>
      <c r="W208" s="142"/>
      <c r="X208" s="142"/>
      <c r="Y208" s="142"/>
      <c r="Z208" s="142"/>
      <c r="AA208" s="142"/>
      <c r="AB208" s="142"/>
      <c r="AC208" s="142"/>
      <c r="AD208" s="142"/>
      <c r="AE208" s="142"/>
      <c r="AF208" s="142"/>
      <c r="AG208" s="142"/>
      <c r="AH208" s="142"/>
      <c r="AI208" s="142"/>
      <c r="AJ208" s="142"/>
      <c r="AK208" s="142"/>
      <c r="AL208" s="8"/>
      <c r="AM208" s="8"/>
      <c r="AN208" s="8"/>
      <c r="AO208" s="8"/>
      <c r="AP208" s="8"/>
      <c r="AQ208" s="8"/>
      <c r="AR208" s="8"/>
      <c r="AS208" s="8"/>
      <c r="AT208" s="8"/>
      <c r="AU208" s="8"/>
      <c r="AV208" s="8"/>
      <c r="AW208" s="8"/>
      <c r="AX208" s="8"/>
      <c r="AY208" s="8"/>
      <c r="AZ208" s="148"/>
      <c r="BA208" s="10"/>
      <c r="BB208" s="10"/>
      <c r="BC208" s="10"/>
      <c r="BD208" s="10"/>
      <c r="BE208" s="10"/>
      <c r="BF208" s="10"/>
      <c r="BG208" s="10"/>
      <c r="BH208" s="10"/>
      <c r="BI208" s="10"/>
      <c r="BJ208" s="10"/>
    </row>
    <row r="209" spans="1:62" ht="93" customHeight="1" x14ac:dyDescent="0.25">
      <c r="A209" s="3"/>
      <c r="B209" s="3"/>
      <c r="C209" s="3"/>
      <c r="D209" s="3"/>
      <c r="E209" s="3"/>
      <c r="F209" s="141"/>
      <c r="G209" s="3"/>
      <c r="H209" s="3"/>
      <c r="I209" s="3"/>
      <c r="J209" s="3"/>
      <c r="K209" s="3"/>
      <c r="L209" s="3"/>
      <c r="M209" s="3"/>
      <c r="N209" s="3"/>
      <c r="O209" s="3"/>
      <c r="P209" s="3"/>
      <c r="Q209" s="3"/>
      <c r="R209" s="3"/>
      <c r="S209" s="3"/>
      <c r="T209" s="3"/>
      <c r="U209" s="141"/>
      <c r="V209" s="142"/>
      <c r="W209" s="142"/>
      <c r="X209" s="142"/>
      <c r="Y209" s="142"/>
      <c r="Z209" s="142"/>
      <c r="AA209" s="142"/>
      <c r="AB209" s="142"/>
      <c r="AC209" s="142"/>
      <c r="AD209" s="142"/>
      <c r="AE209" s="142"/>
      <c r="AF209" s="142"/>
      <c r="AG209" s="142"/>
      <c r="AH209" s="142"/>
      <c r="AI209" s="142"/>
      <c r="AJ209" s="142"/>
      <c r="AK209" s="142"/>
      <c r="AL209" s="8"/>
      <c r="AM209" s="8"/>
      <c r="AN209" s="8"/>
      <c r="AO209" s="8"/>
      <c r="AP209" s="8"/>
      <c r="AQ209" s="8"/>
      <c r="AR209" s="8"/>
      <c r="AS209" s="8"/>
      <c r="AT209" s="8"/>
      <c r="AU209" s="8"/>
      <c r="AV209" s="8"/>
      <c r="AW209" s="8"/>
      <c r="AX209" s="8"/>
      <c r="AY209" s="8"/>
      <c r="AZ209" s="148"/>
      <c r="BA209" s="10"/>
      <c r="BB209" s="10"/>
      <c r="BC209" s="10"/>
      <c r="BD209" s="10"/>
      <c r="BE209" s="10"/>
      <c r="BF209" s="10"/>
      <c r="BG209" s="10"/>
      <c r="BH209" s="10"/>
      <c r="BI209" s="10"/>
      <c r="BJ209" s="10"/>
    </row>
    <row r="210" spans="1:62" ht="93" customHeight="1" x14ac:dyDescent="0.25">
      <c r="A210" s="3"/>
      <c r="B210" s="3"/>
      <c r="C210" s="3"/>
      <c r="D210" s="3"/>
      <c r="E210" s="3"/>
      <c r="F210" s="141"/>
      <c r="G210" s="3"/>
      <c r="H210" s="3"/>
      <c r="I210" s="3"/>
      <c r="J210" s="3"/>
      <c r="K210" s="3"/>
      <c r="L210" s="3"/>
      <c r="M210" s="3"/>
      <c r="N210" s="3"/>
      <c r="O210" s="3"/>
      <c r="P210" s="3"/>
      <c r="Q210" s="3"/>
      <c r="R210" s="3"/>
      <c r="S210" s="3"/>
      <c r="T210" s="3"/>
      <c r="U210" s="141"/>
      <c r="V210" s="142"/>
      <c r="W210" s="142"/>
      <c r="X210" s="142"/>
      <c r="Y210" s="142"/>
      <c r="Z210" s="142"/>
      <c r="AA210" s="142"/>
      <c r="AB210" s="142"/>
      <c r="AC210" s="142"/>
      <c r="AD210" s="142"/>
      <c r="AE210" s="142"/>
      <c r="AF210" s="142"/>
      <c r="AG210" s="142"/>
      <c r="AH210" s="142"/>
      <c r="AI210" s="142"/>
      <c r="AJ210" s="142"/>
      <c r="AK210" s="142"/>
      <c r="AL210" s="8"/>
      <c r="AM210" s="8"/>
      <c r="AN210" s="8"/>
      <c r="AO210" s="8"/>
      <c r="AP210" s="8"/>
      <c r="AQ210" s="8"/>
      <c r="AR210" s="8"/>
      <c r="AS210" s="8"/>
      <c r="AT210" s="8"/>
      <c r="AU210" s="8"/>
      <c r="AV210" s="8"/>
      <c r="AW210" s="8"/>
      <c r="AX210" s="8"/>
      <c r="AY210" s="8"/>
      <c r="AZ210" s="148"/>
      <c r="BA210" s="10"/>
      <c r="BB210" s="10"/>
      <c r="BC210" s="10"/>
      <c r="BD210" s="10"/>
      <c r="BE210" s="10"/>
      <c r="BF210" s="10"/>
      <c r="BG210" s="10"/>
      <c r="BH210" s="10"/>
      <c r="BI210" s="10"/>
      <c r="BJ210" s="10"/>
    </row>
    <row r="211" spans="1:62" ht="93" customHeight="1" x14ac:dyDescent="0.25">
      <c r="A211" s="3"/>
      <c r="B211" s="3"/>
      <c r="C211" s="3"/>
      <c r="D211" s="3"/>
      <c r="E211" s="3"/>
      <c r="F211" s="141"/>
      <c r="G211" s="3"/>
      <c r="H211" s="3"/>
      <c r="I211" s="3"/>
      <c r="J211" s="3"/>
      <c r="K211" s="3"/>
      <c r="L211" s="3"/>
      <c r="M211" s="3"/>
      <c r="N211" s="3"/>
      <c r="O211" s="3"/>
      <c r="P211" s="3"/>
      <c r="Q211" s="3"/>
      <c r="R211" s="3"/>
      <c r="S211" s="3"/>
      <c r="T211" s="3"/>
      <c r="U211" s="141"/>
      <c r="V211" s="142"/>
      <c r="W211" s="142"/>
      <c r="X211" s="142"/>
      <c r="Y211" s="142"/>
      <c r="Z211" s="142"/>
      <c r="AA211" s="142"/>
      <c r="AB211" s="142"/>
      <c r="AC211" s="142"/>
      <c r="AD211" s="142"/>
      <c r="AE211" s="142"/>
      <c r="AF211" s="142"/>
      <c r="AG211" s="142"/>
      <c r="AH211" s="142"/>
      <c r="AI211" s="142"/>
      <c r="AJ211" s="142"/>
      <c r="AK211" s="142"/>
      <c r="AL211" s="8"/>
      <c r="AM211" s="8"/>
      <c r="AN211" s="8"/>
      <c r="AO211" s="8"/>
      <c r="AP211" s="8"/>
      <c r="AQ211" s="8"/>
      <c r="AR211" s="8"/>
      <c r="AS211" s="8"/>
      <c r="AT211" s="8"/>
      <c r="AU211" s="8"/>
      <c r="AV211" s="8"/>
      <c r="AW211" s="8"/>
      <c r="AX211" s="8"/>
      <c r="AY211" s="8"/>
      <c r="AZ211" s="148"/>
      <c r="BA211" s="10"/>
      <c r="BB211" s="10"/>
      <c r="BC211" s="10"/>
      <c r="BD211" s="10"/>
      <c r="BE211" s="10"/>
      <c r="BF211" s="10"/>
      <c r="BG211" s="10"/>
      <c r="BH211" s="10"/>
      <c r="BI211" s="10"/>
      <c r="BJ211" s="10"/>
    </row>
    <row r="212" spans="1:62" ht="93" customHeight="1" x14ac:dyDescent="0.25">
      <c r="A212" s="3"/>
      <c r="B212" s="3"/>
      <c r="C212" s="3"/>
      <c r="D212" s="3"/>
      <c r="E212" s="3"/>
      <c r="F212" s="141"/>
      <c r="G212" s="3"/>
      <c r="H212" s="3"/>
      <c r="I212" s="3"/>
      <c r="J212" s="3"/>
      <c r="K212" s="3"/>
      <c r="L212" s="3"/>
      <c r="M212" s="3"/>
      <c r="N212" s="3"/>
      <c r="O212" s="3"/>
      <c r="P212" s="3"/>
      <c r="Q212" s="3"/>
      <c r="R212" s="3"/>
      <c r="S212" s="3"/>
      <c r="T212" s="3"/>
      <c r="U212" s="141"/>
      <c r="V212" s="142"/>
      <c r="W212" s="142"/>
      <c r="X212" s="142"/>
      <c r="Y212" s="142"/>
      <c r="Z212" s="142"/>
      <c r="AA212" s="142"/>
      <c r="AB212" s="142"/>
      <c r="AC212" s="142"/>
      <c r="AD212" s="142"/>
      <c r="AE212" s="142"/>
      <c r="AF212" s="142"/>
      <c r="AG212" s="142"/>
      <c r="AH212" s="142"/>
      <c r="AI212" s="142"/>
      <c r="AJ212" s="142"/>
      <c r="AK212" s="142"/>
      <c r="AL212" s="8"/>
      <c r="AM212" s="8"/>
      <c r="AN212" s="8"/>
      <c r="AO212" s="8"/>
      <c r="AP212" s="8"/>
      <c r="AQ212" s="8"/>
      <c r="AR212" s="8"/>
      <c r="AS212" s="8"/>
      <c r="AT212" s="8"/>
      <c r="AU212" s="8"/>
      <c r="AV212" s="8"/>
      <c r="AW212" s="8"/>
      <c r="AX212" s="8"/>
      <c r="AY212" s="8"/>
      <c r="AZ212" s="148"/>
      <c r="BA212" s="10"/>
      <c r="BB212" s="10"/>
      <c r="BC212" s="10"/>
      <c r="BD212" s="10"/>
      <c r="BE212" s="10"/>
      <c r="BF212" s="10"/>
      <c r="BG212" s="10"/>
      <c r="BH212" s="10"/>
      <c r="BI212" s="10"/>
      <c r="BJ212" s="10"/>
    </row>
    <row r="213" spans="1:62" ht="93" customHeight="1" x14ac:dyDescent="0.25">
      <c r="A213" s="3"/>
      <c r="B213" s="3"/>
      <c r="C213" s="3"/>
      <c r="D213" s="3"/>
      <c r="E213" s="3"/>
      <c r="F213" s="141"/>
      <c r="G213" s="3"/>
      <c r="H213" s="3"/>
      <c r="I213" s="3"/>
      <c r="J213" s="3"/>
      <c r="K213" s="3"/>
      <c r="L213" s="3"/>
      <c r="M213" s="3"/>
      <c r="N213" s="3"/>
      <c r="O213" s="3"/>
      <c r="P213" s="3"/>
      <c r="Q213" s="3"/>
      <c r="R213" s="3"/>
      <c r="S213" s="3"/>
      <c r="T213" s="3"/>
      <c r="U213" s="141"/>
      <c r="V213" s="142"/>
      <c r="W213" s="142"/>
      <c r="X213" s="142"/>
      <c r="Y213" s="142"/>
      <c r="Z213" s="142"/>
      <c r="AA213" s="142"/>
      <c r="AB213" s="142"/>
      <c r="AC213" s="142"/>
      <c r="AD213" s="142"/>
      <c r="AE213" s="142"/>
      <c r="AF213" s="142"/>
      <c r="AG213" s="142"/>
      <c r="AH213" s="142"/>
      <c r="AI213" s="142"/>
      <c r="AJ213" s="142"/>
      <c r="AK213" s="142"/>
      <c r="AL213" s="8"/>
      <c r="AM213" s="8"/>
      <c r="AN213" s="8"/>
      <c r="AO213" s="8"/>
      <c r="AP213" s="8"/>
      <c r="AQ213" s="8"/>
      <c r="AR213" s="8"/>
      <c r="AS213" s="8"/>
      <c r="AT213" s="8"/>
      <c r="AU213" s="8"/>
      <c r="AV213" s="8"/>
      <c r="AW213" s="8"/>
      <c r="AX213" s="8"/>
      <c r="AY213" s="8"/>
      <c r="AZ213" s="148"/>
      <c r="BA213" s="10"/>
      <c r="BB213" s="10"/>
      <c r="BC213" s="10"/>
      <c r="BD213" s="10"/>
      <c r="BE213" s="10"/>
      <c r="BF213" s="10"/>
      <c r="BG213" s="10"/>
      <c r="BH213" s="10"/>
      <c r="BI213" s="10"/>
      <c r="BJ213" s="10"/>
    </row>
    <row r="214" spans="1:62" ht="93" customHeight="1" x14ac:dyDescent="0.25">
      <c r="A214" s="3"/>
      <c r="B214" s="3"/>
      <c r="C214" s="3"/>
      <c r="D214" s="3"/>
      <c r="E214" s="3"/>
      <c r="F214" s="141"/>
      <c r="G214" s="3"/>
      <c r="H214" s="3"/>
      <c r="I214" s="3"/>
      <c r="J214" s="3"/>
      <c r="K214" s="3"/>
      <c r="L214" s="3"/>
      <c r="M214" s="3"/>
      <c r="N214" s="3"/>
      <c r="O214" s="3"/>
      <c r="P214" s="3"/>
      <c r="Q214" s="3"/>
      <c r="R214" s="3"/>
      <c r="S214" s="3"/>
      <c r="T214" s="3"/>
      <c r="U214" s="141"/>
      <c r="V214" s="142"/>
      <c r="W214" s="142"/>
      <c r="X214" s="142"/>
      <c r="Y214" s="142"/>
      <c r="Z214" s="142"/>
      <c r="AA214" s="142"/>
      <c r="AB214" s="142"/>
      <c r="AC214" s="142"/>
      <c r="AD214" s="142"/>
      <c r="AE214" s="142"/>
      <c r="AF214" s="142"/>
      <c r="AG214" s="142"/>
      <c r="AH214" s="142"/>
      <c r="AI214" s="142"/>
      <c r="AJ214" s="142"/>
      <c r="AK214" s="142"/>
      <c r="AL214" s="8"/>
      <c r="AM214" s="8"/>
      <c r="AN214" s="8"/>
      <c r="AO214" s="8"/>
      <c r="AP214" s="8"/>
      <c r="AQ214" s="8"/>
      <c r="AR214" s="8"/>
      <c r="AS214" s="8"/>
      <c r="AT214" s="8"/>
      <c r="AU214" s="8"/>
      <c r="AV214" s="8"/>
      <c r="AW214" s="8"/>
      <c r="AX214" s="8"/>
      <c r="AY214" s="8"/>
      <c r="AZ214" s="148"/>
      <c r="BA214" s="10"/>
      <c r="BB214" s="10"/>
      <c r="BC214" s="10"/>
      <c r="BD214" s="10"/>
      <c r="BE214" s="10"/>
      <c r="BF214" s="10"/>
      <c r="BG214" s="10"/>
      <c r="BH214" s="10"/>
      <c r="BI214" s="10"/>
      <c r="BJ214" s="10"/>
    </row>
    <row r="215" spans="1:62" ht="93" customHeight="1" x14ac:dyDescent="0.25">
      <c r="A215" s="3"/>
      <c r="B215" s="3"/>
      <c r="C215" s="3"/>
      <c r="D215" s="3"/>
      <c r="E215" s="3"/>
      <c r="F215" s="141"/>
      <c r="G215" s="3"/>
      <c r="H215" s="3"/>
      <c r="I215" s="3"/>
      <c r="J215" s="3"/>
      <c r="K215" s="3"/>
      <c r="L215" s="3"/>
      <c r="M215" s="3"/>
      <c r="N215" s="3"/>
      <c r="O215" s="3"/>
      <c r="P215" s="3"/>
      <c r="Q215" s="3"/>
      <c r="R215" s="3"/>
      <c r="S215" s="3"/>
      <c r="T215" s="3"/>
      <c r="U215" s="141"/>
      <c r="V215" s="142"/>
      <c r="W215" s="142"/>
      <c r="X215" s="142"/>
      <c r="Y215" s="142"/>
      <c r="Z215" s="142"/>
      <c r="AA215" s="142"/>
      <c r="AB215" s="142"/>
      <c r="AC215" s="142"/>
      <c r="AD215" s="142"/>
      <c r="AE215" s="142"/>
      <c r="AF215" s="142"/>
      <c r="AG215" s="142"/>
      <c r="AH215" s="142"/>
      <c r="AI215" s="142"/>
      <c r="AJ215" s="142"/>
      <c r="AK215" s="142"/>
      <c r="AL215" s="8"/>
      <c r="AM215" s="8"/>
      <c r="AN215" s="8"/>
      <c r="AO215" s="8"/>
      <c r="AP215" s="8"/>
      <c r="AQ215" s="8"/>
      <c r="AR215" s="8"/>
      <c r="AS215" s="8"/>
      <c r="AT215" s="8"/>
      <c r="AU215" s="8"/>
      <c r="AV215" s="8"/>
      <c r="AW215" s="8"/>
      <c r="AX215" s="8"/>
      <c r="AY215" s="8"/>
      <c r="AZ215" s="148"/>
      <c r="BA215" s="10"/>
      <c r="BB215" s="10"/>
      <c r="BC215" s="10"/>
      <c r="BD215" s="10"/>
      <c r="BE215" s="10"/>
      <c r="BF215" s="10"/>
      <c r="BG215" s="10"/>
      <c r="BH215" s="10"/>
      <c r="BI215" s="10"/>
      <c r="BJ215" s="10"/>
    </row>
    <row r="216" spans="1:62" ht="93" customHeight="1" x14ac:dyDescent="0.25">
      <c r="A216" s="3"/>
      <c r="B216" s="3"/>
      <c r="C216" s="3"/>
      <c r="D216" s="3"/>
      <c r="E216" s="3"/>
      <c r="F216" s="141"/>
      <c r="G216" s="3"/>
      <c r="H216" s="3"/>
      <c r="I216" s="3"/>
      <c r="J216" s="3"/>
      <c r="K216" s="3"/>
      <c r="L216" s="3"/>
      <c r="M216" s="3"/>
      <c r="N216" s="3"/>
      <c r="O216" s="3"/>
      <c r="P216" s="3"/>
      <c r="Q216" s="3"/>
      <c r="R216" s="3"/>
      <c r="S216" s="3"/>
      <c r="T216" s="3"/>
      <c r="U216" s="141"/>
      <c r="V216" s="142"/>
      <c r="W216" s="142"/>
      <c r="X216" s="142"/>
      <c r="Y216" s="142"/>
      <c r="Z216" s="142"/>
      <c r="AA216" s="142"/>
      <c r="AB216" s="142"/>
      <c r="AC216" s="142"/>
      <c r="AD216" s="142"/>
      <c r="AE216" s="142"/>
      <c r="AF216" s="142"/>
      <c r="AG216" s="142"/>
      <c r="AH216" s="142"/>
      <c r="AI216" s="142"/>
      <c r="AJ216" s="142"/>
      <c r="AK216" s="142"/>
      <c r="AL216" s="8"/>
      <c r="AM216" s="8"/>
      <c r="AN216" s="8"/>
      <c r="AO216" s="8"/>
      <c r="AP216" s="8"/>
      <c r="AQ216" s="8"/>
      <c r="AR216" s="8"/>
      <c r="AS216" s="8"/>
      <c r="AT216" s="8"/>
      <c r="AU216" s="8"/>
      <c r="AV216" s="8"/>
      <c r="AW216" s="8"/>
      <c r="AX216" s="8"/>
      <c r="AY216" s="8"/>
      <c r="AZ216" s="148"/>
      <c r="BA216" s="10"/>
      <c r="BB216" s="10"/>
      <c r="BC216" s="10"/>
      <c r="BD216" s="10"/>
      <c r="BE216" s="10"/>
      <c r="BF216" s="10"/>
      <c r="BG216" s="10"/>
      <c r="BH216" s="10"/>
      <c r="BI216" s="10"/>
      <c r="BJ216" s="10"/>
    </row>
    <row r="217" spans="1:62" ht="93" customHeight="1" x14ac:dyDescent="0.25">
      <c r="A217" s="3"/>
      <c r="B217" s="3"/>
      <c r="C217" s="3"/>
      <c r="D217" s="3"/>
      <c r="E217" s="3"/>
      <c r="F217" s="141"/>
      <c r="G217" s="3"/>
      <c r="H217" s="3"/>
      <c r="I217" s="3"/>
      <c r="J217" s="3"/>
      <c r="K217" s="3"/>
      <c r="L217" s="3"/>
      <c r="M217" s="3"/>
      <c r="N217" s="3"/>
      <c r="O217" s="3"/>
      <c r="P217" s="3"/>
      <c r="Q217" s="3"/>
      <c r="R217" s="3"/>
      <c r="S217" s="3"/>
      <c r="T217" s="3"/>
      <c r="U217" s="141"/>
      <c r="V217" s="142"/>
      <c r="W217" s="142"/>
      <c r="X217" s="142"/>
      <c r="Y217" s="142"/>
      <c r="Z217" s="142"/>
      <c r="AA217" s="142"/>
      <c r="AB217" s="142"/>
      <c r="AC217" s="142"/>
      <c r="AD217" s="142"/>
      <c r="AE217" s="142"/>
      <c r="AF217" s="142"/>
      <c r="AG217" s="142"/>
      <c r="AH217" s="142"/>
      <c r="AI217" s="142"/>
      <c r="AJ217" s="142"/>
      <c r="AK217" s="142"/>
      <c r="AL217" s="8"/>
      <c r="AM217" s="8"/>
      <c r="AN217" s="8"/>
      <c r="AO217" s="8"/>
      <c r="AP217" s="8"/>
      <c r="AQ217" s="8"/>
      <c r="AR217" s="8"/>
      <c r="AS217" s="8"/>
      <c r="AT217" s="8"/>
      <c r="AU217" s="8"/>
      <c r="AV217" s="8"/>
      <c r="AW217" s="8"/>
      <c r="AX217" s="8"/>
      <c r="AY217" s="8"/>
      <c r="AZ217" s="148"/>
      <c r="BA217" s="10"/>
      <c r="BB217" s="10"/>
      <c r="BC217" s="10"/>
      <c r="BD217" s="10"/>
      <c r="BE217" s="10"/>
      <c r="BF217" s="10"/>
      <c r="BG217" s="10"/>
      <c r="BH217" s="10"/>
      <c r="BI217" s="10"/>
      <c r="BJ217" s="10"/>
    </row>
    <row r="218" spans="1:62" ht="93" customHeight="1" x14ac:dyDescent="0.25">
      <c r="A218" s="3"/>
      <c r="B218" s="3"/>
      <c r="C218" s="3"/>
      <c r="D218" s="3"/>
      <c r="E218" s="3"/>
      <c r="F218" s="141"/>
      <c r="G218" s="3"/>
      <c r="H218" s="3"/>
      <c r="I218" s="3"/>
      <c r="J218" s="3"/>
      <c r="K218" s="3"/>
      <c r="L218" s="3"/>
      <c r="M218" s="3"/>
      <c r="N218" s="3"/>
      <c r="O218" s="3"/>
      <c r="P218" s="3"/>
      <c r="Q218" s="3"/>
      <c r="R218" s="3"/>
      <c r="S218" s="3"/>
      <c r="T218" s="3"/>
      <c r="U218" s="141"/>
      <c r="V218" s="142"/>
      <c r="W218" s="142"/>
      <c r="X218" s="142"/>
      <c r="Y218" s="142"/>
      <c r="Z218" s="142"/>
      <c r="AA218" s="142"/>
      <c r="AB218" s="142"/>
      <c r="AC218" s="142"/>
      <c r="AD218" s="142"/>
      <c r="AE218" s="142"/>
      <c r="AF218" s="142"/>
      <c r="AG218" s="142"/>
      <c r="AH218" s="142"/>
      <c r="AI218" s="142"/>
      <c r="AJ218" s="142"/>
      <c r="AK218" s="142"/>
      <c r="AL218" s="8"/>
      <c r="AM218" s="8"/>
      <c r="AN218" s="8"/>
      <c r="AO218" s="8"/>
      <c r="AP218" s="8"/>
      <c r="AQ218" s="8"/>
      <c r="AR218" s="8"/>
      <c r="AS218" s="8"/>
      <c r="AT218" s="8"/>
      <c r="AU218" s="8"/>
      <c r="AV218" s="8"/>
      <c r="AW218" s="8"/>
      <c r="AX218" s="8"/>
      <c r="AY218" s="8"/>
      <c r="AZ218" s="148"/>
      <c r="BA218" s="10"/>
      <c r="BB218" s="10"/>
      <c r="BC218" s="10"/>
      <c r="BD218" s="10"/>
      <c r="BE218" s="10"/>
      <c r="BF218" s="10"/>
      <c r="BG218" s="10"/>
      <c r="BH218" s="10"/>
      <c r="BI218" s="10"/>
      <c r="BJ218" s="10"/>
    </row>
    <row r="219" spans="1:62" ht="93" customHeight="1" x14ac:dyDescent="0.25">
      <c r="A219" s="3"/>
      <c r="B219" s="3"/>
      <c r="C219" s="3"/>
      <c r="D219" s="3"/>
      <c r="E219" s="3"/>
      <c r="F219" s="141"/>
      <c r="G219" s="3"/>
      <c r="H219" s="3"/>
      <c r="I219" s="3"/>
      <c r="J219" s="3"/>
      <c r="K219" s="3"/>
      <c r="L219" s="3"/>
      <c r="M219" s="3"/>
      <c r="N219" s="3"/>
      <c r="O219" s="3"/>
      <c r="P219" s="3"/>
      <c r="Q219" s="3"/>
      <c r="R219" s="3"/>
      <c r="S219" s="3"/>
      <c r="T219" s="3"/>
      <c r="U219" s="141"/>
      <c r="V219" s="142"/>
      <c r="W219" s="142"/>
      <c r="X219" s="142"/>
      <c r="Y219" s="142"/>
      <c r="Z219" s="142"/>
      <c r="AA219" s="142"/>
      <c r="AB219" s="142"/>
      <c r="AC219" s="142"/>
      <c r="AD219" s="142"/>
      <c r="AE219" s="142"/>
      <c r="AF219" s="142"/>
      <c r="AG219" s="142"/>
      <c r="AH219" s="142"/>
      <c r="AI219" s="142"/>
      <c r="AJ219" s="142"/>
      <c r="AK219" s="142"/>
      <c r="AL219" s="8"/>
      <c r="AM219" s="8"/>
      <c r="AN219" s="8"/>
      <c r="AO219" s="8"/>
      <c r="AP219" s="8"/>
      <c r="AQ219" s="8"/>
      <c r="AR219" s="8"/>
      <c r="AS219" s="8"/>
      <c r="AT219" s="8"/>
      <c r="AU219" s="8"/>
      <c r="AV219" s="8"/>
      <c r="AW219" s="8"/>
      <c r="AX219" s="8"/>
      <c r="AY219" s="8"/>
      <c r="AZ219" s="148"/>
      <c r="BA219" s="10"/>
      <c r="BB219" s="10"/>
      <c r="BC219" s="10"/>
      <c r="BD219" s="10"/>
      <c r="BE219" s="10"/>
      <c r="BF219" s="10"/>
      <c r="BG219" s="10"/>
      <c r="BH219" s="10"/>
      <c r="BI219" s="10"/>
      <c r="BJ219" s="10"/>
    </row>
    <row r="220" spans="1:62" ht="93" customHeight="1" x14ac:dyDescent="0.25">
      <c r="A220" s="3"/>
      <c r="B220" s="3"/>
      <c r="C220" s="3"/>
      <c r="D220" s="3"/>
      <c r="E220" s="3"/>
      <c r="F220" s="141"/>
      <c r="G220" s="3"/>
      <c r="H220" s="3"/>
      <c r="I220" s="3"/>
      <c r="J220" s="3"/>
      <c r="K220" s="3"/>
      <c r="L220" s="3"/>
      <c r="M220" s="3"/>
      <c r="N220" s="3"/>
      <c r="O220" s="3"/>
      <c r="P220" s="3"/>
      <c r="Q220" s="3"/>
      <c r="R220" s="3"/>
      <c r="S220" s="3"/>
      <c r="T220" s="3"/>
      <c r="U220" s="141"/>
      <c r="V220" s="142"/>
      <c r="W220" s="142"/>
      <c r="X220" s="142"/>
      <c r="Y220" s="142"/>
      <c r="Z220" s="142"/>
      <c r="AA220" s="142"/>
      <c r="AB220" s="142"/>
      <c r="AC220" s="142"/>
      <c r="AD220" s="142"/>
      <c r="AE220" s="142"/>
      <c r="AF220" s="142"/>
      <c r="AG220" s="142"/>
      <c r="AH220" s="142"/>
      <c r="AI220" s="142"/>
      <c r="AJ220" s="142"/>
      <c r="AK220" s="142"/>
      <c r="AL220" s="8"/>
      <c r="AM220" s="8"/>
      <c r="AN220" s="8"/>
      <c r="AO220" s="8"/>
      <c r="AP220" s="8"/>
      <c r="AQ220" s="8"/>
      <c r="AR220" s="8"/>
      <c r="AS220" s="8"/>
      <c r="AT220" s="8"/>
      <c r="AU220" s="8"/>
      <c r="AV220" s="8"/>
      <c r="AW220" s="8"/>
      <c r="AX220" s="8"/>
      <c r="AY220" s="8"/>
      <c r="AZ220" s="148"/>
      <c r="BA220" s="10"/>
      <c r="BB220" s="10"/>
      <c r="BC220" s="10"/>
      <c r="BD220" s="10"/>
      <c r="BE220" s="10"/>
      <c r="BF220" s="10"/>
      <c r="BG220" s="10"/>
      <c r="BH220" s="10"/>
      <c r="BI220" s="10"/>
      <c r="BJ220" s="10"/>
    </row>
    <row r="221" spans="1:62" ht="93" customHeight="1" x14ac:dyDescent="0.25">
      <c r="A221" s="3"/>
      <c r="B221" s="3"/>
      <c r="C221" s="3"/>
      <c r="D221" s="3"/>
      <c r="E221" s="3"/>
      <c r="F221" s="141"/>
      <c r="G221" s="3"/>
      <c r="H221" s="3"/>
      <c r="I221" s="3"/>
      <c r="J221" s="3"/>
      <c r="K221" s="3"/>
      <c r="L221" s="3"/>
      <c r="M221" s="3"/>
      <c r="N221" s="3"/>
      <c r="O221" s="3"/>
      <c r="P221" s="3"/>
      <c r="Q221" s="3"/>
      <c r="R221" s="3"/>
      <c r="S221" s="3"/>
      <c r="T221" s="3"/>
      <c r="U221" s="141"/>
      <c r="V221" s="142"/>
      <c r="W221" s="142"/>
      <c r="X221" s="142"/>
      <c r="Y221" s="142"/>
      <c r="Z221" s="142"/>
      <c r="AA221" s="142"/>
      <c r="AB221" s="142"/>
      <c r="AC221" s="142"/>
      <c r="AD221" s="142"/>
      <c r="AE221" s="142"/>
      <c r="AF221" s="142"/>
      <c r="AG221" s="142"/>
      <c r="AH221" s="142"/>
      <c r="AI221" s="142"/>
      <c r="AJ221" s="142"/>
      <c r="AK221" s="142"/>
      <c r="AL221" s="8"/>
      <c r="AM221" s="8"/>
      <c r="AN221" s="8"/>
      <c r="AO221" s="8"/>
      <c r="AP221" s="8"/>
      <c r="AQ221" s="8"/>
      <c r="AR221" s="8"/>
      <c r="AS221" s="8"/>
      <c r="AT221" s="8"/>
      <c r="AU221" s="8"/>
      <c r="AV221" s="8"/>
      <c r="AW221" s="8"/>
      <c r="AX221" s="8"/>
      <c r="AY221" s="8"/>
      <c r="AZ221" s="148"/>
      <c r="BA221" s="10"/>
      <c r="BB221" s="10"/>
      <c r="BC221" s="10"/>
      <c r="BD221" s="10"/>
      <c r="BE221" s="10"/>
      <c r="BF221" s="10"/>
      <c r="BG221" s="10"/>
      <c r="BH221" s="10"/>
      <c r="BI221" s="10"/>
      <c r="BJ221" s="10"/>
    </row>
    <row r="222" spans="1:62" ht="93" customHeight="1" x14ac:dyDescent="0.25">
      <c r="A222" s="3"/>
      <c r="B222" s="3"/>
      <c r="C222" s="3"/>
      <c r="D222" s="3"/>
      <c r="E222" s="3"/>
      <c r="F222" s="141"/>
      <c r="G222" s="3"/>
      <c r="H222" s="3"/>
      <c r="I222" s="3"/>
      <c r="J222" s="3"/>
      <c r="K222" s="3"/>
      <c r="L222" s="3"/>
      <c r="M222" s="3"/>
      <c r="N222" s="3"/>
      <c r="O222" s="3"/>
      <c r="P222" s="3"/>
      <c r="Q222" s="3"/>
      <c r="R222" s="3"/>
      <c r="S222" s="3"/>
      <c r="T222" s="3"/>
      <c r="U222" s="141"/>
      <c r="V222" s="142"/>
      <c r="W222" s="142"/>
      <c r="X222" s="142"/>
      <c r="Y222" s="142"/>
      <c r="Z222" s="142"/>
      <c r="AA222" s="142"/>
      <c r="AB222" s="142"/>
      <c r="AC222" s="142"/>
      <c r="AD222" s="142"/>
      <c r="AE222" s="142"/>
      <c r="AF222" s="142"/>
      <c r="AG222" s="142"/>
      <c r="AH222" s="142"/>
      <c r="AI222" s="142"/>
      <c r="AJ222" s="142"/>
      <c r="AK222" s="142"/>
      <c r="AL222" s="8"/>
      <c r="AM222" s="8"/>
      <c r="AN222" s="8"/>
      <c r="AO222" s="8"/>
      <c r="AP222" s="8"/>
      <c r="AQ222" s="8"/>
      <c r="AR222" s="8"/>
      <c r="AS222" s="8"/>
      <c r="AT222" s="8"/>
      <c r="AU222" s="8"/>
      <c r="AV222" s="8"/>
      <c r="AW222" s="8"/>
      <c r="AX222" s="8"/>
      <c r="AY222" s="8"/>
      <c r="AZ222" s="148"/>
      <c r="BA222" s="10"/>
      <c r="BB222" s="10"/>
      <c r="BC222" s="10"/>
      <c r="BD222" s="10"/>
      <c r="BE222" s="10"/>
      <c r="BF222" s="10"/>
      <c r="BG222" s="10"/>
      <c r="BH222" s="10"/>
      <c r="BI222" s="10"/>
      <c r="BJ222" s="10"/>
    </row>
    <row r="223" spans="1:62" ht="93" customHeight="1" x14ac:dyDescent="0.25">
      <c r="A223" s="3"/>
      <c r="B223" s="3"/>
      <c r="C223" s="3"/>
      <c r="D223" s="3"/>
      <c r="E223" s="3"/>
      <c r="F223" s="141"/>
      <c r="G223" s="3"/>
      <c r="H223" s="3"/>
      <c r="I223" s="3"/>
      <c r="J223" s="3"/>
      <c r="K223" s="3"/>
      <c r="L223" s="3"/>
      <c r="M223" s="3"/>
      <c r="N223" s="3"/>
      <c r="O223" s="3"/>
      <c r="P223" s="3"/>
      <c r="Q223" s="3"/>
      <c r="R223" s="3"/>
      <c r="S223" s="3"/>
      <c r="T223" s="3"/>
      <c r="U223" s="141"/>
      <c r="V223" s="142"/>
      <c r="W223" s="142"/>
      <c r="X223" s="142"/>
      <c r="Y223" s="142"/>
      <c r="Z223" s="142"/>
      <c r="AA223" s="142"/>
      <c r="AB223" s="142"/>
      <c r="AC223" s="142"/>
      <c r="AD223" s="142"/>
      <c r="AE223" s="142"/>
      <c r="AF223" s="142"/>
      <c r="AG223" s="142"/>
      <c r="AH223" s="142"/>
      <c r="AI223" s="142"/>
      <c r="AJ223" s="142"/>
      <c r="AK223" s="142"/>
      <c r="AL223" s="8"/>
      <c r="AM223" s="8"/>
      <c r="AN223" s="8"/>
      <c r="AO223" s="8"/>
      <c r="AP223" s="8"/>
      <c r="AQ223" s="8"/>
      <c r="AR223" s="8"/>
      <c r="AS223" s="8"/>
      <c r="AT223" s="8"/>
      <c r="AU223" s="8"/>
      <c r="AV223" s="8"/>
      <c r="AW223" s="8"/>
      <c r="AX223" s="8"/>
      <c r="AY223" s="8"/>
      <c r="AZ223" s="148"/>
      <c r="BA223" s="10"/>
      <c r="BB223" s="10"/>
      <c r="BC223" s="10"/>
      <c r="BD223" s="10"/>
      <c r="BE223" s="10"/>
      <c r="BF223" s="10"/>
      <c r="BG223" s="10"/>
      <c r="BH223" s="10"/>
      <c r="BI223" s="10"/>
      <c r="BJ223" s="10"/>
    </row>
    <row r="224" spans="1:62" ht="93" customHeight="1" x14ac:dyDescent="0.25">
      <c r="A224" s="3"/>
      <c r="B224" s="3"/>
      <c r="C224" s="3"/>
      <c r="D224" s="3"/>
      <c r="E224" s="3"/>
      <c r="F224" s="141"/>
      <c r="G224" s="3"/>
      <c r="H224" s="3"/>
      <c r="I224" s="3"/>
      <c r="J224" s="3"/>
      <c r="K224" s="3"/>
      <c r="L224" s="3"/>
      <c r="M224" s="3"/>
      <c r="N224" s="3"/>
      <c r="O224" s="3"/>
      <c r="P224" s="3"/>
      <c r="Q224" s="3"/>
      <c r="R224" s="3"/>
      <c r="S224" s="3"/>
      <c r="T224" s="3"/>
      <c r="U224" s="141"/>
      <c r="V224" s="142"/>
      <c r="W224" s="142"/>
      <c r="X224" s="142"/>
      <c r="Y224" s="142"/>
      <c r="Z224" s="142"/>
      <c r="AA224" s="142"/>
      <c r="AB224" s="142"/>
      <c r="AC224" s="142"/>
      <c r="AD224" s="142"/>
      <c r="AE224" s="142"/>
      <c r="AF224" s="142"/>
      <c r="AG224" s="142"/>
      <c r="AH224" s="142"/>
      <c r="AI224" s="142"/>
      <c r="AJ224" s="142"/>
      <c r="AK224" s="142"/>
      <c r="AL224" s="8"/>
      <c r="AM224" s="8"/>
      <c r="AN224" s="8"/>
      <c r="AO224" s="8"/>
      <c r="AP224" s="8"/>
      <c r="AQ224" s="8"/>
      <c r="AR224" s="8"/>
      <c r="AS224" s="8"/>
      <c r="AT224" s="8"/>
      <c r="AU224" s="8"/>
      <c r="AV224" s="8"/>
      <c r="AW224" s="8"/>
      <c r="AX224" s="8"/>
      <c r="AY224" s="8"/>
      <c r="AZ224" s="148"/>
      <c r="BA224" s="10"/>
      <c r="BB224" s="10"/>
      <c r="BC224" s="10"/>
      <c r="BD224" s="10"/>
      <c r="BE224" s="10"/>
      <c r="BF224" s="10"/>
      <c r="BG224" s="10"/>
      <c r="BH224" s="10"/>
      <c r="BI224" s="10"/>
      <c r="BJ224" s="10"/>
    </row>
    <row r="225" spans="1:62" ht="93" customHeight="1" x14ac:dyDescent="0.25">
      <c r="A225" s="3"/>
      <c r="B225" s="3"/>
      <c r="C225" s="3"/>
      <c r="D225" s="3"/>
      <c r="E225" s="3"/>
      <c r="F225" s="141"/>
      <c r="G225" s="3"/>
      <c r="H225" s="3"/>
      <c r="I225" s="3"/>
      <c r="J225" s="3"/>
      <c r="K225" s="3"/>
      <c r="L225" s="3"/>
      <c r="M225" s="3"/>
      <c r="N225" s="3"/>
      <c r="O225" s="3"/>
      <c r="P225" s="3"/>
      <c r="Q225" s="3"/>
      <c r="R225" s="3"/>
      <c r="S225" s="3"/>
      <c r="T225" s="3"/>
      <c r="U225" s="141"/>
      <c r="V225" s="142"/>
      <c r="W225" s="142"/>
      <c r="X225" s="142"/>
      <c r="Y225" s="142"/>
      <c r="Z225" s="142"/>
      <c r="AA225" s="142"/>
      <c r="AB225" s="142"/>
      <c r="AC225" s="142"/>
      <c r="AD225" s="142"/>
      <c r="AE225" s="142"/>
      <c r="AF225" s="142"/>
      <c r="AG225" s="142"/>
      <c r="AH225" s="142"/>
      <c r="AI225" s="142"/>
      <c r="AJ225" s="142"/>
      <c r="AK225" s="142"/>
      <c r="AL225" s="8"/>
      <c r="AM225" s="8"/>
      <c r="AN225" s="8"/>
      <c r="AO225" s="8"/>
      <c r="AP225" s="8"/>
      <c r="AQ225" s="8"/>
      <c r="AR225" s="8"/>
      <c r="AS225" s="8"/>
      <c r="AT225" s="8"/>
      <c r="AU225" s="8"/>
      <c r="AV225" s="8"/>
      <c r="AW225" s="8"/>
      <c r="AX225" s="8"/>
      <c r="AY225" s="8"/>
      <c r="AZ225" s="148"/>
      <c r="BA225" s="10"/>
      <c r="BB225" s="10"/>
      <c r="BC225" s="10"/>
      <c r="BD225" s="10"/>
      <c r="BE225" s="10"/>
      <c r="BF225" s="10"/>
      <c r="BG225" s="10"/>
      <c r="BH225" s="10"/>
      <c r="BI225" s="10"/>
      <c r="BJ225" s="10"/>
    </row>
    <row r="226" spans="1:62" ht="93" customHeight="1" x14ac:dyDescent="0.25">
      <c r="A226" s="3"/>
      <c r="B226" s="3"/>
      <c r="C226" s="3"/>
      <c r="D226" s="3"/>
      <c r="E226" s="3"/>
      <c r="F226" s="141"/>
      <c r="G226" s="3"/>
      <c r="H226" s="3"/>
      <c r="I226" s="3"/>
      <c r="J226" s="3"/>
      <c r="K226" s="3"/>
      <c r="L226" s="3"/>
      <c r="M226" s="3"/>
      <c r="N226" s="3"/>
      <c r="O226" s="3"/>
      <c r="P226" s="3"/>
      <c r="Q226" s="3"/>
      <c r="R226" s="3"/>
      <c r="S226" s="3"/>
      <c r="T226" s="3"/>
      <c r="U226" s="141"/>
      <c r="V226" s="142"/>
      <c r="W226" s="142"/>
      <c r="X226" s="142"/>
      <c r="Y226" s="142"/>
      <c r="Z226" s="142"/>
      <c r="AA226" s="142"/>
      <c r="AB226" s="142"/>
      <c r="AC226" s="142"/>
      <c r="AD226" s="142"/>
      <c r="AE226" s="142"/>
      <c r="AF226" s="142"/>
      <c r="AG226" s="142"/>
      <c r="AH226" s="142"/>
      <c r="AI226" s="142"/>
      <c r="AJ226" s="142"/>
      <c r="AK226" s="142"/>
      <c r="AL226" s="8"/>
      <c r="AM226" s="8"/>
      <c r="AN226" s="8"/>
      <c r="AO226" s="8"/>
      <c r="AP226" s="8"/>
      <c r="AQ226" s="8"/>
      <c r="AR226" s="8"/>
      <c r="AS226" s="8"/>
      <c r="AT226" s="8"/>
      <c r="AU226" s="8"/>
      <c r="AV226" s="8"/>
      <c r="AW226" s="8"/>
      <c r="AX226" s="8"/>
      <c r="AY226" s="8"/>
      <c r="AZ226" s="148"/>
      <c r="BA226" s="10"/>
      <c r="BB226" s="10"/>
      <c r="BC226" s="10"/>
      <c r="BD226" s="10"/>
      <c r="BE226" s="10"/>
      <c r="BF226" s="10"/>
      <c r="BG226" s="10"/>
      <c r="BH226" s="10"/>
      <c r="BI226" s="10"/>
      <c r="BJ226" s="10"/>
    </row>
    <row r="227" spans="1:62" ht="93" customHeight="1" x14ac:dyDescent="0.25">
      <c r="A227" s="3"/>
      <c r="B227" s="3"/>
      <c r="C227" s="3"/>
      <c r="D227" s="3"/>
      <c r="E227" s="3"/>
      <c r="F227" s="141"/>
      <c r="G227" s="3"/>
      <c r="H227" s="3"/>
      <c r="I227" s="3"/>
      <c r="J227" s="3"/>
      <c r="K227" s="3"/>
      <c r="L227" s="3"/>
      <c r="M227" s="3"/>
      <c r="N227" s="3"/>
      <c r="O227" s="3"/>
      <c r="P227" s="3"/>
      <c r="Q227" s="3"/>
      <c r="R227" s="3"/>
      <c r="S227" s="3"/>
      <c r="T227" s="3"/>
      <c r="U227" s="141"/>
      <c r="V227" s="142"/>
      <c r="W227" s="142"/>
      <c r="X227" s="142"/>
      <c r="Y227" s="142"/>
      <c r="Z227" s="142"/>
      <c r="AA227" s="142"/>
      <c r="AB227" s="142"/>
      <c r="AC227" s="142"/>
      <c r="AD227" s="142"/>
      <c r="AE227" s="142"/>
      <c r="AF227" s="142"/>
      <c r="AG227" s="142"/>
      <c r="AH227" s="142"/>
      <c r="AI227" s="142"/>
      <c r="AJ227" s="142"/>
      <c r="AK227" s="142"/>
      <c r="AL227" s="8"/>
      <c r="AM227" s="8"/>
      <c r="AN227" s="8"/>
      <c r="AO227" s="8"/>
      <c r="AP227" s="8"/>
      <c r="AQ227" s="8"/>
      <c r="AR227" s="8"/>
      <c r="AS227" s="8"/>
      <c r="AT227" s="8"/>
      <c r="AU227" s="8"/>
      <c r="AV227" s="8"/>
      <c r="AW227" s="8"/>
      <c r="AX227" s="8"/>
      <c r="AY227" s="8"/>
      <c r="AZ227" s="148"/>
      <c r="BA227" s="10"/>
      <c r="BB227" s="10"/>
      <c r="BC227" s="10"/>
      <c r="BD227" s="10"/>
      <c r="BE227" s="10"/>
      <c r="BF227" s="10"/>
      <c r="BG227" s="10"/>
      <c r="BH227" s="10"/>
      <c r="BI227" s="10"/>
      <c r="BJ227" s="10"/>
    </row>
    <row r="228" spans="1:62" ht="93" customHeight="1" x14ac:dyDescent="0.25">
      <c r="A228" s="3"/>
      <c r="B228" s="3"/>
      <c r="C228" s="3"/>
      <c r="D228" s="3"/>
      <c r="E228" s="3"/>
      <c r="F228" s="141"/>
      <c r="G228" s="3"/>
      <c r="H228" s="3"/>
      <c r="I228" s="3"/>
      <c r="J228" s="3"/>
      <c r="K228" s="3"/>
      <c r="L228" s="3"/>
      <c r="M228" s="3"/>
      <c r="N228" s="3"/>
      <c r="O228" s="3"/>
      <c r="P228" s="3"/>
      <c r="Q228" s="3"/>
      <c r="R228" s="3"/>
      <c r="S228" s="3"/>
      <c r="T228" s="3"/>
      <c r="U228" s="141"/>
      <c r="V228" s="142"/>
      <c r="W228" s="142"/>
      <c r="X228" s="142"/>
      <c r="Y228" s="142"/>
      <c r="Z228" s="142"/>
      <c r="AA228" s="142"/>
      <c r="AB228" s="142"/>
      <c r="AC228" s="142"/>
      <c r="AD228" s="142"/>
      <c r="AE228" s="142"/>
      <c r="AF228" s="142"/>
      <c r="AG228" s="142"/>
      <c r="AH228" s="142"/>
      <c r="AI228" s="142"/>
      <c r="AJ228" s="142"/>
      <c r="AK228" s="142"/>
      <c r="AL228" s="8"/>
      <c r="AM228" s="8"/>
      <c r="AN228" s="8"/>
      <c r="AO228" s="8"/>
      <c r="AP228" s="8"/>
      <c r="AQ228" s="8"/>
      <c r="AR228" s="8"/>
      <c r="AS228" s="8"/>
      <c r="AT228" s="8"/>
      <c r="AU228" s="8"/>
      <c r="AV228" s="8"/>
      <c r="AW228" s="8"/>
      <c r="AX228" s="8"/>
      <c r="AY228" s="8"/>
      <c r="AZ228" s="148"/>
      <c r="BA228" s="10"/>
      <c r="BB228" s="10"/>
      <c r="BC228" s="10"/>
      <c r="BD228" s="10"/>
      <c r="BE228" s="10"/>
      <c r="BF228" s="10"/>
      <c r="BG228" s="10"/>
      <c r="BH228" s="10"/>
      <c r="BI228" s="10"/>
      <c r="BJ228" s="10"/>
    </row>
    <row r="229" spans="1:62" ht="93" customHeight="1" x14ac:dyDescent="0.25">
      <c r="A229" s="3"/>
      <c r="B229" s="3"/>
      <c r="C229" s="3"/>
      <c r="D229" s="3"/>
      <c r="E229" s="3"/>
      <c r="F229" s="141"/>
      <c r="G229" s="3"/>
      <c r="H229" s="3"/>
      <c r="I229" s="3"/>
      <c r="J229" s="3"/>
      <c r="K229" s="3"/>
      <c r="L229" s="3"/>
      <c r="M229" s="3"/>
      <c r="N229" s="3"/>
      <c r="O229" s="3"/>
      <c r="P229" s="3"/>
      <c r="Q229" s="3"/>
      <c r="R229" s="3"/>
      <c r="S229" s="3"/>
      <c r="T229" s="3"/>
      <c r="U229" s="141"/>
      <c r="V229" s="142"/>
      <c r="W229" s="142"/>
      <c r="X229" s="142"/>
      <c r="Y229" s="142"/>
      <c r="Z229" s="142"/>
      <c r="AA229" s="142"/>
      <c r="AB229" s="142"/>
      <c r="AC229" s="142"/>
      <c r="AD229" s="142"/>
      <c r="AE229" s="142"/>
      <c r="AF229" s="142"/>
      <c r="AG229" s="142"/>
      <c r="AH229" s="142"/>
      <c r="AI229" s="142"/>
      <c r="AJ229" s="142"/>
      <c r="AK229" s="142"/>
      <c r="AL229" s="8"/>
      <c r="AM229" s="8"/>
      <c r="AN229" s="8"/>
      <c r="AO229" s="8"/>
      <c r="AP229" s="8"/>
      <c r="AQ229" s="8"/>
      <c r="AR229" s="8"/>
      <c r="AS229" s="8"/>
      <c r="AT229" s="8"/>
      <c r="AU229" s="8"/>
      <c r="AV229" s="8"/>
      <c r="AW229" s="8"/>
      <c r="AX229" s="8"/>
      <c r="AY229" s="8"/>
      <c r="AZ229" s="148"/>
      <c r="BA229" s="10"/>
      <c r="BB229" s="10"/>
      <c r="BC229" s="10"/>
      <c r="BD229" s="10"/>
      <c r="BE229" s="10"/>
      <c r="BF229" s="10"/>
      <c r="BG229" s="10"/>
      <c r="BH229" s="10"/>
      <c r="BI229" s="10"/>
      <c r="BJ229" s="10"/>
    </row>
    <row r="230" spans="1:62" ht="93" customHeight="1" x14ac:dyDescent="0.25">
      <c r="A230" s="3"/>
      <c r="B230" s="3"/>
      <c r="C230" s="3"/>
      <c r="D230" s="3"/>
      <c r="E230" s="3"/>
      <c r="F230" s="141"/>
      <c r="G230" s="3"/>
      <c r="H230" s="3"/>
      <c r="I230" s="3"/>
      <c r="J230" s="3"/>
      <c r="K230" s="3"/>
      <c r="L230" s="3"/>
      <c r="M230" s="3"/>
      <c r="N230" s="3"/>
      <c r="O230" s="3"/>
      <c r="P230" s="3"/>
      <c r="Q230" s="3"/>
      <c r="R230" s="3"/>
      <c r="S230" s="3"/>
      <c r="T230" s="3"/>
      <c r="U230" s="141"/>
      <c r="V230" s="142"/>
      <c r="W230" s="142"/>
      <c r="X230" s="142"/>
      <c r="Y230" s="142"/>
      <c r="Z230" s="142"/>
      <c r="AA230" s="142"/>
      <c r="AB230" s="142"/>
      <c r="AC230" s="142"/>
      <c r="AD230" s="142"/>
      <c r="AE230" s="142"/>
      <c r="AF230" s="142"/>
      <c r="AG230" s="142"/>
      <c r="AH230" s="142"/>
      <c r="AI230" s="142"/>
      <c r="AJ230" s="142"/>
      <c r="AK230" s="142"/>
      <c r="AL230" s="8"/>
      <c r="AM230" s="8"/>
      <c r="AN230" s="8"/>
      <c r="AO230" s="8"/>
      <c r="AP230" s="8"/>
      <c r="AQ230" s="8"/>
      <c r="AR230" s="8"/>
      <c r="AS230" s="8"/>
      <c r="AT230" s="8"/>
      <c r="AU230" s="8"/>
      <c r="AV230" s="8"/>
      <c r="AW230" s="8"/>
      <c r="AX230" s="8"/>
      <c r="AY230" s="8"/>
      <c r="AZ230" s="148"/>
      <c r="BA230" s="10"/>
      <c r="BB230" s="10"/>
      <c r="BC230" s="10"/>
      <c r="BD230" s="10"/>
      <c r="BE230" s="10"/>
      <c r="BF230" s="10"/>
      <c r="BG230" s="10"/>
      <c r="BH230" s="10"/>
      <c r="BI230" s="10"/>
      <c r="BJ230" s="10"/>
    </row>
    <row r="231" spans="1:62" ht="93" customHeight="1" x14ac:dyDescent="0.25">
      <c r="A231" s="3"/>
      <c r="B231" s="3"/>
      <c r="C231" s="3"/>
      <c r="D231" s="3"/>
      <c r="E231" s="3"/>
      <c r="F231" s="141"/>
      <c r="G231" s="3"/>
      <c r="H231" s="3"/>
      <c r="I231" s="3"/>
      <c r="J231" s="3"/>
      <c r="K231" s="3"/>
      <c r="L231" s="3"/>
      <c r="M231" s="3"/>
      <c r="N231" s="3"/>
      <c r="O231" s="3"/>
      <c r="P231" s="3"/>
      <c r="Q231" s="3"/>
      <c r="R231" s="3"/>
      <c r="S231" s="3"/>
      <c r="T231" s="3"/>
      <c r="U231" s="141"/>
      <c r="V231" s="142"/>
      <c r="W231" s="142"/>
      <c r="X231" s="142"/>
      <c r="Y231" s="142"/>
      <c r="Z231" s="142"/>
      <c r="AA231" s="142"/>
      <c r="AB231" s="142"/>
      <c r="AC231" s="142"/>
      <c r="AD231" s="142"/>
      <c r="AE231" s="142"/>
      <c r="AF231" s="142"/>
      <c r="AG231" s="142"/>
      <c r="AH231" s="142"/>
      <c r="AI231" s="142"/>
      <c r="AJ231" s="142"/>
      <c r="AK231" s="142"/>
      <c r="AL231" s="8"/>
      <c r="AM231" s="8"/>
      <c r="AN231" s="8"/>
      <c r="AO231" s="8"/>
      <c r="AP231" s="8"/>
      <c r="AQ231" s="8"/>
      <c r="AR231" s="8"/>
      <c r="AS231" s="8"/>
      <c r="AT231" s="8"/>
      <c r="AU231" s="8"/>
      <c r="AV231" s="8"/>
      <c r="AW231" s="8"/>
      <c r="AX231" s="8"/>
      <c r="AY231" s="8"/>
      <c r="AZ231" s="148"/>
      <c r="BA231" s="10"/>
      <c r="BB231" s="10"/>
      <c r="BC231" s="10"/>
      <c r="BD231" s="10"/>
      <c r="BE231" s="10"/>
      <c r="BF231" s="10"/>
      <c r="BG231" s="10"/>
      <c r="BH231" s="10"/>
      <c r="BI231" s="10"/>
      <c r="BJ231" s="10"/>
    </row>
    <row r="232" spans="1:62" ht="93" customHeight="1" x14ac:dyDescent="0.25">
      <c r="A232" s="3"/>
      <c r="B232" s="3"/>
      <c r="C232" s="3"/>
      <c r="D232" s="3"/>
      <c r="E232" s="3"/>
      <c r="F232" s="141"/>
      <c r="G232" s="3"/>
      <c r="H232" s="3"/>
      <c r="I232" s="3"/>
      <c r="J232" s="3"/>
      <c r="K232" s="3"/>
      <c r="L232" s="3"/>
      <c r="M232" s="3"/>
      <c r="N232" s="3"/>
      <c r="O232" s="3"/>
      <c r="P232" s="3"/>
      <c r="Q232" s="3"/>
      <c r="R232" s="3"/>
      <c r="S232" s="3"/>
      <c r="T232" s="3"/>
      <c r="U232" s="141"/>
      <c r="V232" s="142"/>
      <c r="W232" s="142"/>
      <c r="X232" s="142"/>
      <c r="Y232" s="142"/>
      <c r="Z232" s="142"/>
      <c r="AA232" s="142"/>
      <c r="AB232" s="142"/>
      <c r="AC232" s="142"/>
      <c r="AD232" s="142"/>
      <c r="AE232" s="142"/>
      <c r="AF232" s="142"/>
      <c r="AG232" s="142"/>
      <c r="AH232" s="142"/>
      <c r="AI232" s="142"/>
      <c r="AJ232" s="142"/>
      <c r="AK232" s="142"/>
      <c r="AL232" s="8"/>
      <c r="AM232" s="8"/>
      <c r="AN232" s="8"/>
      <c r="AO232" s="8"/>
      <c r="AP232" s="8"/>
      <c r="AQ232" s="8"/>
      <c r="AR232" s="8"/>
      <c r="AS232" s="8"/>
      <c r="AT232" s="8"/>
      <c r="AU232" s="8"/>
      <c r="AV232" s="8"/>
      <c r="AW232" s="8"/>
      <c r="AX232" s="8"/>
      <c r="AY232" s="8"/>
      <c r="AZ232" s="148"/>
      <c r="BA232" s="10"/>
      <c r="BB232" s="10"/>
      <c r="BC232" s="10"/>
      <c r="BD232" s="10"/>
      <c r="BE232" s="10"/>
      <c r="BF232" s="10"/>
      <c r="BG232" s="10"/>
      <c r="BH232" s="10"/>
      <c r="BI232" s="10"/>
      <c r="BJ232" s="10"/>
    </row>
    <row r="233" spans="1:62" ht="93" customHeight="1" x14ac:dyDescent="0.25">
      <c r="A233" s="3"/>
      <c r="B233" s="3"/>
      <c r="C233" s="3"/>
      <c r="D233" s="3"/>
      <c r="E233" s="3"/>
      <c r="F233" s="141"/>
      <c r="G233" s="3"/>
      <c r="H233" s="3"/>
      <c r="I233" s="3"/>
      <c r="J233" s="3"/>
      <c r="K233" s="3"/>
      <c r="L233" s="3"/>
      <c r="M233" s="3"/>
      <c r="N233" s="3"/>
      <c r="O233" s="3"/>
      <c r="P233" s="3"/>
      <c r="Q233" s="3"/>
      <c r="R233" s="3"/>
      <c r="S233" s="3"/>
      <c r="T233" s="3"/>
      <c r="U233" s="141"/>
      <c r="V233" s="142"/>
      <c r="W233" s="142"/>
      <c r="X233" s="142"/>
      <c r="Y233" s="142"/>
      <c r="Z233" s="142"/>
      <c r="AA233" s="142"/>
      <c r="AB233" s="142"/>
      <c r="AC233" s="142"/>
      <c r="AD233" s="142"/>
      <c r="AE233" s="142"/>
      <c r="AF233" s="142"/>
      <c r="AG233" s="142"/>
      <c r="AH233" s="142"/>
      <c r="AI233" s="142"/>
      <c r="AJ233" s="142"/>
      <c r="AK233" s="142"/>
      <c r="AL233" s="8"/>
      <c r="AM233" s="8"/>
      <c r="AN233" s="8"/>
      <c r="AO233" s="8"/>
      <c r="AP233" s="8"/>
      <c r="AQ233" s="8"/>
      <c r="AR233" s="8"/>
      <c r="AS233" s="8"/>
      <c r="AT233" s="8"/>
      <c r="AU233" s="8"/>
      <c r="AV233" s="8"/>
      <c r="AW233" s="8"/>
      <c r="AX233" s="8"/>
      <c r="AY233" s="8"/>
      <c r="AZ233" s="148"/>
      <c r="BA233" s="10"/>
      <c r="BB233" s="10"/>
      <c r="BC233" s="10"/>
      <c r="BD233" s="10"/>
      <c r="BE233" s="10"/>
      <c r="BF233" s="10"/>
      <c r="BG233" s="10"/>
      <c r="BH233" s="10"/>
      <c r="BI233" s="10"/>
      <c r="BJ233" s="10"/>
    </row>
    <row r="234" spans="1:62" ht="93" customHeight="1" x14ac:dyDescent="0.25">
      <c r="A234" s="3"/>
      <c r="B234" s="3"/>
      <c r="C234" s="3"/>
      <c r="D234" s="3"/>
      <c r="E234" s="3"/>
      <c r="F234" s="141"/>
      <c r="G234" s="3"/>
      <c r="H234" s="3"/>
      <c r="I234" s="3"/>
      <c r="J234" s="3"/>
      <c r="K234" s="3"/>
      <c r="L234" s="3"/>
      <c r="M234" s="3"/>
      <c r="N234" s="3"/>
      <c r="O234" s="3"/>
      <c r="P234" s="3"/>
      <c r="Q234" s="3"/>
      <c r="R234" s="3"/>
      <c r="S234" s="3"/>
      <c r="T234" s="3"/>
      <c r="U234" s="141"/>
      <c r="V234" s="142"/>
      <c r="W234" s="142"/>
      <c r="X234" s="142"/>
      <c r="Y234" s="142"/>
      <c r="Z234" s="142"/>
      <c r="AA234" s="142"/>
      <c r="AB234" s="142"/>
      <c r="AC234" s="142"/>
      <c r="AD234" s="142"/>
      <c r="AE234" s="142"/>
      <c r="AF234" s="142"/>
      <c r="AG234" s="142"/>
      <c r="AH234" s="142"/>
      <c r="AI234" s="142"/>
      <c r="AJ234" s="142"/>
      <c r="AK234" s="142"/>
      <c r="AL234" s="8"/>
      <c r="AM234" s="8"/>
      <c r="AN234" s="8"/>
      <c r="AO234" s="8"/>
      <c r="AP234" s="8"/>
      <c r="AQ234" s="8"/>
      <c r="AR234" s="8"/>
      <c r="AS234" s="8"/>
      <c r="AT234" s="8"/>
      <c r="AU234" s="8"/>
      <c r="AV234" s="8"/>
      <c r="AW234" s="8"/>
      <c r="AX234" s="8"/>
      <c r="AY234" s="8"/>
      <c r="AZ234" s="148"/>
      <c r="BA234" s="10"/>
      <c r="BB234" s="10"/>
      <c r="BC234" s="10"/>
      <c r="BD234" s="10"/>
      <c r="BE234" s="10"/>
      <c r="BF234" s="10"/>
      <c r="BG234" s="10"/>
      <c r="BH234" s="10"/>
      <c r="BI234" s="10"/>
      <c r="BJ234" s="10"/>
    </row>
    <row r="235" spans="1:62" ht="93" customHeight="1" x14ac:dyDescent="0.25">
      <c r="A235" s="3"/>
      <c r="B235" s="3"/>
      <c r="C235" s="3"/>
      <c r="D235" s="3"/>
      <c r="E235" s="3"/>
      <c r="F235" s="141"/>
      <c r="G235" s="3"/>
      <c r="H235" s="3"/>
      <c r="I235" s="3"/>
      <c r="J235" s="3"/>
      <c r="K235" s="3"/>
      <c r="L235" s="3"/>
      <c r="M235" s="3"/>
      <c r="N235" s="3"/>
      <c r="O235" s="3"/>
      <c r="P235" s="3"/>
      <c r="Q235" s="3"/>
      <c r="R235" s="3"/>
      <c r="S235" s="3"/>
      <c r="T235" s="3"/>
      <c r="U235" s="141"/>
      <c r="V235" s="142"/>
      <c r="W235" s="142"/>
      <c r="X235" s="142"/>
      <c r="Y235" s="142"/>
      <c r="Z235" s="142"/>
      <c r="AA235" s="142"/>
      <c r="AB235" s="142"/>
      <c r="AC235" s="142"/>
      <c r="AD235" s="142"/>
      <c r="AE235" s="142"/>
      <c r="AF235" s="142"/>
      <c r="AG235" s="142"/>
      <c r="AH235" s="142"/>
      <c r="AI235" s="142"/>
      <c r="AJ235" s="142"/>
      <c r="AK235" s="142"/>
      <c r="AL235" s="8"/>
      <c r="AM235" s="8"/>
      <c r="AN235" s="8"/>
      <c r="AO235" s="8"/>
      <c r="AP235" s="8"/>
      <c r="AQ235" s="8"/>
      <c r="AR235" s="8"/>
      <c r="AS235" s="8"/>
      <c r="AT235" s="8"/>
      <c r="AU235" s="8"/>
      <c r="AV235" s="8"/>
      <c r="AW235" s="8"/>
      <c r="AX235" s="8"/>
      <c r="AY235" s="8"/>
      <c r="AZ235" s="148"/>
      <c r="BA235" s="10"/>
      <c r="BB235" s="10"/>
      <c r="BC235" s="10"/>
      <c r="BD235" s="10"/>
      <c r="BE235" s="10"/>
      <c r="BF235" s="10"/>
      <c r="BG235" s="10"/>
      <c r="BH235" s="10"/>
      <c r="BI235" s="10"/>
      <c r="BJ235" s="10"/>
    </row>
    <row r="236" spans="1:62" ht="93" customHeight="1" x14ac:dyDescent="0.25">
      <c r="A236" s="3"/>
      <c r="B236" s="3"/>
      <c r="C236" s="3"/>
      <c r="D236" s="3"/>
      <c r="E236" s="3"/>
      <c r="F236" s="141"/>
      <c r="G236" s="3"/>
      <c r="H236" s="3"/>
      <c r="I236" s="3"/>
      <c r="J236" s="3"/>
      <c r="K236" s="3"/>
      <c r="L236" s="3"/>
      <c r="M236" s="3"/>
      <c r="N236" s="3"/>
      <c r="O236" s="3"/>
      <c r="P236" s="3"/>
      <c r="Q236" s="3"/>
      <c r="R236" s="3"/>
      <c r="S236" s="3"/>
      <c r="T236" s="3"/>
      <c r="U236" s="141"/>
      <c r="V236" s="142"/>
      <c r="W236" s="142"/>
      <c r="X236" s="142"/>
      <c r="Y236" s="142"/>
      <c r="Z236" s="142"/>
      <c r="AA236" s="142"/>
      <c r="AB236" s="142"/>
      <c r="AC236" s="142"/>
      <c r="AD236" s="142"/>
      <c r="AE236" s="142"/>
      <c r="AF236" s="142"/>
      <c r="AG236" s="142"/>
      <c r="AH236" s="142"/>
      <c r="AI236" s="142"/>
      <c r="AJ236" s="142"/>
      <c r="AK236" s="142"/>
      <c r="AL236" s="8"/>
      <c r="AM236" s="8"/>
      <c r="AN236" s="8"/>
      <c r="AO236" s="8"/>
      <c r="AP236" s="8"/>
      <c r="AQ236" s="8"/>
      <c r="AR236" s="8"/>
      <c r="AS236" s="8"/>
      <c r="AT236" s="8"/>
      <c r="AU236" s="8"/>
      <c r="AV236" s="8"/>
      <c r="AW236" s="8"/>
      <c r="AX236" s="8"/>
      <c r="AY236" s="8"/>
      <c r="AZ236" s="148"/>
      <c r="BA236" s="10"/>
      <c r="BB236" s="10"/>
      <c r="BC236" s="10"/>
      <c r="BD236" s="10"/>
      <c r="BE236" s="10"/>
      <c r="BF236" s="10"/>
      <c r="BG236" s="10"/>
      <c r="BH236" s="10"/>
      <c r="BI236" s="10"/>
      <c r="BJ236" s="10"/>
    </row>
    <row r="237" spans="1:62" ht="93" customHeight="1" x14ac:dyDescent="0.25">
      <c r="A237" s="3"/>
      <c r="B237" s="3"/>
      <c r="C237" s="3"/>
      <c r="D237" s="3"/>
      <c r="E237" s="3"/>
      <c r="F237" s="141"/>
      <c r="G237" s="3"/>
      <c r="H237" s="3"/>
      <c r="I237" s="3"/>
      <c r="J237" s="3"/>
      <c r="K237" s="3"/>
      <c r="L237" s="3"/>
      <c r="M237" s="3"/>
      <c r="N237" s="3"/>
      <c r="O237" s="3"/>
      <c r="P237" s="3"/>
      <c r="Q237" s="3"/>
      <c r="R237" s="3"/>
      <c r="S237" s="3"/>
      <c r="T237" s="3"/>
      <c r="U237" s="141"/>
      <c r="V237" s="142"/>
      <c r="W237" s="142"/>
      <c r="X237" s="142"/>
      <c r="Y237" s="142"/>
      <c r="Z237" s="142"/>
      <c r="AA237" s="142"/>
      <c r="AB237" s="142"/>
      <c r="AC237" s="142"/>
      <c r="AD237" s="142"/>
      <c r="AE237" s="142"/>
      <c r="AF237" s="142"/>
      <c r="AG237" s="142"/>
      <c r="AH237" s="142"/>
      <c r="AI237" s="142"/>
      <c r="AJ237" s="142"/>
      <c r="AK237" s="142"/>
      <c r="AL237" s="8"/>
      <c r="AM237" s="8"/>
      <c r="AN237" s="8"/>
      <c r="AO237" s="8"/>
      <c r="AP237" s="8"/>
      <c r="AQ237" s="8"/>
      <c r="AR237" s="8"/>
      <c r="AS237" s="8"/>
      <c r="AT237" s="8"/>
      <c r="AU237" s="8"/>
      <c r="AV237" s="8"/>
      <c r="AW237" s="8"/>
      <c r="AX237" s="8"/>
      <c r="AY237" s="8"/>
      <c r="AZ237" s="148"/>
      <c r="BA237" s="10"/>
      <c r="BB237" s="10"/>
      <c r="BC237" s="10"/>
      <c r="BD237" s="10"/>
      <c r="BE237" s="10"/>
      <c r="BF237" s="10"/>
      <c r="BG237" s="10"/>
      <c r="BH237" s="10"/>
      <c r="BI237" s="10"/>
      <c r="BJ237" s="10"/>
    </row>
    <row r="238" spans="1:62" ht="93" customHeight="1" x14ac:dyDescent="0.25">
      <c r="A238" s="3"/>
      <c r="B238" s="3"/>
      <c r="C238" s="3"/>
      <c r="D238" s="3"/>
      <c r="E238" s="3"/>
      <c r="F238" s="141"/>
      <c r="G238" s="3"/>
      <c r="H238" s="3"/>
      <c r="I238" s="3"/>
      <c r="J238" s="3"/>
      <c r="K238" s="3"/>
      <c r="L238" s="3"/>
      <c r="M238" s="3"/>
      <c r="N238" s="3"/>
      <c r="O238" s="3"/>
      <c r="P238" s="3"/>
      <c r="Q238" s="3"/>
      <c r="R238" s="3"/>
      <c r="S238" s="3"/>
      <c r="T238" s="3"/>
      <c r="U238" s="141"/>
      <c r="V238" s="142"/>
      <c r="W238" s="142"/>
      <c r="X238" s="142"/>
      <c r="Y238" s="142"/>
      <c r="Z238" s="142"/>
      <c r="AA238" s="142"/>
      <c r="AB238" s="142"/>
      <c r="AC238" s="142"/>
      <c r="AD238" s="142"/>
      <c r="AE238" s="142"/>
      <c r="AF238" s="142"/>
      <c r="AG238" s="142"/>
      <c r="AH238" s="142"/>
      <c r="AI238" s="142"/>
      <c r="AJ238" s="142"/>
      <c r="AK238" s="142"/>
      <c r="AL238" s="8"/>
      <c r="AM238" s="8"/>
      <c r="AN238" s="8"/>
      <c r="AO238" s="8"/>
      <c r="AP238" s="8"/>
      <c r="AQ238" s="8"/>
      <c r="AR238" s="8"/>
      <c r="AS238" s="8"/>
      <c r="AT238" s="8"/>
      <c r="AU238" s="8"/>
      <c r="AV238" s="8"/>
      <c r="AW238" s="8"/>
      <c r="AX238" s="8"/>
      <c r="AY238" s="8"/>
      <c r="AZ238" s="148"/>
      <c r="BA238" s="10"/>
      <c r="BB238" s="10"/>
      <c r="BC238" s="10"/>
      <c r="BD238" s="10"/>
      <c r="BE238" s="10"/>
      <c r="BF238" s="10"/>
      <c r="BG238" s="10"/>
      <c r="BH238" s="10"/>
      <c r="BI238" s="10"/>
      <c r="BJ238" s="10"/>
    </row>
    <row r="239" spans="1:62" ht="93" customHeight="1" x14ac:dyDescent="0.25">
      <c r="A239" s="3"/>
      <c r="B239" s="3"/>
      <c r="C239" s="3"/>
      <c r="D239" s="3"/>
      <c r="E239" s="3"/>
      <c r="F239" s="141"/>
      <c r="G239" s="3"/>
      <c r="H239" s="3"/>
      <c r="I239" s="3"/>
      <c r="J239" s="3"/>
      <c r="K239" s="3"/>
      <c r="L239" s="3"/>
      <c r="M239" s="3"/>
      <c r="N239" s="3"/>
      <c r="O239" s="3"/>
      <c r="P239" s="3"/>
      <c r="Q239" s="3"/>
      <c r="R239" s="3"/>
      <c r="S239" s="3"/>
      <c r="T239" s="3"/>
      <c r="U239" s="141"/>
      <c r="V239" s="142"/>
      <c r="W239" s="142"/>
      <c r="X239" s="142"/>
      <c r="Y239" s="142"/>
      <c r="Z239" s="142"/>
      <c r="AA239" s="142"/>
      <c r="AB239" s="142"/>
      <c r="AC239" s="142"/>
      <c r="AD239" s="142"/>
      <c r="AE239" s="142"/>
      <c r="AF239" s="142"/>
      <c r="AG239" s="142"/>
      <c r="AH239" s="142"/>
      <c r="AI239" s="142"/>
      <c r="AJ239" s="142"/>
      <c r="AK239" s="142"/>
      <c r="AL239" s="8"/>
      <c r="AM239" s="8"/>
      <c r="AN239" s="8"/>
      <c r="AO239" s="8"/>
      <c r="AP239" s="8"/>
      <c r="AQ239" s="8"/>
      <c r="AR239" s="8"/>
      <c r="AS239" s="8"/>
      <c r="AT239" s="8"/>
      <c r="AU239" s="8"/>
      <c r="AV239" s="8"/>
      <c r="AW239" s="8"/>
      <c r="AX239" s="8"/>
      <c r="AY239" s="8"/>
      <c r="AZ239" s="148"/>
      <c r="BA239" s="10"/>
      <c r="BB239" s="10"/>
      <c r="BC239" s="10"/>
      <c r="BD239" s="10"/>
      <c r="BE239" s="10"/>
      <c r="BF239" s="10"/>
      <c r="BG239" s="10"/>
      <c r="BH239" s="10"/>
      <c r="BI239" s="10"/>
      <c r="BJ239" s="10"/>
    </row>
    <row r="240" spans="1:62" ht="93" customHeight="1" x14ac:dyDescent="0.25">
      <c r="A240" s="3"/>
      <c r="B240" s="3"/>
      <c r="C240" s="3"/>
      <c r="D240" s="3"/>
      <c r="E240" s="3"/>
      <c r="F240" s="141"/>
      <c r="G240" s="3"/>
      <c r="H240" s="3"/>
      <c r="I240" s="3"/>
      <c r="J240" s="3"/>
      <c r="K240" s="3"/>
      <c r="L240" s="3"/>
      <c r="M240" s="3"/>
      <c r="N240" s="3"/>
      <c r="O240" s="3"/>
      <c r="P240" s="3"/>
      <c r="Q240" s="3"/>
      <c r="R240" s="3"/>
      <c r="S240" s="3"/>
      <c r="T240" s="3"/>
      <c r="U240" s="141"/>
      <c r="V240" s="142"/>
      <c r="W240" s="142"/>
      <c r="X240" s="142"/>
      <c r="Y240" s="142"/>
      <c r="Z240" s="142"/>
      <c r="AA240" s="142"/>
      <c r="AB240" s="142"/>
      <c r="AC240" s="142"/>
      <c r="AD240" s="142"/>
      <c r="AE240" s="142"/>
      <c r="AF240" s="142"/>
      <c r="AG240" s="142"/>
      <c r="AH240" s="142"/>
      <c r="AI240" s="142"/>
      <c r="AJ240" s="142"/>
      <c r="AK240" s="142"/>
      <c r="AL240" s="8"/>
      <c r="AM240" s="8"/>
      <c r="AN240" s="8"/>
      <c r="AO240" s="8"/>
      <c r="AP240" s="8"/>
      <c r="AQ240" s="8"/>
      <c r="AR240" s="8"/>
      <c r="AS240" s="8"/>
      <c r="AT240" s="8"/>
      <c r="AU240" s="8"/>
      <c r="AV240" s="8"/>
      <c r="AW240" s="8"/>
      <c r="AX240" s="8"/>
      <c r="AY240" s="8"/>
      <c r="AZ240" s="148"/>
      <c r="BA240" s="10"/>
      <c r="BB240" s="10"/>
      <c r="BC240" s="10"/>
      <c r="BD240" s="10"/>
      <c r="BE240" s="10"/>
      <c r="BF240" s="10"/>
      <c r="BG240" s="10"/>
      <c r="BH240" s="10"/>
      <c r="BI240" s="10"/>
      <c r="BJ240" s="10"/>
    </row>
    <row r="241" spans="1:62" ht="93" customHeight="1" x14ac:dyDescent="0.25">
      <c r="A241" s="3"/>
      <c r="B241" s="3"/>
      <c r="C241" s="3"/>
      <c r="D241" s="3"/>
      <c r="E241" s="3"/>
      <c r="F241" s="141"/>
      <c r="G241" s="3"/>
      <c r="H241" s="3"/>
      <c r="I241" s="3"/>
      <c r="J241" s="3"/>
      <c r="K241" s="3"/>
      <c r="L241" s="3"/>
      <c r="M241" s="3"/>
      <c r="N241" s="3"/>
      <c r="O241" s="3"/>
      <c r="P241" s="3"/>
      <c r="Q241" s="3"/>
      <c r="R241" s="3"/>
      <c r="S241" s="3"/>
      <c r="T241" s="3"/>
      <c r="U241" s="141"/>
      <c r="V241" s="142"/>
      <c r="W241" s="142"/>
      <c r="X241" s="142"/>
      <c r="Y241" s="142"/>
      <c r="Z241" s="142"/>
      <c r="AA241" s="142"/>
      <c r="AB241" s="142"/>
      <c r="AC241" s="142"/>
      <c r="AD241" s="142"/>
      <c r="AE241" s="142"/>
      <c r="AF241" s="142"/>
      <c r="AG241" s="142"/>
      <c r="AH241" s="142"/>
      <c r="AI241" s="142"/>
      <c r="AJ241" s="142"/>
      <c r="AK241" s="142"/>
      <c r="AL241" s="8"/>
      <c r="AM241" s="8"/>
      <c r="AN241" s="8"/>
      <c r="AO241" s="8"/>
      <c r="AP241" s="8"/>
      <c r="AQ241" s="8"/>
      <c r="AR241" s="8"/>
      <c r="AS241" s="8"/>
      <c r="AT241" s="8"/>
      <c r="AU241" s="8"/>
      <c r="AV241" s="8"/>
      <c r="AW241" s="8"/>
      <c r="AX241" s="8"/>
      <c r="AY241" s="8"/>
      <c r="AZ241" s="148"/>
      <c r="BA241" s="10"/>
      <c r="BB241" s="10"/>
      <c r="BC241" s="10"/>
      <c r="BD241" s="10"/>
      <c r="BE241" s="10"/>
      <c r="BF241" s="10"/>
      <c r="BG241" s="10"/>
      <c r="BH241" s="10"/>
      <c r="BI241" s="10"/>
      <c r="BJ241" s="10"/>
    </row>
    <row r="242" spans="1:62" ht="93" customHeight="1" x14ac:dyDescent="0.25">
      <c r="A242" s="3"/>
      <c r="B242" s="3"/>
      <c r="C242" s="3"/>
      <c r="D242" s="3"/>
      <c r="E242" s="3"/>
      <c r="F242" s="141"/>
      <c r="G242" s="3"/>
      <c r="H242" s="3"/>
      <c r="I242" s="3"/>
      <c r="J242" s="3"/>
      <c r="K242" s="3"/>
      <c r="L242" s="3"/>
      <c r="M242" s="3"/>
      <c r="N242" s="3"/>
      <c r="O242" s="3"/>
      <c r="P242" s="3"/>
      <c r="Q242" s="3"/>
      <c r="R242" s="3"/>
      <c r="S242" s="3"/>
      <c r="T242" s="3"/>
      <c r="U242" s="141"/>
      <c r="V242" s="142"/>
      <c r="W242" s="142"/>
      <c r="X242" s="142"/>
      <c r="Y242" s="142"/>
      <c r="Z242" s="142"/>
      <c r="AA242" s="142"/>
      <c r="AB242" s="142"/>
      <c r="AC242" s="142"/>
      <c r="AD242" s="142"/>
      <c r="AE242" s="142"/>
      <c r="AF242" s="142"/>
      <c r="AG242" s="142"/>
      <c r="AH242" s="142"/>
      <c r="AI242" s="142"/>
      <c r="AJ242" s="142"/>
      <c r="AK242" s="142"/>
      <c r="AL242" s="8"/>
      <c r="AM242" s="8"/>
      <c r="AN242" s="8"/>
      <c r="AO242" s="8"/>
      <c r="AP242" s="8"/>
      <c r="AQ242" s="8"/>
      <c r="AR242" s="8"/>
      <c r="AS242" s="8"/>
      <c r="AT242" s="8"/>
      <c r="AU242" s="8"/>
      <c r="AV242" s="8"/>
      <c r="AW242" s="8"/>
      <c r="AX242" s="8"/>
      <c r="AY242" s="8"/>
      <c r="AZ242" s="148"/>
      <c r="BA242" s="10"/>
      <c r="BB242" s="10"/>
      <c r="BC242" s="10"/>
      <c r="BD242" s="10"/>
      <c r="BE242" s="10"/>
      <c r="BF242" s="10"/>
      <c r="BG242" s="10"/>
      <c r="BH242" s="10"/>
      <c r="BI242" s="10"/>
      <c r="BJ242" s="10"/>
    </row>
    <row r="243" spans="1:62" ht="93" customHeight="1" x14ac:dyDescent="0.25">
      <c r="A243" s="3"/>
      <c r="B243" s="3"/>
      <c r="C243" s="3"/>
      <c r="D243" s="3"/>
      <c r="E243" s="3"/>
      <c r="F243" s="141"/>
      <c r="G243" s="3"/>
      <c r="H243" s="3"/>
      <c r="I243" s="3"/>
      <c r="J243" s="3"/>
      <c r="K243" s="3"/>
      <c r="L243" s="3"/>
      <c r="M243" s="3"/>
      <c r="N243" s="3"/>
      <c r="O243" s="3"/>
      <c r="P243" s="3"/>
      <c r="Q243" s="3"/>
      <c r="R243" s="3"/>
      <c r="S243" s="3"/>
      <c r="T243" s="3"/>
      <c r="U243" s="141"/>
      <c r="V243" s="142"/>
      <c r="W243" s="142"/>
      <c r="X243" s="142"/>
      <c r="Y243" s="142"/>
      <c r="Z243" s="142"/>
      <c r="AA243" s="142"/>
      <c r="AB243" s="142"/>
      <c r="AC243" s="142"/>
      <c r="AD243" s="142"/>
      <c r="AE243" s="142"/>
      <c r="AF243" s="142"/>
      <c r="AG243" s="142"/>
      <c r="AH243" s="142"/>
      <c r="AI243" s="142"/>
      <c r="AJ243" s="142"/>
      <c r="AK243" s="142"/>
      <c r="AL243" s="8"/>
      <c r="AM243" s="8"/>
      <c r="AN243" s="8"/>
      <c r="AO243" s="8"/>
      <c r="AP243" s="8"/>
      <c r="AQ243" s="8"/>
      <c r="AR243" s="8"/>
      <c r="AS243" s="8"/>
      <c r="AT243" s="8"/>
      <c r="AU243" s="8"/>
      <c r="AV243" s="8"/>
      <c r="AW243" s="8"/>
      <c r="AX243" s="8"/>
      <c r="AY243" s="8"/>
      <c r="AZ243" s="148"/>
      <c r="BA243" s="10"/>
      <c r="BB243" s="10"/>
      <c r="BC243" s="10"/>
      <c r="BD243" s="10"/>
      <c r="BE243" s="10"/>
      <c r="BF243" s="10"/>
      <c r="BG243" s="10"/>
      <c r="BH243" s="10"/>
      <c r="BI243" s="10"/>
      <c r="BJ243" s="10"/>
    </row>
    <row r="244" spans="1:62" ht="93" customHeight="1" x14ac:dyDescent="0.25">
      <c r="A244" s="3"/>
      <c r="B244" s="3"/>
      <c r="C244" s="3"/>
      <c r="D244" s="3"/>
      <c r="E244" s="3"/>
      <c r="F244" s="141"/>
      <c r="G244" s="3"/>
      <c r="H244" s="3"/>
      <c r="I244" s="3"/>
      <c r="J244" s="3"/>
      <c r="K244" s="3"/>
      <c r="L244" s="3"/>
      <c r="M244" s="3"/>
      <c r="N244" s="3"/>
      <c r="O244" s="3"/>
      <c r="P244" s="3"/>
      <c r="Q244" s="3"/>
      <c r="R244" s="3"/>
      <c r="S244" s="3"/>
      <c r="T244" s="3"/>
      <c r="U244" s="141"/>
      <c r="V244" s="142"/>
      <c r="W244" s="142"/>
      <c r="X244" s="142"/>
      <c r="Y244" s="142"/>
      <c r="Z244" s="142"/>
      <c r="AA244" s="142"/>
      <c r="AB244" s="142"/>
      <c r="AC244" s="142"/>
      <c r="AD244" s="142"/>
      <c r="AE244" s="142"/>
      <c r="AF244" s="142"/>
      <c r="AG244" s="142"/>
      <c r="AH244" s="142"/>
      <c r="AI244" s="142"/>
      <c r="AJ244" s="142"/>
      <c r="AK244" s="142"/>
      <c r="AL244" s="8"/>
      <c r="AM244" s="8"/>
      <c r="AN244" s="8"/>
      <c r="AO244" s="8"/>
      <c r="AP244" s="8"/>
      <c r="AQ244" s="8"/>
      <c r="AR244" s="8"/>
      <c r="AS244" s="8"/>
      <c r="AT244" s="8"/>
      <c r="AU244" s="8"/>
      <c r="AV244" s="8"/>
      <c r="AW244" s="8"/>
      <c r="AX244" s="8"/>
      <c r="AY244" s="8"/>
      <c r="AZ244" s="148"/>
      <c r="BA244" s="10"/>
      <c r="BB244" s="10"/>
      <c r="BC244" s="10"/>
      <c r="BD244" s="10"/>
      <c r="BE244" s="10"/>
      <c r="BF244" s="10"/>
      <c r="BG244" s="10"/>
      <c r="BH244" s="10"/>
      <c r="BI244" s="10"/>
      <c r="BJ244" s="10"/>
    </row>
    <row r="245" spans="1:62" ht="93" customHeight="1" x14ac:dyDescent="0.25">
      <c r="A245" s="3"/>
      <c r="B245" s="3"/>
      <c r="C245" s="3"/>
      <c r="D245" s="3"/>
      <c r="E245" s="3"/>
      <c r="F245" s="141"/>
      <c r="G245" s="3"/>
      <c r="H245" s="3"/>
      <c r="I245" s="3"/>
      <c r="J245" s="3"/>
      <c r="K245" s="3"/>
      <c r="L245" s="3"/>
      <c r="M245" s="3"/>
      <c r="N245" s="3"/>
      <c r="O245" s="3"/>
      <c r="P245" s="3"/>
      <c r="Q245" s="3"/>
      <c r="R245" s="3"/>
      <c r="S245" s="3"/>
      <c r="T245" s="3"/>
      <c r="U245" s="141"/>
      <c r="V245" s="142"/>
      <c r="W245" s="142"/>
      <c r="X245" s="142"/>
      <c r="Y245" s="142"/>
      <c r="Z245" s="142"/>
      <c r="AA245" s="142"/>
      <c r="AB245" s="142"/>
      <c r="AC245" s="142"/>
      <c r="AD245" s="142"/>
      <c r="AE245" s="142"/>
      <c r="AF245" s="142"/>
      <c r="AG245" s="142"/>
      <c r="AH245" s="142"/>
      <c r="AI245" s="142"/>
      <c r="AJ245" s="142"/>
      <c r="AK245" s="142"/>
      <c r="AL245" s="8"/>
      <c r="AM245" s="8"/>
      <c r="AN245" s="8"/>
      <c r="AO245" s="8"/>
      <c r="AP245" s="8"/>
      <c r="AQ245" s="8"/>
      <c r="AR245" s="8"/>
      <c r="AS245" s="8"/>
      <c r="AT245" s="8"/>
      <c r="AU245" s="8"/>
      <c r="AV245" s="8"/>
      <c r="AW245" s="8"/>
      <c r="AX245" s="8"/>
      <c r="AY245" s="8"/>
      <c r="AZ245" s="148"/>
      <c r="BA245" s="10"/>
      <c r="BB245" s="10"/>
      <c r="BC245" s="10"/>
      <c r="BD245" s="10"/>
      <c r="BE245" s="10"/>
      <c r="BF245" s="10"/>
      <c r="BG245" s="10"/>
      <c r="BH245" s="10"/>
      <c r="BI245" s="10"/>
      <c r="BJ245" s="10"/>
    </row>
    <row r="246" spans="1:62" ht="93" customHeight="1" x14ac:dyDescent="0.25">
      <c r="A246" s="3"/>
      <c r="B246" s="3"/>
      <c r="C246" s="3"/>
      <c r="D246" s="3"/>
      <c r="E246" s="3"/>
      <c r="F246" s="141"/>
      <c r="G246" s="3"/>
      <c r="H246" s="3"/>
      <c r="I246" s="3"/>
      <c r="J246" s="3"/>
      <c r="K246" s="3"/>
      <c r="L246" s="3"/>
      <c r="M246" s="3"/>
      <c r="N246" s="3"/>
      <c r="O246" s="3"/>
      <c r="P246" s="3"/>
      <c r="Q246" s="3"/>
      <c r="R246" s="3"/>
      <c r="S246" s="3"/>
      <c r="T246" s="3"/>
      <c r="U246" s="141"/>
      <c r="V246" s="142"/>
      <c r="W246" s="142"/>
      <c r="X246" s="142"/>
      <c r="Y246" s="142"/>
      <c r="Z246" s="142"/>
      <c r="AA246" s="142"/>
      <c r="AB246" s="142"/>
      <c r="AC246" s="142"/>
      <c r="AD246" s="142"/>
      <c r="AE246" s="142"/>
      <c r="AF246" s="142"/>
      <c r="AG246" s="142"/>
      <c r="AH246" s="142"/>
      <c r="AI246" s="142"/>
      <c r="AJ246" s="142"/>
      <c r="AK246" s="142"/>
      <c r="AL246" s="8"/>
      <c r="AM246" s="8"/>
      <c r="AN246" s="8"/>
      <c r="AO246" s="8"/>
      <c r="AP246" s="8"/>
      <c r="AQ246" s="8"/>
      <c r="AR246" s="8"/>
      <c r="AS246" s="8"/>
      <c r="AT246" s="8"/>
      <c r="AU246" s="8"/>
      <c r="AV246" s="8"/>
      <c r="AW246" s="8"/>
      <c r="AX246" s="8"/>
      <c r="AY246" s="8"/>
      <c r="AZ246" s="148"/>
      <c r="BA246" s="10"/>
      <c r="BB246" s="10"/>
      <c r="BC246" s="10"/>
      <c r="BD246" s="10"/>
      <c r="BE246" s="10"/>
      <c r="BF246" s="10"/>
      <c r="BG246" s="10"/>
      <c r="BH246" s="10"/>
      <c r="BI246" s="10"/>
      <c r="BJ246" s="10"/>
    </row>
    <row r="247" spans="1:62" ht="93" customHeight="1" x14ac:dyDescent="0.25">
      <c r="A247" s="3"/>
      <c r="B247" s="3"/>
      <c r="C247" s="3"/>
      <c r="D247" s="3"/>
      <c r="E247" s="3"/>
      <c r="F247" s="141"/>
      <c r="G247" s="3"/>
      <c r="H247" s="3"/>
      <c r="I247" s="3"/>
      <c r="J247" s="3"/>
      <c r="K247" s="3"/>
      <c r="L247" s="3"/>
      <c r="M247" s="3"/>
      <c r="N247" s="3"/>
      <c r="O247" s="3"/>
      <c r="P247" s="3"/>
      <c r="Q247" s="3"/>
      <c r="R247" s="3"/>
      <c r="S247" s="3"/>
      <c r="T247" s="3"/>
      <c r="U247" s="141"/>
      <c r="V247" s="142"/>
      <c r="W247" s="142"/>
      <c r="X247" s="142"/>
      <c r="Y247" s="142"/>
      <c r="Z247" s="142"/>
      <c r="AA247" s="142"/>
      <c r="AB247" s="142"/>
      <c r="AC247" s="142"/>
      <c r="AD247" s="142"/>
      <c r="AE247" s="142"/>
      <c r="AF247" s="142"/>
      <c r="AG247" s="142"/>
      <c r="AH247" s="142"/>
      <c r="AI247" s="142"/>
      <c r="AJ247" s="142"/>
      <c r="AK247" s="142"/>
      <c r="AL247" s="8"/>
      <c r="AM247" s="8"/>
      <c r="AN247" s="8"/>
      <c r="AO247" s="8"/>
      <c r="AP247" s="8"/>
      <c r="AQ247" s="8"/>
      <c r="AR247" s="8"/>
      <c r="AS247" s="8"/>
      <c r="AT247" s="8"/>
      <c r="AU247" s="8"/>
      <c r="AV247" s="8"/>
      <c r="AW247" s="8"/>
      <c r="AX247" s="8"/>
      <c r="AY247" s="8"/>
      <c r="AZ247" s="148"/>
      <c r="BA247" s="10"/>
      <c r="BB247" s="10"/>
      <c r="BC247" s="10"/>
      <c r="BD247" s="10"/>
      <c r="BE247" s="10"/>
      <c r="BF247" s="10"/>
      <c r="BG247" s="10"/>
      <c r="BH247" s="10"/>
      <c r="BI247" s="10"/>
      <c r="BJ247" s="10"/>
    </row>
    <row r="248" spans="1:62" ht="93" customHeight="1" x14ac:dyDescent="0.25">
      <c r="A248" s="3"/>
      <c r="B248" s="3"/>
      <c r="C248" s="3"/>
      <c r="D248" s="3"/>
      <c r="E248" s="3"/>
      <c r="F248" s="141"/>
      <c r="G248" s="3"/>
      <c r="H248" s="3"/>
      <c r="I248" s="3"/>
      <c r="J248" s="3"/>
      <c r="K248" s="3"/>
      <c r="L248" s="3"/>
      <c r="M248" s="3"/>
      <c r="N248" s="3"/>
      <c r="O248" s="3"/>
      <c r="P248" s="3"/>
      <c r="Q248" s="3"/>
      <c r="R248" s="3"/>
      <c r="S248" s="3"/>
      <c r="T248" s="3"/>
      <c r="U248" s="141"/>
      <c r="V248" s="142"/>
      <c r="W248" s="142"/>
      <c r="X248" s="142"/>
      <c r="Y248" s="142"/>
      <c r="Z248" s="142"/>
      <c r="AA248" s="142"/>
      <c r="AB248" s="142"/>
      <c r="AC248" s="142"/>
      <c r="AD248" s="142"/>
      <c r="AE248" s="142"/>
      <c r="AF248" s="142"/>
      <c r="AG248" s="142"/>
      <c r="AH248" s="142"/>
      <c r="AI248" s="142"/>
      <c r="AJ248" s="142"/>
      <c r="AK248" s="142"/>
      <c r="AL248" s="8"/>
      <c r="AM248" s="8"/>
      <c r="AN248" s="8"/>
      <c r="AO248" s="8"/>
      <c r="AP248" s="8"/>
      <c r="AQ248" s="8"/>
      <c r="AR248" s="8"/>
      <c r="AS248" s="8"/>
      <c r="AT248" s="8"/>
      <c r="AU248" s="8"/>
      <c r="AV248" s="8"/>
      <c r="AW248" s="8"/>
      <c r="AX248" s="8"/>
      <c r="AY248" s="8"/>
      <c r="AZ248" s="148"/>
      <c r="BA248" s="10"/>
      <c r="BB248" s="10"/>
      <c r="BC248" s="10"/>
      <c r="BD248" s="10"/>
      <c r="BE248" s="10"/>
      <c r="BF248" s="10"/>
      <c r="BG248" s="10"/>
      <c r="BH248" s="10"/>
      <c r="BI248" s="10"/>
      <c r="BJ248" s="10"/>
    </row>
    <row r="249" spans="1:62" ht="93" customHeight="1" x14ac:dyDescent="0.25">
      <c r="A249" s="3"/>
      <c r="B249" s="3"/>
      <c r="C249" s="3"/>
      <c r="D249" s="3"/>
      <c r="E249" s="3"/>
      <c r="F249" s="141"/>
      <c r="G249" s="3"/>
      <c r="H249" s="3"/>
      <c r="I249" s="3"/>
      <c r="J249" s="3"/>
      <c r="K249" s="3"/>
      <c r="L249" s="3"/>
      <c r="M249" s="3"/>
      <c r="N249" s="3"/>
      <c r="O249" s="3"/>
      <c r="P249" s="3"/>
      <c r="Q249" s="3"/>
      <c r="R249" s="3"/>
      <c r="S249" s="3"/>
      <c r="T249" s="3"/>
      <c r="U249" s="141"/>
      <c r="V249" s="142"/>
      <c r="W249" s="142"/>
      <c r="X249" s="142"/>
      <c r="Y249" s="142"/>
      <c r="Z249" s="142"/>
      <c r="AA249" s="142"/>
      <c r="AB249" s="142"/>
      <c r="AC249" s="142"/>
      <c r="AD249" s="142"/>
      <c r="AE249" s="142"/>
      <c r="AF249" s="142"/>
      <c r="AG249" s="142"/>
      <c r="AH249" s="142"/>
      <c r="AI249" s="142"/>
      <c r="AJ249" s="142"/>
      <c r="AK249" s="142"/>
      <c r="AL249" s="8"/>
      <c r="AM249" s="8"/>
      <c r="AN249" s="8"/>
      <c r="AO249" s="8"/>
      <c r="AP249" s="8"/>
      <c r="AQ249" s="8"/>
      <c r="AR249" s="8"/>
      <c r="AS249" s="8"/>
      <c r="AT249" s="8"/>
      <c r="AU249" s="8"/>
      <c r="AV249" s="8"/>
      <c r="AW249" s="8"/>
      <c r="AX249" s="8"/>
      <c r="AY249" s="8"/>
      <c r="AZ249" s="148"/>
      <c r="BA249" s="10"/>
      <c r="BB249" s="10"/>
      <c r="BC249" s="10"/>
      <c r="BD249" s="10"/>
      <c r="BE249" s="10"/>
      <c r="BF249" s="10"/>
      <c r="BG249" s="10"/>
      <c r="BH249" s="10"/>
      <c r="BI249" s="10"/>
      <c r="BJ249" s="10"/>
    </row>
    <row r="250" spans="1:62" ht="93" customHeight="1" x14ac:dyDescent="0.25">
      <c r="A250" s="3"/>
      <c r="B250" s="3"/>
      <c r="C250" s="3"/>
      <c r="D250" s="3"/>
      <c r="E250" s="3"/>
      <c r="F250" s="141"/>
      <c r="G250" s="3"/>
      <c r="H250" s="3"/>
      <c r="I250" s="3"/>
      <c r="J250" s="3"/>
      <c r="K250" s="3"/>
      <c r="L250" s="3"/>
      <c r="M250" s="3"/>
      <c r="N250" s="3"/>
      <c r="O250" s="3"/>
      <c r="P250" s="3"/>
      <c r="Q250" s="3"/>
      <c r="R250" s="3"/>
      <c r="S250" s="3"/>
      <c r="T250" s="3"/>
      <c r="U250" s="141"/>
      <c r="V250" s="142"/>
      <c r="W250" s="142"/>
      <c r="X250" s="142"/>
      <c r="Y250" s="142"/>
      <c r="Z250" s="142"/>
      <c r="AA250" s="142"/>
      <c r="AB250" s="142"/>
      <c r="AC250" s="142"/>
      <c r="AD250" s="142"/>
      <c r="AE250" s="142"/>
      <c r="AF250" s="142"/>
      <c r="AG250" s="142"/>
      <c r="AH250" s="142"/>
      <c r="AI250" s="142"/>
      <c r="AJ250" s="142"/>
      <c r="AK250" s="142"/>
      <c r="AL250" s="8"/>
      <c r="AM250" s="8"/>
      <c r="AN250" s="8"/>
      <c r="AO250" s="8"/>
      <c r="AP250" s="8"/>
      <c r="AQ250" s="8"/>
      <c r="AR250" s="8"/>
      <c r="AS250" s="8"/>
      <c r="AT250" s="8"/>
      <c r="AU250" s="8"/>
      <c r="AV250" s="8"/>
      <c r="AW250" s="8"/>
      <c r="AX250" s="8"/>
      <c r="AY250" s="8"/>
      <c r="AZ250" s="148"/>
      <c r="BA250" s="10"/>
      <c r="BB250" s="10"/>
      <c r="BC250" s="10"/>
      <c r="BD250" s="10"/>
      <c r="BE250" s="10"/>
      <c r="BF250" s="10"/>
      <c r="BG250" s="10"/>
      <c r="BH250" s="10"/>
      <c r="BI250" s="10"/>
      <c r="BJ250" s="10"/>
    </row>
    <row r="251" spans="1:62" ht="93" customHeight="1" x14ac:dyDescent="0.25">
      <c r="A251" s="3"/>
      <c r="B251" s="3"/>
      <c r="C251" s="3"/>
      <c r="D251" s="3"/>
      <c r="E251" s="3"/>
      <c r="F251" s="141"/>
      <c r="G251" s="3"/>
      <c r="H251" s="3"/>
      <c r="I251" s="3"/>
      <c r="J251" s="3"/>
      <c r="K251" s="3"/>
      <c r="L251" s="3"/>
      <c r="M251" s="3"/>
      <c r="N251" s="3"/>
      <c r="O251" s="3"/>
      <c r="P251" s="3"/>
      <c r="Q251" s="3"/>
      <c r="R251" s="3"/>
      <c r="S251" s="3"/>
      <c r="T251" s="3"/>
      <c r="U251" s="141"/>
      <c r="V251" s="142"/>
      <c r="W251" s="142"/>
      <c r="X251" s="142"/>
      <c r="Y251" s="142"/>
      <c r="Z251" s="142"/>
      <c r="AA251" s="142"/>
      <c r="AB251" s="142"/>
      <c r="AC251" s="142"/>
      <c r="AD251" s="142"/>
      <c r="AE251" s="142"/>
      <c r="AF251" s="142"/>
      <c r="AG251" s="142"/>
      <c r="AH251" s="142"/>
      <c r="AI251" s="142"/>
      <c r="AJ251" s="142"/>
      <c r="AK251" s="142"/>
      <c r="AL251" s="8"/>
      <c r="AM251" s="8"/>
      <c r="AN251" s="8"/>
      <c r="AO251" s="8"/>
      <c r="AP251" s="8"/>
      <c r="AQ251" s="8"/>
      <c r="AR251" s="8"/>
      <c r="AS251" s="8"/>
      <c r="AT251" s="8"/>
      <c r="AU251" s="8"/>
      <c r="AV251" s="8"/>
      <c r="AW251" s="8"/>
      <c r="AX251" s="8"/>
      <c r="AY251" s="8"/>
      <c r="AZ251" s="148"/>
      <c r="BA251" s="10"/>
      <c r="BB251" s="10"/>
      <c r="BC251" s="10"/>
      <c r="BD251" s="10"/>
      <c r="BE251" s="10"/>
      <c r="BF251" s="10"/>
      <c r="BG251" s="10"/>
      <c r="BH251" s="10"/>
      <c r="BI251" s="10"/>
      <c r="BJ251" s="10"/>
    </row>
    <row r="252" spans="1:62" ht="93" customHeight="1" x14ac:dyDescent="0.25">
      <c r="A252" s="3"/>
      <c r="B252" s="3"/>
      <c r="C252" s="3"/>
      <c r="D252" s="3"/>
      <c r="E252" s="3"/>
      <c r="F252" s="141"/>
      <c r="G252" s="3"/>
      <c r="H252" s="3"/>
      <c r="I252" s="3"/>
      <c r="J252" s="3"/>
      <c r="K252" s="3"/>
      <c r="L252" s="3"/>
      <c r="M252" s="3"/>
      <c r="N252" s="3"/>
      <c r="O252" s="3"/>
      <c r="P252" s="3"/>
      <c r="Q252" s="3"/>
      <c r="R252" s="3"/>
      <c r="S252" s="3"/>
      <c r="T252" s="3"/>
      <c r="U252" s="141"/>
      <c r="V252" s="142"/>
      <c r="W252" s="142"/>
      <c r="X252" s="142"/>
      <c r="Y252" s="142"/>
      <c r="Z252" s="142"/>
      <c r="AA252" s="142"/>
      <c r="AB252" s="142"/>
      <c r="AC252" s="142"/>
      <c r="AD252" s="142"/>
      <c r="AE252" s="142"/>
      <c r="AF252" s="142"/>
      <c r="AG252" s="142"/>
      <c r="AH252" s="142"/>
      <c r="AI252" s="142"/>
      <c r="AJ252" s="142"/>
      <c r="AK252" s="142"/>
      <c r="AL252" s="8"/>
      <c r="AM252" s="8"/>
      <c r="AN252" s="8"/>
      <c r="AO252" s="8"/>
      <c r="AP252" s="8"/>
      <c r="AQ252" s="8"/>
      <c r="AR252" s="8"/>
      <c r="AS252" s="8"/>
      <c r="AT252" s="8"/>
      <c r="AU252" s="8"/>
      <c r="AV252" s="8"/>
      <c r="AW252" s="8"/>
      <c r="AX252" s="8"/>
      <c r="AY252" s="8"/>
      <c r="AZ252" s="148"/>
      <c r="BA252" s="10"/>
      <c r="BB252" s="10"/>
      <c r="BC252" s="10"/>
      <c r="BD252" s="10"/>
      <c r="BE252" s="10"/>
      <c r="BF252" s="10"/>
      <c r="BG252" s="10"/>
      <c r="BH252" s="10"/>
      <c r="BI252" s="10"/>
      <c r="BJ252" s="10"/>
    </row>
    <row r="253" spans="1:62" ht="93" customHeight="1" x14ac:dyDescent="0.25">
      <c r="A253" s="3"/>
      <c r="B253" s="3"/>
      <c r="C253" s="3"/>
      <c r="D253" s="3"/>
      <c r="E253" s="3"/>
      <c r="F253" s="141"/>
      <c r="G253" s="3"/>
      <c r="H253" s="3"/>
      <c r="I253" s="3"/>
      <c r="J253" s="3"/>
      <c r="K253" s="3"/>
      <c r="L253" s="3"/>
      <c r="M253" s="3"/>
      <c r="N253" s="3"/>
      <c r="O253" s="3"/>
      <c r="P253" s="3"/>
      <c r="Q253" s="3"/>
      <c r="R253" s="3"/>
      <c r="S253" s="3"/>
      <c r="T253" s="3"/>
      <c r="U253" s="141"/>
      <c r="V253" s="142"/>
      <c r="W253" s="142"/>
      <c r="X253" s="142"/>
      <c r="Y253" s="142"/>
      <c r="Z253" s="142"/>
      <c r="AA253" s="142"/>
      <c r="AB253" s="142"/>
      <c r="AC253" s="142"/>
      <c r="AD253" s="142"/>
      <c r="AE253" s="142"/>
      <c r="AF253" s="142"/>
      <c r="AG253" s="142"/>
      <c r="AH253" s="142"/>
      <c r="AI253" s="142"/>
      <c r="AJ253" s="142"/>
      <c r="AK253" s="142"/>
      <c r="AL253" s="8"/>
      <c r="AM253" s="8"/>
      <c r="AN253" s="8"/>
      <c r="AO253" s="8"/>
      <c r="AP253" s="8"/>
      <c r="AQ253" s="8"/>
      <c r="AR253" s="8"/>
      <c r="AS253" s="8"/>
      <c r="AT253" s="8"/>
      <c r="AU253" s="8"/>
      <c r="AV253" s="8"/>
      <c r="AW253" s="8"/>
      <c r="AX253" s="8"/>
      <c r="AY253" s="8"/>
      <c r="AZ253" s="148"/>
      <c r="BA253" s="10"/>
      <c r="BB253" s="10"/>
      <c r="BC253" s="10"/>
      <c r="BD253" s="10"/>
      <c r="BE253" s="10"/>
      <c r="BF253" s="10"/>
      <c r="BG253" s="10"/>
      <c r="BH253" s="10"/>
      <c r="BI253" s="10"/>
      <c r="BJ253" s="10"/>
    </row>
    <row r="254" spans="1:62" ht="93" customHeight="1" x14ac:dyDescent="0.25">
      <c r="A254" s="3"/>
      <c r="B254" s="3"/>
      <c r="C254" s="3"/>
      <c r="D254" s="3"/>
      <c r="E254" s="3"/>
      <c r="F254" s="141"/>
      <c r="G254" s="3"/>
      <c r="H254" s="3"/>
      <c r="I254" s="3"/>
      <c r="J254" s="3"/>
      <c r="K254" s="3"/>
      <c r="L254" s="3"/>
      <c r="M254" s="3"/>
      <c r="N254" s="3"/>
      <c r="O254" s="3"/>
      <c r="P254" s="3"/>
      <c r="Q254" s="3"/>
      <c r="R254" s="3"/>
      <c r="S254" s="3"/>
      <c r="T254" s="3"/>
      <c r="U254" s="141"/>
      <c r="V254" s="142"/>
      <c r="W254" s="142"/>
      <c r="X254" s="142"/>
      <c r="Y254" s="142"/>
      <c r="Z254" s="142"/>
      <c r="AA254" s="142"/>
      <c r="AB254" s="142"/>
      <c r="AC254" s="142"/>
      <c r="AD254" s="142"/>
      <c r="AE254" s="142"/>
      <c r="AF254" s="142"/>
      <c r="AG254" s="142"/>
      <c r="AH254" s="142"/>
      <c r="AI254" s="142"/>
      <c r="AJ254" s="142"/>
      <c r="AK254" s="142"/>
      <c r="AL254" s="8"/>
      <c r="AM254" s="8"/>
      <c r="AN254" s="8"/>
      <c r="AO254" s="8"/>
      <c r="AP254" s="8"/>
      <c r="AQ254" s="8"/>
      <c r="AR254" s="8"/>
      <c r="AS254" s="8"/>
      <c r="AT254" s="8"/>
      <c r="AU254" s="8"/>
      <c r="AV254" s="8"/>
      <c r="AW254" s="8"/>
      <c r="AX254" s="8"/>
      <c r="AY254" s="8"/>
      <c r="AZ254" s="148"/>
      <c r="BA254" s="10"/>
      <c r="BB254" s="10"/>
      <c r="BC254" s="10"/>
      <c r="BD254" s="10"/>
      <c r="BE254" s="10"/>
      <c r="BF254" s="10"/>
      <c r="BG254" s="10"/>
      <c r="BH254" s="10"/>
      <c r="BI254" s="10"/>
      <c r="BJ254" s="10"/>
    </row>
    <row r="255" spans="1:62" ht="93" customHeight="1" x14ac:dyDescent="0.25">
      <c r="A255" s="3"/>
      <c r="B255" s="3"/>
      <c r="C255" s="3"/>
      <c r="D255" s="3"/>
      <c r="E255" s="3"/>
      <c r="F255" s="141"/>
      <c r="G255" s="3"/>
      <c r="H255" s="3"/>
      <c r="I255" s="3"/>
      <c r="J255" s="3"/>
      <c r="K255" s="3"/>
      <c r="L255" s="3"/>
      <c r="M255" s="3"/>
      <c r="N255" s="3"/>
      <c r="O255" s="3"/>
      <c r="P255" s="3"/>
      <c r="Q255" s="3"/>
      <c r="R255" s="3"/>
      <c r="S255" s="3"/>
      <c r="T255" s="3"/>
      <c r="U255" s="141"/>
      <c r="V255" s="142"/>
      <c r="W255" s="142"/>
      <c r="X255" s="142"/>
      <c r="Y255" s="142"/>
      <c r="Z255" s="142"/>
      <c r="AA255" s="142"/>
      <c r="AB255" s="142"/>
      <c r="AC255" s="142"/>
      <c r="AD255" s="142"/>
      <c r="AE255" s="142"/>
      <c r="AF255" s="142"/>
      <c r="AG255" s="142"/>
      <c r="AH255" s="142"/>
      <c r="AI255" s="142"/>
      <c r="AJ255" s="142"/>
      <c r="AK255" s="142"/>
      <c r="AL255" s="8"/>
      <c r="AM255" s="8"/>
      <c r="AN255" s="8"/>
      <c r="AO255" s="8"/>
      <c r="AP255" s="8"/>
      <c r="AQ255" s="8"/>
      <c r="AR255" s="8"/>
      <c r="AS255" s="8"/>
      <c r="AT255" s="8"/>
      <c r="AU255" s="8"/>
      <c r="AV255" s="8"/>
      <c r="AW255" s="8"/>
      <c r="AX255" s="8"/>
      <c r="AY255" s="8"/>
      <c r="AZ255" s="148"/>
      <c r="BA255" s="10"/>
      <c r="BB255" s="10"/>
      <c r="BC255" s="10"/>
      <c r="BD255" s="10"/>
      <c r="BE255" s="10"/>
      <c r="BF255" s="10"/>
      <c r="BG255" s="10"/>
      <c r="BH255" s="10"/>
      <c r="BI255" s="10"/>
      <c r="BJ255" s="10"/>
    </row>
    <row r="256" spans="1:62" ht="93" customHeight="1" x14ac:dyDescent="0.25">
      <c r="A256" s="3"/>
      <c r="B256" s="3"/>
      <c r="C256" s="3"/>
      <c r="D256" s="3"/>
      <c r="E256" s="3"/>
      <c r="F256" s="141"/>
      <c r="G256" s="3"/>
      <c r="H256" s="3"/>
      <c r="I256" s="3"/>
      <c r="J256" s="3"/>
      <c r="K256" s="3"/>
      <c r="L256" s="3"/>
      <c r="M256" s="3"/>
      <c r="N256" s="3"/>
      <c r="O256" s="3"/>
      <c r="P256" s="3"/>
      <c r="Q256" s="3"/>
      <c r="R256" s="3"/>
      <c r="S256" s="3"/>
      <c r="T256" s="3"/>
      <c r="U256" s="141"/>
      <c r="V256" s="142"/>
      <c r="W256" s="142"/>
      <c r="X256" s="142"/>
      <c r="Y256" s="142"/>
      <c r="Z256" s="142"/>
      <c r="AA256" s="142"/>
      <c r="AB256" s="142"/>
      <c r="AC256" s="142"/>
      <c r="AD256" s="142"/>
      <c r="AE256" s="142"/>
      <c r="AF256" s="142"/>
      <c r="AG256" s="142"/>
      <c r="AH256" s="142"/>
      <c r="AI256" s="142"/>
      <c r="AJ256" s="142"/>
      <c r="AK256" s="142"/>
      <c r="AL256" s="8"/>
      <c r="AM256" s="8"/>
      <c r="AN256" s="8"/>
      <c r="AO256" s="8"/>
      <c r="AP256" s="8"/>
      <c r="AQ256" s="8"/>
      <c r="AR256" s="8"/>
      <c r="AS256" s="8"/>
      <c r="AT256" s="8"/>
      <c r="AU256" s="8"/>
      <c r="AV256" s="8"/>
      <c r="AW256" s="8"/>
      <c r="AX256" s="8"/>
      <c r="AY256" s="8"/>
      <c r="AZ256" s="148"/>
      <c r="BA256" s="10"/>
      <c r="BB256" s="10"/>
      <c r="BC256" s="10"/>
      <c r="BD256" s="10"/>
      <c r="BE256" s="10"/>
      <c r="BF256" s="10"/>
      <c r="BG256" s="10"/>
      <c r="BH256" s="10"/>
      <c r="BI256" s="10"/>
      <c r="BJ256" s="10"/>
    </row>
    <row r="257" spans="1:62" ht="93" customHeight="1" x14ac:dyDescent="0.25">
      <c r="A257" s="3"/>
      <c r="B257" s="3"/>
      <c r="C257" s="3"/>
      <c r="D257" s="3"/>
      <c r="E257" s="3"/>
      <c r="F257" s="141"/>
      <c r="G257" s="3"/>
      <c r="H257" s="3"/>
      <c r="I257" s="3"/>
      <c r="J257" s="3"/>
      <c r="K257" s="3"/>
      <c r="L257" s="3"/>
      <c r="M257" s="3"/>
      <c r="N257" s="3"/>
      <c r="O257" s="3"/>
      <c r="P257" s="3"/>
      <c r="Q257" s="3"/>
      <c r="R257" s="3"/>
      <c r="S257" s="3"/>
      <c r="T257" s="3"/>
      <c r="U257" s="141"/>
      <c r="V257" s="142"/>
      <c r="W257" s="142"/>
      <c r="X257" s="142"/>
      <c r="Y257" s="142"/>
      <c r="Z257" s="142"/>
      <c r="AA257" s="142"/>
      <c r="AB257" s="142"/>
      <c r="AC257" s="142"/>
      <c r="AD257" s="142"/>
      <c r="AE257" s="142"/>
      <c r="AF257" s="142"/>
      <c r="AG257" s="142"/>
      <c r="AH257" s="142"/>
      <c r="AI257" s="142"/>
      <c r="AJ257" s="142"/>
      <c r="AK257" s="142"/>
      <c r="AL257" s="8"/>
      <c r="AM257" s="8"/>
      <c r="AN257" s="8"/>
      <c r="AO257" s="8"/>
      <c r="AP257" s="8"/>
      <c r="AQ257" s="8"/>
      <c r="AR257" s="8"/>
      <c r="AS257" s="8"/>
      <c r="AT257" s="8"/>
      <c r="AU257" s="8"/>
      <c r="AV257" s="8"/>
      <c r="AW257" s="8"/>
      <c r="AX257" s="8"/>
      <c r="AY257" s="8"/>
      <c r="AZ257" s="148"/>
      <c r="BA257" s="10"/>
      <c r="BB257" s="10"/>
      <c r="BC257" s="10"/>
      <c r="BD257" s="10"/>
      <c r="BE257" s="10"/>
      <c r="BF257" s="10"/>
      <c r="BG257" s="10"/>
      <c r="BH257" s="10"/>
      <c r="BI257" s="10"/>
      <c r="BJ257" s="10"/>
    </row>
    <row r="258" spans="1:62" ht="93" customHeight="1" x14ac:dyDescent="0.25">
      <c r="A258" s="3"/>
      <c r="B258" s="3"/>
      <c r="C258" s="3"/>
      <c r="D258" s="3"/>
      <c r="E258" s="3"/>
      <c r="F258" s="141"/>
      <c r="G258" s="3"/>
      <c r="H258" s="3"/>
      <c r="I258" s="3"/>
      <c r="J258" s="3"/>
      <c r="K258" s="3"/>
      <c r="L258" s="3"/>
      <c r="M258" s="3"/>
      <c r="N258" s="3"/>
      <c r="O258" s="3"/>
      <c r="P258" s="3"/>
      <c r="Q258" s="3"/>
      <c r="R258" s="3"/>
      <c r="S258" s="3"/>
      <c r="T258" s="3"/>
      <c r="U258" s="141"/>
      <c r="V258" s="142"/>
      <c r="W258" s="142"/>
      <c r="X258" s="142"/>
      <c r="Y258" s="142"/>
      <c r="Z258" s="142"/>
      <c r="AA258" s="142"/>
      <c r="AB258" s="142"/>
      <c r="AC258" s="142"/>
      <c r="AD258" s="142"/>
      <c r="AE258" s="142"/>
      <c r="AF258" s="142"/>
      <c r="AG258" s="142"/>
      <c r="AH258" s="142"/>
      <c r="AI258" s="142"/>
      <c r="AJ258" s="142"/>
      <c r="AK258" s="142"/>
      <c r="AL258" s="8"/>
      <c r="AM258" s="8"/>
      <c r="AN258" s="8"/>
      <c r="AO258" s="8"/>
      <c r="AP258" s="8"/>
      <c r="AQ258" s="8"/>
      <c r="AR258" s="8"/>
      <c r="AS258" s="8"/>
      <c r="AT258" s="8"/>
      <c r="AU258" s="8"/>
      <c r="AV258" s="8"/>
      <c r="AW258" s="8"/>
      <c r="AX258" s="8"/>
      <c r="AY258" s="8"/>
      <c r="AZ258" s="148"/>
      <c r="BA258" s="10"/>
      <c r="BB258" s="10"/>
      <c r="BC258" s="10"/>
      <c r="BD258" s="10"/>
      <c r="BE258" s="10"/>
      <c r="BF258" s="10"/>
      <c r="BG258" s="10"/>
      <c r="BH258" s="10"/>
      <c r="BI258" s="10"/>
      <c r="BJ258" s="10"/>
    </row>
    <row r="259" spans="1:62" ht="93" customHeight="1" x14ac:dyDescent="0.25">
      <c r="A259" s="3"/>
      <c r="B259" s="3"/>
      <c r="C259" s="3"/>
      <c r="D259" s="3"/>
      <c r="E259" s="3"/>
      <c r="F259" s="141"/>
      <c r="G259" s="3"/>
      <c r="H259" s="3"/>
      <c r="I259" s="3"/>
      <c r="J259" s="3"/>
      <c r="K259" s="3"/>
      <c r="L259" s="3"/>
      <c r="M259" s="3"/>
      <c r="N259" s="3"/>
      <c r="O259" s="3"/>
      <c r="P259" s="3"/>
      <c r="Q259" s="3"/>
      <c r="R259" s="3"/>
      <c r="S259" s="3"/>
      <c r="T259" s="3"/>
      <c r="U259" s="141"/>
      <c r="V259" s="142"/>
      <c r="W259" s="142"/>
      <c r="X259" s="142"/>
      <c r="Y259" s="142"/>
      <c r="Z259" s="142"/>
      <c r="AA259" s="142"/>
      <c r="AB259" s="142"/>
      <c r="AC259" s="142"/>
      <c r="AD259" s="142"/>
      <c r="AE259" s="142"/>
      <c r="AF259" s="142"/>
      <c r="AG259" s="142"/>
      <c r="AH259" s="142"/>
      <c r="AI259" s="142"/>
      <c r="AJ259" s="142"/>
      <c r="AK259" s="142"/>
      <c r="AL259" s="8"/>
      <c r="AM259" s="8"/>
      <c r="AN259" s="8"/>
      <c r="AO259" s="8"/>
      <c r="AP259" s="8"/>
      <c r="AQ259" s="8"/>
      <c r="AR259" s="8"/>
      <c r="AS259" s="8"/>
      <c r="AT259" s="8"/>
      <c r="AU259" s="8"/>
      <c r="AV259" s="8"/>
      <c r="AW259" s="8"/>
      <c r="AX259" s="8"/>
      <c r="AY259" s="8"/>
      <c r="AZ259" s="148"/>
      <c r="BA259" s="10"/>
      <c r="BB259" s="10"/>
      <c r="BC259" s="10"/>
      <c r="BD259" s="10"/>
      <c r="BE259" s="10"/>
      <c r="BF259" s="10"/>
      <c r="BG259" s="10"/>
      <c r="BH259" s="10"/>
      <c r="BI259" s="10"/>
      <c r="BJ259" s="10"/>
    </row>
    <row r="260" spans="1:62" ht="93" customHeight="1" x14ac:dyDescent="0.25">
      <c r="A260" s="3"/>
      <c r="B260" s="3"/>
      <c r="C260" s="3"/>
      <c r="D260" s="3"/>
      <c r="E260" s="3"/>
      <c r="F260" s="141"/>
      <c r="G260" s="3"/>
      <c r="H260" s="3"/>
      <c r="I260" s="3"/>
      <c r="J260" s="3"/>
      <c r="K260" s="3"/>
      <c r="L260" s="3"/>
      <c r="M260" s="3"/>
      <c r="N260" s="3"/>
      <c r="O260" s="3"/>
      <c r="P260" s="3"/>
      <c r="Q260" s="3"/>
      <c r="R260" s="3"/>
      <c r="S260" s="3"/>
      <c r="T260" s="3"/>
      <c r="U260" s="141"/>
      <c r="V260" s="142"/>
      <c r="W260" s="142"/>
      <c r="X260" s="142"/>
      <c r="Y260" s="142"/>
      <c r="Z260" s="142"/>
      <c r="AA260" s="142"/>
      <c r="AB260" s="142"/>
      <c r="AC260" s="142"/>
      <c r="AD260" s="142"/>
      <c r="AE260" s="142"/>
      <c r="AF260" s="142"/>
      <c r="AG260" s="142"/>
      <c r="AH260" s="142"/>
      <c r="AI260" s="142"/>
      <c r="AJ260" s="142"/>
      <c r="AK260" s="142"/>
      <c r="AL260" s="8"/>
      <c r="AM260" s="8"/>
      <c r="AN260" s="8"/>
      <c r="AO260" s="8"/>
      <c r="AP260" s="8"/>
      <c r="AQ260" s="8"/>
      <c r="AR260" s="8"/>
      <c r="AS260" s="8"/>
      <c r="AT260" s="8"/>
      <c r="AU260" s="8"/>
      <c r="AV260" s="8"/>
      <c r="AW260" s="8"/>
      <c r="AX260" s="8"/>
      <c r="AY260" s="8"/>
      <c r="AZ260" s="148"/>
      <c r="BA260" s="10"/>
      <c r="BB260" s="10"/>
      <c r="BC260" s="10"/>
      <c r="BD260" s="10"/>
      <c r="BE260" s="10"/>
      <c r="BF260" s="10"/>
      <c r="BG260" s="10"/>
      <c r="BH260" s="10"/>
      <c r="BI260" s="10"/>
      <c r="BJ260" s="10"/>
    </row>
    <row r="261" spans="1:62" ht="93" customHeight="1" x14ac:dyDescent="0.25">
      <c r="A261" s="3"/>
      <c r="B261" s="3"/>
      <c r="C261" s="3"/>
      <c r="D261" s="3"/>
      <c r="E261" s="3"/>
      <c r="F261" s="141"/>
      <c r="G261" s="3"/>
      <c r="H261" s="3"/>
      <c r="I261" s="3"/>
      <c r="J261" s="3"/>
      <c r="K261" s="3"/>
      <c r="L261" s="3"/>
      <c r="M261" s="3"/>
      <c r="N261" s="3"/>
      <c r="O261" s="3"/>
      <c r="P261" s="3"/>
      <c r="Q261" s="3"/>
      <c r="R261" s="3"/>
      <c r="S261" s="3"/>
      <c r="T261" s="3"/>
      <c r="U261" s="141"/>
      <c r="V261" s="142"/>
      <c r="W261" s="142"/>
      <c r="X261" s="142"/>
      <c r="Y261" s="142"/>
      <c r="Z261" s="142"/>
      <c r="AA261" s="142"/>
      <c r="AB261" s="142"/>
      <c r="AC261" s="142"/>
      <c r="AD261" s="142"/>
      <c r="AE261" s="142"/>
      <c r="AF261" s="142"/>
      <c r="AG261" s="142"/>
      <c r="AH261" s="142"/>
      <c r="AI261" s="142"/>
      <c r="AJ261" s="142"/>
      <c r="AK261" s="142"/>
      <c r="AL261" s="8"/>
      <c r="AM261" s="8"/>
      <c r="AN261" s="8"/>
      <c r="AO261" s="8"/>
      <c r="AP261" s="8"/>
      <c r="AQ261" s="8"/>
      <c r="AR261" s="8"/>
      <c r="AS261" s="8"/>
      <c r="AT261" s="8"/>
      <c r="AU261" s="8"/>
      <c r="AV261" s="8"/>
      <c r="AW261" s="8"/>
      <c r="AX261" s="8"/>
      <c r="AY261" s="8"/>
      <c r="AZ261" s="148"/>
      <c r="BA261" s="10"/>
      <c r="BB261" s="10"/>
      <c r="BC261" s="10"/>
      <c r="BD261" s="10"/>
      <c r="BE261" s="10"/>
      <c r="BF261" s="10"/>
      <c r="BG261" s="10"/>
      <c r="BH261" s="10"/>
      <c r="BI261" s="10"/>
      <c r="BJ261" s="10"/>
    </row>
    <row r="262" spans="1:62" ht="93" customHeight="1" x14ac:dyDescent="0.25">
      <c r="A262" s="3"/>
      <c r="B262" s="3"/>
      <c r="C262" s="3"/>
      <c r="D262" s="3"/>
      <c r="E262" s="3"/>
      <c r="F262" s="141"/>
      <c r="G262" s="3"/>
      <c r="H262" s="3"/>
      <c r="I262" s="3"/>
      <c r="J262" s="3"/>
      <c r="K262" s="3"/>
      <c r="L262" s="3"/>
      <c r="M262" s="3"/>
      <c r="N262" s="3"/>
      <c r="O262" s="3"/>
      <c r="P262" s="3"/>
      <c r="Q262" s="3"/>
      <c r="R262" s="3"/>
      <c r="S262" s="3"/>
      <c r="T262" s="3"/>
      <c r="U262" s="141"/>
      <c r="V262" s="142"/>
      <c r="W262" s="142"/>
      <c r="X262" s="142"/>
      <c r="Y262" s="142"/>
      <c r="Z262" s="142"/>
      <c r="AA262" s="142"/>
      <c r="AB262" s="142"/>
      <c r="AC262" s="142"/>
      <c r="AD262" s="142"/>
      <c r="AE262" s="142"/>
      <c r="AF262" s="142"/>
      <c r="AG262" s="142"/>
      <c r="AH262" s="142"/>
      <c r="AI262" s="142"/>
      <c r="AJ262" s="142"/>
      <c r="AK262" s="142"/>
      <c r="AL262" s="8"/>
      <c r="AM262" s="8"/>
      <c r="AN262" s="8"/>
      <c r="AO262" s="8"/>
      <c r="AP262" s="8"/>
      <c r="AQ262" s="8"/>
      <c r="AR262" s="8"/>
      <c r="AS262" s="8"/>
      <c r="AT262" s="8"/>
      <c r="AU262" s="8"/>
      <c r="AV262" s="8"/>
      <c r="AW262" s="8"/>
      <c r="AX262" s="8"/>
      <c r="AY262" s="8"/>
      <c r="AZ262" s="148"/>
      <c r="BA262" s="10"/>
      <c r="BB262" s="10"/>
      <c r="BC262" s="10"/>
      <c r="BD262" s="10"/>
      <c r="BE262" s="10"/>
      <c r="BF262" s="10"/>
      <c r="BG262" s="10"/>
      <c r="BH262" s="10"/>
      <c r="BI262" s="10"/>
      <c r="BJ262" s="10"/>
    </row>
    <row r="263" spans="1:62" ht="93" customHeight="1" x14ac:dyDescent="0.25">
      <c r="A263" s="3"/>
      <c r="B263" s="3"/>
      <c r="C263" s="3"/>
      <c r="D263" s="3"/>
      <c r="E263" s="3"/>
      <c r="F263" s="141"/>
      <c r="G263" s="3"/>
      <c r="H263" s="3"/>
      <c r="I263" s="3"/>
      <c r="J263" s="3"/>
      <c r="K263" s="3"/>
      <c r="L263" s="3"/>
      <c r="M263" s="3"/>
      <c r="N263" s="3"/>
      <c r="O263" s="3"/>
      <c r="P263" s="3"/>
      <c r="Q263" s="3"/>
      <c r="R263" s="3"/>
      <c r="S263" s="3"/>
      <c r="T263" s="3"/>
      <c r="U263" s="141"/>
      <c r="V263" s="142"/>
      <c r="W263" s="142"/>
      <c r="X263" s="142"/>
      <c r="Y263" s="142"/>
      <c r="Z263" s="142"/>
      <c r="AA263" s="142"/>
      <c r="AB263" s="142"/>
      <c r="AC263" s="142"/>
      <c r="AD263" s="142"/>
      <c r="AE263" s="142"/>
      <c r="AF263" s="142"/>
      <c r="AG263" s="142"/>
      <c r="AH263" s="142"/>
      <c r="AI263" s="142"/>
      <c r="AJ263" s="142"/>
      <c r="AK263" s="142"/>
      <c r="AL263" s="8"/>
      <c r="AM263" s="8"/>
      <c r="AN263" s="8"/>
      <c r="AO263" s="8"/>
      <c r="AP263" s="8"/>
      <c r="AQ263" s="8"/>
      <c r="AR263" s="8"/>
      <c r="AS263" s="8"/>
      <c r="AT263" s="8"/>
      <c r="AU263" s="8"/>
      <c r="AV263" s="8"/>
      <c r="AW263" s="8"/>
      <c r="AX263" s="8"/>
      <c r="AY263" s="8"/>
      <c r="AZ263" s="148"/>
      <c r="BA263" s="10"/>
      <c r="BB263" s="10"/>
      <c r="BC263" s="10"/>
      <c r="BD263" s="10"/>
      <c r="BE263" s="10"/>
      <c r="BF263" s="10"/>
      <c r="BG263" s="10"/>
      <c r="BH263" s="10"/>
      <c r="BI263" s="10"/>
      <c r="BJ263" s="10"/>
    </row>
    <row r="264" spans="1:62" ht="93" customHeight="1" x14ac:dyDescent="0.25">
      <c r="A264" s="3"/>
      <c r="B264" s="3"/>
      <c r="C264" s="3"/>
      <c r="D264" s="3"/>
      <c r="E264" s="3"/>
      <c r="F264" s="141"/>
      <c r="G264" s="3"/>
      <c r="H264" s="3"/>
      <c r="I264" s="3"/>
      <c r="J264" s="3"/>
      <c r="K264" s="3"/>
      <c r="L264" s="3"/>
      <c r="M264" s="3"/>
      <c r="N264" s="3"/>
      <c r="O264" s="3"/>
      <c r="P264" s="3"/>
      <c r="Q264" s="3"/>
      <c r="R264" s="3"/>
      <c r="S264" s="3"/>
      <c r="T264" s="3"/>
      <c r="U264" s="141"/>
      <c r="V264" s="142"/>
      <c r="W264" s="142"/>
      <c r="X264" s="142"/>
      <c r="Y264" s="142"/>
      <c r="Z264" s="142"/>
      <c r="AA264" s="142"/>
      <c r="AB264" s="142"/>
      <c r="AC264" s="142"/>
      <c r="AD264" s="142"/>
      <c r="AE264" s="142"/>
      <c r="AF264" s="142"/>
      <c r="AG264" s="142"/>
      <c r="AH264" s="142"/>
      <c r="AI264" s="142"/>
      <c r="AJ264" s="142"/>
      <c r="AK264" s="142"/>
      <c r="AL264" s="8"/>
      <c r="AM264" s="8"/>
      <c r="AN264" s="8"/>
      <c r="AO264" s="8"/>
      <c r="AP264" s="8"/>
      <c r="AQ264" s="8"/>
      <c r="AR264" s="8"/>
      <c r="AS264" s="8"/>
      <c r="AT264" s="8"/>
      <c r="AU264" s="8"/>
      <c r="AV264" s="8"/>
      <c r="AW264" s="8"/>
      <c r="AX264" s="8"/>
      <c r="AY264" s="8"/>
      <c r="AZ264" s="148"/>
      <c r="BA264" s="10"/>
      <c r="BB264" s="10"/>
      <c r="BC264" s="10"/>
      <c r="BD264" s="10"/>
      <c r="BE264" s="10"/>
      <c r="BF264" s="10"/>
      <c r="BG264" s="10"/>
      <c r="BH264" s="10"/>
      <c r="BI264" s="10"/>
      <c r="BJ264" s="10"/>
    </row>
    <row r="265" spans="1:62" ht="93" customHeight="1" x14ac:dyDescent="0.25">
      <c r="A265" s="3"/>
      <c r="B265" s="3"/>
      <c r="C265" s="3"/>
      <c r="D265" s="3"/>
      <c r="E265" s="3"/>
      <c r="F265" s="141"/>
      <c r="G265" s="3"/>
      <c r="H265" s="3"/>
      <c r="I265" s="3"/>
      <c r="J265" s="3"/>
      <c r="K265" s="3"/>
      <c r="L265" s="3"/>
      <c r="M265" s="3"/>
      <c r="N265" s="3"/>
      <c r="O265" s="3"/>
      <c r="P265" s="3"/>
      <c r="Q265" s="3"/>
      <c r="R265" s="3"/>
      <c r="S265" s="3"/>
      <c r="T265" s="3"/>
      <c r="U265" s="141"/>
      <c r="V265" s="142"/>
      <c r="W265" s="142"/>
      <c r="X265" s="142"/>
      <c r="Y265" s="142"/>
      <c r="Z265" s="142"/>
      <c r="AA265" s="142"/>
      <c r="AB265" s="142"/>
      <c r="AC265" s="142"/>
      <c r="AD265" s="142"/>
      <c r="AE265" s="142"/>
      <c r="AF265" s="142"/>
      <c r="AG265" s="142"/>
      <c r="AH265" s="142"/>
      <c r="AI265" s="142"/>
      <c r="AJ265" s="142"/>
      <c r="AK265" s="142"/>
      <c r="AL265" s="8"/>
      <c r="AM265" s="8"/>
      <c r="AN265" s="8"/>
      <c r="AO265" s="8"/>
      <c r="AP265" s="8"/>
      <c r="AQ265" s="8"/>
      <c r="AR265" s="8"/>
      <c r="AS265" s="8"/>
      <c r="AT265" s="8"/>
      <c r="AU265" s="8"/>
      <c r="AV265" s="8"/>
      <c r="AW265" s="8"/>
      <c r="AX265" s="8"/>
      <c r="AY265" s="8"/>
      <c r="AZ265" s="148"/>
      <c r="BA265" s="10"/>
      <c r="BB265" s="10"/>
      <c r="BC265" s="10"/>
      <c r="BD265" s="10"/>
      <c r="BE265" s="10"/>
      <c r="BF265" s="10"/>
      <c r="BG265" s="10"/>
      <c r="BH265" s="10"/>
      <c r="BI265" s="10"/>
      <c r="BJ265" s="10"/>
    </row>
    <row r="266" spans="1:62" ht="93" customHeight="1" x14ac:dyDescent="0.25">
      <c r="A266" s="3"/>
      <c r="B266" s="3"/>
      <c r="C266" s="3"/>
      <c r="D266" s="3"/>
      <c r="E266" s="3"/>
      <c r="F266" s="141"/>
      <c r="G266" s="3"/>
      <c r="H266" s="3"/>
      <c r="I266" s="3"/>
      <c r="J266" s="3"/>
      <c r="K266" s="3"/>
      <c r="L266" s="3"/>
      <c r="M266" s="3"/>
      <c r="N266" s="3"/>
      <c r="O266" s="3"/>
      <c r="P266" s="3"/>
      <c r="Q266" s="3"/>
      <c r="R266" s="3"/>
      <c r="S266" s="3"/>
      <c r="T266" s="3"/>
      <c r="U266" s="141"/>
      <c r="V266" s="142"/>
      <c r="W266" s="142"/>
      <c r="X266" s="142"/>
      <c r="Y266" s="142"/>
      <c r="Z266" s="142"/>
      <c r="AA266" s="142"/>
      <c r="AB266" s="142"/>
      <c r="AC266" s="142"/>
      <c r="AD266" s="142"/>
      <c r="AE266" s="142"/>
      <c r="AF266" s="142"/>
      <c r="AG266" s="142"/>
      <c r="AH266" s="142"/>
      <c r="AI266" s="142"/>
      <c r="AJ266" s="142"/>
      <c r="AK266" s="142"/>
      <c r="AL266" s="8"/>
      <c r="AM266" s="8"/>
      <c r="AN266" s="8"/>
      <c r="AO266" s="8"/>
      <c r="AP266" s="8"/>
      <c r="AQ266" s="8"/>
      <c r="AR266" s="8"/>
      <c r="AS266" s="8"/>
      <c r="AT266" s="8"/>
      <c r="AU266" s="8"/>
      <c r="AV266" s="8"/>
      <c r="AW266" s="8"/>
      <c r="AX266" s="8"/>
      <c r="AY266" s="8"/>
      <c r="AZ266" s="148"/>
      <c r="BA266" s="10"/>
      <c r="BB266" s="10"/>
      <c r="BC266" s="10"/>
      <c r="BD266" s="10"/>
      <c r="BE266" s="10"/>
      <c r="BF266" s="10"/>
      <c r="BG266" s="10"/>
      <c r="BH266" s="10"/>
      <c r="BI266" s="10"/>
      <c r="BJ266" s="10"/>
    </row>
    <row r="267" spans="1:62" ht="93" customHeight="1" x14ac:dyDescent="0.25">
      <c r="A267" s="3"/>
      <c r="B267" s="3"/>
      <c r="C267" s="3"/>
      <c r="D267" s="3"/>
      <c r="E267" s="3"/>
      <c r="F267" s="141"/>
      <c r="G267" s="3"/>
      <c r="H267" s="3"/>
      <c r="I267" s="3"/>
      <c r="J267" s="3"/>
      <c r="K267" s="3"/>
      <c r="L267" s="3"/>
      <c r="M267" s="3"/>
      <c r="N267" s="3"/>
      <c r="O267" s="3"/>
      <c r="P267" s="3"/>
      <c r="Q267" s="3"/>
      <c r="R267" s="3"/>
      <c r="S267" s="3"/>
      <c r="T267" s="3"/>
      <c r="U267" s="141"/>
      <c r="V267" s="142"/>
      <c r="W267" s="142"/>
      <c r="X267" s="142"/>
      <c r="Y267" s="142"/>
      <c r="Z267" s="142"/>
      <c r="AA267" s="142"/>
      <c r="AB267" s="142"/>
      <c r="AC267" s="142"/>
      <c r="AD267" s="142"/>
      <c r="AE267" s="142"/>
      <c r="AF267" s="142"/>
      <c r="AG267" s="142"/>
      <c r="AH267" s="142"/>
      <c r="AI267" s="142"/>
      <c r="AJ267" s="142"/>
      <c r="AK267" s="142"/>
      <c r="AL267" s="8"/>
      <c r="AM267" s="8"/>
      <c r="AN267" s="8"/>
      <c r="AO267" s="8"/>
      <c r="AP267" s="8"/>
      <c r="AQ267" s="8"/>
      <c r="AR267" s="8"/>
      <c r="AS267" s="8"/>
      <c r="AT267" s="8"/>
      <c r="AU267" s="8"/>
      <c r="AV267" s="8"/>
      <c r="AW267" s="8"/>
      <c r="AX267" s="8"/>
      <c r="AY267" s="8"/>
      <c r="AZ267" s="148"/>
      <c r="BA267" s="10"/>
      <c r="BB267" s="10"/>
      <c r="BC267" s="10"/>
      <c r="BD267" s="10"/>
      <c r="BE267" s="10"/>
      <c r="BF267" s="10"/>
      <c r="BG267" s="10"/>
      <c r="BH267" s="10"/>
      <c r="BI267" s="10"/>
      <c r="BJ267" s="10"/>
    </row>
    <row r="268" spans="1:62" ht="93" customHeight="1" x14ac:dyDescent="0.25">
      <c r="A268" s="3"/>
      <c r="B268" s="3"/>
      <c r="C268" s="3"/>
      <c r="D268" s="3"/>
      <c r="E268" s="3"/>
      <c r="F268" s="141"/>
      <c r="G268" s="3"/>
      <c r="H268" s="3"/>
      <c r="I268" s="3"/>
      <c r="J268" s="3"/>
      <c r="K268" s="3"/>
      <c r="L268" s="3"/>
      <c r="M268" s="3"/>
      <c r="N268" s="3"/>
      <c r="O268" s="3"/>
      <c r="P268" s="3"/>
      <c r="Q268" s="3"/>
      <c r="R268" s="3"/>
      <c r="S268" s="3"/>
      <c r="T268" s="3"/>
      <c r="U268" s="141"/>
      <c r="V268" s="142"/>
      <c r="W268" s="142"/>
      <c r="X268" s="142"/>
      <c r="Y268" s="142"/>
      <c r="Z268" s="142"/>
      <c r="AA268" s="142"/>
      <c r="AB268" s="142"/>
      <c r="AC268" s="142"/>
      <c r="AD268" s="142"/>
      <c r="AE268" s="142"/>
      <c r="AF268" s="142"/>
      <c r="AG268" s="142"/>
      <c r="AH268" s="142"/>
      <c r="AI268" s="142"/>
      <c r="AJ268" s="142"/>
      <c r="AK268" s="142"/>
      <c r="AL268" s="8"/>
      <c r="AM268" s="8"/>
      <c r="AN268" s="8"/>
      <c r="AO268" s="8"/>
      <c r="AP268" s="8"/>
      <c r="AQ268" s="8"/>
      <c r="AR268" s="8"/>
      <c r="AS268" s="8"/>
      <c r="AT268" s="8"/>
      <c r="AU268" s="8"/>
      <c r="AV268" s="8"/>
      <c r="AW268" s="8"/>
      <c r="AX268" s="8"/>
      <c r="AY268" s="8"/>
      <c r="AZ268" s="148"/>
      <c r="BA268" s="10"/>
      <c r="BB268" s="10"/>
      <c r="BC268" s="10"/>
      <c r="BD268" s="10"/>
      <c r="BE268" s="10"/>
      <c r="BF268" s="10"/>
      <c r="BG268" s="10"/>
      <c r="BH268" s="10"/>
      <c r="BI268" s="10"/>
      <c r="BJ268" s="10"/>
    </row>
    <row r="269" spans="1:62" ht="93" customHeight="1" x14ac:dyDescent="0.25">
      <c r="A269" s="3"/>
      <c r="B269" s="3"/>
      <c r="C269" s="3"/>
      <c r="D269" s="3"/>
      <c r="E269" s="3"/>
      <c r="F269" s="141"/>
      <c r="G269" s="3"/>
      <c r="H269" s="3"/>
      <c r="I269" s="3"/>
      <c r="J269" s="3"/>
      <c r="K269" s="3"/>
      <c r="L269" s="3"/>
      <c r="M269" s="3"/>
      <c r="N269" s="3"/>
      <c r="O269" s="3"/>
      <c r="P269" s="3"/>
      <c r="Q269" s="3"/>
      <c r="R269" s="3"/>
      <c r="S269" s="3"/>
      <c r="T269" s="3"/>
      <c r="U269" s="141"/>
      <c r="V269" s="142"/>
      <c r="W269" s="142"/>
      <c r="X269" s="142"/>
      <c r="Y269" s="142"/>
      <c r="Z269" s="142"/>
      <c r="AA269" s="142"/>
      <c r="AB269" s="142"/>
      <c r="AC269" s="142"/>
      <c r="AD269" s="142"/>
      <c r="AE269" s="142"/>
      <c r="AF269" s="142"/>
      <c r="AG269" s="142"/>
      <c r="AH269" s="142"/>
      <c r="AI269" s="142"/>
      <c r="AJ269" s="142"/>
      <c r="AK269" s="142"/>
      <c r="AL269" s="8"/>
      <c r="AM269" s="8"/>
      <c r="AN269" s="8"/>
      <c r="AO269" s="8"/>
      <c r="AP269" s="8"/>
      <c r="AQ269" s="8"/>
      <c r="AR269" s="8"/>
      <c r="AS269" s="8"/>
      <c r="AT269" s="8"/>
      <c r="AU269" s="8"/>
      <c r="AV269" s="8"/>
      <c r="AW269" s="8"/>
      <c r="AX269" s="8"/>
      <c r="AY269" s="8"/>
      <c r="AZ269" s="148"/>
      <c r="BA269" s="10"/>
      <c r="BB269" s="10"/>
      <c r="BC269" s="10"/>
      <c r="BD269" s="10"/>
      <c r="BE269" s="10"/>
      <c r="BF269" s="10"/>
      <c r="BG269" s="10"/>
      <c r="BH269" s="10"/>
      <c r="BI269" s="10"/>
      <c r="BJ269" s="10"/>
    </row>
    <row r="270" spans="1:62" ht="93" customHeight="1" x14ac:dyDescent="0.25">
      <c r="A270" s="3"/>
      <c r="B270" s="3"/>
      <c r="C270" s="3"/>
      <c r="D270" s="3"/>
      <c r="E270" s="3"/>
      <c r="F270" s="141"/>
      <c r="G270" s="3"/>
      <c r="H270" s="3"/>
      <c r="I270" s="3"/>
      <c r="J270" s="3"/>
      <c r="K270" s="3"/>
      <c r="L270" s="3"/>
      <c r="M270" s="3"/>
      <c r="N270" s="3"/>
      <c r="O270" s="3"/>
      <c r="P270" s="3"/>
      <c r="Q270" s="3"/>
      <c r="R270" s="3"/>
      <c r="S270" s="3"/>
      <c r="T270" s="3"/>
      <c r="U270" s="141"/>
      <c r="V270" s="142"/>
      <c r="W270" s="142"/>
      <c r="X270" s="142"/>
      <c r="Y270" s="142"/>
      <c r="Z270" s="142"/>
      <c r="AA270" s="142"/>
      <c r="AB270" s="142"/>
      <c r="AC270" s="142"/>
      <c r="AD270" s="142"/>
      <c r="AE270" s="142"/>
      <c r="AF270" s="142"/>
      <c r="AG270" s="142"/>
      <c r="AH270" s="142"/>
      <c r="AI270" s="142"/>
      <c r="AJ270" s="142"/>
      <c r="AK270" s="142"/>
      <c r="AL270" s="8"/>
      <c r="AM270" s="8"/>
      <c r="AN270" s="8"/>
      <c r="AO270" s="8"/>
      <c r="AP270" s="8"/>
      <c r="AQ270" s="8"/>
      <c r="AR270" s="8"/>
      <c r="AS270" s="8"/>
      <c r="AT270" s="8"/>
      <c r="AU270" s="8"/>
      <c r="AV270" s="8"/>
      <c r="AW270" s="8"/>
      <c r="AX270" s="8"/>
      <c r="AY270" s="8"/>
      <c r="AZ270" s="148"/>
      <c r="BA270" s="10"/>
      <c r="BB270" s="10"/>
      <c r="BC270" s="10"/>
      <c r="BD270" s="10"/>
      <c r="BE270" s="10"/>
      <c r="BF270" s="10"/>
      <c r="BG270" s="10"/>
      <c r="BH270" s="10"/>
      <c r="BI270" s="10"/>
      <c r="BJ270" s="10"/>
    </row>
    <row r="271" spans="1:62" ht="93" customHeight="1" x14ac:dyDescent="0.25">
      <c r="A271" s="3"/>
      <c r="B271" s="3"/>
      <c r="C271" s="3"/>
      <c r="D271" s="3"/>
      <c r="E271" s="3"/>
      <c r="F271" s="141"/>
      <c r="G271" s="3"/>
      <c r="H271" s="3"/>
      <c r="I271" s="3"/>
      <c r="J271" s="3"/>
      <c r="K271" s="3"/>
      <c r="L271" s="3"/>
      <c r="M271" s="3"/>
      <c r="N271" s="3"/>
      <c r="O271" s="3"/>
      <c r="P271" s="3"/>
      <c r="Q271" s="3"/>
      <c r="R271" s="3"/>
      <c r="S271" s="3"/>
      <c r="T271" s="3"/>
      <c r="U271" s="141"/>
      <c r="V271" s="142"/>
      <c r="W271" s="142"/>
      <c r="X271" s="142"/>
      <c r="Y271" s="142"/>
      <c r="Z271" s="142"/>
      <c r="AA271" s="142"/>
      <c r="AB271" s="142"/>
      <c r="AC271" s="142"/>
      <c r="AD271" s="142"/>
      <c r="AE271" s="142"/>
      <c r="AF271" s="142"/>
      <c r="AG271" s="142"/>
      <c r="AH271" s="142"/>
      <c r="AI271" s="142"/>
      <c r="AJ271" s="142"/>
      <c r="AK271" s="142"/>
      <c r="AL271" s="8"/>
      <c r="AM271" s="8"/>
      <c r="AN271" s="8"/>
      <c r="AO271" s="8"/>
      <c r="AP271" s="8"/>
      <c r="AQ271" s="8"/>
      <c r="AR271" s="8"/>
      <c r="AS271" s="8"/>
      <c r="AT271" s="8"/>
      <c r="AU271" s="8"/>
      <c r="AV271" s="8"/>
      <c r="AW271" s="8"/>
      <c r="AX271" s="8"/>
      <c r="AY271" s="8"/>
      <c r="AZ271" s="148"/>
      <c r="BA271" s="10"/>
      <c r="BB271" s="10"/>
      <c r="BC271" s="10"/>
      <c r="BD271" s="10"/>
      <c r="BE271" s="10"/>
      <c r="BF271" s="10"/>
      <c r="BG271" s="10"/>
      <c r="BH271" s="10"/>
      <c r="BI271" s="10"/>
      <c r="BJ271" s="10"/>
    </row>
    <row r="272" spans="1:62" ht="93" customHeight="1" x14ac:dyDescent="0.25">
      <c r="A272" s="3"/>
      <c r="B272" s="3"/>
      <c r="C272" s="3"/>
      <c r="D272" s="3"/>
      <c r="E272" s="3"/>
      <c r="F272" s="141"/>
      <c r="G272" s="3"/>
      <c r="H272" s="3"/>
      <c r="I272" s="3"/>
      <c r="J272" s="3"/>
      <c r="K272" s="3"/>
      <c r="L272" s="3"/>
      <c r="M272" s="3"/>
      <c r="N272" s="3"/>
      <c r="O272" s="3"/>
      <c r="P272" s="3"/>
      <c r="Q272" s="3"/>
      <c r="R272" s="3"/>
      <c r="S272" s="3"/>
      <c r="T272" s="3"/>
      <c r="U272" s="141"/>
      <c r="V272" s="142"/>
      <c r="W272" s="142"/>
      <c r="X272" s="142"/>
      <c r="Y272" s="142"/>
      <c r="Z272" s="142"/>
      <c r="AA272" s="142"/>
      <c r="AB272" s="142"/>
      <c r="AC272" s="142"/>
      <c r="AD272" s="142"/>
      <c r="AE272" s="142"/>
      <c r="AF272" s="142"/>
      <c r="AG272" s="142"/>
      <c r="AH272" s="142"/>
      <c r="AI272" s="142"/>
      <c r="AJ272" s="142"/>
      <c r="AK272" s="142"/>
      <c r="AL272" s="8"/>
      <c r="AM272" s="8"/>
      <c r="AN272" s="8"/>
      <c r="AO272" s="8"/>
      <c r="AP272" s="8"/>
      <c r="AQ272" s="8"/>
      <c r="AR272" s="8"/>
      <c r="AS272" s="8"/>
      <c r="AT272" s="8"/>
      <c r="AU272" s="8"/>
      <c r="AV272" s="8"/>
      <c r="AW272" s="8"/>
      <c r="AX272" s="8"/>
      <c r="AY272" s="8"/>
      <c r="AZ272" s="148"/>
      <c r="BA272" s="10"/>
      <c r="BB272" s="10"/>
      <c r="BC272" s="10"/>
      <c r="BD272" s="10"/>
      <c r="BE272" s="10"/>
      <c r="BF272" s="10"/>
      <c r="BG272" s="10"/>
      <c r="BH272" s="10"/>
      <c r="BI272" s="10"/>
      <c r="BJ272" s="10"/>
    </row>
    <row r="273" spans="1:62" ht="93" customHeight="1" x14ac:dyDescent="0.25">
      <c r="A273" s="3"/>
      <c r="B273" s="3"/>
      <c r="C273" s="3"/>
      <c r="D273" s="3"/>
      <c r="E273" s="3"/>
      <c r="F273" s="141"/>
      <c r="G273" s="3"/>
      <c r="H273" s="3"/>
      <c r="I273" s="3"/>
      <c r="J273" s="3"/>
      <c r="K273" s="3"/>
      <c r="L273" s="3"/>
      <c r="M273" s="3"/>
      <c r="N273" s="3"/>
      <c r="O273" s="3"/>
      <c r="P273" s="3"/>
      <c r="Q273" s="3"/>
      <c r="R273" s="3"/>
      <c r="S273" s="3"/>
      <c r="T273" s="3"/>
      <c r="U273" s="141"/>
      <c r="V273" s="142"/>
      <c r="W273" s="142"/>
      <c r="X273" s="142"/>
      <c r="Y273" s="142"/>
      <c r="Z273" s="142"/>
      <c r="AA273" s="142"/>
      <c r="AB273" s="142"/>
      <c r="AC273" s="142"/>
      <c r="AD273" s="142"/>
      <c r="AE273" s="142"/>
      <c r="AF273" s="142"/>
      <c r="AG273" s="142"/>
      <c r="AH273" s="142"/>
      <c r="AI273" s="142"/>
      <c r="AJ273" s="142"/>
      <c r="AK273" s="142"/>
      <c r="AL273" s="8"/>
      <c r="AM273" s="8"/>
      <c r="AN273" s="8"/>
      <c r="AO273" s="8"/>
      <c r="AP273" s="8"/>
      <c r="AQ273" s="8"/>
      <c r="AR273" s="8"/>
      <c r="AS273" s="8"/>
      <c r="AT273" s="8"/>
      <c r="AU273" s="8"/>
      <c r="AV273" s="8"/>
      <c r="AW273" s="8"/>
      <c r="AX273" s="8"/>
      <c r="AY273" s="8"/>
      <c r="AZ273" s="148"/>
      <c r="BA273" s="10"/>
      <c r="BB273" s="10"/>
      <c r="BC273" s="10"/>
      <c r="BD273" s="10"/>
      <c r="BE273" s="10"/>
      <c r="BF273" s="10"/>
      <c r="BG273" s="10"/>
      <c r="BH273" s="10"/>
      <c r="BI273" s="10"/>
      <c r="BJ273" s="10"/>
    </row>
    <row r="274" spans="1:62" ht="93" customHeight="1" x14ac:dyDescent="0.25">
      <c r="A274" s="3"/>
      <c r="B274" s="3"/>
      <c r="C274" s="3"/>
      <c r="D274" s="3"/>
      <c r="E274" s="3"/>
      <c r="F274" s="141"/>
      <c r="G274" s="3"/>
      <c r="H274" s="3"/>
      <c r="I274" s="3"/>
      <c r="J274" s="3"/>
      <c r="K274" s="3"/>
      <c r="L274" s="3"/>
      <c r="M274" s="3"/>
      <c r="N274" s="3"/>
      <c r="O274" s="3"/>
      <c r="P274" s="3"/>
      <c r="Q274" s="3"/>
      <c r="R274" s="3"/>
      <c r="S274" s="3"/>
      <c r="T274" s="3"/>
      <c r="U274" s="141"/>
      <c r="V274" s="142"/>
      <c r="W274" s="142"/>
      <c r="X274" s="142"/>
      <c r="Y274" s="142"/>
      <c r="Z274" s="142"/>
      <c r="AA274" s="142"/>
      <c r="AB274" s="142"/>
      <c r="AC274" s="142"/>
      <c r="AD274" s="142"/>
      <c r="AE274" s="142"/>
      <c r="AF274" s="142"/>
      <c r="AG274" s="142"/>
      <c r="AH274" s="142"/>
      <c r="AI274" s="142"/>
      <c r="AJ274" s="142"/>
      <c r="AK274" s="142"/>
      <c r="AL274" s="8"/>
      <c r="AM274" s="8"/>
      <c r="AN274" s="8"/>
      <c r="AO274" s="8"/>
      <c r="AP274" s="8"/>
      <c r="AQ274" s="8"/>
      <c r="AR274" s="8"/>
      <c r="AS274" s="8"/>
      <c r="AT274" s="8"/>
      <c r="AU274" s="8"/>
      <c r="AV274" s="8"/>
      <c r="AW274" s="8"/>
      <c r="AX274" s="8"/>
      <c r="AY274" s="8"/>
      <c r="AZ274" s="148"/>
      <c r="BA274" s="10"/>
      <c r="BB274" s="10"/>
      <c r="BC274" s="10"/>
      <c r="BD274" s="10"/>
      <c r="BE274" s="10"/>
      <c r="BF274" s="10"/>
      <c r="BG274" s="10"/>
      <c r="BH274" s="10"/>
      <c r="BI274" s="10"/>
      <c r="BJ274" s="10"/>
    </row>
    <row r="275" spans="1:62" ht="93" customHeight="1" x14ac:dyDescent="0.25">
      <c r="A275" s="3"/>
      <c r="B275" s="3"/>
      <c r="C275" s="3"/>
      <c r="D275" s="3"/>
      <c r="E275" s="3"/>
      <c r="F275" s="141"/>
      <c r="G275" s="3"/>
      <c r="H275" s="3"/>
      <c r="I275" s="3"/>
      <c r="J275" s="3"/>
      <c r="K275" s="3"/>
      <c r="L275" s="3"/>
      <c r="M275" s="3"/>
      <c r="N275" s="3"/>
      <c r="O275" s="3"/>
      <c r="P275" s="3"/>
      <c r="Q275" s="3"/>
      <c r="R275" s="3"/>
      <c r="S275" s="3"/>
      <c r="T275" s="3"/>
      <c r="U275" s="141"/>
      <c r="V275" s="142"/>
      <c r="W275" s="142"/>
      <c r="X275" s="142"/>
      <c r="Y275" s="142"/>
      <c r="Z275" s="142"/>
      <c r="AA275" s="142"/>
      <c r="AB275" s="142"/>
      <c r="AC275" s="142"/>
      <c r="AD275" s="142"/>
      <c r="AE275" s="142"/>
      <c r="AF275" s="142"/>
      <c r="AG275" s="142"/>
      <c r="AH275" s="142"/>
      <c r="AI275" s="142"/>
      <c r="AJ275" s="142"/>
      <c r="AK275" s="142"/>
      <c r="AL275" s="8"/>
      <c r="AM275" s="8"/>
      <c r="AN275" s="8"/>
      <c r="AO275" s="8"/>
      <c r="AP275" s="8"/>
      <c r="AQ275" s="8"/>
      <c r="AR275" s="8"/>
      <c r="AS275" s="8"/>
      <c r="AT275" s="8"/>
      <c r="AU275" s="8"/>
      <c r="AV275" s="8"/>
      <c r="AW275" s="8"/>
      <c r="AX275" s="8"/>
      <c r="AY275" s="8"/>
      <c r="AZ275" s="148"/>
      <c r="BA275" s="10"/>
      <c r="BB275" s="10"/>
      <c r="BC275" s="10"/>
      <c r="BD275" s="10"/>
      <c r="BE275" s="10"/>
      <c r="BF275" s="10"/>
      <c r="BG275" s="10"/>
      <c r="BH275" s="10"/>
      <c r="BI275" s="10"/>
      <c r="BJ275" s="10"/>
    </row>
    <row r="276" spans="1:62" ht="93" customHeight="1" x14ac:dyDescent="0.25">
      <c r="A276" s="3"/>
      <c r="B276" s="3"/>
      <c r="C276" s="3"/>
      <c r="D276" s="3"/>
      <c r="E276" s="3"/>
      <c r="F276" s="141"/>
      <c r="G276" s="3"/>
      <c r="H276" s="3"/>
      <c r="I276" s="3"/>
      <c r="J276" s="3"/>
      <c r="K276" s="3"/>
      <c r="L276" s="3"/>
      <c r="M276" s="3"/>
      <c r="N276" s="3"/>
      <c r="O276" s="3"/>
      <c r="P276" s="3"/>
      <c r="Q276" s="3"/>
      <c r="R276" s="3"/>
      <c r="S276" s="3"/>
      <c r="T276" s="3"/>
      <c r="U276" s="141"/>
      <c r="V276" s="142"/>
      <c r="W276" s="142"/>
      <c r="X276" s="142"/>
      <c r="Y276" s="142"/>
      <c r="Z276" s="142"/>
      <c r="AA276" s="142"/>
      <c r="AB276" s="142"/>
      <c r="AC276" s="142"/>
      <c r="AD276" s="142"/>
      <c r="AE276" s="142"/>
      <c r="AF276" s="142"/>
      <c r="AG276" s="142"/>
      <c r="AH276" s="142"/>
      <c r="AI276" s="142"/>
      <c r="AJ276" s="142"/>
      <c r="AK276" s="142"/>
      <c r="AL276" s="8"/>
      <c r="AM276" s="8"/>
      <c r="AN276" s="8"/>
      <c r="AO276" s="8"/>
      <c r="AP276" s="8"/>
      <c r="AQ276" s="8"/>
      <c r="AR276" s="8"/>
      <c r="AS276" s="8"/>
      <c r="AT276" s="8"/>
      <c r="AU276" s="8"/>
      <c r="AV276" s="8"/>
      <c r="AW276" s="8"/>
      <c r="AX276" s="8"/>
      <c r="AY276" s="8"/>
      <c r="AZ276" s="148"/>
      <c r="BA276" s="10"/>
      <c r="BB276" s="10"/>
      <c r="BC276" s="10"/>
      <c r="BD276" s="10"/>
      <c r="BE276" s="10"/>
      <c r="BF276" s="10"/>
      <c r="BG276" s="10"/>
      <c r="BH276" s="10"/>
      <c r="BI276" s="10"/>
      <c r="BJ276" s="10"/>
    </row>
    <row r="277" spans="1:62" ht="93" customHeight="1" x14ac:dyDescent="0.25">
      <c r="A277" s="3"/>
      <c r="B277" s="3"/>
      <c r="C277" s="3"/>
      <c r="D277" s="3"/>
      <c r="E277" s="3"/>
      <c r="F277" s="141"/>
      <c r="G277" s="3"/>
      <c r="H277" s="3"/>
      <c r="I277" s="3"/>
      <c r="J277" s="3"/>
      <c r="K277" s="3"/>
      <c r="L277" s="3"/>
      <c r="M277" s="3"/>
      <c r="N277" s="3"/>
      <c r="O277" s="3"/>
      <c r="P277" s="3"/>
      <c r="Q277" s="3"/>
      <c r="R277" s="3"/>
      <c r="S277" s="3"/>
      <c r="T277" s="3"/>
      <c r="U277" s="141"/>
      <c r="V277" s="142"/>
      <c r="W277" s="142"/>
      <c r="X277" s="142"/>
      <c r="Y277" s="142"/>
      <c r="Z277" s="142"/>
      <c r="AA277" s="142"/>
      <c r="AB277" s="142"/>
      <c r="AC277" s="142"/>
      <c r="AD277" s="142"/>
      <c r="AE277" s="142"/>
      <c r="AF277" s="142"/>
      <c r="AG277" s="142"/>
      <c r="AH277" s="142"/>
      <c r="AI277" s="142"/>
      <c r="AJ277" s="142"/>
      <c r="AK277" s="142"/>
      <c r="AL277" s="8"/>
      <c r="AM277" s="8"/>
      <c r="AN277" s="8"/>
      <c r="AO277" s="8"/>
      <c r="AP277" s="8"/>
      <c r="AQ277" s="8"/>
      <c r="AR277" s="8"/>
      <c r="AS277" s="8"/>
      <c r="AT277" s="8"/>
      <c r="AU277" s="8"/>
      <c r="AV277" s="8"/>
      <c r="AW277" s="8"/>
      <c r="AX277" s="8"/>
      <c r="AY277" s="8"/>
      <c r="AZ277" s="148"/>
      <c r="BA277" s="10"/>
      <c r="BB277" s="10"/>
      <c r="BC277" s="10"/>
      <c r="BD277" s="10"/>
      <c r="BE277" s="10"/>
      <c r="BF277" s="10"/>
      <c r="BG277" s="10"/>
      <c r="BH277" s="10"/>
      <c r="BI277" s="10"/>
      <c r="BJ277" s="10"/>
    </row>
    <row r="278" spans="1:62" ht="93" customHeight="1" x14ac:dyDescent="0.25">
      <c r="A278" s="3"/>
      <c r="B278" s="3"/>
      <c r="C278" s="3"/>
      <c r="D278" s="3"/>
      <c r="E278" s="3"/>
      <c r="F278" s="141"/>
      <c r="G278" s="3"/>
      <c r="H278" s="3"/>
      <c r="I278" s="3"/>
      <c r="J278" s="3"/>
      <c r="K278" s="3"/>
      <c r="L278" s="3"/>
      <c r="M278" s="3"/>
      <c r="N278" s="3"/>
      <c r="O278" s="3"/>
      <c r="P278" s="3"/>
      <c r="Q278" s="3"/>
      <c r="R278" s="3"/>
      <c r="S278" s="3"/>
      <c r="T278" s="3"/>
      <c r="U278" s="141"/>
      <c r="V278" s="142"/>
      <c r="W278" s="142"/>
      <c r="X278" s="142"/>
      <c r="Y278" s="142"/>
      <c r="Z278" s="142"/>
      <c r="AA278" s="142"/>
      <c r="AB278" s="142"/>
      <c r="AC278" s="142"/>
      <c r="AD278" s="142"/>
      <c r="AE278" s="142"/>
      <c r="AF278" s="142"/>
      <c r="AG278" s="142"/>
      <c r="AH278" s="142"/>
      <c r="AI278" s="142"/>
      <c r="AJ278" s="142"/>
      <c r="AK278" s="142"/>
      <c r="AL278" s="8"/>
      <c r="AM278" s="8"/>
      <c r="AN278" s="8"/>
      <c r="AO278" s="8"/>
      <c r="AP278" s="8"/>
      <c r="AQ278" s="8"/>
      <c r="AR278" s="8"/>
      <c r="AS278" s="8"/>
      <c r="AT278" s="8"/>
      <c r="AU278" s="8"/>
      <c r="AV278" s="8"/>
      <c r="AW278" s="8"/>
      <c r="AX278" s="8"/>
      <c r="AY278" s="8"/>
      <c r="AZ278" s="148"/>
      <c r="BA278" s="10"/>
      <c r="BB278" s="10"/>
      <c r="BC278" s="10"/>
      <c r="BD278" s="10"/>
      <c r="BE278" s="10"/>
      <c r="BF278" s="10"/>
      <c r="BG278" s="10"/>
      <c r="BH278" s="10"/>
      <c r="BI278" s="10"/>
      <c r="BJ278" s="10"/>
    </row>
    <row r="279" spans="1:62" ht="93" customHeight="1" x14ac:dyDescent="0.25">
      <c r="A279" s="3"/>
      <c r="B279" s="3"/>
      <c r="C279" s="3"/>
      <c r="D279" s="3"/>
      <c r="E279" s="3"/>
      <c r="F279" s="141"/>
      <c r="G279" s="3"/>
      <c r="H279" s="3"/>
      <c r="I279" s="3"/>
      <c r="J279" s="3"/>
      <c r="K279" s="3"/>
      <c r="L279" s="3"/>
      <c r="M279" s="3"/>
      <c r="N279" s="3"/>
      <c r="O279" s="3"/>
      <c r="P279" s="3"/>
      <c r="Q279" s="3"/>
      <c r="R279" s="3"/>
      <c r="S279" s="3"/>
      <c r="T279" s="3"/>
      <c r="U279" s="141"/>
      <c r="V279" s="142"/>
      <c r="W279" s="142"/>
      <c r="X279" s="142"/>
      <c r="Y279" s="142"/>
      <c r="Z279" s="142"/>
      <c r="AA279" s="142"/>
      <c r="AB279" s="142"/>
      <c r="AC279" s="142"/>
      <c r="AD279" s="142"/>
      <c r="AE279" s="142"/>
      <c r="AF279" s="142"/>
      <c r="AG279" s="142"/>
      <c r="AH279" s="142"/>
      <c r="AI279" s="142"/>
      <c r="AJ279" s="142"/>
      <c r="AK279" s="142"/>
      <c r="AL279" s="8"/>
      <c r="AM279" s="8"/>
      <c r="AN279" s="8"/>
      <c r="AO279" s="8"/>
      <c r="AP279" s="8"/>
      <c r="AQ279" s="8"/>
      <c r="AR279" s="8"/>
      <c r="AS279" s="8"/>
      <c r="AT279" s="8"/>
      <c r="AU279" s="8"/>
      <c r="AV279" s="8"/>
      <c r="AW279" s="8"/>
      <c r="AX279" s="8"/>
      <c r="AY279" s="8"/>
      <c r="AZ279" s="148"/>
      <c r="BA279" s="10"/>
      <c r="BB279" s="10"/>
      <c r="BC279" s="10"/>
      <c r="BD279" s="10"/>
      <c r="BE279" s="10"/>
      <c r="BF279" s="10"/>
      <c r="BG279" s="10"/>
      <c r="BH279" s="10"/>
      <c r="BI279" s="10"/>
      <c r="BJ279" s="10"/>
    </row>
    <row r="280" spans="1:62" ht="93" customHeight="1" x14ac:dyDescent="0.25">
      <c r="A280" s="3"/>
      <c r="B280" s="3"/>
      <c r="C280" s="3"/>
      <c r="D280" s="3"/>
      <c r="E280" s="3"/>
      <c r="F280" s="141"/>
      <c r="G280" s="3"/>
      <c r="H280" s="3"/>
      <c r="I280" s="3"/>
      <c r="J280" s="3"/>
      <c r="K280" s="3"/>
      <c r="L280" s="3"/>
      <c r="M280" s="3"/>
      <c r="N280" s="3"/>
      <c r="O280" s="3"/>
      <c r="P280" s="3"/>
      <c r="Q280" s="3"/>
      <c r="R280" s="3"/>
      <c r="S280" s="3"/>
      <c r="T280" s="3"/>
      <c r="U280" s="141"/>
      <c r="V280" s="142"/>
      <c r="W280" s="142"/>
      <c r="X280" s="142"/>
      <c r="Y280" s="142"/>
      <c r="Z280" s="142"/>
      <c r="AA280" s="142"/>
      <c r="AB280" s="142"/>
      <c r="AC280" s="142"/>
      <c r="AD280" s="142"/>
      <c r="AE280" s="142"/>
      <c r="AF280" s="142"/>
      <c r="AG280" s="142"/>
      <c r="AH280" s="142"/>
      <c r="AI280" s="142"/>
      <c r="AJ280" s="142"/>
      <c r="AK280" s="142"/>
      <c r="AL280" s="8"/>
      <c r="AM280" s="8"/>
      <c r="AN280" s="8"/>
      <c r="AO280" s="8"/>
      <c r="AP280" s="8"/>
      <c r="AQ280" s="8"/>
      <c r="AR280" s="8"/>
      <c r="AS280" s="8"/>
      <c r="AT280" s="8"/>
      <c r="AU280" s="8"/>
      <c r="AV280" s="8"/>
      <c r="AW280" s="8"/>
      <c r="AX280" s="8"/>
      <c r="AY280" s="8"/>
      <c r="AZ280" s="148"/>
      <c r="BA280" s="10"/>
      <c r="BB280" s="10"/>
      <c r="BC280" s="10"/>
      <c r="BD280" s="10"/>
      <c r="BE280" s="10"/>
      <c r="BF280" s="10"/>
      <c r="BG280" s="10"/>
      <c r="BH280" s="10"/>
      <c r="BI280" s="10"/>
      <c r="BJ280" s="10"/>
    </row>
    <row r="281" spans="1:62" ht="93" customHeight="1" x14ac:dyDescent="0.25">
      <c r="A281" s="3"/>
      <c r="B281" s="3"/>
      <c r="C281" s="3"/>
      <c r="D281" s="3"/>
      <c r="E281" s="3"/>
      <c r="F281" s="141"/>
      <c r="G281" s="3"/>
      <c r="H281" s="3"/>
      <c r="I281" s="3"/>
      <c r="J281" s="3"/>
      <c r="K281" s="3"/>
      <c r="L281" s="3"/>
      <c r="M281" s="3"/>
      <c r="N281" s="3"/>
      <c r="O281" s="3"/>
      <c r="P281" s="3"/>
      <c r="Q281" s="3"/>
      <c r="R281" s="3"/>
      <c r="S281" s="3"/>
      <c r="T281" s="3"/>
      <c r="U281" s="141"/>
      <c r="V281" s="142"/>
      <c r="W281" s="142"/>
      <c r="X281" s="142"/>
      <c r="Y281" s="142"/>
      <c r="Z281" s="142"/>
      <c r="AA281" s="142"/>
      <c r="AB281" s="142"/>
      <c r="AC281" s="142"/>
      <c r="AD281" s="142"/>
      <c r="AE281" s="142"/>
      <c r="AF281" s="142"/>
      <c r="AG281" s="142"/>
      <c r="AH281" s="142"/>
      <c r="AI281" s="142"/>
      <c r="AJ281" s="142"/>
      <c r="AK281" s="142"/>
      <c r="AL281" s="8"/>
      <c r="AM281" s="8"/>
      <c r="AN281" s="8"/>
      <c r="AO281" s="8"/>
      <c r="AP281" s="8"/>
      <c r="AQ281" s="8"/>
      <c r="AR281" s="8"/>
      <c r="AS281" s="8"/>
      <c r="AT281" s="8"/>
      <c r="AU281" s="8"/>
      <c r="AV281" s="8"/>
      <c r="AW281" s="8"/>
      <c r="AX281" s="8"/>
      <c r="AY281" s="8"/>
      <c r="AZ281" s="148"/>
      <c r="BA281" s="10"/>
      <c r="BB281" s="10"/>
      <c r="BC281" s="10"/>
      <c r="BD281" s="10"/>
      <c r="BE281" s="10"/>
      <c r="BF281" s="10"/>
      <c r="BG281" s="10"/>
      <c r="BH281" s="10"/>
      <c r="BI281" s="10"/>
      <c r="BJ281" s="10"/>
    </row>
    <row r="282" spans="1:62" ht="93" customHeight="1" x14ac:dyDescent="0.25">
      <c r="A282" s="3"/>
      <c r="B282" s="3"/>
      <c r="C282" s="3"/>
      <c r="D282" s="3"/>
      <c r="E282" s="3"/>
      <c r="F282" s="141"/>
      <c r="G282" s="3"/>
      <c r="H282" s="3"/>
      <c r="I282" s="3"/>
      <c r="J282" s="3"/>
      <c r="K282" s="3"/>
      <c r="L282" s="3"/>
      <c r="M282" s="3"/>
      <c r="N282" s="3"/>
      <c r="O282" s="3"/>
      <c r="P282" s="3"/>
      <c r="Q282" s="3"/>
      <c r="R282" s="3"/>
      <c r="S282" s="3"/>
      <c r="T282" s="3"/>
      <c r="U282" s="141"/>
      <c r="V282" s="142"/>
      <c r="W282" s="142"/>
      <c r="X282" s="142"/>
      <c r="Y282" s="142"/>
      <c r="Z282" s="142"/>
      <c r="AA282" s="142"/>
      <c r="AB282" s="142"/>
      <c r="AC282" s="142"/>
      <c r="AD282" s="142"/>
      <c r="AE282" s="142"/>
      <c r="AF282" s="142"/>
      <c r="AG282" s="142"/>
      <c r="AH282" s="142"/>
      <c r="AI282" s="142"/>
      <c r="AJ282" s="142"/>
      <c r="AK282" s="142"/>
      <c r="AL282" s="8"/>
      <c r="AM282" s="8"/>
      <c r="AN282" s="8"/>
      <c r="AO282" s="8"/>
      <c r="AP282" s="8"/>
      <c r="AQ282" s="8"/>
      <c r="AR282" s="8"/>
      <c r="AS282" s="8"/>
      <c r="AT282" s="8"/>
      <c r="AU282" s="8"/>
      <c r="AV282" s="8"/>
      <c r="AW282" s="8"/>
      <c r="AX282" s="8"/>
      <c r="AY282" s="8"/>
      <c r="AZ282" s="148"/>
      <c r="BA282" s="10"/>
      <c r="BB282" s="10"/>
      <c r="BC282" s="10"/>
      <c r="BD282" s="10"/>
      <c r="BE282" s="10"/>
      <c r="BF282" s="10"/>
      <c r="BG282" s="10"/>
      <c r="BH282" s="10"/>
      <c r="BI282" s="10"/>
      <c r="BJ282" s="10"/>
    </row>
    <row r="283" spans="1:62" ht="93" customHeight="1" x14ac:dyDescent="0.25">
      <c r="A283" s="3"/>
      <c r="B283" s="3"/>
      <c r="C283" s="3"/>
      <c r="D283" s="3"/>
      <c r="E283" s="3"/>
      <c r="F283" s="141"/>
      <c r="G283" s="3"/>
      <c r="H283" s="3"/>
      <c r="I283" s="3"/>
      <c r="J283" s="3"/>
      <c r="K283" s="3"/>
      <c r="L283" s="3"/>
      <c r="M283" s="3"/>
      <c r="N283" s="3"/>
      <c r="O283" s="3"/>
      <c r="P283" s="3"/>
      <c r="Q283" s="3"/>
      <c r="R283" s="3"/>
      <c r="S283" s="3"/>
      <c r="T283" s="3"/>
      <c r="U283" s="141"/>
      <c r="V283" s="142"/>
      <c r="W283" s="142"/>
      <c r="X283" s="142"/>
      <c r="Y283" s="142"/>
      <c r="Z283" s="142"/>
      <c r="AA283" s="142"/>
      <c r="AB283" s="142"/>
      <c r="AC283" s="142"/>
      <c r="AD283" s="142"/>
      <c r="AE283" s="142"/>
      <c r="AF283" s="142"/>
      <c r="AG283" s="142"/>
      <c r="AH283" s="142"/>
      <c r="AI283" s="142"/>
      <c r="AJ283" s="142"/>
      <c r="AK283" s="142"/>
      <c r="AL283" s="8"/>
      <c r="AM283" s="8"/>
      <c r="AN283" s="8"/>
      <c r="AO283" s="8"/>
      <c r="AP283" s="8"/>
      <c r="AQ283" s="8"/>
      <c r="AR283" s="8"/>
      <c r="AS283" s="8"/>
      <c r="AT283" s="8"/>
      <c r="AU283" s="8"/>
      <c r="AV283" s="8"/>
      <c r="AW283" s="8"/>
      <c r="AX283" s="8"/>
      <c r="AY283" s="8"/>
      <c r="AZ283" s="148"/>
      <c r="BA283" s="10"/>
      <c r="BB283" s="10"/>
      <c r="BC283" s="10"/>
      <c r="BD283" s="10"/>
      <c r="BE283" s="10"/>
      <c r="BF283" s="10"/>
      <c r="BG283" s="10"/>
      <c r="BH283" s="10"/>
      <c r="BI283" s="10"/>
      <c r="BJ283" s="10"/>
    </row>
    <row r="284" spans="1:62" ht="93" customHeight="1" x14ac:dyDescent="0.25">
      <c r="A284" s="3"/>
      <c r="B284" s="3"/>
      <c r="C284" s="3"/>
      <c r="D284" s="3"/>
      <c r="E284" s="3"/>
      <c r="F284" s="141"/>
      <c r="G284" s="3"/>
      <c r="H284" s="3"/>
      <c r="I284" s="3"/>
      <c r="J284" s="3"/>
      <c r="K284" s="3"/>
      <c r="L284" s="3"/>
      <c r="M284" s="3"/>
      <c r="N284" s="3"/>
      <c r="O284" s="3"/>
      <c r="P284" s="3"/>
      <c r="Q284" s="3"/>
      <c r="R284" s="3"/>
      <c r="S284" s="3"/>
      <c r="T284" s="3"/>
      <c r="U284" s="141"/>
      <c r="V284" s="142"/>
      <c r="W284" s="142"/>
      <c r="X284" s="142"/>
      <c r="Y284" s="142"/>
      <c r="Z284" s="142"/>
      <c r="AA284" s="142"/>
      <c r="AB284" s="142"/>
      <c r="AC284" s="142"/>
      <c r="AD284" s="142"/>
      <c r="AE284" s="142"/>
      <c r="AF284" s="142"/>
      <c r="AG284" s="142"/>
      <c r="AH284" s="142"/>
      <c r="AI284" s="142"/>
      <c r="AJ284" s="142"/>
      <c r="AK284" s="142"/>
      <c r="AL284" s="8"/>
      <c r="AM284" s="8"/>
      <c r="AN284" s="8"/>
      <c r="AO284" s="8"/>
      <c r="AP284" s="8"/>
      <c r="AQ284" s="8"/>
      <c r="AR284" s="8"/>
      <c r="AS284" s="8"/>
      <c r="AT284" s="8"/>
      <c r="AU284" s="8"/>
      <c r="AV284" s="8"/>
      <c r="AW284" s="8"/>
      <c r="AX284" s="8"/>
      <c r="AY284" s="8"/>
      <c r="AZ284" s="148"/>
      <c r="BA284" s="10"/>
      <c r="BB284" s="10"/>
      <c r="BC284" s="10"/>
      <c r="BD284" s="10"/>
      <c r="BE284" s="10"/>
      <c r="BF284" s="10"/>
      <c r="BG284" s="10"/>
      <c r="BH284" s="10"/>
      <c r="BI284" s="10"/>
      <c r="BJ284" s="10"/>
    </row>
    <row r="285" spans="1:62" ht="93" customHeight="1" x14ac:dyDescent="0.25">
      <c r="A285" s="3"/>
      <c r="B285" s="3"/>
      <c r="C285" s="3"/>
      <c r="D285" s="3"/>
      <c r="E285" s="3"/>
      <c r="F285" s="141"/>
      <c r="G285" s="3"/>
      <c r="H285" s="3"/>
      <c r="I285" s="3"/>
      <c r="J285" s="3"/>
      <c r="K285" s="3"/>
      <c r="L285" s="3"/>
      <c r="M285" s="3"/>
      <c r="N285" s="3"/>
      <c r="O285" s="3"/>
      <c r="P285" s="3"/>
      <c r="Q285" s="3"/>
      <c r="R285" s="3"/>
      <c r="S285" s="3"/>
      <c r="T285" s="3"/>
      <c r="U285" s="141"/>
      <c r="V285" s="142"/>
      <c r="W285" s="142"/>
      <c r="X285" s="142"/>
      <c r="Y285" s="142"/>
      <c r="Z285" s="142"/>
      <c r="AA285" s="142"/>
      <c r="AB285" s="142"/>
      <c r="AC285" s="142"/>
      <c r="AD285" s="142"/>
      <c r="AE285" s="142"/>
      <c r="AF285" s="142"/>
      <c r="AG285" s="142"/>
      <c r="AH285" s="142"/>
      <c r="AI285" s="142"/>
      <c r="AJ285" s="142"/>
      <c r="AK285" s="142"/>
      <c r="AL285" s="8"/>
      <c r="AM285" s="8"/>
      <c r="AN285" s="8"/>
      <c r="AO285" s="8"/>
      <c r="AP285" s="8"/>
      <c r="AQ285" s="8"/>
      <c r="AR285" s="8"/>
      <c r="AS285" s="8"/>
      <c r="AT285" s="8"/>
      <c r="AU285" s="8"/>
      <c r="AV285" s="8"/>
      <c r="AW285" s="8"/>
      <c r="AX285" s="8"/>
      <c r="AY285" s="8"/>
      <c r="AZ285" s="148"/>
      <c r="BA285" s="10"/>
      <c r="BB285" s="10"/>
      <c r="BC285" s="10"/>
      <c r="BD285" s="10"/>
      <c r="BE285" s="10"/>
      <c r="BF285" s="10"/>
      <c r="BG285" s="10"/>
      <c r="BH285" s="10"/>
      <c r="BI285" s="10"/>
      <c r="BJ285" s="10"/>
    </row>
    <row r="286" spans="1:62" ht="93" customHeight="1" x14ac:dyDescent="0.25">
      <c r="A286" s="3"/>
      <c r="B286" s="3"/>
      <c r="C286" s="3"/>
      <c r="D286" s="3"/>
      <c r="E286" s="3"/>
      <c r="F286" s="141"/>
      <c r="G286" s="3"/>
      <c r="H286" s="3"/>
      <c r="I286" s="3"/>
      <c r="J286" s="3"/>
      <c r="K286" s="3"/>
      <c r="L286" s="3"/>
      <c r="M286" s="3"/>
      <c r="N286" s="3"/>
      <c r="O286" s="3"/>
      <c r="P286" s="3"/>
      <c r="Q286" s="3"/>
      <c r="R286" s="3"/>
      <c r="S286" s="3"/>
      <c r="T286" s="3"/>
      <c r="U286" s="141"/>
      <c r="V286" s="142"/>
      <c r="W286" s="142"/>
      <c r="X286" s="142"/>
      <c r="Y286" s="142"/>
      <c r="Z286" s="142"/>
      <c r="AA286" s="142"/>
      <c r="AB286" s="142"/>
      <c r="AC286" s="142"/>
      <c r="AD286" s="142"/>
      <c r="AE286" s="142"/>
      <c r="AF286" s="142"/>
      <c r="AG286" s="142"/>
      <c r="AH286" s="142"/>
      <c r="AI286" s="142"/>
      <c r="AJ286" s="142"/>
      <c r="AK286" s="142"/>
      <c r="AL286" s="8"/>
      <c r="AM286" s="8"/>
      <c r="AN286" s="8"/>
      <c r="AO286" s="8"/>
      <c r="AP286" s="8"/>
      <c r="AQ286" s="8"/>
      <c r="AR286" s="8"/>
      <c r="AS286" s="8"/>
      <c r="AT286" s="8"/>
      <c r="AU286" s="8"/>
      <c r="AV286" s="8"/>
      <c r="AW286" s="8"/>
      <c r="AX286" s="8"/>
      <c r="AY286" s="8"/>
      <c r="AZ286" s="148"/>
      <c r="BA286" s="10"/>
      <c r="BB286" s="10"/>
      <c r="BC286" s="10"/>
      <c r="BD286" s="10"/>
      <c r="BE286" s="10"/>
      <c r="BF286" s="10"/>
      <c r="BG286" s="10"/>
      <c r="BH286" s="10"/>
      <c r="BI286" s="10"/>
      <c r="BJ286" s="10"/>
    </row>
    <row r="287" spans="1:62" ht="93" customHeight="1" x14ac:dyDescent="0.25">
      <c r="A287" s="3"/>
      <c r="B287" s="3"/>
      <c r="C287" s="3"/>
      <c r="D287" s="3"/>
      <c r="E287" s="3"/>
      <c r="F287" s="141"/>
      <c r="G287" s="3"/>
      <c r="H287" s="3"/>
      <c r="I287" s="3"/>
      <c r="J287" s="3"/>
      <c r="K287" s="3"/>
      <c r="L287" s="3"/>
      <c r="M287" s="3"/>
      <c r="N287" s="3"/>
      <c r="O287" s="3"/>
      <c r="P287" s="3"/>
      <c r="Q287" s="3"/>
      <c r="R287" s="3"/>
      <c r="S287" s="3"/>
      <c r="T287" s="3"/>
      <c r="U287" s="141"/>
      <c r="V287" s="142"/>
      <c r="W287" s="142"/>
      <c r="X287" s="142"/>
      <c r="Y287" s="142"/>
      <c r="Z287" s="142"/>
      <c r="AA287" s="142"/>
      <c r="AB287" s="142"/>
      <c r="AC287" s="142"/>
      <c r="AD287" s="142"/>
      <c r="AE287" s="142"/>
      <c r="AF287" s="142"/>
      <c r="AG287" s="142"/>
      <c r="AH287" s="142"/>
      <c r="AI287" s="142"/>
      <c r="AJ287" s="142"/>
      <c r="AK287" s="142"/>
      <c r="AL287" s="8"/>
      <c r="AM287" s="8"/>
      <c r="AN287" s="8"/>
      <c r="AO287" s="8"/>
      <c r="AP287" s="8"/>
      <c r="AQ287" s="8"/>
      <c r="AR287" s="8"/>
      <c r="AS287" s="8"/>
      <c r="AT287" s="8"/>
      <c r="AU287" s="8"/>
      <c r="AV287" s="8"/>
      <c r="AW287" s="8"/>
      <c r="AX287" s="8"/>
      <c r="AY287" s="8"/>
      <c r="AZ287" s="148"/>
      <c r="BA287" s="10"/>
      <c r="BB287" s="10"/>
      <c r="BC287" s="10"/>
      <c r="BD287" s="10"/>
      <c r="BE287" s="10"/>
      <c r="BF287" s="10"/>
      <c r="BG287" s="10"/>
      <c r="BH287" s="10"/>
      <c r="BI287" s="10"/>
      <c r="BJ287" s="10"/>
    </row>
    <row r="288" spans="1:62" ht="93" customHeight="1" x14ac:dyDescent="0.25">
      <c r="A288" s="3"/>
      <c r="B288" s="3"/>
      <c r="C288" s="3"/>
      <c r="D288" s="3"/>
      <c r="E288" s="3"/>
      <c r="F288" s="141"/>
      <c r="G288" s="3"/>
      <c r="H288" s="3"/>
      <c r="I288" s="3"/>
      <c r="J288" s="3"/>
      <c r="K288" s="3"/>
      <c r="L288" s="3"/>
      <c r="M288" s="3"/>
      <c r="N288" s="3"/>
      <c r="O288" s="3"/>
      <c r="P288" s="3"/>
      <c r="Q288" s="3"/>
      <c r="R288" s="3"/>
      <c r="S288" s="3"/>
      <c r="T288" s="3"/>
      <c r="U288" s="141"/>
      <c r="V288" s="142"/>
      <c r="W288" s="142"/>
      <c r="X288" s="142"/>
      <c r="Y288" s="142"/>
      <c r="Z288" s="142"/>
      <c r="AA288" s="142"/>
      <c r="AB288" s="142"/>
      <c r="AC288" s="142"/>
      <c r="AD288" s="142"/>
      <c r="AE288" s="142"/>
      <c r="AF288" s="142"/>
      <c r="AG288" s="142"/>
      <c r="AH288" s="142"/>
      <c r="AI288" s="142"/>
      <c r="AJ288" s="142"/>
      <c r="AK288" s="142"/>
      <c r="AL288" s="8"/>
      <c r="AM288" s="8"/>
      <c r="AN288" s="8"/>
      <c r="AO288" s="8"/>
      <c r="AP288" s="8"/>
      <c r="AQ288" s="8"/>
      <c r="AR288" s="8"/>
      <c r="AS288" s="8"/>
      <c r="AT288" s="8"/>
      <c r="AU288" s="8"/>
      <c r="AV288" s="8"/>
      <c r="AW288" s="8"/>
      <c r="AX288" s="8"/>
      <c r="AY288" s="8"/>
      <c r="AZ288" s="148"/>
      <c r="BA288" s="10"/>
      <c r="BB288" s="10"/>
      <c r="BC288" s="10"/>
      <c r="BD288" s="10"/>
      <c r="BE288" s="10"/>
      <c r="BF288" s="10"/>
      <c r="BG288" s="10"/>
      <c r="BH288" s="10"/>
      <c r="BI288" s="10"/>
      <c r="BJ288" s="10"/>
    </row>
    <row r="289" spans="1:62" ht="93" customHeight="1" x14ac:dyDescent="0.25">
      <c r="A289" s="3"/>
      <c r="B289" s="3"/>
      <c r="C289" s="3"/>
      <c r="D289" s="3"/>
      <c r="E289" s="3"/>
      <c r="F289" s="141"/>
      <c r="G289" s="3"/>
      <c r="H289" s="3"/>
      <c r="I289" s="3"/>
      <c r="J289" s="3"/>
      <c r="K289" s="3"/>
      <c r="L289" s="3"/>
      <c r="M289" s="3"/>
      <c r="N289" s="3"/>
      <c r="O289" s="3"/>
      <c r="P289" s="3"/>
      <c r="Q289" s="3"/>
      <c r="R289" s="3"/>
      <c r="S289" s="3"/>
      <c r="T289" s="3"/>
      <c r="U289" s="141"/>
      <c r="V289" s="142"/>
      <c r="W289" s="142"/>
      <c r="X289" s="142"/>
      <c r="Y289" s="142"/>
      <c r="Z289" s="142"/>
      <c r="AA289" s="142"/>
      <c r="AB289" s="142"/>
      <c r="AC289" s="142"/>
      <c r="AD289" s="142"/>
      <c r="AE289" s="142"/>
      <c r="AF289" s="142"/>
      <c r="AG289" s="142"/>
      <c r="AH289" s="142"/>
      <c r="AI289" s="142"/>
      <c r="AJ289" s="142"/>
      <c r="AK289" s="142"/>
      <c r="AL289" s="8"/>
      <c r="AM289" s="8"/>
      <c r="AN289" s="8"/>
      <c r="AO289" s="8"/>
      <c r="AP289" s="8"/>
      <c r="AQ289" s="8"/>
      <c r="AR289" s="8"/>
      <c r="AS289" s="8"/>
      <c r="AT289" s="8"/>
      <c r="AU289" s="8"/>
      <c r="AV289" s="8"/>
      <c r="AW289" s="8"/>
      <c r="AX289" s="8"/>
      <c r="AY289" s="8"/>
      <c r="AZ289" s="148"/>
      <c r="BA289" s="10"/>
      <c r="BB289" s="10"/>
      <c r="BC289" s="10"/>
      <c r="BD289" s="10"/>
      <c r="BE289" s="10"/>
      <c r="BF289" s="10"/>
      <c r="BG289" s="10"/>
      <c r="BH289" s="10"/>
      <c r="BI289" s="10"/>
      <c r="BJ289" s="10"/>
    </row>
    <row r="290" spans="1:62" ht="93" customHeight="1" x14ac:dyDescent="0.25">
      <c r="A290" s="3"/>
      <c r="B290" s="3"/>
      <c r="C290" s="3"/>
      <c r="D290" s="3"/>
      <c r="E290" s="3"/>
      <c r="F290" s="141"/>
      <c r="G290" s="3"/>
      <c r="H290" s="3"/>
      <c r="I290" s="3"/>
      <c r="J290" s="3"/>
      <c r="K290" s="3"/>
      <c r="L290" s="3"/>
      <c r="M290" s="3"/>
      <c r="N290" s="3"/>
      <c r="O290" s="3"/>
      <c r="P290" s="3"/>
      <c r="Q290" s="3"/>
      <c r="R290" s="3"/>
      <c r="S290" s="3"/>
      <c r="T290" s="3"/>
      <c r="U290" s="141"/>
      <c r="V290" s="142"/>
      <c r="W290" s="142"/>
      <c r="X290" s="142"/>
      <c r="Y290" s="142"/>
      <c r="Z290" s="142"/>
      <c r="AA290" s="142"/>
      <c r="AB290" s="142"/>
      <c r="AC290" s="142"/>
      <c r="AD290" s="142"/>
      <c r="AE290" s="142"/>
      <c r="AF290" s="142"/>
      <c r="AG290" s="142"/>
      <c r="AH290" s="142"/>
      <c r="AI290" s="142"/>
      <c r="AJ290" s="142"/>
      <c r="AK290" s="142"/>
      <c r="AL290" s="8"/>
      <c r="AM290" s="8"/>
      <c r="AN290" s="8"/>
      <c r="AO290" s="8"/>
      <c r="AP290" s="8"/>
      <c r="AQ290" s="8"/>
      <c r="AR290" s="8"/>
      <c r="AS290" s="8"/>
      <c r="AT290" s="8"/>
      <c r="AU290" s="8"/>
      <c r="AV290" s="8"/>
      <c r="AW290" s="8"/>
      <c r="AX290" s="8"/>
      <c r="AY290" s="8"/>
      <c r="AZ290" s="148"/>
      <c r="BA290" s="10"/>
      <c r="BB290" s="10"/>
      <c r="BC290" s="10"/>
      <c r="BD290" s="10"/>
      <c r="BE290" s="10"/>
      <c r="BF290" s="10"/>
      <c r="BG290" s="10"/>
      <c r="BH290" s="10"/>
      <c r="BI290" s="10"/>
      <c r="BJ290" s="10"/>
    </row>
    <row r="291" spans="1:62" ht="93" customHeight="1" x14ac:dyDescent="0.25">
      <c r="A291" s="3"/>
      <c r="B291" s="3"/>
      <c r="C291" s="3"/>
      <c r="D291" s="3"/>
      <c r="E291" s="3"/>
      <c r="F291" s="141"/>
      <c r="G291" s="3"/>
      <c r="H291" s="3"/>
      <c r="I291" s="3"/>
      <c r="J291" s="3"/>
      <c r="K291" s="3"/>
      <c r="L291" s="3"/>
      <c r="M291" s="3"/>
      <c r="N291" s="3"/>
      <c r="O291" s="3"/>
      <c r="P291" s="3"/>
      <c r="Q291" s="3"/>
      <c r="R291" s="3"/>
      <c r="S291" s="3"/>
      <c r="T291" s="3"/>
      <c r="U291" s="141"/>
      <c r="V291" s="142"/>
      <c r="W291" s="142"/>
      <c r="X291" s="142"/>
      <c r="Y291" s="142"/>
      <c r="Z291" s="142"/>
      <c r="AA291" s="142"/>
      <c r="AB291" s="142"/>
      <c r="AC291" s="142"/>
      <c r="AD291" s="142"/>
      <c r="AE291" s="142"/>
      <c r="AF291" s="142"/>
      <c r="AG291" s="142"/>
      <c r="AH291" s="142"/>
      <c r="AI291" s="142"/>
      <c r="AJ291" s="142"/>
      <c r="AK291" s="142"/>
      <c r="AL291" s="8"/>
      <c r="AM291" s="8"/>
      <c r="AN291" s="8"/>
      <c r="AO291" s="8"/>
      <c r="AP291" s="8"/>
      <c r="AQ291" s="8"/>
      <c r="AR291" s="8"/>
      <c r="AS291" s="8"/>
      <c r="AT291" s="8"/>
      <c r="AU291" s="8"/>
      <c r="AV291" s="8"/>
      <c r="AW291" s="8"/>
      <c r="AX291" s="8"/>
      <c r="AY291" s="8"/>
      <c r="AZ291" s="148"/>
      <c r="BA291" s="10"/>
      <c r="BB291" s="10"/>
      <c r="BC291" s="10"/>
      <c r="BD291" s="10"/>
      <c r="BE291" s="10"/>
      <c r="BF291" s="10"/>
      <c r="BG291" s="10"/>
      <c r="BH291" s="10"/>
      <c r="BI291" s="10"/>
      <c r="BJ291" s="10"/>
    </row>
    <row r="292" spans="1:62" ht="93" customHeight="1" x14ac:dyDescent="0.25">
      <c r="A292" s="3"/>
      <c r="B292" s="3"/>
      <c r="C292" s="3"/>
      <c r="D292" s="3"/>
      <c r="E292" s="3"/>
      <c r="F292" s="141"/>
      <c r="G292" s="3"/>
      <c r="H292" s="3"/>
      <c r="I292" s="3"/>
      <c r="J292" s="3"/>
      <c r="K292" s="3"/>
      <c r="L292" s="3"/>
      <c r="M292" s="3"/>
      <c r="N292" s="3"/>
      <c r="O292" s="3"/>
      <c r="P292" s="3"/>
      <c r="Q292" s="3"/>
      <c r="R292" s="3"/>
      <c r="S292" s="3"/>
      <c r="T292" s="3"/>
      <c r="U292" s="141"/>
      <c r="V292" s="142"/>
      <c r="W292" s="142"/>
      <c r="X292" s="142"/>
      <c r="Y292" s="142"/>
      <c r="Z292" s="142"/>
      <c r="AA292" s="142"/>
      <c r="AB292" s="142"/>
      <c r="AC292" s="142"/>
      <c r="AD292" s="142"/>
      <c r="AE292" s="142"/>
      <c r="AF292" s="142"/>
      <c r="AG292" s="142"/>
      <c r="AH292" s="142"/>
      <c r="AI292" s="142"/>
      <c r="AJ292" s="142"/>
      <c r="AK292" s="142"/>
      <c r="AL292" s="8"/>
      <c r="AM292" s="8"/>
      <c r="AN292" s="8"/>
      <c r="AO292" s="8"/>
      <c r="AP292" s="8"/>
      <c r="AQ292" s="8"/>
      <c r="AR292" s="8"/>
      <c r="AS292" s="8"/>
      <c r="AT292" s="8"/>
      <c r="AU292" s="8"/>
      <c r="AV292" s="8"/>
      <c r="AW292" s="8"/>
      <c r="AX292" s="8"/>
      <c r="AY292" s="8"/>
      <c r="AZ292" s="148"/>
      <c r="BA292" s="10"/>
      <c r="BB292" s="10"/>
      <c r="BC292" s="10"/>
      <c r="BD292" s="10"/>
      <c r="BE292" s="10"/>
      <c r="BF292" s="10"/>
      <c r="BG292" s="10"/>
      <c r="BH292" s="10"/>
      <c r="BI292" s="10"/>
      <c r="BJ292" s="10"/>
    </row>
    <row r="293" spans="1:62" ht="93" customHeight="1" x14ac:dyDescent="0.25">
      <c r="A293" s="3"/>
      <c r="B293" s="3"/>
      <c r="C293" s="3"/>
      <c r="D293" s="3"/>
      <c r="E293" s="3"/>
      <c r="F293" s="141"/>
      <c r="G293" s="3"/>
      <c r="H293" s="3"/>
      <c r="I293" s="3"/>
      <c r="J293" s="3"/>
      <c r="K293" s="3"/>
      <c r="L293" s="3"/>
      <c r="M293" s="3"/>
      <c r="N293" s="3"/>
      <c r="O293" s="3"/>
      <c r="P293" s="3"/>
      <c r="Q293" s="3"/>
      <c r="R293" s="3"/>
      <c r="S293" s="3"/>
      <c r="T293" s="3"/>
      <c r="U293" s="141"/>
      <c r="V293" s="142"/>
      <c r="W293" s="142"/>
      <c r="X293" s="142"/>
      <c r="Y293" s="142"/>
      <c r="Z293" s="142"/>
      <c r="AA293" s="142"/>
      <c r="AB293" s="142"/>
      <c r="AC293" s="142"/>
      <c r="AD293" s="142"/>
      <c r="AE293" s="142"/>
      <c r="AF293" s="142"/>
      <c r="AG293" s="142"/>
      <c r="AH293" s="142"/>
      <c r="AI293" s="142"/>
      <c r="AJ293" s="142"/>
      <c r="AK293" s="142"/>
      <c r="AL293" s="8"/>
      <c r="AM293" s="8"/>
      <c r="AN293" s="8"/>
      <c r="AO293" s="8"/>
      <c r="AP293" s="8"/>
      <c r="AQ293" s="8"/>
      <c r="AR293" s="8"/>
      <c r="AS293" s="8"/>
      <c r="AT293" s="8"/>
      <c r="AU293" s="8"/>
      <c r="AV293" s="8"/>
      <c r="AW293" s="8"/>
      <c r="AX293" s="8"/>
      <c r="AY293" s="8"/>
      <c r="AZ293" s="148"/>
      <c r="BA293" s="10"/>
      <c r="BB293" s="10"/>
      <c r="BC293" s="10"/>
      <c r="BD293" s="10"/>
      <c r="BE293" s="10"/>
      <c r="BF293" s="10"/>
      <c r="BG293" s="10"/>
      <c r="BH293" s="10"/>
      <c r="BI293" s="10"/>
      <c r="BJ293" s="10"/>
    </row>
    <row r="294" spans="1:62" ht="93" customHeight="1" x14ac:dyDescent="0.25">
      <c r="A294" s="3"/>
      <c r="B294" s="3"/>
      <c r="C294" s="3"/>
      <c r="D294" s="3"/>
      <c r="E294" s="3"/>
      <c r="F294" s="141"/>
      <c r="G294" s="3"/>
      <c r="H294" s="3"/>
      <c r="I294" s="3"/>
      <c r="J294" s="3"/>
      <c r="K294" s="3"/>
      <c r="L294" s="3"/>
      <c r="M294" s="3"/>
      <c r="N294" s="3"/>
      <c r="O294" s="3"/>
      <c r="P294" s="3"/>
      <c r="Q294" s="3"/>
      <c r="R294" s="3"/>
      <c r="S294" s="3"/>
      <c r="T294" s="3"/>
      <c r="U294" s="141"/>
      <c r="V294" s="142"/>
      <c r="W294" s="142"/>
      <c r="X294" s="142"/>
      <c r="Y294" s="142"/>
      <c r="Z294" s="142"/>
      <c r="AA294" s="142"/>
      <c r="AB294" s="142"/>
      <c r="AC294" s="142"/>
      <c r="AD294" s="142"/>
      <c r="AE294" s="142"/>
      <c r="AF294" s="142"/>
      <c r="AG294" s="142"/>
      <c r="AH294" s="142"/>
      <c r="AI294" s="142"/>
      <c r="AJ294" s="142"/>
      <c r="AK294" s="142"/>
      <c r="AL294" s="8"/>
      <c r="AM294" s="8"/>
      <c r="AN294" s="8"/>
      <c r="AO294" s="8"/>
      <c r="AP294" s="8"/>
      <c r="AQ294" s="8"/>
      <c r="AR294" s="8"/>
      <c r="AS294" s="8"/>
      <c r="AT294" s="8"/>
      <c r="AU294" s="8"/>
      <c r="AV294" s="8"/>
      <c r="AW294" s="8"/>
      <c r="AX294" s="8"/>
      <c r="AY294" s="8"/>
      <c r="AZ294" s="148"/>
      <c r="BA294" s="10"/>
      <c r="BB294" s="10"/>
      <c r="BC294" s="10"/>
      <c r="BD294" s="10"/>
      <c r="BE294" s="10"/>
      <c r="BF294" s="10"/>
      <c r="BG294" s="10"/>
      <c r="BH294" s="10"/>
      <c r="BI294" s="10"/>
      <c r="BJ294" s="10"/>
    </row>
    <row r="295" spans="1:62" ht="93" customHeight="1" x14ac:dyDescent="0.25">
      <c r="A295" s="3"/>
      <c r="B295" s="3"/>
      <c r="C295" s="3"/>
      <c r="D295" s="3"/>
      <c r="E295" s="3"/>
      <c r="F295" s="141"/>
      <c r="G295" s="3"/>
      <c r="H295" s="3"/>
      <c r="I295" s="3"/>
      <c r="J295" s="3"/>
      <c r="K295" s="3"/>
      <c r="L295" s="3"/>
      <c r="M295" s="3"/>
      <c r="N295" s="3"/>
      <c r="O295" s="3"/>
      <c r="P295" s="3"/>
      <c r="Q295" s="3"/>
      <c r="R295" s="3"/>
      <c r="S295" s="3"/>
      <c r="T295" s="3"/>
      <c r="U295" s="141"/>
      <c r="V295" s="142"/>
      <c r="W295" s="142"/>
      <c r="X295" s="142"/>
      <c r="Y295" s="142"/>
      <c r="Z295" s="142"/>
      <c r="AA295" s="142"/>
      <c r="AB295" s="142"/>
      <c r="AC295" s="142"/>
      <c r="AD295" s="142"/>
      <c r="AE295" s="142"/>
      <c r="AF295" s="142"/>
      <c r="AG295" s="142"/>
      <c r="AH295" s="142"/>
      <c r="AI295" s="142"/>
      <c r="AJ295" s="142"/>
      <c r="AK295" s="142"/>
      <c r="AL295" s="8"/>
      <c r="AM295" s="8"/>
      <c r="AN295" s="8"/>
      <c r="AO295" s="8"/>
      <c r="AP295" s="8"/>
      <c r="AQ295" s="8"/>
      <c r="AR295" s="8"/>
      <c r="AS295" s="8"/>
      <c r="AT295" s="8"/>
      <c r="AU295" s="8"/>
      <c r="AV295" s="8"/>
      <c r="AW295" s="8"/>
      <c r="AX295" s="8"/>
      <c r="AY295" s="8"/>
      <c r="AZ295" s="148"/>
      <c r="BA295" s="10"/>
      <c r="BB295" s="10"/>
      <c r="BC295" s="10"/>
      <c r="BD295" s="10"/>
      <c r="BE295" s="10"/>
      <c r="BF295" s="10"/>
      <c r="BG295" s="10"/>
      <c r="BH295" s="10"/>
      <c r="BI295" s="10"/>
      <c r="BJ295" s="10"/>
    </row>
    <row r="296" spans="1:62" ht="93" customHeight="1" x14ac:dyDescent="0.25">
      <c r="A296" s="3"/>
      <c r="B296" s="3"/>
      <c r="C296" s="3"/>
      <c r="D296" s="3"/>
      <c r="E296" s="3"/>
      <c r="F296" s="141"/>
      <c r="G296" s="3"/>
      <c r="H296" s="3"/>
      <c r="I296" s="3"/>
      <c r="J296" s="3"/>
      <c r="K296" s="3"/>
      <c r="L296" s="3"/>
      <c r="M296" s="3"/>
      <c r="N296" s="3"/>
      <c r="O296" s="3"/>
      <c r="P296" s="3"/>
      <c r="Q296" s="3"/>
      <c r="R296" s="3"/>
      <c r="S296" s="3"/>
      <c r="T296" s="3"/>
      <c r="U296" s="141"/>
      <c r="V296" s="142"/>
      <c r="W296" s="142"/>
      <c r="X296" s="142"/>
      <c r="Y296" s="142"/>
      <c r="Z296" s="142"/>
      <c r="AA296" s="142"/>
      <c r="AB296" s="142"/>
      <c r="AC296" s="142"/>
      <c r="AD296" s="142"/>
      <c r="AE296" s="142"/>
      <c r="AF296" s="142"/>
      <c r="AG296" s="142"/>
      <c r="AH296" s="142"/>
      <c r="AI296" s="142"/>
      <c r="AJ296" s="142"/>
      <c r="AK296" s="142"/>
      <c r="AL296" s="8"/>
      <c r="AM296" s="8"/>
      <c r="AN296" s="8"/>
      <c r="AO296" s="8"/>
      <c r="AP296" s="8"/>
      <c r="AQ296" s="8"/>
      <c r="AR296" s="8"/>
      <c r="AS296" s="8"/>
      <c r="AT296" s="8"/>
      <c r="AU296" s="8"/>
      <c r="AV296" s="8"/>
      <c r="AW296" s="8"/>
      <c r="AX296" s="8"/>
      <c r="AY296" s="8"/>
      <c r="AZ296" s="148"/>
      <c r="BA296" s="10"/>
      <c r="BB296" s="10"/>
      <c r="BC296" s="10"/>
      <c r="BD296" s="10"/>
      <c r="BE296" s="10"/>
      <c r="BF296" s="10"/>
      <c r="BG296" s="10"/>
      <c r="BH296" s="10"/>
      <c r="BI296" s="10"/>
      <c r="BJ296" s="10"/>
    </row>
    <row r="297" spans="1:62" ht="93" customHeight="1" x14ac:dyDescent="0.25">
      <c r="A297" s="3"/>
      <c r="B297" s="3"/>
      <c r="C297" s="3"/>
      <c r="D297" s="3"/>
      <c r="E297" s="3"/>
      <c r="F297" s="141"/>
      <c r="G297" s="3"/>
      <c r="H297" s="3"/>
      <c r="I297" s="3"/>
      <c r="J297" s="3"/>
      <c r="K297" s="3"/>
      <c r="L297" s="3"/>
      <c r="M297" s="3"/>
      <c r="N297" s="3"/>
      <c r="O297" s="3"/>
      <c r="P297" s="3"/>
      <c r="Q297" s="3"/>
      <c r="R297" s="3"/>
      <c r="S297" s="3"/>
      <c r="T297" s="3"/>
      <c r="U297" s="141"/>
      <c r="V297" s="142"/>
      <c r="W297" s="142"/>
      <c r="X297" s="142"/>
      <c r="Y297" s="142"/>
      <c r="Z297" s="142"/>
      <c r="AA297" s="142"/>
      <c r="AB297" s="142"/>
      <c r="AC297" s="142"/>
      <c r="AD297" s="142"/>
      <c r="AE297" s="142"/>
      <c r="AF297" s="142"/>
      <c r="AG297" s="142"/>
      <c r="AH297" s="142"/>
      <c r="AI297" s="142"/>
      <c r="AJ297" s="142"/>
      <c r="AK297" s="142"/>
      <c r="AL297" s="8"/>
      <c r="AM297" s="8"/>
      <c r="AN297" s="8"/>
      <c r="AO297" s="8"/>
      <c r="AP297" s="8"/>
      <c r="AQ297" s="8"/>
      <c r="AR297" s="8"/>
      <c r="AS297" s="8"/>
      <c r="AT297" s="8"/>
      <c r="AU297" s="8"/>
      <c r="AV297" s="8"/>
      <c r="AW297" s="8"/>
      <c r="AX297" s="8"/>
      <c r="AY297" s="8"/>
      <c r="AZ297" s="148"/>
      <c r="BA297" s="10"/>
      <c r="BB297" s="10"/>
      <c r="BC297" s="10"/>
      <c r="BD297" s="10"/>
      <c r="BE297" s="10"/>
      <c r="BF297" s="10"/>
      <c r="BG297" s="10"/>
      <c r="BH297" s="10"/>
      <c r="BI297" s="10"/>
      <c r="BJ297" s="10"/>
    </row>
    <row r="298" spans="1:62" ht="93" customHeight="1" x14ac:dyDescent="0.25">
      <c r="A298" s="3"/>
      <c r="B298" s="3"/>
      <c r="C298" s="3"/>
      <c r="D298" s="3"/>
      <c r="E298" s="3"/>
      <c r="F298" s="141"/>
      <c r="G298" s="3"/>
      <c r="H298" s="3"/>
      <c r="I298" s="3"/>
      <c r="J298" s="3"/>
      <c r="K298" s="3"/>
      <c r="L298" s="3"/>
      <c r="M298" s="3"/>
      <c r="N298" s="3"/>
      <c r="O298" s="3"/>
      <c r="P298" s="3"/>
      <c r="Q298" s="3"/>
      <c r="R298" s="3"/>
      <c r="S298" s="3"/>
      <c r="T298" s="3"/>
      <c r="U298" s="141"/>
      <c r="V298" s="142"/>
      <c r="W298" s="142"/>
      <c r="X298" s="142"/>
      <c r="Y298" s="142"/>
      <c r="Z298" s="142"/>
      <c r="AA298" s="142"/>
      <c r="AB298" s="142"/>
      <c r="AC298" s="142"/>
      <c r="AD298" s="142"/>
      <c r="AE298" s="142"/>
      <c r="AF298" s="142"/>
      <c r="AG298" s="142"/>
      <c r="AH298" s="142"/>
      <c r="AI298" s="142"/>
      <c r="AJ298" s="142"/>
      <c r="AK298" s="142"/>
      <c r="AL298" s="8"/>
      <c r="AM298" s="8"/>
      <c r="AN298" s="8"/>
      <c r="AO298" s="8"/>
      <c r="AP298" s="8"/>
      <c r="AQ298" s="8"/>
      <c r="AR298" s="8"/>
      <c r="AS298" s="8"/>
      <c r="AT298" s="8"/>
      <c r="AU298" s="8"/>
      <c r="AV298" s="8"/>
      <c r="AW298" s="8"/>
      <c r="AX298" s="8"/>
      <c r="AY298" s="8"/>
      <c r="AZ298" s="148"/>
      <c r="BA298" s="10"/>
      <c r="BB298" s="10"/>
      <c r="BC298" s="10"/>
      <c r="BD298" s="10"/>
      <c r="BE298" s="10"/>
      <c r="BF298" s="10"/>
      <c r="BG298" s="10"/>
      <c r="BH298" s="10"/>
      <c r="BI298" s="10"/>
      <c r="BJ298" s="10"/>
    </row>
    <row r="299" spans="1:62" ht="93" customHeight="1" x14ac:dyDescent="0.25">
      <c r="A299" s="3"/>
      <c r="B299" s="3"/>
      <c r="C299" s="3"/>
      <c r="D299" s="3"/>
      <c r="E299" s="3"/>
      <c r="F299" s="141"/>
      <c r="G299" s="3"/>
      <c r="H299" s="3"/>
      <c r="I299" s="3"/>
      <c r="J299" s="3"/>
      <c r="K299" s="3"/>
      <c r="L299" s="3"/>
      <c r="M299" s="3"/>
      <c r="N299" s="3"/>
      <c r="O299" s="3"/>
      <c r="P299" s="3"/>
      <c r="Q299" s="3"/>
      <c r="R299" s="3"/>
      <c r="S299" s="3"/>
      <c r="T299" s="3"/>
      <c r="U299" s="141"/>
      <c r="V299" s="142"/>
      <c r="W299" s="142"/>
      <c r="X299" s="142"/>
      <c r="Y299" s="142"/>
      <c r="Z299" s="142"/>
      <c r="AA299" s="142"/>
      <c r="AB299" s="142"/>
      <c r="AC299" s="142"/>
      <c r="AD299" s="142"/>
      <c r="AE299" s="142"/>
      <c r="AF299" s="142"/>
      <c r="AG299" s="142"/>
      <c r="AH299" s="142"/>
      <c r="AI299" s="142"/>
      <c r="AJ299" s="142"/>
      <c r="AK299" s="142"/>
      <c r="AL299" s="8"/>
      <c r="AM299" s="8"/>
      <c r="AN299" s="8"/>
      <c r="AO299" s="8"/>
      <c r="AP299" s="8"/>
      <c r="AQ299" s="8"/>
      <c r="AR299" s="8"/>
      <c r="AS299" s="8"/>
      <c r="AT299" s="8"/>
      <c r="AU299" s="8"/>
      <c r="AV299" s="8"/>
      <c r="AW299" s="8"/>
      <c r="AX299" s="8"/>
      <c r="AY299" s="8"/>
      <c r="AZ299" s="148"/>
      <c r="BA299" s="10"/>
      <c r="BB299" s="10"/>
      <c r="BC299" s="10"/>
      <c r="BD299" s="10"/>
      <c r="BE299" s="10"/>
      <c r="BF299" s="10"/>
      <c r="BG299" s="10"/>
      <c r="BH299" s="10"/>
      <c r="BI299" s="10"/>
      <c r="BJ299" s="10"/>
    </row>
    <row r="300" spans="1:62" ht="93" customHeight="1" x14ac:dyDescent="0.25">
      <c r="A300" s="3"/>
      <c r="B300" s="3"/>
      <c r="C300" s="3"/>
      <c r="D300" s="3"/>
      <c r="E300" s="3"/>
      <c r="F300" s="141"/>
      <c r="G300" s="3"/>
      <c r="H300" s="3"/>
      <c r="I300" s="3"/>
      <c r="J300" s="3"/>
      <c r="K300" s="3"/>
      <c r="L300" s="3"/>
      <c r="M300" s="3"/>
      <c r="N300" s="3"/>
      <c r="O300" s="3"/>
      <c r="P300" s="3"/>
      <c r="Q300" s="3"/>
      <c r="R300" s="3"/>
      <c r="S300" s="3"/>
      <c r="T300" s="3"/>
      <c r="U300" s="141"/>
      <c r="V300" s="142"/>
      <c r="W300" s="142"/>
      <c r="X300" s="142"/>
      <c r="Y300" s="142"/>
      <c r="Z300" s="142"/>
      <c r="AA300" s="142"/>
      <c r="AB300" s="142"/>
      <c r="AC300" s="142"/>
      <c r="AD300" s="142"/>
      <c r="AE300" s="142"/>
      <c r="AF300" s="142"/>
      <c r="AG300" s="142"/>
      <c r="AH300" s="142"/>
      <c r="AI300" s="142"/>
      <c r="AJ300" s="142"/>
      <c r="AK300" s="142"/>
      <c r="AL300" s="8"/>
      <c r="AM300" s="8"/>
      <c r="AN300" s="8"/>
      <c r="AO300" s="8"/>
      <c r="AP300" s="8"/>
      <c r="AQ300" s="8"/>
      <c r="AR300" s="8"/>
      <c r="AS300" s="8"/>
      <c r="AT300" s="8"/>
      <c r="AU300" s="8"/>
      <c r="AV300" s="8"/>
      <c r="AW300" s="8"/>
      <c r="AX300" s="8"/>
      <c r="AY300" s="8"/>
      <c r="AZ300" s="148"/>
      <c r="BA300" s="10"/>
      <c r="BB300" s="10"/>
      <c r="BC300" s="10"/>
      <c r="BD300" s="10"/>
      <c r="BE300" s="10"/>
      <c r="BF300" s="10"/>
      <c r="BG300" s="10"/>
      <c r="BH300" s="10"/>
      <c r="BI300" s="10"/>
      <c r="BJ300" s="10"/>
    </row>
    <row r="301" spans="1:62" ht="93" customHeight="1" x14ac:dyDescent="0.25">
      <c r="A301" s="3"/>
      <c r="B301" s="3"/>
      <c r="C301" s="3"/>
      <c r="D301" s="3"/>
      <c r="E301" s="3"/>
      <c r="F301" s="141"/>
      <c r="G301" s="3"/>
      <c r="H301" s="3"/>
      <c r="I301" s="3"/>
      <c r="J301" s="3"/>
      <c r="K301" s="3"/>
      <c r="L301" s="3"/>
      <c r="M301" s="3"/>
      <c r="N301" s="3"/>
      <c r="O301" s="3"/>
      <c r="P301" s="3"/>
      <c r="Q301" s="3"/>
      <c r="R301" s="3"/>
      <c r="S301" s="3"/>
      <c r="T301" s="3"/>
      <c r="U301" s="141"/>
      <c r="V301" s="142"/>
      <c r="W301" s="142"/>
      <c r="X301" s="142"/>
      <c r="Y301" s="142"/>
      <c r="Z301" s="142"/>
      <c r="AA301" s="142"/>
      <c r="AB301" s="142"/>
      <c r="AC301" s="142"/>
      <c r="AD301" s="142"/>
      <c r="AE301" s="142"/>
      <c r="AF301" s="142"/>
      <c r="AG301" s="142"/>
      <c r="AH301" s="142"/>
      <c r="AI301" s="142"/>
      <c r="AJ301" s="142"/>
      <c r="AK301" s="142"/>
      <c r="AL301" s="8"/>
      <c r="AM301" s="8"/>
      <c r="AN301" s="8"/>
      <c r="AO301" s="8"/>
      <c r="AP301" s="8"/>
      <c r="AQ301" s="8"/>
      <c r="AR301" s="8"/>
      <c r="AS301" s="8"/>
      <c r="AT301" s="8"/>
      <c r="AU301" s="8"/>
      <c r="AV301" s="8"/>
      <c r="AW301" s="8"/>
      <c r="AX301" s="8"/>
      <c r="AY301" s="8"/>
      <c r="AZ301" s="148"/>
      <c r="BA301" s="10"/>
      <c r="BB301" s="10"/>
      <c r="BC301" s="10"/>
      <c r="BD301" s="10"/>
      <c r="BE301" s="10"/>
      <c r="BF301" s="10"/>
      <c r="BG301" s="10"/>
      <c r="BH301" s="10"/>
      <c r="BI301" s="10"/>
      <c r="BJ301" s="10"/>
    </row>
    <row r="302" spans="1:62" ht="93" customHeight="1" x14ac:dyDescent="0.25">
      <c r="A302" s="3"/>
      <c r="B302" s="3"/>
      <c r="C302" s="3"/>
      <c r="D302" s="3"/>
      <c r="E302" s="3"/>
      <c r="F302" s="141"/>
      <c r="G302" s="3"/>
      <c r="H302" s="3"/>
      <c r="I302" s="3"/>
      <c r="J302" s="3"/>
      <c r="K302" s="3"/>
      <c r="L302" s="3"/>
      <c r="M302" s="3"/>
      <c r="N302" s="3"/>
      <c r="O302" s="3"/>
      <c r="P302" s="3"/>
      <c r="Q302" s="3"/>
      <c r="R302" s="3"/>
      <c r="S302" s="3"/>
      <c r="T302" s="3"/>
      <c r="U302" s="141"/>
      <c r="V302" s="142"/>
      <c r="W302" s="142"/>
      <c r="X302" s="142"/>
      <c r="Y302" s="142"/>
      <c r="Z302" s="142"/>
      <c r="AA302" s="142"/>
      <c r="AB302" s="142"/>
      <c r="AC302" s="142"/>
      <c r="AD302" s="142"/>
      <c r="AE302" s="142"/>
      <c r="AF302" s="142"/>
      <c r="AG302" s="142"/>
      <c r="AH302" s="142"/>
      <c r="AI302" s="142"/>
      <c r="AJ302" s="142"/>
      <c r="AK302" s="142"/>
      <c r="AL302" s="8"/>
      <c r="AM302" s="8"/>
      <c r="AN302" s="8"/>
      <c r="AO302" s="8"/>
      <c r="AP302" s="8"/>
      <c r="AQ302" s="8"/>
      <c r="AR302" s="8"/>
      <c r="AS302" s="8"/>
      <c r="AT302" s="8"/>
      <c r="AU302" s="8"/>
      <c r="AV302" s="8"/>
      <c r="AW302" s="8"/>
      <c r="AX302" s="8"/>
      <c r="AY302" s="8"/>
      <c r="AZ302" s="148"/>
      <c r="BA302" s="10"/>
      <c r="BB302" s="10"/>
      <c r="BC302" s="10"/>
      <c r="BD302" s="10"/>
      <c r="BE302" s="10"/>
      <c r="BF302" s="10"/>
      <c r="BG302" s="10"/>
      <c r="BH302" s="10"/>
      <c r="BI302" s="10"/>
      <c r="BJ302" s="10"/>
    </row>
    <row r="303" spans="1:62" ht="93" customHeight="1" x14ac:dyDescent="0.25">
      <c r="A303" s="3"/>
      <c r="B303" s="3"/>
      <c r="C303" s="3"/>
      <c r="D303" s="3"/>
      <c r="E303" s="3"/>
      <c r="F303" s="141"/>
      <c r="G303" s="3"/>
      <c r="H303" s="3"/>
      <c r="I303" s="3"/>
      <c r="J303" s="3"/>
      <c r="K303" s="3"/>
      <c r="L303" s="3"/>
      <c r="M303" s="3"/>
      <c r="N303" s="3"/>
      <c r="O303" s="3"/>
      <c r="P303" s="3"/>
      <c r="Q303" s="3"/>
      <c r="R303" s="3"/>
      <c r="S303" s="3"/>
      <c r="T303" s="3"/>
      <c r="U303" s="141"/>
      <c r="V303" s="142"/>
      <c r="W303" s="142"/>
      <c r="X303" s="142"/>
      <c r="Y303" s="142"/>
      <c r="Z303" s="142"/>
      <c r="AA303" s="142"/>
      <c r="AB303" s="142"/>
      <c r="AC303" s="142"/>
      <c r="AD303" s="142"/>
      <c r="AE303" s="142"/>
      <c r="AF303" s="142"/>
      <c r="AG303" s="142"/>
      <c r="AH303" s="142"/>
      <c r="AI303" s="142"/>
      <c r="AJ303" s="142"/>
      <c r="AK303" s="142"/>
      <c r="AL303" s="8"/>
      <c r="AM303" s="8"/>
      <c r="AN303" s="8"/>
      <c r="AO303" s="8"/>
      <c r="AP303" s="8"/>
      <c r="AQ303" s="8"/>
      <c r="AR303" s="8"/>
      <c r="AS303" s="8"/>
      <c r="AT303" s="8"/>
      <c r="AU303" s="8"/>
      <c r="AV303" s="8"/>
      <c r="AW303" s="8"/>
      <c r="AX303" s="8"/>
      <c r="AY303" s="8"/>
      <c r="AZ303" s="148"/>
      <c r="BA303" s="10"/>
      <c r="BB303" s="10"/>
      <c r="BC303" s="10"/>
      <c r="BD303" s="10"/>
      <c r="BE303" s="10"/>
      <c r="BF303" s="10"/>
      <c r="BG303" s="10"/>
      <c r="BH303" s="10"/>
      <c r="BI303" s="10"/>
      <c r="BJ303" s="10"/>
    </row>
    <row r="304" spans="1:62" ht="93" customHeight="1" x14ac:dyDescent="0.25">
      <c r="A304" s="3"/>
      <c r="B304" s="3"/>
      <c r="C304" s="3"/>
      <c r="D304" s="3"/>
      <c r="E304" s="3"/>
      <c r="F304" s="141"/>
      <c r="G304" s="3"/>
      <c r="H304" s="3"/>
      <c r="I304" s="3"/>
      <c r="J304" s="3"/>
      <c r="K304" s="3"/>
      <c r="L304" s="3"/>
      <c r="M304" s="3"/>
      <c r="N304" s="3"/>
      <c r="O304" s="3"/>
      <c r="P304" s="3"/>
      <c r="Q304" s="3"/>
      <c r="R304" s="3"/>
      <c r="S304" s="3"/>
      <c r="T304" s="3"/>
      <c r="U304" s="141"/>
      <c r="V304" s="142"/>
      <c r="W304" s="142"/>
      <c r="X304" s="142"/>
      <c r="Y304" s="142"/>
      <c r="Z304" s="142"/>
      <c r="AA304" s="142"/>
      <c r="AB304" s="142"/>
      <c r="AC304" s="142"/>
      <c r="AD304" s="142"/>
      <c r="AE304" s="142"/>
      <c r="AF304" s="142"/>
      <c r="AG304" s="142"/>
      <c r="AH304" s="142"/>
      <c r="AI304" s="142"/>
      <c r="AJ304" s="142"/>
      <c r="AK304" s="142"/>
      <c r="AL304" s="8"/>
      <c r="AM304" s="8"/>
      <c r="AN304" s="8"/>
      <c r="AO304" s="8"/>
      <c r="AP304" s="8"/>
      <c r="AQ304" s="8"/>
      <c r="AR304" s="8"/>
      <c r="AS304" s="8"/>
      <c r="AT304" s="8"/>
      <c r="AU304" s="8"/>
      <c r="AV304" s="8"/>
      <c r="AW304" s="8"/>
      <c r="AX304" s="8"/>
      <c r="AY304" s="8"/>
      <c r="AZ304" s="148"/>
      <c r="BA304" s="10"/>
      <c r="BB304" s="10"/>
      <c r="BC304" s="10"/>
      <c r="BD304" s="10"/>
      <c r="BE304" s="10"/>
      <c r="BF304" s="10"/>
      <c r="BG304" s="10"/>
      <c r="BH304" s="10"/>
      <c r="BI304" s="10"/>
      <c r="BJ304" s="10"/>
    </row>
    <row r="305" spans="1:62" ht="93" customHeight="1" x14ac:dyDescent="0.25">
      <c r="A305" s="3"/>
      <c r="B305" s="3"/>
      <c r="C305" s="3"/>
      <c r="D305" s="3"/>
      <c r="E305" s="3"/>
      <c r="F305" s="141"/>
      <c r="G305" s="3"/>
      <c r="H305" s="3"/>
      <c r="I305" s="3"/>
      <c r="J305" s="3"/>
      <c r="K305" s="3"/>
      <c r="L305" s="3"/>
      <c r="M305" s="3"/>
      <c r="N305" s="3"/>
      <c r="O305" s="3"/>
      <c r="P305" s="3"/>
      <c r="Q305" s="3"/>
      <c r="R305" s="3"/>
      <c r="S305" s="3"/>
      <c r="T305" s="3"/>
      <c r="U305" s="141"/>
      <c r="V305" s="142"/>
      <c r="W305" s="142"/>
      <c r="X305" s="142"/>
      <c r="Y305" s="142"/>
      <c r="Z305" s="142"/>
      <c r="AA305" s="142"/>
      <c r="AB305" s="142"/>
      <c r="AC305" s="142"/>
      <c r="AD305" s="142"/>
      <c r="AE305" s="142"/>
      <c r="AF305" s="142"/>
      <c r="AG305" s="142"/>
      <c r="AH305" s="142"/>
      <c r="AI305" s="142"/>
      <c r="AJ305" s="142"/>
      <c r="AK305" s="142"/>
      <c r="AL305" s="8"/>
      <c r="AM305" s="8"/>
      <c r="AN305" s="8"/>
      <c r="AO305" s="8"/>
      <c r="AP305" s="8"/>
      <c r="AQ305" s="8"/>
      <c r="AR305" s="8"/>
      <c r="AS305" s="8"/>
      <c r="AT305" s="8"/>
      <c r="AU305" s="8"/>
      <c r="AV305" s="8"/>
      <c r="AW305" s="8"/>
      <c r="AX305" s="8"/>
      <c r="AY305" s="8"/>
      <c r="AZ305" s="148"/>
      <c r="BA305" s="10"/>
      <c r="BB305" s="10"/>
      <c r="BC305" s="10"/>
      <c r="BD305" s="10"/>
      <c r="BE305" s="10"/>
      <c r="BF305" s="10"/>
      <c r="BG305" s="10"/>
      <c r="BH305" s="10"/>
      <c r="BI305" s="10"/>
      <c r="BJ305" s="10"/>
    </row>
    <row r="306" spans="1:62" ht="93" customHeight="1" x14ac:dyDescent="0.25">
      <c r="A306" s="3"/>
      <c r="B306" s="3"/>
      <c r="C306" s="3"/>
      <c r="D306" s="3"/>
      <c r="E306" s="3"/>
      <c r="F306" s="141"/>
      <c r="G306" s="3"/>
      <c r="H306" s="3"/>
      <c r="I306" s="3"/>
      <c r="J306" s="3"/>
      <c r="K306" s="3"/>
      <c r="L306" s="3"/>
      <c r="M306" s="3"/>
      <c r="N306" s="3"/>
      <c r="O306" s="3"/>
      <c r="P306" s="3"/>
      <c r="Q306" s="3"/>
      <c r="R306" s="3"/>
      <c r="S306" s="3"/>
      <c r="T306" s="3"/>
      <c r="U306" s="141"/>
      <c r="V306" s="142"/>
      <c r="W306" s="142"/>
      <c r="X306" s="142"/>
      <c r="Y306" s="142"/>
      <c r="Z306" s="142"/>
      <c r="AA306" s="142"/>
      <c r="AB306" s="142"/>
      <c r="AC306" s="142"/>
      <c r="AD306" s="142"/>
      <c r="AE306" s="142"/>
      <c r="AF306" s="142"/>
      <c r="AG306" s="142"/>
      <c r="AH306" s="142"/>
      <c r="AI306" s="142"/>
      <c r="AJ306" s="142"/>
      <c r="AK306" s="142"/>
      <c r="AL306" s="8"/>
      <c r="AM306" s="8"/>
      <c r="AN306" s="8"/>
      <c r="AO306" s="8"/>
      <c r="AP306" s="8"/>
      <c r="AQ306" s="8"/>
      <c r="AR306" s="8"/>
      <c r="AS306" s="8"/>
      <c r="AT306" s="8"/>
      <c r="AU306" s="8"/>
      <c r="AV306" s="8"/>
      <c r="AW306" s="8"/>
      <c r="AX306" s="8"/>
      <c r="AY306" s="8"/>
      <c r="AZ306" s="148"/>
      <c r="BA306" s="10"/>
      <c r="BB306" s="10"/>
      <c r="BC306" s="10"/>
      <c r="BD306" s="10"/>
      <c r="BE306" s="10"/>
      <c r="BF306" s="10"/>
      <c r="BG306" s="10"/>
      <c r="BH306" s="10"/>
      <c r="BI306" s="10"/>
      <c r="BJ306" s="10"/>
    </row>
    <row r="307" spans="1:62" ht="93" customHeight="1" x14ac:dyDescent="0.25">
      <c r="A307" s="3"/>
      <c r="B307" s="3"/>
      <c r="C307" s="3"/>
      <c r="D307" s="3"/>
      <c r="E307" s="3"/>
      <c r="F307" s="141"/>
      <c r="G307" s="3"/>
      <c r="H307" s="3"/>
      <c r="I307" s="3"/>
      <c r="J307" s="3"/>
      <c r="K307" s="3"/>
      <c r="L307" s="3"/>
      <c r="M307" s="3"/>
      <c r="N307" s="3"/>
      <c r="O307" s="3"/>
      <c r="P307" s="3"/>
      <c r="Q307" s="3"/>
      <c r="R307" s="3"/>
      <c r="S307" s="3"/>
      <c r="T307" s="3"/>
      <c r="U307" s="141"/>
      <c r="V307" s="142"/>
      <c r="W307" s="142"/>
      <c r="X307" s="142"/>
      <c r="Y307" s="142"/>
      <c r="Z307" s="142"/>
      <c r="AA307" s="142"/>
      <c r="AB307" s="142"/>
      <c r="AC307" s="142"/>
      <c r="AD307" s="142"/>
      <c r="AE307" s="142"/>
      <c r="AF307" s="142"/>
      <c r="AG307" s="142"/>
      <c r="AH307" s="142"/>
      <c r="AI307" s="142"/>
      <c r="AJ307" s="142"/>
      <c r="AK307" s="142"/>
      <c r="AL307" s="8"/>
      <c r="AM307" s="8"/>
      <c r="AN307" s="8"/>
      <c r="AO307" s="8"/>
      <c r="AP307" s="8"/>
      <c r="AQ307" s="8"/>
      <c r="AR307" s="8"/>
      <c r="AS307" s="8"/>
      <c r="AT307" s="8"/>
      <c r="AU307" s="8"/>
      <c r="AV307" s="8"/>
      <c r="AW307" s="8"/>
      <c r="AX307" s="8"/>
      <c r="AY307" s="8"/>
      <c r="AZ307" s="148"/>
      <c r="BA307" s="10"/>
      <c r="BB307" s="10"/>
      <c r="BC307" s="10"/>
      <c r="BD307" s="10"/>
      <c r="BE307" s="10"/>
      <c r="BF307" s="10"/>
      <c r="BG307" s="10"/>
      <c r="BH307" s="10"/>
      <c r="BI307" s="10"/>
      <c r="BJ307" s="10"/>
    </row>
    <row r="308" spans="1:62" ht="93" customHeight="1" x14ac:dyDescent="0.25">
      <c r="A308" s="3"/>
      <c r="B308" s="3"/>
      <c r="C308" s="3"/>
      <c r="D308" s="3"/>
      <c r="E308" s="3"/>
      <c r="F308" s="141"/>
      <c r="G308" s="3"/>
      <c r="H308" s="3"/>
      <c r="I308" s="3"/>
      <c r="J308" s="3"/>
      <c r="K308" s="3"/>
      <c r="L308" s="3"/>
      <c r="M308" s="3"/>
      <c r="N308" s="3"/>
      <c r="O308" s="3"/>
      <c r="P308" s="3"/>
      <c r="Q308" s="3"/>
      <c r="R308" s="3"/>
      <c r="S308" s="3"/>
      <c r="T308" s="3"/>
      <c r="U308" s="141"/>
      <c r="V308" s="142"/>
      <c r="W308" s="142"/>
      <c r="X308" s="142"/>
      <c r="Y308" s="142"/>
      <c r="Z308" s="142"/>
      <c r="AA308" s="142"/>
      <c r="AB308" s="142"/>
      <c r="AC308" s="142"/>
      <c r="AD308" s="142"/>
      <c r="AE308" s="142"/>
      <c r="AF308" s="142"/>
      <c r="AG308" s="142"/>
      <c r="AH308" s="142"/>
      <c r="AI308" s="142"/>
      <c r="AJ308" s="142"/>
      <c r="AK308" s="142"/>
      <c r="AL308" s="8"/>
      <c r="AM308" s="8"/>
      <c r="AN308" s="8"/>
      <c r="AO308" s="8"/>
      <c r="AP308" s="8"/>
      <c r="AQ308" s="8"/>
      <c r="AR308" s="8"/>
      <c r="AS308" s="8"/>
      <c r="AT308" s="8"/>
      <c r="AU308" s="8"/>
      <c r="AV308" s="8"/>
      <c r="AW308" s="8"/>
      <c r="AX308" s="8"/>
      <c r="AY308" s="8"/>
      <c r="AZ308" s="148"/>
      <c r="BA308" s="10"/>
      <c r="BB308" s="10"/>
      <c r="BC308" s="10"/>
      <c r="BD308" s="10"/>
      <c r="BE308" s="10"/>
      <c r="BF308" s="10"/>
      <c r="BG308" s="10"/>
      <c r="BH308" s="10"/>
      <c r="BI308" s="10"/>
      <c r="BJ308" s="10"/>
    </row>
    <row r="309" spans="1:62" ht="93" customHeight="1" x14ac:dyDescent="0.25">
      <c r="A309" s="3"/>
      <c r="B309" s="3"/>
      <c r="C309" s="3"/>
      <c r="D309" s="3"/>
      <c r="E309" s="3"/>
      <c r="F309" s="141"/>
      <c r="G309" s="3"/>
      <c r="H309" s="3"/>
      <c r="I309" s="3"/>
      <c r="J309" s="3"/>
      <c r="K309" s="3"/>
      <c r="L309" s="3"/>
      <c r="M309" s="3"/>
      <c r="N309" s="3"/>
      <c r="O309" s="3"/>
      <c r="P309" s="3"/>
      <c r="Q309" s="3"/>
      <c r="R309" s="3"/>
      <c r="S309" s="3"/>
      <c r="T309" s="3"/>
      <c r="U309" s="141"/>
      <c r="V309" s="142"/>
      <c r="W309" s="142"/>
      <c r="X309" s="142"/>
      <c r="Y309" s="142"/>
      <c r="Z309" s="142"/>
      <c r="AA309" s="142"/>
      <c r="AB309" s="142"/>
      <c r="AC309" s="142"/>
      <c r="AD309" s="142"/>
      <c r="AE309" s="142"/>
      <c r="AF309" s="142"/>
      <c r="AG309" s="142"/>
      <c r="AH309" s="142"/>
      <c r="AI309" s="142"/>
      <c r="AJ309" s="142"/>
      <c r="AK309" s="142"/>
      <c r="AL309" s="8"/>
      <c r="AM309" s="8"/>
      <c r="AN309" s="8"/>
      <c r="AO309" s="8"/>
      <c r="AP309" s="8"/>
      <c r="AQ309" s="8"/>
      <c r="AR309" s="8"/>
      <c r="AS309" s="8"/>
      <c r="AT309" s="8"/>
      <c r="AU309" s="8"/>
      <c r="AV309" s="8"/>
      <c r="AW309" s="8"/>
      <c r="AX309" s="8"/>
      <c r="AY309" s="8"/>
      <c r="AZ309" s="148"/>
      <c r="BA309" s="10"/>
      <c r="BB309" s="10"/>
      <c r="BC309" s="10"/>
      <c r="BD309" s="10"/>
      <c r="BE309" s="10"/>
      <c r="BF309" s="10"/>
      <c r="BG309" s="10"/>
      <c r="BH309" s="10"/>
      <c r="BI309" s="10"/>
      <c r="BJ309" s="10"/>
    </row>
    <row r="310" spans="1:62" ht="93" customHeight="1" x14ac:dyDescent="0.25">
      <c r="A310" s="3"/>
      <c r="B310" s="3"/>
      <c r="C310" s="3"/>
      <c r="D310" s="3"/>
      <c r="E310" s="3"/>
      <c r="F310" s="141"/>
      <c r="G310" s="3"/>
      <c r="H310" s="3"/>
      <c r="I310" s="3"/>
      <c r="J310" s="3"/>
      <c r="K310" s="3"/>
      <c r="L310" s="3"/>
      <c r="M310" s="3"/>
      <c r="N310" s="3"/>
      <c r="O310" s="3"/>
      <c r="P310" s="3"/>
      <c r="Q310" s="3"/>
      <c r="R310" s="3"/>
      <c r="S310" s="3"/>
      <c r="T310" s="3"/>
      <c r="U310" s="141"/>
      <c r="V310" s="142"/>
      <c r="W310" s="142"/>
      <c r="X310" s="142"/>
      <c r="Y310" s="142"/>
      <c r="Z310" s="142"/>
      <c r="AA310" s="142"/>
      <c r="AB310" s="142"/>
      <c r="AC310" s="142"/>
      <c r="AD310" s="142"/>
      <c r="AE310" s="142"/>
      <c r="AF310" s="142"/>
      <c r="AG310" s="142"/>
      <c r="AH310" s="142"/>
      <c r="AI310" s="142"/>
      <c r="AJ310" s="142"/>
      <c r="AK310" s="142"/>
      <c r="AL310" s="8"/>
      <c r="AM310" s="8"/>
      <c r="AN310" s="8"/>
      <c r="AO310" s="8"/>
      <c r="AP310" s="8"/>
      <c r="AQ310" s="8"/>
      <c r="AR310" s="8"/>
      <c r="AS310" s="8"/>
      <c r="AT310" s="8"/>
      <c r="AU310" s="8"/>
      <c r="AV310" s="8"/>
      <c r="AW310" s="8"/>
      <c r="AX310" s="8"/>
      <c r="AY310" s="8"/>
      <c r="AZ310" s="148"/>
      <c r="BA310" s="10"/>
      <c r="BB310" s="10"/>
      <c r="BC310" s="10"/>
      <c r="BD310" s="10"/>
      <c r="BE310" s="10"/>
      <c r="BF310" s="10"/>
      <c r="BG310" s="10"/>
      <c r="BH310" s="10"/>
      <c r="BI310" s="10"/>
      <c r="BJ310" s="10"/>
    </row>
    <row r="311" spans="1:62" ht="93" customHeight="1" x14ac:dyDescent="0.25">
      <c r="A311" s="3"/>
      <c r="B311" s="3"/>
      <c r="C311" s="3"/>
      <c r="D311" s="3"/>
      <c r="E311" s="3"/>
      <c r="F311" s="141"/>
      <c r="G311" s="3"/>
      <c r="H311" s="3"/>
      <c r="I311" s="3"/>
      <c r="J311" s="3"/>
      <c r="K311" s="3"/>
      <c r="L311" s="3"/>
      <c r="M311" s="3"/>
      <c r="N311" s="3"/>
      <c r="O311" s="3"/>
      <c r="P311" s="3"/>
      <c r="Q311" s="3"/>
      <c r="R311" s="3"/>
      <c r="S311" s="3"/>
      <c r="T311" s="3"/>
      <c r="U311" s="141"/>
      <c r="V311" s="142"/>
      <c r="W311" s="142"/>
      <c r="X311" s="142"/>
      <c r="Y311" s="142"/>
      <c r="Z311" s="142"/>
      <c r="AA311" s="142"/>
      <c r="AB311" s="142"/>
      <c r="AC311" s="142"/>
      <c r="AD311" s="142"/>
      <c r="AE311" s="142"/>
      <c r="AF311" s="142"/>
      <c r="AG311" s="142"/>
      <c r="AH311" s="142"/>
      <c r="AI311" s="142"/>
      <c r="AJ311" s="142"/>
      <c r="AK311" s="142"/>
      <c r="AL311" s="8"/>
      <c r="AM311" s="8"/>
      <c r="AN311" s="8"/>
      <c r="AO311" s="8"/>
      <c r="AP311" s="8"/>
      <c r="AQ311" s="8"/>
      <c r="AR311" s="8"/>
      <c r="AS311" s="8"/>
      <c r="AT311" s="8"/>
      <c r="AU311" s="8"/>
      <c r="AV311" s="8"/>
      <c r="AW311" s="8"/>
      <c r="AX311" s="8"/>
      <c r="AY311" s="8"/>
      <c r="AZ311" s="148"/>
      <c r="BA311" s="10"/>
      <c r="BB311" s="10"/>
      <c r="BC311" s="10"/>
      <c r="BD311" s="10"/>
      <c r="BE311" s="10"/>
      <c r="BF311" s="10"/>
      <c r="BG311" s="10"/>
      <c r="BH311" s="10"/>
      <c r="BI311" s="10"/>
      <c r="BJ311" s="10"/>
    </row>
    <row r="312" spans="1:62" ht="93" customHeight="1" x14ac:dyDescent="0.25">
      <c r="A312" s="3"/>
      <c r="B312" s="3"/>
      <c r="C312" s="3"/>
      <c r="D312" s="3"/>
      <c r="E312" s="3"/>
      <c r="F312" s="141"/>
      <c r="G312" s="3"/>
      <c r="H312" s="3"/>
      <c r="I312" s="3"/>
      <c r="J312" s="3"/>
      <c r="K312" s="3"/>
      <c r="L312" s="3"/>
      <c r="M312" s="3"/>
      <c r="N312" s="3"/>
      <c r="O312" s="3"/>
      <c r="P312" s="3"/>
      <c r="Q312" s="3"/>
      <c r="R312" s="3"/>
      <c r="S312" s="3"/>
      <c r="T312" s="3"/>
      <c r="U312" s="141"/>
      <c r="V312" s="142"/>
      <c r="W312" s="142"/>
      <c r="X312" s="142"/>
      <c r="Y312" s="142"/>
      <c r="Z312" s="142"/>
      <c r="AA312" s="142"/>
      <c r="AB312" s="142"/>
      <c r="AC312" s="142"/>
      <c r="AD312" s="142"/>
      <c r="AE312" s="142"/>
      <c r="AF312" s="142"/>
      <c r="AG312" s="142"/>
      <c r="AH312" s="142"/>
      <c r="AI312" s="142"/>
      <c r="AJ312" s="142"/>
      <c r="AK312" s="142"/>
      <c r="AL312" s="8"/>
      <c r="AM312" s="8"/>
      <c r="AN312" s="8"/>
      <c r="AO312" s="8"/>
      <c r="AP312" s="8"/>
      <c r="AQ312" s="8"/>
      <c r="AR312" s="8"/>
      <c r="AS312" s="8"/>
      <c r="AT312" s="8"/>
      <c r="AU312" s="8"/>
      <c r="AV312" s="8"/>
      <c r="AW312" s="8"/>
      <c r="AX312" s="8"/>
      <c r="AY312" s="8"/>
      <c r="AZ312" s="148"/>
      <c r="BA312" s="10"/>
      <c r="BB312" s="10"/>
      <c r="BC312" s="10"/>
      <c r="BD312" s="10"/>
      <c r="BE312" s="10"/>
      <c r="BF312" s="10"/>
      <c r="BG312" s="10"/>
      <c r="BH312" s="10"/>
      <c r="BI312" s="10"/>
      <c r="BJ312" s="10"/>
    </row>
    <row r="313" spans="1:62" ht="93" customHeight="1" x14ac:dyDescent="0.25">
      <c r="A313" s="3"/>
      <c r="B313" s="3"/>
      <c r="C313" s="3"/>
      <c r="D313" s="3"/>
      <c r="E313" s="3"/>
      <c r="F313" s="141"/>
      <c r="G313" s="3"/>
      <c r="H313" s="3"/>
      <c r="I313" s="3"/>
      <c r="J313" s="3"/>
      <c r="K313" s="3"/>
      <c r="L313" s="3"/>
      <c r="M313" s="3"/>
      <c r="N313" s="3"/>
      <c r="O313" s="3"/>
      <c r="P313" s="3"/>
      <c r="Q313" s="3"/>
      <c r="R313" s="3"/>
      <c r="S313" s="3"/>
      <c r="T313" s="3"/>
      <c r="U313" s="141"/>
      <c r="V313" s="142"/>
      <c r="W313" s="142"/>
      <c r="X313" s="142"/>
      <c r="Y313" s="142"/>
      <c r="Z313" s="142"/>
      <c r="AA313" s="142"/>
      <c r="AB313" s="142"/>
      <c r="AC313" s="142"/>
      <c r="AD313" s="142"/>
      <c r="AE313" s="142"/>
      <c r="AF313" s="142"/>
      <c r="AG313" s="142"/>
      <c r="AH313" s="142"/>
      <c r="AI313" s="142"/>
      <c r="AJ313" s="142"/>
      <c r="AK313" s="142"/>
      <c r="AL313" s="8"/>
      <c r="AM313" s="8"/>
      <c r="AN313" s="8"/>
      <c r="AO313" s="8"/>
      <c r="AP313" s="8"/>
      <c r="AQ313" s="8"/>
      <c r="AR313" s="8"/>
      <c r="AS313" s="8"/>
      <c r="AT313" s="8"/>
      <c r="AU313" s="8"/>
      <c r="AV313" s="8"/>
      <c r="AW313" s="8"/>
      <c r="AX313" s="8"/>
      <c r="AY313" s="8"/>
      <c r="AZ313" s="148"/>
      <c r="BA313" s="10"/>
      <c r="BB313" s="10"/>
      <c r="BC313" s="10"/>
      <c r="BD313" s="10"/>
      <c r="BE313" s="10"/>
      <c r="BF313" s="10"/>
      <c r="BG313" s="10"/>
      <c r="BH313" s="10"/>
      <c r="BI313" s="10"/>
      <c r="BJ313" s="10"/>
    </row>
    <row r="314" spans="1:62" ht="93" customHeight="1" x14ac:dyDescent="0.25">
      <c r="A314" s="3"/>
      <c r="B314" s="3"/>
      <c r="C314" s="3"/>
      <c r="D314" s="3"/>
      <c r="E314" s="3"/>
      <c r="F314" s="141"/>
      <c r="G314" s="3"/>
      <c r="H314" s="3"/>
      <c r="I314" s="3"/>
      <c r="J314" s="3"/>
      <c r="K314" s="3"/>
      <c r="L314" s="3"/>
      <c r="M314" s="3"/>
      <c r="N314" s="3"/>
      <c r="O314" s="3"/>
      <c r="P314" s="3"/>
      <c r="Q314" s="3"/>
      <c r="R314" s="3"/>
      <c r="S314" s="3"/>
      <c r="T314" s="3"/>
      <c r="U314" s="141"/>
      <c r="V314" s="142"/>
      <c r="W314" s="142"/>
      <c r="X314" s="142"/>
      <c r="Y314" s="142"/>
      <c r="Z314" s="142"/>
      <c r="AA314" s="142"/>
      <c r="AB314" s="142"/>
      <c r="AC314" s="142"/>
      <c r="AD314" s="142"/>
      <c r="AE314" s="142"/>
      <c r="AF314" s="142"/>
      <c r="AG314" s="142"/>
      <c r="AH314" s="142"/>
      <c r="AI314" s="142"/>
      <c r="AJ314" s="142"/>
      <c r="AK314" s="142"/>
      <c r="AL314" s="8"/>
      <c r="AM314" s="8"/>
      <c r="AN314" s="8"/>
      <c r="AO314" s="8"/>
      <c r="AP314" s="8"/>
      <c r="AQ314" s="8"/>
      <c r="AR314" s="8"/>
      <c r="AS314" s="8"/>
      <c r="AT314" s="8"/>
      <c r="AU314" s="8"/>
      <c r="AV314" s="8"/>
      <c r="AW314" s="8"/>
      <c r="AX314" s="8"/>
      <c r="AY314" s="8"/>
      <c r="AZ314" s="148"/>
      <c r="BA314" s="10"/>
      <c r="BB314" s="10"/>
      <c r="BC314" s="10"/>
      <c r="BD314" s="10"/>
      <c r="BE314" s="10"/>
      <c r="BF314" s="10"/>
      <c r="BG314" s="10"/>
      <c r="BH314" s="10"/>
      <c r="BI314" s="10"/>
      <c r="BJ314" s="10"/>
    </row>
    <row r="315" spans="1:62" ht="93" customHeight="1" x14ac:dyDescent="0.25">
      <c r="A315" s="3"/>
      <c r="B315" s="3"/>
      <c r="C315" s="3"/>
      <c r="D315" s="3"/>
      <c r="E315" s="3"/>
      <c r="F315" s="141"/>
      <c r="G315" s="3"/>
      <c r="H315" s="3"/>
      <c r="I315" s="3"/>
      <c r="J315" s="3"/>
      <c r="K315" s="3"/>
      <c r="L315" s="3"/>
      <c r="M315" s="3"/>
      <c r="N315" s="3"/>
      <c r="O315" s="3"/>
      <c r="P315" s="3"/>
      <c r="Q315" s="3"/>
      <c r="R315" s="3"/>
      <c r="S315" s="3"/>
      <c r="T315" s="3"/>
      <c r="U315" s="141"/>
      <c r="V315" s="142"/>
      <c r="W315" s="142"/>
      <c r="X315" s="142"/>
      <c r="Y315" s="142"/>
      <c r="Z315" s="142"/>
      <c r="AA315" s="142"/>
      <c r="AB315" s="142"/>
      <c r="AC315" s="142"/>
      <c r="AD315" s="142"/>
      <c r="AE315" s="142"/>
      <c r="AF315" s="142"/>
      <c r="AG315" s="142"/>
      <c r="AH315" s="142"/>
      <c r="AI315" s="142"/>
      <c r="AJ315" s="142"/>
      <c r="AK315" s="142"/>
      <c r="AL315" s="8"/>
      <c r="AM315" s="8"/>
      <c r="AN315" s="8"/>
      <c r="AO315" s="8"/>
      <c r="AP315" s="8"/>
      <c r="AQ315" s="8"/>
      <c r="AR315" s="8"/>
      <c r="AS315" s="8"/>
      <c r="AT315" s="8"/>
      <c r="AU315" s="8"/>
      <c r="AV315" s="8"/>
      <c r="AW315" s="8"/>
      <c r="AX315" s="8"/>
      <c r="AY315" s="8"/>
      <c r="AZ315" s="148"/>
      <c r="BA315" s="10"/>
      <c r="BB315" s="10"/>
      <c r="BC315" s="10"/>
      <c r="BD315" s="10"/>
      <c r="BE315" s="10"/>
      <c r="BF315" s="10"/>
      <c r="BG315" s="10"/>
      <c r="BH315" s="10"/>
      <c r="BI315" s="10"/>
      <c r="BJ315" s="10"/>
    </row>
    <row r="316" spans="1:62" ht="93" customHeight="1" x14ac:dyDescent="0.25">
      <c r="A316" s="3"/>
      <c r="B316" s="3"/>
      <c r="C316" s="3"/>
      <c r="D316" s="3"/>
      <c r="E316" s="3"/>
      <c r="F316" s="141"/>
      <c r="G316" s="3"/>
      <c r="H316" s="3"/>
      <c r="I316" s="3"/>
      <c r="J316" s="3"/>
      <c r="K316" s="3"/>
      <c r="L316" s="3"/>
      <c r="M316" s="3"/>
      <c r="N316" s="3"/>
      <c r="O316" s="3"/>
      <c r="P316" s="3"/>
      <c r="Q316" s="3"/>
      <c r="R316" s="3"/>
      <c r="S316" s="3"/>
      <c r="T316" s="3"/>
      <c r="U316" s="141"/>
      <c r="V316" s="142"/>
      <c r="W316" s="142"/>
      <c r="X316" s="142"/>
      <c r="Y316" s="142"/>
      <c r="Z316" s="142"/>
      <c r="AA316" s="142"/>
      <c r="AB316" s="142"/>
      <c r="AC316" s="142"/>
      <c r="AD316" s="142"/>
      <c r="AE316" s="142"/>
      <c r="AF316" s="142"/>
      <c r="AG316" s="142"/>
      <c r="AH316" s="142"/>
      <c r="AI316" s="142"/>
      <c r="AJ316" s="142"/>
      <c r="AK316" s="142"/>
      <c r="AL316" s="8"/>
      <c r="AM316" s="8"/>
      <c r="AN316" s="8"/>
      <c r="AO316" s="8"/>
      <c r="AP316" s="8"/>
      <c r="AQ316" s="8"/>
      <c r="AR316" s="8"/>
      <c r="AS316" s="8"/>
      <c r="AT316" s="8"/>
      <c r="AU316" s="8"/>
      <c r="AV316" s="8"/>
      <c r="AW316" s="8"/>
      <c r="AX316" s="8"/>
      <c r="AY316" s="8"/>
      <c r="AZ316" s="148"/>
      <c r="BA316" s="10"/>
      <c r="BB316" s="10"/>
      <c r="BC316" s="10"/>
      <c r="BD316" s="10"/>
      <c r="BE316" s="10"/>
      <c r="BF316" s="10"/>
      <c r="BG316" s="10"/>
      <c r="BH316" s="10"/>
      <c r="BI316" s="10"/>
      <c r="BJ316" s="10"/>
    </row>
    <row r="317" spans="1:62" ht="93" customHeight="1" x14ac:dyDescent="0.25">
      <c r="A317" s="3"/>
      <c r="B317" s="3"/>
      <c r="C317" s="3"/>
      <c r="D317" s="3"/>
      <c r="E317" s="3"/>
      <c r="F317" s="141"/>
      <c r="G317" s="3"/>
      <c r="H317" s="3"/>
      <c r="I317" s="3"/>
      <c r="J317" s="3"/>
      <c r="K317" s="3"/>
      <c r="L317" s="3"/>
      <c r="M317" s="3"/>
      <c r="N317" s="3"/>
      <c r="O317" s="3"/>
      <c r="P317" s="3"/>
      <c r="Q317" s="3"/>
      <c r="R317" s="3"/>
      <c r="S317" s="3"/>
      <c r="T317" s="3"/>
      <c r="U317" s="141"/>
      <c r="V317" s="142"/>
      <c r="W317" s="142"/>
      <c r="X317" s="142"/>
      <c r="Y317" s="142"/>
      <c r="Z317" s="142"/>
      <c r="AA317" s="142"/>
      <c r="AB317" s="142"/>
      <c r="AC317" s="142"/>
      <c r="AD317" s="142"/>
      <c r="AE317" s="142"/>
      <c r="AF317" s="142"/>
      <c r="AG317" s="142"/>
      <c r="AH317" s="142"/>
      <c r="AI317" s="142"/>
      <c r="AJ317" s="142"/>
      <c r="AK317" s="142"/>
      <c r="AL317" s="8"/>
      <c r="AM317" s="8"/>
      <c r="AN317" s="8"/>
      <c r="AO317" s="8"/>
      <c r="AP317" s="8"/>
      <c r="AQ317" s="8"/>
      <c r="AR317" s="8"/>
      <c r="AS317" s="8"/>
      <c r="AT317" s="8"/>
      <c r="AU317" s="8"/>
      <c r="AV317" s="8"/>
      <c r="AW317" s="8"/>
      <c r="AX317" s="8"/>
      <c r="AY317" s="8"/>
      <c r="AZ317" s="148"/>
      <c r="BA317" s="10"/>
      <c r="BB317" s="10"/>
      <c r="BC317" s="10"/>
      <c r="BD317" s="10"/>
      <c r="BE317" s="10"/>
      <c r="BF317" s="10"/>
      <c r="BG317" s="10"/>
      <c r="BH317" s="10"/>
      <c r="BI317" s="10"/>
      <c r="BJ317" s="10"/>
    </row>
    <row r="318" spans="1:62" ht="93" customHeight="1" x14ac:dyDescent="0.25">
      <c r="A318" s="3"/>
      <c r="B318" s="3"/>
      <c r="C318" s="3"/>
      <c r="D318" s="3"/>
      <c r="E318" s="3"/>
      <c r="F318" s="141"/>
      <c r="G318" s="3"/>
      <c r="H318" s="3"/>
      <c r="I318" s="3"/>
      <c r="J318" s="3"/>
      <c r="K318" s="3"/>
      <c r="L318" s="3"/>
      <c r="M318" s="3"/>
      <c r="N318" s="3"/>
      <c r="O318" s="3"/>
      <c r="P318" s="3"/>
      <c r="Q318" s="3"/>
      <c r="R318" s="3"/>
      <c r="S318" s="3"/>
      <c r="T318" s="3"/>
      <c r="U318" s="141"/>
      <c r="V318" s="142"/>
      <c r="W318" s="142"/>
      <c r="X318" s="142"/>
      <c r="Y318" s="142"/>
      <c r="Z318" s="142"/>
      <c r="AA318" s="142"/>
      <c r="AB318" s="142"/>
      <c r="AC318" s="142"/>
      <c r="AD318" s="142"/>
      <c r="AE318" s="142"/>
      <c r="AF318" s="142"/>
      <c r="AG318" s="142"/>
      <c r="AH318" s="142"/>
      <c r="AI318" s="142"/>
      <c r="AJ318" s="142"/>
      <c r="AK318" s="142"/>
      <c r="AL318" s="8"/>
      <c r="AM318" s="8"/>
      <c r="AN318" s="8"/>
      <c r="AO318" s="8"/>
      <c r="AP318" s="8"/>
      <c r="AQ318" s="8"/>
      <c r="AR318" s="8"/>
      <c r="AS318" s="8"/>
      <c r="AT318" s="8"/>
      <c r="AU318" s="8"/>
      <c r="AV318" s="8"/>
      <c r="AW318" s="8"/>
      <c r="AX318" s="8"/>
      <c r="AY318" s="8"/>
      <c r="AZ318" s="148"/>
      <c r="BA318" s="10"/>
      <c r="BB318" s="10"/>
      <c r="BC318" s="10"/>
      <c r="BD318" s="10"/>
      <c r="BE318" s="10"/>
      <c r="BF318" s="10"/>
      <c r="BG318" s="10"/>
      <c r="BH318" s="10"/>
      <c r="BI318" s="10"/>
      <c r="BJ318" s="10"/>
    </row>
    <row r="319" spans="1:62" ht="93" customHeight="1" x14ac:dyDescent="0.25">
      <c r="A319" s="3"/>
      <c r="B319" s="3"/>
      <c r="C319" s="3"/>
      <c r="D319" s="3"/>
      <c r="E319" s="3"/>
      <c r="F319" s="141"/>
      <c r="G319" s="3"/>
      <c r="H319" s="3"/>
      <c r="I319" s="3"/>
      <c r="J319" s="3"/>
      <c r="K319" s="3"/>
      <c r="L319" s="3"/>
      <c r="M319" s="3"/>
      <c r="N319" s="3"/>
      <c r="O319" s="3"/>
      <c r="P319" s="3"/>
      <c r="Q319" s="3"/>
      <c r="R319" s="3"/>
      <c r="S319" s="3"/>
      <c r="T319" s="3"/>
      <c r="U319" s="141"/>
      <c r="V319" s="142"/>
      <c r="W319" s="142"/>
      <c r="X319" s="142"/>
      <c r="Y319" s="142"/>
      <c r="Z319" s="142"/>
      <c r="AA319" s="142"/>
      <c r="AB319" s="142"/>
      <c r="AC319" s="142"/>
      <c r="AD319" s="142"/>
      <c r="AE319" s="142"/>
      <c r="AF319" s="142"/>
      <c r="AG319" s="142"/>
      <c r="AH319" s="142"/>
      <c r="AI319" s="142"/>
      <c r="AJ319" s="142"/>
      <c r="AK319" s="142"/>
      <c r="AL319" s="8"/>
      <c r="AM319" s="8"/>
      <c r="AN319" s="8"/>
      <c r="AO319" s="8"/>
      <c r="AP319" s="8"/>
      <c r="AQ319" s="8"/>
      <c r="AR319" s="8"/>
      <c r="AS319" s="8"/>
      <c r="AT319" s="8"/>
      <c r="AU319" s="8"/>
      <c r="AV319" s="8"/>
      <c r="AW319" s="8"/>
      <c r="AX319" s="8"/>
      <c r="AY319" s="8"/>
      <c r="AZ319" s="148"/>
      <c r="BA319" s="10"/>
      <c r="BB319" s="10"/>
      <c r="BC319" s="10"/>
      <c r="BD319" s="10"/>
      <c r="BE319" s="10"/>
      <c r="BF319" s="10"/>
      <c r="BG319" s="10"/>
      <c r="BH319" s="10"/>
      <c r="BI319" s="10"/>
      <c r="BJ319" s="10"/>
    </row>
    <row r="320" spans="1:62" ht="93" customHeight="1" x14ac:dyDescent="0.25">
      <c r="A320" s="3"/>
      <c r="B320" s="3"/>
      <c r="C320" s="3"/>
      <c r="D320" s="3"/>
      <c r="E320" s="3"/>
      <c r="F320" s="141"/>
      <c r="G320" s="3"/>
      <c r="H320" s="3"/>
      <c r="I320" s="3"/>
      <c r="J320" s="3"/>
      <c r="K320" s="3"/>
      <c r="L320" s="3"/>
      <c r="M320" s="3"/>
      <c r="N320" s="3"/>
      <c r="O320" s="3"/>
      <c r="P320" s="3"/>
      <c r="Q320" s="3"/>
      <c r="R320" s="3"/>
      <c r="S320" s="3"/>
      <c r="T320" s="3"/>
      <c r="U320" s="141"/>
      <c r="V320" s="142"/>
      <c r="W320" s="142"/>
      <c r="X320" s="142"/>
      <c r="Y320" s="142"/>
      <c r="Z320" s="142"/>
      <c r="AA320" s="142"/>
      <c r="AB320" s="142"/>
      <c r="AC320" s="142"/>
      <c r="AD320" s="142"/>
      <c r="AE320" s="142"/>
      <c r="AF320" s="142"/>
      <c r="AG320" s="142"/>
      <c r="AH320" s="142"/>
      <c r="AI320" s="142"/>
      <c r="AJ320" s="142"/>
      <c r="AK320" s="142"/>
      <c r="AL320" s="8"/>
      <c r="AM320" s="8"/>
      <c r="AN320" s="8"/>
      <c r="AO320" s="8"/>
      <c r="AP320" s="8"/>
      <c r="AQ320" s="8"/>
      <c r="AR320" s="8"/>
      <c r="AS320" s="8"/>
      <c r="AT320" s="8"/>
      <c r="AU320" s="8"/>
      <c r="AV320" s="8"/>
      <c r="AW320" s="8"/>
      <c r="AX320" s="8"/>
      <c r="AY320" s="8"/>
      <c r="AZ320" s="148"/>
      <c r="BA320" s="10"/>
      <c r="BB320" s="10"/>
      <c r="BC320" s="10"/>
      <c r="BD320" s="10"/>
      <c r="BE320" s="10"/>
      <c r="BF320" s="10"/>
      <c r="BG320" s="10"/>
      <c r="BH320" s="10"/>
      <c r="BI320" s="10"/>
      <c r="BJ320" s="10"/>
    </row>
    <row r="321" spans="1:62" ht="93" customHeight="1" x14ac:dyDescent="0.25">
      <c r="A321" s="3"/>
      <c r="B321" s="3"/>
      <c r="C321" s="3"/>
      <c r="D321" s="3"/>
      <c r="E321" s="3"/>
      <c r="F321" s="141"/>
      <c r="G321" s="3"/>
      <c r="H321" s="3"/>
      <c r="I321" s="3"/>
      <c r="J321" s="3"/>
      <c r="K321" s="3"/>
      <c r="L321" s="3"/>
      <c r="M321" s="3"/>
      <c r="N321" s="3"/>
      <c r="O321" s="3"/>
      <c r="P321" s="3"/>
      <c r="Q321" s="3"/>
      <c r="R321" s="3"/>
      <c r="S321" s="3"/>
      <c r="T321" s="3"/>
      <c r="U321" s="141"/>
      <c r="V321" s="142"/>
      <c r="W321" s="142"/>
      <c r="X321" s="142"/>
      <c r="Y321" s="142"/>
      <c r="Z321" s="142"/>
      <c r="AA321" s="142"/>
      <c r="AB321" s="142"/>
      <c r="AC321" s="142"/>
      <c r="AD321" s="142"/>
      <c r="AE321" s="142"/>
      <c r="AF321" s="142"/>
      <c r="AG321" s="142"/>
      <c r="AH321" s="142"/>
      <c r="AI321" s="142"/>
      <c r="AJ321" s="142"/>
      <c r="AK321" s="142"/>
      <c r="AL321" s="8"/>
      <c r="AM321" s="8"/>
      <c r="AN321" s="8"/>
      <c r="AO321" s="8"/>
      <c r="AP321" s="8"/>
      <c r="AQ321" s="8"/>
      <c r="AR321" s="8"/>
      <c r="AS321" s="8"/>
      <c r="AT321" s="8"/>
      <c r="AU321" s="8"/>
      <c r="AV321" s="8"/>
      <c r="AW321" s="8"/>
      <c r="AX321" s="8"/>
      <c r="AY321" s="8"/>
      <c r="AZ321" s="148"/>
      <c r="BA321" s="10"/>
      <c r="BB321" s="10"/>
      <c r="BC321" s="10"/>
      <c r="BD321" s="10"/>
      <c r="BE321" s="10"/>
      <c r="BF321" s="10"/>
      <c r="BG321" s="10"/>
      <c r="BH321" s="10"/>
      <c r="BI321" s="10"/>
      <c r="BJ321" s="10"/>
    </row>
    <row r="322" spans="1:62" ht="93" customHeight="1" x14ac:dyDescent="0.25">
      <c r="A322" s="3"/>
      <c r="B322" s="3"/>
      <c r="C322" s="3"/>
      <c r="D322" s="3"/>
      <c r="E322" s="3"/>
      <c r="F322" s="141"/>
      <c r="G322" s="3"/>
      <c r="H322" s="3"/>
      <c r="I322" s="3"/>
      <c r="J322" s="3"/>
      <c r="K322" s="3"/>
      <c r="L322" s="3"/>
      <c r="M322" s="3"/>
      <c r="N322" s="3"/>
      <c r="O322" s="3"/>
      <c r="P322" s="3"/>
      <c r="Q322" s="3"/>
      <c r="R322" s="3"/>
      <c r="S322" s="3"/>
      <c r="T322" s="3"/>
      <c r="U322" s="141"/>
      <c r="V322" s="142"/>
      <c r="W322" s="142"/>
      <c r="X322" s="142"/>
      <c r="Y322" s="142"/>
      <c r="Z322" s="142"/>
      <c r="AA322" s="142"/>
      <c r="AB322" s="142"/>
      <c r="AC322" s="142"/>
      <c r="AD322" s="142"/>
      <c r="AE322" s="142"/>
      <c r="AF322" s="142"/>
      <c r="AG322" s="142"/>
      <c r="AH322" s="142"/>
      <c r="AI322" s="142"/>
      <c r="AJ322" s="142"/>
      <c r="AK322" s="142"/>
      <c r="AL322" s="8"/>
      <c r="AM322" s="8"/>
      <c r="AN322" s="8"/>
      <c r="AO322" s="8"/>
      <c r="AP322" s="8"/>
      <c r="AQ322" s="8"/>
      <c r="AR322" s="8"/>
      <c r="AS322" s="8"/>
      <c r="AT322" s="8"/>
      <c r="AU322" s="8"/>
      <c r="AV322" s="8"/>
      <c r="AW322" s="8"/>
      <c r="AX322" s="8"/>
      <c r="AY322" s="8"/>
      <c r="AZ322" s="148"/>
      <c r="BA322" s="10"/>
      <c r="BB322" s="10"/>
      <c r="BC322" s="10"/>
      <c r="BD322" s="10"/>
      <c r="BE322" s="10"/>
      <c r="BF322" s="10"/>
      <c r="BG322" s="10"/>
      <c r="BH322" s="10"/>
      <c r="BI322" s="10"/>
      <c r="BJ322" s="10"/>
    </row>
    <row r="323" spans="1:62" ht="93" customHeight="1" x14ac:dyDescent="0.25">
      <c r="A323" s="3"/>
      <c r="B323" s="3"/>
      <c r="C323" s="3"/>
      <c r="D323" s="3"/>
      <c r="E323" s="3"/>
      <c r="F323" s="141"/>
      <c r="G323" s="3"/>
      <c r="H323" s="3"/>
      <c r="I323" s="3"/>
      <c r="J323" s="3"/>
      <c r="K323" s="3"/>
      <c r="L323" s="3"/>
      <c r="M323" s="3"/>
      <c r="N323" s="3"/>
      <c r="O323" s="3"/>
      <c r="P323" s="3"/>
      <c r="Q323" s="3"/>
      <c r="R323" s="3"/>
      <c r="S323" s="3"/>
      <c r="T323" s="3"/>
      <c r="U323" s="141"/>
      <c r="V323" s="142"/>
      <c r="W323" s="142"/>
      <c r="X323" s="142"/>
      <c r="Y323" s="142"/>
      <c r="Z323" s="142"/>
      <c r="AA323" s="142"/>
      <c r="AB323" s="142"/>
      <c r="AC323" s="142"/>
      <c r="AD323" s="142"/>
      <c r="AE323" s="142"/>
      <c r="AF323" s="142"/>
      <c r="AG323" s="142"/>
      <c r="AH323" s="142"/>
      <c r="AI323" s="142"/>
      <c r="AJ323" s="142"/>
      <c r="AK323" s="142"/>
      <c r="AL323" s="8"/>
      <c r="AM323" s="8"/>
      <c r="AN323" s="8"/>
      <c r="AO323" s="8"/>
      <c r="AP323" s="8"/>
      <c r="AQ323" s="8"/>
      <c r="AR323" s="8"/>
      <c r="AS323" s="8"/>
      <c r="AT323" s="8"/>
      <c r="AU323" s="8"/>
      <c r="AV323" s="8"/>
      <c r="AW323" s="8"/>
      <c r="AX323" s="8"/>
      <c r="AY323" s="8"/>
      <c r="AZ323" s="148"/>
      <c r="BA323" s="10"/>
      <c r="BB323" s="10"/>
      <c r="BC323" s="10"/>
      <c r="BD323" s="10"/>
      <c r="BE323" s="10"/>
      <c r="BF323" s="10"/>
      <c r="BG323" s="10"/>
      <c r="BH323" s="10"/>
      <c r="BI323" s="10"/>
      <c r="BJ323" s="10"/>
    </row>
    <row r="324" spans="1:62" ht="93" customHeight="1" x14ac:dyDescent="0.25">
      <c r="A324" s="3"/>
      <c r="B324" s="3"/>
      <c r="C324" s="3"/>
      <c r="D324" s="3"/>
      <c r="E324" s="3"/>
      <c r="F324" s="141"/>
      <c r="G324" s="3"/>
      <c r="H324" s="3"/>
      <c r="I324" s="3"/>
      <c r="J324" s="3"/>
      <c r="K324" s="3"/>
      <c r="L324" s="3"/>
      <c r="M324" s="3"/>
      <c r="N324" s="3"/>
      <c r="O324" s="3"/>
      <c r="P324" s="3"/>
      <c r="Q324" s="3"/>
      <c r="R324" s="3"/>
      <c r="S324" s="3"/>
      <c r="T324" s="3"/>
      <c r="U324" s="141"/>
      <c r="V324" s="142"/>
      <c r="W324" s="142"/>
      <c r="X324" s="142"/>
      <c r="Y324" s="142"/>
      <c r="Z324" s="142"/>
      <c r="AA324" s="142"/>
      <c r="AB324" s="142"/>
      <c r="AC324" s="142"/>
      <c r="AD324" s="142"/>
      <c r="AE324" s="142"/>
      <c r="AF324" s="142"/>
      <c r="AG324" s="142"/>
      <c r="AH324" s="142"/>
      <c r="AI324" s="142"/>
      <c r="AJ324" s="142"/>
      <c r="AK324" s="142"/>
      <c r="AL324" s="8"/>
      <c r="AM324" s="8"/>
      <c r="AN324" s="8"/>
      <c r="AO324" s="8"/>
      <c r="AP324" s="8"/>
      <c r="AQ324" s="8"/>
      <c r="AR324" s="8"/>
      <c r="AS324" s="8"/>
      <c r="AT324" s="8"/>
      <c r="AU324" s="8"/>
      <c r="AV324" s="8"/>
      <c r="AW324" s="8"/>
      <c r="AX324" s="8"/>
      <c r="AY324" s="8"/>
      <c r="AZ324" s="148"/>
      <c r="BA324" s="10"/>
      <c r="BB324" s="10"/>
      <c r="BC324" s="10"/>
      <c r="BD324" s="10"/>
      <c r="BE324" s="10"/>
      <c r="BF324" s="10"/>
      <c r="BG324" s="10"/>
      <c r="BH324" s="10"/>
      <c r="BI324" s="10"/>
      <c r="BJ324" s="10"/>
    </row>
    <row r="325" spans="1:62" ht="93" customHeight="1" x14ac:dyDescent="0.25">
      <c r="A325" s="3"/>
      <c r="B325" s="3"/>
      <c r="C325" s="3"/>
      <c r="D325" s="3"/>
      <c r="E325" s="3"/>
      <c r="F325" s="141"/>
      <c r="G325" s="3"/>
      <c r="H325" s="3"/>
      <c r="I325" s="3"/>
      <c r="J325" s="3"/>
      <c r="K325" s="3"/>
      <c r="L325" s="3"/>
      <c r="M325" s="3"/>
      <c r="N325" s="3"/>
      <c r="O325" s="3"/>
      <c r="P325" s="3"/>
      <c r="Q325" s="3"/>
      <c r="R325" s="3"/>
      <c r="S325" s="3"/>
      <c r="T325" s="3"/>
      <c r="U325" s="141"/>
      <c r="V325" s="142"/>
      <c r="W325" s="142"/>
      <c r="X325" s="142"/>
      <c r="Y325" s="142"/>
      <c r="Z325" s="142"/>
      <c r="AA325" s="142"/>
      <c r="AB325" s="142"/>
      <c r="AC325" s="142"/>
      <c r="AD325" s="142"/>
      <c r="AE325" s="142"/>
      <c r="AF325" s="142"/>
      <c r="AG325" s="142"/>
      <c r="AH325" s="142"/>
      <c r="AI325" s="142"/>
      <c r="AJ325" s="142"/>
      <c r="AK325" s="142"/>
      <c r="AL325" s="8"/>
      <c r="AM325" s="8"/>
      <c r="AN325" s="8"/>
      <c r="AO325" s="8"/>
      <c r="AP325" s="8"/>
      <c r="AQ325" s="8"/>
      <c r="AR325" s="8"/>
      <c r="AS325" s="8"/>
      <c r="AT325" s="8"/>
      <c r="AU325" s="8"/>
      <c r="AV325" s="8"/>
      <c r="AW325" s="8"/>
      <c r="AX325" s="8"/>
      <c r="AY325" s="8"/>
      <c r="AZ325" s="148"/>
      <c r="BA325" s="10"/>
      <c r="BB325" s="10"/>
      <c r="BC325" s="10"/>
      <c r="BD325" s="10"/>
      <c r="BE325" s="10"/>
      <c r="BF325" s="10"/>
      <c r="BG325" s="10"/>
      <c r="BH325" s="10"/>
      <c r="BI325" s="10"/>
      <c r="BJ325" s="10"/>
    </row>
    <row r="326" spans="1:62" ht="93" customHeight="1" x14ac:dyDescent="0.25">
      <c r="A326" s="3"/>
      <c r="B326" s="3"/>
      <c r="C326" s="3"/>
      <c r="D326" s="3"/>
      <c r="E326" s="3"/>
      <c r="F326" s="141"/>
      <c r="G326" s="3"/>
      <c r="H326" s="3"/>
      <c r="I326" s="3"/>
      <c r="J326" s="3"/>
      <c r="K326" s="3"/>
      <c r="L326" s="3"/>
      <c r="M326" s="3"/>
      <c r="N326" s="3"/>
      <c r="O326" s="3"/>
      <c r="P326" s="3"/>
      <c r="Q326" s="3"/>
      <c r="R326" s="3"/>
      <c r="S326" s="3"/>
      <c r="T326" s="3"/>
      <c r="U326" s="141"/>
      <c r="V326" s="142"/>
      <c r="W326" s="142"/>
      <c r="X326" s="142"/>
      <c r="Y326" s="142"/>
      <c r="Z326" s="142"/>
      <c r="AA326" s="142"/>
      <c r="AB326" s="142"/>
      <c r="AC326" s="142"/>
      <c r="AD326" s="142"/>
      <c r="AE326" s="142"/>
      <c r="AF326" s="142"/>
      <c r="AG326" s="142"/>
      <c r="AH326" s="142"/>
      <c r="AI326" s="142"/>
      <c r="AJ326" s="142"/>
      <c r="AK326" s="142"/>
      <c r="AL326" s="8"/>
      <c r="AM326" s="8"/>
      <c r="AN326" s="8"/>
      <c r="AO326" s="8"/>
      <c r="AP326" s="8"/>
      <c r="AQ326" s="8"/>
      <c r="AR326" s="8"/>
      <c r="AS326" s="8"/>
      <c r="AT326" s="8"/>
      <c r="AU326" s="8"/>
      <c r="AV326" s="8"/>
      <c r="AW326" s="8"/>
      <c r="AX326" s="8"/>
      <c r="AY326" s="8"/>
      <c r="AZ326" s="148"/>
      <c r="BA326" s="10"/>
      <c r="BB326" s="10"/>
      <c r="BC326" s="10"/>
      <c r="BD326" s="10"/>
      <c r="BE326" s="10"/>
      <c r="BF326" s="10"/>
      <c r="BG326" s="10"/>
      <c r="BH326" s="10"/>
      <c r="BI326" s="10"/>
      <c r="BJ326" s="10"/>
    </row>
    <row r="327" spans="1:62" ht="93" customHeight="1" x14ac:dyDescent="0.25">
      <c r="A327" s="3"/>
      <c r="B327" s="3"/>
      <c r="C327" s="3"/>
      <c r="D327" s="3"/>
      <c r="E327" s="3"/>
      <c r="F327" s="141"/>
      <c r="G327" s="3"/>
      <c r="H327" s="3"/>
      <c r="I327" s="3"/>
      <c r="J327" s="3"/>
      <c r="K327" s="3"/>
      <c r="L327" s="3"/>
      <c r="M327" s="3"/>
      <c r="N327" s="3"/>
      <c r="O327" s="3"/>
      <c r="P327" s="3"/>
      <c r="Q327" s="3"/>
      <c r="R327" s="3"/>
      <c r="S327" s="3"/>
      <c r="T327" s="3"/>
      <c r="U327" s="141"/>
      <c r="V327" s="142"/>
      <c r="W327" s="142"/>
      <c r="X327" s="142"/>
      <c r="Y327" s="142"/>
      <c r="Z327" s="142"/>
      <c r="AA327" s="142"/>
      <c r="AB327" s="142"/>
      <c r="AC327" s="142"/>
      <c r="AD327" s="142"/>
      <c r="AE327" s="142"/>
      <c r="AF327" s="142"/>
      <c r="AG327" s="142"/>
      <c r="AH327" s="142"/>
      <c r="AI327" s="142"/>
      <c r="AJ327" s="142"/>
      <c r="AK327" s="142"/>
      <c r="AL327" s="8"/>
      <c r="AM327" s="8"/>
      <c r="AN327" s="8"/>
      <c r="AO327" s="8"/>
      <c r="AP327" s="8"/>
      <c r="AQ327" s="8"/>
      <c r="AR327" s="8"/>
      <c r="AS327" s="8"/>
      <c r="AT327" s="8"/>
      <c r="AU327" s="8"/>
      <c r="AV327" s="8"/>
      <c r="AW327" s="8"/>
      <c r="AX327" s="8"/>
      <c r="AY327" s="8"/>
      <c r="AZ327" s="148"/>
      <c r="BA327" s="10"/>
      <c r="BB327" s="10"/>
      <c r="BC327" s="10"/>
      <c r="BD327" s="10"/>
      <c r="BE327" s="10"/>
      <c r="BF327" s="10"/>
      <c r="BG327" s="10"/>
      <c r="BH327" s="10"/>
      <c r="BI327" s="10"/>
      <c r="BJ327" s="10"/>
    </row>
    <row r="328" spans="1:62" ht="93" customHeight="1" x14ac:dyDescent="0.25">
      <c r="A328" s="3"/>
      <c r="B328" s="3"/>
      <c r="C328" s="3"/>
      <c r="D328" s="3"/>
      <c r="E328" s="3"/>
      <c r="F328" s="141"/>
      <c r="G328" s="3"/>
      <c r="H328" s="3"/>
      <c r="I328" s="3"/>
      <c r="J328" s="3"/>
      <c r="K328" s="3"/>
      <c r="L328" s="3"/>
      <c r="M328" s="3"/>
      <c r="N328" s="3"/>
      <c r="O328" s="3"/>
      <c r="P328" s="3"/>
      <c r="Q328" s="3"/>
      <c r="R328" s="3"/>
      <c r="S328" s="3"/>
      <c r="T328" s="3"/>
      <c r="U328" s="141"/>
      <c r="V328" s="142"/>
      <c r="W328" s="142"/>
      <c r="X328" s="142"/>
      <c r="Y328" s="142"/>
      <c r="Z328" s="142"/>
      <c r="AA328" s="142"/>
      <c r="AB328" s="142"/>
      <c r="AC328" s="142"/>
      <c r="AD328" s="142"/>
      <c r="AE328" s="142"/>
      <c r="AF328" s="142"/>
      <c r="AG328" s="142"/>
      <c r="AH328" s="142"/>
      <c r="AI328" s="142"/>
      <c r="AJ328" s="142"/>
      <c r="AK328" s="142"/>
      <c r="AL328" s="8"/>
      <c r="AM328" s="8"/>
      <c r="AN328" s="8"/>
      <c r="AO328" s="8"/>
      <c r="AP328" s="8"/>
      <c r="AQ328" s="8"/>
      <c r="AR328" s="8"/>
      <c r="AS328" s="8"/>
      <c r="AT328" s="8"/>
      <c r="AU328" s="8"/>
      <c r="AV328" s="8"/>
      <c r="AW328" s="8"/>
      <c r="AX328" s="8"/>
      <c r="AY328" s="8"/>
      <c r="AZ328" s="148"/>
      <c r="BA328" s="10"/>
      <c r="BB328" s="10"/>
      <c r="BC328" s="10"/>
      <c r="BD328" s="10"/>
      <c r="BE328" s="10"/>
      <c r="BF328" s="10"/>
      <c r="BG328" s="10"/>
      <c r="BH328" s="10"/>
      <c r="BI328" s="10"/>
      <c r="BJ328" s="10"/>
    </row>
    <row r="329" spans="1:62" ht="93" customHeight="1" x14ac:dyDescent="0.25">
      <c r="A329" s="3"/>
      <c r="B329" s="3"/>
      <c r="C329" s="3"/>
      <c r="D329" s="3"/>
      <c r="E329" s="3"/>
      <c r="F329" s="141"/>
      <c r="G329" s="3"/>
      <c r="H329" s="3"/>
      <c r="I329" s="3"/>
      <c r="J329" s="3"/>
      <c r="K329" s="3"/>
      <c r="L329" s="3"/>
      <c r="M329" s="3"/>
      <c r="N329" s="3"/>
      <c r="O329" s="3"/>
      <c r="P329" s="3"/>
      <c r="Q329" s="3"/>
      <c r="R329" s="3"/>
      <c r="S329" s="3"/>
      <c r="T329" s="3"/>
      <c r="U329" s="141"/>
      <c r="V329" s="142"/>
      <c r="W329" s="142"/>
      <c r="X329" s="142"/>
      <c r="Y329" s="142"/>
      <c r="Z329" s="142"/>
      <c r="AA329" s="142"/>
      <c r="AB329" s="142"/>
      <c r="AC329" s="142"/>
      <c r="AD329" s="142"/>
      <c r="AE329" s="142"/>
      <c r="AF329" s="142"/>
      <c r="AG329" s="142"/>
      <c r="AH329" s="142"/>
      <c r="AI329" s="142"/>
      <c r="AJ329" s="142"/>
      <c r="AK329" s="142"/>
      <c r="AL329" s="8"/>
      <c r="AM329" s="8"/>
      <c r="AN329" s="8"/>
      <c r="AO329" s="8"/>
      <c r="AP329" s="8"/>
      <c r="AQ329" s="8"/>
      <c r="AR329" s="8"/>
      <c r="AS329" s="8"/>
      <c r="AT329" s="8"/>
      <c r="AU329" s="8"/>
      <c r="AV329" s="8"/>
      <c r="AW329" s="8"/>
      <c r="AX329" s="8"/>
      <c r="AY329" s="8"/>
      <c r="AZ329" s="148"/>
      <c r="BA329" s="10"/>
      <c r="BB329" s="10"/>
      <c r="BC329" s="10"/>
      <c r="BD329" s="10"/>
      <c r="BE329" s="10"/>
      <c r="BF329" s="10"/>
      <c r="BG329" s="10"/>
      <c r="BH329" s="10"/>
      <c r="BI329" s="10"/>
      <c r="BJ329" s="10"/>
    </row>
    <row r="330" spans="1:62" ht="93" customHeight="1" x14ac:dyDescent="0.25">
      <c r="A330" s="3"/>
      <c r="B330" s="3"/>
      <c r="C330" s="3"/>
      <c r="D330" s="3"/>
      <c r="E330" s="3"/>
      <c r="F330" s="141"/>
      <c r="G330" s="3"/>
      <c r="H330" s="3"/>
      <c r="I330" s="3"/>
      <c r="J330" s="3"/>
      <c r="K330" s="3"/>
      <c r="L330" s="3"/>
      <c r="M330" s="3"/>
      <c r="N330" s="3"/>
      <c r="O330" s="3"/>
      <c r="P330" s="3"/>
      <c r="Q330" s="3"/>
      <c r="R330" s="3"/>
      <c r="S330" s="3"/>
      <c r="T330" s="3"/>
      <c r="U330" s="141"/>
      <c r="V330" s="142"/>
      <c r="W330" s="142"/>
      <c r="X330" s="142"/>
      <c r="Y330" s="142"/>
      <c r="Z330" s="142"/>
      <c r="AA330" s="142"/>
      <c r="AB330" s="142"/>
      <c r="AC330" s="142"/>
      <c r="AD330" s="142"/>
      <c r="AE330" s="142"/>
      <c r="AF330" s="142"/>
      <c r="AG330" s="142"/>
      <c r="AH330" s="142"/>
      <c r="AI330" s="142"/>
      <c r="AJ330" s="142"/>
      <c r="AK330" s="142"/>
      <c r="AL330" s="8"/>
      <c r="AM330" s="8"/>
      <c r="AN330" s="8"/>
      <c r="AO330" s="8"/>
      <c r="AP330" s="8"/>
      <c r="AQ330" s="8"/>
      <c r="AR330" s="8"/>
      <c r="AS330" s="8"/>
      <c r="AT330" s="8"/>
      <c r="AU330" s="8"/>
      <c r="AV330" s="8"/>
      <c r="AW330" s="8"/>
      <c r="AX330" s="8"/>
      <c r="AY330" s="8"/>
      <c r="AZ330" s="148"/>
      <c r="BA330" s="10"/>
      <c r="BB330" s="10"/>
      <c r="BC330" s="10"/>
      <c r="BD330" s="10"/>
      <c r="BE330" s="10"/>
      <c r="BF330" s="10"/>
      <c r="BG330" s="10"/>
      <c r="BH330" s="10"/>
      <c r="BI330" s="10"/>
      <c r="BJ330" s="10"/>
    </row>
    <row r="331" spans="1:62" ht="93" customHeight="1" x14ac:dyDescent="0.25">
      <c r="A331" s="3"/>
      <c r="B331" s="3"/>
      <c r="C331" s="3"/>
      <c r="D331" s="3"/>
      <c r="E331" s="3"/>
      <c r="F331" s="141"/>
      <c r="G331" s="3"/>
      <c r="H331" s="3"/>
      <c r="I331" s="3"/>
      <c r="J331" s="3"/>
      <c r="K331" s="3"/>
      <c r="L331" s="3"/>
      <c r="M331" s="3"/>
      <c r="N331" s="3"/>
      <c r="O331" s="3"/>
      <c r="P331" s="3"/>
      <c r="Q331" s="3"/>
      <c r="R331" s="3"/>
      <c r="S331" s="3"/>
      <c r="T331" s="3"/>
      <c r="U331" s="141"/>
      <c r="V331" s="142"/>
      <c r="W331" s="142"/>
      <c r="X331" s="142"/>
      <c r="Y331" s="142"/>
      <c r="Z331" s="142"/>
      <c r="AA331" s="142"/>
      <c r="AB331" s="142"/>
      <c r="AC331" s="142"/>
      <c r="AD331" s="142"/>
      <c r="AE331" s="142"/>
      <c r="AF331" s="142"/>
      <c r="AG331" s="142"/>
      <c r="AH331" s="142"/>
      <c r="AI331" s="142"/>
      <c r="AJ331" s="142"/>
      <c r="AK331" s="142"/>
      <c r="AL331" s="8"/>
      <c r="AM331" s="8"/>
      <c r="AN331" s="8"/>
      <c r="AO331" s="8"/>
      <c r="AP331" s="8"/>
      <c r="AQ331" s="8"/>
      <c r="AR331" s="8"/>
      <c r="AS331" s="8"/>
      <c r="AT331" s="8"/>
      <c r="AU331" s="8"/>
      <c r="AV331" s="8"/>
      <c r="AW331" s="8"/>
      <c r="AX331" s="8"/>
      <c r="AY331" s="8"/>
      <c r="AZ331" s="148"/>
      <c r="BA331" s="10"/>
      <c r="BB331" s="10"/>
      <c r="BC331" s="10"/>
      <c r="BD331" s="10"/>
      <c r="BE331" s="10"/>
      <c r="BF331" s="10"/>
      <c r="BG331" s="10"/>
      <c r="BH331" s="10"/>
      <c r="BI331" s="10"/>
      <c r="BJ331" s="10"/>
    </row>
    <row r="332" spans="1:62" ht="93" customHeight="1" x14ac:dyDescent="0.25">
      <c r="A332" s="3"/>
      <c r="B332" s="3"/>
      <c r="C332" s="3"/>
      <c r="D332" s="3"/>
      <c r="E332" s="3"/>
      <c r="F332" s="141"/>
      <c r="G332" s="3"/>
      <c r="H332" s="3"/>
      <c r="I332" s="3"/>
      <c r="J332" s="3"/>
      <c r="K332" s="3"/>
      <c r="L332" s="3"/>
      <c r="M332" s="3"/>
      <c r="N332" s="3"/>
      <c r="O332" s="3"/>
      <c r="P332" s="3"/>
      <c r="Q332" s="3"/>
      <c r="R332" s="3"/>
      <c r="S332" s="3"/>
      <c r="T332" s="3"/>
      <c r="U332" s="141"/>
      <c r="V332" s="142"/>
      <c r="W332" s="142"/>
      <c r="X332" s="142"/>
      <c r="Y332" s="142"/>
      <c r="Z332" s="142"/>
      <c r="AA332" s="142"/>
      <c r="AB332" s="142"/>
      <c r="AC332" s="142"/>
      <c r="AD332" s="142"/>
      <c r="AE332" s="142"/>
      <c r="AF332" s="142"/>
      <c r="AG332" s="142"/>
      <c r="AH332" s="142"/>
      <c r="AI332" s="142"/>
      <c r="AJ332" s="142"/>
      <c r="AK332" s="142"/>
      <c r="AL332" s="8"/>
      <c r="AM332" s="8"/>
      <c r="AN332" s="8"/>
      <c r="AO332" s="8"/>
      <c r="AP332" s="8"/>
      <c r="AQ332" s="8"/>
      <c r="AR332" s="8"/>
      <c r="AS332" s="8"/>
      <c r="AT332" s="8"/>
      <c r="AU332" s="8"/>
      <c r="AV332" s="8"/>
      <c r="AW332" s="8"/>
      <c r="AX332" s="8"/>
      <c r="AY332" s="8"/>
      <c r="AZ332" s="148"/>
      <c r="BA332" s="10"/>
      <c r="BB332" s="10"/>
      <c r="BC332" s="10"/>
      <c r="BD332" s="10"/>
      <c r="BE332" s="10"/>
      <c r="BF332" s="10"/>
      <c r="BG332" s="10"/>
      <c r="BH332" s="10"/>
      <c r="BI332" s="10"/>
      <c r="BJ332" s="10"/>
    </row>
    <row r="333" spans="1:62" ht="93" customHeight="1" x14ac:dyDescent="0.25">
      <c r="A333" s="3"/>
      <c r="B333" s="3"/>
      <c r="C333" s="3"/>
      <c r="D333" s="3"/>
      <c r="E333" s="3"/>
      <c r="F333" s="141"/>
      <c r="G333" s="3"/>
      <c r="H333" s="3"/>
      <c r="I333" s="3"/>
      <c r="J333" s="3"/>
      <c r="K333" s="3"/>
      <c r="L333" s="3"/>
      <c r="M333" s="3"/>
      <c r="N333" s="3"/>
      <c r="O333" s="3"/>
      <c r="P333" s="3"/>
      <c r="Q333" s="3"/>
      <c r="R333" s="3"/>
      <c r="S333" s="3"/>
      <c r="T333" s="3"/>
      <c r="U333" s="141"/>
      <c r="V333" s="142"/>
      <c r="W333" s="142"/>
      <c r="X333" s="142"/>
      <c r="Y333" s="142"/>
      <c r="Z333" s="142"/>
      <c r="AA333" s="142"/>
      <c r="AB333" s="142"/>
      <c r="AC333" s="142"/>
      <c r="AD333" s="142"/>
      <c r="AE333" s="142"/>
      <c r="AF333" s="142"/>
      <c r="AG333" s="142"/>
      <c r="AH333" s="142"/>
      <c r="AI333" s="142"/>
      <c r="AJ333" s="142"/>
      <c r="AK333" s="142"/>
      <c r="AL333" s="8"/>
      <c r="AM333" s="8"/>
      <c r="AN333" s="8"/>
      <c r="AO333" s="8"/>
      <c r="AP333" s="8"/>
      <c r="AQ333" s="8"/>
      <c r="AR333" s="8"/>
      <c r="AS333" s="8"/>
      <c r="AT333" s="8"/>
      <c r="AU333" s="8"/>
      <c r="AV333" s="8"/>
      <c r="AW333" s="8"/>
      <c r="AX333" s="8"/>
      <c r="AY333" s="8"/>
      <c r="AZ333" s="148"/>
      <c r="BA333" s="10"/>
      <c r="BB333" s="10"/>
      <c r="BC333" s="10"/>
      <c r="BD333" s="10"/>
      <c r="BE333" s="10"/>
      <c r="BF333" s="10"/>
      <c r="BG333" s="10"/>
      <c r="BH333" s="10"/>
      <c r="BI333" s="10"/>
      <c r="BJ333" s="10"/>
    </row>
    <row r="334" spans="1:62" ht="93" customHeight="1" x14ac:dyDescent="0.25">
      <c r="A334" s="3"/>
      <c r="B334" s="3"/>
      <c r="C334" s="3"/>
      <c r="D334" s="3"/>
      <c r="E334" s="3"/>
      <c r="F334" s="141"/>
      <c r="G334" s="3"/>
      <c r="H334" s="3"/>
      <c r="I334" s="3"/>
      <c r="J334" s="3"/>
      <c r="K334" s="3"/>
      <c r="L334" s="3"/>
      <c r="M334" s="3"/>
      <c r="N334" s="3"/>
      <c r="O334" s="3"/>
      <c r="P334" s="3"/>
      <c r="Q334" s="3"/>
      <c r="R334" s="3"/>
      <c r="S334" s="3"/>
      <c r="T334" s="3"/>
      <c r="U334" s="141"/>
      <c r="V334" s="142"/>
      <c r="W334" s="142"/>
      <c r="X334" s="142"/>
      <c r="Y334" s="142"/>
      <c r="Z334" s="142"/>
      <c r="AA334" s="142"/>
      <c r="AB334" s="142"/>
      <c r="AC334" s="142"/>
      <c r="AD334" s="142"/>
      <c r="AE334" s="142"/>
      <c r="AF334" s="142"/>
      <c r="AG334" s="142"/>
      <c r="AH334" s="142"/>
      <c r="AI334" s="142"/>
      <c r="AJ334" s="142"/>
      <c r="AK334" s="142"/>
      <c r="AL334" s="8"/>
      <c r="AM334" s="8"/>
      <c r="AN334" s="8"/>
      <c r="AO334" s="8"/>
      <c r="AP334" s="8"/>
      <c r="AQ334" s="8"/>
      <c r="AR334" s="8"/>
      <c r="AS334" s="8"/>
      <c r="AT334" s="8"/>
      <c r="AU334" s="8"/>
      <c r="AV334" s="8"/>
      <c r="AW334" s="8"/>
      <c r="AX334" s="8"/>
      <c r="AY334" s="8"/>
      <c r="AZ334" s="148"/>
      <c r="BA334" s="10"/>
      <c r="BB334" s="10"/>
      <c r="BC334" s="10"/>
      <c r="BD334" s="10"/>
      <c r="BE334" s="10"/>
      <c r="BF334" s="10"/>
      <c r="BG334" s="10"/>
      <c r="BH334" s="10"/>
      <c r="BI334" s="10"/>
      <c r="BJ334" s="10"/>
    </row>
    <row r="335" spans="1:62" ht="93" customHeight="1" x14ac:dyDescent="0.25">
      <c r="A335" s="3"/>
      <c r="B335" s="3"/>
      <c r="C335" s="3"/>
      <c r="D335" s="3"/>
      <c r="E335" s="3"/>
      <c r="F335" s="141"/>
      <c r="G335" s="3"/>
      <c r="H335" s="3"/>
      <c r="I335" s="3"/>
      <c r="J335" s="3"/>
      <c r="K335" s="3"/>
      <c r="L335" s="3"/>
      <c r="M335" s="3"/>
      <c r="N335" s="3"/>
      <c r="O335" s="3"/>
      <c r="P335" s="3"/>
      <c r="Q335" s="3"/>
      <c r="R335" s="3"/>
      <c r="S335" s="3"/>
      <c r="T335" s="3"/>
      <c r="U335" s="141"/>
      <c r="V335" s="142"/>
      <c r="W335" s="142"/>
      <c r="X335" s="142"/>
      <c r="Y335" s="142"/>
      <c r="Z335" s="142"/>
      <c r="AA335" s="142"/>
      <c r="AB335" s="142"/>
      <c r="AC335" s="142"/>
      <c r="AD335" s="142"/>
      <c r="AE335" s="142"/>
      <c r="AF335" s="142"/>
      <c r="AG335" s="142"/>
      <c r="AH335" s="142"/>
      <c r="AI335" s="142"/>
      <c r="AJ335" s="142"/>
      <c r="AK335" s="142"/>
      <c r="AL335" s="8"/>
      <c r="AM335" s="8"/>
      <c r="AN335" s="8"/>
      <c r="AO335" s="8"/>
      <c r="AP335" s="8"/>
      <c r="AQ335" s="8"/>
      <c r="AR335" s="8"/>
      <c r="AS335" s="8"/>
      <c r="AT335" s="8"/>
      <c r="AU335" s="8"/>
      <c r="AV335" s="8"/>
      <c r="AW335" s="8"/>
      <c r="AX335" s="8"/>
      <c r="AY335" s="8"/>
      <c r="AZ335" s="148"/>
      <c r="BA335" s="10"/>
      <c r="BB335" s="10"/>
      <c r="BC335" s="10"/>
      <c r="BD335" s="10"/>
      <c r="BE335" s="10"/>
      <c r="BF335" s="10"/>
      <c r="BG335" s="10"/>
      <c r="BH335" s="10"/>
      <c r="BI335" s="10"/>
      <c r="BJ335" s="10"/>
    </row>
    <row r="336" spans="1:62" ht="93" customHeight="1" x14ac:dyDescent="0.25">
      <c r="A336" s="3"/>
      <c r="B336" s="3"/>
      <c r="C336" s="3"/>
      <c r="D336" s="3"/>
      <c r="E336" s="3"/>
      <c r="F336" s="141"/>
      <c r="G336" s="3"/>
      <c r="H336" s="3"/>
      <c r="I336" s="3"/>
      <c r="J336" s="3"/>
      <c r="K336" s="3"/>
      <c r="L336" s="3"/>
      <c r="M336" s="3"/>
      <c r="N336" s="3"/>
      <c r="O336" s="3"/>
      <c r="P336" s="3"/>
      <c r="Q336" s="3"/>
      <c r="R336" s="3"/>
      <c r="S336" s="3"/>
      <c r="T336" s="3"/>
      <c r="U336" s="141"/>
      <c r="V336" s="142"/>
      <c r="W336" s="142"/>
      <c r="X336" s="142"/>
      <c r="Y336" s="142"/>
      <c r="Z336" s="142"/>
      <c r="AA336" s="142"/>
      <c r="AB336" s="142"/>
      <c r="AC336" s="142"/>
      <c r="AD336" s="142"/>
      <c r="AE336" s="142"/>
      <c r="AF336" s="142"/>
      <c r="AG336" s="142"/>
      <c r="AH336" s="142"/>
      <c r="AI336" s="142"/>
      <c r="AJ336" s="142"/>
      <c r="AK336" s="142"/>
      <c r="AL336" s="8"/>
      <c r="AM336" s="8"/>
      <c r="AN336" s="8"/>
      <c r="AO336" s="8"/>
      <c r="AP336" s="8"/>
      <c r="AQ336" s="8"/>
      <c r="AR336" s="8"/>
      <c r="AS336" s="8"/>
      <c r="AT336" s="8"/>
      <c r="AU336" s="8"/>
      <c r="AV336" s="8"/>
      <c r="AW336" s="8"/>
      <c r="AX336" s="8"/>
      <c r="AY336" s="8"/>
      <c r="AZ336" s="148"/>
      <c r="BA336" s="10"/>
      <c r="BB336" s="10"/>
      <c r="BC336" s="10"/>
      <c r="BD336" s="10"/>
      <c r="BE336" s="10"/>
      <c r="BF336" s="10"/>
      <c r="BG336" s="10"/>
      <c r="BH336" s="10"/>
      <c r="BI336" s="10"/>
      <c r="BJ336" s="10"/>
    </row>
    <row r="337" spans="1:62" ht="93" customHeight="1" x14ac:dyDescent="0.25">
      <c r="A337" s="3"/>
      <c r="B337" s="3"/>
      <c r="C337" s="3"/>
      <c r="D337" s="3"/>
      <c r="E337" s="3"/>
      <c r="F337" s="141"/>
      <c r="G337" s="3"/>
      <c r="H337" s="3"/>
      <c r="I337" s="3"/>
      <c r="J337" s="3"/>
      <c r="K337" s="3"/>
      <c r="L337" s="3"/>
      <c r="M337" s="3"/>
      <c r="N337" s="3"/>
      <c r="O337" s="3"/>
      <c r="P337" s="3"/>
      <c r="Q337" s="3"/>
      <c r="R337" s="3"/>
      <c r="S337" s="3"/>
      <c r="T337" s="3"/>
      <c r="U337" s="141"/>
      <c r="V337" s="142"/>
      <c r="W337" s="142"/>
      <c r="X337" s="142"/>
      <c r="Y337" s="142"/>
      <c r="Z337" s="142"/>
      <c r="AA337" s="142"/>
      <c r="AB337" s="142"/>
      <c r="AC337" s="142"/>
      <c r="AD337" s="142"/>
      <c r="AE337" s="142"/>
      <c r="AF337" s="142"/>
      <c r="AG337" s="142"/>
      <c r="AH337" s="142"/>
      <c r="AI337" s="142"/>
      <c r="AJ337" s="142"/>
      <c r="AK337" s="142"/>
      <c r="AL337" s="8"/>
      <c r="AM337" s="8"/>
      <c r="AN337" s="8"/>
      <c r="AO337" s="8"/>
      <c r="AP337" s="8"/>
      <c r="AQ337" s="8"/>
      <c r="AR337" s="8"/>
      <c r="AS337" s="8"/>
      <c r="AT337" s="8"/>
      <c r="AU337" s="8"/>
      <c r="AV337" s="8"/>
      <c r="AW337" s="8"/>
      <c r="AX337" s="8"/>
      <c r="AY337" s="8"/>
      <c r="AZ337" s="148"/>
      <c r="BA337" s="10"/>
      <c r="BB337" s="10"/>
      <c r="BC337" s="10"/>
      <c r="BD337" s="10"/>
      <c r="BE337" s="10"/>
      <c r="BF337" s="10"/>
      <c r="BG337" s="10"/>
      <c r="BH337" s="10"/>
      <c r="BI337" s="10"/>
      <c r="BJ337" s="10"/>
    </row>
    <row r="338" spans="1:62" ht="93" customHeight="1" x14ac:dyDescent="0.25">
      <c r="A338" s="3"/>
      <c r="B338" s="3"/>
      <c r="C338" s="3"/>
      <c r="D338" s="3"/>
      <c r="E338" s="3"/>
      <c r="F338" s="141"/>
      <c r="G338" s="3"/>
      <c r="H338" s="3"/>
      <c r="I338" s="3"/>
      <c r="J338" s="3"/>
      <c r="K338" s="3"/>
      <c r="L338" s="3"/>
      <c r="M338" s="3"/>
      <c r="N338" s="3"/>
      <c r="O338" s="3"/>
      <c r="P338" s="3"/>
      <c r="Q338" s="3"/>
      <c r="R338" s="3"/>
      <c r="S338" s="3"/>
      <c r="T338" s="3"/>
      <c r="U338" s="141"/>
      <c r="V338" s="142"/>
      <c r="W338" s="142"/>
      <c r="X338" s="142"/>
      <c r="Y338" s="142"/>
      <c r="Z338" s="142"/>
      <c r="AA338" s="142"/>
      <c r="AB338" s="142"/>
      <c r="AC338" s="142"/>
      <c r="AD338" s="142"/>
      <c r="AE338" s="142"/>
      <c r="AF338" s="142"/>
      <c r="AG338" s="142"/>
      <c r="AH338" s="142"/>
      <c r="AI338" s="142"/>
      <c r="AJ338" s="142"/>
      <c r="AK338" s="142"/>
      <c r="AL338" s="8"/>
      <c r="AM338" s="8"/>
      <c r="AN338" s="8"/>
      <c r="AO338" s="8"/>
      <c r="AP338" s="8"/>
      <c r="AQ338" s="8"/>
      <c r="AR338" s="8"/>
      <c r="AS338" s="8"/>
      <c r="AT338" s="8"/>
      <c r="AU338" s="8"/>
      <c r="AV338" s="8"/>
      <c r="AW338" s="8"/>
      <c r="AX338" s="8"/>
      <c r="AY338" s="8"/>
      <c r="AZ338" s="148"/>
      <c r="BA338" s="10"/>
      <c r="BB338" s="10"/>
      <c r="BC338" s="10"/>
      <c r="BD338" s="10"/>
      <c r="BE338" s="10"/>
      <c r="BF338" s="10"/>
      <c r="BG338" s="10"/>
      <c r="BH338" s="10"/>
      <c r="BI338" s="10"/>
      <c r="BJ338" s="10"/>
    </row>
    <row r="339" spans="1:62" ht="93" customHeight="1" x14ac:dyDescent="0.25">
      <c r="A339" s="3"/>
      <c r="B339" s="3"/>
      <c r="C339" s="3"/>
      <c r="D339" s="3"/>
      <c r="E339" s="3"/>
      <c r="F339" s="141"/>
      <c r="G339" s="3"/>
      <c r="H339" s="3"/>
      <c r="I339" s="3"/>
      <c r="J339" s="3"/>
      <c r="K339" s="3"/>
      <c r="L339" s="3"/>
      <c r="M339" s="3"/>
      <c r="N339" s="3"/>
      <c r="O339" s="3"/>
      <c r="P339" s="3"/>
      <c r="Q339" s="3"/>
      <c r="R339" s="3"/>
      <c r="S339" s="3"/>
      <c r="T339" s="3"/>
      <c r="U339" s="141"/>
      <c r="V339" s="142"/>
      <c r="W339" s="142"/>
      <c r="X339" s="142"/>
      <c r="Y339" s="142"/>
      <c r="Z339" s="142"/>
      <c r="AA339" s="142"/>
      <c r="AB339" s="142"/>
      <c r="AC339" s="142"/>
      <c r="AD339" s="142"/>
      <c r="AE339" s="142"/>
      <c r="AF339" s="142"/>
      <c r="AG339" s="142"/>
      <c r="AH339" s="142"/>
      <c r="AI339" s="142"/>
      <c r="AJ339" s="142"/>
      <c r="AK339" s="142"/>
      <c r="AL339" s="8"/>
      <c r="AM339" s="8"/>
      <c r="AN339" s="8"/>
      <c r="AO339" s="8"/>
      <c r="AP339" s="8"/>
      <c r="AQ339" s="8"/>
      <c r="AR339" s="8"/>
      <c r="AS339" s="8"/>
      <c r="AT339" s="8"/>
      <c r="AU339" s="8"/>
      <c r="AV339" s="8"/>
      <c r="AW339" s="8"/>
      <c r="AX339" s="8"/>
      <c r="AY339" s="8"/>
      <c r="AZ339" s="148"/>
      <c r="BA339" s="10"/>
      <c r="BB339" s="10"/>
      <c r="BC339" s="10"/>
      <c r="BD339" s="10"/>
      <c r="BE339" s="10"/>
      <c r="BF339" s="10"/>
      <c r="BG339" s="10"/>
      <c r="BH339" s="10"/>
      <c r="BI339" s="10"/>
      <c r="BJ339" s="10"/>
    </row>
    <row r="340" spans="1:62" ht="93" customHeight="1" x14ac:dyDescent="0.25">
      <c r="A340" s="3"/>
      <c r="B340" s="3"/>
      <c r="C340" s="3"/>
      <c r="D340" s="3"/>
      <c r="E340" s="3"/>
      <c r="F340" s="141"/>
      <c r="G340" s="3"/>
      <c r="H340" s="3"/>
      <c r="I340" s="3"/>
      <c r="J340" s="3"/>
      <c r="K340" s="3"/>
      <c r="L340" s="3"/>
      <c r="M340" s="3"/>
      <c r="N340" s="3"/>
      <c r="O340" s="3"/>
      <c r="P340" s="3"/>
      <c r="Q340" s="3"/>
      <c r="R340" s="3"/>
      <c r="S340" s="3"/>
      <c r="T340" s="3"/>
      <c r="U340" s="141"/>
      <c r="V340" s="142"/>
      <c r="W340" s="142"/>
      <c r="X340" s="142"/>
      <c r="Y340" s="142"/>
      <c r="Z340" s="142"/>
      <c r="AA340" s="142"/>
      <c r="AB340" s="142"/>
      <c r="AC340" s="142"/>
      <c r="AD340" s="142"/>
      <c r="AE340" s="142"/>
      <c r="AF340" s="142"/>
      <c r="AG340" s="142"/>
      <c r="AH340" s="142"/>
      <c r="AI340" s="142"/>
      <c r="AJ340" s="142"/>
      <c r="AK340" s="142"/>
      <c r="AL340" s="8"/>
      <c r="AM340" s="8"/>
      <c r="AN340" s="8"/>
      <c r="AO340" s="8"/>
      <c r="AP340" s="8"/>
      <c r="AQ340" s="8"/>
      <c r="AR340" s="8"/>
      <c r="AS340" s="8"/>
      <c r="AT340" s="8"/>
      <c r="AU340" s="8"/>
      <c r="AV340" s="8"/>
      <c r="AW340" s="8"/>
      <c r="AX340" s="8"/>
      <c r="AY340" s="8"/>
      <c r="AZ340" s="148"/>
      <c r="BA340" s="10"/>
      <c r="BB340" s="10"/>
      <c r="BC340" s="10"/>
      <c r="BD340" s="10"/>
      <c r="BE340" s="10"/>
      <c r="BF340" s="10"/>
      <c r="BG340" s="10"/>
      <c r="BH340" s="10"/>
      <c r="BI340" s="10"/>
      <c r="BJ340" s="10"/>
    </row>
    <row r="341" spans="1:62" ht="93" customHeight="1" x14ac:dyDescent="0.25">
      <c r="A341" s="3"/>
      <c r="B341" s="3"/>
      <c r="C341" s="3"/>
      <c r="D341" s="3"/>
      <c r="E341" s="3"/>
      <c r="F341" s="141"/>
      <c r="G341" s="3"/>
      <c r="H341" s="3"/>
      <c r="I341" s="3"/>
      <c r="J341" s="3"/>
      <c r="K341" s="3"/>
      <c r="L341" s="3"/>
      <c r="M341" s="3"/>
      <c r="N341" s="3"/>
      <c r="O341" s="3"/>
      <c r="P341" s="3"/>
      <c r="Q341" s="3"/>
      <c r="R341" s="3"/>
      <c r="S341" s="3"/>
      <c r="T341" s="3"/>
      <c r="U341" s="141"/>
      <c r="V341" s="142"/>
      <c r="W341" s="142"/>
      <c r="X341" s="142"/>
      <c r="Y341" s="142"/>
      <c r="Z341" s="142"/>
      <c r="AA341" s="142"/>
      <c r="AB341" s="142"/>
      <c r="AC341" s="142"/>
      <c r="AD341" s="142"/>
      <c r="AE341" s="142"/>
      <c r="AF341" s="142"/>
      <c r="AG341" s="142"/>
      <c r="AH341" s="142"/>
      <c r="AI341" s="142"/>
      <c r="AJ341" s="142"/>
      <c r="AK341" s="142"/>
      <c r="AL341" s="8"/>
      <c r="AM341" s="8"/>
      <c r="AN341" s="8"/>
      <c r="AO341" s="8"/>
      <c r="AP341" s="8"/>
      <c r="AQ341" s="8"/>
      <c r="AR341" s="8"/>
      <c r="AS341" s="8"/>
      <c r="AT341" s="8"/>
      <c r="AU341" s="8"/>
      <c r="AV341" s="8"/>
      <c r="AW341" s="8"/>
      <c r="AX341" s="8"/>
      <c r="AY341" s="8"/>
      <c r="AZ341" s="148"/>
      <c r="BA341" s="10"/>
      <c r="BB341" s="10"/>
      <c r="BC341" s="10"/>
      <c r="BD341" s="10"/>
      <c r="BE341" s="10"/>
      <c r="BF341" s="10"/>
      <c r="BG341" s="10"/>
      <c r="BH341" s="10"/>
      <c r="BI341" s="10"/>
      <c r="BJ341" s="10"/>
    </row>
    <row r="342" spans="1:62" ht="93" customHeight="1" x14ac:dyDescent="0.25">
      <c r="A342" s="3"/>
      <c r="B342" s="3"/>
      <c r="C342" s="3"/>
      <c r="D342" s="3"/>
      <c r="E342" s="3"/>
      <c r="F342" s="141"/>
      <c r="G342" s="3"/>
      <c r="H342" s="3"/>
      <c r="I342" s="3"/>
      <c r="J342" s="3"/>
      <c r="K342" s="3"/>
      <c r="L342" s="3"/>
      <c r="M342" s="3"/>
      <c r="N342" s="3"/>
      <c r="O342" s="3"/>
      <c r="P342" s="3"/>
      <c r="Q342" s="3"/>
      <c r="R342" s="3"/>
      <c r="S342" s="3"/>
      <c r="T342" s="3"/>
      <c r="U342" s="141"/>
      <c r="V342" s="142"/>
      <c r="W342" s="142"/>
      <c r="X342" s="142"/>
      <c r="Y342" s="142"/>
      <c r="Z342" s="142"/>
      <c r="AA342" s="142"/>
      <c r="AB342" s="142"/>
      <c r="AC342" s="142"/>
      <c r="AD342" s="142"/>
      <c r="AE342" s="142"/>
      <c r="AF342" s="142"/>
      <c r="AG342" s="142"/>
      <c r="AH342" s="142"/>
      <c r="AI342" s="142"/>
      <c r="AJ342" s="142"/>
      <c r="AK342" s="142"/>
      <c r="AL342" s="8"/>
      <c r="AM342" s="8"/>
      <c r="AN342" s="8"/>
      <c r="AO342" s="8"/>
      <c r="AP342" s="8"/>
      <c r="AQ342" s="8"/>
      <c r="AR342" s="8"/>
      <c r="AS342" s="8"/>
      <c r="AT342" s="8"/>
      <c r="AU342" s="8"/>
      <c r="AV342" s="8"/>
      <c r="AW342" s="8"/>
      <c r="AX342" s="8"/>
      <c r="AY342" s="8"/>
      <c r="AZ342" s="148"/>
      <c r="BA342" s="10"/>
      <c r="BB342" s="10"/>
      <c r="BC342" s="10"/>
      <c r="BD342" s="10"/>
      <c r="BE342" s="10"/>
      <c r="BF342" s="10"/>
      <c r="BG342" s="10"/>
      <c r="BH342" s="10"/>
      <c r="BI342" s="10"/>
      <c r="BJ342" s="10"/>
    </row>
    <row r="343" spans="1:62" ht="93" customHeight="1" x14ac:dyDescent="0.25">
      <c r="A343" s="3"/>
      <c r="B343" s="3"/>
      <c r="C343" s="3"/>
      <c r="D343" s="3"/>
      <c r="E343" s="3"/>
      <c r="F343" s="141"/>
      <c r="G343" s="3"/>
      <c r="H343" s="3"/>
      <c r="I343" s="3"/>
      <c r="J343" s="3"/>
      <c r="K343" s="3"/>
      <c r="L343" s="3"/>
      <c r="M343" s="3"/>
      <c r="N343" s="3"/>
      <c r="O343" s="3"/>
      <c r="P343" s="3"/>
      <c r="Q343" s="3"/>
      <c r="R343" s="3"/>
      <c r="S343" s="3"/>
      <c r="T343" s="3"/>
      <c r="U343" s="141"/>
      <c r="V343" s="142"/>
      <c r="W343" s="142"/>
      <c r="X343" s="142"/>
      <c r="Y343" s="142"/>
      <c r="Z343" s="142"/>
      <c r="AA343" s="142"/>
      <c r="AB343" s="142"/>
      <c r="AC343" s="142"/>
      <c r="AD343" s="142"/>
      <c r="AE343" s="142"/>
      <c r="AF343" s="142"/>
      <c r="AG343" s="142"/>
      <c r="AH343" s="142"/>
      <c r="AI343" s="142"/>
      <c r="AJ343" s="142"/>
      <c r="AK343" s="142"/>
      <c r="AL343" s="8"/>
      <c r="AM343" s="8"/>
      <c r="AN343" s="8"/>
      <c r="AO343" s="8"/>
      <c r="AP343" s="8"/>
      <c r="AQ343" s="8"/>
      <c r="AR343" s="8"/>
      <c r="AS343" s="8"/>
      <c r="AT343" s="8"/>
      <c r="AU343" s="8"/>
      <c r="AV343" s="8"/>
      <c r="AW343" s="8"/>
      <c r="AX343" s="8"/>
      <c r="AY343" s="8"/>
      <c r="AZ343" s="148"/>
      <c r="BA343" s="10"/>
      <c r="BB343" s="10"/>
      <c r="BC343" s="10"/>
      <c r="BD343" s="10"/>
      <c r="BE343" s="10"/>
      <c r="BF343" s="10"/>
      <c r="BG343" s="10"/>
      <c r="BH343" s="10"/>
      <c r="BI343" s="10"/>
      <c r="BJ343" s="10"/>
    </row>
    <row r="344" spans="1:62" ht="93" customHeight="1" x14ac:dyDescent="0.25">
      <c r="A344" s="3"/>
      <c r="B344" s="3"/>
      <c r="C344" s="3"/>
      <c r="D344" s="3"/>
      <c r="E344" s="3"/>
      <c r="F344" s="141"/>
      <c r="G344" s="3"/>
      <c r="H344" s="3"/>
      <c r="I344" s="3"/>
      <c r="J344" s="3"/>
      <c r="K344" s="3"/>
      <c r="L344" s="3"/>
      <c r="M344" s="3"/>
      <c r="N344" s="3"/>
      <c r="O344" s="3"/>
      <c r="P344" s="3"/>
      <c r="Q344" s="3"/>
      <c r="R344" s="3"/>
      <c r="S344" s="3"/>
      <c r="T344" s="3"/>
      <c r="U344" s="141"/>
      <c r="V344" s="142"/>
      <c r="W344" s="142"/>
      <c r="X344" s="142"/>
      <c r="Y344" s="142"/>
      <c r="Z344" s="142"/>
      <c r="AA344" s="142"/>
      <c r="AB344" s="142"/>
      <c r="AC344" s="142"/>
      <c r="AD344" s="142"/>
      <c r="AE344" s="142"/>
      <c r="AF344" s="142"/>
      <c r="AG344" s="142"/>
      <c r="AH344" s="142"/>
      <c r="AI344" s="142"/>
      <c r="AJ344" s="142"/>
      <c r="AK344" s="142"/>
      <c r="AL344" s="8"/>
      <c r="AM344" s="8"/>
      <c r="AN344" s="8"/>
      <c r="AO344" s="8"/>
      <c r="AP344" s="8"/>
      <c r="AQ344" s="8"/>
      <c r="AR344" s="8"/>
      <c r="AS344" s="8"/>
      <c r="AT344" s="8"/>
      <c r="AU344" s="8"/>
      <c r="AV344" s="8"/>
      <c r="AW344" s="8"/>
      <c r="AX344" s="8"/>
      <c r="AY344" s="8"/>
      <c r="AZ344" s="148"/>
      <c r="BA344" s="10"/>
      <c r="BB344" s="10"/>
      <c r="BC344" s="10"/>
      <c r="BD344" s="10"/>
      <c r="BE344" s="10"/>
      <c r="BF344" s="10"/>
      <c r="BG344" s="10"/>
      <c r="BH344" s="10"/>
      <c r="BI344" s="10"/>
      <c r="BJ344" s="10"/>
    </row>
    <row r="345" spans="1:62" ht="93" customHeight="1" x14ac:dyDescent="0.25">
      <c r="A345" s="3"/>
      <c r="B345" s="3"/>
      <c r="C345" s="3"/>
      <c r="D345" s="3"/>
      <c r="E345" s="3"/>
      <c r="F345" s="141"/>
      <c r="G345" s="3"/>
      <c r="H345" s="3"/>
      <c r="I345" s="3"/>
      <c r="J345" s="3"/>
      <c r="K345" s="3"/>
      <c r="L345" s="3"/>
      <c r="M345" s="3"/>
      <c r="N345" s="3"/>
      <c r="O345" s="3"/>
      <c r="P345" s="3"/>
      <c r="Q345" s="3"/>
      <c r="R345" s="3"/>
      <c r="S345" s="3"/>
      <c r="T345" s="3"/>
      <c r="U345" s="141"/>
      <c r="V345" s="142"/>
      <c r="W345" s="142"/>
      <c r="X345" s="142"/>
      <c r="Y345" s="142"/>
      <c r="Z345" s="142"/>
      <c r="AA345" s="142"/>
      <c r="AB345" s="142"/>
      <c r="AC345" s="142"/>
      <c r="AD345" s="142"/>
      <c r="AE345" s="142"/>
      <c r="AF345" s="142"/>
      <c r="AG345" s="142"/>
      <c r="AH345" s="142"/>
      <c r="AI345" s="142"/>
      <c r="AJ345" s="142"/>
      <c r="AK345" s="142"/>
      <c r="AL345" s="8"/>
      <c r="AM345" s="8"/>
      <c r="AN345" s="8"/>
      <c r="AO345" s="8"/>
      <c r="AP345" s="8"/>
      <c r="AQ345" s="8"/>
      <c r="AR345" s="8"/>
      <c r="AS345" s="8"/>
      <c r="AT345" s="8"/>
      <c r="AU345" s="8"/>
      <c r="AV345" s="8"/>
      <c r="AW345" s="8"/>
      <c r="AX345" s="8"/>
      <c r="AY345" s="8"/>
      <c r="AZ345" s="148"/>
      <c r="BA345" s="10"/>
      <c r="BB345" s="10"/>
      <c r="BC345" s="10"/>
      <c r="BD345" s="10"/>
      <c r="BE345" s="10"/>
      <c r="BF345" s="10"/>
      <c r="BG345" s="10"/>
      <c r="BH345" s="10"/>
      <c r="BI345" s="10"/>
      <c r="BJ345" s="10"/>
    </row>
    <row r="346" spans="1:62" ht="93" customHeight="1" x14ac:dyDescent="0.25">
      <c r="A346" s="3"/>
      <c r="B346" s="3"/>
      <c r="C346" s="3"/>
      <c r="D346" s="3"/>
      <c r="E346" s="3"/>
      <c r="F346" s="141"/>
      <c r="G346" s="3"/>
      <c r="H346" s="3"/>
      <c r="I346" s="3"/>
      <c r="J346" s="3"/>
      <c r="K346" s="3"/>
      <c r="L346" s="3"/>
      <c r="M346" s="3"/>
      <c r="N346" s="3"/>
      <c r="O346" s="3"/>
      <c r="P346" s="3"/>
      <c r="Q346" s="3"/>
      <c r="R346" s="3"/>
      <c r="S346" s="3"/>
      <c r="T346" s="3"/>
      <c r="U346" s="141"/>
      <c r="V346" s="142"/>
      <c r="W346" s="142"/>
      <c r="X346" s="142"/>
      <c r="Y346" s="142"/>
      <c r="Z346" s="142"/>
      <c r="AA346" s="142"/>
      <c r="AB346" s="142"/>
      <c r="AC346" s="142"/>
      <c r="AD346" s="142"/>
      <c r="AE346" s="142"/>
      <c r="AF346" s="142"/>
      <c r="AG346" s="142"/>
      <c r="AH346" s="142"/>
      <c r="AI346" s="142"/>
      <c r="AJ346" s="142"/>
      <c r="AK346" s="142"/>
      <c r="AL346" s="8"/>
      <c r="AM346" s="8"/>
      <c r="AN346" s="8"/>
      <c r="AO346" s="8"/>
      <c r="AP346" s="8"/>
      <c r="AQ346" s="8"/>
      <c r="AR346" s="8"/>
      <c r="AS346" s="8"/>
      <c r="AT346" s="8"/>
      <c r="AU346" s="8"/>
      <c r="AV346" s="8"/>
      <c r="AW346" s="8"/>
      <c r="AX346" s="8"/>
      <c r="AY346" s="8"/>
      <c r="AZ346" s="148"/>
      <c r="BA346" s="10"/>
      <c r="BB346" s="10"/>
      <c r="BC346" s="10"/>
      <c r="BD346" s="10"/>
      <c r="BE346" s="10"/>
      <c r="BF346" s="10"/>
      <c r="BG346" s="10"/>
      <c r="BH346" s="10"/>
      <c r="BI346" s="10"/>
      <c r="BJ346" s="10"/>
    </row>
    <row r="347" spans="1:62" ht="93" customHeight="1" x14ac:dyDescent="0.25">
      <c r="A347" s="3"/>
      <c r="B347" s="3"/>
      <c r="C347" s="3"/>
      <c r="D347" s="3"/>
      <c r="E347" s="3"/>
      <c r="F347" s="141"/>
      <c r="G347" s="3"/>
      <c r="H347" s="3"/>
      <c r="I347" s="3"/>
      <c r="J347" s="3"/>
      <c r="K347" s="3"/>
      <c r="L347" s="3"/>
      <c r="M347" s="3"/>
      <c r="N347" s="3"/>
      <c r="O347" s="3"/>
      <c r="P347" s="3"/>
      <c r="Q347" s="3"/>
      <c r="R347" s="3"/>
      <c r="S347" s="3"/>
      <c r="T347" s="3"/>
      <c r="U347" s="141"/>
      <c r="V347" s="142"/>
      <c r="W347" s="142"/>
      <c r="X347" s="142"/>
      <c r="Y347" s="142"/>
      <c r="Z347" s="142"/>
      <c r="AA347" s="142"/>
      <c r="AB347" s="142"/>
      <c r="AC347" s="142"/>
      <c r="AD347" s="142"/>
      <c r="AE347" s="142"/>
      <c r="AF347" s="142"/>
      <c r="AG347" s="142"/>
      <c r="AH347" s="142"/>
      <c r="AI347" s="142"/>
      <c r="AJ347" s="142"/>
      <c r="AK347" s="142"/>
      <c r="AL347" s="8"/>
      <c r="AM347" s="8"/>
      <c r="AN347" s="8"/>
      <c r="AO347" s="8"/>
      <c r="AP347" s="8"/>
      <c r="AQ347" s="8"/>
      <c r="AR347" s="8"/>
      <c r="AS347" s="8"/>
      <c r="AT347" s="8"/>
      <c r="AU347" s="8"/>
      <c r="AV347" s="8"/>
      <c r="AW347" s="8"/>
      <c r="AX347" s="8"/>
      <c r="AY347" s="8"/>
      <c r="AZ347" s="148"/>
      <c r="BA347" s="10"/>
      <c r="BB347" s="10"/>
      <c r="BC347" s="10"/>
      <c r="BD347" s="10"/>
      <c r="BE347" s="10"/>
      <c r="BF347" s="10"/>
      <c r="BG347" s="10"/>
      <c r="BH347" s="10"/>
      <c r="BI347" s="10"/>
      <c r="BJ347" s="10"/>
    </row>
    <row r="348" spans="1:62" ht="93" customHeight="1" x14ac:dyDescent="0.25">
      <c r="A348" s="3"/>
      <c r="B348" s="3"/>
      <c r="C348" s="3"/>
      <c r="D348" s="3"/>
      <c r="E348" s="3"/>
      <c r="F348" s="141"/>
      <c r="G348" s="3"/>
      <c r="H348" s="3"/>
      <c r="I348" s="3"/>
      <c r="J348" s="3"/>
      <c r="K348" s="3"/>
      <c r="L348" s="3"/>
      <c r="M348" s="3"/>
      <c r="N348" s="3"/>
      <c r="O348" s="3"/>
      <c r="P348" s="3"/>
      <c r="Q348" s="3"/>
      <c r="R348" s="3"/>
      <c r="S348" s="3"/>
      <c r="T348" s="3"/>
      <c r="U348" s="141"/>
      <c r="V348" s="142"/>
      <c r="W348" s="142"/>
      <c r="X348" s="142"/>
      <c r="Y348" s="142"/>
      <c r="Z348" s="142"/>
      <c r="AA348" s="142"/>
      <c r="AB348" s="142"/>
      <c r="AC348" s="142"/>
      <c r="AD348" s="142"/>
      <c r="AE348" s="142"/>
      <c r="AF348" s="142"/>
      <c r="AG348" s="142"/>
      <c r="AH348" s="142"/>
      <c r="AI348" s="142"/>
      <c r="AJ348" s="142"/>
      <c r="AK348" s="142"/>
      <c r="AL348" s="8"/>
      <c r="AM348" s="8"/>
      <c r="AN348" s="8"/>
      <c r="AO348" s="8"/>
      <c r="AP348" s="8"/>
      <c r="AQ348" s="8"/>
      <c r="AR348" s="8"/>
      <c r="AS348" s="8"/>
      <c r="AT348" s="8"/>
      <c r="AU348" s="8"/>
      <c r="AV348" s="8"/>
      <c r="AW348" s="8"/>
      <c r="AX348" s="8"/>
      <c r="AY348" s="8"/>
      <c r="AZ348" s="148"/>
      <c r="BA348" s="10"/>
      <c r="BB348" s="10"/>
      <c r="BC348" s="10"/>
      <c r="BD348" s="10"/>
      <c r="BE348" s="10"/>
      <c r="BF348" s="10"/>
      <c r="BG348" s="10"/>
      <c r="BH348" s="10"/>
      <c r="BI348" s="10"/>
      <c r="BJ348" s="10"/>
    </row>
    <row r="349" spans="1:62" ht="93" customHeight="1" x14ac:dyDescent="0.25">
      <c r="A349" s="3"/>
      <c r="B349" s="3"/>
      <c r="C349" s="3"/>
      <c r="D349" s="3"/>
      <c r="E349" s="3"/>
      <c r="F349" s="141"/>
      <c r="G349" s="3"/>
      <c r="H349" s="3"/>
      <c r="I349" s="3"/>
      <c r="J349" s="3"/>
      <c r="K349" s="3"/>
      <c r="L349" s="3"/>
      <c r="M349" s="3"/>
      <c r="N349" s="3"/>
      <c r="O349" s="3"/>
      <c r="P349" s="3"/>
      <c r="Q349" s="3"/>
      <c r="R349" s="3"/>
      <c r="S349" s="3"/>
      <c r="T349" s="3"/>
      <c r="U349" s="141"/>
      <c r="V349" s="142"/>
      <c r="W349" s="142"/>
      <c r="X349" s="142"/>
      <c r="Y349" s="142"/>
      <c r="Z349" s="142"/>
      <c r="AA349" s="142"/>
      <c r="AB349" s="142"/>
      <c r="AC349" s="142"/>
      <c r="AD349" s="142"/>
      <c r="AE349" s="142"/>
      <c r="AF349" s="142"/>
      <c r="AG349" s="142"/>
      <c r="AH349" s="142"/>
      <c r="AI349" s="142"/>
      <c r="AJ349" s="142"/>
      <c r="AK349" s="142"/>
      <c r="AL349" s="8"/>
      <c r="AM349" s="8"/>
      <c r="AN349" s="8"/>
      <c r="AO349" s="8"/>
      <c r="AP349" s="8"/>
      <c r="AQ349" s="8"/>
      <c r="AR349" s="8"/>
      <c r="AS349" s="8"/>
      <c r="AT349" s="8"/>
      <c r="AU349" s="8"/>
      <c r="AV349" s="8"/>
      <c r="AW349" s="8"/>
      <c r="AX349" s="8"/>
      <c r="AY349" s="8"/>
      <c r="AZ349" s="148"/>
      <c r="BA349" s="10"/>
      <c r="BB349" s="10"/>
      <c r="BC349" s="10"/>
      <c r="BD349" s="10"/>
      <c r="BE349" s="10"/>
      <c r="BF349" s="10"/>
      <c r="BG349" s="10"/>
      <c r="BH349" s="10"/>
      <c r="BI349" s="10"/>
      <c r="BJ349" s="10"/>
    </row>
    <row r="350" spans="1:62" ht="93" customHeight="1" x14ac:dyDescent="0.25">
      <c r="A350" s="3"/>
      <c r="B350" s="3"/>
      <c r="C350" s="3"/>
      <c r="D350" s="3"/>
      <c r="E350" s="3"/>
      <c r="F350" s="141"/>
      <c r="G350" s="3"/>
      <c r="H350" s="3"/>
      <c r="I350" s="3"/>
      <c r="J350" s="3"/>
      <c r="K350" s="3"/>
      <c r="L350" s="3"/>
      <c r="M350" s="3"/>
      <c r="N350" s="3"/>
      <c r="O350" s="3"/>
      <c r="P350" s="3"/>
      <c r="Q350" s="3"/>
      <c r="R350" s="3"/>
      <c r="S350" s="3"/>
      <c r="T350" s="3"/>
      <c r="U350" s="141"/>
      <c r="V350" s="142"/>
      <c r="W350" s="142"/>
      <c r="X350" s="142"/>
      <c r="Y350" s="142"/>
      <c r="Z350" s="142"/>
      <c r="AA350" s="142"/>
      <c r="AB350" s="142"/>
      <c r="AC350" s="142"/>
      <c r="AD350" s="142"/>
      <c r="AE350" s="142"/>
      <c r="AF350" s="142"/>
      <c r="AG350" s="142"/>
      <c r="AH350" s="142"/>
      <c r="AI350" s="142"/>
      <c r="AJ350" s="142"/>
      <c r="AK350" s="142"/>
      <c r="AL350" s="8"/>
      <c r="AM350" s="8"/>
      <c r="AN350" s="8"/>
      <c r="AO350" s="8"/>
      <c r="AP350" s="8"/>
      <c r="AQ350" s="8"/>
      <c r="AR350" s="8"/>
      <c r="AS350" s="8"/>
      <c r="AT350" s="8"/>
      <c r="AU350" s="8"/>
      <c r="AV350" s="8"/>
      <c r="AW350" s="8"/>
      <c r="AX350" s="8"/>
      <c r="AY350" s="8"/>
      <c r="AZ350" s="148"/>
      <c r="BA350" s="10"/>
      <c r="BB350" s="10"/>
      <c r="BC350" s="10"/>
      <c r="BD350" s="10"/>
      <c r="BE350" s="10"/>
      <c r="BF350" s="10"/>
      <c r="BG350" s="10"/>
      <c r="BH350" s="10"/>
      <c r="BI350" s="10"/>
      <c r="BJ350" s="10"/>
    </row>
    <row r="351" spans="1:62" ht="93" customHeight="1" x14ac:dyDescent="0.25">
      <c r="A351" s="3"/>
      <c r="B351" s="3"/>
      <c r="C351" s="3"/>
      <c r="D351" s="3"/>
      <c r="E351" s="3"/>
      <c r="F351" s="141"/>
      <c r="G351" s="3"/>
      <c r="H351" s="3"/>
      <c r="I351" s="3"/>
      <c r="J351" s="3"/>
      <c r="K351" s="3"/>
      <c r="L351" s="3"/>
      <c r="M351" s="3"/>
      <c r="N351" s="3"/>
      <c r="O351" s="3"/>
      <c r="P351" s="3"/>
      <c r="Q351" s="3"/>
      <c r="R351" s="3"/>
      <c r="S351" s="3"/>
      <c r="T351" s="3"/>
      <c r="U351" s="141"/>
      <c r="V351" s="142"/>
      <c r="W351" s="142"/>
      <c r="X351" s="142"/>
      <c r="Y351" s="142"/>
      <c r="Z351" s="142"/>
      <c r="AA351" s="142"/>
      <c r="AB351" s="142"/>
      <c r="AC351" s="142"/>
      <c r="AD351" s="142"/>
      <c r="AE351" s="142"/>
      <c r="AF351" s="142"/>
      <c r="AG351" s="142"/>
      <c r="AH351" s="142"/>
      <c r="AI351" s="142"/>
      <c r="AJ351" s="142"/>
      <c r="AK351" s="142"/>
      <c r="AL351" s="8"/>
      <c r="AM351" s="8"/>
      <c r="AN351" s="8"/>
      <c r="AO351" s="8"/>
      <c r="AP351" s="8"/>
      <c r="AQ351" s="8"/>
      <c r="AR351" s="8"/>
      <c r="AS351" s="8"/>
      <c r="AT351" s="8"/>
      <c r="AU351" s="8"/>
      <c r="AV351" s="8"/>
      <c r="AW351" s="8"/>
      <c r="AX351" s="8"/>
      <c r="AY351" s="8"/>
      <c r="AZ351" s="148"/>
      <c r="BA351" s="10"/>
      <c r="BB351" s="10"/>
      <c r="BC351" s="10"/>
      <c r="BD351" s="10"/>
      <c r="BE351" s="10"/>
      <c r="BF351" s="10"/>
      <c r="BG351" s="10"/>
      <c r="BH351" s="10"/>
      <c r="BI351" s="10"/>
      <c r="BJ351" s="10"/>
    </row>
    <row r="352" spans="1:62" ht="93" customHeight="1" x14ac:dyDescent="0.25">
      <c r="A352" s="3"/>
      <c r="B352" s="3"/>
      <c r="C352" s="3"/>
      <c r="D352" s="3"/>
      <c r="E352" s="3"/>
      <c r="F352" s="141"/>
      <c r="G352" s="3"/>
      <c r="H352" s="3"/>
      <c r="I352" s="3"/>
      <c r="J352" s="3"/>
      <c r="K352" s="3"/>
      <c r="L352" s="3"/>
      <c r="M352" s="3"/>
      <c r="N352" s="3"/>
      <c r="O352" s="3"/>
      <c r="P352" s="3"/>
      <c r="Q352" s="3"/>
      <c r="R352" s="3"/>
      <c r="S352" s="3"/>
      <c r="T352" s="3"/>
      <c r="U352" s="141"/>
      <c r="V352" s="142"/>
      <c r="W352" s="142"/>
      <c r="X352" s="142"/>
      <c r="Y352" s="142"/>
      <c r="Z352" s="142"/>
      <c r="AA352" s="142"/>
      <c r="AB352" s="142"/>
      <c r="AC352" s="142"/>
      <c r="AD352" s="142"/>
      <c r="AE352" s="142"/>
      <c r="AF352" s="142"/>
      <c r="AG352" s="142"/>
      <c r="AH352" s="142"/>
      <c r="AI352" s="142"/>
      <c r="AJ352" s="142"/>
      <c r="AK352" s="142"/>
      <c r="AL352" s="8"/>
      <c r="AM352" s="8"/>
      <c r="AN352" s="8"/>
      <c r="AO352" s="8"/>
      <c r="AP352" s="8"/>
      <c r="AQ352" s="8"/>
      <c r="AR352" s="8"/>
      <c r="AS352" s="8"/>
      <c r="AT352" s="8"/>
      <c r="AU352" s="8"/>
      <c r="AV352" s="8"/>
      <c r="AW352" s="8"/>
      <c r="AX352" s="8"/>
      <c r="AY352" s="8"/>
      <c r="AZ352" s="148"/>
      <c r="BA352" s="10"/>
      <c r="BB352" s="10"/>
      <c r="BC352" s="10"/>
      <c r="BD352" s="10"/>
      <c r="BE352" s="10"/>
      <c r="BF352" s="10"/>
      <c r="BG352" s="10"/>
      <c r="BH352" s="10"/>
      <c r="BI352" s="10"/>
      <c r="BJ352" s="10"/>
    </row>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3">
    <mergeCell ref="D5:D7"/>
    <mergeCell ref="V6:V7"/>
    <mergeCell ref="Y6:Y7"/>
    <mergeCell ref="Z6:AK6"/>
    <mergeCell ref="AL6:AL7"/>
    <mergeCell ref="S5:S7"/>
    <mergeCell ref="T5:T7"/>
    <mergeCell ref="U5:U7"/>
    <mergeCell ref="W6:W7"/>
    <mergeCell ref="X6:X7"/>
    <mergeCell ref="AM6:AX6"/>
    <mergeCell ref="AY6:AY7"/>
    <mergeCell ref="AZ6:AZ7"/>
    <mergeCell ref="A3:C4"/>
    <mergeCell ref="D3:BA3"/>
    <mergeCell ref="D4:BA4"/>
    <mergeCell ref="A5:A7"/>
    <mergeCell ref="B5:B7"/>
    <mergeCell ref="C5:C7"/>
    <mergeCell ref="V5:BA5"/>
    <mergeCell ref="BA6:BA7"/>
    <mergeCell ref="M5:M7"/>
    <mergeCell ref="N5:N7"/>
    <mergeCell ref="O5:O7"/>
    <mergeCell ref="P5:P7"/>
    <mergeCell ref="Q5:R6"/>
    <mergeCell ref="A14:A15"/>
    <mergeCell ref="B14:B15"/>
    <mergeCell ref="C28:F29"/>
    <mergeCell ref="G28:H28"/>
    <mergeCell ref="G29:H29"/>
    <mergeCell ref="A32:C32"/>
    <mergeCell ref="B8:B13"/>
    <mergeCell ref="B16:B17"/>
    <mergeCell ref="E5:E7"/>
    <mergeCell ref="F5:J6"/>
    <mergeCell ref="A8:A13"/>
    <mergeCell ref="C8:C17"/>
    <mergeCell ref="D8:D17"/>
    <mergeCell ref="E8:E13"/>
    <mergeCell ref="E14:E15"/>
    <mergeCell ref="E16:E17"/>
    <mergeCell ref="F8:F26"/>
    <mergeCell ref="G8:G26"/>
    <mergeCell ref="H8:H26"/>
    <mergeCell ref="I8:I26"/>
    <mergeCell ref="J8:J26"/>
    <mergeCell ref="O16:O17"/>
    <mergeCell ref="O18:O19"/>
    <mergeCell ref="AZ28:AZ29"/>
    <mergeCell ref="BA28:BA29"/>
    <mergeCell ref="K5:K7"/>
    <mergeCell ref="L5:L7"/>
    <mergeCell ref="L8:L13"/>
    <mergeCell ref="M8:M13"/>
    <mergeCell ref="N8:N13"/>
    <mergeCell ref="O11:O13"/>
    <mergeCell ref="P11:P13"/>
    <mergeCell ref="K8:K26"/>
    <mergeCell ref="L14:L15"/>
    <mergeCell ref="M14:M15"/>
    <mergeCell ref="N14:N15"/>
    <mergeCell ref="L16:L19"/>
  </mergeCells>
  <conditionalFormatting sqref="Y8:Y26">
    <cfRule type="cellIs" dxfId="17" priority="1" operator="equal">
      <formula>"NO CUMPLE"</formula>
    </cfRule>
  </conditionalFormatting>
  <conditionalFormatting sqref="Y8:Y26">
    <cfRule type="cellIs" dxfId="16" priority="2" operator="equal">
      <formula>"CUMPLE"</formula>
    </cfRule>
  </conditionalFormatting>
  <dataValidations count="6">
    <dataValidation type="list" allowBlank="1" showInputMessage="1" showErrorMessage="1" prompt=" -  -  - " sqref="E8 E14 E16 E18:E26">
      <formula1>$D$40:$D$54</formula1>
    </dataValidation>
    <dataValidation type="list" allowBlank="1" showInputMessage="1" showErrorMessage="1" prompt=" -  -  - " sqref="A8 A14 A16:A26">
      <formula1>$A$40:$A$51</formula1>
    </dataValidation>
    <dataValidation type="list" allowBlank="1" showInputMessage="1" showErrorMessage="1" prompt=" -  -  - " sqref="C8 C18:C26">
      <formula1>$C$40:$C$46</formula1>
    </dataValidation>
    <dataValidation type="list" allowBlank="1" showInputMessage="1" showErrorMessage="1" prompt=" -  -  - " sqref="F8">
      <formula1>$F$40:$F$44</formula1>
    </dataValidation>
    <dataValidation type="list" allowBlank="1" showInputMessage="1" showErrorMessage="1" prompt=" -  -  - " sqref="K8">
      <formula1>$E$40:$E$41</formula1>
    </dataValidation>
    <dataValidation type="list" allowBlank="1" showInputMessage="1" showErrorMessage="1" prompt=" -  -  - " sqref="D8 D18:D26">
      <formula1>$B$40:$B$56</formula1>
    </dataValidation>
  </dataValidations>
  <hyperlinks>
    <hyperlink ref="B8" r:id="rId1"/>
    <hyperlink ref="B16" r:id="rId2"/>
    <hyperlink ref="B20" r:id="rId3"/>
    <hyperlink ref="B23" r:id="rId4"/>
    <hyperlink ref="B24" r:id="rId5"/>
  </hyperlinks>
  <pageMargins left="0.7" right="0.7" top="0.75" bottom="0.75" header="0" footer="0"/>
  <pageSetup orientation="landscape"/>
  <headerFooter>
    <oddFooter>&amp;LFO-267 V-10</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1" width="40.140625" customWidth="1"/>
    <col min="2" max="2" width="82" customWidth="1"/>
    <col min="3" max="3" width="28.140625" customWidth="1"/>
    <col min="4" max="4" width="42.85546875" customWidth="1"/>
    <col min="5" max="5" width="23.7109375" customWidth="1"/>
    <col min="6" max="6" width="25.7109375" customWidth="1"/>
    <col min="7" max="7" width="66.42578125" customWidth="1"/>
    <col min="8" max="8" width="23.85546875" customWidth="1"/>
    <col min="9" max="9" width="17.42578125" customWidth="1"/>
    <col min="10" max="10" width="35.85546875" customWidth="1"/>
    <col min="11" max="11" width="31.28515625" customWidth="1"/>
    <col min="12" max="12" width="51" customWidth="1"/>
    <col min="13" max="14" width="27.28515625" customWidth="1"/>
    <col min="15" max="15" width="42.140625" customWidth="1"/>
    <col min="16" max="16" width="28.85546875" customWidth="1"/>
    <col min="17" max="17" width="21.140625" customWidth="1"/>
    <col min="18" max="18" width="19.140625" customWidth="1"/>
    <col min="19" max="19" width="30.140625" customWidth="1"/>
    <col min="20" max="20" width="19.140625" customWidth="1"/>
    <col min="21" max="21" width="29.42578125" customWidth="1"/>
    <col min="22" max="22" width="61.42578125" customWidth="1"/>
    <col min="23" max="23" width="59.85546875" customWidth="1"/>
    <col min="24" max="24" width="35.28515625" customWidth="1"/>
    <col min="25" max="25" width="53.5703125" customWidth="1"/>
    <col min="26" max="26" width="13.28515625" customWidth="1" outlineLevel="4"/>
    <col min="27" max="27" width="17.5703125" customWidth="1" outlineLevel="4"/>
    <col min="28" max="28" width="14.140625" customWidth="1" outlineLevel="4"/>
    <col min="29" max="30" width="11.85546875" customWidth="1" outlineLevel="4"/>
    <col min="31" max="31" width="11.5703125" customWidth="1" outlineLevel="4"/>
    <col min="32" max="32" width="11" customWidth="1" outlineLevel="4"/>
    <col min="33" max="33" width="15.5703125" customWidth="1" outlineLevel="4"/>
    <col min="34" max="34" width="23.28515625" customWidth="1" outlineLevel="4"/>
    <col min="35" max="35" width="17.5703125" customWidth="1" outlineLevel="4"/>
    <col min="36" max="36" width="21.5703125" customWidth="1" outlineLevel="4"/>
    <col min="37" max="37" width="20.42578125" customWidth="1" outlineLevel="4"/>
    <col min="38" max="38" width="24" customWidth="1"/>
    <col min="39" max="43" width="12.42578125" customWidth="1" outlineLevel="1"/>
    <col min="44" max="44" width="7.28515625" customWidth="1" outlineLevel="1"/>
    <col min="45" max="45" width="7.140625" customWidth="1" outlineLevel="1"/>
    <col min="46" max="46" width="10.28515625" customWidth="1" outlineLevel="1"/>
    <col min="47" max="47" width="14.140625" customWidth="1" outlineLevel="1"/>
    <col min="48" max="48" width="11.28515625" customWidth="1" outlineLevel="1"/>
    <col min="49" max="49" width="13.42578125" customWidth="1" outlineLevel="1"/>
    <col min="50" max="50" width="12.42578125" customWidth="1" outlineLevel="1"/>
    <col min="51" max="51" width="25.42578125" customWidth="1"/>
    <col min="52" max="52" width="43" customWidth="1"/>
    <col min="53" max="53" width="49.85546875"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1"/>
      <c r="B1" s="1"/>
      <c r="C1" s="1"/>
      <c r="D1" s="1"/>
      <c r="E1" s="1"/>
      <c r="F1" s="1"/>
      <c r="G1" s="1"/>
      <c r="H1" s="1"/>
      <c r="I1" s="1"/>
      <c r="J1" s="1"/>
      <c r="K1" s="1"/>
      <c r="L1" s="1"/>
      <c r="M1" s="1"/>
      <c r="N1" s="1"/>
      <c r="O1" s="5"/>
      <c r="P1" s="5"/>
      <c r="Q1" s="5"/>
      <c r="R1" s="5"/>
      <c r="S1" s="5"/>
      <c r="T1" s="5"/>
      <c r="U1" s="5"/>
      <c r="V1" s="1"/>
      <c r="W1" s="1"/>
      <c r="X1" s="1"/>
      <c r="Y1" s="1"/>
      <c r="Z1" s="1"/>
      <c r="AA1" s="1"/>
      <c r="AB1" s="1"/>
      <c r="AC1" s="1"/>
      <c r="AD1" s="1"/>
      <c r="AE1" s="1"/>
      <c r="AF1" s="1"/>
      <c r="AG1" s="1"/>
      <c r="AH1" s="1"/>
      <c r="AI1" s="1"/>
      <c r="AJ1" s="1"/>
      <c r="AK1" s="1"/>
      <c r="AL1" s="7"/>
      <c r="AM1" s="7"/>
      <c r="AN1" s="7"/>
      <c r="AO1" s="7"/>
      <c r="AP1" s="7"/>
      <c r="AQ1" s="7"/>
      <c r="AR1" s="7"/>
      <c r="AS1" s="7"/>
      <c r="AT1" s="7"/>
      <c r="AU1" s="7"/>
      <c r="AV1" s="7"/>
      <c r="AW1" s="7"/>
      <c r="AX1" s="7"/>
      <c r="AY1" s="7"/>
      <c r="AZ1" s="7"/>
      <c r="BA1" s="1"/>
      <c r="BB1" s="1"/>
      <c r="BC1" s="1"/>
      <c r="BD1" s="1"/>
      <c r="BE1" s="1"/>
      <c r="BF1" s="1"/>
      <c r="BG1" s="1"/>
      <c r="BH1" s="1"/>
      <c r="BI1" s="1"/>
      <c r="BJ1" s="1"/>
    </row>
    <row r="2" spans="1:62" ht="18.75" customHeight="1" x14ac:dyDescent="0.3">
      <c r="A2" s="1"/>
      <c r="B2" s="1"/>
      <c r="C2" s="1"/>
      <c r="D2" s="1"/>
      <c r="E2" s="1"/>
      <c r="F2" s="1"/>
      <c r="G2" s="1"/>
      <c r="H2" s="1"/>
      <c r="I2" s="1"/>
      <c r="J2" s="1"/>
      <c r="K2" s="1"/>
      <c r="L2" s="1"/>
      <c r="M2" s="1"/>
      <c r="N2" s="1"/>
      <c r="O2" s="5"/>
      <c r="P2" s="5"/>
      <c r="Q2" s="5"/>
      <c r="R2" s="5"/>
      <c r="S2" s="5"/>
      <c r="T2" s="5"/>
      <c r="U2" s="5"/>
      <c r="V2" s="1"/>
      <c r="W2" s="1"/>
      <c r="X2" s="1"/>
      <c r="Y2" s="1"/>
      <c r="Z2" s="1"/>
      <c r="AA2" s="1"/>
      <c r="AB2" s="1"/>
      <c r="AC2" s="1"/>
      <c r="AD2" s="1"/>
      <c r="AE2" s="1"/>
      <c r="AF2" s="1"/>
      <c r="AG2" s="1"/>
      <c r="AH2" s="1"/>
      <c r="AI2" s="1"/>
      <c r="AJ2" s="1"/>
      <c r="AK2" s="1"/>
      <c r="AL2" s="7"/>
      <c r="AM2" s="7"/>
      <c r="AN2" s="7"/>
      <c r="AO2" s="7"/>
      <c r="AP2" s="7"/>
      <c r="AQ2" s="7"/>
      <c r="AR2" s="7"/>
      <c r="AS2" s="7"/>
      <c r="AT2" s="7"/>
      <c r="AU2" s="7"/>
      <c r="AV2" s="7"/>
      <c r="AW2" s="7"/>
      <c r="AX2" s="7"/>
      <c r="AY2" s="7"/>
      <c r="AZ2" s="7"/>
      <c r="BA2" s="1"/>
      <c r="BB2" s="1"/>
      <c r="BC2" s="1"/>
      <c r="BD2" s="1"/>
      <c r="BE2" s="1"/>
      <c r="BF2" s="1"/>
      <c r="BG2" s="1"/>
      <c r="BH2" s="1"/>
      <c r="BI2" s="1"/>
      <c r="BJ2" s="1"/>
    </row>
    <row r="3" spans="1:62" ht="48.75" customHeight="1" x14ac:dyDescent="0.45">
      <c r="A3" s="1354"/>
      <c r="B3" s="975"/>
      <c r="C3" s="976"/>
      <c r="D3" s="1355" t="s">
        <v>1</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5"/>
      <c r="BB3" s="11"/>
      <c r="BC3" s="11"/>
      <c r="BD3" s="11"/>
      <c r="BE3" s="11"/>
      <c r="BF3" s="11"/>
      <c r="BG3" s="11"/>
      <c r="BH3" s="11"/>
      <c r="BI3" s="11"/>
      <c r="BJ3" s="11"/>
    </row>
    <row r="4" spans="1:62" ht="54.75" customHeight="1" x14ac:dyDescent="0.45">
      <c r="A4" s="977"/>
      <c r="B4" s="978"/>
      <c r="C4" s="979"/>
      <c r="D4" s="1355" t="s">
        <v>4</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5"/>
      <c r="BB4" s="11"/>
      <c r="BC4" s="11"/>
      <c r="BD4" s="11"/>
      <c r="BE4" s="11"/>
      <c r="BF4" s="11"/>
      <c r="BG4" s="11"/>
      <c r="BH4" s="11"/>
      <c r="BI4" s="11"/>
      <c r="BJ4" s="11"/>
    </row>
    <row r="5" spans="1:62" ht="36.75" customHeight="1" x14ac:dyDescent="0.3">
      <c r="A5" s="1333" t="s">
        <v>13</v>
      </c>
      <c r="B5" s="1333" t="s">
        <v>15</v>
      </c>
      <c r="C5" s="1333" t="s">
        <v>8</v>
      </c>
      <c r="D5" s="1333" t="s">
        <v>10</v>
      </c>
      <c r="E5" s="1333" t="s">
        <v>11</v>
      </c>
      <c r="F5" s="1334" t="s">
        <v>12</v>
      </c>
      <c r="G5" s="975"/>
      <c r="H5" s="975"/>
      <c r="I5" s="975"/>
      <c r="J5" s="976"/>
      <c r="K5" s="1325" t="s">
        <v>14</v>
      </c>
      <c r="L5" s="1325" t="s">
        <v>20</v>
      </c>
      <c r="M5" s="1325" t="s">
        <v>21</v>
      </c>
      <c r="N5" s="1325" t="s">
        <v>18</v>
      </c>
      <c r="O5" s="1333" t="s">
        <v>24</v>
      </c>
      <c r="P5" s="1333" t="s">
        <v>25</v>
      </c>
      <c r="Q5" s="1342" t="s">
        <v>23</v>
      </c>
      <c r="R5" s="976"/>
      <c r="S5" s="1333" t="s">
        <v>28</v>
      </c>
      <c r="T5" s="1333" t="s">
        <v>27</v>
      </c>
      <c r="U5" s="1344" t="s">
        <v>29</v>
      </c>
      <c r="V5" s="1338"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5"/>
      <c r="BB5" s="11"/>
      <c r="BC5" s="11"/>
      <c r="BD5" s="11"/>
      <c r="BE5" s="12"/>
      <c r="BF5" s="12"/>
      <c r="BG5" s="12"/>
      <c r="BH5" s="12"/>
      <c r="BI5" s="12"/>
      <c r="BJ5" s="11"/>
    </row>
    <row r="6" spans="1:62" ht="36.75" customHeight="1" x14ac:dyDescent="0.3">
      <c r="A6" s="972"/>
      <c r="B6" s="972"/>
      <c r="C6" s="972"/>
      <c r="D6" s="972"/>
      <c r="E6" s="972"/>
      <c r="F6" s="977"/>
      <c r="G6" s="978"/>
      <c r="H6" s="978"/>
      <c r="I6" s="978"/>
      <c r="J6" s="979"/>
      <c r="K6" s="972"/>
      <c r="L6" s="972"/>
      <c r="M6" s="972"/>
      <c r="N6" s="972"/>
      <c r="O6" s="972"/>
      <c r="P6" s="972"/>
      <c r="Q6" s="977"/>
      <c r="R6" s="979"/>
      <c r="S6" s="972"/>
      <c r="T6" s="972"/>
      <c r="U6" s="972"/>
      <c r="V6" s="1343" t="s">
        <v>32</v>
      </c>
      <c r="W6" s="1343" t="s">
        <v>33</v>
      </c>
      <c r="X6" s="1343" t="s">
        <v>36</v>
      </c>
      <c r="Y6" s="1343" t="s">
        <v>35</v>
      </c>
      <c r="Z6" s="1338" t="s">
        <v>37</v>
      </c>
      <c r="AA6" s="994"/>
      <c r="AB6" s="994"/>
      <c r="AC6" s="994"/>
      <c r="AD6" s="994"/>
      <c r="AE6" s="994"/>
      <c r="AF6" s="994"/>
      <c r="AG6" s="994"/>
      <c r="AH6" s="994"/>
      <c r="AI6" s="994"/>
      <c r="AJ6" s="994"/>
      <c r="AK6" s="995"/>
      <c r="AL6" s="1339" t="s">
        <v>39</v>
      </c>
      <c r="AM6" s="1338"/>
      <c r="AN6" s="994"/>
      <c r="AO6" s="994"/>
      <c r="AP6" s="994"/>
      <c r="AQ6" s="994"/>
      <c r="AR6" s="994"/>
      <c r="AS6" s="994"/>
      <c r="AT6" s="994"/>
      <c r="AU6" s="994"/>
      <c r="AV6" s="994"/>
      <c r="AW6" s="994"/>
      <c r="AX6" s="995"/>
      <c r="AY6" s="1339" t="s">
        <v>43</v>
      </c>
      <c r="AZ6" s="1339" t="s">
        <v>41</v>
      </c>
      <c r="BA6" s="1339" t="s">
        <v>47</v>
      </c>
      <c r="BB6" s="11"/>
      <c r="BC6" s="11"/>
      <c r="BD6" s="11"/>
      <c r="BE6" s="1"/>
      <c r="BF6" s="1"/>
      <c r="BG6" s="1"/>
      <c r="BH6" s="1"/>
      <c r="BI6" s="1"/>
      <c r="BJ6" s="11"/>
    </row>
    <row r="7" spans="1:62" ht="93.75" customHeight="1" x14ac:dyDescent="0.3">
      <c r="A7" s="973"/>
      <c r="B7" s="973"/>
      <c r="C7" s="973"/>
      <c r="D7" s="973"/>
      <c r="E7" s="973"/>
      <c r="F7" s="15" t="s">
        <v>44</v>
      </c>
      <c r="G7" s="15" t="s">
        <v>45</v>
      </c>
      <c r="H7" s="17" t="s">
        <v>46</v>
      </c>
      <c r="I7" s="17" t="s">
        <v>48</v>
      </c>
      <c r="J7" s="17" t="s">
        <v>49</v>
      </c>
      <c r="K7" s="973"/>
      <c r="L7" s="973"/>
      <c r="M7" s="973"/>
      <c r="N7" s="973"/>
      <c r="O7" s="972"/>
      <c r="P7" s="973"/>
      <c r="Q7" s="19" t="s">
        <v>50</v>
      </c>
      <c r="R7" s="19" t="s">
        <v>51</v>
      </c>
      <c r="S7" s="972"/>
      <c r="T7" s="972"/>
      <c r="U7" s="973"/>
      <c r="V7" s="973"/>
      <c r="W7" s="973"/>
      <c r="X7" s="973"/>
      <c r="Y7" s="973"/>
      <c r="Z7" s="20" t="s">
        <v>52</v>
      </c>
      <c r="AA7" s="20" t="s">
        <v>53</v>
      </c>
      <c r="AB7" s="20" t="s">
        <v>54</v>
      </c>
      <c r="AC7" s="20" t="s">
        <v>55</v>
      </c>
      <c r="AD7" s="20" t="s">
        <v>56</v>
      </c>
      <c r="AE7" s="20" t="s">
        <v>57</v>
      </c>
      <c r="AF7" s="20" t="s">
        <v>58</v>
      </c>
      <c r="AG7" s="20" t="s">
        <v>59</v>
      </c>
      <c r="AH7" s="20" t="s">
        <v>60</v>
      </c>
      <c r="AI7" s="20" t="s">
        <v>61</v>
      </c>
      <c r="AJ7" s="20" t="s">
        <v>62</v>
      </c>
      <c r="AK7" s="20" t="s">
        <v>63</v>
      </c>
      <c r="AL7" s="973"/>
      <c r="AM7" s="22" t="s">
        <v>64</v>
      </c>
      <c r="AN7" s="22" t="s">
        <v>65</v>
      </c>
      <c r="AO7" s="22" t="s">
        <v>54</v>
      </c>
      <c r="AP7" s="22" t="s">
        <v>55</v>
      </c>
      <c r="AQ7" s="22" t="s">
        <v>56</v>
      </c>
      <c r="AR7" s="22" t="s">
        <v>57</v>
      </c>
      <c r="AS7" s="22" t="s">
        <v>58</v>
      </c>
      <c r="AT7" s="22" t="s">
        <v>59</v>
      </c>
      <c r="AU7" s="22" t="s">
        <v>60</v>
      </c>
      <c r="AV7" s="22" t="s">
        <v>61</v>
      </c>
      <c r="AW7" s="22" t="s">
        <v>62</v>
      </c>
      <c r="AX7" s="22" t="s">
        <v>63</v>
      </c>
      <c r="AY7" s="973"/>
      <c r="AZ7" s="973"/>
      <c r="BA7" s="973"/>
      <c r="BB7" s="11"/>
      <c r="BC7" s="11"/>
      <c r="BD7" s="11"/>
      <c r="BE7" s="1"/>
      <c r="BF7" s="1"/>
      <c r="BG7" s="1"/>
      <c r="BH7" s="1"/>
      <c r="BI7" s="1"/>
      <c r="BJ7" s="11"/>
    </row>
    <row r="8" spans="1:62" ht="121.5" customHeight="1" x14ac:dyDescent="0.25">
      <c r="A8" s="1326" t="s">
        <v>66</v>
      </c>
      <c r="B8" s="1329" t="s">
        <v>67</v>
      </c>
      <c r="C8" s="1326" t="s">
        <v>68</v>
      </c>
      <c r="D8" s="1326" t="s">
        <v>69</v>
      </c>
      <c r="E8" s="1326" t="s">
        <v>73</v>
      </c>
      <c r="F8" s="1326">
        <v>1130</v>
      </c>
      <c r="G8" s="1326" t="str">
        <f>IF(LEN(F8)&gt;0,VLOOKUP(F8,$F$34:$G$38,2,0)," ")</f>
        <v>Formación e inserción laboral</v>
      </c>
      <c r="H8" s="1335">
        <v>3650</v>
      </c>
      <c r="I8" s="1335">
        <v>900</v>
      </c>
      <c r="J8" s="1352">
        <v>1095274233</v>
      </c>
      <c r="K8" s="1329" t="s">
        <v>67</v>
      </c>
      <c r="L8" s="1326" t="s">
        <v>80</v>
      </c>
      <c r="M8" s="1326" t="s">
        <v>81</v>
      </c>
      <c r="N8" s="1327">
        <v>0.5</v>
      </c>
      <c r="O8" s="28" t="s">
        <v>86</v>
      </c>
      <c r="P8" s="30" t="s">
        <v>88</v>
      </c>
      <c r="Q8" s="32">
        <v>43512</v>
      </c>
      <c r="R8" s="32">
        <v>43554</v>
      </c>
      <c r="S8" s="34" t="s">
        <v>67</v>
      </c>
      <c r="T8" s="34" t="s">
        <v>67</v>
      </c>
      <c r="U8" s="1346" t="s">
        <v>91</v>
      </c>
      <c r="V8" s="33"/>
      <c r="W8" s="36"/>
      <c r="X8" s="33"/>
      <c r="Y8" s="33" t="str">
        <f t="shared" ref="Y8:Y13" si="0">+IF(X8&gt;R8,"NO CUMPLE","SI CUMPLE")</f>
        <v>SI CUMPLE</v>
      </c>
      <c r="Z8" s="27"/>
      <c r="AA8" s="27"/>
      <c r="AB8" s="27"/>
      <c r="AC8" s="27"/>
      <c r="AD8" s="27"/>
      <c r="AE8" s="27"/>
      <c r="AF8" s="27"/>
      <c r="AG8" s="27"/>
      <c r="AH8" s="27"/>
      <c r="AI8" s="27"/>
      <c r="AJ8" s="27"/>
      <c r="AK8" s="27"/>
      <c r="AL8" s="42"/>
      <c r="AM8" s="44"/>
      <c r="AN8" s="44"/>
      <c r="AO8" s="44"/>
      <c r="AP8" s="44"/>
      <c r="AQ8" s="44"/>
      <c r="AR8" s="44"/>
      <c r="AS8" s="44"/>
      <c r="AT8" s="44"/>
      <c r="AU8" s="44"/>
      <c r="AV8" s="44"/>
      <c r="AW8" s="44"/>
      <c r="AX8" s="44"/>
      <c r="AY8" s="42"/>
      <c r="AZ8" s="50"/>
      <c r="BA8" s="53"/>
      <c r="BB8" s="56"/>
      <c r="BC8" s="56"/>
      <c r="BD8" s="56"/>
      <c r="BE8" s="58"/>
      <c r="BF8" s="58"/>
      <c r="BG8" s="58"/>
      <c r="BH8" s="58"/>
      <c r="BI8" s="58"/>
      <c r="BJ8" s="56"/>
    </row>
    <row r="9" spans="1:62" ht="76.5" customHeight="1" x14ac:dyDescent="0.25">
      <c r="A9" s="972"/>
      <c r="B9" s="972"/>
      <c r="C9" s="972"/>
      <c r="D9" s="972"/>
      <c r="E9" s="972"/>
      <c r="F9" s="972"/>
      <c r="G9" s="972"/>
      <c r="H9" s="972"/>
      <c r="I9" s="972"/>
      <c r="J9" s="972"/>
      <c r="K9" s="972"/>
      <c r="L9" s="972"/>
      <c r="M9" s="972"/>
      <c r="N9" s="972"/>
      <c r="O9" s="1347" t="s">
        <v>99</v>
      </c>
      <c r="P9" s="1346" t="s">
        <v>101</v>
      </c>
      <c r="Q9" s="1345">
        <v>43497</v>
      </c>
      <c r="R9" s="1345">
        <v>43585</v>
      </c>
      <c r="S9" s="1346" t="s">
        <v>67</v>
      </c>
      <c r="T9" s="1346">
        <v>3</v>
      </c>
      <c r="U9" s="972"/>
      <c r="V9" s="33"/>
      <c r="W9" s="36"/>
      <c r="X9" s="33"/>
      <c r="Y9" s="33" t="str">
        <f t="shared" si="0"/>
        <v>SI CUMPLE</v>
      </c>
      <c r="Z9" s="27"/>
      <c r="AA9" s="27"/>
      <c r="AB9" s="27"/>
      <c r="AC9" s="27"/>
      <c r="AD9" s="27"/>
      <c r="AE9" s="27"/>
      <c r="AF9" s="27"/>
      <c r="AG9" s="27"/>
      <c r="AH9" s="27"/>
      <c r="AI9" s="27"/>
      <c r="AJ9" s="27"/>
      <c r="AK9" s="27"/>
      <c r="AL9" s="42"/>
      <c r="AM9" s="44"/>
      <c r="AN9" s="44"/>
      <c r="AO9" s="44"/>
      <c r="AP9" s="44"/>
      <c r="AQ9" s="44"/>
      <c r="AR9" s="44"/>
      <c r="AS9" s="44"/>
      <c r="AT9" s="44"/>
      <c r="AU9" s="44"/>
      <c r="AV9" s="44"/>
      <c r="AW9" s="44"/>
      <c r="AX9" s="44"/>
      <c r="AY9" s="42"/>
      <c r="AZ9" s="50"/>
      <c r="BA9" s="53"/>
      <c r="BB9" s="56"/>
      <c r="BC9" s="56"/>
      <c r="BD9" s="56"/>
      <c r="BE9" s="58"/>
      <c r="BF9" s="58"/>
      <c r="BG9" s="58"/>
      <c r="BH9" s="58"/>
      <c r="BI9" s="58"/>
      <c r="BJ9" s="56"/>
    </row>
    <row r="10" spans="1:62" ht="76.5" customHeight="1" x14ac:dyDescent="0.25">
      <c r="A10" s="972"/>
      <c r="B10" s="972"/>
      <c r="C10" s="972"/>
      <c r="D10" s="972"/>
      <c r="E10" s="972"/>
      <c r="F10" s="972"/>
      <c r="G10" s="972"/>
      <c r="H10" s="972"/>
      <c r="I10" s="972"/>
      <c r="J10" s="972"/>
      <c r="K10" s="972"/>
      <c r="L10" s="972"/>
      <c r="M10" s="972"/>
      <c r="N10" s="972"/>
      <c r="O10" s="973"/>
      <c r="P10" s="973"/>
      <c r="Q10" s="973"/>
      <c r="R10" s="972"/>
      <c r="S10" s="972"/>
      <c r="T10" s="973"/>
      <c r="U10" s="972"/>
      <c r="V10" s="33"/>
      <c r="W10" s="36"/>
      <c r="X10" s="33"/>
      <c r="Y10" s="33" t="str">
        <f t="shared" si="0"/>
        <v>SI CUMPLE</v>
      </c>
      <c r="Z10" s="27"/>
      <c r="AA10" s="27"/>
      <c r="AB10" s="27"/>
      <c r="AC10" s="27"/>
      <c r="AD10" s="27"/>
      <c r="AE10" s="27"/>
      <c r="AF10" s="27"/>
      <c r="AG10" s="27"/>
      <c r="AH10" s="27"/>
      <c r="AI10" s="27"/>
      <c r="AJ10" s="27"/>
      <c r="AK10" s="27"/>
      <c r="AL10" s="42"/>
      <c r="AM10" s="44"/>
      <c r="AN10" s="44"/>
      <c r="AO10" s="44"/>
      <c r="AP10" s="44"/>
      <c r="AQ10" s="44"/>
      <c r="AR10" s="44"/>
      <c r="AS10" s="44"/>
      <c r="AT10" s="44"/>
      <c r="AU10" s="44"/>
      <c r="AV10" s="44"/>
      <c r="AW10" s="44"/>
      <c r="AX10" s="44"/>
      <c r="AY10" s="42"/>
      <c r="AZ10" s="50"/>
      <c r="BA10" s="53"/>
      <c r="BB10" s="56"/>
      <c r="BC10" s="56"/>
      <c r="BD10" s="56"/>
      <c r="BE10" s="58"/>
      <c r="BF10" s="58"/>
      <c r="BG10" s="58"/>
      <c r="BH10" s="58"/>
      <c r="BI10" s="58"/>
      <c r="BJ10" s="56"/>
    </row>
    <row r="11" spans="1:62" ht="76.5" customHeight="1" x14ac:dyDescent="0.25">
      <c r="A11" s="972"/>
      <c r="B11" s="972"/>
      <c r="C11" s="972"/>
      <c r="D11" s="972"/>
      <c r="E11" s="972"/>
      <c r="F11" s="972"/>
      <c r="G11" s="972"/>
      <c r="H11" s="972"/>
      <c r="I11" s="972"/>
      <c r="J11" s="972"/>
      <c r="K11" s="972"/>
      <c r="L11" s="972"/>
      <c r="M11" s="972"/>
      <c r="N11" s="972"/>
      <c r="O11" s="1347" t="s">
        <v>113</v>
      </c>
      <c r="P11" s="1348" t="s">
        <v>114</v>
      </c>
      <c r="Q11" s="1349">
        <v>43497</v>
      </c>
      <c r="R11" s="1345">
        <v>43799</v>
      </c>
      <c r="S11" s="1346" t="s">
        <v>118</v>
      </c>
      <c r="T11" s="1346">
        <v>900</v>
      </c>
      <c r="U11" s="972"/>
      <c r="V11" s="33"/>
      <c r="W11" s="36"/>
      <c r="X11" s="33"/>
      <c r="Y11" s="33" t="str">
        <f t="shared" si="0"/>
        <v>SI CUMPLE</v>
      </c>
      <c r="Z11" s="27"/>
      <c r="AA11" s="27"/>
      <c r="AB11" s="27"/>
      <c r="AC11" s="27"/>
      <c r="AD11" s="27"/>
      <c r="AE11" s="27"/>
      <c r="AF11" s="27"/>
      <c r="AG11" s="27"/>
      <c r="AH11" s="27"/>
      <c r="AI11" s="27"/>
      <c r="AJ11" s="27"/>
      <c r="AK11" s="27"/>
      <c r="AL11" s="42"/>
      <c r="AM11" s="44"/>
      <c r="AN11" s="44"/>
      <c r="AO11" s="44"/>
      <c r="AP11" s="44"/>
      <c r="AQ11" s="44"/>
      <c r="AR11" s="44"/>
      <c r="AS11" s="44"/>
      <c r="AT11" s="44"/>
      <c r="AU11" s="44"/>
      <c r="AV11" s="44"/>
      <c r="AW11" s="44"/>
      <c r="AX11" s="44"/>
      <c r="AY11" s="42"/>
      <c r="AZ11" s="50"/>
      <c r="BA11" s="53"/>
      <c r="BB11" s="56"/>
      <c r="BC11" s="56"/>
      <c r="BD11" s="56"/>
      <c r="BE11" s="58"/>
      <c r="BF11" s="58"/>
      <c r="BG11" s="58"/>
      <c r="BH11" s="58"/>
      <c r="BI11" s="58"/>
      <c r="BJ11" s="56"/>
    </row>
    <row r="12" spans="1:62" ht="76.5" customHeight="1" x14ac:dyDescent="0.25">
      <c r="A12" s="972"/>
      <c r="B12" s="972"/>
      <c r="C12" s="972"/>
      <c r="D12" s="972"/>
      <c r="E12" s="972"/>
      <c r="F12" s="972"/>
      <c r="G12" s="972"/>
      <c r="H12" s="973"/>
      <c r="I12" s="973"/>
      <c r="J12" s="972"/>
      <c r="K12" s="972"/>
      <c r="L12" s="972"/>
      <c r="M12" s="973"/>
      <c r="N12" s="973"/>
      <c r="O12" s="973"/>
      <c r="P12" s="973"/>
      <c r="Q12" s="977"/>
      <c r="R12" s="973"/>
      <c r="S12" s="973"/>
      <c r="T12" s="973"/>
      <c r="U12" s="972"/>
      <c r="V12" s="33"/>
      <c r="W12" s="36"/>
      <c r="X12" s="33"/>
      <c r="Y12" s="33" t="str">
        <f t="shared" si="0"/>
        <v>SI CUMPLE</v>
      </c>
      <c r="Z12" s="27"/>
      <c r="AA12" s="27"/>
      <c r="AB12" s="27"/>
      <c r="AC12" s="27"/>
      <c r="AD12" s="27"/>
      <c r="AE12" s="27"/>
      <c r="AF12" s="27"/>
      <c r="AG12" s="27"/>
      <c r="AH12" s="27"/>
      <c r="AI12" s="27"/>
      <c r="AJ12" s="27"/>
      <c r="AK12" s="27"/>
      <c r="AL12" s="42"/>
      <c r="AM12" s="44"/>
      <c r="AN12" s="44"/>
      <c r="AO12" s="44"/>
      <c r="AP12" s="44"/>
      <c r="AQ12" s="44"/>
      <c r="AR12" s="44"/>
      <c r="AS12" s="44"/>
      <c r="AT12" s="44"/>
      <c r="AU12" s="44"/>
      <c r="AV12" s="44"/>
      <c r="AW12" s="44"/>
      <c r="AX12" s="44"/>
      <c r="AY12" s="42"/>
      <c r="AZ12" s="50"/>
      <c r="BA12" s="53"/>
      <c r="BB12" s="56"/>
      <c r="BC12" s="56"/>
      <c r="BD12" s="56"/>
      <c r="BE12" s="58"/>
      <c r="BF12" s="58"/>
      <c r="BG12" s="58"/>
      <c r="BH12" s="58"/>
      <c r="BI12" s="58"/>
      <c r="BJ12" s="56"/>
    </row>
    <row r="13" spans="1:62" ht="112.5" customHeight="1" x14ac:dyDescent="0.25">
      <c r="A13" s="972"/>
      <c r="B13" s="972"/>
      <c r="C13" s="972"/>
      <c r="D13" s="972"/>
      <c r="E13" s="972"/>
      <c r="F13" s="972"/>
      <c r="G13" s="972"/>
      <c r="H13" s="1353">
        <v>1170</v>
      </c>
      <c r="I13" s="1335">
        <v>210</v>
      </c>
      <c r="J13" s="1352">
        <v>736582767</v>
      </c>
      <c r="K13" s="972"/>
      <c r="L13" s="972"/>
      <c r="M13" s="1326" t="s">
        <v>125</v>
      </c>
      <c r="N13" s="1326">
        <v>38</v>
      </c>
      <c r="O13" s="28" t="s">
        <v>126</v>
      </c>
      <c r="P13" s="30" t="s">
        <v>114</v>
      </c>
      <c r="Q13" s="82">
        <v>43475</v>
      </c>
      <c r="R13" s="32">
        <v>43799</v>
      </c>
      <c r="S13" s="34" t="s">
        <v>128</v>
      </c>
      <c r="T13" s="34">
        <v>210</v>
      </c>
      <c r="U13" s="972"/>
      <c r="V13" s="33"/>
      <c r="W13" s="36"/>
      <c r="X13" s="33"/>
      <c r="Y13" s="33" t="str">
        <f t="shared" si="0"/>
        <v>SI CUMPLE</v>
      </c>
      <c r="Z13" s="27"/>
      <c r="AA13" s="27"/>
      <c r="AB13" s="27"/>
      <c r="AC13" s="27"/>
      <c r="AD13" s="27"/>
      <c r="AE13" s="27"/>
      <c r="AF13" s="27"/>
      <c r="AG13" s="27"/>
      <c r="AH13" s="27"/>
      <c r="AI13" s="27"/>
      <c r="AJ13" s="27"/>
      <c r="AK13" s="27"/>
      <c r="AL13" s="42"/>
      <c r="AM13" s="44"/>
      <c r="AN13" s="44"/>
      <c r="AO13" s="44"/>
      <c r="AP13" s="44"/>
      <c r="AQ13" s="44"/>
      <c r="AR13" s="44"/>
      <c r="AS13" s="44"/>
      <c r="AT13" s="44"/>
      <c r="AU13" s="44"/>
      <c r="AV13" s="44"/>
      <c r="AW13" s="44"/>
      <c r="AX13" s="44"/>
      <c r="AY13" s="42"/>
      <c r="AZ13" s="50"/>
      <c r="BA13" s="53"/>
      <c r="BB13" s="56"/>
      <c r="BC13" s="56"/>
      <c r="BD13" s="56"/>
      <c r="BE13" s="58"/>
      <c r="BF13" s="58"/>
      <c r="BG13" s="58"/>
      <c r="BH13" s="58"/>
      <c r="BI13" s="58"/>
      <c r="BJ13" s="56"/>
    </row>
    <row r="14" spans="1:62" ht="112.5" customHeight="1" x14ac:dyDescent="0.25">
      <c r="A14" s="972"/>
      <c r="B14" s="972"/>
      <c r="C14" s="972"/>
      <c r="D14" s="972"/>
      <c r="E14" s="972"/>
      <c r="F14" s="972"/>
      <c r="G14" s="972"/>
      <c r="H14" s="972"/>
      <c r="I14" s="972"/>
      <c r="J14" s="972"/>
      <c r="K14" s="972"/>
      <c r="L14" s="972"/>
      <c r="M14" s="972"/>
      <c r="N14" s="972"/>
      <c r="O14" s="61" t="s">
        <v>136</v>
      </c>
      <c r="P14" s="30" t="s">
        <v>138</v>
      </c>
      <c r="Q14" s="82">
        <v>43475</v>
      </c>
      <c r="R14" s="32">
        <v>43799</v>
      </c>
      <c r="S14" s="34" t="s">
        <v>140</v>
      </c>
      <c r="T14" s="34">
        <v>2</v>
      </c>
      <c r="U14" s="972"/>
      <c r="V14" s="33"/>
      <c r="W14" s="36"/>
      <c r="X14" s="33"/>
      <c r="Y14" s="33"/>
      <c r="Z14" s="27"/>
      <c r="AA14" s="27"/>
      <c r="AB14" s="27"/>
      <c r="AC14" s="27"/>
      <c r="AD14" s="27"/>
      <c r="AE14" s="27"/>
      <c r="AF14" s="27"/>
      <c r="AG14" s="27"/>
      <c r="AH14" s="27"/>
      <c r="AI14" s="27"/>
      <c r="AJ14" s="27"/>
      <c r="AK14" s="27"/>
      <c r="AL14" s="42"/>
      <c r="AM14" s="44"/>
      <c r="AN14" s="44"/>
      <c r="AO14" s="44"/>
      <c r="AP14" s="44"/>
      <c r="AQ14" s="44"/>
      <c r="AR14" s="44"/>
      <c r="AS14" s="44"/>
      <c r="AT14" s="44"/>
      <c r="AU14" s="44"/>
      <c r="AV14" s="44"/>
      <c r="AW14" s="44"/>
      <c r="AX14" s="44"/>
      <c r="AY14" s="42"/>
      <c r="AZ14" s="50"/>
      <c r="BA14" s="53"/>
      <c r="BB14" s="56"/>
      <c r="BC14" s="56"/>
      <c r="BD14" s="56"/>
      <c r="BE14" s="58"/>
      <c r="BF14" s="58"/>
      <c r="BG14" s="58"/>
      <c r="BH14" s="58"/>
      <c r="BI14" s="58"/>
      <c r="BJ14" s="56"/>
    </row>
    <row r="15" spans="1:62" ht="148.5" customHeight="1" x14ac:dyDescent="0.25">
      <c r="A15" s="972"/>
      <c r="B15" s="972"/>
      <c r="C15" s="972"/>
      <c r="D15" s="972"/>
      <c r="E15" s="972"/>
      <c r="F15" s="972"/>
      <c r="G15" s="972"/>
      <c r="H15" s="972"/>
      <c r="I15" s="972"/>
      <c r="J15" s="972"/>
      <c r="K15" s="972"/>
      <c r="L15" s="972"/>
      <c r="M15" s="972"/>
      <c r="N15" s="972"/>
      <c r="O15" s="61" t="s">
        <v>146</v>
      </c>
      <c r="P15" s="30" t="s">
        <v>147</v>
      </c>
      <c r="Q15" s="82">
        <v>43480</v>
      </c>
      <c r="R15" s="32">
        <v>43799</v>
      </c>
      <c r="S15" s="34" t="s">
        <v>149</v>
      </c>
      <c r="T15" s="88">
        <v>14</v>
      </c>
      <c r="U15" s="972"/>
      <c r="V15" s="33"/>
      <c r="W15" s="36"/>
      <c r="X15" s="33"/>
      <c r="Y15" s="33" t="str">
        <f t="shared" ref="Y15:Y20" si="1">+IF(X15&gt;R15,"NO CUMPLE","SI CUMPLE")</f>
        <v>SI CUMPLE</v>
      </c>
      <c r="Z15" s="27"/>
      <c r="AA15" s="27"/>
      <c r="AB15" s="27"/>
      <c r="AC15" s="27"/>
      <c r="AD15" s="27"/>
      <c r="AE15" s="27"/>
      <c r="AF15" s="27"/>
      <c r="AG15" s="27"/>
      <c r="AH15" s="27"/>
      <c r="AI15" s="27"/>
      <c r="AJ15" s="27"/>
      <c r="AK15" s="27"/>
      <c r="AL15" s="42"/>
      <c r="AM15" s="44"/>
      <c r="AN15" s="44"/>
      <c r="AO15" s="44"/>
      <c r="AP15" s="44"/>
      <c r="AQ15" s="44"/>
      <c r="AR15" s="44"/>
      <c r="AS15" s="44"/>
      <c r="AT15" s="44"/>
      <c r="AU15" s="44"/>
      <c r="AV15" s="44"/>
      <c r="AW15" s="44"/>
      <c r="AX15" s="44"/>
      <c r="AY15" s="42"/>
      <c r="AZ15" s="50"/>
      <c r="BA15" s="53"/>
      <c r="BB15" s="56"/>
      <c r="BC15" s="56"/>
      <c r="BD15" s="56"/>
      <c r="BE15" s="58"/>
      <c r="BF15" s="58"/>
      <c r="BG15" s="58"/>
      <c r="BH15" s="58"/>
      <c r="BI15" s="58"/>
      <c r="BJ15" s="56"/>
    </row>
    <row r="16" spans="1:62" ht="121.5" customHeight="1" x14ac:dyDescent="0.25">
      <c r="A16" s="972"/>
      <c r="B16" s="972"/>
      <c r="C16" s="972"/>
      <c r="D16" s="972"/>
      <c r="E16" s="972"/>
      <c r="F16" s="972"/>
      <c r="G16" s="972"/>
      <c r="H16" s="972"/>
      <c r="I16" s="972"/>
      <c r="J16" s="972"/>
      <c r="K16" s="972"/>
      <c r="L16" s="972"/>
      <c r="M16" s="972"/>
      <c r="N16" s="972"/>
      <c r="O16" s="61" t="s">
        <v>162</v>
      </c>
      <c r="P16" s="30" t="s">
        <v>163</v>
      </c>
      <c r="Q16" s="82">
        <v>43497</v>
      </c>
      <c r="R16" s="32">
        <v>43799</v>
      </c>
      <c r="S16" s="34" t="s">
        <v>164</v>
      </c>
      <c r="T16" s="89">
        <v>0.15</v>
      </c>
      <c r="U16" s="972"/>
      <c r="V16" s="33"/>
      <c r="W16" s="36"/>
      <c r="X16" s="33"/>
      <c r="Y16" s="33" t="str">
        <f t="shared" si="1"/>
        <v>SI CUMPLE</v>
      </c>
      <c r="Z16" s="27"/>
      <c r="AA16" s="27"/>
      <c r="AB16" s="27"/>
      <c r="AC16" s="27"/>
      <c r="AD16" s="27"/>
      <c r="AE16" s="27"/>
      <c r="AF16" s="27"/>
      <c r="AG16" s="27"/>
      <c r="AH16" s="27"/>
      <c r="AI16" s="27"/>
      <c r="AJ16" s="27"/>
      <c r="AK16" s="27"/>
      <c r="AL16" s="42"/>
      <c r="AM16" s="44"/>
      <c r="AN16" s="44"/>
      <c r="AO16" s="44"/>
      <c r="AP16" s="44"/>
      <c r="AQ16" s="44"/>
      <c r="AR16" s="44"/>
      <c r="AS16" s="44"/>
      <c r="AT16" s="44"/>
      <c r="AU16" s="44"/>
      <c r="AV16" s="44"/>
      <c r="AW16" s="44"/>
      <c r="AX16" s="44"/>
      <c r="AY16" s="42"/>
      <c r="AZ16" s="50"/>
      <c r="BA16" s="53"/>
      <c r="BB16" s="56"/>
      <c r="BC16" s="56"/>
      <c r="BD16" s="56"/>
      <c r="BE16" s="58"/>
      <c r="BF16" s="58"/>
      <c r="BG16" s="58"/>
      <c r="BH16" s="58"/>
      <c r="BI16" s="58"/>
      <c r="BJ16" s="56"/>
    </row>
    <row r="17" spans="1:62" ht="133.5" customHeight="1" x14ac:dyDescent="0.25">
      <c r="A17" s="972"/>
      <c r="B17" s="972"/>
      <c r="C17" s="972"/>
      <c r="D17" s="972"/>
      <c r="E17" s="972"/>
      <c r="F17" s="972"/>
      <c r="G17" s="972"/>
      <c r="H17" s="972"/>
      <c r="I17" s="972"/>
      <c r="J17" s="972"/>
      <c r="K17" s="972"/>
      <c r="L17" s="972"/>
      <c r="M17" s="972"/>
      <c r="N17" s="972"/>
      <c r="O17" s="61" t="s">
        <v>169</v>
      </c>
      <c r="P17" s="30" t="s">
        <v>163</v>
      </c>
      <c r="Q17" s="32">
        <v>43497</v>
      </c>
      <c r="R17" s="91">
        <v>43799</v>
      </c>
      <c r="S17" s="34" t="s">
        <v>67</v>
      </c>
      <c r="T17" s="89">
        <v>1</v>
      </c>
      <c r="U17" s="972"/>
      <c r="V17" s="33"/>
      <c r="W17" s="36"/>
      <c r="X17" s="33"/>
      <c r="Y17" s="33" t="str">
        <f t="shared" si="1"/>
        <v>SI CUMPLE</v>
      </c>
      <c r="Z17" s="27"/>
      <c r="AA17" s="27"/>
      <c r="AB17" s="27"/>
      <c r="AC17" s="27"/>
      <c r="AD17" s="27"/>
      <c r="AE17" s="27"/>
      <c r="AF17" s="27"/>
      <c r="AG17" s="27"/>
      <c r="AH17" s="27"/>
      <c r="AI17" s="27"/>
      <c r="AJ17" s="27"/>
      <c r="AK17" s="27"/>
      <c r="AL17" s="42"/>
      <c r="AM17" s="44"/>
      <c r="AN17" s="44"/>
      <c r="AO17" s="44"/>
      <c r="AP17" s="44"/>
      <c r="AQ17" s="44"/>
      <c r="AR17" s="44"/>
      <c r="AS17" s="44"/>
      <c r="AT17" s="44"/>
      <c r="AU17" s="44"/>
      <c r="AV17" s="44"/>
      <c r="AW17" s="44"/>
      <c r="AX17" s="44"/>
      <c r="AY17" s="42"/>
      <c r="AZ17" s="50"/>
      <c r="BA17" s="53"/>
      <c r="BB17" s="56"/>
      <c r="BC17" s="56"/>
      <c r="BD17" s="56"/>
      <c r="BE17" s="58"/>
      <c r="BF17" s="58"/>
      <c r="BG17" s="58"/>
      <c r="BH17" s="58"/>
      <c r="BI17" s="58"/>
      <c r="BJ17" s="56"/>
    </row>
    <row r="18" spans="1:62" ht="164.25" customHeight="1" x14ac:dyDescent="0.25">
      <c r="A18" s="972"/>
      <c r="B18" s="972"/>
      <c r="C18" s="972"/>
      <c r="D18" s="972"/>
      <c r="E18" s="972"/>
      <c r="F18" s="972"/>
      <c r="G18" s="972"/>
      <c r="H18" s="972"/>
      <c r="I18" s="972"/>
      <c r="J18" s="972"/>
      <c r="K18" s="972"/>
      <c r="L18" s="972"/>
      <c r="M18" s="972"/>
      <c r="N18" s="972"/>
      <c r="O18" s="61" t="s">
        <v>176</v>
      </c>
      <c r="P18" s="30" t="s">
        <v>163</v>
      </c>
      <c r="Q18" s="32">
        <v>43496</v>
      </c>
      <c r="R18" s="32">
        <v>43813</v>
      </c>
      <c r="S18" s="34" t="s">
        <v>67</v>
      </c>
      <c r="T18" s="89">
        <v>1</v>
      </c>
      <c r="U18" s="972"/>
      <c r="V18" s="33"/>
      <c r="W18" s="36"/>
      <c r="X18" s="33"/>
      <c r="Y18" s="33" t="str">
        <f t="shared" si="1"/>
        <v>SI CUMPLE</v>
      </c>
      <c r="Z18" s="27"/>
      <c r="AA18" s="27"/>
      <c r="AB18" s="27"/>
      <c r="AC18" s="27"/>
      <c r="AD18" s="27"/>
      <c r="AE18" s="27"/>
      <c r="AF18" s="27"/>
      <c r="AG18" s="27"/>
      <c r="AH18" s="27"/>
      <c r="AI18" s="27"/>
      <c r="AJ18" s="27"/>
      <c r="AK18" s="27"/>
      <c r="AL18" s="42"/>
      <c r="AM18" s="44"/>
      <c r="AN18" s="44"/>
      <c r="AO18" s="44"/>
      <c r="AP18" s="44"/>
      <c r="AQ18" s="44"/>
      <c r="AR18" s="44"/>
      <c r="AS18" s="44"/>
      <c r="AT18" s="44"/>
      <c r="AU18" s="44"/>
      <c r="AV18" s="44"/>
      <c r="AW18" s="44"/>
      <c r="AX18" s="44"/>
      <c r="AY18" s="42"/>
      <c r="AZ18" s="50"/>
      <c r="BA18" s="53"/>
      <c r="BB18" s="56"/>
      <c r="BC18" s="56"/>
      <c r="BD18" s="56"/>
      <c r="BE18" s="58"/>
      <c r="BF18" s="58"/>
      <c r="BG18" s="58"/>
      <c r="BH18" s="58"/>
      <c r="BI18" s="58"/>
      <c r="BJ18" s="56"/>
    </row>
    <row r="19" spans="1:62" ht="106.5" customHeight="1" x14ac:dyDescent="0.25">
      <c r="A19" s="972"/>
      <c r="B19" s="972"/>
      <c r="C19" s="972"/>
      <c r="D19" s="972"/>
      <c r="E19" s="972"/>
      <c r="F19" s="972"/>
      <c r="G19" s="972"/>
      <c r="H19" s="972"/>
      <c r="I19" s="972"/>
      <c r="J19" s="972"/>
      <c r="K19" s="972"/>
      <c r="L19" s="972"/>
      <c r="M19" s="972"/>
      <c r="N19" s="972"/>
      <c r="O19" s="28" t="s">
        <v>183</v>
      </c>
      <c r="P19" s="30" t="s">
        <v>185</v>
      </c>
      <c r="Q19" s="32">
        <v>43497</v>
      </c>
      <c r="R19" s="32">
        <v>43799</v>
      </c>
      <c r="S19" s="34" t="s">
        <v>187</v>
      </c>
      <c r="T19" s="34">
        <v>15</v>
      </c>
      <c r="U19" s="972"/>
      <c r="V19" s="33"/>
      <c r="W19" s="36"/>
      <c r="X19" s="33"/>
      <c r="Y19" s="33" t="str">
        <f t="shared" si="1"/>
        <v>SI CUMPLE</v>
      </c>
      <c r="Z19" s="27"/>
      <c r="AA19" s="27"/>
      <c r="AB19" s="27"/>
      <c r="AC19" s="27"/>
      <c r="AD19" s="27"/>
      <c r="AE19" s="27"/>
      <c r="AF19" s="27"/>
      <c r="AG19" s="27"/>
      <c r="AH19" s="27"/>
      <c r="AI19" s="27"/>
      <c r="AJ19" s="27"/>
      <c r="AK19" s="27"/>
      <c r="AL19" s="42"/>
      <c r="AM19" s="44"/>
      <c r="AN19" s="44"/>
      <c r="AO19" s="44"/>
      <c r="AP19" s="44"/>
      <c r="AQ19" s="44"/>
      <c r="AR19" s="44"/>
      <c r="AS19" s="44"/>
      <c r="AT19" s="44"/>
      <c r="AU19" s="44"/>
      <c r="AV19" s="44"/>
      <c r="AW19" s="44"/>
      <c r="AX19" s="44"/>
      <c r="AY19" s="42"/>
      <c r="AZ19" s="50"/>
      <c r="BA19" s="53"/>
      <c r="BB19" s="56"/>
      <c r="BC19" s="56"/>
      <c r="BD19" s="56"/>
      <c r="BE19" s="58"/>
      <c r="BF19" s="58"/>
      <c r="BG19" s="58"/>
      <c r="BH19" s="58"/>
      <c r="BI19" s="58"/>
      <c r="BJ19" s="56"/>
    </row>
    <row r="20" spans="1:62" ht="144.75" customHeight="1" x14ac:dyDescent="0.25">
      <c r="A20" s="973"/>
      <c r="B20" s="973"/>
      <c r="C20" s="973"/>
      <c r="D20" s="973"/>
      <c r="E20" s="973"/>
      <c r="F20" s="973"/>
      <c r="G20" s="973"/>
      <c r="H20" s="973"/>
      <c r="I20" s="973"/>
      <c r="J20" s="973"/>
      <c r="K20" s="973"/>
      <c r="L20" s="973"/>
      <c r="M20" s="973"/>
      <c r="N20" s="973"/>
      <c r="O20" s="28" t="s">
        <v>191</v>
      </c>
      <c r="P20" s="30" t="s">
        <v>147</v>
      </c>
      <c r="Q20" s="32">
        <v>43481</v>
      </c>
      <c r="R20" s="32">
        <v>43813</v>
      </c>
      <c r="S20" s="34" t="s">
        <v>149</v>
      </c>
      <c r="T20" s="34">
        <v>44</v>
      </c>
      <c r="U20" s="973"/>
      <c r="V20" s="33"/>
      <c r="W20" s="36"/>
      <c r="X20" s="33"/>
      <c r="Y20" s="33" t="str">
        <f t="shared" si="1"/>
        <v>SI CUMPLE</v>
      </c>
      <c r="Z20" s="27"/>
      <c r="AA20" s="27"/>
      <c r="AB20" s="27"/>
      <c r="AC20" s="27"/>
      <c r="AD20" s="27"/>
      <c r="AE20" s="27"/>
      <c r="AF20" s="27"/>
      <c r="AG20" s="27"/>
      <c r="AH20" s="27"/>
      <c r="AI20" s="27"/>
      <c r="AJ20" s="27"/>
      <c r="AK20" s="27"/>
      <c r="AL20" s="42"/>
      <c r="AM20" s="44"/>
      <c r="AN20" s="44"/>
      <c r="AO20" s="44"/>
      <c r="AP20" s="44"/>
      <c r="AQ20" s="44"/>
      <c r="AR20" s="44"/>
      <c r="AS20" s="44"/>
      <c r="AT20" s="44"/>
      <c r="AU20" s="44"/>
      <c r="AV20" s="44"/>
      <c r="AW20" s="44"/>
      <c r="AX20" s="44"/>
      <c r="AY20" s="42"/>
      <c r="AZ20" s="50"/>
      <c r="BA20" s="53"/>
      <c r="BB20" s="56"/>
      <c r="BC20" s="56"/>
      <c r="BD20" s="56"/>
      <c r="BE20" s="58"/>
      <c r="BF20" s="58"/>
      <c r="BG20" s="58"/>
      <c r="BH20" s="58"/>
      <c r="BI20" s="58"/>
      <c r="BJ20" s="56"/>
    </row>
    <row r="21" spans="1:62" ht="42.75" customHeight="1" x14ac:dyDescent="0.25">
      <c r="A21" s="58"/>
      <c r="B21" s="58"/>
      <c r="C21" s="58"/>
      <c r="D21" s="58"/>
      <c r="E21" s="58"/>
      <c r="F21" s="96"/>
      <c r="G21" s="58"/>
      <c r="H21" s="58"/>
      <c r="I21" s="58"/>
      <c r="J21" s="58"/>
      <c r="K21" s="58"/>
      <c r="L21" s="58"/>
      <c r="M21" s="58"/>
      <c r="N21" s="58"/>
      <c r="O21" s="97"/>
      <c r="P21" s="97"/>
      <c r="Q21" s="97"/>
      <c r="R21" s="97"/>
      <c r="S21" s="97"/>
      <c r="T21" s="97"/>
      <c r="U21" s="99"/>
      <c r="V21" s="101"/>
      <c r="W21" s="101"/>
      <c r="X21" s="101"/>
      <c r="Y21" s="101"/>
      <c r="Z21" s="101"/>
      <c r="AA21" s="101"/>
      <c r="AB21" s="101"/>
      <c r="AC21" s="101"/>
      <c r="AD21" s="101"/>
      <c r="AE21" s="101"/>
      <c r="AF21" s="101"/>
      <c r="AG21" s="101"/>
      <c r="AH21" s="101"/>
      <c r="AI21" s="101"/>
      <c r="AJ21" s="101"/>
      <c r="AK21" s="101"/>
      <c r="AL21" s="102"/>
      <c r="AM21" s="102"/>
      <c r="AN21" s="102"/>
      <c r="AO21" s="102"/>
      <c r="AP21" s="102"/>
      <c r="AQ21" s="102"/>
      <c r="AR21" s="102"/>
      <c r="AS21" s="102"/>
      <c r="AT21" s="102"/>
      <c r="AU21" s="102"/>
      <c r="AV21" s="102"/>
      <c r="AW21" s="102"/>
      <c r="AX21" s="102"/>
      <c r="AY21" s="102"/>
      <c r="AZ21" s="103"/>
      <c r="BA21" s="56"/>
      <c r="BB21" s="56"/>
      <c r="BC21" s="56"/>
      <c r="BD21" s="56"/>
      <c r="BE21" s="58"/>
      <c r="BF21" s="58"/>
      <c r="BG21" s="58"/>
      <c r="BH21" s="58"/>
      <c r="BI21" s="58"/>
      <c r="BJ21" s="56"/>
    </row>
    <row r="22" spans="1:62" ht="58.5" customHeight="1" x14ac:dyDescent="0.25">
      <c r="A22" s="104" t="s">
        <v>214</v>
      </c>
      <c r="B22" s="104" t="s">
        <v>215</v>
      </c>
      <c r="C22" s="1350" t="s">
        <v>216</v>
      </c>
      <c r="D22" s="975"/>
      <c r="E22" s="975"/>
      <c r="F22" s="976"/>
      <c r="G22" s="1351" t="s">
        <v>217</v>
      </c>
      <c r="H22" s="995"/>
      <c r="I22" s="97"/>
      <c r="J22" s="97"/>
      <c r="K22" s="97"/>
      <c r="L22" s="97"/>
      <c r="M22" s="97"/>
      <c r="N22" s="97"/>
      <c r="O22" s="97"/>
      <c r="P22" s="97"/>
      <c r="Q22" s="97"/>
      <c r="R22" s="97"/>
      <c r="S22" s="97"/>
      <c r="T22" s="97"/>
      <c r="U22" s="97"/>
      <c r="V22" s="97"/>
      <c r="W22" s="97"/>
      <c r="X22" s="97"/>
      <c r="Y22" s="105"/>
      <c r="Z22" s="106"/>
      <c r="AA22" s="106"/>
      <c r="AB22" s="106"/>
      <c r="AC22" s="106"/>
      <c r="AD22" s="106"/>
      <c r="AE22" s="106"/>
      <c r="AF22" s="106"/>
      <c r="AG22" s="106"/>
      <c r="AH22" s="106"/>
      <c r="AI22" s="106"/>
      <c r="AJ22" s="106"/>
      <c r="AK22" s="106"/>
      <c r="AL22" s="109">
        <f>SUM(AL8:AL21)</f>
        <v>0</v>
      </c>
      <c r="AM22" s="109"/>
      <c r="AN22" s="109"/>
      <c r="AO22" s="109"/>
      <c r="AP22" s="109"/>
      <c r="AQ22" s="109"/>
      <c r="AR22" s="109"/>
      <c r="AS22" s="109"/>
      <c r="AT22" s="109"/>
      <c r="AU22" s="109"/>
      <c r="AV22" s="109"/>
      <c r="AW22" s="109"/>
      <c r="AX22" s="109"/>
      <c r="AY22" s="110">
        <f>SUM(AY8:AY21)</f>
        <v>0</v>
      </c>
      <c r="AZ22" s="1324"/>
      <c r="BA22" s="1324"/>
      <c r="BB22" s="56"/>
      <c r="BC22" s="56"/>
      <c r="BD22" s="56"/>
      <c r="BE22" s="58"/>
      <c r="BF22" s="58"/>
      <c r="BG22" s="58"/>
      <c r="BH22" s="58"/>
      <c r="BI22" s="58"/>
      <c r="BJ22" s="56"/>
    </row>
    <row r="23" spans="1:62" ht="58.5" customHeight="1" x14ac:dyDescent="0.25">
      <c r="A23" s="104" t="s">
        <v>232</v>
      </c>
      <c r="B23" s="104" t="s">
        <v>233</v>
      </c>
      <c r="C23" s="977"/>
      <c r="D23" s="978"/>
      <c r="E23" s="978"/>
      <c r="F23" s="979"/>
      <c r="G23" s="1351" t="s">
        <v>233</v>
      </c>
      <c r="H23" s="995"/>
      <c r="I23" s="97"/>
      <c r="J23" s="97"/>
      <c r="K23" s="97"/>
      <c r="L23" s="97"/>
      <c r="M23" s="97"/>
      <c r="N23" s="97"/>
      <c r="O23" s="97"/>
      <c r="P23" s="97"/>
      <c r="Q23" s="97"/>
      <c r="R23" s="97"/>
      <c r="S23" s="97"/>
      <c r="T23" s="97"/>
      <c r="U23" s="97"/>
      <c r="V23" s="97"/>
      <c r="W23" s="97"/>
      <c r="X23" s="97"/>
      <c r="Y23" s="105"/>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973"/>
      <c r="BA23" s="973"/>
      <c r="BB23" s="56"/>
      <c r="BC23" s="56"/>
      <c r="BD23" s="56"/>
      <c r="BE23" s="58"/>
      <c r="BF23" s="58"/>
      <c r="BG23" s="58"/>
      <c r="BH23" s="58"/>
      <c r="BI23" s="58"/>
      <c r="BJ23" s="56"/>
    </row>
    <row r="24" spans="1:62" ht="50.25" customHeight="1" x14ac:dyDescent="0.25">
      <c r="A24" s="58"/>
      <c r="B24" s="58"/>
      <c r="C24" s="58"/>
      <c r="D24" s="58"/>
      <c r="E24" s="58"/>
      <c r="F24" s="96"/>
      <c r="G24" s="58"/>
      <c r="H24" s="58"/>
      <c r="I24" s="58"/>
      <c r="J24" s="58"/>
      <c r="K24" s="58"/>
      <c r="L24" s="58"/>
      <c r="M24" s="58"/>
      <c r="N24" s="58"/>
      <c r="O24" s="97"/>
      <c r="P24" s="97"/>
      <c r="Q24" s="97"/>
      <c r="R24" s="97"/>
      <c r="S24" s="97"/>
      <c r="T24" s="97"/>
      <c r="U24" s="99"/>
      <c r="V24" s="101"/>
      <c r="W24" s="101"/>
      <c r="X24" s="101"/>
      <c r="Y24" s="101"/>
      <c r="Z24" s="101"/>
      <c r="AA24" s="101"/>
      <c r="AB24" s="101"/>
      <c r="AC24" s="101"/>
      <c r="AD24" s="101"/>
      <c r="AE24" s="101"/>
      <c r="AF24" s="101"/>
      <c r="AG24" s="101"/>
      <c r="AH24" s="101"/>
      <c r="AI24" s="101"/>
      <c r="AJ24" s="101"/>
      <c r="AK24" s="101"/>
      <c r="AL24" s="102"/>
      <c r="AM24" s="102"/>
      <c r="AN24" s="102"/>
      <c r="AO24" s="102"/>
      <c r="AP24" s="102"/>
      <c r="AQ24" s="102"/>
      <c r="AR24" s="102"/>
      <c r="AS24" s="102"/>
      <c r="AT24" s="102"/>
      <c r="AU24" s="102"/>
      <c r="AV24" s="102"/>
      <c r="AW24" s="102"/>
      <c r="AX24" s="102"/>
      <c r="AY24" s="102"/>
      <c r="AZ24" s="103"/>
      <c r="BA24" s="56"/>
      <c r="BB24" s="56"/>
      <c r="BC24" s="56"/>
      <c r="BD24" s="56"/>
      <c r="BE24" s="58"/>
      <c r="BF24" s="58"/>
      <c r="BG24" s="58"/>
      <c r="BH24" s="58"/>
      <c r="BI24" s="58"/>
      <c r="BJ24" s="56"/>
    </row>
    <row r="25" spans="1:62" ht="37.5" customHeight="1" x14ac:dyDescent="0.25">
      <c r="A25" s="58"/>
      <c r="B25" s="58"/>
      <c r="C25" s="58"/>
      <c r="D25" s="58"/>
      <c r="E25" s="58"/>
      <c r="F25" s="58"/>
      <c r="G25" s="58"/>
      <c r="H25" s="58"/>
      <c r="I25" s="58"/>
      <c r="J25" s="58"/>
      <c r="K25" s="114"/>
      <c r="L25" s="114"/>
      <c r="M25" s="114"/>
      <c r="N25" s="114"/>
      <c r="O25" s="97"/>
      <c r="P25" s="97"/>
      <c r="Q25" s="97"/>
      <c r="R25" s="97"/>
      <c r="S25" s="97"/>
      <c r="T25" s="97"/>
      <c r="U25" s="99"/>
      <c r="V25" s="101"/>
      <c r="W25" s="101"/>
      <c r="X25" s="101"/>
      <c r="Y25" s="101"/>
      <c r="Z25" s="101"/>
      <c r="AA25" s="101"/>
      <c r="AB25" s="101"/>
      <c r="AC25" s="101"/>
      <c r="AD25" s="101"/>
      <c r="AE25" s="101"/>
      <c r="AF25" s="101"/>
      <c r="AG25" s="101"/>
      <c r="AH25" s="101"/>
      <c r="AI25" s="101"/>
      <c r="AJ25" s="101"/>
      <c r="AK25" s="101"/>
      <c r="AL25" s="102"/>
      <c r="AM25" s="102"/>
      <c r="AN25" s="102"/>
      <c r="AO25" s="102"/>
      <c r="AP25" s="102"/>
      <c r="AQ25" s="102"/>
      <c r="AR25" s="102"/>
      <c r="AS25" s="102"/>
      <c r="AT25" s="102"/>
      <c r="AU25" s="102"/>
      <c r="AV25" s="102"/>
      <c r="AW25" s="102"/>
      <c r="AX25" s="102"/>
      <c r="AY25" s="102"/>
      <c r="AZ25" s="103"/>
      <c r="BA25" s="56"/>
      <c r="BB25" s="56"/>
      <c r="BC25" s="56"/>
      <c r="BD25" s="56"/>
      <c r="BE25" s="58"/>
      <c r="BF25" s="58"/>
      <c r="BG25" s="58"/>
      <c r="BH25" s="58"/>
      <c r="BI25" s="58"/>
      <c r="BJ25" s="56"/>
    </row>
    <row r="26" spans="1:62" ht="66" customHeight="1" x14ac:dyDescent="0.25">
      <c r="A26" s="1331" t="s">
        <v>244</v>
      </c>
      <c r="B26" s="988"/>
      <c r="C26" s="989"/>
      <c r="D26" s="58"/>
      <c r="E26" s="58"/>
      <c r="F26" s="58"/>
      <c r="G26" s="58"/>
      <c r="H26" s="58"/>
      <c r="I26" s="58"/>
      <c r="J26" s="58"/>
      <c r="K26" s="116"/>
      <c r="L26" s="116"/>
      <c r="M26" s="116"/>
      <c r="N26" s="116"/>
      <c r="O26" s="97"/>
      <c r="P26" s="97"/>
      <c r="Q26" s="97"/>
      <c r="R26" s="97"/>
      <c r="S26" s="97"/>
      <c r="T26" s="97"/>
      <c r="U26" s="99"/>
      <c r="V26" s="101"/>
      <c r="W26" s="101"/>
      <c r="X26" s="101"/>
      <c r="Y26" s="101"/>
      <c r="Z26" s="101"/>
      <c r="AA26" s="101"/>
      <c r="AB26" s="101"/>
      <c r="AC26" s="101"/>
      <c r="AD26" s="101"/>
      <c r="AE26" s="101"/>
      <c r="AF26" s="101"/>
      <c r="AG26" s="101"/>
      <c r="AH26" s="101"/>
      <c r="AI26" s="101"/>
      <c r="AJ26" s="101"/>
      <c r="AK26" s="101"/>
      <c r="AL26" s="102"/>
      <c r="AM26" s="102"/>
      <c r="AN26" s="102"/>
      <c r="AO26" s="102"/>
      <c r="AP26" s="102"/>
      <c r="AQ26" s="102"/>
      <c r="AR26" s="102"/>
      <c r="AS26" s="102"/>
      <c r="AT26" s="102"/>
      <c r="AU26" s="102"/>
      <c r="AV26" s="102"/>
      <c r="AW26" s="102"/>
      <c r="AX26" s="102"/>
      <c r="AY26" s="102"/>
      <c r="AZ26" s="103"/>
      <c r="BA26" s="56"/>
      <c r="BB26" s="56"/>
      <c r="BC26" s="56"/>
      <c r="BD26" s="56"/>
      <c r="BE26" s="58"/>
      <c r="BF26" s="58"/>
      <c r="BG26" s="58"/>
      <c r="BH26" s="58"/>
      <c r="BI26" s="58"/>
      <c r="BJ26" s="56"/>
    </row>
    <row r="27" spans="1:62" ht="63.75" customHeight="1" x14ac:dyDescent="0.25">
      <c r="A27" s="117" t="s">
        <v>258</v>
      </c>
      <c r="B27" s="118" t="s">
        <v>259</v>
      </c>
      <c r="C27" s="120" t="s">
        <v>261</v>
      </c>
      <c r="D27" s="58"/>
      <c r="E27" s="58"/>
      <c r="F27" s="96"/>
      <c r="G27" s="58"/>
      <c r="H27" s="58"/>
      <c r="I27" s="58"/>
      <c r="J27" s="58"/>
      <c r="K27" s="58"/>
      <c r="L27" s="58"/>
      <c r="M27" s="58"/>
      <c r="N27" s="58"/>
      <c r="O27" s="97"/>
      <c r="P27" s="97"/>
      <c r="Q27" s="97"/>
      <c r="R27" s="97"/>
      <c r="S27" s="97"/>
      <c r="T27" s="97"/>
      <c r="U27" s="99"/>
      <c r="V27" s="101"/>
      <c r="W27" s="101"/>
      <c r="X27" s="101"/>
      <c r="Y27" s="101"/>
      <c r="Z27" s="101"/>
      <c r="AA27" s="101"/>
      <c r="AB27" s="101"/>
      <c r="AC27" s="101"/>
      <c r="AD27" s="101"/>
      <c r="AE27" s="101"/>
      <c r="AF27" s="101"/>
      <c r="AG27" s="101"/>
      <c r="AH27" s="101"/>
      <c r="AI27" s="101"/>
      <c r="AJ27" s="101"/>
      <c r="AK27" s="101"/>
      <c r="AL27" s="102"/>
      <c r="AM27" s="102"/>
      <c r="AN27" s="102"/>
      <c r="AO27" s="102"/>
      <c r="AP27" s="102"/>
      <c r="AQ27" s="102"/>
      <c r="AR27" s="102"/>
      <c r="AS27" s="102"/>
      <c r="AT27" s="102"/>
      <c r="AU27" s="102"/>
      <c r="AV27" s="102"/>
      <c r="AW27" s="102"/>
      <c r="AX27" s="102"/>
      <c r="AY27" s="102"/>
      <c r="AZ27" s="103"/>
      <c r="BA27" s="56"/>
      <c r="BB27" s="56"/>
      <c r="BC27" s="56"/>
      <c r="BD27" s="56"/>
      <c r="BE27" s="58"/>
      <c r="BF27" s="58"/>
      <c r="BG27" s="58"/>
      <c r="BH27" s="58"/>
      <c r="BI27" s="58"/>
      <c r="BJ27" s="56"/>
    </row>
    <row r="28" spans="1:62" ht="63" customHeight="1" x14ac:dyDescent="0.25">
      <c r="A28" s="122">
        <v>1</v>
      </c>
      <c r="B28" s="124" t="s">
        <v>272</v>
      </c>
      <c r="C28" s="126">
        <v>43496</v>
      </c>
      <c r="D28" s="58"/>
      <c r="E28" s="58"/>
      <c r="F28" s="96"/>
      <c r="G28" s="58"/>
      <c r="H28" s="58"/>
      <c r="I28" s="58"/>
      <c r="J28" s="58"/>
      <c r="K28" s="58"/>
      <c r="L28" s="58"/>
      <c r="M28" s="58"/>
      <c r="N28" s="58"/>
      <c r="O28" s="97"/>
      <c r="P28" s="97"/>
      <c r="Q28" s="97"/>
      <c r="R28" s="97"/>
      <c r="S28" s="97"/>
      <c r="T28" s="97"/>
      <c r="U28" s="99"/>
      <c r="V28" s="101"/>
      <c r="W28" s="101"/>
      <c r="X28" s="101"/>
      <c r="Y28" s="101"/>
      <c r="Z28" s="101"/>
      <c r="AA28" s="101"/>
      <c r="AB28" s="101"/>
      <c r="AC28" s="101"/>
      <c r="AD28" s="101"/>
      <c r="AE28" s="101"/>
      <c r="AF28" s="101"/>
      <c r="AG28" s="101"/>
      <c r="AH28" s="101"/>
      <c r="AI28" s="101"/>
      <c r="AJ28" s="101"/>
      <c r="AK28" s="101"/>
      <c r="AL28" s="102"/>
      <c r="AM28" s="102"/>
      <c r="AN28" s="102"/>
      <c r="AO28" s="102"/>
      <c r="AP28" s="102"/>
      <c r="AQ28" s="102"/>
      <c r="AR28" s="102"/>
      <c r="AS28" s="102"/>
      <c r="AT28" s="102"/>
      <c r="AU28" s="102"/>
      <c r="AV28" s="102"/>
      <c r="AW28" s="102"/>
      <c r="AX28" s="102"/>
      <c r="AY28" s="102"/>
      <c r="AZ28" s="103"/>
      <c r="BA28" s="56"/>
      <c r="BB28" s="56"/>
      <c r="BC28" s="56"/>
      <c r="BD28" s="56"/>
      <c r="BE28" s="58"/>
      <c r="BF28" s="58"/>
      <c r="BG28" s="58"/>
      <c r="BH28" s="58"/>
      <c r="BI28" s="58"/>
      <c r="BJ28" s="56"/>
    </row>
    <row r="29" spans="1:62" ht="91.5" customHeight="1" x14ac:dyDescent="0.25">
      <c r="A29" s="122">
        <v>2</v>
      </c>
      <c r="B29" s="124" t="s">
        <v>273</v>
      </c>
      <c r="C29" s="126">
        <v>43507</v>
      </c>
      <c r="D29" s="58"/>
      <c r="E29" s="58"/>
      <c r="F29" s="96"/>
      <c r="G29" s="58"/>
      <c r="H29" s="58"/>
      <c r="I29" s="58"/>
      <c r="J29" s="58"/>
      <c r="K29" s="58"/>
      <c r="L29" s="58"/>
      <c r="M29" s="58"/>
      <c r="N29" s="58"/>
      <c r="O29" s="97"/>
      <c r="P29" s="97"/>
      <c r="Q29" s="97"/>
      <c r="R29" s="97"/>
      <c r="S29" s="97"/>
      <c r="T29" s="97"/>
      <c r="U29" s="99"/>
      <c r="V29" s="101"/>
      <c r="W29" s="101"/>
      <c r="X29" s="101"/>
      <c r="Y29" s="101"/>
      <c r="Z29" s="101"/>
      <c r="AA29" s="101"/>
      <c r="AB29" s="101"/>
      <c r="AC29" s="101"/>
      <c r="AD29" s="101"/>
      <c r="AE29" s="101"/>
      <c r="AF29" s="101"/>
      <c r="AG29" s="101"/>
      <c r="AH29" s="101"/>
      <c r="AI29" s="101"/>
      <c r="AJ29" s="101"/>
      <c r="AK29" s="101"/>
      <c r="AL29" s="102"/>
      <c r="AM29" s="102"/>
      <c r="AN29" s="102"/>
      <c r="AO29" s="102"/>
      <c r="AP29" s="102"/>
      <c r="AQ29" s="102"/>
      <c r="AR29" s="102"/>
      <c r="AS29" s="102"/>
      <c r="AT29" s="102"/>
      <c r="AU29" s="102"/>
      <c r="AV29" s="102"/>
      <c r="AW29" s="102"/>
      <c r="AX29" s="102"/>
      <c r="AY29" s="102"/>
      <c r="AZ29" s="103"/>
      <c r="BA29" s="56"/>
      <c r="BB29" s="56"/>
      <c r="BC29" s="56"/>
      <c r="BD29" s="56"/>
      <c r="BE29" s="58"/>
      <c r="BF29" s="58"/>
      <c r="BG29" s="58"/>
      <c r="BH29" s="58"/>
      <c r="BI29" s="58"/>
      <c r="BJ29" s="56"/>
    </row>
    <row r="30" spans="1:62" ht="93" customHeight="1" x14ac:dyDescent="0.25">
      <c r="A30" s="58"/>
      <c r="B30" s="58"/>
      <c r="C30" s="58"/>
      <c r="D30" s="58"/>
      <c r="E30" s="58"/>
      <c r="F30" s="96"/>
      <c r="G30" s="58"/>
      <c r="H30" s="58"/>
      <c r="I30" s="58"/>
      <c r="J30" s="58"/>
      <c r="K30" s="58"/>
      <c r="L30" s="58"/>
      <c r="M30" s="58"/>
      <c r="N30" s="58"/>
      <c r="O30" s="97"/>
      <c r="P30" s="97"/>
      <c r="Q30" s="97"/>
      <c r="R30" s="97"/>
      <c r="S30" s="97"/>
      <c r="T30" s="97"/>
      <c r="U30" s="99"/>
      <c r="V30" s="101"/>
      <c r="W30" s="101"/>
      <c r="X30" s="101"/>
      <c r="Y30" s="101"/>
      <c r="Z30" s="101"/>
      <c r="AA30" s="101"/>
      <c r="AB30" s="101"/>
      <c r="AC30" s="101"/>
      <c r="AD30" s="101"/>
      <c r="AE30" s="101"/>
      <c r="AF30" s="101"/>
      <c r="AG30" s="101"/>
      <c r="AH30" s="101"/>
      <c r="AI30" s="101"/>
      <c r="AJ30" s="101"/>
      <c r="AK30" s="101"/>
      <c r="AL30" s="102"/>
      <c r="AM30" s="102"/>
      <c r="AN30" s="102"/>
      <c r="AO30" s="102"/>
      <c r="AP30" s="102"/>
      <c r="AQ30" s="102"/>
      <c r="AR30" s="102"/>
      <c r="AS30" s="102"/>
      <c r="AT30" s="102"/>
      <c r="AU30" s="102"/>
      <c r="AV30" s="102"/>
      <c r="AW30" s="102"/>
      <c r="AX30" s="102"/>
      <c r="AY30" s="102"/>
      <c r="AZ30" s="103"/>
      <c r="BA30" s="56"/>
      <c r="BB30" s="56"/>
      <c r="BC30" s="56"/>
      <c r="BD30" s="56"/>
      <c r="BE30" s="58"/>
      <c r="BF30" s="58"/>
      <c r="BG30" s="58"/>
      <c r="BH30" s="58"/>
      <c r="BI30" s="58"/>
      <c r="BJ30" s="56"/>
    </row>
    <row r="31" spans="1:62" ht="93" customHeight="1" x14ac:dyDescent="0.25">
      <c r="A31" s="58"/>
      <c r="B31" s="58"/>
      <c r="C31" s="58"/>
      <c r="D31" s="58"/>
      <c r="E31" s="58"/>
      <c r="F31" s="96"/>
      <c r="G31" s="58"/>
      <c r="H31" s="58"/>
      <c r="I31" s="58"/>
      <c r="J31" s="58"/>
      <c r="K31" s="58"/>
      <c r="L31" s="58"/>
      <c r="M31" s="58"/>
      <c r="N31" s="58"/>
      <c r="O31" s="97"/>
      <c r="P31" s="97"/>
      <c r="Q31" s="97"/>
      <c r="R31" s="97"/>
      <c r="S31" s="97"/>
      <c r="T31" s="97"/>
      <c r="U31" s="99"/>
      <c r="V31" s="101"/>
      <c r="W31" s="101"/>
      <c r="X31" s="101"/>
      <c r="Y31" s="101"/>
      <c r="Z31" s="101"/>
      <c r="AA31" s="101"/>
      <c r="AB31" s="101"/>
      <c r="AC31" s="101"/>
      <c r="AD31" s="101"/>
      <c r="AE31" s="101"/>
      <c r="AF31" s="101"/>
      <c r="AG31" s="101"/>
      <c r="AH31" s="101"/>
      <c r="AI31" s="101"/>
      <c r="AJ31" s="101"/>
      <c r="AK31" s="101"/>
      <c r="AL31" s="102"/>
      <c r="AM31" s="102"/>
      <c r="AN31" s="102"/>
      <c r="AO31" s="102"/>
      <c r="AP31" s="102"/>
      <c r="AQ31" s="102"/>
      <c r="AR31" s="102"/>
      <c r="AS31" s="102"/>
      <c r="AT31" s="102"/>
      <c r="AU31" s="102"/>
      <c r="AV31" s="102"/>
      <c r="AW31" s="102"/>
      <c r="AX31" s="102"/>
      <c r="AY31" s="102"/>
      <c r="AZ31" s="103"/>
      <c r="BA31" s="56"/>
      <c r="BB31" s="56"/>
      <c r="BC31" s="56"/>
      <c r="BD31" s="56"/>
      <c r="BE31" s="58"/>
      <c r="BF31" s="58"/>
      <c r="BG31" s="58"/>
      <c r="BH31" s="58"/>
      <c r="BI31" s="58"/>
      <c r="BJ31" s="56"/>
    </row>
    <row r="32" spans="1:62" ht="93" customHeight="1" x14ac:dyDescent="0.25">
      <c r="A32" s="58"/>
      <c r="B32" s="58"/>
      <c r="C32" s="58"/>
      <c r="D32" s="58"/>
      <c r="E32" s="58"/>
      <c r="F32" s="96"/>
      <c r="G32" s="58"/>
      <c r="H32" s="58"/>
      <c r="I32" s="58"/>
      <c r="J32" s="58"/>
      <c r="K32" s="58"/>
      <c r="L32" s="58"/>
      <c r="M32" s="58"/>
      <c r="N32" s="58"/>
      <c r="O32" s="97"/>
      <c r="P32" s="97"/>
      <c r="Q32" s="97"/>
      <c r="R32" s="97"/>
      <c r="S32" s="97"/>
      <c r="T32" s="97"/>
      <c r="U32" s="99"/>
      <c r="V32" s="101"/>
      <c r="W32" s="101"/>
      <c r="X32" s="101"/>
      <c r="Y32" s="101"/>
      <c r="Z32" s="101"/>
      <c r="AA32" s="101"/>
      <c r="AB32" s="101"/>
      <c r="AC32" s="101"/>
      <c r="AD32" s="101"/>
      <c r="AE32" s="101"/>
      <c r="AF32" s="101"/>
      <c r="AG32" s="101"/>
      <c r="AH32" s="101"/>
      <c r="AI32" s="101"/>
      <c r="AJ32" s="101"/>
      <c r="AK32" s="101"/>
      <c r="AL32" s="102"/>
      <c r="AM32" s="102"/>
      <c r="AN32" s="102"/>
      <c r="AO32" s="102"/>
      <c r="AP32" s="102"/>
      <c r="AQ32" s="102"/>
      <c r="AR32" s="102"/>
      <c r="AS32" s="102"/>
      <c r="AT32" s="102"/>
      <c r="AU32" s="102"/>
      <c r="AV32" s="102"/>
      <c r="AW32" s="102"/>
      <c r="AX32" s="102"/>
      <c r="AY32" s="102"/>
      <c r="AZ32" s="103"/>
      <c r="BA32" s="56"/>
      <c r="BB32" s="56"/>
      <c r="BC32" s="56"/>
      <c r="BD32" s="56"/>
      <c r="BE32" s="56"/>
      <c r="BF32" s="56"/>
      <c r="BG32" s="56"/>
      <c r="BH32" s="56"/>
      <c r="BI32" s="56"/>
      <c r="BJ32" s="56"/>
    </row>
    <row r="33" spans="1:62" ht="93" hidden="1" customHeight="1" x14ac:dyDescent="0.25">
      <c r="A33" s="133" t="s">
        <v>284</v>
      </c>
      <c r="B33" s="133" t="s">
        <v>285</v>
      </c>
      <c r="C33" s="133" t="s">
        <v>286</v>
      </c>
      <c r="D33" s="133" t="s">
        <v>287</v>
      </c>
      <c r="E33" s="133" t="s">
        <v>288</v>
      </c>
      <c r="F33" s="133" t="s">
        <v>289</v>
      </c>
      <c r="G33" s="133" t="s">
        <v>291</v>
      </c>
      <c r="H33" s="58"/>
      <c r="I33" s="58"/>
      <c r="J33" s="58"/>
      <c r="K33" s="58"/>
      <c r="L33" s="58"/>
      <c r="M33" s="58"/>
      <c r="N33" s="58"/>
      <c r="O33" s="97"/>
      <c r="P33" s="97"/>
      <c r="Q33" s="97"/>
      <c r="R33" s="97"/>
      <c r="S33" s="97"/>
      <c r="T33" s="97"/>
      <c r="U33" s="99"/>
      <c r="V33" s="101"/>
      <c r="W33" s="101"/>
      <c r="X33" s="101"/>
      <c r="Y33" s="101"/>
      <c r="Z33" s="101"/>
      <c r="AA33" s="101"/>
      <c r="AB33" s="101"/>
      <c r="AC33" s="101"/>
      <c r="AD33" s="101"/>
      <c r="AE33" s="101"/>
      <c r="AF33" s="101"/>
      <c r="AG33" s="101"/>
      <c r="AH33" s="101"/>
      <c r="AI33" s="101"/>
      <c r="AJ33" s="101"/>
      <c r="AK33" s="101"/>
      <c r="AL33" s="102"/>
      <c r="AM33" s="102"/>
      <c r="AN33" s="102"/>
      <c r="AO33" s="102"/>
      <c r="AP33" s="102"/>
      <c r="AQ33" s="102"/>
      <c r="AR33" s="102"/>
      <c r="AS33" s="102"/>
      <c r="AT33" s="102"/>
      <c r="AU33" s="102"/>
      <c r="AV33" s="102"/>
      <c r="AW33" s="102"/>
      <c r="AX33" s="102"/>
      <c r="AY33" s="102"/>
      <c r="AZ33" s="103"/>
      <c r="BA33" s="56"/>
      <c r="BB33" s="56"/>
      <c r="BC33" s="56"/>
      <c r="BD33" s="56"/>
      <c r="BE33" s="56"/>
      <c r="BF33" s="56"/>
      <c r="BG33" s="56"/>
      <c r="BH33" s="56"/>
      <c r="BI33" s="56"/>
      <c r="BJ33" s="56"/>
    </row>
    <row r="34" spans="1:62" ht="93" hidden="1" customHeight="1" x14ac:dyDescent="0.25">
      <c r="A34" s="135" t="s">
        <v>249</v>
      </c>
      <c r="B34" s="135" t="s">
        <v>218</v>
      </c>
      <c r="C34" s="135" t="s">
        <v>192</v>
      </c>
      <c r="D34" s="136" t="s">
        <v>70</v>
      </c>
      <c r="E34" s="136" t="s">
        <v>297</v>
      </c>
      <c r="F34" s="137">
        <v>1037</v>
      </c>
      <c r="G34" s="136" t="s">
        <v>145</v>
      </c>
      <c r="H34" s="58"/>
      <c r="I34" s="58"/>
      <c r="J34" s="58"/>
      <c r="K34" s="58"/>
      <c r="L34" s="58"/>
      <c r="M34" s="58"/>
      <c r="N34" s="58"/>
      <c r="O34" s="97"/>
      <c r="P34" s="97"/>
      <c r="Q34" s="97"/>
      <c r="R34" s="97"/>
      <c r="S34" s="97"/>
      <c r="T34" s="97"/>
      <c r="U34" s="99"/>
      <c r="V34" s="101"/>
      <c r="W34" s="101"/>
      <c r="X34" s="101"/>
      <c r="Y34" s="101"/>
      <c r="Z34" s="101"/>
      <c r="AA34" s="101"/>
      <c r="AB34" s="101"/>
      <c r="AC34" s="101"/>
      <c r="AD34" s="101"/>
      <c r="AE34" s="101"/>
      <c r="AF34" s="101"/>
      <c r="AG34" s="101"/>
      <c r="AH34" s="101"/>
      <c r="AI34" s="101"/>
      <c r="AJ34" s="101"/>
      <c r="AK34" s="101"/>
      <c r="AL34" s="102"/>
      <c r="AM34" s="102"/>
      <c r="AN34" s="102"/>
      <c r="AO34" s="102"/>
      <c r="AP34" s="102"/>
      <c r="AQ34" s="102"/>
      <c r="AR34" s="102"/>
      <c r="AS34" s="102"/>
      <c r="AT34" s="102"/>
      <c r="AU34" s="102"/>
      <c r="AV34" s="102"/>
      <c r="AW34" s="102"/>
      <c r="AX34" s="102"/>
      <c r="AY34" s="102"/>
      <c r="AZ34" s="103"/>
      <c r="BA34" s="56"/>
      <c r="BB34" s="56"/>
      <c r="BC34" s="56"/>
      <c r="BD34" s="56"/>
      <c r="BE34" s="56"/>
      <c r="BF34" s="56"/>
      <c r="BG34" s="56"/>
      <c r="BH34" s="56"/>
      <c r="BI34" s="56"/>
      <c r="BJ34" s="56"/>
    </row>
    <row r="35" spans="1:62" ht="93" hidden="1" customHeight="1" x14ac:dyDescent="0.25">
      <c r="A35" s="135" t="s">
        <v>298</v>
      </c>
      <c r="B35" s="135" t="s">
        <v>74</v>
      </c>
      <c r="C35" s="135" t="s">
        <v>171</v>
      </c>
      <c r="D35" s="136" t="s">
        <v>299</v>
      </c>
      <c r="E35" s="136" t="s">
        <v>300</v>
      </c>
      <c r="F35" s="137">
        <v>1134</v>
      </c>
      <c r="G35" s="136" t="s">
        <v>301</v>
      </c>
      <c r="H35" s="58"/>
      <c r="I35" s="58"/>
      <c r="J35" s="58"/>
      <c r="K35" s="58"/>
      <c r="L35" s="58"/>
      <c r="M35" s="58"/>
      <c r="N35" s="58"/>
      <c r="O35" s="97"/>
      <c r="P35" s="97"/>
      <c r="Q35" s="97"/>
      <c r="R35" s="97"/>
      <c r="S35" s="97"/>
      <c r="T35" s="97"/>
      <c r="U35" s="99"/>
      <c r="V35" s="101"/>
      <c r="W35" s="101"/>
      <c r="X35" s="101"/>
      <c r="Y35" s="101"/>
      <c r="Z35" s="101"/>
      <c r="AA35" s="101"/>
      <c r="AB35" s="101"/>
      <c r="AC35" s="101"/>
      <c r="AD35" s="101"/>
      <c r="AE35" s="101"/>
      <c r="AF35" s="101"/>
      <c r="AG35" s="101"/>
      <c r="AH35" s="101"/>
      <c r="AI35" s="101"/>
      <c r="AJ35" s="101"/>
      <c r="AK35" s="101"/>
      <c r="AL35" s="102"/>
      <c r="AM35" s="102"/>
      <c r="AN35" s="102"/>
      <c r="AO35" s="102"/>
      <c r="AP35" s="102"/>
      <c r="AQ35" s="102"/>
      <c r="AR35" s="102"/>
      <c r="AS35" s="102"/>
      <c r="AT35" s="102"/>
      <c r="AU35" s="102"/>
      <c r="AV35" s="102"/>
      <c r="AW35" s="102"/>
      <c r="AX35" s="102"/>
      <c r="AY35" s="102"/>
      <c r="AZ35" s="103"/>
      <c r="BA35" s="56"/>
      <c r="BB35" s="56"/>
      <c r="BC35" s="56"/>
      <c r="BD35" s="56"/>
      <c r="BE35" s="56"/>
      <c r="BF35" s="56"/>
      <c r="BG35" s="56"/>
      <c r="BH35" s="56"/>
      <c r="BI35" s="56"/>
      <c r="BJ35" s="56"/>
    </row>
    <row r="36" spans="1:62" ht="93" hidden="1" customHeight="1" x14ac:dyDescent="0.25">
      <c r="A36" s="135" t="s">
        <v>242</v>
      </c>
      <c r="B36" s="135" t="s">
        <v>193</v>
      </c>
      <c r="C36" s="135" t="s">
        <v>68</v>
      </c>
      <c r="D36" s="136" t="s">
        <v>302</v>
      </c>
      <c r="E36" s="136"/>
      <c r="F36" s="137">
        <v>1041</v>
      </c>
      <c r="G36" s="136" t="s">
        <v>305</v>
      </c>
      <c r="H36" s="58"/>
      <c r="I36" s="58"/>
      <c r="J36" s="58"/>
      <c r="K36" s="58"/>
      <c r="L36" s="58"/>
      <c r="M36" s="58"/>
      <c r="N36" s="58"/>
      <c r="O36" s="97"/>
      <c r="P36" s="97"/>
      <c r="Q36" s="97"/>
      <c r="R36" s="97"/>
      <c r="S36" s="97"/>
      <c r="T36" s="97"/>
      <c r="U36" s="99"/>
      <c r="V36" s="101"/>
      <c r="W36" s="101"/>
      <c r="X36" s="101"/>
      <c r="Y36" s="101"/>
      <c r="Z36" s="101"/>
      <c r="AA36" s="101"/>
      <c r="AB36" s="101"/>
      <c r="AC36" s="101"/>
      <c r="AD36" s="101"/>
      <c r="AE36" s="101"/>
      <c r="AF36" s="101"/>
      <c r="AG36" s="101"/>
      <c r="AH36" s="101"/>
      <c r="AI36" s="101"/>
      <c r="AJ36" s="101"/>
      <c r="AK36" s="101"/>
      <c r="AL36" s="102"/>
      <c r="AM36" s="102"/>
      <c r="AN36" s="102"/>
      <c r="AO36" s="102"/>
      <c r="AP36" s="102"/>
      <c r="AQ36" s="102"/>
      <c r="AR36" s="102"/>
      <c r="AS36" s="102"/>
      <c r="AT36" s="102"/>
      <c r="AU36" s="102"/>
      <c r="AV36" s="102"/>
      <c r="AW36" s="102"/>
      <c r="AX36" s="102"/>
      <c r="AY36" s="102"/>
      <c r="AZ36" s="103"/>
      <c r="BA36" s="56"/>
      <c r="BB36" s="56"/>
      <c r="BC36" s="56"/>
      <c r="BD36" s="56"/>
      <c r="BE36" s="56"/>
      <c r="BF36" s="56"/>
      <c r="BG36" s="56"/>
      <c r="BH36" s="56"/>
      <c r="BI36" s="56"/>
      <c r="BJ36" s="56"/>
    </row>
    <row r="37" spans="1:62" ht="93" hidden="1" customHeight="1" x14ac:dyDescent="0.3">
      <c r="A37" s="135" t="s">
        <v>310</v>
      </c>
      <c r="B37" s="140" t="s">
        <v>311</v>
      </c>
      <c r="C37" s="135" t="s">
        <v>177</v>
      </c>
      <c r="D37" s="136" t="s">
        <v>73</v>
      </c>
      <c r="E37" s="136"/>
      <c r="F37" s="136">
        <v>1078</v>
      </c>
      <c r="G37" s="136" t="s">
        <v>312</v>
      </c>
      <c r="H37" s="1"/>
      <c r="I37" s="1"/>
      <c r="J37" s="1"/>
      <c r="K37" s="1"/>
      <c r="L37" s="1"/>
      <c r="M37" s="1"/>
      <c r="N37" s="1"/>
      <c r="O37" s="5"/>
      <c r="P37" s="5"/>
      <c r="Q37" s="5"/>
      <c r="R37" s="5"/>
      <c r="S37" s="5"/>
      <c r="T37" s="5"/>
      <c r="U37" s="141"/>
      <c r="V37" s="142"/>
      <c r="W37" s="142"/>
      <c r="X37" s="142"/>
      <c r="Y37" s="142"/>
      <c r="Z37" s="142"/>
      <c r="AA37" s="142"/>
      <c r="AB37" s="142"/>
      <c r="AC37" s="142"/>
      <c r="AD37" s="142"/>
      <c r="AE37" s="142"/>
      <c r="AF37" s="142"/>
      <c r="AG37" s="142"/>
      <c r="AH37" s="142"/>
      <c r="AI37" s="142"/>
      <c r="AJ37" s="142"/>
      <c r="AK37" s="142"/>
      <c r="AL37" s="7"/>
      <c r="AM37" s="7"/>
      <c r="AN37" s="7"/>
      <c r="AO37" s="7"/>
      <c r="AP37" s="7"/>
      <c r="AQ37" s="7"/>
      <c r="AR37" s="7"/>
      <c r="AS37" s="7"/>
      <c r="AT37" s="7"/>
      <c r="AU37" s="7"/>
      <c r="AV37" s="7"/>
      <c r="AW37" s="7"/>
      <c r="AX37" s="7"/>
      <c r="AY37" s="7"/>
      <c r="AZ37" s="143"/>
      <c r="BA37" s="11"/>
      <c r="BB37" s="11"/>
      <c r="BC37" s="11"/>
      <c r="BD37" s="11"/>
      <c r="BE37" s="11"/>
      <c r="BF37" s="11"/>
      <c r="BG37" s="11"/>
      <c r="BH37" s="11"/>
      <c r="BI37" s="11"/>
      <c r="BJ37" s="11"/>
    </row>
    <row r="38" spans="1:62" ht="93" hidden="1" customHeight="1" x14ac:dyDescent="0.3">
      <c r="A38" s="135" t="s">
        <v>224</v>
      </c>
      <c r="B38" s="135" t="s">
        <v>316</v>
      </c>
      <c r="C38" s="135" t="s">
        <v>252</v>
      </c>
      <c r="D38" s="136" t="s">
        <v>318</v>
      </c>
      <c r="E38" s="136"/>
      <c r="F38" s="136">
        <v>1130</v>
      </c>
      <c r="G38" s="136" t="s">
        <v>319</v>
      </c>
      <c r="H38" s="1"/>
      <c r="I38" s="1"/>
      <c r="J38" s="1"/>
      <c r="K38" s="1"/>
      <c r="L38" s="1"/>
      <c r="M38" s="1"/>
      <c r="N38" s="1"/>
      <c r="O38" s="5"/>
      <c r="P38" s="5"/>
      <c r="Q38" s="5"/>
      <c r="R38" s="5"/>
      <c r="S38" s="5"/>
      <c r="T38" s="5"/>
      <c r="U38" s="141"/>
      <c r="V38" s="142"/>
      <c r="W38" s="142"/>
      <c r="X38" s="142"/>
      <c r="Y38" s="142"/>
      <c r="Z38" s="142"/>
      <c r="AA38" s="142"/>
      <c r="AB38" s="142"/>
      <c r="AC38" s="142"/>
      <c r="AD38" s="142"/>
      <c r="AE38" s="142"/>
      <c r="AF38" s="142"/>
      <c r="AG38" s="142"/>
      <c r="AH38" s="142"/>
      <c r="AI38" s="142"/>
      <c r="AJ38" s="142"/>
      <c r="AK38" s="142"/>
      <c r="AL38" s="7"/>
      <c r="AM38" s="7"/>
      <c r="AN38" s="7"/>
      <c r="AO38" s="7"/>
      <c r="AP38" s="7"/>
      <c r="AQ38" s="7"/>
      <c r="AR38" s="7"/>
      <c r="AS38" s="7"/>
      <c r="AT38" s="7"/>
      <c r="AU38" s="7"/>
      <c r="AV38" s="7"/>
      <c r="AW38" s="7"/>
      <c r="AX38" s="7"/>
      <c r="AY38" s="7"/>
      <c r="AZ38" s="143"/>
      <c r="BA38" s="11"/>
      <c r="BB38" s="11"/>
      <c r="BC38" s="11"/>
      <c r="BD38" s="11"/>
      <c r="BE38" s="11"/>
      <c r="BF38" s="11"/>
      <c r="BG38" s="11"/>
      <c r="BH38" s="11"/>
      <c r="BI38" s="11"/>
      <c r="BJ38" s="11"/>
    </row>
    <row r="39" spans="1:62" ht="93" hidden="1" customHeight="1" x14ac:dyDescent="0.3">
      <c r="A39" s="135" t="s">
        <v>230</v>
      </c>
      <c r="B39" s="145" t="s">
        <v>69</v>
      </c>
      <c r="C39" s="135" t="s">
        <v>313</v>
      </c>
      <c r="D39" s="136" t="s">
        <v>324</v>
      </c>
      <c r="E39" s="136"/>
      <c r="F39" s="136"/>
      <c r="G39" s="146"/>
      <c r="H39" s="1"/>
      <c r="I39" s="1"/>
      <c r="J39" s="1"/>
      <c r="K39" s="1"/>
      <c r="L39" s="1"/>
      <c r="M39" s="1"/>
      <c r="N39" s="1"/>
      <c r="O39" s="5"/>
      <c r="P39" s="5"/>
      <c r="Q39" s="5"/>
      <c r="R39" s="5"/>
      <c r="S39" s="5"/>
      <c r="T39" s="5"/>
      <c r="U39" s="141"/>
      <c r="V39" s="142"/>
      <c r="W39" s="142"/>
      <c r="X39" s="142"/>
      <c r="Y39" s="142"/>
      <c r="Z39" s="142"/>
      <c r="AA39" s="142"/>
      <c r="AB39" s="142"/>
      <c r="AC39" s="142"/>
      <c r="AD39" s="142"/>
      <c r="AE39" s="142"/>
      <c r="AF39" s="142"/>
      <c r="AG39" s="142"/>
      <c r="AH39" s="142"/>
      <c r="AI39" s="142"/>
      <c r="AJ39" s="142"/>
      <c r="AK39" s="142"/>
      <c r="AL39" s="7"/>
      <c r="AM39" s="7"/>
      <c r="AN39" s="7"/>
      <c r="AO39" s="7"/>
      <c r="AP39" s="7"/>
      <c r="AQ39" s="7"/>
      <c r="AR39" s="7"/>
      <c r="AS39" s="7"/>
      <c r="AT39" s="7"/>
      <c r="AU39" s="7"/>
      <c r="AV39" s="7"/>
      <c r="AW39" s="7"/>
      <c r="AX39" s="7"/>
      <c r="AY39" s="7"/>
      <c r="AZ39" s="143"/>
      <c r="BA39" s="11"/>
      <c r="BB39" s="11"/>
      <c r="BC39" s="11"/>
      <c r="BD39" s="11"/>
      <c r="BE39" s="11"/>
      <c r="BF39" s="11"/>
      <c r="BG39" s="11"/>
      <c r="BH39" s="11"/>
      <c r="BI39" s="11"/>
      <c r="BJ39" s="11"/>
    </row>
    <row r="40" spans="1:62" ht="93" hidden="1" customHeight="1" x14ac:dyDescent="0.3">
      <c r="A40" s="135" t="s">
        <v>188</v>
      </c>
      <c r="B40" s="135" t="s">
        <v>262</v>
      </c>
      <c r="C40" s="135" t="s">
        <v>325</v>
      </c>
      <c r="D40" s="136" t="s">
        <v>263</v>
      </c>
      <c r="E40" s="136"/>
      <c r="F40" s="136"/>
      <c r="G40" s="146"/>
      <c r="H40" s="1"/>
      <c r="I40" s="1"/>
      <c r="J40" s="1"/>
      <c r="K40" s="1"/>
      <c r="L40" s="1"/>
      <c r="M40" s="1"/>
      <c r="N40" s="1"/>
      <c r="O40" s="5"/>
      <c r="P40" s="5"/>
      <c r="Q40" s="5"/>
      <c r="R40" s="5"/>
      <c r="S40" s="5"/>
      <c r="T40" s="5"/>
      <c r="U40" s="141"/>
      <c r="V40" s="142"/>
      <c r="W40" s="142"/>
      <c r="X40" s="142"/>
      <c r="Y40" s="142"/>
      <c r="Z40" s="142"/>
      <c r="AA40" s="142"/>
      <c r="AB40" s="142"/>
      <c r="AC40" s="142"/>
      <c r="AD40" s="142"/>
      <c r="AE40" s="142"/>
      <c r="AF40" s="142"/>
      <c r="AG40" s="142"/>
      <c r="AH40" s="142"/>
      <c r="AI40" s="142"/>
      <c r="AJ40" s="142"/>
      <c r="AK40" s="142"/>
      <c r="AL40" s="7"/>
      <c r="AM40" s="7"/>
      <c r="AN40" s="7"/>
      <c r="AO40" s="7"/>
      <c r="AP40" s="7"/>
      <c r="AQ40" s="7"/>
      <c r="AR40" s="7"/>
      <c r="AS40" s="7"/>
      <c r="AT40" s="7"/>
      <c r="AU40" s="7"/>
      <c r="AV40" s="7"/>
      <c r="AW40" s="7"/>
      <c r="AX40" s="7"/>
      <c r="AY40" s="7"/>
      <c r="AZ40" s="143"/>
      <c r="BA40" s="11"/>
      <c r="BB40" s="11"/>
      <c r="BC40" s="11"/>
      <c r="BD40" s="11"/>
      <c r="BE40" s="11"/>
      <c r="BF40" s="11"/>
      <c r="BG40" s="11"/>
      <c r="BH40" s="11"/>
      <c r="BI40" s="11"/>
      <c r="BJ40" s="11"/>
    </row>
    <row r="41" spans="1:62" ht="93" hidden="1" customHeight="1" x14ac:dyDescent="0.3">
      <c r="A41" s="135" t="s">
        <v>137</v>
      </c>
      <c r="B41" s="135" t="s">
        <v>144</v>
      </c>
      <c r="C41" s="135"/>
      <c r="D41" s="136" t="s">
        <v>194</v>
      </c>
      <c r="E41" s="136"/>
      <c r="F41" s="136"/>
      <c r="G41" s="146"/>
      <c r="H41" s="1"/>
      <c r="I41" s="1"/>
      <c r="J41" s="1"/>
      <c r="K41" s="1"/>
      <c r="L41" s="1"/>
      <c r="M41" s="1"/>
      <c r="N41" s="1"/>
      <c r="O41" s="5"/>
      <c r="P41" s="5"/>
      <c r="Q41" s="5"/>
      <c r="R41" s="5"/>
      <c r="S41" s="5"/>
      <c r="T41" s="5"/>
      <c r="U41" s="141"/>
      <c r="V41" s="142"/>
      <c r="W41" s="142"/>
      <c r="X41" s="142"/>
      <c r="Y41" s="142"/>
      <c r="Z41" s="142"/>
      <c r="AA41" s="142"/>
      <c r="AB41" s="142"/>
      <c r="AC41" s="142"/>
      <c r="AD41" s="142"/>
      <c r="AE41" s="142"/>
      <c r="AF41" s="142"/>
      <c r="AG41" s="142"/>
      <c r="AH41" s="142"/>
      <c r="AI41" s="142"/>
      <c r="AJ41" s="142"/>
      <c r="AK41" s="142"/>
      <c r="AL41" s="7"/>
      <c r="AM41" s="7"/>
      <c r="AN41" s="7"/>
      <c r="AO41" s="7"/>
      <c r="AP41" s="7"/>
      <c r="AQ41" s="7"/>
      <c r="AR41" s="7"/>
      <c r="AS41" s="7"/>
      <c r="AT41" s="7"/>
      <c r="AU41" s="7"/>
      <c r="AV41" s="7"/>
      <c r="AW41" s="7"/>
      <c r="AX41" s="7"/>
      <c r="AY41" s="7"/>
      <c r="AZ41" s="143"/>
      <c r="BA41" s="11"/>
      <c r="BB41" s="11"/>
      <c r="BC41" s="11"/>
      <c r="BD41" s="11"/>
      <c r="BE41" s="11"/>
      <c r="BF41" s="11"/>
      <c r="BG41" s="11"/>
      <c r="BH41" s="11"/>
      <c r="BI41" s="11"/>
      <c r="BJ41" s="11"/>
    </row>
    <row r="42" spans="1:62" ht="93" hidden="1" customHeight="1" x14ac:dyDescent="0.3">
      <c r="A42" s="137" t="s">
        <v>331</v>
      </c>
      <c r="B42" s="135" t="s">
        <v>332</v>
      </c>
      <c r="C42" s="135"/>
      <c r="D42" s="136" t="s">
        <v>254</v>
      </c>
      <c r="E42" s="136"/>
      <c r="F42" s="136"/>
      <c r="G42" s="146"/>
      <c r="H42" s="1"/>
      <c r="I42" s="1"/>
      <c r="J42" s="1"/>
      <c r="K42" s="1"/>
      <c r="L42" s="1"/>
      <c r="M42" s="1"/>
      <c r="N42" s="1"/>
      <c r="O42" s="5"/>
      <c r="P42" s="5"/>
      <c r="Q42" s="5"/>
      <c r="R42" s="5"/>
      <c r="S42" s="5"/>
      <c r="T42" s="5"/>
      <c r="U42" s="141"/>
      <c r="V42" s="142"/>
      <c r="W42" s="142"/>
      <c r="X42" s="142"/>
      <c r="Y42" s="142"/>
      <c r="Z42" s="142"/>
      <c r="AA42" s="142"/>
      <c r="AB42" s="142"/>
      <c r="AC42" s="142"/>
      <c r="AD42" s="142"/>
      <c r="AE42" s="142"/>
      <c r="AF42" s="142"/>
      <c r="AG42" s="142"/>
      <c r="AH42" s="142"/>
      <c r="AI42" s="142"/>
      <c r="AJ42" s="142"/>
      <c r="AK42" s="142"/>
      <c r="AL42" s="7"/>
      <c r="AM42" s="7"/>
      <c r="AN42" s="7"/>
      <c r="AO42" s="7"/>
      <c r="AP42" s="7"/>
      <c r="AQ42" s="7"/>
      <c r="AR42" s="7"/>
      <c r="AS42" s="7"/>
      <c r="AT42" s="7"/>
      <c r="AU42" s="7"/>
      <c r="AV42" s="7"/>
      <c r="AW42" s="7"/>
      <c r="AX42" s="7"/>
      <c r="AY42" s="7"/>
      <c r="AZ42" s="143"/>
      <c r="BA42" s="11"/>
      <c r="BB42" s="11"/>
      <c r="BC42" s="11"/>
      <c r="BD42" s="11"/>
      <c r="BE42" s="11"/>
      <c r="BF42" s="11"/>
      <c r="BG42" s="11"/>
      <c r="BH42" s="11"/>
      <c r="BI42" s="11"/>
      <c r="BJ42" s="11"/>
    </row>
    <row r="43" spans="1:62" ht="93" hidden="1" customHeight="1" x14ac:dyDescent="0.3">
      <c r="A43" s="135" t="s">
        <v>71</v>
      </c>
      <c r="B43" s="135" t="s">
        <v>253</v>
      </c>
      <c r="C43" s="140"/>
      <c r="D43" s="136" t="s">
        <v>334</v>
      </c>
      <c r="E43" s="136"/>
      <c r="F43" s="136"/>
      <c r="G43" s="146"/>
      <c r="H43" s="1"/>
      <c r="I43" s="1"/>
      <c r="J43" s="1"/>
      <c r="K43" s="1"/>
      <c r="L43" s="1"/>
      <c r="M43" s="1"/>
      <c r="N43" s="1"/>
      <c r="O43" s="5"/>
      <c r="P43" s="5"/>
      <c r="Q43" s="5"/>
      <c r="R43" s="5"/>
      <c r="S43" s="5"/>
      <c r="T43" s="5"/>
      <c r="U43" s="141"/>
      <c r="V43" s="142"/>
      <c r="W43" s="142"/>
      <c r="X43" s="142"/>
      <c r="Y43" s="142"/>
      <c r="Z43" s="142"/>
      <c r="AA43" s="142"/>
      <c r="AB43" s="142"/>
      <c r="AC43" s="142"/>
      <c r="AD43" s="142"/>
      <c r="AE43" s="142"/>
      <c r="AF43" s="142"/>
      <c r="AG43" s="142"/>
      <c r="AH43" s="142"/>
      <c r="AI43" s="142"/>
      <c r="AJ43" s="142"/>
      <c r="AK43" s="142"/>
      <c r="AL43" s="7"/>
      <c r="AM43" s="7"/>
      <c r="AN43" s="7"/>
      <c r="AO43" s="7"/>
      <c r="AP43" s="7"/>
      <c r="AQ43" s="7"/>
      <c r="AR43" s="7"/>
      <c r="AS43" s="7"/>
      <c r="AT43" s="7"/>
      <c r="AU43" s="7"/>
      <c r="AV43" s="7"/>
      <c r="AW43" s="7"/>
      <c r="AX43" s="7"/>
      <c r="AY43" s="7"/>
      <c r="AZ43" s="143"/>
      <c r="BA43" s="11"/>
      <c r="BB43" s="11"/>
      <c r="BC43" s="11"/>
      <c r="BD43" s="11"/>
      <c r="BE43" s="11"/>
      <c r="BF43" s="11"/>
      <c r="BG43" s="11"/>
      <c r="BH43" s="11"/>
      <c r="BI43" s="11"/>
      <c r="BJ43" s="11"/>
    </row>
    <row r="44" spans="1:62" ht="93" hidden="1" customHeight="1" x14ac:dyDescent="0.3">
      <c r="A44" s="135" t="s">
        <v>66</v>
      </c>
      <c r="B44" s="135" t="s">
        <v>340</v>
      </c>
      <c r="C44" s="140"/>
      <c r="D44" s="136" t="s">
        <v>151</v>
      </c>
      <c r="E44" s="136"/>
      <c r="F44" s="136"/>
      <c r="G44" s="146"/>
      <c r="H44" s="1"/>
      <c r="I44" s="1"/>
      <c r="J44" s="1"/>
      <c r="K44" s="1"/>
      <c r="L44" s="1"/>
      <c r="M44" s="1"/>
      <c r="N44" s="1"/>
      <c r="O44" s="5"/>
      <c r="P44" s="5"/>
      <c r="Q44" s="5"/>
      <c r="R44" s="5"/>
      <c r="S44" s="5"/>
      <c r="T44" s="5"/>
      <c r="U44" s="141"/>
      <c r="V44" s="142"/>
      <c r="W44" s="142"/>
      <c r="X44" s="142"/>
      <c r="Y44" s="142"/>
      <c r="Z44" s="142"/>
      <c r="AA44" s="142"/>
      <c r="AB44" s="142"/>
      <c r="AC44" s="142"/>
      <c r="AD44" s="142"/>
      <c r="AE44" s="142"/>
      <c r="AF44" s="142"/>
      <c r="AG44" s="142"/>
      <c r="AH44" s="142"/>
      <c r="AI44" s="142"/>
      <c r="AJ44" s="142"/>
      <c r="AK44" s="142"/>
      <c r="AL44" s="7"/>
      <c r="AM44" s="7"/>
      <c r="AN44" s="7"/>
      <c r="AO44" s="7"/>
      <c r="AP44" s="7"/>
      <c r="AQ44" s="7"/>
      <c r="AR44" s="7"/>
      <c r="AS44" s="7"/>
      <c r="AT44" s="7"/>
      <c r="AU44" s="7"/>
      <c r="AV44" s="7"/>
      <c r="AW44" s="7"/>
      <c r="AX44" s="7"/>
      <c r="AY44" s="7"/>
      <c r="AZ44" s="143"/>
      <c r="BA44" s="11"/>
      <c r="BB44" s="11"/>
      <c r="BC44" s="11"/>
      <c r="BD44" s="11"/>
      <c r="BE44" s="11"/>
      <c r="BF44" s="11"/>
      <c r="BG44" s="11"/>
      <c r="BH44" s="11"/>
      <c r="BI44" s="11"/>
      <c r="BJ44" s="11"/>
    </row>
    <row r="45" spans="1:62" ht="93" hidden="1" customHeight="1" x14ac:dyDescent="0.3">
      <c r="A45" s="137"/>
      <c r="B45" s="135" t="s">
        <v>341</v>
      </c>
      <c r="C45" s="140"/>
      <c r="D45" s="136" t="s">
        <v>76</v>
      </c>
      <c r="E45" s="136"/>
      <c r="F45" s="136"/>
      <c r="G45" s="146"/>
      <c r="H45" s="1"/>
      <c r="I45" s="1"/>
      <c r="J45" s="1"/>
      <c r="K45" s="1"/>
      <c r="L45" s="1"/>
      <c r="M45" s="1"/>
      <c r="N45" s="1"/>
      <c r="O45" s="5"/>
      <c r="P45" s="5"/>
      <c r="Q45" s="5"/>
      <c r="R45" s="5"/>
      <c r="S45" s="5"/>
      <c r="T45" s="5"/>
      <c r="U45" s="141"/>
      <c r="V45" s="142"/>
      <c r="W45" s="142"/>
      <c r="X45" s="142"/>
      <c r="Y45" s="142"/>
      <c r="Z45" s="142"/>
      <c r="AA45" s="142"/>
      <c r="AB45" s="142"/>
      <c r="AC45" s="142"/>
      <c r="AD45" s="142"/>
      <c r="AE45" s="142"/>
      <c r="AF45" s="142"/>
      <c r="AG45" s="142"/>
      <c r="AH45" s="142"/>
      <c r="AI45" s="142"/>
      <c r="AJ45" s="142"/>
      <c r="AK45" s="142"/>
      <c r="AL45" s="7"/>
      <c r="AM45" s="7"/>
      <c r="AN45" s="7"/>
      <c r="AO45" s="7"/>
      <c r="AP45" s="7"/>
      <c r="AQ45" s="7"/>
      <c r="AR45" s="7"/>
      <c r="AS45" s="7"/>
      <c r="AT45" s="7"/>
      <c r="AU45" s="7"/>
      <c r="AV45" s="7"/>
      <c r="AW45" s="7"/>
      <c r="AX45" s="7"/>
      <c r="AY45" s="7"/>
      <c r="AZ45" s="143"/>
      <c r="BA45" s="11"/>
      <c r="BB45" s="11"/>
      <c r="BC45" s="11"/>
      <c r="BD45" s="11"/>
      <c r="BE45" s="11"/>
      <c r="BF45" s="11"/>
      <c r="BG45" s="11"/>
      <c r="BH45" s="11"/>
      <c r="BI45" s="11"/>
      <c r="BJ45" s="11"/>
    </row>
    <row r="46" spans="1:62" ht="93" hidden="1" customHeight="1" x14ac:dyDescent="0.3">
      <c r="A46" s="135"/>
      <c r="B46" s="135" t="s">
        <v>348</v>
      </c>
      <c r="C46" s="140"/>
      <c r="D46" s="136" t="s">
        <v>349</v>
      </c>
      <c r="E46" s="136"/>
      <c r="F46" s="136"/>
      <c r="G46" s="146"/>
      <c r="H46" s="1"/>
      <c r="I46" s="1"/>
      <c r="J46" s="1"/>
      <c r="K46" s="1"/>
      <c r="L46" s="1"/>
      <c r="M46" s="1"/>
      <c r="N46" s="1"/>
      <c r="O46" s="5"/>
      <c r="P46" s="5"/>
      <c r="Q46" s="5"/>
      <c r="R46" s="5"/>
      <c r="S46" s="5"/>
      <c r="T46" s="5"/>
      <c r="U46" s="141"/>
      <c r="V46" s="142"/>
      <c r="W46" s="142"/>
      <c r="X46" s="142"/>
      <c r="Y46" s="142"/>
      <c r="Z46" s="142"/>
      <c r="AA46" s="142"/>
      <c r="AB46" s="142"/>
      <c r="AC46" s="142"/>
      <c r="AD46" s="142"/>
      <c r="AE46" s="142"/>
      <c r="AF46" s="142"/>
      <c r="AG46" s="142"/>
      <c r="AH46" s="142"/>
      <c r="AI46" s="142"/>
      <c r="AJ46" s="142"/>
      <c r="AK46" s="142"/>
      <c r="AL46" s="7"/>
      <c r="AM46" s="7"/>
      <c r="AN46" s="7"/>
      <c r="AO46" s="7"/>
      <c r="AP46" s="7"/>
      <c r="AQ46" s="7"/>
      <c r="AR46" s="7"/>
      <c r="AS46" s="7"/>
      <c r="AT46" s="7"/>
      <c r="AU46" s="7"/>
      <c r="AV46" s="7"/>
      <c r="AW46" s="7"/>
      <c r="AX46" s="7"/>
      <c r="AY46" s="7"/>
      <c r="AZ46" s="143"/>
      <c r="BA46" s="11"/>
      <c r="BB46" s="11"/>
      <c r="BC46" s="11"/>
      <c r="BD46" s="11"/>
      <c r="BE46" s="11"/>
      <c r="BF46" s="11"/>
      <c r="BG46" s="11"/>
      <c r="BH46" s="11"/>
      <c r="BI46" s="11"/>
      <c r="BJ46" s="11"/>
    </row>
    <row r="47" spans="1:62" ht="93" hidden="1" customHeight="1" x14ac:dyDescent="0.3">
      <c r="A47" s="135"/>
      <c r="B47" s="135" t="s">
        <v>314</v>
      </c>
      <c r="C47" s="53"/>
      <c r="D47" s="136" t="s">
        <v>350</v>
      </c>
      <c r="E47" s="136"/>
      <c r="F47" s="136"/>
      <c r="G47" s="146"/>
      <c r="H47" s="1"/>
      <c r="I47" s="1"/>
      <c r="J47" s="1"/>
      <c r="K47" s="1"/>
      <c r="L47" s="1"/>
      <c r="M47" s="1"/>
      <c r="N47" s="1"/>
      <c r="O47" s="5"/>
      <c r="P47" s="5"/>
      <c r="Q47" s="5"/>
      <c r="R47" s="5"/>
      <c r="S47" s="5"/>
      <c r="T47" s="5"/>
      <c r="U47" s="141"/>
      <c r="V47" s="142"/>
      <c r="W47" s="142"/>
      <c r="X47" s="142"/>
      <c r="Y47" s="142"/>
      <c r="Z47" s="142"/>
      <c r="AA47" s="142"/>
      <c r="AB47" s="142"/>
      <c r="AC47" s="142"/>
      <c r="AD47" s="142"/>
      <c r="AE47" s="142"/>
      <c r="AF47" s="142"/>
      <c r="AG47" s="142"/>
      <c r="AH47" s="142"/>
      <c r="AI47" s="142"/>
      <c r="AJ47" s="142"/>
      <c r="AK47" s="142"/>
      <c r="AL47" s="7"/>
      <c r="AM47" s="7"/>
      <c r="AN47" s="7"/>
      <c r="AO47" s="7"/>
      <c r="AP47" s="7"/>
      <c r="AQ47" s="7"/>
      <c r="AR47" s="7"/>
      <c r="AS47" s="7"/>
      <c r="AT47" s="7"/>
      <c r="AU47" s="7"/>
      <c r="AV47" s="7"/>
      <c r="AW47" s="7"/>
      <c r="AX47" s="7"/>
      <c r="AY47" s="7"/>
      <c r="AZ47" s="143"/>
      <c r="BA47" s="11"/>
      <c r="BB47" s="11"/>
      <c r="BC47" s="11"/>
      <c r="BD47" s="11"/>
      <c r="BE47" s="11"/>
      <c r="BF47" s="11"/>
      <c r="BG47" s="11"/>
      <c r="BH47" s="11"/>
      <c r="BI47" s="11"/>
      <c r="BJ47" s="11"/>
    </row>
    <row r="48" spans="1:62" ht="93" hidden="1" customHeight="1" x14ac:dyDescent="0.3">
      <c r="A48" s="135"/>
      <c r="B48" s="135" t="s">
        <v>352</v>
      </c>
      <c r="C48" s="53"/>
      <c r="D48" s="136" t="s">
        <v>353</v>
      </c>
      <c r="E48" s="136"/>
      <c r="F48" s="136"/>
      <c r="G48" s="146"/>
      <c r="H48" s="1"/>
      <c r="I48" s="1"/>
      <c r="J48" s="1"/>
      <c r="K48" s="1"/>
      <c r="L48" s="1"/>
      <c r="M48" s="1"/>
      <c r="N48" s="1"/>
      <c r="O48" s="5"/>
      <c r="P48" s="5"/>
      <c r="Q48" s="5"/>
      <c r="R48" s="5"/>
      <c r="S48" s="5"/>
      <c r="T48" s="5"/>
      <c r="U48" s="141"/>
      <c r="V48" s="142"/>
      <c r="W48" s="142"/>
      <c r="X48" s="142"/>
      <c r="Y48" s="142"/>
      <c r="Z48" s="142"/>
      <c r="AA48" s="142"/>
      <c r="AB48" s="142"/>
      <c r="AC48" s="142"/>
      <c r="AD48" s="142"/>
      <c r="AE48" s="142"/>
      <c r="AF48" s="142"/>
      <c r="AG48" s="142"/>
      <c r="AH48" s="142"/>
      <c r="AI48" s="142"/>
      <c r="AJ48" s="142"/>
      <c r="AK48" s="142"/>
      <c r="AL48" s="7"/>
      <c r="AM48" s="7"/>
      <c r="AN48" s="7"/>
      <c r="AO48" s="7"/>
      <c r="AP48" s="7"/>
      <c r="AQ48" s="7"/>
      <c r="AR48" s="7"/>
      <c r="AS48" s="7"/>
      <c r="AT48" s="7"/>
      <c r="AU48" s="7"/>
      <c r="AV48" s="7"/>
      <c r="AW48" s="7"/>
      <c r="AX48" s="7"/>
      <c r="AY48" s="7"/>
      <c r="AZ48" s="143"/>
      <c r="BA48" s="11"/>
      <c r="BB48" s="11"/>
      <c r="BC48" s="11"/>
      <c r="BD48" s="11"/>
      <c r="BE48" s="11"/>
      <c r="BF48" s="11"/>
      <c r="BG48" s="11"/>
      <c r="BH48" s="11"/>
      <c r="BI48" s="11"/>
      <c r="BJ48" s="11"/>
    </row>
    <row r="49" spans="1:62" ht="93" hidden="1" customHeight="1" x14ac:dyDescent="0.3">
      <c r="A49" s="135"/>
      <c r="B49" s="145" t="s">
        <v>201</v>
      </c>
      <c r="C49" s="53"/>
      <c r="D49" s="136"/>
      <c r="E49" s="136"/>
      <c r="F49" s="136"/>
      <c r="G49" s="146"/>
      <c r="H49" s="1"/>
      <c r="I49" s="1"/>
      <c r="J49" s="1"/>
      <c r="K49" s="1"/>
      <c r="L49" s="1"/>
      <c r="M49" s="1"/>
      <c r="N49" s="1"/>
      <c r="O49" s="5"/>
      <c r="P49" s="5"/>
      <c r="Q49" s="5"/>
      <c r="R49" s="5"/>
      <c r="S49" s="5"/>
      <c r="T49" s="5"/>
      <c r="U49" s="141"/>
      <c r="V49" s="142"/>
      <c r="W49" s="142"/>
      <c r="X49" s="142"/>
      <c r="Y49" s="142"/>
      <c r="Z49" s="142"/>
      <c r="AA49" s="142"/>
      <c r="AB49" s="142"/>
      <c r="AC49" s="142"/>
      <c r="AD49" s="142"/>
      <c r="AE49" s="142"/>
      <c r="AF49" s="142"/>
      <c r="AG49" s="142"/>
      <c r="AH49" s="142"/>
      <c r="AI49" s="142"/>
      <c r="AJ49" s="142"/>
      <c r="AK49" s="142"/>
      <c r="AL49" s="7"/>
      <c r="AM49" s="7"/>
      <c r="AN49" s="7"/>
      <c r="AO49" s="7"/>
      <c r="AP49" s="7"/>
      <c r="AQ49" s="7"/>
      <c r="AR49" s="7"/>
      <c r="AS49" s="7"/>
      <c r="AT49" s="7"/>
      <c r="AU49" s="7"/>
      <c r="AV49" s="7"/>
      <c r="AW49" s="7"/>
      <c r="AX49" s="7"/>
      <c r="AY49" s="7"/>
      <c r="AZ49" s="143"/>
      <c r="BA49" s="11"/>
      <c r="BB49" s="11"/>
      <c r="BC49" s="11"/>
      <c r="BD49" s="11"/>
      <c r="BE49" s="11"/>
      <c r="BF49" s="11"/>
      <c r="BG49" s="11"/>
      <c r="BH49" s="11"/>
      <c r="BI49" s="11"/>
      <c r="BJ49" s="11"/>
    </row>
    <row r="50" spans="1:62" ht="93" hidden="1" customHeight="1" x14ac:dyDescent="0.3">
      <c r="A50" s="150"/>
      <c r="B50" s="151" t="s">
        <v>361</v>
      </c>
      <c r="C50" s="53"/>
      <c r="D50" s="53"/>
      <c r="E50" s="53"/>
      <c r="F50" s="136"/>
      <c r="G50" s="146"/>
      <c r="H50" s="1"/>
      <c r="I50" s="1"/>
      <c r="J50" s="1"/>
      <c r="K50" s="1"/>
      <c r="L50" s="1"/>
      <c r="M50" s="1"/>
      <c r="N50" s="1"/>
      <c r="O50" s="5"/>
      <c r="P50" s="5"/>
      <c r="Q50" s="5"/>
      <c r="R50" s="5"/>
      <c r="S50" s="5"/>
      <c r="T50" s="5"/>
      <c r="U50" s="141"/>
      <c r="V50" s="142"/>
      <c r="W50" s="142"/>
      <c r="X50" s="142"/>
      <c r="Y50" s="142"/>
      <c r="Z50" s="142"/>
      <c r="AA50" s="142"/>
      <c r="AB50" s="142"/>
      <c r="AC50" s="142"/>
      <c r="AD50" s="142"/>
      <c r="AE50" s="142"/>
      <c r="AF50" s="142"/>
      <c r="AG50" s="142"/>
      <c r="AH50" s="142"/>
      <c r="AI50" s="142"/>
      <c r="AJ50" s="142"/>
      <c r="AK50" s="142"/>
      <c r="AL50" s="7"/>
      <c r="AM50" s="7"/>
      <c r="AN50" s="7"/>
      <c r="AO50" s="7"/>
      <c r="AP50" s="7"/>
      <c r="AQ50" s="7"/>
      <c r="AR50" s="7"/>
      <c r="AS50" s="7"/>
      <c r="AT50" s="7"/>
      <c r="AU50" s="7"/>
      <c r="AV50" s="7"/>
      <c r="AW50" s="7"/>
      <c r="AX50" s="7"/>
      <c r="AY50" s="7"/>
      <c r="AZ50" s="143"/>
      <c r="BA50" s="11"/>
      <c r="BB50" s="11"/>
      <c r="BC50" s="11"/>
      <c r="BD50" s="11"/>
      <c r="BE50" s="11"/>
      <c r="BF50" s="11"/>
      <c r="BG50" s="11"/>
      <c r="BH50" s="11"/>
      <c r="BI50" s="11"/>
      <c r="BJ50" s="11"/>
    </row>
    <row r="51" spans="1:62" ht="93" customHeight="1" x14ac:dyDescent="0.3">
      <c r="A51" s="1"/>
      <c r="B51" s="1"/>
      <c r="C51" s="1"/>
      <c r="D51" s="1"/>
      <c r="E51" s="1"/>
      <c r="F51" s="153"/>
      <c r="G51" s="1"/>
      <c r="H51" s="1"/>
      <c r="I51" s="1"/>
      <c r="J51" s="1"/>
      <c r="K51" s="1"/>
      <c r="L51" s="1"/>
      <c r="M51" s="1"/>
      <c r="N51" s="1"/>
      <c r="O51" s="5"/>
      <c r="P51" s="5"/>
      <c r="Q51" s="5"/>
      <c r="R51" s="5"/>
      <c r="S51" s="5"/>
      <c r="T51" s="5"/>
      <c r="U51" s="141"/>
      <c r="V51" s="142"/>
      <c r="W51" s="142"/>
      <c r="X51" s="142"/>
      <c r="Y51" s="142"/>
      <c r="Z51" s="142"/>
      <c r="AA51" s="142"/>
      <c r="AB51" s="142"/>
      <c r="AC51" s="142"/>
      <c r="AD51" s="142"/>
      <c r="AE51" s="142"/>
      <c r="AF51" s="142"/>
      <c r="AG51" s="142"/>
      <c r="AH51" s="142"/>
      <c r="AI51" s="142"/>
      <c r="AJ51" s="142"/>
      <c r="AK51" s="142"/>
      <c r="AL51" s="7"/>
      <c r="AM51" s="7"/>
      <c r="AN51" s="7"/>
      <c r="AO51" s="7"/>
      <c r="AP51" s="7"/>
      <c r="AQ51" s="7"/>
      <c r="AR51" s="7"/>
      <c r="AS51" s="7"/>
      <c r="AT51" s="7"/>
      <c r="AU51" s="7"/>
      <c r="AV51" s="7"/>
      <c r="AW51" s="7"/>
      <c r="AX51" s="7"/>
      <c r="AY51" s="7"/>
      <c r="AZ51" s="143"/>
      <c r="BA51" s="11"/>
      <c r="BB51" s="11"/>
      <c r="BC51" s="11"/>
      <c r="BD51" s="11"/>
      <c r="BE51" s="11"/>
      <c r="BF51" s="11"/>
      <c r="BG51" s="11"/>
      <c r="BH51" s="11"/>
      <c r="BI51" s="11"/>
      <c r="BJ51" s="11"/>
    </row>
    <row r="52" spans="1:62" ht="15.75" customHeight="1" x14ac:dyDescent="0.3">
      <c r="A52" s="1"/>
      <c r="B52" s="1"/>
      <c r="C52" s="1"/>
      <c r="D52" s="1"/>
      <c r="E52" s="1"/>
      <c r="F52" s="1"/>
      <c r="G52" s="1"/>
      <c r="H52" s="1"/>
      <c r="I52" s="1"/>
      <c r="J52" s="1"/>
      <c r="K52" s="1"/>
      <c r="L52" s="1"/>
      <c r="M52" s="1"/>
      <c r="N52" s="1"/>
      <c r="O52" s="5"/>
      <c r="P52" s="5"/>
      <c r="Q52" s="5"/>
      <c r="R52" s="5"/>
      <c r="S52" s="5"/>
      <c r="T52" s="5"/>
      <c r="U52" s="5"/>
      <c r="V52" s="1"/>
      <c r="W52" s="1"/>
      <c r="X52" s="1"/>
      <c r="Y52" s="1"/>
      <c r="Z52" s="1"/>
      <c r="AA52" s="1"/>
      <c r="AB52" s="1"/>
      <c r="AC52" s="1"/>
      <c r="AD52" s="1"/>
      <c r="AE52" s="1"/>
      <c r="AF52" s="1"/>
      <c r="AG52" s="1"/>
      <c r="AH52" s="1"/>
      <c r="AI52" s="1"/>
      <c r="AJ52" s="1"/>
      <c r="AK52" s="1"/>
      <c r="AL52" s="7"/>
      <c r="AM52" s="7"/>
      <c r="AN52" s="7"/>
      <c r="AO52" s="7"/>
      <c r="AP52" s="7"/>
      <c r="AQ52" s="7"/>
      <c r="AR52" s="7"/>
      <c r="AS52" s="7"/>
      <c r="AT52" s="7"/>
      <c r="AU52" s="7"/>
      <c r="AV52" s="7"/>
      <c r="AW52" s="7"/>
      <c r="AX52" s="7"/>
      <c r="AY52" s="7"/>
      <c r="AZ52" s="7"/>
      <c r="BA52" s="1"/>
      <c r="BB52" s="1"/>
      <c r="BC52" s="1"/>
      <c r="BD52" s="1"/>
      <c r="BE52" s="1"/>
      <c r="BF52" s="1"/>
      <c r="BG52" s="1"/>
      <c r="BH52" s="1"/>
      <c r="BI52" s="1"/>
      <c r="BJ52" s="1"/>
    </row>
    <row r="53" spans="1:62" ht="15.75" customHeight="1" x14ac:dyDescent="0.3">
      <c r="A53" s="1"/>
      <c r="B53" s="1"/>
      <c r="C53" s="1"/>
      <c r="D53" s="1"/>
      <c r="E53" s="1"/>
      <c r="F53" s="1"/>
      <c r="G53" s="1"/>
      <c r="H53" s="1"/>
      <c r="I53" s="1"/>
      <c r="J53" s="1"/>
      <c r="K53" s="1"/>
      <c r="L53" s="1"/>
      <c r="M53" s="1"/>
      <c r="N53" s="1"/>
      <c r="O53" s="5"/>
      <c r="P53" s="5"/>
      <c r="Q53" s="5"/>
      <c r="R53" s="5"/>
      <c r="S53" s="5"/>
      <c r="T53" s="5"/>
      <c r="U53" s="5"/>
      <c r="V53" s="1"/>
      <c r="W53" s="1"/>
      <c r="X53" s="1"/>
      <c r="Y53" s="1"/>
      <c r="Z53" s="1"/>
      <c r="AA53" s="1"/>
      <c r="AB53" s="1"/>
      <c r="AC53" s="1"/>
      <c r="AD53" s="1"/>
      <c r="AE53" s="1"/>
      <c r="AF53" s="1"/>
      <c r="AG53" s="1"/>
      <c r="AH53" s="1"/>
      <c r="AI53" s="1"/>
      <c r="AJ53" s="1"/>
      <c r="AK53" s="1"/>
      <c r="AL53" s="7"/>
      <c r="AM53" s="7"/>
      <c r="AN53" s="7"/>
      <c r="AO53" s="7"/>
      <c r="AP53" s="7"/>
      <c r="AQ53" s="7"/>
      <c r="AR53" s="7"/>
      <c r="AS53" s="7"/>
      <c r="AT53" s="7"/>
      <c r="AU53" s="7"/>
      <c r="AV53" s="7"/>
      <c r="AW53" s="7"/>
      <c r="AX53" s="7"/>
      <c r="AY53" s="7"/>
      <c r="AZ53" s="7"/>
      <c r="BA53" s="1"/>
      <c r="BB53" s="1"/>
      <c r="BC53" s="1"/>
      <c r="BD53" s="1"/>
      <c r="BE53" s="1"/>
      <c r="BF53" s="1"/>
      <c r="BG53" s="1"/>
      <c r="BH53" s="1"/>
      <c r="BI53" s="1"/>
      <c r="BJ53" s="1"/>
    </row>
    <row r="54" spans="1:62" ht="15.75" customHeight="1" x14ac:dyDescent="0.3">
      <c r="A54" s="1"/>
      <c r="B54" s="1"/>
      <c r="C54" s="1"/>
      <c r="D54" s="1"/>
      <c r="E54" s="1"/>
      <c r="F54" s="1"/>
      <c r="G54" s="1"/>
      <c r="H54" s="1"/>
      <c r="I54" s="1"/>
      <c r="J54" s="1"/>
      <c r="K54" s="1"/>
      <c r="L54" s="1"/>
      <c r="M54" s="1"/>
      <c r="N54" s="1"/>
      <c r="O54" s="5"/>
      <c r="P54" s="5"/>
      <c r="Q54" s="5"/>
      <c r="R54" s="5"/>
      <c r="S54" s="5"/>
      <c r="T54" s="5"/>
      <c r="U54" s="5"/>
      <c r="V54" s="1"/>
      <c r="W54" s="1"/>
      <c r="X54" s="1"/>
      <c r="Y54" s="1"/>
      <c r="Z54" s="1"/>
      <c r="AA54" s="1"/>
      <c r="AB54" s="1"/>
      <c r="AC54" s="1"/>
      <c r="AD54" s="1"/>
      <c r="AE54" s="1"/>
      <c r="AF54" s="1"/>
      <c r="AG54" s="1"/>
      <c r="AH54" s="1"/>
      <c r="AI54" s="1"/>
      <c r="AJ54" s="1"/>
      <c r="AK54" s="1"/>
      <c r="AL54" s="7"/>
      <c r="AM54" s="7"/>
      <c r="AN54" s="7"/>
      <c r="AO54" s="7"/>
      <c r="AP54" s="7"/>
      <c r="AQ54" s="7"/>
      <c r="AR54" s="7"/>
      <c r="AS54" s="7"/>
      <c r="AT54" s="7"/>
      <c r="AU54" s="7"/>
      <c r="AV54" s="7"/>
      <c r="AW54" s="7"/>
      <c r="AX54" s="7"/>
      <c r="AY54" s="7"/>
      <c r="AZ54" s="7"/>
      <c r="BA54" s="1"/>
      <c r="BB54" s="1"/>
      <c r="BC54" s="1"/>
      <c r="BD54" s="1"/>
      <c r="BE54" s="1"/>
      <c r="BF54" s="1"/>
      <c r="BG54" s="1"/>
      <c r="BH54" s="1"/>
      <c r="BI54" s="1"/>
      <c r="BJ54" s="1"/>
    </row>
    <row r="55" spans="1:62" ht="15.75" customHeight="1" x14ac:dyDescent="0.3">
      <c r="A55" s="1"/>
      <c r="B55" s="1"/>
      <c r="C55" s="1"/>
      <c r="D55" s="1"/>
      <c r="E55" s="1"/>
      <c r="F55" s="1"/>
      <c r="G55" s="1"/>
      <c r="H55" s="1"/>
      <c r="I55" s="1"/>
      <c r="J55" s="1"/>
      <c r="K55" s="1"/>
      <c r="L55" s="1"/>
      <c r="M55" s="1"/>
      <c r="N55" s="1"/>
      <c r="O55" s="5"/>
      <c r="P55" s="5"/>
      <c r="Q55" s="5"/>
      <c r="R55" s="5"/>
      <c r="S55" s="5"/>
      <c r="T55" s="5"/>
      <c r="U55" s="5"/>
      <c r="V55" s="1"/>
      <c r="W55" s="1"/>
      <c r="X55" s="1"/>
      <c r="Y55" s="1"/>
      <c r="Z55" s="1"/>
      <c r="AA55" s="1"/>
      <c r="AB55" s="1"/>
      <c r="AC55" s="1"/>
      <c r="AD55" s="1"/>
      <c r="AE55" s="1"/>
      <c r="AF55" s="1"/>
      <c r="AG55" s="1"/>
      <c r="AH55" s="1"/>
      <c r="AI55" s="1"/>
      <c r="AJ55" s="1"/>
      <c r="AK55" s="1"/>
      <c r="AL55" s="7"/>
      <c r="AM55" s="7"/>
      <c r="AN55" s="7"/>
      <c r="AO55" s="7"/>
      <c r="AP55" s="7"/>
      <c r="AQ55" s="7"/>
      <c r="AR55" s="7"/>
      <c r="AS55" s="7"/>
      <c r="AT55" s="7"/>
      <c r="AU55" s="7"/>
      <c r="AV55" s="7"/>
      <c r="AW55" s="7"/>
      <c r="AX55" s="7"/>
      <c r="AY55" s="7"/>
      <c r="AZ55" s="7"/>
      <c r="BA55" s="1"/>
      <c r="BB55" s="1"/>
      <c r="BC55" s="1"/>
      <c r="BD55" s="1"/>
      <c r="BE55" s="1"/>
      <c r="BF55" s="1"/>
      <c r="BG55" s="1"/>
      <c r="BH55" s="1"/>
      <c r="BI55" s="1"/>
      <c r="BJ55" s="1"/>
    </row>
    <row r="56" spans="1:62" ht="15.75" customHeight="1" x14ac:dyDescent="0.3">
      <c r="A56" s="1"/>
      <c r="B56" s="1"/>
      <c r="C56" s="1"/>
      <c r="D56" s="1"/>
      <c r="E56" s="1"/>
      <c r="F56" s="1"/>
      <c r="G56" s="1"/>
      <c r="H56" s="1"/>
      <c r="I56" s="1"/>
      <c r="J56" s="1"/>
      <c r="K56" s="1"/>
      <c r="L56" s="1"/>
      <c r="M56" s="1"/>
      <c r="N56" s="1"/>
      <c r="O56" s="5"/>
      <c r="P56" s="5"/>
      <c r="Q56" s="5"/>
      <c r="R56" s="5"/>
      <c r="S56" s="5"/>
      <c r="T56" s="5"/>
      <c r="U56" s="5"/>
      <c r="V56" s="1"/>
      <c r="W56" s="1"/>
      <c r="X56" s="1"/>
      <c r="Y56" s="1"/>
      <c r="Z56" s="1"/>
      <c r="AA56" s="1"/>
      <c r="AB56" s="1"/>
      <c r="AC56" s="1"/>
      <c r="AD56" s="1"/>
      <c r="AE56" s="1"/>
      <c r="AF56" s="1"/>
      <c r="AG56" s="1"/>
      <c r="AH56" s="1"/>
      <c r="AI56" s="1"/>
      <c r="AJ56" s="1"/>
      <c r="AK56" s="1"/>
      <c r="AL56" s="7"/>
      <c r="AM56" s="7"/>
      <c r="AN56" s="7"/>
      <c r="AO56" s="7"/>
      <c r="AP56" s="7"/>
      <c r="AQ56" s="7"/>
      <c r="AR56" s="7"/>
      <c r="AS56" s="7"/>
      <c r="AT56" s="7"/>
      <c r="AU56" s="7"/>
      <c r="AV56" s="7"/>
      <c r="AW56" s="7"/>
      <c r="AX56" s="7"/>
      <c r="AY56" s="7"/>
      <c r="AZ56" s="7"/>
      <c r="BA56" s="1"/>
      <c r="BB56" s="1"/>
      <c r="BC56" s="1"/>
      <c r="BD56" s="1"/>
      <c r="BE56" s="1"/>
      <c r="BF56" s="1"/>
      <c r="BG56" s="1"/>
      <c r="BH56" s="1"/>
      <c r="BI56" s="1"/>
      <c r="BJ56" s="1"/>
    </row>
    <row r="57" spans="1:62" ht="15.75" customHeight="1" x14ac:dyDescent="0.3">
      <c r="A57" s="1"/>
      <c r="B57" s="1"/>
      <c r="C57" s="1"/>
      <c r="D57" s="1"/>
      <c r="E57" s="1"/>
      <c r="F57" s="1"/>
      <c r="G57" s="1"/>
      <c r="H57" s="1"/>
      <c r="I57" s="1"/>
      <c r="J57" s="1"/>
      <c r="K57" s="1"/>
      <c r="L57" s="1"/>
      <c r="M57" s="1"/>
      <c r="N57" s="1"/>
      <c r="O57" s="5"/>
      <c r="P57" s="5"/>
      <c r="Q57" s="5"/>
      <c r="R57" s="5"/>
      <c r="S57" s="5"/>
      <c r="T57" s="5"/>
      <c r="U57" s="5"/>
      <c r="V57" s="1"/>
      <c r="W57" s="1"/>
      <c r="X57" s="1"/>
      <c r="Y57" s="1"/>
      <c r="Z57" s="1"/>
      <c r="AA57" s="1"/>
      <c r="AB57" s="1"/>
      <c r="AC57" s="1"/>
      <c r="AD57" s="1"/>
      <c r="AE57" s="1"/>
      <c r="AF57" s="1"/>
      <c r="AG57" s="1"/>
      <c r="AH57" s="1"/>
      <c r="AI57" s="1"/>
      <c r="AJ57" s="1"/>
      <c r="AK57" s="1"/>
      <c r="AL57" s="7"/>
      <c r="AM57" s="7"/>
      <c r="AN57" s="7"/>
      <c r="AO57" s="7"/>
      <c r="AP57" s="7"/>
      <c r="AQ57" s="7"/>
      <c r="AR57" s="7"/>
      <c r="AS57" s="7"/>
      <c r="AT57" s="7"/>
      <c r="AU57" s="7"/>
      <c r="AV57" s="7"/>
      <c r="AW57" s="7"/>
      <c r="AX57" s="7"/>
      <c r="AY57" s="7"/>
      <c r="AZ57" s="7"/>
      <c r="BA57" s="1"/>
      <c r="BB57" s="1"/>
      <c r="BC57" s="1"/>
      <c r="BD57" s="1"/>
      <c r="BE57" s="1"/>
      <c r="BF57" s="1"/>
      <c r="BG57" s="1"/>
      <c r="BH57" s="1"/>
      <c r="BI57" s="1"/>
      <c r="BJ57" s="1"/>
    </row>
    <row r="58" spans="1:62" ht="15.75" customHeight="1" x14ac:dyDescent="0.3">
      <c r="A58" s="1"/>
      <c r="B58" s="1"/>
      <c r="C58" s="1"/>
      <c r="D58" s="1"/>
      <c r="E58" s="1"/>
      <c r="F58" s="1"/>
      <c r="G58" s="1"/>
      <c r="H58" s="1"/>
      <c r="I58" s="1"/>
      <c r="J58" s="1"/>
      <c r="K58" s="1"/>
      <c r="L58" s="1"/>
      <c r="M58" s="1"/>
      <c r="N58" s="1"/>
      <c r="O58" s="5"/>
      <c r="P58" s="5"/>
      <c r="Q58" s="5"/>
      <c r="R58" s="5"/>
      <c r="S58" s="5"/>
      <c r="T58" s="5"/>
      <c r="U58" s="5"/>
      <c r="V58" s="1"/>
      <c r="W58" s="1"/>
      <c r="X58" s="1"/>
      <c r="Y58" s="1"/>
      <c r="Z58" s="1"/>
      <c r="AA58" s="1"/>
      <c r="AB58" s="1"/>
      <c r="AC58" s="1"/>
      <c r="AD58" s="1"/>
      <c r="AE58" s="1"/>
      <c r="AF58" s="1"/>
      <c r="AG58" s="1"/>
      <c r="AH58" s="1"/>
      <c r="AI58" s="1"/>
      <c r="AJ58" s="1"/>
      <c r="AK58" s="1"/>
      <c r="AL58" s="7"/>
      <c r="AM58" s="7"/>
      <c r="AN58" s="7"/>
      <c r="AO58" s="7"/>
      <c r="AP58" s="7"/>
      <c r="AQ58" s="7"/>
      <c r="AR58" s="7"/>
      <c r="AS58" s="7"/>
      <c r="AT58" s="7"/>
      <c r="AU58" s="7"/>
      <c r="AV58" s="7"/>
      <c r="AW58" s="7"/>
      <c r="AX58" s="7"/>
      <c r="AY58" s="7"/>
      <c r="AZ58" s="7"/>
      <c r="BA58" s="1"/>
      <c r="BB58" s="1"/>
      <c r="BC58" s="1"/>
      <c r="BD58" s="1"/>
      <c r="BE58" s="1"/>
      <c r="BF58" s="1"/>
      <c r="BG58" s="1"/>
      <c r="BH58" s="1"/>
      <c r="BI58" s="1"/>
      <c r="BJ58" s="1"/>
    </row>
    <row r="59" spans="1:62" ht="15.75" customHeight="1" x14ac:dyDescent="0.3">
      <c r="A59" s="1"/>
      <c r="B59" s="1"/>
      <c r="C59" s="1"/>
      <c r="D59" s="1"/>
      <c r="E59" s="1"/>
      <c r="F59" s="1"/>
      <c r="G59" s="1"/>
      <c r="H59" s="1"/>
      <c r="I59" s="1"/>
      <c r="J59" s="1"/>
      <c r="K59" s="1"/>
      <c r="L59" s="1"/>
      <c r="M59" s="1"/>
      <c r="N59" s="1"/>
      <c r="O59" s="5"/>
      <c r="P59" s="5"/>
      <c r="Q59" s="5"/>
      <c r="R59" s="5"/>
      <c r="S59" s="5"/>
      <c r="T59" s="5"/>
      <c r="U59" s="5"/>
      <c r="V59" s="1"/>
      <c r="W59" s="1"/>
      <c r="X59" s="1"/>
      <c r="Y59" s="1"/>
      <c r="Z59" s="1"/>
      <c r="AA59" s="1"/>
      <c r="AB59" s="1"/>
      <c r="AC59" s="1"/>
      <c r="AD59" s="1"/>
      <c r="AE59" s="1"/>
      <c r="AF59" s="1"/>
      <c r="AG59" s="1"/>
      <c r="AH59" s="1"/>
      <c r="AI59" s="1"/>
      <c r="AJ59" s="1"/>
      <c r="AK59" s="1"/>
      <c r="AL59" s="7"/>
      <c r="AM59" s="7"/>
      <c r="AN59" s="7"/>
      <c r="AO59" s="7"/>
      <c r="AP59" s="7"/>
      <c r="AQ59" s="7"/>
      <c r="AR59" s="7"/>
      <c r="AS59" s="7"/>
      <c r="AT59" s="7"/>
      <c r="AU59" s="7"/>
      <c r="AV59" s="7"/>
      <c r="AW59" s="7"/>
      <c r="AX59" s="7"/>
      <c r="AY59" s="7"/>
      <c r="AZ59" s="7"/>
      <c r="BA59" s="1"/>
      <c r="BB59" s="1"/>
      <c r="BC59" s="1"/>
      <c r="BD59" s="1"/>
      <c r="BE59" s="1"/>
      <c r="BF59" s="1"/>
      <c r="BG59" s="1"/>
      <c r="BH59" s="1"/>
      <c r="BI59" s="1"/>
      <c r="BJ59" s="1"/>
    </row>
    <row r="60" spans="1:62" ht="15.75" customHeight="1" x14ac:dyDescent="0.3">
      <c r="A60" s="1"/>
      <c r="B60" s="1"/>
      <c r="C60" s="1"/>
      <c r="D60" s="1"/>
      <c r="E60" s="1"/>
      <c r="F60" s="1"/>
      <c r="G60" s="1"/>
      <c r="H60" s="1"/>
      <c r="I60" s="1"/>
      <c r="J60" s="1"/>
      <c r="K60" s="1"/>
      <c r="L60" s="1"/>
      <c r="M60" s="1"/>
      <c r="N60" s="1"/>
      <c r="O60" s="5"/>
      <c r="P60" s="5"/>
      <c r="Q60" s="5"/>
      <c r="R60" s="5"/>
      <c r="S60" s="5"/>
      <c r="T60" s="5"/>
      <c r="U60" s="5"/>
      <c r="V60" s="1"/>
      <c r="W60" s="1"/>
      <c r="X60" s="1"/>
      <c r="Y60" s="1"/>
      <c r="Z60" s="1"/>
      <c r="AA60" s="1"/>
      <c r="AB60" s="1"/>
      <c r="AC60" s="1"/>
      <c r="AD60" s="1"/>
      <c r="AE60" s="1"/>
      <c r="AF60" s="1"/>
      <c r="AG60" s="1"/>
      <c r="AH60" s="1"/>
      <c r="AI60" s="1"/>
      <c r="AJ60" s="1"/>
      <c r="AK60" s="1"/>
      <c r="AL60" s="7"/>
      <c r="AM60" s="7"/>
      <c r="AN60" s="7"/>
      <c r="AO60" s="7"/>
      <c r="AP60" s="7"/>
      <c r="AQ60" s="7"/>
      <c r="AR60" s="7"/>
      <c r="AS60" s="7"/>
      <c r="AT60" s="7"/>
      <c r="AU60" s="7"/>
      <c r="AV60" s="7"/>
      <c r="AW60" s="7"/>
      <c r="AX60" s="7"/>
      <c r="AY60" s="7"/>
      <c r="AZ60" s="7"/>
      <c r="BA60" s="1"/>
      <c r="BB60" s="1"/>
      <c r="BC60" s="1"/>
      <c r="BD60" s="1"/>
      <c r="BE60" s="1"/>
      <c r="BF60" s="1"/>
      <c r="BG60" s="1"/>
      <c r="BH60" s="1"/>
      <c r="BI60" s="1"/>
      <c r="BJ60" s="1"/>
    </row>
    <row r="61" spans="1:62" ht="15.75" customHeight="1" x14ac:dyDescent="0.3">
      <c r="A61" s="1"/>
      <c r="B61" s="1"/>
      <c r="C61" s="1"/>
      <c r="D61" s="1"/>
      <c r="E61" s="1"/>
      <c r="F61" s="1"/>
      <c r="G61" s="1"/>
      <c r="H61" s="1"/>
      <c r="I61" s="1"/>
      <c r="J61" s="1"/>
      <c r="K61" s="1"/>
      <c r="L61" s="1"/>
      <c r="M61" s="1"/>
      <c r="N61" s="1"/>
      <c r="O61" s="5"/>
      <c r="P61" s="5"/>
      <c r="Q61" s="5"/>
      <c r="R61" s="5"/>
      <c r="S61" s="5"/>
      <c r="T61" s="5"/>
      <c r="U61" s="5"/>
      <c r="V61" s="1"/>
      <c r="W61" s="1"/>
      <c r="X61" s="1"/>
      <c r="Y61" s="1"/>
      <c r="Z61" s="1"/>
      <c r="AA61" s="1"/>
      <c r="AB61" s="1"/>
      <c r="AC61" s="1"/>
      <c r="AD61" s="1"/>
      <c r="AE61" s="1"/>
      <c r="AF61" s="1"/>
      <c r="AG61" s="1"/>
      <c r="AH61" s="1"/>
      <c r="AI61" s="1"/>
      <c r="AJ61" s="1"/>
      <c r="AK61" s="1"/>
      <c r="AL61" s="7"/>
      <c r="AM61" s="7"/>
      <c r="AN61" s="7"/>
      <c r="AO61" s="7"/>
      <c r="AP61" s="7"/>
      <c r="AQ61" s="7"/>
      <c r="AR61" s="7"/>
      <c r="AS61" s="7"/>
      <c r="AT61" s="7"/>
      <c r="AU61" s="7"/>
      <c r="AV61" s="7"/>
      <c r="AW61" s="7"/>
      <c r="AX61" s="7"/>
      <c r="AY61" s="7"/>
      <c r="AZ61" s="7"/>
      <c r="BA61" s="1"/>
      <c r="BB61" s="1"/>
      <c r="BC61" s="1"/>
      <c r="BD61" s="1"/>
      <c r="BE61" s="1"/>
      <c r="BF61" s="1"/>
      <c r="BG61" s="1"/>
      <c r="BH61" s="1"/>
      <c r="BI61" s="1"/>
      <c r="BJ61" s="1"/>
    </row>
    <row r="62" spans="1:62" ht="15.75" customHeight="1" x14ac:dyDescent="0.3">
      <c r="A62" s="1"/>
      <c r="B62" s="1"/>
      <c r="C62" s="1"/>
      <c r="D62" s="1"/>
      <c r="E62" s="1"/>
      <c r="F62" s="1"/>
      <c r="G62" s="1"/>
      <c r="H62" s="1"/>
      <c r="I62" s="1"/>
      <c r="J62" s="1"/>
      <c r="K62" s="1"/>
      <c r="L62" s="1"/>
      <c r="M62" s="1"/>
      <c r="N62" s="1"/>
      <c r="O62" s="5"/>
      <c r="P62" s="5"/>
      <c r="Q62" s="5"/>
      <c r="R62" s="5"/>
      <c r="S62" s="5"/>
      <c r="T62" s="5"/>
      <c r="U62" s="5"/>
      <c r="V62" s="1"/>
      <c r="W62" s="1"/>
      <c r="X62" s="1"/>
      <c r="Y62" s="1"/>
      <c r="Z62" s="1"/>
      <c r="AA62" s="1"/>
      <c r="AB62" s="1"/>
      <c r="AC62" s="1"/>
      <c r="AD62" s="1"/>
      <c r="AE62" s="1"/>
      <c r="AF62" s="1"/>
      <c r="AG62" s="1"/>
      <c r="AH62" s="1"/>
      <c r="AI62" s="1"/>
      <c r="AJ62" s="1"/>
      <c r="AK62" s="1"/>
      <c r="AL62" s="7"/>
      <c r="AM62" s="7"/>
      <c r="AN62" s="7"/>
      <c r="AO62" s="7"/>
      <c r="AP62" s="7"/>
      <c r="AQ62" s="7"/>
      <c r="AR62" s="7"/>
      <c r="AS62" s="7"/>
      <c r="AT62" s="7"/>
      <c r="AU62" s="7"/>
      <c r="AV62" s="7"/>
      <c r="AW62" s="7"/>
      <c r="AX62" s="7"/>
      <c r="AY62" s="7"/>
      <c r="AZ62" s="7"/>
      <c r="BA62" s="1"/>
      <c r="BB62" s="1"/>
      <c r="BC62" s="1"/>
      <c r="BD62" s="1"/>
      <c r="BE62" s="1"/>
      <c r="BF62" s="1"/>
      <c r="BG62" s="1"/>
      <c r="BH62" s="1"/>
      <c r="BI62" s="1"/>
      <c r="BJ62" s="1"/>
    </row>
    <row r="63" spans="1:62" ht="15.75" customHeight="1" x14ac:dyDescent="0.3">
      <c r="A63" s="1"/>
      <c r="B63" s="1"/>
      <c r="C63" s="1"/>
      <c r="D63" s="1"/>
      <c r="E63" s="1"/>
      <c r="F63" s="1"/>
      <c r="G63" s="1"/>
      <c r="H63" s="1"/>
      <c r="I63" s="1"/>
      <c r="J63" s="1"/>
      <c r="K63" s="1"/>
      <c r="L63" s="1"/>
      <c r="M63" s="1"/>
      <c r="N63" s="1"/>
      <c r="O63" s="5"/>
      <c r="P63" s="5"/>
      <c r="Q63" s="5"/>
      <c r="R63" s="5"/>
      <c r="S63" s="5"/>
      <c r="T63" s="5"/>
      <c r="U63" s="5"/>
      <c r="V63" s="1"/>
      <c r="W63" s="1"/>
      <c r="X63" s="1"/>
      <c r="Y63" s="1"/>
      <c r="Z63" s="1"/>
      <c r="AA63" s="1"/>
      <c r="AB63" s="1"/>
      <c r="AC63" s="1"/>
      <c r="AD63" s="1"/>
      <c r="AE63" s="1"/>
      <c r="AF63" s="1"/>
      <c r="AG63" s="1"/>
      <c r="AH63" s="1"/>
      <c r="AI63" s="1"/>
      <c r="AJ63" s="1"/>
      <c r="AK63" s="1"/>
      <c r="AL63" s="7"/>
      <c r="AM63" s="7"/>
      <c r="AN63" s="7"/>
      <c r="AO63" s="7"/>
      <c r="AP63" s="7"/>
      <c r="AQ63" s="7"/>
      <c r="AR63" s="7"/>
      <c r="AS63" s="7"/>
      <c r="AT63" s="7"/>
      <c r="AU63" s="7"/>
      <c r="AV63" s="7"/>
      <c r="AW63" s="7"/>
      <c r="AX63" s="7"/>
      <c r="AY63" s="7"/>
      <c r="AZ63" s="7"/>
      <c r="BA63" s="1"/>
      <c r="BB63" s="1"/>
      <c r="BC63" s="1"/>
      <c r="BD63" s="1"/>
      <c r="BE63" s="1"/>
      <c r="BF63" s="1"/>
      <c r="BG63" s="1"/>
      <c r="BH63" s="1"/>
      <c r="BI63" s="1"/>
      <c r="BJ63" s="1"/>
    </row>
    <row r="64" spans="1:62" ht="15.75" customHeight="1" x14ac:dyDescent="0.3">
      <c r="A64" s="1"/>
      <c r="B64" s="1"/>
      <c r="C64" s="1"/>
      <c r="D64" s="1"/>
      <c r="E64" s="1"/>
      <c r="F64" s="1"/>
      <c r="G64" s="1"/>
      <c r="H64" s="1"/>
      <c r="I64" s="1"/>
      <c r="J64" s="1"/>
      <c r="K64" s="1"/>
      <c r="L64" s="1"/>
      <c r="M64" s="1"/>
      <c r="N64" s="1"/>
      <c r="O64" s="5"/>
      <c r="P64" s="5"/>
      <c r="Q64" s="5"/>
      <c r="R64" s="5"/>
      <c r="S64" s="5"/>
      <c r="T64" s="5"/>
      <c r="U64" s="5"/>
      <c r="V64" s="1"/>
      <c r="W64" s="1"/>
      <c r="X64" s="1"/>
      <c r="Y64" s="1"/>
      <c r="Z64" s="1"/>
      <c r="AA64" s="1"/>
      <c r="AB64" s="1"/>
      <c r="AC64" s="1"/>
      <c r="AD64" s="1"/>
      <c r="AE64" s="1"/>
      <c r="AF64" s="1"/>
      <c r="AG64" s="1"/>
      <c r="AH64" s="1"/>
      <c r="AI64" s="1"/>
      <c r="AJ64" s="1"/>
      <c r="AK64" s="1"/>
      <c r="AL64" s="7"/>
      <c r="AM64" s="7"/>
      <c r="AN64" s="7"/>
      <c r="AO64" s="7"/>
      <c r="AP64" s="7"/>
      <c r="AQ64" s="7"/>
      <c r="AR64" s="7"/>
      <c r="AS64" s="7"/>
      <c r="AT64" s="7"/>
      <c r="AU64" s="7"/>
      <c r="AV64" s="7"/>
      <c r="AW64" s="7"/>
      <c r="AX64" s="7"/>
      <c r="AY64" s="7"/>
      <c r="AZ64" s="7"/>
      <c r="BA64" s="1"/>
      <c r="BB64" s="1"/>
      <c r="BC64" s="1"/>
      <c r="BD64" s="1"/>
      <c r="BE64" s="1"/>
      <c r="BF64" s="1"/>
      <c r="BG64" s="1"/>
      <c r="BH64" s="1"/>
      <c r="BI64" s="1"/>
      <c r="BJ64" s="1"/>
    </row>
    <row r="65" spans="1:62" ht="15.75" customHeight="1" x14ac:dyDescent="0.3">
      <c r="A65" s="1"/>
      <c r="B65" s="1"/>
      <c r="C65" s="1"/>
      <c r="D65" s="1"/>
      <c r="E65" s="1"/>
      <c r="F65" s="1"/>
      <c r="G65" s="1"/>
      <c r="H65" s="1"/>
      <c r="I65" s="1"/>
      <c r="J65" s="1"/>
      <c r="K65" s="1"/>
      <c r="L65" s="1"/>
      <c r="M65" s="1"/>
      <c r="N65" s="1"/>
      <c r="O65" s="5"/>
      <c r="P65" s="5"/>
      <c r="Q65" s="5"/>
      <c r="R65" s="5"/>
      <c r="S65" s="5"/>
      <c r="T65" s="5"/>
      <c r="U65" s="5"/>
      <c r="V65" s="1"/>
      <c r="W65" s="1"/>
      <c r="X65" s="1"/>
      <c r="Y65" s="1"/>
      <c r="Z65" s="1"/>
      <c r="AA65" s="1"/>
      <c r="AB65" s="1"/>
      <c r="AC65" s="1"/>
      <c r="AD65" s="1"/>
      <c r="AE65" s="1"/>
      <c r="AF65" s="1"/>
      <c r="AG65" s="1"/>
      <c r="AH65" s="1"/>
      <c r="AI65" s="1"/>
      <c r="AJ65" s="1"/>
      <c r="AK65" s="1"/>
      <c r="AL65" s="7"/>
      <c r="AM65" s="7"/>
      <c r="AN65" s="7"/>
      <c r="AO65" s="7"/>
      <c r="AP65" s="7"/>
      <c r="AQ65" s="7"/>
      <c r="AR65" s="7"/>
      <c r="AS65" s="7"/>
      <c r="AT65" s="7"/>
      <c r="AU65" s="7"/>
      <c r="AV65" s="7"/>
      <c r="AW65" s="7"/>
      <c r="AX65" s="7"/>
      <c r="AY65" s="7"/>
      <c r="AZ65" s="7"/>
      <c r="BA65" s="1"/>
      <c r="BB65" s="1"/>
      <c r="BC65" s="1"/>
      <c r="BD65" s="1"/>
      <c r="BE65" s="1"/>
      <c r="BF65" s="1"/>
      <c r="BG65" s="1"/>
      <c r="BH65" s="1"/>
      <c r="BI65" s="1"/>
      <c r="BJ65" s="1"/>
    </row>
    <row r="66" spans="1:62" ht="15.75" customHeight="1" x14ac:dyDescent="0.3">
      <c r="A66" s="1"/>
      <c r="B66" s="1"/>
      <c r="C66" s="1"/>
      <c r="D66" s="1"/>
      <c r="E66" s="1"/>
      <c r="F66" s="1"/>
      <c r="G66" s="1"/>
      <c r="H66" s="1"/>
      <c r="I66" s="1"/>
      <c r="J66" s="1"/>
      <c r="K66" s="1"/>
      <c r="L66" s="1"/>
      <c r="M66" s="1"/>
      <c r="N66" s="1"/>
      <c r="O66" s="5"/>
      <c r="P66" s="5"/>
      <c r="Q66" s="5"/>
      <c r="R66" s="5"/>
      <c r="S66" s="5"/>
      <c r="T66" s="5"/>
      <c r="U66" s="5"/>
      <c r="V66" s="1"/>
      <c r="W66" s="1"/>
      <c r="X66" s="1"/>
      <c r="Y66" s="1"/>
      <c r="Z66" s="1"/>
      <c r="AA66" s="1"/>
      <c r="AB66" s="1"/>
      <c r="AC66" s="1"/>
      <c r="AD66" s="1"/>
      <c r="AE66" s="1"/>
      <c r="AF66" s="1"/>
      <c r="AG66" s="1"/>
      <c r="AH66" s="1"/>
      <c r="AI66" s="1"/>
      <c r="AJ66" s="1"/>
      <c r="AK66" s="1"/>
      <c r="AL66" s="7"/>
      <c r="AM66" s="7"/>
      <c r="AN66" s="7"/>
      <c r="AO66" s="7"/>
      <c r="AP66" s="7"/>
      <c r="AQ66" s="7"/>
      <c r="AR66" s="7"/>
      <c r="AS66" s="7"/>
      <c r="AT66" s="7"/>
      <c r="AU66" s="7"/>
      <c r="AV66" s="7"/>
      <c r="AW66" s="7"/>
      <c r="AX66" s="7"/>
      <c r="AY66" s="7"/>
      <c r="AZ66" s="7"/>
      <c r="BA66" s="1"/>
      <c r="BB66" s="1"/>
      <c r="BC66" s="1"/>
      <c r="BD66" s="1"/>
      <c r="BE66" s="1"/>
      <c r="BF66" s="1"/>
      <c r="BG66" s="1"/>
      <c r="BH66" s="1"/>
      <c r="BI66" s="1"/>
      <c r="BJ66" s="1"/>
    </row>
    <row r="67" spans="1:62" ht="15.75" customHeight="1" x14ac:dyDescent="0.3">
      <c r="A67" s="1"/>
      <c r="B67" s="1"/>
      <c r="C67" s="1"/>
      <c r="D67" s="1"/>
      <c r="E67" s="1"/>
      <c r="F67" s="1"/>
      <c r="G67" s="1"/>
      <c r="H67" s="1"/>
      <c r="I67" s="1"/>
      <c r="J67" s="1"/>
      <c r="K67" s="1"/>
      <c r="L67" s="1"/>
      <c r="M67" s="1"/>
      <c r="N67" s="1"/>
      <c r="O67" s="5"/>
      <c r="P67" s="5"/>
      <c r="Q67" s="5"/>
      <c r="R67" s="5"/>
      <c r="S67" s="5"/>
      <c r="T67" s="5"/>
      <c r="U67" s="5"/>
      <c r="V67" s="1"/>
      <c r="W67" s="1"/>
      <c r="X67" s="1"/>
      <c r="Y67" s="1"/>
      <c r="Z67" s="1"/>
      <c r="AA67" s="1"/>
      <c r="AB67" s="1"/>
      <c r="AC67" s="1"/>
      <c r="AD67" s="1"/>
      <c r="AE67" s="1"/>
      <c r="AF67" s="1"/>
      <c r="AG67" s="1"/>
      <c r="AH67" s="1"/>
      <c r="AI67" s="1"/>
      <c r="AJ67" s="1"/>
      <c r="AK67" s="1"/>
      <c r="AL67" s="7"/>
      <c r="AM67" s="7"/>
      <c r="AN67" s="7"/>
      <c r="AO67" s="7"/>
      <c r="AP67" s="7"/>
      <c r="AQ67" s="7"/>
      <c r="AR67" s="7"/>
      <c r="AS67" s="7"/>
      <c r="AT67" s="7"/>
      <c r="AU67" s="7"/>
      <c r="AV67" s="7"/>
      <c r="AW67" s="7"/>
      <c r="AX67" s="7"/>
      <c r="AY67" s="7"/>
      <c r="AZ67" s="7"/>
      <c r="BA67" s="1"/>
      <c r="BB67" s="1"/>
      <c r="BC67" s="1"/>
      <c r="BD67" s="1"/>
      <c r="BE67" s="1"/>
      <c r="BF67" s="1"/>
      <c r="BG67" s="1"/>
      <c r="BH67" s="1"/>
      <c r="BI67" s="1"/>
      <c r="BJ67" s="1"/>
    </row>
    <row r="68" spans="1:62" ht="15.75" customHeight="1" x14ac:dyDescent="0.3">
      <c r="A68" s="1"/>
      <c r="B68" s="1"/>
      <c r="C68" s="1"/>
      <c r="D68" s="1"/>
      <c r="E68" s="1"/>
      <c r="F68" s="1"/>
      <c r="G68" s="1"/>
      <c r="H68" s="1"/>
      <c r="I68" s="1"/>
      <c r="J68" s="1"/>
      <c r="K68" s="1"/>
      <c r="L68" s="1"/>
      <c r="M68" s="1"/>
      <c r="N68" s="1"/>
      <c r="O68" s="5"/>
      <c r="P68" s="5"/>
      <c r="Q68" s="5"/>
      <c r="R68" s="5"/>
      <c r="S68" s="5"/>
      <c r="T68" s="5"/>
      <c r="U68" s="5"/>
      <c r="V68" s="1"/>
      <c r="W68" s="1"/>
      <c r="X68" s="1"/>
      <c r="Y68" s="1"/>
      <c r="Z68" s="1"/>
      <c r="AA68" s="1"/>
      <c r="AB68" s="1"/>
      <c r="AC68" s="1"/>
      <c r="AD68" s="1"/>
      <c r="AE68" s="1"/>
      <c r="AF68" s="1"/>
      <c r="AG68" s="1"/>
      <c r="AH68" s="1"/>
      <c r="AI68" s="1"/>
      <c r="AJ68" s="1"/>
      <c r="AK68" s="1"/>
      <c r="AL68" s="7"/>
      <c r="AM68" s="7"/>
      <c r="AN68" s="7"/>
      <c r="AO68" s="7"/>
      <c r="AP68" s="7"/>
      <c r="AQ68" s="7"/>
      <c r="AR68" s="7"/>
      <c r="AS68" s="7"/>
      <c r="AT68" s="7"/>
      <c r="AU68" s="7"/>
      <c r="AV68" s="7"/>
      <c r="AW68" s="7"/>
      <c r="AX68" s="7"/>
      <c r="AY68" s="7"/>
      <c r="AZ68" s="7"/>
      <c r="BA68" s="1"/>
      <c r="BB68" s="1"/>
      <c r="BC68" s="1"/>
      <c r="BD68" s="1"/>
      <c r="BE68" s="1"/>
      <c r="BF68" s="1"/>
      <c r="BG68" s="1"/>
      <c r="BH68" s="1"/>
      <c r="BI68" s="1"/>
      <c r="BJ68" s="1"/>
    </row>
    <row r="69" spans="1:62" ht="15.75" customHeight="1" x14ac:dyDescent="0.3">
      <c r="A69" s="1"/>
      <c r="B69" s="1"/>
      <c r="C69" s="1"/>
      <c r="D69" s="1"/>
      <c r="E69" s="1"/>
      <c r="F69" s="1"/>
      <c r="G69" s="1"/>
      <c r="H69" s="1"/>
      <c r="I69" s="1"/>
      <c r="J69" s="1"/>
      <c r="K69" s="1"/>
      <c r="L69" s="1"/>
      <c r="M69" s="1"/>
      <c r="N69" s="1"/>
      <c r="O69" s="5"/>
      <c r="P69" s="5"/>
      <c r="Q69" s="5"/>
      <c r="R69" s="5"/>
      <c r="S69" s="5"/>
      <c r="T69" s="5"/>
      <c r="U69" s="5"/>
      <c r="V69" s="1"/>
      <c r="W69" s="1"/>
      <c r="X69" s="1"/>
      <c r="Y69" s="1"/>
      <c r="Z69" s="1"/>
      <c r="AA69" s="1"/>
      <c r="AB69" s="1"/>
      <c r="AC69" s="1"/>
      <c r="AD69" s="1"/>
      <c r="AE69" s="1"/>
      <c r="AF69" s="1"/>
      <c r="AG69" s="1"/>
      <c r="AH69" s="1"/>
      <c r="AI69" s="1"/>
      <c r="AJ69" s="1"/>
      <c r="AK69" s="1"/>
      <c r="AL69" s="7"/>
      <c r="AM69" s="7"/>
      <c r="AN69" s="7"/>
      <c r="AO69" s="7"/>
      <c r="AP69" s="7"/>
      <c r="AQ69" s="7"/>
      <c r="AR69" s="7"/>
      <c r="AS69" s="7"/>
      <c r="AT69" s="7"/>
      <c r="AU69" s="7"/>
      <c r="AV69" s="7"/>
      <c r="AW69" s="7"/>
      <c r="AX69" s="7"/>
      <c r="AY69" s="7"/>
      <c r="AZ69" s="7"/>
      <c r="BA69" s="1"/>
      <c r="BB69" s="1"/>
      <c r="BC69" s="1"/>
      <c r="BD69" s="1"/>
      <c r="BE69" s="1"/>
      <c r="BF69" s="1"/>
      <c r="BG69" s="1"/>
      <c r="BH69" s="1"/>
      <c r="BI69" s="1"/>
      <c r="BJ69" s="1"/>
    </row>
    <row r="70" spans="1:62" ht="15.75" customHeight="1" x14ac:dyDescent="0.3">
      <c r="A70" s="1"/>
      <c r="B70" s="1"/>
      <c r="C70" s="1"/>
      <c r="D70" s="1"/>
      <c r="E70" s="1"/>
      <c r="F70" s="1"/>
      <c r="G70" s="1"/>
      <c r="H70" s="1"/>
      <c r="I70" s="1"/>
      <c r="J70" s="1"/>
      <c r="K70" s="1"/>
      <c r="L70" s="1"/>
      <c r="M70" s="1"/>
      <c r="N70" s="1"/>
      <c r="O70" s="5"/>
      <c r="P70" s="5"/>
      <c r="Q70" s="5"/>
      <c r="R70" s="5"/>
      <c r="S70" s="5"/>
      <c r="T70" s="5"/>
      <c r="U70" s="5"/>
      <c r="V70" s="1"/>
      <c r="W70" s="1"/>
      <c r="X70" s="1"/>
      <c r="Y70" s="1"/>
      <c r="Z70" s="1"/>
      <c r="AA70" s="1"/>
      <c r="AB70" s="1"/>
      <c r="AC70" s="1"/>
      <c r="AD70" s="1"/>
      <c r="AE70" s="1"/>
      <c r="AF70" s="1"/>
      <c r="AG70" s="1"/>
      <c r="AH70" s="1"/>
      <c r="AI70" s="1"/>
      <c r="AJ70" s="1"/>
      <c r="AK70" s="1"/>
      <c r="AL70" s="7"/>
      <c r="AM70" s="7"/>
      <c r="AN70" s="7"/>
      <c r="AO70" s="7"/>
      <c r="AP70" s="7"/>
      <c r="AQ70" s="7"/>
      <c r="AR70" s="7"/>
      <c r="AS70" s="7"/>
      <c r="AT70" s="7"/>
      <c r="AU70" s="7"/>
      <c r="AV70" s="7"/>
      <c r="AW70" s="7"/>
      <c r="AX70" s="7"/>
      <c r="AY70" s="7"/>
      <c r="AZ70" s="7"/>
      <c r="BA70" s="1"/>
      <c r="BB70" s="1"/>
      <c r="BC70" s="1"/>
      <c r="BD70" s="1"/>
      <c r="BE70" s="1"/>
      <c r="BF70" s="1"/>
      <c r="BG70" s="1"/>
      <c r="BH70" s="1"/>
      <c r="BI70" s="1"/>
      <c r="BJ70" s="1"/>
    </row>
    <row r="71" spans="1:62" ht="15.75" customHeight="1" x14ac:dyDescent="0.3">
      <c r="A71" s="1"/>
      <c r="B71" s="1"/>
      <c r="C71" s="1"/>
      <c r="D71" s="1"/>
      <c r="E71" s="1"/>
      <c r="F71" s="1"/>
      <c r="G71" s="1"/>
      <c r="H71" s="1"/>
      <c r="I71" s="1"/>
      <c r="J71" s="1"/>
      <c r="K71" s="1"/>
      <c r="L71" s="1"/>
      <c r="M71" s="1"/>
      <c r="N71" s="1"/>
      <c r="O71" s="5"/>
      <c r="P71" s="5"/>
      <c r="Q71" s="5"/>
      <c r="R71" s="5"/>
      <c r="S71" s="5"/>
      <c r="T71" s="5"/>
      <c r="U71" s="5"/>
      <c r="V71" s="1"/>
      <c r="W71" s="1"/>
      <c r="X71" s="1"/>
      <c r="Y71" s="1"/>
      <c r="Z71" s="1"/>
      <c r="AA71" s="1"/>
      <c r="AB71" s="1"/>
      <c r="AC71" s="1"/>
      <c r="AD71" s="1"/>
      <c r="AE71" s="1"/>
      <c r="AF71" s="1"/>
      <c r="AG71" s="1"/>
      <c r="AH71" s="1"/>
      <c r="AI71" s="1"/>
      <c r="AJ71" s="1"/>
      <c r="AK71" s="1"/>
      <c r="AL71" s="7"/>
      <c r="AM71" s="7"/>
      <c r="AN71" s="7"/>
      <c r="AO71" s="7"/>
      <c r="AP71" s="7"/>
      <c r="AQ71" s="7"/>
      <c r="AR71" s="7"/>
      <c r="AS71" s="7"/>
      <c r="AT71" s="7"/>
      <c r="AU71" s="7"/>
      <c r="AV71" s="7"/>
      <c r="AW71" s="7"/>
      <c r="AX71" s="7"/>
      <c r="AY71" s="7"/>
      <c r="AZ71" s="7"/>
      <c r="BA71" s="1"/>
      <c r="BB71" s="1"/>
      <c r="BC71" s="1"/>
      <c r="BD71" s="1"/>
      <c r="BE71" s="1"/>
      <c r="BF71" s="1"/>
      <c r="BG71" s="1"/>
      <c r="BH71" s="1"/>
      <c r="BI71" s="1"/>
      <c r="BJ71" s="1"/>
    </row>
    <row r="72" spans="1:62" ht="93" customHeight="1" x14ac:dyDescent="0.3">
      <c r="A72" s="1"/>
      <c r="B72" s="1"/>
      <c r="C72" s="1"/>
      <c r="D72" s="1"/>
      <c r="E72" s="1"/>
      <c r="F72" s="153"/>
      <c r="G72" s="1"/>
      <c r="H72" s="1"/>
      <c r="I72" s="1"/>
      <c r="J72" s="1"/>
      <c r="K72" s="1"/>
      <c r="L72" s="1"/>
      <c r="M72" s="1"/>
      <c r="N72" s="1"/>
      <c r="O72" s="5"/>
      <c r="P72" s="5"/>
      <c r="Q72" s="5"/>
      <c r="R72" s="5"/>
      <c r="S72" s="5"/>
      <c r="T72" s="5"/>
      <c r="U72" s="141"/>
      <c r="V72" s="142"/>
      <c r="W72" s="142"/>
      <c r="X72" s="142"/>
      <c r="Y72" s="142"/>
      <c r="Z72" s="142"/>
      <c r="AA72" s="142"/>
      <c r="AB72" s="142"/>
      <c r="AC72" s="142"/>
      <c r="AD72" s="142"/>
      <c r="AE72" s="142"/>
      <c r="AF72" s="142"/>
      <c r="AG72" s="142"/>
      <c r="AH72" s="142"/>
      <c r="AI72" s="142"/>
      <c r="AJ72" s="142"/>
      <c r="AK72" s="142"/>
      <c r="AL72" s="7"/>
      <c r="AM72" s="7"/>
      <c r="AN72" s="7"/>
      <c r="AO72" s="7"/>
      <c r="AP72" s="7"/>
      <c r="AQ72" s="7"/>
      <c r="AR72" s="7"/>
      <c r="AS72" s="7"/>
      <c r="AT72" s="7"/>
      <c r="AU72" s="7"/>
      <c r="AV72" s="7"/>
      <c r="AW72" s="7"/>
      <c r="AX72" s="7"/>
      <c r="AY72" s="7"/>
      <c r="AZ72" s="143"/>
      <c r="BA72" s="11"/>
      <c r="BB72" s="11"/>
      <c r="BC72" s="11"/>
      <c r="BD72" s="11"/>
      <c r="BE72" s="11"/>
      <c r="BF72" s="11"/>
      <c r="BG72" s="11"/>
      <c r="BH72" s="11"/>
      <c r="BI72" s="11"/>
      <c r="BJ72" s="11"/>
    </row>
    <row r="73" spans="1:62" ht="93" customHeight="1" x14ac:dyDescent="0.3">
      <c r="A73" s="1"/>
      <c r="B73" s="1"/>
      <c r="C73" s="1"/>
      <c r="D73" s="1"/>
      <c r="E73" s="1"/>
      <c r="F73" s="153"/>
      <c r="G73" s="1"/>
      <c r="H73" s="1"/>
      <c r="I73" s="1"/>
      <c r="J73" s="1"/>
      <c r="K73" s="1"/>
      <c r="L73" s="1"/>
      <c r="M73" s="1"/>
      <c r="N73" s="1"/>
      <c r="O73" s="5"/>
      <c r="P73" s="5"/>
      <c r="Q73" s="5"/>
      <c r="R73" s="5"/>
      <c r="S73" s="5"/>
      <c r="T73" s="5"/>
      <c r="U73" s="141"/>
      <c r="V73" s="142"/>
      <c r="W73" s="142"/>
      <c r="X73" s="142"/>
      <c r="Y73" s="142"/>
      <c r="Z73" s="142"/>
      <c r="AA73" s="142"/>
      <c r="AB73" s="142"/>
      <c r="AC73" s="142"/>
      <c r="AD73" s="142"/>
      <c r="AE73" s="142"/>
      <c r="AF73" s="142"/>
      <c r="AG73" s="142"/>
      <c r="AH73" s="142"/>
      <c r="AI73" s="142"/>
      <c r="AJ73" s="142"/>
      <c r="AK73" s="142"/>
      <c r="AL73" s="7"/>
      <c r="AM73" s="7"/>
      <c r="AN73" s="7"/>
      <c r="AO73" s="7"/>
      <c r="AP73" s="7"/>
      <c r="AQ73" s="7"/>
      <c r="AR73" s="7"/>
      <c r="AS73" s="7"/>
      <c r="AT73" s="7"/>
      <c r="AU73" s="7"/>
      <c r="AV73" s="7"/>
      <c r="AW73" s="7"/>
      <c r="AX73" s="7"/>
      <c r="AY73" s="7"/>
      <c r="AZ73" s="143"/>
      <c r="BA73" s="11"/>
      <c r="BB73" s="11"/>
      <c r="BC73" s="11"/>
      <c r="BD73" s="11"/>
      <c r="BE73" s="11"/>
      <c r="BF73" s="11"/>
      <c r="BG73" s="11"/>
      <c r="BH73" s="11"/>
      <c r="BI73" s="11"/>
      <c r="BJ73" s="11"/>
    </row>
    <row r="74" spans="1:62" ht="93" customHeight="1" x14ac:dyDescent="0.3">
      <c r="A74" s="1"/>
      <c r="B74" s="1"/>
      <c r="C74" s="1"/>
      <c r="D74" s="1"/>
      <c r="E74" s="1"/>
      <c r="F74" s="153"/>
      <c r="G74" s="1"/>
      <c r="H74" s="1"/>
      <c r="I74" s="1"/>
      <c r="J74" s="1"/>
      <c r="K74" s="1"/>
      <c r="L74" s="1"/>
      <c r="M74" s="1"/>
      <c r="N74" s="1"/>
      <c r="O74" s="5"/>
      <c r="P74" s="5"/>
      <c r="Q74" s="5"/>
      <c r="R74" s="5"/>
      <c r="S74" s="5"/>
      <c r="T74" s="5"/>
      <c r="U74" s="141"/>
      <c r="V74" s="142"/>
      <c r="W74" s="142"/>
      <c r="X74" s="142"/>
      <c r="Y74" s="142"/>
      <c r="Z74" s="142"/>
      <c r="AA74" s="142"/>
      <c r="AB74" s="142"/>
      <c r="AC74" s="142"/>
      <c r="AD74" s="142"/>
      <c r="AE74" s="142"/>
      <c r="AF74" s="142"/>
      <c r="AG74" s="142"/>
      <c r="AH74" s="142"/>
      <c r="AI74" s="142"/>
      <c r="AJ74" s="142"/>
      <c r="AK74" s="142"/>
      <c r="AL74" s="7"/>
      <c r="AM74" s="7"/>
      <c r="AN74" s="7"/>
      <c r="AO74" s="7"/>
      <c r="AP74" s="7"/>
      <c r="AQ74" s="7"/>
      <c r="AR74" s="7"/>
      <c r="AS74" s="7"/>
      <c r="AT74" s="7"/>
      <c r="AU74" s="7"/>
      <c r="AV74" s="7"/>
      <c r="AW74" s="7"/>
      <c r="AX74" s="7"/>
      <c r="AY74" s="7"/>
      <c r="AZ74" s="143"/>
      <c r="BA74" s="11"/>
      <c r="BB74" s="11"/>
      <c r="BC74" s="11"/>
      <c r="BD74" s="11"/>
      <c r="BE74" s="11"/>
      <c r="BF74" s="11"/>
      <c r="BG74" s="11"/>
      <c r="BH74" s="11"/>
      <c r="BI74" s="11"/>
      <c r="BJ74" s="11"/>
    </row>
    <row r="75" spans="1:62" ht="93" customHeight="1" x14ac:dyDescent="0.3">
      <c r="A75" s="1"/>
      <c r="B75" s="1"/>
      <c r="C75" s="1"/>
      <c r="D75" s="1"/>
      <c r="E75" s="1"/>
      <c r="F75" s="153"/>
      <c r="G75" s="1"/>
      <c r="H75" s="1"/>
      <c r="I75" s="1"/>
      <c r="J75" s="1"/>
      <c r="K75" s="1"/>
      <c r="L75" s="1"/>
      <c r="M75" s="1"/>
      <c r="N75" s="1"/>
      <c r="O75" s="5"/>
      <c r="P75" s="5"/>
      <c r="Q75" s="5"/>
      <c r="R75" s="5"/>
      <c r="S75" s="5"/>
      <c r="T75" s="5"/>
      <c r="U75" s="141"/>
      <c r="V75" s="142"/>
      <c r="W75" s="142"/>
      <c r="X75" s="142"/>
      <c r="Y75" s="142"/>
      <c r="Z75" s="142"/>
      <c r="AA75" s="142"/>
      <c r="AB75" s="142"/>
      <c r="AC75" s="142"/>
      <c r="AD75" s="142"/>
      <c r="AE75" s="142"/>
      <c r="AF75" s="142"/>
      <c r="AG75" s="142"/>
      <c r="AH75" s="142"/>
      <c r="AI75" s="142"/>
      <c r="AJ75" s="142"/>
      <c r="AK75" s="142"/>
      <c r="AL75" s="7"/>
      <c r="AM75" s="7"/>
      <c r="AN75" s="7"/>
      <c r="AO75" s="7"/>
      <c r="AP75" s="7"/>
      <c r="AQ75" s="7"/>
      <c r="AR75" s="7"/>
      <c r="AS75" s="7"/>
      <c r="AT75" s="7"/>
      <c r="AU75" s="7"/>
      <c r="AV75" s="7"/>
      <c r="AW75" s="7"/>
      <c r="AX75" s="7"/>
      <c r="AY75" s="7"/>
      <c r="AZ75" s="143"/>
      <c r="BA75" s="11"/>
      <c r="BB75" s="11"/>
      <c r="BC75" s="11"/>
      <c r="BD75" s="11"/>
      <c r="BE75" s="11"/>
      <c r="BF75" s="11"/>
      <c r="BG75" s="11"/>
      <c r="BH75" s="11"/>
      <c r="BI75" s="11"/>
      <c r="BJ75" s="11"/>
    </row>
    <row r="76" spans="1:62" ht="93" customHeight="1" x14ac:dyDescent="0.3">
      <c r="A76" s="1"/>
      <c r="B76" s="1"/>
      <c r="C76" s="1"/>
      <c r="D76" s="1"/>
      <c r="E76" s="1"/>
      <c r="F76" s="153"/>
      <c r="G76" s="1"/>
      <c r="H76" s="1"/>
      <c r="I76" s="1"/>
      <c r="J76" s="1"/>
      <c r="K76" s="1"/>
      <c r="L76" s="1"/>
      <c r="M76" s="1"/>
      <c r="N76" s="1"/>
      <c r="O76" s="5"/>
      <c r="P76" s="5"/>
      <c r="Q76" s="5"/>
      <c r="R76" s="5"/>
      <c r="S76" s="5"/>
      <c r="T76" s="5"/>
      <c r="U76" s="141"/>
      <c r="V76" s="142"/>
      <c r="W76" s="142"/>
      <c r="X76" s="142"/>
      <c r="Y76" s="142"/>
      <c r="Z76" s="142"/>
      <c r="AA76" s="142"/>
      <c r="AB76" s="142"/>
      <c r="AC76" s="142"/>
      <c r="AD76" s="142"/>
      <c r="AE76" s="142"/>
      <c r="AF76" s="142"/>
      <c r="AG76" s="142"/>
      <c r="AH76" s="142"/>
      <c r="AI76" s="142"/>
      <c r="AJ76" s="142"/>
      <c r="AK76" s="142"/>
      <c r="AL76" s="7"/>
      <c r="AM76" s="7"/>
      <c r="AN76" s="7"/>
      <c r="AO76" s="7"/>
      <c r="AP76" s="7"/>
      <c r="AQ76" s="7"/>
      <c r="AR76" s="7"/>
      <c r="AS76" s="7"/>
      <c r="AT76" s="7"/>
      <c r="AU76" s="7"/>
      <c r="AV76" s="7"/>
      <c r="AW76" s="7"/>
      <c r="AX76" s="7"/>
      <c r="AY76" s="7"/>
      <c r="AZ76" s="143"/>
      <c r="BA76" s="11"/>
      <c r="BB76" s="11"/>
      <c r="BC76" s="11"/>
      <c r="BD76" s="11"/>
      <c r="BE76" s="11"/>
      <c r="BF76" s="11"/>
      <c r="BG76" s="11"/>
      <c r="BH76" s="11"/>
      <c r="BI76" s="11"/>
      <c r="BJ76" s="11"/>
    </row>
    <row r="77" spans="1:62" ht="93" customHeight="1" x14ac:dyDescent="0.3">
      <c r="A77" s="1"/>
      <c r="B77" s="1"/>
      <c r="C77" s="1"/>
      <c r="D77" s="1"/>
      <c r="E77" s="1"/>
      <c r="F77" s="153"/>
      <c r="G77" s="1"/>
      <c r="H77" s="1"/>
      <c r="I77" s="1"/>
      <c r="J77" s="1"/>
      <c r="K77" s="1"/>
      <c r="L77" s="1"/>
      <c r="M77" s="1"/>
      <c r="N77" s="1"/>
      <c r="O77" s="5"/>
      <c r="P77" s="5"/>
      <c r="Q77" s="5"/>
      <c r="R77" s="5"/>
      <c r="S77" s="5"/>
      <c r="T77" s="5"/>
      <c r="U77" s="141"/>
      <c r="V77" s="142"/>
      <c r="W77" s="142"/>
      <c r="X77" s="142"/>
      <c r="Y77" s="142"/>
      <c r="Z77" s="142"/>
      <c r="AA77" s="142"/>
      <c r="AB77" s="142"/>
      <c r="AC77" s="142"/>
      <c r="AD77" s="142"/>
      <c r="AE77" s="142"/>
      <c r="AF77" s="142"/>
      <c r="AG77" s="142"/>
      <c r="AH77" s="142"/>
      <c r="AI77" s="142"/>
      <c r="AJ77" s="142"/>
      <c r="AK77" s="142"/>
      <c r="AL77" s="7"/>
      <c r="AM77" s="7"/>
      <c r="AN77" s="7"/>
      <c r="AO77" s="7"/>
      <c r="AP77" s="7"/>
      <c r="AQ77" s="7"/>
      <c r="AR77" s="7"/>
      <c r="AS77" s="7"/>
      <c r="AT77" s="7"/>
      <c r="AU77" s="7"/>
      <c r="AV77" s="7"/>
      <c r="AW77" s="7"/>
      <c r="AX77" s="7"/>
      <c r="AY77" s="7"/>
      <c r="AZ77" s="143"/>
      <c r="BA77" s="11"/>
      <c r="BB77" s="11"/>
      <c r="BC77" s="11"/>
      <c r="BD77" s="11"/>
      <c r="BE77" s="11"/>
      <c r="BF77" s="11"/>
      <c r="BG77" s="11"/>
      <c r="BH77" s="11"/>
      <c r="BI77" s="11"/>
      <c r="BJ77" s="11"/>
    </row>
    <row r="78" spans="1:62" ht="93" customHeight="1" x14ac:dyDescent="0.3">
      <c r="A78" s="1"/>
      <c r="B78" s="1"/>
      <c r="C78" s="1"/>
      <c r="D78" s="1"/>
      <c r="E78" s="1"/>
      <c r="F78" s="153"/>
      <c r="G78" s="1"/>
      <c r="H78" s="1"/>
      <c r="I78" s="1"/>
      <c r="J78" s="1"/>
      <c r="K78" s="1"/>
      <c r="L78" s="1"/>
      <c r="M78" s="1"/>
      <c r="N78" s="1"/>
      <c r="O78" s="5"/>
      <c r="P78" s="5"/>
      <c r="Q78" s="5"/>
      <c r="R78" s="5"/>
      <c r="S78" s="5"/>
      <c r="T78" s="5"/>
      <c r="U78" s="141"/>
      <c r="V78" s="142"/>
      <c r="W78" s="142"/>
      <c r="X78" s="142"/>
      <c r="Y78" s="142"/>
      <c r="Z78" s="142"/>
      <c r="AA78" s="142"/>
      <c r="AB78" s="142"/>
      <c r="AC78" s="142"/>
      <c r="AD78" s="142"/>
      <c r="AE78" s="142"/>
      <c r="AF78" s="142"/>
      <c r="AG78" s="142"/>
      <c r="AH78" s="142"/>
      <c r="AI78" s="142"/>
      <c r="AJ78" s="142"/>
      <c r="AK78" s="142"/>
      <c r="AL78" s="7"/>
      <c r="AM78" s="7"/>
      <c r="AN78" s="7"/>
      <c r="AO78" s="7"/>
      <c r="AP78" s="7"/>
      <c r="AQ78" s="7"/>
      <c r="AR78" s="7"/>
      <c r="AS78" s="7"/>
      <c r="AT78" s="7"/>
      <c r="AU78" s="7"/>
      <c r="AV78" s="7"/>
      <c r="AW78" s="7"/>
      <c r="AX78" s="7"/>
      <c r="AY78" s="7"/>
      <c r="AZ78" s="143"/>
      <c r="BA78" s="11"/>
      <c r="BB78" s="11"/>
      <c r="BC78" s="11"/>
      <c r="BD78" s="11"/>
      <c r="BE78" s="11"/>
      <c r="BF78" s="11"/>
      <c r="BG78" s="11"/>
      <c r="BH78" s="11"/>
      <c r="BI78" s="11"/>
      <c r="BJ78" s="11"/>
    </row>
    <row r="79" spans="1:62" ht="93" customHeight="1" x14ac:dyDescent="0.3">
      <c r="A79" s="1"/>
      <c r="B79" s="1"/>
      <c r="C79" s="1"/>
      <c r="D79" s="1"/>
      <c r="E79" s="1"/>
      <c r="F79" s="153"/>
      <c r="G79" s="1"/>
      <c r="H79" s="1"/>
      <c r="I79" s="1"/>
      <c r="J79" s="1"/>
      <c r="K79" s="1"/>
      <c r="L79" s="1"/>
      <c r="M79" s="1"/>
      <c r="N79" s="1"/>
      <c r="O79" s="5"/>
      <c r="P79" s="5"/>
      <c r="Q79" s="5"/>
      <c r="R79" s="5"/>
      <c r="S79" s="5"/>
      <c r="T79" s="5"/>
      <c r="U79" s="141"/>
      <c r="V79" s="142"/>
      <c r="W79" s="142"/>
      <c r="X79" s="142"/>
      <c r="Y79" s="142"/>
      <c r="Z79" s="142"/>
      <c r="AA79" s="142"/>
      <c r="AB79" s="142"/>
      <c r="AC79" s="142"/>
      <c r="AD79" s="142"/>
      <c r="AE79" s="142"/>
      <c r="AF79" s="142"/>
      <c r="AG79" s="142"/>
      <c r="AH79" s="142"/>
      <c r="AI79" s="142"/>
      <c r="AJ79" s="142"/>
      <c r="AK79" s="142"/>
      <c r="AL79" s="7"/>
      <c r="AM79" s="7"/>
      <c r="AN79" s="7"/>
      <c r="AO79" s="7"/>
      <c r="AP79" s="7"/>
      <c r="AQ79" s="7"/>
      <c r="AR79" s="7"/>
      <c r="AS79" s="7"/>
      <c r="AT79" s="7"/>
      <c r="AU79" s="7"/>
      <c r="AV79" s="7"/>
      <c r="AW79" s="7"/>
      <c r="AX79" s="7"/>
      <c r="AY79" s="7"/>
      <c r="AZ79" s="143"/>
      <c r="BA79" s="11"/>
      <c r="BB79" s="11"/>
      <c r="BC79" s="11"/>
      <c r="BD79" s="11"/>
      <c r="BE79" s="11"/>
      <c r="BF79" s="11"/>
      <c r="BG79" s="11"/>
      <c r="BH79" s="11"/>
      <c r="BI79" s="11"/>
      <c r="BJ79" s="11"/>
    </row>
    <row r="80" spans="1:62" ht="93" customHeight="1" x14ac:dyDescent="0.3">
      <c r="A80" s="1"/>
      <c r="B80" s="1"/>
      <c r="C80" s="1"/>
      <c r="D80" s="1"/>
      <c r="E80" s="1"/>
      <c r="F80" s="153"/>
      <c r="G80" s="1"/>
      <c r="H80" s="1"/>
      <c r="I80" s="1"/>
      <c r="J80" s="1"/>
      <c r="K80" s="1"/>
      <c r="L80" s="1"/>
      <c r="M80" s="1"/>
      <c r="N80" s="1"/>
      <c r="O80" s="5"/>
      <c r="P80" s="5"/>
      <c r="Q80" s="5"/>
      <c r="R80" s="5"/>
      <c r="S80" s="5"/>
      <c r="T80" s="5"/>
      <c r="U80" s="141"/>
      <c r="V80" s="142"/>
      <c r="W80" s="142"/>
      <c r="X80" s="142"/>
      <c r="Y80" s="142"/>
      <c r="Z80" s="142"/>
      <c r="AA80" s="142"/>
      <c r="AB80" s="142"/>
      <c r="AC80" s="142"/>
      <c r="AD80" s="142"/>
      <c r="AE80" s="142"/>
      <c r="AF80" s="142"/>
      <c r="AG80" s="142"/>
      <c r="AH80" s="142"/>
      <c r="AI80" s="142"/>
      <c r="AJ80" s="142"/>
      <c r="AK80" s="142"/>
      <c r="AL80" s="7"/>
      <c r="AM80" s="7"/>
      <c r="AN80" s="7"/>
      <c r="AO80" s="7"/>
      <c r="AP80" s="7"/>
      <c r="AQ80" s="7"/>
      <c r="AR80" s="7"/>
      <c r="AS80" s="7"/>
      <c r="AT80" s="7"/>
      <c r="AU80" s="7"/>
      <c r="AV80" s="7"/>
      <c r="AW80" s="7"/>
      <c r="AX80" s="7"/>
      <c r="AY80" s="7"/>
      <c r="AZ80" s="143"/>
      <c r="BA80" s="11"/>
      <c r="BB80" s="11"/>
      <c r="BC80" s="11"/>
      <c r="BD80" s="11"/>
      <c r="BE80" s="11"/>
      <c r="BF80" s="11"/>
      <c r="BG80" s="11"/>
      <c r="BH80" s="11"/>
      <c r="BI80" s="11"/>
      <c r="BJ80" s="11"/>
    </row>
    <row r="81" spans="1:62" ht="93" customHeight="1" x14ac:dyDescent="0.3">
      <c r="A81" s="1"/>
      <c r="B81" s="1"/>
      <c r="C81" s="1"/>
      <c r="D81" s="1"/>
      <c r="E81" s="1"/>
      <c r="F81" s="153"/>
      <c r="G81" s="1"/>
      <c r="H81" s="1"/>
      <c r="I81" s="1"/>
      <c r="J81" s="1"/>
      <c r="K81" s="1"/>
      <c r="L81" s="1"/>
      <c r="M81" s="1"/>
      <c r="N81" s="1"/>
      <c r="O81" s="5"/>
      <c r="P81" s="5"/>
      <c r="Q81" s="5"/>
      <c r="R81" s="5"/>
      <c r="S81" s="5"/>
      <c r="T81" s="5"/>
      <c r="U81" s="141"/>
      <c r="V81" s="142"/>
      <c r="W81" s="142"/>
      <c r="X81" s="142"/>
      <c r="Y81" s="142"/>
      <c r="Z81" s="142"/>
      <c r="AA81" s="142"/>
      <c r="AB81" s="142"/>
      <c r="AC81" s="142"/>
      <c r="AD81" s="142"/>
      <c r="AE81" s="142"/>
      <c r="AF81" s="142"/>
      <c r="AG81" s="142"/>
      <c r="AH81" s="142"/>
      <c r="AI81" s="142"/>
      <c r="AJ81" s="142"/>
      <c r="AK81" s="142"/>
      <c r="AL81" s="7"/>
      <c r="AM81" s="7"/>
      <c r="AN81" s="7"/>
      <c r="AO81" s="7"/>
      <c r="AP81" s="7"/>
      <c r="AQ81" s="7"/>
      <c r="AR81" s="7"/>
      <c r="AS81" s="7"/>
      <c r="AT81" s="7"/>
      <c r="AU81" s="7"/>
      <c r="AV81" s="7"/>
      <c r="AW81" s="7"/>
      <c r="AX81" s="7"/>
      <c r="AY81" s="7"/>
      <c r="AZ81" s="143"/>
      <c r="BA81" s="11"/>
      <c r="BB81" s="11"/>
      <c r="BC81" s="11"/>
      <c r="BD81" s="11"/>
      <c r="BE81" s="11"/>
      <c r="BF81" s="11"/>
      <c r="BG81" s="11"/>
      <c r="BH81" s="11"/>
      <c r="BI81" s="11"/>
      <c r="BJ81" s="11"/>
    </row>
    <row r="82" spans="1:62" ht="93" customHeight="1" x14ac:dyDescent="0.3">
      <c r="A82" s="1"/>
      <c r="B82" s="1"/>
      <c r="C82" s="1"/>
      <c r="D82" s="1"/>
      <c r="E82" s="1"/>
      <c r="F82" s="153"/>
      <c r="G82" s="1"/>
      <c r="H82" s="1"/>
      <c r="I82" s="1"/>
      <c r="J82" s="1"/>
      <c r="K82" s="1"/>
      <c r="L82" s="1"/>
      <c r="M82" s="1"/>
      <c r="N82" s="1"/>
      <c r="O82" s="5"/>
      <c r="P82" s="5"/>
      <c r="Q82" s="5"/>
      <c r="R82" s="5"/>
      <c r="S82" s="5"/>
      <c r="T82" s="5"/>
      <c r="U82" s="141"/>
      <c r="V82" s="142"/>
      <c r="W82" s="142"/>
      <c r="X82" s="142"/>
      <c r="Y82" s="142"/>
      <c r="Z82" s="142"/>
      <c r="AA82" s="142"/>
      <c r="AB82" s="142"/>
      <c r="AC82" s="142"/>
      <c r="AD82" s="142"/>
      <c r="AE82" s="142"/>
      <c r="AF82" s="142"/>
      <c r="AG82" s="142"/>
      <c r="AH82" s="142"/>
      <c r="AI82" s="142"/>
      <c r="AJ82" s="142"/>
      <c r="AK82" s="142"/>
      <c r="AL82" s="7"/>
      <c r="AM82" s="7"/>
      <c r="AN82" s="7"/>
      <c r="AO82" s="7"/>
      <c r="AP82" s="7"/>
      <c r="AQ82" s="7"/>
      <c r="AR82" s="7"/>
      <c r="AS82" s="7"/>
      <c r="AT82" s="7"/>
      <c r="AU82" s="7"/>
      <c r="AV82" s="7"/>
      <c r="AW82" s="7"/>
      <c r="AX82" s="7"/>
      <c r="AY82" s="7"/>
      <c r="AZ82" s="143"/>
      <c r="BA82" s="11"/>
      <c r="BB82" s="11"/>
      <c r="BC82" s="11"/>
      <c r="BD82" s="11"/>
      <c r="BE82" s="11"/>
      <c r="BF82" s="11"/>
      <c r="BG82" s="11"/>
      <c r="BH82" s="11"/>
      <c r="BI82" s="11"/>
      <c r="BJ82" s="11"/>
    </row>
    <row r="83" spans="1:62" ht="93" customHeight="1" x14ac:dyDescent="0.3">
      <c r="A83" s="1"/>
      <c r="B83" s="1"/>
      <c r="C83" s="1"/>
      <c r="D83" s="1"/>
      <c r="E83" s="1"/>
      <c r="F83" s="153"/>
      <c r="G83" s="1"/>
      <c r="H83" s="1"/>
      <c r="I83" s="1"/>
      <c r="J83" s="1"/>
      <c r="K83" s="1"/>
      <c r="L83" s="1"/>
      <c r="M83" s="1"/>
      <c r="N83" s="1"/>
      <c r="O83" s="5"/>
      <c r="P83" s="5"/>
      <c r="Q83" s="5"/>
      <c r="R83" s="5"/>
      <c r="S83" s="5"/>
      <c r="T83" s="5"/>
      <c r="U83" s="141"/>
      <c r="V83" s="142"/>
      <c r="W83" s="142"/>
      <c r="X83" s="142"/>
      <c r="Y83" s="142"/>
      <c r="Z83" s="142"/>
      <c r="AA83" s="142"/>
      <c r="AB83" s="142"/>
      <c r="AC83" s="142"/>
      <c r="AD83" s="142"/>
      <c r="AE83" s="142"/>
      <c r="AF83" s="142"/>
      <c r="AG83" s="142"/>
      <c r="AH83" s="142"/>
      <c r="AI83" s="142"/>
      <c r="AJ83" s="142"/>
      <c r="AK83" s="142"/>
      <c r="AL83" s="7"/>
      <c r="AM83" s="7"/>
      <c r="AN83" s="7"/>
      <c r="AO83" s="7"/>
      <c r="AP83" s="7"/>
      <c r="AQ83" s="7"/>
      <c r="AR83" s="7"/>
      <c r="AS83" s="7"/>
      <c r="AT83" s="7"/>
      <c r="AU83" s="7"/>
      <c r="AV83" s="7"/>
      <c r="AW83" s="7"/>
      <c r="AX83" s="7"/>
      <c r="AY83" s="7"/>
      <c r="AZ83" s="143"/>
      <c r="BA83" s="11"/>
      <c r="BB83" s="11"/>
      <c r="BC83" s="11"/>
      <c r="BD83" s="11"/>
      <c r="BE83" s="11"/>
      <c r="BF83" s="11"/>
      <c r="BG83" s="11"/>
      <c r="BH83" s="11"/>
      <c r="BI83" s="11"/>
      <c r="BJ83" s="11"/>
    </row>
    <row r="84" spans="1:62" ht="93" customHeight="1" x14ac:dyDescent="0.3">
      <c r="A84" s="1"/>
      <c r="B84" s="1"/>
      <c r="C84" s="1"/>
      <c r="D84" s="1"/>
      <c r="E84" s="1"/>
      <c r="F84" s="153"/>
      <c r="G84" s="1"/>
      <c r="H84" s="1"/>
      <c r="I84" s="1"/>
      <c r="J84" s="1"/>
      <c r="K84" s="1"/>
      <c r="L84" s="1"/>
      <c r="M84" s="1"/>
      <c r="N84" s="1"/>
      <c r="O84" s="5"/>
      <c r="P84" s="5"/>
      <c r="Q84" s="5"/>
      <c r="R84" s="5"/>
      <c r="S84" s="5"/>
      <c r="T84" s="5"/>
      <c r="U84" s="141"/>
      <c r="V84" s="142"/>
      <c r="W84" s="142"/>
      <c r="X84" s="142"/>
      <c r="Y84" s="142"/>
      <c r="Z84" s="142"/>
      <c r="AA84" s="142"/>
      <c r="AB84" s="142"/>
      <c r="AC84" s="142"/>
      <c r="AD84" s="142"/>
      <c r="AE84" s="142"/>
      <c r="AF84" s="142"/>
      <c r="AG84" s="142"/>
      <c r="AH84" s="142"/>
      <c r="AI84" s="142"/>
      <c r="AJ84" s="142"/>
      <c r="AK84" s="142"/>
      <c r="AL84" s="7"/>
      <c r="AM84" s="7"/>
      <c r="AN84" s="7"/>
      <c r="AO84" s="7"/>
      <c r="AP84" s="7"/>
      <c r="AQ84" s="7"/>
      <c r="AR84" s="7"/>
      <c r="AS84" s="7"/>
      <c r="AT84" s="7"/>
      <c r="AU84" s="7"/>
      <c r="AV84" s="7"/>
      <c r="AW84" s="7"/>
      <c r="AX84" s="7"/>
      <c r="AY84" s="7"/>
      <c r="AZ84" s="143"/>
      <c r="BA84" s="11"/>
      <c r="BB84" s="11"/>
      <c r="BC84" s="11"/>
      <c r="BD84" s="11"/>
      <c r="BE84" s="11"/>
      <c r="BF84" s="11"/>
      <c r="BG84" s="11"/>
      <c r="BH84" s="11"/>
      <c r="BI84" s="11"/>
      <c r="BJ84" s="11"/>
    </row>
    <row r="85" spans="1:62" ht="93" customHeight="1" x14ac:dyDescent="0.3">
      <c r="A85" s="1"/>
      <c r="B85" s="1"/>
      <c r="C85" s="1"/>
      <c r="D85" s="1"/>
      <c r="E85" s="1"/>
      <c r="F85" s="153"/>
      <c r="G85" s="1"/>
      <c r="H85" s="1"/>
      <c r="I85" s="1"/>
      <c r="J85" s="1"/>
      <c r="K85" s="1"/>
      <c r="L85" s="1"/>
      <c r="M85" s="1"/>
      <c r="N85" s="1"/>
      <c r="O85" s="5"/>
      <c r="P85" s="5"/>
      <c r="Q85" s="5"/>
      <c r="R85" s="5"/>
      <c r="S85" s="5"/>
      <c r="T85" s="5"/>
      <c r="U85" s="141"/>
      <c r="V85" s="142"/>
      <c r="W85" s="142"/>
      <c r="X85" s="142"/>
      <c r="Y85" s="142"/>
      <c r="Z85" s="142"/>
      <c r="AA85" s="142"/>
      <c r="AB85" s="142"/>
      <c r="AC85" s="142"/>
      <c r="AD85" s="142"/>
      <c r="AE85" s="142"/>
      <c r="AF85" s="142"/>
      <c r="AG85" s="142"/>
      <c r="AH85" s="142"/>
      <c r="AI85" s="142"/>
      <c r="AJ85" s="142"/>
      <c r="AK85" s="142"/>
      <c r="AL85" s="7"/>
      <c r="AM85" s="7"/>
      <c r="AN85" s="7"/>
      <c r="AO85" s="7"/>
      <c r="AP85" s="7"/>
      <c r="AQ85" s="7"/>
      <c r="AR85" s="7"/>
      <c r="AS85" s="7"/>
      <c r="AT85" s="7"/>
      <c r="AU85" s="7"/>
      <c r="AV85" s="7"/>
      <c r="AW85" s="7"/>
      <c r="AX85" s="7"/>
      <c r="AY85" s="7"/>
      <c r="AZ85" s="143"/>
      <c r="BA85" s="11"/>
      <c r="BB85" s="11"/>
      <c r="BC85" s="11"/>
      <c r="BD85" s="11"/>
      <c r="BE85" s="11"/>
      <c r="BF85" s="11"/>
      <c r="BG85" s="11"/>
      <c r="BH85" s="11"/>
      <c r="BI85" s="11"/>
      <c r="BJ85" s="11"/>
    </row>
    <row r="86" spans="1:62" ht="93" customHeight="1" x14ac:dyDescent="0.3">
      <c r="A86" s="1"/>
      <c r="B86" s="1"/>
      <c r="C86" s="1"/>
      <c r="D86" s="1"/>
      <c r="E86" s="1"/>
      <c r="F86" s="153"/>
      <c r="G86" s="1"/>
      <c r="H86" s="1"/>
      <c r="I86" s="1"/>
      <c r="J86" s="1"/>
      <c r="K86" s="1"/>
      <c r="L86" s="1"/>
      <c r="M86" s="1"/>
      <c r="N86" s="1"/>
      <c r="O86" s="5"/>
      <c r="P86" s="5"/>
      <c r="Q86" s="5"/>
      <c r="R86" s="5"/>
      <c r="S86" s="5"/>
      <c r="T86" s="5"/>
      <c r="U86" s="141"/>
      <c r="V86" s="142"/>
      <c r="W86" s="142"/>
      <c r="X86" s="142"/>
      <c r="Y86" s="142"/>
      <c r="Z86" s="142"/>
      <c r="AA86" s="142"/>
      <c r="AB86" s="142"/>
      <c r="AC86" s="142"/>
      <c r="AD86" s="142"/>
      <c r="AE86" s="142"/>
      <c r="AF86" s="142"/>
      <c r="AG86" s="142"/>
      <c r="AH86" s="142"/>
      <c r="AI86" s="142"/>
      <c r="AJ86" s="142"/>
      <c r="AK86" s="142"/>
      <c r="AL86" s="7"/>
      <c r="AM86" s="7"/>
      <c r="AN86" s="7"/>
      <c r="AO86" s="7"/>
      <c r="AP86" s="7"/>
      <c r="AQ86" s="7"/>
      <c r="AR86" s="7"/>
      <c r="AS86" s="7"/>
      <c r="AT86" s="7"/>
      <c r="AU86" s="7"/>
      <c r="AV86" s="7"/>
      <c r="AW86" s="7"/>
      <c r="AX86" s="7"/>
      <c r="AY86" s="7"/>
      <c r="AZ86" s="143"/>
      <c r="BA86" s="11"/>
      <c r="BB86" s="11"/>
      <c r="BC86" s="11"/>
      <c r="BD86" s="11"/>
      <c r="BE86" s="11"/>
      <c r="BF86" s="11"/>
      <c r="BG86" s="11"/>
      <c r="BH86" s="11"/>
      <c r="BI86" s="11"/>
      <c r="BJ86" s="11"/>
    </row>
    <row r="87" spans="1:62" ht="93" customHeight="1" x14ac:dyDescent="0.3">
      <c r="A87" s="1"/>
      <c r="B87" s="1"/>
      <c r="C87" s="1"/>
      <c r="D87" s="1"/>
      <c r="E87" s="1"/>
      <c r="F87" s="153"/>
      <c r="G87" s="1"/>
      <c r="H87" s="1"/>
      <c r="I87" s="1"/>
      <c r="J87" s="1"/>
      <c r="K87" s="1"/>
      <c r="L87" s="1"/>
      <c r="M87" s="1"/>
      <c r="N87" s="1"/>
      <c r="O87" s="5"/>
      <c r="P87" s="5"/>
      <c r="Q87" s="5"/>
      <c r="R87" s="5"/>
      <c r="S87" s="5"/>
      <c r="T87" s="5"/>
      <c r="U87" s="141"/>
      <c r="V87" s="142"/>
      <c r="W87" s="142"/>
      <c r="X87" s="142"/>
      <c r="Y87" s="142"/>
      <c r="Z87" s="142"/>
      <c r="AA87" s="142"/>
      <c r="AB87" s="142"/>
      <c r="AC87" s="142"/>
      <c r="AD87" s="142"/>
      <c r="AE87" s="142"/>
      <c r="AF87" s="142"/>
      <c r="AG87" s="142"/>
      <c r="AH87" s="142"/>
      <c r="AI87" s="142"/>
      <c r="AJ87" s="142"/>
      <c r="AK87" s="142"/>
      <c r="AL87" s="7"/>
      <c r="AM87" s="7"/>
      <c r="AN87" s="7"/>
      <c r="AO87" s="7"/>
      <c r="AP87" s="7"/>
      <c r="AQ87" s="7"/>
      <c r="AR87" s="7"/>
      <c r="AS87" s="7"/>
      <c r="AT87" s="7"/>
      <c r="AU87" s="7"/>
      <c r="AV87" s="7"/>
      <c r="AW87" s="7"/>
      <c r="AX87" s="7"/>
      <c r="AY87" s="7"/>
      <c r="AZ87" s="143"/>
      <c r="BA87" s="11"/>
      <c r="BB87" s="11"/>
      <c r="BC87" s="11"/>
      <c r="BD87" s="11"/>
      <c r="BE87" s="11"/>
      <c r="BF87" s="11"/>
      <c r="BG87" s="11"/>
      <c r="BH87" s="11"/>
      <c r="BI87" s="11"/>
      <c r="BJ87" s="11"/>
    </row>
    <row r="88" spans="1:62" ht="93" customHeight="1" x14ac:dyDescent="0.3">
      <c r="A88" s="1"/>
      <c r="B88" s="1"/>
      <c r="C88" s="1"/>
      <c r="D88" s="1"/>
      <c r="E88" s="1"/>
      <c r="F88" s="153"/>
      <c r="G88" s="1"/>
      <c r="H88" s="1"/>
      <c r="I88" s="1"/>
      <c r="J88" s="1"/>
      <c r="K88" s="1"/>
      <c r="L88" s="1"/>
      <c r="M88" s="1"/>
      <c r="N88" s="1"/>
      <c r="O88" s="5"/>
      <c r="P88" s="5"/>
      <c r="Q88" s="5"/>
      <c r="R88" s="5"/>
      <c r="S88" s="5"/>
      <c r="T88" s="5"/>
      <c r="U88" s="141"/>
      <c r="V88" s="142"/>
      <c r="W88" s="142"/>
      <c r="X88" s="142"/>
      <c r="Y88" s="142"/>
      <c r="Z88" s="142"/>
      <c r="AA88" s="142"/>
      <c r="AB88" s="142"/>
      <c r="AC88" s="142"/>
      <c r="AD88" s="142"/>
      <c r="AE88" s="142"/>
      <c r="AF88" s="142"/>
      <c r="AG88" s="142"/>
      <c r="AH88" s="142"/>
      <c r="AI88" s="142"/>
      <c r="AJ88" s="142"/>
      <c r="AK88" s="142"/>
      <c r="AL88" s="7"/>
      <c r="AM88" s="7"/>
      <c r="AN88" s="7"/>
      <c r="AO88" s="7"/>
      <c r="AP88" s="7"/>
      <c r="AQ88" s="7"/>
      <c r="AR88" s="7"/>
      <c r="AS88" s="7"/>
      <c r="AT88" s="7"/>
      <c r="AU88" s="7"/>
      <c r="AV88" s="7"/>
      <c r="AW88" s="7"/>
      <c r="AX88" s="7"/>
      <c r="AY88" s="7"/>
      <c r="AZ88" s="143"/>
      <c r="BA88" s="11"/>
      <c r="BB88" s="11"/>
      <c r="BC88" s="11"/>
      <c r="BD88" s="11"/>
      <c r="BE88" s="11"/>
      <c r="BF88" s="11"/>
      <c r="BG88" s="11"/>
      <c r="BH88" s="11"/>
      <c r="BI88" s="11"/>
      <c r="BJ88" s="11"/>
    </row>
    <row r="89" spans="1:62" ht="93" customHeight="1" x14ac:dyDescent="0.3">
      <c r="A89" s="1"/>
      <c r="B89" s="1"/>
      <c r="C89" s="1"/>
      <c r="D89" s="1"/>
      <c r="E89" s="1"/>
      <c r="F89" s="153"/>
      <c r="G89" s="1"/>
      <c r="H89" s="1"/>
      <c r="I89" s="1"/>
      <c r="J89" s="1"/>
      <c r="K89" s="1"/>
      <c r="L89" s="1"/>
      <c r="M89" s="1"/>
      <c r="N89" s="1"/>
      <c r="O89" s="5"/>
      <c r="P89" s="5"/>
      <c r="Q89" s="5"/>
      <c r="R89" s="5"/>
      <c r="S89" s="5"/>
      <c r="T89" s="5"/>
      <c r="U89" s="141"/>
      <c r="V89" s="142"/>
      <c r="W89" s="142"/>
      <c r="X89" s="142"/>
      <c r="Y89" s="142"/>
      <c r="Z89" s="142"/>
      <c r="AA89" s="142"/>
      <c r="AB89" s="142"/>
      <c r="AC89" s="142"/>
      <c r="AD89" s="142"/>
      <c r="AE89" s="142"/>
      <c r="AF89" s="142"/>
      <c r="AG89" s="142"/>
      <c r="AH89" s="142"/>
      <c r="AI89" s="142"/>
      <c r="AJ89" s="142"/>
      <c r="AK89" s="142"/>
      <c r="AL89" s="7"/>
      <c r="AM89" s="7"/>
      <c r="AN89" s="7"/>
      <c r="AO89" s="7"/>
      <c r="AP89" s="7"/>
      <c r="AQ89" s="7"/>
      <c r="AR89" s="7"/>
      <c r="AS89" s="7"/>
      <c r="AT89" s="7"/>
      <c r="AU89" s="7"/>
      <c r="AV89" s="7"/>
      <c r="AW89" s="7"/>
      <c r="AX89" s="7"/>
      <c r="AY89" s="7"/>
      <c r="AZ89" s="143"/>
      <c r="BA89" s="11"/>
      <c r="BB89" s="11"/>
      <c r="BC89" s="11"/>
      <c r="BD89" s="11"/>
      <c r="BE89" s="11"/>
      <c r="BF89" s="11"/>
      <c r="BG89" s="11"/>
      <c r="BH89" s="11"/>
      <c r="BI89" s="11"/>
      <c r="BJ89" s="11"/>
    </row>
    <row r="90" spans="1:62" ht="93" customHeight="1" x14ac:dyDescent="0.3">
      <c r="A90" s="1"/>
      <c r="B90" s="1"/>
      <c r="C90" s="1"/>
      <c r="D90" s="1"/>
      <c r="E90" s="1"/>
      <c r="F90" s="153"/>
      <c r="G90" s="1"/>
      <c r="H90" s="1"/>
      <c r="I90" s="1"/>
      <c r="J90" s="1"/>
      <c r="K90" s="1"/>
      <c r="L90" s="1"/>
      <c r="M90" s="1"/>
      <c r="N90" s="1"/>
      <c r="O90" s="5"/>
      <c r="P90" s="5"/>
      <c r="Q90" s="5"/>
      <c r="R90" s="5"/>
      <c r="S90" s="5"/>
      <c r="T90" s="5"/>
      <c r="U90" s="141"/>
      <c r="V90" s="142"/>
      <c r="W90" s="142"/>
      <c r="X90" s="142"/>
      <c r="Y90" s="142"/>
      <c r="Z90" s="142"/>
      <c r="AA90" s="142"/>
      <c r="AB90" s="142"/>
      <c r="AC90" s="142"/>
      <c r="AD90" s="142"/>
      <c r="AE90" s="142"/>
      <c r="AF90" s="142"/>
      <c r="AG90" s="142"/>
      <c r="AH90" s="142"/>
      <c r="AI90" s="142"/>
      <c r="AJ90" s="142"/>
      <c r="AK90" s="142"/>
      <c r="AL90" s="7"/>
      <c r="AM90" s="7"/>
      <c r="AN90" s="7"/>
      <c r="AO90" s="7"/>
      <c r="AP90" s="7"/>
      <c r="AQ90" s="7"/>
      <c r="AR90" s="7"/>
      <c r="AS90" s="7"/>
      <c r="AT90" s="7"/>
      <c r="AU90" s="7"/>
      <c r="AV90" s="7"/>
      <c r="AW90" s="7"/>
      <c r="AX90" s="7"/>
      <c r="AY90" s="7"/>
      <c r="AZ90" s="143"/>
      <c r="BA90" s="11"/>
      <c r="BB90" s="11"/>
      <c r="BC90" s="11"/>
      <c r="BD90" s="11"/>
      <c r="BE90" s="11"/>
      <c r="BF90" s="11"/>
      <c r="BG90" s="11"/>
      <c r="BH90" s="11"/>
      <c r="BI90" s="11"/>
      <c r="BJ90" s="11"/>
    </row>
    <row r="91" spans="1:62" ht="93" customHeight="1" x14ac:dyDescent="0.3">
      <c r="A91" s="1"/>
      <c r="B91" s="1"/>
      <c r="C91" s="1"/>
      <c r="D91" s="1"/>
      <c r="E91" s="1"/>
      <c r="F91" s="153"/>
      <c r="G91" s="1"/>
      <c r="H91" s="1"/>
      <c r="I91" s="1"/>
      <c r="J91" s="1"/>
      <c r="K91" s="1"/>
      <c r="L91" s="1"/>
      <c r="M91" s="1"/>
      <c r="N91" s="1"/>
      <c r="O91" s="5"/>
      <c r="P91" s="5"/>
      <c r="Q91" s="5"/>
      <c r="R91" s="5"/>
      <c r="S91" s="5"/>
      <c r="T91" s="5"/>
      <c r="U91" s="141"/>
      <c r="V91" s="142"/>
      <c r="W91" s="142"/>
      <c r="X91" s="142"/>
      <c r="Y91" s="142"/>
      <c r="Z91" s="142"/>
      <c r="AA91" s="142"/>
      <c r="AB91" s="142"/>
      <c r="AC91" s="142"/>
      <c r="AD91" s="142"/>
      <c r="AE91" s="142"/>
      <c r="AF91" s="142"/>
      <c r="AG91" s="142"/>
      <c r="AH91" s="142"/>
      <c r="AI91" s="142"/>
      <c r="AJ91" s="142"/>
      <c r="AK91" s="142"/>
      <c r="AL91" s="7"/>
      <c r="AM91" s="7"/>
      <c r="AN91" s="7"/>
      <c r="AO91" s="7"/>
      <c r="AP91" s="7"/>
      <c r="AQ91" s="7"/>
      <c r="AR91" s="7"/>
      <c r="AS91" s="7"/>
      <c r="AT91" s="7"/>
      <c r="AU91" s="7"/>
      <c r="AV91" s="7"/>
      <c r="AW91" s="7"/>
      <c r="AX91" s="7"/>
      <c r="AY91" s="7"/>
      <c r="AZ91" s="143"/>
      <c r="BA91" s="11"/>
      <c r="BB91" s="11"/>
      <c r="BC91" s="11"/>
      <c r="BD91" s="11"/>
      <c r="BE91" s="11"/>
      <c r="BF91" s="11"/>
      <c r="BG91" s="11"/>
      <c r="BH91" s="11"/>
      <c r="BI91" s="11"/>
      <c r="BJ91" s="11"/>
    </row>
    <row r="92" spans="1:62" ht="93" customHeight="1" x14ac:dyDescent="0.3">
      <c r="A92" s="1"/>
      <c r="B92" s="1"/>
      <c r="C92" s="1"/>
      <c r="D92" s="1"/>
      <c r="E92" s="1"/>
      <c r="F92" s="153"/>
      <c r="G92" s="1"/>
      <c r="H92" s="1"/>
      <c r="I92" s="1"/>
      <c r="J92" s="1"/>
      <c r="K92" s="1"/>
      <c r="L92" s="1"/>
      <c r="M92" s="1"/>
      <c r="N92" s="1"/>
      <c r="O92" s="5"/>
      <c r="P92" s="5"/>
      <c r="Q92" s="5"/>
      <c r="R92" s="5"/>
      <c r="S92" s="5"/>
      <c r="T92" s="5"/>
      <c r="U92" s="141"/>
      <c r="V92" s="142"/>
      <c r="W92" s="142"/>
      <c r="X92" s="142"/>
      <c r="Y92" s="142"/>
      <c r="Z92" s="142"/>
      <c r="AA92" s="142"/>
      <c r="AB92" s="142"/>
      <c r="AC92" s="142"/>
      <c r="AD92" s="142"/>
      <c r="AE92" s="142"/>
      <c r="AF92" s="142"/>
      <c r="AG92" s="142"/>
      <c r="AH92" s="142"/>
      <c r="AI92" s="142"/>
      <c r="AJ92" s="142"/>
      <c r="AK92" s="142"/>
      <c r="AL92" s="7"/>
      <c r="AM92" s="7"/>
      <c r="AN92" s="7"/>
      <c r="AO92" s="7"/>
      <c r="AP92" s="7"/>
      <c r="AQ92" s="7"/>
      <c r="AR92" s="7"/>
      <c r="AS92" s="7"/>
      <c r="AT92" s="7"/>
      <c r="AU92" s="7"/>
      <c r="AV92" s="7"/>
      <c r="AW92" s="7"/>
      <c r="AX92" s="7"/>
      <c r="AY92" s="7"/>
      <c r="AZ92" s="143"/>
      <c r="BA92" s="11"/>
      <c r="BB92" s="11"/>
      <c r="BC92" s="11"/>
      <c r="BD92" s="11"/>
      <c r="BE92" s="11"/>
      <c r="BF92" s="11"/>
      <c r="BG92" s="11"/>
      <c r="BH92" s="11"/>
      <c r="BI92" s="11"/>
      <c r="BJ92" s="11"/>
    </row>
    <row r="93" spans="1:62" ht="93" customHeight="1" x14ac:dyDescent="0.3">
      <c r="A93" s="1"/>
      <c r="B93" s="1"/>
      <c r="C93" s="1"/>
      <c r="D93" s="1"/>
      <c r="E93" s="1"/>
      <c r="F93" s="153"/>
      <c r="G93" s="1"/>
      <c r="H93" s="1"/>
      <c r="I93" s="1"/>
      <c r="J93" s="1"/>
      <c r="K93" s="1"/>
      <c r="L93" s="1"/>
      <c r="M93" s="1"/>
      <c r="N93" s="1"/>
      <c r="O93" s="5"/>
      <c r="P93" s="5"/>
      <c r="Q93" s="5"/>
      <c r="R93" s="5"/>
      <c r="S93" s="5"/>
      <c r="T93" s="5"/>
      <c r="U93" s="141"/>
      <c r="V93" s="142"/>
      <c r="W93" s="142"/>
      <c r="X93" s="142"/>
      <c r="Y93" s="142"/>
      <c r="Z93" s="142"/>
      <c r="AA93" s="142"/>
      <c r="AB93" s="142"/>
      <c r="AC93" s="142"/>
      <c r="AD93" s="142"/>
      <c r="AE93" s="142"/>
      <c r="AF93" s="142"/>
      <c r="AG93" s="142"/>
      <c r="AH93" s="142"/>
      <c r="AI93" s="142"/>
      <c r="AJ93" s="142"/>
      <c r="AK93" s="142"/>
      <c r="AL93" s="7"/>
      <c r="AM93" s="7"/>
      <c r="AN93" s="7"/>
      <c r="AO93" s="7"/>
      <c r="AP93" s="7"/>
      <c r="AQ93" s="7"/>
      <c r="AR93" s="7"/>
      <c r="AS93" s="7"/>
      <c r="AT93" s="7"/>
      <c r="AU93" s="7"/>
      <c r="AV93" s="7"/>
      <c r="AW93" s="7"/>
      <c r="AX93" s="7"/>
      <c r="AY93" s="7"/>
      <c r="AZ93" s="143"/>
      <c r="BA93" s="11"/>
      <c r="BB93" s="11"/>
      <c r="BC93" s="11"/>
      <c r="BD93" s="11"/>
      <c r="BE93" s="11"/>
      <c r="BF93" s="11"/>
      <c r="BG93" s="11"/>
      <c r="BH93" s="11"/>
      <c r="BI93" s="11"/>
      <c r="BJ93" s="11"/>
    </row>
    <row r="94" spans="1:62" ht="93" customHeight="1" x14ac:dyDescent="0.3">
      <c r="A94" s="1"/>
      <c r="B94" s="1"/>
      <c r="C94" s="1"/>
      <c r="D94" s="1"/>
      <c r="E94" s="1"/>
      <c r="F94" s="153"/>
      <c r="G94" s="1"/>
      <c r="H94" s="1"/>
      <c r="I94" s="1"/>
      <c r="J94" s="1"/>
      <c r="K94" s="1"/>
      <c r="L94" s="1"/>
      <c r="M94" s="1"/>
      <c r="N94" s="1"/>
      <c r="O94" s="5"/>
      <c r="P94" s="5"/>
      <c r="Q94" s="5"/>
      <c r="R94" s="5"/>
      <c r="S94" s="5"/>
      <c r="T94" s="5"/>
      <c r="U94" s="141"/>
      <c r="V94" s="142"/>
      <c r="W94" s="142"/>
      <c r="X94" s="142"/>
      <c r="Y94" s="142"/>
      <c r="Z94" s="142"/>
      <c r="AA94" s="142"/>
      <c r="AB94" s="142"/>
      <c r="AC94" s="142"/>
      <c r="AD94" s="142"/>
      <c r="AE94" s="142"/>
      <c r="AF94" s="142"/>
      <c r="AG94" s="142"/>
      <c r="AH94" s="142"/>
      <c r="AI94" s="142"/>
      <c r="AJ94" s="142"/>
      <c r="AK94" s="142"/>
      <c r="AL94" s="7"/>
      <c r="AM94" s="7"/>
      <c r="AN94" s="7"/>
      <c r="AO94" s="7"/>
      <c r="AP94" s="7"/>
      <c r="AQ94" s="7"/>
      <c r="AR94" s="7"/>
      <c r="AS94" s="7"/>
      <c r="AT94" s="7"/>
      <c r="AU94" s="7"/>
      <c r="AV94" s="7"/>
      <c r="AW94" s="7"/>
      <c r="AX94" s="7"/>
      <c r="AY94" s="7"/>
      <c r="AZ94" s="143"/>
      <c r="BA94" s="11"/>
      <c r="BB94" s="11"/>
      <c r="BC94" s="11"/>
      <c r="BD94" s="11"/>
      <c r="BE94" s="11"/>
      <c r="BF94" s="11"/>
      <c r="BG94" s="11"/>
      <c r="BH94" s="11"/>
      <c r="BI94" s="11"/>
      <c r="BJ94" s="11"/>
    </row>
    <row r="95" spans="1:62" ht="93" customHeight="1" x14ac:dyDescent="0.3">
      <c r="A95" s="1"/>
      <c r="B95" s="1"/>
      <c r="C95" s="1"/>
      <c r="D95" s="1"/>
      <c r="E95" s="1"/>
      <c r="F95" s="153"/>
      <c r="G95" s="1"/>
      <c r="H95" s="1"/>
      <c r="I95" s="1"/>
      <c r="J95" s="1"/>
      <c r="K95" s="1"/>
      <c r="L95" s="1"/>
      <c r="M95" s="1"/>
      <c r="N95" s="1"/>
      <c r="O95" s="5"/>
      <c r="P95" s="5"/>
      <c r="Q95" s="5"/>
      <c r="R95" s="5"/>
      <c r="S95" s="5"/>
      <c r="T95" s="5"/>
      <c r="U95" s="141"/>
      <c r="V95" s="142"/>
      <c r="W95" s="142"/>
      <c r="X95" s="142"/>
      <c r="Y95" s="142"/>
      <c r="Z95" s="142"/>
      <c r="AA95" s="142"/>
      <c r="AB95" s="142"/>
      <c r="AC95" s="142"/>
      <c r="AD95" s="142"/>
      <c r="AE95" s="142"/>
      <c r="AF95" s="142"/>
      <c r="AG95" s="142"/>
      <c r="AH95" s="142"/>
      <c r="AI95" s="142"/>
      <c r="AJ95" s="142"/>
      <c r="AK95" s="142"/>
      <c r="AL95" s="7"/>
      <c r="AM95" s="7"/>
      <c r="AN95" s="7"/>
      <c r="AO95" s="7"/>
      <c r="AP95" s="7"/>
      <c r="AQ95" s="7"/>
      <c r="AR95" s="7"/>
      <c r="AS95" s="7"/>
      <c r="AT95" s="7"/>
      <c r="AU95" s="7"/>
      <c r="AV95" s="7"/>
      <c r="AW95" s="7"/>
      <c r="AX95" s="7"/>
      <c r="AY95" s="7"/>
      <c r="AZ95" s="143"/>
      <c r="BA95" s="11"/>
      <c r="BB95" s="11"/>
      <c r="BC95" s="11"/>
      <c r="BD95" s="11"/>
      <c r="BE95" s="11"/>
      <c r="BF95" s="11"/>
      <c r="BG95" s="11"/>
      <c r="BH95" s="11"/>
      <c r="BI95" s="11"/>
      <c r="BJ95" s="11"/>
    </row>
    <row r="96" spans="1:62" ht="93" customHeight="1" x14ac:dyDescent="0.3">
      <c r="A96" s="1"/>
      <c r="B96" s="1"/>
      <c r="C96" s="1"/>
      <c r="D96" s="1"/>
      <c r="E96" s="1"/>
      <c r="F96" s="153"/>
      <c r="G96" s="1"/>
      <c r="H96" s="1"/>
      <c r="I96" s="1"/>
      <c r="J96" s="1"/>
      <c r="K96" s="1"/>
      <c r="L96" s="1"/>
      <c r="M96" s="1"/>
      <c r="N96" s="1"/>
      <c r="O96" s="5"/>
      <c r="P96" s="5"/>
      <c r="Q96" s="5"/>
      <c r="R96" s="5"/>
      <c r="S96" s="5"/>
      <c r="T96" s="5"/>
      <c r="U96" s="141"/>
      <c r="V96" s="142"/>
      <c r="W96" s="142"/>
      <c r="X96" s="142"/>
      <c r="Y96" s="142"/>
      <c r="Z96" s="142"/>
      <c r="AA96" s="142"/>
      <c r="AB96" s="142"/>
      <c r="AC96" s="142"/>
      <c r="AD96" s="142"/>
      <c r="AE96" s="142"/>
      <c r="AF96" s="142"/>
      <c r="AG96" s="142"/>
      <c r="AH96" s="142"/>
      <c r="AI96" s="142"/>
      <c r="AJ96" s="142"/>
      <c r="AK96" s="142"/>
      <c r="AL96" s="7"/>
      <c r="AM96" s="7"/>
      <c r="AN96" s="7"/>
      <c r="AO96" s="7"/>
      <c r="AP96" s="7"/>
      <c r="AQ96" s="7"/>
      <c r="AR96" s="7"/>
      <c r="AS96" s="7"/>
      <c r="AT96" s="7"/>
      <c r="AU96" s="7"/>
      <c r="AV96" s="7"/>
      <c r="AW96" s="7"/>
      <c r="AX96" s="7"/>
      <c r="AY96" s="7"/>
      <c r="AZ96" s="143"/>
      <c r="BA96" s="11"/>
      <c r="BB96" s="11"/>
      <c r="BC96" s="11"/>
      <c r="BD96" s="11"/>
      <c r="BE96" s="11"/>
      <c r="BF96" s="11"/>
      <c r="BG96" s="11"/>
      <c r="BH96" s="11"/>
      <c r="BI96" s="11"/>
      <c r="BJ96" s="11"/>
    </row>
    <row r="97" spans="1:62" ht="93" customHeight="1" x14ac:dyDescent="0.3">
      <c r="A97" s="1"/>
      <c r="B97" s="1"/>
      <c r="C97" s="1"/>
      <c r="D97" s="1"/>
      <c r="E97" s="1"/>
      <c r="F97" s="153"/>
      <c r="G97" s="1"/>
      <c r="H97" s="1"/>
      <c r="I97" s="1"/>
      <c r="J97" s="1"/>
      <c r="K97" s="1"/>
      <c r="L97" s="1"/>
      <c r="M97" s="1"/>
      <c r="N97" s="1"/>
      <c r="O97" s="5"/>
      <c r="P97" s="5"/>
      <c r="Q97" s="5"/>
      <c r="R97" s="5"/>
      <c r="S97" s="5"/>
      <c r="T97" s="5"/>
      <c r="U97" s="141"/>
      <c r="V97" s="142"/>
      <c r="W97" s="142"/>
      <c r="X97" s="142"/>
      <c r="Y97" s="142"/>
      <c r="Z97" s="142"/>
      <c r="AA97" s="142"/>
      <c r="AB97" s="142"/>
      <c r="AC97" s="142"/>
      <c r="AD97" s="142"/>
      <c r="AE97" s="142"/>
      <c r="AF97" s="142"/>
      <c r="AG97" s="142"/>
      <c r="AH97" s="142"/>
      <c r="AI97" s="142"/>
      <c r="AJ97" s="142"/>
      <c r="AK97" s="142"/>
      <c r="AL97" s="7"/>
      <c r="AM97" s="7"/>
      <c r="AN97" s="7"/>
      <c r="AO97" s="7"/>
      <c r="AP97" s="7"/>
      <c r="AQ97" s="7"/>
      <c r="AR97" s="7"/>
      <c r="AS97" s="7"/>
      <c r="AT97" s="7"/>
      <c r="AU97" s="7"/>
      <c r="AV97" s="7"/>
      <c r="AW97" s="7"/>
      <c r="AX97" s="7"/>
      <c r="AY97" s="7"/>
      <c r="AZ97" s="143"/>
      <c r="BA97" s="11"/>
      <c r="BB97" s="11"/>
      <c r="BC97" s="11"/>
      <c r="BD97" s="11"/>
      <c r="BE97" s="11"/>
      <c r="BF97" s="11"/>
      <c r="BG97" s="11"/>
      <c r="BH97" s="11"/>
      <c r="BI97" s="11"/>
      <c r="BJ97" s="11"/>
    </row>
    <row r="98" spans="1:62" ht="93" customHeight="1" x14ac:dyDescent="0.3">
      <c r="A98" s="1"/>
      <c r="B98" s="1"/>
      <c r="C98" s="1"/>
      <c r="D98" s="1"/>
      <c r="E98" s="1"/>
      <c r="F98" s="153"/>
      <c r="G98" s="1"/>
      <c r="H98" s="1"/>
      <c r="I98" s="1"/>
      <c r="J98" s="1"/>
      <c r="K98" s="1"/>
      <c r="L98" s="1"/>
      <c r="M98" s="1"/>
      <c r="N98" s="1"/>
      <c r="O98" s="5"/>
      <c r="P98" s="5"/>
      <c r="Q98" s="5"/>
      <c r="R98" s="5"/>
      <c r="S98" s="5"/>
      <c r="T98" s="5"/>
      <c r="U98" s="141"/>
      <c r="V98" s="142"/>
      <c r="W98" s="142"/>
      <c r="X98" s="142"/>
      <c r="Y98" s="142"/>
      <c r="Z98" s="142"/>
      <c r="AA98" s="142"/>
      <c r="AB98" s="142"/>
      <c r="AC98" s="142"/>
      <c r="AD98" s="142"/>
      <c r="AE98" s="142"/>
      <c r="AF98" s="142"/>
      <c r="AG98" s="142"/>
      <c r="AH98" s="142"/>
      <c r="AI98" s="142"/>
      <c r="AJ98" s="142"/>
      <c r="AK98" s="142"/>
      <c r="AL98" s="7"/>
      <c r="AM98" s="7"/>
      <c r="AN98" s="7"/>
      <c r="AO98" s="7"/>
      <c r="AP98" s="7"/>
      <c r="AQ98" s="7"/>
      <c r="AR98" s="7"/>
      <c r="AS98" s="7"/>
      <c r="AT98" s="7"/>
      <c r="AU98" s="7"/>
      <c r="AV98" s="7"/>
      <c r="AW98" s="7"/>
      <c r="AX98" s="7"/>
      <c r="AY98" s="7"/>
      <c r="AZ98" s="143"/>
      <c r="BA98" s="11"/>
      <c r="BB98" s="11"/>
      <c r="BC98" s="11"/>
      <c r="BD98" s="11"/>
      <c r="BE98" s="11"/>
      <c r="BF98" s="11"/>
      <c r="BG98" s="11"/>
      <c r="BH98" s="11"/>
      <c r="BI98" s="11"/>
      <c r="BJ98" s="11"/>
    </row>
    <row r="99" spans="1:62" ht="93" customHeight="1" x14ac:dyDescent="0.3">
      <c r="A99" s="1"/>
      <c r="B99" s="1"/>
      <c r="C99" s="1"/>
      <c r="D99" s="1"/>
      <c r="E99" s="1"/>
      <c r="F99" s="153"/>
      <c r="G99" s="1"/>
      <c r="H99" s="1"/>
      <c r="I99" s="1"/>
      <c r="J99" s="1"/>
      <c r="K99" s="1"/>
      <c r="L99" s="1"/>
      <c r="M99" s="1"/>
      <c r="N99" s="1"/>
      <c r="O99" s="5"/>
      <c r="P99" s="5"/>
      <c r="Q99" s="5"/>
      <c r="R99" s="5"/>
      <c r="S99" s="5"/>
      <c r="T99" s="5"/>
      <c r="U99" s="141"/>
      <c r="V99" s="142"/>
      <c r="W99" s="142"/>
      <c r="X99" s="142"/>
      <c r="Y99" s="142"/>
      <c r="Z99" s="142"/>
      <c r="AA99" s="142"/>
      <c r="AB99" s="142"/>
      <c r="AC99" s="142"/>
      <c r="AD99" s="142"/>
      <c r="AE99" s="142"/>
      <c r="AF99" s="142"/>
      <c r="AG99" s="142"/>
      <c r="AH99" s="142"/>
      <c r="AI99" s="142"/>
      <c r="AJ99" s="142"/>
      <c r="AK99" s="142"/>
      <c r="AL99" s="7"/>
      <c r="AM99" s="7"/>
      <c r="AN99" s="7"/>
      <c r="AO99" s="7"/>
      <c r="AP99" s="7"/>
      <c r="AQ99" s="7"/>
      <c r="AR99" s="7"/>
      <c r="AS99" s="7"/>
      <c r="AT99" s="7"/>
      <c r="AU99" s="7"/>
      <c r="AV99" s="7"/>
      <c r="AW99" s="7"/>
      <c r="AX99" s="7"/>
      <c r="AY99" s="7"/>
      <c r="AZ99" s="143"/>
      <c r="BA99" s="11"/>
      <c r="BB99" s="11"/>
      <c r="BC99" s="11"/>
      <c r="BD99" s="11"/>
      <c r="BE99" s="11"/>
      <c r="BF99" s="11"/>
      <c r="BG99" s="11"/>
      <c r="BH99" s="11"/>
      <c r="BI99" s="11"/>
      <c r="BJ99" s="11"/>
    </row>
    <row r="100" spans="1:62" ht="93" customHeight="1" x14ac:dyDescent="0.3">
      <c r="A100" s="1"/>
      <c r="B100" s="1"/>
      <c r="C100" s="1"/>
      <c r="D100" s="1"/>
      <c r="E100" s="1"/>
      <c r="F100" s="153"/>
      <c r="G100" s="1"/>
      <c r="H100" s="1"/>
      <c r="I100" s="1"/>
      <c r="J100" s="1"/>
      <c r="K100" s="1"/>
      <c r="L100" s="1"/>
      <c r="M100" s="1"/>
      <c r="N100" s="1"/>
      <c r="O100" s="5"/>
      <c r="P100" s="5"/>
      <c r="Q100" s="5"/>
      <c r="R100" s="5"/>
      <c r="S100" s="5"/>
      <c r="T100" s="5"/>
      <c r="U100" s="141"/>
      <c r="V100" s="142"/>
      <c r="W100" s="142"/>
      <c r="X100" s="142"/>
      <c r="Y100" s="142"/>
      <c r="Z100" s="142"/>
      <c r="AA100" s="142"/>
      <c r="AB100" s="142"/>
      <c r="AC100" s="142"/>
      <c r="AD100" s="142"/>
      <c r="AE100" s="142"/>
      <c r="AF100" s="142"/>
      <c r="AG100" s="142"/>
      <c r="AH100" s="142"/>
      <c r="AI100" s="142"/>
      <c r="AJ100" s="142"/>
      <c r="AK100" s="142"/>
      <c r="AL100" s="7"/>
      <c r="AM100" s="7"/>
      <c r="AN100" s="7"/>
      <c r="AO100" s="7"/>
      <c r="AP100" s="7"/>
      <c r="AQ100" s="7"/>
      <c r="AR100" s="7"/>
      <c r="AS100" s="7"/>
      <c r="AT100" s="7"/>
      <c r="AU100" s="7"/>
      <c r="AV100" s="7"/>
      <c r="AW100" s="7"/>
      <c r="AX100" s="7"/>
      <c r="AY100" s="7"/>
      <c r="AZ100" s="143"/>
      <c r="BA100" s="11"/>
      <c r="BB100" s="11"/>
      <c r="BC100" s="11"/>
      <c r="BD100" s="11"/>
      <c r="BE100" s="11"/>
      <c r="BF100" s="11"/>
      <c r="BG100" s="11"/>
      <c r="BH100" s="11"/>
      <c r="BI100" s="11"/>
      <c r="BJ100" s="11"/>
    </row>
    <row r="101" spans="1:62" ht="93" customHeight="1" x14ac:dyDescent="0.3">
      <c r="A101" s="1"/>
      <c r="B101" s="1"/>
      <c r="C101" s="1"/>
      <c r="D101" s="1"/>
      <c r="E101" s="1"/>
      <c r="F101" s="153"/>
      <c r="G101" s="1"/>
      <c r="H101" s="1"/>
      <c r="I101" s="1"/>
      <c r="J101" s="1"/>
      <c r="K101" s="1"/>
      <c r="L101" s="1"/>
      <c r="M101" s="1"/>
      <c r="N101" s="1"/>
      <c r="O101" s="5"/>
      <c r="P101" s="5"/>
      <c r="Q101" s="5"/>
      <c r="R101" s="5"/>
      <c r="S101" s="5"/>
      <c r="T101" s="5"/>
      <c r="U101" s="141"/>
      <c r="V101" s="142"/>
      <c r="W101" s="142"/>
      <c r="X101" s="142"/>
      <c r="Y101" s="142"/>
      <c r="Z101" s="142"/>
      <c r="AA101" s="142"/>
      <c r="AB101" s="142"/>
      <c r="AC101" s="142"/>
      <c r="AD101" s="142"/>
      <c r="AE101" s="142"/>
      <c r="AF101" s="142"/>
      <c r="AG101" s="142"/>
      <c r="AH101" s="142"/>
      <c r="AI101" s="142"/>
      <c r="AJ101" s="142"/>
      <c r="AK101" s="142"/>
      <c r="AL101" s="7"/>
      <c r="AM101" s="7"/>
      <c r="AN101" s="7"/>
      <c r="AO101" s="7"/>
      <c r="AP101" s="7"/>
      <c r="AQ101" s="7"/>
      <c r="AR101" s="7"/>
      <c r="AS101" s="7"/>
      <c r="AT101" s="7"/>
      <c r="AU101" s="7"/>
      <c r="AV101" s="7"/>
      <c r="AW101" s="7"/>
      <c r="AX101" s="7"/>
      <c r="AY101" s="7"/>
      <c r="AZ101" s="143"/>
      <c r="BA101" s="11"/>
      <c r="BB101" s="11"/>
      <c r="BC101" s="11"/>
      <c r="BD101" s="11"/>
      <c r="BE101" s="11"/>
      <c r="BF101" s="11"/>
      <c r="BG101" s="11"/>
      <c r="BH101" s="11"/>
      <c r="BI101" s="11"/>
      <c r="BJ101" s="11"/>
    </row>
    <row r="102" spans="1:62" ht="93" customHeight="1" x14ac:dyDescent="0.3">
      <c r="A102" s="1"/>
      <c r="B102" s="1"/>
      <c r="C102" s="1"/>
      <c r="D102" s="1"/>
      <c r="E102" s="1"/>
      <c r="F102" s="153"/>
      <c r="G102" s="1"/>
      <c r="H102" s="1"/>
      <c r="I102" s="1"/>
      <c r="J102" s="1"/>
      <c r="K102" s="1"/>
      <c r="L102" s="1"/>
      <c r="M102" s="1"/>
      <c r="N102" s="1"/>
      <c r="O102" s="5"/>
      <c r="P102" s="5"/>
      <c r="Q102" s="5"/>
      <c r="R102" s="5"/>
      <c r="S102" s="5"/>
      <c r="T102" s="5"/>
      <c r="U102" s="141"/>
      <c r="V102" s="142"/>
      <c r="W102" s="142"/>
      <c r="X102" s="142"/>
      <c r="Y102" s="142"/>
      <c r="Z102" s="142"/>
      <c r="AA102" s="142"/>
      <c r="AB102" s="142"/>
      <c r="AC102" s="142"/>
      <c r="AD102" s="142"/>
      <c r="AE102" s="142"/>
      <c r="AF102" s="142"/>
      <c r="AG102" s="142"/>
      <c r="AH102" s="142"/>
      <c r="AI102" s="142"/>
      <c r="AJ102" s="142"/>
      <c r="AK102" s="142"/>
      <c r="AL102" s="7"/>
      <c r="AM102" s="7"/>
      <c r="AN102" s="7"/>
      <c r="AO102" s="7"/>
      <c r="AP102" s="7"/>
      <c r="AQ102" s="7"/>
      <c r="AR102" s="7"/>
      <c r="AS102" s="7"/>
      <c r="AT102" s="7"/>
      <c r="AU102" s="7"/>
      <c r="AV102" s="7"/>
      <c r="AW102" s="7"/>
      <c r="AX102" s="7"/>
      <c r="AY102" s="7"/>
      <c r="AZ102" s="143"/>
      <c r="BA102" s="11"/>
      <c r="BB102" s="11"/>
      <c r="BC102" s="11"/>
      <c r="BD102" s="11"/>
      <c r="BE102" s="11"/>
      <c r="BF102" s="11"/>
      <c r="BG102" s="11"/>
      <c r="BH102" s="11"/>
      <c r="BI102" s="11"/>
      <c r="BJ102" s="11"/>
    </row>
    <row r="103" spans="1:62" ht="93" customHeight="1" x14ac:dyDescent="0.3">
      <c r="A103" s="1"/>
      <c r="B103" s="1"/>
      <c r="C103" s="1"/>
      <c r="D103" s="1"/>
      <c r="E103" s="1"/>
      <c r="F103" s="153"/>
      <c r="G103" s="1"/>
      <c r="H103" s="1"/>
      <c r="I103" s="1"/>
      <c r="J103" s="1"/>
      <c r="K103" s="1"/>
      <c r="L103" s="1"/>
      <c r="M103" s="1"/>
      <c r="N103" s="1"/>
      <c r="O103" s="5"/>
      <c r="P103" s="5"/>
      <c r="Q103" s="5"/>
      <c r="R103" s="5"/>
      <c r="S103" s="5"/>
      <c r="T103" s="5"/>
      <c r="U103" s="141"/>
      <c r="V103" s="142"/>
      <c r="W103" s="142"/>
      <c r="X103" s="142"/>
      <c r="Y103" s="142"/>
      <c r="Z103" s="142"/>
      <c r="AA103" s="142"/>
      <c r="AB103" s="142"/>
      <c r="AC103" s="142"/>
      <c r="AD103" s="142"/>
      <c r="AE103" s="142"/>
      <c r="AF103" s="142"/>
      <c r="AG103" s="142"/>
      <c r="AH103" s="142"/>
      <c r="AI103" s="142"/>
      <c r="AJ103" s="142"/>
      <c r="AK103" s="142"/>
      <c r="AL103" s="7"/>
      <c r="AM103" s="7"/>
      <c r="AN103" s="7"/>
      <c r="AO103" s="7"/>
      <c r="AP103" s="7"/>
      <c r="AQ103" s="7"/>
      <c r="AR103" s="7"/>
      <c r="AS103" s="7"/>
      <c r="AT103" s="7"/>
      <c r="AU103" s="7"/>
      <c r="AV103" s="7"/>
      <c r="AW103" s="7"/>
      <c r="AX103" s="7"/>
      <c r="AY103" s="7"/>
      <c r="AZ103" s="143"/>
      <c r="BA103" s="11"/>
      <c r="BB103" s="11"/>
      <c r="BC103" s="11"/>
      <c r="BD103" s="11"/>
      <c r="BE103" s="11"/>
      <c r="BF103" s="11"/>
      <c r="BG103" s="11"/>
      <c r="BH103" s="11"/>
      <c r="BI103" s="11"/>
      <c r="BJ103" s="11"/>
    </row>
    <row r="104" spans="1:62" ht="93" customHeight="1" x14ac:dyDescent="0.3">
      <c r="A104" s="1"/>
      <c r="B104" s="1"/>
      <c r="C104" s="1"/>
      <c r="D104" s="1"/>
      <c r="E104" s="1"/>
      <c r="F104" s="153"/>
      <c r="G104" s="1"/>
      <c r="H104" s="1"/>
      <c r="I104" s="1"/>
      <c r="J104" s="1"/>
      <c r="K104" s="1"/>
      <c r="L104" s="1"/>
      <c r="M104" s="1"/>
      <c r="N104" s="1"/>
      <c r="O104" s="5"/>
      <c r="P104" s="5"/>
      <c r="Q104" s="5"/>
      <c r="R104" s="5"/>
      <c r="S104" s="5"/>
      <c r="T104" s="5"/>
      <c r="U104" s="141"/>
      <c r="V104" s="142"/>
      <c r="W104" s="142"/>
      <c r="X104" s="142"/>
      <c r="Y104" s="142"/>
      <c r="Z104" s="142"/>
      <c r="AA104" s="142"/>
      <c r="AB104" s="142"/>
      <c r="AC104" s="142"/>
      <c r="AD104" s="142"/>
      <c r="AE104" s="142"/>
      <c r="AF104" s="142"/>
      <c r="AG104" s="142"/>
      <c r="AH104" s="142"/>
      <c r="AI104" s="142"/>
      <c r="AJ104" s="142"/>
      <c r="AK104" s="142"/>
      <c r="AL104" s="7"/>
      <c r="AM104" s="7"/>
      <c r="AN104" s="7"/>
      <c r="AO104" s="7"/>
      <c r="AP104" s="7"/>
      <c r="AQ104" s="7"/>
      <c r="AR104" s="7"/>
      <c r="AS104" s="7"/>
      <c r="AT104" s="7"/>
      <c r="AU104" s="7"/>
      <c r="AV104" s="7"/>
      <c r="AW104" s="7"/>
      <c r="AX104" s="7"/>
      <c r="AY104" s="7"/>
      <c r="AZ104" s="143"/>
      <c r="BA104" s="11"/>
      <c r="BB104" s="11"/>
      <c r="BC104" s="11"/>
      <c r="BD104" s="11"/>
      <c r="BE104" s="11"/>
      <c r="BF104" s="11"/>
      <c r="BG104" s="11"/>
      <c r="BH104" s="11"/>
      <c r="BI104" s="11"/>
      <c r="BJ104" s="11"/>
    </row>
    <row r="105" spans="1:62" ht="93" customHeight="1" x14ac:dyDescent="0.3">
      <c r="A105" s="1"/>
      <c r="B105" s="1"/>
      <c r="C105" s="1"/>
      <c r="D105" s="1"/>
      <c r="E105" s="1"/>
      <c r="F105" s="153"/>
      <c r="G105" s="1"/>
      <c r="H105" s="1"/>
      <c r="I105" s="1"/>
      <c r="J105" s="1"/>
      <c r="K105" s="1"/>
      <c r="L105" s="1"/>
      <c r="M105" s="1"/>
      <c r="N105" s="1"/>
      <c r="O105" s="5"/>
      <c r="P105" s="5"/>
      <c r="Q105" s="5"/>
      <c r="R105" s="5"/>
      <c r="S105" s="5"/>
      <c r="T105" s="5"/>
      <c r="U105" s="141"/>
      <c r="V105" s="142"/>
      <c r="W105" s="142"/>
      <c r="X105" s="142"/>
      <c r="Y105" s="142"/>
      <c r="Z105" s="142"/>
      <c r="AA105" s="142"/>
      <c r="AB105" s="142"/>
      <c r="AC105" s="142"/>
      <c r="AD105" s="142"/>
      <c r="AE105" s="142"/>
      <c r="AF105" s="142"/>
      <c r="AG105" s="142"/>
      <c r="AH105" s="142"/>
      <c r="AI105" s="142"/>
      <c r="AJ105" s="142"/>
      <c r="AK105" s="142"/>
      <c r="AL105" s="7"/>
      <c r="AM105" s="7"/>
      <c r="AN105" s="7"/>
      <c r="AO105" s="7"/>
      <c r="AP105" s="7"/>
      <c r="AQ105" s="7"/>
      <c r="AR105" s="7"/>
      <c r="AS105" s="7"/>
      <c r="AT105" s="7"/>
      <c r="AU105" s="7"/>
      <c r="AV105" s="7"/>
      <c r="AW105" s="7"/>
      <c r="AX105" s="7"/>
      <c r="AY105" s="7"/>
      <c r="AZ105" s="143"/>
      <c r="BA105" s="11"/>
      <c r="BB105" s="11"/>
      <c r="BC105" s="11"/>
      <c r="BD105" s="11"/>
      <c r="BE105" s="11"/>
      <c r="BF105" s="11"/>
      <c r="BG105" s="11"/>
      <c r="BH105" s="11"/>
      <c r="BI105" s="11"/>
      <c r="BJ105" s="11"/>
    </row>
    <row r="106" spans="1:62" ht="93" customHeight="1" x14ac:dyDescent="0.3">
      <c r="A106" s="1"/>
      <c r="B106" s="1"/>
      <c r="C106" s="1"/>
      <c r="D106" s="1"/>
      <c r="E106" s="1"/>
      <c r="F106" s="153"/>
      <c r="G106" s="1"/>
      <c r="H106" s="1"/>
      <c r="I106" s="1"/>
      <c r="J106" s="1"/>
      <c r="K106" s="1"/>
      <c r="L106" s="1"/>
      <c r="M106" s="1"/>
      <c r="N106" s="1"/>
      <c r="O106" s="5"/>
      <c r="P106" s="5"/>
      <c r="Q106" s="5"/>
      <c r="R106" s="5"/>
      <c r="S106" s="5"/>
      <c r="T106" s="5"/>
      <c r="U106" s="141"/>
      <c r="V106" s="142"/>
      <c r="W106" s="142"/>
      <c r="X106" s="142"/>
      <c r="Y106" s="142"/>
      <c r="Z106" s="142"/>
      <c r="AA106" s="142"/>
      <c r="AB106" s="142"/>
      <c r="AC106" s="142"/>
      <c r="AD106" s="142"/>
      <c r="AE106" s="142"/>
      <c r="AF106" s="142"/>
      <c r="AG106" s="142"/>
      <c r="AH106" s="142"/>
      <c r="AI106" s="142"/>
      <c r="AJ106" s="142"/>
      <c r="AK106" s="142"/>
      <c r="AL106" s="7"/>
      <c r="AM106" s="7"/>
      <c r="AN106" s="7"/>
      <c r="AO106" s="7"/>
      <c r="AP106" s="7"/>
      <c r="AQ106" s="7"/>
      <c r="AR106" s="7"/>
      <c r="AS106" s="7"/>
      <c r="AT106" s="7"/>
      <c r="AU106" s="7"/>
      <c r="AV106" s="7"/>
      <c r="AW106" s="7"/>
      <c r="AX106" s="7"/>
      <c r="AY106" s="7"/>
      <c r="AZ106" s="143"/>
      <c r="BA106" s="11"/>
      <c r="BB106" s="11"/>
      <c r="BC106" s="11"/>
      <c r="BD106" s="11"/>
      <c r="BE106" s="11"/>
      <c r="BF106" s="11"/>
      <c r="BG106" s="11"/>
      <c r="BH106" s="11"/>
      <c r="BI106" s="11"/>
      <c r="BJ106" s="11"/>
    </row>
    <row r="107" spans="1:62" ht="93" customHeight="1" x14ac:dyDescent="0.3">
      <c r="A107" s="1"/>
      <c r="B107" s="1"/>
      <c r="C107" s="1"/>
      <c r="D107" s="1"/>
      <c r="E107" s="1"/>
      <c r="F107" s="153"/>
      <c r="G107" s="1"/>
      <c r="H107" s="1"/>
      <c r="I107" s="1"/>
      <c r="J107" s="1"/>
      <c r="K107" s="1"/>
      <c r="L107" s="1"/>
      <c r="M107" s="1"/>
      <c r="N107" s="1"/>
      <c r="O107" s="5"/>
      <c r="P107" s="5"/>
      <c r="Q107" s="5"/>
      <c r="R107" s="5"/>
      <c r="S107" s="5"/>
      <c r="T107" s="5"/>
      <c r="U107" s="141"/>
      <c r="V107" s="142"/>
      <c r="W107" s="142"/>
      <c r="X107" s="142"/>
      <c r="Y107" s="142"/>
      <c r="Z107" s="142"/>
      <c r="AA107" s="142"/>
      <c r="AB107" s="142"/>
      <c r="AC107" s="142"/>
      <c r="AD107" s="142"/>
      <c r="AE107" s="142"/>
      <c r="AF107" s="142"/>
      <c r="AG107" s="142"/>
      <c r="AH107" s="142"/>
      <c r="AI107" s="142"/>
      <c r="AJ107" s="142"/>
      <c r="AK107" s="142"/>
      <c r="AL107" s="7"/>
      <c r="AM107" s="7"/>
      <c r="AN107" s="7"/>
      <c r="AO107" s="7"/>
      <c r="AP107" s="7"/>
      <c r="AQ107" s="7"/>
      <c r="AR107" s="7"/>
      <c r="AS107" s="7"/>
      <c r="AT107" s="7"/>
      <c r="AU107" s="7"/>
      <c r="AV107" s="7"/>
      <c r="AW107" s="7"/>
      <c r="AX107" s="7"/>
      <c r="AY107" s="7"/>
      <c r="AZ107" s="143"/>
      <c r="BA107" s="11"/>
      <c r="BB107" s="11"/>
      <c r="BC107" s="11"/>
      <c r="BD107" s="11"/>
      <c r="BE107" s="11"/>
      <c r="BF107" s="11"/>
      <c r="BG107" s="11"/>
      <c r="BH107" s="11"/>
      <c r="BI107" s="11"/>
      <c r="BJ107" s="11"/>
    </row>
    <row r="108" spans="1:62" ht="93" customHeight="1" x14ac:dyDescent="0.3">
      <c r="A108" s="1"/>
      <c r="B108" s="1"/>
      <c r="C108" s="1"/>
      <c r="D108" s="1"/>
      <c r="E108" s="1"/>
      <c r="F108" s="153"/>
      <c r="G108" s="1"/>
      <c r="H108" s="1"/>
      <c r="I108" s="1"/>
      <c r="J108" s="1"/>
      <c r="K108" s="1"/>
      <c r="L108" s="1"/>
      <c r="M108" s="1"/>
      <c r="N108" s="1"/>
      <c r="O108" s="5"/>
      <c r="P108" s="5"/>
      <c r="Q108" s="5"/>
      <c r="R108" s="5"/>
      <c r="S108" s="5"/>
      <c r="T108" s="5"/>
      <c r="U108" s="141"/>
      <c r="V108" s="142"/>
      <c r="W108" s="142"/>
      <c r="X108" s="142"/>
      <c r="Y108" s="142"/>
      <c r="Z108" s="142"/>
      <c r="AA108" s="142"/>
      <c r="AB108" s="142"/>
      <c r="AC108" s="142"/>
      <c r="AD108" s="142"/>
      <c r="AE108" s="142"/>
      <c r="AF108" s="142"/>
      <c r="AG108" s="142"/>
      <c r="AH108" s="142"/>
      <c r="AI108" s="142"/>
      <c r="AJ108" s="142"/>
      <c r="AK108" s="142"/>
      <c r="AL108" s="7"/>
      <c r="AM108" s="7"/>
      <c r="AN108" s="7"/>
      <c r="AO108" s="7"/>
      <c r="AP108" s="7"/>
      <c r="AQ108" s="7"/>
      <c r="AR108" s="7"/>
      <c r="AS108" s="7"/>
      <c r="AT108" s="7"/>
      <c r="AU108" s="7"/>
      <c r="AV108" s="7"/>
      <c r="AW108" s="7"/>
      <c r="AX108" s="7"/>
      <c r="AY108" s="7"/>
      <c r="AZ108" s="143"/>
      <c r="BA108" s="11"/>
      <c r="BB108" s="11"/>
      <c r="BC108" s="11"/>
      <c r="BD108" s="11"/>
      <c r="BE108" s="11"/>
      <c r="BF108" s="11"/>
      <c r="BG108" s="11"/>
      <c r="BH108" s="11"/>
      <c r="BI108" s="11"/>
      <c r="BJ108" s="11"/>
    </row>
    <row r="109" spans="1:62" ht="93" customHeight="1" x14ac:dyDescent="0.3">
      <c r="A109" s="1"/>
      <c r="B109" s="1"/>
      <c r="C109" s="1"/>
      <c r="D109" s="1"/>
      <c r="E109" s="1"/>
      <c r="F109" s="153"/>
      <c r="G109" s="1"/>
      <c r="H109" s="1"/>
      <c r="I109" s="1"/>
      <c r="J109" s="1"/>
      <c r="K109" s="1"/>
      <c r="L109" s="1"/>
      <c r="M109" s="1"/>
      <c r="N109" s="1"/>
      <c r="O109" s="5"/>
      <c r="P109" s="5"/>
      <c r="Q109" s="5"/>
      <c r="R109" s="5"/>
      <c r="S109" s="5"/>
      <c r="T109" s="5"/>
      <c r="U109" s="141"/>
      <c r="V109" s="142"/>
      <c r="W109" s="142"/>
      <c r="X109" s="142"/>
      <c r="Y109" s="142"/>
      <c r="Z109" s="142"/>
      <c r="AA109" s="142"/>
      <c r="AB109" s="142"/>
      <c r="AC109" s="142"/>
      <c r="AD109" s="142"/>
      <c r="AE109" s="142"/>
      <c r="AF109" s="142"/>
      <c r="AG109" s="142"/>
      <c r="AH109" s="142"/>
      <c r="AI109" s="142"/>
      <c r="AJ109" s="142"/>
      <c r="AK109" s="142"/>
      <c r="AL109" s="7"/>
      <c r="AM109" s="7"/>
      <c r="AN109" s="7"/>
      <c r="AO109" s="7"/>
      <c r="AP109" s="7"/>
      <c r="AQ109" s="7"/>
      <c r="AR109" s="7"/>
      <c r="AS109" s="7"/>
      <c r="AT109" s="7"/>
      <c r="AU109" s="7"/>
      <c r="AV109" s="7"/>
      <c r="AW109" s="7"/>
      <c r="AX109" s="7"/>
      <c r="AY109" s="7"/>
      <c r="AZ109" s="143"/>
      <c r="BA109" s="11"/>
      <c r="BB109" s="11"/>
      <c r="BC109" s="11"/>
      <c r="BD109" s="11"/>
      <c r="BE109" s="11"/>
      <c r="BF109" s="11"/>
      <c r="BG109" s="11"/>
      <c r="BH109" s="11"/>
      <c r="BI109" s="11"/>
      <c r="BJ109" s="11"/>
    </row>
    <row r="110" spans="1:62" ht="93" customHeight="1" x14ac:dyDescent="0.3">
      <c r="A110" s="1"/>
      <c r="B110" s="1"/>
      <c r="C110" s="1"/>
      <c r="D110" s="1"/>
      <c r="E110" s="1"/>
      <c r="F110" s="153"/>
      <c r="G110" s="1"/>
      <c r="H110" s="1"/>
      <c r="I110" s="1"/>
      <c r="J110" s="1"/>
      <c r="K110" s="1"/>
      <c r="L110" s="1"/>
      <c r="M110" s="1"/>
      <c r="N110" s="1"/>
      <c r="O110" s="5"/>
      <c r="P110" s="5"/>
      <c r="Q110" s="5"/>
      <c r="R110" s="5"/>
      <c r="S110" s="5"/>
      <c r="T110" s="5"/>
      <c r="U110" s="141"/>
      <c r="V110" s="142"/>
      <c r="W110" s="142"/>
      <c r="X110" s="142"/>
      <c r="Y110" s="142"/>
      <c r="Z110" s="142"/>
      <c r="AA110" s="142"/>
      <c r="AB110" s="142"/>
      <c r="AC110" s="142"/>
      <c r="AD110" s="142"/>
      <c r="AE110" s="142"/>
      <c r="AF110" s="142"/>
      <c r="AG110" s="142"/>
      <c r="AH110" s="142"/>
      <c r="AI110" s="142"/>
      <c r="AJ110" s="142"/>
      <c r="AK110" s="142"/>
      <c r="AL110" s="7"/>
      <c r="AM110" s="7"/>
      <c r="AN110" s="7"/>
      <c r="AO110" s="7"/>
      <c r="AP110" s="7"/>
      <c r="AQ110" s="7"/>
      <c r="AR110" s="7"/>
      <c r="AS110" s="7"/>
      <c r="AT110" s="7"/>
      <c r="AU110" s="7"/>
      <c r="AV110" s="7"/>
      <c r="AW110" s="7"/>
      <c r="AX110" s="7"/>
      <c r="AY110" s="7"/>
      <c r="AZ110" s="143"/>
      <c r="BA110" s="11"/>
      <c r="BB110" s="11"/>
      <c r="BC110" s="11"/>
      <c r="BD110" s="11"/>
      <c r="BE110" s="11"/>
      <c r="BF110" s="11"/>
      <c r="BG110" s="11"/>
      <c r="BH110" s="11"/>
      <c r="BI110" s="11"/>
      <c r="BJ110" s="11"/>
    </row>
    <row r="111" spans="1:62" ht="93" customHeight="1" x14ac:dyDescent="0.3">
      <c r="A111" s="1"/>
      <c r="B111" s="1"/>
      <c r="C111" s="1"/>
      <c r="D111" s="1"/>
      <c r="E111" s="1"/>
      <c r="F111" s="153"/>
      <c r="G111" s="1"/>
      <c r="H111" s="1"/>
      <c r="I111" s="1"/>
      <c r="J111" s="1"/>
      <c r="K111" s="1"/>
      <c r="L111" s="1"/>
      <c r="M111" s="1"/>
      <c r="N111" s="1"/>
      <c r="O111" s="5"/>
      <c r="P111" s="5"/>
      <c r="Q111" s="5"/>
      <c r="R111" s="5"/>
      <c r="S111" s="5"/>
      <c r="T111" s="5"/>
      <c r="U111" s="141"/>
      <c r="V111" s="142"/>
      <c r="W111" s="142"/>
      <c r="X111" s="142"/>
      <c r="Y111" s="142"/>
      <c r="Z111" s="142"/>
      <c r="AA111" s="142"/>
      <c r="AB111" s="142"/>
      <c r="AC111" s="142"/>
      <c r="AD111" s="142"/>
      <c r="AE111" s="142"/>
      <c r="AF111" s="142"/>
      <c r="AG111" s="142"/>
      <c r="AH111" s="142"/>
      <c r="AI111" s="142"/>
      <c r="AJ111" s="142"/>
      <c r="AK111" s="142"/>
      <c r="AL111" s="7"/>
      <c r="AM111" s="7"/>
      <c r="AN111" s="7"/>
      <c r="AO111" s="7"/>
      <c r="AP111" s="7"/>
      <c r="AQ111" s="7"/>
      <c r="AR111" s="7"/>
      <c r="AS111" s="7"/>
      <c r="AT111" s="7"/>
      <c r="AU111" s="7"/>
      <c r="AV111" s="7"/>
      <c r="AW111" s="7"/>
      <c r="AX111" s="7"/>
      <c r="AY111" s="7"/>
      <c r="AZ111" s="143"/>
      <c r="BA111" s="11"/>
      <c r="BB111" s="11"/>
      <c r="BC111" s="11"/>
      <c r="BD111" s="11"/>
      <c r="BE111" s="11"/>
      <c r="BF111" s="11"/>
      <c r="BG111" s="11"/>
      <c r="BH111" s="11"/>
      <c r="BI111" s="11"/>
      <c r="BJ111" s="11"/>
    </row>
    <row r="112" spans="1:62" ht="93" customHeight="1" x14ac:dyDescent="0.3">
      <c r="A112" s="1"/>
      <c r="B112" s="1"/>
      <c r="C112" s="1"/>
      <c r="D112" s="1"/>
      <c r="E112" s="1"/>
      <c r="F112" s="153"/>
      <c r="G112" s="1"/>
      <c r="H112" s="1"/>
      <c r="I112" s="1"/>
      <c r="J112" s="1"/>
      <c r="K112" s="1"/>
      <c r="L112" s="1"/>
      <c r="M112" s="1"/>
      <c r="N112" s="1"/>
      <c r="O112" s="5"/>
      <c r="P112" s="5"/>
      <c r="Q112" s="5"/>
      <c r="R112" s="5"/>
      <c r="S112" s="5"/>
      <c r="T112" s="5"/>
      <c r="U112" s="141"/>
      <c r="V112" s="142"/>
      <c r="W112" s="142"/>
      <c r="X112" s="142"/>
      <c r="Y112" s="142"/>
      <c r="Z112" s="142"/>
      <c r="AA112" s="142"/>
      <c r="AB112" s="142"/>
      <c r="AC112" s="142"/>
      <c r="AD112" s="142"/>
      <c r="AE112" s="142"/>
      <c r="AF112" s="142"/>
      <c r="AG112" s="142"/>
      <c r="AH112" s="142"/>
      <c r="AI112" s="142"/>
      <c r="AJ112" s="142"/>
      <c r="AK112" s="142"/>
      <c r="AL112" s="7"/>
      <c r="AM112" s="7"/>
      <c r="AN112" s="7"/>
      <c r="AO112" s="7"/>
      <c r="AP112" s="7"/>
      <c r="AQ112" s="7"/>
      <c r="AR112" s="7"/>
      <c r="AS112" s="7"/>
      <c r="AT112" s="7"/>
      <c r="AU112" s="7"/>
      <c r="AV112" s="7"/>
      <c r="AW112" s="7"/>
      <c r="AX112" s="7"/>
      <c r="AY112" s="7"/>
      <c r="AZ112" s="143"/>
      <c r="BA112" s="11"/>
      <c r="BB112" s="11"/>
      <c r="BC112" s="11"/>
      <c r="BD112" s="11"/>
      <c r="BE112" s="11"/>
      <c r="BF112" s="11"/>
      <c r="BG112" s="11"/>
      <c r="BH112" s="11"/>
      <c r="BI112" s="11"/>
      <c r="BJ112" s="11"/>
    </row>
    <row r="113" spans="1:62" ht="93" customHeight="1" x14ac:dyDescent="0.3">
      <c r="A113" s="1"/>
      <c r="B113" s="1"/>
      <c r="C113" s="1"/>
      <c r="D113" s="1"/>
      <c r="E113" s="1"/>
      <c r="F113" s="153"/>
      <c r="G113" s="1"/>
      <c r="H113" s="1"/>
      <c r="I113" s="1"/>
      <c r="J113" s="1"/>
      <c r="K113" s="1"/>
      <c r="L113" s="1"/>
      <c r="M113" s="1"/>
      <c r="N113" s="1"/>
      <c r="O113" s="5"/>
      <c r="P113" s="5"/>
      <c r="Q113" s="5"/>
      <c r="R113" s="5"/>
      <c r="S113" s="5"/>
      <c r="T113" s="5"/>
      <c r="U113" s="141"/>
      <c r="V113" s="142"/>
      <c r="W113" s="142"/>
      <c r="X113" s="142"/>
      <c r="Y113" s="142"/>
      <c r="Z113" s="142"/>
      <c r="AA113" s="142"/>
      <c r="AB113" s="142"/>
      <c r="AC113" s="142"/>
      <c r="AD113" s="142"/>
      <c r="AE113" s="142"/>
      <c r="AF113" s="142"/>
      <c r="AG113" s="142"/>
      <c r="AH113" s="142"/>
      <c r="AI113" s="142"/>
      <c r="AJ113" s="142"/>
      <c r="AK113" s="142"/>
      <c r="AL113" s="7"/>
      <c r="AM113" s="7"/>
      <c r="AN113" s="7"/>
      <c r="AO113" s="7"/>
      <c r="AP113" s="7"/>
      <c r="AQ113" s="7"/>
      <c r="AR113" s="7"/>
      <c r="AS113" s="7"/>
      <c r="AT113" s="7"/>
      <c r="AU113" s="7"/>
      <c r="AV113" s="7"/>
      <c r="AW113" s="7"/>
      <c r="AX113" s="7"/>
      <c r="AY113" s="7"/>
      <c r="AZ113" s="143"/>
      <c r="BA113" s="11"/>
      <c r="BB113" s="11"/>
      <c r="BC113" s="11"/>
      <c r="BD113" s="11"/>
      <c r="BE113" s="11"/>
      <c r="BF113" s="11"/>
      <c r="BG113" s="11"/>
      <c r="BH113" s="11"/>
      <c r="BI113" s="11"/>
      <c r="BJ113" s="11"/>
    </row>
    <row r="114" spans="1:62" ht="93" customHeight="1" x14ac:dyDescent="0.3">
      <c r="A114" s="1"/>
      <c r="B114" s="1"/>
      <c r="C114" s="1"/>
      <c r="D114" s="1"/>
      <c r="E114" s="1"/>
      <c r="F114" s="153"/>
      <c r="G114" s="1"/>
      <c r="H114" s="1"/>
      <c r="I114" s="1"/>
      <c r="J114" s="1"/>
      <c r="K114" s="1"/>
      <c r="L114" s="1"/>
      <c r="M114" s="1"/>
      <c r="N114" s="1"/>
      <c r="O114" s="5"/>
      <c r="P114" s="5"/>
      <c r="Q114" s="5"/>
      <c r="R114" s="5"/>
      <c r="S114" s="5"/>
      <c r="T114" s="5"/>
      <c r="U114" s="141"/>
      <c r="V114" s="142"/>
      <c r="W114" s="142"/>
      <c r="X114" s="142"/>
      <c r="Y114" s="142"/>
      <c r="Z114" s="142"/>
      <c r="AA114" s="142"/>
      <c r="AB114" s="142"/>
      <c r="AC114" s="142"/>
      <c r="AD114" s="142"/>
      <c r="AE114" s="142"/>
      <c r="AF114" s="142"/>
      <c r="AG114" s="142"/>
      <c r="AH114" s="142"/>
      <c r="AI114" s="142"/>
      <c r="AJ114" s="142"/>
      <c r="AK114" s="142"/>
      <c r="AL114" s="7"/>
      <c r="AM114" s="7"/>
      <c r="AN114" s="7"/>
      <c r="AO114" s="7"/>
      <c r="AP114" s="7"/>
      <c r="AQ114" s="7"/>
      <c r="AR114" s="7"/>
      <c r="AS114" s="7"/>
      <c r="AT114" s="7"/>
      <c r="AU114" s="7"/>
      <c r="AV114" s="7"/>
      <c r="AW114" s="7"/>
      <c r="AX114" s="7"/>
      <c r="AY114" s="7"/>
      <c r="AZ114" s="143"/>
      <c r="BA114" s="11"/>
      <c r="BB114" s="11"/>
      <c r="BC114" s="11"/>
      <c r="BD114" s="11"/>
      <c r="BE114" s="11"/>
      <c r="BF114" s="11"/>
      <c r="BG114" s="11"/>
      <c r="BH114" s="11"/>
      <c r="BI114" s="11"/>
      <c r="BJ114" s="11"/>
    </row>
    <row r="115" spans="1:62" ht="93" customHeight="1" x14ac:dyDescent="0.3">
      <c r="A115" s="1"/>
      <c r="B115" s="1"/>
      <c r="C115" s="1"/>
      <c r="D115" s="1"/>
      <c r="E115" s="1"/>
      <c r="F115" s="153"/>
      <c r="G115" s="1"/>
      <c r="H115" s="1"/>
      <c r="I115" s="1"/>
      <c r="J115" s="1"/>
      <c r="K115" s="1"/>
      <c r="L115" s="1"/>
      <c r="M115" s="1"/>
      <c r="N115" s="1"/>
      <c r="O115" s="5"/>
      <c r="P115" s="5"/>
      <c r="Q115" s="5"/>
      <c r="R115" s="5"/>
      <c r="S115" s="5"/>
      <c r="T115" s="5"/>
      <c r="U115" s="141"/>
      <c r="V115" s="142"/>
      <c r="W115" s="142"/>
      <c r="X115" s="142"/>
      <c r="Y115" s="142"/>
      <c r="Z115" s="142"/>
      <c r="AA115" s="142"/>
      <c r="AB115" s="142"/>
      <c r="AC115" s="142"/>
      <c r="AD115" s="142"/>
      <c r="AE115" s="142"/>
      <c r="AF115" s="142"/>
      <c r="AG115" s="142"/>
      <c r="AH115" s="142"/>
      <c r="AI115" s="142"/>
      <c r="AJ115" s="142"/>
      <c r="AK115" s="142"/>
      <c r="AL115" s="7"/>
      <c r="AM115" s="7"/>
      <c r="AN115" s="7"/>
      <c r="AO115" s="7"/>
      <c r="AP115" s="7"/>
      <c r="AQ115" s="7"/>
      <c r="AR115" s="7"/>
      <c r="AS115" s="7"/>
      <c r="AT115" s="7"/>
      <c r="AU115" s="7"/>
      <c r="AV115" s="7"/>
      <c r="AW115" s="7"/>
      <c r="AX115" s="7"/>
      <c r="AY115" s="7"/>
      <c r="AZ115" s="143"/>
      <c r="BA115" s="11"/>
      <c r="BB115" s="11"/>
      <c r="BC115" s="11"/>
      <c r="BD115" s="11"/>
      <c r="BE115" s="11"/>
      <c r="BF115" s="11"/>
      <c r="BG115" s="11"/>
      <c r="BH115" s="11"/>
      <c r="BI115" s="11"/>
      <c r="BJ115" s="11"/>
    </row>
    <row r="116" spans="1:62" ht="93" customHeight="1" x14ac:dyDescent="0.3">
      <c r="A116" s="1"/>
      <c r="B116" s="1"/>
      <c r="C116" s="1"/>
      <c r="D116" s="1"/>
      <c r="E116" s="1"/>
      <c r="F116" s="153"/>
      <c r="G116" s="1"/>
      <c r="H116" s="1"/>
      <c r="I116" s="1"/>
      <c r="J116" s="1"/>
      <c r="K116" s="1"/>
      <c r="L116" s="1"/>
      <c r="M116" s="1"/>
      <c r="N116" s="1"/>
      <c r="O116" s="5"/>
      <c r="P116" s="5"/>
      <c r="Q116" s="5"/>
      <c r="R116" s="5"/>
      <c r="S116" s="5"/>
      <c r="T116" s="5"/>
      <c r="U116" s="141"/>
      <c r="V116" s="142"/>
      <c r="W116" s="142"/>
      <c r="X116" s="142"/>
      <c r="Y116" s="142"/>
      <c r="Z116" s="142"/>
      <c r="AA116" s="142"/>
      <c r="AB116" s="142"/>
      <c r="AC116" s="142"/>
      <c r="AD116" s="142"/>
      <c r="AE116" s="142"/>
      <c r="AF116" s="142"/>
      <c r="AG116" s="142"/>
      <c r="AH116" s="142"/>
      <c r="AI116" s="142"/>
      <c r="AJ116" s="142"/>
      <c r="AK116" s="142"/>
      <c r="AL116" s="7"/>
      <c r="AM116" s="7"/>
      <c r="AN116" s="7"/>
      <c r="AO116" s="7"/>
      <c r="AP116" s="7"/>
      <c r="AQ116" s="7"/>
      <c r="AR116" s="7"/>
      <c r="AS116" s="7"/>
      <c r="AT116" s="7"/>
      <c r="AU116" s="7"/>
      <c r="AV116" s="7"/>
      <c r="AW116" s="7"/>
      <c r="AX116" s="7"/>
      <c r="AY116" s="7"/>
      <c r="AZ116" s="143"/>
      <c r="BA116" s="11"/>
      <c r="BB116" s="11"/>
      <c r="BC116" s="11"/>
      <c r="BD116" s="11"/>
      <c r="BE116" s="11"/>
      <c r="BF116" s="11"/>
      <c r="BG116" s="11"/>
      <c r="BH116" s="11"/>
      <c r="BI116" s="11"/>
      <c r="BJ116" s="11"/>
    </row>
    <row r="117" spans="1:62" ht="93" customHeight="1" x14ac:dyDescent="0.3">
      <c r="A117" s="1"/>
      <c r="B117" s="1"/>
      <c r="C117" s="1"/>
      <c r="D117" s="1"/>
      <c r="E117" s="1"/>
      <c r="F117" s="153"/>
      <c r="G117" s="1"/>
      <c r="H117" s="1"/>
      <c r="I117" s="1"/>
      <c r="J117" s="1"/>
      <c r="K117" s="1"/>
      <c r="L117" s="1"/>
      <c r="M117" s="1"/>
      <c r="N117" s="1"/>
      <c r="O117" s="5"/>
      <c r="P117" s="5"/>
      <c r="Q117" s="5"/>
      <c r="R117" s="5"/>
      <c r="S117" s="5"/>
      <c r="T117" s="5"/>
      <c r="U117" s="141"/>
      <c r="V117" s="142"/>
      <c r="W117" s="142"/>
      <c r="X117" s="142"/>
      <c r="Y117" s="142"/>
      <c r="Z117" s="142"/>
      <c r="AA117" s="142"/>
      <c r="AB117" s="142"/>
      <c r="AC117" s="142"/>
      <c r="AD117" s="142"/>
      <c r="AE117" s="142"/>
      <c r="AF117" s="142"/>
      <c r="AG117" s="142"/>
      <c r="AH117" s="142"/>
      <c r="AI117" s="142"/>
      <c r="AJ117" s="142"/>
      <c r="AK117" s="142"/>
      <c r="AL117" s="7"/>
      <c r="AM117" s="7"/>
      <c r="AN117" s="7"/>
      <c r="AO117" s="7"/>
      <c r="AP117" s="7"/>
      <c r="AQ117" s="7"/>
      <c r="AR117" s="7"/>
      <c r="AS117" s="7"/>
      <c r="AT117" s="7"/>
      <c r="AU117" s="7"/>
      <c r="AV117" s="7"/>
      <c r="AW117" s="7"/>
      <c r="AX117" s="7"/>
      <c r="AY117" s="7"/>
      <c r="AZ117" s="143"/>
      <c r="BA117" s="11"/>
      <c r="BB117" s="11"/>
      <c r="BC117" s="11"/>
      <c r="BD117" s="11"/>
      <c r="BE117" s="11"/>
      <c r="BF117" s="11"/>
      <c r="BG117" s="11"/>
      <c r="BH117" s="11"/>
      <c r="BI117" s="11"/>
      <c r="BJ117" s="11"/>
    </row>
    <row r="118" spans="1:62" ht="93" customHeight="1" x14ac:dyDescent="0.3">
      <c r="A118" s="1"/>
      <c r="B118" s="1"/>
      <c r="C118" s="1"/>
      <c r="D118" s="1"/>
      <c r="E118" s="1"/>
      <c r="F118" s="153"/>
      <c r="G118" s="1"/>
      <c r="H118" s="1"/>
      <c r="I118" s="1"/>
      <c r="J118" s="1"/>
      <c r="K118" s="1"/>
      <c r="L118" s="1"/>
      <c r="M118" s="1"/>
      <c r="N118" s="1"/>
      <c r="O118" s="5"/>
      <c r="P118" s="5"/>
      <c r="Q118" s="5"/>
      <c r="R118" s="5"/>
      <c r="S118" s="5"/>
      <c r="T118" s="5"/>
      <c r="U118" s="141"/>
      <c r="V118" s="142"/>
      <c r="W118" s="142"/>
      <c r="X118" s="142"/>
      <c r="Y118" s="142"/>
      <c r="Z118" s="142"/>
      <c r="AA118" s="142"/>
      <c r="AB118" s="142"/>
      <c r="AC118" s="142"/>
      <c r="AD118" s="142"/>
      <c r="AE118" s="142"/>
      <c r="AF118" s="142"/>
      <c r="AG118" s="142"/>
      <c r="AH118" s="142"/>
      <c r="AI118" s="142"/>
      <c r="AJ118" s="142"/>
      <c r="AK118" s="142"/>
      <c r="AL118" s="7"/>
      <c r="AM118" s="7"/>
      <c r="AN118" s="7"/>
      <c r="AO118" s="7"/>
      <c r="AP118" s="7"/>
      <c r="AQ118" s="7"/>
      <c r="AR118" s="7"/>
      <c r="AS118" s="7"/>
      <c r="AT118" s="7"/>
      <c r="AU118" s="7"/>
      <c r="AV118" s="7"/>
      <c r="AW118" s="7"/>
      <c r="AX118" s="7"/>
      <c r="AY118" s="7"/>
      <c r="AZ118" s="143"/>
      <c r="BA118" s="11"/>
      <c r="BB118" s="11"/>
      <c r="BC118" s="11"/>
      <c r="BD118" s="11"/>
      <c r="BE118" s="11"/>
      <c r="BF118" s="11"/>
      <c r="BG118" s="11"/>
      <c r="BH118" s="11"/>
      <c r="BI118" s="11"/>
      <c r="BJ118" s="11"/>
    </row>
    <row r="119" spans="1:62" ht="93" customHeight="1" x14ac:dyDescent="0.3">
      <c r="A119" s="1"/>
      <c r="B119" s="1"/>
      <c r="C119" s="1"/>
      <c r="D119" s="1"/>
      <c r="E119" s="1"/>
      <c r="F119" s="153"/>
      <c r="G119" s="1"/>
      <c r="H119" s="1"/>
      <c r="I119" s="1"/>
      <c r="J119" s="1"/>
      <c r="K119" s="1"/>
      <c r="L119" s="1"/>
      <c r="M119" s="1"/>
      <c r="N119" s="1"/>
      <c r="O119" s="5"/>
      <c r="P119" s="5"/>
      <c r="Q119" s="5"/>
      <c r="R119" s="5"/>
      <c r="S119" s="5"/>
      <c r="T119" s="5"/>
      <c r="U119" s="141"/>
      <c r="V119" s="142"/>
      <c r="W119" s="142"/>
      <c r="X119" s="142"/>
      <c r="Y119" s="142"/>
      <c r="Z119" s="142"/>
      <c r="AA119" s="142"/>
      <c r="AB119" s="142"/>
      <c r="AC119" s="142"/>
      <c r="AD119" s="142"/>
      <c r="AE119" s="142"/>
      <c r="AF119" s="142"/>
      <c r="AG119" s="142"/>
      <c r="AH119" s="142"/>
      <c r="AI119" s="142"/>
      <c r="AJ119" s="142"/>
      <c r="AK119" s="142"/>
      <c r="AL119" s="7"/>
      <c r="AM119" s="7"/>
      <c r="AN119" s="7"/>
      <c r="AO119" s="7"/>
      <c r="AP119" s="7"/>
      <c r="AQ119" s="7"/>
      <c r="AR119" s="7"/>
      <c r="AS119" s="7"/>
      <c r="AT119" s="7"/>
      <c r="AU119" s="7"/>
      <c r="AV119" s="7"/>
      <c r="AW119" s="7"/>
      <c r="AX119" s="7"/>
      <c r="AY119" s="7"/>
      <c r="AZ119" s="143"/>
      <c r="BA119" s="11"/>
      <c r="BB119" s="11"/>
      <c r="BC119" s="11"/>
      <c r="BD119" s="11"/>
      <c r="BE119" s="11"/>
      <c r="BF119" s="11"/>
      <c r="BG119" s="11"/>
      <c r="BH119" s="11"/>
      <c r="BI119" s="11"/>
      <c r="BJ119" s="11"/>
    </row>
    <row r="120" spans="1:62" ht="93" customHeight="1" x14ac:dyDescent="0.3">
      <c r="A120" s="1"/>
      <c r="B120" s="1"/>
      <c r="C120" s="1"/>
      <c r="D120" s="1"/>
      <c r="E120" s="1"/>
      <c r="F120" s="153"/>
      <c r="G120" s="1"/>
      <c r="H120" s="1"/>
      <c r="I120" s="1"/>
      <c r="J120" s="1"/>
      <c r="K120" s="1"/>
      <c r="L120" s="1"/>
      <c r="M120" s="1"/>
      <c r="N120" s="1"/>
      <c r="O120" s="5"/>
      <c r="P120" s="5"/>
      <c r="Q120" s="5"/>
      <c r="R120" s="5"/>
      <c r="S120" s="5"/>
      <c r="T120" s="5"/>
      <c r="U120" s="141"/>
      <c r="V120" s="142"/>
      <c r="W120" s="142"/>
      <c r="X120" s="142"/>
      <c r="Y120" s="142"/>
      <c r="Z120" s="142"/>
      <c r="AA120" s="142"/>
      <c r="AB120" s="142"/>
      <c r="AC120" s="142"/>
      <c r="AD120" s="142"/>
      <c r="AE120" s="142"/>
      <c r="AF120" s="142"/>
      <c r="AG120" s="142"/>
      <c r="AH120" s="142"/>
      <c r="AI120" s="142"/>
      <c r="AJ120" s="142"/>
      <c r="AK120" s="142"/>
      <c r="AL120" s="7"/>
      <c r="AM120" s="7"/>
      <c r="AN120" s="7"/>
      <c r="AO120" s="7"/>
      <c r="AP120" s="7"/>
      <c r="AQ120" s="7"/>
      <c r="AR120" s="7"/>
      <c r="AS120" s="7"/>
      <c r="AT120" s="7"/>
      <c r="AU120" s="7"/>
      <c r="AV120" s="7"/>
      <c r="AW120" s="7"/>
      <c r="AX120" s="7"/>
      <c r="AY120" s="7"/>
      <c r="AZ120" s="143"/>
      <c r="BA120" s="11"/>
      <c r="BB120" s="11"/>
      <c r="BC120" s="11"/>
      <c r="BD120" s="11"/>
      <c r="BE120" s="11"/>
      <c r="BF120" s="11"/>
      <c r="BG120" s="11"/>
      <c r="BH120" s="11"/>
      <c r="BI120" s="11"/>
      <c r="BJ120" s="11"/>
    </row>
    <row r="121" spans="1:62" ht="93" customHeight="1" x14ac:dyDescent="0.3">
      <c r="A121" s="1"/>
      <c r="B121" s="1"/>
      <c r="C121" s="1"/>
      <c r="D121" s="1"/>
      <c r="E121" s="1"/>
      <c r="F121" s="153"/>
      <c r="G121" s="1"/>
      <c r="H121" s="1"/>
      <c r="I121" s="1"/>
      <c r="J121" s="1"/>
      <c r="K121" s="1"/>
      <c r="L121" s="1"/>
      <c r="M121" s="1"/>
      <c r="N121" s="1"/>
      <c r="O121" s="5"/>
      <c r="P121" s="5"/>
      <c r="Q121" s="5"/>
      <c r="R121" s="5"/>
      <c r="S121" s="5"/>
      <c r="T121" s="5"/>
      <c r="U121" s="141"/>
      <c r="V121" s="142"/>
      <c r="W121" s="142"/>
      <c r="X121" s="142"/>
      <c r="Y121" s="142"/>
      <c r="Z121" s="142"/>
      <c r="AA121" s="142"/>
      <c r="AB121" s="142"/>
      <c r="AC121" s="142"/>
      <c r="AD121" s="142"/>
      <c r="AE121" s="142"/>
      <c r="AF121" s="142"/>
      <c r="AG121" s="142"/>
      <c r="AH121" s="142"/>
      <c r="AI121" s="142"/>
      <c r="AJ121" s="142"/>
      <c r="AK121" s="142"/>
      <c r="AL121" s="7"/>
      <c r="AM121" s="7"/>
      <c r="AN121" s="7"/>
      <c r="AO121" s="7"/>
      <c r="AP121" s="7"/>
      <c r="AQ121" s="7"/>
      <c r="AR121" s="7"/>
      <c r="AS121" s="7"/>
      <c r="AT121" s="7"/>
      <c r="AU121" s="7"/>
      <c r="AV121" s="7"/>
      <c r="AW121" s="7"/>
      <c r="AX121" s="7"/>
      <c r="AY121" s="7"/>
      <c r="AZ121" s="143"/>
      <c r="BA121" s="11"/>
      <c r="BB121" s="11"/>
      <c r="BC121" s="11"/>
      <c r="BD121" s="11"/>
      <c r="BE121" s="11"/>
      <c r="BF121" s="11"/>
      <c r="BG121" s="11"/>
      <c r="BH121" s="11"/>
      <c r="BI121" s="11"/>
      <c r="BJ121" s="11"/>
    </row>
    <row r="122" spans="1:62" ht="93" customHeight="1" x14ac:dyDescent="0.3">
      <c r="A122" s="1"/>
      <c r="B122" s="1"/>
      <c r="C122" s="1"/>
      <c r="D122" s="1"/>
      <c r="E122" s="1"/>
      <c r="F122" s="153"/>
      <c r="G122" s="1"/>
      <c r="H122" s="1"/>
      <c r="I122" s="1"/>
      <c r="J122" s="1"/>
      <c r="K122" s="1"/>
      <c r="L122" s="1"/>
      <c r="M122" s="1"/>
      <c r="N122" s="1"/>
      <c r="O122" s="5"/>
      <c r="P122" s="5"/>
      <c r="Q122" s="5"/>
      <c r="R122" s="5"/>
      <c r="S122" s="5"/>
      <c r="T122" s="5"/>
      <c r="U122" s="141"/>
      <c r="V122" s="142"/>
      <c r="W122" s="142"/>
      <c r="X122" s="142"/>
      <c r="Y122" s="142"/>
      <c r="Z122" s="142"/>
      <c r="AA122" s="142"/>
      <c r="AB122" s="142"/>
      <c r="AC122" s="142"/>
      <c r="AD122" s="142"/>
      <c r="AE122" s="142"/>
      <c r="AF122" s="142"/>
      <c r="AG122" s="142"/>
      <c r="AH122" s="142"/>
      <c r="AI122" s="142"/>
      <c r="AJ122" s="142"/>
      <c r="AK122" s="142"/>
      <c r="AL122" s="7"/>
      <c r="AM122" s="7"/>
      <c r="AN122" s="7"/>
      <c r="AO122" s="7"/>
      <c r="AP122" s="7"/>
      <c r="AQ122" s="7"/>
      <c r="AR122" s="7"/>
      <c r="AS122" s="7"/>
      <c r="AT122" s="7"/>
      <c r="AU122" s="7"/>
      <c r="AV122" s="7"/>
      <c r="AW122" s="7"/>
      <c r="AX122" s="7"/>
      <c r="AY122" s="7"/>
      <c r="AZ122" s="143"/>
      <c r="BA122" s="11"/>
      <c r="BB122" s="11"/>
      <c r="BC122" s="11"/>
      <c r="BD122" s="11"/>
      <c r="BE122" s="11"/>
      <c r="BF122" s="11"/>
      <c r="BG122" s="11"/>
      <c r="BH122" s="11"/>
      <c r="BI122" s="11"/>
      <c r="BJ122" s="11"/>
    </row>
    <row r="123" spans="1:62" ht="93" customHeight="1" x14ac:dyDescent="0.3">
      <c r="A123" s="1"/>
      <c r="B123" s="1"/>
      <c r="C123" s="1"/>
      <c r="D123" s="1"/>
      <c r="E123" s="1"/>
      <c r="F123" s="153"/>
      <c r="G123" s="1"/>
      <c r="H123" s="1"/>
      <c r="I123" s="1"/>
      <c r="J123" s="1"/>
      <c r="K123" s="1"/>
      <c r="L123" s="1"/>
      <c r="M123" s="1"/>
      <c r="N123" s="1"/>
      <c r="O123" s="5"/>
      <c r="P123" s="5"/>
      <c r="Q123" s="5"/>
      <c r="R123" s="5"/>
      <c r="S123" s="5"/>
      <c r="T123" s="5"/>
      <c r="U123" s="141"/>
      <c r="V123" s="142"/>
      <c r="W123" s="142"/>
      <c r="X123" s="142"/>
      <c r="Y123" s="142"/>
      <c r="Z123" s="142"/>
      <c r="AA123" s="142"/>
      <c r="AB123" s="142"/>
      <c r="AC123" s="142"/>
      <c r="AD123" s="142"/>
      <c r="AE123" s="142"/>
      <c r="AF123" s="142"/>
      <c r="AG123" s="142"/>
      <c r="AH123" s="142"/>
      <c r="AI123" s="142"/>
      <c r="AJ123" s="142"/>
      <c r="AK123" s="142"/>
      <c r="AL123" s="7"/>
      <c r="AM123" s="7"/>
      <c r="AN123" s="7"/>
      <c r="AO123" s="7"/>
      <c r="AP123" s="7"/>
      <c r="AQ123" s="7"/>
      <c r="AR123" s="7"/>
      <c r="AS123" s="7"/>
      <c r="AT123" s="7"/>
      <c r="AU123" s="7"/>
      <c r="AV123" s="7"/>
      <c r="AW123" s="7"/>
      <c r="AX123" s="7"/>
      <c r="AY123" s="7"/>
      <c r="AZ123" s="143"/>
      <c r="BA123" s="11"/>
      <c r="BB123" s="11"/>
      <c r="BC123" s="11"/>
      <c r="BD123" s="11"/>
      <c r="BE123" s="11"/>
      <c r="BF123" s="11"/>
      <c r="BG123" s="11"/>
      <c r="BH123" s="11"/>
      <c r="BI123" s="11"/>
      <c r="BJ123" s="11"/>
    </row>
    <row r="124" spans="1:62" ht="93" customHeight="1" x14ac:dyDescent="0.3">
      <c r="A124" s="1"/>
      <c r="B124" s="1"/>
      <c r="C124" s="1"/>
      <c r="D124" s="1"/>
      <c r="E124" s="1"/>
      <c r="F124" s="153"/>
      <c r="G124" s="1"/>
      <c r="H124" s="1"/>
      <c r="I124" s="1"/>
      <c r="J124" s="1"/>
      <c r="K124" s="1"/>
      <c r="L124" s="1"/>
      <c r="M124" s="1"/>
      <c r="N124" s="1"/>
      <c r="O124" s="5"/>
      <c r="P124" s="5"/>
      <c r="Q124" s="5"/>
      <c r="R124" s="5"/>
      <c r="S124" s="5"/>
      <c r="T124" s="5"/>
      <c r="U124" s="141"/>
      <c r="V124" s="142"/>
      <c r="W124" s="142"/>
      <c r="X124" s="142"/>
      <c r="Y124" s="142"/>
      <c r="Z124" s="142"/>
      <c r="AA124" s="142"/>
      <c r="AB124" s="142"/>
      <c r="AC124" s="142"/>
      <c r="AD124" s="142"/>
      <c r="AE124" s="142"/>
      <c r="AF124" s="142"/>
      <c r="AG124" s="142"/>
      <c r="AH124" s="142"/>
      <c r="AI124" s="142"/>
      <c r="AJ124" s="142"/>
      <c r="AK124" s="142"/>
      <c r="AL124" s="7"/>
      <c r="AM124" s="7"/>
      <c r="AN124" s="7"/>
      <c r="AO124" s="7"/>
      <c r="AP124" s="7"/>
      <c r="AQ124" s="7"/>
      <c r="AR124" s="7"/>
      <c r="AS124" s="7"/>
      <c r="AT124" s="7"/>
      <c r="AU124" s="7"/>
      <c r="AV124" s="7"/>
      <c r="AW124" s="7"/>
      <c r="AX124" s="7"/>
      <c r="AY124" s="7"/>
      <c r="AZ124" s="143"/>
      <c r="BA124" s="11"/>
      <c r="BB124" s="11"/>
      <c r="BC124" s="11"/>
      <c r="BD124" s="11"/>
      <c r="BE124" s="11"/>
      <c r="BF124" s="11"/>
      <c r="BG124" s="11"/>
      <c r="BH124" s="11"/>
      <c r="BI124" s="11"/>
      <c r="BJ124" s="11"/>
    </row>
    <row r="125" spans="1:62" ht="93" customHeight="1" x14ac:dyDescent="0.3">
      <c r="A125" s="1"/>
      <c r="B125" s="1"/>
      <c r="C125" s="1"/>
      <c r="D125" s="1"/>
      <c r="E125" s="1"/>
      <c r="F125" s="153"/>
      <c r="G125" s="1"/>
      <c r="H125" s="1"/>
      <c r="I125" s="1"/>
      <c r="J125" s="1"/>
      <c r="K125" s="1"/>
      <c r="L125" s="1"/>
      <c r="M125" s="1"/>
      <c r="N125" s="1"/>
      <c r="O125" s="5"/>
      <c r="P125" s="5"/>
      <c r="Q125" s="5"/>
      <c r="R125" s="5"/>
      <c r="S125" s="5"/>
      <c r="T125" s="5"/>
      <c r="U125" s="141"/>
      <c r="V125" s="142"/>
      <c r="W125" s="142"/>
      <c r="X125" s="142"/>
      <c r="Y125" s="142"/>
      <c r="Z125" s="142"/>
      <c r="AA125" s="142"/>
      <c r="AB125" s="142"/>
      <c r="AC125" s="142"/>
      <c r="AD125" s="142"/>
      <c r="AE125" s="142"/>
      <c r="AF125" s="142"/>
      <c r="AG125" s="142"/>
      <c r="AH125" s="142"/>
      <c r="AI125" s="142"/>
      <c r="AJ125" s="142"/>
      <c r="AK125" s="142"/>
      <c r="AL125" s="7"/>
      <c r="AM125" s="7"/>
      <c r="AN125" s="7"/>
      <c r="AO125" s="7"/>
      <c r="AP125" s="7"/>
      <c r="AQ125" s="7"/>
      <c r="AR125" s="7"/>
      <c r="AS125" s="7"/>
      <c r="AT125" s="7"/>
      <c r="AU125" s="7"/>
      <c r="AV125" s="7"/>
      <c r="AW125" s="7"/>
      <c r="AX125" s="7"/>
      <c r="AY125" s="7"/>
      <c r="AZ125" s="143"/>
      <c r="BA125" s="11"/>
      <c r="BB125" s="11"/>
      <c r="BC125" s="11"/>
      <c r="BD125" s="11"/>
      <c r="BE125" s="11"/>
      <c r="BF125" s="11"/>
      <c r="BG125" s="11"/>
      <c r="BH125" s="11"/>
      <c r="BI125" s="11"/>
      <c r="BJ125" s="11"/>
    </row>
    <row r="126" spans="1:62" ht="93" customHeight="1" x14ac:dyDescent="0.3">
      <c r="A126" s="1"/>
      <c r="B126" s="1"/>
      <c r="C126" s="1"/>
      <c r="D126" s="1"/>
      <c r="E126" s="1"/>
      <c r="F126" s="153"/>
      <c r="G126" s="1"/>
      <c r="H126" s="1"/>
      <c r="I126" s="1"/>
      <c r="J126" s="1"/>
      <c r="K126" s="1"/>
      <c r="L126" s="1"/>
      <c r="M126" s="1"/>
      <c r="N126" s="1"/>
      <c r="O126" s="5"/>
      <c r="P126" s="5"/>
      <c r="Q126" s="5"/>
      <c r="R126" s="5"/>
      <c r="S126" s="5"/>
      <c r="T126" s="5"/>
      <c r="U126" s="141"/>
      <c r="V126" s="142"/>
      <c r="W126" s="142"/>
      <c r="X126" s="142"/>
      <c r="Y126" s="142"/>
      <c r="Z126" s="142"/>
      <c r="AA126" s="142"/>
      <c r="AB126" s="142"/>
      <c r="AC126" s="142"/>
      <c r="AD126" s="142"/>
      <c r="AE126" s="142"/>
      <c r="AF126" s="142"/>
      <c r="AG126" s="142"/>
      <c r="AH126" s="142"/>
      <c r="AI126" s="142"/>
      <c r="AJ126" s="142"/>
      <c r="AK126" s="142"/>
      <c r="AL126" s="7"/>
      <c r="AM126" s="7"/>
      <c r="AN126" s="7"/>
      <c r="AO126" s="7"/>
      <c r="AP126" s="7"/>
      <c r="AQ126" s="7"/>
      <c r="AR126" s="7"/>
      <c r="AS126" s="7"/>
      <c r="AT126" s="7"/>
      <c r="AU126" s="7"/>
      <c r="AV126" s="7"/>
      <c r="AW126" s="7"/>
      <c r="AX126" s="7"/>
      <c r="AY126" s="7"/>
      <c r="AZ126" s="143"/>
      <c r="BA126" s="11"/>
      <c r="BB126" s="11"/>
      <c r="BC126" s="11"/>
      <c r="BD126" s="11"/>
      <c r="BE126" s="11"/>
      <c r="BF126" s="11"/>
      <c r="BG126" s="11"/>
      <c r="BH126" s="11"/>
      <c r="BI126" s="11"/>
      <c r="BJ126" s="11"/>
    </row>
    <row r="127" spans="1:62" ht="22.5" customHeight="1" x14ac:dyDescent="0.3">
      <c r="A127" s="1"/>
      <c r="B127" s="1"/>
      <c r="C127" s="1"/>
      <c r="D127" s="1"/>
      <c r="E127" s="1"/>
      <c r="F127" s="153" t="s">
        <v>511</v>
      </c>
      <c r="G127" s="1"/>
      <c r="H127" s="1"/>
      <c r="I127" s="1"/>
      <c r="J127" s="1"/>
      <c r="K127" s="1"/>
      <c r="L127" s="1"/>
      <c r="M127" s="1"/>
      <c r="N127" s="1"/>
      <c r="O127" s="5"/>
      <c r="P127" s="5"/>
      <c r="Q127" s="5"/>
      <c r="R127" s="5"/>
      <c r="S127" s="5"/>
      <c r="T127" s="5"/>
      <c r="U127" s="141"/>
      <c r="V127" s="142"/>
      <c r="W127" s="142"/>
      <c r="X127" s="142"/>
      <c r="Y127" s="142"/>
      <c r="Z127" s="142"/>
      <c r="AA127" s="142"/>
      <c r="AB127" s="142"/>
      <c r="AC127" s="142"/>
      <c r="AD127" s="142"/>
      <c r="AE127" s="142"/>
      <c r="AF127" s="142"/>
      <c r="AG127" s="142"/>
      <c r="AH127" s="142"/>
      <c r="AI127" s="142"/>
      <c r="AJ127" s="142"/>
      <c r="AK127" s="142"/>
      <c r="AL127" s="7"/>
      <c r="AM127" s="7"/>
      <c r="AN127" s="7"/>
      <c r="AO127" s="7"/>
      <c r="AP127" s="7"/>
      <c r="AQ127" s="7"/>
      <c r="AR127" s="7"/>
      <c r="AS127" s="7"/>
      <c r="AT127" s="7"/>
      <c r="AU127" s="7"/>
      <c r="AV127" s="7"/>
      <c r="AW127" s="7"/>
      <c r="AX127" s="7"/>
      <c r="AY127" s="7"/>
      <c r="AZ127" s="143"/>
      <c r="BA127" s="11"/>
      <c r="BB127" s="11"/>
      <c r="BC127" s="11"/>
      <c r="BD127" s="11"/>
      <c r="BE127" s="11"/>
      <c r="BF127" s="11"/>
      <c r="BG127" s="11"/>
      <c r="BH127" s="11"/>
      <c r="BI127" s="11"/>
      <c r="BJ127" s="11"/>
    </row>
    <row r="128" spans="1:62" ht="22.5" customHeight="1" x14ac:dyDescent="0.3">
      <c r="A128" s="1"/>
      <c r="B128" s="1"/>
      <c r="C128" s="1"/>
      <c r="D128" s="1"/>
      <c r="E128" s="1"/>
      <c r="F128" s="153" t="s">
        <v>513</v>
      </c>
      <c r="G128" s="1"/>
      <c r="H128" s="1"/>
      <c r="I128" s="1"/>
      <c r="J128" s="1"/>
      <c r="K128" s="1"/>
      <c r="L128" s="1"/>
      <c r="M128" s="1"/>
      <c r="N128" s="1"/>
      <c r="O128" s="5"/>
      <c r="P128" s="5"/>
      <c r="Q128" s="5"/>
      <c r="R128" s="5"/>
      <c r="S128" s="5"/>
      <c r="T128" s="5"/>
      <c r="U128" s="141"/>
      <c r="V128" s="142"/>
      <c r="W128" s="142"/>
      <c r="X128" s="142"/>
      <c r="Y128" s="142"/>
      <c r="Z128" s="142"/>
      <c r="AA128" s="142"/>
      <c r="AB128" s="142"/>
      <c r="AC128" s="142"/>
      <c r="AD128" s="142"/>
      <c r="AE128" s="142"/>
      <c r="AF128" s="142"/>
      <c r="AG128" s="142"/>
      <c r="AH128" s="142"/>
      <c r="AI128" s="142"/>
      <c r="AJ128" s="142"/>
      <c r="AK128" s="142"/>
      <c r="AL128" s="7"/>
      <c r="AM128" s="7"/>
      <c r="AN128" s="7"/>
      <c r="AO128" s="7"/>
      <c r="AP128" s="7"/>
      <c r="AQ128" s="7"/>
      <c r="AR128" s="7"/>
      <c r="AS128" s="7"/>
      <c r="AT128" s="7"/>
      <c r="AU128" s="7"/>
      <c r="AV128" s="7"/>
      <c r="AW128" s="7"/>
      <c r="AX128" s="7"/>
      <c r="AY128" s="7"/>
      <c r="AZ128" s="143"/>
      <c r="BA128" s="11"/>
      <c r="BB128" s="11"/>
      <c r="BC128" s="11"/>
      <c r="BD128" s="11"/>
      <c r="BE128" s="11"/>
      <c r="BF128" s="11"/>
      <c r="BG128" s="11"/>
      <c r="BH128" s="11"/>
      <c r="BI128" s="11"/>
      <c r="BJ128" s="11"/>
    </row>
    <row r="129" spans="1:62" ht="22.5" customHeight="1" x14ac:dyDescent="0.3">
      <c r="A129" s="1"/>
      <c r="B129" s="1"/>
      <c r="C129" s="1"/>
      <c r="D129" s="1"/>
      <c r="E129" s="1"/>
      <c r="F129" s="153" t="s">
        <v>516</v>
      </c>
      <c r="G129" s="1"/>
      <c r="H129" s="1"/>
      <c r="I129" s="1"/>
      <c r="J129" s="1"/>
      <c r="K129" s="1"/>
      <c r="L129" s="1"/>
      <c r="M129" s="1"/>
      <c r="N129" s="1"/>
      <c r="O129" s="5"/>
      <c r="P129" s="5"/>
      <c r="Q129" s="5"/>
      <c r="R129" s="5"/>
      <c r="S129" s="5"/>
      <c r="T129" s="5"/>
      <c r="U129" s="141"/>
      <c r="V129" s="142"/>
      <c r="W129" s="142"/>
      <c r="X129" s="142"/>
      <c r="Y129" s="142"/>
      <c r="Z129" s="142"/>
      <c r="AA129" s="142"/>
      <c r="AB129" s="142"/>
      <c r="AC129" s="142"/>
      <c r="AD129" s="142"/>
      <c r="AE129" s="142"/>
      <c r="AF129" s="142"/>
      <c r="AG129" s="142"/>
      <c r="AH129" s="142"/>
      <c r="AI129" s="142"/>
      <c r="AJ129" s="142"/>
      <c r="AK129" s="142"/>
      <c r="AL129" s="7"/>
      <c r="AM129" s="7"/>
      <c r="AN129" s="7"/>
      <c r="AO129" s="7"/>
      <c r="AP129" s="7"/>
      <c r="AQ129" s="7"/>
      <c r="AR129" s="7"/>
      <c r="AS129" s="7"/>
      <c r="AT129" s="7"/>
      <c r="AU129" s="7"/>
      <c r="AV129" s="7"/>
      <c r="AW129" s="7"/>
      <c r="AX129" s="7"/>
      <c r="AY129" s="7"/>
      <c r="AZ129" s="143"/>
      <c r="BA129" s="11"/>
      <c r="BB129" s="11"/>
      <c r="BC129" s="11"/>
      <c r="BD129" s="11"/>
      <c r="BE129" s="11"/>
      <c r="BF129" s="11"/>
      <c r="BG129" s="11"/>
      <c r="BH129" s="11"/>
      <c r="BI129" s="11"/>
      <c r="BJ129" s="11"/>
    </row>
    <row r="130" spans="1:62" ht="93" customHeight="1" x14ac:dyDescent="0.3">
      <c r="A130" s="1"/>
      <c r="B130" s="1"/>
      <c r="C130" s="1"/>
      <c r="D130" s="1"/>
      <c r="E130" s="1"/>
      <c r="F130" s="153"/>
      <c r="G130" s="1"/>
      <c r="H130" s="1"/>
      <c r="I130" s="1"/>
      <c r="J130" s="1"/>
      <c r="K130" s="1"/>
      <c r="L130" s="1"/>
      <c r="M130" s="1"/>
      <c r="N130" s="1"/>
      <c r="O130" s="5"/>
      <c r="P130" s="5"/>
      <c r="Q130" s="5"/>
      <c r="R130" s="5"/>
      <c r="S130" s="5"/>
      <c r="T130" s="5"/>
      <c r="U130" s="141"/>
      <c r="V130" s="142"/>
      <c r="W130" s="142"/>
      <c r="X130" s="142"/>
      <c r="Y130" s="142"/>
      <c r="Z130" s="142"/>
      <c r="AA130" s="142"/>
      <c r="AB130" s="142"/>
      <c r="AC130" s="142"/>
      <c r="AD130" s="142"/>
      <c r="AE130" s="142"/>
      <c r="AF130" s="142"/>
      <c r="AG130" s="142"/>
      <c r="AH130" s="142"/>
      <c r="AI130" s="142"/>
      <c r="AJ130" s="142"/>
      <c r="AK130" s="142"/>
      <c r="AL130" s="7"/>
      <c r="AM130" s="7"/>
      <c r="AN130" s="7"/>
      <c r="AO130" s="7"/>
      <c r="AP130" s="7"/>
      <c r="AQ130" s="7"/>
      <c r="AR130" s="7"/>
      <c r="AS130" s="7"/>
      <c r="AT130" s="7"/>
      <c r="AU130" s="7"/>
      <c r="AV130" s="7"/>
      <c r="AW130" s="7"/>
      <c r="AX130" s="7"/>
      <c r="AY130" s="7"/>
      <c r="AZ130" s="143"/>
      <c r="BA130" s="11"/>
      <c r="BB130" s="11"/>
      <c r="BC130" s="11"/>
      <c r="BD130" s="11"/>
      <c r="BE130" s="11"/>
      <c r="BF130" s="11"/>
      <c r="BG130" s="11"/>
      <c r="BH130" s="11"/>
      <c r="BI130" s="11"/>
      <c r="BJ130" s="11"/>
    </row>
    <row r="131" spans="1:62" ht="63.75" customHeight="1" x14ac:dyDescent="0.3">
      <c r="A131" s="1"/>
      <c r="B131" s="1"/>
      <c r="C131" s="1"/>
      <c r="D131" s="1"/>
      <c r="E131" s="1"/>
      <c r="F131" s="153" t="s">
        <v>521</v>
      </c>
      <c r="G131" s="1"/>
      <c r="H131" s="1"/>
      <c r="I131" s="1"/>
      <c r="J131" s="1"/>
      <c r="K131" s="1"/>
      <c r="L131" s="1"/>
      <c r="M131" s="1"/>
      <c r="N131" s="1"/>
      <c r="O131" s="5"/>
      <c r="P131" s="5"/>
      <c r="Q131" s="5"/>
      <c r="R131" s="5"/>
      <c r="S131" s="5"/>
      <c r="T131" s="5"/>
      <c r="U131" s="141"/>
      <c r="V131" s="142"/>
      <c r="W131" s="142"/>
      <c r="X131" s="142"/>
      <c r="Y131" s="142"/>
      <c r="Z131" s="142"/>
      <c r="AA131" s="142"/>
      <c r="AB131" s="142"/>
      <c r="AC131" s="142"/>
      <c r="AD131" s="142"/>
      <c r="AE131" s="142"/>
      <c r="AF131" s="142"/>
      <c r="AG131" s="142"/>
      <c r="AH131" s="142"/>
      <c r="AI131" s="142"/>
      <c r="AJ131" s="142"/>
      <c r="AK131" s="142"/>
      <c r="AL131" s="7"/>
      <c r="AM131" s="7"/>
      <c r="AN131" s="7"/>
      <c r="AO131" s="7"/>
      <c r="AP131" s="7"/>
      <c r="AQ131" s="7"/>
      <c r="AR131" s="7"/>
      <c r="AS131" s="7"/>
      <c r="AT131" s="7"/>
      <c r="AU131" s="7"/>
      <c r="AV131" s="7"/>
      <c r="AW131" s="7"/>
      <c r="AX131" s="7"/>
      <c r="AY131" s="7"/>
      <c r="AZ131" s="143"/>
      <c r="BA131" s="11"/>
      <c r="BB131" s="11"/>
      <c r="BC131" s="11"/>
      <c r="BD131" s="11"/>
      <c r="BE131" s="11"/>
      <c r="BF131" s="11"/>
      <c r="BG131" s="11"/>
      <c r="BH131" s="11"/>
      <c r="BI131" s="11"/>
      <c r="BJ131" s="11"/>
    </row>
    <row r="132" spans="1:62" ht="63.75" customHeight="1" x14ac:dyDescent="0.3">
      <c r="A132" s="1"/>
      <c r="B132" s="1"/>
      <c r="C132" s="1"/>
      <c r="D132" s="1"/>
      <c r="E132" s="1"/>
      <c r="F132" s="153" t="s">
        <v>522</v>
      </c>
      <c r="G132" s="1"/>
      <c r="H132" s="1"/>
      <c r="I132" s="1"/>
      <c r="J132" s="1"/>
      <c r="K132" s="1"/>
      <c r="L132" s="1"/>
      <c r="M132" s="1"/>
      <c r="N132" s="1"/>
      <c r="O132" s="5"/>
      <c r="P132" s="5"/>
      <c r="Q132" s="5"/>
      <c r="R132" s="5"/>
      <c r="S132" s="5"/>
      <c r="T132" s="5"/>
      <c r="U132" s="141"/>
      <c r="V132" s="142"/>
      <c r="W132" s="142"/>
      <c r="X132" s="142"/>
      <c r="Y132" s="142"/>
      <c r="Z132" s="142"/>
      <c r="AA132" s="142"/>
      <c r="AB132" s="142"/>
      <c r="AC132" s="142"/>
      <c r="AD132" s="142"/>
      <c r="AE132" s="142"/>
      <c r="AF132" s="142"/>
      <c r="AG132" s="142"/>
      <c r="AH132" s="142"/>
      <c r="AI132" s="142"/>
      <c r="AJ132" s="142"/>
      <c r="AK132" s="142"/>
      <c r="AL132" s="7"/>
      <c r="AM132" s="7"/>
      <c r="AN132" s="7"/>
      <c r="AO132" s="7"/>
      <c r="AP132" s="7"/>
      <c r="AQ132" s="7"/>
      <c r="AR132" s="7"/>
      <c r="AS132" s="7"/>
      <c r="AT132" s="7"/>
      <c r="AU132" s="7"/>
      <c r="AV132" s="7"/>
      <c r="AW132" s="7"/>
      <c r="AX132" s="7"/>
      <c r="AY132" s="7"/>
      <c r="AZ132" s="143"/>
      <c r="BA132" s="11"/>
      <c r="BB132" s="11"/>
      <c r="BC132" s="11"/>
      <c r="BD132" s="11"/>
      <c r="BE132" s="11"/>
      <c r="BF132" s="11"/>
      <c r="BG132" s="11"/>
      <c r="BH132" s="11"/>
      <c r="BI132" s="11"/>
      <c r="BJ132" s="11"/>
    </row>
    <row r="133" spans="1:62" ht="63.75" customHeight="1" x14ac:dyDescent="0.3">
      <c r="A133" s="1"/>
      <c r="B133" s="1"/>
      <c r="C133" s="1"/>
      <c r="D133" s="1"/>
      <c r="E133" s="1"/>
      <c r="F133" s="153" t="s">
        <v>524</v>
      </c>
      <c r="G133" s="1"/>
      <c r="H133" s="1"/>
      <c r="I133" s="1"/>
      <c r="J133" s="1"/>
      <c r="K133" s="1"/>
      <c r="L133" s="1"/>
      <c r="M133" s="1"/>
      <c r="N133" s="1"/>
      <c r="O133" s="5"/>
      <c r="P133" s="5"/>
      <c r="Q133" s="5"/>
      <c r="R133" s="5"/>
      <c r="S133" s="5"/>
      <c r="T133" s="5"/>
      <c r="U133" s="141"/>
      <c r="V133" s="142"/>
      <c r="W133" s="142"/>
      <c r="X133" s="142"/>
      <c r="Y133" s="142"/>
      <c r="Z133" s="142"/>
      <c r="AA133" s="142"/>
      <c r="AB133" s="142"/>
      <c r="AC133" s="142"/>
      <c r="AD133" s="142"/>
      <c r="AE133" s="142"/>
      <c r="AF133" s="142"/>
      <c r="AG133" s="142"/>
      <c r="AH133" s="142"/>
      <c r="AI133" s="142"/>
      <c r="AJ133" s="142"/>
      <c r="AK133" s="142"/>
      <c r="AL133" s="7"/>
      <c r="AM133" s="7"/>
      <c r="AN133" s="7"/>
      <c r="AO133" s="7"/>
      <c r="AP133" s="7"/>
      <c r="AQ133" s="7"/>
      <c r="AR133" s="7"/>
      <c r="AS133" s="7"/>
      <c r="AT133" s="7"/>
      <c r="AU133" s="7"/>
      <c r="AV133" s="7"/>
      <c r="AW133" s="7"/>
      <c r="AX133" s="7"/>
      <c r="AY133" s="7"/>
      <c r="AZ133" s="143"/>
      <c r="BA133" s="11"/>
      <c r="BB133" s="11"/>
      <c r="BC133" s="11"/>
      <c r="BD133" s="11"/>
      <c r="BE133" s="11"/>
      <c r="BF133" s="11"/>
      <c r="BG133" s="11"/>
      <c r="BH133" s="11"/>
      <c r="BI133" s="11"/>
      <c r="BJ133" s="11"/>
    </row>
    <row r="134" spans="1:62" ht="63.75" customHeight="1" x14ac:dyDescent="0.3">
      <c r="A134" s="1"/>
      <c r="B134" s="1"/>
      <c r="C134" s="1"/>
      <c r="D134" s="1"/>
      <c r="E134" s="1"/>
      <c r="F134" s="153" t="s">
        <v>91</v>
      </c>
      <c r="G134" s="1"/>
      <c r="H134" s="1"/>
      <c r="I134" s="1"/>
      <c r="J134" s="1"/>
      <c r="K134" s="1"/>
      <c r="L134" s="1"/>
      <c r="M134" s="1"/>
      <c r="N134" s="1"/>
      <c r="O134" s="5"/>
      <c r="P134" s="5"/>
      <c r="Q134" s="5"/>
      <c r="R134" s="5"/>
      <c r="S134" s="5"/>
      <c r="T134" s="5"/>
      <c r="U134" s="141"/>
      <c r="V134" s="142"/>
      <c r="W134" s="142"/>
      <c r="X134" s="142"/>
      <c r="Y134" s="142"/>
      <c r="Z134" s="142"/>
      <c r="AA134" s="142"/>
      <c r="AB134" s="142"/>
      <c r="AC134" s="142"/>
      <c r="AD134" s="142"/>
      <c r="AE134" s="142"/>
      <c r="AF134" s="142"/>
      <c r="AG134" s="142"/>
      <c r="AH134" s="142"/>
      <c r="AI134" s="142"/>
      <c r="AJ134" s="142"/>
      <c r="AK134" s="142"/>
      <c r="AL134" s="7"/>
      <c r="AM134" s="7"/>
      <c r="AN134" s="7"/>
      <c r="AO134" s="7"/>
      <c r="AP134" s="7"/>
      <c r="AQ134" s="7"/>
      <c r="AR134" s="7"/>
      <c r="AS134" s="7"/>
      <c r="AT134" s="7"/>
      <c r="AU134" s="7"/>
      <c r="AV134" s="7"/>
      <c r="AW134" s="7"/>
      <c r="AX134" s="7"/>
      <c r="AY134" s="7"/>
      <c r="AZ134" s="143"/>
      <c r="BA134" s="11"/>
      <c r="BB134" s="11"/>
      <c r="BC134" s="11"/>
      <c r="BD134" s="11"/>
      <c r="BE134" s="11"/>
      <c r="BF134" s="11"/>
      <c r="BG134" s="11"/>
      <c r="BH134" s="11"/>
      <c r="BI134" s="11"/>
      <c r="BJ134" s="11"/>
    </row>
    <row r="135" spans="1:62" ht="63.75" customHeight="1" x14ac:dyDescent="0.3">
      <c r="A135" s="1"/>
      <c r="B135" s="1"/>
      <c r="C135" s="1"/>
      <c r="D135" s="1"/>
      <c r="E135" s="1"/>
      <c r="F135" s="153" t="s">
        <v>525</v>
      </c>
      <c r="G135" s="1"/>
      <c r="H135" s="1"/>
      <c r="I135" s="1"/>
      <c r="J135" s="1"/>
      <c r="K135" s="1"/>
      <c r="L135" s="1"/>
      <c r="M135" s="1"/>
      <c r="N135" s="1"/>
      <c r="O135" s="5"/>
      <c r="P135" s="5"/>
      <c r="Q135" s="5"/>
      <c r="R135" s="5"/>
      <c r="S135" s="5"/>
      <c r="T135" s="5"/>
      <c r="U135" s="141"/>
      <c r="V135" s="142"/>
      <c r="W135" s="142"/>
      <c r="X135" s="142"/>
      <c r="Y135" s="142"/>
      <c r="Z135" s="142"/>
      <c r="AA135" s="142"/>
      <c r="AB135" s="142"/>
      <c r="AC135" s="142"/>
      <c r="AD135" s="142"/>
      <c r="AE135" s="142"/>
      <c r="AF135" s="142"/>
      <c r="AG135" s="142"/>
      <c r="AH135" s="142"/>
      <c r="AI135" s="142"/>
      <c r="AJ135" s="142"/>
      <c r="AK135" s="142"/>
      <c r="AL135" s="7"/>
      <c r="AM135" s="7"/>
      <c r="AN135" s="7"/>
      <c r="AO135" s="7"/>
      <c r="AP135" s="7"/>
      <c r="AQ135" s="7"/>
      <c r="AR135" s="7"/>
      <c r="AS135" s="7"/>
      <c r="AT135" s="7"/>
      <c r="AU135" s="7"/>
      <c r="AV135" s="7"/>
      <c r="AW135" s="7"/>
      <c r="AX135" s="7"/>
      <c r="AY135" s="7"/>
      <c r="AZ135" s="143"/>
      <c r="BA135" s="11"/>
      <c r="BB135" s="11"/>
      <c r="BC135" s="11"/>
      <c r="BD135" s="11"/>
      <c r="BE135" s="11"/>
      <c r="BF135" s="11"/>
      <c r="BG135" s="11"/>
      <c r="BH135" s="11"/>
      <c r="BI135" s="11"/>
      <c r="BJ135" s="11"/>
    </row>
    <row r="136" spans="1:62" ht="63.75" customHeight="1" x14ac:dyDescent="0.3">
      <c r="A136" s="1"/>
      <c r="B136" s="1"/>
      <c r="C136" s="1"/>
      <c r="D136" s="1"/>
      <c r="E136" s="1"/>
      <c r="F136" s="153" t="s">
        <v>526</v>
      </c>
      <c r="G136" s="1"/>
      <c r="H136" s="1"/>
      <c r="I136" s="1"/>
      <c r="J136" s="1"/>
      <c r="K136" s="1"/>
      <c r="L136" s="1"/>
      <c r="M136" s="1"/>
      <c r="N136" s="1"/>
      <c r="O136" s="5"/>
      <c r="P136" s="5"/>
      <c r="Q136" s="5"/>
      <c r="R136" s="5"/>
      <c r="S136" s="5"/>
      <c r="T136" s="5"/>
      <c r="U136" s="141"/>
      <c r="V136" s="142"/>
      <c r="W136" s="142"/>
      <c r="X136" s="142"/>
      <c r="Y136" s="142"/>
      <c r="Z136" s="142"/>
      <c r="AA136" s="142"/>
      <c r="AB136" s="142"/>
      <c r="AC136" s="142"/>
      <c r="AD136" s="142"/>
      <c r="AE136" s="142"/>
      <c r="AF136" s="142"/>
      <c r="AG136" s="142"/>
      <c r="AH136" s="142"/>
      <c r="AI136" s="142"/>
      <c r="AJ136" s="142"/>
      <c r="AK136" s="142"/>
      <c r="AL136" s="7"/>
      <c r="AM136" s="7"/>
      <c r="AN136" s="7"/>
      <c r="AO136" s="7"/>
      <c r="AP136" s="7"/>
      <c r="AQ136" s="7"/>
      <c r="AR136" s="7"/>
      <c r="AS136" s="7"/>
      <c r="AT136" s="7"/>
      <c r="AU136" s="7"/>
      <c r="AV136" s="7"/>
      <c r="AW136" s="7"/>
      <c r="AX136" s="7"/>
      <c r="AY136" s="7"/>
      <c r="AZ136" s="143"/>
      <c r="BA136" s="11"/>
      <c r="BB136" s="11"/>
      <c r="BC136" s="11"/>
      <c r="BD136" s="11"/>
      <c r="BE136" s="11"/>
      <c r="BF136" s="11"/>
      <c r="BG136" s="11"/>
      <c r="BH136" s="11"/>
      <c r="BI136" s="11"/>
      <c r="BJ136" s="11"/>
    </row>
    <row r="137" spans="1:62" ht="38.25" customHeight="1" x14ac:dyDescent="0.3">
      <c r="A137" s="1"/>
      <c r="B137" s="1"/>
      <c r="C137" s="1"/>
      <c r="D137" s="1"/>
      <c r="E137" s="1"/>
      <c r="F137" s="153" t="s">
        <v>527</v>
      </c>
      <c r="G137" s="1"/>
      <c r="H137" s="1"/>
      <c r="I137" s="1"/>
      <c r="J137" s="1"/>
      <c r="K137" s="1"/>
      <c r="L137" s="1"/>
      <c r="M137" s="1"/>
      <c r="N137" s="1"/>
      <c r="O137" s="5"/>
      <c r="P137" s="5"/>
      <c r="Q137" s="5"/>
      <c r="R137" s="5"/>
      <c r="S137" s="5"/>
      <c r="T137" s="5"/>
      <c r="U137" s="141"/>
      <c r="V137" s="142"/>
      <c r="W137" s="142"/>
      <c r="X137" s="142"/>
      <c r="Y137" s="142"/>
      <c r="Z137" s="142"/>
      <c r="AA137" s="142"/>
      <c r="AB137" s="142"/>
      <c r="AC137" s="142"/>
      <c r="AD137" s="142"/>
      <c r="AE137" s="142"/>
      <c r="AF137" s="142"/>
      <c r="AG137" s="142"/>
      <c r="AH137" s="142"/>
      <c r="AI137" s="142"/>
      <c r="AJ137" s="142"/>
      <c r="AK137" s="142"/>
      <c r="AL137" s="7"/>
      <c r="AM137" s="7"/>
      <c r="AN137" s="7"/>
      <c r="AO137" s="7"/>
      <c r="AP137" s="7"/>
      <c r="AQ137" s="7"/>
      <c r="AR137" s="7"/>
      <c r="AS137" s="7"/>
      <c r="AT137" s="7"/>
      <c r="AU137" s="7"/>
      <c r="AV137" s="7"/>
      <c r="AW137" s="7"/>
      <c r="AX137" s="7"/>
      <c r="AY137" s="7"/>
      <c r="AZ137" s="143"/>
      <c r="BA137" s="11"/>
      <c r="BB137" s="11"/>
      <c r="BC137" s="11"/>
      <c r="BD137" s="11"/>
      <c r="BE137" s="11"/>
      <c r="BF137" s="11"/>
      <c r="BG137" s="11"/>
      <c r="BH137" s="11"/>
      <c r="BI137" s="11"/>
      <c r="BJ137" s="11"/>
    </row>
    <row r="138" spans="1:62" ht="38.25" customHeight="1" x14ac:dyDescent="0.3">
      <c r="A138" s="1"/>
      <c r="B138" s="1"/>
      <c r="C138" s="1"/>
      <c r="D138" s="1"/>
      <c r="E138" s="1"/>
      <c r="F138" s="153" t="s">
        <v>528</v>
      </c>
      <c r="G138" s="1"/>
      <c r="H138" s="1"/>
      <c r="I138" s="1"/>
      <c r="J138" s="1"/>
      <c r="K138" s="1"/>
      <c r="L138" s="1"/>
      <c r="M138" s="1"/>
      <c r="N138" s="1"/>
      <c r="O138" s="5"/>
      <c r="P138" s="5"/>
      <c r="Q138" s="5"/>
      <c r="R138" s="5"/>
      <c r="S138" s="5"/>
      <c r="T138" s="5"/>
      <c r="U138" s="141"/>
      <c r="V138" s="142"/>
      <c r="W138" s="142"/>
      <c r="X138" s="142"/>
      <c r="Y138" s="142"/>
      <c r="Z138" s="142"/>
      <c r="AA138" s="142"/>
      <c r="AB138" s="142"/>
      <c r="AC138" s="142"/>
      <c r="AD138" s="142"/>
      <c r="AE138" s="142"/>
      <c r="AF138" s="142"/>
      <c r="AG138" s="142"/>
      <c r="AH138" s="142"/>
      <c r="AI138" s="142"/>
      <c r="AJ138" s="142"/>
      <c r="AK138" s="142"/>
      <c r="AL138" s="7"/>
      <c r="AM138" s="7"/>
      <c r="AN138" s="7"/>
      <c r="AO138" s="7"/>
      <c r="AP138" s="7"/>
      <c r="AQ138" s="7"/>
      <c r="AR138" s="7"/>
      <c r="AS138" s="7"/>
      <c r="AT138" s="7"/>
      <c r="AU138" s="7"/>
      <c r="AV138" s="7"/>
      <c r="AW138" s="7"/>
      <c r="AX138" s="7"/>
      <c r="AY138" s="7"/>
      <c r="AZ138" s="143"/>
      <c r="BA138" s="11"/>
      <c r="BB138" s="11"/>
      <c r="BC138" s="11"/>
      <c r="BD138" s="11"/>
      <c r="BE138" s="11"/>
      <c r="BF138" s="11"/>
      <c r="BG138" s="11"/>
      <c r="BH138" s="11"/>
      <c r="BI138" s="11"/>
      <c r="BJ138" s="11"/>
    </row>
    <row r="139" spans="1:62" ht="38.25" customHeight="1" x14ac:dyDescent="0.3">
      <c r="A139" s="1"/>
      <c r="B139" s="1"/>
      <c r="C139" s="1"/>
      <c r="D139" s="1"/>
      <c r="E139" s="1"/>
      <c r="F139" s="153" t="s">
        <v>529</v>
      </c>
      <c r="G139" s="1"/>
      <c r="H139" s="1"/>
      <c r="I139" s="1"/>
      <c r="J139" s="1"/>
      <c r="K139" s="1"/>
      <c r="L139" s="1"/>
      <c r="M139" s="1"/>
      <c r="N139" s="1"/>
      <c r="O139" s="5"/>
      <c r="P139" s="5"/>
      <c r="Q139" s="5"/>
      <c r="R139" s="5"/>
      <c r="S139" s="5"/>
      <c r="T139" s="5"/>
      <c r="U139" s="141"/>
      <c r="V139" s="142"/>
      <c r="W139" s="142"/>
      <c r="X139" s="142"/>
      <c r="Y139" s="142"/>
      <c r="Z139" s="142"/>
      <c r="AA139" s="142"/>
      <c r="AB139" s="142"/>
      <c r="AC139" s="142"/>
      <c r="AD139" s="142"/>
      <c r="AE139" s="142"/>
      <c r="AF139" s="142"/>
      <c r="AG139" s="142"/>
      <c r="AH139" s="142"/>
      <c r="AI139" s="142"/>
      <c r="AJ139" s="142"/>
      <c r="AK139" s="142"/>
      <c r="AL139" s="7"/>
      <c r="AM139" s="7"/>
      <c r="AN139" s="7"/>
      <c r="AO139" s="7"/>
      <c r="AP139" s="7"/>
      <c r="AQ139" s="7"/>
      <c r="AR139" s="7"/>
      <c r="AS139" s="7"/>
      <c r="AT139" s="7"/>
      <c r="AU139" s="7"/>
      <c r="AV139" s="7"/>
      <c r="AW139" s="7"/>
      <c r="AX139" s="7"/>
      <c r="AY139" s="7"/>
      <c r="AZ139" s="143"/>
      <c r="BA139" s="11"/>
      <c r="BB139" s="11"/>
      <c r="BC139" s="11"/>
      <c r="BD139" s="11"/>
      <c r="BE139" s="11"/>
      <c r="BF139" s="11"/>
      <c r="BG139" s="11"/>
      <c r="BH139" s="11"/>
      <c r="BI139" s="11"/>
      <c r="BJ139" s="11"/>
    </row>
    <row r="140" spans="1:62" ht="38.25" customHeight="1" x14ac:dyDescent="0.3">
      <c r="A140" s="1"/>
      <c r="B140" s="1"/>
      <c r="C140" s="1"/>
      <c r="D140" s="1"/>
      <c r="E140" s="1"/>
      <c r="F140" s="153" t="s">
        <v>530</v>
      </c>
      <c r="G140" s="1"/>
      <c r="H140" s="1"/>
      <c r="I140" s="1"/>
      <c r="J140" s="1"/>
      <c r="K140" s="1"/>
      <c r="L140" s="1"/>
      <c r="M140" s="1"/>
      <c r="N140" s="1"/>
      <c r="O140" s="5"/>
      <c r="P140" s="5"/>
      <c r="Q140" s="5"/>
      <c r="R140" s="5"/>
      <c r="S140" s="5"/>
      <c r="T140" s="5"/>
      <c r="U140" s="141"/>
      <c r="V140" s="142"/>
      <c r="W140" s="142"/>
      <c r="X140" s="142"/>
      <c r="Y140" s="142"/>
      <c r="Z140" s="142"/>
      <c r="AA140" s="142"/>
      <c r="AB140" s="142"/>
      <c r="AC140" s="142"/>
      <c r="AD140" s="142"/>
      <c r="AE140" s="142"/>
      <c r="AF140" s="142"/>
      <c r="AG140" s="142"/>
      <c r="AH140" s="142"/>
      <c r="AI140" s="142"/>
      <c r="AJ140" s="142"/>
      <c r="AK140" s="142"/>
      <c r="AL140" s="7"/>
      <c r="AM140" s="7"/>
      <c r="AN140" s="7"/>
      <c r="AO140" s="7"/>
      <c r="AP140" s="7"/>
      <c r="AQ140" s="7"/>
      <c r="AR140" s="7"/>
      <c r="AS140" s="7"/>
      <c r="AT140" s="7"/>
      <c r="AU140" s="7"/>
      <c r="AV140" s="7"/>
      <c r="AW140" s="7"/>
      <c r="AX140" s="7"/>
      <c r="AY140" s="7"/>
      <c r="AZ140" s="143"/>
      <c r="BA140" s="11"/>
      <c r="BB140" s="11"/>
      <c r="BC140" s="11"/>
      <c r="BD140" s="11"/>
      <c r="BE140" s="11"/>
      <c r="BF140" s="11"/>
      <c r="BG140" s="11"/>
      <c r="BH140" s="11"/>
      <c r="BI140" s="11"/>
      <c r="BJ140" s="11"/>
    </row>
    <row r="141" spans="1:62" ht="38.25" customHeight="1" x14ac:dyDescent="0.3">
      <c r="A141" s="1"/>
      <c r="B141" s="1"/>
      <c r="C141" s="1"/>
      <c r="D141" s="1"/>
      <c r="E141" s="1"/>
      <c r="F141" s="153" t="s">
        <v>531</v>
      </c>
      <c r="G141" s="1"/>
      <c r="H141" s="1"/>
      <c r="I141" s="1"/>
      <c r="J141" s="1"/>
      <c r="K141" s="1"/>
      <c r="L141" s="1"/>
      <c r="M141" s="1"/>
      <c r="N141" s="1"/>
      <c r="O141" s="5"/>
      <c r="P141" s="5"/>
      <c r="Q141" s="5"/>
      <c r="R141" s="5"/>
      <c r="S141" s="5"/>
      <c r="T141" s="5"/>
      <c r="U141" s="141"/>
      <c r="V141" s="142"/>
      <c r="W141" s="142"/>
      <c r="X141" s="142"/>
      <c r="Y141" s="142"/>
      <c r="Z141" s="142"/>
      <c r="AA141" s="142"/>
      <c r="AB141" s="142"/>
      <c r="AC141" s="142"/>
      <c r="AD141" s="142"/>
      <c r="AE141" s="142"/>
      <c r="AF141" s="142"/>
      <c r="AG141" s="142"/>
      <c r="AH141" s="142"/>
      <c r="AI141" s="142"/>
      <c r="AJ141" s="142"/>
      <c r="AK141" s="142"/>
      <c r="AL141" s="7"/>
      <c r="AM141" s="7"/>
      <c r="AN141" s="7"/>
      <c r="AO141" s="7"/>
      <c r="AP141" s="7"/>
      <c r="AQ141" s="7"/>
      <c r="AR141" s="7"/>
      <c r="AS141" s="7"/>
      <c r="AT141" s="7"/>
      <c r="AU141" s="7"/>
      <c r="AV141" s="7"/>
      <c r="AW141" s="7"/>
      <c r="AX141" s="7"/>
      <c r="AY141" s="7"/>
      <c r="AZ141" s="143"/>
      <c r="BA141" s="11"/>
      <c r="BB141" s="11"/>
      <c r="BC141" s="11"/>
      <c r="BD141" s="11"/>
      <c r="BE141" s="11"/>
      <c r="BF141" s="11"/>
      <c r="BG141" s="11"/>
      <c r="BH141" s="11"/>
      <c r="BI141" s="11"/>
      <c r="BJ141" s="11"/>
    </row>
    <row r="142" spans="1:62" ht="38.25" customHeight="1" x14ac:dyDescent="0.3">
      <c r="A142" s="1"/>
      <c r="B142" s="1"/>
      <c r="C142" s="1"/>
      <c r="D142" s="1"/>
      <c r="E142" s="1"/>
      <c r="F142" s="153" t="s">
        <v>532</v>
      </c>
      <c r="G142" s="1"/>
      <c r="H142" s="1"/>
      <c r="I142" s="1"/>
      <c r="J142" s="1"/>
      <c r="K142" s="1"/>
      <c r="L142" s="1"/>
      <c r="M142" s="1"/>
      <c r="N142" s="1"/>
      <c r="O142" s="5"/>
      <c r="P142" s="5"/>
      <c r="Q142" s="5"/>
      <c r="R142" s="5"/>
      <c r="S142" s="5"/>
      <c r="T142" s="5"/>
      <c r="U142" s="141"/>
      <c r="V142" s="142"/>
      <c r="W142" s="142"/>
      <c r="X142" s="142"/>
      <c r="Y142" s="142"/>
      <c r="Z142" s="142"/>
      <c r="AA142" s="142"/>
      <c r="AB142" s="142"/>
      <c r="AC142" s="142"/>
      <c r="AD142" s="142"/>
      <c r="AE142" s="142"/>
      <c r="AF142" s="142"/>
      <c r="AG142" s="142"/>
      <c r="AH142" s="142"/>
      <c r="AI142" s="142"/>
      <c r="AJ142" s="142"/>
      <c r="AK142" s="142"/>
      <c r="AL142" s="7"/>
      <c r="AM142" s="7"/>
      <c r="AN142" s="7"/>
      <c r="AO142" s="7"/>
      <c r="AP142" s="7"/>
      <c r="AQ142" s="7"/>
      <c r="AR142" s="7"/>
      <c r="AS142" s="7"/>
      <c r="AT142" s="7"/>
      <c r="AU142" s="7"/>
      <c r="AV142" s="7"/>
      <c r="AW142" s="7"/>
      <c r="AX142" s="7"/>
      <c r="AY142" s="7"/>
      <c r="AZ142" s="143"/>
      <c r="BA142" s="11"/>
      <c r="BB142" s="11"/>
      <c r="BC142" s="11"/>
      <c r="BD142" s="11"/>
      <c r="BE142" s="11"/>
      <c r="BF142" s="11"/>
      <c r="BG142" s="11"/>
      <c r="BH142" s="11"/>
      <c r="BI142" s="11"/>
      <c r="BJ142" s="11"/>
    </row>
    <row r="143" spans="1:62" ht="38.25" customHeight="1" x14ac:dyDescent="0.3">
      <c r="A143" s="1"/>
      <c r="B143" s="1"/>
      <c r="C143" s="1"/>
      <c r="D143" s="1"/>
      <c r="E143" s="1"/>
      <c r="F143" s="153" t="s">
        <v>533</v>
      </c>
      <c r="G143" s="1"/>
      <c r="H143" s="1"/>
      <c r="I143" s="1"/>
      <c r="J143" s="1"/>
      <c r="K143" s="1"/>
      <c r="L143" s="1"/>
      <c r="M143" s="1"/>
      <c r="N143" s="1"/>
      <c r="O143" s="5"/>
      <c r="P143" s="5"/>
      <c r="Q143" s="5"/>
      <c r="R143" s="5"/>
      <c r="S143" s="5"/>
      <c r="T143" s="5"/>
      <c r="U143" s="141"/>
      <c r="V143" s="142"/>
      <c r="W143" s="142"/>
      <c r="X143" s="142"/>
      <c r="Y143" s="142"/>
      <c r="Z143" s="142"/>
      <c r="AA143" s="142"/>
      <c r="AB143" s="142"/>
      <c r="AC143" s="142"/>
      <c r="AD143" s="142"/>
      <c r="AE143" s="142"/>
      <c r="AF143" s="142"/>
      <c r="AG143" s="142"/>
      <c r="AH143" s="142"/>
      <c r="AI143" s="142"/>
      <c r="AJ143" s="142"/>
      <c r="AK143" s="142"/>
      <c r="AL143" s="7"/>
      <c r="AM143" s="7"/>
      <c r="AN143" s="7"/>
      <c r="AO143" s="7"/>
      <c r="AP143" s="7"/>
      <c r="AQ143" s="7"/>
      <c r="AR143" s="7"/>
      <c r="AS143" s="7"/>
      <c r="AT143" s="7"/>
      <c r="AU143" s="7"/>
      <c r="AV143" s="7"/>
      <c r="AW143" s="7"/>
      <c r="AX143" s="7"/>
      <c r="AY143" s="7"/>
      <c r="AZ143" s="143"/>
      <c r="BA143" s="11"/>
      <c r="BB143" s="11"/>
      <c r="BC143" s="11"/>
      <c r="BD143" s="11"/>
      <c r="BE143" s="11"/>
      <c r="BF143" s="11"/>
      <c r="BG143" s="11"/>
      <c r="BH143" s="11"/>
      <c r="BI143" s="11"/>
      <c r="BJ143" s="11"/>
    </row>
    <row r="144" spans="1:62" ht="38.25" customHeight="1" x14ac:dyDescent="0.3">
      <c r="A144" s="1"/>
      <c r="B144" s="1"/>
      <c r="C144" s="1"/>
      <c r="D144" s="1"/>
      <c r="E144" s="1"/>
      <c r="F144" s="153" t="s">
        <v>530</v>
      </c>
      <c r="G144" s="1"/>
      <c r="H144" s="1"/>
      <c r="I144" s="1"/>
      <c r="J144" s="1"/>
      <c r="K144" s="1"/>
      <c r="L144" s="1"/>
      <c r="M144" s="1"/>
      <c r="N144" s="1"/>
      <c r="O144" s="5"/>
      <c r="P144" s="5"/>
      <c r="Q144" s="5"/>
      <c r="R144" s="5"/>
      <c r="S144" s="5"/>
      <c r="T144" s="5"/>
      <c r="U144" s="141"/>
      <c r="V144" s="142"/>
      <c r="W144" s="142"/>
      <c r="X144" s="142"/>
      <c r="Y144" s="142"/>
      <c r="Z144" s="142"/>
      <c r="AA144" s="142"/>
      <c r="AB144" s="142"/>
      <c r="AC144" s="142"/>
      <c r="AD144" s="142"/>
      <c r="AE144" s="142"/>
      <c r="AF144" s="142"/>
      <c r="AG144" s="142"/>
      <c r="AH144" s="142"/>
      <c r="AI144" s="142"/>
      <c r="AJ144" s="142"/>
      <c r="AK144" s="142"/>
      <c r="AL144" s="7"/>
      <c r="AM144" s="7"/>
      <c r="AN144" s="7"/>
      <c r="AO144" s="7"/>
      <c r="AP144" s="7"/>
      <c r="AQ144" s="7"/>
      <c r="AR144" s="7"/>
      <c r="AS144" s="7"/>
      <c r="AT144" s="7"/>
      <c r="AU144" s="7"/>
      <c r="AV144" s="7"/>
      <c r="AW144" s="7"/>
      <c r="AX144" s="7"/>
      <c r="AY144" s="7"/>
      <c r="AZ144" s="143"/>
      <c r="BA144" s="11"/>
      <c r="BB144" s="11"/>
      <c r="BC144" s="11"/>
      <c r="BD144" s="11"/>
      <c r="BE144" s="11"/>
      <c r="BF144" s="11"/>
      <c r="BG144" s="11"/>
      <c r="BH144" s="11"/>
      <c r="BI144" s="11"/>
      <c r="BJ144" s="11"/>
    </row>
    <row r="145" spans="1:62" ht="54" customHeight="1" x14ac:dyDescent="0.3">
      <c r="A145" s="1"/>
      <c r="B145" s="1"/>
      <c r="C145" s="1"/>
      <c r="D145" s="1"/>
      <c r="E145" s="1"/>
      <c r="F145" s="153" t="s">
        <v>534</v>
      </c>
      <c r="G145" s="1"/>
      <c r="H145" s="1"/>
      <c r="I145" s="1"/>
      <c r="J145" s="1"/>
      <c r="K145" s="1"/>
      <c r="L145" s="1"/>
      <c r="M145" s="1"/>
      <c r="N145" s="1"/>
      <c r="O145" s="5"/>
      <c r="P145" s="5"/>
      <c r="Q145" s="5"/>
      <c r="R145" s="5"/>
      <c r="S145" s="5"/>
      <c r="T145" s="5"/>
      <c r="U145" s="141"/>
      <c r="V145" s="142"/>
      <c r="W145" s="142"/>
      <c r="X145" s="142"/>
      <c r="Y145" s="142"/>
      <c r="Z145" s="142"/>
      <c r="AA145" s="142"/>
      <c r="AB145" s="142"/>
      <c r="AC145" s="142"/>
      <c r="AD145" s="142"/>
      <c r="AE145" s="142"/>
      <c r="AF145" s="142"/>
      <c r="AG145" s="142"/>
      <c r="AH145" s="142"/>
      <c r="AI145" s="142"/>
      <c r="AJ145" s="142"/>
      <c r="AK145" s="142"/>
      <c r="AL145" s="7"/>
      <c r="AM145" s="7"/>
      <c r="AN145" s="7"/>
      <c r="AO145" s="7"/>
      <c r="AP145" s="7"/>
      <c r="AQ145" s="7"/>
      <c r="AR145" s="7"/>
      <c r="AS145" s="7"/>
      <c r="AT145" s="7"/>
      <c r="AU145" s="7"/>
      <c r="AV145" s="7"/>
      <c r="AW145" s="7"/>
      <c r="AX145" s="7"/>
      <c r="AY145" s="7"/>
      <c r="AZ145" s="143"/>
      <c r="BA145" s="11"/>
      <c r="BB145" s="11"/>
      <c r="BC145" s="11"/>
      <c r="BD145" s="11"/>
      <c r="BE145" s="11"/>
      <c r="BF145" s="11"/>
      <c r="BG145" s="11"/>
      <c r="BH145" s="11"/>
      <c r="BI145" s="11"/>
      <c r="BJ145" s="11"/>
    </row>
    <row r="146" spans="1:62" ht="42.75" customHeight="1" x14ac:dyDescent="0.3">
      <c r="A146" s="1"/>
      <c r="B146" s="1"/>
      <c r="C146" s="1"/>
      <c r="D146" s="1"/>
      <c r="E146" s="1"/>
      <c r="F146" s="153" t="s">
        <v>535</v>
      </c>
      <c r="G146" s="1"/>
      <c r="H146" s="1"/>
      <c r="I146" s="1"/>
      <c r="J146" s="1"/>
      <c r="K146" s="1"/>
      <c r="L146" s="1"/>
      <c r="M146" s="1"/>
      <c r="N146" s="1"/>
      <c r="O146" s="5"/>
      <c r="P146" s="5"/>
      <c r="Q146" s="5"/>
      <c r="R146" s="5"/>
      <c r="S146" s="5"/>
      <c r="T146" s="5"/>
      <c r="U146" s="141"/>
      <c r="V146" s="142"/>
      <c r="W146" s="142"/>
      <c r="X146" s="142"/>
      <c r="Y146" s="142"/>
      <c r="Z146" s="142"/>
      <c r="AA146" s="142"/>
      <c r="AB146" s="142"/>
      <c r="AC146" s="142"/>
      <c r="AD146" s="142"/>
      <c r="AE146" s="142"/>
      <c r="AF146" s="142"/>
      <c r="AG146" s="142"/>
      <c r="AH146" s="142"/>
      <c r="AI146" s="142"/>
      <c r="AJ146" s="142"/>
      <c r="AK146" s="142"/>
      <c r="AL146" s="7"/>
      <c r="AM146" s="7"/>
      <c r="AN146" s="7"/>
      <c r="AO146" s="7"/>
      <c r="AP146" s="7"/>
      <c r="AQ146" s="7"/>
      <c r="AR146" s="7"/>
      <c r="AS146" s="7"/>
      <c r="AT146" s="7"/>
      <c r="AU146" s="7"/>
      <c r="AV146" s="7"/>
      <c r="AW146" s="7"/>
      <c r="AX146" s="7"/>
      <c r="AY146" s="7"/>
      <c r="AZ146" s="143"/>
      <c r="BA146" s="11"/>
      <c r="BB146" s="11"/>
      <c r="BC146" s="11"/>
      <c r="BD146" s="11"/>
      <c r="BE146" s="11"/>
      <c r="BF146" s="11"/>
      <c r="BG146" s="11"/>
      <c r="BH146" s="11"/>
      <c r="BI146" s="11"/>
      <c r="BJ146" s="11"/>
    </row>
    <row r="147" spans="1:62" ht="93" customHeight="1" x14ac:dyDescent="0.3">
      <c r="A147" s="1"/>
      <c r="B147" s="1"/>
      <c r="C147" s="1"/>
      <c r="D147" s="1"/>
      <c r="E147" s="1"/>
      <c r="F147" s="153"/>
      <c r="G147" s="1"/>
      <c r="H147" s="1"/>
      <c r="I147" s="1"/>
      <c r="J147" s="1"/>
      <c r="K147" s="1"/>
      <c r="L147" s="1"/>
      <c r="M147" s="1"/>
      <c r="N147" s="1"/>
      <c r="O147" s="5"/>
      <c r="P147" s="5"/>
      <c r="Q147" s="5"/>
      <c r="R147" s="5"/>
      <c r="S147" s="5"/>
      <c r="T147" s="5"/>
      <c r="U147" s="141"/>
      <c r="V147" s="142"/>
      <c r="W147" s="142"/>
      <c r="X147" s="142"/>
      <c r="Y147" s="142"/>
      <c r="Z147" s="142"/>
      <c r="AA147" s="142"/>
      <c r="AB147" s="142"/>
      <c r="AC147" s="142"/>
      <c r="AD147" s="142"/>
      <c r="AE147" s="142"/>
      <c r="AF147" s="142"/>
      <c r="AG147" s="142"/>
      <c r="AH147" s="142"/>
      <c r="AI147" s="142"/>
      <c r="AJ147" s="142"/>
      <c r="AK147" s="142"/>
      <c r="AL147" s="7"/>
      <c r="AM147" s="7"/>
      <c r="AN147" s="7"/>
      <c r="AO147" s="7"/>
      <c r="AP147" s="7"/>
      <c r="AQ147" s="7"/>
      <c r="AR147" s="7"/>
      <c r="AS147" s="7"/>
      <c r="AT147" s="7"/>
      <c r="AU147" s="7"/>
      <c r="AV147" s="7"/>
      <c r="AW147" s="7"/>
      <c r="AX147" s="7"/>
      <c r="AY147" s="7"/>
      <c r="AZ147" s="143"/>
      <c r="BA147" s="11"/>
      <c r="BB147" s="11"/>
      <c r="BC147" s="11"/>
      <c r="BD147" s="11"/>
      <c r="BE147" s="11"/>
      <c r="BF147" s="11"/>
      <c r="BG147" s="11"/>
      <c r="BH147" s="11"/>
      <c r="BI147" s="11"/>
      <c r="BJ147" s="11"/>
    </row>
    <row r="148" spans="1:62" ht="93" customHeight="1" x14ac:dyDescent="0.3">
      <c r="A148" s="1"/>
      <c r="B148" s="1"/>
      <c r="C148" s="1"/>
      <c r="D148" s="1"/>
      <c r="E148" s="1"/>
      <c r="F148" s="153"/>
      <c r="G148" s="1"/>
      <c r="H148" s="1"/>
      <c r="I148" s="1"/>
      <c r="J148" s="1"/>
      <c r="K148" s="1"/>
      <c r="L148" s="1"/>
      <c r="M148" s="1"/>
      <c r="N148" s="1"/>
      <c r="O148" s="5"/>
      <c r="P148" s="5"/>
      <c r="Q148" s="5"/>
      <c r="R148" s="5"/>
      <c r="S148" s="5"/>
      <c r="T148" s="5"/>
      <c r="U148" s="141"/>
      <c r="V148" s="142"/>
      <c r="W148" s="142"/>
      <c r="X148" s="142"/>
      <c r="Y148" s="142"/>
      <c r="Z148" s="142"/>
      <c r="AA148" s="142"/>
      <c r="AB148" s="142"/>
      <c r="AC148" s="142"/>
      <c r="AD148" s="142"/>
      <c r="AE148" s="142"/>
      <c r="AF148" s="142"/>
      <c r="AG148" s="142"/>
      <c r="AH148" s="142"/>
      <c r="AI148" s="142"/>
      <c r="AJ148" s="142"/>
      <c r="AK148" s="142"/>
      <c r="AL148" s="7"/>
      <c r="AM148" s="7"/>
      <c r="AN148" s="7"/>
      <c r="AO148" s="7"/>
      <c r="AP148" s="7"/>
      <c r="AQ148" s="7"/>
      <c r="AR148" s="7"/>
      <c r="AS148" s="7"/>
      <c r="AT148" s="7"/>
      <c r="AU148" s="7"/>
      <c r="AV148" s="7"/>
      <c r="AW148" s="7"/>
      <c r="AX148" s="7"/>
      <c r="AY148" s="7"/>
      <c r="AZ148" s="143"/>
      <c r="BA148" s="11"/>
      <c r="BB148" s="11"/>
      <c r="BC148" s="11"/>
      <c r="BD148" s="11"/>
      <c r="BE148" s="11"/>
      <c r="BF148" s="11"/>
      <c r="BG148" s="11"/>
      <c r="BH148" s="11"/>
      <c r="BI148" s="11"/>
      <c r="BJ148" s="11"/>
    </row>
    <row r="149" spans="1:62" ht="93" customHeight="1" x14ac:dyDescent="0.3">
      <c r="A149" s="1"/>
      <c r="B149" s="1"/>
      <c r="C149" s="1"/>
      <c r="D149" s="1"/>
      <c r="E149" s="1"/>
      <c r="F149" s="153"/>
      <c r="G149" s="1"/>
      <c r="H149" s="1"/>
      <c r="I149" s="1"/>
      <c r="J149" s="1"/>
      <c r="K149" s="1"/>
      <c r="L149" s="1"/>
      <c r="M149" s="1"/>
      <c r="N149" s="1"/>
      <c r="O149" s="5"/>
      <c r="P149" s="5"/>
      <c r="Q149" s="5"/>
      <c r="R149" s="5"/>
      <c r="S149" s="5"/>
      <c r="T149" s="5"/>
      <c r="U149" s="141"/>
      <c r="V149" s="142"/>
      <c r="W149" s="142"/>
      <c r="X149" s="142"/>
      <c r="Y149" s="142"/>
      <c r="Z149" s="142"/>
      <c r="AA149" s="142"/>
      <c r="AB149" s="142"/>
      <c r="AC149" s="142"/>
      <c r="AD149" s="142"/>
      <c r="AE149" s="142"/>
      <c r="AF149" s="142"/>
      <c r="AG149" s="142"/>
      <c r="AH149" s="142"/>
      <c r="AI149" s="142"/>
      <c r="AJ149" s="142"/>
      <c r="AK149" s="142"/>
      <c r="AL149" s="7"/>
      <c r="AM149" s="7"/>
      <c r="AN149" s="7"/>
      <c r="AO149" s="7"/>
      <c r="AP149" s="7"/>
      <c r="AQ149" s="7"/>
      <c r="AR149" s="7"/>
      <c r="AS149" s="7"/>
      <c r="AT149" s="7"/>
      <c r="AU149" s="7"/>
      <c r="AV149" s="7"/>
      <c r="AW149" s="7"/>
      <c r="AX149" s="7"/>
      <c r="AY149" s="7"/>
      <c r="AZ149" s="143"/>
      <c r="BA149" s="11"/>
      <c r="BB149" s="11"/>
      <c r="BC149" s="11"/>
      <c r="BD149" s="11"/>
      <c r="BE149" s="11"/>
      <c r="BF149" s="11"/>
      <c r="BG149" s="11"/>
      <c r="BH149" s="11"/>
      <c r="BI149" s="11"/>
      <c r="BJ149" s="11"/>
    </row>
    <row r="150" spans="1:62" ht="93" customHeight="1" x14ac:dyDescent="0.3">
      <c r="A150" s="1"/>
      <c r="B150" s="1"/>
      <c r="C150" s="1"/>
      <c r="D150" s="1"/>
      <c r="E150" s="1"/>
      <c r="F150" s="153"/>
      <c r="G150" s="1"/>
      <c r="H150" s="1"/>
      <c r="I150" s="1"/>
      <c r="J150" s="1"/>
      <c r="K150" s="1"/>
      <c r="L150" s="1"/>
      <c r="M150" s="1"/>
      <c r="N150" s="1"/>
      <c r="O150" s="5"/>
      <c r="P150" s="5"/>
      <c r="Q150" s="5"/>
      <c r="R150" s="5"/>
      <c r="S150" s="5"/>
      <c r="T150" s="5"/>
      <c r="U150" s="141"/>
      <c r="V150" s="142"/>
      <c r="W150" s="142"/>
      <c r="X150" s="142"/>
      <c r="Y150" s="142"/>
      <c r="Z150" s="142"/>
      <c r="AA150" s="142"/>
      <c r="AB150" s="142"/>
      <c r="AC150" s="142"/>
      <c r="AD150" s="142"/>
      <c r="AE150" s="142"/>
      <c r="AF150" s="142"/>
      <c r="AG150" s="142"/>
      <c r="AH150" s="142"/>
      <c r="AI150" s="142"/>
      <c r="AJ150" s="142"/>
      <c r="AK150" s="142"/>
      <c r="AL150" s="7"/>
      <c r="AM150" s="7"/>
      <c r="AN150" s="7"/>
      <c r="AO150" s="7"/>
      <c r="AP150" s="7"/>
      <c r="AQ150" s="7"/>
      <c r="AR150" s="7"/>
      <c r="AS150" s="7"/>
      <c r="AT150" s="7"/>
      <c r="AU150" s="7"/>
      <c r="AV150" s="7"/>
      <c r="AW150" s="7"/>
      <c r="AX150" s="7"/>
      <c r="AY150" s="7"/>
      <c r="AZ150" s="143"/>
      <c r="BA150" s="11"/>
      <c r="BB150" s="11"/>
      <c r="BC150" s="11"/>
      <c r="BD150" s="11"/>
      <c r="BE150" s="11"/>
      <c r="BF150" s="11"/>
      <c r="BG150" s="11"/>
      <c r="BH150" s="11"/>
      <c r="BI150" s="11"/>
      <c r="BJ150" s="11"/>
    </row>
    <row r="151" spans="1:62" ht="93" customHeight="1" x14ac:dyDescent="0.3">
      <c r="A151" s="1"/>
      <c r="B151" s="1"/>
      <c r="C151" s="1"/>
      <c r="D151" s="1"/>
      <c r="E151" s="1"/>
      <c r="F151" s="153"/>
      <c r="G151" s="1"/>
      <c r="H151" s="1"/>
      <c r="I151" s="1"/>
      <c r="J151" s="1"/>
      <c r="K151" s="1"/>
      <c r="L151" s="1"/>
      <c r="M151" s="1"/>
      <c r="N151" s="1"/>
      <c r="O151" s="5"/>
      <c r="P151" s="5"/>
      <c r="Q151" s="5"/>
      <c r="R151" s="5"/>
      <c r="S151" s="5"/>
      <c r="T151" s="5"/>
      <c r="U151" s="141"/>
      <c r="V151" s="142"/>
      <c r="W151" s="142"/>
      <c r="X151" s="142"/>
      <c r="Y151" s="142"/>
      <c r="Z151" s="142"/>
      <c r="AA151" s="142"/>
      <c r="AB151" s="142"/>
      <c r="AC151" s="142"/>
      <c r="AD151" s="142"/>
      <c r="AE151" s="142"/>
      <c r="AF151" s="142"/>
      <c r="AG151" s="142"/>
      <c r="AH151" s="142"/>
      <c r="AI151" s="142"/>
      <c r="AJ151" s="142"/>
      <c r="AK151" s="142"/>
      <c r="AL151" s="7"/>
      <c r="AM151" s="7"/>
      <c r="AN151" s="7"/>
      <c r="AO151" s="7"/>
      <c r="AP151" s="7"/>
      <c r="AQ151" s="7"/>
      <c r="AR151" s="7"/>
      <c r="AS151" s="7"/>
      <c r="AT151" s="7"/>
      <c r="AU151" s="7"/>
      <c r="AV151" s="7"/>
      <c r="AW151" s="7"/>
      <c r="AX151" s="7"/>
      <c r="AY151" s="7"/>
      <c r="AZ151" s="143"/>
      <c r="BA151" s="11"/>
      <c r="BB151" s="11"/>
      <c r="BC151" s="11"/>
      <c r="BD151" s="11"/>
      <c r="BE151" s="11"/>
      <c r="BF151" s="11"/>
      <c r="BG151" s="11"/>
      <c r="BH151" s="11"/>
      <c r="BI151" s="11"/>
      <c r="BJ151" s="11"/>
    </row>
    <row r="152" spans="1:62" ht="93" customHeight="1" x14ac:dyDescent="0.3">
      <c r="A152" s="1"/>
      <c r="B152" s="1"/>
      <c r="C152" s="1"/>
      <c r="D152" s="1"/>
      <c r="E152" s="1"/>
      <c r="F152" s="153"/>
      <c r="G152" s="1"/>
      <c r="H152" s="1"/>
      <c r="I152" s="1"/>
      <c r="J152" s="1"/>
      <c r="K152" s="1"/>
      <c r="L152" s="1"/>
      <c r="M152" s="1"/>
      <c r="N152" s="1"/>
      <c r="O152" s="5"/>
      <c r="P152" s="5"/>
      <c r="Q152" s="5"/>
      <c r="R152" s="5"/>
      <c r="S152" s="5"/>
      <c r="T152" s="5"/>
      <c r="U152" s="141"/>
      <c r="V152" s="142"/>
      <c r="W152" s="142"/>
      <c r="X152" s="142"/>
      <c r="Y152" s="142"/>
      <c r="Z152" s="142"/>
      <c r="AA152" s="142"/>
      <c r="AB152" s="142"/>
      <c r="AC152" s="142"/>
      <c r="AD152" s="142"/>
      <c r="AE152" s="142"/>
      <c r="AF152" s="142"/>
      <c r="AG152" s="142"/>
      <c r="AH152" s="142"/>
      <c r="AI152" s="142"/>
      <c r="AJ152" s="142"/>
      <c r="AK152" s="142"/>
      <c r="AL152" s="7"/>
      <c r="AM152" s="7"/>
      <c r="AN152" s="7"/>
      <c r="AO152" s="7"/>
      <c r="AP152" s="7"/>
      <c r="AQ152" s="7"/>
      <c r="AR152" s="7"/>
      <c r="AS152" s="7"/>
      <c r="AT152" s="7"/>
      <c r="AU152" s="7"/>
      <c r="AV152" s="7"/>
      <c r="AW152" s="7"/>
      <c r="AX152" s="7"/>
      <c r="AY152" s="7"/>
      <c r="AZ152" s="143"/>
      <c r="BA152" s="11"/>
      <c r="BB152" s="11"/>
      <c r="BC152" s="11"/>
      <c r="BD152" s="11"/>
      <c r="BE152" s="11"/>
      <c r="BF152" s="11"/>
      <c r="BG152" s="11"/>
      <c r="BH152" s="11"/>
      <c r="BI152" s="11"/>
      <c r="BJ152" s="11"/>
    </row>
    <row r="153" spans="1:62" ht="93" customHeight="1" x14ac:dyDescent="0.3">
      <c r="A153" s="1"/>
      <c r="B153" s="1"/>
      <c r="C153" s="1"/>
      <c r="D153" s="1"/>
      <c r="E153" s="1"/>
      <c r="F153" s="153"/>
      <c r="G153" s="1"/>
      <c r="H153" s="1"/>
      <c r="I153" s="1"/>
      <c r="J153" s="1"/>
      <c r="K153" s="1"/>
      <c r="L153" s="1"/>
      <c r="M153" s="1"/>
      <c r="N153" s="1"/>
      <c r="O153" s="5"/>
      <c r="P153" s="5"/>
      <c r="Q153" s="5"/>
      <c r="R153" s="5"/>
      <c r="S153" s="5"/>
      <c r="T153" s="5"/>
      <c r="U153" s="141"/>
      <c r="V153" s="142"/>
      <c r="W153" s="142"/>
      <c r="X153" s="142"/>
      <c r="Y153" s="142"/>
      <c r="Z153" s="142"/>
      <c r="AA153" s="142"/>
      <c r="AB153" s="142"/>
      <c r="AC153" s="142"/>
      <c r="AD153" s="142"/>
      <c r="AE153" s="142"/>
      <c r="AF153" s="142"/>
      <c r="AG153" s="142"/>
      <c r="AH153" s="142"/>
      <c r="AI153" s="142"/>
      <c r="AJ153" s="142"/>
      <c r="AK153" s="142"/>
      <c r="AL153" s="7"/>
      <c r="AM153" s="7"/>
      <c r="AN153" s="7"/>
      <c r="AO153" s="7"/>
      <c r="AP153" s="7"/>
      <c r="AQ153" s="7"/>
      <c r="AR153" s="7"/>
      <c r="AS153" s="7"/>
      <c r="AT153" s="7"/>
      <c r="AU153" s="7"/>
      <c r="AV153" s="7"/>
      <c r="AW153" s="7"/>
      <c r="AX153" s="7"/>
      <c r="AY153" s="7"/>
      <c r="AZ153" s="143"/>
      <c r="BA153" s="11"/>
      <c r="BB153" s="11"/>
      <c r="BC153" s="11"/>
      <c r="BD153" s="11"/>
      <c r="BE153" s="11"/>
      <c r="BF153" s="11"/>
      <c r="BG153" s="11"/>
      <c r="BH153" s="11"/>
      <c r="BI153" s="11"/>
      <c r="BJ153" s="11"/>
    </row>
    <row r="154" spans="1:62" ht="93" customHeight="1" x14ac:dyDescent="0.3">
      <c r="A154" s="1"/>
      <c r="B154" s="1"/>
      <c r="C154" s="1"/>
      <c r="D154" s="1"/>
      <c r="E154" s="1"/>
      <c r="F154" s="153"/>
      <c r="G154" s="1"/>
      <c r="H154" s="1"/>
      <c r="I154" s="1"/>
      <c r="J154" s="1"/>
      <c r="K154" s="1"/>
      <c r="L154" s="1"/>
      <c r="M154" s="1"/>
      <c r="N154" s="1"/>
      <c r="O154" s="5"/>
      <c r="P154" s="5"/>
      <c r="Q154" s="5"/>
      <c r="R154" s="5"/>
      <c r="S154" s="5"/>
      <c r="T154" s="5"/>
      <c r="U154" s="141"/>
      <c r="V154" s="142"/>
      <c r="W154" s="142"/>
      <c r="X154" s="142"/>
      <c r="Y154" s="142"/>
      <c r="Z154" s="142"/>
      <c r="AA154" s="142"/>
      <c r="AB154" s="142"/>
      <c r="AC154" s="142"/>
      <c r="AD154" s="142"/>
      <c r="AE154" s="142"/>
      <c r="AF154" s="142"/>
      <c r="AG154" s="142"/>
      <c r="AH154" s="142"/>
      <c r="AI154" s="142"/>
      <c r="AJ154" s="142"/>
      <c r="AK154" s="142"/>
      <c r="AL154" s="7"/>
      <c r="AM154" s="7"/>
      <c r="AN154" s="7"/>
      <c r="AO154" s="7"/>
      <c r="AP154" s="7"/>
      <c r="AQ154" s="7"/>
      <c r="AR154" s="7"/>
      <c r="AS154" s="7"/>
      <c r="AT154" s="7"/>
      <c r="AU154" s="7"/>
      <c r="AV154" s="7"/>
      <c r="AW154" s="7"/>
      <c r="AX154" s="7"/>
      <c r="AY154" s="7"/>
      <c r="AZ154" s="143"/>
      <c r="BA154" s="11"/>
      <c r="BB154" s="11"/>
      <c r="BC154" s="11"/>
      <c r="BD154" s="11"/>
      <c r="BE154" s="11"/>
      <c r="BF154" s="11"/>
      <c r="BG154" s="11"/>
      <c r="BH154" s="11"/>
      <c r="BI154" s="11"/>
      <c r="BJ154" s="11"/>
    </row>
    <row r="155" spans="1:62" ht="93" customHeight="1" x14ac:dyDescent="0.3">
      <c r="A155" s="1"/>
      <c r="B155" s="1"/>
      <c r="C155" s="1"/>
      <c r="D155" s="1"/>
      <c r="E155" s="1"/>
      <c r="F155" s="153"/>
      <c r="G155" s="1"/>
      <c r="H155" s="1"/>
      <c r="I155" s="1"/>
      <c r="J155" s="1"/>
      <c r="K155" s="1"/>
      <c r="L155" s="1"/>
      <c r="M155" s="1"/>
      <c r="N155" s="1"/>
      <c r="O155" s="5"/>
      <c r="P155" s="5"/>
      <c r="Q155" s="5"/>
      <c r="R155" s="5"/>
      <c r="S155" s="5"/>
      <c r="T155" s="5"/>
      <c r="U155" s="141"/>
      <c r="V155" s="142"/>
      <c r="W155" s="142"/>
      <c r="X155" s="142"/>
      <c r="Y155" s="142"/>
      <c r="Z155" s="142"/>
      <c r="AA155" s="142"/>
      <c r="AB155" s="142"/>
      <c r="AC155" s="142"/>
      <c r="AD155" s="142"/>
      <c r="AE155" s="142"/>
      <c r="AF155" s="142"/>
      <c r="AG155" s="142"/>
      <c r="AH155" s="142"/>
      <c r="AI155" s="142"/>
      <c r="AJ155" s="142"/>
      <c r="AK155" s="142"/>
      <c r="AL155" s="7"/>
      <c r="AM155" s="7"/>
      <c r="AN155" s="7"/>
      <c r="AO155" s="7"/>
      <c r="AP155" s="7"/>
      <c r="AQ155" s="7"/>
      <c r="AR155" s="7"/>
      <c r="AS155" s="7"/>
      <c r="AT155" s="7"/>
      <c r="AU155" s="7"/>
      <c r="AV155" s="7"/>
      <c r="AW155" s="7"/>
      <c r="AX155" s="7"/>
      <c r="AY155" s="7"/>
      <c r="AZ155" s="143"/>
      <c r="BA155" s="11"/>
      <c r="BB155" s="11"/>
      <c r="BC155" s="11"/>
      <c r="BD155" s="11"/>
      <c r="BE155" s="11"/>
      <c r="BF155" s="11"/>
      <c r="BG155" s="11"/>
      <c r="BH155" s="11"/>
      <c r="BI155" s="11"/>
      <c r="BJ155" s="11"/>
    </row>
    <row r="156" spans="1:62" ht="93" customHeight="1" x14ac:dyDescent="0.3">
      <c r="A156" s="1"/>
      <c r="B156" s="1"/>
      <c r="C156" s="1"/>
      <c r="D156" s="1"/>
      <c r="E156" s="1"/>
      <c r="F156" s="153"/>
      <c r="G156" s="1"/>
      <c r="H156" s="1"/>
      <c r="I156" s="1"/>
      <c r="J156" s="1"/>
      <c r="K156" s="1"/>
      <c r="L156" s="1"/>
      <c r="M156" s="1"/>
      <c r="N156" s="1"/>
      <c r="O156" s="5"/>
      <c r="P156" s="5"/>
      <c r="Q156" s="5"/>
      <c r="R156" s="5"/>
      <c r="S156" s="5"/>
      <c r="T156" s="5"/>
      <c r="U156" s="141"/>
      <c r="V156" s="142"/>
      <c r="W156" s="142"/>
      <c r="X156" s="142"/>
      <c r="Y156" s="142"/>
      <c r="Z156" s="142"/>
      <c r="AA156" s="142"/>
      <c r="AB156" s="142"/>
      <c r="AC156" s="142"/>
      <c r="AD156" s="142"/>
      <c r="AE156" s="142"/>
      <c r="AF156" s="142"/>
      <c r="AG156" s="142"/>
      <c r="AH156" s="142"/>
      <c r="AI156" s="142"/>
      <c r="AJ156" s="142"/>
      <c r="AK156" s="142"/>
      <c r="AL156" s="7"/>
      <c r="AM156" s="7"/>
      <c r="AN156" s="7"/>
      <c r="AO156" s="7"/>
      <c r="AP156" s="7"/>
      <c r="AQ156" s="7"/>
      <c r="AR156" s="7"/>
      <c r="AS156" s="7"/>
      <c r="AT156" s="7"/>
      <c r="AU156" s="7"/>
      <c r="AV156" s="7"/>
      <c r="AW156" s="7"/>
      <c r="AX156" s="7"/>
      <c r="AY156" s="7"/>
      <c r="AZ156" s="143"/>
      <c r="BA156" s="11"/>
      <c r="BB156" s="11"/>
      <c r="BC156" s="11"/>
      <c r="BD156" s="11"/>
      <c r="BE156" s="11"/>
      <c r="BF156" s="11"/>
      <c r="BG156" s="11"/>
      <c r="BH156" s="11"/>
      <c r="BI156" s="11"/>
      <c r="BJ156" s="11"/>
    </row>
    <row r="157" spans="1:62" ht="93" customHeight="1" x14ac:dyDescent="0.3">
      <c r="A157" s="1"/>
      <c r="B157" s="1"/>
      <c r="C157" s="1"/>
      <c r="D157" s="1"/>
      <c r="E157" s="1"/>
      <c r="F157" s="153"/>
      <c r="G157" s="1"/>
      <c r="H157" s="1"/>
      <c r="I157" s="1"/>
      <c r="J157" s="1"/>
      <c r="K157" s="1"/>
      <c r="L157" s="1"/>
      <c r="M157" s="1"/>
      <c r="N157" s="1"/>
      <c r="O157" s="5"/>
      <c r="P157" s="5"/>
      <c r="Q157" s="5"/>
      <c r="R157" s="5"/>
      <c r="S157" s="5"/>
      <c r="T157" s="5"/>
      <c r="U157" s="141"/>
      <c r="V157" s="142"/>
      <c r="W157" s="142"/>
      <c r="X157" s="142"/>
      <c r="Y157" s="142"/>
      <c r="Z157" s="142"/>
      <c r="AA157" s="142"/>
      <c r="AB157" s="142"/>
      <c r="AC157" s="142"/>
      <c r="AD157" s="142"/>
      <c r="AE157" s="142"/>
      <c r="AF157" s="142"/>
      <c r="AG157" s="142"/>
      <c r="AH157" s="142"/>
      <c r="AI157" s="142"/>
      <c r="AJ157" s="142"/>
      <c r="AK157" s="142"/>
      <c r="AL157" s="7"/>
      <c r="AM157" s="7"/>
      <c r="AN157" s="7"/>
      <c r="AO157" s="7"/>
      <c r="AP157" s="7"/>
      <c r="AQ157" s="7"/>
      <c r="AR157" s="7"/>
      <c r="AS157" s="7"/>
      <c r="AT157" s="7"/>
      <c r="AU157" s="7"/>
      <c r="AV157" s="7"/>
      <c r="AW157" s="7"/>
      <c r="AX157" s="7"/>
      <c r="AY157" s="7"/>
      <c r="AZ157" s="143"/>
      <c r="BA157" s="11"/>
      <c r="BB157" s="11"/>
      <c r="BC157" s="11"/>
      <c r="BD157" s="11"/>
      <c r="BE157" s="11"/>
      <c r="BF157" s="11"/>
      <c r="BG157" s="11"/>
      <c r="BH157" s="11"/>
      <c r="BI157" s="11"/>
      <c r="BJ157" s="11"/>
    </row>
    <row r="158" spans="1:62" ht="93" customHeight="1" x14ac:dyDescent="0.3">
      <c r="A158" s="1"/>
      <c r="B158" s="1"/>
      <c r="C158" s="1"/>
      <c r="D158" s="1"/>
      <c r="E158" s="1"/>
      <c r="F158" s="153"/>
      <c r="G158" s="1"/>
      <c r="H158" s="1"/>
      <c r="I158" s="1"/>
      <c r="J158" s="1"/>
      <c r="K158" s="1"/>
      <c r="L158" s="1"/>
      <c r="M158" s="1"/>
      <c r="N158" s="1"/>
      <c r="O158" s="5"/>
      <c r="P158" s="5"/>
      <c r="Q158" s="5"/>
      <c r="R158" s="5"/>
      <c r="S158" s="5"/>
      <c r="T158" s="5"/>
      <c r="U158" s="141"/>
      <c r="V158" s="142"/>
      <c r="W158" s="142"/>
      <c r="X158" s="142"/>
      <c r="Y158" s="142"/>
      <c r="Z158" s="142"/>
      <c r="AA158" s="142"/>
      <c r="AB158" s="142"/>
      <c r="AC158" s="142"/>
      <c r="AD158" s="142"/>
      <c r="AE158" s="142"/>
      <c r="AF158" s="142"/>
      <c r="AG158" s="142"/>
      <c r="AH158" s="142"/>
      <c r="AI158" s="142"/>
      <c r="AJ158" s="142"/>
      <c r="AK158" s="142"/>
      <c r="AL158" s="7"/>
      <c r="AM158" s="7"/>
      <c r="AN158" s="7"/>
      <c r="AO158" s="7"/>
      <c r="AP158" s="7"/>
      <c r="AQ158" s="7"/>
      <c r="AR158" s="7"/>
      <c r="AS158" s="7"/>
      <c r="AT158" s="7"/>
      <c r="AU158" s="7"/>
      <c r="AV158" s="7"/>
      <c r="AW158" s="7"/>
      <c r="AX158" s="7"/>
      <c r="AY158" s="7"/>
      <c r="AZ158" s="143"/>
      <c r="BA158" s="11"/>
      <c r="BB158" s="11"/>
      <c r="BC158" s="11"/>
      <c r="BD158" s="11"/>
      <c r="BE158" s="11"/>
      <c r="BF158" s="11"/>
      <c r="BG158" s="11"/>
      <c r="BH158" s="11"/>
      <c r="BI158" s="11"/>
      <c r="BJ158" s="11"/>
    </row>
    <row r="159" spans="1:62" ht="93" customHeight="1" x14ac:dyDescent="0.3">
      <c r="A159" s="1"/>
      <c r="B159" s="1"/>
      <c r="C159" s="1"/>
      <c r="D159" s="1"/>
      <c r="E159" s="1"/>
      <c r="F159" s="153"/>
      <c r="G159" s="1"/>
      <c r="H159" s="1"/>
      <c r="I159" s="1"/>
      <c r="J159" s="1"/>
      <c r="K159" s="1"/>
      <c r="L159" s="1"/>
      <c r="M159" s="1"/>
      <c r="N159" s="1"/>
      <c r="O159" s="5"/>
      <c r="P159" s="5"/>
      <c r="Q159" s="5"/>
      <c r="R159" s="5"/>
      <c r="S159" s="5"/>
      <c r="T159" s="5"/>
      <c r="U159" s="141"/>
      <c r="V159" s="142"/>
      <c r="W159" s="142"/>
      <c r="X159" s="142"/>
      <c r="Y159" s="142"/>
      <c r="Z159" s="142"/>
      <c r="AA159" s="142"/>
      <c r="AB159" s="142"/>
      <c r="AC159" s="142"/>
      <c r="AD159" s="142"/>
      <c r="AE159" s="142"/>
      <c r="AF159" s="142"/>
      <c r="AG159" s="142"/>
      <c r="AH159" s="142"/>
      <c r="AI159" s="142"/>
      <c r="AJ159" s="142"/>
      <c r="AK159" s="142"/>
      <c r="AL159" s="7"/>
      <c r="AM159" s="7"/>
      <c r="AN159" s="7"/>
      <c r="AO159" s="7"/>
      <c r="AP159" s="7"/>
      <c r="AQ159" s="7"/>
      <c r="AR159" s="7"/>
      <c r="AS159" s="7"/>
      <c r="AT159" s="7"/>
      <c r="AU159" s="7"/>
      <c r="AV159" s="7"/>
      <c r="AW159" s="7"/>
      <c r="AX159" s="7"/>
      <c r="AY159" s="7"/>
      <c r="AZ159" s="143"/>
      <c r="BA159" s="11"/>
      <c r="BB159" s="11"/>
      <c r="BC159" s="11"/>
      <c r="BD159" s="11"/>
      <c r="BE159" s="11"/>
      <c r="BF159" s="11"/>
      <c r="BG159" s="11"/>
      <c r="BH159" s="11"/>
      <c r="BI159" s="11"/>
      <c r="BJ159" s="11"/>
    </row>
    <row r="160" spans="1:62" ht="93" customHeight="1" x14ac:dyDescent="0.3">
      <c r="A160" s="1"/>
      <c r="B160" s="1"/>
      <c r="C160" s="1"/>
      <c r="D160" s="1"/>
      <c r="E160" s="1"/>
      <c r="F160" s="153"/>
      <c r="G160" s="1"/>
      <c r="H160" s="1"/>
      <c r="I160" s="1"/>
      <c r="J160" s="1"/>
      <c r="K160" s="1"/>
      <c r="L160" s="1"/>
      <c r="M160" s="1"/>
      <c r="N160" s="1"/>
      <c r="O160" s="5"/>
      <c r="P160" s="5"/>
      <c r="Q160" s="5"/>
      <c r="R160" s="5"/>
      <c r="S160" s="5"/>
      <c r="T160" s="5"/>
      <c r="U160" s="141"/>
      <c r="V160" s="142"/>
      <c r="W160" s="142"/>
      <c r="X160" s="142"/>
      <c r="Y160" s="142"/>
      <c r="Z160" s="142"/>
      <c r="AA160" s="142"/>
      <c r="AB160" s="142"/>
      <c r="AC160" s="142"/>
      <c r="AD160" s="142"/>
      <c r="AE160" s="142"/>
      <c r="AF160" s="142"/>
      <c r="AG160" s="142"/>
      <c r="AH160" s="142"/>
      <c r="AI160" s="142"/>
      <c r="AJ160" s="142"/>
      <c r="AK160" s="142"/>
      <c r="AL160" s="7"/>
      <c r="AM160" s="7"/>
      <c r="AN160" s="7"/>
      <c r="AO160" s="7"/>
      <c r="AP160" s="7"/>
      <c r="AQ160" s="7"/>
      <c r="AR160" s="7"/>
      <c r="AS160" s="7"/>
      <c r="AT160" s="7"/>
      <c r="AU160" s="7"/>
      <c r="AV160" s="7"/>
      <c r="AW160" s="7"/>
      <c r="AX160" s="7"/>
      <c r="AY160" s="7"/>
      <c r="AZ160" s="143"/>
      <c r="BA160" s="11"/>
      <c r="BB160" s="11"/>
      <c r="BC160" s="11"/>
      <c r="BD160" s="11"/>
      <c r="BE160" s="11"/>
      <c r="BF160" s="11"/>
      <c r="BG160" s="11"/>
      <c r="BH160" s="11"/>
      <c r="BI160" s="11"/>
      <c r="BJ160" s="11"/>
    </row>
    <row r="161" spans="1:62" ht="93" customHeight="1" x14ac:dyDescent="0.3">
      <c r="A161" s="1"/>
      <c r="B161" s="1"/>
      <c r="C161" s="1"/>
      <c r="D161" s="1"/>
      <c r="E161" s="1"/>
      <c r="F161" s="153"/>
      <c r="G161" s="1"/>
      <c r="H161" s="1"/>
      <c r="I161" s="1"/>
      <c r="J161" s="1"/>
      <c r="K161" s="1"/>
      <c r="L161" s="1"/>
      <c r="M161" s="1"/>
      <c r="N161" s="1"/>
      <c r="O161" s="5"/>
      <c r="P161" s="5"/>
      <c r="Q161" s="5"/>
      <c r="R161" s="5"/>
      <c r="S161" s="5"/>
      <c r="T161" s="5"/>
      <c r="U161" s="141"/>
      <c r="V161" s="142"/>
      <c r="W161" s="142"/>
      <c r="X161" s="142"/>
      <c r="Y161" s="142"/>
      <c r="Z161" s="142"/>
      <c r="AA161" s="142"/>
      <c r="AB161" s="142"/>
      <c r="AC161" s="142"/>
      <c r="AD161" s="142"/>
      <c r="AE161" s="142"/>
      <c r="AF161" s="142"/>
      <c r="AG161" s="142"/>
      <c r="AH161" s="142"/>
      <c r="AI161" s="142"/>
      <c r="AJ161" s="142"/>
      <c r="AK161" s="142"/>
      <c r="AL161" s="7"/>
      <c r="AM161" s="7"/>
      <c r="AN161" s="7"/>
      <c r="AO161" s="7"/>
      <c r="AP161" s="7"/>
      <c r="AQ161" s="7"/>
      <c r="AR161" s="7"/>
      <c r="AS161" s="7"/>
      <c r="AT161" s="7"/>
      <c r="AU161" s="7"/>
      <c r="AV161" s="7"/>
      <c r="AW161" s="7"/>
      <c r="AX161" s="7"/>
      <c r="AY161" s="7"/>
      <c r="AZ161" s="143"/>
      <c r="BA161" s="11"/>
      <c r="BB161" s="11"/>
      <c r="BC161" s="11"/>
      <c r="BD161" s="11"/>
      <c r="BE161" s="11"/>
      <c r="BF161" s="11"/>
      <c r="BG161" s="11"/>
      <c r="BH161" s="11"/>
      <c r="BI161" s="11"/>
      <c r="BJ161" s="11"/>
    </row>
    <row r="162" spans="1:62" ht="93" customHeight="1" x14ac:dyDescent="0.3">
      <c r="A162" s="1"/>
      <c r="B162" s="1"/>
      <c r="C162" s="1"/>
      <c r="D162" s="1"/>
      <c r="E162" s="1"/>
      <c r="F162" s="153"/>
      <c r="G162" s="1"/>
      <c r="H162" s="1"/>
      <c r="I162" s="1"/>
      <c r="J162" s="1"/>
      <c r="K162" s="1"/>
      <c r="L162" s="1"/>
      <c r="M162" s="1"/>
      <c r="N162" s="1"/>
      <c r="O162" s="5"/>
      <c r="P162" s="5"/>
      <c r="Q162" s="5"/>
      <c r="R162" s="5"/>
      <c r="S162" s="5"/>
      <c r="T162" s="5"/>
      <c r="U162" s="141"/>
      <c r="V162" s="142"/>
      <c r="W162" s="142"/>
      <c r="X162" s="142"/>
      <c r="Y162" s="142"/>
      <c r="Z162" s="142"/>
      <c r="AA162" s="142"/>
      <c r="AB162" s="142"/>
      <c r="AC162" s="142"/>
      <c r="AD162" s="142"/>
      <c r="AE162" s="142"/>
      <c r="AF162" s="142"/>
      <c r="AG162" s="142"/>
      <c r="AH162" s="142"/>
      <c r="AI162" s="142"/>
      <c r="AJ162" s="142"/>
      <c r="AK162" s="142"/>
      <c r="AL162" s="7"/>
      <c r="AM162" s="7"/>
      <c r="AN162" s="7"/>
      <c r="AO162" s="7"/>
      <c r="AP162" s="7"/>
      <c r="AQ162" s="7"/>
      <c r="AR162" s="7"/>
      <c r="AS162" s="7"/>
      <c r="AT162" s="7"/>
      <c r="AU162" s="7"/>
      <c r="AV162" s="7"/>
      <c r="AW162" s="7"/>
      <c r="AX162" s="7"/>
      <c r="AY162" s="7"/>
      <c r="AZ162" s="143"/>
      <c r="BA162" s="11"/>
      <c r="BB162" s="11"/>
      <c r="BC162" s="11"/>
      <c r="BD162" s="11"/>
      <c r="BE162" s="11"/>
      <c r="BF162" s="11"/>
      <c r="BG162" s="11"/>
      <c r="BH162" s="11"/>
      <c r="BI162" s="11"/>
      <c r="BJ162" s="11"/>
    </row>
    <row r="163" spans="1:62" ht="93" customHeight="1" x14ac:dyDescent="0.3">
      <c r="A163" s="1"/>
      <c r="B163" s="1"/>
      <c r="C163" s="1"/>
      <c r="D163" s="1"/>
      <c r="E163" s="1"/>
      <c r="F163" s="153"/>
      <c r="G163" s="1"/>
      <c r="H163" s="1"/>
      <c r="I163" s="1"/>
      <c r="J163" s="1"/>
      <c r="K163" s="1"/>
      <c r="L163" s="1"/>
      <c r="M163" s="1"/>
      <c r="N163" s="1"/>
      <c r="O163" s="5"/>
      <c r="P163" s="5"/>
      <c r="Q163" s="5"/>
      <c r="R163" s="5"/>
      <c r="S163" s="5"/>
      <c r="T163" s="5"/>
      <c r="U163" s="141"/>
      <c r="V163" s="142"/>
      <c r="W163" s="142"/>
      <c r="X163" s="142"/>
      <c r="Y163" s="142"/>
      <c r="Z163" s="142"/>
      <c r="AA163" s="142"/>
      <c r="AB163" s="142"/>
      <c r="AC163" s="142"/>
      <c r="AD163" s="142"/>
      <c r="AE163" s="142"/>
      <c r="AF163" s="142"/>
      <c r="AG163" s="142"/>
      <c r="AH163" s="142"/>
      <c r="AI163" s="142"/>
      <c r="AJ163" s="142"/>
      <c r="AK163" s="142"/>
      <c r="AL163" s="7"/>
      <c r="AM163" s="7"/>
      <c r="AN163" s="7"/>
      <c r="AO163" s="7"/>
      <c r="AP163" s="7"/>
      <c r="AQ163" s="7"/>
      <c r="AR163" s="7"/>
      <c r="AS163" s="7"/>
      <c r="AT163" s="7"/>
      <c r="AU163" s="7"/>
      <c r="AV163" s="7"/>
      <c r="AW163" s="7"/>
      <c r="AX163" s="7"/>
      <c r="AY163" s="7"/>
      <c r="AZ163" s="143"/>
      <c r="BA163" s="11"/>
      <c r="BB163" s="11"/>
      <c r="BC163" s="11"/>
      <c r="BD163" s="11"/>
      <c r="BE163" s="11"/>
      <c r="BF163" s="11"/>
      <c r="BG163" s="11"/>
      <c r="BH163" s="11"/>
      <c r="BI163" s="11"/>
      <c r="BJ163" s="11"/>
    </row>
    <row r="164" spans="1:62" ht="93" customHeight="1" x14ac:dyDescent="0.3">
      <c r="A164" s="1"/>
      <c r="B164" s="1"/>
      <c r="C164" s="1"/>
      <c r="D164" s="1"/>
      <c r="E164" s="1"/>
      <c r="F164" s="153"/>
      <c r="G164" s="1"/>
      <c r="H164" s="1"/>
      <c r="I164" s="1"/>
      <c r="J164" s="1"/>
      <c r="K164" s="1"/>
      <c r="L164" s="1"/>
      <c r="M164" s="1"/>
      <c r="N164" s="1"/>
      <c r="O164" s="5"/>
      <c r="P164" s="5"/>
      <c r="Q164" s="5"/>
      <c r="R164" s="5"/>
      <c r="S164" s="5"/>
      <c r="T164" s="5"/>
      <c r="U164" s="141"/>
      <c r="V164" s="142"/>
      <c r="W164" s="142"/>
      <c r="X164" s="142"/>
      <c r="Y164" s="142"/>
      <c r="Z164" s="142"/>
      <c r="AA164" s="142"/>
      <c r="AB164" s="142"/>
      <c r="AC164" s="142"/>
      <c r="AD164" s="142"/>
      <c r="AE164" s="142"/>
      <c r="AF164" s="142"/>
      <c r="AG164" s="142"/>
      <c r="AH164" s="142"/>
      <c r="AI164" s="142"/>
      <c r="AJ164" s="142"/>
      <c r="AK164" s="142"/>
      <c r="AL164" s="7"/>
      <c r="AM164" s="7"/>
      <c r="AN164" s="7"/>
      <c r="AO164" s="7"/>
      <c r="AP164" s="7"/>
      <c r="AQ164" s="7"/>
      <c r="AR164" s="7"/>
      <c r="AS164" s="7"/>
      <c r="AT164" s="7"/>
      <c r="AU164" s="7"/>
      <c r="AV164" s="7"/>
      <c r="AW164" s="7"/>
      <c r="AX164" s="7"/>
      <c r="AY164" s="7"/>
      <c r="AZ164" s="143"/>
      <c r="BA164" s="11"/>
      <c r="BB164" s="11"/>
      <c r="BC164" s="11"/>
      <c r="BD164" s="11"/>
      <c r="BE164" s="11"/>
      <c r="BF164" s="11"/>
      <c r="BG164" s="11"/>
      <c r="BH164" s="11"/>
      <c r="BI164" s="11"/>
      <c r="BJ164" s="11"/>
    </row>
    <row r="165" spans="1:62" ht="93" customHeight="1" x14ac:dyDescent="0.3">
      <c r="A165" s="1"/>
      <c r="B165" s="1"/>
      <c r="C165" s="1"/>
      <c r="D165" s="1"/>
      <c r="E165" s="1"/>
      <c r="F165" s="153"/>
      <c r="G165" s="1"/>
      <c r="H165" s="1"/>
      <c r="I165" s="1"/>
      <c r="J165" s="1"/>
      <c r="K165" s="1"/>
      <c r="L165" s="1"/>
      <c r="M165" s="1"/>
      <c r="N165" s="1"/>
      <c r="O165" s="5"/>
      <c r="P165" s="5"/>
      <c r="Q165" s="5"/>
      <c r="R165" s="5"/>
      <c r="S165" s="5"/>
      <c r="T165" s="5"/>
      <c r="U165" s="141"/>
      <c r="V165" s="142"/>
      <c r="W165" s="142"/>
      <c r="X165" s="142"/>
      <c r="Y165" s="142"/>
      <c r="Z165" s="142"/>
      <c r="AA165" s="142"/>
      <c r="AB165" s="142"/>
      <c r="AC165" s="142"/>
      <c r="AD165" s="142"/>
      <c r="AE165" s="142"/>
      <c r="AF165" s="142"/>
      <c r="AG165" s="142"/>
      <c r="AH165" s="142"/>
      <c r="AI165" s="142"/>
      <c r="AJ165" s="142"/>
      <c r="AK165" s="142"/>
      <c r="AL165" s="7"/>
      <c r="AM165" s="7"/>
      <c r="AN165" s="7"/>
      <c r="AO165" s="7"/>
      <c r="AP165" s="7"/>
      <c r="AQ165" s="7"/>
      <c r="AR165" s="7"/>
      <c r="AS165" s="7"/>
      <c r="AT165" s="7"/>
      <c r="AU165" s="7"/>
      <c r="AV165" s="7"/>
      <c r="AW165" s="7"/>
      <c r="AX165" s="7"/>
      <c r="AY165" s="7"/>
      <c r="AZ165" s="143"/>
      <c r="BA165" s="11"/>
      <c r="BB165" s="11"/>
      <c r="BC165" s="11"/>
      <c r="BD165" s="11"/>
      <c r="BE165" s="11"/>
      <c r="BF165" s="11"/>
      <c r="BG165" s="11"/>
      <c r="BH165" s="11"/>
      <c r="BI165" s="11"/>
      <c r="BJ165" s="11"/>
    </row>
    <row r="166" spans="1:62" ht="93" customHeight="1" x14ac:dyDescent="0.3">
      <c r="A166" s="1"/>
      <c r="B166" s="1"/>
      <c r="C166" s="1"/>
      <c r="D166" s="1"/>
      <c r="E166" s="1"/>
      <c r="F166" s="153"/>
      <c r="G166" s="1"/>
      <c r="H166" s="1"/>
      <c r="I166" s="1"/>
      <c r="J166" s="1"/>
      <c r="K166" s="1"/>
      <c r="L166" s="1"/>
      <c r="M166" s="1"/>
      <c r="N166" s="1"/>
      <c r="O166" s="5"/>
      <c r="P166" s="5"/>
      <c r="Q166" s="5"/>
      <c r="R166" s="5"/>
      <c r="S166" s="5"/>
      <c r="T166" s="5"/>
      <c r="U166" s="141"/>
      <c r="V166" s="142"/>
      <c r="W166" s="142"/>
      <c r="X166" s="142"/>
      <c r="Y166" s="142"/>
      <c r="Z166" s="142"/>
      <c r="AA166" s="142"/>
      <c r="AB166" s="142"/>
      <c r="AC166" s="142"/>
      <c r="AD166" s="142"/>
      <c r="AE166" s="142"/>
      <c r="AF166" s="142"/>
      <c r="AG166" s="142"/>
      <c r="AH166" s="142"/>
      <c r="AI166" s="142"/>
      <c r="AJ166" s="142"/>
      <c r="AK166" s="142"/>
      <c r="AL166" s="7"/>
      <c r="AM166" s="7"/>
      <c r="AN166" s="7"/>
      <c r="AO166" s="7"/>
      <c r="AP166" s="7"/>
      <c r="AQ166" s="7"/>
      <c r="AR166" s="7"/>
      <c r="AS166" s="7"/>
      <c r="AT166" s="7"/>
      <c r="AU166" s="7"/>
      <c r="AV166" s="7"/>
      <c r="AW166" s="7"/>
      <c r="AX166" s="7"/>
      <c r="AY166" s="7"/>
      <c r="AZ166" s="143"/>
      <c r="BA166" s="11"/>
      <c r="BB166" s="11"/>
      <c r="BC166" s="11"/>
      <c r="BD166" s="11"/>
      <c r="BE166" s="11"/>
      <c r="BF166" s="11"/>
      <c r="BG166" s="11"/>
      <c r="BH166" s="11"/>
      <c r="BI166" s="11"/>
      <c r="BJ166" s="11"/>
    </row>
    <row r="167" spans="1:62" ht="93" customHeight="1" x14ac:dyDescent="0.3">
      <c r="A167" s="1"/>
      <c r="B167" s="1"/>
      <c r="C167" s="1"/>
      <c r="D167" s="1"/>
      <c r="E167" s="1"/>
      <c r="F167" s="153"/>
      <c r="G167" s="1"/>
      <c r="H167" s="1"/>
      <c r="I167" s="1"/>
      <c r="J167" s="1"/>
      <c r="K167" s="1"/>
      <c r="L167" s="1"/>
      <c r="M167" s="1"/>
      <c r="N167" s="1"/>
      <c r="O167" s="5"/>
      <c r="P167" s="5"/>
      <c r="Q167" s="5"/>
      <c r="R167" s="5"/>
      <c r="S167" s="5"/>
      <c r="T167" s="5"/>
      <c r="U167" s="141"/>
      <c r="V167" s="142"/>
      <c r="W167" s="142"/>
      <c r="X167" s="142"/>
      <c r="Y167" s="142"/>
      <c r="Z167" s="142"/>
      <c r="AA167" s="142"/>
      <c r="AB167" s="142"/>
      <c r="AC167" s="142"/>
      <c r="AD167" s="142"/>
      <c r="AE167" s="142"/>
      <c r="AF167" s="142"/>
      <c r="AG167" s="142"/>
      <c r="AH167" s="142"/>
      <c r="AI167" s="142"/>
      <c r="AJ167" s="142"/>
      <c r="AK167" s="142"/>
      <c r="AL167" s="7"/>
      <c r="AM167" s="7"/>
      <c r="AN167" s="7"/>
      <c r="AO167" s="7"/>
      <c r="AP167" s="7"/>
      <c r="AQ167" s="7"/>
      <c r="AR167" s="7"/>
      <c r="AS167" s="7"/>
      <c r="AT167" s="7"/>
      <c r="AU167" s="7"/>
      <c r="AV167" s="7"/>
      <c r="AW167" s="7"/>
      <c r="AX167" s="7"/>
      <c r="AY167" s="7"/>
      <c r="AZ167" s="143"/>
      <c r="BA167" s="11"/>
      <c r="BB167" s="11"/>
      <c r="BC167" s="11"/>
      <c r="BD167" s="11"/>
      <c r="BE167" s="11"/>
      <c r="BF167" s="11"/>
      <c r="BG167" s="11"/>
      <c r="BH167" s="11"/>
      <c r="BI167" s="11"/>
      <c r="BJ167" s="11"/>
    </row>
    <row r="168" spans="1:62" ht="93" customHeight="1" x14ac:dyDescent="0.3">
      <c r="A168" s="1"/>
      <c r="B168" s="1"/>
      <c r="C168" s="1"/>
      <c r="D168" s="1"/>
      <c r="E168" s="1"/>
      <c r="F168" s="153"/>
      <c r="G168" s="1"/>
      <c r="H168" s="1"/>
      <c r="I168" s="1"/>
      <c r="J168" s="1"/>
      <c r="K168" s="1"/>
      <c r="L168" s="1"/>
      <c r="M168" s="1"/>
      <c r="N168" s="1"/>
      <c r="O168" s="5"/>
      <c r="P168" s="5"/>
      <c r="Q168" s="5"/>
      <c r="R168" s="5"/>
      <c r="S168" s="5"/>
      <c r="T168" s="5"/>
      <c r="U168" s="141"/>
      <c r="V168" s="142"/>
      <c r="W168" s="142"/>
      <c r="X168" s="142"/>
      <c r="Y168" s="142"/>
      <c r="Z168" s="142"/>
      <c r="AA168" s="142"/>
      <c r="AB168" s="142"/>
      <c r="AC168" s="142"/>
      <c r="AD168" s="142"/>
      <c r="AE168" s="142"/>
      <c r="AF168" s="142"/>
      <c r="AG168" s="142"/>
      <c r="AH168" s="142"/>
      <c r="AI168" s="142"/>
      <c r="AJ168" s="142"/>
      <c r="AK168" s="142"/>
      <c r="AL168" s="7"/>
      <c r="AM168" s="7"/>
      <c r="AN168" s="7"/>
      <c r="AO168" s="7"/>
      <c r="AP168" s="7"/>
      <c r="AQ168" s="7"/>
      <c r="AR168" s="7"/>
      <c r="AS168" s="7"/>
      <c r="AT168" s="7"/>
      <c r="AU168" s="7"/>
      <c r="AV168" s="7"/>
      <c r="AW168" s="7"/>
      <c r="AX168" s="7"/>
      <c r="AY168" s="7"/>
      <c r="AZ168" s="143"/>
      <c r="BA168" s="11"/>
      <c r="BB168" s="11"/>
      <c r="BC168" s="11"/>
      <c r="BD168" s="11"/>
      <c r="BE168" s="11"/>
      <c r="BF168" s="11"/>
      <c r="BG168" s="11"/>
      <c r="BH168" s="11"/>
      <c r="BI168" s="11"/>
      <c r="BJ168" s="11"/>
    </row>
    <row r="169" spans="1:62" ht="93" customHeight="1" x14ac:dyDescent="0.3">
      <c r="A169" s="1"/>
      <c r="B169" s="1"/>
      <c r="C169" s="1"/>
      <c r="D169" s="1"/>
      <c r="E169" s="1"/>
      <c r="F169" s="153"/>
      <c r="G169" s="1"/>
      <c r="H169" s="1"/>
      <c r="I169" s="1"/>
      <c r="J169" s="1"/>
      <c r="K169" s="1"/>
      <c r="L169" s="1"/>
      <c r="M169" s="1"/>
      <c r="N169" s="1"/>
      <c r="O169" s="5"/>
      <c r="P169" s="5"/>
      <c r="Q169" s="5"/>
      <c r="R169" s="5"/>
      <c r="S169" s="5"/>
      <c r="T169" s="5"/>
      <c r="U169" s="141"/>
      <c r="V169" s="142"/>
      <c r="W169" s="142"/>
      <c r="X169" s="142"/>
      <c r="Y169" s="142"/>
      <c r="Z169" s="142"/>
      <c r="AA169" s="142"/>
      <c r="AB169" s="142"/>
      <c r="AC169" s="142"/>
      <c r="AD169" s="142"/>
      <c r="AE169" s="142"/>
      <c r="AF169" s="142"/>
      <c r="AG169" s="142"/>
      <c r="AH169" s="142"/>
      <c r="AI169" s="142"/>
      <c r="AJ169" s="142"/>
      <c r="AK169" s="142"/>
      <c r="AL169" s="7"/>
      <c r="AM169" s="7"/>
      <c r="AN169" s="7"/>
      <c r="AO169" s="7"/>
      <c r="AP169" s="7"/>
      <c r="AQ169" s="7"/>
      <c r="AR169" s="7"/>
      <c r="AS169" s="7"/>
      <c r="AT169" s="7"/>
      <c r="AU169" s="7"/>
      <c r="AV169" s="7"/>
      <c r="AW169" s="7"/>
      <c r="AX169" s="7"/>
      <c r="AY169" s="7"/>
      <c r="AZ169" s="143"/>
      <c r="BA169" s="11"/>
      <c r="BB169" s="11"/>
      <c r="BC169" s="11"/>
      <c r="BD169" s="11"/>
      <c r="BE169" s="11"/>
      <c r="BF169" s="11"/>
      <c r="BG169" s="11"/>
      <c r="BH169" s="11"/>
      <c r="BI169" s="11"/>
      <c r="BJ169" s="11"/>
    </row>
    <row r="170" spans="1:62" ht="93" customHeight="1" x14ac:dyDescent="0.3">
      <c r="A170" s="1"/>
      <c r="B170" s="1"/>
      <c r="C170" s="1"/>
      <c r="D170" s="1"/>
      <c r="E170" s="1"/>
      <c r="F170" s="153"/>
      <c r="G170" s="1"/>
      <c r="H170" s="1"/>
      <c r="I170" s="1"/>
      <c r="J170" s="1"/>
      <c r="K170" s="1"/>
      <c r="L170" s="1"/>
      <c r="M170" s="1"/>
      <c r="N170" s="1"/>
      <c r="O170" s="5"/>
      <c r="P170" s="5"/>
      <c r="Q170" s="5"/>
      <c r="R170" s="5"/>
      <c r="S170" s="5"/>
      <c r="T170" s="5"/>
      <c r="U170" s="141"/>
      <c r="V170" s="142"/>
      <c r="W170" s="142"/>
      <c r="X170" s="142"/>
      <c r="Y170" s="142"/>
      <c r="Z170" s="142"/>
      <c r="AA170" s="142"/>
      <c r="AB170" s="142"/>
      <c r="AC170" s="142"/>
      <c r="AD170" s="142"/>
      <c r="AE170" s="142"/>
      <c r="AF170" s="142"/>
      <c r="AG170" s="142"/>
      <c r="AH170" s="142"/>
      <c r="AI170" s="142"/>
      <c r="AJ170" s="142"/>
      <c r="AK170" s="142"/>
      <c r="AL170" s="7"/>
      <c r="AM170" s="7"/>
      <c r="AN170" s="7"/>
      <c r="AO170" s="7"/>
      <c r="AP170" s="7"/>
      <c r="AQ170" s="7"/>
      <c r="AR170" s="7"/>
      <c r="AS170" s="7"/>
      <c r="AT170" s="7"/>
      <c r="AU170" s="7"/>
      <c r="AV170" s="7"/>
      <c r="AW170" s="7"/>
      <c r="AX170" s="7"/>
      <c r="AY170" s="7"/>
      <c r="AZ170" s="143"/>
      <c r="BA170" s="11"/>
      <c r="BB170" s="11"/>
      <c r="BC170" s="11"/>
      <c r="BD170" s="11"/>
      <c r="BE170" s="11"/>
      <c r="BF170" s="11"/>
      <c r="BG170" s="11"/>
      <c r="BH170" s="11"/>
      <c r="BI170" s="11"/>
      <c r="BJ170" s="11"/>
    </row>
    <row r="171" spans="1:62" ht="93" customHeight="1" x14ac:dyDescent="0.3">
      <c r="A171" s="1"/>
      <c r="B171" s="1"/>
      <c r="C171" s="1"/>
      <c r="D171" s="1"/>
      <c r="E171" s="1"/>
      <c r="F171" s="153"/>
      <c r="G171" s="1"/>
      <c r="H171" s="1"/>
      <c r="I171" s="1"/>
      <c r="J171" s="1"/>
      <c r="K171" s="1"/>
      <c r="L171" s="1"/>
      <c r="M171" s="1"/>
      <c r="N171" s="1"/>
      <c r="O171" s="5"/>
      <c r="P171" s="5"/>
      <c r="Q171" s="5"/>
      <c r="R171" s="5"/>
      <c r="S171" s="5"/>
      <c r="T171" s="5"/>
      <c r="U171" s="141"/>
      <c r="V171" s="142"/>
      <c r="W171" s="142"/>
      <c r="X171" s="142"/>
      <c r="Y171" s="142"/>
      <c r="Z171" s="142"/>
      <c r="AA171" s="142"/>
      <c r="AB171" s="142"/>
      <c r="AC171" s="142"/>
      <c r="AD171" s="142"/>
      <c r="AE171" s="142"/>
      <c r="AF171" s="142"/>
      <c r="AG171" s="142"/>
      <c r="AH171" s="142"/>
      <c r="AI171" s="142"/>
      <c r="AJ171" s="142"/>
      <c r="AK171" s="142"/>
      <c r="AL171" s="7"/>
      <c r="AM171" s="7"/>
      <c r="AN171" s="7"/>
      <c r="AO171" s="7"/>
      <c r="AP171" s="7"/>
      <c r="AQ171" s="7"/>
      <c r="AR171" s="7"/>
      <c r="AS171" s="7"/>
      <c r="AT171" s="7"/>
      <c r="AU171" s="7"/>
      <c r="AV171" s="7"/>
      <c r="AW171" s="7"/>
      <c r="AX171" s="7"/>
      <c r="AY171" s="7"/>
      <c r="AZ171" s="143"/>
      <c r="BA171" s="11"/>
      <c r="BB171" s="11"/>
      <c r="BC171" s="11"/>
      <c r="BD171" s="11"/>
      <c r="BE171" s="11"/>
      <c r="BF171" s="11"/>
      <c r="BG171" s="11"/>
      <c r="BH171" s="11"/>
      <c r="BI171" s="11"/>
      <c r="BJ171" s="11"/>
    </row>
    <row r="172" spans="1:62" ht="93" customHeight="1" x14ac:dyDescent="0.3">
      <c r="A172" s="1"/>
      <c r="B172" s="1"/>
      <c r="C172" s="1"/>
      <c r="D172" s="1"/>
      <c r="E172" s="1"/>
      <c r="F172" s="153"/>
      <c r="G172" s="1"/>
      <c r="H172" s="1"/>
      <c r="I172" s="1"/>
      <c r="J172" s="1"/>
      <c r="K172" s="1"/>
      <c r="L172" s="1"/>
      <c r="M172" s="1"/>
      <c r="N172" s="1"/>
      <c r="O172" s="5"/>
      <c r="P172" s="5"/>
      <c r="Q172" s="5"/>
      <c r="R172" s="5"/>
      <c r="S172" s="5"/>
      <c r="T172" s="5"/>
      <c r="U172" s="141"/>
      <c r="V172" s="142"/>
      <c r="W172" s="142"/>
      <c r="X172" s="142"/>
      <c r="Y172" s="142"/>
      <c r="Z172" s="142"/>
      <c r="AA172" s="142"/>
      <c r="AB172" s="142"/>
      <c r="AC172" s="142"/>
      <c r="AD172" s="142"/>
      <c r="AE172" s="142"/>
      <c r="AF172" s="142"/>
      <c r="AG172" s="142"/>
      <c r="AH172" s="142"/>
      <c r="AI172" s="142"/>
      <c r="AJ172" s="142"/>
      <c r="AK172" s="142"/>
      <c r="AL172" s="7"/>
      <c r="AM172" s="7"/>
      <c r="AN172" s="7"/>
      <c r="AO172" s="7"/>
      <c r="AP172" s="7"/>
      <c r="AQ172" s="7"/>
      <c r="AR172" s="7"/>
      <c r="AS172" s="7"/>
      <c r="AT172" s="7"/>
      <c r="AU172" s="7"/>
      <c r="AV172" s="7"/>
      <c r="AW172" s="7"/>
      <c r="AX172" s="7"/>
      <c r="AY172" s="7"/>
      <c r="AZ172" s="143"/>
      <c r="BA172" s="11"/>
      <c r="BB172" s="11"/>
      <c r="BC172" s="11"/>
      <c r="BD172" s="11"/>
      <c r="BE172" s="11"/>
      <c r="BF172" s="11"/>
      <c r="BG172" s="11"/>
      <c r="BH172" s="11"/>
      <c r="BI172" s="11"/>
      <c r="BJ172" s="11"/>
    </row>
    <row r="173" spans="1:62" ht="93" customHeight="1" x14ac:dyDescent="0.3">
      <c r="A173" s="1"/>
      <c r="B173" s="1"/>
      <c r="C173" s="1"/>
      <c r="D173" s="1"/>
      <c r="E173" s="1"/>
      <c r="F173" s="153"/>
      <c r="G173" s="1"/>
      <c r="H173" s="1"/>
      <c r="I173" s="1"/>
      <c r="J173" s="1"/>
      <c r="K173" s="1"/>
      <c r="L173" s="1"/>
      <c r="M173" s="1"/>
      <c r="N173" s="1"/>
      <c r="O173" s="5"/>
      <c r="P173" s="5"/>
      <c r="Q173" s="5"/>
      <c r="R173" s="5"/>
      <c r="S173" s="5"/>
      <c r="T173" s="5"/>
      <c r="U173" s="141"/>
      <c r="V173" s="142"/>
      <c r="W173" s="142"/>
      <c r="X173" s="142"/>
      <c r="Y173" s="142"/>
      <c r="Z173" s="142"/>
      <c r="AA173" s="142"/>
      <c r="AB173" s="142"/>
      <c r="AC173" s="142"/>
      <c r="AD173" s="142"/>
      <c r="AE173" s="142"/>
      <c r="AF173" s="142"/>
      <c r="AG173" s="142"/>
      <c r="AH173" s="142"/>
      <c r="AI173" s="142"/>
      <c r="AJ173" s="142"/>
      <c r="AK173" s="142"/>
      <c r="AL173" s="7"/>
      <c r="AM173" s="7"/>
      <c r="AN173" s="7"/>
      <c r="AO173" s="7"/>
      <c r="AP173" s="7"/>
      <c r="AQ173" s="7"/>
      <c r="AR173" s="7"/>
      <c r="AS173" s="7"/>
      <c r="AT173" s="7"/>
      <c r="AU173" s="7"/>
      <c r="AV173" s="7"/>
      <c r="AW173" s="7"/>
      <c r="AX173" s="7"/>
      <c r="AY173" s="7"/>
      <c r="AZ173" s="143"/>
      <c r="BA173" s="11"/>
      <c r="BB173" s="11"/>
      <c r="BC173" s="11"/>
      <c r="BD173" s="11"/>
      <c r="BE173" s="11"/>
      <c r="BF173" s="11"/>
      <c r="BG173" s="11"/>
      <c r="BH173" s="11"/>
      <c r="BI173" s="11"/>
      <c r="BJ173" s="11"/>
    </row>
    <row r="174" spans="1:62" ht="93" customHeight="1" x14ac:dyDescent="0.3">
      <c r="A174" s="1"/>
      <c r="B174" s="1"/>
      <c r="C174" s="1"/>
      <c r="D174" s="1"/>
      <c r="E174" s="1"/>
      <c r="F174" s="153"/>
      <c r="G174" s="1"/>
      <c r="H174" s="1"/>
      <c r="I174" s="1"/>
      <c r="J174" s="1"/>
      <c r="K174" s="1"/>
      <c r="L174" s="1"/>
      <c r="M174" s="1"/>
      <c r="N174" s="1"/>
      <c r="O174" s="5"/>
      <c r="P174" s="5"/>
      <c r="Q174" s="5"/>
      <c r="R174" s="5"/>
      <c r="S174" s="5"/>
      <c r="T174" s="5"/>
      <c r="U174" s="141"/>
      <c r="V174" s="142"/>
      <c r="W174" s="142"/>
      <c r="X174" s="142"/>
      <c r="Y174" s="142"/>
      <c r="Z174" s="142"/>
      <c r="AA174" s="142"/>
      <c r="AB174" s="142"/>
      <c r="AC174" s="142"/>
      <c r="AD174" s="142"/>
      <c r="AE174" s="142"/>
      <c r="AF174" s="142"/>
      <c r="AG174" s="142"/>
      <c r="AH174" s="142"/>
      <c r="AI174" s="142"/>
      <c r="AJ174" s="142"/>
      <c r="AK174" s="142"/>
      <c r="AL174" s="7"/>
      <c r="AM174" s="7"/>
      <c r="AN174" s="7"/>
      <c r="AO174" s="7"/>
      <c r="AP174" s="7"/>
      <c r="AQ174" s="7"/>
      <c r="AR174" s="7"/>
      <c r="AS174" s="7"/>
      <c r="AT174" s="7"/>
      <c r="AU174" s="7"/>
      <c r="AV174" s="7"/>
      <c r="AW174" s="7"/>
      <c r="AX174" s="7"/>
      <c r="AY174" s="7"/>
      <c r="AZ174" s="143"/>
      <c r="BA174" s="11"/>
      <c r="BB174" s="11"/>
      <c r="BC174" s="11"/>
      <c r="BD174" s="11"/>
      <c r="BE174" s="11"/>
      <c r="BF174" s="11"/>
      <c r="BG174" s="11"/>
      <c r="BH174" s="11"/>
      <c r="BI174" s="11"/>
      <c r="BJ174" s="11"/>
    </row>
    <row r="175" spans="1:62" ht="93" customHeight="1" x14ac:dyDescent="0.3">
      <c r="A175" s="1"/>
      <c r="B175" s="1"/>
      <c r="C175" s="1"/>
      <c r="D175" s="1"/>
      <c r="E175" s="1"/>
      <c r="F175" s="153"/>
      <c r="G175" s="1"/>
      <c r="H175" s="1"/>
      <c r="I175" s="1"/>
      <c r="J175" s="1"/>
      <c r="K175" s="1"/>
      <c r="L175" s="1"/>
      <c r="M175" s="1"/>
      <c r="N175" s="1"/>
      <c r="O175" s="5"/>
      <c r="P175" s="5"/>
      <c r="Q175" s="5"/>
      <c r="R175" s="5"/>
      <c r="S175" s="5"/>
      <c r="T175" s="5"/>
      <c r="U175" s="141"/>
      <c r="V175" s="142"/>
      <c r="W175" s="142"/>
      <c r="X175" s="142"/>
      <c r="Y175" s="142"/>
      <c r="Z175" s="142"/>
      <c r="AA175" s="142"/>
      <c r="AB175" s="142"/>
      <c r="AC175" s="142"/>
      <c r="AD175" s="142"/>
      <c r="AE175" s="142"/>
      <c r="AF175" s="142"/>
      <c r="AG175" s="142"/>
      <c r="AH175" s="142"/>
      <c r="AI175" s="142"/>
      <c r="AJ175" s="142"/>
      <c r="AK175" s="142"/>
      <c r="AL175" s="7"/>
      <c r="AM175" s="7"/>
      <c r="AN175" s="7"/>
      <c r="AO175" s="7"/>
      <c r="AP175" s="7"/>
      <c r="AQ175" s="7"/>
      <c r="AR175" s="7"/>
      <c r="AS175" s="7"/>
      <c r="AT175" s="7"/>
      <c r="AU175" s="7"/>
      <c r="AV175" s="7"/>
      <c r="AW175" s="7"/>
      <c r="AX175" s="7"/>
      <c r="AY175" s="7"/>
      <c r="AZ175" s="143"/>
      <c r="BA175" s="11"/>
      <c r="BB175" s="11"/>
      <c r="BC175" s="11"/>
      <c r="BD175" s="11"/>
      <c r="BE175" s="11"/>
      <c r="BF175" s="11"/>
      <c r="BG175" s="11"/>
      <c r="BH175" s="11"/>
      <c r="BI175" s="11"/>
      <c r="BJ175" s="11"/>
    </row>
    <row r="176" spans="1:62" ht="93" customHeight="1" x14ac:dyDescent="0.3">
      <c r="A176" s="1"/>
      <c r="B176" s="1"/>
      <c r="C176" s="1"/>
      <c r="D176" s="1"/>
      <c r="E176" s="1"/>
      <c r="F176" s="153"/>
      <c r="G176" s="1"/>
      <c r="H176" s="1"/>
      <c r="I176" s="1"/>
      <c r="J176" s="1"/>
      <c r="K176" s="1"/>
      <c r="L176" s="1"/>
      <c r="M176" s="1"/>
      <c r="N176" s="1"/>
      <c r="O176" s="5"/>
      <c r="P176" s="5"/>
      <c r="Q176" s="5"/>
      <c r="R176" s="5"/>
      <c r="S176" s="5"/>
      <c r="T176" s="5"/>
      <c r="U176" s="141"/>
      <c r="V176" s="142"/>
      <c r="W176" s="142"/>
      <c r="X176" s="142"/>
      <c r="Y176" s="142"/>
      <c r="Z176" s="142"/>
      <c r="AA176" s="142"/>
      <c r="AB176" s="142"/>
      <c r="AC176" s="142"/>
      <c r="AD176" s="142"/>
      <c r="AE176" s="142"/>
      <c r="AF176" s="142"/>
      <c r="AG176" s="142"/>
      <c r="AH176" s="142"/>
      <c r="AI176" s="142"/>
      <c r="AJ176" s="142"/>
      <c r="AK176" s="142"/>
      <c r="AL176" s="7"/>
      <c r="AM176" s="7"/>
      <c r="AN176" s="7"/>
      <c r="AO176" s="7"/>
      <c r="AP176" s="7"/>
      <c r="AQ176" s="7"/>
      <c r="AR176" s="7"/>
      <c r="AS176" s="7"/>
      <c r="AT176" s="7"/>
      <c r="AU176" s="7"/>
      <c r="AV176" s="7"/>
      <c r="AW176" s="7"/>
      <c r="AX176" s="7"/>
      <c r="AY176" s="7"/>
      <c r="AZ176" s="143"/>
      <c r="BA176" s="11"/>
      <c r="BB176" s="11"/>
      <c r="BC176" s="11"/>
      <c r="BD176" s="11"/>
      <c r="BE176" s="11"/>
      <c r="BF176" s="11"/>
      <c r="BG176" s="11"/>
      <c r="BH176" s="11"/>
      <c r="BI176" s="11"/>
      <c r="BJ176" s="11"/>
    </row>
    <row r="177" spans="1:62" ht="93" customHeight="1" x14ac:dyDescent="0.3">
      <c r="A177" s="1"/>
      <c r="B177" s="1"/>
      <c r="C177" s="1"/>
      <c r="D177" s="1"/>
      <c r="E177" s="1"/>
      <c r="F177" s="153"/>
      <c r="G177" s="1"/>
      <c r="H177" s="1"/>
      <c r="I177" s="1"/>
      <c r="J177" s="1"/>
      <c r="K177" s="1"/>
      <c r="L177" s="1"/>
      <c r="M177" s="1"/>
      <c r="N177" s="1"/>
      <c r="O177" s="5"/>
      <c r="P177" s="5"/>
      <c r="Q177" s="5"/>
      <c r="R177" s="5"/>
      <c r="S177" s="5"/>
      <c r="T177" s="5"/>
      <c r="U177" s="141"/>
      <c r="V177" s="142"/>
      <c r="W177" s="142"/>
      <c r="X177" s="142"/>
      <c r="Y177" s="142"/>
      <c r="Z177" s="142"/>
      <c r="AA177" s="142"/>
      <c r="AB177" s="142"/>
      <c r="AC177" s="142"/>
      <c r="AD177" s="142"/>
      <c r="AE177" s="142"/>
      <c r="AF177" s="142"/>
      <c r="AG177" s="142"/>
      <c r="AH177" s="142"/>
      <c r="AI177" s="142"/>
      <c r="AJ177" s="142"/>
      <c r="AK177" s="142"/>
      <c r="AL177" s="7"/>
      <c r="AM177" s="7"/>
      <c r="AN177" s="7"/>
      <c r="AO177" s="7"/>
      <c r="AP177" s="7"/>
      <c r="AQ177" s="7"/>
      <c r="AR177" s="7"/>
      <c r="AS177" s="7"/>
      <c r="AT177" s="7"/>
      <c r="AU177" s="7"/>
      <c r="AV177" s="7"/>
      <c r="AW177" s="7"/>
      <c r="AX177" s="7"/>
      <c r="AY177" s="7"/>
      <c r="AZ177" s="143"/>
      <c r="BA177" s="11"/>
      <c r="BB177" s="11"/>
      <c r="BC177" s="11"/>
      <c r="BD177" s="11"/>
      <c r="BE177" s="11"/>
      <c r="BF177" s="11"/>
      <c r="BG177" s="11"/>
      <c r="BH177" s="11"/>
      <c r="BI177" s="11"/>
      <c r="BJ177" s="11"/>
    </row>
    <row r="178" spans="1:62" ht="93" customHeight="1" x14ac:dyDescent="0.3">
      <c r="A178" s="1"/>
      <c r="B178" s="1"/>
      <c r="C178" s="1"/>
      <c r="D178" s="1"/>
      <c r="E178" s="1"/>
      <c r="F178" s="153"/>
      <c r="G178" s="1"/>
      <c r="H178" s="1"/>
      <c r="I178" s="1"/>
      <c r="J178" s="1"/>
      <c r="K178" s="1"/>
      <c r="L178" s="1"/>
      <c r="M178" s="1"/>
      <c r="N178" s="1"/>
      <c r="O178" s="5"/>
      <c r="P178" s="5"/>
      <c r="Q178" s="5"/>
      <c r="R178" s="5"/>
      <c r="S178" s="5"/>
      <c r="T178" s="5"/>
      <c r="U178" s="141"/>
      <c r="V178" s="142"/>
      <c r="W178" s="142"/>
      <c r="X178" s="142"/>
      <c r="Y178" s="142"/>
      <c r="Z178" s="142"/>
      <c r="AA178" s="142"/>
      <c r="AB178" s="142"/>
      <c r="AC178" s="142"/>
      <c r="AD178" s="142"/>
      <c r="AE178" s="142"/>
      <c r="AF178" s="142"/>
      <c r="AG178" s="142"/>
      <c r="AH178" s="142"/>
      <c r="AI178" s="142"/>
      <c r="AJ178" s="142"/>
      <c r="AK178" s="142"/>
      <c r="AL178" s="7"/>
      <c r="AM178" s="7"/>
      <c r="AN178" s="7"/>
      <c r="AO178" s="7"/>
      <c r="AP178" s="7"/>
      <c r="AQ178" s="7"/>
      <c r="AR178" s="7"/>
      <c r="AS178" s="7"/>
      <c r="AT178" s="7"/>
      <c r="AU178" s="7"/>
      <c r="AV178" s="7"/>
      <c r="AW178" s="7"/>
      <c r="AX178" s="7"/>
      <c r="AY178" s="7"/>
      <c r="AZ178" s="143"/>
      <c r="BA178" s="11"/>
      <c r="BB178" s="11"/>
      <c r="BC178" s="11"/>
      <c r="BD178" s="11"/>
      <c r="BE178" s="11"/>
      <c r="BF178" s="11"/>
      <c r="BG178" s="11"/>
      <c r="BH178" s="11"/>
      <c r="BI178" s="11"/>
      <c r="BJ178" s="11"/>
    </row>
    <row r="179" spans="1:62" ht="93" customHeight="1" x14ac:dyDescent="0.3">
      <c r="A179" s="1"/>
      <c r="B179" s="1"/>
      <c r="C179" s="1"/>
      <c r="D179" s="1"/>
      <c r="E179" s="1"/>
      <c r="F179" s="153"/>
      <c r="G179" s="1"/>
      <c r="H179" s="1"/>
      <c r="I179" s="1"/>
      <c r="J179" s="1"/>
      <c r="K179" s="1"/>
      <c r="L179" s="1"/>
      <c r="M179" s="1"/>
      <c r="N179" s="1"/>
      <c r="O179" s="5"/>
      <c r="P179" s="5"/>
      <c r="Q179" s="5"/>
      <c r="R179" s="5"/>
      <c r="S179" s="5"/>
      <c r="T179" s="5"/>
      <c r="U179" s="141"/>
      <c r="V179" s="142"/>
      <c r="W179" s="142"/>
      <c r="X179" s="142"/>
      <c r="Y179" s="142"/>
      <c r="Z179" s="142"/>
      <c r="AA179" s="142"/>
      <c r="AB179" s="142"/>
      <c r="AC179" s="142"/>
      <c r="AD179" s="142"/>
      <c r="AE179" s="142"/>
      <c r="AF179" s="142"/>
      <c r="AG179" s="142"/>
      <c r="AH179" s="142"/>
      <c r="AI179" s="142"/>
      <c r="AJ179" s="142"/>
      <c r="AK179" s="142"/>
      <c r="AL179" s="7"/>
      <c r="AM179" s="7"/>
      <c r="AN179" s="7"/>
      <c r="AO179" s="7"/>
      <c r="AP179" s="7"/>
      <c r="AQ179" s="7"/>
      <c r="AR179" s="7"/>
      <c r="AS179" s="7"/>
      <c r="AT179" s="7"/>
      <c r="AU179" s="7"/>
      <c r="AV179" s="7"/>
      <c r="AW179" s="7"/>
      <c r="AX179" s="7"/>
      <c r="AY179" s="7"/>
      <c r="AZ179" s="143"/>
      <c r="BA179" s="11"/>
      <c r="BB179" s="11"/>
      <c r="BC179" s="11"/>
      <c r="BD179" s="11"/>
      <c r="BE179" s="11"/>
      <c r="BF179" s="11"/>
      <c r="BG179" s="11"/>
      <c r="BH179" s="11"/>
      <c r="BI179" s="11"/>
      <c r="BJ179" s="11"/>
    </row>
    <row r="180" spans="1:62" ht="93" customHeight="1" x14ac:dyDescent="0.3">
      <c r="A180" s="1"/>
      <c r="B180" s="1"/>
      <c r="C180" s="1"/>
      <c r="D180" s="1"/>
      <c r="E180" s="1"/>
      <c r="F180" s="153"/>
      <c r="G180" s="1"/>
      <c r="H180" s="1"/>
      <c r="I180" s="1"/>
      <c r="J180" s="1"/>
      <c r="K180" s="1"/>
      <c r="L180" s="1"/>
      <c r="M180" s="1"/>
      <c r="N180" s="1"/>
      <c r="O180" s="5"/>
      <c r="P180" s="5"/>
      <c r="Q180" s="5"/>
      <c r="R180" s="5"/>
      <c r="S180" s="5"/>
      <c r="T180" s="5"/>
      <c r="U180" s="141"/>
      <c r="V180" s="142"/>
      <c r="W180" s="142"/>
      <c r="X180" s="142"/>
      <c r="Y180" s="142"/>
      <c r="Z180" s="142"/>
      <c r="AA180" s="142"/>
      <c r="AB180" s="142"/>
      <c r="AC180" s="142"/>
      <c r="AD180" s="142"/>
      <c r="AE180" s="142"/>
      <c r="AF180" s="142"/>
      <c r="AG180" s="142"/>
      <c r="AH180" s="142"/>
      <c r="AI180" s="142"/>
      <c r="AJ180" s="142"/>
      <c r="AK180" s="142"/>
      <c r="AL180" s="7"/>
      <c r="AM180" s="7"/>
      <c r="AN180" s="7"/>
      <c r="AO180" s="7"/>
      <c r="AP180" s="7"/>
      <c r="AQ180" s="7"/>
      <c r="AR180" s="7"/>
      <c r="AS180" s="7"/>
      <c r="AT180" s="7"/>
      <c r="AU180" s="7"/>
      <c r="AV180" s="7"/>
      <c r="AW180" s="7"/>
      <c r="AX180" s="7"/>
      <c r="AY180" s="7"/>
      <c r="AZ180" s="143"/>
      <c r="BA180" s="11"/>
      <c r="BB180" s="11"/>
      <c r="BC180" s="11"/>
      <c r="BD180" s="11"/>
      <c r="BE180" s="11"/>
      <c r="BF180" s="11"/>
      <c r="BG180" s="11"/>
      <c r="BH180" s="11"/>
      <c r="BI180" s="11"/>
      <c r="BJ180" s="11"/>
    </row>
    <row r="181" spans="1:62" ht="93" customHeight="1" x14ac:dyDescent="0.3">
      <c r="A181" s="1"/>
      <c r="B181" s="1"/>
      <c r="C181" s="1"/>
      <c r="D181" s="1"/>
      <c r="E181" s="1"/>
      <c r="F181" s="153"/>
      <c r="G181" s="1"/>
      <c r="H181" s="1"/>
      <c r="I181" s="1"/>
      <c r="J181" s="1"/>
      <c r="K181" s="1"/>
      <c r="L181" s="1"/>
      <c r="M181" s="1"/>
      <c r="N181" s="1"/>
      <c r="O181" s="5"/>
      <c r="P181" s="5"/>
      <c r="Q181" s="5"/>
      <c r="R181" s="5"/>
      <c r="S181" s="5"/>
      <c r="T181" s="5"/>
      <c r="U181" s="141"/>
      <c r="V181" s="142"/>
      <c r="W181" s="142"/>
      <c r="X181" s="142"/>
      <c r="Y181" s="142"/>
      <c r="Z181" s="142"/>
      <c r="AA181" s="142"/>
      <c r="AB181" s="142"/>
      <c r="AC181" s="142"/>
      <c r="AD181" s="142"/>
      <c r="AE181" s="142"/>
      <c r="AF181" s="142"/>
      <c r="AG181" s="142"/>
      <c r="AH181" s="142"/>
      <c r="AI181" s="142"/>
      <c r="AJ181" s="142"/>
      <c r="AK181" s="142"/>
      <c r="AL181" s="7"/>
      <c r="AM181" s="7"/>
      <c r="AN181" s="7"/>
      <c r="AO181" s="7"/>
      <c r="AP181" s="7"/>
      <c r="AQ181" s="7"/>
      <c r="AR181" s="7"/>
      <c r="AS181" s="7"/>
      <c r="AT181" s="7"/>
      <c r="AU181" s="7"/>
      <c r="AV181" s="7"/>
      <c r="AW181" s="7"/>
      <c r="AX181" s="7"/>
      <c r="AY181" s="7"/>
      <c r="AZ181" s="143"/>
      <c r="BA181" s="11"/>
      <c r="BB181" s="11"/>
      <c r="BC181" s="11"/>
      <c r="BD181" s="11"/>
      <c r="BE181" s="11"/>
      <c r="BF181" s="11"/>
      <c r="BG181" s="11"/>
      <c r="BH181" s="11"/>
      <c r="BI181" s="11"/>
      <c r="BJ181" s="11"/>
    </row>
    <row r="182" spans="1:62" ht="93" customHeight="1" x14ac:dyDescent="0.3">
      <c r="A182" s="1"/>
      <c r="B182" s="1"/>
      <c r="C182" s="1"/>
      <c r="D182" s="1"/>
      <c r="E182" s="1"/>
      <c r="F182" s="153"/>
      <c r="G182" s="1"/>
      <c r="H182" s="1"/>
      <c r="I182" s="1"/>
      <c r="J182" s="1"/>
      <c r="K182" s="1"/>
      <c r="L182" s="1"/>
      <c r="M182" s="1"/>
      <c r="N182" s="1"/>
      <c r="O182" s="5"/>
      <c r="P182" s="5"/>
      <c r="Q182" s="5"/>
      <c r="R182" s="5"/>
      <c r="S182" s="5"/>
      <c r="T182" s="5"/>
      <c r="U182" s="141"/>
      <c r="V182" s="142"/>
      <c r="W182" s="142"/>
      <c r="X182" s="142"/>
      <c r="Y182" s="142"/>
      <c r="Z182" s="142"/>
      <c r="AA182" s="142"/>
      <c r="AB182" s="142"/>
      <c r="AC182" s="142"/>
      <c r="AD182" s="142"/>
      <c r="AE182" s="142"/>
      <c r="AF182" s="142"/>
      <c r="AG182" s="142"/>
      <c r="AH182" s="142"/>
      <c r="AI182" s="142"/>
      <c r="AJ182" s="142"/>
      <c r="AK182" s="142"/>
      <c r="AL182" s="7"/>
      <c r="AM182" s="7"/>
      <c r="AN182" s="7"/>
      <c r="AO182" s="7"/>
      <c r="AP182" s="7"/>
      <c r="AQ182" s="7"/>
      <c r="AR182" s="7"/>
      <c r="AS182" s="7"/>
      <c r="AT182" s="7"/>
      <c r="AU182" s="7"/>
      <c r="AV182" s="7"/>
      <c r="AW182" s="7"/>
      <c r="AX182" s="7"/>
      <c r="AY182" s="7"/>
      <c r="AZ182" s="143"/>
      <c r="BA182" s="11"/>
      <c r="BB182" s="11"/>
      <c r="BC182" s="11"/>
      <c r="BD182" s="11"/>
      <c r="BE182" s="11"/>
      <c r="BF182" s="11"/>
      <c r="BG182" s="11"/>
      <c r="BH182" s="11"/>
      <c r="BI182" s="11"/>
      <c r="BJ182" s="11"/>
    </row>
    <row r="183" spans="1:62" ht="93" customHeight="1" x14ac:dyDescent="0.3">
      <c r="A183" s="1"/>
      <c r="B183" s="1"/>
      <c r="C183" s="1"/>
      <c r="D183" s="1"/>
      <c r="E183" s="1"/>
      <c r="F183" s="153"/>
      <c r="G183" s="1"/>
      <c r="H183" s="1"/>
      <c r="I183" s="1"/>
      <c r="J183" s="1"/>
      <c r="K183" s="1"/>
      <c r="L183" s="1"/>
      <c r="M183" s="1"/>
      <c r="N183" s="1"/>
      <c r="O183" s="5"/>
      <c r="P183" s="5"/>
      <c r="Q183" s="5"/>
      <c r="R183" s="5"/>
      <c r="S183" s="5"/>
      <c r="T183" s="5"/>
      <c r="U183" s="141"/>
      <c r="V183" s="142"/>
      <c r="W183" s="142"/>
      <c r="X183" s="142"/>
      <c r="Y183" s="142"/>
      <c r="Z183" s="142"/>
      <c r="AA183" s="142"/>
      <c r="AB183" s="142"/>
      <c r="AC183" s="142"/>
      <c r="AD183" s="142"/>
      <c r="AE183" s="142"/>
      <c r="AF183" s="142"/>
      <c r="AG183" s="142"/>
      <c r="AH183" s="142"/>
      <c r="AI183" s="142"/>
      <c r="AJ183" s="142"/>
      <c r="AK183" s="142"/>
      <c r="AL183" s="7"/>
      <c r="AM183" s="7"/>
      <c r="AN183" s="7"/>
      <c r="AO183" s="7"/>
      <c r="AP183" s="7"/>
      <c r="AQ183" s="7"/>
      <c r="AR183" s="7"/>
      <c r="AS183" s="7"/>
      <c r="AT183" s="7"/>
      <c r="AU183" s="7"/>
      <c r="AV183" s="7"/>
      <c r="AW183" s="7"/>
      <c r="AX183" s="7"/>
      <c r="AY183" s="7"/>
      <c r="AZ183" s="143"/>
      <c r="BA183" s="11"/>
      <c r="BB183" s="11"/>
      <c r="BC183" s="11"/>
      <c r="BD183" s="11"/>
      <c r="BE183" s="11"/>
      <c r="BF183" s="11"/>
      <c r="BG183" s="11"/>
      <c r="BH183" s="11"/>
      <c r="BI183" s="11"/>
      <c r="BJ183" s="11"/>
    </row>
    <row r="184" spans="1:62" ht="93" customHeight="1" x14ac:dyDescent="0.3">
      <c r="A184" s="1"/>
      <c r="B184" s="1"/>
      <c r="C184" s="1"/>
      <c r="D184" s="1"/>
      <c r="E184" s="1"/>
      <c r="F184" s="153"/>
      <c r="G184" s="1"/>
      <c r="H184" s="1"/>
      <c r="I184" s="1"/>
      <c r="J184" s="1"/>
      <c r="K184" s="1"/>
      <c r="L184" s="1"/>
      <c r="M184" s="1"/>
      <c r="N184" s="1"/>
      <c r="O184" s="5"/>
      <c r="P184" s="5"/>
      <c r="Q184" s="5"/>
      <c r="R184" s="5"/>
      <c r="S184" s="5"/>
      <c r="T184" s="5"/>
      <c r="U184" s="141"/>
      <c r="V184" s="142"/>
      <c r="W184" s="142"/>
      <c r="X184" s="142"/>
      <c r="Y184" s="142"/>
      <c r="Z184" s="142"/>
      <c r="AA184" s="142"/>
      <c r="AB184" s="142"/>
      <c r="AC184" s="142"/>
      <c r="AD184" s="142"/>
      <c r="AE184" s="142"/>
      <c r="AF184" s="142"/>
      <c r="AG184" s="142"/>
      <c r="AH184" s="142"/>
      <c r="AI184" s="142"/>
      <c r="AJ184" s="142"/>
      <c r="AK184" s="142"/>
      <c r="AL184" s="7"/>
      <c r="AM184" s="7"/>
      <c r="AN184" s="7"/>
      <c r="AO184" s="7"/>
      <c r="AP184" s="7"/>
      <c r="AQ184" s="7"/>
      <c r="AR184" s="7"/>
      <c r="AS184" s="7"/>
      <c r="AT184" s="7"/>
      <c r="AU184" s="7"/>
      <c r="AV184" s="7"/>
      <c r="AW184" s="7"/>
      <c r="AX184" s="7"/>
      <c r="AY184" s="7"/>
      <c r="AZ184" s="143"/>
      <c r="BA184" s="11"/>
      <c r="BB184" s="11"/>
      <c r="BC184" s="11"/>
      <c r="BD184" s="11"/>
      <c r="BE184" s="11"/>
      <c r="BF184" s="11"/>
      <c r="BG184" s="11"/>
      <c r="BH184" s="11"/>
      <c r="BI184" s="11"/>
      <c r="BJ184" s="11"/>
    </row>
    <row r="185" spans="1:62" ht="93" customHeight="1" x14ac:dyDescent="0.3">
      <c r="A185" s="1"/>
      <c r="B185" s="1"/>
      <c r="C185" s="1"/>
      <c r="D185" s="1"/>
      <c r="E185" s="1"/>
      <c r="F185" s="153"/>
      <c r="G185" s="1"/>
      <c r="H185" s="1"/>
      <c r="I185" s="1"/>
      <c r="J185" s="1"/>
      <c r="K185" s="1"/>
      <c r="L185" s="1"/>
      <c r="M185" s="1"/>
      <c r="N185" s="1"/>
      <c r="O185" s="5"/>
      <c r="P185" s="5"/>
      <c r="Q185" s="5"/>
      <c r="R185" s="5"/>
      <c r="S185" s="5"/>
      <c r="T185" s="5"/>
      <c r="U185" s="141"/>
      <c r="V185" s="142"/>
      <c r="W185" s="142"/>
      <c r="X185" s="142"/>
      <c r="Y185" s="142"/>
      <c r="Z185" s="142"/>
      <c r="AA185" s="142"/>
      <c r="AB185" s="142"/>
      <c r="AC185" s="142"/>
      <c r="AD185" s="142"/>
      <c r="AE185" s="142"/>
      <c r="AF185" s="142"/>
      <c r="AG185" s="142"/>
      <c r="AH185" s="142"/>
      <c r="AI185" s="142"/>
      <c r="AJ185" s="142"/>
      <c r="AK185" s="142"/>
      <c r="AL185" s="7"/>
      <c r="AM185" s="7"/>
      <c r="AN185" s="7"/>
      <c r="AO185" s="7"/>
      <c r="AP185" s="7"/>
      <c r="AQ185" s="7"/>
      <c r="AR185" s="7"/>
      <c r="AS185" s="7"/>
      <c r="AT185" s="7"/>
      <c r="AU185" s="7"/>
      <c r="AV185" s="7"/>
      <c r="AW185" s="7"/>
      <c r="AX185" s="7"/>
      <c r="AY185" s="7"/>
      <c r="AZ185" s="143"/>
      <c r="BA185" s="11"/>
      <c r="BB185" s="11"/>
      <c r="BC185" s="11"/>
      <c r="BD185" s="11"/>
      <c r="BE185" s="11"/>
      <c r="BF185" s="11"/>
      <c r="BG185" s="11"/>
      <c r="BH185" s="11"/>
      <c r="BI185" s="11"/>
      <c r="BJ185" s="11"/>
    </row>
    <row r="186" spans="1:62" ht="93" customHeight="1" x14ac:dyDescent="0.3">
      <c r="A186" s="1"/>
      <c r="B186" s="1"/>
      <c r="C186" s="1"/>
      <c r="D186" s="1"/>
      <c r="E186" s="1"/>
      <c r="F186" s="153"/>
      <c r="G186" s="1"/>
      <c r="H186" s="1"/>
      <c r="I186" s="1"/>
      <c r="J186" s="1"/>
      <c r="K186" s="1"/>
      <c r="L186" s="1"/>
      <c r="M186" s="1"/>
      <c r="N186" s="1"/>
      <c r="O186" s="5"/>
      <c r="P186" s="5"/>
      <c r="Q186" s="5"/>
      <c r="R186" s="5"/>
      <c r="S186" s="5"/>
      <c r="T186" s="5"/>
      <c r="U186" s="141"/>
      <c r="V186" s="142"/>
      <c r="W186" s="142"/>
      <c r="X186" s="142"/>
      <c r="Y186" s="142"/>
      <c r="Z186" s="142"/>
      <c r="AA186" s="142"/>
      <c r="AB186" s="142"/>
      <c r="AC186" s="142"/>
      <c r="AD186" s="142"/>
      <c r="AE186" s="142"/>
      <c r="AF186" s="142"/>
      <c r="AG186" s="142"/>
      <c r="AH186" s="142"/>
      <c r="AI186" s="142"/>
      <c r="AJ186" s="142"/>
      <c r="AK186" s="142"/>
      <c r="AL186" s="7"/>
      <c r="AM186" s="7"/>
      <c r="AN186" s="7"/>
      <c r="AO186" s="7"/>
      <c r="AP186" s="7"/>
      <c r="AQ186" s="7"/>
      <c r="AR186" s="7"/>
      <c r="AS186" s="7"/>
      <c r="AT186" s="7"/>
      <c r="AU186" s="7"/>
      <c r="AV186" s="7"/>
      <c r="AW186" s="7"/>
      <c r="AX186" s="7"/>
      <c r="AY186" s="7"/>
      <c r="AZ186" s="143"/>
      <c r="BA186" s="11"/>
      <c r="BB186" s="11"/>
      <c r="BC186" s="11"/>
      <c r="BD186" s="11"/>
      <c r="BE186" s="11"/>
      <c r="BF186" s="11"/>
      <c r="BG186" s="11"/>
      <c r="BH186" s="11"/>
      <c r="BI186" s="11"/>
      <c r="BJ186" s="11"/>
    </row>
    <row r="187" spans="1:62" ht="93" customHeight="1" x14ac:dyDescent="0.3">
      <c r="A187" s="1"/>
      <c r="B187" s="1"/>
      <c r="C187" s="1"/>
      <c r="D187" s="1"/>
      <c r="E187" s="1"/>
      <c r="F187" s="153"/>
      <c r="G187" s="1"/>
      <c r="H187" s="1"/>
      <c r="I187" s="1"/>
      <c r="J187" s="1"/>
      <c r="K187" s="1"/>
      <c r="L187" s="1"/>
      <c r="M187" s="1"/>
      <c r="N187" s="1"/>
      <c r="O187" s="5"/>
      <c r="P187" s="5"/>
      <c r="Q187" s="5"/>
      <c r="R187" s="5"/>
      <c r="S187" s="5"/>
      <c r="T187" s="5"/>
      <c r="U187" s="141"/>
      <c r="V187" s="142"/>
      <c r="W187" s="142"/>
      <c r="X187" s="142"/>
      <c r="Y187" s="142"/>
      <c r="Z187" s="142"/>
      <c r="AA187" s="142"/>
      <c r="AB187" s="142"/>
      <c r="AC187" s="142"/>
      <c r="AD187" s="142"/>
      <c r="AE187" s="142"/>
      <c r="AF187" s="142"/>
      <c r="AG187" s="142"/>
      <c r="AH187" s="142"/>
      <c r="AI187" s="142"/>
      <c r="AJ187" s="142"/>
      <c r="AK187" s="142"/>
      <c r="AL187" s="7"/>
      <c r="AM187" s="7"/>
      <c r="AN187" s="7"/>
      <c r="AO187" s="7"/>
      <c r="AP187" s="7"/>
      <c r="AQ187" s="7"/>
      <c r="AR187" s="7"/>
      <c r="AS187" s="7"/>
      <c r="AT187" s="7"/>
      <c r="AU187" s="7"/>
      <c r="AV187" s="7"/>
      <c r="AW187" s="7"/>
      <c r="AX187" s="7"/>
      <c r="AY187" s="7"/>
      <c r="AZ187" s="143"/>
      <c r="BA187" s="11"/>
      <c r="BB187" s="11"/>
      <c r="BC187" s="11"/>
      <c r="BD187" s="11"/>
      <c r="BE187" s="11"/>
      <c r="BF187" s="11"/>
      <c r="BG187" s="11"/>
      <c r="BH187" s="11"/>
      <c r="BI187" s="11"/>
      <c r="BJ187" s="11"/>
    </row>
    <row r="188" spans="1:62" ht="93" customHeight="1" x14ac:dyDescent="0.3">
      <c r="A188" s="1"/>
      <c r="B188" s="1"/>
      <c r="C188" s="1"/>
      <c r="D188" s="1"/>
      <c r="E188" s="1"/>
      <c r="F188" s="153"/>
      <c r="G188" s="1"/>
      <c r="H188" s="1"/>
      <c r="I188" s="1"/>
      <c r="J188" s="1"/>
      <c r="K188" s="1"/>
      <c r="L188" s="1"/>
      <c r="M188" s="1"/>
      <c r="N188" s="1"/>
      <c r="O188" s="5"/>
      <c r="P188" s="5"/>
      <c r="Q188" s="5"/>
      <c r="R188" s="5"/>
      <c r="S188" s="5"/>
      <c r="T188" s="5"/>
      <c r="U188" s="141"/>
      <c r="V188" s="142"/>
      <c r="W188" s="142"/>
      <c r="X188" s="142"/>
      <c r="Y188" s="142"/>
      <c r="Z188" s="142"/>
      <c r="AA188" s="142"/>
      <c r="AB188" s="142"/>
      <c r="AC188" s="142"/>
      <c r="AD188" s="142"/>
      <c r="AE188" s="142"/>
      <c r="AF188" s="142"/>
      <c r="AG188" s="142"/>
      <c r="AH188" s="142"/>
      <c r="AI188" s="142"/>
      <c r="AJ188" s="142"/>
      <c r="AK188" s="142"/>
      <c r="AL188" s="7"/>
      <c r="AM188" s="7"/>
      <c r="AN188" s="7"/>
      <c r="AO188" s="7"/>
      <c r="AP188" s="7"/>
      <c r="AQ188" s="7"/>
      <c r="AR188" s="7"/>
      <c r="AS188" s="7"/>
      <c r="AT188" s="7"/>
      <c r="AU188" s="7"/>
      <c r="AV188" s="7"/>
      <c r="AW188" s="7"/>
      <c r="AX188" s="7"/>
      <c r="AY188" s="7"/>
      <c r="AZ188" s="143"/>
      <c r="BA188" s="11"/>
      <c r="BB188" s="11"/>
      <c r="BC188" s="11"/>
      <c r="BD188" s="11"/>
      <c r="BE188" s="11"/>
      <c r="BF188" s="11"/>
      <c r="BG188" s="11"/>
      <c r="BH188" s="11"/>
      <c r="BI188" s="11"/>
      <c r="BJ188" s="11"/>
    </row>
    <row r="189" spans="1:62" ht="93" customHeight="1" x14ac:dyDescent="0.3">
      <c r="A189" s="1"/>
      <c r="B189" s="1"/>
      <c r="C189" s="1"/>
      <c r="D189" s="1"/>
      <c r="E189" s="1"/>
      <c r="F189" s="153"/>
      <c r="G189" s="1"/>
      <c r="H189" s="1"/>
      <c r="I189" s="1"/>
      <c r="J189" s="1"/>
      <c r="K189" s="1"/>
      <c r="L189" s="1"/>
      <c r="M189" s="1"/>
      <c r="N189" s="1"/>
      <c r="O189" s="5"/>
      <c r="P189" s="5"/>
      <c r="Q189" s="5"/>
      <c r="R189" s="5"/>
      <c r="S189" s="5"/>
      <c r="T189" s="5"/>
      <c r="U189" s="141"/>
      <c r="V189" s="142"/>
      <c r="W189" s="142"/>
      <c r="X189" s="142"/>
      <c r="Y189" s="142"/>
      <c r="Z189" s="142"/>
      <c r="AA189" s="142"/>
      <c r="AB189" s="142"/>
      <c r="AC189" s="142"/>
      <c r="AD189" s="142"/>
      <c r="AE189" s="142"/>
      <c r="AF189" s="142"/>
      <c r="AG189" s="142"/>
      <c r="AH189" s="142"/>
      <c r="AI189" s="142"/>
      <c r="AJ189" s="142"/>
      <c r="AK189" s="142"/>
      <c r="AL189" s="7"/>
      <c r="AM189" s="7"/>
      <c r="AN189" s="7"/>
      <c r="AO189" s="7"/>
      <c r="AP189" s="7"/>
      <c r="AQ189" s="7"/>
      <c r="AR189" s="7"/>
      <c r="AS189" s="7"/>
      <c r="AT189" s="7"/>
      <c r="AU189" s="7"/>
      <c r="AV189" s="7"/>
      <c r="AW189" s="7"/>
      <c r="AX189" s="7"/>
      <c r="AY189" s="7"/>
      <c r="AZ189" s="143"/>
      <c r="BA189" s="11"/>
      <c r="BB189" s="11"/>
      <c r="BC189" s="11"/>
      <c r="BD189" s="11"/>
      <c r="BE189" s="11"/>
      <c r="BF189" s="11"/>
      <c r="BG189" s="11"/>
      <c r="BH189" s="11"/>
      <c r="BI189" s="11"/>
      <c r="BJ189" s="11"/>
    </row>
    <row r="190" spans="1:62" ht="93" customHeight="1" x14ac:dyDescent="0.3">
      <c r="A190" s="1"/>
      <c r="B190" s="1"/>
      <c r="C190" s="1"/>
      <c r="D190" s="1"/>
      <c r="E190" s="1"/>
      <c r="F190" s="153"/>
      <c r="G190" s="1"/>
      <c r="H190" s="1"/>
      <c r="I190" s="1"/>
      <c r="J190" s="1"/>
      <c r="K190" s="1"/>
      <c r="L190" s="1"/>
      <c r="M190" s="1"/>
      <c r="N190" s="1"/>
      <c r="O190" s="5"/>
      <c r="P190" s="5"/>
      <c r="Q190" s="5"/>
      <c r="R190" s="5"/>
      <c r="S190" s="5"/>
      <c r="T190" s="5"/>
      <c r="U190" s="141"/>
      <c r="V190" s="142"/>
      <c r="W190" s="142"/>
      <c r="X190" s="142"/>
      <c r="Y190" s="142"/>
      <c r="Z190" s="142"/>
      <c r="AA190" s="142"/>
      <c r="AB190" s="142"/>
      <c r="AC190" s="142"/>
      <c r="AD190" s="142"/>
      <c r="AE190" s="142"/>
      <c r="AF190" s="142"/>
      <c r="AG190" s="142"/>
      <c r="AH190" s="142"/>
      <c r="AI190" s="142"/>
      <c r="AJ190" s="142"/>
      <c r="AK190" s="142"/>
      <c r="AL190" s="7"/>
      <c r="AM190" s="7"/>
      <c r="AN190" s="7"/>
      <c r="AO190" s="7"/>
      <c r="AP190" s="7"/>
      <c r="AQ190" s="7"/>
      <c r="AR190" s="7"/>
      <c r="AS190" s="7"/>
      <c r="AT190" s="7"/>
      <c r="AU190" s="7"/>
      <c r="AV190" s="7"/>
      <c r="AW190" s="7"/>
      <c r="AX190" s="7"/>
      <c r="AY190" s="7"/>
      <c r="AZ190" s="143"/>
      <c r="BA190" s="11"/>
      <c r="BB190" s="11"/>
      <c r="BC190" s="11"/>
      <c r="BD190" s="11"/>
      <c r="BE190" s="11"/>
      <c r="BF190" s="11"/>
      <c r="BG190" s="11"/>
      <c r="BH190" s="11"/>
      <c r="BI190" s="11"/>
      <c r="BJ190" s="11"/>
    </row>
    <row r="191" spans="1:62" ht="93" customHeight="1" x14ac:dyDescent="0.3">
      <c r="A191" s="1"/>
      <c r="B191" s="1"/>
      <c r="C191" s="1"/>
      <c r="D191" s="1"/>
      <c r="E191" s="1"/>
      <c r="F191" s="153"/>
      <c r="G191" s="1"/>
      <c r="H191" s="1"/>
      <c r="I191" s="1"/>
      <c r="J191" s="1"/>
      <c r="K191" s="1"/>
      <c r="L191" s="1"/>
      <c r="M191" s="1"/>
      <c r="N191" s="1"/>
      <c r="O191" s="5"/>
      <c r="P191" s="5"/>
      <c r="Q191" s="5"/>
      <c r="R191" s="5"/>
      <c r="S191" s="5"/>
      <c r="T191" s="5"/>
      <c r="U191" s="141"/>
      <c r="V191" s="142"/>
      <c r="W191" s="142"/>
      <c r="X191" s="142"/>
      <c r="Y191" s="142"/>
      <c r="Z191" s="142"/>
      <c r="AA191" s="142"/>
      <c r="AB191" s="142"/>
      <c r="AC191" s="142"/>
      <c r="AD191" s="142"/>
      <c r="AE191" s="142"/>
      <c r="AF191" s="142"/>
      <c r="AG191" s="142"/>
      <c r="AH191" s="142"/>
      <c r="AI191" s="142"/>
      <c r="AJ191" s="142"/>
      <c r="AK191" s="142"/>
      <c r="AL191" s="7"/>
      <c r="AM191" s="7"/>
      <c r="AN191" s="7"/>
      <c r="AO191" s="7"/>
      <c r="AP191" s="7"/>
      <c r="AQ191" s="7"/>
      <c r="AR191" s="7"/>
      <c r="AS191" s="7"/>
      <c r="AT191" s="7"/>
      <c r="AU191" s="7"/>
      <c r="AV191" s="7"/>
      <c r="AW191" s="7"/>
      <c r="AX191" s="7"/>
      <c r="AY191" s="7"/>
      <c r="AZ191" s="143"/>
      <c r="BA191" s="11"/>
      <c r="BB191" s="11"/>
      <c r="BC191" s="11"/>
      <c r="BD191" s="11"/>
      <c r="BE191" s="11"/>
      <c r="BF191" s="11"/>
      <c r="BG191" s="11"/>
      <c r="BH191" s="11"/>
      <c r="BI191" s="11"/>
      <c r="BJ191" s="11"/>
    </row>
    <row r="192" spans="1:62" ht="93" customHeight="1" x14ac:dyDescent="0.3">
      <c r="A192" s="1"/>
      <c r="B192" s="1"/>
      <c r="C192" s="1"/>
      <c r="D192" s="1"/>
      <c r="E192" s="1"/>
      <c r="F192" s="153"/>
      <c r="G192" s="1"/>
      <c r="H192" s="1"/>
      <c r="I192" s="1"/>
      <c r="J192" s="1"/>
      <c r="K192" s="1"/>
      <c r="L192" s="1"/>
      <c r="M192" s="1"/>
      <c r="N192" s="1"/>
      <c r="O192" s="5"/>
      <c r="P192" s="5"/>
      <c r="Q192" s="5"/>
      <c r="R192" s="5"/>
      <c r="S192" s="5"/>
      <c r="T192" s="5"/>
      <c r="U192" s="141"/>
      <c r="V192" s="142"/>
      <c r="W192" s="142"/>
      <c r="X192" s="142"/>
      <c r="Y192" s="142"/>
      <c r="Z192" s="142"/>
      <c r="AA192" s="142"/>
      <c r="AB192" s="142"/>
      <c r="AC192" s="142"/>
      <c r="AD192" s="142"/>
      <c r="AE192" s="142"/>
      <c r="AF192" s="142"/>
      <c r="AG192" s="142"/>
      <c r="AH192" s="142"/>
      <c r="AI192" s="142"/>
      <c r="AJ192" s="142"/>
      <c r="AK192" s="142"/>
      <c r="AL192" s="7"/>
      <c r="AM192" s="7"/>
      <c r="AN192" s="7"/>
      <c r="AO192" s="7"/>
      <c r="AP192" s="7"/>
      <c r="AQ192" s="7"/>
      <c r="AR192" s="7"/>
      <c r="AS192" s="7"/>
      <c r="AT192" s="7"/>
      <c r="AU192" s="7"/>
      <c r="AV192" s="7"/>
      <c r="AW192" s="7"/>
      <c r="AX192" s="7"/>
      <c r="AY192" s="7"/>
      <c r="AZ192" s="143"/>
      <c r="BA192" s="11"/>
      <c r="BB192" s="11"/>
      <c r="BC192" s="11"/>
      <c r="BD192" s="11"/>
      <c r="BE192" s="11"/>
      <c r="BF192" s="11"/>
      <c r="BG192" s="11"/>
      <c r="BH192" s="11"/>
      <c r="BI192" s="11"/>
      <c r="BJ192" s="11"/>
    </row>
    <row r="193" spans="1:62" ht="93" customHeight="1" x14ac:dyDescent="0.3">
      <c r="A193" s="1"/>
      <c r="B193" s="1"/>
      <c r="C193" s="1"/>
      <c r="D193" s="1"/>
      <c r="E193" s="1"/>
      <c r="F193" s="153"/>
      <c r="G193" s="1"/>
      <c r="H193" s="1"/>
      <c r="I193" s="1"/>
      <c r="J193" s="1"/>
      <c r="K193" s="1"/>
      <c r="L193" s="1"/>
      <c r="M193" s="1"/>
      <c r="N193" s="1"/>
      <c r="O193" s="5"/>
      <c r="P193" s="5"/>
      <c r="Q193" s="5"/>
      <c r="R193" s="5"/>
      <c r="S193" s="5"/>
      <c r="T193" s="5"/>
      <c r="U193" s="141"/>
      <c r="V193" s="142"/>
      <c r="W193" s="142"/>
      <c r="X193" s="142"/>
      <c r="Y193" s="142"/>
      <c r="Z193" s="142"/>
      <c r="AA193" s="142"/>
      <c r="AB193" s="142"/>
      <c r="AC193" s="142"/>
      <c r="AD193" s="142"/>
      <c r="AE193" s="142"/>
      <c r="AF193" s="142"/>
      <c r="AG193" s="142"/>
      <c r="AH193" s="142"/>
      <c r="AI193" s="142"/>
      <c r="AJ193" s="142"/>
      <c r="AK193" s="142"/>
      <c r="AL193" s="7"/>
      <c r="AM193" s="7"/>
      <c r="AN193" s="7"/>
      <c r="AO193" s="7"/>
      <c r="AP193" s="7"/>
      <c r="AQ193" s="7"/>
      <c r="AR193" s="7"/>
      <c r="AS193" s="7"/>
      <c r="AT193" s="7"/>
      <c r="AU193" s="7"/>
      <c r="AV193" s="7"/>
      <c r="AW193" s="7"/>
      <c r="AX193" s="7"/>
      <c r="AY193" s="7"/>
      <c r="AZ193" s="143"/>
      <c r="BA193" s="11"/>
      <c r="BB193" s="11"/>
      <c r="BC193" s="11"/>
      <c r="BD193" s="11"/>
      <c r="BE193" s="11"/>
      <c r="BF193" s="11"/>
      <c r="BG193" s="11"/>
      <c r="BH193" s="11"/>
      <c r="BI193" s="11"/>
      <c r="BJ193" s="11"/>
    </row>
    <row r="194" spans="1:62" ht="93" customHeight="1" x14ac:dyDescent="0.3">
      <c r="A194" s="1"/>
      <c r="B194" s="1"/>
      <c r="C194" s="1"/>
      <c r="D194" s="1"/>
      <c r="E194" s="1"/>
      <c r="F194" s="153"/>
      <c r="G194" s="1"/>
      <c r="H194" s="1"/>
      <c r="I194" s="1"/>
      <c r="J194" s="1"/>
      <c r="K194" s="1"/>
      <c r="L194" s="1"/>
      <c r="M194" s="1"/>
      <c r="N194" s="1"/>
      <c r="O194" s="5"/>
      <c r="P194" s="5"/>
      <c r="Q194" s="5"/>
      <c r="R194" s="5"/>
      <c r="S194" s="5"/>
      <c r="T194" s="5"/>
      <c r="U194" s="141"/>
      <c r="V194" s="142"/>
      <c r="W194" s="142"/>
      <c r="X194" s="142"/>
      <c r="Y194" s="142"/>
      <c r="Z194" s="142"/>
      <c r="AA194" s="142"/>
      <c r="AB194" s="142"/>
      <c r="AC194" s="142"/>
      <c r="AD194" s="142"/>
      <c r="AE194" s="142"/>
      <c r="AF194" s="142"/>
      <c r="AG194" s="142"/>
      <c r="AH194" s="142"/>
      <c r="AI194" s="142"/>
      <c r="AJ194" s="142"/>
      <c r="AK194" s="142"/>
      <c r="AL194" s="7"/>
      <c r="AM194" s="7"/>
      <c r="AN194" s="7"/>
      <c r="AO194" s="7"/>
      <c r="AP194" s="7"/>
      <c r="AQ194" s="7"/>
      <c r="AR194" s="7"/>
      <c r="AS194" s="7"/>
      <c r="AT194" s="7"/>
      <c r="AU194" s="7"/>
      <c r="AV194" s="7"/>
      <c r="AW194" s="7"/>
      <c r="AX194" s="7"/>
      <c r="AY194" s="7"/>
      <c r="AZ194" s="143"/>
      <c r="BA194" s="11"/>
      <c r="BB194" s="11"/>
      <c r="BC194" s="11"/>
      <c r="BD194" s="11"/>
      <c r="BE194" s="11"/>
      <c r="BF194" s="11"/>
      <c r="BG194" s="11"/>
      <c r="BH194" s="11"/>
      <c r="BI194" s="11"/>
      <c r="BJ194" s="11"/>
    </row>
    <row r="195" spans="1:62" ht="93" customHeight="1" x14ac:dyDescent="0.3">
      <c r="A195" s="1"/>
      <c r="B195" s="1"/>
      <c r="C195" s="1"/>
      <c r="D195" s="1"/>
      <c r="E195" s="1"/>
      <c r="F195" s="153"/>
      <c r="G195" s="1"/>
      <c r="H195" s="1"/>
      <c r="I195" s="1"/>
      <c r="J195" s="1"/>
      <c r="K195" s="1"/>
      <c r="L195" s="1"/>
      <c r="M195" s="1"/>
      <c r="N195" s="1"/>
      <c r="O195" s="5"/>
      <c r="P195" s="5"/>
      <c r="Q195" s="5"/>
      <c r="R195" s="5"/>
      <c r="S195" s="5"/>
      <c r="T195" s="5"/>
      <c r="U195" s="141"/>
      <c r="V195" s="142"/>
      <c r="W195" s="142"/>
      <c r="X195" s="142"/>
      <c r="Y195" s="142"/>
      <c r="Z195" s="142"/>
      <c r="AA195" s="142"/>
      <c r="AB195" s="142"/>
      <c r="AC195" s="142"/>
      <c r="AD195" s="142"/>
      <c r="AE195" s="142"/>
      <c r="AF195" s="142"/>
      <c r="AG195" s="142"/>
      <c r="AH195" s="142"/>
      <c r="AI195" s="142"/>
      <c r="AJ195" s="142"/>
      <c r="AK195" s="142"/>
      <c r="AL195" s="7"/>
      <c r="AM195" s="7"/>
      <c r="AN195" s="7"/>
      <c r="AO195" s="7"/>
      <c r="AP195" s="7"/>
      <c r="AQ195" s="7"/>
      <c r="AR195" s="7"/>
      <c r="AS195" s="7"/>
      <c r="AT195" s="7"/>
      <c r="AU195" s="7"/>
      <c r="AV195" s="7"/>
      <c r="AW195" s="7"/>
      <c r="AX195" s="7"/>
      <c r="AY195" s="7"/>
      <c r="AZ195" s="143"/>
      <c r="BA195" s="11"/>
      <c r="BB195" s="11"/>
      <c r="BC195" s="11"/>
      <c r="BD195" s="11"/>
      <c r="BE195" s="11"/>
      <c r="BF195" s="11"/>
      <c r="BG195" s="11"/>
      <c r="BH195" s="11"/>
      <c r="BI195" s="11"/>
      <c r="BJ195" s="11"/>
    </row>
    <row r="196" spans="1:62" ht="93" customHeight="1" x14ac:dyDescent="0.3">
      <c r="A196" s="1"/>
      <c r="B196" s="1"/>
      <c r="C196" s="1"/>
      <c r="D196" s="1"/>
      <c r="E196" s="1"/>
      <c r="F196" s="153"/>
      <c r="G196" s="1"/>
      <c r="H196" s="1"/>
      <c r="I196" s="1"/>
      <c r="J196" s="1"/>
      <c r="K196" s="1"/>
      <c r="L196" s="1"/>
      <c r="M196" s="1"/>
      <c r="N196" s="1"/>
      <c r="O196" s="5"/>
      <c r="P196" s="5"/>
      <c r="Q196" s="5"/>
      <c r="R196" s="5"/>
      <c r="S196" s="5"/>
      <c r="T196" s="5"/>
      <c r="U196" s="141"/>
      <c r="V196" s="142"/>
      <c r="W196" s="142"/>
      <c r="X196" s="142"/>
      <c r="Y196" s="142"/>
      <c r="Z196" s="142"/>
      <c r="AA196" s="142"/>
      <c r="AB196" s="142"/>
      <c r="AC196" s="142"/>
      <c r="AD196" s="142"/>
      <c r="AE196" s="142"/>
      <c r="AF196" s="142"/>
      <c r="AG196" s="142"/>
      <c r="AH196" s="142"/>
      <c r="AI196" s="142"/>
      <c r="AJ196" s="142"/>
      <c r="AK196" s="142"/>
      <c r="AL196" s="7"/>
      <c r="AM196" s="7"/>
      <c r="AN196" s="7"/>
      <c r="AO196" s="7"/>
      <c r="AP196" s="7"/>
      <c r="AQ196" s="7"/>
      <c r="AR196" s="7"/>
      <c r="AS196" s="7"/>
      <c r="AT196" s="7"/>
      <c r="AU196" s="7"/>
      <c r="AV196" s="7"/>
      <c r="AW196" s="7"/>
      <c r="AX196" s="7"/>
      <c r="AY196" s="7"/>
      <c r="AZ196" s="143"/>
      <c r="BA196" s="11"/>
      <c r="BB196" s="11"/>
      <c r="BC196" s="11"/>
      <c r="BD196" s="11"/>
      <c r="BE196" s="11"/>
      <c r="BF196" s="11"/>
      <c r="BG196" s="11"/>
      <c r="BH196" s="11"/>
      <c r="BI196" s="11"/>
      <c r="BJ196" s="11"/>
    </row>
    <row r="197" spans="1:62" ht="93" customHeight="1" x14ac:dyDescent="0.3">
      <c r="A197" s="1"/>
      <c r="B197" s="1"/>
      <c r="C197" s="1"/>
      <c r="D197" s="1"/>
      <c r="E197" s="1"/>
      <c r="F197" s="153"/>
      <c r="G197" s="1"/>
      <c r="H197" s="1"/>
      <c r="I197" s="1"/>
      <c r="J197" s="1"/>
      <c r="K197" s="1"/>
      <c r="L197" s="1"/>
      <c r="M197" s="1"/>
      <c r="N197" s="1"/>
      <c r="O197" s="5"/>
      <c r="P197" s="5"/>
      <c r="Q197" s="5"/>
      <c r="R197" s="5"/>
      <c r="S197" s="5"/>
      <c r="T197" s="5"/>
      <c r="U197" s="141"/>
      <c r="V197" s="142"/>
      <c r="W197" s="142"/>
      <c r="X197" s="142"/>
      <c r="Y197" s="142"/>
      <c r="Z197" s="142"/>
      <c r="AA197" s="142"/>
      <c r="AB197" s="142"/>
      <c r="AC197" s="142"/>
      <c r="AD197" s="142"/>
      <c r="AE197" s="142"/>
      <c r="AF197" s="142"/>
      <c r="AG197" s="142"/>
      <c r="AH197" s="142"/>
      <c r="AI197" s="142"/>
      <c r="AJ197" s="142"/>
      <c r="AK197" s="142"/>
      <c r="AL197" s="7"/>
      <c r="AM197" s="7"/>
      <c r="AN197" s="7"/>
      <c r="AO197" s="7"/>
      <c r="AP197" s="7"/>
      <c r="AQ197" s="7"/>
      <c r="AR197" s="7"/>
      <c r="AS197" s="7"/>
      <c r="AT197" s="7"/>
      <c r="AU197" s="7"/>
      <c r="AV197" s="7"/>
      <c r="AW197" s="7"/>
      <c r="AX197" s="7"/>
      <c r="AY197" s="7"/>
      <c r="AZ197" s="143"/>
      <c r="BA197" s="11"/>
      <c r="BB197" s="11"/>
      <c r="BC197" s="11"/>
      <c r="BD197" s="11"/>
      <c r="BE197" s="11"/>
      <c r="BF197" s="11"/>
      <c r="BG197" s="11"/>
      <c r="BH197" s="11"/>
      <c r="BI197" s="11"/>
      <c r="BJ197" s="11"/>
    </row>
    <row r="198" spans="1:62" ht="93" customHeight="1" x14ac:dyDescent="0.3">
      <c r="A198" s="1"/>
      <c r="B198" s="1"/>
      <c r="C198" s="1"/>
      <c r="D198" s="1"/>
      <c r="E198" s="1"/>
      <c r="F198" s="153"/>
      <c r="G198" s="1"/>
      <c r="H198" s="1"/>
      <c r="I198" s="1"/>
      <c r="J198" s="1"/>
      <c r="K198" s="1"/>
      <c r="L198" s="1"/>
      <c r="M198" s="1"/>
      <c r="N198" s="1"/>
      <c r="O198" s="5"/>
      <c r="P198" s="5"/>
      <c r="Q198" s="5"/>
      <c r="R198" s="5"/>
      <c r="S198" s="5"/>
      <c r="T198" s="5"/>
      <c r="U198" s="141"/>
      <c r="V198" s="142"/>
      <c r="W198" s="142"/>
      <c r="X198" s="142"/>
      <c r="Y198" s="142"/>
      <c r="Z198" s="142"/>
      <c r="AA198" s="142"/>
      <c r="AB198" s="142"/>
      <c r="AC198" s="142"/>
      <c r="AD198" s="142"/>
      <c r="AE198" s="142"/>
      <c r="AF198" s="142"/>
      <c r="AG198" s="142"/>
      <c r="AH198" s="142"/>
      <c r="AI198" s="142"/>
      <c r="AJ198" s="142"/>
      <c r="AK198" s="142"/>
      <c r="AL198" s="7"/>
      <c r="AM198" s="7"/>
      <c r="AN198" s="7"/>
      <c r="AO198" s="7"/>
      <c r="AP198" s="7"/>
      <c r="AQ198" s="7"/>
      <c r="AR198" s="7"/>
      <c r="AS198" s="7"/>
      <c r="AT198" s="7"/>
      <c r="AU198" s="7"/>
      <c r="AV198" s="7"/>
      <c r="AW198" s="7"/>
      <c r="AX198" s="7"/>
      <c r="AY198" s="7"/>
      <c r="AZ198" s="143"/>
      <c r="BA198" s="11"/>
      <c r="BB198" s="11"/>
      <c r="BC198" s="11"/>
      <c r="BD198" s="11"/>
      <c r="BE198" s="11"/>
      <c r="BF198" s="11"/>
      <c r="BG198" s="11"/>
      <c r="BH198" s="11"/>
      <c r="BI198" s="11"/>
      <c r="BJ198" s="11"/>
    </row>
    <row r="199" spans="1:62" ht="93" customHeight="1" x14ac:dyDescent="0.3">
      <c r="A199" s="1"/>
      <c r="B199" s="1"/>
      <c r="C199" s="1"/>
      <c r="D199" s="1"/>
      <c r="E199" s="1"/>
      <c r="F199" s="153"/>
      <c r="G199" s="1"/>
      <c r="H199" s="1"/>
      <c r="I199" s="1"/>
      <c r="J199" s="1"/>
      <c r="K199" s="1"/>
      <c r="L199" s="1"/>
      <c r="M199" s="1"/>
      <c r="N199" s="1"/>
      <c r="O199" s="5"/>
      <c r="P199" s="5"/>
      <c r="Q199" s="5"/>
      <c r="R199" s="5"/>
      <c r="S199" s="5"/>
      <c r="T199" s="5"/>
      <c r="U199" s="141"/>
      <c r="V199" s="142"/>
      <c r="W199" s="142"/>
      <c r="X199" s="142"/>
      <c r="Y199" s="142"/>
      <c r="Z199" s="142"/>
      <c r="AA199" s="142"/>
      <c r="AB199" s="142"/>
      <c r="AC199" s="142"/>
      <c r="AD199" s="142"/>
      <c r="AE199" s="142"/>
      <c r="AF199" s="142"/>
      <c r="AG199" s="142"/>
      <c r="AH199" s="142"/>
      <c r="AI199" s="142"/>
      <c r="AJ199" s="142"/>
      <c r="AK199" s="142"/>
      <c r="AL199" s="7"/>
      <c r="AM199" s="7"/>
      <c r="AN199" s="7"/>
      <c r="AO199" s="7"/>
      <c r="AP199" s="7"/>
      <c r="AQ199" s="7"/>
      <c r="AR199" s="7"/>
      <c r="AS199" s="7"/>
      <c r="AT199" s="7"/>
      <c r="AU199" s="7"/>
      <c r="AV199" s="7"/>
      <c r="AW199" s="7"/>
      <c r="AX199" s="7"/>
      <c r="AY199" s="7"/>
      <c r="AZ199" s="143"/>
      <c r="BA199" s="11"/>
      <c r="BB199" s="11"/>
      <c r="BC199" s="11"/>
      <c r="BD199" s="11"/>
      <c r="BE199" s="11"/>
      <c r="BF199" s="11"/>
      <c r="BG199" s="11"/>
      <c r="BH199" s="11"/>
      <c r="BI199" s="11"/>
      <c r="BJ199" s="11"/>
    </row>
    <row r="200" spans="1:62" ht="93" customHeight="1" x14ac:dyDescent="0.3">
      <c r="A200" s="1"/>
      <c r="B200" s="1"/>
      <c r="C200" s="1"/>
      <c r="D200" s="1"/>
      <c r="E200" s="1"/>
      <c r="F200" s="153"/>
      <c r="G200" s="1"/>
      <c r="H200" s="1"/>
      <c r="I200" s="1"/>
      <c r="J200" s="1"/>
      <c r="K200" s="1"/>
      <c r="L200" s="1"/>
      <c r="M200" s="1"/>
      <c r="N200" s="1"/>
      <c r="O200" s="5"/>
      <c r="P200" s="5"/>
      <c r="Q200" s="5"/>
      <c r="R200" s="5"/>
      <c r="S200" s="5"/>
      <c r="T200" s="5"/>
      <c r="U200" s="141"/>
      <c r="V200" s="142"/>
      <c r="W200" s="142"/>
      <c r="X200" s="142"/>
      <c r="Y200" s="142"/>
      <c r="Z200" s="142"/>
      <c r="AA200" s="142"/>
      <c r="AB200" s="142"/>
      <c r="AC200" s="142"/>
      <c r="AD200" s="142"/>
      <c r="AE200" s="142"/>
      <c r="AF200" s="142"/>
      <c r="AG200" s="142"/>
      <c r="AH200" s="142"/>
      <c r="AI200" s="142"/>
      <c r="AJ200" s="142"/>
      <c r="AK200" s="142"/>
      <c r="AL200" s="7"/>
      <c r="AM200" s="7"/>
      <c r="AN200" s="7"/>
      <c r="AO200" s="7"/>
      <c r="AP200" s="7"/>
      <c r="AQ200" s="7"/>
      <c r="AR200" s="7"/>
      <c r="AS200" s="7"/>
      <c r="AT200" s="7"/>
      <c r="AU200" s="7"/>
      <c r="AV200" s="7"/>
      <c r="AW200" s="7"/>
      <c r="AX200" s="7"/>
      <c r="AY200" s="7"/>
      <c r="AZ200" s="143"/>
      <c r="BA200" s="11"/>
      <c r="BB200" s="11"/>
      <c r="BC200" s="11"/>
      <c r="BD200" s="11"/>
      <c r="BE200" s="11"/>
      <c r="BF200" s="11"/>
      <c r="BG200" s="11"/>
      <c r="BH200" s="11"/>
      <c r="BI200" s="11"/>
      <c r="BJ200" s="11"/>
    </row>
    <row r="201" spans="1:62" ht="93" customHeight="1" x14ac:dyDescent="0.3">
      <c r="A201" s="1"/>
      <c r="B201" s="1"/>
      <c r="C201" s="1"/>
      <c r="D201" s="1"/>
      <c r="E201" s="1"/>
      <c r="F201" s="153"/>
      <c r="G201" s="1"/>
      <c r="H201" s="1"/>
      <c r="I201" s="1"/>
      <c r="J201" s="1"/>
      <c r="K201" s="1"/>
      <c r="L201" s="1"/>
      <c r="M201" s="1"/>
      <c r="N201" s="1"/>
      <c r="O201" s="5"/>
      <c r="P201" s="5"/>
      <c r="Q201" s="5"/>
      <c r="R201" s="5"/>
      <c r="S201" s="5"/>
      <c r="T201" s="5"/>
      <c r="U201" s="141"/>
      <c r="V201" s="142"/>
      <c r="W201" s="142"/>
      <c r="X201" s="142"/>
      <c r="Y201" s="142"/>
      <c r="Z201" s="142"/>
      <c r="AA201" s="142"/>
      <c r="AB201" s="142"/>
      <c r="AC201" s="142"/>
      <c r="AD201" s="142"/>
      <c r="AE201" s="142"/>
      <c r="AF201" s="142"/>
      <c r="AG201" s="142"/>
      <c r="AH201" s="142"/>
      <c r="AI201" s="142"/>
      <c r="AJ201" s="142"/>
      <c r="AK201" s="142"/>
      <c r="AL201" s="7"/>
      <c r="AM201" s="7"/>
      <c r="AN201" s="7"/>
      <c r="AO201" s="7"/>
      <c r="AP201" s="7"/>
      <c r="AQ201" s="7"/>
      <c r="AR201" s="7"/>
      <c r="AS201" s="7"/>
      <c r="AT201" s="7"/>
      <c r="AU201" s="7"/>
      <c r="AV201" s="7"/>
      <c r="AW201" s="7"/>
      <c r="AX201" s="7"/>
      <c r="AY201" s="7"/>
      <c r="AZ201" s="143"/>
      <c r="BA201" s="11"/>
      <c r="BB201" s="11"/>
      <c r="BC201" s="11"/>
      <c r="BD201" s="11"/>
      <c r="BE201" s="11"/>
      <c r="BF201" s="11"/>
      <c r="BG201" s="11"/>
      <c r="BH201" s="11"/>
      <c r="BI201" s="11"/>
      <c r="BJ201" s="11"/>
    </row>
    <row r="202" spans="1:62" ht="93" customHeight="1" x14ac:dyDescent="0.3">
      <c r="A202" s="1"/>
      <c r="B202" s="1"/>
      <c r="C202" s="1"/>
      <c r="D202" s="1"/>
      <c r="E202" s="1"/>
      <c r="F202" s="153"/>
      <c r="G202" s="1"/>
      <c r="H202" s="1"/>
      <c r="I202" s="1"/>
      <c r="J202" s="1"/>
      <c r="K202" s="1"/>
      <c r="L202" s="1"/>
      <c r="M202" s="1"/>
      <c r="N202" s="1"/>
      <c r="O202" s="5"/>
      <c r="P202" s="5"/>
      <c r="Q202" s="5"/>
      <c r="R202" s="5"/>
      <c r="S202" s="5"/>
      <c r="T202" s="5"/>
      <c r="U202" s="141"/>
      <c r="V202" s="142"/>
      <c r="W202" s="142"/>
      <c r="X202" s="142"/>
      <c r="Y202" s="142"/>
      <c r="Z202" s="142"/>
      <c r="AA202" s="142"/>
      <c r="AB202" s="142"/>
      <c r="AC202" s="142"/>
      <c r="AD202" s="142"/>
      <c r="AE202" s="142"/>
      <c r="AF202" s="142"/>
      <c r="AG202" s="142"/>
      <c r="AH202" s="142"/>
      <c r="AI202" s="142"/>
      <c r="AJ202" s="142"/>
      <c r="AK202" s="142"/>
      <c r="AL202" s="7"/>
      <c r="AM202" s="7"/>
      <c r="AN202" s="7"/>
      <c r="AO202" s="7"/>
      <c r="AP202" s="7"/>
      <c r="AQ202" s="7"/>
      <c r="AR202" s="7"/>
      <c r="AS202" s="7"/>
      <c r="AT202" s="7"/>
      <c r="AU202" s="7"/>
      <c r="AV202" s="7"/>
      <c r="AW202" s="7"/>
      <c r="AX202" s="7"/>
      <c r="AY202" s="7"/>
      <c r="AZ202" s="143"/>
      <c r="BA202" s="11"/>
      <c r="BB202" s="11"/>
      <c r="BC202" s="11"/>
      <c r="BD202" s="11"/>
      <c r="BE202" s="11"/>
      <c r="BF202" s="11"/>
      <c r="BG202" s="11"/>
      <c r="BH202" s="11"/>
      <c r="BI202" s="11"/>
      <c r="BJ202" s="11"/>
    </row>
    <row r="203" spans="1:62" ht="93" customHeight="1" x14ac:dyDescent="0.3">
      <c r="A203" s="1"/>
      <c r="B203" s="1"/>
      <c r="C203" s="1"/>
      <c r="D203" s="1"/>
      <c r="E203" s="1"/>
      <c r="F203" s="153"/>
      <c r="G203" s="1"/>
      <c r="H203" s="1"/>
      <c r="I203" s="1"/>
      <c r="J203" s="1"/>
      <c r="K203" s="1"/>
      <c r="L203" s="1"/>
      <c r="M203" s="1"/>
      <c r="N203" s="1"/>
      <c r="O203" s="5"/>
      <c r="P203" s="5"/>
      <c r="Q203" s="5"/>
      <c r="R203" s="5"/>
      <c r="S203" s="5"/>
      <c r="T203" s="5"/>
      <c r="U203" s="141"/>
      <c r="V203" s="142"/>
      <c r="W203" s="142"/>
      <c r="X203" s="142"/>
      <c r="Y203" s="142"/>
      <c r="Z203" s="142"/>
      <c r="AA203" s="142"/>
      <c r="AB203" s="142"/>
      <c r="AC203" s="142"/>
      <c r="AD203" s="142"/>
      <c r="AE203" s="142"/>
      <c r="AF203" s="142"/>
      <c r="AG203" s="142"/>
      <c r="AH203" s="142"/>
      <c r="AI203" s="142"/>
      <c r="AJ203" s="142"/>
      <c r="AK203" s="142"/>
      <c r="AL203" s="7"/>
      <c r="AM203" s="7"/>
      <c r="AN203" s="7"/>
      <c r="AO203" s="7"/>
      <c r="AP203" s="7"/>
      <c r="AQ203" s="7"/>
      <c r="AR203" s="7"/>
      <c r="AS203" s="7"/>
      <c r="AT203" s="7"/>
      <c r="AU203" s="7"/>
      <c r="AV203" s="7"/>
      <c r="AW203" s="7"/>
      <c r="AX203" s="7"/>
      <c r="AY203" s="7"/>
      <c r="AZ203" s="143"/>
      <c r="BA203" s="11"/>
      <c r="BB203" s="11"/>
      <c r="BC203" s="11"/>
      <c r="BD203" s="11"/>
      <c r="BE203" s="11"/>
      <c r="BF203" s="11"/>
      <c r="BG203" s="11"/>
      <c r="BH203" s="11"/>
      <c r="BI203" s="11"/>
      <c r="BJ203" s="11"/>
    </row>
    <row r="204" spans="1:62" ht="93" customHeight="1" x14ac:dyDescent="0.3">
      <c r="A204" s="1"/>
      <c r="B204" s="1"/>
      <c r="C204" s="1"/>
      <c r="D204" s="1"/>
      <c r="E204" s="1"/>
      <c r="F204" s="153"/>
      <c r="G204" s="1"/>
      <c r="H204" s="1"/>
      <c r="I204" s="1"/>
      <c r="J204" s="1"/>
      <c r="K204" s="1"/>
      <c r="L204" s="1"/>
      <c r="M204" s="1"/>
      <c r="N204" s="1"/>
      <c r="O204" s="5"/>
      <c r="P204" s="5"/>
      <c r="Q204" s="5"/>
      <c r="R204" s="5"/>
      <c r="S204" s="5"/>
      <c r="T204" s="5"/>
      <c r="U204" s="141"/>
      <c r="V204" s="142"/>
      <c r="W204" s="142"/>
      <c r="X204" s="142"/>
      <c r="Y204" s="142"/>
      <c r="Z204" s="142"/>
      <c r="AA204" s="142"/>
      <c r="AB204" s="142"/>
      <c r="AC204" s="142"/>
      <c r="AD204" s="142"/>
      <c r="AE204" s="142"/>
      <c r="AF204" s="142"/>
      <c r="AG204" s="142"/>
      <c r="AH204" s="142"/>
      <c r="AI204" s="142"/>
      <c r="AJ204" s="142"/>
      <c r="AK204" s="142"/>
      <c r="AL204" s="7"/>
      <c r="AM204" s="7"/>
      <c r="AN204" s="7"/>
      <c r="AO204" s="7"/>
      <c r="AP204" s="7"/>
      <c r="AQ204" s="7"/>
      <c r="AR204" s="7"/>
      <c r="AS204" s="7"/>
      <c r="AT204" s="7"/>
      <c r="AU204" s="7"/>
      <c r="AV204" s="7"/>
      <c r="AW204" s="7"/>
      <c r="AX204" s="7"/>
      <c r="AY204" s="7"/>
      <c r="AZ204" s="143"/>
      <c r="BA204" s="11"/>
      <c r="BB204" s="11"/>
      <c r="BC204" s="11"/>
      <c r="BD204" s="11"/>
      <c r="BE204" s="11"/>
      <c r="BF204" s="11"/>
      <c r="BG204" s="11"/>
      <c r="BH204" s="11"/>
      <c r="BI204" s="11"/>
      <c r="BJ204" s="11"/>
    </row>
    <row r="205" spans="1:62" ht="93" customHeight="1" x14ac:dyDescent="0.3">
      <c r="A205" s="1"/>
      <c r="B205" s="1"/>
      <c r="C205" s="1"/>
      <c r="D205" s="1"/>
      <c r="E205" s="1"/>
      <c r="F205" s="153"/>
      <c r="G205" s="1"/>
      <c r="H205" s="1"/>
      <c r="I205" s="1"/>
      <c r="J205" s="1"/>
      <c r="K205" s="1"/>
      <c r="L205" s="1"/>
      <c r="M205" s="1"/>
      <c r="N205" s="1"/>
      <c r="O205" s="5"/>
      <c r="P205" s="5"/>
      <c r="Q205" s="5"/>
      <c r="R205" s="5"/>
      <c r="S205" s="5"/>
      <c r="T205" s="5"/>
      <c r="U205" s="141"/>
      <c r="V205" s="142"/>
      <c r="W205" s="142"/>
      <c r="X205" s="142"/>
      <c r="Y205" s="142"/>
      <c r="Z205" s="142"/>
      <c r="AA205" s="142"/>
      <c r="AB205" s="142"/>
      <c r="AC205" s="142"/>
      <c r="AD205" s="142"/>
      <c r="AE205" s="142"/>
      <c r="AF205" s="142"/>
      <c r="AG205" s="142"/>
      <c r="AH205" s="142"/>
      <c r="AI205" s="142"/>
      <c r="AJ205" s="142"/>
      <c r="AK205" s="142"/>
      <c r="AL205" s="7"/>
      <c r="AM205" s="7"/>
      <c r="AN205" s="7"/>
      <c r="AO205" s="7"/>
      <c r="AP205" s="7"/>
      <c r="AQ205" s="7"/>
      <c r="AR205" s="7"/>
      <c r="AS205" s="7"/>
      <c r="AT205" s="7"/>
      <c r="AU205" s="7"/>
      <c r="AV205" s="7"/>
      <c r="AW205" s="7"/>
      <c r="AX205" s="7"/>
      <c r="AY205" s="7"/>
      <c r="AZ205" s="143"/>
      <c r="BA205" s="11"/>
      <c r="BB205" s="11"/>
      <c r="BC205" s="11"/>
      <c r="BD205" s="11"/>
      <c r="BE205" s="11"/>
      <c r="BF205" s="11"/>
      <c r="BG205" s="11"/>
      <c r="BH205" s="11"/>
      <c r="BI205" s="11"/>
      <c r="BJ205" s="11"/>
    </row>
    <row r="206" spans="1:62" ht="93" customHeight="1" x14ac:dyDescent="0.3">
      <c r="A206" s="1"/>
      <c r="B206" s="1"/>
      <c r="C206" s="1"/>
      <c r="D206" s="1"/>
      <c r="E206" s="1"/>
      <c r="F206" s="153"/>
      <c r="G206" s="1"/>
      <c r="H206" s="1"/>
      <c r="I206" s="1"/>
      <c r="J206" s="1"/>
      <c r="K206" s="1"/>
      <c r="L206" s="1"/>
      <c r="M206" s="1"/>
      <c r="N206" s="1"/>
      <c r="O206" s="5"/>
      <c r="P206" s="5"/>
      <c r="Q206" s="5"/>
      <c r="R206" s="5"/>
      <c r="S206" s="5"/>
      <c r="T206" s="5"/>
      <c r="U206" s="141"/>
      <c r="V206" s="142"/>
      <c r="W206" s="142"/>
      <c r="X206" s="142"/>
      <c r="Y206" s="142"/>
      <c r="Z206" s="142"/>
      <c r="AA206" s="142"/>
      <c r="AB206" s="142"/>
      <c r="AC206" s="142"/>
      <c r="AD206" s="142"/>
      <c r="AE206" s="142"/>
      <c r="AF206" s="142"/>
      <c r="AG206" s="142"/>
      <c r="AH206" s="142"/>
      <c r="AI206" s="142"/>
      <c r="AJ206" s="142"/>
      <c r="AK206" s="142"/>
      <c r="AL206" s="7"/>
      <c r="AM206" s="7"/>
      <c r="AN206" s="7"/>
      <c r="AO206" s="7"/>
      <c r="AP206" s="7"/>
      <c r="AQ206" s="7"/>
      <c r="AR206" s="7"/>
      <c r="AS206" s="7"/>
      <c r="AT206" s="7"/>
      <c r="AU206" s="7"/>
      <c r="AV206" s="7"/>
      <c r="AW206" s="7"/>
      <c r="AX206" s="7"/>
      <c r="AY206" s="7"/>
      <c r="AZ206" s="143"/>
      <c r="BA206" s="11"/>
      <c r="BB206" s="11"/>
      <c r="BC206" s="11"/>
      <c r="BD206" s="11"/>
      <c r="BE206" s="11"/>
      <c r="BF206" s="11"/>
      <c r="BG206" s="11"/>
      <c r="BH206" s="11"/>
      <c r="BI206" s="11"/>
      <c r="BJ206" s="11"/>
    </row>
    <row r="207" spans="1:62" ht="93" customHeight="1" x14ac:dyDescent="0.3">
      <c r="A207" s="1"/>
      <c r="B207" s="1"/>
      <c r="C207" s="1"/>
      <c r="D207" s="1"/>
      <c r="E207" s="1"/>
      <c r="F207" s="153"/>
      <c r="G207" s="1"/>
      <c r="H207" s="1"/>
      <c r="I207" s="1"/>
      <c r="J207" s="1"/>
      <c r="K207" s="1"/>
      <c r="L207" s="1"/>
      <c r="M207" s="1"/>
      <c r="N207" s="1"/>
      <c r="O207" s="5"/>
      <c r="P207" s="5"/>
      <c r="Q207" s="5"/>
      <c r="R207" s="5"/>
      <c r="S207" s="5"/>
      <c r="T207" s="5"/>
      <c r="U207" s="141"/>
      <c r="V207" s="142"/>
      <c r="W207" s="142"/>
      <c r="X207" s="142"/>
      <c r="Y207" s="142"/>
      <c r="Z207" s="142"/>
      <c r="AA207" s="142"/>
      <c r="AB207" s="142"/>
      <c r="AC207" s="142"/>
      <c r="AD207" s="142"/>
      <c r="AE207" s="142"/>
      <c r="AF207" s="142"/>
      <c r="AG207" s="142"/>
      <c r="AH207" s="142"/>
      <c r="AI207" s="142"/>
      <c r="AJ207" s="142"/>
      <c r="AK207" s="142"/>
      <c r="AL207" s="7"/>
      <c r="AM207" s="7"/>
      <c r="AN207" s="7"/>
      <c r="AO207" s="7"/>
      <c r="AP207" s="7"/>
      <c r="AQ207" s="7"/>
      <c r="AR207" s="7"/>
      <c r="AS207" s="7"/>
      <c r="AT207" s="7"/>
      <c r="AU207" s="7"/>
      <c r="AV207" s="7"/>
      <c r="AW207" s="7"/>
      <c r="AX207" s="7"/>
      <c r="AY207" s="7"/>
      <c r="AZ207" s="143"/>
      <c r="BA207" s="11"/>
      <c r="BB207" s="11"/>
      <c r="BC207" s="11"/>
      <c r="BD207" s="11"/>
      <c r="BE207" s="11"/>
      <c r="BF207" s="11"/>
      <c r="BG207" s="11"/>
      <c r="BH207" s="11"/>
      <c r="BI207" s="11"/>
      <c r="BJ207" s="11"/>
    </row>
    <row r="208" spans="1:62" ht="93" customHeight="1" x14ac:dyDescent="0.3">
      <c r="A208" s="1"/>
      <c r="B208" s="1"/>
      <c r="C208" s="1"/>
      <c r="D208" s="1"/>
      <c r="E208" s="1"/>
      <c r="F208" s="153"/>
      <c r="G208" s="1"/>
      <c r="H208" s="1"/>
      <c r="I208" s="1"/>
      <c r="J208" s="1"/>
      <c r="K208" s="1"/>
      <c r="L208" s="1"/>
      <c r="M208" s="1"/>
      <c r="N208" s="1"/>
      <c r="O208" s="5"/>
      <c r="P208" s="5"/>
      <c r="Q208" s="5"/>
      <c r="R208" s="5"/>
      <c r="S208" s="5"/>
      <c r="T208" s="5"/>
      <c r="U208" s="141"/>
      <c r="V208" s="142"/>
      <c r="W208" s="142"/>
      <c r="X208" s="142"/>
      <c r="Y208" s="142"/>
      <c r="Z208" s="142"/>
      <c r="AA208" s="142"/>
      <c r="AB208" s="142"/>
      <c r="AC208" s="142"/>
      <c r="AD208" s="142"/>
      <c r="AE208" s="142"/>
      <c r="AF208" s="142"/>
      <c r="AG208" s="142"/>
      <c r="AH208" s="142"/>
      <c r="AI208" s="142"/>
      <c r="AJ208" s="142"/>
      <c r="AK208" s="142"/>
      <c r="AL208" s="7"/>
      <c r="AM208" s="7"/>
      <c r="AN208" s="7"/>
      <c r="AO208" s="7"/>
      <c r="AP208" s="7"/>
      <c r="AQ208" s="7"/>
      <c r="AR208" s="7"/>
      <c r="AS208" s="7"/>
      <c r="AT208" s="7"/>
      <c r="AU208" s="7"/>
      <c r="AV208" s="7"/>
      <c r="AW208" s="7"/>
      <c r="AX208" s="7"/>
      <c r="AY208" s="7"/>
      <c r="AZ208" s="143"/>
      <c r="BA208" s="11"/>
      <c r="BB208" s="11"/>
      <c r="BC208" s="11"/>
      <c r="BD208" s="11"/>
      <c r="BE208" s="11"/>
      <c r="BF208" s="11"/>
      <c r="BG208" s="11"/>
      <c r="BH208" s="11"/>
      <c r="BI208" s="11"/>
      <c r="BJ208" s="11"/>
    </row>
    <row r="209" spans="1:62" ht="93" customHeight="1" x14ac:dyDescent="0.3">
      <c r="A209" s="1"/>
      <c r="B209" s="1"/>
      <c r="C209" s="1"/>
      <c r="D209" s="1"/>
      <c r="E209" s="1"/>
      <c r="F209" s="153"/>
      <c r="G209" s="1"/>
      <c r="H209" s="1"/>
      <c r="I209" s="1"/>
      <c r="J209" s="1"/>
      <c r="K209" s="1"/>
      <c r="L209" s="1"/>
      <c r="M209" s="1"/>
      <c r="N209" s="1"/>
      <c r="O209" s="5"/>
      <c r="P209" s="5"/>
      <c r="Q209" s="5"/>
      <c r="R209" s="5"/>
      <c r="S209" s="5"/>
      <c r="T209" s="5"/>
      <c r="U209" s="141"/>
      <c r="V209" s="142"/>
      <c r="W209" s="142"/>
      <c r="X209" s="142"/>
      <c r="Y209" s="142"/>
      <c r="Z209" s="142"/>
      <c r="AA209" s="142"/>
      <c r="AB209" s="142"/>
      <c r="AC209" s="142"/>
      <c r="AD209" s="142"/>
      <c r="AE209" s="142"/>
      <c r="AF209" s="142"/>
      <c r="AG209" s="142"/>
      <c r="AH209" s="142"/>
      <c r="AI209" s="142"/>
      <c r="AJ209" s="142"/>
      <c r="AK209" s="142"/>
      <c r="AL209" s="7"/>
      <c r="AM209" s="7"/>
      <c r="AN209" s="7"/>
      <c r="AO209" s="7"/>
      <c r="AP209" s="7"/>
      <c r="AQ209" s="7"/>
      <c r="AR209" s="7"/>
      <c r="AS209" s="7"/>
      <c r="AT209" s="7"/>
      <c r="AU209" s="7"/>
      <c r="AV209" s="7"/>
      <c r="AW209" s="7"/>
      <c r="AX209" s="7"/>
      <c r="AY209" s="7"/>
      <c r="AZ209" s="143"/>
      <c r="BA209" s="11"/>
      <c r="BB209" s="11"/>
      <c r="BC209" s="11"/>
      <c r="BD209" s="11"/>
      <c r="BE209" s="11"/>
      <c r="BF209" s="11"/>
      <c r="BG209" s="11"/>
      <c r="BH209" s="11"/>
      <c r="BI209" s="11"/>
      <c r="BJ209" s="11"/>
    </row>
    <row r="210" spans="1:62" ht="93" customHeight="1" x14ac:dyDescent="0.3">
      <c r="A210" s="1"/>
      <c r="B210" s="1"/>
      <c r="C210" s="1"/>
      <c r="D210" s="1"/>
      <c r="E210" s="1"/>
      <c r="F210" s="153"/>
      <c r="G210" s="1"/>
      <c r="H210" s="1"/>
      <c r="I210" s="1"/>
      <c r="J210" s="1"/>
      <c r="K210" s="1"/>
      <c r="L210" s="1"/>
      <c r="M210" s="1"/>
      <c r="N210" s="1"/>
      <c r="O210" s="5"/>
      <c r="P210" s="5"/>
      <c r="Q210" s="5"/>
      <c r="R210" s="5"/>
      <c r="S210" s="5"/>
      <c r="T210" s="5"/>
      <c r="U210" s="141"/>
      <c r="V210" s="142"/>
      <c r="W210" s="142"/>
      <c r="X210" s="142"/>
      <c r="Y210" s="142"/>
      <c r="Z210" s="142"/>
      <c r="AA210" s="142"/>
      <c r="AB210" s="142"/>
      <c r="AC210" s="142"/>
      <c r="AD210" s="142"/>
      <c r="AE210" s="142"/>
      <c r="AF210" s="142"/>
      <c r="AG210" s="142"/>
      <c r="AH210" s="142"/>
      <c r="AI210" s="142"/>
      <c r="AJ210" s="142"/>
      <c r="AK210" s="142"/>
      <c r="AL210" s="7"/>
      <c r="AM210" s="7"/>
      <c r="AN210" s="7"/>
      <c r="AO210" s="7"/>
      <c r="AP210" s="7"/>
      <c r="AQ210" s="7"/>
      <c r="AR210" s="7"/>
      <c r="AS210" s="7"/>
      <c r="AT210" s="7"/>
      <c r="AU210" s="7"/>
      <c r="AV210" s="7"/>
      <c r="AW210" s="7"/>
      <c r="AX210" s="7"/>
      <c r="AY210" s="7"/>
      <c r="AZ210" s="143"/>
      <c r="BA210" s="11"/>
      <c r="BB210" s="11"/>
      <c r="BC210" s="11"/>
      <c r="BD210" s="11"/>
      <c r="BE210" s="11"/>
      <c r="BF210" s="11"/>
      <c r="BG210" s="11"/>
      <c r="BH210" s="11"/>
      <c r="BI210" s="11"/>
      <c r="BJ210" s="11"/>
    </row>
    <row r="211" spans="1:62" ht="93" customHeight="1" x14ac:dyDescent="0.3">
      <c r="A211" s="1"/>
      <c r="B211" s="1"/>
      <c r="C211" s="1"/>
      <c r="D211" s="1"/>
      <c r="E211" s="1"/>
      <c r="F211" s="153"/>
      <c r="G211" s="1"/>
      <c r="H211" s="1"/>
      <c r="I211" s="1"/>
      <c r="J211" s="1"/>
      <c r="K211" s="1"/>
      <c r="L211" s="1"/>
      <c r="M211" s="1"/>
      <c r="N211" s="1"/>
      <c r="O211" s="5"/>
      <c r="P211" s="5"/>
      <c r="Q211" s="5"/>
      <c r="R211" s="5"/>
      <c r="S211" s="5"/>
      <c r="T211" s="5"/>
      <c r="U211" s="141"/>
      <c r="V211" s="142"/>
      <c r="W211" s="142"/>
      <c r="X211" s="142"/>
      <c r="Y211" s="142"/>
      <c r="Z211" s="142"/>
      <c r="AA211" s="142"/>
      <c r="AB211" s="142"/>
      <c r="AC211" s="142"/>
      <c r="AD211" s="142"/>
      <c r="AE211" s="142"/>
      <c r="AF211" s="142"/>
      <c r="AG211" s="142"/>
      <c r="AH211" s="142"/>
      <c r="AI211" s="142"/>
      <c r="AJ211" s="142"/>
      <c r="AK211" s="142"/>
      <c r="AL211" s="7"/>
      <c r="AM211" s="7"/>
      <c r="AN211" s="7"/>
      <c r="AO211" s="7"/>
      <c r="AP211" s="7"/>
      <c r="AQ211" s="7"/>
      <c r="AR211" s="7"/>
      <c r="AS211" s="7"/>
      <c r="AT211" s="7"/>
      <c r="AU211" s="7"/>
      <c r="AV211" s="7"/>
      <c r="AW211" s="7"/>
      <c r="AX211" s="7"/>
      <c r="AY211" s="7"/>
      <c r="AZ211" s="143"/>
      <c r="BA211" s="11"/>
      <c r="BB211" s="11"/>
      <c r="BC211" s="11"/>
      <c r="BD211" s="11"/>
      <c r="BE211" s="11"/>
      <c r="BF211" s="11"/>
      <c r="BG211" s="11"/>
      <c r="BH211" s="11"/>
      <c r="BI211" s="11"/>
      <c r="BJ211" s="11"/>
    </row>
    <row r="212" spans="1:62" ht="93" customHeight="1" x14ac:dyDescent="0.3">
      <c r="A212" s="1"/>
      <c r="B212" s="1"/>
      <c r="C212" s="1"/>
      <c r="D212" s="1"/>
      <c r="E212" s="1"/>
      <c r="F212" s="153"/>
      <c r="G212" s="1"/>
      <c r="H212" s="1"/>
      <c r="I212" s="1"/>
      <c r="J212" s="1"/>
      <c r="K212" s="1"/>
      <c r="L212" s="1"/>
      <c r="M212" s="1"/>
      <c r="N212" s="1"/>
      <c r="O212" s="5"/>
      <c r="P212" s="5"/>
      <c r="Q212" s="5"/>
      <c r="R212" s="5"/>
      <c r="S212" s="5"/>
      <c r="T212" s="5"/>
      <c r="U212" s="141"/>
      <c r="V212" s="142"/>
      <c r="W212" s="142"/>
      <c r="X212" s="142"/>
      <c r="Y212" s="142"/>
      <c r="Z212" s="142"/>
      <c r="AA212" s="142"/>
      <c r="AB212" s="142"/>
      <c r="AC212" s="142"/>
      <c r="AD212" s="142"/>
      <c r="AE212" s="142"/>
      <c r="AF212" s="142"/>
      <c r="AG212" s="142"/>
      <c r="AH212" s="142"/>
      <c r="AI212" s="142"/>
      <c r="AJ212" s="142"/>
      <c r="AK212" s="142"/>
      <c r="AL212" s="7"/>
      <c r="AM212" s="7"/>
      <c r="AN212" s="7"/>
      <c r="AO212" s="7"/>
      <c r="AP212" s="7"/>
      <c r="AQ212" s="7"/>
      <c r="AR212" s="7"/>
      <c r="AS212" s="7"/>
      <c r="AT212" s="7"/>
      <c r="AU212" s="7"/>
      <c r="AV212" s="7"/>
      <c r="AW212" s="7"/>
      <c r="AX212" s="7"/>
      <c r="AY212" s="7"/>
      <c r="AZ212" s="143"/>
      <c r="BA212" s="11"/>
      <c r="BB212" s="11"/>
      <c r="BC212" s="11"/>
      <c r="BD212" s="11"/>
      <c r="BE212" s="11"/>
      <c r="BF212" s="11"/>
      <c r="BG212" s="11"/>
      <c r="BH212" s="11"/>
      <c r="BI212" s="11"/>
      <c r="BJ212" s="11"/>
    </row>
    <row r="213" spans="1:62" ht="93" customHeight="1" x14ac:dyDescent="0.3">
      <c r="A213" s="1"/>
      <c r="B213" s="1"/>
      <c r="C213" s="1"/>
      <c r="D213" s="1"/>
      <c r="E213" s="1"/>
      <c r="F213" s="153"/>
      <c r="G213" s="1"/>
      <c r="H213" s="1"/>
      <c r="I213" s="1"/>
      <c r="J213" s="1"/>
      <c r="K213" s="1"/>
      <c r="L213" s="1"/>
      <c r="M213" s="1"/>
      <c r="N213" s="1"/>
      <c r="O213" s="5"/>
      <c r="P213" s="5"/>
      <c r="Q213" s="5"/>
      <c r="R213" s="5"/>
      <c r="S213" s="5"/>
      <c r="T213" s="5"/>
      <c r="U213" s="141"/>
      <c r="V213" s="142"/>
      <c r="W213" s="142"/>
      <c r="X213" s="142"/>
      <c r="Y213" s="142"/>
      <c r="Z213" s="142"/>
      <c r="AA213" s="142"/>
      <c r="AB213" s="142"/>
      <c r="AC213" s="142"/>
      <c r="AD213" s="142"/>
      <c r="AE213" s="142"/>
      <c r="AF213" s="142"/>
      <c r="AG213" s="142"/>
      <c r="AH213" s="142"/>
      <c r="AI213" s="142"/>
      <c r="AJ213" s="142"/>
      <c r="AK213" s="142"/>
      <c r="AL213" s="7"/>
      <c r="AM213" s="7"/>
      <c r="AN213" s="7"/>
      <c r="AO213" s="7"/>
      <c r="AP213" s="7"/>
      <c r="AQ213" s="7"/>
      <c r="AR213" s="7"/>
      <c r="AS213" s="7"/>
      <c r="AT213" s="7"/>
      <c r="AU213" s="7"/>
      <c r="AV213" s="7"/>
      <c r="AW213" s="7"/>
      <c r="AX213" s="7"/>
      <c r="AY213" s="7"/>
      <c r="AZ213" s="143"/>
      <c r="BA213" s="11"/>
      <c r="BB213" s="11"/>
      <c r="BC213" s="11"/>
      <c r="BD213" s="11"/>
      <c r="BE213" s="11"/>
      <c r="BF213" s="11"/>
      <c r="BG213" s="11"/>
      <c r="BH213" s="11"/>
      <c r="BI213" s="11"/>
      <c r="BJ213" s="11"/>
    </row>
    <row r="214" spans="1:62" ht="93" customHeight="1" x14ac:dyDescent="0.3">
      <c r="A214" s="1"/>
      <c r="B214" s="1"/>
      <c r="C214" s="1"/>
      <c r="D214" s="1"/>
      <c r="E214" s="1"/>
      <c r="F214" s="153"/>
      <c r="G214" s="1"/>
      <c r="H214" s="1"/>
      <c r="I214" s="1"/>
      <c r="J214" s="1"/>
      <c r="K214" s="1"/>
      <c r="L214" s="1"/>
      <c r="M214" s="1"/>
      <c r="N214" s="1"/>
      <c r="O214" s="5"/>
      <c r="P214" s="5"/>
      <c r="Q214" s="5"/>
      <c r="R214" s="5"/>
      <c r="S214" s="5"/>
      <c r="T214" s="5"/>
      <c r="U214" s="141"/>
      <c r="V214" s="142"/>
      <c r="W214" s="142"/>
      <c r="X214" s="142"/>
      <c r="Y214" s="142"/>
      <c r="Z214" s="142"/>
      <c r="AA214" s="142"/>
      <c r="AB214" s="142"/>
      <c r="AC214" s="142"/>
      <c r="AD214" s="142"/>
      <c r="AE214" s="142"/>
      <c r="AF214" s="142"/>
      <c r="AG214" s="142"/>
      <c r="AH214" s="142"/>
      <c r="AI214" s="142"/>
      <c r="AJ214" s="142"/>
      <c r="AK214" s="142"/>
      <c r="AL214" s="7"/>
      <c r="AM214" s="7"/>
      <c r="AN214" s="7"/>
      <c r="AO214" s="7"/>
      <c r="AP214" s="7"/>
      <c r="AQ214" s="7"/>
      <c r="AR214" s="7"/>
      <c r="AS214" s="7"/>
      <c r="AT214" s="7"/>
      <c r="AU214" s="7"/>
      <c r="AV214" s="7"/>
      <c r="AW214" s="7"/>
      <c r="AX214" s="7"/>
      <c r="AY214" s="7"/>
      <c r="AZ214" s="143"/>
      <c r="BA214" s="11"/>
      <c r="BB214" s="11"/>
      <c r="BC214" s="11"/>
      <c r="BD214" s="11"/>
      <c r="BE214" s="11"/>
      <c r="BF214" s="11"/>
      <c r="BG214" s="11"/>
      <c r="BH214" s="11"/>
      <c r="BI214" s="11"/>
      <c r="BJ214" s="11"/>
    </row>
    <row r="215" spans="1:62" ht="93" customHeight="1" x14ac:dyDescent="0.3">
      <c r="A215" s="1"/>
      <c r="B215" s="1"/>
      <c r="C215" s="1"/>
      <c r="D215" s="1"/>
      <c r="E215" s="1"/>
      <c r="F215" s="153"/>
      <c r="G215" s="1"/>
      <c r="H215" s="1"/>
      <c r="I215" s="1"/>
      <c r="J215" s="1"/>
      <c r="K215" s="1"/>
      <c r="L215" s="1"/>
      <c r="M215" s="1"/>
      <c r="N215" s="1"/>
      <c r="O215" s="5"/>
      <c r="P215" s="5"/>
      <c r="Q215" s="5"/>
      <c r="R215" s="5"/>
      <c r="S215" s="5"/>
      <c r="T215" s="5"/>
      <c r="U215" s="141"/>
      <c r="V215" s="142"/>
      <c r="W215" s="142"/>
      <c r="X215" s="142"/>
      <c r="Y215" s="142"/>
      <c r="Z215" s="142"/>
      <c r="AA215" s="142"/>
      <c r="AB215" s="142"/>
      <c r="AC215" s="142"/>
      <c r="AD215" s="142"/>
      <c r="AE215" s="142"/>
      <c r="AF215" s="142"/>
      <c r="AG215" s="142"/>
      <c r="AH215" s="142"/>
      <c r="AI215" s="142"/>
      <c r="AJ215" s="142"/>
      <c r="AK215" s="142"/>
      <c r="AL215" s="7"/>
      <c r="AM215" s="7"/>
      <c r="AN215" s="7"/>
      <c r="AO215" s="7"/>
      <c r="AP215" s="7"/>
      <c r="AQ215" s="7"/>
      <c r="AR215" s="7"/>
      <c r="AS215" s="7"/>
      <c r="AT215" s="7"/>
      <c r="AU215" s="7"/>
      <c r="AV215" s="7"/>
      <c r="AW215" s="7"/>
      <c r="AX215" s="7"/>
      <c r="AY215" s="7"/>
      <c r="AZ215" s="143"/>
      <c r="BA215" s="11"/>
      <c r="BB215" s="11"/>
      <c r="BC215" s="11"/>
      <c r="BD215" s="11"/>
      <c r="BE215" s="11"/>
      <c r="BF215" s="11"/>
      <c r="BG215" s="11"/>
      <c r="BH215" s="11"/>
      <c r="BI215" s="11"/>
      <c r="BJ215" s="11"/>
    </row>
    <row r="216" spans="1:62" ht="93" customHeight="1" x14ac:dyDescent="0.3">
      <c r="A216" s="1"/>
      <c r="B216" s="1"/>
      <c r="C216" s="1"/>
      <c r="D216" s="1"/>
      <c r="E216" s="1"/>
      <c r="F216" s="153"/>
      <c r="G216" s="1"/>
      <c r="H216" s="1"/>
      <c r="I216" s="1"/>
      <c r="J216" s="1"/>
      <c r="K216" s="1"/>
      <c r="L216" s="1"/>
      <c r="M216" s="1"/>
      <c r="N216" s="1"/>
      <c r="O216" s="5"/>
      <c r="P216" s="5"/>
      <c r="Q216" s="5"/>
      <c r="R216" s="5"/>
      <c r="S216" s="5"/>
      <c r="T216" s="5"/>
      <c r="U216" s="141"/>
      <c r="V216" s="142"/>
      <c r="W216" s="142"/>
      <c r="X216" s="142"/>
      <c r="Y216" s="142"/>
      <c r="Z216" s="142"/>
      <c r="AA216" s="142"/>
      <c r="AB216" s="142"/>
      <c r="AC216" s="142"/>
      <c r="AD216" s="142"/>
      <c r="AE216" s="142"/>
      <c r="AF216" s="142"/>
      <c r="AG216" s="142"/>
      <c r="AH216" s="142"/>
      <c r="AI216" s="142"/>
      <c r="AJ216" s="142"/>
      <c r="AK216" s="142"/>
      <c r="AL216" s="7"/>
      <c r="AM216" s="7"/>
      <c r="AN216" s="7"/>
      <c r="AO216" s="7"/>
      <c r="AP216" s="7"/>
      <c r="AQ216" s="7"/>
      <c r="AR216" s="7"/>
      <c r="AS216" s="7"/>
      <c r="AT216" s="7"/>
      <c r="AU216" s="7"/>
      <c r="AV216" s="7"/>
      <c r="AW216" s="7"/>
      <c r="AX216" s="7"/>
      <c r="AY216" s="7"/>
      <c r="AZ216" s="143"/>
      <c r="BA216" s="11"/>
      <c r="BB216" s="11"/>
      <c r="BC216" s="11"/>
      <c r="BD216" s="11"/>
      <c r="BE216" s="11"/>
      <c r="BF216" s="11"/>
      <c r="BG216" s="11"/>
      <c r="BH216" s="11"/>
      <c r="BI216" s="11"/>
      <c r="BJ216" s="11"/>
    </row>
    <row r="217" spans="1:62" ht="93" customHeight="1" x14ac:dyDescent="0.3">
      <c r="A217" s="1"/>
      <c r="B217" s="1"/>
      <c r="C217" s="1"/>
      <c r="D217" s="1"/>
      <c r="E217" s="1"/>
      <c r="F217" s="153"/>
      <c r="G217" s="1"/>
      <c r="H217" s="1"/>
      <c r="I217" s="1"/>
      <c r="J217" s="1"/>
      <c r="K217" s="1"/>
      <c r="L217" s="1"/>
      <c r="M217" s="1"/>
      <c r="N217" s="1"/>
      <c r="O217" s="5"/>
      <c r="P217" s="5"/>
      <c r="Q217" s="5"/>
      <c r="R217" s="5"/>
      <c r="S217" s="5"/>
      <c r="T217" s="5"/>
      <c r="U217" s="141"/>
      <c r="V217" s="142"/>
      <c r="W217" s="142"/>
      <c r="X217" s="142"/>
      <c r="Y217" s="142"/>
      <c r="Z217" s="142"/>
      <c r="AA217" s="142"/>
      <c r="AB217" s="142"/>
      <c r="AC217" s="142"/>
      <c r="AD217" s="142"/>
      <c r="AE217" s="142"/>
      <c r="AF217" s="142"/>
      <c r="AG217" s="142"/>
      <c r="AH217" s="142"/>
      <c r="AI217" s="142"/>
      <c r="AJ217" s="142"/>
      <c r="AK217" s="142"/>
      <c r="AL217" s="7"/>
      <c r="AM217" s="7"/>
      <c r="AN217" s="7"/>
      <c r="AO217" s="7"/>
      <c r="AP217" s="7"/>
      <c r="AQ217" s="7"/>
      <c r="AR217" s="7"/>
      <c r="AS217" s="7"/>
      <c r="AT217" s="7"/>
      <c r="AU217" s="7"/>
      <c r="AV217" s="7"/>
      <c r="AW217" s="7"/>
      <c r="AX217" s="7"/>
      <c r="AY217" s="7"/>
      <c r="AZ217" s="143"/>
      <c r="BA217" s="11"/>
      <c r="BB217" s="11"/>
      <c r="BC217" s="11"/>
      <c r="BD217" s="11"/>
      <c r="BE217" s="11"/>
      <c r="BF217" s="11"/>
      <c r="BG217" s="11"/>
      <c r="BH217" s="11"/>
      <c r="BI217" s="11"/>
      <c r="BJ217" s="11"/>
    </row>
    <row r="218" spans="1:62" ht="93" customHeight="1" x14ac:dyDescent="0.3">
      <c r="A218" s="1"/>
      <c r="B218" s="1"/>
      <c r="C218" s="1"/>
      <c r="D218" s="1"/>
      <c r="E218" s="1"/>
      <c r="F218" s="153"/>
      <c r="G218" s="1"/>
      <c r="H218" s="1"/>
      <c r="I218" s="1"/>
      <c r="J218" s="1"/>
      <c r="K218" s="1"/>
      <c r="L218" s="1"/>
      <c r="M218" s="1"/>
      <c r="N218" s="1"/>
      <c r="O218" s="5"/>
      <c r="P218" s="5"/>
      <c r="Q218" s="5"/>
      <c r="R218" s="5"/>
      <c r="S218" s="5"/>
      <c r="T218" s="5"/>
      <c r="U218" s="141"/>
      <c r="V218" s="142"/>
      <c r="W218" s="142"/>
      <c r="X218" s="142"/>
      <c r="Y218" s="142"/>
      <c r="Z218" s="142"/>
      <c r="AA218" s="142"/>
      <c r="AB218" s="142"/>
      <c r="AC218" s="142"/>
      <c r="AD218" s="142"/>
      <c r="AE218" s="142"/>
      <c r="AF218" s="142"/>
      <c r="AG218" s="142"/>
      <c r="AH218" s="142"/>
      <c r="AI218" s="142"/>
      <c r="AJ218" s="142"/>
      <c r="AK218" s="142"/>
      <c r="AL218" s="7"/>
      <c r="AM218" s="7"/>
      <c r="AN218" s="7"/>
      <c r="AO218" s="7"/>
      <c r="AP218" s="7"/>
      <c r="AQ218" s="7"/>
      <c r="AR218" s="7"/>
      <c r="AS218" s="7"/>
      <c r="AT218" s="7"/>
      <c r="AU218" s="7"/>
      <c r="AV218" s="7"/>
      <c r="AW218" s="7"/>
      <c r="AX218" s="7"/>
      <c r="AY218" s="7"/>
      <c r="AZ218" s="143"/>
      <c r="BA218" s="11"/>
      <c r="BB218" s="11"/>
      <c r="BC218" s="11"/>
      <c r="BD218" s="11"/>
      <c r="BE218" s="11"/>
      <c r="BF218" s="11"/>
      <c r="BG218" s="11"/>
      <c r="BH218" s="11"/>
      <c r="BI218" s="11"/>
      <c r="BJ218" s="11"/>
    </row>
    <row r="219" spans="1:62" ht="93" customHeight="1" x14ac:dyDescent="0.3">
      <c r="A219" s="1"/>
      <c r="B219" s="1"/>
      <c r="C219" s="1"/>
      <c r="D219" s="1"/>
      <c r="E219" s="1"/>
      <c r="F219" s="153"/>
      <c r="G219" s="1"/>
      <c r="H219" s="1"/>
      <c r="I219" s="1"/>
      <c r="J219" s="1"/>
      <c r="K219" s="1"/>
      <c r="L219" s="1"/>
      <c r="M219" s="1"/>
      <c r="N219" s="1"/>
      <c r="O219" s="5"/>
      <c r="P219" s="5"/>
      <c r="Q219" s="5"/>
      <c r="R219" s="5"/>
      <c r="S219" s="5"/>
      <c r="T219" s="5"/>
      <c r="U219" s="141"/>
      <c r="V219" s="142"/>
      <c r="W219" s="142"/>
      <c r="X219" s="142"/>
      <c r="Y219" s="142"/>
      <c r="Z219" s="142"/>
      <c r="AA219" s="142"/>
      <c r="AB219" s="142"/>
      <c r="AC219" s="142"/>
      <c r="AD219" s="142"/>
      <c r="AE219" s="142"/>
      <c r="AF219" s="142"/>
      <c r="AG219" s="142"/>
      <c r="AH219" s="142"/>
      <c r="AI219" s="142"/>
      <c r="AJ219" s="142"/>
      <c r="AK219" s="142"/>
      <c r="AL219" s="7"/>
      <c r="AM219" s="7"/>
      <c r="AN219" s="7"/>
      <c r="AO219" s="7"/>
      <c r="AP219" s="7"/>
      <c r="AQ219" s="7"/>
      <c r="AR219" s="7"/>
      <c r="AS219" s="7"/>
      <c r="AT219" s="7"/>
      <c r="AU219" s="7"/>
      <c r="AV219" s="7"/>
      <c r="AW219" s="7"/>
      <c r="AX219" s="7"/>
      <c r="AY219" s="7"/>
      <c r="AZ219" s="143"/>
      <c r="BA219" s="11"/>
      <c r="BB219" s="11"/>
      <c r="BC219" s="11"/>
      <c r="BD219" s="11"/>
      <c r="BE219" s="11"/>
      <c r="BF219" s="11"/>
      <c r="BG219" s="11"/>
      <c r="BH219" s="11"/>
      <c r="BI219" s="11"/>
      <c r="BJ219" s="11"/>
    </row>
    <row r="220" spans="1:62" ht="93" customHeight="1" x14ac:dyDescent="0.3">
      <c r="A220" s="1"/>
      <c r="B220" s="1"/>
      <c r="C220" s="1"/>
      <c r="D220" s="1"/>
      <c r="E220" s="1"/>
      <c r="F220" s="153"/>
      <c r="G220" s="1"/>
      <c r="H220" s="1"/>
      <c r="I220" s="1"/>
      <c r="J220" s="1"/>
      <c r="K220" s="1"/>
      <c r="L220" s="1"/>
      <c r="M220" s="1"/>
      <c r="N220" s="1"/>
      <c r="O220" s="5"/>
      <c r="P220" s="5"/>
      <c r="Q220" s="5"/>
      <c r="R220" s="5"/>
      <c r="S220" s="5"/>
      <c r="T220" s="5"/>
      <c r="U220" s="141"/>
      <c r="V220" s="142"/>
      <c r="W220" s="142"/>
      <c r="X220" s="142"/>
      <c r="Y220" s="142"/>
      <c r="Z220" s="142"/>
      <c r="AA220" s="142"/>
      <c r="AB220" s="142"/>
      <c r="AC220" s="142"/>
      <c r="AD220" s="142"/>
      <c r="AE220" s="142"/>
      <c r="AF220" s="142"/>
      <c r="AG220" s="142"/>
      <c r="AH220" s="142"/>
      <c r="AI220" s="142"/>
      <c r="AJ220" s="142"/>
      <c r="AK220" s="142"/>
      <c r="AL220" s="7"/>
      <c r="AM220" s="7"/>
      <c r="AN220" s="7"/>
      <c r="AO220" s="7"/>
      <c r="AP220" s="7"/>
      <c r="AQ220" s="7"/>
      <c r="AR220" s="7"/>
      <c r="AS220" s="7"/>
      <c r="AT220" s="7"/>
      <c r="AU220" s="7"/>
      <c r="AV220" s="7"/>
      <c r="AW220" s="7"/>
      <c r="AX220" s="7"/>
      <c r="AY220" s="7"/>
      <c r="AZ220" s="143"/>
      <c r="BA220" s="11"/>
      <c r="BB220" s="11"/>
      <c r="BC220" s="11"/>
      <c r="BD220" s="11"/>
      <c r="BE220" s="11"/>
      <c r="BF220" s="11"/>
      <c r="BG220" s="11"/>
      <c r="BH220" s="11"/>
      <c r="BI220" s="11"/>
      <c r="BJ220" s="11"/>
    </row>
    <row r="221" spans="1:62" ht="93" customHeight="1" x14ac:dyDescent="0.3">
      <c r="A221" s="1"/>
      <c r="B221" s="1"/>
      <c r="C221" s="1"/>
      <c r="D221" s="1"/>
      <c r="E221" s="1"/>
      <c r="F221" s="153"/>
      <c r="G221" s="1"/>
      <c r="H221" s="1"/>
      <c r="I221" s="1"/>
      <c r="J221" s="1"/>
      <c r="K221" s="1"/>
      <c r="L221" s="1"/>
      <c r="M221" s="1"/>
      <c r="N221" s="1"/>
      <c r="O221" s="5"/>
      <c r="P221" s="5"/>
      <c r="Q221" s="5"/>
      <c r="R221" s="5"/>
      <c r="S221" s="5"/>
      <c r="T221" s="5"/>
      <c r="U221" s="141"/>
      <c r="V221" s="142"/>
      <c r="W221" s="142"/>
      <c r="X221" s="142"/>
      <c r="Y221" s="142"/>
      <c r="Z221" s="142"/>
      <c r="AA221" s="142"/>
      <c r="AB221" s="142"/>
      <c r="AC221" s="142"/>
      <c r="AD221" s="142"/>
      <c r="AE221" s="142"/>
      <c r="AF221" s="142"/>
      <c r="AG221" s="142"/>
      <c r="AH221" s="142"/>
      <c r="AI221" s="142"/>
      <c r="AJ221" s="142"/>
      <c r="AK221" s="142"/>
      <c r="AL221" s="7"/>
      <c r="AM221" s="7"/>
      <c r="AN221" s="7"/>
      <c r="AO221" s="7"/>
      <c r="AP221" s="7"/>
      <c r="AQ221" s="7"/>
      <c r="AR221" s="7"/>
      <c r="AS221" s="7"/>
      <c r="AT221" s="7"/>
      <c r="AU221" s="7"/>
      <c r="AV221" s="7"/>
      <c r="AW221" s="7"/>
      <c r="AX221" s="7"/>
      <c r="AY221" s="7"/>
      <c r="AZ221" s="143"/>
      <c r="BA221" s="11"/>
      <c r="BB221" s="11"/>
      <c r="BC221" s="11"/>
      <c r="BD221" s="11"/>
      <c r="BE221" s="11"/>
      <c r="BF221" s="11"/>
      <c r="BG221" s="11"/>
      <c r="BH221" s="11"/>
      <c r="BI221" s="11"/>
      <c r="BJ221" s="11"/>
    </row>
    <row r="222" spans="1:62" ht="93" customHeight="1" x14ac:dyDescent="0.3">
      <c r="A222" s="1"/>
      <c r="B222" s="1"/>
      <c r="C222" s="1"/>
      <c r="D222" s="1"/>
      <c r="E222" s="1"/>
      <c r="F222" s="153"/>
      <c r="G222" s="1"/>
      <c r="H222" s="1"/>
      <c r="I222" s="1"/>
      <c r="J222" s="1"/>
      <c r="K222" s="1"/>
      <c r="L222" s="1"/>
      <c r="M222" s="1"/>
      <c r="N222" s="1"/>
      <c r="O222" s="5"/>
      <c r="P222" s="5"/>
      <c r="Q222" s="5"/>
      <c r="R222" s="5"/>
      <c r="S222" s="5"/>
      <c r="T222" s="5"/>
      <c r="U222" s="141"/>
      <c r="V222" s="142"/>
      <c r="W222" s="142"/>
      <c r="X222" s="142"/>
      <c r="Y222" s="142"/>
      <c r="Z222" s="142"/>
      <c r="AA222" s="142"/>
      <c r="AB222" s="142"/>
      <c r="AC222" s="142"/>
      <c r="AD222" s="142"/>
      <c r="AE222" s="142"/>
      <c r="AF222" s="142"/>
      <c r="AG222" s="142"/>
      <c r="AH222" s="142"/>
      <c r="AI222" s="142"/>
      <c r="AJ222" s="142"/>
      <c r="AK222" s="142"/>
      <c r="AL222" s="7"/>
      <c r="AM222" s="7"/>
      <c r="AN222" s="7"/>
      <c r="AO222" s="7"/>
      <c r="AP222" s="7"/>
      <c r="AQ222" s="7"/>
      <c r="AR222" s="7"/>
      <c r="AS222" s="7"/>
      <c r="AT222" s="7"/>
      <c r="AU222" s="7"/>
      <c r="AV222" s="7"/>
      <c r="AW222" s="7"/>
      <c r="AX222" s="7"/>
      <c r="AY222" s="7"/>
      <c r="AZ222" s="143"/>
      <c r="BA222" s="11"/>
      <c r="BB222" s="11"/>
      <c r="BC222" s="11"/>
      <c r="BD222" s="11"/>
      <c r="BE222" s="11"/>
      <c r="BF222" s="11"/>
      <c r="BG222" s="11"/>
      <c r="BH222" s="11"/>
      <c r="BI222" s="11"/>
      <c r="BJ222" s="11"/>
    </row>
    <row r="223" spans="1:62" ht="93" customHeight="1" x14ac:dyDescent="0.3">
      <c r="A223" s="1"/>
      <c r="B223" s="1"/>
      <c r="C223" s="1"/>
      <c r="D223" s="1"/>
      <c r="E223" s="1"/>
      <c r="F223" s="153"/>
      <c r="G223" s="1"/>
      <c r="H223" s="1"/>
      <c r="I223" s="1"/>
      <c r="J223" s="1"/>
      <c r="K223" s="1"/>
      <c r="L223" s="1"/>
      <c r="M223" s="1"/>
      <c r="N223" s="1"/>
      <c r="O223" s="5"/>
      <c r="P223" s="5"/>
      <c r="Q223" s="5"/>
      <c r="R223" s="5"/>
      <c r="S223" s="5"/>
      <c r="T223" s="5"/>
      <c r="U223" s="141"/>
      <c r="V223" s="142"/>
      <c r="W223" s="142"/>
      <c r="X223" s="142"/>
      <c r="Y223" s="142"/>
      <c r="Z223" s="142"/>
      <c r="AA223" s="142"/>
      <c r="AB223" s="142"/>
      <c r="AC223" s="142"/>
      <c r="AD223" s="142"/>
      <c r="AE223" s="142"/>
      <c r="AF223" s="142"/>
      <c r="AG223" s="142"/>
      <c r="AH223" s="142"/>
      <c r="AI223" s="142"/>
      <c r="AJ223" s="142"/>
      <c r="AK223" s="142"/>
      <c r="AL223" s="7"/>
      <c r="AM223" s="7"/>
      <c r="AN223" s="7"/>
      <c r="AO223" s="7"/>
      <c r="AP223" s="7"/>
      <c r="AQ223" s="7"/>
      <c r="AR223" s="7"/>
      <c r="AS223" s="7"/>
      <c r="AT223" s="7"/>
      <c r="AU223" s="7"/>
      <c r="AV223" s="7"/>
      <c r="AW223" s="7"/>
      <c r="AX223" s="7"/>
      <c r="AY223" s="7"/>
      <c r="AZ223" s="143"/>
      <c r="BA223" s="11"/>
      <c r="BB223" s="11"/>
      <c r="BC223" s="11"/>
      <c r="BD223" s="11"/>
      <c r="BE223" s="11"/>
      <c r="BF223" s="11"/>
      <c r="BG223" s="11"/>
      <c r="BH223" s="11"/>
      <c r="BI223" s="11"/>
      <c r="BJ223" s="11"/>
    </row>
    <row r="224" spans="1:62" ht="93" customHeight="1" x14ac:dyDescent="0.3">
      <c r="A224" s="1"/>
      <c r="B224" s="1"/>
      <c r="C224" s="1"/>
      <c r="D224" s="1"/>
      <c r="E224" s="1"/>
      <c r="F224" s="153"/>
      <c r="G224" s="1"/>
      <c r="H224" s="1"/>
      <c r="I224" s="1"/>
      <c r="J224" s="1"/>
      <c r="K224" s="1"/>
      <c r="L224" s="1"/>
      <c r="M224" s="1"/>
      <c r="N224" s="1"/>
      <c r="O224" s="5"/>
      <c r="P224" s="5"/>
      <c r="Q224" s="5"/>
      <c r="R224" s="5"/>
      <c r="S224" s="5"/>
      <c r="T224" s="5"/>
      <c r="U224" s="141"/>
      <c r="V224" s="142"/>
      <c r="W224" s="142"/>
      <c r="X224" s="142"/>
      <c r="Y224" s="142"/>
      <c r="Z224" s="142"/>
      <c r="AA224" s="142"/>
      <c r="AB224" s="142"/>
      <c r="AC224" s="142"/>
      <c r="AD224" s="142"/>
      <c r="AE224" s="142"/>
      <c r="AF224" s="142"/>
      <c r="AG224" s="142"/>
      <c r="AH224" s="142"/>
      <c r="AI224" s="142"/>
      <c r="AJ224" s="142"/>
      <c r="AK224" s="142"/>
      <c r="AL224" s="7"/>
      <c r="AM224" s="7"/>
      <c r="AN224" s="7"/>
      <c r="AO224" s="7"/>
      <c r="AP224" s="7"/>
      <c r="AQ224" s="7"/>
      <c r="AR224" s="7"/>
      <c r="AS224" s="7"/>
      <c r="AT224" s="7"/>
      <c r="AU224" s="7"/>
      <c r="AV224" s="7"/>
      <c r="AW224" s="7"/>
      <c r="AX224" s="7"/>
      <c r="AY224" s="7"/>
      <c r="AZ224" s="143"/>
      <c r="BA224" s="11"/>
      <c r="BB224" s="11"/>
      <c r="BC224" s="11"/>
      <c r="BD224" s="11"/>
      <c r="BE224" s="11"/>
      <c r="BF224" s="11"/>
      <c r="BG224" s="11"/>
      <c r="BH224" s="11"/>
      <c r="BI224" s="11"/>
      <c r="BJ224" s="11"/>
    </row>
    <row r="225" spans="1:62" ht="93" customHeight="1" x14ac:dyDescent="0.3">
      <c r="A225" s="1"/>
      <c r="B225" s="1"/>
      <c r="C225" s="1"/>
      <c r="D225" s="1"/>
      <c r="E225" s="1"/>
      <c r="F225" s="153"/>
      <c r="G225" s="1"/>
      <c r="H225" s="1"/>
      <c r="I225" s="1"/>
      <c r="J225" s="1"/>
      <c r="K225" s="1"/>
      <c r="L225" s="1"/>
      <c r="M225" s="1"/>
      <c r="N225" s="1"/>
      <c r="O225" s="5"/>
      <c r="P225" s="5"/>
      <c r="Q225" s="5"/>
      <c r="R225" s="5"/>
      <c r="S225" s="5"/>
      <c r="T225" s="5"/>
      <c r="U225" s="141"/>
      <c r="V225" s="142"/>
      <c r="W225" s="142"/>
      <c r="X225" s="142"/>
      <c r="Y225" s="142"/>
      <c r="Z225" s="142"/>
      <c r="AA225" s="142"/>
      <c r="AB225" s="142"/>
      <c r="AC225" s="142"/>
      <c r="AD225" s="142"/>
      <c r="AE225" s="142"/>
      <c r="AF225" s="142"/>
      <c r="AG225" s="142"/>
      <c r="AH225" s="142"/>
      <c r="AI225" s="142"/>
      <c r="AJ225" s="142"/>
      <c r="AK225" s="142"/>
      <c r="AL225" s="7"/>
      <c r="AM225" s="7"/>
      <c r="AN225" s="7"/>
      <c r="AO225" s="7"/>
      <c r="AP225" s="7"/>
      <c r="AQ225" s="7"/>
      <c r="AR225" s="7"/>
      <c r="AS225" s="7"/>
      <c r="AT225" s="7"/>
      <c r="AU225" s="7"/>
      <c r="AV225" s="7"/>
      <c r="AW225" s="7"/>
      <c r="AX225" s="7"/>
      <c r="AY225" s="7"/>
      <c r="AZ225" s="143"/>
      <c r="BA225" s="11"/>
      <c r="BB225" s="11"/>
      <c r="BC225" s="11"/>
      <c r="BD225" s="11"/>
      <c r="BE225" s="11"/>
      <c r="BF225" s="11"/>
      <c r="BG225" s="11"/>
      <c r="BH225" s="11"/>
      <c r="BI225" s="11"/>
      <c r="BJ225" s="11"/>
    </row>
    <row r="226" spans="1:62" ht="93" customHeight="1" x14ac:dyDescent="0.3">
      <c r="A226" s="1"/>
      <c r="B226" s="1"/>
      <c r="C226" s="1"/>
      <c r="D226" s="1"/>
      <c r="E226" s="1"/>
      <c r="F226" s="153"/>
      <c r="G226" s="1"/>
      <c r="H226" s="1"/>
      <c r="I226" s="1"/>
      <c r="J226" s="1"/>
      <c r="K226" s="1"/>
      <c r="L226" s="1"/>
      <c r="M226" s="1"/>
      <c r="N226" s="1"/>
      <c r="O226" s="5"/>
      <c r="P226" s="5"/>
      <c r="Q226" s="5"/>
      <c r="R226" s="5"/>
      <c r="S226" s="5"/>
      <c r="T226" s="5"/>
      <c r="U226" s="141"/>
      <c r="V226" s="142"/>
      <c r="W226" s="142"/>
      <c r="X226" s="142"/>
      <c r="Y226" s="142"/>
      <c r="Z226" s="142"/>
      <c r="AA226" s="142"/>
      <c r="AB226" s="142"/>
      <c r="AC226" s="142"/>
      <c r="AD226" s="142"/>
      <c r="AE226" s="142"/>
      <c r="AF226" s="142"/>
      <c r="AG226" s="142"/>
      <c r="AH226" s="142"/>
      <c r="AI226" s="142"/>
      <c r="AJ226" s="142"/>
      <c r="AK226" s="142"/>
      <c r="AL226" s="7"/>
      <c r="AM226" s="7"/>
      <c r="AN226" s="7"/>
      <c r="AO226" s="7"/>
      <c r="AP226" s="7"/>
      <c r="AQ226" s="7"/>
      <c r="AR226" s="7"/>
      <c r="AS226" s="7"/>
      <c r="AT226" s="7"/>
      <c r="AU226" s="7"/>
      <c r="AV226" s="7"/>
      <c r="AW226" s="7"/>
      <c r="AX226" s="7"/>
      <c r="AY226" s="7"/>
      <c r="AZ226" s="143"/>
      <c r="BA226" s="11"/>
      <c r="BB226" s="11"/>
      <c r="BC226" s="11"/>
      <c r="BD226" s="11"/>
      <c r="BE226" s="11"/>
      <c r="BF226" s="11"/>
      <c r="BG226" s="11"/>
      <c r="BH226" s="11"/>
      <c r="BI226" s="11"/>
      <c r="BJ226" s="11"/>
    </row>
    <row r="227" spans="1:62" ht="93" customHeight="1" x14ac:dyDescent="0.3">
      <c r="A227" s="1"/>
      <c r="B227" s="1"/>
      <c r="C227" s="1"/>
      <c r="D227" s="1"/>
      <c r="E227" s="1"/>
      <c r="F227" s="153"/>
      <c r="G227" s="1"/>
      <c r="H227" s="1"/>
      <c r="I227" s="1"/>
      <c r="J227" s="1"/>
      <c r="K227" s="1"/>
      <c r="L227" s="1"/>
      <c r="M227" s="1"/>
      <c r="N227" s="1"/>
      <c r="O227" s="5"/>
      <c r="P227" s="5"/>
      <c r="Q227" s="5"/>
      <c r="R227" s="5"/>
      <c r="S227" s="5"/>
      <c r="T227" s="5"/>
      <c r="U227" s="141"/>
      <c r="V227" s="142"/>
      <c r="W227" s="142"/>
      <c r="X227" s="142"/>
      <c r="Y227" s="142"/>
      <c r="Z227" s="142"/>
      <c r="AA227" s="142"/>
      <c r="AB227" s="142"/>
      <c r="AC227" s="142"/>
      <c r="AD227" s="142"/>
      <c r="AE227" s="142"/>
      <c r="AF227" s="142"/>
      <c r="AG227" s="142"/>
      <c r="AH227" s="142"/>
      <c r="AI227" s="142"/>
      <c r="AJ227" s="142"/>
      <c r="AK227" s="142"/>
      <c r="AL227" s="7"/>
      <c r="AM227" s="7"/>
      <c r="AN227" s="7"/>
      <c r="AO227" s="7"/>
      <c r="AP227" s="7"/>
      <c r="AQ227" s="7"/>
      <c r="AR227" s="7"/>
      <c r="AS227" s="7"/>
      <c r="AT227" s="7"/>
      <c r="AU227" s="7"/>
      <c r="AV227" s="7"/>
      <c r="AW227" s="7"/>
      <c r="AX227" s="7"/>
      <c r="AY227" s="7"/>
      <c r="AZ227" s="143"/>
      <c r="BA227" s="11"/>
      <c r="BB227" s="11"/>
      <c r="BC227" s="11"/>
      <c r="BD227" s="11"/>
      <c r="BE227" s="11"/>
      <c r="BF227" s="11"/>
      <c r="BG227" s="11"/>
      <c r="BH227" s="11"/>
      <c r="BI227" s="11"/>
      <c r="BJ227" s="11"/>
    </row>
    <row r="228" spans="1:62" ht="93" customHeight="1" x14ac:dyDescent="0.3">
      <c r="A228" s="1"/>
      <c r="B228" s="1"/>
      <c r="C228" s="1"/>
      <c r="D228" s="1"/>
      <c r="E228" s="1"/>
      <c r="F228" s="153"/>
      <c r="G228" s="1"/>
      <c r="H228" s="1"/>
      <c r="I228" s="1"/>
      <c r="J228" s="1"/>
      <c r="K228" s="1"/>
      <c r="L228" s="1"/>
      <c r="M228" s="1"/>
      <c r="N228" s="1"/>
      <c r="O228" s="5"/>
      <c r="P228" s="5"/>
      <c r="Q228" s="5"/>
      <c r="R228" s="5"/>
      <c r="S228" s="5"/>
      <c r="T228" s="5"/>
      <c r="U228" s="141"/>
      <c r="V228" s="142"/>
      <c r="W228" s="142"/>
      <c r="X228" s="142"/>
      <c r="Y228" s="142"/>
      <c r="Z228" s="142"/>
      <c r="AA228" s="142"/>
      <c r="AB228" s="142"/>
      <c r="AC228" s="142"/>
      <c r="AD228" s="142"/>
      <c r="AE228" s="142"/>
      <c r="AF228" s="142"/>
      <c r="AG228" s="142"/>
      <c r="AH228" s="142"/>
      <c r="AI228" s="142"/>
      <c r="AJ228" s="142"/>
      <c r="AK228" s="142"/>
      <c r="AL228" s="7"/>
      <c r="AM228" s="7"/>
      <c r="AN228" s="7"/>
      <c r="AO228" s="7"/>
      <c r="AP228" s="7"/>
      <c r="AQ228" s="7"/>
      <c r="AR228" s="7"/>
      <c r="AS228" s="7"/>
      <c r="AT228" s="7"/>
      <c r="AU228" s="7"/>
      <c r="AV228" s="7"/>
      <c r="AW228" s="7"/>
      <c r="AX228" s="7"/>
      <c r="AY228" s="7"/>
      <c r="AZ228" s="143"/>
      <c r="BA228" s="11"/>
      <c r="BB228" s="11"/>
      <c r="BC228" s="11"/>
      <c r="BD228" s="11"/>
      <c r="BE228" s="11"/>
      <c r="BF228" s="11"/>
      <c r="BG228" s="11"/>
      <c r="BH228" s="11"/>
      <c r="BI228" s="11"/>
      <c r="BJ228" s="11"/>
    </row>
    <row r="229" spans="1:62" ht="93" customHeight="1" x14ac:dyDescent="0.3">
      <c r="A229" s="1"/>
      <c r="B229" s="1"/>
      <c r="C229" s="1"/>
      <c r="D229" s="1"/>
      <c r="E229" s="1"/>
      <c r="F229" s="153"/>
      <c r="G229" s="1"/>
      <c r="H229" s="1"/>
      <c r="I229" s="1"/>
      <c r="J229" s="1"/>
      <c r="K229" s="1"/>
      <c r="L229" s="1"/>
      <c r="M229" s="1"/>
      <c r="N229" s="1"/>
      <c r="O229" s="5"/>
      <c r="P229" s="5"/>
      <c r="Q229" s="5"/>
      <c r="R229" s="5"/>
      <c r="S229" s="5"/>
      <c r="T229" s="5"/>
      <c r="U229" s="141"/>
      <c r="V229" s="142"/>
      <c r="W229" s="142"/>
      <c r="X229" s="142"/>
      <c r="Y229" s="142"/>
      <c r="Z229" s="142"/>
      <c r="AA229" s="142"/>
      <c r="AB229" s="142"/>
      <c r="AC229" s="142"/>
      <c r="AD229" s="142"/>
      <c r="AE229" s="142"/>
      <c r="AF229" s="142"/>
      <c r="AG229" s="142"/>
      <c r="AH229" s="142"/>
      <c r="AI229" s="142"/>
      <c r="AJ229" s="142"/>
      <c r="AK229" s="142"/>
      <c r="AL229" s="7"/>
      <c r="AM229" s="7"/>
      <c r="AN229" s="7"/>
      <c r="AO229" s="7"/>
      <c r="AP229" s="7"/>
      <c r="AQ229" s="7"/>
      <c r="AR229" s="7"/>
      <c r="AS229" s="7"/>
      <c r="AT229" s="7"/>
      <c r="AU229" s="7"/>
      <c r="AV229" s="7"/>
      <c r="AW229" s="7"/>
      <c r="AX229" s="7"/>
      <c r="AY229" s="7"/>
      <c r="AZ229" s="143"/>
      <c r="BA229" s="11"/>
      <c r="BB229" s="11"/>
      <c r="BC229" s="11"/>
      <c r="BD229" s="11"/>
      <c r="BE229" s="11"/>
      <c r="BF229" s="11"/>
      <c r="BG229" s="11"/>
      <c r="BH229" s="11"/>
      <c r="BI229" s="11"/>
      <c r="BJ229" s="11"/>
    </row>
    <row r="230" spans="1:62" ht="93" customHeight="1" x14ac:dyDescent="0.3">
      <c r="A230" s="1"/>
      <c r="B230" s="1"/>
      <c r="C230" s="1"/>
      <c r="D230" s="1"/>
      <c r="E230" s="1"/>
      <c r="F230" s="153"/>
      <c r="G230" s="1"/>
      <c r="H230" s="1"/>
      <c r="I230" s="1"/>
      <c r="J230" s="1"/>
      <c r="K230" s="1"/>
      <c r="L230" s="1"/>
      <c r="M230" s="1"/>
      <c r="N230" s="1"/>
      <c r="O230" s="5"/>
      <c r="P230" s="5"/>
      <c r="Q230" s="5"/>
      <c r="R230" s="5"/>
      <c r="S230" s="5"/>
      <c r="T230" s="5"/>
      <c r="U230" s="141"/>
      <c r="V230" s="142"/>
      <c r="W230" s="142"/>
      <c r="X230" s="142"/>
      <c r="Y230" s="142"/>
      <c r="Z230" s="142"/>
      <c r="AA230" s="142"/>
      <c r="AB230" s="142"/>
      <c r="AC230" s="142"/>
      <c r="AD230" s="142"/>
      <c r="AE230" s="142"/>
      <c r="AF230" s="142"/>
      <c r="AG230" s="142"/>
      <c r="AH230" s="142"/>
      <c r="AI230" s="142"/>
      <c r="AJ230" s="142"/>
      <c r="AK230" s="142"/>
      <c r="AL230" s="7"/>
      <c r="AM230" s="7"/>
      <c r="AN230" s="7"/>
      <c r="AO230" s="7"/>
      <c r="AP230" s="7"/>
      <c r="AQ230" s="7"/>
      <c r="AR230" s="7"/>
      <c r="AS230" s="7"/>
      <c r="AT230" s="7"/>
      <c r="AU230" s="7"/>
      <c r="AV230" s="7"/>
      <c r="AW230" s="7"/>
      <c r="AX230" s="7"/>
      <c r="AY230" s="7"/>
      <c r="AZ230" s="143"/>
      <c r="BA230" s="11"/>
      <c r="BB230" s="11"/>
      <c r="BC230" s="11"/>
      <c r="BD230" s="11"/>
      <c r="BE230" s="11"/>
      <c r="BF230" s="11"/>
      <c r="BG230" s="11"/>
      <c r="BH230" s="11"/>
      <c r="BI230" s="11"/>
      <c r="BJ230" s="11"/>
    </row>
    <row r="231" spans="1:62" ht="93" customHeight="1" x14ac:dyDescent="0.3">
      <c r="A231" s="1"/>
      <c r="B231" s="1"/>
      <c r="C231" s="1"/>
      <c r="D231" s="1"/>
      <c r="E231" s="1"/>
      <c r="F231" s="153"/>
      <c r="G231" s="1"/>
      <c r="H231" s="1"/>
      <c r="I231" s="1"/>
      <c r="J231" s="1"/>
      <c r="K231" s="1"/>
      <c r="L231" s="1"/>
      <c r="M231" s="1"/>
      <c r="N231" s="1"/>
      <c r="O231" s="5"/>
      <c r="P231" s="5"/>
      <c r="Q231" s="5"/>
      <c r="R231" s="5"/>
      <c r="S231" s="5"/>
      <c r="T231" s="5"/>
      <c r="U231" s="141"/>
      <c r="V231" s="142"/>
      <c r="W231" s="142"/>
      <c r="X231" s="142"/>
      <c r="Y231" s="142"/>
      <c r="Z231" s="142"/>
      <c r="AA231" s="142"/>
      <c r="AB231" s="142"/>
      <c r="AC231" s="142"/>
      <c r="AD231" s="142"/>
      <c r="AE231" s="142"/>
      <c r="AF231" s="142"/>
      <c r="AG231" s="142"/>
      <c r="AH231" s="142"/>
      <c r="AI231" s="142"/>
      <c r="AJ231" s="142"/>
      <c r="AK231" s="142"/>
      <c r="AL231" s="7"/>
      <c r="AM231" s="7"/>
      <c r="AN231" s="7"/>
      <c r="AO231" s="7"/>
      <c r="AP231" s="7"/>
      <c r="AQ231" s="7"/>
      <c r="AR231" s="7"/>
      <c r="AS231" s="7"/>
      <c r="AT231" s="7"/>
      <c r="AU231" s="7"/>
      <c r="AV231" s="7"/>
      <c r="AW231" s="7"/>
      <c r="AX231" s="7"/>
      <c r="AY231" s="7"/>
      <c r="AZ231" s="143"/>
      <c r="BA231" s="11"/>
      <c r="BB231" s="11"/>
      <c r="BC231" s="11"/>
      <c r="BD231" s="11"/>
      <c r="BE231" s="11"/>
      <c r="BF231" s="11"/>
      <c r="BG231" s="11"/>
      <c r="BH231" s="11"/>
      <c r="BI231" s="11"/>
      <c r="BJ231" s="11"/>
    </row>
    <row r="232" spans="1:62" ht="93" customHeight="1" x14ac:dyDescent="0.3">
      <c r="A232" s="1"/>
      <c r="B232" s="1"/>
      <c r="C232" s="1"/>
      <c r="D232" s="1"/>
      <c r="E232" s="1"/>
      <c r="F232" s="153"/>
      <c r="G232" s="1"/>
      <c r="H232" s="1"/>
      <c r="I232" s="1"/>
      <c r="J232" s="1"/>
      <c r="K232" s="1"/>
      <c r="L232" s="1"/>
      <c r="M232" s="1"/>
      <c r="N232" s="1"/>
      <c r="O232" s="5"/>
      <c r="P232" s="5"/>
      <c r="Q232" s="5"/>
      <c r="R232" s="5"/>
      <c r="S232" s="5"/>
      <c r="T232" s="5"/>
      <c r="U232" s="141"/>
      <c r="V232" s="142"/>
      <c r="W232" s="142"/>
      <c r="X232" s="142"/>
      <c r="Y232" s="142"/>
      <c r="Z232" s="142"/>
      <c r="AA232" s="142"/>
      <c r="AB232" s="142"/>
      <c r="AC232" s="142"/>
      <c r="AD232" s="142"/>
      <c r="AE232" s="142"/>
      <c r="AF232" s="142"/>
      <c r="AG232" s="142"/>
      <c r="AH232" s="142"/>
      <c r="AI232" s="142"/>
      <c r="AJ232" s="142"/>
      <c r="AK232" s="142"/>
      <c r="AL232" s="7"/>
      <c r="AM232" s="7"/>
      <c r="AN232" s="7"/>
      <c r="AO232" s="7"/>
      <c r="AP232" s="7"/>
      <c r="AQ232" s="7"/>
      <c r="AR232" s="7"/>
      <c r="AS232" s="7"/>
      <c r="AT232" s="7"/>
      <c r="AU232" s="7"/>
      <c r="AV232" s="7"/>
      <c r="AW232" s="7"/>
      <c r="AX232" s="7"/>
      <c r="AY232" s="7"/>
      <c r="AZ232" s="143"/>
      <c r="BA232" s="11"/>
      <c r="BB232" s="11"/>
      <c r="BC232" s="11"/>
      <c r="BD232" s="11"/>
      <c r="BE232" s="11"/>
      <c r="BF232" s="11"/>
      <c r="BG232" s="11"/>
      <c r="BH232" s="11"/>
      <c r="BI232" s="11"/>
      <c r="BJ232" s="11"/>
    </row>
    <row r="233" spans="1:62" ht="93" customHeight="1" x14ac:dyDescent="0.3">
      <c r="A233" s="1"/>
      <c r="B233" s="1"/>
      <c r="C233" s="1"/>
      <c r="D233" s="1"/>
      <c r="E233" s="1"/>
      <c r="F233" s="153"/>
      <c r="G233" s="1"/>
      <c r="H233" s="1"/>
      <c r="I233" s="1"/>
      <c r="J233" s="1"/>
      <c r="K233" s="1"/>
      <c r="L233" s="1"/>
      <c r="M233" s="1"/>
      <c r="N233" s="1"/>
      <c r="O233" s="5"/>
      <c r="P233" s="5"/>
      <c r="Q233" s="5"/>
      <c r="R233" s="5"/>
      <c r="S233" s="5"/>
      <c r="T233" s="5"/>
      <c r="U233" s="141"/>
      <c r="V233" s="142"/>
      <c r="W233" s="142"/>
      <c r="X233" s="142"/>
      <c r="Y233" s="142"/>
      <c r="Z233" s="142"/>
      <c r="AA233" s="142"/>
      <c r="AB233" s="142"/>
      <c r="AC233" s="142"/>
      <c r="AD233" s="142"/>
      <c r="AE233" s="142"/>
      <c r="AF233" s="142"/>
      <c r="AG233" s="142"/>
      <c r="AH233" s="142"/>
      <c r="AI233" s="142"/>
      <c r="AJ233" s="142"/>
      <c r="AK233" s="142"/>
      <c r="AL233" s="7"/>
      <c r="AM233" s="7"/>
      <c r="AN233" s="7"/>
      <c r="AO233" s="7"/>
      <c r="AP233" s="7"/>
      <c r="AQ233" s="7"/>
      <c r="AR233" s="7"/>
      <c r="AS233" s="7"/>
      <c r="AT233" s="7"/>
      <c r="AU233" s="7"/>
      <c r="AV233" s="7"/>
      <c r="AW233" s="7"/>
      <c r="AX233" s="7"/>
      <c r="AY233" s="7"/>
      <c r="AZ233" s="143"/>
      <c r="BA233" s="11"/>
      <c r="BB233" s="11"/>
      <c r="BC233" s="11"/>
      <c r="BD233" s="11"/>
      <c r="BE233" s="11"/>
      <c r="BF233" s="11"/>
      <c r="BG233" s="11"/>
      <c r="BH233" s="11"/>
      <c r="BI233" s="11"/>
      <c r="BJ233" s="11"/>
    </row>
    <row r="234" spans="1:62" ht="93" customHeight="1" x14ac:dyDescent="0.3">
      <c r="A234" s="1"/>
      <c r="B234" s="1"/>
      <c r="C234" s="1"/>
      <c r="D234" s="1"/>
      <c r="E234" s="1"/>
      <c r="F234" s="153"/>
      <c r="G234" s="1"/>
      <c r="H234" s="1"/>
      <c r="I234" s="1"/>
      <c r="J234" s="1"/>
      <c r="K234" s="1"/>
      <c r="L234" s="1"/>
      <c r="M234" s="1"/>
      <c r="N234" s="1"/>
      <c r="O234" s="5"/>
      <c r="P234" s="5"/>
      <c r="Q234" s="5"/>
      <c r="R234" s="5"/>
      <c r="S234" s="5"/>
      <c r="T234" s="5"/>
      <c r="U234" s="141"/>
      <c r="V234" s="142"/>
      <c r="W234" s="142"/>
      <c r="X234" s="142"/>
      <c r="Y234" s="142"/>
      <c r="Z234" s="142"/>
      <c r="AA234" s="142"/>
      <c r="AB234" s="142"/>
      <c r="AC234" s="142"/>
      <c r="AD234" s="142"/>
      <c r="AE234" s="142"/>
      <c r="AF234" s="142"/>
      <c r="AG234" s="142"/>
      <c r="AH234" s="142"/>
      <c r="AI234" s="142"/>
      <c r="AJ234" s="142"/>
      <c r="AK234" s="142"/>
      <c r="AL234" s="7"/>
      <c r="AM234" s="7"/>
      <c r="AN234" s="7"/>
      <c r="AO234" s="7"/>
      <c r="AP234" s="7"/>
      <c r="AQ234" s="7"/>
      <c r="AR234" s="7"/>
      <c r="AS234" s="7"/>
      <c r="AT234" s="7"/>
      <c r="AU234" s="7"/>
      <c r="AV234" s="7"/>
      <c r="AW234" s="7"/>
      <c r="AX234" s="7"/>
      <c r="AY234" s="7"/>
      <c r="AZ234" s="143"/>
      <c r="BA234" s="11"/>
      <c r="BB234" s="11"/>
      <c r="BC234" s="11"/>
      <c r="BD234" s="11"/>
      <c r="BE234" s="11"/>
      <c r="BF234" s="11"/>
      <c r="BG234" s="11"/>
      <c r="BH234" s="11"/>
      <c r="BI234" s="11"/>
      <c r="BJ234" s="11"/>
    </row>
    <row r="235" spans="1:62" ht="93" customHeight="1" x14ac:dyDescent="0.3">
      <c r="A235" s="1"/>
      <c r="B235" s="1"/>
      <c r="C235" s="1"/>
      <c r="D235" s="1"/>
      <c r="E235" s="1"/>
      <c r="F235" s="153"/>
      <c r="G235" s="1"/>
      <c r="H235" s="1"/>
      <c r="I235" s="1"/>
      <c r="J235" s="1"/>
      <c r="K235" s="1"/>
      <c r="L235" s="1"/>
      <c r="M235" s="1"/>
      <c r="N235" s="1"/>
      <c r="O235" s="5"/>
      <c r="P235" s="5"/>
      <c r="Q235" s="5"/>
      <c r="R235" s="5"/>
      <c r="S235" s="5"/>
      <c r="T235" s="5"/>
      <c r="U235" s="141"/>
      <c r="V235" s="142"/>
      <c r="W235" s="142"/>
      <c r="X235" s="142"/>
      <c r="Y235" s="142"/>
      <c r="Z235" s="142"/>
      <c r="AA235" s="142"/>
      <c r="AB235" s="142"/>
      <c r="AC235" s="142"/>
      <c r="AD235" s="142"/>
      <c r="AE235" s="142"/>
      <c r="AF235" s="142"/>
      <c r="AG235" s="142"/>
      <c r="AH235" s="142"/>
      <c r="AI235" s="142"/>
      <c r="AJ235" s="142"/>
      <c r="AK235" s="142"/>
      <c r="AL235" s="7"/>
      <c r="AM235" s="7"/>
      <c r="AN235" s="7"/>
      <c r="AO235" s="7"/>
      <c r="AP235" s="7"/>
      <c r="AQ235" s="7"/>
      <c r="AR235" s="7"/>
      <c r="AS235" s="7"/>
      <c r="AT235" s="7"/>
      <c r="AU235" s="7"/>
      <c r="AV235" s="7"/>
      <c r="AW235" s="7"/>
      <c r="AX235" s="7"/>
      <c r="AY235" s="7"/>
      <c r="AZ235" s="143"/>
      <c r="BA235" s="11"/>
      <c r="BB235" s="11"/>
      <c r="BC235" s="11"/>
      <c r="BD235" s="11"/>
      <c r="BE235" s="11"/>
      <c r="BF235" s="11"/>
      <c r="BG235" s="11"/>
      <c r="BH235" s="11"/>
      <c r="BI235" s="11"/>
      <c r="BJ235" s="11"/>
    </row>
    <row r="236" spans="1:62" ht="93" customHeight="1" x14ac:dyDescent="0.3">
      <c r="A236" s="1"/>
      <c r="B236" s="1"/>
      <c r="C236" s="1"/>
      <c r="D236" s="1"/>
      <c r="E236" s="1"/>
      <c r="F236" s="153"/>
      <c r="G236" s="1"/>
      <c r="H236" s="1"/>
      <c r="I236" s="1"/>
      <c r="J236" s="1"/>
      <c r="K236" s="1"/>
      <c r="L236" s="1"/>
      <c r="M236" s="1"/>
      <c r="N236" s="1"/>
      <c r="O236" s="5"/>
      <c r="P236" s="5"/>
      <c r="Q236" s="5"/>
      <c r="R236" s="5"/>
      <c r="S236" s="5"/>
      <c r="T236" s="5"/>
      <c r="U236" s="141"/>
      <c r="V236" s="142"/>
      <c r="W236" s="142"/>
      <c r="X236" s="142"/>
      <c r="Y236" s="142"/>
      <c r="Z236" s="142"/>
      <c r="AA236" s="142"/>
      <c r="AB236" s="142"/>
      <c r="AC236" s="142"/>
      <c r="AD236" s="142"/>
      <c r="AE236" s="142"/>
      <c r="AF236" s="142"/>
      <c r="AG236" s="142"/>
      <c r="AH236" s="142"/>
      <c r="AI236" s="142"/>
      <c r="AJ236" s="142"/>
      <c r="AK236" s="142"/>
      <c r="AL236" s="7"/>
      <c r="AM236" s="7"/>
      <c r="AN236" s="7"/>
      <c r="AO236" s="7"/>
      <c r="AP236" s="7"/>
      <c r="AQ236" s="7"/>
      <c r="AR236" s="7"/>
      <c r="AS236" s="7"/>
      <c r="AT236" s="7"/>
      <c r="AU236" s="7"/>
      <c r="AV236" s="7"/>
      <c r="AW236" s="7"/>
      <c r="AX236" s="7"/>
      <c r="AY236" s="7"/>
      <c r="AZ236" s="143"/>
      <c r="BA236" s="11"/>
      <c r="BB236" s="11"/>
      <c r="BC236" s="11"/>
      <c r="BD236" s="11"/>
      <c r="BE236" s="11"/>
      <c r="BF236" s="11"/>
      <c r="BG236" s="11"/>
      <c r="BH236" s="11"/>
      <c r="BI236" s="11"/>
      <c r="BJ236" s="11"/>
    </row>
    <row r="237" spans="1:62" ht="93" customHeight="1" x14ac:dyDescent="0.3">
      <c r="A237" s="1"/>
      <c r="B237" s="1"/>
      <c r="C237" s="1"/>
      <c r="D237" s="1"/>
      <c r="E237" s="1"/>
      <c r="F237" s="153"/>
      <c r="G237" s="1"/>
      <c r="H237" s="1"/>
      <c r="I237" s="1"/>
      <c r="J237" s="1"/>
      <c r="K237" s="1"/>
      <c r="L237" s="1"/>
      <c r="M237" s="1"/>
      <c r="N237" s="1"/>
      <c r="O237" s="5"/>
      <c r="P237" s="5"/>
      <c r="Q237" s="5"/>
      <c r="R237" s="5"/>
      <c r="S237" s="5"/>
      <c r="T237" s="5"/>
      <c r="U237" s="141"/>
      <c r="V237" s="142"/>
      <c r="W237" s="142"/>
      <c r="X237" s="142"/>
      <c r="Y237" s="142"/>
      <c r="Z237" s="142"/>
      <c r="AA237" s="142"/>
      <c r="AB237" s="142"/>
      <c r="AC237" s="142"/>
      <c r="AD237" s="142"/>
      <c r="AE237" s="142"/>
      <c r="AF237" s="142"/>
      <c r="AG237" s="142"/>
      <c r="AH237" s="142"/>
      <c r="AI237" s="142"/>
      <c r="AJ237" s="142"/>
      <c r="AK237" s="142"/>
      <c r="AL237" s="7"/>
      <c r="AM237" s="7"/>
      <c r="AN237" s="7"/>
      <c r="AO237" s="7"/>
      <c r="AP237" s="7"/>
      <c r="AQ237" s="7"/>
      <c r="AR237" s="7"/>
      <c r="AS237" s="7"/>
      <c r="AT237" s="7"/>
      <c r="AU237" s="7"/>
      <c r="AV237" s="7"/>
      <c r="AW237" s="7"/>
      <c r="AX237" s="7"/>
      <c r="AY237" s="7"/>
      <c r="AZ237" s="143"/>
      <c r="BA237" s="11"/>
      <c r="BB237" s="11"/>
      <c r="BC237" s="11"/>
      <c r="BD237" s="11"/>
      <c r="BE237" s="11"/>
      <c r="BF237" s="11"/>
      <c r="BG237" s="11"/>
      <c r="BH237" s="11"/>
      <c r="BI237" s="11"/>
      <c r="BJ237" s="11"/>
    </row>
    <row r="238" spans="1:62" ht="93" customHeight="1" x14ac:dyDescent="0.3">
      <c r="A238" s="1"/>
      <c r="B238" s="1"/>
      <c r="C238" s="1"/>
      <c r="D238" s="1"/>
      <c r="E238" s="1"/>
      <c r="F238" s="153"/>
      <c r="G238" s="1"/>
      <c r="H238" s="1"/>
      <c r="I238" s="1"/>
      <c r="J238" s="1"/>
      <c r="K238" s="1"/>
      <c r="L238" s="1"/>
      <c r="M238" s="1"/>
      <c r="N238" s="1"/>
      <c r="O238" s="5"/>
      <c r="P238" s="5"/>
      <c r="Q238" s="5"/>
      <c r="R238" s="5"/>
      <c r="S238" s="5"/>
      <c r="T238" s="5"/>
      <c r="U238" s="141"/>
      <c r="V238" s="142"/>
      <c r="W238" s="142"/>
      <c r="X238" s="142"/>
      <c r="Y238" s="142"/>
      <c r="Z238" s="142"/>
      <c r="AA238" s="142"/>
      <c r="AB238" s="142"/>
      <c r="AC238" s="142"/>
      <c r="AD238" s="142"/>
      <c r="AE238" s="142"/>
      <c r="AF238" s="142"/>
      <c r="AG238" s="142"/>
      <c r="AH238" s="142"/>
      <c r="AI238" s="142"/>
      <c r="AJ238" s="142"/>
      <c r="AK238" s="142"/>
      <c r="AL238" s="7"/>
      <c r="AM238" s="7"/>
      <c r="AN238" s="7"/>
      <c r="AO238" s="7"/>
      <c r="AP238" s="7"/>
      <c r="AQ238" s="7"/>
      <c r="AR238" s="7"/>
      <c r="AS238" s="7"/>
      <c r="AT238" s="7"/>
      <c r="AU238" s="7"/>
      <c r="AV238" s="7"/>
      <c r="AW238" s="7"/>
      <c r="AX238" s="7"/>
      <c r="AY238" s="7"/>
      <c r="AZ238" s="143"/>
      <c r="BA238" s="11"/>
      <c r="BB238" s="11"/>
      <c r="BC238" s="11"/>
      <c r="BD238" s="11"/>
      <c r="BE238" s="11"/>
      <c r="BF238" s="11"/>
      <c r="BG238" s="11"/>
      <c r="BH238" s="11"/>
      <c r="BI238" s="11"/>
      <c r="BJ238" s="11"/>
    </row>
    <row r="239" spans="1:62" ht="93" customHeight="1" x14ac:dyDescent="0.3">
      <c r="A239" s="1"/>
      <c r="B239" s="1"/>
      <c r="C239" s="1"/>
      <c r="D239" s="1"/>
      <c r="E239" s="1"/>
      <c r="F239" s="153"/>
      <c r="G239" s="1"/>
      <c r="H239" s="1"/>
      <c r="I239" s="1"/>
      <c r="J239" s="1"/>
      <c r="K239" s="1"/>
      <c r="L239" s="1"/>
      <c r="M239" s="1"/>
      <c r="N239" s="1"/>
      <c r="O239" s="5"/>
      <c r="P239" s="5"/>
      <c r="Q239" s="5"/>
      <c r="R239" s="5"/>
      <c r="S239" s="5"/>
      <c r="T239" s="5"/>
      <c r="U239" s="141"/>
      <c r="V239" s="142"/>
      <c r="W239" s="142"/>
      <c r="X239" s="142"/>
      <c r="Y239" s="142"/>
      <c r="Z239" s="142"/>
      <c r="AA239" s="142"/>
      <c r="AB239" s="142"/>
      <c r="AC239" s="142"/>
      <c r="AD239" s="142"/>
      <c r="AE239" s="142"/>
      <c r="AF239" s="142"/>
      <c r="AG239" s="142"/>
      <c r="AH239" s="142"/>
      <c r="AI239" s="142"/>
      <c r="AJ239" s="142"/>
      <c r="AK239" s="142"/>
      <c r="AL239" s="7"/>
      <c r="AM239" s="7"/>
      <c r="AN239" s="7"/>
      <c r="AO239" s="7"/>
      <c r="AP239" s="7"/>
      <c r="AQ239" s="7"/>
      <c r="AR239" s="7"/>
      <c r="AS239" s="7"/>
      <c r="AT239" s="7"/>
      <c r="AU239" s="7"/>
      <c r="AV239" s="7"/>
      <c r="AW239" s="7"/>
      <c r="AX239" s="7"/>
      <c r="AY239" s="7"/>
      <c r="AZ239" s="143"/>
      <c r="BA239" s="11"/>
      <c r="BB239" s="11"/>
      <c r="BC239" s="11"/>
      <c r="BD239" s="11"/>
      <c r="BE239" s="11"/>
      <c r="BF239" s="11"/>
      <c r="BG239" s="11"/>
      <c r="BH239" s="11"/>
      <c r="BI239" s="11"/>
      <c r="BJ239" s="11"/>
    </row>
    <row r="240" spans="1:62" ht="93" customHeight="1" x14ac:dyDescent="0.3">
      <c r="A240" s="1"/>
      <c r="B240" s="1"/>
      <c r="C240" s="1"/>
      <c r="D240" s="1"/>
      <c r="E240" s="1"/>
      <c r="F240" s="153"/>
      <c r="G240" s="1"/>
      <c r="H240" s="1"/>
      <c r="I240" s="1"/>
      <c r="J240" s="1"/>
      <c r="K240" s="1"/>
      <c r="L240" s="1"/>
      <c r="M240" s="1"/>
      <c r="N240" s="1"/>
      <c r="O240" s="5"/>
      <c r="P240" s="5"/>
      <c r="Q240" s="5"/>
      <c r="R240" s="5"/>
      <c r="S240" s="5"/>
      <c r="T240" s="5"/>
      <c r="U240" s="141"/>
      <c r="V240" s="142"/>
      <c r="W240" s="142"/>
      <c r="X240" s="142"/>
      <c r="Y240" s="142"/>
      <c r="Z240" s="142"/>
      <c r="AA240" s="142"/>
      <c r="AB240" s="142"/>
      <c r="AC240" s="142"/>
      <c r="AD240" s="142"/>
      <c r="AE240" s="142"/>
      <c r="AF240" s="142"/>
      <c r="AG240" s="142"/>
      <c r="AH240" s="142"/>
      <c r="AI240" s="142"/>
      <c r="AJ240" s="142"/>
      <c r="AK240" s="142"/>
      <c r="AL240" s="7"/>
      <c r="AM240" s="7"/>
      <c r="AN240" s="7"/>
      <c r="AO240" s="7"/>
      <c r="AP240" s="7"/>
      <c r="AQ240" s="7"/>
      <c r="AR240" s="7"/>
      <c r="AS240" s="7"/>
      <c r="AT240" s="7"/>
      <c r="AU240" s="7"/>
      <c r="AV240" s="7"/>
      <c r="AW240" s="7"/>
      <c r="AX240" s="7"/>
      <c r="AY240" s="7"/>
      <c r="AZ240" s="143"/>
      <c r="BA240" s="11"/>
      <c r="BB240" s="11"/>
      <c r="BC240" s="11"/>
      <c r="BD240" s="11"/>
      <c r="BE240" s="11"/>
      <c r="BF240" s="11"/>
      <c r="BG240" s="11"/>
      <c r="BH240" s="11"/>
      <c r="BI240" s="11"/>
      <c r="BJ240" s="11"/>
    </row>
    <row r="241" spans="1:62" ht="93" customHeight="1" x14ac:dyDescent="0.3">
      <c r="A241" s="1"/>
      <c r="B241" s="1"/>
      <c r="C241" s="1"/>
      <c r="D241" s="1"/>
      <c r="E241" s="1"/>
      <c r="F241" s="153"/>
      <c r="G241" s="1"/>
      <c r="H241" s="1"/>
      <c r="I241" s="1"/>
      <c r="J241" s="1"/>
      <c r="K241" s="1"/>
      <c r="L241" s="1"/>
      <c r="M241" s="1"/>
      <c r="N241" s="1"/>
      <c r="O241" s="5"/>
      <c r="P241" s="5"/>
      <c r="Q241" s="5"/>
      <c r="R241" s="5"/>
      <c r="S241" s="5"/>
      <c r="T241" s="5"/>
      <c r="U241" s="141"/>
      <c r="V241" s="142"/>
      <c r="W241" s="142"/>
      <c r="X241" s="142"/>
      <c r="Y241" s="142"/>
      <c r="Z241" s="142"/>
      <c r="AA241" s="142"/>
      <c r="AB241" s="142"/>
      <c r="AC241" s="142"/>
      <c r="AD241" s="142"/>
      <c r="AE241" s="142"/>
      <c r="AF241" s="142"/>
      <c r="AG241" s="142"/>
      <c r="AH241" s="142"/>
      <c r="AI241" s="142"/>
      <c r="AJ241" s="142"/>
      <c r="AK241" s="142"/>
      <c r="AL241" s="7"/>
      <c r="AM241" s="7"/>
      <c r="AN241" s="7"/>
      <c r="AO241" s="7"/>
      <c r="AP241" s="7"/>
      <c r="AQ241" s="7"/>
      <c r="AR241" s="7"/>
      <c r="AS241" s="7"/>
      <c r="AT241" s="7"/>
      <c r="AU241" s="7"/>
      <c r="AV241" s="7"/>
      <c r="AW241" s="7"/>
      <c r="AX241" s="7"/>
      <c r="AY241" s="7"/>
      <c r="AZ241" s="143"/>
      <c r="BA241" s="11"/>
      <c r="BB241" s="11"/>
      <c r="BC241" s="11"/>
      <c r="BD241" s="11"/>
      <c r="BE241" s="11"/>
      <c r="BF241" s="11"/>
      <c r="BG241" s="11"/>
      <c r="BH241" s="11"/>
      <c r="BI241" s="11"/>
      <c r="BJ241" s="11"/>
    </row>
    <row r="242" spans="1:62" ht="93" customHeight="1" x14ac:dyDescent="0.3">
      <c r="A242" s="1"/>
      <c r="B242" s="1"/>
      <c r="C242" s="1"/>
      <c r="D242" s="1"/>
      <c r="E242" s="1"/>
      <c r="F242" s="153"/>
      <c r="G242" s="1"/>
      <c r="H242" s="1"/>
      <c r="I242" s="1"/>
      <c r="J242" s="1"/>
      <c r="K242" s="1"/>
      <c r="L242" s="1"/>
      <c r="M242" s="1"/>
      <c r="N242" s="1"/>
      <c r="O242" s="5"/>
      <c r="P242" s="5"/>
      <c r="Q242" s="5"/>
      <c r="R242" s="5"/>
      <c r="S242" s="5"/>
      <c r="T242" s="5"/>
      <c r="U242" s="141"/>
      <c r="V242" s="142"/>
      <c r="W242" s="142"/>
      <c r="X242" s="142"/>
      <c r="Y242" s="142"/>
      <c r="Z242" s="142"/>
      <c r="AA242" s="142"/>
      <c r="AB242" s="142"/>
      <c r="AC242" s="142"/>
      <c r="AD242" s="142"/>
      <c r="AE242" s="142"/>
      <c r="AF242" s="142"/>
      <c r="AG242" s="142"/>
      <c r="AH242" s="142"/>
      <c r="AI242" s="142"/>
      <c r="AJ242" s="142"/>
      <c r="AK242" s="142"/>
      <c r="AL242" s="7"/>
      <c r="AM242" s="7"/>
      <c r="AN242" s="7"/>
      <c r="AO242" s="7"/>
      <c r="AP242" s="7"/>
      <c r="AQ242" s="7"/>
      <c r="AR242" s="7"/>
      <c r="AS242" s="7"/>
      <c r="AT242" s="7"/>
      <c r="AU242" s="7"/>
      <c r="AV242" s="7"/>
      <c r="AW242" s="7"/>
      <c r="AX242" s="7"/>
      <c r="AY242" s="7"/>
      <c r="AZ242" s="143"/>
      <c r="BA242" s="11"/>
      <c r="BB242" s="11"/>
      <c r="BC242" s="11"/>
      <c r="BD242" s="11"/>
      <c r="BE242" s="11"/>
      <c r="BF242" s="11"/>
      <c r="BG242" s="11"/>
      <c r="BH242" s="11"/>
      <c r="BI242" s="11"/>
      <c r="BJ242" s="11"/>
    </row>
    <row r="243" spans="1:62" ht="93" customHeight="1" x14ac:dyDescent="0.3">
      <c r="A243" s="1"/>
      <c r="B243" s="1"/>
      <c r="C243" s="1"/>
      <c r="D243" s="1"/>
      <c r="E243" s="1"/>
      <c r="F243" s="153"/>
      <c r="G243" s="1"/>
      <c r="H243" s="1"/>
      <c r="I243" s="1"/>
      <c r="J243" s="1"/>
      <c r="K243" s="1"/>
      <c r="L243" s="1"/>
      <c r="M243" s="1"/>
      <c r="N243" s="1"/>
      <c r="O243" s="5"/>
      <c r="P243" s="5"/>
      <c r="Q243" s="5"/>
      <c r="R243" s="5"/>
      <c r="S243" s="5"/>
      <c r="T243" s="5"/>
      <c r="U243" s="141"/>
      <c r="V243" s="142"/>
      <c r="W243" s="142"/>
      <c r="X243" s="142"/>
      <c r="Y243" s="142"/>
      <c r="Z243" s="142"/>
      <c r="AA243" s="142"/>
      <c r="AB243" s="142"/>
      <c r="AC243" s="142"/>
      <c r="AD243" s="142"/>
      <c r="AE243" s="142"/>
      <c r="AF243" s="142"/>
      <c r="AG243" s="142"/>
      <c r="AH243" s="142"/>
      <c r="AI243" s="142"/>
      <c r="AJ243" s="142"/>
      <c r="AK243" s="142"/>
      <c r="AL243" s="7"/>
      <c r="AM243" s="7"/>
      <c r="AN243" s="7"/>
      <c r="AO243" s="7"/>
      <c r="AP243" s="7"/>
      <c r="AQ243" s="7"/>
      <c r="AR243" s="7"/>
      <c r="AS243" s="7"/>
      <c r="AT243" s="7"/>
      <c r="AU243" s="7"/>
      <c r="AV243" s="7"/>
      <c r="AW243" s="7"/>
      <c r="AX243" s="7"/>
      <c r="AY243" s="7"/>
      <c r="AZ243" s="143"/>
      <c r="BA243" s="11"/>
      <c r="BB243" s="11"/>
      <c r="BC243" s="11"/>
      <c r="BD243" s="11"/>
      <c r="BE243" s="11"/>
      <c r="BF243" s="11"/>
      <c r="BG243" s="11"/>
      <c r="BH243" s="11"/>
      <c r="BI243" s="11"/>
      <c r="BJ243" s="11"/>
    </row>
    <row r="244" spans="1:62" ht="93" customHeight="1" x14ac:dyDescent="0.3">
      <c r="A244" s="1"/>
      <c r="B244" s="1"/>
      <c r="C244" s="1"/>
      <c r="D244" s="1"/>
      <c r="E244" s="1"/>
      <c r="F244" s="153"/>
      <c r="G244" s="1"/>
      <c r="H244" s="1"/>
      <c r="I244" s="1"/>
      <c r="J244" s="1"/>
      <c r="K244" s="1"/>
      <c r="L244" s="1"/>
      <c r="M244" s="1"/>
      <c r="N244" s="1"/>
      <c r="O244" s="5"/>
      <c r="P244" s="5"/>
      <c r="Q244" s="5"/>
      <c r="R244" s="5"/>
      <c r="S244" s="5"/>
      <c r="T244" s="5"/>
      <c r="U244" s="141"/>
      <c r="V244" s="142"/>
      <c r="W244" s="142"/>
      <c r="X244" s="142"/>
      <c r="Y244" s="142"/>
      <c r="Z244" s="142"/>
      <c r="AA244" s="142"/>
      <c r="AB244" s="142"/>
      <c r="AC244" s="142"/>
      <c r="AD244" s="142"/>
      <c r="AE244" s="142"/>
      <c r="AF244" s="142"/>
      <c r="AG244" s="142"/>
      <c r="AH244" s="142"/>
      <c r="AI244" s="142"/>
      <c r="AJ244" s="142"/>
      <c r="AK244" s="142"/>
      <c r="AL244" s="7"/>
      <c r="AM244" s="7"/>
      <c r="AN244" s="7"/>
      <c r="AO244" s="7"/>
      <c r="AP244" s="7"/>
      <c r="AQ244" s="7"/>
      <c r="AR244" s="7"/>
      <c r="AS244" s="7"/>
      <c r="AT244" s="7"/>
      <c r="AU244" s="7"/>
      <c r="AV244" s="7"/>
      <c r="AW244" s="7"/>
      <c r="AX244" s="7"/>
      <c r="AY244" s="7"/>
      <c r="AZ244" s="143"/>
      <c r="BA244" s="11"/>
      <c r="BB244" s="11"/>
      <c r="BC244" s="11"/>
      <c r="BD244" s="11"/>
      <c r="BE244" s="11"/>
      <c r="BF244" s="11"/>
      <c r="BG244" s="11"/>
      <c r="BH244" s="11"/>
      <c r="BI244" s="11"/>
      <c r="BJ244" s="11"/>
    </row>
    <row r="245" spans="1:62" ht="93" customHeight="1" x14ac:dyDescent="0.3">
      <c r="A245" s="1"/>
      <c r="B245" s="1"/>
      <c r="C245" s="1"/>
      <c r="D245" s="1"/>
      <c r="E245" s="1"/>
      <c r="F245" s="153"/>
      <c r="G245" s="1"/>
      <c r="H245" s="1"/>
      <c r="I245" s="1"/>
      <c r="J245" s="1"/>
      <c r="K245" s="1"/>
      <c r="L245" s="1"/>
      <c r="M245" s="1"/>
      <c r="N245" s="1"/>
      <c r="O245" s="5"/>
      <c r="P245" s="5"/>
      <c r="Q245" s="5"/>
      <c r="R245" s="5"/>
      <c r="S245" s="5"/>
      <c r="T245" s="5"/>
      <c r="U245" s="141"/>
      <c r="V245" s="142"/>
      <c r="W245" s="142"/>
      <c r="X245" s="142"/>
      <c r="Y245" s="142"/>
      <c r="Z245" s="142"/>
      <c r="AA245" s="142"/>
      <c r="AB245" s="142"/>
      <c r="AC245" s="142"/>
      <c r="AD245" s="142"/>
      <c r="AE245" s="142"/>
      <c r="AF245" s="142"/>
      <c r="AG245" s="142"/>
      <c r="AH245" s="142"/>
      <c r="AI245" s="142"/>
      <c r="AJ245" s="142"/>
      <c r="AK245" s="142"/>
      <c r="AL245" s="7"/>
      <c r="AM245" s="7"/>
      <c r="AN245" s="7"/>
      <c r="AO245" s="7"/>
      <c r="AP245" s="7"/>
      <c r="AQ245" s="7"/>
      <c r="AR245" s="7"/>
      <c r="AS245" s="7"/>
      <c r="AT245" s="7"/>
      <c r="AU245" s="7"/>
      <c r="AV245" s="7"/>
      <c r="AW245" s="7"/>
      <c r="AX245" s="7"/>
      <c r="AY245" s="7"/>
      <c r="AZ245" s="143"/>
      <c r="BA245" s="11"/>
      <c r="BB245" s="11"/>
      <c r="BC245" s="11"/>
      <c r="BD245" s="11"/>
      <c r="BE245" s="11"/>
      <c r="BF245" s="11"/>
      <c r="BG245" s="11"/>
      <c r="BH245" s="11"/>
      <c r="BI245" s="11"/>
      <c r="BJ245" s="11"/>
    </row>
    <row r="246" spans="1:62" ht="93" customHeight="1" x14ac:dyDescent="0.3">
      <c r="A246" s="1"/>
      <c r="B246" s="1"/>
      <c r="C246" s="1"/>
      <c r="D246" s="1"/>
      <c r="E246" s="1"/>
      <c r="F246" s="153"/>
      <c r="G246" s="1"/>
      <c r="H246" s="1"/>
      <c r="I246" s="1"/>
      <c r="J246" s="1"/>
      <c r="K246" s="1"/>
      <c r="L246" s="1"/>
      <c r="M246" s="1"/>
      <c r="N246" s="1"/>
      <c r="O246" s="5"/>
      <c r="P246" s="5"/>
      <c r="Q246" s="5"/>
      <c r="R246" s="5"/>
      <c r="S246" s="5"/>
      <c r="T246" s="5"/>
      <c r="U246" s="141"/>
      <c r="V246" s="142"/>
      <c r="W246" s="142"/>
      <c r="X246" s="142"/>
      <c r="Y246" s="142"/>
      <c r="Z246" s="142"/>
      <c r="AA246" s="142"/>
      <c r="AB246" s="142"/>
      <c r="AC246" s="142"/>
      <c r="AD246" s="142"/>
      <c r="AE246" s="142"/>
      <c r="AF246" s="142"/>
      <c r="AG246" s="142"/>
      <c r="AH246" s="142"/>
      <c r="AI246" s="142"/>
      <c r="AJ246" s="142"/>
      <c r="AK246" s="142"/>
      <c r="AL246" s="7"/>
      <c r="AM246" s="7"/>
      <c r="AN246" s="7"/>
      <c r="AO246" s="7"/>
      <c r="AP246" s="7"/>
      <c r="AQ246" s="7"/>
      <c r="AR246" s="7"/>
      <c r="AS246" s="7"/>
      <c r="AT246" s="7"/>
      <c r="AU246" s="7"/>
      <c r="AV246" s="7"/>
      <c r="AW246" s="7"/>
      <c r="AX246" s="7"/>
      <c r="AY246" s="7"/>
      <c r="AZ246" s="143"/>
      <c r="BA246" s="11"/>
      <c r="BB246" s="11"/>
      <c r="BC246" s="11"/>
      <c r="BD246" s="11"/>
      <c r="BE246" s="11"/>
      <c r="BF246" s="11"/>
      <c r="BG246" s="11"/>
      <c r="BH246" s="11"/>
      <c r="BI246" s="11"/>
      <c r="BJ246" s="11"/>
    </row>
    <row r="247" spans="1:62" ht="93" customHeight="1" x14ac:dyDescent="0.3">
      <c r="A247" s="1"/>
      <c r="B247" s="1"/>
      <c r="C247" s="1"/>
      <c r="D247" s="1"/>
      <c r="E247" s="1"/>
      <c r="F247" s="153"/>
      <c r="G247" s="1"/>
      <c r="H247" s="1"/>
      <c r="I247" s="1"/>
      <c r="J247" s="1"/>
      <c r="K247" s="1"/>
      <c r="L247" s="1"/>
      <c r="M247" s="1"/>
      <c r="N247" s="1"/>
      <c r="O247" s="5"/>
      <c r="P247" s="5"/>
      <c r="Q247" s="5"/>
      <c r="R247" s="5"/>
      <c r="S247" s="5"/>
      <c r="T247" s="5"/>
      <c r="U247" s="141"/>
      <c r="V247" s="142"/>
      <c r="W247" s="142"/>
      <c r="X247" s="142"/>
      <c r="Y247" s="142"/>
      <c r="Z247" s="142"/>
      <c r="AA247" s="142"/>
      <c r="AB247" s="142"/>
      <c r="AC247" s="142"/>
      <c r="AD247" s="142"/>
      <c r="AE247" s="142"/>
      <c r="AF247" s="142"/>
      <c r="AG247" s="142"/>
      <c r="AH247" s="142"/>
      <c r="AI247" s="142"/>
      <c r="AJ247" s="142"/>
      <c r="AK247" s="142"/>
      <c r="AL247" s="7"/>
      <c r="AM247" s="7"/>
      <c r="AN247" s="7"/>
      <c r="AO247" s="7"/>
      <c r="AP247" s="7"/>
      <c r="AQ247" s="7"/>
      <c r="AR247" s="7"/>
      <c r="AS247" s="7"/>
      <c r="AT247" s="7"/>
      <c r="AU247" s="7"/>
      <c r="AV247" s="7"/>
      <c r="AW247" s="7"/>
      <c r="AX247" s="7"/>
      <c r="AY247" s="7"/>
      <c r="AZ247" s="143"/>
      <c r="BA247" s="11"/>
      <c r="BB247" s="11"/>
      <c r="BC247" s="11"/>
      <c r="BD247" s="11"/>
      <c r="BE247" s="11"/>
      <c r="BF247" s="11"/>
      <c r="BG247" s="11"/>
      <c r="BH247" s="11"/>
      <c r="BI247" s="11"/>
      <c r="BJ247" s="11"/>
    </row>
    <row r="248" spans="1:62" ht="93" customHeight="1" x14ac:dyDescent="0.3">
      <c r="A248" s="1"/>
      <c r="B248" s="1"/>
      <c r="C248" s="1"/>
      <c r="D248" s="1"/>
      <c r="E248" s="1"/>
      <c r="F248" s="153"/>
      <c r="G248" s="1"/>
      <c r="H248" s="1"/>
      <c r="I248" s="1"/>
      <c r="J248" s="1"/>
      <c r="K248" s="1"/>
      <c r="L248" s="1"/>
      <c r="M248" s="1"/>
      <c r="N248" s="1"/>
      <c r="O248" s="5"/>
      <c r="P248" s="5"/>
      <c r="Q248" s="5"/>
      <c r="R248" s="5"/>
      <c r="S248" s="5"/>
      <c r="T248" s="5"/>
      <c r="U248" s="141"/>
      <c r="V248" s="142"/>
      <c r="W248" s="142"/>
      <c r="X248" s="142"/>
      <c r="Y248" s="142"/>
      <c r="Z248" s="142"/>
      <c r="AA248" s="142"/>
      <c r="AB248" s="142"/>
      <c r="AC248" s="142"/>
      <c r="AD248" s="142"/>
      <c r="AE248" s="142"/>
      <c r="AF248" s="142"/>
      <c r="AG248" s="142"/>
      <c r="AH248" s="142"/>
      <c r="AI248" s="142"/>
      <c r="AJ248" s="142"/>
      <c r="AK248" s="142"/>
      <c r="AL248" s="7"/>
      <c r="AM248" s="7"/>
      <c r="AN248" s="7"/>
      <c r="AO248" s="7"/>
      <c r="AP248" s="7"/>
      <c r="AQ248" s="7"/>
      <c r="AR248" s="7"/>
      <c r="AS248" s="7"/>
      <c r="AT248" s="7"/>
      <c r="AU248" s="7"/>
      <c r="AV248" s="7"/>
      <c r="AW248" s="7"/>
      <c r="AX248" s="7"/>
      <c r="AY248" s="7"/>
      <c r="AZ248" s="143"/>
      <c r="BA248" s="11"/>
      <c r="BB248" s="11"/>
      <c r="BC248" s="11"/>
      <c r="BD248" s="11"/>
      <c r="BE248" s="11"/>
      <c r="BF248" s="11"/>
      <c r="BG248" s="11"/>
      <c r="BH248" s="11"/>
      <c r="BI248" s="11"/>
      <c r="BJ248" s="11"/>
    </row>
    <row r="249" spans="1:62" ht="93" customHeight="1" x14ac:dyDescent="0.3">
      <c r="A249" s="1"/>
      <c r="B249" s="1"/>
      <c r="C249" s="1"/>
      <c r="D249" s="1"/>
      <c r="E249" s="1"/>
      <c r="F249" s="153"/>
      <c r="G249" s="1"/>
      <c r="H249" s="1"/>
      <c r="I249" s="1"/>
      <c r="J249" s="1"/>
      <c r="K249" s="1"/>
      <c r="L249" s="1"/>
      <c r="M249" s="1"/>
      <c r="N249" s="1"/>
      <c r="O249" s="5"/>
      <c r="P249" s="5"/>
      <c r="Q249" s="5"/>
      <c r="R249" s="5"/>
      <c r="S249" s="5"/>
      <c r="T249" s="5"/>
      <c r="U249" s="141"/>
      <c r="V249" s="142"/>
      <c r="W249" s="142"/>
      <c r="X249" s="142"/>
      <c r="Y249" s="142"/>
      <c r="Z249" s="142"/>
      <c r="AA249" s="142"/>
      <c r="AB249" s="142"/>
      <c r="AC249" s="142"/>
      <c r="AD249" s="142"/>
      <c r="AE249" s="142"/>
      <c r="AF249" s="142"/>
      <c r="AG249" s="142"/>
      <c r="AH249" s="142"/>
      <c r="AI249" s="142"/>
      <c r="AJ249" s="142"/>
      <c r="AK249" s="142"/>
      <c r="AL249" s="7"/>
      <c r="AM249" s="7"/>
      <c r="AN249" s="7"/>
      <c r="AO249" s="7"/>
      <c r="AP249" s="7"/>
      <c r="AQ249" s="7"/>
      <c r="AR249" s="7"/>
      <c r="AS249" s="7"/>
      <c r="AT249" s="7"/>
      <c r="AU249" s="7"/>
      <c r="AV249" s="7"/>
      <c r="AW249" s="7"/>
      <c r="AX249" s="7"/>
      <c r="AY249" s="7"/>
      <c r="AZ249" s="143"/>
      <c r="BA249" s="11"/>
      <c r="BB249" s="11"/>
      <c r="BC249" s="11"/>
      <c r="BD249" s="11"/>
      <c r="BE249" s="11"/>
      <c r="BF249" s="11"/>
      <c r="BG249" s="11"/>
      <c r="BH249" s="11"/>
      <c r="BI249" s="11"/>
      <c r="BJ249" s="11"/>
    </row>
    <row r="250" spans="1:62" ht="93" customHeight="1" x14ac:dyDescent="0.3">
      <c r="A250" s="1"/>
      <c r="B250" s="1"/>
      <c r="C250" s="1"/>
      <c r="D250" s="1"/>
      <c r="E250" s="1"/>
      <c r="F250" s="153"/>
      <c r="G250" s="1"/>
      <c r="H250" s="1"/>
      <c r="I250" s="1"/>
      <c r="J250" s="1"/>
      <c r="K250" s="1"/>
      <c r="L250" s="1"/>
      <c r="M250" s="1"/>
      <c r="N250" s="1"/>
      <c r="O250" s="5"/>
      <c r="P250" s="5"/>
      <c r="Q250" s="5"/>
      <c r="R250" s="5"/>
      <c r="S250" s="5"/>
      <c r="T250" s="5"/>
      <c r="U250" s="141"/>
      <c r="V250" s="142"/>
      <c r="W250" s="142"/>
      <c r="X250" s="142"/>
      <c r="Y250" s="142"/>
      <c r="Z250" s="142"/>
      <c r="AA250" s="142"/>
      <c r="AB250" s="142"/>
      <c r="AC250" s="142"/>
      <c r="AD250" s="142"/>
      <c r="AE250" s="142"/>
      <c r="AF250" s="142"/>
      <c r="AG250" s="142"/>
      <c r="AH250" s="142"/>
      <c r="AI250" s="142"/>
      <c r="AJ250" s="142"/>
      <c r="AK250" s="142"/>
      <c r="AL250" s="7"/>
      <c r="AM250" s="7"/>
      <c r="AN250" s="7"/>
      <c r="AO250" s="7"/>
      <c r="AP250" s="7"/>
      <c r="AQ250" s="7"/>
      <c r="AR250" s="7"/>
      <c r="AS250" s="7"/>
      <c r="AT250" s="7"/>
      <c r="AU250" s="7"/>
      <c r="AV250" s="7"/>
      <c r="AW250" s="7"/>
      <c r="AX250" s="7"/>
      <c r="AY250" s="7"/>
      <c r="AZ250" s="143"/>
      <c r="BA250" s="11"/>
      <c r="BB250" s="11"/>
      <c r="BC250" s="11"/>
      <c r="BD250" s="11"/>
      <c r="BE250" s="11"/>
      <c r="BF250" s="11"/>
      <c r="BG250" s="11"/>
      <c r="BH250" s="11"/>
      <c r="BI250" s="11"/>
      <c r="BJ250" s="11"/>
    </row>
    <row r="251" spans="1:62" ht="93" customHeight="1" x14ac:dyDescent="0.3">
      <c r="A251" s="1"/>
      <c r="B251" s="1"/>
      <c r="C251" s="1"/>
      <c r="D251" s="1"/>
      <c r="E251" s="1"/>
      <c r="F251" s="153"/>
      <c r="G251" s="1"/>
      <c r="H251" s="1"/>
      <c r="I251" s="1"/>
      <c r="J251" s="1"/>
      <c r="K251" s="1"/>
      <c r="L251" s="1"/>
      <c r="M251" s="1"/>
      <c r="N251" s="1"/>
      <c r="O251" s="5"/>
      <c r="P251" s="5"/>
      <c r="Q251" s="5"/>
      <c r="R251" s="5"/>
      <c r="S251" s="5"/>
      <c r="T251" s="5"/>
      <c r="U251" s="141"/>
      <c r="V251" s="142"/>
      <c r="W251" s="142"/>
      <c r="X251" s="142"/>
      <c r="Y251" s="142"/>
      <c r="Z251" s="142"/>
      <c r="AA251" s="142"/>
      <c r="AB251" s="142"/>
      <c r="AC251" s="142"/>
      <c r="AD251" s="142"/>
      <c r="AE251" s="142"/>
      <c r="AF251" s="142"/>
      <c r="AG251" s="142"/>
      <c r="AH251" s="142"/>
      <c r="AI251" s="142"/>
      <c r="AJ251" s="142"/>
      <c r="AK251" s="142"/>
      <c r="AL251" s="7"/>
      <c r="AM251" s="7"/>
      <c r="AN251" s="7"/>
      <c r="AO251" s="7"/>
      <c r="AP251" s="7"/>
      <c r="AQ251" s="7"/>
      <c r="AR251" s="7"/>
      <c r="AS251" s="7"/>
      <c r="AT251" s="7"/>
      <c r="AU251" s="7"/>
      <c r="AV251" s="7"/>
      <c r="AW251" s="7"/>
      <c r="AX251" s="7"/>
      <c r="AY251" s="7"/>
      <c r="AZ251" s="143"/>
      <c r="BA251" s="11"/>
      <c r="BB251" s="11"/>
      <c r="BC251" s="11"/>
      <c r="BD251" s="11"/>
      <c r="BE251" s="11"/>
      <c r="BF251" s="11"/>
      <c r="BG251" s="11"/>
      <c r="BH251" s="11"/>
      <c r="BI251" s="11"/>
      <c r="BJ251" s="11"/>
    </row>
    <row r="252" spans="1:62" ht="93" customHeight="1" x14ac:dyDescent="0.3">
      <c r="A252" s="1"/>
      <c r="B252" s="1"/>
      <c r="C252" s="1"/>
      <c r="D252" s="1"/>
      <c r="E252" s="1"/>
      <c r="F252" s="153"/>
      <c r="G252" s="1"/>
      <c r="H252" s="1"/>
      <c r="I252" s="1"/>
      <c r="J252" s="1"/>
      <c r="K252" s="1"/>
      <c r="L252" s="1"/>
      <c r="M252" s="1"/>
      <c r="N252" s="1"/>
      <c r="O252" s="5"/>
      <c r="P252" s="5"/>
      <c r="Q252" s="5"/>
      <c r="R252" s="5"/>
      <c r="S252" s="5"/>
      <c r="T252" s="5"/>
      <c r="U252" s="141"/>
      <c r="V252" s="142"/>
      <c r="W252" s="142"/>
      <c r="X252" s="142"/>
      <c r="Y252" s="142"/>
      <c r="Z252" s="142"/>
      <c r="AA252" s="142"/>
      <c r="AB252" s="142"/>
      <c r="AC252" s="142"/>
      <c r="AD252" s="142"/>
      <c r="AE252" s="142"/>
      <c r="AF252" s="142"/>
      <c r="AG252" s="142"/>
      <c r="AH252" s="142"/>
      <c r="AI252" s="142"/>
      <c r="AJ252" s="142"/>
      <c r="AK252" s="142"/>
      <c r="AL252" s="7"/>
      <c r="AM252" s="7"/>
      <c r="AN252" s="7"/>
      <c r="AO252" s="7"/>
      <c r="AP252" s="7"/>
      <c r="AQ252" s="7"/>
      <c r="AR252" s="7"/>
      <c r="AS252" s="7"/>
      <c r="AT252" s="7"/>
      <c r="AU252" s="7"/>
      <c r="AV252" s="7"/>
      <c r="AW252" s="7"/>
      <c r="AX252" s="7"/>
      <c r="AY252" s="7"/>
      <c r="AZ252" s="143"/>
      <c r="BA252" s="11"/>
      <c r="BB252" s="11"/>
      <c r="BC252" s="11"/>
      <c r="BD252" s="11"/>
      <c r="BE252" s="11"/>
      <c r="BF252" s="11"/>
      <c r="BG252" s="11"/>
      <c r="BH252" s="11"/>
      <c r="BI252" s="11"/>
      <c r="BJ252" s="11"/>
    </row>
    <row r="253" spans="1:62" ht="93" customHeight="1" x14ac:dyDescent="0.3">
      <c r="A253" s="1"/>
      <c r="B253" s="1"/>
      <c r="C253" s="1"/>
      <c r="D253" s="1"/>
      <c r="E253" s="1"/>
      <c r="F253" s="153"/>
      <c r="G253" s="1"/>
      <c r="H253" s="1"/>
      <c r="I253" s="1"/>
      <c r="J253" s="1"/>
      <c r="K253" s="1"/>
      <c r="L253" s="1"/>
      <c r="M253" s="1"/>
      <c r="N253" s="1"/>
      <c r="O253" s="5"/>
      <c r="P253" s="5"/>
      <c r="Q253" s="5"/>
      <c r="R253" s="5"/>
      <c r="S253" s="5"/>
      <c r="T253" s="5"/>
      <c r="U253" s="141"/>
      <c r="V253" s="142"/>
      <c r="W253" s="142"/>
      <c r="X253" s="142"/>
      <c r="Y253" s="142"/>
      <c r="Z253" s="142"/>
      <c r="AA253" s="142"/>
      <c r="AB253" s="142"/>
      <c r="AC253" s="142"/>
      <c r="AD253" s="142"/>
      <c r="AE253" s="142"/>
      <c r="AF253" s="142"/>
      <c r="AG253" s="142"/>
      <c r="AH253" s="142"/>
      <c r="AI253" s="142"/>
      <c r="AJ253" s="142"/>
      <c r="AK253" s="142"/>
      <c r="AL253" s="7"/>
      <c r="AM253" s="7"/>
      <c r="AN253" s="7"/>
      <c r="AO253" s="7"/>
      <c r="AP253" s="7"/>
      <c r="AQ253" s="7"/>
      <c r="AR253" s="7"/>
      <c r="AS253" s="7"/>
      <c r="AT253" s="7"/>
      <c r="AU253" s="7"/>
      <c r="AV253" s="7"/>
      <c r="AW253" s="7"/>
      <c r="AX253" s="7"/>
      <c r="AY253" s="7"/>
      <c r="AZ253" s="143"/>
      <c r="BA253" s="11"/>
      <c r="BB253" s="11"/>
      <c r="BC253" s="11"/>
      <c r="BD253" s="11"/>
      <c r="BE253" s="11"/>
      <c r="BF253" s="11"/>
      <c r="BG253" s="11"/>
      <c r="BH253" s="11"/>
      <c r="BI253" s="11"/>
      <c r="BJ253" s="11"/>
    </row>
    <row r="254" spans="1:62" ht="93" customHeight="1" x14ac:dyDescent="0.3">
      <c r="A254" s="1"/>
      <c r="B254" s="1"/>
      <c r="C254" s="1"/>
      <c r="D254" s="1"/>
      <c r="E254" s="1"/>
      <c r="F254" s="153"/>
      <c r="G254" s="1"/>
      <c r="H254" s="1"/>
      <c r="I254" s="1"/>
      <c r="J254" s="1"/>
      <c r="K254" s="1"/>
      <c r="L254" s="1"/>
      <c r="M254" s="1"/>
      <c r="N254" s="1"/>
      <c r="O254" s="5"/>
      <c r="P254" s="5"/>
      <c r="Q254" s="5"/>
      <c r="R254" s="5"/>
      <c r="S254" s="5"/>
      <c r="T254" s="5"/>
      <c r="U254" s="141"/>
      <c r="V254" s="142"/>
      <c r="W254" s="142"/>
      <c r="X254" s="142"/>
      <c r="Y254" s="142"/>
      <c r="Z254" s="142"/>
      <c r="AA254" s="142"/>
      <c r="AB254" s="142"/>
      <c r="AC254" s="142"/>
      <c r="AD254" s="142"/>
      <c r="AE254" s="142"/>
      <c r="AF254" s="142"/>
      <c r="AG254" s="142"/>
      <c r="AH254" s="142"/>
      <c r="AI254" s="142"/>
      <c r="AJ254" s="142"/>
      <c r="AK254" s="142"/>
      <c r="AL254" s="7"/>
      <c r="AM254" s="7"/>
      <c r="AN254" s="7"/>
      <c r="AO254" s="7"/>
      <c r="AP254" s="7"/>
      <c r="AQ254" s="7"/>
      <c r="AR254" s="7"/>
      <c r="AS254" s="7"/>
      <c r="AT254" s="7"/>
      <c r="AU254" s="7"/>
      <c r="AV254" s="7"/>
      <c r="AW254" s="7"/>
      <c r="AX254" s="7"/>
      <c r="AY254" s="7"/>
      <c r="AZ254" s="143"/>
      <c r="BA254" s="11"/>
      <c r="BB254" s="11"/>
      <c r="BC254" s="11"/>
      <c r="BD254" s="11"/>
      <c r="BE254" s="11"/>
      <c r="BF254" s="11"/>
      <c r="BG254" s="11"/>
      <c r="BH254" s="11"/>
      <c r="BI254" s="11"/>
      <c r="BJ254" s="11"/>
    </row>
    <row r="255" spans="1:62" ht="93" customHeight="1" x14ac:dyDescent="0.3">
      <c r="A255" s="1"/>
      <c r="B255" s="1"/>
      <c r="C255" s="1"/>
      <c r="D255" s="1"/>
      <c r="E255" s="1"/>
      <c r="F255" s="153"/>
      <c r="G255" s="1"/>
      <c r="H255" s="1"/>
      <c r="I255" s="1"/>
      <c r="J255" s="1"/>
      <c r="K255" s="1"/>
      <c r="L255" s="1"/>
      <c r="M255" s="1"/>
      <c r="N255" s="1"/>
      <c r="O255" s="5"/>
      <c r="P255" s="5"/>
      <c r="Q255" s="5"/>
      <c r="R255" s="5"/>
      <c r="S255" s="5"/>
      <c r="T255" s="5"/>
      <c r="U255" s="141"/>
      <c r="V255" s="142"/>
      <c r="W255" s="142"/>
      <c r="X255" s="142"/>
      <c r="Y255" s="142"/>
      <c r="Z255" s="142"/>
      <c r="AA255" s="142"/>
      <c r="AB255" s="142"/>
      <c r="AC255" s="142"/>
      <c r="AD255" s="142"/>
      <c r="AE255" s="142"/>
      <c r="AF255" s="142"/>
      <c r="AG255" s="142"/>
      <c r="AH255" s="142"/>
      <c r="AI255" s="142"/>
      <c r="AJ255" s="142"/>
      <c r="AK255" s="142"/>
      <c r="AL255" s="7"/>
      <c r="AM255" s="7"/>
      <c r="AN255" s="7"/>
      <c r="AO255" s="7"/>
      <c r="AP255" s="7"/>
      <c r="AQ255" s="7"/>
      <c r="AR255" s="7"/>
      <c r="AS255" s="7"/>
      <c r="AT255" s="7"/>
      <c r="AU255" s="7"/>
      <c r="AV255" s="7"/>
      <c r="AW255" s="7"/>
      <c r="AX255" s="7"/>
      <c r="AY255" s="7"/>
      <c r="AZ255" s="143"/>
      <c r="BA255" s="11"/>
      <c r="BB255" s="11"/>
      <c r="BC255" s="11"/>
      <c r="BD255" s="11"/>
      <c r="BE255" s="11"/>
      <c r="BF255" s="11"/>
      <c r="BG255" s="11"/>
      <c r="BH255" s="11"/>
      <c r="BI255" s="11"/>
      <c r="BJ255" s="11"/>
    </row>
    <row r="256" spans="1:62" ht="93" customHeight="1" x14ac:dyDescent="0.3">
      <c r="A256" s="1"/>
      <c r="B256" s="1"/>
      <c r="C256" s="1"/>
      <c r="D256" s="1"/>
      <c r="E256" s="1"/>
      <c r="F256" s="153"/>
      <c r="G256" s="1"/>
      <c r="H256" s="1"/>
      <c r="I256" s="1"/>
      <c r="J256" s="1"/>
      <c r="K256" s="1"/>
      <c r="L256" s="1"/>
      <c r="M256" s="1"/>
      <c r="N256" s="1"/>
      <c r="O256" s="5"/>
      <c r="P256" s="5"/>
      <c r="Q256" s="5"/>
      <c r="R256" s="5"/>
      <c r="S256" s="5"/>
      <c r="T256" s="5"/>
      <c r="U256" s="141"/>
      <c r="V256" s="142"/>
      <c r="W256" s="142"/>
      <c r="X256" s="142"/>
      <c r="Y256" s="142"/>
      <c r="Z256" s="142"/>
      <c r="AA256" s="142"/>
      <c r="AB256" s="142"/>
      <c r="AC256" s="142"/>
      <c r="AD256" s="142"/>
      <c r="AE256" s="142"/>
      <c r="AF256" s="142"/>
      <c r="AG256" s="142"/>
      <c r="AH256" s="142"/>
      <c r="AI256" s="142"/>
      <c r="AJ256" s="142"/>
      <c r="AK256" s="142"/>
      <c r="AL256" s="7"/>
      <c r="AM256" s="7"/>
      <c r="AN256" s="7"/>
      <c r="AO256" s="7"/>
      <c r="AP256" s="7"/>
      <c r="AQ256" s="7"/>
      <c r="AR256" s="7"/>
      <c r="AS256" s="7"/>
      <c r="AT256" s="7"/>
      <c r="AU256" s="7"/>
      <c r="AV256" s="7"/>
      <c r="AW256" s="7"/>
      <c r="AX256" s="7"/>
      <c r="AY256" s="7"/>
      <c r="AZ256" s="143"/>
      <c r="BA256" s="11"/>
      <c r="BB256" s="11"/>
      <c r="BC256" s="11"/>
      <c r="BD256" s="11"/>
      <c r="BE256" s="11"/>
      <c r="BF256" s="11"/>
      <c r="BG256" s="11"/>
      <c r="BH256" s="11"/>
      <c r="BI256" s="11"/>
      <c r="BJ256" s="11"/>
    </row>
    <row r="257" spans="1:62" ht="93" customHeight="1" x14ac:dyDescent="0.3">
      <c r="A257" s="1"/>
      <c r="B257" s="1"/>
      <c r="C257" s="1"/>
      <c r="D257" s="1"/>
      <c r="E257" s="1"/>
      <c r="F257" s="153"/>
      <c r="G257" s="1"/>
      <c r="H257" s="1"/>
      <c r="I257" s="1"/>
      <c r="J257" s="1"/>
      <c r="K257" s="1"/>
      <c r="L257" s="1"/>
      <c r="M257" s="1"/>
      <c r="N257" s="1"/>
      <c r="O257" s="5"/>
      <c r="P257" s="5"/>
      <c r="Q257" s="5"/>
      <c r="R257" s="5"/>
      <c r="S257" s="5"/>
      <c r="T257" s="5"/>
      <c r="U257" s="141"/>
      <c r="V257" s="142"/>
      <c r="W257" s="142"/>
      <c r="X257" s="142"/>
      <c r="Y257" s="142"/>
      <c r="Z257" s="142"/>
      <c r="AA257" s="142"/>
      <c r="AB257" s="142"/>
      <c r="AC257" s="142"/>
      <c r="AD257" s="142"/>
      <c r="AE257" s="142"/>
      <c r="AF257" s="142"/>
      <c r="AG257" s="142"/>
      <c r="AH257" s="142"/>
      <c r="AI257" s="142"/>
      <c r="AJ257" s="142"/>
      <c r="AK257" s="142"/>
      <c r="AL257" s="7"/>
      <c r="AM257" s="7"/>
      <c r="AN257" s="7"/>
      <c r="AO257" s="7"/>
      <c r="AP257" s="7"/>
      <c r="AQ257" s="7"/>
      <c r="AR257" s="7"/>
      <c r="AS257" s="7"/>
      <c r="AT257" s="7"/>
      <c r="AU257" s="7"/>
      <c r="AV257" s="7"/>
      <c r="AW257" s="7"/>
      <c r="AX257" s="7"/>
      <c r="AY257" s="7"/>
      <c r="AZ257" s="143"/>
      <c r="BA257" s="11"/>
      <c r="BB257" s="11"/>
      <c r="BC257" s="11"/>
      <c r="BD257" s="11"/>
      <c r="BE257" s="11"/>
      <c r="BF257" s="11"/>
      <c r="BG257" s="11"/>
      <c r="BH257" s="11"/>
      <c r="BI257" s="11"/>
      <c r="BJ257" s="11"/>
    </row>
    <row r="258" spans="1:62" ht="93" customHeight="1" x14ac:dyDescent="0.3">
      <c r="A258" s="1"/>
      <c r="B258" s="1"/>
      <c r="C258" s="1"/>
      <c r="D258" s="1"/>
      <c r="E258" s="1"/>
      <c r="F258" s="153"/>
      <c r="G258" s="1"/>
      <c r="H258" s="1"/>
      <c r="I258" s="1"/>
      <c r="J258" s="1"/>
      <c r="K258" s="1"/>
      <c r="L258" s="1"/>
      <c r="M258" s="1"/>
      <c r="N258" s="1"/>
      <c r="O258" s="5"/>
      <c r="P258" s="5"/>
      <c r="Q258" s="5"/>
      <c r="R258" s="5"/>
      <c r="S258" s="5"/>
      <c r="T258" s="5"/>
      <c r="U258" s="141"/>
      <c r="V258" s="142"/>
      <c r="W258" s="142"/>
      <c r="X258" s="142"/>
      <c r="Y258" s="142"/>
      <c r="Z258" s="142"/>
      <c r="AA258" s="142"/>
      <c r="AB258" s="142"/>
      <c r="AC258" s="142"/>
      <c r="AD258" s="142"/>
      <c r="AE258" s="142"/>
      <c r="AF258" s="142"/>
      <c r="AG258" s="142"/>
      <c r="AH258" s="142"/>
      <c r="AI258" s="142"/>
      <c r="AJ258" s="142"/>
      <c r="AK258" s="142"/>
      <c r="AL258" s="7"/>
      <c r="AM258" s="7"/>
      <c r="AN258" s="7"/>
      <c r="AO258" s="7"/>
      <c r="AP258" s="7"/>
      <c r="AQ258" s="7"/>
      <c r="AR258" s="7"/>
      <c r="AS258" s="7"/>
      <c r="AT258" s="7"/>
      <c r="AU258" s="7"/>
      <c r="AV258" s="7"/>
      <c r="AW258" s="7"/>
      <c r="AX258" s="7"/>
      <c r="AY258" s="7"/>
      <c r="AZ258" s="143"/>
      <c r="BA258" s="11"/>
      <c r="BB258" s="11"/>
      <c r="BC258" s="11"/>
      <c r="BD258" s="11"/>
      <c r="BE258" s="11"/>
      <c r="BF258" s="11"/>
      <c r="BG258" s="11"/>
      <c r="BH258" s="11"/>
      <c r="BI258" s="11"/>
      <c r="BJ258" s="11"/>
    </row>
    <row r="259" spans="1:62" ht="93" customHeight="1" x14ac:dyDescent="0.3">
      <c r="A259" s="1"/>
      <c r="B259" s="1"/>
      <c r="C259" s="1"/>
      <c r="D259" s="1"/>
      <c r="E259" s="1"/>
      <c r="F259" s="153"/>
      <c r="G259" s="1"/>
      <c r="H259" s="1"/>
      <c r="I259" s="1"/>
      <c r="J259" s="1"/>
      <c r="K259" s="1"/>
      <c r="L259" s="1"/>
      <c r="M259" s="1"/>
      <c r="N259" s="1"/>
      <c r="O259" s="5"/>
      <c r="P259" s="5"/>
      <c r="Q259" s="5"/>
      <c r="R259" s="5"/>
      <c r="S259" s="5"/>
      <c r="T259" s="5"/>
      <c r="U259" s="141"/>
      <c r="V259" s="142"/>
      <c r="W259" s="142"/>
      <c r="X259" s="142"/>
      <c r="Y259" s="142"/>
      <c r="Z259" s="142"/>
      <c r="AA259" s="142"/>
      <c r="AB259" s="142"/>
      <c r="AC259" s="142"/>
      <c r="AD259" s="142"/>
      <c r="AE259" s="142"/>
      <c r="AF259" s="142"/>
      <c r="AG259" s="142"/>
      <c r="AH259" s="142"/>
      <c r="AI259" s="142"/>
      <c r="AJ259" s="142"/>
      <c r="AK259" s="142"/>
      <c r="AL259" s="7"/>
      <c r="AM259" s="7"/>
      <c r="AN259" s="7"/>
      <c r="AO259" s="7"/>
      <c r="AP259" s="7"/>
      <c r="AQ259" s="7"/>
      <c r="AR259" s="7"/>
      <c r="AS259" s="7"/>
      <c r="AT259" s="7"/>
      <c r="AU259" s="7"/>
      <c r="AV259" s="7"/>
      <c r="AW259" s="7"/>
      <c r="AX259" s="7"/>
      <c r="AY259" s="7"/>
      <c r="AZ259" s="143"/>
      <c r="BA259" s="11"/>
      <c r="BB259" s="11"/>
      <c r="BC259" s="11"/>
      <c r="BD259" s="11"/>
      <c r="BE259" s="11"/>
      <c r="BF259" s="11"/>
      <c r="BG259" s="11"/>
      <c r="BH259" s="11"/>
      <c r="BI259" s="11"/>
      <c r="BJ259" s="11"/>
    </row>
    <row r="260" spans="1:62" ht="93" customHeight="1" x14ac:dyDescent="0.3">
      <c r="A260" s="1"/>
      <c r="B260" s="1"/>
      <c r="C260" s="1"/>
      <c r="D260" s="1"/>
      <c r="E260" s="1"/>
      <c r="F260" s="153"/>
      <c r="G260" s="1"/>
      <c r="H260" s="1"/>
      <c r="I260" s="1"/>
      <c r="J260" s="1"/>
      <c r="K260" s="1"/>
      <c r="L260" s="1"/>
      <c r="M260" s="1"/>
      <c r="N260" s="1"/>
      <c r="O260" s="5"/>
      <c r="P260" s="5"/>
      <c r="Q260" s="5"/>
      <c r="R260" s="5"/>
      <c r="S260" s="5"/>
      <c r="T260" s="5"/>
      <c r="U260" s="141"/>
      <c r="V260" s="142"/>
      <c r="W260" s="142"/>
      <c r="X260" s="142"/>
      <c r="Y260" s="142"/>
      <c r="Z260" s="142"/>
      <c r="AA260" s="142"/>
      <c r="AB260" s="142"/>
      <c r="AC260" s="142"/>
      <c r="AD260" s="142"/>
      <c r="AE260" s="142"/>
      <c r="AF260" s="142"/>
      <c r="AG260" s="142"/>
      <c r="AH260" s="142"/>
      <c r="AI260" s="142"/>
      <c r="AJ260" s="142"/>
      <c r="AK260" s="142"/>
      <c r="AL260" s="7"/>
      <c r="AM260" s="7"/>
      <c r="AN260" s="7"/>
      <c r="AO260" s="7"/>
      <c r="AP260" s="7"/>
      <c r="AQ260" s="7"/>
      <c r="AR260" s="7"/>
      <c r="AS260" s="7"/>
      <c r="AT260" s="7"/>
      <c r="AU260" s="7"/>
      <c r="AV260" s="7"/>
      <c r="AW260" s="7"/>
      <c r="AX260" s="7"/>
      <c r="AY260" s="7"/>
      <c r="AZ260" s="143"/>
      <c r="BA260" s="11"/>
      <c r="BB260" s="11"/>
      <c r="BC260" s="11"/>
      <c r="BD260" s="11"/>
      <c r="BE260" s="11"/>
      <c r="BF260" s="11"/>
      <c r="BG260" s="11"/>
      <c r="BH260" s="11"/>
      <c r="BI260" s="11"/>
      <c r="BJ260" s="11"/>
    </row>
    <row r="261" spans="1:62" ht="93" customHeight="1" x14ac:dyDescent="0.3">
      <c r="A261" s="1"/>
      <c r="B261" s="1"/>
      <c r="C261" s="1"/>
      <c r="D261" s="1"/>
      <c r="E261" s="1"/>
      <c r="F261" s="153"/>
      <c r="G261" s="1"/>
      <c r="H261" s="1"/>
      <c r="I261" s="1"/>
      <c r="J261" s="1"/>
      <c r="K261" s="1"/>
      <c r="L261" s="1"/>
      <c r="M261" s="1"/>
      <c r="N261" s="1"/>
      <c r="O261" s="5"/>
      <c r="P261" s="5"/>
      <c r="Q261" s="5"/>
      <c r="R261" s="5"/>
      <c r="S261" s="5"/>
      <c r="T261" s="5"/>
      <c r="U261" s="141"/>
      <c r="V261" s="142"/>
      <c r="W261" s="142"/>
      <c r="X261" s="142"/>
      <c r="Y261" s="142"/>
      <c r="Z261" s="142"/>
      <c r="AA261" s="142"/>
      <c r="AB261" s="142"/>
      <c r="AC261" s="142"/>
      <c r="AD261" s="142"/>
      <c r="AE261" s="142"/>
      <c r="AF261" s="142"/>
      <c r="AG261" s="142"/>
      <c r="AH261" s="142"/>
      <c r="AI261" s="142"/>
      <c r="AJ261" s="142"/>
      <c r="AK261" s="142"/>
      <c r="AL261" s="7"/>
      <c r="AM261" s="7"/>
      <c r="AN261" s="7"/>
      <c r="AO261" s="7"/>
      <c r="AP261" s="7"/>
      <c r="AQ261" s="7"/>
      <c r="AR261" s="7"/>
      <c r="AS261" s="7"/>
      <c r="AT261" s="7"/>
      <c r="AU261" s="7"/>
      <c r="AV261" s="7"/>
      <c r="AW261" s="7"/>
      <c r="AX261" s="7"/>
      <c r="AY261" s="7"/>
      <c r="AZ261" s="143"/>
      <c r="BA261" s="11"/>
      <c r="BB261" s="11"/>
      <c r="BC261" s="11"/>
      <c r="BD261" s="11"/>
      <c r="BE261" s="11"/>
      <c r="BF261" s="11"/>
      <c r="BG261" s="11"/>
      <c r="BH261" s="11"/>
      <c r="BI261" s="11"/>
      <c r="BJ261" s="11"/>
    </row>
    <row r="262" spans="1:62" ht="93" customHeight="1" x14ac:dyDescent="0.3">
      <c r="A262" s="1"/>
      <c r="B262" s="1"/>
      <c r="C262" s="1"/>
      <c r="D262" s="1"/>
      <c r="E262" s="1"/>
      <c r="F262" s="153"/>
      <c r="G262" s="1"/>
      <c r="H262" s="1"/>
      <c r="I262" s="1"/>
      <c r="J262" s="1"/>
      <c r="K262" s="1"/>
      <c r="L262" s="1"/>
      <c r="M262" s="1"/>
      <c r="N262" s="1"/>
      <c r="O262" s="5"/>
      <c r="P262" s="5"/>
      <c r="Q262" s="5"/>
      <c r="R262" s="5"/>
      <c r="S262" s="5"/>
      <c r="T262" s="5"/>
      <c r="U262" s="141"/>
      <c r="V262" s="142"/>
      <c r="W262" s="142"/>
      <c r="X262" s="142"/>
      <c r="Y262" s="142"/>
      <c r="Z262" s="142"/>
      <c r="AA262" s="142"/>
      <c r="AB262" s="142"/>
      <c r="AC262" s="142"/>
      <c r="AD262" s="142"/>
      <c r="AE262" s="142"/>
      <c r="AF262" s="142"/>
      <c r="AG262" s="142"/>
      <c r="AH262" s="142"/>
      <c r="AI262" s="142"/>
      <c r="AJ262" s="142"/>
      <c r="AK262" s="142"/>
      <c r="AL262" s="7"/>
      <c r="AM262" s="7"/>
      <c r="AN262" s="7"/>
      <c r="AO262" s="7"/>
      <c r="AP262" s="7"/>
      <c r="AQ262" s="7"/>
      <c r="AR262" s="7"/>
      <c r="AS262" s="7"/>
      <c r="AT262" s="7"/>
      <c r="AU262" s="7"/>
      <c r="AV262" s="7"/>
      <c r="AW262" s="7"/>
      <c r="AX262" s="7"/>
      <c r="AY262" s="7"/>
      <c r="AZ262" s="143"/>
      <c r="BA262" s="11"/>
      <c r="BB262" s="11"/>
      <c r="BC262" s="11"/>
      <c r="BD262" s="11"/>
      <c r="BE262" s="11"/>
      <c r="BF262" s="11"/>
      <c r="BG262" s="11"/>
      <c r="BH262" s="11"/>
      <c r="BI262" s="11"/>
      <c r="BJ262" s="11"/>
    </row>
    <row r="263" spans="1:62" ht="93" customHeight="1" x14ac:dyDescent="0.3">
      <c r="A263" s="1"/>
      <c r="B263" s="1"/>
      <c r="C263" s="1"/>
      <c r="D263" s="1"/>
      <c r="E263" s="1"/>
      <c r="F263" s="153"/>
      <c r="G263" s="1"/>
      <c r="H263" s="1"/>
      <c r="I263" s="1"/>
      <c r="J263" s="1"/>
      <c r="K263" s="1"/>
      <c r="L263" s="1"/>
      <c r="M263" s="1"/>
      <c r="N263" s="1"/>
      <c r="O263" s="5"/>
      <c r="P263" s="5"/>
      <c r="Q263" s="5"/>
      <c r="R263" s="5"/>
      <c r="S263" s="5"/>
      <c r="T263" s="5"/>
      <c r="U263" s="141"/>
      <c r="V263" s="142"/>
      <c r="W263" s="142"/>
      <c r="X263" s="142"/>
      <c r="Y263" s="142"/>
      <c r="Z263" s="142"/>
      <c r="AA263" s="142"/>
      <c r="AB263" s="142"/>
      <c r="AC263" s="142"/>
      <c r="AD263" s="142"/>
      <c r="AE263" s="142"/>
      <c r="AF263" s="142"/>
      <c r="AG263" s="142"/>
      <c r="AH263" s="142"/>
      <c r="AI263" s="142"/>
      <c r="AJ263" s="142"/>
      <c r="AK263" s="142"/>
      <c r="AL263" s="7"/>
      <c r="AM263" s="7"/>
      <c r="AN263" s="7"/>
      <c r="AO263" s="7"/>
      <c r="AP263" s="7"/>
      <c r="AQ263" s="7"/>
      <c r="AR263" s="7"/>
      <c r="AS263" s="7"/>
      <c r="AT263" s="7"/>
      <c r="AU263" s="7"/>
      <c r="AV263" s="7"/>
      <c r="AW263" s="7"/>
      <c r="AX263" s="7"/>
      <c r="AY263" s="7"/>
      <c r="AZ263" s="143"/>
      <c r="BA263" s="11"/>
      <c r="BB263" s="11"/>
      <c r="BC263" s="11"/>
      <c r="BD263" s="11"/>
      <c r="BE263" s="11"/>
      <c r="BF263" s="11"/>
      <c r="BG263" s="11"/>
      <c r="BH263" s="11"/>
      <c r="BI263" s="11"/>
      <c r="BJ263" s="11"/>
    </row>
    <row r="264" spans="1:62" ht="93" customHeight="1" x14ac:dyDescent="0.3">
      <c r="A264" s="1"/>
      <c r="B264" s="1"/>
      <c r="C264" s="1"/>
      <c r="D264" s="1"/>
      <c r="E264" s="1"/>
      <c r="F264" s="153"/>
      <c r="G264" s="1"/>
      <c r="H264" s="1"/>
      <c r="I264" s="1"/>
      <c r="J264" s="1"/>
      <c r="K264" s="1"/>
      <c r="L264" s="1"/>
      <c r="M264" s="1"/>
      <c r="N264" s="1"/>
      <c r="O264" s="5"/>
      <c r="P264" s="5"/>
      <c r="Q264" s="5"/>
      <c r="R264" s="5"/>
      <c r="S264" s="5"/>
      <c r="T264" s="5"/>
      <c r="U264" s="141"/>
      <c r="V264" s="142"/>
      <c r="W264" s="142"/>
      <c r="X264" s="142"/>
      <c r="Y264" s="142"/>
      <c r="Z264" s="142"/>
      <c r="AA264" s="142"/>
      <c r="AB264" s="142"/>
      <c r="AC264" s="142"/>
      <c r="AD264" s="142"/>
      <c r="AE264" s="142"/>
      <c r="AF264" s="142"/>
      <c r="AG264" s="142"/>
      <c r="AH264" s="142"/>
      <c r="AI264" s="142"/>
      <c r="AJ264" s="142"/>
      <c r="AK264" s="142"/>
      <c r="AL264" s="7"/>
      <c r="AM264" s="7"/>
      <c r="AN264" s="7"/>
      <c r="AO264" s="7"/>
      <c r="AP264" s="7"/>
      <c r="AQ264" s="7"/>
      <c r="AR264" s="7"/>
      <c r="AS264" s="7"/>
      <c r="AT264" s="7"/>
      <c r="AU264" s="7"/>
      <c r="AV264" s="7"/>
      <c r="AW264" s="7"/>
      <c r="AX264" s="7"/>
      <c r="AY264" s="7"/>
      <c r="AZ264" s="143"/>
      <c r="BA264" s="11"/>
      <c r="BB264" s="11"/>
      <c r="BC264" s="11"/>
      <c r="BD264" s="11"/>
      <c r="BE264" s="11"/>
      <c r="BF264" s="11"/>
      <c r="BG264" s="11"/>
      <c r="BH264" s="11"/>
      <c r="BI264" s="11"/>
      <c r="BJ264" s="11"/>
    </row>
    <row r="265" spans="1:62" ht="93" customHeight="1" x14ac:dyDescent="0.3">
      <c r="A265" s="1"/>
      <c r="B265" s="1"/>
      <c r="C265" s="1"/>
      <c r="D265" s="1"/>
      <c r="E265" s="1"/>
      <c r="F265" s="153"/>
      <c r="G265" s="1"/>
      <c r="H265" s="1"/>
      <c r="I265" s="1"/>
      <c r="J265" s="1"/>
      <c r="K265" s="1"/>
      <c r="L265" s="1"/>
      <c r="M265" s="1"/>
      <c r="N265" s="1"/>
      <c r="O265" s="5"/>
      <c r="P265" s="5"/>
      <c r="Q265" s="5"/>
      <c r="R265" s="5"/>
      <c r="S265" s="5"/>
      <c r="T265" s="5"/>
      <c r="U265" s="141"/>
      <c r="V265" s="142"/>
      <c r="W265" s="142"/>
      <c r="X265" s="142"/>
      <c r="Y265" s="142"/>
      <c r="Z265" s="142"/>
      <c r="AA265" s="142"/>
      <c r="AB265" s="142"/>
      <c r="AC265" s="142"/>
      <c r="AD265" s="142"/>
      <c r="AE265" s="142"/>
      <c r="AF265" s="142"/>
      <c r="AG265" s="142"/>
      <c r="AH265" s="142"/>
      <c r="AI265" s="142"/>
      <c r="AJ265" s="142"/>
      <c r="AK265" s="142"/>
      <c r="AL265" s="7"/>
      <c r="AM265" s="7"/>
      <c r="AN265" s="7"/>
      <c r="AO265" s="7"/>
      <c r="AP265" s="7"/>
      <c r="AQ265" s="7"/>
      <c r="AR265" s="7"/>
      <c r="AS265" s="7"/>
      <c r="AT265" s="7"/>
      <c r="AU265" s="7"/>
      <c r="AV265" s="7"/>
      <c r="AW265" s="7"/>
      <c r="AX265" s="7"/>
      <c r="AY265" s="7"/>
      <c r="AZ265" s="143"/>
      <c r="BA265" s="11"/>
      <c r="BB265" s="11"/>
      <c r="BC265" s="11"/>
      <c r="BD265" s="11"/>
      <c r="BE265" s="11"/>
      <c r="BF265" s="11"/>
      <c r="BG265" s="11"/>
      <c r="BH265" s="11"/>
      <c r="BI265" s="11"/>
      <c r="BJ265" s="11"/>
    </row>
    <row r="266" spans="1:62" ht="93" customHeight="1" x14ac:dyDescent="0.3">
      <c r="A266" s="1"/>
      <c r="B266" s="1"/>
      <c r="C266" s="1"/>
      <c r="D266" s="1"/>
      <c r="E266" s="1"/>
      <c r="F266" s="153"/>
      <c r="G266" s="1"/>
      <c r="H266" s="1"/>
      <c r="I266" s="1"/>
      <c r="J266" s="1"/>
      <c r="K266" s="1"/>
      <c r="L266" s="1"/>
      <c r="M266" s="1"/>
      <c r="N266" s="1"/>
      <c r="O266" s="5"/>
      <c r="P266" s="5"/>
      <c r="Q266" s="5"/>
      <c r="R266" s="5"/>
      <c r="S266" s="5"/>
      <c r="T266" s="5"/>
      <c r="U266" s="141"/>
      <c r="V266" s="142"/>
      <c r="W266" s="142"/>
      <c r="X266" s="142"/>
      <c r="Y266" s="142"/>
      <c r="Z266" s="142"/>
      <c r="AA266" s="142"/>
      <c r="AB266" s="142"/>
      <c r="AC266" s="142"/>
      <c r="AD266" s="142"/>
      <c r="AE266" s="142"/>
      <c r="AF266" s="142"/>
      <c r="AG266" s="142"/>
      <c r="AH266" s="142"/>
      <c r="AI266" s="142"/>
      <c r="AJ266" s="142"/>
      <c r="AK266" s="142"/>
      <c r="AL266" s="7"/>
      <c r="AM266" s="7"/>
      <c r="AN266" s="7"/>
      <c r="AO266" s="7"/>
      <c r="AP266" s="7"/>
      <c r="AQ266" s="7"/>
      <c r="AR266" s="7"/>
      <c r="AS266" s="7"/>
      <c r="AT266" s="7"/>
      <c r="AU266" s="7"/>
      <c r="AV266" s="7"/>
      <c r="AW266" s="7"/>
      <c r="AX266" s="7"/>
      <c r="AY266" s="7"/>
      <c r="AZ266" s="143"/>
      <c r="BA266" s="11"/>
      <c r="BB266" s="11"/>
      <c r="BC266" s="11"/>
      <c r="BD266" s="11"/>
      <c r="BE266" s="11"/>
      <c r="BF266" s="11"/>
      <c r="BG266" s="11"/>
      <c r="BH266" s="11"/>
      <c r="BI266" s="11"/>
      <c r="BJ266" s="11"/>
    </row>
    <row r="267" spans="1:62" ht="93" customHeight="1" x14ac:dyDescent="0.3">
      <c r="A267" s="1"/>
      <c r="B267" s="1"/>
      <c r="C267" s="1"/>
      <c r="D267" s="1"/>
      <c r="E267" s="1"/>
      <c r="F267" s="153"/>
      <c r="G267" s="1"/>
      <c r="H267" s="1"/>
      <c r="I267" s="1"/>
      <c r="J267" s="1"/>
      <c r="K267" s="1"/>
      <c r="L267" s="1"/>
      <c r="M267" s="1"/>
      <c r="N267" s="1"/>
      <c r="O267" s="5"/>
      <c r="P267" s="5"/>
      <c r="Q267" s="5"/>
      <c r="R267" s="5"/>
      <c r="S267" s="5"/>
      <c r="T267" s="5"/>
      <c r="U267" s="141"/>
      <c r="V267" s="142"/>
      <c r="W267" s="142"/>
      <c r="X267" s="142"/>
      <c r="Y267" s="142"/>
      <c r="Z267" s="142"/>
      <c r="AA267" s="142"/>
      <c r="AB267" s="142"/>
      <c r="AC267" s="142"/>
      <c r="AD267" s="142"/>
      <c r="AE267" s="142"/>
      <c r="AF267" s="142"/>
      <c r="AG267" s="142"/>
      <c r="AH267" s="142"/>
      <c r="AI267" s="142"/>
      <c r="AJ267" s="142"/>
      <c r="AK267" s="142"/>
      <c r="AL267" s="7"/>
      <c r="AM267" s="7"/>
      <c r="AN267" s="7"/>
      <c r="AO267" s="7"/>
      <c r="AP267" s="7"/>
      <c r="AQ267" s="7"/>
      <c r="AR267" s="7"/>
      <c r="AS267" s="7"/>
      <c r="AT267" s="7"/>
      <c r="AU267" s="7"/>
      <c r="AV267" s="7"/>
      <c r="AW267" s="7"/>
      <c r="AX267" s="7"/>
      <c r="AY267" s="7"/>
      <c r="AZ267" s="143"/>
      <c r="BA267" s="11"/>
      <c r="BB267" s="11"/>
      <c r="BC267" s="11"/>
      <c r="BD267" s="11"/>
      <c r="BE267" s="11"/>
      <c r="BF267" s="11"/>
      <c r="BG267" s="11"/>
      <c r="BH267" s="11"/>
      <c r="BI267" s="11"/>
      <c r="BJ267" s="11"/>
    </row>
    <row r="268" spans="1:62" ht="93" customHeight="1" x14ac:dyDescent="0.3">
      <c r="A268" s="1"/>
      <c r="B268" s="1"/>
      <c r="C268" s="1"/>
      <c r="D268" s="1"/>
      <c r="E268" s="1"/>
      <c r="F268" s="153"/>
      <c r="G268" s="1"/>
      <c r="H268" s="1"/>
      <c r="I268" s="1"/>
      <c r="J268" s="1"/>
      <c r="K268" s="1"/>
      <c r="L268" s="1"/>
      <c r="M268" s="1"/>
      <c r="N268" s="1"/>
      <c r="O268" s="5"/>
      <c r="P268" s="5"/>
      <c r="Q268" s="5"/>
      <c r="R268" s="5"/>
      <c r="S268" s="5"/>
      <c r="T268" s="5"/>
      <c r="U268" s="141"/>
      <c r="V268" s="142"/>
      <c r="W268" s="142"/>
      <c r="X268" s="142"/>
      <c r="Y268" s="142"/>
      <c r="Z268" s="142"/>
      <c r="AA268" s="142"/>
      <c r="AB268" s="142"/>
      <c r="AC268" s="142"/>
      <c r="AD268" s="142"/>
      <c r="AE268" s="142"/>
      <c r="AF268" s="142"/>
      <c r="AG268" s="142"/>
      <c r="AH268" s="142"/>
      <c r="AI268" s="142"/>
      <c r="AJ268" s="142"/>
      <c r="AK268" s="142"/>
      <c r="AL268" s="7"/>
      <c r="AM268" s="7"/>
      <c r="AN268" s="7"/>
      <c r="AO268" s="7"/>
      <c r="AP268" s="7"/>
      <c r="AQ268" s="7"/>
      <c r="AR268" s="7"/>
      <c r="AS268" s="7"/>
      <c r="AT268" s="7"/>
      <c r="AU268" s="7"/>
      <c r="AV268" s="7"/>
      <c r="AW268" s="7"/>
      <c r="AX268" s="7"/>
      <c r="AY268" s="7"/>
      <c r="AZ268" s="143"/>
      <c r="BA268" s="11"/>
      <c r="BB268" s="11"/>
      <c r="BC268" s="11"/>
      <c r="BD268" s="11"/>
      <c r="BE268" s="11"/>
      <c r="BF268" s="11"/>
      <c r="BG268" s="11"/>
      <c r="BH268" s="11"/>
      <c r="BI268" s="11"/>
      <c r="BJ268" s="11"/>
    </row>
    <row r="269" spans="1:62" ht="93" customHeight="1" x14ac:dyDescent="0.3">
      <c r="A269" s="1"/>
      <c r="B269" s="1"/>
      <c r="C269" s="1"/>
      <c r="D269" s="1"/>
      <c r="E269" s="1"/>
      <c r="F269" s="153"/>
      <c r="G269" s="1"/>
      <c r="H269" s="1"/>
      <c r="I269" s="1"/>
      <c r="J269" s="1"/>
      <c r="K269" s="1"/>
      <c r="L269" s="1"/>
      <c r="M269" s="1"/>
      <c r="N269" s="1"/>
      <c r="O269" s="5"/>
      <c r="P269" s="5"/>
      <c r="Q269" s="5"/>
      <c r="R269" s="5"/>
      <c r="S269" s="5"/>
      <c r="T269" s="5"/>
      <c r="U269" s="141"/>
      <c r="V269" s="142"/>
      <c r="W269" s="142"/>
      <c r="X269" s="142"/>
      <c r="Y269" s="142"/>
      <c r="Z269" s="142"/>
      <c r="AA269" s="142"/>
      <c r="AB269" s="142"/>
      <c r="AC269" s="142"/>
      <c r="AD269" s="142"/>
      <c r="AE269" s="142"/>
      <c r="AF269" s="142"/>
      <c r="AG269" s="142"/>
      <c r="AH269" s="142"/>
      <c r="AI269" s="142"/>
      <c r="AJ269" s="142"/>
      <c r="AK269" s="142"/>
      <c r="AL269" s="7"/>
      <c r="AM269" s="7"/>
      <c r="AN269" s="7"/>
      <c r="AO269" s="7"/>
      <c r="AP269" s="7"/>
      <c r="AQ269" s="7"/>
      <c r="AR269" s="7"/>
      <c r="AS269" s="7"/>
      <c r="AT269" s="7"/>
      <c r="AU269" s="7"/>
      <c r="AV269" s="7"/>
      <c r="AW269" s="7"/>
      <c r="AX269" s="7"/>
      <c r="AY269" s="7"/>
      <c r="AZ269" s="143"/>
      <c r="BA269" s="11"/>
      <c r="BB269" s="11"/>
      <c r="BC269" s="11"/>
      <c r="BD269" s="11"/>
      <c r="BE269" s="11"/>
      <c r="BF269" s="11"/>
      <c r="BG269" s="11"/>
      <c r="BH269" s="11"/>
      <c r="BI269" s="11"/>
      <c r="BJ269" s="11"/>
    </row>
    <row r="270" spans="1:62" ht="93" customHeight="1" x14ac:dyDescent="0.3">
      <c r="A270" s="1"/>
      <c r="B270" s="1"/>
      <c r="C270" s="1"/>
      <c r="D270" s="1"/>
      <c r="E270" s="1"/>
      <c r="F270" s="153"/>
      <c r="G270" s="1"/>
      <c r="H270" s="1"/>
      <c r="I270" s="1"/>
      <c r="J270" s="1"/>
      <c r="K270" s="1"/>
      <c r="L270" s="1"/>
      <c r="M270" s="1"/>
      <c r="N270" s="1"/>
      <c r="O270" s="5"/>
      <c r="P270" s="5"/>
      <c r="Q270" s="5"/>
      <c r="R270" s="5"/>
      <c r="S270" s="5"/>
      <c r="T270" s="5"/>
      <c r="U270" s="141"/>
      <c r="V270" s="142"/>
      <c r="W270" s="142"/>
      <c r="X270" s="142"/>
      <c r="Y270" s="142"/>
      <c r="Z270" s="142"/>
      <c r="AA270" s="142"/>
      <c r="AB270" s="142"/>
      <c r="AC270" s="142"/>
      <c r="AD270" s="142"/>
      <c r="AE270" s="142"/>
      <c r="AF270" s="142"/>
      <c r="AG270" s="142"/>
      <c r="AH270" s="142"/>
      <c r="AI270" s="142"/>
      <c r="AJ270" s="142"/>
      <c r="AK270" s="142"/>
      <c r="AL270" s="7"/>
      <c r="AM270" s="7"/>
      <c r="AN270" s="7"/>
      <c r="AO270" s="7"/>
      <c r="AP270" s="7"/>
      <c r="AQ270" s="7"/>
      <c r="AR270" s="7"/>
      <c r="AS270" s="7"/>
      <c r="AT270" s="7"/>
      <c r="AU270" s="7"/>
      <c r="AV270" s="7"/>
      <c r="AW270" s="7"/>
      <c r="AX270" s="7"/>
      <c r="AY270" s="7"/>
      <c r="AZ270" s="143"/>
      <c r="BA270" s="11"/>
      <c r="BB270" s="11"/>
      <c r="BC270" s="11"/>
      <c r="BD270" s="11"/>
      <c r="BE270" s="11"/>
      <c r="BF270" s="11"/>
      <c r="BG270" s="11"/>
      <c r="BH270" s="11"/>
      <c r="BI270" s="11"/>
      <c r="BJ270" s="11"/>
    </row>
    <row r="271" spans="1:62" ht="93" customHeight="1" x14ac:dyDescent="0.3">
      <c r="A271" s="1"/>
      <c r="B271" s="1"/>
      <c r="C271" s="1"/>
      <c r="D271" s="1"/>
      <c r="E271" s="1"/>
      <c r="F271" s="153"/>
      <c r="G271" s="1"/>
      <c r="H271" s="1"/>
      <c r="I271" s="1"/>
      <c r="J271" s="1"/>
      <c r="K271" s="1"/>
      <c r="L271" s="1"/>
      <c r="M271" s="1"/>
      <c r="N271" s="1"/>
      <c r="O271" s="5"/>
      <c r="P271" s="5"/>
      <c r="Q271" s="5"/>
      <c r="R271" s="5"/>
      <c r="S271" s="5"/>
      <c r="T271" s="5"/>
      <c r="U271" s="141"/>
      <c r="V271" s="142"/>
      <c r="W271" s="142"/>
      <c r="X271" s="142"/>
      <c r="Y271" s="142"/>
      <c r="Z271" s="142"/>
      <c r="AA271" s="142"/>
      <c r="AB271" s="142"/>
      <c r="AC271" s="142"/>
      <c r="AD271" s="142"/>
      <c r="AE271" s="142"/>
      <c r="AF271" s="142"/>
      <c r="AG271" s="142"/>
      <c r="AH271" s="142"/>
      <c r="AI271" s="142"/>
      <c r="AJ271" s="142"/>
      <c r="AK271" s="142"/>
      <c r="AL271" s="7"/>
      <c r="AM271" s="7"/>
      <c r="AN271" s="7"/>
      <c r="AO271" s="7"/>
      <c r="AP271" s="7"/>
      <c r="AQ271" s="7"/>
      <c r="AR271" s="7"/>
      <c r="AS271" s="7"/>
      <c r="AT271" s="7"/>
      <c r="AU271" s="7"/>
      <c r="AV271" s="7"/>
      <c r="AW271" s="7"/>
      <c r="AX271" s="7"/>
      <c r="AY271" s="7"/>
      <c r="AZ271" s="143"/>
      <c r="BA271" s="11"/>
      <c r="BB271" s="11"/>
      <c r="BC271" s="11"/>
      <c r="BD271" s="11"/>
      <c r="BE271" s="11"/>
      <c r="BF271" s="11"/>
      <c r="BG271" s="11"/>
      <c r="BH271" s="11"/>
      <c r="BI271" s="11"/>
      <c r="BJ271" s="11"/>
    </row>
    <row r="272" spans="1:62" ht="93" customHeight="1" x14ac:dyDescent="0.3">
      <c r="A272" s="1"/>
      <c r="B272" s="1"/>
      <c r="C272" s="1"/>
      <c r="D272" s="1"/>
      <c r="E272" s="1"/>
      <c r="F272" s="153"/>
      <c r="G272" s="1"/>
      <c r="H272" s="1"/>
      <c r="I272" s="1"/>
      <c r="J272" s="1"/>
      <c r="K272" s="1"/>
      <c r="L272" s="1"/>
      <c r="M272" s="1"/>
      <c r="N272" s="1"/>
      <c r="O272" s="5"/>
      <c r="P272" s="5"/>
      <c r="Q272" s="5"/>
      <c r="R272" s="5"/>
      <c r="S272" s="5"/>
      <c r="T272" s="5"/>
      <c r="U272" s="141"/>
      <c r="V272" s="142"/>
      <c r="W272" s="142"/>
      <c r="X272" s="142"/>
      <c r="Y272" s="142"/>
      <c r="Z272" s="142"/>
      <c r="AA272" s="142"/>
      <c r="AB272" s="142"/>
      <c r="AC272" s="142"/>
      <c r="AD272" s="142"/>
      <c r="AE272" s="142"/>
      <c r="AF272" s="142"/>
      <c r="AG272" s="142"/>
      <c r="AH272" s="142"/>
      <c r="AI272" s="142"/>
      <c r="AJ272" s="142"/>
      <c r="AK272" s="142"/>
      <c r="AL272" s="7"/>
      <c r="AM272" s="7"/>
      <c r="AN272" s="7"/>
      <c r="AO272" s="7"/>
      <c r="AP272" s="7"/>
      <c r="AQ272" s="7"/>
      <c r="AR272" s="7"/>
      <c r="AS272" s="7"/>
      <c r="AT272" s="7"/>
      <c r="AU272" s="7"/>
      <c r="AV272" s="7"/>
      <c r="AW272" s="7"/>
      <c r="AX272" s="7"/>
      <c r="AY272" s="7"/>
      <c r="AZ272" s="143"/>
      <c r="BA272" s="11"/>
      <c r="BB272" s="11"/>
      <c r="BC272" s="11"/>
      <c r="BD272" s="11"/>
      <c r="BE272" s="11"/>
      <c r="BF272" s="11"/>
      <c r="BG272" s="11"/>
      <c r="BH272" s="11"/>
      <c r="BI272" s="11"/>
      <c r="BJ272" s="11"/>
    </row>
    <row r="273" spans="1:62" ht="93" customHeight="1" x14ac:dyDescent="0.3">
      <c r="A273" s="1"/>
      <c r="B273" s="1"/>
      <c r="C273" s="1"/>
      <c r="D273" s="1"/>
      <c r="E273" s="1"/>
      <c r="F273" s="153"/>
      <c r="G273" s="1"/>
      <c r="H273" s="1"/>
      <c r="I273" s="1"/>
      <c r="J273" s="1"/>
      <c r="K273" s="1"/>
      <c r="L273" s="1"/>
      <c r="M273" s="1"/>
      <c r="N273" s="1"/>
      <c r="O273" s="5"/>
      <c r="P273" s="5"/>
      <c r="Q273" s="5"/>
      <c r="R273" s="5"/>
      <c r="S273" s="5"/>
      <c r="T273" s="5"/>
      <c r="U273" s="141"/>
      <c r="V273" s="142"/>
      <c r="W273" s="142"/>
      <c r="X273" s="142"/>
      <c r="Y273" s="142"/>
      <c r="Z273" s="142"/>
      <c r="AA273" s="142"/>
      <c r="AB273" s="142"/>
      <c r="AC273" s="142"/>
      <c r="AD273" s="142"/>
      <c r="AE273" s="142"/>
      <c r="AF273" s="142"/>
      <c r="AG273" s="142"/>
      <c r="AH273" s="142"/>
      <c r="AI273" s="142"/>
      <c r="AJ273" s="142"/>
      <c r="AK273" s="142"/>
      <c r="AL273" s="7"/>
      <c r="AM273" s="7"/>
      <c r="AN273" s="7"/>
      <c r="AO273" s="7"/>
      <c r="AP273" s="7"/>
      <c r="AQ273" s="7"/>
      <c r="AR273" s="7"/>
      <c r="AS273" s="7"/>
      <c r="AT273" s="7"/>
      <c r="AU273" s="7"/>
      <c r="AV273" s="7"/>
      <c r="AW273" s="7"/>
      <c r="AX273" s="7"/>
      <c r="AY273" s="7"/>
      <c r="AZ273" s="143"/>
      <c r="BA273" s="11"/>
      <c r="BB273" s="11"/>
      <c r="BC273" s="11"/>
      <c r="BD273" s="11"/>
      <c r="BE273" s="11"/>
      <c r="BF273" s="11"/>
      <c r="BG273" s="11"/>
      <c r="BH273" s="11"/>
      <c r="BI273" s="11"/>
      <c r="BJ273" s="11"/>
    </row>
    <row r="274" spans="1:62" ht="93" customHeight="1" x14ac:dyDescent="0.3">
      <c r="A274" s="1"/>
      <c r="B274" s="1"/>
      <c r="C274" s="1"/>
      <c r="D274" s="1"/>
      <c r="E274" s="1"/>
      <c r="F274" s="153"/>
      <c r="G274" s="1"/>
      <c r="H274" s="1"/>
      <c r="I274" s="1"/>
      <c r="J274" s="1"/>
      <c r="K274" s="1"/>
      <c r="L274" s="1"/>
      <c r="M274" s="1"/>
      <c r="N274" s="1"/>
      <c r="O274" s="5"/>
      <c r="P274" s="5"/>
      <c r="Q274" s="5"/>
      <c r="R274" s="5"/>
      <c r="S274" s="5"/>
      <c r="T274" s="5"/>
      <c r="U274" s="141"/>
      <c r="V274" s="142"/>
      <c r="W274" s="142"/>
      <c r="X274" s="142"/>
      <c r="Y274" s="142"/>
      <c r="Z274" s="142"/>
      <c r="AA274" s="142"/>
      <c r="AB274" s="142"/>
      <c r="AC274" s="142"/>
      <c r="AD274" s="142"/>
      <c r="AE274" s="142"/>
      <c r="AF274" s="142"/>
      <c r="AG274" s="142"/>
      <c r="AH274" s="142"/>
      <c r="AI274" s="142"/>
      <c r="AJ274" s="142"/>
      <c r="AK274" s="142"/>
      <c r="AL274" s="7"/>
      <c r="AM274" s="7"/>
      <c r="AN274" s="7"/>
      <c r="AO274" s="7"/>
      <c r="AP274" s="7"/>
      <c r="AQ274" s="7"/>
      <c r="AR274" s="7"/>
      <c r="AS274" s="7"/>
      <c r="AT274" s="7"/>
      <c r="AU274" s="7"/>
      <c r="AV274" s="7"/>
      <c r="AW274" s="7"/>
      <c r="AX274" s="7"/>
      <c r="AY274" s="7"/>
      <c r="AZ274" s="143"/>
      <c r="BA274" s="11"/>
      <c r="BB274" s="11"/>
      <c r="BC274" s="11"/>
      <c r="BD274" s="11"/>
      <c r="BE274" s="11"/>
      <c r="BF274" s="11"/>
      <c r="BG274" s="11"/>
      <c r="BH274" s="11"/>
      <c r="BI274" s="11"/>
      <c r="BJ274" s="11"/>
    </row>
    <row r="275" spans="1:62" ht="93" customHeight="1" x14ac:dyDescent="0.3">
      <c r="A275" s="1"/>
      <c r="B275" s="1"/>
      <c r="C275" s="1"/>
      <c r="D275" s="1"/>
      <c r="E275" s="1"/>
      <c r="F275" s="153"/>
      <c r="G275" s="1"/>
      <c r="H275" s="1"/>
      <c r="I275" s="1"/>
      <c r="J275" s="1"/>
      <c r="K275" s="1"/>
      <c r="L275" s="1"/>
      <c r="M275" s="1"/>
      <c r="N275" s="1"/>
      <c r="O275" s="5"/>
      <c r="P275" s="5"/>
      <c r="Q275" s="5"/>
      <c r="R275" s="5"/>
      <c r="S275" s="5"/>
      <c r="T275" s="5"/>
      <c r="U275" s="141"/>
      <c r="V275" s="142"/>
      <c r="W275" s="142"/>
      <c r="X275" s="142"/>
      <c r="Y275" s="142"/>
      <c r="Z275" s="142"/>
      <c r="AA275" s="142"/>
      <c r="AB275" s="142"/>
      <c r="AC275" s="142"/>
      <c r="AD275" s="142"/>
      <c r="AE275" s="142"/>
      <c r="AF275" s="142"/>
      <c r="AG275" s="142"/>
      <c r="AH275" s="142"/>
      <c r="AI275" s="142"/>
      <c r="AJ275" s="142"/>
      <c r="AK275" s="142"/>
      <c r="AL275" s="7"/>
      <c r="AM275" s="7"/>
      <c r="AN275" s="7"/>
      <c r="AO275" s="7"/>
      <c r="AP275" s="7"/>
      <c r="AQ275" s="7"/>
      <c r="AR275" s="7"/>
      <c r="AS275" s="7"/>
      <c r="AT275" s="7"/>
      <c r="AU275" s="7"/>
      <c r="AV275" s="7"/>
      <c r="AW275" s="7"/>
      <c r="AX275" s="7"/>
      <c r="AY275" s="7"/>
      <c r="AZ275" s="143"/>
      <c r="BA275" s="11"/>
      <c r="BB275" s="11"/>
      <c r="BC275" s="11"/>
      <c r="BD275" s="11"/>
      <c r="BE275" s="11"/>
      <c r="BF275" s="11"/>
      <c r="BG275" s="11"/>
      <c r="BH275" s="11"/>
      <c r="BI275" s="11"/>
      <c r="BJ275" s="11"/>
    </row>
    <row r="276" spans="1:62" ht="93" customHeight="1" x14ac:dyDescent="0.3">
      <c r="A276" s="1"/>
      <c r="B276" s="1"/>
      <c r="C276" s="1"/>
      <c r="D276" s="1"/>
      <c r="E276" s="1"/>
      <c r="F276" s="153"/>
      <c r="G276" s="1"/>
      <c r="H276" s="1"/>
      <c r="I276" s="1"/>
      <c r="J276" s="1"/>
      <c r="K276" s="1"/>
      <c r="L276" s="1"/>
      <c r="M276" s="1"/>
      <c r="N276" s="1"/>
      <c r="O276" s="5"/>
      <c r="P276" s="5"/>
      <c r="Q276" s="5"/>
      <c r="R276" s="5"/>
      <c r="S276" s="5"/>
      <c r="T276" s="5"/>
      <c r="U276" s="141"/>
      <c r="V276" s="142"/>
      <c r="W276" s="142"/>
      <c r="X276" s="142"/>
      <c r="Y276" s="142"/>
      <c r="Z276" s="142"/>
      <c r="AA276" s="142"/>
      <c r="AB276" s="142"/>
      <c r="AC276" s="142"/>
      <c r="AD276" s="142"/>
      <c r="AE276" s="142"/>
      <c r="AF276" s="142"/>
      <c r="AG276" s="142"/>
      <c r="AH276" s="142"/>
      <c r="AI276" s="142"/>
      <c r="AJ276" s="142"/>
      <c r="AK276" s="142"/>
      <c r="AL276" s="7"/>
      <c r="AM276" s="7"/>
      <c r="AN276" s="7"/>
      <c r="AO276" s="7"/>
      <c r="AP276" s="7"/>
      <c r="AQ276" s="7"/>
      <c r="AR276" s="7"/>
      <c r="AS276" s="7"/>
      <c r="AT276" s="7"/>
      <c r="AU276" s="7"/>
      <c r="AV276" s="7"/>
      <c r="AW276" s="7"/>
      <c r="AX276" s="7"/>
      <c r="AY276" s="7"/>
      <c r="AZ276" s="143"/>
      <c r="BA276" s="11"/>
      <c r="BB276" s="11"/>
      <c r="BC276" s="11"/>
      <c r="BD276" s="11"/>
      <c r="BE276" s="11"/>
      <c r="BF276" s="11"/>
      <c r="BG276" s="11"/>
      <c r="BH276" s="11"/>
      <c r="BI276" s="11"/>
      <c r="BJ276" s="11"/>
    </row>
    <row r="277" spans="1:62" ht="93" customHeight="1" x14ac:dyDescent="0.3">
      <c r="A277" s="1"/>
      <c r="B277" s="1"/>
      <c r="C277" s="1"/>
      <c r="D277" s="1"/>
      <c r="E277" s="1"/>
      <c r="F277" s="153"/>
      <c r="G277" s="1"/>
      <c r="H277" s="1"/>
      <c r="I277" s="1"/>
      <c r="J277" s="1"/>
      <c r="K277" s="1"/>
      <c r="L277" s="1"/>
      <c r="M277" s="1"/>
      <c r="N277" s="1"/>
      <c r="O277" s="5"/>
      <c r="P277" s="5"/>
      <c r="Q277" s="5"/>
      <c r="R277" s="5"/>
      <c r="S277" s="5"/>
      <c r="T277" s="5"/>
      <c r="U277" s="141"/>
      <c r="V277" s="142"/>
      <c r="W277" s="142"/>
      <c r="X277" s="142"/>
      <c r="Y277" s="142"/>
      <c r="Z277" s="142"/>
      <c r="AA277" s="142"/>
      <c r="AB277" s="142"/>
      <c r="AC277" s="142"/>
      <c r="AD277" s="142"/>
      <c r="AE277" s="142"/>
      <c r="AF277" s="142"/>
      <c r="AG277" s="142"/>
      <c r="AH277" s="142"/>
      <c r="AI277" s="142"/>
      <c r="AJ277" s="142"/>
      <c r="AK277" s="142"/>
      <c r="AL277" s="7"/>
      <c r="AM277" s="7"/>
      <c r="AN277" s="7"/>
      <c r="AO277" s="7"/>
      <c r="AP277" s="7"/>
      <c r="AQ277" s="7"/>
      <c r="AR277" s="7"/>
      <c r="AS277" s="7"/>
      <c r="AT277" s="7"/>
      <c r="AU277" s="7"/>
      <c r="AV277" s="7"/>
      <c r="AW277" s="7"/>
      <c r="AX277" s="7"/>
      <c r="AY277" s="7"/>
      <c r="AZ277" s="143"/>
      <c r="BA277" s="11"/>
      <c r="BB277" s="11"/>
      <c r="BC277" s="11"/>
      <c r="BD277" s="11"/>
      <c r="BE277" s="11"/>
      <c r="BF277" s="11"/>
      <c r="BG277" s="11"/>
      <c r="BH277" s="11"/>
      <c r="BI277" s="11"/>
      <c r="BJ277" s="11"/>
    </row>
    <row r="278" spans="1:62" ht="93" customHeight="1" x14ac:dyDescent="0.3">
      <c r="A278" s="1"/>
      <c r="B278" s="1"/>
      <c r="C278" s="1"/>
      <c r="D278" s="1"/>
      <c r="E278" s="1"/>
      <c r="F278" s="153"/>
      <c r="G278" s="1"/>
      <c r="H278" s="1"/>
      <c r="I278" s="1"/>
      <c r="J278" s="1"/>
      <c r="K278" s="1"/>
      <c r="L278" s="1"/>
      <c r="M278" s="1"/>
      <c r="N278" s="1"/>
      <c r="O278" s="5"/>
      <c r="P278" s="5"/>
      <c r="Q278" s="5"/>
      <c r="R278" s="5"/>
      <c r="S278" s="5"/>
      <c r="T278" s="5"/>
      <c r="U278" s="141"/>
      <c r="V278" s="142"/>
      <c r="W278" s="142"/>
      <c r="X278" s="142"/>
      <c r="Y278" s="142"/>
      <c r="Z278" s="142"/>
      <c r="AA278" s="142"/>
      <c r="AB278" s="142"/>
      <c r="AC278" s="142"/>
      <c r="AD278" s="142"/>
      <c r="AE278" s="142"/>
      <c r="AF278" s="142"/>
      <c r="AG278" s="142"/>
      <c r="AH278" s="142"/>
      <c r="AI278" s="142"/>
      <c r="AJ278" s="142"/>
      <c r="AK278" s="142"/>
      <c r="AL278" s="7"/>
      <c r="AM278" s="7"/>
      <c r="AN278" s="7"/>
      <c r="AO278" s="7"/>
      <c r="AP278" s="7"/>
      <c r="AQ278" s="7"/>
      <c r="AR278" s="7"/>
      <c r="AS278" s="7"/>
      <c r="AT278" s="7"/>
      <c r="AU278" s="7"/>
      <c r="AV278" s="7"/>
      <c r="AW278" s="7"/>
      <c r="AX278" s="7"/>
      <c r="AY278" s="7"/>
      <c r="AZ278" s="143"/>
      <c r="BA278" s="11"/>
      <c r="BB278" s="11"/>
      <c r="BC278" s="11"/>
      <c r="BD278" s="11"/>
      <c r="BE278" s="11"/>
      <c r="BF278" s="11"/>
      <c r="BG278" s="11"/>
      <c r="BH278" s="11"/>
      <c r="BI278" s="11"/>
      <c r="BJ278" s="11"/>
    </row>
    <row r="279" spans="1:62" ht="93" customHeight="1" x14ac:dyDescent="0.3">
      <c r="A279" s="1"/>
      <c r="B279" s="1"/>
      <c r="C279" s="1"/>
      <c r="D279" s="1"/>
      <c r="E279" s="1"/>
      <c r="F279" s="153"/>
      <c r="G279" s="1"/>
      <c r="H279" s="1"/>
      <c r="I279" s="1"/>
      <c r="J279" s="1"/>
      <c r="K279" s="1"/>
      <c r="L279" s="1"/>
      <c r="M279" s="1"/>
      <c r="N279" s="1"/>
      <c r="O279" s="5"/>
      <c r="P279" s="5"/>
      <c r="Q279" s="5"/>
      <c r="R279" s="5"/>
      <c r="S279" s="5"/>
      <c r="T279" s="5"/>
      <c r="U279" s="141"/>
      <c r="V279" s="142"/>
      <c r="W279" s="142"/>
      <c r="X279" s="142"/>
      <c r="Y279" s="142"/>
      <c r="Z279" s="142"/>
      <c r="AA279" s="142"/>
      <c r="AB279" s="142"/>
      <c r="AC279" s="142"/>
      <c r="AD279" s="142"/>
      <c r="AE279" s="142"/>
      <c r="AF279" s="142"/>
      <c r="AG279" s="142"/>
      <c r="AH279" s="142"/>
      <c r="AI279" s="142"/>
      <c r="AJ279" s="142"/>
      <c r="AK279" s="142"/>
      <c r="AL279" s="7"/>
      <c r="AM279" s="7"/>
      <c r="AN279" s="7"/>
      <c r="AO279" s="7"/>
      <c r="AP279" s="7"/>
      <c r="AQ279" s="7"/>
      <c r="AR279" s="7"/>
      <c r="AS279" s="7"/>
      <c r="AT279" s="7"/>
      <c r="AU279" s="7"/>
      <c r="AV279" s="7"/>
      <c r="AW279" s="7"/>
      <c r="AX279" s="7"/>
      <c r="AY279" s="7"/>
      <c r="AZ279" s="143"/>
      <c r="BA279" s="11"/>
      <c r="BB279" s="11"/>
      <c r="BC279" s="11"/>
      <c r="BD279" s="11"/>
      <c r="BE279" s="11"/>
      <c r="BF279" s="11"/>
      <c r="BG279" s="11"/>
      <c r="BH279" s="11"/>
      <c r="BI279" s="11"/>
      <c r="BJ279" s="11"/>
    </row>
    <row r="280" spans="1:62" ht="93" customHeight="1" x14ac:dyDescent="0.3">
      <c r="A280" s="1"/>
      <c r="B280" s="1"/>
      <c r="C280" s="1"/>
      <c r="D280" s="1"/>
      <c r="E280" s="1"/>
      <c r="F280" s="153"/>
      <c r="G280" s="1"/>
      <c r="H280" s="1"/>
      <c r="I280" s="1"/>
      <c r="J280" s="1"/>
      <c r="K280" s="1"/>
      <c r="L280" s="1"/>
      <c r="M280" s="1"/>
      <c r="N280" s="1"/>
      <c r="O280" s="5"/>
      <c r="P280" s="5"/>
      <c r="Q280" s="5"/>
      <c r="R280" s="5"/>
      <c r="S280" s="5"/>
      <c r="T280" s="5"/>
      <c r="U280" s="141"/>
      <c r="V280" s="142"/>
      <c r="W280" s="142"/>
      <c r="X280" s="142"/>
      <c r="Y280" s="142"/>
      <c r="Z280" s="142"/>
      <c r="AA280" s="142"/>
      <c r="AB280" s="142"/>
      <c r="AC280" s="142"/>
      <c r="AD280" s="142"/>
      <c r="AE280" s="142"/>
      <c r="AF280" s="142"/>
      <c r="AG280" s="142"/>
      <c r="AH280" s="142"/>
      <c r="AI280" s="142"/>
      <c r="AJ280" s="142"/>
      <c r="AK280" s="142"/>
      <c r="AL280" s="7"/>
      <c r="AM280" s="7"/>
      <c r="AN280" s="7"/>
      <c r="AO280" s="7"/>
      <c r="AP280" s="7"/>
      <c r="AQ280" s="7"/>
      <c r="AR280" s="7"/>
      <c r="AS280" s="7"/>
      <c r="AT280" s="7"/>
      <c r="AU280" s="7"/>
      <c r="AV280" s="7"/>
      <c r="AW280" s="7"/>
      <c r="AX280" s="7"/>
      <c r="AY280" s="7"/>
      <c r="AZ280" s="143"/>
      <c r="BA280" s="11"/>
      <c r="BB280" s="11"/>
      <c r="BC280" s="11"/>
      <c r="BD280" s="11"/>
      <c r="BE280" s="11"/>
      <c r="BF280" s="11"/>
      <c r="BG280" s="11"/>
      <c r="BH280" s="11"/>
      <c r="BI280" s="11"/>
      <c r="BJ280" s="11"/>
    </row>
    <row r="281" spans="1:62" ht="93" customHeight="1" x14ac:dyDescent="0.3">
      <c r="A281" s="1"/>
      <c r="B281" s="1"/>
      <c r="C281" s="1"/>
      <c r="D281" s="1"/>
      <c r="E281" s="1"/>
      <c r="F281" s="153"/>
      <c r="G281" s="1"/>
      <c r="H281" s="1"/>
      <c r="I281" s="1"/>
      <c r="J281" s="1"/>
      <c r="K281" s="1"/>
      <c r="L281" s="1"/>
      <c r="M281" s="1"/>
      <c r="N281" s="1"/>
      <c r="O281" s="5"/>
      <c r="P281" s="5"/>
      <c r="Q281" s="5"/>
      <c r="R281" s="5"/>
      <c r="S281" s="5"/>
      <c r="T281" s="5"/>
      <c r="U281" s="141"/>
      <c r="V281" s="142"/>
      <c r="W281" s="142"/>
      <c r="X281" s="142"/>
      <c r="Y281" s="142"/>
      <c r="Z281" s="142"/>
      <c r="AA281" s="142"/>
      <c r="AB281" s="142"/>
      <c r="AC281" s="142"/>
      <c r="AD281" s="142"/>
      <c r="AE281" s="142"/>
      <c r="AF281" s="142"/>
      <c r="AG281" s="142"/>
      <c r="AH281" s="142"/>
      <c r="AI281" s="142"/>
      <c r="AJ281" s="142"/>
      <c r="AK281" s="142"/>
      <c r="AL281" s="7"/>
      <c r="AM281" s="7"/>
      <c r="AN281" s="7"/>
      <c r="AO281" s="7"/>
      <c r="AP281" s="7"/>
      <c r="AQ281" s="7"/>
      <c r="AR281" s="7"/>
      <c r="AS281" s="7"/>
      <c r="AT281" s="7"/>
      <c r="AU281" s="7"/>
      <c r="AV281" s="7"/>
      <c r="AW281" s="7"/>
      <c r="AX281" s="7"/>
      <c r="AY281" s="7"/>
      <c r="AZ281" s="143"/>
      <c r="BA281" s="11"/>
      <c r="BB281" s="11"/>
      <c r="BC281" s="11"/>
      <c r="BD281" s="11"/>
      <c r="BE281" s="11"/>
      <c r="BF281" s="11"/>
      <c r="BG281" s="11"/>
      <c r="BH281" s="11"/>
      <c r="BI281" s="11"/>
      <c r="BJ281" s="11"/>
    </row>
    <row r="282" spans="1:62" ht="93" customHeight="1" x14ac:dyDescent="0.3">
      <c r="A282" s="1"/>
      <c r="B282" s="1"/>
      <c r="C282" s="1"/>
      <c r="D282" s="1"/>
      <c r="E282" s="1"/>
      <c r="F282" s="153"/>
      <c r="G282" s="1"/>
      <c r="H282" s="1"/>
      <c r="I282" s="1"/>
      <c r="J282" s="1"/>
      <c r="K282" s="1"/>
      <c r="L282" s="1"/>
      <c r="M282" s="1"/>
      <c r="N282" s="1"/>
      <c r="O282" s="5"/>
      <c r="P282" s="5"/>
      <c r="Q282" s="5"/>
      <c r="R282" s="5"/>
      <c r="S282" s="5"/>
      <c r="T282" s="5"/>
      <c r="U282" s="141"/>
      <c r="V282" s="142"/>
      <c r="W282" s="142"/>
      <c r="X282" s="142"/>
      <c r="Y282" s="142"/>
      <c r="Z282" s="142"/>
      <c r="AA282" s="142"/>
      <c r="AB282" s="142"/>
      <c r="AC282" s="142"/>
      <c r="AD282" s="142"/>
      <c r="AE282" s="142"/>
      <c r="AF282" s="142"/>
      <c r="AG282" s="142"/>
      <c r="AH282" s="142"/>
      <c r="AI282" s="142"/>
      <c r="AJ282" s="142"/>
      <c r="AK282" s="142"/>
      <c r="AL282" s="7"/>
      <c r="AM282" s="7"/>
      <c r="AN282" s="7"/>
      <c r="AO282" s="7"/>
      <c r="AP282" s="7"/>
      <c r="AQ282" s="7"/>
      <c r="AR282" s="7"/>
      <c r="AS282" s="7"/>
      <c r="AT282" s="7"/>
      <c r="AU282" s="7"/>
      <c r="AV282" s="7"/>
      <c r="AW282" s="7"/>
      <c r="AX282" s="7"/>
      <c r="AY282" s="7"/>
      <c r="AZ282" s="143"/>
      <c r="BA282" s="11"/>
      <c r="BB282" s="11"/>
      <c r="BC282" s="11"/>
      <c r="BD282" s="11"/>
      <c r="BE282" s="11"/>
      <c r="BF282" s="11"/>
      <c r="BG282" s="11"/>
      <c r="BH282" s="11"/>
      <c r="BI282" s="11"/>
      <c r="BJ282" s="11"/>
    </row>
    <row r="283" spans="1:62" ht="93" customHeight="1" x14ac:dyDescent="0.3">
      <c r="A283" s="1"/>
      <c r="B283" s="1"/>
      <c r="C283" s="1"/>
      <c r="D283" s="1"/>
      <c r="E283" s="1"/>
      <c r="F283" s="153"/>
      <c r="G283" s="1"/>
      <c r="H283" s="1"/>
      <c r="I283" s="1"/>
      <c r="J283" s="1"/>
      <c r="K283" s="1"/>
      <c r="L283" s="1"/>
      <c r="M283" s="1"/>
      <c r="N283" s="1"/>
      <c r="O283" s="5"/>
      <c r="P283" s="5"/>
      <c r="Q283" s="5"/>
      <c r="R283" s="5"/>
      <c r="S283" s="5"/>
      <c r="T283" s="5"/>
      <c r="U283" s="141"/>
      <c r="V283" s="142"/>
      <c r="W283" s="142"/>
      <c r="X283" s="142"/>
      <c r="Y283" s="142"/>
      <c r="Z283" s="142"/>
      <c r="AA283" s="142"/>
      <c r="AB283" s="142"/>
      <c r="AC283" s="142"/>
      <c r="AD283" s="142"/>
      <c r="AE283" s="142"/>
      <c r="AF283" s="142"/>
      <c r="AG283" s="142"/>
      <c r="AH283" s="142"/>
      <c r="AI283" s="142"/>
      <c r="AJ283" s="142"/>
      <c r="AK283" s="142"/>
      <c r="AL283" s="7"/>
      <c r="AM283" s="7"/>
      <c r="AN283" s="7"/>
      <c r="AO283" s="7"/>
      <c r="AP283" s="7"/>
      <c r="AQ283" s="7"/>
      <c r="AR283" s="7"/>
      <c r="AS283" s="7"/>
      <c r="AT283" s="7"/>
      <c r="AU283" s="7"/>
      <c r="AV283" s="7"/>
      <c r="AW283" s="7"/>
      <c r="AX283" s="7"/>
      <c r="AY283" s="7"/>
      <c r="AZ283" s="143"/>
      <c r="BA283" s="11"/>
      <c r="BB283" s="11"/>
      <c r="BC283" s="11"/>
      <c r="BD283" s="11"/>
      <c r="BE283" s="11"/>
      <c r="BF283" s="11"/>
      <c r="BG283" s="11"/>
      <c r="BH283" s="11"/>
      <c r="BI283" s="11"/>
      <c r="BJ283" s="11"/>
    </row>
    <row r="284" spans="1:62" ht="93" customHeight="1" x14ac:dyDescent="0.3">
      <c r="A284" s="1"/>
      <c r="B284" s="1"/>
      <c r="C284" s="1"/>
      <c r="D284" s="1"/>
      <c r="E284" s="1"/>
      <c r="F284" s="153"/>
      <c r="G284" s="1"/>
      <c r="H284" s="1"/>
      <c r="I284" s="1"/>
      <c r="J284" s="1"/>
      <c r="K284" s="1"/>
      <c r="L284" s="1"/>
      <c r="M284" s="1"/>
      <c r="N284" s="1"/>
      <c r="O284" s="5"/>
      <c r="P284" s="5"/>
      <c r="Q284" s="5"/>
      <c r="R284" s="5"/>
      <c r="S284" s="5"/>
      <c r="T284" s="5"/>
      <c r="U284" s="141"/>
      <c r="V284" s="142"/>
      <c r="W284" s="142"/>
      <c r="X284" s="142"/>
      <c r="Y284" s="142"/>
      <c r="Z284" s="142"/>
      <c r="AA284" s="142"/>
      <c r="AB284" s="142"/>
      <c r="AC284" s="142"/>
      <c r="AD284" s="142"/>
      <c r="AE284" s="142"/>
      <c r="AF284" s="142"/>
      <c r="AG284" s="142"/>
      <c r="AH284" s="142"/>
      <c r="AI284" s="142"/>
      <c r="AJ284" s="142"/>
      <c r="AK284" s="142"/>
      <c r="AL284" s="7"/>
      <c r="AM284" s="7"/>
      <c r="AN284" s="7"/>
      <c r="AO284" s="7"/>
      <c r="AP284" s="7"/>
      <c r="AQ284" s="7"/>
      <c r="AR284" s="7"/>
      <c r="AS284" s="7"/>
      <c r="AT284" s="7"/>
      <c r="AU284" s="7"/>
      <c r="AV284" s="7"/>
      <c r="AW284" s="7"/>
      <c r="AX284" s="7"/>
      <c r="AY284" s="7"/>
      <c r="AZ284" s="143"/>
      <c r="BA284" s="11"/>
      <c r="BB284" s="11"/>
      <c r="BC284" s="11"/>
      <c r="BD284" s="11"/>
      <c r="BE284" s="11"/>
      <c r="BF284" s="11"/>
      <c r="BG284" s="11"/>
      <c r="BH284" s="11"/>
      <c r="BI284" s="11"/>
      <c r="BJ284" s="11"/>
    </row>
    <row r="285" spans="1:62" ht="93" customHeight="1" x14ac:dyDescent="0.3">
      <c r="A285" s="1"/>
      <c r="B285" s="1"/>
      <c r="C285" s="1"/>
      <c r="D285" s="1"/>
      <c r="E285" s="1"/>
      <c r="F285" s="153"/>
      <c r="G285" s="1"/>
      <c r="H285" s="1"/>
      <c r="I285" s="1"/>
      <c r="J285" s="1"/>
      <c r="K285" s="1"/>
      <c r="L285" s="1"/>
      <c r="M285" s="1"/>
      <c r="N285" s="1"/>
      <c r="O285" s="5"/>
      <c r="P285" s="5"/>
      <c r="Q285" s="5"/>
      <c r="R285" s="5"/>
      <c r="S285" s="5"/>
      <c r="T285" s="5"/>
      <c r="U285" s="141"/>
      <c r="V285" s="142"/>
      <c r="W285" s="142"/>
      <c r="X285" s="142"/>
      <c r="Y285" s="142"/>
      <c r="Z285" s="142"/>
      <c r="AA285" s="142"/>
      <c r="AB285" s="142"/>
      <c r="AC285" s="142"/>
      <c r="AD285" s="142"/>
      <c r="AE285" s="142"/>
      <c r="AF285" s="142"/>
      <c r="AG285" s="142"/>
      <c r="AH285" s="142"/>
      <c r="AI285" s="142"/>
      <c r="AJ285" s="142"/>
      <c r="AK285" s="142"/>
      <c r="AL285" s="7"/>
      <c r="AM285" s="7"/>
      <c r="AN285" s="7"/>
      <c r="AO285" s="7"/>
      <c r="AP285" s="7"/>
      <c r="AQ285" s="7"/>
      <c r="AR285" s="7"/>
      <c r="AS285" s="7"/>
      <c r="AT285" s="7"/>
      <c r="AU285" s="7"/>
      <c r="AV285" s="7"/>
      <c r="AW285" s="7"/>
      <c r="AX285" s="7"/>
      <c r="AY285" s="7"/>
      <c r="AZ285" s="143"/>
      <c r="BA285" s="11"/>
      <c r="BB285" s="11"/>
      <c r="BC285" s="11"/>
      <c r="BD285" s="11"/>
      <c r="BE285" s="11"/>
      <c r="BF285" s="11"/>
      <c r="BG285" s="11"/>
      <c r="BH285" s="11"/>
      <c r="BI285" s="11"/>
      <c r="BJ285" s="11"/>
    </row>
    <row r="286" spans="1:62" ht="93" customHeight="1" x14ac:dyDescent="0.3">
      <c r="A286" s="1"/>
      <c r="B286" s="1"/>
      <c r="C286" s="1"/>
      <c r="D286" s="1"/>
      <c r="E286" s="1"/>
      <c r="F286" s="153"/>
      <c r="G286" s="1"/>
      <c r="H286" s="1"/>
      <c r="I286" s="1"/>
      <c r="J286" s="1"/>
      <c r="K286" s="1"/>
      <c r="L286" s="1"/>
      <c r="M286" s="1"/>
      <c r="N286" s="1"/>
      <c r="O286" s="5"/>
      <c r="P286" s="5"/>
      <c r="Q286" s="5"/>
      <c r="R286" s="5"/>
      <c r="S286" s="5"/>
      <c r="T286" s="5"/>
      <c r="U286" s="141"/>
      <c r="V286" s="142"/>
      <c r="W286" s="142"/>
      <c r="X286" s="142"/>
      <c r="Y286" s="142"/>
      <c r="Z286" s="142"/>
      <c r="AA286" s="142"/>
      <c r="AB286" s="142"/>
      <c r="AC286" s="142"/>
      <c r="AD286" s="142"/>
      <c r="AE286" s="142"/>
      <c r="AF286" s="142"/>
      <c r="AG286" s="142"/>
      <c r="AH286" s="142"/>
      <c r="AI286" s="142"/>
      <c r="AJ286" s="142"/>
      <c r="AK286" s="142"/>
      <c r="AL286" s="7"/>
      <c r="AM286" s="7"/>
      <c r="AN286" s="7"/>
      <c r="AO286" s="7"/>
      <c r="AP286" s="7"/>
      <c r="AQ286" s="7"/>
      <c r="AR286" s="7"/>
      <c r="AS286" s="7"/>
      <c r="AT286" s="7"/>
      <c r="AU286" s="7"/>
      <c r="AV286" s="7"/>
      <c r="AW286" s="7"/>
      <c r="AX286" s="7"/>
      <c r="AY286" s="7"/>
      <c r="AZ286" s="143"/>
      <c r="BA286" s="11"/>
      <c r="BB286" s="11"/>
      <c r="BC286" s="11"/>
      <c r="BD286" s="11"/>
      <c r="BE286" s="11"/>
      <c r="BF286" s="11"/>
      <c r="BG286" s="11"/>
      <c r="BH286" s="11"/>
      <c r="BI286" s="11"/>
      <c r="BJ286" s="11"/>
    </row>
    <row r="287" spans="1:62" ht="93" customHeight="1" x14ac:dyDescent="0.3">
      <c r="A287" s="1"/>
      <c r="B287" s="1"/>
      <c r="C287" s="1"/>
      <c r="D287" s="1"/>
      <c r="E287" s="1"/>
      <c r="F287" s="153"/>
      <c r="G287" s="1"/>
      <c r="H287" s="1"/>
      <c r="I287" s="1"/>
      <c r="J287" s="1"/>
      <c r="K287" s="1"/>
      <c r="L287" s="1"/>
      <c r="M287" s="1"/>
      <c r="N287" s="1"/>
      <c r="O287" s="5"/>
      <c r="P287" s="5"/>
      <c r="Q287" s="5"/>
      <c r="R287" s="5"/>
      <c r="S287" s="5"/>
      <c r="T287" s="5"/>
      <c r="U287" s="141"/>
      <c r="V287" s="142"/>
      <c r="W287" s="142"/>
      <c r="X287" s="142"/>
      <c r="Y287" s="142"/>
      <c r="Z287" s="142"/>
      <c r="AA287" s="142"/>
      <c r="AB287" s="142"/>
      <c r="AC287" s="142"/>
      <c r="AD287" s="142"/>
      <c r="AE287" s="142"/>
      <c r="AF287" s="142"/>
      <c r="AG287" s="142"/>
      <c r="AH287" s="142"/>
      <c r="AI287" s="142"/>
      <c r="AJ287" s="142"/>
      <c r="AK287" s="142"/>
      <c r="AL287" s="7"/>
      <c r="AM287" s="7"/>
      <c r="AN287" s="7"/>
      <c r="AO287" s="7"/>
      <c r="AP287" s="7"/>
      <c r="AQ287" s="7"/>
      <c r="AR287" s="7"/>
      <c r="AS287" s="7"/>
      <c r="AT287" s="7"/>
      <c r="AU287" s="7"/>
      <c r="AV287" s="7"/>
      <c r="AW287" s="7"/>
      <c r="AX287" s="7"/>
      <c r="AY287" s="7"/>
      <c r="AZ287" s="143"/>
      <c r="BA287" s="11"/>
      <c r="BB287" s="11"/>
      <c r="BC287" s="11"/>
      <c r="BD287" s="11"/>
      <c r="BE287" s="11"/>
      <c r="BF287" s="11"/>
      <c r="BG287" s="11"/>
      <c r="BH287" s="11"/>
      <c r="BI287" s="11"/>
      <c r="BJ287" s="11"/>
    </row>
    <row r="288" spans="1:62" ht="93" customHeight="1" x14ac:dyDescent="0.3">
      <c r="A288" s="1"/>
      <c r="B288" s="1"/>
      <c r="C288" s="1"/>
      <c r="D288" s="1"/>
      <c r="E288" s="1"/>
      <c r="F288" s="153"/>
      <c r="G288" s="1"/>
      <c r="H288" s="1"/>
      <c r="I288" s="1"/>
      <c r="J288" s="1"/>
      <c r="K288" s="1"/>
      <c r="L288" s="1"/>
      <c r="M288" s="1"/>
      <c r="N288" s="1"/>
      <c r="O288" s="5"/>
      <c r="P288" s="5"/>
      <c r="Q288" s="5"/>
      <c r="R288" s="5"/>
      <c r="S288" s="5"/>
      <c r="T288" s="5"/>
      <c r="U288" s="141"/>
      <c r="V288" s="142"/>
      <c r="W288" s="142"/>
      <c r="X288" s="142"/>
      <c r="Y288" s="142"/>
      <c r="Z288" s="142"/>
      <c r="AA288" s="142"/>
      <c r="AB288" s="142"/>
      <c r="AC288" s="142"/>
      <c r="AD288" s="142"/>
      <c r="AE288" s="142"/>
      <c r="AF288" s="142"/>
      <c r="AG288" s="142"/>
      <c r="AH288" s="142"/>
      <c r="AI288" s="142"/>
      <c r="AJ288" s="142"/>
      <c r="AK288" s="142"/>
      <c r="AL288" s="7"/>
      <c r="AM288" s="7"/>
      <c r="AN288" s="7"/>
      <c r="AO288" s="7"/>
      <c r="AP288" s="7"/>
      <c r="AQ288" s="7"/>
      <c r="AR288" s="7"/>
      <c r="AS288" s="7"/>
      <c r="AT288" s="7"/>
      <c r="AU288" s="7"/>
      <c r="AV288" s="7"/>
      <c r="AW288" s="7"/>
      <c r="AX288" s="7"/>
      <c r="AY288" s="7"/>
      <c r="AZ288" s="143"/>
      <c r="BA288" s="11"/>
      <c r="BB288" s="11"/>
      <c r="BC288" s="11"/>
      <c r="BD288" s="11"/>
      <c r="BE288" s="11"/>
      <c r="BF288" s="11"/>
      <c r="BG288" s="11"/>
      <c r="BH288" s="11"/>
      <c r="BI288" s="11"/>
      <c r="BJ288" s="11"/>
    </row>
    <row r="289" spans="1:62" ht="93" customHeight="1" x14ac:dyDescent="0.3">
      <c r="A289" s="1"/>
      <c r="B289" s="1"/>
      <c r="C289" s="1"/>
      <c r="D289" s="1"/>
      <c r="E289" s="1"/>
      <c r="F289" s="153"/>
      <c r="G289" s="1"/>
      <c r="H289" s="1"/>
      <c r="I289" s="1"/>
      <c r="J289" s="1"/>
      <c r="K289" s="1"/>
      <c r="L289" s="1"/>
      <c r="M289" s="1"/>
      <c r="N289" s="1"/>
      <c r="O289" s="5"/>
      <c r="P289" s="5"/>
      <c r="Q289" s="5"/>
      <c r="R289" s="5"/>
      <c r="S289" s="5"/>
      <c r="T289" s="5"/>
      <c r="U289" s="141"/>
      <c r="V289" s="142"/>
      <c r="W289" s="142"/>
      <c r="X289" s="142"/>
      <c r="Y289" s="142"/>
      <c r="Z289" s="142"/>
      <c r="AA289" s="142"/>
      <c r="AB289" s="142"/>
      <c r="AC289" s="142"/>
      <c r="AD289" s="142"/>
      <c r="AE289" s="142"/>
      <c r="AF289" s="142"/>
      <c r="AG289" s="142"/>
      <c r="AH289" s="142"/>
      <c r="AI289" s="142"/>
      <c r="AJ289" s="142"/>
      <c r="AK289" s="142"/>
      <c r="AL289" s="7"/>
      <c r="AM289" s="7"/>
      <c r="AN289" s="7"/>
      <c r="AO289" s="7"/>
      <c r="AP289" s="7"/>
      <c r="AQ289" s="7"/>
      <c r="AR289" s="7"/>
      <c r="AS289" s="7"/>
      <c r="AT289" s="7"/>
      <c r="AU289" s="7"/>
      <c r="AV289" s="7"/>
      <c r="AW289" s="7"/>
      <c r="AX289" s="7"/>
      <c r="AY289" s="7"/>
      <c r="AZ289" s="143"/>
      <c r="BA289" s="11"/>
      <c r="BB289" s="11"/>
      <c r="BC289" s="11"/>
      <c r="BD289" s="11"/>
      <c r="BE289" s="11"/>
      <c r="BF289" s="11"/>
      <c r="BG289" s="11"/>
      <c r="BH289" s="11"/>
      <c r="BI289" s="11"/>
      <c r="BJ289" s="11"/>
    </row>
    <row r="290" spans="1:62" ht="93" customHeight="1" x14ac:dyDescent="0.3">
      <c r="A290" s="1"/>
      <c r="B290" s="1"/>
      <c r="C290" s="1"/>
      <c r="D290" s="1"/>
      <c r="E290" s="1"/>
      <c r="F290" s="153"/>
      <c r="G290" s="1"/>
      <c r="H290" s="1"/>
      <c r="I290" s="1"/>
      <c r="J290" s="1"/>
      <c r="K290" s="1"/>
      <c r="L290" s="1"/>
      <c r="M290" s="1"/>
      <c r="N290" s="1"/>
      <c r="O290" s="5"/>
      <c r="P290" s="5"/>
      <c r="Q290" s="5"/>
      <c r="R290" s="5"/>
      <c r="S290" s="5"/>
      <c r="T290" s="5"/>
      <c r="U290" s="141"/>
      <c r="V290" s="142"/>
      <c r="W290" s="142"/>
      <c r="X290" s="142"/>
      <c r="Y290" s="142"/>
      <c r="Z290" s="142"/>
      <c r="AA290" s="142"/>
      <c r="AB290" s="142"/>
      <c r="AC290" s="142"/>
      <c r="AD290" s="142"/>
      <c r="AE290" s="142"/>
      <c r="AF290" s="142"/>
      <c r="AG290" s="142"/>
      <c r="AH290" s="142"/>
      <c r="AI290" s="142"/>
      <c r="AJ290" s="142"/>
      <c r="AK290" s="142"/>
      <c r="AL290" s="7"/>
      <c r="AM290" s="7"/>
      <c r="AN290" s="7"/>
      <c r="AO290" s="7"/>
      <c r="AP290" s="7"/>
      <c r="AQ290" s="7"/>
      <c r="AR290" s="7"/>
      <c r="AS290" s="7"/>
      <c r="AT290" s="7"/>
      <c r="AU290" s="7"/>
      <c r="AV290" s="7"/>
      <c r="AW290" s="7"/>
      <c r="AX290" s="7"/>
      <c r="AY290" s="7"/>
      <c r="AZ290" s="143"/>
      <c r="BA290" s="11"/>
      <c r="BB290" s="11"/>
      <c r="BC290" s="11"/>
      <c r="BD290" s="11"/>
      <c r="BE290" s="11"/>
      <c r="BF290" s="11"/>
      <c r="BG290" s="11"/>
      <c r="BH290" s="11"/>
      <c r="BI290" s="11"/>
      <c r="BJ290" s="11"/>
    </row>
    <row r="291" spans="1:62" ht="93" customHeight="1" x14ac:dyDescent="0.3">
      <c r="A291" s="1"/>
      <c r="B291" s="1"/>
      <c r="C291" s="1"/>
      <c r="D291" s="1"/>
      <c r="E291" s="1"/>
      <c r="F291" s="153"/>
      <c r="G291" s="1"/>
      <c r="H291" s="1"/>
      <c r="I291" s="1"/>
      <c r="J291" s="1"/>
      <c r="K291" s="1"/>
      <c r="L291" s="1"/>
      <c r="M291" s="1"/>
      <c r="N291" s="1"/>
      <c r="O291" s="5"/>
      <c r="P291" s="5"/>
      <c r="Q291" s="5"/>
      <c r="R291" s="5"/>
      <c r="S291" s="5"/>
      <c r="T291" s="5"/>
      <c r="U291" s="141"/>
      <c r="V291" s="142"/>
      <c r="W291" s="142"/>
      <c r="X291" s="142"/>
      <c r="Y291" s="142"/>
      <c r="Z291" s="142"/>
      <c r="AA291" s="142"/>
      <c r="AB291" s="142"/>
      <c r="AC291" s="142"/>
      <c r="AD291" s="142"/>
      <c r="AE291" s="142"/>
      <c r="AF291" s="142"/>
      <c r="AG291" s="142"/>
      <c r="AH291" s="142"/>
      <c r="AI291" s="142"/>
      <c r="AJ291" s="142"/>
      <c r="AK291" s="142"/>
      <c r="AL291" s="7"/>
      <c r="AM291" s="7"/>
      <c r="AN291" s="7"/>
      <c r="AO291" s="7"/>
      <c r="AP291" s="7"/>
      <c r="AQ291" s="7"/>
      <c r="AR291" s="7"/>
      <c r="AS291" s="7"/>
      <c r="AT291" s="7"/>
      <c r="AU291" s="7"/>
      <c r="AV291" s="7"/>
      <c r="AW291" s="7"/>
      <c r="AX291" s="7"/>
      <c r="AY291" s="7"/>
      <c r="AZ291" s="143"/>
      <c r="BA291" s="11"/>
      <c r="BB291" s="11"/>
      <c r="BC291" s="11"/>
      <c r="BD291" s="11"/>
      <c r="BE291" s="11"/>
      <c r="BF291" s="11"/>
      <c r="BG291" s="11"/>
      <c r="BH291" s="11"/>
      <c r="BI291" s="11"/>
      <c r="BJ291" s="11"/>
    </row>
    <row r="292" spans="1:62" ht="93" customHeight="1" x14ac:dyDescent="0.3">
      <c r="A292" s="1"/>
      <c r="B292" s="1"/>
      <c r="C292" s="1"/>
      <c r="D292" s="1"/>
      <c r="E292" s="1"/>
      <c r="F292" s="153"/>
      <c r="G292" s="1"/>
      <c r="H292" s="1"/>
      <c r="I292" s="1"/>
      <c r="J292" s="1"/>
      <c r="K292" s="1"/>
      <c r="L292" s="1"/>
      <c r="M292" s="1"/>
      <c r="N292" s="1"/>
      <c r="O292" s="5"/>
      <c r="P292" s="5"/>
      <c r="Q292" s="5"/>
      <c r="R292" s="5"/>
      <c r="S292" s="5"/>
      <c r="T292" s="5"/>
      <c r="U292" s="141"/>
      <c r="V292" s="142"/>
      <c r="W292" s="142"/>
      <c r="X292" s="142"/>
      <c r="Y292" s="142"/>
      <c r="Z292" s="142"/>
      <c r="AA292" s="142"/>
      <c r="AB292" s="142"/>
      <c r="AC292" s="142"/>
      <c r="AD292" s="142"/>
      <c r="AE292" s="142"/>
      <c r="AF292" s="142"/>
      <c r="AG292" s="142"/>
      <c r="AH292" s="142"/>
      <c r="AI292" s="142"/>
      <c r="AJ292" s="142"/>
      <c r="AK292" s="142"/>
      <c r="AL292" s="7"/>
      <c r="AM292" s="7"/>
      <c r="AN292" s="7"/>
      <c r="AO292" s="7"/>
      <c r="AP292" s="7"/>
      <c r="AQ292" s="7"/>
      <c r="AR292" s="7"/>
      <c r="AS292" s="7"/>
      <c r="AT292" s="7"/>
      <c r="AU292" s="7"/>
      <c r="AV292" s="7"/>
      <c r="AW292" s="7"/>
      <c r="AX292" s="7"/>
      <c r="AY292" s="7"/>
      <c r="AZ292" s="143"/>
      <c r="BA292" s="11"/>
      <c r="BB292" s="11"/>
      <c r="BC292" s="11"/>
      <c r="BD292" s="11"/>
      <c r="BE292" s="11"/>
      <c r="BF292" s="11"/>
      <c r="BG292" s="11"/>
      <c r="BH292" s="11"/>
      <c r="BI292" s="11"/>
      <c r="BJ292" s="11"/>
    </row>
    <row r="293" spans="1:62" ht="93" customHeight="1" x14ac:dyDescent="0.3">
      <c r="A293" s="1"/>
      <c r="B293" s="1"/>
      <c r="C293" s="1"/>
      <c r="D293" s="1"/>
      <c r="E293" s="1"/>
      <c r="F293" s="153"/>
      <c r="G293" s="1"/>
      <c r="H293" s="1"/>
      <c r="I293" s="1"/>
      <c r="J293" s="1"/>
      <c r="K293" s="1"/>
      <c r="L293" s="1"/>
      <c r="M293" s="1"/>
      <c r="N293" s="1"/>
      <c r="O293" s="5"/>
      <c r="P293" s="5"/>
      <c r="Q293" s="5"/>
      <c r="R293" s="5"/>
      <c r="S293" s="5"/>
      <c r="T293" s="5"/>
      <c r="U293" s="141"/>
      <c r="V293" s="142"/>
      <c r="W293" s="142"/>
      <c r="X293" s="142"/>
      <c r="Y293" s="142"/>
      <c r="Z293" s="142"/>
      <c r="AA293" s="142"/>
      <c r="AB293" s="142"/>
      <c r="AC293" s="142"/>
      <c r="AD293" s="142"/>
      <c r="AE293" s="142"/>
      <c r="AF293" s="142"/>
      <c r="AG293" s="142"/>
      <c r="AH293" s="142"/>
      <c r="AI293" s="142"/>
      <c r="AJ293" s="142"/>
      <c r="AK293" s="142"/>
      <c r="AL293" s="7"/>
      <c r="AM293" s="7"/>
      <c r="AN293" s="7"/>
      <c r="AO293" s="7"/>
      <c r="AP293" s="7"/>
      <c r="AQ293" s="7"/>
      <c r="AR293" s="7"/>
      <c r="AS293" s="7"/>
      <c r="AT293" s="7"/>
      <c r="AU293" s="7"/>
      <c r="AV293" s="7"/>
      <c r="AW293" s="7"/>
      <c r="AX293" s="7"/>
      <c r="AY293" s="7"/>
      <c r="AZ293" s="143"/>
      <c r="BA293" s="11"/>
      <c r="BB293" s="11"/>
      <c r="BC293" s="11"/>
      <c r="BD293" s="11"/>
      <c r="BE293" s="11"/>
      <c r="BF293" s="11"/>
      <c r="BG293" s="11"/>
      <c r="BH293" s="11"/>
      <c r="BI293" s="11"/>
      <c r="BJ293" s="11"/>
    </row>
    <row r="294" spans="1:62" ht="93" customHeight="1" x14ac:dyDescent="0.3">
      <c r="A294" s="1"/>
      <c r="B294" s="1"/>
      <c r="C294" s="1"/>
      <c r="D294" s="1"/>
      <c r="E294" s="1"/>
      <c r="F294" s="153"/>
      <c r="G294" s="1"/>
      <c r="H294" s="1"/>
      <c r="I294" s="1"/>
      <c r="J294" s="1"/>
      <c r="K294" s="1"/>
      <c r="L294" s="1"/>
      <c r="M294" s="1"/>
      <c r="N294" s="1"/>
      <c r="O294" s="5"/>
      <c r="P294" s="5"/>
      <c r="Q294" s="5"/>
      <c r="R294" s="5"/>
      <c r="S294" s="5"/>
      <c r="T294" s="5"/>
      <c r="U294" s="141"/>
      <c r="V294" s="142"/>
      <c r="W294" s="142"/>
      <c r="X294" s="142"/>
      <c r="Y294" s="142"/>
      <c r="Z294" s="142"/>
      <c r="AA294" s="142"/>
      <c r="AB294" s="142"/>
      <c r="AC294" s="142"/>
      <c r="AD294" s="142"/>
      <c r="AE294" s="142"/>
      <c r="AF294" s="142"/>
      <c r="AG294" s="142"/>
      <c r="AH294" s="142"/>
      <c r="AI294" s="142"/>
      <c r="AJ294" s="142"/>
      <c r="AK294" s="142"/>
      <c r="AL294" s="7"/>
      <c r="AM294" s="7"/>
      <c r="AN294" s="7"/>
      <c r="AO294" s="7"/>
      <c r="AP294" s="7"/>
      <c r="AQ294" s="7"/>
      <c r="AR294" s="7"/>
      <c r="AS294" s="7"/>
      <c r="AT294" s="7"/>
      <c r="AU294" s="7"/>
      <c r="AV294" s="7"/>
      <c r="AW294" s="7"/>
      <c r="AX294" s="7"/>
      <c r="AY294" s="7"/>
      <c r="AZ294" s="143"/>
      <c r="BA294" s="11"/>
      <c r="BB294" s="11"/>
      <c r="BC294" s="11"/>
      <c r="BD294" s="11"/>
      <c r="BE294" s="11"/>
      <c r="BF294" s="11"/>
      <c r="BG294" s="11"/>
      <c r="BH294" s="11"/>
      <c r="BI294" s="11"/>
      <c r="BJ294" s="11"/>
    </row>
    <row r="295" spans="1:62" ht="93" customHeight="1" x14ac:dyDescent="0.3">
      <c r="A295" s="1"/>
      <c r="B295" s="1"/>
      <c r="C295" s="1"/>
      <c r="D295" s="1"/>
      <c r="E295" s="1"/>
      <c r="F295" s="153"/>
      <c r="G295" s="1"/>
      <c r="H295" s="1"/>
      <c r="I295" s="1"/>
      <c r="J295" s="1"/>
      <c r="K295" s="1"/>
      <c r="L295" s="1"/>
      <c r="M295" s="1"/>
      <c r="N295" s="1"/>
      <c r="O295" s="5"/>
      <c r="P295" s="5"/>
      <c r="Q295" s="5"/>
      <c r="R295" s="5"/>
      <c r="S295" s="5"/>
      <c r="T295" s="5"/>
      <c r="U295" s="141"/>
      <c r="V295" s="142"/>
      <c r="W295" s="142"/>
      <c r="X295" s="142"/>
      <c r="Y295" s="142"/>
      <c r="Z295" s="142"/>
      <c r="AA295" s="142"/>
      <c r="AB295" s="142"/>
      <c r="AC295" s="142"/>
      <c r="AD295" s="142"/>
      <c r="AE295" s="142"/>
      <c r="AF295" s="142"/>
      <c r="AG295" s="142"/>
      <c r="AH295" s="142"/>
      <c r="AI295" s="142"/>
      <c r="AJ295" s="142"/>
      <c r="AK295" s="142"/>
      <c r="AL295" s="7"/>
      <c r="AM295" s="7"/>
      <c r="AN295" s="7"/>
      <c r="AO295" s="7"/>
      <c r="AP295" s="7"/>
      <c r="AQ295" s="7"/>
      <c r="AR295" s="7"/>
      <c r="AS295" s="7"/>
      <c r="AT295" s="7"/>
      <c r="AU295" s="7"/>
      <c r="AV295" s="7"/>
      <c r="AW295" s="7"/>
      <c r="AX295" s="7"/>
      <c r="AY295" s="7"/>
      <c r="AZ295" s="143"/>
      <c r="BA295" s="11"/>
      <c r="BB295" s="11"/>
      <c r="BC295" s="11"/>
      <c r="BD295" s="11"/>
      <c r="BE295" s="11"/>
      <c r="BF295" s="11"/>
      <c r="BG295" s="11"/>
      <c r="BH295" s="11"/>
      <c r="BI295" s="11"/>
      <c r="BJ295" s="11"/>
    </row>
    <row r="296" spans="1:62" ht="93" customHeight="1" x14ac:dyDescent="0.3">
      <c r="A296" s="1"/>
      <c r="B296" s="1"/>
      <c r="C296" s="1"/>
      <c r="D296" s="1"/>
      <c r="E296" s="1"/>
      <c r="F296" s="153"/>
      <c r="G296" s="1"/>
      <c r="H296" s="1"/>
      <c r="I296" s="1"/>
      <c r="J296" s="1"/>
      <c r="K296" s="1"/>
      <c r="L296" s="1"/>
      <c r="M296" s="1"/>
      <c r="N296" s="1"/>
      <c r="O296" s="5"/>
      <c r="P296" s="5"/>
      <c r="Q296" s="5"/>
      <c r="R296" s="5"/>
      <c r="S296" s="5"/>
      <c r="T296" s="5"/>
      <c r="U296" s="141"/>
      <c r="V296" s="142"/>
      <c r="W296" s="142"/>
      <c r="X296" s="142"/>
      <c r="Y296" s="142"/>
      <c r="Z296" s="142"/>
      <c r="AA296" s="142"/>
      <c r="AB296" s="142"/>
      <c r="AC296" s="142"/>
      <c r="AD296" s="142"/>
      <c r="AE296" s="142"/>
      <c r="AF296" s="142"/>
      <c r="AG296" s="142"/>
      <c r="AH296" s="142"/>
      <c r="AI296" s="142"/>
      <c r="AJ296" s="142"/>
      <c r="AK296" s="142"/>
      <c r="AL296" s="7"/>
      <c r="AM296" s="7"/>
      <c r="AN296" s="7"/>
      <c r="AO296" s="7"/>
      <c r="AP296" s="7"/>
      <c r="AQ296" s="7"/>
      <c r="AR296" s="7"/>
      <c r="AS296" s="7"/>
      <c r="AT296" s="7"/>
      <c r="AU296" s="7"/>
      <c r="AV296" s="7"/>
      <c r="AW296" s="7"/>
      <c r="AX296" s="7"/>
      <c r="AY296" s="7"/>
      <c r="AZ296" s="143"/>
      <c r="BA296" s="11"/>
      <c r="BB296" s="11"/>
      <c r="BC296" s="11"/>
      <c r="BD296" s="11"/>
      <c r="BE296" s="11"/>
      <c r="BF296" s="11"/>
      <c r="BG296" s="11"/>
      <c r="BH296" s="11"/>
      <c r="BI296" s="11"/>
      <c r="BJ296" s="11"/>
    </row>
    <row r="297" spans="1:62" ht="93" customHeight="1" x14ac:dyDescent="0.3">
      <c r="A297" s="1"/>
      <c r="B297" s="1"/>
      <c r="C297" s="1"/>
      <c r="D297" s="1"/>
      <c r="E297" s="1"/>
      <c r="F297" s="153"/>
      <c r="G297" s="1"/>
      <c r="H297" s="1"/>
      <c r="I297" s="1"/>
      <c r="J297" s="1"/>
      <c r="K297" s="1"/>
      <c r="L297" s="1"/>
      <c r="M297" s="1"/>
      <c r="N297" s="1"/>
      <c r="O297" s="5"/>
      <c r="P297" s="5"/>
      <c r="Q297" s="5"/>
      <c r="R297" s="5"/>
      <c r="S297" s="5"/>
      <c r="T297" s="5"/>
      <c r="U297" s="141"/>
      <c r="V297" s="142"/>
      <c r="W297" s="142"/>
      <c r="X297" s="142"/>
      <c r="Y297" s="142"/>
      <c r="Z297" s="142"/>
      <c r="AA297" s="142"/>
      <c r="AB297" s="142"/>
      <c r="AC297" s="142"/>
      <c r="AD297" s="142"/>
      <c r="AE297" s="142"/>
      <c r="AF297" s="142"/>
      <c r="AG297" s="142"/>
      <c r="AH297" s="142"/>
      <c r="AI297" s="142"/>
      <c r="AJ297" s="142"/>
      <c r="AK297" s="142"/>
      <c r="AL297" s="7"/>
      <c r="AM297" s="7"/>
      <c r="AN297" s="7"/>
      <c r="AO297" s="7"/>
      <c r="AP297" s="7"/>
      <c r="AQ297" s="7"/>
      <c r="AR297" s="7"/>
      <c r="AS297" s="7"/>
      <c r="AT297" s="7"/>
      <c r="AU297" s="7"/>
      <c r="AV297" s="7"/>
      <c r="AW297" s="7"/>
      <c r="AX297" s="7"/>
      <c r="AY297" s="7"/>
      <c r="AZ297" s="143"/>
      <c r="BA297" s="11"/>
      <c r="BB297" s="11"/>
      <c r="BC297" s="11"/>
      <c r="BD297" s="11"/>
      <c r="BE297" s="11"/>
      <c r="BF297" s="11"/>
      <c r="BG297" s="11"/>
      <c r="BH297" s="11"/>
      <c r="BI297" s="11"/>
      <c r="BJ297" s="11"/>
    </row>
    <row r="298" spans="1:62" ht="93" customHeight="1" x14ac:dyDescent="0.3">
      <c r="A298" s="1"/>
      <c r="B298" s="1"/>
      <c r="C298" s="1"/>
      <c r="D298" s="1"/>
      <c r="E298" s="1"/>
      <c r="F298" s="153"/>
      <c r="G298" s="1"/>
      <c r="H298" s="1"/>
      <c r="I298" s="1"/>
      <c r="J298" s="1"/>
      <c r="K298" s="1"/>
      <c r="L298" s="1"/>
      <c r="M298" s="1"/>
      <c r="N298" s="1"/>
      <c r="O298" s="5"/>
      <c r="P298" s="5"/>
      <c r="Q298" s="5"/>
      <c r="R298" s="5"/>
      <c r="S298" s="5"/>
      <c r="T298" s="5"/>
      <c r="U298" s="141"/>
      <c r="V298" s="142"/>
      <c r="W298" s="142"/>
      <c r="X298" s="142"/>
      <c r="Y298" s="142"/>
      <c r="Z298" s="142"/>
      <c r="AA298" s="142"/>
      <c r="AB298" s="142"/>
      <c r="AC298" s="142"/>
      <c r="AD298" s="142"/>
      <c r="AE298" s="142"/>
      <c r="AF298" s="142"/>
      <c r="AG298" s="142"/>
      <c r="AH298" s="142"/>
      <c r="AI298" s="142"/>
      <c r="AJ298" s="142"/>
      <c r="AK298" s="142"/>
      <c r="AL298" s="7"/>
      <c r="AM298" s="7"/>
      <c r="AN298" s="7"/>
      <c r="AO298" s="7"/>
      <c r="AP298" s="7"/>
      <c r="AQ298" s="7"/>
      <c r="AR298" s="7"/>
      <c r="AS298" s="7"/>
      <c r="AT298" s="7"/>
      <c r="AU298" s="7"/>
      <c r="AV298" s="7"/>
      <c r="AW298" s="7"/>
      <c r="AX298" s="7"/>
      <c r="AY298" s="7"/>
      <c r="AZ298" s="143"/>
      <c r="BA298" s="11"/>
      <c r="BB298" s="11"/>
      <c r="BC298" s="11"/>
      <c r="BD298" s="11"/>
      <c r="BE298" s="11"/>
      <c r="BF298" s="11"/>
      <c r="BG298" s="11"/>
      <c r="BH298" s="11"/>
      <c r="BI298" s="11"/>
      <c r="BJ298" s="11"/>
    </row>
    <row r="299" spans="1:62" ht="93" customHeight="1" x14ac:dyDescent="0.3">
      <c r="A299" s="1"/>
      <c r="B299" s="1"/>
      <c r="C299" s="1"/>
      <c r="D299" s="1"/>
      <c r="E299" s="1"/>
      <c r="F299" s="153"/>
      <c r="G299" s="1"/>
      <c r="H299" s="1"/>
      <c r="I299" s="1"/>
      <c r="J299" s="1"/>
      <c r="K299" s="1"/>
      <c r="L299" s="1"/>
      <c r="M299" s="1"/>
      <c r="N299" s="1"/>
      <c r="O299" s="5"/>
      <c r="P299" s="5"/>
      <c r="Q299" s="5"/>
      <c r="R299" s="5"/>
      <c r="S299" s="5"/>
      <c r="T299" s="5"/>
      <c r="U299" s="141"/>
      <c r="V299" s="142"/>
      <c r="W299" s="142"/>
      <c r="X299" s="142"/>
      <c r="Y299" s="142"/>
      <c r="Z299" s="142"/>
      <c r="AA299" s="142"/>
      <c r="AB299" s="142"/>
      <c r="AC299" s="142"/>
      <c r="AD299" s="142"/>
      <c r="AE299" s="142"/>
      <c r="AF299" s="142"/>
      <c r="AG299" s="142"/>
      <c r="AH299" s="142"/>
      <c r="AI299" s="142"/>
      <c r="AJ299" s="142"/>
      <c r="AK299" s="142"/>
      <c r="AL299" s="7"/>
      <c r="AM299" s="7"/>
      <c r="AN299" s="7"/>
      <c r="AO299" s="7"/>
      <c r="AP299" s="7"/>
      <c r="AQ299" s="7"/>
      <c r="AR299" s="7"/>
      <c r="AS299" s="7"/>
      <c r="AT299" s="7"/>
      <c r="AU299" s="7"/>
      <c r="AV299" s="7"/>
      <c r="AW299" s="7"/>
      <c r="AX299" s="7"/>
      <c r="AY299" s="7"/>
      <c r="AZ299" s="143"/>
      <c r="BA299" s="11"/>
      <c r="BB299" s="11"/>
      <c r="BC299" s="11"/>
      <c r="BD299" s="11"/>
      <c r="BE299" s="11"/>
      <c r="BF299" s="11"/>
      <c r="BG299" s="11"/>
      <c r="BH299" s="11"/>
      <c r="BI299" s="11"/>
      <c r="BJ299" s="11"/>
    </row>
    <row r="300" spans="1:62" ht="93" customHeight="1" x14ac:dyDescent="0.3">
      <c r="A300" s="1"/>
      <c r="B300" s="1"/>
      <c r="C300" s="1"/>
      <c r="D300" s="1"/>
      <c r="E300" s="1"/>
      <c r="F300" s="153"/>
      <c r="G300" s="1"/>
      <c r="H300" s="1"/>
      <c r="I300" s="1"/>
      <c r="J300" s="1"/>
      <c r="K300" s="1"/>
      <c r="L300" s="1"/>
      <c r="M300" s="1"/>
      <c r="N300" s="1"/>
      <c r="O300" s="5"/>
      <c r="P300" s="5"/>
      <c r="Q300" s="5"/>
      <c r="R300" s="5"/>
      <c r="S300" s="5"/>
      <c r="T300" s="5"/>
      <c r="U300" s="141"/>
      <c r="V300" s="142"/>
      <c r="W300" s="142"/>
      <c r="X300" s="142"/>
      <c r="Y300" s="142"/>
      <c r="Z300" s="142"/>
      <c r="AA300" s="142"/>
      <c r="AB300" s="142"/>
      <c r="AC300" s="142"/>
      <c r="AD300" s="142"/>
      <c r="AE300" s="142"/>
      <c r="AF300" s="142"/>
      <c r="AG300" s="142"/>
      <c r="AH300" s="142"/>
      <c r="AI300" s="142"/>
      <c r="AJ300" s="142"/>
      <c r="AK300" s="142"/>
      <c r="AL300" s="7"/>
      <c r="AM300" s="7"/>
      <c r="AN300" s="7"/>
      <c r="AO300" s="7"/>
      <c r="AP300" s="7"/>
      <c r="AQ300" s="7"/>
      <c r="AR300" s="7"/>
      <c r="AS300" s="7"/>
      <c r="AT300" s="7"/>
      <c r="AU300" s="7"/>
      <c r="AV300" s="7"/>
      <c r="AW300" s="7"/>
      <c r="AX300" s="7"/>
      <c r="AY300" s="7"/>
      <c r="AZ300" s="143"/>
      <c r="BA300" s="11"/>
      <c r="BB300" s="11"/>
      <c r="BC300" s="11"/>
      <c r="BD300" s="11"/>
      <c r="BE300" s="11"/>
      <c r="BF300" s="11"/>
      <c r="BG300" s="11"/>
      <c r="BH300" s="11"/>
      <c r="BI300" s="11"/>
      <c r="BJ300" s="11"/>
    </row>
    <row r="301" spans="1:62" ht="93" customHeight="1" x14ac:dyDescent="0.3">
      <c r="A301" s="1"/>
      <c r="B301" s="1"/>
      <c r="C301" s="1"/>
      <c r="D301" s="1"/>
      <c r="E301" s="1"/>
      <c r="F301" s="153"/>
      <c r="G301" s="1"/>
      <c r="H301" s="1"/>
      <c r="I301" s="1"/>
      <c r="J301" s="1"/>
      <c r="K301" s="1"/>
      <c r="L301" s="1"/>
      <c r="M301" s="1"/>
      <c r="N301" s="1"/>
      <c r="O301" s="5"/>
      <c r="P301" s="5"/>
      <c r="Q301" s="5"/>
      <c r="R301" s="5"/>
      <c r="S301" s="5"/>
      <c r="T301" s="5"/>
      <c r="U301" s="141"/>
      <c r="V301" s="142"/>
      <c r="W301" s="142"/>
      <c r="X301" s="142"/>
      <c r="Y301" s="142"/>
      <c r="Z301" s="142"/>
      <c r="AA301" s="142"/>
      <c r="AB301" s="142"/>
      <c r="AC301" s="142"/>
      <c r="AD301" s="142"/>
      <c r="AE301" s="142"/>
      <c r="AF301" s="142"/>
      <c r="AG301" s="142"/>
      <c r="AH301" s="142"/>
      <c r="AI301" s="142"/>
      <c r="AJ301" s="142"/>
      <c r="AK301" s="142"/>
      <c r="AL301" s="7"/>
      <c r="AM301" s="7"/>
      <c r="AN301" s="7"/>
      <c r="AO301" s="7"/>
      <c r="AP301" s="7"/>
      <c r="AQ301" s="7"/>
      <c r="AR301" s="7"/>
      <c r="AS301" s="7"/>
      <c r="AT301" s="7"/>
      <c r="AU301" s="7"/>
      <c r="AV301" s="7"/>
      <c r="AW301" s="7"/>
      <c r="AX301" s="7"/>
      <c r="AY301" s="7"/>
      <c r="AZ301" s="143"/>
      <c r="BA301" s="11"/>
      <c r="BB301" s="11"/>
      <c r="BC301" s="11"/>
      <c r="BD301" s="11"/>
      <c r="BE301" s="11"/>
      <c r="BF301" s="11"/>
      <c r="BG301" s="11"/>
      <c r="BH301" s="11"/>
      <c r="BI301" s="11"/>
      <c r="BJ301" s="11"/>
    </row>
    <row r="302" spans="1:62" ht="93" customHeight="1" x14ac:dyDescent="0.3">
      <c r="A302" s="1"/>
      <c r="B302" s="1"/>
      <c r="C302" s="1"/>
      <c r="D302" s="1"/>
      <c r="E302" s="1"/>
      <c r="F302" s="153"/>
      <c r="G302" s="1"/>
      <c r="H302" s="1"/>
      <c r="I302" s="1"/>
      <c r="J302" s="1"/>
      <c r="K302" s="1"/>
      <c r="L302" s="1"/>
      <c r="M302" s="1"/>
      <c r="N302" s="1"/>
      <c r="O302" s="5"/>
      <c r="P302" s="5"/>
      <c r="Q302" s="5"/>
      <c r="R302" s="5"/>
      <c r="S302" s="5"/>
      <c r="T302" s="5"/>
      <c r="U302" s="141"/>
      <c r="V302" s="142"/>
      <c r="W302" s="142"/>
      <c r="X302" s="142"/>
      <c r="Y302" s="142"/>
      <c r="Z302" s="142"/>
      <c r="AA302" s="142"/>
      <c r="AB302" s="142"/>
      <c r="AC302" s="142"/>
      <c r="AD302" s="142"/>
      <c r="AE302" s="142"/>
      <c r="AF302" s="142"/>
      <c r="AG302" s="142"/>
      <c r="AH302" s="142"/>
      <c r="AI302" s="142"/>
      <c r="AJ302" s="142"/>
      <c r="AK302" s="142"/>
      <c r="AL302" s="7"/>
      <c r="AM302" s="7"/>
      <c r="AN302" s="7"/>
      <c r="AO302" s="7"/>
      <c r="AP302" s="7"/>
      <c r="AQ302" s="7"/>
      <c r="AR302" s="7"/>
      <c r="AS302" s="7"/>
      <c r="AT302" s="7"/>
      <c r="AU302" s="7"/>
      <c r="AV302" s="7"/>
      <c r="AW302" s="7"/>
      <c r="AX302" s="7"/>
      <c r="AY302" s="7"/>
      <c r="AZ302" s="143"/>
      <c r="BA302" s="11"/>
      <c r="BB302" s="11"/>
      <c r="BC302" s="11"/>
      <c r="BD302" s="11"/>
      <c r="BE302" s="11"/>
      <c r="BF302" s="11"/>
      <c r="BG302" s="11"/>
      <c r="BH302" s="11"/>
      <c r="BI302" s="11"/>
      <c r="BJ302" s="11"/>
    </row>
    <row r="303" spans="1:62" ht="93" customHeight="1" x14ac:dyDescent="0.3">
      <c r="A303" s="1"/>
      <c r="B303" s="1"/>
      <c r="C303" s="1"/>
      <c r="D303" s="1"/>
      <c r="E303" s="1"/>
      <c r="F303" s="153"/>
      <c r="G303" s="1"/>
      <c r="H303" s="1"/>
      <c r="I303" s="1"/>
      <c r="J303" s="1"/>
      <c r="K303" s="1"/>
      <c r="L303" s="1"/>
      <c r="M303" s="1"/>
      <c r="N303" s="1"/>
      <c r="O303" s="5"/>
      <c r="P303" s="5"/>
      <c r="Q303" s="5"/>
      <c r="R303" s="5"/>
      <c r="S303" s="5"/>
      <c r="T303" s="5"/>
      <c r="U303" s="141"/>
      <c r="V303" s="142"/>
      <c r="W303" s="142"/>
      <c r="X303" s="142"/>
      <c r="Y303" s="142"/>
      <c r="Z303" s="142"/>
      <c r="AA303" s="142"/>
      <c r="AB303" s="142"/>
      <c r="AC303" s="142"/>
      <c r="AD303" s="142"/>
      <c r="AE303" s="142"/>
      <c r="AF303" s="142"/>
      <c r="AG303" s="142"/>
      <c r="AH303" s="142"/>
      <c r="AI303" s="142"/>
      <c r="AJ303" s="142"/>
      <c r="AK303" s="142"/>
      <c r="AL303" s="7"/>
      <c r="AM303" s="7"/>
      <c r="AN303" s="7"/>
      <c r="AO303" s="7"/>
      <c r="AP303" s="7"/>
      <c r="AQ303" s="7"/>
      <c r="AR303" s="7"/>
      <c r="AS303" s="7"/>
      <c r="AT303" s="7"/>
      <c r="AU303" s="7"/>
      <c r="AV303" s="7"/>
      <c r="AW303" s="7"/>
      <c r="AX303" s="7"/>
      <c r="AY303" s="7"/>
      <c r="AZ303" s="143"/>
      <c r="BA303" s="11"/>
      <c r="BB303" s="11"/>
      <c r="BC303" s="11"/>
      <c r="BD303" s="11"/>
      <c r="BE303" s="11"/>
      <c r="BF303" s="11"/>
      <c r="BG303" s="11"/>
      <c r="BH303" s="11"/>
      <c r="BI303" s="11"/>
      <c r="BJ303" s="11"/>
    </row>
    <row r="304" spans="1:62" ht="93" customHeight="1" x14ac:dyDescent="0.3">
      <c r="A304" s="1"/>
      <c r="B304" s="1"/>
      <c r="C304" s="1"/>
      <c r="D304" s="1"/>
      <c r="E304" s="1"/>
      <c r="F304" s="153"/>
      <c r="G304" s="1"/>
      <c r="H304" s="1"/>
      <c r="I304" s="1"/>
      <c r="J304" s="1"/>
      <c r="K304" s="1"/>
      <c r="L304" s="1"/>
      <c r="M304" s="1"/>
      <c r="N304" s="1"/>
      <c r="O304" s="5"/>
      <c r="P304" s="5"/>
      <c r="Q304" s="5"/>
      <c r="R304" s="5"/>
      <c r="S304" s="5"/>
      <c r="T304" s="5"/>
      <c r="U304" s="141"/>
      <c r="V304" s="142"/>
      <c r="W304" s="142"/>
      <c r="X304" s="142"/>
      <c r="Y304" s="142"/>
      <c r="Z304" s="142"/>
      <c r="AA304" s="142"/>
      <c r="AB304" s="142"/>
      <c r="AC304" s="142"/>
      <c r="AD304" s="142"/>
      <c r="AE304" s="142"/>
      <c r="AF304" s="142"/>
      <c r="AG304" s="142"/>
      <c r="AH304" s="142"/>
      <c r="AI304" s="142"/>
      <c r="AJ304" s="142"/>
      <c r="AK304" s="142"/>
      <c r="AL304" s="7"/>
      <c r="AM304" s="7"/>
      <c r="AN304" s="7"/>
      <c r="AO304" s="7"/>
      <c r="AP304" s="7"/>
      <c r="AQ304" s="7"/>
      <c r="AR304" s="7"/>
      <c r="AS304" s="7"/>
      <c r="AT304" s="7"/>
      <c r="AU304" s="7"/>
      <c r="AV304" s="7"/>
      <c r="AW304" s="7"/>
      <c r="AX304" s="7"/>
      <c r="AY304" s="7"/>
      <c r="AZ304" s="143"/>
      <c r="BA304" s="11"/>
      <c r="BB304" s="11"/>
      <c r="BC304" s="11"/>
      <c r="BD304" s="11"/>
      <c r="BE304" s="11"/>
      <c r="BF304" s="11"/>
      <c r="BG304" s="11"/>
      <c r="BH304" s="11"/>
      <c r="BI304" s="11"/>
      <c r="BJ304" s="11"/>
    </row>
    <row r="305" spans="1:62" ht="93" customHeight="1" x14ac:dyDescent="0.3">
      <c r="A305" s="1"/>
      <c r="B305" s="1"/>
      <c r="C305" s="1"/>
      <c r="D305" s="1"/>
      <c r="E305" s="1"/>
      <c r="F305" s="153"/>
      <c r="G305" s="1"/>
      <c r="H305" s="1"/>
      <c r="I305" s="1"/>
      <c r="J305" s="1"/>
      <c r="K305" s="1"/>
      <c r="L305" s="1"/>
      <c r="M305" s="1"/>
      <c r="N305" s="1"/>
      <c r="O305" s="5"/>
      <c r="P305" s="5"/>
      <c r="Q305" s="5"/>
      <c r="R305" s="5"/>
      <c r="S305" s="5"/>
      <c r="T305" s="5"/>
      <c r="U305" s="141"/>
      <c r="V305" s="142"/>
      <c r="W305" s="142"/>
      <c r="X305" s="142"/>
      <c r="Y305" s="142"/>
      <c r="Z305" s="142"/>
      <c r="AA305" s="142"/>
      <c r="AB305" s="142"/>
      <c r="AC305" s="142"/>
      <c r="AD305" s="142"/>
      <c r="AE305" s="142"/>
      <c r="AF305" s="142"/>
      <c r="AG305" s="142"/>
      <c r="AH305" s="142"/>
      <c r="AI305" s="142"/>
      <c r="AJ305" s="142"/>
      <c r="AK305" s="142"/>
      <c r="AL305" s="7"/>
      <c r="AM305" s="7"/>
      <c r="AN305" s="7"/>
      <c r="AO305" s="7"/>
      <c r="AP305" s="7"/>
      <c r="AQ305" s="7"/>
      <c r="AR305" s="7"/>
      <c r="AS305" s="7"/>
      <c r="AT305" s="7"/>
      <c r="AU305" s="7"/>
      <c r="AV305" s="7"/>
      <c r="AW305" s="7"/>
      <c r="AX305" s="7"/>
      <c r="AY305" s="7"/>
      <c r="AZ305" s="143"/>
      <c r="BA305" s="11"/>
      <c r="BB305" s="11"/>
      <c r="BC305" s="11"/>
      <c r="BD305" s="11"/>
      <c r="BE305" s="11"/>
      <c r="BF305" s="11"/>
      <c r="BG305" s="11"/>
      <c r="BH305" s="11"/>
      <c r="BI305" s="11"/>
      <c r="BJ305" s="11"/>
    </row>
    <row r="306" spans="1:62" ht="93" customHeight="1" x14ac:dyDescent="0.3">
      <c r="A306" s="1"/>
      <c r="B306" s="1"/>
      <c r="C306" s="1"/>
      <c r="D306" s="1"/>
      <c r="E306" s="1"/>
      <c r="F306" s="153"/>
      <c r="G306" s="1"/>
      <c r="H306" s="1"/>
      <c r="I306" s="1"/>
      <c r="J306" s="1"/>
      <c r="K306" s="1"/>
      <c r="L306" s="1"/>
      <c r="M306" s="1"/>
      <c r="N306" s="1"/>
      <c r="O306" s="5"/>
      <c r="P306" s="5"/>
      <c r="Q306" s="5"/>
      <c r="R306" s="5"/>
      <c r="S306" s="5"/>
      <c r="T306" s="5"/>
      <c r="U306" s="141"/>
      <c r="V306" s="142"/>
      <c r="W306" s="142"/>
      <c r="X306" s="142"/>
      <c r="Y306" s="142"/>
      <c r="Z306" s="142"/>
      <c r="AA306" s="142"/>
      <c r="AB306" s="142"/>
      <c r="AC306" s="142"/>
      <c r="AD306" s="142"/>
      <c r="AE306" s="142"/>
      <c r="AF306" s="142"/>
      <c r="AG306" s="142"/>
      <c r="AH306" s="142"/>
      <c r="AI306" s="142"/>
      <c r="AJ306" s="142"/>
      <c r="AK306" s="142"/>
      <c r="AL306" s="7"/>
      <c r="AM306" s="7"/>
      <c r="AN306" s="7"/>
      <c r="AO306" s="7"/>
      <c r="AP306" s="7"/>
      <c r="AQ306" s="7"/>
      <c r="AR306" s="7"/>
      <c r="AS306" s="7"/>
      <c r="AT306" s="7"/>
      <c r="AU306" s="7"/>
      <c r="AV306" s="7"/>
      <c r="AW306" s="7"/>
      <c r="AX306" s="7"/>
      <c r="AY306" s="7"/>
      <c r="AZ306" s="143"/>
      <c r="BA306" s="11"/>
      <c r="BB306" s="11"/>
      <c r="BC306" s="11"/>
      <c r="BD306" s="11"/>
      <c r="BE306" s="11"/>
      <c r="BF306" s="11"/>
      <c r="BG306" s="11"/>
      <c r="BH306" s="11"/>
      <c r="BI306" s="11"/>
      <c r="BJ306" s="11"/>
    </row>
    <row r="307" spans="1:62" ht="93" customHeight="1" x14ac:dyDescent="0.3">
      <c r="A307" s="1"/>
      <c r="B307" s="1"/>
      <c r="C307" s="1"/>
      <c r="D307" s="1"/>
      <c r="E307" s="1"/>
      <c r="F307" s="153"/>
      <c r="G307" s="1"/>
      <c r="H307" s="1"/>
      <c r="I307" s="1"/>
      <c r="J307" s="1"/>
      <c r="K307" s="1"/>
      <c r="L307" s="1"/>
      <c r="M307" s="1"/>
      <c r="N307" s="1"/>
      <c r="O307" s="5"/>
      <c r="P307" s="5"/>
      <c r="Q307" s="5"/>
      <c r="R307" s="5"/>
      <c r="S307" s="5"/>
      <c r="T307" s="5"/>
      <c r="U307" s="141"/>
      <c r="V307" s="142"/>
      <c r="W307" s="142"/>
      <c r="X307" s="142"/>
      <c r="Y307" s="142"/>
      <c r="Z307" s="142"/>
      <c r="AA307" s="142"/>
      <c r="AB307" s="142"/>
      <c r="AC307" s="142"/>
      <c r="AD307" s="142"/>
      <c r="AE307" s="142"/>
      <c r="AF307" s="142"/>
      <c r="AG307" s="142"/>
      <c r="AH307" s="142"/>
      <c r="AI307" s="142"/>
      <c r="AJ307" s="142"/>
      <c r="AK307" s="142"/>
      <c r="AL307" s="7"/>
      <c r="AM307" s="7"/>
      <c r="AN307" s="7"/>
      <c r="AO307" s="7"/>
      <c r="AP307" s="7"/>
      <c r="AQ307" s="7"/>
      <c r="AR307" s="7"/>
      <c r="AS307" s="7"/>
      <c r="AT307" s="7"/>
      <c r="AU307" s="7"/>
      <c r="AV307" s="7"/>
      <c r="AW307" s="7"/>
      <c r="AX307" s="7"/>
      <c r="AY307" s="7"/>
      <c r="AZ307" s="143"/>
      <c r="BA307" s="11"/>
      <c r="BB307" s="11"/>
      <c r="BC307" s="11"/>
      <c r="BD307" s="11"/>
      <c r="BE307" s="11"/>
      <c r="BF307" s="11"/>
      <c r="BG307" s="11"/>
      <c r="BH307" s="11"/>
      <c r="BI307" s="11"/>
      <c r="BJ307" s="11"/>
    </row>
    <row r="308" spans="1:62" ht="93" customHeight="1" x14ac:dyDescent="0.3">
      <c r="A308" s="1"/>
      <c r="B308" s="1"/>
      <c r="C308" s="1"/>
      <c r="D308" s="1"/>
      <c r="E308" s="1"/>
      <c r="F308" s="153"/>
      <c r="G308" s="1"/>
      <c r="H308" s="1"/>
      <c r="I308" s="1"/>
      <c r="J308" s="1"/>
      <c r="K308" s="1"/>
      <c r="L308" s="1"/>
      <c r="M308" s="1"/>
      <c r="N308" s="1"/>
      <c r="O308" s="5"/>
      <c r="P308" s="5"/>
      <c r="Q308" s="5"/>
      <c r="R308" s="5"/>
      <c r="S308" s="5"/>
      <c r="T308" s="5"/>
      <c r="U308" s="141"/>
      <c r="V308" s="142"/>
      <c r="W308" s="142"/>
      <c r="X308" s="142"/>
      <c r="Y308" s="142"/>
      <c r="Z308" s="142"/>
      <c r="AA308" s="142"/>
      <c r="AB308" s="142"/>
      <c r="AC308" s="142"/>
      <c r="AD308" s="142"/>
      <c r="AE308" s="142"/>
      <c r="AF308" s="142"/>
      <c r="AG308" s="142"/>
      <c r="AH308" s="142"/>
      <c r="AI308" s="142"/>
      <c r="AJ308" s="142"/>
      <c r="AK308" s="142"/>
      <c r="AL308" s="7"/>
      <c r="AM308" s="7"/>
      <c r="AN308" s="7"/>
      <c r="AO308" s="7"/>
      <c r="AP308" s="7"/>
      <c r="AQ308" s="7"/>
      <c r="AR308" s="7"/>
      <c r="AS308" s="7"/>
      <c r="AT308" s="7"/>
      <c r="AU308" s="7"/>
      <c r="AV308" s="7"/>
      <c r="AW308" s="7"/>
      <c r="AX308" s="7"/>
      <c r="AY308" s="7"/>
      <c r="AZ308" s="143"/>
      <c r="BA308" s="11"/>
      <c r="BB308" s="11"/>
      <c r="BC308" s="11"/>
      <c r="BD308" s="11"/>
      <c r="BE308" s="11"/>
      <c r="BF308" s="11"/>
      <c r="BG308" s="11"/>
      <c r="BH308" s="11"/>
      <c r="BI308" s="11"/>
      <c r="BJ308" s="11"/>
    </row>
    <row r="309" spans="1:62" ht="93" customHeight="1" x14ac:dyDescent="0.3">
      <c r="A309" s="1"/>
      <c r="B309" s="1"/>
      <c r="C309" s="1"/>
      <c r="D309" s="1"/>
      <c r="E309" s="1"/>
      <c r="F309" s="153"/>
      <c r="G309" s="1"/>
      <c r="H309" s="1"/>
      <c r="I309" s="1"/>
      <c r="J309" s="1"/>
      <c r="K309" s="1"/>
      <c r="L309" s="1"/>
      <c r="M309" s="1"/>
      <c r="N309" s="1"/>
      <c r="O309" s="5"/>
      <c r="P309" s="5"/>
      <c r="Q309" s="5"/>
      <c r="R309" s="5"/>
      <c r="S309" s="5"/>
      <c r="T309" s="5"/>
      <c r="U309" s="141"/>
      <c r="V309" s="142"/>
      <c r="W309" s="142"/>
      <c r="X309" s="142"/>
      <c r="Y309" s="142"/>
      <c r="Z309" s="142"/>
      <c r="AA309" s="142"/>
      <c r="AB309" s="142"/>
      <c r="AC309" s="142"/>
      <c r="AD309" s="142"/>
      <c r="AE309" s="142"/>
      <c r="AF309" s="142"/>
      <c r="AG309" s="142"/>
      <c r="AH309" s="142"/>
      <c r="AI309" s="142"/>
      <c r="AJ309" s="142"/>
      <c r="AK309" s="142"/>
      <c r="AL309" s="7"/>
      <c r="AM309" s="7"/>
      <c r="AN309" s="7"/>
      <c r="AO309" s="7"/>
      <c r="AP309" s="7"/>
      <c r="AQ309" s="7"/>
      <c r="AR309" s="7"/>
      <c r="AS309" s="7"/>
      <c r="AT309" s="7"/>
      <c r="AU309" s="7"/>
      <c r="AV309" s="7"/>
      <c r="AW309" s="7"/>
      <c r="AX309" s="7"/>
      <c r="AY309" s="7"/>
      <c r="AZ309" s="143"/>
      <c r="BA309" s="11"/>
      <c r="BB309" s="11"/>
      <c r="BC309" s="11"/>
      <c r="BD309" s="11"/>
      <c r="BE309" s="11"/>
      <c r="BF309" s="11"/>
      <c r="BG309" s="11"/>
      <c r="BH309" s="11"/>
      <c r="BI309" s="11"/>
      <c r="BJ309" s="11"/>
    </row>
    <row r="310" spans="1:62" ht="93" customHeight="1" x14ac:dyDescent="0.3">
      <c r="A310" s="1"/>
      <c r="B310" s="1"/>
      <c r="C310" s="1"/>
      <c r="D310" s="1"/>
      <c r="E310" s="1"/>
      <c r="F310" s="153"/>
      <c r="G310" s="1"/>
      <c r="H310" s="1"/>
      <c r="I310" s="1"/>
      <c r="J310" s="1"/>
      <c r="K310" s="1"/>
      <c r="L310" s="1"/>
      <c r="M310" s="1"/>
      <c r="N310" s="1"/>
      <c r="O310" s="5"/>
      <c r="P310" s="5"/>
      <c r="Q310" s="5"/>
      <c r="R310" s="5"/>
      <c r="S310" s="5"/>
      <c r="T310" s="5"/>
      <c r="U310" s="141"/>
      <c r="V310" s="142"/>
      <c r="W310" s="142"/>
      <c r="X310" s="142"/>
      <c r="Y310" s="142"/>
      <c r="Z310" s="142"/>
      <c r="AA310" s="142"/>
      <c r="AB310" s="142"/>
      <c r="AC310" s="142"/>
      <c r="AD310" s="142"/>
      <c r="AE310" s="142"/>
      <c r="AF310" s="142"/>
      <c r="AG310" s="142"/>
      <c r="AH310" s="142"/>
      <c r="AI310" s="142"/>
      <c r="AJ310" s="142"/>
      <c r="AK310" s="142"/>
      <c r="AL310" s="7"/>
      <c r="AM310" s="7"/>
      <c r="AN310" s="7"/>
      <c r="AO310" s="7"/>
      <c r="AP310" s="7"/>
      <c r="AQ310" s="7"/>
      <c r="AR310" s="7"/>
      <c r="AS310" s="7"/>
      <c r="AT310" s="7"/>
      <c r="AU310" s="7"/>
      <c r="AV310" s="7"/>
      <c r="AW310" s="7"/>
      <c r="AX310" s="7"/>
      <c r="AY310" s="7"/>
      <c r="AZ310" s="143"/>
      <c r="BA310" s="11"/>
      <c r="BB310" s="11"/>
      <c r="BC310" s="11"/>
      <c r="BD310" s="11"/>
      <c r="BE310" s="11"/>
      <c r="BF310" s="11"/>
      <c r="BG310" s="11"/>
      <c r="BH310" s="11"/>
      <c r="BI310" s="11"/>
      <c r="BJ310" s="11"/>
    </row>
    <row r="311" spans="1:62" ht="93" customHeight="1" x14ac:dyDescent="0.3">
      <c r="A311" s="1"/>
      <c r="B311" s="1"/>
      <c r="C311" s="1"/>
      <c r="D311" s="1"/>
      <c r="E311" s="1"/>
      <c r="F311" s="153"/>
      <c r="G311" s="1"/>
      <c r="H311" s="1"/>
      <c r="I311" s="1"/>
      <c r="J311" s="1"/>
      <c r="K311" s="1"/>
      <c r="L311" s="1"/>
      <c r="M311" s="1"/>
      <c r="N311" s="1"/>
      <c r="O311" s="5"/>
      <c r="P311" s="5"/>
      <c r="Q311" s="5"/>
      <c r="R311" s="5"/>
      <c r="S311" s="5"/>
      <c r="T311" s="5"/>
      <c r="U311" s="141"/>
      <c r="V311" s="142"/>
      <c r="W311" s="142"/>
      <c r="X311" s="142"/>
      <c r="Y311" s="142"/>
      <c r="Z311" s="142"/>
      <c r="AA311" s="142"/>
      <c r="AB311" s="142"/>
      <c r="AC311" s="142"/>
      <c r="AD311" s="142"/>
      <c r="AE311" s="142"/>
      <c r="AF311" s="142"/>
      <c r="AG311" s="142"/>
      <c r="AH311" s="142"/>
      <c r="AI311" s="142"/>
      <c r="AJ311" s="142"/>
      <c r="AK311" s="142"/>
      <c r="AL311" s="7"/>
      <c r="AM311" s="7"/>
      <c r="AN311" s="7"/>
      <c r="AO311" s="7"/>
      <c r="AP311" s="7"/>
      <c r="AQ311" s="7"/>
      <c r="AR311" s="7"/>
      <c r="AS311" s="7"/>
      <c r="AT311" s="7"/>
      <c r="AU311" s="7"/>
      <c r="AV311" s="7"/>
      <c r="AW311" s="7"/>
      <c r="AX311" s="7"/>
      <c r="AY311" s="7"/>
      <c r="AZ311" s="143"/>
      <c r="BA311" s="11"/>
      <c r="BB311" s="11"/>
      <c r="BC311" s="11"/>
      <c r="BD311" s="11"/>
      <c r="BE311" s="11"/>
      <c r="BF311" s="11"/>
      <c r="BG311" s="11"/>
      <c r="BH311" s="11"/>
      <c r="BI311" s="11"/>
      <c r="BJ311" s="11"/>
    </row>
    <row r="312" spans="1:62" ht="93" customHeight="1" x14ac:dyDescent="0.3">
      <c r="A312" s="1"/>
      <c r="B312" s="1"/>
      <c r="C312" s="1"/>
      <c r="D312" s="1"/>
      <c r="E312" s="1"/>
      <c r="F312" s="153"/>
      <c r="G312" s="1"/>
      <c r="H312" s="1"/>
      <c r="I312" s="1"/>
      <c r="J312" s="1"/>
      <c r="K312" s="1"/>
      <c r="L312" s="1"/>
      <c r="M312" s="1"/>
      <c r="N312" s="1"/>
      <c r="O312" s="5"/>
      <c r="P312" s="5"/>
      <c r="Q312" s="5"/>
      <c r="R312" s="5"/>
      <c r="S312" s="5"/>
      <c r="T312" s="5"/>
      <c r="U312" s="141"/>
      <c r="V312" s="142"/>
      <c r="W312" s="142"/>
      <c r="X312" s="142"/>
      <c r="Y312" s="142"/>
      <c r="Z312" s="142"/>
      <c r="AA312" s="142"/>
      <c r="AB312" s="142"/>
      <c r="AC312" s="142"/>
      <c r="AD312" s="142"/>
      <c r="AE312" s="142"/>
      <c r="AF312" s="142"/>
      <c r="AG312" s="142"/>
      <c r="AH312" s="142"/>
      <c r="AI312" s="142"/>
      <c r="AJ312" s="142"/>
      <c r="AK312" s="142"/>
      <c r="AL312" s="7"/>
      <c r="AM312" s="7"/>
      <c r="AN312" s="7"/>
      <c r="AO312" s="7"/>
      <c r="AP312" s="7"/>
      <c r="AQ312" s="7"/>
      <c r="AR312" s="7"/>
      <c r="AS312" s="7"/>
      <c r="AT312" s="7"/>
      <c r="AU312" s="7"/>
      <c r="AV312" s="7"/>
      <c r="AW312" s="7"/>
      <c r="AX312" s="7"/>
      <c r="AY312" s="7"/>
      <c r="AZ312" s="143"/>
      <c r="BA312" s="11"/>
      <c r="BB312" s="11"/>
      <c r="BC312" s="11"/>
      <c r="BD312" s="11"/>
      <c r="BE312" s="11"/>
      <c r="BF312" s="11"/>
      <c r="BG312" s="11"/>
      <c r="BH312" s="11"/>
      <c r="BI312" s="11"/>
      <c r="BJ312" s="11"/>
    </row>
    <row r="313" spans="1:62" ht="93" customHeight="1" x14ac:dyDescent="0.3">
      <c r="A313" s="1"/>
      <c r="B313" s="1"/>
      <c r="C313" s="1"/>
      <c r="D313" s="1"/>
      <c r="E313" s="1"/>
      <c r="F313" s="153"/>
      <c r="G313" s="1"/>
      <c r="H313" s="1"/>
      <c r="I313" s="1"/>
      <c r="J313" s="1"/>
      <c r="K313" s="1"/>
      <c r="L313" s="1"/>
      <c r="M313" s="1"/>
      <c r="N313" s="1"/>
      <c r="O313" s="5"/>
      <c r="P313" s="5"/>
      <c r="Q313" s="5"/>
      <c r="R313" s="5"/>
      <c r="S313" s="5"/>
      <c r="T313" s="5"/>
      <c r="U313" s="141"/>
      <c r="V313" s="142"/>
      <c r="W313" s="142"/>
      <c r="X313" s="142"/>
      <c r="Y313" s="142"/>
      <c r="Z313" s="142"/>
      <c r="AA313" s="142"/>
      <c r="AB313" s="142"/>
      <c r="AC313" s="142"/>
      <c r="AD313" s="142"/>
      <c r="AE313" s="142"/>
      <c r="AF313" s="142"/>
      <c r="AG313" s="142"/>
      <c r="AH313" s="142"/>
      <c r="AI313" s="142"/>
      <c r="AJ313" s="142"/>
      <c r="AK313" s="142"/>
      <c r="AL313" s="7"/>
      <c r="AM313" s="7"/>
      <c r="AN313" s="7"/>
      <c r="AO313" s="7"/>
      <c r="AP313" s="7"/>
      <c r="AQ313" s="7"/>
      <c r="AR313" s="7"/>
      <c r="AS313" s="7"/>
      <c r="AT313" s="7"/>
      <c r="AU313" s="7"/>
      <c r="AV313" s="7"/>
      <c r="AW313" s="7"/>
      <c r="AX313" s="7"/>
      <c r="AY313" s="7"/>
      <c r="AZ313" s="143"/>
      <c r="BA313" s="11"/>
      <c r="BB313" s="11"/>
      <c r="BC313" s="11"/>
      <c r="BD313" s="11"/>
      <c r="BE313" s="11"/>
      <c r="BF313" s="11"/>
      <c r="BG313" s="11"/>
      <c r="BH313" s="11"/>
      <c r="BI313" s="11"/>
      <c r="BJ313" s="11"/>
    </row>
    <row r="314" spans="1:62" ht="93" customHeight="1" x14ac:dyDescent="0.3">
      <c r="A314" s="1"/>
      <c r="B314" s="1"/>
      <c r="C314" s="1"/>
      <c r="D314" s="1"/>
      <c r="E314" s="1"/>
      <c r="F314" s="153"/>
      <c r="G314" s="1"/>
      <c r="H314" s="1"/>
      <c r="I314" s="1"/>
      <c r="J314" s="1"/>
      <c r="K314" s="1"/>
      <c r="L314" s="1"/>
      <c r="M314" s="1"/>
      <c r="N314" s="1"/>
      <c r="O314" s="5"/>
      <c r="P314" s="5"/>
      <c r="Q314" s="5"/>
      <c r="R314" s="5"/>
      <c r="S314" s="5"/>
      <c r="T314" s="5"/>
      <c r="U314" s="141"/>
      <c r="V314" s="142"/>
      <c r="W314" s="142"/>
      <c r="X314" s="142"/>
      <c r="Y314" s="142"/>
      <c r="Z314" s="142"/>
      <c r="AA314" s="142"/>
      <c r="AB314" s="142"/>
      <c r="AC314" s="142"/>
      <c r="AD314" s="142"/>
      <c r="AE314" s="142"/>
      <c r="AF314" s="142"/>
      <c r="AG314" s="142"/>
      <c r="AH314" s="142"/>
      <c r="AI314" s="142"/>
      <c r="AJ314" s="142"/>
      <c r="AK314" s="142"/>
      <c r="AL314" s="7"/>
      <c r="AM314" s="7"/>
      <c r="AN314" s="7"/>
      <c r="AO314" s="7"/>
      <c r="AP314" s="7"/>
      <c r="AQ314" s="7"/>
      <c r="AR314" s="7"/>
      <c r="AS314" s="7"/>
      <c r="AT314" s="7"/>
      <c r="AU314" s="7"/>
      <c r="AV314" s="7"/>
      <c r="AW314" s="7"/>
      <c r="AX314" s="7"/>
      <c r="AY314" s="7"/>
      <c r="AZ314" s="143"/>
      <c r="BA314" s="11"/>
      <c r="BB314" s="11"/>
      <c r="BC314" s="11"/>
      <c r="BD314" s="11"/>
      <c r="BE314" s="11"/>
      <c r="BF314" s="11"/>
      <c r="BG314" s="11"/>
      <c r="BH314" s="11"/>
      <c r="BI314" s="11"/>
      <c r="BJ314" s="11"/>
    </row>
    <row r="315" spans="1:62" ht="93" customHeight="1" x14ac:dyDescent="0.3">
      <c r="A315" s="1"/>
      <c r="B315" s="1"/>
      <c r="C315" s="1"/>
      <c r="D315" s="1"/>
      <c r="E315" s="1"/>
      <c r="F315" s="153"/>
      <c r="G315" s="1"/>
      <c r="H315" s="1"/>
      <c r="I315" s="1"/>
      <c r="J315" s="1"/>
      <c r="K315" s="1"/>
      <c r="L315" s="1"/>
      <c r="M315" s="1"/>
      <c r="N315" s="1"/>
      <c r="O315" s="5"/>
      <c r="P315" s="5"/>
      <c r="Q315" s="5"/>
      <c r="R315" s="5"/>
      <c r="S315" s="5"/>
      <c r="T315" s="5"/>
      <c r="U315" s="141"/>
      <c r="V315" s="142"/>
      <c r="W315" s="142"/>
      <c r="X315" s="142"/>
      <c r="Y315" s="142"/>
      <c r="Z315" s="142"/>
      <c r="AA315" s="142"/>
      <c r="AB315" s="142"/>
      <c r="AC315" s="142"/>
      <c r="AD315" s="142"/>
      <c r="AE315" s="142"/>
      <c r="AF315" s="142"/>
      <c r="AG315" s="142"/>
      <c r="AH315" s="142"/>
      <c r="AI315" s="142"/>
      <c r="AJ315" s="142"/>
      <c r="AK315" s="142"/>
      <c r="AL315" s="7"/>
      <c r="AM315" s="7"/>
      <c r="AN315" s="7"/>
      <c r="AO315" s="7"/>
      <c r="AP315" s="7"/>
      <c r="AQ315" s="7"/>
      <c r="AR315" s="7"/>
      <c r="AS315" s="7"/>
      <c r="AT315" s="7"/>
      <c r="AU315" s="7"/>
      <c r="AV315" s="7"/>
      <c r="AW315" s="7"/>
      <c r="AX315" s="7"/>
      <c r="AY315" s="7"/>
      <c r="AZ315" s="143"/>
      <c r="BA315" s="11"/>
      <c r="BB315" s="11"/>
      <c r="BC315" s="11"/>
      <c r="BD315" s="11"/>
      <c r="BE315" s="11"/>
      <c r="BF315" s="11"/>
      <c r="BG315" s="11"/>
      <c r="BH315" s="11"/>
      <c r="BI315" s="11"/>
      <c r="BJ315" s="11"/>
    </row>
    <row r="316" spans="1:62" ht="93" customHeight="1" x14ac:dyDescent="0.3">
      <c r="A316" s="1"/>
      <c r="B316" s="1"/>
      <c r="C316" s="1"/>
      <c r="D316" s="1"/>
      <c r="E316" s="1"/>
      <c r="F316" s="153"/>
      <c r="G316" s="1"/>
      <c r="H316" s="1"/>
      <c r="I316" s="1"/>
      <c r="J316" s="1"/>
      <c r="K316" s="1"/>
      <c r="L316" s="1"/>
      <c r="M316" s="1"/>
      <c r="N316" s="1"/>
      <c r="O316" s="5"/>
      <c r="P316" s="5"/>
      <c r="Q316" s="5"/>
      <c r="R316" s="5"/>
      <c r="S316" s="5"/>
      <c r="T316" s="5"/>
      <c r="U316" s="141"/>
      <c r="V316" s="142"/>
      <c r="W316" s="142"/>
      <c r="X316" s="142"/>
      <c r="Y316" s="142"/>
      <c r="Z316" s="142"/>
      <c r="AA316" s="142"/>
      <c r="AB316" s="142"/>
      <c r="AC316" s="142"/>
      <c r="AD316" s="142"/>
      <c r="AE316" s="142"/>
      <c r="AF316" s="142"/>
      <c r="AG316" s="142"/>
      <c r="AH316" s="142"/>
      <c r="AI316" s="142"/>
      <c r="AJ316" s="142"/>
      <c r="AK316" s="142"/>
      <c r="AL316" s="7"/>
      <c r="AM316" s="7"/>
      <c r="AN316" s="7"/>
      <c r="AO316" s="7"/>
      <c r="AP316" s="7"/>
      <c r="AQ316" s="7"/>
      <c r="AR316" s="7"/>
      <c r="AS316" s="7"/>
      <c r="AT316" s="7"/>
      <c r="AU316" s="7"/>
      <c r="AV316" s="7"/>
      <c r="AW316" s="7"/>
      <c r="AX316" s="7"/>
      <c r="AY316" s="7"/>
      <c r="AZ316" s="143"/>
      <c r="BA316" s="11"/>
      <c r="BB316" s="11"/>
      <c r="BC316" s="11"/>
      <c r="BD316" s="11"/>
      <c r="BE316" s="11"/>
      <c r="BF316" s="11"/>
      <c r="BG316" s="11"/>
      <c r="BH316" s="11"/>
      <c r="BI316" s="11"/>
      <c r="BJ316" s="11"/>
    </row>
    <row r="317" spans="1:62" ht="93" customHeight="1" x14ac:dyDescent="0.3">
      <c r="A317" s="1"/>
      <c r="B317" s="1"/>
      <c r="C317" s="1"/>
      <c r="D317" s="1"/>
      <c r="E317" s="1"/>
      <c r="F317" s="153"/>
      <c r="G317" s="1"/>
      <c r="H317" s="1"/>
      <c r="I317" s="1"/>
      <c r="J317" s="1"/>
      <c r="K317" s="1"/>
      <c r="L317" s="1"/>
      <c r="M317" s="1"/>
      <c r="N317" s="1"/>
      <c r="O317" s="5"/>
      <c r="P317" s="5"/>
      <c r="Q317" s="5"/>
      <c r="R317" s="5"/>
      <c r="S317" s="5"/>
      <c r="T317" s="5"/>
      <c r="U317" s="141"/>
      <c r="V317" s="142"/>
      <c r="W317" s="142"/>
      <c r="X317" s="142"/>
      <c r="Y317" s="142"/>
      <c r="Z317" s="142"/>
      <c r="AA317" s="142"/>
      <c r="AB317" s="142"/>
      <c r="AC317" s="142"/>
      <c r="AD317" s="142"/>
      <c r="AE317" s="142"/>
      <c r="AF317" s="142"/>
      <c r="AG317" s="142"/>
      <c r="AH317" s="142"/>
      <c r="AI317" s="142"/>
      <c r="AJ317" s="142"/>
      <c r="AK317" s="142"/>
      <c r="AL317" s="7"/>
      <c r="AM317" s="7"/>
      <c r="AN317" s="7"/>
      <c r="AO317" s="7"/>
      <c r="AP317" s="7"/>
      <c r="AQ317" s="7"/>
      <c r="AR317" s="7"/>
      <c r="AS317" s="7"/>
      <c r="AT317" s="7"/>
      <c r="AU317" s="7"/>
      <c r="AV317" s="7"/>
      <c r="AW317" s="7"/>
      <c r="AX317" s="7"/>
      <c r="AY317" s="7"/>
      <c r="AZ317" s="143"/>
      <c r="BA317" s="11"/>
      <c r="BB317" s="11"/>
      <c r="BC317" s="11"/>
      <c r="BD317" s="11"/>
      <c r="BE317" s="11"/>
      <c r="BF317" s="11"/>
      <c r="BG317" s="11"/>
      <c r="BH317" s="11"/>
      <c r="BI317" s="11"/>
      <c r="BJ317" s="11"/>
    </row>
    <row r="318" spans="1:62" ht="93" customHeight="1" x14ac:dyDescent="0.3">
      <c r="A318" s="1"/>
      <c r="B318" s="1"/>
      <c r="C318" s="1"/>
      <c r="D318" s="1"/>
      <c r="E318" s="1"/>
      <c r="F318" s="153"/>
      <c r="G318" s="1"/>
      <c r="H318" s="1"/>
      <c r="I318" s="1"/>
      <c r="J318" s="1"/>
      <c r="K318" s="1"/>
      <c r="L318" s="1"/>
      <c r="M318" s="1"/>
      <c r="N318" s="1"/>
      <c r="O318" s="5"/>
      <c r="P318" s="5"/>
      <c r="Q318" s="5"/>
      <c r="R318" s="5"/>
      <c r="S318" s="5"/>
      <c r="T318" s="5"/>
      <c r="U318" s="141"/>
      <c r="V318" s="142"/>
      <c r="W318" s="142"/>
      <c r="X318" s="142"/>
      <c r="Y318" s="142"/>
      <c r="Z318" s="142"/>
      <c r="AA318" s="142"/>
      <c r="AB318" s="142"/>
      <c r="AC318" s="142"/>
      <c r="AD318" s="142"/>
      <c r="AE318" s="142"/>
      <c r="AF318" s="142"/>
      <c r="AG318" s="142"/>
      <c r="AH318" s="142"/>
      <c r="AI318" s="142"/>
      <c r="AJ318" s="142"/>
      <c r="AK318" s="142"/>
      <c r="AL318" s="7"/>
      <c r="AM318" s="7"/>
      <c r="AN318" s="7"/>
      <c r="AO318" s="7"/>
      <c r="AP318" s="7"/>
      <c r="AQ318" s="7"/>
      <c r="AR318" s="7"/>
      <c r="AS318" s="7"/>
      <c r="AT318" s="7"/>
      <c r="AU318" s="7"/>
      <c r="AV318" s="7"/>
      <c r="AW318" s="7"/>
      <c r="AX318" s="7"/>
      <c r="AY318" s="7"/>
      <c r="AZ318" s="143"/>
      <c r="BA318" s="11"/>
      <c r="BB318" s="11"/>
      <c r="BC318" s="11"/>
      <c r="BD318" s="11"/>
      <c r="BE318" s="11"/>
      <c r="BF318" s="11"/>
      <c r="BG318" s="11"/>
      <c r="BH318" s="11"/>
      <c r="BI318" s="11"/>
      <c r="BJ318" s="11"/>
    </row>
    <row r="319" spans="1:62" ht="93" customHeight="1" x14ac:dyDescent="0.3">
      <c r="A319" s="1"/>
      <c r="B319" s="1"/>
      <c r="C319" s="1"/>
      <c r="D319" s="1"/>
      <c r="E319" s="1"/>
      <c r="F319" s="153"/>
      <c r="G319" s="1"/>
      <c r="H319" s="1"/>
      <c r="I319" s="1"/>
      <c r="J319" s="1"/>
      <c r="K319" s="1"/>
      <c r="L319" s="1"/>
      <c r="M319" s="1"/>
      <c r="N319" s="1"/>
      <c r="O319" s="5"/>
      <c r="P319" s="5"/>
      <c r="Q319" s="5"/>
      <c r="R319" s="5"/>
      <c r="S319" s="5"/>
      <c r="T319" s="5"/>
      <c r="U319" s="141"/>
      <c r="V319" s="142"/>
      <c r="W319" s="142"/>
      <c r="X319" s="142"/>
      <c r="Y319" s="142"/>
      <c r="Z319" s="142"/>
      <c r="AA319" s="142"/>
      <c r="AB319" s="142"/>
      <c r="AC319" s="142"/>
      <c r="AD319" s="142"/>
      <c r="AE319" s="142"/>
      <c r="AF319" s="142"/>
      <c r="AG319" s="142"/>
      <c r="AH319" s="142"/>
      <c r="AI319" s="142"/>
      <c r="AJ319" s="142"/>
      <c r="AK319" s="142"/>
      <c r="AL319" s="7"/>
      <c r="AM319" s="7"/>
      <c r="AN319" s="7"/>
      <c r="AO319" s="7"/>
      <c r="AP319" s="7"/>
      <c r="AQ319" s="7"/>
      <c r="AR319" s="7"/>
      <c r="AS319" s="7"/>
      <c r="AT319" s="7"/>
      <c r="AU319" s="7"/>
      <c r="AV319" s="7"/>
      <c r="AW319" s="7"/>
      <c r="AX319" s="7"/>
      <c r="AY319" s="7"/>
      <c r="AZ319" s="143"/>
      <c r="BA319" s="11"/>
      <c r="BB319" s="11"/>
      <c r="BC319" s="11"/>
      <c r="BD319" s="11"/>
      <c r="BE319" s="11"/>
      <c r="BF319" s="11"/>
      <c r="BG319" s="11"/>
      <c r="BH319" s="11"/>
      <c r="BI319" s="11"/>
      <c r="BJ319" s="11"/>
    </row>
    <row r="320" spans="1:62" ht="93" customHeight="1" x14ac:dyDescent="0.3">
      <c r="A320" s="1"/>
      <c r="B320" s="1"/>
      <c r="C320" s="1"/>
      <c r="D320" s="1"/>
      <c r="E320" s="1"/>
      <c r="F320" s="153"/>
      <c r="G320" s="1"/>
      <c r="H320" s="1"/>
      <c r="I320" s="1"/>
      <c r="J320" s="1"/>
      <c r="K320" s="1"/>
      <c r="L320" s="1"/>
      <c r="M320" s="1"/>
      <c r="N320" s="1"/>
      <c r="O320" s="5"/>
      <c r="P320" s="5"/>
      <c r="Q320" s="5"/>
      <c r="R320" s="5"/>
      <c r="S320" s="5"/>
      <c r="T320" s="5"/>
      <c r="U320" s="141"/>
      <c r="V320" s="142"/>
      <c r="W320" s="142"/>
      <c r="X320" s="142"/>
      <c r="Y320" s="142"/>
      <c r="Z320" s="142"/>
      <c r="AA320" s="142"/>
      <c r="AB320" s="142"/>
      <c r="AC320" s="142"/>
      <c r="AD320" s="142"/>
      <c r="AE320" s="142"/>
      <c r="AF320" s="142"/>
      <c r="AG320" s="142"/>
      <c r="AH320" s="142"/>
      <c r="AI320" s="142"/>
      <c r="AJ320" s="142"/>
      <c r="AK320" s="142"/>
      <c r="AL320" s="7"/>
      <c r="AM320" s="7"/>
      <c r="AN320" s="7"/>
      <c r="AO320" s="7"/>
      <c r="AP320" s="7"/>
      <c r="AQ320" s="7"/>
      <c r="AR320" s="7"/>
      <c r="AS320" s="7"/>
      <c r="AT320" s="7"/>
      <c r="AU320" s="7"/>
      <c r="AV320" s="7"/>
      <c r="AW320" s="7"/>
      <c r="AX320" s="7"/>
      <c r="AY320" s="7"/>
      <c r="AZ320" s="143"/>
      <c r="BA320" s="11"/>
      <c r="BB320" s="11"/>
      <c r="BC320" s="11"/>
      <c r="BD320" s="11"/>
      <c r="BE320" s="11"/>
      <c r="BF320" s="11"/>
      <c r="BG320" s="11"/>
      <c r="BH320" s="11"/>
      <c r="BI320" s="11"/>
      <c r="BJ320" s="11"/>
    </row>
    <row r="321" spans="1:62" ht="93" customHeight="1" x14ac:dyDescent="0.3">
      <c r="A321" s="1"/>
      <c r="B321" s="1"/>
      <c r="C321" s="1"/>
      <c r="D321" s="1"/>
      <c r="E321" s="1"/>
      <c r="F321" s="153"/>
      <c r="G321" s="1"/>
      <c r="H321" s="1"/>
      <c r="I321" s="1"/>
      <c r="J321" s="1"/>
      <c r="K321" s="1"/>
      <c r="L321" s="1"/>
      <c r="M321" s="1"/>
      <c r="N321" s="1"/>
      <c r="O321" s="5"/>
      <c r="P321" s="5"/>
      <c r="Q321" s="5"/>
      <c r="R321" s="5"/>
      <c r="S321" s="5"/>
      <c r="T321" s="5"/>
      <c r="U321" s="141"/>
      <c r="V321" s="142"/>
      <c r="W321" s="142"/>
      <c r="X321" s="142"/>
      <c r="Y321" s="142"/>
      <c r="Z321" s="142"/>
      <c r="AA321" s="142"/>
      <c r="AB321" s="142"/>
      <c r="AC321" s="142"/>
      <c r="AD321" s="142"/>
      <c r="AE321" s="142"/>
      <c r="AF321" s="142"/>
      <c r="AG321" s="142"/>
      <c r="AH321" s="142"/>
      <c r="AI321" s="142"/>
      <c r="AJ321" s="142"/>
      <c r="AK321" s="142"/>
      <c r="AL321" s="7"/>
      <c r="AM321" s="7"/>
      <c r="AN321" s="7"/>
      <c r="AO321" s="7"/>
      <c r="AP321" s="7"/>
      <c r="AQ321" s="7"/>
      <c r="AR321" s="7"/>
      <c r="AS321" s="7"/>
      <c r="AT321" s="7"/>
      <c r="AU321" s="7"/>
      <c r="AV321" s="7"/>
      <c r="AW321" s="7"/>
      <c r="AX321" s="7"/>
      <c r="AY321" s="7"/>
      <c r="AZ321" s="143"/>
      <c r="BA321" s="11"/>
      <c r="BB321" s="11"/>
      <c r="BC321" s="11"/>
      <c r="BD321" s="11"/>
      <c r="BE321" s="11"/>
      <c r="BF321" s="11"/>
      <c r="BG321" s="11"/>
      <c r="BH321" s="11"/>
      <c r="BI321" s="11"/>
      <c r="BJ321" s="11"/>
    </row>
    <row r="322" spans="1:62" ht="93" customHeight="1" x14ac:dyDescent="0.3">
      <c r="A322" s="1"/>
      <c r="B322" s="1"/>
      <c r="C322" s="1"/>
      <c r="D322" s="1"/>
      <c r="E322" s="1"/>
      <c r="F322" s="153"/>
      <c r="G322" s="1"/>
      <c r="H322" s="1"/>
      <c r="I322" s="1"/>
      <c r="J322" s="1"/>
      <c r="K322" s="1"/>
      <c r="L322" s="1"/>
      <c r="M322" s="1"/>
      <c r="N322" s="1"/>
      <c r="O322" s="5"/>
      <c r="P322" s="5"/>
      <c r="Q322" s="5"/>
      <c r="R322" s="5"/>
      <c r="S322" s="5"/>
      <c r="T322" s="5"/>
      <c r="U322" s="141"/>
      <c r="V322" s="142"/>
      <c r="W322" s="142"/>
      <c r="X322" s="142"/>
      <c r="Y322" s="142"/>
      <c r="Z322" s="142"/>
      <c r="AA322" s="142"/>
      <c r="AB322" s="142"/>
      <c r="AC322" s="142"/>
      <c r="AD322" s="142"/>
      <c r="AE322" s="142"/>
      <c r="AF322" s="142"/>
      <c r="AG322" s="142"/>
      <c r="AH322" s="142"/>
      <c r="AI322" s="142"/>
      <c r="AJ322" s="142"/>
      <c r="AK322" s="142"/>
      <c r="AL322" s="7"/>
      <c r="AM322" s="7"/>
      <c r="AN322" s="7"/>
      <c r="AO322" s="7"/>
      <c r="AP322" s="7"/>
      <c r="AQ322" s="7"/>
      <c r="AR322" s="7"/>
      <c r="AS322" s="7"/>
      <c r="AT322" s="7"/>
      <c r="AU322" s="7"/>
      <c r="AV322" s="7"/>
      <c r="AW322" s="7"/>
      <c r="AX322" s="7"/>
      <c r="AY322" s="7"/>
      <c r="AZ322" s="143"/>
      <c r="BA322" s="11"/>
      <c r="BB322" s="11"/>
      <c r="BC322" s="11"/>
      <c r="BD322" s="11"/>
      <c r="BE322" s="11"/>
      <c r="BF322" s="11"/>
      <c r="BG322" s="11"/>
      <c r="BH322" s="11"/>
      <c r="BI322" s="11"/>
      <c r="BJ322" s="11"/>
    </row>
    <row r="323" spans="1:62" ht="93" customHeight="1" x14ac:dyDescent="0.3">
      <c r="A323" s="1"/>
      <c r="B323" s="1"/>
      <c r="C323" s="1"/>
      <c r="D323" s="1"/>
      <c r="E323" s="1"/>
      <c r="F323" s="153"/>
      <c r="G323" s="1"/>
      <c r="H323" s="1"/>
      <c r="I323" s="1"/>
      <c r="J323" s="1"/>
      <c r="K323" s="1"/>
      <c r="L323" s="1"/>
      <c r="M323" s="1"/>
      <c r="N323" s="1"/>
      <c r="O323" s="5"/>
      <c r="P323" s="5"/>
      <c r="Q323" s="5"/>
      <c r="R323" s="5"/>
      <c r="S323" s="5"/>
      <c r="T323" s="5"/>
      <c r="U323" s="141"/>
      <c r="V323" s="142"/>
      <c r="W323" s="142"/>
      <c r="X323" s="142"/>
      <c r="Y323" s="142"/>
      <c r="Z323" s="142"/>
      <c r="AA323" s="142"/>
      <c r="AB323" s="142"/>
      <c r="AC323" s="142"/>
      <c r="AD323" s="142"/>
      <c r="AE323" s="142"/>
      <c r="AF323" s="142"/>
      <c r="AG323" s="142"/>
      <c r="AH323" s="142"/>
      <c r="AI323" s="142"/>
      <c r="AJ323" s="142"/>
      <c r="AK323" s="142"/>
      <c r="AL323" s="7"/>
      <c r="AM323" s="7"/>
      <c r="AN323" s="7"/>
      <c r="AO323" s="7"/>
      <c r="AP323" s="7"/>
      <c r="AQ323" s="7"/>
      <c r="AR323" s="7"/>
      <c r="AS323" s="7"/>
      <c r="AT323" s="7"/>
      <c r="AU323" s="7"/>
      <c r="AV323" s="7"/>
      <c r="AW323" s="7"/>
      <c r="AX323" s="7"/>
      <c r="AY323" s="7"/>
      <c r="AZ323" s="143"/>
      <c r="BA323" s="11"/>
      <c r="BB323" s="11"/>
      <c r="BC323" s="11"/>
      <c r="BD323" s="11"/>
      <c r="BE323" s="11"/>
      <c r="BF323" s="11"/>
      <c r="BG323" s="11"/>
      <c r="BH323" s="11"/>
      <c r="BI323" s="11"/>
      <c r="BJ323" s="11"/>
    </row>
    <row r="324" spans="1:62" ht="93" customHeight="1" x14ac:dyDescent="0.3">
      <c r="A324" s="1"/>
      <c r="B324" s="1"/>
      <c r="C324" s="1"/>
      <c r="D324" s="1"/>
      <c r="E324" s="1"/>
      <c r="F324" s="153"/>
      <c r="G324" s="1"/>
      <c r="H324" s="1"/>
      <c r="I324" s="1"/>
      <c r="J324" s="1"/>
      <c r="K324" s="1"/>
      <c r="L324" s="1"/>
      <c r="M324" s="1"/>
      <c r="N324" s="1"/>
      <c r="O324" s="5"/>
      <c r="P324" s="5"/>
      <c r="Q324" s="5"/>
      <c r="R324" s="5"/>
      <c r="S324" s="5"/>
      <c r="T324" s="5"/>
      <c r="U324" s="141"/>
      <c r="V324" s="142"/>
      <c r="W324" s="142"/>
      <c r="X324" s="142"/>
      <c r="Y324" s="142"/>
      <c r="Z324" s="142"/>
      <c r="AA324" s="142"/>
      <c r="AB324" s="142"/>
      <c r="AC324" s="142"/>
      <c r="AD324" s="142"/>
      <c r="AE324" s="142"/>
      <c r="AF324" s="142"/>
      <c r="AG324" s="142"/>
      <c r="AH324" s="142"/>
      <c r="AI324" s="142"/>
      <c r="AJ324" s="142"/>
      <c r="AK324" s="142"/>
      <c r="AL324" s="7"/>
      <c r="AM324" s="7"/>
      <c r="AN324" s="7"/>
      <c r="AO324" s="7"/>
      <c r="AP324" s="7"/>
      <c r="AQ324" s="7"/>
      <c r="AR324" s="7"/>
      <c r="AS324" s="7"/>
      <c r="AT324" s="7"/>
      <c r="AU324" s="7"/>
      <c r="AV324" s="7"/>
      <c r="AW324" s="7"/>
      <c r="AX324" s="7"/>
      <c r="AY324" s="7"/>
      <c r="AZ324" s="143"/>
      <c r="BA324" s="11"/>
      <c r="BB324" s="11"/>
      <c r="BC324" s="11"/>
      <c r="BD324" s="11"/>
      <c r="BE324" s="11"/>
      <c r="BF324" s="11"/>
      <c r="BG324" s="11"/>
      <c r="BH324" s="11"/>
      <c r="BI324" s="11"/>
      <c r="BJ324" s="11"/>
    </row>
    <row r="325" spans="1:62" ht="93" customHeight="1" x14ac:dyDescent="0.3">
      <c r="A325" s="1"/>
      <c r="B325" s="1"/>
      <c r="C325" s="1"/>
      <c r="D325" s="1"/>
      <c r="E325" s="1"/>
      <c r="F325" s="153"/>
      <c r="G325" s="1"/>
      <c r="H325" s="1"/>
      <c r="I325" s="1"/>
      <c r="J325" s="1"/>
      <c r="K325" s="1"/>
      <c r="L325" s="1"/>
      <c r="M325" s="1"/>
      <c r="N325" s="1"/>
      <c r="O325" s="5"/>
      <c r="P325" s="5"/>
      <c r="Q325" s="5"/>
      <c r="R325" s="5"/>
      <c r="S325" s="5"/>
      <c r="T325" s="5"/>
      <c r="U325" s="141"/>
      <c r="V325" s="142"/>
      <c r="W325" s="142"/>
      <c r="X325" s="142"/>
      <c r="Y325" s="142"/>
      <c r="Z325" s="142"/>
      <c r="AA325" s="142"/>
      <c r="AB325" s="142"/>
      <c r="AC325" s="142"/>
      <c r="AD325" s="142"/>
      <c r="AE325" s="142"/>
      <c r="AF325" s="142"/>
      <c r="AG325" s="142"/>
      <c r="AH325" s="142"/>
      <c r="AI325" s="142"/>
      <c r="AJ325" s="142"/>
      <c r="AK325" s="142"/>
      <c r="AL325" s="7"/>
      <c r="AM325" s="7"/>
      <c r="AN325" s="7"/>
      <c r="AO325" s="7"/>
      <c r="AP325" s="7"/>
      <c r="AQ325" s="7"/>
      <c r="AR325" s="7"/>
      <c r="AS325" s="7"/>
      <c r="AT325" s="7"/>
      <c r="AU325" s="7"/>
      <c r="AV325" s="7"/>
      <c r="AW325" s="7"/>
      <c r="AX325" s="7"/>
      <c r="AY325" s="7"/>
      <c r="AZ325" s="143"/>
      <c r="BA325" s="11"/>
      <c r="BB325" s="11"/>
      <c r="BC325" s="11"/>
      <c r="BD325" s="11"/>
      <c r="BE325" s="11"/>
      <c r="BF325" s="11"/>
      <c r="BG325" s="11"/>
      <c r="BH325" s="11"/>
      <c r="BI325" s="11"/>
      <c r="BJ325" s="11"/>
    </row>
    <row r="326" spans="1:62" ht="93" customHeight="1" x14ac:dyDescent="0.3">
      <c r="A326" s="1"/>
      <c r="B326" s="1"/>
      <c r="C326" s="1"/>
      <c r="D326" s="1"/>
      <c r="E326" s="1"/>
      <c r="F326" s="153"/>
      <c r="G326" s="1"/>
      <c r="H326" s="1"/>
      <c r="I326" s="1"/>
      <c r="J326" s="1"/>
      <c r="K326" s="1"/>
      <c r="L326" s="1"/>
      <c r="M326" s="1"/>
      <c r="N326" s="1"/>
      <c r="O326" s="5"/>
      <c r="P326" s="5"/>
      <c r="Q326" s="5"/>
      <c r="R326" s="5"/>
      <c r="S326" s="5"/>
      <c r="T326" s="5"/>
      <c r="U326" s="141"/>
      <c r="V326" s="142"/>
      <c r="W326" s="142"/>
      <c r="X326" s="142"/>
      <c r="Y326" s="142"/>
      <c r="Z326" s="142"/>
      <c r="AA326" s="142"/>
      <c r="AB326" s="142"/>
      <c r="AC326" s="142"/>
      <c r="AD326" s="142"/>
      <c r="AE326" s="142"/>
      <c r="AF326" s="142"/>
      <c r="AG326" s="142"/>
      <c r="AH326" s="142"/>
      <c r="AI326" s="142"/>
      <c r="AJ326" s="142"/>
      <c r="AK326" s="142"/>
      <c r="AL326" s="7"/>
      <c r="AM326" s="7"/>
      <c r="AN326" s="7"/>
      <c r="AO326" s="7"/>
      <c r="AP326" s="7"/>
      <c r="AQ326" s="7"/>
      <c r="AR326" s="7"/>
      <c r="AS326" s="7"/>
      <c r="AT326" s="7"/>
      <c r="AU326" s="7"/>
      <c r="AV326" s="7"/>
      <c r="AW326" s="7"/>
      <c r="AX326" s="7"/>
      <c r="AY326" s="7"/>
      <c r="AZ326" s="143"/>
      <c r="BA326" s="11"/>
      <c r="BB326" s="11"/>
      <c r="BC326" s="11"/>
      <c r="BD326" s="11"/>
      <c r="BE326" s="11"/>
      <c r="BF326" s="11"/>
      <c r="BG326" s="11"/>
      <c r="BH326" s="11"/>
      <c r="BI326" s="11"/>
      <c r="BJ326" s="11"/>
    </row>
    <row r="327" spans="1:62" ht="93" customHeight="1" x14ac:dyDescent="0.3">
      <c r="A327" s="1"/>
      <c r="B327" s="1"/>
      <c r="C327" s="1"/>
      <c r="D327" s="1"/>
      <c r="E327" s="1"/>
      <c r="F327" s="153"/>
      <c r="G327" s="1"/>
      <c r="H327" s="1"/>
      <c r="I327" s="1"/>
      <c r="J327" s="1"/>
      <c r="K327" s="1"/>
      <c r="L327" s="1"/>
      <c r="M327" s="1"/>
      <c r="N327" s="1"/>
      <c r="O327" s="5"/>
      <c r="P327" s="5"/>
      <c r="Q327" s="5"/>
      <c r="R327" s="5"/>
      <c r="S327" s="5"/>
      <c r="T327" s="5"/>
      <c r="U327" s="141"/>
      <c r="V327" s="142"/>
      <c r="W327" s="142"/>
      <c r="X327" s="142"/>
      <c r="Y327" s="142"/>
      <c r="Z327" s="142"/>
      <c r="AA327" s="142"/>
      <c r="AB327" s="142"/>
      <c r="AC327" s="142"/>
      <c r="AD327" s="142"/>
      <c r="AE327" s="142"/>
      <c r="AF327" s="142"/>
      <c r="AG327" s="142"/>
      <c r="AH327" s="142"/>
      <c r="AI327" s="142"/>
      <c r="AJ327" s="142"/>
      <c r="AK327" s="142"/>
      <c r="AL327" s="7"/>
      <c r="AM327" s="7"/>
      <c r="AN327" s="7"/>
      <c r="AO327" s="7"/>
      <c r="AP327" s="7"/>
      <c r="AQ327" s="7"/>
      <c r="AR327" s="7"/>
      <c r="AS327" s="7"/>
      <c r="AT327" s="7"/>
      <c r="AU327" s="7"/>
      <c r="AV327" s="7"/>
      <c r="AW327" s="7"/>
      <c r="AX327" s="7"/>
      <c r="AY327" s="7"/>
      <c r="AZ327" s="143"/>
      <c r="BA327" s="11"/>
      <c r="BB327" s="11"/>
      <c r="BC327" s="11"/>
      <c r="BD327" s="11"/>
      <c r="BE327" s="11"/>
      <c r="BF327" s="11"/>
      <c r="BG327" s="11"/>
      <c r="BH327" s="11"/>
      <c r="BI327" s="11"/>
      <c r="BJ327" s="11"/>
    </row>
    <row r="328" spans="1:62" ht="93" customHeight="1" x14ac:dyDescent="0.3">
      <c r="A328" s="1"/>
      <c r="B328" s="1"/>
      <c r="C328" s="1"/>
      <c r="D328" s="1"/>
      <c r="E328" s="1"/>
      <c r="F328" s="153"/>
      <c r="G328" s="1"/>
      <c r="H328" s="1"/>
      <c r="I328" s="1"/>
      <c r="J328" s="1"/>
      <c r="K328" s="1"/>
      <c r="L328" s="1"/>
      <c r="M328" s="1"/>
      <c r="N328" s="1"/>
      <c r="O328" s="5"/>
      <c r="P328" s="5"/>
      <c r="Q328" s="5"/>
      <c r="R328" s="5"/>
      <c r="S328" s="5"/>
      <c r="T328" s="5"/>
      <c r="U328" s="141"/>
      <c r="V328" s="142"/>
      <c r="W328" s="142"/>
      <c r="X328" s="142"/>
      <c r="Y328" s="142"/>
      <c r="Z328" s="142"/>
      <c r="AA328" s="142"/>
      <c r="AB328" s="142"/>
      <c r="AC328" s="142"/>
      <c r="AD328" s="142"/>
      <c r="AE328" s="142"/>
      <c r="AF328" s="142"/>
      <c r="AG328" s="142"/>
      <c r="AH328" s="142"/>
      <c r="AI328" s="142"/>
      <c r="AJ328" s="142"/>
      <c r="AK328" s="142"/>
      <c r="AL328" s="7"/>
      <c r="AM328" s="7"/>
      <c r="AN328" s="7"/>
      <c r="AO328" s="7"/>
      <c r="AP328" s="7"/>
      <c r="AQ328" s="7"/>
      <c r="AR328" s="7"/>
      <c r="AS328" s="7"/>
      <c r="AT328" s="7"/>
      <c r="AU328" s="7"/>
      <c r="AV328" s="7"/>
      <c r="AW328" s="7"/>
      <c r="AX328" s="7"/>
      <c r="AY328" s="7"/>
      <c r="AZ328" s="143"/>
      <c r="BA328" s="11"/>
      <c r="BB328" s="11"/>
      <c r="BC328" s="11"/>
      <c r="BD328" s="11"/>
      <c r="BE328" s="11"/>
      <c r="BF328" s="11"/>
      <c r="BG328" s="11"/>
      <c r="BH328" s="11"/>
      <c r="BI328" s="11"/>
      <c r="BJ328" s="11"/>
    </row>
    <row r="329" spans="1:62" ht="93" customHeight="1" x14ac:dyDescent="0.3">
      <c r="A329" s="1"/>
      <c r="B329" s="1"/>
      <c r="C329" s="1"/>
      <c r="D329" s="1"/>
      <c r="E329" s="1"/>
      <c r="F329" s="153"/>
      <c r="G329" s="1"/>
      <c r="H329" s="1"/>
      <c r="I329" s="1"/>
      <c r="J329" s="1"/>
      <c r="K329" s="1"/>
      <c r="L329" s="1"/>
      <c r="M329" s="1"/>
      <c r="N329" s="1"/>
      <c r="O329" s="5"/>
      <c r="P329" s="5"/>
      <c r="Q329" s="5"/>
      <c r="R329" s="5"/>
      <c r="S329" s="5"/>
      <c r="T329" s="5"/>
      <c r="U329" s="141"/>
      <c r="V329" s="142"/>
      <c r="W329" s="142"/>
      <c r="X329" s="142"/>
      <c r="Y329" s="142"/>
      <c r="Z329" s="142"/>
      <c r="AA329" s="142"/>
      <c r="AB329" s="142"/>
      <c r="AC329" s="142"/>
      <c r="AD329" s="142"/>
      <c r="AE329" s="142"/>
      <c r="AF329" s="142"/>
      <c r="AG329" s="142"/>
      <c r="AH329" s="142"/>
      <c r="AI329" s="142"/>
      <c r="AJ329" s="142"/>
      <c r="AK329" s="142"/>
      <c r="AL329" s="7"/>
      <c r="AM329" s="7"/>
      <c r="AN329" s="7"/>
      <c r="AO329" s="7"/>
      <c r="AP329" s="7"/>
      <c r="AQ329" s="7"/>
      <c r="AR329" s="7"/>
      <c r="AS329" s="7"/>
      <c r="AT329" s="7"/>
      <c r="AU329" s="7"/>
      <c r="AV329" s="7"/>
      <c r="AW329" s="7"/>
      <c r="AX329" s="7"/>
      <c r="AY329" s="7"/>
      <c r="AZ329" s="143"/>
      <c r="BA329" s="11"/>
      <c r="BB329" s="11"/>
      <c r="BC329" s="11"/>
      <c r="BD329" s="11"/>
      <c r="BE329" s="11"/>
      <c r="BF329" s="11"/>
      <c r="BG329" s="11"/>
      <c r="BH329" s="11"/>
      <c r="BI329" s="11"/>
      <c r="BJ329" s="11"/>
    </row>
    <row r="330" spans="1:62" ht="93" customHeight="1" x14ac:dyDescent="0.3">
      <c r="A330" s="1"/>
      <c r="B330" s="1"/>
      <c r="C330" s="1"/>
      <c r="D330" s="1"/>
      <c r="E330" s="1"/>
      <c r="F330" s="153"/>
      <c r="G330" s="1"/>
      <c r="H330" s="1"/>
      <c r="I330" s="1"/>
      <c r="J330" s="1"/>
      <c r="K330" s="1"/>
      <c r="L330" s="1"/>
      <c r="M330" s="1"/>
      <c r="N330" s="1"/>
      <c r="O330" s="5"/>
      <c r="P330" s="5"/>
      <c r="Q330" s="5"/>
      <c r="R330" s="5"/>
      <c r="S330" s="5"/>
      <c r="T330" s="5"/>
      <c r="U330" s="141"/>
      <c r="V330" s="142"/>
      <c r="W330" s="142"/>
      <c r="X330" s="142"/>
      <c r="Y330" s="142"/>
      <c r="Z330" s="142"/>
      <c r="AA330" s="142"/>
      <c r="AB330" s="142"/>
      <c r="AC330" s="142"/>
      <c r="AD330" s="142"/>
      <c r="AE330" s="142"/>
      <c r="AF330" s="142"/>
      <c r="AG330" s="142"/>
      <c r="AH330" s="142"/>
      <c r="AI330" s="142"/>
      <c r="AJ330" s="142"/>
      <c r="AK330" s="142"/>
      <c r="AL330" s="7"/>
      <c r="AM330" s="7"/>
      <c r="AN330" s="7"/>
      <c r="AO330" s="7"/>
      <c r="AP330" s="7"/>
      <c r="AQ330" s="7"/>
      <c r="AR330" s="7"/>
      <c r="AS330" s="7"/>
      <c r="AT330" s="7"/>
      <c r="AU330" s="7"/>
      <c r="AV330" s="7"/>
      <c r="AW330" s="7"/>
      <c r="AX330" s="7"/>
      <c r="AY330" s="7"/>
      <c r="AZ330" s="143"/>
      <c r="BA330" s="11"/>
      <c r="BB330" s="11"/>
      <c r="BC330" s="11"/>
      <c r="BD330" s="11"/>
      <c r="BE330" s="11"/>
      <c r="BF330" s="11"/>
      <c r="BG330" s="11"/>
      <c r="BH330" s="11"/>
      <c r="BI330" s="11"/>
      <c r="BJ330" s="11"/>
    </row>
    <row r="331" spans="1:62" ht="93" customHeight="1" x14ac:dyDescent="0.3">
      <c r="A331" s="1"/>
      <c r="B331" s="1"/>
      <c r="C331" s="1"/>
      <c r="D331" s="1"/>
      <c r="E331" s="1"/>
      <c r="F331" s="153"/>
      <c r="G331" s="1"/>
      <c r="H331" s="1"/>
      <c r="I331" s="1"/>
      <c r="J331" s="1"/>
      <c r="K331" s="1"/>
      <c r="L331" s="1"/>
      <c r="M331" s="1"/>
      <c r="N331" s="1"/>
      <c r="O331" s="5"/>
      <c r="P331" s="5"/>
      <c r="Q331" s="5"/>
      <c r="R331" s="5"/>
      <c r="S331" s="5"/>
      <c r="T331" s="5"/>
      <c r="U331" s="141"/>
      <c r="V331" s="142"/>
      <c r="W331" s="142"/>
      <c r="X331" s="142"/>
      <c r="Y331" s="142"/>
      <c r="Z331" s="142"/>
      <c r="AA331" s="142"/>
      <c r="AB331" s="142"/>
      <c r="AC331" s="142"/>
      <c r="AD331" s="142"/>
      <c r="AE331" s="142"/>
      <c r="AF331" s="142"/>
      <c r="AG331" s="142"/>
      <c r="AH331" s="142"/>
      <c r="AI331" s="142"/>
      <c r="AJ331" s="142"/>
      <c r="AK331" s="142"/>
      <c r="AL331" s="7"/>
      <c r="AM331" s="7"/>
      <c r="AN331" s="7"/>
      <c r="AO331" s="7"/>
      <c r="AP331" s="7"/>
      <c r="AQ331" s="7"/>
      <c r="AR331" s="7"/>
      <c r="AS331" s="7"/>
      <c r="AT331" s="7"/>
      <c r="AU331" s="7"/>
      <c r="AV331" s="7"/>
      <c r="AW331" s="7"/>
      <c r="AX331" s="7"/>
      <c r="AY331" s="7"/>
      <c r="AZ331" s="143"/>
      <c r="BA331" s="11"/>
      <c r="BB331" s="11"/>
      <c r="BC331" s="11"/>
      <c r="BD331" s="11"/>
      <c r="BE331" s="11"/>
      <c r="BF331" s="11"/>
      <c r="BG331" s="11"/>
      <c r="BH331" s="11"/>
      <c r="BI331" s="11"/>
      <c r="BJ331" s="11"/>
    </row>
    <row r="332" spans="1:62" ht="93" customHeight="1" x14ac:dyDescent="0.3">
      <c r="A332" s="1"/>
      <c r="B332" s="1"/>
      <c r="C332" s="1"/>
      <c r="D332" s="1"/>
      <c r="E332" s="1"/>
      <c r="F332" s="153"/>
      <c r="G332" s="1"/>
      <c r="H332" s="1"/>
      <c r="I332" s="1"/>
      <c r="J332" s="1"/>
      <c r="K332" s="1"/>
      <c r="L332" s="1"/>
      <c r="M332" s="1"/>
      <c r="N332" s="1"/>
      <c r="O332" s="5"/>
      <c r="P332" s="5"/>
      <c r="Q332" s="5"/>
      <c r="R332" s="5"/>
      <c r="S332" s="5"/>
      <c r="T332" s="5"/>
      <c r="U332" s="141"/>
      <c r="V332" s="142"/>
      <c r="W332" s="142"/>
      <c r="X332" s="142"/>
      <c r="Y332" s="142"/>
      <c r="Z332" s="142"/>
      <c r="AA332" s="142"/>
      <c r="AB332" s="142"/>
      <c r="AC332" s="142"/>
      <c r="AD332" s="142"/>
      <c r="AE332" s="142"/>
      <c r="AF332" s="142"/>
      <c r="AG332" s="142"/>
      <c r="AH332" s="142"/>
      <c r="AI332" s="142"/>
      <c r="AJ332" s="142"/>
      <c r="AK332" s="142"/>
      <c r="AL332" s="7"/>
      <c r="AM332" s="7"/>
      <c r="AN332" s="7"/>
      <c r="AO332" s="7"/>
      <c r="AP332" s="7"/>
      <c r="AQ332" s="7"/>
      <c r="AR332" s="7"/>
      <c r="AS332" s="7"/>
      <c r="AT332" s="7"/>
      <c r="AU332" s="7"/>
      <c r="AV332" s="7"/>
      <c r="AW332" s="7"/>
      <c r="AX332" s="7"/>
      <c r="AY332" s="7"/>
      <c r="AZ332" s="143"/>
      <c r="BA332" s="11"/>
      <c r="BB332" s="11"/>
      <c r="BC332" s="11"/>
      <c r="BD332" s="11"/>
      <c r="BE332" s="11"/>
      <c r="BF332" s="11"/>
      <c r="BG332" s="11"/>
      <c r="BH332" s="11"/>
      <c r="BI332" s="11"/>
      <c r="BJ332" s="11"/>
    </row>
    <row r="333" spans="1:62" ht="93" customHeight="1" x14ac:dyDescent="0.3">
      <c r="A333" s="1"/>
      <c r="B333" s="1"/>
      <c r="C333" s="1"/>
      <c r="D333" s="1"/>
      <c r="E333" s="1"/>
      <c r="F333" s="153"/>
      <c r="G333" s="1"/>
      <c r="H333" s="1"/>
      <c r="I333" s="1"/>
      <c r="J333" s="1"/>
      <c r="K333" s="1"/>
      <c r="L333" s="1"/>
      <c r="M333" s="1"/>
      <c r="N333" s="1"/>
      <c r="O333" s="5"/>
      <c r="P333" s="5"/>
      <c r="Q333" s="5"/>
      <c r="R333" s="5"/>
      <c r="S333" s="5"/>
      <c r="T333" s="5"/>
      <c r="U333" s="141"/>
      <c r="V333" s="142"/>
      <c r="W333" s="142"/>
      <c r="X333" s="142"/>
      <c r="Y333" s="142"/>
      <c r="Z333" s="142"/>
      <c r="AA333" s="142"/>
      <c r="AB333" s="142"/>
      <c r="AC333" s="142"/>
      <c r="AD333" s="142"/>
      <c r="AE333" s="142"/>
      <c r="AF333" s="142"/>
      <c r="AG333" s="142"/>
      <c r="AH333" s="142"/>
      <c r="AI333" s="142"/>
      <c r="AJ333" s="142"/>
      <c r="AK333" s="142"/>
      <c r="AL333" s="7"/>
      <c r="AM333" s="7"/>
      <c r="AN333" s="7"/>
      <c r="AO333" s="7"/>
      <c r="AP333" s="7"/>
      <c r="AQ333" s="7"/>
      <c r="AR333" s="7"/>
      <c r="AS333" s="7"/>
      <c r="AT333" s="7"/>
      <c r="AU333" s="7"/>
      <c r="AV333" s="7"/>
      <c r="AW333" s="7"/>
      <c r="AX333" s="7"/>
      <c r="AY333" s="7"/>
      <c r="AZ333" s="143"/>
      <c r="BA333" s="11"/>
      <c r="BB333" s="11"/>
      <c r="BC333" s="11"/>
      <c r="BD333" s="11"/>
      <c r="BE333" s="11"/>
      <c r="BF333" s="11"/>
      <c r="BG333" s="11"/>
      <c r="BH333" s="11"/>
      <c r="BI333" s="11"/>
      <c r="BJ333" s="11"/>
    </row>
    <row r="334" spans="1:62" ht="93" customHeight="1" x14ac:dyDescent="0.3">
      <c r="A334" s="1"/>
      <c r="B334" s="1"/>
      <c r="C334" s="1"/>
      <c r="D334" s="1"/>
      <c r="E334" s="1"/>
      <c r="F334" s="153"/>
      <c r="G334" s="1"/>
      <c r="H334" s="1"/>
      <c r="I334" s="1"/>
      <c r="J334" s="1"/>
      <c r="K334" s="1"/>
      <c r="L334" s="1"/>
      <c r="M334" s="1"/>
      <c r="N334" s="1"/>
      <c r="O334" s="5"/>
      <c r="P334" s="5"/>
      <c r="Q334" s="5"/>
      <c r="R334" s="5"/>
      <c r="S334" s="5"/>
      <c r="T334" s="5"/>
      <c r="U334" s="141"/>
      <c r="V334" s="142"/>
      <c r="W334" s="142"/>
      <c r="X334" s="142"/>
      <c r="Y334" s="142"/>
      <c r="Z334" s="142"/>
      <c r="AA334" s="142"/>
      <c r="AB334" s="142"/>
      <c r="AC334" s="142"/>
      <c r="AD334" s="142"/>
      <c r="AE334" s="142"/>
      <c r="AF334" s="142"/>
      <c r="AG334" s="142"/>
      <c r="AH334" s="142"/>
      <c r="AI334" s="142"/>
      <c r="AJ334" s="142"/>
      <c r="AK334" s="142"/>
      <c r="AL334" s="7"/>
      <c r="AM334" s="7"/>
      <c r="AN334" s="7"/>
      <c r="AO334" s="7"/>
      <c r="AP334" s="7"/>
      <c r="AQ334" s="7"/>
      <c r="AR334" s="7"/>
      <c r="AS334" s="7"/>
      <c r="AT334" s="7"/>
      <c r="AU334" s="7"/>
      <c r="AV334" s="7"/>
      <c r="AW334" s="7"/>
      <c r="AX334" s="7"/>
      <c r="AY334" s="7"/>
      <c r="AZ334" s="143"/>
      <c r="BA334" s="11"/>
      <c r="BB334" s="11"/>
      <c r="BC334" s="11"/>
      <c r="BD334" s="11"/>
      <c r="BE334" s="11"/>
      <c r="BF334" s="11"/>
      <c r="BG334" s="11"/>
      <c r="BH334" s="11"/>
      <c r="BI334" s="11"/>
      <c r="BJ334" s="11"/>
    </row>
    <row r="335" spans="1:62" ht="93" customHeight="1" x14ac:dyDescent="0.3">
      <c r="A335" s="1"/>
      <c r="B335" s="1"/>
      <c r="C335" s="1"/>
      <c r="D335" s="1"/>
      <c r="E335" s="1"/>
      <c r="F335" s="153"/>
      <c r="G335" s="1"/>
      <c r="H335" s="1"/>
      <c r="I335" s="1"/>
      <c r="J335" s="1"/>
      <c r="K335" s="1"/>
      <c r="L335" s="1"/>
      <c r="M335" s="1"/>
      <c r="N335" s="1"/>
      <c r="O335" s="5"/>
      <c r="P335" s="5"/>
      <c r="Q335" s="5"/>
      <c r="R335" s="5"/>
      <c r="S335" s="5"/>
      <c r="T335" s="5"/>
      <c r="U335" s="141"/>
      <c r="V335" s="142"/>
      <c r="W335" s="142"/>
      <c r="X335" s="142"/>
      <c r="Y335" s="142"/>
      <c r="Z335" s="142"/>
      <c r="AA335" s="142"/>
      <c r="AB335" s="142"/>
      <c r="AC335" s="142"/>
      <c r="AD335" s="142"/>
      <c r="AE335" s="142"/>
      <c r="AF335" s="142"/>
      <c r="AG335" s="142"/>
      <c r="AH335" s="142"/>
      <c r="AI335" s="142"/>
      <c r="AJ335" s="142"/>
      <c r="AK335" s="142"/>
      <c r="AL335" s="7"/>
      <c r="AM335" s="7"/>
      <c r="AN335" s="7"/>
      <c r="AO335" s="7"/>
      <c r="AP335" s="7"/>
      <c r="AQ335" s="7"/>
      <c r="AR335" s="7"/>
      <c r="AS335" s="7"/>
      <c r="AT335" s="7"/>
      <c r="AU335" s="7"/>
      <c r="AV335" s="7"/>
      <c r="AW335" s="7"/>
      <c r="AX335" s="7"/>
      <c r="AY335" s="7"/>
      <c r="AZ335" s="143"/>
      <c r="BA335" s="11"/>
      <c r="BB335" s="11"/>
      <c r="BC335" s="11"/>
      <c r="BD335" s="11"/>
      <c r="BE335" s="11"/>
      <c r="BF335" s="11"/>
      <c r="BG335" s="11"/>
      <c r="BH335" s="11"/>
      <c r="BI335" s="11"/>
      <c r="BJ335" s="11"/>
    </row>
    <row r="336" spans="1:62" ht="93" customHeight="1" x14ac:dyDescent="0.3">
      <c r="A336" s="1"/>
      <c r="B336" s="1"/>
      <c r="C336" s="1"/>
      <c r="D336" s="1"/>
      <c r="E336" s="1"/>
      <c r="F336" s="153"/>
      <c r="G336" s="1"/>
      <c r="H336" s="1"/>
      <c r="I336" s="1"/>
      <c r="J336" s="1"/>
      <c r="K336" s="1"/>
      <c r="L336" s="1"/>
      <c r="M336" s="1"/>
      <c r="N336" s="1"/>
      <c r="O336" s="5"/>
      <c r="P336" s="5"/>
      <c r="Q336" s="5"/>
      <c r="R336" s="5"/>
      <c r="S336" s="5"/>
      <c r="T336" s="5"/>
      <c r="U336" s="141"/>
      <c r="V336" s="142"/>
      <c r="W336" s="142"/>
      <c r="X336" s="142"/>
      <c r="Y336" s="142"/>
      <c r="Z336" s="142"/>
      <c r="AA336" s="142"/>
      <c r="AB336" s="142"/>
      <c r="AC336" s="142"/>
      <c r="AD336" s="142"/>
      <c r="AE336" s="142"/>
      <c r="AF336" s="142"/>
      <c r="AG336" s="142"/>
      <c r="AH336" s="142"/>
      <c r="AI336" s="142"/>
      <c r="AJ336" s="142"/>
      <c r="AK336" s="142"/>
      <c r="AL336" s="7"/>
      <c r="AM336" s="7"/>
      <c r="AN336" s="7"/>
      <c r="AO336" s="7"/>
      <c r="AP336" s="7"/>
      <c r="AQ336" s="7"/>
      <c r="AR336" s="7"/>
      <c r="AS336" s="7"/>
      <c r="AT336" s="7"/>
      <c r="AU336" s="7"/>
      <c r="AV336" s="7"/>
      <c r="AW336" s="7"/>
      <c r="AX336" s="7"/>
      <c r="AY336" s="7"/>
      <c r="AZ336" s="143"/>
      <c r="BA336" s="11"/>
      <c r="BB336" s="11"/>
      <c r="BC336" s="11"/>
      <c r="BD336" s="11"/>
      <c r="BE336" s="11"/>
      <c r="BF336" s="11"/>
      <c r="BG336" s="11"/>
      <c r="BH336" s="11"/>
      <c r="BI336" s="11"/>
      <c r="BJ336" s="11"/>
    </row>
    <row r="337" spans="1:62" ht="93" customHeight="1" x14ac:dyDescent="0.3">
      <c r="A337" s="1"/>
      <c r="B337" s="1"/>
      <c r="C337" s="1"/>
      <c r="D337" s="1"/>
      <c r="E337" s="1"/>
      <c r="F337" s="153"/>
      <c r="G337" s="1"/>
      <c r="H337" s="1"/>
      <c r="I337" s="1"/>
      <c r="J337" s="1"/>
      <c r="K337" s="1"/>
      <c r="L337" s="1"/>
      <c r="M337" s="1"/>
      <c r="N337" s="1"/>
      <c r="O337" s="5"/>
      <c r="P337" s="5"/>
      <c r="Q337" s="5"/>
      <c r="R337" s="5"/>
      <c r="S337" s="5"/>
      <c r="T337" s="5"/>
      <c r="U337" s="141"/>
      <c r="V337" s="142"/>
      <c r="W337" s="142"/>
      <c r="X337" s="142"/>
      <c r="Y337" s="142"/>
      <c r="Z337" s="142"/>
      <c r="AA337" s="142"/>
      <c r="AB337" s="142"/>
      <c r="AC337" s="142"/>
      <c r="AD337" s="142"/>
      <c r="AE337" s="142"/>
      <c r="AF337" s="142"/>
      <c r="AG337" s="142"/>
      <c r="AH337" s="142"/>
      <c r="AI337" s="142"/>
      <c r="AJ337" s="142"/>
      <c r="AK337" s="142"/>
      <c r="AL337" s="7"/>
      <c r="AM337" s="7"/>
      <c r="AN337" s="7"/>
      <c r="AO337" s="7"/>
      <c r="AP337" s="7"/>
      <c r="AQ337" s="7"/>
      <c r="AR337" s="7"/>
      <c r="AS337" s="7"/>
      <c r="AT337" s="7"/>
      <c r="AU337" s="7"/>
      <c r="AV337" s="7"/>
      <c r="AW337" s="7"/>
      <c r="AX337" s="7"/>
      <c r="AY337" s="7"/>
      <c r="AZ337" s="143"/>
      <c r="BA337" s="11"/>
      <c r="BB337" s="11"/>
      <c r="BC337" s="11"/>
      <c r="BD337" s="11"/>
      <c r="BE337" s="11"/>
      <c r="BF337" s="11"/>
      <c r="BG337" s="11"/>
      <c r="BH337" s="11"/>
      <c r="BI337" s="11"/>
      <c r="BJ337" s="11"/>
    </row>
    <row r="338" spans="1:62" ht="93" customHeight="1" x14ac:dyDescent="0.3">
      <c r="A338" s="1"/>
      <c r="B338" s="1"/>
      <c r="C338" s="1"/>
      <c r="D338" s="1"/>
      <c r="E338" s="1"/>
      <c r="F338" s="153"/>
      <c r="G338" s="1"/>
      <c r="H338" s="1"/>
      <c r="I338" s="1"/>
      <c r="J338" s="1"/>
      <c r="K338" s="1"/>
      <c r="L338" s="1"/>
      <c r="M338" s="1"/>
      <c r="N338" s="1"/>
      <c r="O338" s="5"/>
      <c r="P338" s="5"/>
      <c r="Q338" s="5"/>
      <c r="R338" s="5"/>
      <c r="S338" s="5"/>
      <c r="T338" s="5"/>
      <c r="U338" s="141"/>
      <c r="V338" s="142"/>
      <c r="W338" s="142"/>
      <c r="X338" s="142"/>
      <c r="Y338" s="142"/>
      <c r="Z338" s="142"/>
      <c r="AA338" s="142"/>
      <c r="AB338" s="142"/>
      <c r="AC338" s="142"/>
      <c r="AD338" s="142"/>
      <c r="AE338" s="142"/>
      <c r="AF338" s="142"/>
      <c r="AG338" s="142"/>
      <c r="AH338" s="142"/>
      <c r="AI338" s="142"/>
      <c r="AJ338" s="142"/>
      <c r="AK338" s="142"/>
      <c r="AL338" s="7"/>
      <c r="AM338" s="7"/>
      <c r="AN338" s="7"/>
      <c r="AO338" s="7"/>
      <c r="AP338" s="7"/>
      <c r="AQ338" s="7"/>
      <c r="AR338" s="7"/>
      <c r="AS338" s="7"/>
      <c r="AT338" s="7"/>
      <c r="AU338" s="7"/>
      <c r="AV338" s="7"/>
      <c r="AW338" s="7"/>
      <c r="AX338" s="7"/>
      <c r="AY338" s="7"/>
      <c r="AZ338" s="143"/>
      <c r="BA338" s="11"/>
      <c r="BB338" s="11"/>
      <c r="BC338" s="11"/>
      <c r="BD338" s="11"/>
      <c r="BE338" s="11"/>
      <c r="BF338" s="11"/>
      <c r="BG338" s="11"/>
      <c r="BH338" s="11"/>
      <c r="BI338" s="11"/>
      <c r="BJ338" s="11"/>
    </row>
    <row r="339" spans="1:62" ht="93" customHeight="1" x14ac:dyDescent="0.3">
      <c r="A339" s="1"/>
      <c r="B339" s="1"/>
      <c r="C339" s="1"/>
      <c r="D339" s="1"/>
      <c r="E339" s="1"/>
      <c r="F339" s="153"/>
      <c r="G339" s="1"/>
      <c r="H339" s="1"/>
      <c r="I339" s="1"/>
      <c r="J339" s="1"/>
      <c r="K339" s="1"/>
      <c r="L339" s="1"/>
      <c r="M339" s="1"/>
      <c r="N339" s="1"/>
      <c r="O339" s="5"/>
      <c r="P339" s="5"/>
      <c r="Q339" s="5"/>
      <c r="R339" s="5"/>
      <c r="S339" s="5"/>
      <c r="T339" s="5"/>
      <c r="U339" s="141"/>
      <c r="V339" s="142"/>
      <c r="W339" s="142"/>
      <c r="X339" s="142"/>
      <c r="Y339" s="142"/>
      <c r="Z339" s="142"/>
      <c r="AA339" s="142"/>
      <c r="AB339" s="142"/>
      <c r="AC339" s="142"/>
      <c r="AD339" s="142"/>
      <c r="AE339" s="142"/>
      <c r="AF339" s="142"/>
      <c r="AG339" s="142"/>
      <c r="AH339" s="142"/>
      <c r="AI339" s="142"/>
      <c r="AJ339" s="142"/>
      <c r="AK339" s="142"/>
      <c r="AL339" s="7"/>
      <c r="AM339" s="7"/>
      <c r="AN339" s="7"/>
      <c r="AO339" s="7"/>
      <c r="AP339" s="7"/>
      <c r="AQ339" s="7"/>
      <c r="AR339" s="7"/>
      <c r="AS339" s="7"/>
      <c r="AT339" s="7"/>
      <c r="AU339" s="7"/>
      <c r="AV339" s="7"/>
      <c r="AW339" s="7"/>
      <c r="AX339" s="7"/>
      <c r="AY339" s="7"/>
      <c r="AZ339" s="143"/>
      <c r="BA339" s="11"/>
      <c r="BB339" s="11"/>
      <c r="BC339" s="11"/>
      <c r="BD339" s="11"/>
      <c r="BE339" s="11"/>
      <c r="BF339" s="11"/>
      <c r="BG339" s="11"/>
      <c r="BH339" s="11"/>
      <c r="BI339" s="11"/>
      <c r="BJ339" s="11"/>
    </row>
    <row r="340" spans="1:62" ht="93" customHeight="1" x14ac:dyDescent="0.3">
      <c r="A340" s="1"/>
      <c r="B340" s="1"/>
      <c r="C340" s="1"/>
      <c r="D340" s="1"/>
      <c r="E340" s="1"/>
      <c r="F340" s="153"/>
      <c r="G340" s="1"/>
      <c r="H340" s="1"/>
      <c r="I340" s="1"/>
      <c r="J340" s="1"/>
      <c r="K340" s="1"/>
      <c r="L340" s="1"/>
      <c r="M340" s="1"/>
      <c r="N340" s="1"/>
      <c r="O340" s="5"/>
      <c r="P340" s="5"/>
      <c r="Q340" s="5"/>
      <c r="R340" s="5"/>
      <c r="S340" s="5"/>
      <c r="T340" s="5"/>
      <c r="U340" s="141"/>
      <c r="V340" s="142"/>
      <c r="W340" s="142"/>
      <c r="X340" s="142"/>
      <c r="Y340" s="142"/>
      <c r="Z340" s="142"/>
      <c r="AA340" s="142"/>
      <c r="AB340" s="142"/>
      <c r="AC340" s="142"/>
      <c r="AD340" s="142"/>
      <c r="AE340" s="142"/>
      <c r="AF340" s="142"/>
      <c r="AG340" s="142"/>
      <c r="AH340" s="142"/>
      <c r="AI340" s="142"/>
      <c r="AJ340" s="142"/>
      <c r="AK340" s="142"/>
      <c r="AL340" s="7"/>
      <c r="AM340" s="7"/>
      <c r="AN340" s="7"/>
      <c r="AO340" s="7"/>
      <c r="AP340" s="7"/>
      <c r="AQ340" s="7"/>
      <c r="AR340" s="7"/>
      <c r="AS340" s="7"/>
      <c r="AT340" s="7"/>
      <c r="AU340" s="7"/>
      <c r="AV340" s="7"/>
      <c r="AW340" s="7"/>
      <c r="AX340" s="7"/>
      <c r="AY340" s="7"/>
      <c r="AZ340" s="143"/>
      <c r="BA340" s="11"/>
      <c r="BB340" s="11"/>
      <c r="BC340" s="11"/>
      <c r="BD340" s="11"/>
      <c r="BE340" s="11"/>
      <c r="BF340" s="11"/>
      <c r="BG340" s="11"/>
      <c r="BH340" s="11"/>
      <c r="BI340" s="11"/>
      <c r="BJ340" s="11"/>
    </row>
    <row r="341" spans="1:62" ht="93" customHeight="1" x14ac:dyDescent="0.3">
      <c r="A341" s="1"/>
      <c r="B341" s="1"/>
      <c r="C341" s="1"/>
      <c r="D341" s="1"/>
      <c r="E341" s="1"/>
      <c r="F341" s="153"/>
      <c r="G341" s="1"/>
      <c r="H341" s="1"/>
      <c r="I341" s="1"/>
      <c r="J341" s="1"/>
      <c r="K341" s="1"/>
      <c r="L341" s="1"/>
      <c r="M341" s="1"/>
      <c r="N341" s="1"/>
      <c r="O341" s="5"/>
      <c r="P341" s="5"/>
      <c r="Q341" s="5"/>
      <c r="R341" s="5"/>
      <c r="S341" s="5"/>
      <c r="T341" s="5"/>
      <c r="U341" s="141"/>
      <c r="V341" s="142"/>
      <c r="W341" s="142"/>
      <c r="X341" s="142"/>
      <c r="Y341" s="142"/>
      <c r="Z341" s="142"/>
      <c r="AA341" s="142"/>
      <c r="AB341" s="142"/>
      <c r="AC341" s="142"/>
      <c r="AD341" s="142"/>
      <c r="AE341" s="142"/>
      <c r="AF341" s="142"/>
      <c r="AG341" s="142"/>
      <c r="AH341" s="142"/>
      <c r="AI341" s="142"/>
      <c r="AJ341" s="142"/>
      <c r="AK341" s="142"/>
      <c r="AL341" s="7"/>
      <c r="AM341" s="7"/>
      <c r="AN341" s="7"/>
      <c r="AO341" s="7"/>
      <c r="AP341" s="7"/>
      <c r="AQ341" s="7"/>
      <c r="AR341" s="7"/>
      <c r="AS341" s="7"/>
      <c r="AT341" s="7"/>
      <c r="AU341" s="7"/>
      <c r="AV341" s="7"/>
      <c r="AW341" s="7"/>
      <c r="AX341" s="7"/>
      <c r="AY341" s="7"/>
      <c r="AZ341" s="143"/>
      <c r="BA341" s="11"/>
      <c r="BB341" s="11"/>
      <c r="BC341" s="11"/>
      <c r="BD341" s="11"/>
      <c r="BE341" s="11"/>
      <c r="BF341" s="11"/>
      <c r="BG341" s="11"/>
      <c r="BH341" s="11"/>
      <c r="BI341" s="11"/>
      <c r="BJ341" s="11"/>
    </row>
    <row r="342" spans="1:62" ht="93" customHeight="1" x14ac:dyDescent="0.3">
      <c r="A342" s="1"/>
      <c r="B342" s="1"/>
      <c r="C342" s="1"/>
      <c r="D342" s="1"/>
      <c r="E342" s="1"/>
      <c r="F342" s="153"/>
      <c r="G342" s="1"/>
      <c r="H342" s="1"/>
      <c r="I342" s="1"/>
      <c r="J342" s="1"/>
      <c r="K342" s="1"/>
      <c r="L342" s="1"/>
      <c r="M342" s="1"/>
      <c r="N342" s="1"/>
      <c r="O342" s="5"/>
      <c r="P342" s="5"/>
      <c r="Q342" s="5"/>
      <c r="R342" s="5"/>
      <c r="S342" s="5"/>
      <c r="T342" s="5"/>
      <c r="U342" s="141"/>
      <c r="V342" s="142"/>
      <c r="W342" s="142"/>
      <c r="X342" s="142"/>
      <c r="Y342" s="142"/>
      <c r="Z342" s="142"/>
      <c r="AA342" s="142"/>
      <c r="AB342" s="142"/>
      <c r="AC342" s="142"/>
      <c r="AD342" s="142"/>
      <c r="AE342" s="142"/>
      <c r="AF342" s="142"/>
      <c r="AG342" s="142"/>
      <c r="AH342" s="142"/>
      <c r="AI342" s="142"/>
      <c r="AJ342" s="142"/>
      <c r="AK342" s="142"/>
      <c r="AL342" s="7"/>
      <c r="AM342" s="7"/>
      <c r="AN342" s="7"/>
      <c r="AO342" s="7"/>
      <c r="AP342" s="7"/>
      <c r="AQ342" s="7"/>
      <c r="AR342" s="7"/>
      <c r="AS342" s="7"/>
      <c r="AT342" s="7"/>
      <c r="AU342" s="7"/>
      <c r="AV342" s="7"/>
      <c r="AW342" s="7"/>
      <c r="AX342" s="7"/>
      <c r="AY342" s="7"/>
      <c r="AZ342" s="143"/>
      <c r="BA342" s="11"/>
      <c r="BB342" s="11"/>
      <c r="BC342" s="11"/>
      <c r="BD342" s="11"/>
      <c r="BE342" s="11"/>
      <c r="BF342" s="11"/>
      <c r="BG342" s="11"/>
      <c r="BH342" s="11"/>
      <c r="BI342" s="11"/>
      <c r="BJ342" s="11"/>
    </row>
    <row r="343" spans="1:62" ht="93" customHeight="1" x14ac:dyDescent="0.3">
      <c r="A343" s="1"/>
      <c r="B343" s="1"/>
      <c r="C343" s="1"/>
      <c r="D343" s="1"/>
      <c r="E343" s="1"/>
      <c r="F343" s="153"/>
      <c r="G343" s="1"/>
      <c r="H343" s="1"/>
      <c r="I343" s="1"/>
      <c r="J343" s="1"/>
      <c r="K343" s="1"/>
      <c r="L343" s="1"/>
      <c r="M343" s="1"/>
      <c r="N343" s="1"/>
      <c r="O343" s="5"/>
      <c r="P343" s="5"/>
      <c r="Q343" s="5"/>
      <c r="R343" s="5"/>
      <c r="S343" s="5"/>
      <c r="T343" s="5"/>
      <c r="U343" s="141"/>
      <c r="V343" s="142"/>
      <c r="W343" s="142"/>
      <c r="X343" s="142"/>
      <c r="Y343" s="142"/>
      <c r="Z343" s="142"/>
      <c r="AA343" s="142"/>
      <c r="AB343" s="142"/>
      <c r="AC343" s="142"/>
      <c r="AD343" s="142"/>
      <c r="AE343" s="142"/>
      <c r="AF343" s="142"/>
      <c r="AG343" s="142"/>
      <c r="AH343" s="142"/>
      <c r="AI343" s="142"/>
      <c r="AJ343" s="142"/>
      <c r="AK343" s="142"/>
      <c r="AL343" s="7"/>
      <c r="AM343" s="7"/>
      <c r="AN343" s="7"/>
      <c r="AO343" s="7"/>
      <c r="AP343" s="7"/>
      <c r="AQ343" s="7"/>
      <c r="AR343" s="7"/>
      <c r="AS343" s="7"/>
      <c r="AT343" s="7"/>
      <c r="AU343" s="7"/>
      <c r="AV343" s="7"/>
      <c r="AW343" s="7"/>
      <c r="AX343" s="7"/>
      <c r="AY343" s="7"/>
      <c r="AZ343" s="143"/>
      <c r="BA343" s="11"/>
      <c r="BB343" s="11"/>
      <c r="BC343" s="11"/>
      <c r="BD343" s="11"/>
      <c r="BE343" s="11"/>
      <c r="BF343" s="11"/>
      <c r="BG343" s="11"/>
      <c r="BH343" s="11"/>
      <c r="BI343" s="11"/>
      <c r="BJ343" s="11"/>
    </row>
    <row r="344" spans="1:62" ht="93" customHeight="1" x14ac:dyDescent="0.3">
      <c r="A344" s="1"/>
      <c r="B344" s="1"/>
      <c r="C344" s="1"/>
      <c r="D344" s="1"/>
      <c r="E344" s="1"/>
      <c r="F344" s="153"/>
      <c r="G344" s="1"/>
      <c r="H344" s="1"/>
      <c r="I344" s="1"/>
      <c r="J344" s="1"/>
      <c r="K344" s="1"/>
      <c r="L344" s="1"/>
      <c r="M344" s="1"/>
      <c r="N344" s="1"/>
      <c r="O344" s="5"/>
      <c r="P344" s="5"/>
      <c r="Q344" s="5"/>
      <c r="R344" s="5"/>
      <c r="S344" s="5"/>
      <c r="T344" s="5"/>
      <c r="U344" s="141"/>
      <c r="V344" s="142"/>
      <c r="W344" s="142"/>
      <c r="X344" s="142"/>
      <c r="Y344" s="142"/>
      <c r="Z344" s="142"/>
      <c r="AA344" s="142"/>
      <c r="AB344" s="142"/>
      <c r="AC344" s="142"/>
      <c r="AD344" s="142"/>
      <c r="AE344" s="142"/>
      <c r="AF344" s="142"/>
      <c r="AG344" s="142"/>
      <c r="AH344" s="142"/>
      <c r="AI344" s="142"/>
      <c r="AJ344" s="142"/>
      <c r="AK344" s="142"/>
      <c r="AL344" s="7"/>
      <c r="AM344" s="7"/>
      <c r="AN344" s="7"/>
      <c r="AO344" s="7"/>
      <c r="AP344" s="7"/>
      <c r="AQ344" s="7"/>
      <c r="AR344" s="7"/>
      <c r="AS344" s="7"/>
      <c r="AT344" s="7"/>
      <c r="AU344" s="7"/>
      <c r="AV344" s="7"/>
      <c r="AW344" s="7"/>
      <c r="AX344" s="7"/>
      <c r="AY344" s="7"/>
      <c r="AZ344" s="143"/>
      <c r="BA344" s="11"/>
      <c r="BB344" s="11"/>
      <c r="BC344" s="11"/>
      <c r="BD344" s="11"/>
      <c r="BE344" s="11"/>
      <c r="BF344" s="11"/>
      <c r="BG344" s="11"/>
      <c r="BH344" s="11"/>
      <c r="BI344" s="11"/>
      <c r="BJ344" s="11"/>
    </row>
    <row r="345" spans="1:62" ht="93" customHeight="1" x14ac:dyDescent="0.3">
      <c r="A345" s="1"/>
      <c r="B345" s="1"/>
      <c r="C345" s="1"/>
      <c r="D345" s="1"/>
      <c r="E345" s="1"/>
      <c r="F345" s="153"/>
      <c r="G345" s="1"/>
      <c r="H345" s="1"/>
      <c r="I345" s="1"/>
      <c r="J345" s="1"/>
      <c r="K345" s="1"/>
      <c r="L345" s="1"/>
      <c r="M345" s="1"/>
      <c r="N345" s="1"/>
      <c r="O345" s="5"/>
      <c r="P345" s="5"/>
      <c r="Q345" s="5"/>
      <c r="R345" s="5"/>
      <c r="S345" s="5"/>
      <c r="T345" s="5"/>
      <c r="U345" s="141"/>
      <c r="V345" s="142"/>
      <c r="W345" s="142"/>
      <c r="X345" s="142"/>
      <c r="Y345" s="142"/>
      <c r="Z345" s="142"/>
      <c r="AA345" s="142"/>
      <c r="AB345" s="142"/>
      <c r="AC345" s="142"/>
      <c r="AD345" s="142"/>
      <c r="AE345" s="142"/>
      <c r="AF345" s="142"/>
      <c r="AG345" s="142"/>
      <c r="AH345" s="142"/>
      <c r="AI345" s="142"/>
      <c r="AJ345" s="142"/>
      <c r="AK345" s="142"/>
      <c r="AL345" s="7"/>
      <c r="AM345" s="7"/>
      <c r="AN345" s="7"/>
      <c r="AO345" s="7"/>
      <c r="AP345" s="7"/>
      <c r="AQ345" s="7"/>
      <c r="AR345" s="7"/>
      <c r="AS345" s="7"/>
      <c r="AT345" s="7"/>
      <c r="AU345" s="7"/>
      <c r="AV345" s="7"/>
      <c r="AW345" s="7"/>
      <c r="AX345" s="7"/>
      <c r="AY345" s="7"/>
      <c r="AZ345" s="143"/>
      <c r="BA345" s="11"/>
      <c r="BB345" s="11"/>
      <c r="BC345" s="11"/>
      <c r="BD345" s="11"/>
      <c r="BE345" s="11"/>
      <c r="BF345" s="11"/>
      <c r="BG345" s="11"/>
      <c r="BH345" s="11"/>
      <c r="BI345" s="11"/>
      <c r="BJ345" s="11"/>
    </row>
    <row r="346" spans="1:62" ht="93" customHeight="1" x14ac:dyDescent="0.3">
      <c r="A346" s="1"/>
      <c r="B346" s="1"/>
      <c r="C346" s="1"/>
      <c r="D346" s="1"/>
      <c r="E346" s="1"/>
      <c r="F346" s="153"/>
      <c r="G346" s="1"/>
      <c r="H346" s="1"/>
      <c r="I346" s="1"/>
      <c r="J346" s="1"/>
      <c r="K346" s="1"/>
      <c r="L346" s="1"/>
      <c r="M346" s="1"/>
      <c r="N346" s="1"/>
      <c r="O346" s="5"/>
      <c r="P346" s="5"/>
      <c r="Q346" s="5"/>
      <c r="R346" s="5"/>
      <c r="S346" s="5"/>
      <c r="T346" s="5"/>
      <c r="U346" s="141"/>
      <c r="V346" s="142"/>
      <c r="W346" s="142"/>
      <c r="X346" s="142"/>
      <c r="Y346" s="142"/>
      <c r="Z346" s="142"/>
      <c r="AA346" s="142"/>
      <c r="AB346" s="142"/>
      <c r="AC346" s="142"/>
      <c r="AD346" s="142"/>
      <c r="AE346" s="142"/>
      <c r="AF346" s="142"/>
      <c r="AG346" s="142"/>
      <c r="AH346" s="142"/>
      <c r="AI346" s="142"/>
      <c r="AJ346" s="142"/>
      <c r="AK346" s="142"/>
      <c r="AL346" s="7"/>
      <c r="AM346" s="7"/>
      <c r="AN346" s="7"/>
      <c r="AO346" s="7"/>
      <c r="AP346" s="7"/>
      <c r="AQ346" s="7"/>
      <c r="AR346" s="7"/>
      <c r="AS346" s="7"/>
      <c r="AT346" s="7"/>
      <c r="AU346" s="7"/>
      <c r="AV346" s="7"/>
      <c r="AW346" s="7"/>
      <c r="AX346" s="7"/>
      <c r="AY346" s="7"/>
      <c r="AZ346" s="143"/>
      <c r="BA346" s="11"/>
      <c r="BB346" s="11"/>
      <c r="BC346" s="11"/>
      <c r="BD346" s="11"/>
      <c r="BE346" s="11"/>
      <c r="BF346" s="11"/>
      <c r="BG346" s="11"/>
      <c r="BH346" s="11"/>
      <c r="BI346" s="11"/>
      <c r="BJ346" s="11"/>
    </row>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8">
    <mergeCell ref="D5:D7"/>
    <mergeCell ref="V6:V7"/>
    <mergeCell ref="Y6:Y7"/>
    <mergeCell ref="Z6:AK6"/>
    <mergeCell ref="AL6:AL7"/>
    <mergeCell ref="L5:L7"/>
    <mergeCell ref="Q5:R6"/>
    <mergeCell ref="S5:S7"/>
    <mergeCell ref="T5:T7"/>
    <mergeCell ref="U5:U7"/>
    <mergeCell ref="W6:W7"/>
    <mergeCell ref="X6:X7"/>
    <mergeCell ref="AM6:AX6"/>
    <mergeCell ref="AY6:AY7"/>
    <mergeCell ref="AZ6:AZ7"/>
    <mergeCell ref="A3:C4"/>
    <mergeCell ref="D3:BA3"/>
    <mergeCell ref="D4:BA4"/>
    <mergeCell ref="A5:A7"/>
    <mergeCell ref="B5:B7"/>
    <mergeCell ref="C5:C7"/>
    <mergeCell ref="V5:BA5"/>
    <mergeCell ref="BA6:BA7"/>
    <mergeCell ref="O5:O7"/>
    <mergeCell ref="P5:P7"/>
    <mergeCell ref="M5:M7"/>
    <mergeCell ref="N5:N7"/>
    <mergeCell ref="K5:K7"/>
    <mergeCell ref="A26:C26"/>
    <mergeCell ref="E5:E7"/>
    <mergeCell ref="F5:J6"/>
    <mergeCell ref="A8:A20"/>
    <mergeCell ref="B8:B20"/>
    <mergeCell ref="C8:C20"/>
    <mergeCell ref="D8:D20"/>
    <mergeCell ref="E8:E20"/>
    <mergeCell ref="H8:H12"/>
    <mergeCell ref="I8:I12"/>
    <mergeCell ref="F8:F20"/>
    <mergeCell ref="G8:G20"/>
    <mergeCell ref="J8:J12"/>
    <mergeCell ref="J13:J20"/>
    <mergeCell ref="H13:H20"/>
    <mergeCell ref="I13:I20"/>
    <mergeCell ref="T11:T12"/>
    <mergeCell ref="R9:R10"/>
    <mergeCell ref="S9:S10"/>
    <mergeCell ref="C22:F23"/>
    <mergeCell ref="G22:H22"/>
    <mergeCell ref="G23:H23"/>
    <mergeCell ref="K8:K20"/>
    <mergeCell ref="L8:L20"/>
    <mergeCell ref="BA22:BA23"/>
    <mergeCell ref="R11:R12"/>
    <mergeCell ref="S11:S12"/>
    <mergeCell ref="M13:M20"/>
    <mergeCell ref="N13:N20"/>
    <mergeCell ref="AZ22:AZ23"/>
    <mergeCell ref="U8:U20"/>
    <mergeCell ref="T9:T10"/>
    <mergeCell ref="M8:M12"/>
    <mergeCell ref="N8:N12"/>
    <mergeCell ref="O11:O12"/>
    <mergeCell ref="P11:P12"/>
    <mergeCell ref="Q11:Q12"/>
    <mergeCell ref="O9:O10"/>
    <mergeCell ref="P9:P10"/>
    <mergeCell ref="Q9:Q10"/>
  </mergeCells>
  <conditionalFormatting sqref="Y8:Y20">
    <cfRule type="cellIs" dxfId="15" priority="1" operator="equal">
      <formula>"NO CUMPLE"</formula>
    </cfRule>
  </conditionalFormatting>
  <conditionalFormatting sqref="Y8:Y20">
    <cfRule type="cellIs" dxfId="14" priority="2" operator="equal">
      <formula>"CUMPLE"</formula>
    </cfRule>
  </conditionalFormatting>
  <dataValidations count="5">
    <dataValidation type="list" allowBlank="1" showInputMessage="1" showErrorMessage="1" prompt=" -  -  - " sqref="E8">
      <formula1>$D$34:$D$48</formula1>
    </dataValidation>
    <dataValidation type="list" allowBlank="1" showInputMessage="1" showErrorMessage="1" prompt=" -  -  - " sqref="F8">
      <formula1>$F$34:$F$38</formula1>
    </dataValidation>
    <dataValidation type="list" allowBlank="1" showInputMessage="1" showErrorMessage="1" prompt=" -  -  - " sqref="A8">
      <formula1>$A$34:$A$44</formula1>
    </dataValidation>
    <dataValidation type="list" allowBlank="1" showInputMessage="1" showErrorMessage="1" prompt=" -  -  - " sqref="C8">
      <formula1>$C$34:$C$40</formula1>
    </dataValidation>
    <dataValidation type="list" allowBlank="1" showInputMessage="1" showErrorMessage="1" prompt=" -  -  - " sqref="D8">
      <formula1>$B$34:$B$50</formula1>
    </dataValidation>
  </dataValidations>
  <pageMargins left="0.7" right="0.7" top="0.75" bottom="0.75" header="0" footer="0"/>
  <pageSetup orientation="landscape"/>
  <headerFooter>
    <oddFooter>&amp;LFO-267 V-10</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2" width="25.140625" customWidth="1"/>
    <col min="3" max="3" width="20.140625" customWidth="1"/>
    <col min="4" max="4" width="23.42578125" customWidth="1"/>
    <col min="5" max="5" width="23.7109375" customWidth="1"/>
    <col min="6" max="6" width="18.42578125" customWidth="1"/>
    <col min="7" max="7" width="24.42578125" customWidth="1"/>
    <col min="8" max="9" width="17.42578125" customWidth="1"/>
    <col min="10" max="10" width="26.140625" customWidth="1"/>
    <col min="11" max="11" width="31.28515625" customWidth="1"/>
    <col min="12" max="12" width="27.28515625" customWidth="1"/>
    <col min="13" max="13" width="43.140625" customWidth="1"/>
    <col min="14" max="14" width="27.28515625" customWidth="1"/>
    <col min="15" max="15" width="42.140625" customWidth="1"/>
    <col min="16" max="16" width="87.140625" customWidth="1"/>
    <col min="17" max="17" width="21.140625" customWidth="1"/>
    <col min="18" max="18" width="19.140625" customWidth="1"/>
    <col min="19" max="19" width="30.28515625" customWidth="1"/>
    <col min="20" max="20" width="19.140625" customWidth="1"/>
    <col min="21" max="21" width="52.1406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customWidth="1" outlineLevel="4"/>
    <col min="34" max="34" width="14.140625" customWidth="1" outlineLevel="4"/>
    <col min="35" max="35" width="11.28515625" customWidth="1" outlineLevel="4"/>
    <col min="36" max="36" width="13.42578125" customWidth="1" outlineLevel="4"/>
    <col min="37" max="37" width="12.42578125" customWidth="1" outlineLevel="4"/>
    <col min="38" max="38" width="23.5703125" customWidth="1"/>
    <col min="39" max="39" width="8.140625" customWidth="1" outlineLevel="1"/>
    <col min="40" max="40" width="10.85546875" customWidth="1" outlineLevel="1"/>
    <col min="41" max="41" width="8.85546875" customWidth="1" outlineLevel="1"/>
    <col min="42" max="42" width="7.42578125" customWidth="1" outlineLevel="1"/>
    <col min="43" max="43" width="7.7109375" customWidth="1" outlineLevel="1"/>
    <col min="44" max="44" width="7.28515625" customWidth="1" outlineLevel="1"/>
    <col min="45" max="45" width="7.140625" customWidth="1" outlineLevel="1"/>
    <col min="46" max="46" width="10.28515625" customWidth="1" outlineLevel="1"/>
    <col min="47" max="47" width="14.140625" customWidth="1" outlineLevel="1"/>
    <col min="48" max="48" width="11.28515625" customWidth="1" outlineLevel="1"/>
    <col min="49" max="49" width="13.42578125" customWidth="1" outlineLevel="1"/>
    <col min="50" max="50" width="12.42578125" customWidth="1" outlineLevel="1"/>
    <col min="51" max="51" width="24.140625" customWidth="1"/>
    <col min="52" max="52" width="23.85546875" customWidth="1"/>
    <col min="53" max="53" width="69.85546875"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11"/>
      <c r="B1" s="11"/>
      <c r="C1" s="11"/>
      <c r="D1" s="11"/>
      <c r="E1" s="11"/>
      <c r="F1" s="11"/>
      <c r="G1" s="11"/>
      <c r="H1" s="11"/>
      <c r="I1" s="143"/>
      <c r="J1" s="11"/>
      <c r="K1" s="11"/>
      <c r="L1" s="11"/>
      <c r="M1" s="11"/>
      <c r="N1" s="11"/>
      <c r="O1" s="194"/>
      <c r="P1" s="194"/>
      <c r="Q1" s="194"/>
      <c r="R1" s="194"/>
      <c r="S1" s="194"/>
      <c r="T1" s="194"/>
      <c r="U1" s="194"/>
      <c r="V1" s="11"/>
      <c r="W1" s="11"/>
      <c r="X1" s="11"/>
      <c r="Y1" s="11"/>
      <c r="Z1" s="11"/>
      <c r="AA1" s="11"/>
      <c r="AB1" s="11"/>
      <c r="AC1" s="11"/>
      <c r="AD1" s="11"/>
      <c r="AE1" s="11"/>
      <c r="AF1" s="11"/>
      <c r="AG1" s="11"/>
      <c r="AH1" s="11"/>
      <c r="AI1" s="11"/>
      <c r="AJ1" s="11"/>
      <c r="AK1" s="11"/>
      <c r="AL1" s="143"/>
      <c r="AM1" s="143"/>
      <c r="AN1" s="143"/>
      <c r="AO1" s="143"/>
      <c r="AP1" s="143"/>
      <c r="AQ1" s="143"/>
      <c r="AR1" s="143"/>
      <c r="AS1" s="143"/>
      <c r="AT1" s="143"/>
      <c r="AU1" s="143"/>
      <c r="AV1" s="143"/>
      <c r="AW1" s="143"/>
      <c r="AX1" s="143"/>
      <c r="AY1" s="143"/>
      <c r="AZ1" s="143"/>
      <c r="BA1" s="11"/>
      <c r="BB1" s="11"/>
      <c r="BC1" s="11"/>
      <c r="BD1" s="11"/>
      <c r="BE1" s="11"/>
      <c r="BF1" s="11"/>
      <c r="BG1" s="11"/>
      <c r="BH1" s="11"/>
      <c r="BI1" s="11"/>
      <c r="BJ1" s="11"/>
    </row>
    <row r="2" spans="1:62" ht="18.75" customHeight="1" x14ac:dyDescent="0.3">
      <c r="A2" s="11"/>
      <c r="B2" s="11"/>
      <c r="C2" s="11"/>
      <c r="D2" s="11"/>
      <c r="E2" s="11"/>
      <c r="F2" s="11"/>
      <c r="G2" s="11"/>
      <c r="H2" s="11"/>
      <c r="I2" s="143"/>
      <c r="J2" s="11"/>
      <c r="K2" s="11"/>
      <c r="L2" s="11"/>
      <c r="M2" s="11"/>
      <c r="N2" s="11"/>
      <c r="O2" s="194"/>
      <c r="P2" s="194"/>
      <c r="Q2" s="194"/>
      <c r="R2" s="194"/>
      <c r="S2" s="194"/>
      <c r="T2" s="194"/>
      <c r="U2" s="194"/>
      <c r="V2" s="11"/>
      <c r="W2" s="11"/>
      <c r="X2" s="11"/>
      <c r="Y2" s="11"/>
      <c r="Z2" s="11"/>
      <c r="AA2" s="11"/>
      <c r="AB2" s="11"/>
      <c r="AC2" s="11"/>
      <c r="AD2" s="11"/>
      <c r="AE2" s="11"/>
      <c r="AF2" s="11"/>
      <c r="AG2" s="11"/>
      <c r="AH2" s="11"/>
      <c r="AI2" s="11"/>
      <c r="AJ2" s="11"/>
      <c r="AK2" s="11"/>
      <c r="AL2" s="143"/>
      <c r="AM2" s="143"/>
      <c r="AN2" s="143"/>
      <c r="AO2" s="143"/>
      <c r="AP2" s="143"/>
      <c r="AQ2" s="143"/>
      <c r="AR2" s="143"/>
      <c r="AS2" s="143"/>
      <c r="AT2" s="143"/>
      <c r="AU2" s="143"/>
      <c r="AV2" s="143"/>
      <c r="AW2" s="143"/>
      <c r="AX2" s="143"/>
      <c r="AY2" s="143"/>
      <c r="AZ2" s="143"/>
      <c r="BA2" s="11"/>
      <c r="BB2" s="11"/>
      <c r="BC2" s="11"/>
      <c r="BD2" s="11"/>
      <c r="BE2" s="11"/>
      <c r="BF2" s="11"/>
      <c r="BG2" s="11"/>
      <c r="BH2" s="11"/>
      <c r="BI2" s="11"/>
      <c r="BJ2" s="11"/>
    </row>
    <row r="3" spans="1:62" ht="34.5" customHeight="1" x14ac:dyDescent="0.3">
      <c r="A3" s="1374"/>
      <c r="B3" s="975"/>
      <c r="C3" s="976"/>
      <c r="D3" s="1375" t="s">
        <v>540</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5"/>
      <c r="BB3" s="11"/>
      <c r="BC3" s="11"/>
      <c r="BD3" s="11"/>
      <c r="BE3" s="11"/>
      <c r="BF3" s="11"/>
      <c r="BG3" s="11"/>
      <c r="BH3" s="11"/>
      <c r="BI3" s="11"/>
      <c r="BJ3" s="11"/>
    </row>
    <row r="4" spans="1:62" ht="29.25" customHeight="1" x14ac:dyDescent="0.3">
      <c r="A4" s="977"/>
      <c r="B4" s="978"/>
      <c r="C4" s="979"/>
      <c r="D4" s="1375" t="s">
        <v>541</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5"/>
      <c r="BB4" s="11"/>
      <c r="BC4" s="11"/>
      <c r="BD4" s="11"/>
      <c r="BE4" s="11"/>
      <c r="BF4" s="11"/>
      <c r="BG4" s="11"/>
      <c r="BH4" s="11"/>
      <c r="BI4" s="11"/>
      <c r="BJ4" s="11"/>
    </row>
    <row r="5" spans="1:62" ht="18" customHeight="1" x14ac:dyDescent="0.3">
      <c r="A5" s="1370" t="s">
        <v>6</v>
      </c>
      <c r="B5" s="1370" t="s">
        <v>542</v>
      </c>
      <c r="C5" s="1370" t="s">
        <v>8</v>
      </c>
      <c r="D5" s="1370" t="s">
        <v>10</v>
      </c>
      <c r="E5" s="1370" t="s">
        <v>11</v>
      </c>
      <c r="F5" s="1376" t="s">
        <v>12</v>
      </c>
      <c r="G5" s="975"/>
      <c r="H5" s="975"/>
      <c r="I5" s="975"/>
      <c r="J5" s="976"/>
      <c r="K5" s="1373" t="s">
        <v>14</v>
      </c>
      <c r="L5" s="1373" t="s">
        <v>16</v>
      </c>
      <c r="M5" s="1373" t="s">
        <v>17</v>
      </c>
      <c r="N5" s="1373" t="s">
        <v>18</v>
      </c>
      <c r="O5" s="1370" t="s">
        <v>19</v>
      </c>
      <c r="P5" s="1370" t="s">
        <v>22</v>
      </c>
      <c r="Q5" s="1357" t="s">
        <v>23</v>
      </c>
      <c r="R5" s="976"/>
      <c r="S5" s="1370" t="s">
        <v>26</v>
      </c>
      <c r="T5" s="1370" t="s">
        <v>27</v>
      </c>
      <c r="U5" s="1371" t="s">
        <v>29</v>
      </c>
      <c r="V5" s="1369"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5"/>
      <c r="BB5" s="11"/>
      <c r="BC5" s="11"/>
      <c r="BD5" s="11"/>
      <c r="BE5" s="12"/>
      <c r="BF5" s="12"/>
      <c r="BG5" s="12"/>
      <c r="BH5" s="12"/>
      <c r="BI5" s="12"/>
      <c r="BJ5" s="11"/>
    </row>
    <row r="6" spans="1:62" ht="25.5" customHeight="1" x14ac:dyDescent="0.3">
      <c r="A6" s="972"/>
      <c r="B6" s="972"/>
      <c r="C6" s="972"/>
      <c r="D6" s="972"/>
      <c r="E6" s="972"/>
      <c r="F6" s="977"/>
      <c r="G6" s="978"/>
      <c r="H6" s="978"/>
      <c r="I6" s="978"/>
      <c r="J6" s="979"/>
      <c r="K6" s="972"/>
      <c r="L6" s="972"/>
      <c r="M6" s="972"/>
      <c r="N6" s="972"/>
      <c r="O6" s="972"/>
      <c r="P6" s="972"/>
      <c r="Q6" s="977"/>
      <c r="R6" s="979"/>
      <c r="S6" s="972"/>
      <c r="T6" s="972"/>
      <c r="U6" s="972"/>
      <c r="V6" s="1324" t="s">
        <v>31</v>
      </c>
      <c r="W6" s="1324" t="s">
        <v>33</v>
      </c>
      <c r="X6" s="1324" t="s">
        <v>34</v>
      </c>
      <c r="Y6" s="1324" t="s">
        <v>35</v>
      </c>
      <c r="Z6" s="1369" t="s">
        <v>37</v>
      </c>
      <c r="AA6" s="994"/>
      <c r="AB6" s="994"/>
      <c r="AC6" s="994"/>
      <c r="AD6" s="994"/>
      <c r="AE6" s="994"/>
      <c r="AF6" s="994"/>
      <c r="AG6" s="994"/>
      <c r="AH6" s="994"/>
      <c r="AI6" s="994"/>
      <c r="AJ6" s="994"/>
      <c r="AK6" s="995"/>
      <c r="AL6" s="1356" t="s">
        <v>38</v>
      </c>
      <c r="AM6" s="1369"/>
      <c r="AN6" s="994"/>
      <c r="AO6" s="994"/>
      <c r="AP6" s="994"/>
      <c r="AQ6" s="994"/>
      <c r="AR6" s="994"/>
      <c r="AS6" s="994"/>
      <c r="AT6" s="994"/>
      <c r="AU6" s="994"/>
      <c r="AV6" s="994"/>
      <c r="AW6" s="994"/>
      <c r="AX6" s="995"/>
      <c r="AY6" s="1356" t="s">
        <v>40</v>
      </c>
      <c r="AZ6" s="1356" t="s">
        <v>41</v>
      </c>
      <c r="BA6" s="1356" t="s">
        <v>42</v>
      </c>
      <c r="BB6" s="11"/>
      <c r="BC6" s="11"/>
      <c r="BD6" s="11"/>
      <c r="BE6" s="11"/>
      <c r="BF6" s="11"/>
      <c r="BG6" s="11"/>
      <c r="BH6" s="11"/>
      <c r="BI6" s="11"/>
      <c r="BJ6" s="11"/>
    </row>
    <row r="7" spans="1:62" ht="54.75" customHeight="1" x14ac:dyDescent="0.3">
      <c r="A7" s="973"/>
      <c r="B7" s="973"/>
      <c r="C7" s="973"/>
      <c r="D7" s="973"/>
      <c r="E7" s="973"/>
      <c r="F7" s="195" t="s">
        <v>44</v>
      </c>
      <c r="G7" s="195" t="s">
        <v>45</v>
      </c>
      <c r="H7" s="196" t="s">
        <v>46</v>
      </c>
      <c r="I7" s="197" t="s">
        <v>48</v>
      </c>
      <c r="J7" s="196" t="s">
        <v>49</v>
      </c>
      <c r="K7" s="973"/>
      <c r="L7" s="973"/>
      <c r="M7" s="973"/>
      <c r="N7" s="973"/>
      <c r="O7" s="973"/>
      <c r="P7" s="973"/>
      <c r="Q7" s="198" t="s">
        <v>50</v>
      </c>
      <c r="R7" s="198" t="s">
        <v>51</v>
      </c>
      <c r="S7" s="972"/>
      <c r="T7" s="972"/>
      <c r="U7" s="973"/>
      <c r="V7" s="973"/>
      <c r="W7" s="973"/>
      <c r="X7" s="973"/>
      <c r="Y7" s="973"/>
      <c r="Z7" s="199" t="s">
        <v>52</v>
      </c>
      <c r="AA7" s="199" t="s">
        <v>53</v>
      </c>
      <c r="AB7" s="199" t="s">
        <v>54</v>
      </c>
      <c r="AC7" s="199" t="s">
        <v>55</v>
      </c>
      <c r="AD7" s="199" t="s">
        <v>56</v>
      </c>
      <c r="AE7" s="199" t="s">
        <v>57</v>
      </c>
      <c r="AF7" s="199" t="s">
        <v>58</v>
      </c>
      <c r="AG7" s="199" t="s">
        <v>59</v>
      </c>
      <c r="AH7" s="199" t="s">
        <v>60</v>
      </c>
      <c r="AI7" s="199" t="s">
        <v>61</v>
      </c>
      <c r="AJ7" s="199" t="s">
        <v>62</v>
      </c>
      <c r="AK7" s="199" t="s">
        <v>63</v>
      </c>
      <c r="AL7" s="973"/>
      <c r="AM7" s="200" t="s">
        <v>64</v>
      </c>
      <c r="AN7" s="200" t="s">
        <v>65</v>
      </c>
      <c r="AO7" s="200" t="s">
        <v>54</v>
      </c>
      <c r="AP7" s="200" t="s">
        <v>55</v>
      </c>
      <c r="AQ7" s="200" t="s">
        <v>56</v>
      </c>
      <c r="AR7" s="200" t="s">
        <v>57</v>
      </c>
      <c r="AS7" s="200" t="s">
        <v>58</v>
      </c>
      <c r="AT7" s="200" t="s">
        <v>59</v>
      </c>
      <c r="AU7" s="200" t="s">
        <v>60</v>
      </c>
      <c r="AV7" s="200" t="s">
        <v>61</v>
      </c>
      <c r="AW7" s="200" t="s">
        <v>62</v>
      </c>
      <c r="AX7" s="200" t="s">
        <v>63</v>
      </c>
      <c r="AY7" s="973"/>
      <c r="AZ7" s="973"/>
      <c r="BA7" s="973"/>
      <c r="BB7" s="11"/>
      <c r="BC7" s="11"/>
      <c r="BD7" s="11"/>
      <c r="BE7" s="11"/>
      <c r="BF7" s="11"/>
      <c r="BG7" s="11"/>
      <c r="BH7" s="11"/>
      <c r="BI7" s="11"/>
      <c r="BJ7" s="11"/>
    </row>
    <row r="8" spans="1:62" ht="103.5" customHeight="1" x14ac:dyDescent="0.3">
      <c r="A8" s="1358" t="s">
        <v>66</v>
      </c>
      <c r="B8" s="1358" t="s">
        <v>67</v>
      </c>
      <c r="C8" s="1358" t="s">
        <v>68</v>
      </c>
      <c r="D8" s="1364" t="s">
        <v>69</v>
      </c>
      <c r="E8" s="1358" t="s">
        <v>318</v>
      </c>
      <c r="F8" s="1358">
        <v>1078</v>
      </c>
      <c r="G8" s="1358" t="s">
        <v>545</v>
      </c>
      <c r="H8" s="1367">
        <v>3000</v>
      </c>
      <c r="I8" s="1368" t="s">
        <v>67</v>
      </c>
      <c r="J8" s="1366">
        <v>10379049981</v>
      </c>
      <c r="K8" s="1358" t="s">
        <v>297</v>
      </c>
      <c r="L8" s="1372" t="s">
        <v>546</v>
      </c>
      <c r="M8" s="1372" t="s">
        <v>547</v>
      </c>
      <c r="N8" s="1359" t="s">
        <v>67</v>
      </c>
      <c r="O8" s="1360" t="s">
        <v>548</v>
      </c>
      <c r="P8" s="1362" t="s">
        <v>549</v>
      </c>
      <c r="Q8" s="1363">
        <v>43466</v>
      </c>
      <c r="R8" s="1363">
        <v>43830</v>
      </c>
      <c r="S8" s="205" t="s">
        <v>551</v>
      </c>
      <c r="T8" s="206" t="s">
        <v>552</v>
      </c>
      <c r="U8" s="1358" t="s">
        <v>553</v>
      </c>
      <c r="V8" s="113"/>
      <c r="W8" s="106"/>
      <c r="X8" s="106"/>
      <c r="Y8" s="113"/>
      <c r="Z8" s="199"/>
      <c r="AA8" s="199"/>
      <c r="AB8" s="199"/>
      <c r="AC8" s="199"/>
      <c r="AD8" s="199"/>
      <c r="AE8" s="199"/>
      <c r="AF8" s="199"/>
      <c r="AG8" s="199"/>
      <c r="AH8" s="199"/>
      <c r="AI8" s="199"/>
      <c r="AJ8" s="199"/>
      <c r="AK8" s="199"/>
      <c r="AL8" s="207"/>
      <c r="AM8" s="200"/>
      <c r="AN8" s="200"/>
      <c r="AO8" s="200"/>
      <c r="AP8" s="200"/>
      <c r="AQ8" s="200"/>
      <c r="AR8" s="200"/>
      <c r="AS8" s="200"/>
      <c r="AT8" s="200"/>
      <c r="AU8" s="200"/>
      <c r="AV8" s="200"/>
      <c r="AW8" s="200"/>
      <c r="AX8" s="200"/>
      <c r="AY8" s="207"/>
      <c r="AZ8" s="207"/>
      <c r="BA8" s="207"/>
      <c r="BB8" s="11"/>
      <c r="BC8" s="11"/>
      <c r="BD8" s="11"/>
      <c r="BE8" s="11"/>
      <c r="BF8" s="11"/>
      <c r="BG8" s="11"/>
      <c r="BH8" s="11"/>
      <c r="BI8" s="11"/>
      <c r="BJ8" s="11"/>
    </row>
    <row r="9" spans="1:62" ht="110.25" customHeight="1" x14ac:dyDescent="0.3">
      <c r="A9" s="972"/>
      <c r="B9" s="972"/>
      <c r="C9" s="972"/>
      <c r="D9" s="999"/>
      <c r="E9" s="972"/>
      <c r="F9" s="972"/>
      <c r="G9" s="972"/>
      <c r="H9" s="972"/>
      <c r="I9" s="973"/>
      <c r="J9" s="972"/>
      <c r="K9" s="972"/>
      <c r="L9" s="972"/>
      <c r="M9" s="972"/>
      <c r="N9" s="973"/>
      <c r="O9" s="1361"/>
      <c r="P9" s="973"/>
      <c r="Q9" s="973"/>
      <c r="R9" s="973"/>
      <c r="S9" s="205" t="s">
        <v>555</v>
      </c>
      <c r="T9" s="206">
        <v>13000</v>
      </c>
      <c r="U9" s="973"/>
      <c r="V9" s="113"/>
      <c r="W9" s="106"/>
      <c r="X9" s="106"/>
      <c r="Y9" s="113"/>
      <c r="Z9" s="199"/>
      <c r="AA9" s="199"/>
      <c r="AB9" s="199"/>
      <c r="AC9" s="199"/>
      <c r="AD9" s="199"/>
      <c r="AE9" s="199"/>
      <c r="AF9" s="199"/>
      <c r="AG9" s="199"/>
      <c r="AH9" s="199"/>
      <c r="AI9" s="199"/>
      <c r="AJ9" s="199"/>
      <c r="AK9" s="199"/>
      <c r="AL9" s="207"/>
      <c r="AM9" s="200"/>
      <c r="AN9" s="200"/>
      <c r="AO9" s="200"/>
      <c r="AP9" s="200"/>
      <c r="AQ9" s="200"/>
      <c r="AR9" s="200"/>
      <c r="AS9" s="200"/>
      <c r="AT9" s="200"/>
      <c r="AU9" s="200"/>
      <c r="AV9" s="200"/>
      <c r="AW9" s="200"/>
      <c r="AX9" s="200"/>
      <c r="AY9" s="207"/>
      <c r="AZ9" s="207"/>
      <c r="BA9" s="207"/>
      <c r="BB9" s="11"/>
      <c r="BC9" s="11"/>
      <c r="BD9" s="11"/>
      <c r="BE9" s="11"/>
      <c r="BF9" s="11"/>
      <c r="BG9" s="11"/>
      <c r="BH9" s="11"/>
      <c r="BI9" s="11"/>
      <c r="BJ9" s="11"/>
    </row>
    <row r="10" spans="1:62" ht="156" customHeight="1" x14ac:dyDescent="0.25">
      <c r="A10" s="972"/>
      <c r="B10" s="972"/>
      <c r="C10" s="972"/>
      <c r="D10" s="999"/>
      <c r="E10" s="972"/>
      <c r="F10" s="972"/>
      <c r="G10" s="972"/>
      <c r="H10" s="972"/>
      <c r="I10" s="209">
        <v>220</v>
      </c>
      <c r="J10" s="972"/>
      <c r="K10" s="972"/>
      <c r="L10" s="972"/>
      <c r="M10" s="972"/>
      <c r="N10" s="211">
        <v>220</v>
      </c>
      <c r="O10" s="213" t="s">
        <v>560</v>
      </c>
      <c r="P10" s="214" t="s">
        <v>562</v>
      </c>
      <c r="Q10" s="216">
        <v>43466</v>
      </c>
      <c r="R10" s="216">
        <v>43830</v>
      </c>
      <c r="S10" s="46" t="s">
        <v>67</v>
      </c>
      <c r="T10" s="46" t="s">
        <v>67</v>
      </c>
      <c r="U10" s="46" t="s">
        <v>564</v>
      </c>
      <c r="V10" s="216"/>
      <c r="W10" s="217"/>
      <c r="X10" s="216"/>
      <c r="Y10" s="216"/>
      <c r="Z10" s="219"/>
      <c r="AA10" s="219"/>
      <c r="AB10" s="219"/>
      <c r="AC10" s="219"/>
      <c r="AD10" s="219"/>
      <c r="AE10" s="219"/>
      <c r="AF10" s="219"/>
      <c r="AG10" s="219"/>
      <c r="AH10" s="219"/>
      <c r="AI10" s="219"/>
      <c r="AJ10" s="219"/>
      <c r="AK10" s="219"/>
      <c r="AL10" s="221"/>
      <c r="AM10" s="222"/>
      <c r="AN10" s="222"/>
      <c r="AO10" s="222"/>
      <c r="AP10" s="222"/>
      <c r="AQ10" s="222"/>
      <c r="AR10" s="222"/>
      <c r="AS10" s="222"/>
      <c r="AT10" s="222"/>
      <c r="AU10" s="222"/>
      <c r="AV10" s="222"/>
      <c r="AW10" s="222"/>
      <c r="AX10" s="222"/>
      <c r="AY10" s="221"/>
      <c r="AZ10" s="50"/>
      <c r="BA10" s="53"/>
      <c r="BB10" s="56"/>
      <c r="BC10" s="56"/>
      <c r="BD10" s="56"/>
      <c r="BE10" s="56"/>
      <c r="BF10" s="56"/>
      <c r="BG10" s="56"/>
      <c r="BH10" s="56"/>
      <c r="BI10" s="56"/>
      <c r="BJ10" s="56"/>
    </row>
    <row r="11" spans="1:62" ht="168" customHeight="1" x14ac:dyDescent="0.25">
      <c r="A11" s="972"/>
      <c r="B11" s="972"/>
      <c r="C11" s="972"/>
      <c r="D11" s="999"/>
      <c r="E11" s="972"/>
      <c r="F11" s="972"/>
      <c r="G11" s="972"/>
      <c r="H11" s="972"/>
      <c r="I11" s="209">
        <v>100</v>
      </c>
      <c r="J11" s="972"/>
      <c r="K11" s="972"/>
      <c r="L11" s="972"/>
      <c r="M11" s="972"/>
      <c r="N11" s="211">
        <v>100</v>
      </c>
      <c r="O11" s="213" t="s">
        <v>565</v>
      </c>
      <c r="P11" s="214" t="s">
        <v>566</v>
      </c>
      <c r="Q11" s="216">
        <v>43466</v>
      </c>
      <c r="R11" s="216">
        <v>43830</v>
      </c>
      <c r="S11" s="46" t="s">
        <v>67</v>
      </c>
      <c r="T11" s="46" t="s">
        <v>67</v>
      </c>
      <c r="U11" s="46" t="s">
        <v>567</v>
      </c>
      <c r="V11" s="216"/>
      <c r="W11" s="217"/>
      <c r="X11" s="216"/>
      <c r="Y11" s="216"/>
      <c r="Z11" s="219"/>
      <c r="AA11" s="219"/>
      <c r="AB11" s="219"/>
      <c r="AC11" s="219"/>
      <c r="AD11" s="219"/>
      <c r="AE11" s="219"/>
      <c r="AF11" s="219"/>
      <c r="AG11" s="219"/>
      <c r="AH11" s="219"/>
      <c r="AI11" s="219"/>
      <c r="AJ11" s="219"/>
      <c r="AK11" s="219"/>
      <c r="AL11" s="221"/>
      <c r="AM11" s="222"/>
      <c r="AN11" s="222"/>
      <c r="AO11" s="222"/>
      <c r="AP11" s="222"/>
      <c r="AQ11" s="222"/>
      <c r="AR11" s="222"/>
      <c r="AS11" s="222"/>
      <c r="AT11" s="222"/>
      <c r="AU11" s="222"/>
      <c r="AV11" s="222"/>
      <c r="AW11" s="222"/>
      <c r="AX11" s="222"/>
      <c r="AY11" s="221"/>
      <c r="AZ11" s="50"/>
      <c r="BA11" s="53"/>
      <c r="BB11" s="56"/>
      <c r="BC11" s="56"/>
      <c r="BD11" s="56"/>
      <c r="BE11" s="56"/>
      <c r="BF11" s="56"/>
      <c r="BG11" s="56"/>
      <c r="BH11" s="56"/>
      <c r="BI11" s="56"/>
      <c r="BJ11" s="56"/>
    </row>
    <row r="12" spans="1:62" ht="294.75" customHeight="1" x14ac:dyDescent="0.25">
      <c r="A12" s="973"/>
      <c r="B12" s="973"/>
      <c r="C12" s="973"/>
      <c r="D12" s="1365"/>
      <c r="E12" s="973"/>
      <c r="F12" s="973"/>
      <c r="G12" s="973"/>
      <c r="H12" s="973"/>
      <c r="I12" s="228">
        <v>0.25</v>
      </c>
      <c r="J12" s="973"/>
      <c r="K12" s="973"/>
      <c r="L12" s="973"/>
      <c r="M12" s="973"/>
      <c r="N12" s="230" t="s">
        <v>67</v>
      </c>
      <c r="O12" s="231" t="s">
        <v>572</v>
      </c>
      <c r="P12" s="232" t="s">
        <v>573</v>
      </c>
      <c r="Q12" s="216">
        <v>43466</v>
      </c>
      <c r="R12" s="216">
        <v>43830</v>
      </c>
      <c r="S12" s="233" t="s">
        <v>574</v>
      </c>
      <c r="T12" s="230">
        <v>0.25</v>
      </c>
      <c r="U12" s="214" t="s">
        <v>575</v>
      </c>
      <c r="V12" s="216"/>
      <c r="W12" s="217"/>
      <c r="X12" s="216"/>
      <c r="Y12" s="216"/>
      <c r="Z12" s="230"/>
      <c r="AA12" s="230"/>
      <c r="AB12" s="230"/>
      <c r="AC12" s="230"/>
      <c r="AD12" s="230"/>
      <c r="AE12" s="230"/>
      <c r="AF12" s="230"/>
      <c r="AG12" s="230"/>
      <c r="AH12" s="230"/>
      <c r="AI12" s="230"/>
      <c r="AJ12" s="230"/>
      <c r="AK12" s="230"/>
      <c r="AL12" s="221"/>
      <c r="AM12" s="222"/>
      <c r="AN12" s="222"/>
      <c r="AO12" s="222"/>
      <c r="AP12" s="222"/>
      <c r="AQ12" s="222"/>
      <c r="AR12" s="222"/>
      <c r="AS12" s="222"/>
      <c r="AT12" s="222"/>
      <c r="AU12" s="222"/>
      <c r="AV12" s="222"/>
      <c r="AW12" s="222"/>
      <c r="AX12" s="222"/>
      <c r="AY12" s="221"/>
      <c r="AZ12" s="50"/>
      <c r="BA12" s="53"/>
      <c r="BB12" s="56"/>
      <c r="BC12" s="56"/>
      <c r="BD12" s="56"/>
      <c r="BE12" s="56"/>
      <c r="BF12" s="56"/>
      <c r="BG12" s="56"/>
      <c r="BH12" s="56"/>
      <c r="BI12" s="56"/>
      <c r="BJ12" s="56"/>
    </row>
    <row r="13" spans="1:62" ht="93" customHeight="1" x14ac:dyDescent="0.3">
      <c r="A13" s="11"/>
      <c r="B13" s="11"/>
      <c r="C13" s="11"/>
      <c r="D13" s="11"/>
      <c r="E13" s="11"/>
      <c r="F13" s="237"/>
      <c r="G13" s="11"/>
      <c r="H13" s="11"/>
      <c r="I13" s="143"/>
      <c r="J13" s="11"/>
      <c r="K13" s="11"/>
      <c r="L13" s="11"/>
      <c r="M13" s="11"/>
      <c r="N13" s="11"/>
      <c r="O13" s="194"/>
      <c r="P13" s="238"/>
      <c r="Q13" s="194"/>
      <c r="R13" s="194"/>
      <c r="S13" s="194"/>
      <c r="T13" s="194"/>
      <c r="U13" s="239"/>
      <c r="V13" s="240"/>
      <c r="W13" s="240"/>
      <c r="X13" s="240"/>
      <c r="Y13" s="240"/>
      <c r="Z13" s="240"/>
      <c r="AA13" s="240"/>
      <c r="AB13" s="240"/>
      <c r="AC13" s="240"/>
      <c r="AD13" s="240"/>
      <c r="AE13" s="240"/>
      <c r="AF13" s="240"/>
      <c r="AG13" s="240"/>
      <c r="AH13" s="240"/>
      <c r="AI13" s="240"/>
      <c r="AJ13" s="240"/>
      <c r="AK13" s="240"/>
      <c r="AL13" s="143"/>
      <c r="AM13" s="143"/>
      <c r="AN13" s="143"/>
      <c r="AO13" s="143"/>
      <c r="AP13" s="143"/>
      <c r="AQ13" s="143"/>
      <c r="AR13" s="143"/>
      <c r="AS13" s="143"/>
      <c r="AT13" s="143"/>
      <c r="AU13" s="143"/>
      <c r="AV13" s="143"/>
      <c r="AW13" s="143"/>
      <c r="AX13" s="143"/>
      <c r="AY13" s="143"/>
      <c r="AZ13" s="143"/>
      <c r="BA13" s="11"/>
      <c r="BB13" s="11"/>
      <c r="BC13" s="11"/>
      <c r="BD13" s="11"/>
      <c r="BE13" s="11"/>
      <c r="BF13" s="11"/>
      <c r="BG13" s="11"/>
      <c r="BH13" s="11"/>
      <c r="BI13" s="11"/>
      <c r="BJ13" s="11"/>
    </row>
    <row r="14" spans="1:62" ht="58.5" customHeight="1" x14ac:dyDescent="0.25">
      <c r="A14" s="129" t="s">
        <v>214</v>
      </c>
      <c r="B14" s="245" t="s">
        <v>215</v>
      </c>
      <c r="C14" s="1336" t="s">
        <v>585</v>
      </c>
      <c r="D14" s="975"/>
      <c r="E14" s="975"/>
      <c r="F14" s="976"/>
      <c r="G14" s="1337" t="s">
        <v>277</v>
      </c>
      <c r="H14" s="995"/>
      <c r="I14" s="97"/>
      <c r="J14" s="97"/>
      <c r="K14" s="97"/>
      <c r="L14" s="97"/>
      <c r="M14" s="97"/>
      <c r="N14" s="97"/>
      <c r="O14" s="97"/>
      <c r="P14" s="97"/>
      <c r="Q14" s="97"/>
      <c r="R14" s="97"/>
      <c r="S14" s="97"/>
      <c r="T14" s="97"/>
      <c r="U14" s="97"/>
      <c r="V14" s="97"/>
      <c r="W14" s="97"/>
      <c r="X14" s="97"/>
      <c r="Y14" s="105"/>
      <c r="Z14" s="106"/>
      <c r="AA14" s="106"/>
      <c r="AB14" s="106"/>
      <c r="AC14" s="106"/>
      <c r="AD14" s="106"/>
      <c r="AE14" s="106"/>
      <c r="AF14" s="106"/>
      <c r="AG14" s="106"/>
      <c r="AH14" s="106"/>
      <c r="AI14" s="106"/>
      <c r="AJ14" s="106"/>
      <c r="AK14" s="106"/>
      <c r="AL14" s="109">
        <f>SUM(AL1:AL13)</f>
        <v>0</v>
      </c>
      <c r="AM14" s="109"/>
      <c r="AN14" s="109"/>
      <c r="AO14" s="109"/>
      <c r="AP14" s="109"/>
      <c r="AQ14" s="109"/>
      <c r="AR14" s="109"/>
      <c r="AS14" s="109"/>
      <c r="AT14" s="109"/>
      <c r="AU14" s="109"/>
      <c r="AV14" s="109"/>
      <c r="AW14" s="109"/>
      <c r="AX14" s="109"/>
      <c r="AY14" s="110">
        <f>SUM(AY1:AY13)</f>
        <v>0</v>
      </c>
      <c r="AZ14" s="1324"/>
      <c r="BA14" s="1324"/>
      <c r="BB14" s="56"/>
      <c r="BC14" s="56"/>
      <c r="BD14" s="56"/>
      <c r="BE14" s="58"/>
      <c r="BF14" s="58"/>
      <c r="BG14" s="58"/>
      <c r="BH14" s="58"/>
      <c r="BI14" s="58"/>
      <c r="BJ14" s="56"/>
    </row>
    <row r="15" spans="1:62" ht="58.5" customHeight="1" x14ac:dyDescent="0.25">
      <c r="A15" s="129" t="s">
        <v>232</v>
      </c>
      <c r="B15" s="245" t="s">
        <v>233</v>
      </c>
      <c r="C15" s="977"/>
      <c r="D15" s="978"/>
      <c r="E15" s="978"/>
      <c r="F15" s="979"/>
      <c r="G15" s="1337" t="s">
        <v>215</v>
      </c>
      <c r="H15" s="995"/>
      <c r="I15" s="97"/>
      <c r="J15" s="97"/>
      <c r="K15" s="97"/>
      <c r="L15" s="97"/>
      <c r="M15" s="97"/>
      <c r="N15" s="97"/>
      <c r="O15" s="97"/>
      <c r="P15" s="97"/>
      <c r="Q15" s="97"/>
      <c r="R15" s="97"/>
      <c r="S15" s="97"/>
      <c r="T15" s="97"/>
      <c r="U15" s="97"/>
      <c r="V15" s="97"/>
      <c r="W15" s="97"/>
      <c r="X15" s="97"/>
      <c r="Y15" s="105"/>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973"/>
      <c r="BA15" s="973"/>
      <c r="BB15" s="56"/>
      <c r="BC15" s="56"/>
      <c r="BD15" s="56"/>
      <c r="BE15" s="58"/>
      <c r="BF15" s="58"/>
      <c r="BG15" s="58"/>
      <c r="BH15" s="58"/>
      <c r="BI15" s="58"/>
      <c r="BJ15" s="56"/>
    </row>
    <row r="16" spans="1:62" ht="93" customHeight="1" x14ac:dyDescent="0.3">
      <c r="A16" s="11"/>
      <c r="B16" s="11"/>
      <c r="C16" s="11"/>
      <c r="D16" s="11"/>
      <c r="E16" s="11"/>
      <c r="F16" s="237"/>
      <c r="G16" s="11"/>
      <c r="H16" s="11"/>
      <c r="I16" s="143"/>
      <c r="J16" s="11"/>
      <c r="K16" s="11"/>
      <c r="L16" s="11"/>
      <c r="M16" s="11"/>
      <c r="N16" s="11"/>
      <c r="O16" s="194"/>
      <c r="P16" s="194"/>
      <c r="Q16" s="194"/>
      <c r="R16" s="194"/>
      <c r="S16" s="194"/>
      <c r="T16" s="194"/>
      <c r="U16" s="239"/>
      <c r="V16" s="240"/>
      <c r="W16" s="240"/>
      <c r="X16" s="240"/>
      <c r="Y16" s="240"/>
      <c r="Z16" s="240"/>
      <c r="AA16" s="240"/>
      <c r="AB16" s="240"/>
      <c r="AC16" s="240"/>
      <c r="AD16" s="240"/>
      <c r="AE16" s="240"/>
      <c r="AF16" s="240"/>
      <c r="AG16" s="240"/>
      <c r="AH16" s="240"/>
      <c r="AI16" s="240"/>
      <c r="AJ16" s="240"/>
      <c r="AK16" s="240"/>
      <c r="AL16" s="143"/>
      <c r="AM16" s="143"/>
      <c r="AN16" s="143"/>
      <c r="AO16" s="143"/>
      <c r="AP16" s="143"/>
      <c r="AQ16" s="143"/>
      <c r="AR16" s="143"/>
      <c r="AS16" s="143"/>
      <c r="AT16" s="143"/>
      <c r="AU16" s="143"/>
      <c r="AV16" s="143"/>
      <c r="AW16" s="143"/>
      <c r="AX16" s="143"/>
      <c r="AY16" s="143"/>
      <c r="AZ16" s="143"/>
      <c r="BA16" s="11"/>
      <c r="BB16" s="11"/>
      <c r="BC16" s="11"/>
      <c r="BD16" s="11"/>
      <c r="BE16" s="11"/>
      <c r="BF16" s="11"/>
      <c r="BG16" s="11"/>
      <c r="BH16" s="11"/>
      <c r="BI16" s="11"/>
      <c r="BJ16" s="11"/>
    </row>
    <row r="17" spans="1:62" ht="93" customHeight="1" x14ac:dyDescent="0.3">
      <c r="A17" s="11"/>
      <c r="B17" s="11"/>
      <c r="C17" s="11"/>
      <c r="D17" s="11"/>
      <c r="E17" s="11"/>
      <c r="F17" s="237"/>
      <c r="G17" s="11"/>
      <c r="H17" s="11"/>
      <c r="I17" s="143"/>
      <c r="J17" s="11"/>
      <c r="K17" s="11"/>
      <c r="L17" s="11"/>
      <c r="M17" s="11"/>
      <c r="N17" s="11"/>
      <c r="O17" s="194"/>
      <c r="P17" s="194"/>
      <c r="Q17" s="194"/>
      <c r="R17" s="194"/>
      <c r="S17" s="194"/>
      <c r="T17" s="194"/>
      <c r="U17" s="239"/>
      <c r="V17" s="240"/>
      <c r="W17" s="240"/>
      <c r="X17" s="240"/>
      <c r="Y17" s="240"/>
      <c r="Z17" s="240"/>
      <c r="AA17" s="240"/>
      <c r="AB17" s="240"/>
      <c r="AC17" s="240"/>
      <c r="AD17" s="240"/>
      <c r="AE17" s="240"/>
      <c r="AF17" s="240"/>
      <c r="AG17" s="240"/>
      <c r="AH17" s="240"/>
      <c r="AI17" s="240"/>
      <c r="AJ17" s="240"/>
      <c r="AK17" s="240"/>
      <c r="AL17" s="143"/>
      <c r="AM17" s="143"/>
      <c r="AN17" s="143"/>
      <c r="AO17" s="143"/>
      <c r="AP17" s="143"/>
      <c r="AQ17" s="143"/>
      <c r="AR17" s="143"/>
      <c r="AS17" s="143"/>
      <c r="AT17" s="143"/>
      <c r="AU17" s="143"/>
      <c r="AV17" s="143"/>
      <c r="AW17" s="143"/>
      <c r="AX17" s="143"/>
      <c r="AY17" s="143"/>
      <c r="AZ17" s="143"/>
      <c r="BA17" s="11"/>
      <c r="BB17" s="11"/>
      <c r="BC17" s="11"/>
      <c r="BD17" s="11"/>
      <c r="BE17" s="11"/>
      <c r="BF17" s="11"/>
      <c r="BG17" s="11"/>
      <c r="BH17" s="11"/>
      <c r="BI17" s="11"/>
      <c r="BJ17" s="11"/>
    </row>
    <row r="18" spans="1:62" ht="93" customHeight="1" x14ac:dyDescent="0.3">
      <c r="A18" s="11"/>
      <c r="B18" s="11"/>
      <c r="C18" s="11"/>
      <c r="D18" s="11"/>
      <c r="E18" s="11"/>
      <c r="F18" s="237"/>
      <c r="G18" s="11"/>
      <c r="H18" s="11"/>
      <c r="I18" s="143"/>
      <c r="J18" s="11"/>
      <c r="K18" s="11"/>
      <c r="L18" s="11"/>
      <c r="M18" s="11"/>
      <c r="N18" s="11"/>
      <c r="O18" s="194"/>
      <c r="P18" s="194"/>
      <c r="Q18" s="194"/>
      <c r="R18" s="194"/>
      <c r="S18" s="194"/>
      <c r="T18" s="194"/>
      <c r="U18" s="239"/>
      <c r="V18" s="240"/>
      <c r="W18" s="240"/>
      <c r="X18" s="240"/>
      <c r="Y18" s="240"/>
      <c r="Z18" s="240"/>
      <c r="AA18" s="240"/>
      <c r="AB18" s="240"/>
      <c r="AC18" s="240"/>
      <c r="AD18" s="240"/>
      <c r="AE18" s="240"/>
      <c r="AF18" s="240"/>
      <c r="AG18" s="240"/>
      <c r="AH18" s="240"/>
      <c r="AI18" s="240"/>
      <c r="AJ18" s="240"/>
      <c r="AK18" s="240"/>
      <c r="AL18" s="143"/>
      <c r="AM18" s="143"/>
      <c r="AN18" s="143"/>
      <c r="AO18" s="143"/>
      <c r="AP18" s="143"/>
      <c r="AQ18" s="143"/>
      <c r="AR18" s="143"/>
      <c r="AS18" s="143"/>
      <c r="AT18" s="143"/>
      <c r="AU18" s="143"/>
      <c r="AV18" s="143"/>
      <c r="AW18" s="143"/>
      <c r="AX18" s="143"/>
      <c r="AY18" s="143"/>
      <c r="AZ18" s="143"/>
      <c r="BA18" s="11"/>
      <c r="BB18" s="11"/>
      <c r="BC18" s="11"/>
      <c r="BD18" s="11"/>
      <c r="BE18" s="11"/>
      <c r="BF18" s="11"/>
      <c r="BG18" s="11"/>
      <c r="BH18" s="11"/>
      <c r="BI18" s="11"/>
      <c r="BJ18" s="11"/>
    </row>
    <row r="19" spans="1:62" ht="93" customHeight="1" x14ac:dyDescent="0.3">
      <c r="A19" s="11"/>
      <c r="B19" s="11"/>
      <c r="C19" s="11"/>
      <c r="D19" s="11"/>
      <c r="E19" s="11"/>
      <c r="F19" s="237"/>
      <c r="G19" s="11"/>
      <c r="H19" s="11"/>
      <c r="I19" s="143"/>
      <c r="J19" s="11"/>
      <c r="K19" s="11"/>
      <c r="L19" s="11"/>
      <c r="M19" s="11"/>
      <c r="N19" s="11"/>
      <c r="O19" s="194"/>
      <c r="P19" s="194"/>
      <c r="Q19" s="194"/>
      <c r="R19" s="194"/>
      <c r="S19" s="194"/>
      <c r="T19" s="194"/>
      <c r="U19" s="239"/>
      <c r="V19" s="240"/>
      <c r="W19" s="240"/>
      <c r="X19" s="240"/>
      <c r="Y19" s="240"/>
      <c r="Z19" s="240"/>
      <c r="AA19" s="240"/>
      <c r="AB19" s="240"/>
      <c r="AC19" s="240"/>
      <c r="AD19" s="240"/>
      <c r="AE19" s="240"/>
      <c r="AF19" s="240"/>
      <c r="AG19" s="240"/>
      <c r="AH19" s="240"/>
      <c r="AI19" s="240"/>
      <c r="AJ19" s="240"/>
      <c r="AK19" s="240"/>
      <c r="AL19" s="143"/>
      <c r="AM19" s="143"/>
      <c r="AN19" s="143"/>
      <c r="AO19" s="143"/>
      <c r="AP19" s="143"/>
      <c r="AQ19" s="143"/>
      <c r="AR19" s="143"/>
      <c r="AS19" s="143"/>
      <c r="AT19" s="143"/>
      <c r="AU19" s="143"/>
      <c r="AV19" s="143"/>
      <c r="AW19" s="143"/>
      <c r="AX19" s="143"/>
      <c r="AY19" s="143"/>
      <c r="AZ19" s="143"/>
      <c r="BA19" s="11"/>
      <c r="BB19" s="11"/>
      <c r="BC19" s="11"/>
      <c r="BD19" s="11"/>
      <c r="BE19" s="11"/>
      <c r="BF19" s="11"/>
      <c r="BG19" s="11"/>
      <c r="BH19" s="11"/>
      <c r="BI19" s="11"/>
      <c r="BJ19" s="11"/>
    </row>
    <row r="20" spans="1:62" ht="93" customHeight="1" x14ac:dyDescent="0.3">
      <c r="A20" s="11"/>
      <c r="B20" s="11"/>
      <c r="C20" s="11"/>
      <c r="D20" s="11"/>
      <c r="E20" s="11"/>
      <c r="F20" s="237"/>
      <c r="G20" s="11"/>
      <c r="H20" s="11"/>
      <c r="I20" s="143"/>
      <c r="J20" s="11"/>
      <c r="K20" s="11"/>
      <c r="L20" s="11"/>
      <c r="M20" s="11"/>
      <c r="N20" s="11"/>
      <c r="O20" s="194"/>
      <c r="P20" s="194"/>
      <c r="Q20" s="194"/>
      <c r="R20" s="194"/>
      <c r="S20" s="194"/>
      <c r="T20" s="194"/>
      <c r="U20" s="239"/>
      <c r="V20" s="240"/>
      <c r="W20" s="240"/>
      <c r="X20" s="240"/>
      <c r="Y20" s="240"/>
      <c r="Z20" s="240"/>
      <c r="AA20" s="240"/>
      <c r="AB20" s="240"/>
      <c r="AC20" s="240"/>
      <c r="AD20" s="240"/>
      <c r="AE20" s="240"/>
      <c r="AF20" s="240"/>
      <c r="AG20" s="240"/>
      <c r="AH20" s="240"/>
      <c r="AI20" s="240"/>
      <c r="AJ20" s="240"/>
      <c r="AK20" s="240"/>
      <c r="AL20" s="143"/>
      <c r="AM20" s="143"/>
      <c r="AN20" s="143"/>
      <c r="AO20" s="143"/>
      <c r="AP20" s="143"/>
      <c r="AQ20" s="143"/>
      <c r="AR20" s="143"/>
      <c r="AS20" s="143"/>
      <c r="AT20" s="143"/>
      <c r="AU20" s="143"/>
      <c r="AV20" s="143"/>
      <c r="AW20" s="143"/>
      <c r="AX20" s="143"/>
      <c r="AY20" s="143"/>
      <c r="AZ20" s="143"/>
      <c r="BA20" s="11"/>
      <c r="BB20" s="11"/>
      <c r="BC20" s="11"/>
      <c r="BD20" s="11"/>
      <c r="BE20" s="11"/>
      <c r="BF20" s="11"/>
      <c r="BG20" s="11"/>
      <c r="BH20" s="11"/>
      <c r="BI20" s="11"/>
      <c r="BJ20" s="11"/>
    </row>
    <row r="21" spans="1:62" ht="93" customHeight="1" x14ac:dyDescent="0.3">
      <c r="A21" s="11"/>
      <c r="B21" s="11"/>
      <c r="C21" s="11"/>
      <c r="D21" s="11"/>
      <c r="E21" s="11"/>
      <c r="F21" s="237"/>
      <c r="G21" s="11"/>
      <c r="H21" s="11"/>
      <c r="I21" s="143"/>
      <c r="J21" s="11"/>
      <c r="K21" s="11"/>
      <c r="L21" s="11"/>
      <c r="M21" s="11"/>
      <c r="N21" s="11"/>
      <c r="O21" s="194"/>
      <c r="P21" s="194"/>
      <c r="Q21" s="194"/>
      <c r="R21" s="194"/>
      <c r="S21" s="194"/>
      <c r="T21" s="194"/>
      <c r="U21" s="239"/>
      <c r="V21" s="240"/>
      <c r="W21" s="240"/>
      <c r="X21" s="240"/>
      <c r="Y21" s="240"/>
      <c r="Z21" s="240"/>
      <c r="AA21" s="240"/>
      <c r="AB21" s="240"/>
      <c r="AC21" s="240"/>
      <c r="AD21" s="240"/>
      <c r="AE21" s="240"/>
      <c r="AF21" s="240"/>
      <c r="AG21" s="240"/>
      <c r="AH21" s="240"/>
      <c r="AI21" s="240"/>
      <c r="AJ21" s="240"/>
      <c r="AK21" s="240"/>
      <c r="AL21" s="143"/>
      <c r="AM21" s="143"/>
      <c r="AN21" s="143"/>
      <c r="AO21" s="143"/>
      <c r="AP21" s="143"/>
      <c r="AQ21" s="143"/>
      <c r="AR21" s="143"/>
      <c r="AS21" s="143"/>
      <c r="AT21" s="143"/>
      <c r="AU21" s="143"/>
      <c r="AV21" s="143"/>
      <c r="AW21" s="143"/>
      <c r="AX21" s="143"/>
      <c r="AY21" s="143"/>
      <c r="AZ21" s="143"/>
      <c r="BA21" s="11"/>
      <c r="BB21" s="11"/>
      <c r="BC21" s="11"/>
      <c r="BD21" s="11"/>
      <c r="BE21" s="11"/>
      <c r="BF21" s="11"/>
      <c r="BG21" s="11"/>
      <c r="BH21" s="11"/>
      <c r="BI21" s="11"/>
      <c r="BJ21" s="11"/>
    </row>
    <row r="22" spans="1:62" ht="93" customHeight="1" x14ac:dyDescent="0.3">
      <c r="A22" s="11"/>
      <c r="B22" s="11"/>
      <c r="C22" s="11"/>
      <c r="D22" s="11"/>
      <c r="E22" s="11"/>
      <c r="F22" s="237"/>
      <c r="G22" s="11"/>
      <c r="H22" s="11"/>
      <c r="I22" s="143"/>
      <c r="J22" s="11"/>
      <c r="K22" s="11"/>
      <c r="L22" s="11"/>
      <c r="M22" s="11"/>
      <c r="N22" s="11"/>
      <c r="O22" s="194"/>
      <c r="P22" s="194"/>
      <c r="Q22" s="194"/>
      <c r="R22" s="194"/>
      <c r="S22" s="194"/>
      <c r="T22" s="194"/>
      <c r="U22" s="239"/>
      <c r="V22" s="240"/>
      <c r="W22" s="240"/>
      <c r="X22" s="240"/>
      <c r="Y22" s="240"/>
      <c r="Z22" s="240"/>
      <c r="AA22" s="240"/>
      <c r="AB22" s="240"/>
      <c r="AC22" s="240"/>
      <c r="AD22" s="240"/>
      <c r="AE22" s="240"/>
      <c r="AF22" s="240"/>
      <c r="AG22" s="240"/>
      <c r="AH22" s="240"/>
      <c r="AI22" s="240"/>
      <c r="AJ22" s="240"/>
      <c r="AK22" s="240"/>
      <c r="AL22" s="143"/>
      <c r="AM22" s="143"/>
      <c r="AN22" s="143"/>
      <c r="AO22" s="143"/>
      <c r="AP22" s="143"/>
      <c r="AQ22" s="143"/>
      <c r="AR22" s="143"/>
      <c r="AS22" s="143"/>
      <c r="AT22" s="143"/>
      <c r="AU22" s="143"/>
      <c r="AV22" s="143"/>
      <c r="AW22" s="143"/>
      <c r="AX22" s="143"/>
      <c r="AY22" s="143"/>
      <c r="AZ22" s="143"/>
      <c r="BA22" s="11"/>
      <c r="BB22" s="11"/>
      <c r="BC22" s="11"/>
      <c r="BD22" s="11"/>
      <c r="BE22" s="11"/>
      <c r="BF22" s="11"/>
      <c r="BG22" s="11"/>
      <c r="BH22" s="11"/>
      <c r="BI22" s="11"/>
      <c r="BJ22" s="11"/>
    </row>
    <row r="23" spans="1:62" ht="93" customHeight="1" x14ac:dyDescent="0.3">
      <c r="A23" s="11"/>
      <c r="B23" s="11"/>
      <c r="C23" s="11"/>
      <c r="D23" s="11"/>
      <c r="E23" s="11"/>
      <c r="F23" s="237"/>
      <c r="G23" s="11"/>
      <c r="H23" s="11"/>
      <c r="I23" s="143"/>
      <c r="J23" s="11"/>
      <c r="K23" s="11"/>
      <c r="L23" s="11"/>
      <c r="M23" s="11"/>
      <c r="N23" s="11"/>
      <c r="O23" s="194"/>
      <c r="P23" s="194"/>
      <c r="Q23" s="194"/>
      <c r="R23" s="194"/>
      <c r="S23" s="194"/>
      <c r="T23" s="194"/>
      <c r="U23" s="239"/>
      <c r="V23" s="240"/>
      <c r="W23" s="240"/>
      <c r="X23" s="240"/>
      <c r="Y23" s="240"/>
      <c r="Z23" s="240"/>
      <c r="AA23" s="240"/>
      <c r="AB23" s="240"/>
      <c r="AC23" s="240"/>
      <c r="AD23" s="240"/>
      <c r="AE23" s="240"/>
      <c r="AF23" s="240"/>
      <c r="AG23" s="240"/>
      <c r="AH23" s="240"/>
      <c r="AI23" s="240"/>
      <c r="AJ23" s="240"/>
      <c r="AK23" s="240"/>
      <c r="AL23" s="143"/>
      <c r="AM23" s="143"/>
      <c r="AN23" s="143"/>
      <c r="AO23" s="143"/>
      <c r="AP23" s="143"/>
      <c r="AQ23" s="143"/>
      <c r="AR23" s="143"/>
      <c r="AS23" s="143"/>
      <c r="AT23" s="143"/>
      <c r="AU23" s="143"/>
      <c r="AV23" s="143"/>
      <c r="AW23" s="143"/>
      <c r="AX23" s="143"/>
      <c r="AY23" s="143"/>
      <c r="AZ23" s="143"/>
      <c r="BA23" s="11"/>
      <c r="BB23" s="11"/>
      <c r="BC23" s="11"/>
      <c r="BD23" s="11"/>
      <c r="BE23" s="11"/>
      <c r="BF23" s="11"/>
      <c r="BG23" s="11"/>
      <c r="BH23" s="11"/>
      <c r="BI23" s="11"/>
      <c r="BJ23" s="11"/>
    </row>
    <row r="24" spans="1:62" ht="93" customHeight="1" x14ac:dyDescent="0.3">
      <c r="A24" s="11"/>
      <c r="B24" s="11"/>
      <c r="C24" s="11"/>
      <c r="D24" s="11"/>
      <c r="E24" s="11"/>
      <c r="F24" s="237"/>
      <c r="G24" s="11"/>
      <c r="H24" s="11"/>
      <c r="I24" s="143"/>
      <c r="J24" s="11"/>
      <c r="K24" s="11"/>
      <c r="L24" s="11"/>
      <c r="M24" s="11"/>
      <c r="N24" s="11"/>
      <c r="O24" s="194"/>
      <c r="P24" s="194"/>
      <c r="Q24" s="194"/>
      <c r="R24" s="194"/>
      <c r="S24" s="194"/>
      <c r="T24" s="194"/>
      <c r="U24" s="239"/>
      <c r="V24" s="240"/>
      <c r="W24" s="240"/>
      <c r="X24" s="240"/>
      <c r="Y24" s="240"/>
      <c r="Z24" s="240"/>
      <c r="AA24" s="240"/>
      <c r="AB24" s="240"/>
      <c r="AC24" s="240"/>
      <c r="AD24" s="240"/>
      <c r="AE24" s="240"/>
      <c r="AF24" s="240"/>
      <c r="AG24" s="240"/>
      <c r="AH24" s="240"/>
      <c r="AI24" s="240"/>
      <c r="AJ24" s="240"/>
      <c r="AK24" s="240"/>
      <c r="AL24" s="143"/>
      <c r="AM24" s="143"/>
      <c r="AN24" s="143"/>
      <c r="AO24" s="143"/>
      <c r="AP24" s="143"/>
      <c r="AQ24" s="143"/>
      <c r="AR24" s="143"/>
      <c r="AS24" s="143"/>
      <c r="AT24" s="143"/>
      <c r="AU24" s="143"/>
      <c r="AV24" s="143"/>
      <c r="AW24" s="143"/>
      <c r="AX24" s="143"/>
      <c r="AY24" s="143"/>
      <c r="AZ24" s="143"/>
      <c r="BA24" s="11"/>
      <c r="BB24" s="11"/>
      <c r="BC24" s="11"/>
      <c r="BD24" s="11"/>
      <c r="BE24" s="11"/>
      <c r="BF24" s="11"/>
      <c r="BG24" s="11"/>
      <c r="BH24" s="11"/>
      <c r="BI24" s="11"/>
      <c r="BJ24" s="11"/>
    </row>
    <row r="25" spans="1:62" ht="93" customHeight="1" x14ac:dyDescent="0.3">
      <c r="A25" s="11"/>
      <c r="B25" s="11"/>
      <c r="C25" s="11"/>
      <c r="D25" s="11"/>
      <c r="E25" s="11"/>
      <c r="F25" s="237"/>
      <c r="G25" s="11"/>
      <c r="H25" s="11"/>
      <c r="I25" s="143"/>
      <c r="J25" s="11"/>
      <c r="K25" s="11"/>
      <c r="L25" s="11"/>
      <c r="M25" s="11"/>
      <c r="N25" s="11"/>
      <c r="O25" s="194"/>
      <c r="P25" s="194"/>
      <c r="Q25" s="194"/>
      <c r="R25" s="194"/>
      <c r="S25" s="194"/>
      <c r="T25" s="194"/>
      <c r="U25" s="239"/>
      <c r="V25" s="240"/>
      <c r="W25" s="240"/>
      <c r="X25" s="240"/>
      <c r="Y25" s="240"/>
      <c r="Z25" s="240"/>
      <c r="AA25" s="240"/>
      <c r="AB25" s="240"/>
      <c r="AC25" s="240"/>
      <c r="AD25" s="240"/>
      <c r="AE25" s="240"/>
      <c r="AF25" s="240"/>
      <c r="AG25" s="240"/>
      <c r="AH25" s="240"/>
      <c r="AI25" s="240"/>
      <c r="AJ25" s="240"/>
      <c r="AK25" s="240"/>
      <c r="AL25" s="143"/>
      <c r="AM25" s="143"/>
      <c r="AN25" s="143"/>
      <c r="AO25" s="143"/>
      <c r="AP25" s="143"/>
      <c r="AQ25" s="143"/>
      <c r="AR25" s="143"/>
      <c r="AS25" s="143"/>
      <c r="AT25" s="143"/>
      <c r="AU25" s="143"/>
      <c r="AV25" s="143"/>
      <c r="AW25" s="143"/>
      <c r="AX25" s="143"/>
      <c r="AY25" s="143"/>
      <c r="AZ25" s="143"/>
      <c r="BA25" s="11"/>
      <c r="BB25" s="11"/>
      <c r="BC25" s="11"/>
      <c r="BD25" s="11"/>
      <c r="BE25" s="11"/>
      <c r="BF25" s="11"/>
      <c r="BG25" s="11"/>
      <c r="BH25" s="11"/>
      <c r="BI25" s="11"/>
      <c r="BJ25" s="11"/>
    </row>
    <row r="26" spans="1:62" ht="93" customHeight="1" x14ac:dyDescent="0.3">
      <c r="A26" s="11"/>
      <c r="B26" s="11"/>
      <c r="C26" s="11"/>
      <c r="D26" s="11"/>
      <c r="E26" s="11"/>
      <c r="F26" s="237"/>
      <c r="G26" s="11"/>
      <c r="H26" s="11"/>
      <c r="I26" s="143"/>
      <c r="J26" s="11"/>
      <c r="K26" s="11"/>
      <c r="L26" s="11"/>
      <c r="M26" s="11"/>
      <c r="N26" s="11"/>
      <c r="O26" s="194"/>
      <c r="P26" s="194"/>
      <c r="Q26" s="194"/>
      <c r="R26" s="194"/>
      <c r="S26" s="194"/>
      <c r="T26" s="194"/>
      <c r="U26" s="239"/>
      <c r="V26" s="240"/>
      <c r="W26" s="240"/>
      <c r="X26" s="240"/>
      <c r="Y26" s="240"/>
      <c r="Z26" s="240"/>
      <c r="AA26" s="240"/>
      <c r="AB26" s="240"/>
      <c r="AC26" s="240"/>
      <c r="AD26" s="240"/>
      <c r="AE26" s="240"/>
      <c r="AF26" s="240"/>
      <c r="AG26" s="240"/>
      <c r="AH26" s="240"/>
      <c r="AI26" s="240"/>
      <c r="AJ26" s="240"/>
      <c r="AK26" s="240"/>
      <c r="AL26" s="143"/>
      <c r="AM26" s="143"/>
      <c r="AN26" s="143"/>
      <c r="AO26" s="143"/>
      <c r="AP26" s="143"/>
      <c r="AQ26" s="143"/>
      <c r="AR26" s="143"/>
      <c r="AS26" s="143"/>
      <c r="AT26" s="143"/>
      <c r="AU26" s="143"/>
      <c r="AV26" s="143"/>
      <c r="AW26" s="143"/>
      <c r="AX26" s="143"/>
      <c r="AY26" s="143"/>
      <c r="AZ26" s="143"/>
      <c r="BA26" s="11"/>
      <c r="BB26" s="11"/>
      <c r="BC26" s="11"/>
      <c r="BD26" s="11"/>
      <c r="BE26" s="11"/>
      <c r="BF26" s="11"/>
      <c r="BG26" s="11"/>
      <c r="BH26" s="11"/>
      <c r="BI26" s="11"/>
      <c r="BJ26" s="11"/>
    </row>
    <row r="27" spans="1:62" ht="93" customHeight="1" x14ac:dyDescent="0.3">
      <c r="A27" s="11"/>
      <c r="B27" s="11"/>
      <c r="C27" s="11"/>
      <c r="D27" s="11"/>
      <c r="E27" s="11"/>
      <c r="F27" s="237"/>
      <c r="G27" s="11"/>
      <c r="H27" s="11"/>
      <c r="I27" s="143"/>
      <c r="J27" s="11"/>
      <c r="K27" s="11"/>
      <c r="L27" s="11"/>
      <c r="M27" s="11"/>
      <c r="N27" s="11"/>
      <c r="O27" s="194"/>
      <c r="P27" s="194"/>
      <c r="Q27" s="194"/>
      <c r="R27" s="194"/>
      <c r="S27" s="194"/>
      <c r="T27" s="194"/>
      <c r="U27" s="239"/>
      <c r="V27" s="240"/>
      <c r="W27" s="240"/>
      <c r="X27" s="240"/>
      <c r="Y27" s="240"/>
      <c r="Z27" s="240"/>
      <c r="AA27" s="240"/>
      <c r="AB27" s="240"/>
      <c r="AC27" s="240"/>
      <c r="AD27" s="240"/>
      <c r="AE27" s="240"/>
      <c r="AF27" s="240"/>
      <c r="AG27" s="240"/>
      <c r="AH27" s="240"/>
      <c r="AI27" s="240"/>
      <c r="AJ27" s="240"/>
      <c r="AK27" s="240"/>
      <c r="AL27" s="143"/>
      <c r="AM27" s="143"/>
      <c r="AN27" s="143"/>
      <c r="AO27" s="143"/>
      <c r="AP27" s="143"/>
      <c r="AQ27" s="143"/>
      <c r="AR27" s="143"/>
      <c r="AS27" s="143"/>
      <c r="AT27" s="143"/>
      <c r="AU27" s="143"/>
      <c r="AV27" s="143"/>
      <c r="AW27" s="143"/>
      <c r="AX27" s="143"/>
      <c r="AY27" s="143"/>
      <c r="AZ27" s="143"/>
      <c r="BA27" s="11"/>
      <c r="BB27" s="11"/>
      <c r="BC27" s="11"/>
      <c r="BD27" s="11"/>
      <c r="BE27" s="11"/>
      <c r="BF27" s="11"/>
      <c r="BG27" s="11"/>
      <c r="BH27" s="11"/>
      <c r="BI27" s="11"/>
      <c r="BJ27" s="11"/>
    </row>
    <row r="28" spans="1:62" ht="93" customHeight="1" x14ac:dyDescent="0.3">
      <c r="A28" s="11"/>
      <c r="B28" s="11"/>
      <c r="C28" s="11"/>
      <c r="D28" s="11"/>
      <c r="E28" s="11"/>
      <c r="F28" s="237"/>
      <c r="G28" s="11"/>
      <c r="H28" s="11"/>
      <c r="I28" s="143"/>
      <c r="J28" s="11"/>
      <c r="K28" s="11"/>
      <c r="L28" s="11"/>
      <c r="M28" s="11"/>
      <c r="N28" s="11"/>
      <c r="O28" s="194"/>
      <c r="P28" s="194"/>
      <c r="Q28" s="194"/>
      <c r="R28" s="194"/>
      <c r="S28" s="194"/>
      <c r="T28" s="194"/>
      <c r="U28" s="239"/>
      <c r="V28" s="240"/>
      <c r="W28" s="240"/>
      <c r="X28" s="240"/>
      <c r="Y28" s="240"/>
      <c r="Z28" s="240"/>
      <c r="AA28" s="240"/>
      <c r="AB28" s="240"/>
      <c r="AC28" s="240"/>
      <c r="AD28" s="240"/>
      <c r="AE28" s="240"/>
      <c r="AF28" s="240"/>
      <c r="AG28" s="240"/>
      <c r="AH28" s="240"/>
      <c r="AI28" s="240"/>
      <c r="AJ28" s="240"/>
      <c r="AK28" s="240"/>
      <c r="AL28" s="143"/>
      <c r="AM28" s="143"/>
      <c r="AN28" s="143"/>
      <c r="AO28" s="143"/>
      <c r="AP28" s="143"/>
      <c r="AQ28" s="143"/>
      <c r="AR28" s="143"/>
      <c r="AS28" s="143"/>
      <c r="AT28" s="143"/>
      <c r="AU28" s="143"/>
      <c r="AV28" s="143"/>
      <c r="AW28" s="143"/>
      <c r="AX28" s="143"/>
      <c r="AY28" s="143"/>
      <c r="AZ28" s="143"/>
      <c r="BA28" s="11"/>
      <c r="BB28" s="11"/>
      <c r="BC28" s="11"/>
      <c r="BD28" s="11"/>
      <c r="BE28" s="11"/>
      <c r="BF28" s="11"/>
      <c r="BG28" s="11"/>
      <c r="BH28" s="11"/>
      <c r="BI28" s="11"/>
      <c r="BJ28" s="11"/>
    </row>
    <row r="29" spans="1:62" ht="93" customHeight="1" x14ac:dyDescent="0.3">
      <c r="A29" s="11"/>
      <c r="B29" s="11"/>
      <c r="C29" s="11"/>
      <c r="D29" s="11"/>
      <c r="E29" s="11"/>
      <c r="F29" s="237"/>
      <c r="G29" s="11"/>
      <c r="H29" s="11"/>
      <c r="I29" s="143"/>
      <c r="J29" s="11"/>
      <c r="K29" s="11"/>
      <c r="L29" s="11"/>
      <c r="M29" s="11"/>
      <c r="N29" s="11"/>
      <c r="O29" s="194"/>
      <c r="P29" s="194"/>
      <c r="Q29" s="194"/>
      <c r="R29" s="194"/>
      <c r="S29" s="194"/>
      <c r="T29" s="194"/>
      <c r="U29" s="239"/>
      <c r="V29" s="240"/>
      <c r="W29" s="240"/>
      <c r="X29" s="240"/>
      <c r="Y29" s="240"/>
      <c r="Z29" s="240"/>
      <c r="AA29" s="240"/>
      <c r="AB29" s="240"/>
      <c r="AC29" s="240"/>
      <c r="AD29" s="240"/>
      <c r="AE29" s="240"/>
      <c r="AF29" s="240"/>
      <c r="AG29" s="240"/>
      <c r="AH29" s="240"/>
      <c r="AI29" s="240"/>
      <c r="AJ29" s="240"/>
      <c r="AK29" s="240"/>
      <c r="AL29" s="143"/>
      <c r="AM29" s="143"/>
      <c r="AN29" s="143"/>
      <c r="AO29" s="143"/>
      <c r="AP29" s="143"/>
      <c r="AQ29" s="143"/>
      <c r="AR29" s="143"/>
      <c r="AS29" s="143"/>
      <c r="AT29" s="143"/>
      <c r="AU29" s="143"/>
      <c r="AV29" s="143"/>
      <c r="AW29" s="143"/>
      <c r="AX29" s="143"/>
      <c r="AY29" s="143"/>
      <c r="AZ29" s="143"/>
      <c r="BA29" s="11"/>
      <c r="BB29" s="11"/>
      <c r="BC29" s="11"/>
      <c r="BD29" s="11"/>
      <c r="BE29" s="11"/>
      <c r="BF29" s="11"/>
      <c r="BG29" s="11"/>
      <c r="BH29" s="11"/>
      <c r="BI29" s="11"/>
      <c r="BJ29" s="11"/>
    </row>
    <row r="30" spans="1:62" ht="93" customHeight="1" x14ac:dyDescent="0.3">
      <c r="A30" s="11"/>
      <c r="B30" s="11"/>
      <c r="C30" s="11"/>
      <c r="D30" s="11"/>
      <c r="E30" s="11"/>
      <c r="F30" s="237"/>
      <c r="G30" s="11"/>
      <c r="H30" s="11"/>
      <c r="I30" s="143"/>
      <c r="J30" s="11"/>
      <c r="K30" s="11"/>
      <c r="L30" s="11"/>
      <c r="M30" s="11"/>
      <c r="N30" s="11"/>
      <c r="O30" s="194"/>
      <c r="P30" s="194"/>
      <c r="Q30" s="194"/>
      <c r="R30" s="194"/>
      <c r="S30" s="194"/>
      <c r="T30" s="194"/>
      <c r="U30" s="239"/>
      <c r="V30" s="240"/>
      <c r="W30" s="240"/>
      <c r="X30" s="240"/>
      <c r="Y30" s="240"/>
      <c r="Z30" s="240"/>
      <c r="AA30" s="240"/>
      <c r="AB30" s="240"/>
      <c r="AC30" s="240"/>
      <c r="AD30" s="240"/>
      <c r="AE30" s="240"/>
      <c r="AF30" s="240"/>
      <c r="AG30" s="240"/>
      <c r="AH30" s="240"/>
      <c r="AI30" s="240"/>
      <c r="AJ30" s="240"/>
      <c r="AK30" s="240"/>
      <c r="AL30" s="143"/>
      <c r="AM30" s="143"/>
      <c r="AN30" s="143"/>
      <c r="AO30" s="143"/>
      <c r="AP30" s="143"/>
      <c r="AQ30" s="143"/>
      <c r="AR30" s="143"/>
      <c r="AS30" s="143"/>
      <c r="AT30" s="143"/>
      <c r="AU30" s="143"/>
      <c r="AV30" s="143"/>
      <c r="AW30" s="143"/>
      <c r="AX30" s="143"/>
      <c r="AY30" s="143"/>
      <c r="AZ30" s="143"/>
      <c r="BA30" s="11"/>
      <c r="BB30" s="11"/>
      <c r="BC30" s="11"/>
      <c r="BD30" s="11"/>
      <c r="BE30" s="11"/>
      <c r="BF30" s="11"/>
      <c r="BG30" s="11"/>
      <c r="BH30" s="11"/>
      <c r="BI30" s="11"/>
      <c r="BJ30" s="11"/>
    </row>
    <row r="31" spans="1:62" ht="93" customHeight="1" x14ac:dyDescent="0.3">
      <c r="A31" s="11"/>
      <c r="B31" s="11"/>
      <c r="C31" s="11"/>
      <c r="D31" s="11"/>
      <c r="E31" s="11"/>
      <c r="F31" s="237"/>
      <c r="G31" s="11"/>
      <c r="H31" s="11"/>
      <c r="I31" s="143"/>
      <c r="J31" s="11"/>
      <c r="K31" s="11"/>
      <c r="L31" s="11"/>
      <c r="M31" s="11"/>
      <c r="N31" s="11"/>
      <c r="O31" s="194"/>
      <c r="P31" s="194"/>
      <c r="Q31" s="194"/>
      <c r="R31" s="194"/>
      <c r="S31" s="194"/>
      <c r="T31" s="194"/>
      <c r="U31" s="239"/>
      <c r="V31" s="240"/>
      <c r="W31" s="240"/>
      <c r="X31" s="240"/>
      <c r="Y31" s="240"/>
      <c r="Z31" s="240"/>
      <c r="AA31" s="240"/>
      <c r="AB31" s="240"/>
      <c r="AC31" s="240"/>
      <c r="AD31" s="240"/>
      <c r="AE31" s="240"/>
      <c r="AF31" s="240"/>
      <c r="AG31" s="240"/>
      <c r="AH31" s="240"/>
      <c r="AI31" s="240"/>
      <c r="AJ31" s="240"/>
      <c r="AK31" s="240"/>
      <c r="AL31" s="143"/>
      <c r="AM31" s="143"/>
      <c r="AN31" s="143"/>
      <c r="AO31" s="143"/>
      <c r="AP31" s="143"/>
      <c r="AQ31" s="143"/>
      <c r="AR31" s="143"/>
      <c r="AS31" s="143"/>
      <c r="AT31" s="143"/>
      <c r="AU31" s="143"/>
      <c r="AV31" s="143"/>
      <c r="AW31" s="143"/>
      <c r="AX31" s="143"/>
      <c r="AY31" s="143"/>
      <c r="AZ31" s="143"/>
      <c r="BA31" s="11"/>
      <c r="BB31" s="11"/>
      <c r="BC31" s="11"/>
      <c r="BD31" s="11"/>
      <c r="BE31" s="11"/>
      <c r="BF31" s="11"/>
      <c r="BG31" s="11"/>
      <c r="BH31" s="11"/>
      <c r="BI31" s="11"/>
      <c r="BJ31" s="11"/>
    </row>
    <row r="32" spans="1:62" ht="93" customHeight="1" x14ac:dyDescent="0.3">
      <c r="A32" s="11"/>
      <c r="B32" s="11"/>
      <c r="C32" s="11"/>
      <c r="D32" s="11"/>
      <c r="E32" s="11"/>
      <c r="F32" s="237"/>
      <c r="G32" s="11"/>
      <c r="H32" s="11"/>
      <c r="I32" s="143"/>
      <c r="J32" s="11"/>
      <c r="K32" s="11"/>
      <c r="L32" s="11"/>
      <c r="M32" s="11"/>
      <c r="N32" s="11"/>
      <c r="O32" s="194"/>
      <c r="P32" s="194"/>
      <c r="Q32" s="194"/>
      <c r="R32" s="194"/>
      <c r="S32" s="194"/>
      <c r="T32" s="194"/>
      <c r="U32" s="239"/>
      <c r="V32" s="240"/>
      <c r="W32" s="240"/>
      <c r="X32" s="240"/>
      <c r="Y32" s="240"/>
      <c r="Z32" s="240"/>
      <c r="AA32" s="240"/>
      <c r="AB32" s="240"/>
      <c r="AC32" s="240"/>
      <c r="AD32" s="240"/>
      <c r="AE32" s="240"/>
      <c r="AF32" s="240"/>
      <c r="AG32" s="240"/>
      <c r="AH32" s="240"/>
      <c r="AI32" s="240"/>
      <c r="AJ32" s="240"/>
      <c r="AK32" s="240"/>
      <c r="AL32" s="143"/>
      <c r="AM32" s="143"/>
      <c r="AN32" s="143"/>
      <c r="AO32" s="143"/>
      <c r="AP32" s="143"/>
      <c r="AQ32" s="143"/>
      <c r="AR32" s="143"/>
      <c r="AS32" s="143"/>
      <c r="AT32" s="143"/>
      <c r="AU32" s="143"/>
      <c r="AV32" s="143"/>
      <c r="AW32" s="143"/>
      <c r="AX32" s="143"/>
      <c r="AY32" s="143"/>
      <c r="AZ32" s="143"/>
      <c r="BA32" s="11"/>
      <c r="BB32" s="11"/>
      <c r="BC32" s="11"/>
      <c r="BD32" s="11"/>
      <c r="BE32" s="11"/>
      <c r="BF32" s="11"/>
      <c r="BG32" s="11"/>
      <c r="BH32" s="11"/>
      <c r="BI32" s="11"/>
      <c r="BJ32" s="11"/>
    </row>
    <row r="33" spans="1:62" ht="93" customHeight="1" x14ac:dyDescent="0.3">
      <c r="A33" s="11"/>
      <c r="B33" s="11"/>
      <c r="C33" s="11"/>
      <c r="D33" s="11"/>
      <c r="E33" s="11"/>
      <c r="F33" s="237"/>
      <c r="G33" s="11"/>
      <c r="H33" s="11"/>
      <c r="I33" s="143"/>
      <c r="J33" s="11"/>
      <c r="K33" s="11"/>
      <c r="L33" s="11"/>
      <c r="M33" s="11"/>
      <c r="N33" s="11"/>
      <c r="O33" s="194"/>
      <c r="P33" s="194"/>
      <c r="Q33" s="194"/>
      <c r="R33" s="194"/>
      <c r="S33" s="194"/>
      <c r="T33" s="194"/>
      <c r="U33" s="239"/>
      <c r="V33" s="240"/>
      <c r="W33" s="240"/>
      <c r="X33" s="240"/>
      <c r="Y33" s="240"/>
      <c r="Z33" s="240"/>
      <c r="AA33" s="240"/>
      <c r="AB33" s="240"/>
      <c r="AC33" s="240"/>
      <c r="AD33" s="240"/>
      <c r="AE33" s="240"/>
      <c r="AF33" s="240"/>
      <c r="AG33" s="240"/>
      <c r="AH33" s="240"/>
      <c r="AI33" s="240"/>
      <c r="AJ33" s="240"/>
      <c r="AK33" s="240"/>
      <c r="AL33" s="143"/>
      <c r="AM33" s="143"/>
      <c r="AN33" s="143"/>
      <c r="AO33" s="143"/>
      <c r="AP33" s="143"/>
      <c r="AQ33" s="143"/>
      <c r="AR33" s="143"/>
      <c r="AS33" s="143"/>
      <c r="AT33" s="143"/>
      <c r="AU33" s="143"/>
      <c r="AV33" s="143"/>
      <c r="AW33" s="143"/>
      <c r="AX33" s="143"/>
      <c r="AY33" s="143"/>
      <c r="AZ33" s="143"/>
      <c r="BA33" s="11"/>
      <c r="BB33" s="11"/>
      <c r="BC33" s="11"/>
      <c r="BD33" s="11"/>
      <c r="BE33" s="11"/>
      <c r="BF33" s="11"/>
      <c r="BG33" s="11"/>
      <c r="BH33" s="11"/>
      <c r="BI33" s="11"/>
      <c r="BJ33" s="11"/>
    </row>
    <row r="34" spans="1:62" ht="93" customHeight="1" x14ac:dyDescent="0.3">
      <c r="A34" s="11"/>
      <c r="B34" s="11"/>
      <c r="C34" s="11"/>
      <c r="D34" s="11"/>
      <c r="E34" s="11"/>
      <c r="F34" s="237"/>
      <c r="G34" s="11"/>
      <c r="H34" s="11"/>
      <c r="I34" s="143"/>
      <c r="J34" s="11"/>
      <c r="K34" s="11"/>
      <c r="L34" s="11"/>
      <c r="M34" s="11"/>
      <c r="N34" s="11"/>
      <c r="O34" s="194"/>
      <c r="P34" s="194"/>
      <c r="Q34" s="194"/>
      <c r="R34" s="194"/>
      <c r="S34" s="194"/>
      <c r="T34" s="194"/>
      <c r="U34" s="239"/>
      <c r="V34" s="240"/>
      <c r="W34" s="240"/>
      <c r="X34" s="240"/>
      <c r="Y34" s="240"/>
      <c r="Z34" s="240"/>
      <c r="AA34" s="240"/>
      <c r="AB34" s="240"/>
      <c r="AC34" s="240"/>
      <c r="AD34" s="240"/>
      <c r="AE34" s="240"/>
      <c r="AF34" s="240"/>
      <c r="AG34" s="240"/>
      <c r="AH34" s="240"/>
      <c r="AI34" s="240"/>
      <c r="AJ34" s="240"/>
      <c r="AK34" s="240"/>
      <c r="AL34" s="143"/>
      <c r="AM34" s="143"/>
      <c r="AN34" s="143"/>
      <c r="AO34" s="143"/>
      <c r="AP34" s="143"/>
      <c r="AQ34" s="143"/>
      <c r="AR34" s="143"/>
      <c r="AS34" s="143"/>
      <c r="AT34" s="143"/>
      <c r="AU34" s="143"/>
      <c r="AV34" s="143"/>
      <c r="AW34" s="143"/>
      <c r="AX34" s="143"/>
      <c r="AY34" s="143"/>
      <c r="AZ34" s="143"/>
      <c r="BA34" s="11"/>
      <c r="BB34" s="11"/>
      <c r="BC34" s="11"/>
      <c r="BD34" s="11"/>
      <c r="BE34" s="11"/>
      <c r="BF34" s="11"/>
      <c r="BG34" s="11"/>
      <c r="BH34" s="11"/>
      <c r="BI34" s="11"/>
      <c r="BJ34" s="11"/>
    </row>
    <row r="35" spans="1:62" ht="93" customHeight="1" x14ac:dyDescent="0.3">
      <c r="A35" s="11"/>
      <c r="B35" s="11"/>
      <c r="C35" s="11"/>
      <c r="D35" s="11"/>
      <c r="E35" s="11"/>
      <c r="F35" s="237"/>
      <c r="G35" s="11"/>
      <c r="H35" s="11"/>
      <c r="I35" s="143"/>
      <c r="J35" s="11"/>
      <c r="K35" s="11"/>
      <c r="L35" s="11"/>
      <c r="M35" s="11"/>
      <c r="N35" s="11"/>
      <c r="O35" s="194"/>
      <c r="P35" s="194"/>
      <c r="Q35" s="194"/>
      <c r="R35" s="194"/>
      <c r="S35" s="194"/>
      <c r="T35" s="194"/>
      <c r="U35" s="239"/>
      <c r="V35" s="240"/>
      <c r="W35" s="240"/>
      <c r="X35" s="240"/>
      <c r="Y35" s="240"/>
      <c r="Z35" s="240"/>
      <c r="AA35" s="240"/>
      <c r="AB35" s="240"/>
      <c r="AC35" s="240"/>
      <c r="AD35" s="240"/>
      <c r="AE35" s="240"/>
      <c r="AF35" s="240"/>
      <c r="AG35" s="240"/>
      <c r="AH35" s="240"/>
      <c r="AI35" s="240"/>
      <c r="AJ35" s="240"/>
      <c r="AK35" s="240"/>
      <c r="AL35" s="143"/>
      <c r="AM35" s="143"/>
      <c r="AN35" s="143"/>
      <c r="AO35" s="143"/>
      <c r="AP35" s="143"/>
      <c r="AQ35" s="143"/>
      <c r="AR35" s="143"/>
      <c r="AS35" s="143"/>
      <c r="AT35" s="143"/>
      <c r="AU35" s="143"/>
      <c r="AV35" s="143"/>
      <c r="AW35" s="143"/>
      <c r="AX35" s="143"/>
      <c r="AY35" s="143"/>
      <c r="AZ35" s="143"/>
      <c r="BA35" s="11"/>
      <c r="BB35" s="11"/>
      <c r="BC35" s="11"/>
      <c r="BD35" s="11"/>
      <c r="BE35" s="11"/>
      <c r="BF35" s="11"/>
      <c r="BG35" s="11"/>
      <c r="BH35" s="11"/>
      <c r="BI35" s="11"/>
      <c r="BJ35" s="11"/>
    </row>
    <row r="36" spans="1:62" ht="93" customHeight="1" x14ac:dyDescent="0.3">
      <c r="A36" s="11"/>
      <c r="B36" s="11"/>
      <c r="C36" s="11"/>
      <c r="D36" s="11"/>
      <c r="E36" s="11"/>
      <c r="F36" s="237"/>
      <c r="G36" s="11"/>
      <c r="H36" s="11"/>
      <c r="I36" s="143"/>
      <c r="J36" s="11"/>
      <c r="K36" s="11"/>
      <c r="L36" s="11"/>
      <c r="M36" s="11"/>
      <c r="N36" s="11"/>
      <c r="O36" s="194"/>
      <c r="P36" s="194"/>
      <c r="Q36" s="194"/>
      <c r="R36" s="194"/>
      <c r="S36" s="194"/>
      <c r="T36" s="194"/>
      <c r="U36" s="239"/>
      <c r="V36" s="240"/>
      <c r="W36" s="240"/>
      <c r="X36" s="240"/>
      <c r="Y36" s="240"/>
      <c r="Z36" s="240"/>
      <c r="AA36" s="240"/>
      <c r="AB36" s="240"/>
      <c r="AC36" s="240"/>
      <c r="AD36" s="240"/>
      <c r="AE36" s="240"/>
      <c r="AF36" s="240"/>
      <c r="AG36" s="240"/>
      <c r="AH36" s="240"/>
      <c r="AI36" s="240"/>
      <c r="AJ36" s="240"/>
      <c r="AK36" s="240"/>
      <c r="AL36" s="143"/>
      <c r="AM36" s="143"/>
      <c r="AN36" s="143"/>
      <c r="AO36" s="143"/>
      <c r="AP36" s="143"/>
      <c r="AQ36" s="143"/>
      <c r="AR36" s="143"/>
      <c r="AS36" s="143"/>
      <c r="AT36" s="143"/>
      <c r="AU36" s="143"/>
      <c r="AV36" s="143"/>
      <c r="AW36" s="143"/>
      <c r="AX36" s="143"/>
      <c r="AY36" s="143"/>
      <c r="AZ36" s="143"/>
      <c r="BA36" s="11"/>
      <c r="BB36" s="11"/>
      <c r="BC36" s="11"/>
      <c r="BD36" s="11"/>
      <c r="BE36" s="11"/>
      <c r="BF36" s="11"/>
      <c r="BG36" s="11"/>
      <c r="BH36" s="11"/>
      <c r="BI36" s="11"/>
      <c r="BJ36" s="11"/>
    </row>
    <row r="37" spans="1:62" ht="93" customHeight="1" x14ac:dyDescent="0.3">
      <c r="A37" s="11"/>
      <c r="B37" s="11"/>
      <c r="C37" s="11"/>
      <c r="D37" s="11"/>
      <c r="E37" s="11"/>
      <c r="F37" s="237"/>
      <c r="G37" s="11"/>
      <c r="H37" s="11"/>
      <c r="I37" s="143"/>
      <c r="J37" s="11"/>
      <c r="K37" s="11"/>
      <c r="L37" s="11"/>
      <c r="M37" s="11"/>
      <c r="N37" s="11"/>
      <c r="O37" s="194"/>
      <c r="P37" s="194"/>
      <c r="Q37" s="194"/>
      <c r="R37" s="194"/>
      <c r="S37" s="194"/>
      <c r="T37" s="194"/>
      <c r="U37" s="239"/>
      <c r="V37" s="240"/>
      <c r="W37" s="240"/>
      <c r="X37" s="240"/>
      <c r="Y37" s="240"/>
      <c r="Z37" s="240"/>
      <c r="AA37" s="240"/>
      <c r="AB37" s="240"/>
      <c r="AC37" s="240"/>
      <c r="AD37" s="240"/>
      <c r="AE37" s="240"/>
      <c r="AF37" s="240"/>
      <c r="AG37" s="240"/>
      <c r="AH37" s="240"/>
      <c r="AI37" s="240"/>
      <c r="AJ37" s="240"/>
      <c r="AK37" s="240"/>
      <c r="AL37" s="143"/>
      <c r="AM37" s="143"/>
      <c r="AN37" s="143"/>
      <c r="AO37" s="143"/>
      <c r="AP37" s="143"/>
      <c r="AQ37" s="143"/>
      <c r="AR37" s="143"/>
      <c r="AS37" s="143"/>
      <c r="AT37" s="143"/>
      <c r="AU37" s="143"/>
      <c r="AV37" s="143"/>
      <c r="AW37" s="143"/>
      <c r="AX37" s="143"/>
      <c r="AY37" s="143"/>
      <c r="AZ37" s="143"/>
      <c r="BA37" s="11"/>
      <c r="BB37" s="11"/>
      <c r="BC37" s="11"/>
      <c r="BD37" s="11"/>
      <c r="BE37" s="11"/>
      <c r="BF37" s="11"/>
      <c r="BG37" s="11"/>
      <c r="BH37" s="11"/>
      <c r="BI37" s="11"/>
      <c r="BJ37" s="11"/>
    </row>
    <row r="38" spans="1:62" ht="93" customHeight="1" x14ac:dyDescent="0.3">
      <c r="A38" s="11"/>
      <c r="B38" s="11"/>
      <c r="C38" s="11"/>
      <c r="D38" s="11"/>
      <c r="E38" s="11"/>
      <c r="F38" s="237"/>
      <c r="G38" s="11"/>
      <c r="H38" s="11"/>
      <c r="I38" s="143"/>
      <c r="J38" s="11"/>
      <c r="K38" s="11"/>
      <c r="L38" s="11"/>
      <c r="M38" s="11"/>
      <c r="N38" s="11"/>
      <c r="O38" s="194"/>
      <c r="P38" s="194"/>
      <c r="Q38" s="194"/>
      <c r="R38" s="194"/>
      <c r="S38" s="194"/>
      <c r="T38" s="194"/>
      <c r="U38" s="239"/>
      <c r="V38" s="240"/>
      <c r="W38" s="240"/>
      <c r="X38" s="240"/>
      <c r="Y38" s="240"/>
      <c r="Z38" s="240"/>
      <c r="AA38" s="240"/>
      <c r="AB38" s="240"/>
      <c r="AC38" s="240"/>
      <c r="AD38" s="240"/>
      <c r="AE38" s="240"/>
      <c r="AF38" s="240"/>
      <c r="AG38" s="240"/>
      <c r="AH38" s="240"/>
      <c r="AI38" s="240"/>
      <c r="AJ38" s="240"/>
      <c r="AK38" s="240"/>
      <c r="AL38" s="143"/>
      <c r="AM38" s="143"/>
      <c r="AN38" s="143"/>
      <c r="AO38" s="143"/>
      <c r="AP38" s="143"/>
      <c r="AQ38" s="143"/>
      <c r="AR38" s="143"/>
      <c r="AS38" s="143"/>
      <c r="AT38" s="143"/>
      <c r="AU38" s="143"/>
      <c r="AV38" s="143"/>
      <c r="AW38" s="143"/>
      <c r="AX38" s="143"/>
      <c r="AY38" s="143"/>
      <c r="AZ38" s="143"/>
      <c r="BA38" s="11"/>
      <c r="BB38" s="11"/>
      <c r="BC38" s="11"/>
      <c r="BD38" s="11"/>
      <c r="BE38" s="11"/>
      <c r="BF38" s="11"/>
      <c r="BG38" s="11"/>
      <c r="BH38" s="11"/>
      <c r="BI38" s="11"/>
      <c r="BJ38" s="11"/>
    </row>
    <row r="39" spans="1:62" ht="93" customHeight="1" x14ac:dyDescent="0.3">
      <c r="A39" s="11"/>
      <c r="B39" s="11"/>
      <c r="C39" s="11"/>
      <c r="D39" s="11"/>
      <c r="E39" s="11"/>
      <c r="F39" s="237"/>
      <c r="G39" s="11"/>
      <c r="H39" s="11"/>
      <c r="I39" s="143"/>
      <c r="J39" s="11"/>
      <c r="K39" s="11"/>
      <c r="L39" s="11"/>
      <c r="M39" s="11"/>
      <c r="N39" s="11"/>
      <c r="O39" s="194"/>
      <c r="P39" s="194"/>
      <c r="Q39" s="194"/>
      <c r="R39" s="194"/>
      <c r="S39" s="194"/>
      <c r="T39" s="194"/>
      <c r="U39" s="239"/>
      <c r="V39" s="240"/>
      <c r="W39" s="240"/>
      <c r="X39" s="240"/>
      <c r="Y39" s="240"/>
      <c r="Z39" s="240"/>
      <c r="AA39" s="240"/>
      <c r="AB39" s="240"/>
      <c r="AC39" s="240"/>
      <c r="AD39" s="240"/>
      <c r="AE39" s="240"/>
      <c r="AF39" s="240"/>
      <c r="AG39" s="240"/>
      <c r="AH39" s="240"/>
      <c r="AI39" s="240"/>
      <c r="AJ39" s="240"/>
      <c r="AK39" s="240"/>
      <c r="AL39" s="143"/>
      <c r="AM39" s="143"/>
      <c r="AN39" s="143"/>
      <c r="AO39" s="143"/>
      <c r="AP39" s="143"/>
      <c r="AQ39" s="143"/>
      <c r="AR39" s="143"/>
      <c r="AS39" s="143"/>
      <c r="AT39" s="143"/>
      <c r="AU39" s="143"/>
      <c r="AV39" s="143"/>
      <c r="AW39" s="143"/>
      <c r="AX39" s="143"/>
      <c r="AY39" s="143"/>
      <c r="AZ39" s="143"/>
      <c r="BA39" s="11"/>
      <c r="BB39" s="11"/>
      <c r="BC39" s="11"/>
      <c r="BD39" s="11"/>
      <c r="BE39" s="11"/>
      <c r="BF39" s="11"/>
      <c r="BG39" s="11"/>
      <c r="BH39" s="11"/>
      <c r="BI39" s="11"/>
      <c r="BJ39" s="11"/>
    </row>
    <row r="40" spans="1:62" ht="93" customHeight="1" x14ac:dyDescent="0.3">
      <c r="A40" s="11"/>
      <c r="B40" s="11"/>
      <c r="C40" s="11"/>
      <c r="D40" s="11"/>
      <c r="E40" s="11"/>
      <c r="F40" s="237"/>
      <c r="G40" s="11"/>
      <c r="H40" s="11"/>
      <c r="I40" s="143"/>
      <c r="J40" s="11"/>
      <c r="K40" s="11"/>
      <c r="L40" s="11"/>
      <c r="M40" s="11"/>
      <c r="N40" s="11"/>
      <c r="O40" s="194"/>
      <c r="P40" s="194"/>
      <c r="Q40" s="194"/>
      <c r="R40" s="194"/>
      <c r="S40" s="194"/>
      <c r="T40" s="194"/>
      <c r="U40" s="239"/>
      <c r="V40" s="240"/>
      <c r="W40" s="240"/>
      <c r="X40" s="240"/>
      <c r="Y40" s="240"/>
      <c r="Z40" s="240"/>
      <c r="AA40" s="240"/>
      <c r="AB40" s="240"/>
      <c r="AC40" s="240"/>
      <c r="AD40" s="240"/>
      <c r="AE40" s="240"/>
      <c r="AF40" s="240"/>
      <c r="AG40" s="240"/>
      <c r="AH40" s="240"/>
      <c r="AI40" s="240"/>
      <c r="AJ40" s="240"/>
      <c r="AK40" s="240"/>
      <c r="AL40" s="143"/>
      <c r="AM40" s="143"/>
      <c r="AN40" s="143"/>
      <c r="AO40" s="143"/>
      <c r="AP40" s="143"/>
      <c r="AQ40" s="143"/>
      <c r="AR40" s="143"/>
      <c r="AS40" s="143"/>
      <c r="AT40" s="143"/>
      <c r="AU40" s="143"/>
      <c r="AV40" s="143"/>
      <c r="AW40" s="143"/>
      <c r="AX40" s="143"/>
      <c r="AY40" s="143"/>
      <c r="AZ40" s="143"/>
      <c r="BA40" s="11"/>
      <c r="BB40" s="11"/>
      <c r="BC40" s="11"/>
      <c r="BD40" s="11"/>
      <c r="BE40" s="11"/>
      <c r="BF40" s="11"/>
      <c r="BG40" s="11"/>
      <c r="BH40" s="11"/>
      <c r="BI40" s="11"/>
      <c r="BJ40" s="11"/>
    </row>
    <row r="41" spans="1:62" ht="22.5" customHeight="1" x14ac:dyDescent="0.3">
      <c r="A41" s="11"/>
      <c r="B41" s="11"/>
      <c r="C41" s="11"/>
      <c r="D41" s="11"/>
      <c r="E41" s="11"/>
      <c r="F41" s="237"/>
      <c r="G41" s="11"/>
      <c r="H41" s="11"/>
      <c r="I41" s="143"/>
      <c r="J41" s="11"/>
      <c r="K41" s="11"/>
      <c r="L41" s="11"/>
      <c r="M41" s="11"/>
      <c r="N41" s="11"/>
      <c r="O41" s="194"/>
      <c r="P41" s="194"/>
      <c r="Q41" s="194"/>
      <c r="R41" s="194"/>
      <c r="S41" s="194"/>
      <c r="T41" s="194"/>
      <c r="U41" s="239"/>
      <c r="V41" s="240"/>
      <c r="W41" s="240"/>
      <c r="X41" s="240"/>
      <c r="Y41" s="240"/>
      <c r="Z41" s="240"/>
      <c r="AA41" s="240"/>
      <c r="AB41" s="240"/>
      <c r="AC41" s="240"/>
      <c r="AD41" s="240"/>
      <c r="AE41" s="240"/>
      <c r="AF41" s="240"/>
      <c r="AG41" s="240"/>
      <c r="AH41" s="240"/>
      <c r="AI41" s="240"/>
      <c r="AJ41" s="240"/>
      <c r="AK41" s="240"/>
      <c r="AL41" s="143"/>
      <c r="AM41" s="143"/>
      <c r="AN41" s="143"/>
      <c r="AO41" s="143"/>
      <c r="AP41" s="143"/>
      <c r="AQ41" s="143"/>
      <c r="AR41" s="143"/>
      <c r="AS41" s="143"/>
      <c r="AT41" s="143"/>
      <c r="AU41" s="143"/>
      <c r="AV41" s="143"/>
      <c r="AW41" s="143"/>
      <c r="AX41" s="143"/>
      <c r="AY41" s="143"/>
      <c r="AZ41" s="143"/>
      <c r="BA41" s="11"/>
      <c r="BB41" s="11"/>
      <c r="BC41" s="11"/>
      <c r="BD41" s="11"/>
      <c r="BE41" s="11"/>
      <c r="BF41" s="11"/>
      <c r="BG41" s="11"/>
      <c r="BH41" s="11"/>
      <c r="BI41" s="11"/>
      <c r="BJ41" s="11"/>
    </row>
    <row r="42" spans="1:62" ht="22.5" customHeight="1" x14ac:dyDescent="0.3">
      <c r="A42" s="11"/>
      <c r="B42" s="11"/>
      <c r="C42" s="11"/>
      <c r="D42" s="11"/>
      <c r="E42" s="11"/>
      <c r="F42" s="237"/>
      <c r="G42" s="11"/>
      <c r="H42" s="11"/>
      <c r="I42" s="143"/>
      <c r="J42" s="11"/>
      <c r="K42" s="11"/>
      <c r="L42" s="11"/>
      <c r="M42" s="11"/>
      <c r="N42" s="11"/>
      <c r="O42" s="194"/>
      <c r="P42" s="194"/>
      <c r="Q42" s="194"/>
      <c r="R42" s="194"/>
      <c r="S42" s="194"/>
      <c r="T42" s="194"/>
      <c r="U42" s="239"/>
      <c r="V42" s="240"/>
      <c r="W42" s="240"/>
      <c r="X42" s="240"/>
      <c r="Y42" s="240"/>
      <c r="Z42" s="240"/>
      <c r="AA42" s="240"/>
      <c r="AB42" s="240"/>
      <c r="AC42" s="240"/>
      <c r="AD42" s="240"/>
      <c r="AE42" s="240"/>
      <c r="AF42" s="240"/>
      <c r="AG42" s="240"/>
      <c r="AH42" s="240"/>
      <c r="AI42" s="240"/>
      <c r="AJ42" s="240"/>
      <c r="AK42" s="240"/>
      <c r="AL42" s="143"/>
      <c r="AM42" s="143"/>
      <c r="AN42" s="143"/>
      <c r="AO42" s="143"/>
      <c r="AP42" s="143"/>
      <c r="AQ42" s="143"/>
      <c r="AR42" s="143"/>
      <c r="AS42" s="143"/>
      <c r="AT42" s="143"/>
      <c r="AU42" s="143"/>
      <c r="AV42" s="143"/>
      <c r="AW42" s="143"/>
      <c r="AX42" s="143"/>
      <c r="AY42" s="143"/>
      <c r="AZ42" s="143"/>
      <c r="BA42" s="11"/>
      <c r="BB42" s="11"/>
      <c r="BC42" s="11"/>
      <c r="BD42" s="11"/>
      <c r="BE42" s="11"/>
      <c r="BF42" s="11"/>
      <c r="BG42" s="11"/>
      <c r="BH42" s="11"/>
      <c r="BI42" s="11"/>
      <c r="BJ42" s="11"/>
    </row>
    <row r="43" spans="1:62" ht="22.5" customHeight="1" x14ac:dyDescent="0.3">
      <c r="A43" s="11"/>
      <c r="B43" s="11"/>
      <c r="C43" s="11"/>
      <c r="D43" s="11"/>
      <c r="E43" s="11"/>
      <c r="F43" s="237"/>
      <c r="G43" s="11"/>
      <c r="H43" s="11"/>
      <c r="I43" s="143"/>
      <c r="J43" s="11"/>
      <c r="K43" s="11"/>
      <c r="L43" s="11"/>
      <c r="M43" s="11"/>
      <c r="N43" s="11"/>
      <c r="O43" s="194"/>
      <c r="P43" s="194"/>
      <c r="Q43" s="194"/>
      <c r="R43" s="194"/>
      <c r="S43" s="194"/>
      <c r="T43" s="194"/>
      <c r="U43" s="239"/>
      <c r="V43" s="240"/>
      <c r="W43" s="240"/>
      <c r="X43" s="240"/>
      <c r="Y43" s="240"/>
      <c r="Z43" s="240"/>
      <c r="AA43" s="240"/>
      <c r="AB43" s="240"/>
      <c r="AC43" s="240"/>
      <c r="AD43" s="240"/>
      <c r="AE43" s="240"/>
      <c r="AF43" s="240"/>
      <c r="AG43" s="240"/>
      <c r="AH43" s="240"/>
      <c r="AI43" s="240"/>
      <c r="AJ43" s="240"/>
      <c r="AK43" s="240"/>
      <c r="AL43" s="143"/>
      <c r="AM43" s="143"/>
      <c r="AN43" s="143"/>
      <c r="AO43" s="143"/>
      <c r="AP43" s="143"/>
      <c r="AQ43" s="143"/>
      <c r="AR43" s="143"/>
      <c r="AS43" s="143"/>
      <c r="AT43" s="143"/>
      <c r="AU43" s="143"/>
      <c r="AV43" s="143"/>
      <c r="AW43" s="143"/>
      <c r="AX43" s="143"/>
      <c r="AY43" s="143"/>
      <c r="AZ43" s="143"/>
      <c r="BA43" s="11"/>
      <c r="BB43" s="11"/>
      <c r="BC43" s="11"/>
      <c r="BD43" s="11"/>
      <c r="BE43" s="11"/>
      <c r="BF43" s="11"/>
      <c r="BG43" s="11"/>
      <c r="BH43" s="11"/>
      <c r="BI43" s="11"/>
      <c r="BJ43" s="11"/>
    </row>
    <row r="44" spans="1:62" ht="93" customHeight="1" x14ac:dyDescent="0.3">
      <c r="A44" s="11"/>
      <c r="B44" s="11"/>
      <c r="C44" s="11"/>
      <c r="D44" s="11"/>
      <c r="E44" s="11"/>
      <c r="F44" s="237"/>
      <c r="G44" s="11"/>
      <c r="H44" s="11"/>
      <c r="I44" s="143"/>
      <c r="J44" s="11"/>
      <c r="K44" s="11"/>
      <c r="L44" s="11"/>
      <c r="M44" s="11"/>
      <c r="N44" s="11"/>
      <c r="O44" s="194"/>
      <c r="P44" s="194"/>
      <c r="Q44" s="194"/>
      <c r="R44" s="194"/>
      <c r="S44" s="194"/>
      <c r="T44" s="194"/>
      <c r="U44" s="239"/>
      <c r="V44" s="240"/>
      <c r="W44" s="240"/>
      <c r="X44" s="240"/>
      <c r="Y44" s="240"/>
      <c r="Z44" s="240"/>
      <c r="AA44" s="240"/>
      <c r="AB44" s="240"/>
      <c r="AC44" s="240"/>
      <c r="AD44" s="240"/>
      <c r="AE44" s="240"/>
      <c r="AF44" s="240"/>
      <c r="AG44" s="240"/>
      <c r="AH44" s="240"/>
      <c r="AI44" s="240"/>
      <c r="AJ44" s="240"/>
      <c r="AK44" s="240"/>
      <c r="AL44" s="143"/>
      <c r="AM44" s="143"/>
      <c r="AN44" s="143"/>
      <c r="AO44" s="143"/>
      <c r="AP44" s="143"/>
      <c r="AQ44" s="143"/>
      <c r="AR44" s="143"/>
      <c r="AS44" s="143"/>
      <c r="AT44" s="143"/>
      <c r="AU44" s="143"/>
      <c r="AV44" s="143"/>
      <c r="AW44" s="143"/>
      <c r="AX44" s="143"/>
      <c r="AY44" s="143"/>
      <c r="AZ44" s="143"/>
      <c r="BA44" s="11"/>
      <c r="BB44" s="11"/>
      <c r="BC44" s="11"/>
      <c r="BD44" s="11"/>
      <c r="BE44" s="11"/>
      <c r="BF44" s="11"/>
      <c r="BG44" s="11"/>
      <c r="BH44" s="11"/>
      <c r="BI44" s="11"/>
      <c r="BJ44" s="11"/>
    </row>
    <row r="45" spans="1:62" ht="63.75" customHeight="1" x14ac:dyDescent="0.3">
      <c r="A45" s="11"/>
      <c r="B45" s="11"/>
      <c r="C45" s="11"/>
      <c r="D45" s="11"/>
      <c r="E45" s="11"/>
      <c r="F45" s="237"/>
      <c r="G45" s="11"/>
      <c r="H45" s="11"/>
      <c r="I45" s="143"/>
      <c r="J45" s="11"/>
      <c r="K45" s="11"/>
      <c r="L45" s="11"/>
      <c r="M45" s="11"/>
      <c r="N45" s="11"/>
      <c r="O45" s="194"/>
      <c r="P45" s="194"/>
      <c r="Q45" s="194"/>
      <c r="R45" s="194"/>
      <c r="S45" s="194"/>
      <c r="T45" s="194"/>
      <c r="U45" s="239"/>
      <c r="V45" s="240"/>
      <c r="W45" s="240"/>
      <c r="X45" s="240"/>
      <c r="Y45" s="240"/>
      <c r="Z45" s="240"/>
      <c r="AA45" s="240"/>
      <c r="AB45" s="240"/>
      <c r="AC45" s="240"/>
      <c r="AD45" s="240"/>
      <c r="AE45" s="240"/>
      <c r="AF45" s="240"/>
      <c r="AG45" s="240"/>
      <c r="AH45" s="240"/>
      <c r="AI45" s="240"/>
      <c r="AJ45" s="240"/>
      <c r="AK45" s="240"/>
      <c r="AL45" s="143"/>
      <c r="AM45" s="143"/>
      <c r="AN45" s="143"/>
      <c r="AO45" s="143"/>
      <c r="AP45" s="143"/>
      <c r="AQ45" s="143"/>
      <c r="AR45" s="143"/>
      <c r="AS45" s="143"/>
      <c r="AT45" s="143"/>
      <c r="AU45" s="143"/>
      <c r="AV45" s="143"/>
      <c r="AW45" s="143"/>
      <c r="AX45" s="143"/>
      <c r="AY45" s="143"/>
      <c r="AZ45" s="143"/>
      <c r="BA45" s="11"/>
      <c r="BB45" s="11"/>
      <c r="BC45" s="11"/>
      <c r="BD45" s="11"/>
      <c r="BE45" s="11"/>
      <c r="BF45" s="11"/>
      <c r="BG45" s="11"/>
      <c r="BH45" s="11"/>
      <c r="BI45" s="11"/>
      <c r="BJ45" s="11"/>
    </row>
    <row r="46" spans="1:62" ht="63.75" customHeight="1" x14ac:dyDescent="0.3">
      <c r="A46" s="11"/>
      <c r="B46" s="11"/>
      <c r="C46" s="11"/>
      <c r="D46" s="11"/>
      <c r="E46" s="11"/>
      <c r="F46" s="237"/>
      <c r="G46" s="11"/>
      <c r="H46" s="11"/>
      <c r="I46" s="143"/>
      <c r="J46" s="11"/>
      <c r="K46" s="11"/>
      <c r="L46" s="11"/>
      <c r="M46" s="11"/>
      <c r="N46" s="11"/>
      <c r="O46" s="194"/>
      <c r="P46" s="194"/>
      <c r="Q46" s="194"/>
      <c r="R46" s="194"/>
      <c r="S46" s="194"/>
      <c r="T46" s="194"/>
      <c r="U46" s="239"/>
      <c r="V46" s="240"/>
      <c r="W46" s="240"/>
      <c r="X46" s="240"/>
      <c r="Y46" s="240"/>
      <c r="Z46" s="240"/>
      <c r="AA46" s="240"/>
      <c r="AB46" s="240"/>
      <c r="AC46" s="240"/>
      <c r="AD46" s="240"/>
      <c r="AE46" s="240"/>
      <c r="AF46" s="240"/>
      <c r="AG46" s="240"/>
      <c r="AH46" s="240"/>
      <c r="AI46" s="240"/>
      <c r="AJ46" s="240"/>
      <c r="AK46" s="240"/>
      <c r="AL46" s="143"/>
      <c r="AM46" s="143"/>
      <c r="AN46" s="143"/>
      <c r="AO46" s="143"/>
      <c r="AP46" s="143"/>
      <c r="AQ46" s="143"/>
      <c r="AR46" s="143"/>
      <c r="AS46" s="143"/>
      <c r="AT46" s="143"/>
      <c r="AU46" s="143"/>
      <c r="AV46" s="143"/>
      <c r="AW46" s="143"/>
      <c r="AX46" s="143"/>
      <c r="AY46" s="143"/>
      <c r="AZ46" s="143"/>
      <c r="BA46" s="11"/>
      <c r="BB46" s="11"/>
      <c r="BC46" s="11"/>
      <c r="BD46" s="11"/>
      <c r="BE46" s="11"/>
      <c r="BF46" s="11"/>
      <c r="BG46" s="11"/>
      <c r="BH46" s="11"/>
      <c r="BI46" s="11"/>
      <c r="BJ46" s="11"/>
    </row>
    <row r="47" spans="1:62" ht="63.75" customHeight="1" x14ac:dyDescent="0.3">
      <c r="A47" s="11"/>
      <c r="B47" s="11"/>
      <c r="C47" s="11"/>
      <c r="D47" s="11"/>
      <c r="E47" s="11"/>
      <c r="F47" s="237"/>
      <c r="G47" s="11"/>
      <c r="H47" s="11"/>
      <c r="I47" s="143"/>
      <c r="J47" s="11"/>
      <c r="K47" s="11"/>
      <c r="L47" s="11"/>
      <c r="M47" s="11"/>
      <c r="N47" s="11"/>
      <c r="O47" s="194"/>
      <c r="P47" s="194"/>
      <c r="Q47" s="194"/>
      <c r="R47" s="194"/>
      <c r="S47" s="194"/>
      <c r="T47" s="194"/>
      <c r="U47" s="239"/>
      <c r="V47" s="240"/>
      <c r="W47" s="240"/>
      <c r="X47" s="240"/>
      <c r="Y47" s="240"/>
      <c r="Z47" s="240"/>
      <c r="AA47" s="240"/>
      <c r="AB47" s="240"/>
      <c r="AC47" s="240"/>
      <c r="AD47" s="240"/>
      <c r="AE47" s="240"/>
      <c r="AF47" s="240"/>
      <c r="AG47" s="240"/>
      <c r="AH47" s="240"/>
      <c r="AI47" s="240"/>
      <c r="AJ47" s="240"/>
      <c r="AK47" s="240"/>
      <c r="AL47" s="143"/>
      <c r="AM47" s="143"/>
      <c r="AN47" s="143"/>
      <c r="AO47" s="143"/>
      <c r="AP47" s="143"/>
      <c r="AQ47" s="143"/>
      <c r="AR47" s="143"/>
      <c r="AS47" s="143"/>
      <c r="AT47" s="143"/>
      <c r="AU47" s="143"/>
      <c r="AV47" s="143"/>
      <c r="AW47" s="143"/>
      <c r="AX47" s="143"/>
      <c r="AY47" s="143"/>
      <c r="AZ47" s="143"/>
      <c r="BA47" s="11"/>
      <c r="BB47" s="11"/>
      <c r="BC47" s="11"/>
      <c r="BD47" s="11"/>
      <c r="BE47" s="11"/>
      <c r="BF47" s="11"/>
      <c r="BG47" s="11"/>
      <c r="BH47" s="11"/>
      <c r="BI47" s="11"/>
      <c r="BJ47" s="11"/>
    </row>
    <row r="48" spans="1:62" ht="63.75" customHeight="1" x14ac:dyDescent="0.3">
      <c r="A48" s="11"/>
      <c r="B48" s="11"/>
      <c r="C48" s="11"/>
      <c r="D48" s="11"/>
      <c r="E48" s="11"/>
      <c r="F48" s="237"/>
      <c r="G48" s="11"/>
      <c r="H48" s="11"/>
      <c r="I48" s="143"/>
      <c r="J48" s="11"/>
      <c r="K48" s="11"/>
      <c r="L48" s="11"/>
      <c r="M48" s="11"/>
      <c r="N48" s="11"/>
      <c r="O48" s="194"/>
      <c r="P48" s="194"/>
      <c r="Q48" s="194"/>
      <c r="R48" s="194"/>
      <c r="S48" s="194"/>
      <c r="T48" s="194"/>
      <c r="U48" s="239"/>
      <c r="V48" s="240"/>
      <c r="W48" s="240"/>
      <c r="X48" s="240"/>
      <c r="Y48" s="240"/>
      <c r="Z48" s="240"/>
      <c r="AA48" s="240"/>
      <c r="AB48" s="240"/>
      <c r="AC48" s="240"/>
      <c r="AD48" s="240"/>
      <c r="AE48" s="240"/>
      <c r="AF48" s="240"/>
      <c r="AG48" s="240"/>
      <c r="AH48" s="240"/>
      <c r="AI48" s="240"/>
      <c r="AJ48" s="240"/>
      <c r="AK48" s="240"/>
      <c r="AL48" s="143"/>
      <c r="AM48" s="143"/>
      <c r="AN48" s="143"/>
      <c r="AO48" s="143"/>
      <c r="AP48" s="143"/>
      <c r="AQ48" s="143"/>
      <c r="AR48" s="143"/>
      <c r="AS48" s="143"/>
      <c r="AT48" s="143"/>
      <c r="AU48" s="143"/>
      <c r="AV48" s="143"/>
      <c r="AW48" s="143"/>
      <c r="AX48" s="143"/>
      <c r="AY48" s="143"/>
      <c r="AZ48" s="143"/>
      <c r="BA48" s="11"/>
      <c r="BB48" s="11"/>
      <c r="BC48" s="11"/>
      <c r="BD48" s="11"/>
      <c r="BE48" s="11"/>
      <c r="BF48" s="11"/>
      <c r="BG48" s="11"/>
      <c r="BH48" s="11"/>
      <c r="BI48" s="11"/>
      <c r="BJ48" s="11"/>
    </row>
    <row r="49" spans="1:62" ht="63.75" customHeight="1" x14ac:dyDescent="0.3">
      <c r="A49" s="11"/>
      <c r="B49" s="11"/>
      <c r="C49" s="11"/>
      <c r="D49" s="11"/>
      <c r="E49" s="11"/>
      <c r="F49" s="237"/>
      <c r="G49" s="11"/>
      <c r="H49" s="11"/>
      <c r="I49" s="143"/>
      <c r="J49" s="11"/>
      <c r="K49" s="11"/>
      <c r="L49" s="11"/>
      <c r="M49" s="11"/>
      <c r="N49" s="11"/>
      <c r="O49" s="194"/>
      <c r="P49" s="194"/>
      <c r="Q49" s="194"/>
      <c r="R49" s="194"/>
      <c r="S49" s="194"/>
      <c r="T49" s="194"/>
      <c r="U49" s="239"/>
      <c r="V49" s="240"/>
      <c r="W49" s="240"/>
      <c r="X49" s="240"/>
      <c r="Y49" s="240"/>
      <c r="Z49" s="240"/>
      <c r="AA49" s="240"/>
      <c r="AB49" s="240"/>
      <c r="AC49" s="240"/>
      <c r="AD49" s="240"/>
      <c r="AE49" s="240"/>
      <c r="AF49" s="240"/>
      <c r="AG49" s="240"/>
      <c r="AH49" s="240"/>
      <c r="AI49" s="240"/>
      <c r="AJ49" s="240"/>
      <c r="AK49" s="240"/>
      <c r="AL49" s="143"/>
      <c r="AM49" s="143"/>
      <c r="AN49" s="143"/>
      <c r="AO49" s="143"/>
      <c r="AP49" s="143"/>
      <c r="AQ49" s="143"/>
      <c r="AR49" s="143"/>
      <c r="AS49" s="143"/>
      <c r="AT49" s="143"/>
      <c r="AU49" s="143"/>
      <c r="AV49" s="143"/>
      <c r="AW49" s="143"/>
      <c r="AX49" s="143"/>
      <c r="AY49" s="143"/>
      <c r="AZ49" s="143"/>
      <c r="BA49" s="11"/>
      <c r="BB49" s="11"/>
      <c r="BC49" s="11"/>
      <c r="BD49" s="11"/>
      <c r="BE49" s="11"/>
      <c r="BF49" s="11"/>
      <c r="BG49" s="11"/>
      <c r="BH49" s="11"/>
      <c r="BI49" s="11"/>
      <c r="BJ49" s="11"/>
    </row>
    <row r="50" spans="1:62" ht="63.75" customHeight="1" x14ac:dyDescent="0.3">
      <c r="A50" s="11"/>
      <c r="B50" s="11"/>
      <c r="C50" s="11"/>
      <c r="D50" s="11"/>
      <c r="E50" s="11"/>
      <c r="F50" s="237"/>
      <c r="G50" s="11"/>
      <c r="H50" s="11"/>
      <c r="I50" s="143"/>
      <c r="J50" s="11"/>
      <c r="K50" s="11"/>
      <c r="L50" s="11"/>
      <c r="M50" s="11"/>
      <c r="N50" s="11"/>
      <c r="O50" s="194"/>
      <c r="P50" s="194"/>
      <c r="Q50" s="194"/>
      <c r="R50" s="194"/>
      <c r="S50" s="194"/>
      <c r="T50" s="194"/>
      <c r="U50" s="239"/>
      <c r="V50" s="240"/>
      <c r="W50" s="240"/>
      <c r="X50" s="240"/>
      <c r="Y50" s="240"/>
      <c r="Z50" s="240"/>
      <c r="AA50" s="240"/>
      <c r="AB50" s="240"/>
      <c r="AC50" s="240"/>
      <c r="AD50" s="240"/>
      <c r="AE50" s="240"/>
      <c r="AF50" s="240"/>
      <c r="AG50" s="240"/>
      <c r="AH50" s="240"/>
      <c r="AI50" s="240"/>
      <c r="AJ50" s="240"/>
      <c r="AK50" s="240"/>
      <c r="AL50" s="143"/>
      <c r="AM50" s="143"/>
      <c r="AN50" s="143"/>
      <c r="AO50" s="143"/>
      <c r="AP50" s="143"/>
      <c r="AQ50" s="143"/>
      <c r="AR50" s="143"/>
      <c r="AS50" s="143"/>
      <c r="AT50" s="143"/>
      <c r="AU50" s="143"/>
      <c r="AV50" s="143"/>
      <c r="AW50" s="143"/>
      <c r="AX50" s="143"/>
      <c r="AY50" s="143"/>
      <c r="AZ50" s="143"/>
      <c r="BA50" s="11"/>
      <c r="BB50" s="11"/>
      <c r="BC50" s="11"/>
      <c r="BD50" s="11"/>
      <c r="BE50" s="11"/>
      <c r="BF50" s="11"/>
      <c r="BG50" s="11"/>
      <c r="BH50" s="11"/>
      <c r="BI50" s="11"/>
      <c r="BJ50" s="11"/>
    </row>
    <row r="51" spans="1:62" ht="38.25" customHeight="1" x14ac:dyDescent="0.3">
      <c r="A51" s="11"/>
      <c r="B51" s="11"/>
      <c r="C51" s="11"/>
      <c r="D51" s="11"/>
      <c r="E51" s="11"/>
      <c r="F51" s="237"/>
      <c r="G51" s="11"/>
      <c r="H51" s="11"/>
      <c r="I51" s="143"/>
      <c r="J51" s="11"/>
      <c r="K51" s="11"/>
      <c r="L51" s="11"/>
      <c r="M51" s="11"/>
      <c r="N51" s="11"/>
      <c r="O51" s="194"/>
      <c r="P51" s="194"/>
      <c r="Q51" s="194"/>
      <c r="R51" s="194"/>
      <c r="S51" s="194"/>
      <c r="T51" s="194"/>
      <c r="U51" s="239"/>
      <c r="V51" s="240"/>
      <c r="W51" s="240"/>
      <c r="X51" s="240"/>
      <c r="Y51" s="240"/>
      <c r="Z51" s="240"/>
      <c r="AA51" s="240"/>
      <c r="AB51" s="240"/>
      <c r="AC51" s="240"/>
      <c r="AD51" s="240"/>
      <c r="AE51" s="240"/>
      <c r="AF51" s="240"/>
      <c r="AG51" s="240"/>
      <c r="AH51" s="240"/>
      <c r="AI51" s="240"/>
      <c r="AJ51" s="240"/>
      <c r="AK51" s="240"/>
      <c r="AL51" s="143"/>
      <c r="AM51" s="143"/>
      <c r="AN51" s="143"/>
      <c r="AO51" s="143"/>
      <c r="AP51" s="143"/>
      <c r="AQ51" s="143"/>
      <c r="AR51" s="143"/>
      <c r="AS51" s="143"/>
      <c r="AT51" s="143"/>
      <c r="AU51" s="143"/>
      <c r="AV51" s="143"/>
      <c r="AW51" s="143"/>
      <c r="AX51" s="143"/>
      <c r="AY51" s="143"/>
      <c r="AZ51" s="143"/>
      <c r="BA51" s="11"/>
      <c r="BB51" s="11"/>
      <c r="BC51" s="11"/>
      <c r="BD51" s="11"/>
      <c r="BE51" s="11"/>
      <c r="BF51" s="11"/>
      <c r="BG51" s="11"/>
      <c r="BH51" s="11"/>
      <c r="BI51" s="11"/>
      <c r="BJ51" s="11"/>
    </row>
    <row r="52" spans="1:62" ht="38.25" customHeight="1" x14ac:dyDescent="0.3">
      <c r="A52" s="11"/>
      <c r="B52" s="11"/>
      <c r="C52" s="11"/>
      <c r="D52" s="11"/>
      <c r="E52" s="11"/>
      <c r="F52" s="237"/>
      <c r="G52" s="11"/>
      <c r="H52" s="11"/>
      <c r="I52" s="143"/>
      <c r="J52" s="11"/>
      <c r="K52" s="11"/>
      <c r="L52" s="11"/>
      <c r="M52" s="11"/>
      <c r="N52" s="11"/>
      <c r="O52" s="194"/>
      <c r="P52" s="194"/>
      <c r="Q52" s="194"/>
      <c r="R52" s="194"/>
      <c r="S52" s="194"/>
      <c r="T52" s="194"/>
      <c r="U52" s="239"/>
      <c r="V52" s="240"/>
      <c r="W52" s="240"/>
      <c r="X52" s="240"/>
      <c r="Y52" s="240"/>
      <c r="Z52" s="240"/>
      <c r="AA52" s="240"/>
      <c r="AB52" s="240"/>
      <c r="AC52" s="240"/>
      <c r="AD52" s="240"/>
      <c r="AE52" s="240"/>
      <c r="AF52" s="240"/>
      <c r="AG52" s="240"/>
      <c r="AH52" s="240"/>
      <c r="AI52" s="240"/>
      <c r="AJ52" s="240"/>
      <c r="AK52" s="240"/>
      <c r="AL52" s="143"/>
      <c r="AM52" s="143"/>
      <c r="AN52" s="143"/>
      <c r="AO52" s="143"/>
      <c r="AP52" s="143"/>
      <c r="AQ52" s="143"/>
      <c r="AR52" s="143"/>
      <c r="AS52" s="143"/>
      <c r="AT52" s="143"/>
      <c r="AU52" s="143"/>
      <c r="AV52" s="143"/>
      <c r="AW52" s="143"/>
      <c r="AX52" s="143"/>
      <c r="AY52" s="143"/>
      <c r="AZ52" s="143"/>
      <c r="BA52" s="11"/>
      <c r="BB52" s="11"/>
      <c r="BC52" s="11"/>
      <c r="BD52" s="11"/>
      <c r="BE52" s="11"/>
      <c r="BF52" s="11"/>
      <c r="BG52" s="11"/>
      <c r="BH52" s="11"/>
      <c r="BI52" s="11"/>
      <c r="BJ52" s="11"/>
    </row>
    <row r="53" spans="1:62" ht="38.25" customHeight="1" x14ac:dyDescent="0.3">
      <c r="A53" s="11"/>
      <c r="B53" s="11"/>
      <c r="C53" s="11"/>
      <c r="D53" s="11"/>
      <c r="E53" s="11"/>
      <c r="F53" s="237"/>
      <c r="G53" s="11"/>
      <c r="H53" s="11"/>
      <c r="I53" s="143"/>
      <c r="J53" s="11"/>
      <c r="K53" s="11"/>
      <c r="L53" s="11"/>
      <c r="M53" s="11"/>
      <c r="N53" s="11"/>
      <c r="O53" s="194"/>
      <c r="P53" s="194"/>
      <c r="Q53" s="194"/>
      <c r="R53" s="194"/>
      <c r="S53" s="194"/>
      <c r="T53" s="194"/>
      <c r="U53" s="239"/>
      <c r="V53" s="240"/>
      <c r="W53" s="240"/>
      <c r="X53" s="240"/>
      <c r="Y53" s="240"/>
      <c r="Z53" s="240"/>
      <c r="AA53" s="240"/>
      <c r="AB53" s="240"/>
      <c r="AC53" s="240"/>
      <c r="AD53" s="240"/>
      <c r="AE53" s="240"/>
      <c r="AF53" s="240"/>
      <c r="AG53" s="240"/>
      <c r="AH53" s="240"/>
      <c r="AI53" s="240"/>
      <c r="AJ53" s="240"/>
      <c r="AK53" s="240"/>
      <c r="AL53" s="143"/>
      <c r="AM53" s="143"/>
      <c r="AN53" s="143"/>
      <c r="AO53" s="143"/>
      <c r="AP53" s="143"/>
      <c r="AQ53" s="143"/>
      <c r="AR53" s="143"/>
      <c r="AS53" s="143"/>
      <c r="AT53" s="143"/>
      <c r="AU53" s="143"/>
      <c r="AV53" s="143"/>
      <c r="AW53" s="143"/>
      <c r="AX53" s="143"/>
      <c r="AY53" s="143"/>
      <c r="AZ53" s="143"/>
      <c r="BA53" s="11"/>
      <c r="BB53" s="11"/>
      <c r="BC53" s="11"/>
      <c r="BD53" s="11"/>
      <c r="BE53" s="11"/>
      <c r="BF53" s="11"/>
      <c r="BG53" s="11"/>
      <c r="BH53" s="11"/>
      <c r="BI53" s="11"/>
      <c r="BJ53" s="11"/>
    </row>
    <row r="54" spans="1:62" ht="38.25" customHeight="1" x14ac:dyDescent="0.3">
      <c r="A54" s="11"/>
      <c r="B54" s="11"/>
      <c r="C54" s="11"/>
      <c r="D54" s="11"/>
      <c r="E54" s="11"/>
      <c r="F54" s="237"/>
      <c r="G54" s="11"/>
      <c r="H54" s="11"/>
      <c r="I54" s="143"/>
      <c r="J54" s="11"/>
      <c r="K54" s="11"/>
      <c r="L54" s="11"/>
      <c r="M54" s="11"/>
      <c r="N54" s="11"/>
      <c r="O54" s="194"/>
      <c r="P54" s="194"/>
      <c r="Q54" s="194"/>
      <c r="R54" s="194"/>
      <c r="S54" s="194"/>
      <c r="T54" s="194"/>
      <c r="U54" s="239"/>
      <c r="V54" s="240"/>
      <c r="W54" s="240"/>
      <c r="X54" s="240"/>
      <c r="Y54" s="240"/>
      <c r="Z54" s="240"/>
      <c r="AA54" s="240"/>
      <c r="AB54" s="240"/>
      <c r="AC54" s="240"/>
      <c r="AD54" s="240"/>
      <c r="AE54" s="240"/>
      <c r="AF54" s="240"/>
      <c r="AG54" s="240"/>
      <c r="AH54" s="240"/>
      <c r="AI54" s="240"/>
      <c r="AJ54" s="240"/>
      <c r="AK54" s="240"/>
      <c r="AL54" s="143"/>
      <c r="AM54" s="143"/>
      <c r="AN54" s="143"/>
      <c r="AO54" s="143"/>
      <c r="AP54" s="143"/>
      <c r="AQ54" s="143"/>
      <c r="AR54" s="143"/>
      <c r="AS54" s="143"/>
      <c r="AT54" s="143"/>
      <c r="AU54" s="143"/>
      <c r="AV54" s="143"/>
      <c r="AW54" s="143"/>
      <c r="AX54" s="143"/>
      <c r="AY54" s="143"/>
      <c r="AZ54" s="143"/>
      <c r="BA54" s="11"/>
      <c r="BB54" s="11"/>
      <c r="BC54" s="11"/>
      <c r="BD54" s="11"/>
      <c r="BE54" s="11"/>
      <c r="BF54" s="11"/>
      <c r="BG54" s="11"/>
      <c r="BH54" s="11"/>
      <c r="BI54" s="11"/>
      <c r="BJ54" s="11"/>
    </row>
    <row r="55" spans="1:62" ht="38.25" customHeight="1" x14ac:dyDescent="0.3">
      <c r="A55" s="11"/>
      <c r="B55" s="11"/>
      <c r="C55" s="11"/>
      <c r="D55" s="11"/>
      <c r="E55" s="11"/>
      <c r="F55" s="237"/>
      <c r="G55" s="11"/>
      <c r="H55" s="11"/>
      <c r="I55" s="143"/>
      <c r="J55" s="11"/>
      <c r="K55" s="11"/>
      <c r="L55" s="11"/>
      <c r="M55" s="11"/>
      <c r="N55" s="11"/>
      <c r="O55" s="194"/>
      <c r="P55" s="194"/>
      <c r="Q55" s="194"/>
      <c r="R55" s="194"/>
      <c r="S55" s="194"/>
      <c r="T55" s="194"/>
      <c r="U55" s="239"/>
      <c r="V55" s="240"/>
      <c r="W55" s="240"/>
      <c r="X55" s="240"/>
      <c r="Y55" s="240"/>
      <c r="Z55" s="240"/>
      <c r="AA55" s="240"/>
      <c r="AB55" s="240"/>
      <c r="AC55" s="240"/>
      <c r="AD55" s="240"/>
      <c r="AE55" s="240"/>
      <c r="AF55" s="240"/>
      <c r="AG55" s="240"/>
      <c r="AH55" s="240"/>
      <c r="AI55" s="240"/>
      <c r="AJ55" s="240"/>
      <c r="AK55" s="240"/>
      <c r="AL55" s="143"/>
      <c r="AM55" s="143"/>
      <c r="AN55" s="143"/>
      <c r="AO55" s="143"/>
      <c r="AP55" s="143"/>
      <c r="AQ55" s="143"/>
      <c r="AR55" s="143"/>
      <c r="AS55" s="143"/>
      <c r="AT55" s="143"/>
      <c r="AU55" s="143"/>
      <c r="AV55" s="143"/>
      <c r="AW55" s="143"/>
      <c r="AX55" s="143"/>
      <c r="AY55" s="143"/>
      <c r="AZ55" s="143"/>
      <c r="BA55" s="11"/>
      <c r="BB55" s="11"/>
      <c r="BC55" s="11"/>
      <c r="BD55" s="11"/>
      <c r="BE55" s="11"/>
      <c r="BF55" s="11"/>
      <c r="BG55" s="11"/>
      <c r="BH55" s="11"/>
      <c r="BI55" s="11"/>
      <c r="BJ55" s="11"/>
    </row>
    <row r="56" spans="1:62" ht="38.25" customHeight="1" x14ac:dyDescent="0.3">
      <c r="A56" s="11"/>
      <c r="B56" s="11"/>
      <c r="C56" s="11"/>
      <c r="D56" s="11"/>
      <c r="E56" s="11"/>
      <c r="F56" s="237"/>
      <c r="G56" s="11"/>
      <c r="H56" s="11"/>
      <c r="I56" s="143"/>
      <c r="J56" s="11"/>
      <c r="K56" s="11"/>
      <c r="L56" s="11"/>
      <c r="M56" s="11"/>
      <c r="N56" s="11"/>
      <c r="O56" s="194"/>
      <c r="P56" s="194"/>
      <c r="Q56" s="194"/>
      <c r="R56" s="194"/>
      <c r="S56" s="194"/>
      <c r="T56" s="194"/>
      <c r="U56" s="239"/>
      <c r="V56" s="240"/>
      <c r="W56" s="240"/>
      <c r="X56" s="240"/>
      <c r="Y56" s="240"/>
      <c r="Z56" s="240"/>
      <c r="AA56" s="240"/>
      <c r="AB56" s="240"/>
      <c r="AC56" s="240"/>
      <c r="AD56" s="240"/>
      <c r="AE56" s="240"/>
      <c r="AF56" s="240"/>
      <c r="AG56" s="240"/>
      <c r="AH56" s="240"/>
      <c r="AI56" s="240"/>
      <c r="AJ56" s="240"/>
      <c r="AK56" s="240"/>
      <c r="AL56" s="143"/>
      <c r="AM56" s="143"/>
      <c r="AN56" s="143"/>
      <c r="AO56" s="143"/>
      <c r="AP56" s="143"/>
      <c r="AQ56" s="143"/>
      <c r="AR56" s="143"/>
      <c r="AS56" s="143"/>
      <c r="AT56" s="143"/>
      <c r="AU56" s="143"/>
      <c r="AV56" s="143"/>
      <c r="AW56" s="143"/>
      <c r="AX56" s="143"/>
      <c r="AY56" s="143"/>
      <c r="AZ56" s="143"/>
      <c r="BA56" s="11"/>
      <c r="BB56" s="11"/>
      <c r="BC56" s="11"/>
      <c r="BD56" s="11"/>
      <c r="BE56" s="11"/>
      <c r="BF56" s="11"/>
      <c r="BG56" s="11"/>
      <c r="BH56" s="11"/>
      <c r="BI56" s="11"/>
      <c r="BJ56" s="11"/>
    </row>
    <row r="57" spans="1:62" ht="38.25" customHeight="1" x14ac:dyDescent="0.3">
      <c r="A57" s="11"/>
      <c r="B57" s="11"/>
      <c r="C57" s="11"/>
      <c r="D57" s="11"/>
      <c r="E57" s="11"/>
      <c r="F57" s="237"/>
      <c r="G57" s="11"/>
      <c r="H57" s="11"/>
      <c r="I57" s="143"/>
      <c r="J57" s="11"/>
      <c r="K57" s="11"/>
      <c r="L57" s="11"/>
      <c r="M57" s="11"/>
      <c r="N57" s="11"/>
      <c r="O57" s="194"/>
      <c r="P57" s="194"/>
      <c r="Q57" s="194"/>
      <c r="R57" s="194"/>
      <c r="S57" s="194"/>
      <c r="T57" s="194"/>
      <c r="U57" s="239"/>
      <c r="V57" s="240"/>
      <c r="W57" s="240"/>
      <c r="X57" s="240"/>
      <c r="Y57" s="240"/>
      <c r="Z57" s="240"/>
      <c r="AA57" s="240"/>
      <c r="AB57" s="240"/>
      <c r="AC57" s="240"/>
      <c r="AD57" s="240"/>
      <c r="AE57" s="240"/>
      <c r="AF57" s="240"/>
      <c r="AG57" s="240"/>
      <c r="AH57" s="240"/>
      <c r="AI57" s="240"/>
      <c r="AJ57" s="240"/>
      <c r="AK57" s="240"/>
      <c r="AL57" s="143"/>
      <c r="AM57" s="143"/>
      <c r="AN57" s="143"/>
      <c r="AO57" s="143"/>
      <c r="AP57" s="143"/>
      <c r="AQ57" s="143"/>
      <c r="AR57" s="143"/>
      <c r="AS57" s="143"/>
      <c r="AT57" s="143"/>
      <c r="AU57" s="143"/>
      <c r="AV57" s="143"/>
      <c r="AW57" s="143"/>
      <c r="AX57" s="143"/>
      <c r="AY57" s="143"/>
      <c r="AZ57" s="143"/>
      <c r="BA57" s="11"/>
      <c r="BB57" s="11"/>
      <c r="BC57" s="11"/>
      <c r="BD57" s="11"/>
      <c r="BE57" s="11"/>
      <c r="BF57" s="11"/>
      <c r="BG57" s="11"/>
      <c r="BH57" s="11"/>
      <c r="BI57" s="11"/>
      <c r="BJ57" s="11"/>
    </row>
    <row r="58" spans="1:62" ht="38.25" customHeight="1" x14ac:dyDescent="0.3">
      <c r="A58" s="11"/>
      <c r="B58" s="11"/>
      <c r="C58" s="11"/>
      <c r="D58" s="11"/>
      <c r="E58" s="11"/>
      <c r="F58" s="237"/>
      <c r="G58" s="11"/>
      <c r="H58" s="11"/>
      <c r="I58" s="143"/>
      <c r="J58" s="11"/>
      <c r="K58" s="11"/>
      <c r="L58" s="11"/>
      <c r="M58" s="11"/>
      <c r="N58" s="11"/>
      <c r="O58" s="194"/>
      <c r="P58" s="194"/>
      <c r="Q58" s="194"/>
      <c r="R58" s="194"/>
      <c r="S58" s="194"/>
      <c r="T58" s="194"/>
      <c r="U58" s="239"/>
      <c r="V58" s="240"/>
      <c r="W58" s="240"/>
      <c r="X58" s="240"/>
      <c r="Y58" s="240"/>
      <c r="Z58" s="240"/>
      <c r="AA58" s="240"/>
      <c r="AB58" s="240"/>
      <c r="AC58" s="240"/>
      <c r="AD58" s="240"/>
      <c r="AE58" s="240"/>
      <c r="AF58" s="240"/>
      <c r="AG58" s="240"/>
      <c r="AH58" s="240"/>
      <c r="AI58" s="240"/>
      <c r="AJ58" s="240"/>
      <c r="AK58" s="240"/>
      <c r="AL58" s="143"/>
      <c r="AM58" s="143"/>
      <c r="AN58" s="143"/>
      <c r="AO58" s="143"/>
      <c r="AP58" s="143"/>
      <c r="AQ58" s="143"/>
      <c r="AR58" s="143"/>
      <c r="AS58" s="143"/>
      <c r="AT58" s="143"/>
      <c r="AU58" s="143"/>
      <c r="AV58" s="143"/>
      <c r="AW58" s="143"/>
      <c r="AX58" s="143"/>
      <c r="AY58" s="143"/>
      <c r="AZ58" s="143"/>
      <c r="BA58" s="11"/>
      <c r="BB58" s="11"/>
      <c r="BC58" s="11"/>
      <c r="BD58" s="11"/>
      <c r="BE58" s="11"/>
      <c r="BF58" s="11"/>
      <c r="BG58" s="11"/>
      <c r="BH58" s="11"/>
      <c r="BI58" s="11"/>
      <c r="BJ58" s="11"/>
    </row>
    <row r="59" spans="1:62" ht="54" customHeight="1" x14ac:dyDescent="0.3">
      <c r="A59" s="11"/>
      <c r="B59" s="11"/>
      <c r="C59" s="11"/>
      <c r="D59" s="11"/>
      <c r="E59" s="11"/>
      <c r="F59" s="237"/>
      <c r="G59" s="11"/>
      <c r="H59" s="11"/>
      <c r="I59" s="143"/>
      <c r="J59" s="11"/>
      <c r="K59" s="11"/>
      <c r="L59" s="11"/>
      <c r="M59" s="11"/>
      <c r="N59" s="11"/>
      <c r="O59" s="194"/>
      <c r="P59" s="194"/>
      <c r="Q59" s="194"/>
      <c r="R59" s="194"/>
      <c r="S59" s="194"/>
      <c r="T59" s="194"/>
      <c r="U59" s="239"/>
      <c r="V59" s="240"/>
      <c r="W59" s="240"/>
      <c r="X59" s="240"/>
      <c r="Y59" s="240"/>
      <c r="Z59" s="240"/>
      <c r="AA59" s="240"/>
      <c r="AB59" s="240"/>
      <c r="AC59" s="240"/>
      <c r="AD59" s="240"/>
      <c r="AE59" s="240"/>
      <c r="AF59" s="240"/>
      <c r="AG59" s="240"/>
      <c r="AH59" s="240"/>
      <c r="AI59" s="240"/>
      <c r="AJ59" s="240"/>
      <c r="AK59" s="240"/>
      <c r="AL59" s="143"/>
      <c r="AM59" s="143"/>
      <c r="AN59" s="143"/>
      <c r="AO59" s="143"/>
      <c r="AP59" s="143"/>
      <c r="AQ59" s="143"/>
      <c r="AR59" s="143"/>
      <c r="AS59" s="143"/>
      <c r="AT59" s="143"/>
      <c r="AU59" s="143"/>
      <c r="AV59" s="143"/>
      <c r="AW59" s="143"/>
      <c r="AX59" s="143"/>
      <c r="AY59" s="143"/>
      <c r="AZ59" s="143"/>
      <c r="BA59" s="11"/>
      <c r="BB59" s="11"/>
      <c r="BC59" s="11"/>
      <c r="BD59" s="11"/>
      <c r="BE59" s="11"/>
      <c r="BF59" s="11"/>
      <c r="BG59" s="11"/>
      <c r="BH59" s="11"/>
      <c r="BI59" s="11"/>
      <c r="BJ59" s="11"/>
    </row>
    <row r="60" spans="1:62" ht="42.75" customHeight="1" x14ac:dyDescent="0.3">
      <c r="A60" s="11"/>
      <c r="B60" s="11"/>
      <c r="C60" s="11"/>
      <c r="D60" s="11"/>
      <c r="E60" s="11"/>
      <c r="F60" s="237"/>
      <c r="G60" s="11"/>
      <c r="H60" s="11"/>
      <c r="I60" s="143"/>
      <c r="J60" s="11"/>
      <c r="K60" s="11"/>
      <c r="L60" s="11"/>
      <c r="M60" s="11"/>
      <c r="N60" s="11"/>
      <c r="O60" s="194"/>
      <c r="P60" s="194"/>
      <c r="Q60" s="194"/>
      <c r="R60" s="194"/>
      <c r="S60" s="194"/>
      <c r="T60" s="194"/>
      <c r="U60" s="239"/>
      <c r="V60" s="240"/>
      <c r="W60" s="240"/>
      <c r="X60" s="240"/>
      <c r="Y60" s="240"/>
      <c r="Z60" s="240"/>
      <c r="AA60" s="240"/>
      <c r="AB60" s="240"/>
      <c r="AC60" s="240"/>
      <c r="AD60" s="240"/>
      <c r="AE60" s="240"/>
      <c r="AF60" s="240"/>
      <c r="AG60" s="240"/>
      <c r="AH60" s="240"/>
      <c r="AI60" s="240"/>
      <c r="AJ60" s="240"/>
      <c r="AK60" s="240"/>
      <c r="AL60" s="143"/>
      <c r="AM60" s="143"/>
      <c r="AN60" s="143"/>
      <c r="AO60" s="143"/>
      <c r="AP60" s="143"/>
      <c r="AQ60" s="143"/>
      <c r="AR60" s="143"/>
      <c r="AS60" s="143"/>
      <c r="AT60" s="143"/>
      <c r="AU60" s="143"/>
      <c r="AV60" s="143"/>
      <c r="AW60" s="143"/>
      <c r="AX60" s="143"/>
      <c r="AY60" s="143"/>
      <c r="AZ60" s="143"/>
      <c r="BA60" s="11"/>
      <c r="BB60" s="11"/>
      <c r="BC60" s="11"/>
      <c r="BD60" s="11"/>
      <c r="BE60" s="11"/>
      <c r="BF60" s="11"/>
      <c r="BG60" s="11"/>
      <c r="BH60" s="11"/>
      <c r="BI60" s="11"/>
      <c r="BJ60" s="11"/>
    </row>
    <row r="61" spans="1:62" ht="93" customHeight="1" x14ac:dyDescent="0.3">
      <c r="A61" s="11"/>
      <c r="B61" s="11"/>
      <c r="C61" s="11"/>
      <c r="D61" s="11"/>
      <c r="E61" s="11"/>
      <c r="F61" s="237"/>
      <c r="G61" s="11"/>
      <c r="H61" s="11"/>
      <c r="I61" s="143"/>
      <c r="J61" s="11"/>
      <c r="K61" s="11"/>
      <c r="L61" s="11"/>
      <c r="M61" s="11"/>
      <c r="N61" s="11"/>
      <c r="O61" s="194"/>
      <c r="P61" s="194"/>
      <c r="Q61" s="194"/>
      <c r="R61" s="194"/>
      <c r="S61" s="194"/>
      <c r="T61" s="194"/>
      <c r="U61" s="239"/>
      <c r="V61" s="240"/>
      <c r="W61" s="240"/>
      <c r="X61" s="240"/>
      <c r="Y61" s="240"/>
      <c r="Z61" s="240"/>
      <c r="AA61" s="240"/>
      <c r="AB61" s="240"/>
      <c r="AC61" s="240"/>
      <c r="AD61" s="240"/>
      <c r="AE61" s="240"/>
      <c r="AF61" s="240"/>
      <c r="AG61" s="240"/>
      <c r="AH61" s="240"/>
      <c r="AI61" s="240"/>
      <c r="AJ61" s="240"/>
      <c r="AK61" s="240"/>
      <c r="AL61" s="143"/>
      <c r="AM61" s="143"/>
      <c r="AN61" s="143"/>
      <c r="AO61" s="143"/>
      <c r="AP61" s="143"/>
      <c r="AQ61" s="143"/>
      <c r="AR61" s="143"/>
      <c r="AS61" s="143"/>
      <c r="AT61" s="143"/>
      <c r="AU61" s="143"/>
      <c r="AV61" s="143"/>
      <c r="AW61" s="143"/>
      <c r="AX61" s="143"/>
      <c r="AY61" s="143"/>
      <c r="AZ61" s="143"/>
      <c r="BA61" s="11"/>
      <c r="BB61" s="11"/>
      <c r="BC61" s="11"/>
      <c r="BD61" s="11"/>
      <c r="BE61" s="11"/>
      <c r="BF61" s="11"/>
      <c r="BG61" s="11"/>
      <c r="BH61" s="11"/>
      <c r="BI61" s="11"/>
      <c r="BJ61" s="11"/>
    </row>
    <row r="62" spans="1:62" ht="93" customHeight="1" x14ac:dyDescent="0.3">
      <c r="A62" s="11"/>
      <c r="B62" s="11"/>
      <c r="C62" s="11"/>
      <c r="D62" s="11"/>
      <c r="E62" s="11"/>
      <c r="F62" s="237"/>
      <c r="G62" s="11"/>
      <c r="H62" s="11"/>
      <c r="I62" s="143"/>
      <c r="J62" s="11"/>
      <c r="K62" s="11"/>
      <c r="L62" s="11"/>
      <c r="M62" s="11"/>
      <c r="N62" s="11"/>
      <c r="O62" s="194"/>
      <c r="P62" s="194"/>
      <c r="Q62" s="194"/>
      <c r="R62" s="194"/>
      <c r="S62" s="194"/>
      <c r="T62" s="194"/>
      <c r="U62" s="239"/>
      <c r="V62" s="240"/>
      <c r="W62" s="240"/>
      <c r="X62" s="240"/>
      <c r="Y62" s="240"/>
      <c r="Z62" s="240"/>
      <c r="AA62" s="240"/>
      <c r="AB62" s="240"/>
      <c r="AC62" s="240"/>
      <c r="AD62" s="240"/>
      <c r="AE62" s="240"/>
      <c r="AF62" s="240"/>
      <c r="AG62" s="240"/>
      <c r="AH62" s="240"/>
      <c r="AI62" s="240"/>
      <c r="AJ62" s="240"/>
      <c r="AK62" s="240"/>
      <c r="AL62" s="143"/>
      <c r="AM62" s="143"/>
      <c r="AN62" s="143"/>
      <c r="AO62" s="143"/>
      <c r="AP62" s="143"/>
      <c r="AQ62" s="143"/>
      <c r="AR62" s="143"/>
      <c r="AS62" s="143"/>
      <c r="AT62" s="143"/>
      <c r="AU62" s="143"/>
      <c r="AV62" s="143"/>
      <c r="AW62" s="143"/>
      <c r="AX62" s="143"/>
      <c r="AY62" s="143"/>
      <c r="AZ62" s="143"/>
      <c r="BA62" s="11"/>
      <c r="BB62" s="11"/>
      <c r="BC62" s="11"/>
      <c r="BD62" s="11"/>
      <c r="BE62" s="11"/>
      <c r="BF62" s="11"/>
      <c r="BG62" s="11"/>
      <c r="BH62" s="11"/>
      <c r="BI62" s="11"/>
      <c r="BJ62" s="11"/>
    </row>
    <row r="63" spans="1:62" ht="93" customHeight="1" x14ac:dyDescent="0.3">
      <c r="A63" s="11"/>
      <c r="B63" s="11"/>
      <c r="C63" s="11"/>
      <c r="D63" s="11"/>
      <c r="E63" s="11"/>
      <c r="F63" s="237"/>
      <c r="G63" s="11"/>
      <c r="H63" s="11"/>
      <c r="I63" s="143"/>
      <c r="J63" s="11"/>
      <c r="K63" s="11"/>
      <c r="L63" s="11"/>
      <c r="M63" s="11"/>
      <c r="N63" s="11"/>
      <c r="O63" s="194"/>
      <c r="P63" s="194"/>
      <c r="Q63" s="194"/>
      <c r="R63" s="194"/>
      <c r="S63" s="194"/>
      <c r="T63" s="194"/>
      <c r="U63" s="239"/>
      <c r="V63" s="240"/>
      <c r="W63" s="240"/>
      <c r="X63" s="240"/>
      <c r="Y63" s="240"/>
      <c r="Z63" s="240"/>
      <c r="AA63" s="240"/>
      <c r="AB63" s="240"/>
      <c r="AC63" s="240"/>
      <c r="AD63" s="240"/>
      <c r="AE63" s="240"/>
      <c r="AF63" s="240"/>
      <c r="AG63" s="240"/>
      <c r="AH63" s="240"/>
      <c r="AI63" s="240"/>
      <c r="AJ63" s="240"/>
      <c r="AK63" s="240"/>
      <c r="AL63" s="143"/>
      <c r="AM63" s="143"/>
      <c r="AN63" s="143"/>
      <c r="AO63" s="143"/>
      <c r="AP63" s="143"/>
      <c r="AQ63" s="143"/>
      <c r="AR63" s="143"/>
      <c r="AS63" s="143"/>
      <c r="AT63" s="143"/>
      <c r="AU63" s="143"/>
      <c r="AV63" s="143"/>
      <c r="AW63" s="143"/>
      <c r="AX63" s="143"/>
      <c r="AY63" s="143"/>
      <c r="AZ63" s="143"/>
      <c r="BA63" s="11"/>
      <c r="BB63" s="11"/>
      <c r="BC63" s="11"/>
      <c r="BD63" s="11"/>
      <c r="BE63" s="11"/>
      <c r="BF63" s="11"/>
      <c r="BG63" s="11"/>
      <c r="BH63" s="11"/>
      <c r="BI63" s="11"/>
      <c r="BJ63" s="11"/>
    </row>
    <row r="64" spans="1:62" ht="93" customHeight="1" x14ac:dyDescent="0.3">
      <c r="A64" s="11"/>
      <c r="B64" s="11"/>
      <c r="C64" s="11"/>
      <c r="D64" s="11"/>
      <c r="E64" s="11"/>
      <c r="F64" s="237"/>
      <c r="G64" s="11"/>
      <c r="H64" s="11"/>
      <c r="I64" s="143"/>
      <c r="J64" s="11"/>
      <c r="K64" s="11"/>
      <c r="L64" s="11"/>
      <c r="M64" s="11"/>
      <c r="N64" s="11"/>
      <c r="O64" s="194"/>
      <c r="P64" s="194"/>
      <c r="Q64" s="194"/>
      <c r="R64" s="194"/>
      <c r="S64" s="194"/>
      <c r="T64" s="194"/>
      <c r="U64" s="239"/>
      <c r="V64" s="240"/>
      <c r="W64" s="240"/>
      <c r="X64" s="240"/>
      <c r="Y64" s="240"/>
      <c r="Z64" s="240"/>
      <c r="AA64" s="240"/>
      <c r="AB64" s="240"/>
      <c r="AC64" s="240"/>
      <c r="AD64" s="240"/>
      <c r="AE64" s="240"/>
      <c r="AF64" s="240"/>
      <c r="AG64" s="240"/>
      <c r="AH64" s="240"/>
      <c r="AI64" s="240"/>
      <c r="AJ64" s="240"/>
      <c r="AK64" s="240"/>
      <c r="AL64" s="143"/>
      <c r="AM64" s="143"/>
      <c r="AN64" s="143"/>
      <c r="AO64" s="143"/>
      <c r="AP64" s="143"/>
      <c r="AQ64" s="143"/>
      <c r="AR64" s="143"/>
      <c r="AS64" s="143"/>
      <c r="AT64" s="143"/>
      <c r="AU64" s="143"/>
      <c r="AV64" s="143"/>
      <c r="AW64" s="143"/>
      <c r="AX64" s="143"/>
      <c r="AY64" s="143"/>
      <c r="AZ64" s="143"/>
      <c r="BA64" s="11"/>
      <c r="BB64" s="11"/>
      <c r="BC64" s="11"/>
      <c r="BD64" s="11"/>
      <c r="BE64" s="11"/>
      <c r="BF64" s="11"/>
      <c r="BG64" s="11"/>
      <c r="BH64" s="11"/>
      <c r="BI64" s="11"/>
      <c r="BJ64" s="11"/>
    </row>
    <row r="65" spans="1:62" ht="93" customHeight="1" x14ac:dyDescent="0.3">
      <c r="A65" s="11"/>
      <c r="B65" s="11"/>
      <c r="C65" s="11"/>
      <c r="D65" s="11"/>
      <c r="E65" s="11"/>
      <c r="F65" s="237"/>
      <c r="G65" s="11"/>
      <c r="H65" s="11"/>
      <c r="I65" s="143"/>
      <c r="J65" s="11"/>
      <c r="K65" s="11"/>
      <c r="L65" s="11"/>
      <c r="M65" s="11"/>
      <c r="N65" s="11"/>
      <c r="O65" s="194"/>
      <c r="P65" s="194"/>
      <c r="Q65" s="194"/>
      <c r="R65" s="194"/>
      <c r="S65" s="194"/>
      <c r="T65" s="194"/>
      <c r="U65" s="239"/>
      <c r="V65" s="240"/>
      <c r="W65" s="240"/>
      <c r="X65" s="240"/>
      <c r="Y65" s="240"/>
      <c r="Z65" s="240"/>
      <c r="AA65" s="240"/>
      <c r="AB65" s="240"/>
      <c r="AC65" s="240"/>
      <c r="AD65" s="240"/>
      <c r="AE65" s="240"/>
      <c r="AF65" s="240"/>
      <c r="AG65" s="240"/>
      <c r="AH65" s="240"/>
      <c r="AI65" s="240"/>
      <c r="AJ65" s="240"/>
      <c r="AK65" s="240"/>
      <c r="AL65" s="143"/>
      <c r="AM65" s="143"/>
      <c r="AN65" s="143"/>
      <c r="AO65" s="143"/>
      <c r="AP65" s="143"/>
      <c r="AQ65" s="143"/>
      <c r="AR65" s="143"/>
      <c r="AS65" s="143"/>
      <c r="AT65" s="143"/>
      <c r="AU65" s="143"/>
      <c r="AV65" s="143"/>
      <c r="AW65" s="143"/>
      <c r="AX65" s="143"/>
      <c r="AY65" s="143"/>
      <c r="AZ65" s="143"/>
      <c r="BA65" s="11"/>
      <c r="BB65" s="11"/>
      <c r="BC65" s="11"/>
      <c r="BD65" s="11"/>
      <c r="BE65" s="11"/>
      <c r="BF65" s="11"/>
      <c r="BG65" s="11"/>
      <c r="BH65" s="11"/>
      <c r="BI65" s="11"/>
      <c r="BJ65" s="11"/>
    </row>
    <row r="66" spans="1:62" ht="93" customHeight="1" x14ac:dyDescent="0.3">
      <c r="A66" s="11"/>
      <c r="B66" s="11"/>
      <c r="C66" s="11"/>
      <c r="D66" s="11"/>
      <c r="E66" s="11"/>
      <c r="F66" s="237"/>
      <c r="G66" s="11"/>
      <c r="H66" s="11"/>
      <c r="I66" s="143"/>
      <c r="J66" s="11"/>
      <c r="K66" s="11"/>
      <c r="L66" s="11"/>
      <c r="M66" s="11"/>
      <c r="N66" s="11"/>
      <c r="O66" s="194"/>
      <c r="P66" s="194"/>
      <c r="Q66" s="194"/>
      <c r="R66" s="194"/>
      <c r="S66" s="194"/>
      <c r="T66" s="194"/>
      <c r="U66" s="239"/>
      <c r="V66" s="240"/>
      <c r="W66" s="240"/>
      <c r="X66" s="240"/>
      <c r="Y66" s="240"/>
      <c r="Z66" s="240"/>
      <c r="AA66" s="240"/>
      <c r="AB66" s="240"/>
      <c r="AC66" s="240"/>
      <c r="AD66" s="240"/>
      <c r="AE66" s="240"/>
      <c r="AF66" s="240"/>
      <c r="AG66" s="240"/>
      <c r="AH66" s="240"/>
      <c r="AI66" s="240"/>
      <c r="AJ66" s="240"/>
      <c r="AK66" s="240"/>
      <c r="AL66" s="143"/>
      <c r="AM66" s="143"/>
      <c r="AN66" s="143"/>
      <c r="AO66" s="143"/>
      <c r="AP66" s="143"/>
      <c r="AQ66" s="143"/>
      <c r="AR66" s="143"/>
      <c r="AS66" s="143"/>
      <c r="AT66" s="143"/>
      <c r="AU66" s="143"/>
      <c r="AV66" s="143"/>
      <c r="AW66" s="143"/>
      <c r="AX66" s="143"/>
      <c r="AY66" s="143"/>
      <c r="AZ66" s="143"/>
      <c r="BA66" s="11"/>
      <c r="BB66" s="11"/>
      <c r="BC66" s="11"/>
      <c r="BD66" s="11"/>
      <c r="BE66" s="11"/>
      <c r="BF66" s="11"/>
      <c r="BG66" s="11"/>
      <c r="BH66" s="11"/>
      <c r="BI66" s="11"/>
      <c r="BJ66" s="11"/>
    </row>
    <row r="67" spans="1:62" ht="93" customHeight="1" x14ac:dyDescent="0.3">
      <c r="A67" s="11"/>
      <c r="B67" s="11"/>
      <c r="C67" s="11"/>
      <c r="D67" s="11"/>
      <c r="E67" s="11"/>
      <c r="F67" s="237"/>
      <c r="G67" s="11"/>
      <c r="H67" s="11"/>
      <c r="I67" s="143"/>
      <c r="J67" s="11"/>
      <c r="K67" s="11"/>
      <c r="L67" s="11"/>
      <c r="M67" s="11"/>
      <c r="N67" s="11"/>
      <c r="O67" s="194"/>
      <c r="P67" s="194"/>
      <c r="Q67" s="194"/>
      <c r="R67" s="194"/>
      <c r="S67" s="194"/>
      <c r="T67" s="194"/>
      <c r="U67" s="239"/>
      <c r="V67" s="240"/>
      <c r="W67" s="240"/>
      <c r="X67" s="240"/>
      <c r="Y67" s="240"/>
      <c r="Z67" s="240"/>
      <c r="AA67" s="240"/>
      <c r="AB67" s="240"/>
      <c r="AC67" s="240"/>
      <c r="AD67" s="240"/>
      <c r="AE67" s="240"/>
      <c r="AF67" s="240"/>
      <c r="AG67" s="240"/>
      <c r="AH67" s="240"/>
      <c r="AI67" s="240"/>
      <c r="AJ67" s="240"/>
      <c r="AK67" s="240"/>
      <c r="AL67" s="143"/>
      <c r="AM67" s="143"/>
      <c r="AN67" s="143"/>
      <c r="AO67" s="143"/>
      <c r="AP67" s="143"/>
      <c r="AQ67" s="143"/>
      <c r="AR67" s="143"/>
      <c r="AS67" s="143"/>
      <c r="AT67" s="143"/>
      <c r="AU67" s="143"/>
      <c r="AV67" s="143"/>
      <c r="AW67" s="143"/>
      <c r="AX67" s="143"/>
      <c r="AY67" s="143"/>
      <c r="AZ67" s="143"/>
      <c r="BA67" s="11"/>
      <c r="BB67" s="11"/>
      <c r="BC67" s="11"/>
      <c r="BD67" s="11"/>
      <c r="BE67" s="11"/>
      <c r="BF67" s="11"/>
      <c r="BG67" s="11"/>
      <c r="BH67" s="11"/>
      <c r="BI67" s="11"/>
      <c r="BJ67" s="11"/>
    </row>
    <row r="68" spans="1:62" ht="93" customHeight="1" x14ac:dyDescent="0.3">
      <c r="A68" s="11"/>
      <c r="B68" s="11"/>
      <c r="C68" s="11"/>
      <c r="D68" s="11"/>
      <c r="E68" s="11"/>
      <c r="F68" s="237"/>
      <c r="G68" s="11"/>
      <c r="H68" s="11"/>
      <c r="I68" s="143"/>
      <c r="J68" s="11"/>
      <c r="K68" s="11"/>
      <c r="L68" s="11"/>
      <c r="M68" s="11"/>
      <c r="N68" s="11"/>
      <c r="O68" s="194"/>
      <c r="P68" s="194"/>
      <c r="Q68" s="194"/>
      <c r="R68" s="194"/>
      <c r="S68" s="194"/>
      <c r="T68" s="194"/>
      <c r="U68" s="239"/>
      <c r="V68" s="240"/>
      <c r="W68" s="240"/>
      <c r="X68" s="240"/>
      <c r="Y68" s="240"/>
      <c r="Z68" s="240"/>
      <c r="AA68" s="240"/>
      <c r="AB68" s="240"/>
      <c r="AC68" s="240"/>
      <c r="AD68" s="240"/>
      <c r="AE68" s="240"/>
      <c r="AF68" s="240"/>
      <c r="AG68" s="240"/>
      <c r="AH68" s="240"/>
      <c r="AI68" s="240"/>
      <c r="AJ68" s="240"/>
      <c r="AK68" s="240"/>
      <c r="AL68" s="143"/>
      <c r="AM68" s="143"/>
      <c r="AN68" s="143"/>
      <c r="AO68" s="143"/>
      <c r="AP68" s="143"/>
      <c r="AQ68" s="143"/>
      <c r="AR68" s="143"/>
      <c r="AS68" s="143"/>
      <c r="AT68" s="143"/>
      <c r="AU68" s="143"/>
      <c r="AV68" s="143"/>
      <c r="AW68" s="143"/>
      <c r="AX68" s="143"/>
      <c r="AY68" s="143"/>
      <c r="AZ68" s="143"/>
      <c r="BA68" s="11"/>
      <c r="BB68" s="11"/>
      <c r="BC68" s="11"/>
      <c r="BD68" s="11"/>
      <c r="BE68" s="11"/>
      <c r="BF68" s="11"/>
      <c r="BG68" s="11"/>
      <c r="BH68" s="11"/>
      <c r="BI68" s="11"/>
      <c r="BJ68" s="11"/>
    </row>
    <row r="69" spans="1:62" ht="93" customHeight="1" x14ac:dyDescent="0.3">
      <c r="A69" s="11"/>
      <c r="B69" s="11"/>
      <c r="C69" s="11"/>
      <c r="D69" s="11"/>
      <c r="E69" s="11"/>
      <c r="F69" s="237"/>
      <c r="G69" s="11"/>
      <c r="H69" s="11"/>
      <c r="I69" s="143"/>
      <c r="J69" s="11"/>
      <c r="K69" s="11"/>
      <c r="L69" s="11"/>
      <c r="M69" s="11"/>
      <c r="N69" s="11"/>
      <c r="O69" s="194"/>
      <c r="P69" s="194"/>
      <c r="Q69" s="194"/>
      <c r="R69" s="194"/>
      <c r="S69" s="194"/>
      <c r="T69" s="194"/>
      <c r="U69" s="239"/>
      <c r="V69" s="240"/>
      <c r="W69" s="240"/>
      <c r="X69" s="240"/>
      <c r="Y69" s="240"/>
      <c r="Z69" s="240"/>
      <c r="AA69" s="240"/>
      <c r="AB69" s="240"/>
      <c r="AC69" s="240"/>
      <c r="AD69" s="240"/>
      <c r="AE69" s="240"/>
      <c r="AF69" s="240"/>
      <c r="AG69" s="240"/>
      <c r="AH69" s="240"/>
      <c r="AI69" s="240"/>
      <c r="AJ69" s="240"/>
      <c r="AK69" s="240"/>
      <c r="AL69" s="143"/>
      <c r="AM69" s="143"/>
      <c r="AN69" s="143"/>
      <c r="AO69" s="143"/>
      <c r="AP69" s="143"/>
      <c r="AQ69" s="143"/>
      <c r="AR69" s="143"/>
      <c r="AS69" s="143"/>
      <c r="AT69" s="143"/>
      <c r="AU69" s="143"/>
      <c r="AV69" s="143"/>
      <c r="AW69" s="143"/>
      <c r="AX69" s="143"/>
      <c r="AY69" s="143"/>
      <c r="AZ69" s="143"/>
      <c r="BA69" s="11"/>
      <c r="BB69" s="11"/>
      <c r="BC69" s="11"/>
      <c r="BD69" s="11"/>
      <c r="BE69" s="11"/>
      <c r="BF69" s="11"/>
      <c r="BG69" s="11"/>
      <c r="BH69" s="11"/>
      <c r="BI69" s="11"/>
      <c r="BJ69" s="11"/>
    </row>
    <row r="70" spans="1:62" ht="93" customHeight="1" x14ac:dyDescent="0.3">
      <c r="A70" s="11"/>
      <c r="B70" s="11"/>
      <c r="C70" s="11"/>
      <c r="D70" s="11"/>
      <c r="E70" s="11"/>
      <c r="F70" s="237"/>
      <c r="G70" s="11"/>
      <c r="H70" s="11"/>
      <c r="I70" s="143"/>
      <c r="J70" s="11"/>
      <c r="K70" s="11"/>
      <c r="L70" s="11"/>
      <c r="M70" s="11"/>
      <c r="N70" s="11"/>
      <c r="O70" s="194"/>
      <c r="P70" s="194"/>
      <c r="Q70" s="194"/>
      <c r="R70" s="194"/>
      <c r="S70" s="194"/>
      <c r="T70" s="194"/>
      <c r="U70" s="239"/>
      <c r="V70" s="240"/>
      <c r="W70" s="240"/>
      <c r="X70" s="240"/>
      <c r="Y70" s="240"/>
      <c r="Z70" s="240"/>
      <c r="AA70" s="240"/>
      <c r="AB70" s="240"/>
      <c r="AC70" s="240"/>
      <c r="AD70" s="240"/>
      <c r="AE70" s="240"/>
      <c r="AF70" s="240"/>
      <c r="AG70" s="240"/>
      <c r="AH70" s="240"/>
      <c r="AI70" s="240"/>
      <c r="AJ70" s="240"/>
      <c r="AK70" s="240"/>
      <c r="AL70" s="143"/>
      <c r="AM70" s="143"/>
      <c r="AN70" s="143"/>
      <c r="AO70" s="143"/>
      <c r="AP70" s="143"/>
      <c r="AQ70" s="143"/>
      <c r="AR70" s="143"/>
      <c r="AS70" s="143"/>
      <c r="AT70" s="143"/>
      <c r="AU70" s="143"/>
      <c r="AV70" s="143"/>
      <c r="AW70" s="143"/>
      <c r="AX70" s="143"/>
      <c r="AY70" s="143"/>
      <c r="AZ70" s="143"/>
      <c r="BA70" s="11"/>
      <c r="BB70" s="11"/>
      <c r="BC70" s="11"/>
      <c r="BD70" s="11"/>
      <c r="BE70" s="11"/>
      <c r="BF70" s="11"/>
      <c r="BG70" s="11"/>
      <c r="BH70" s="11"/>
      <c r="BI70" s="11"/>
      <c r="BJ70" s="11"/>
    </row>
    <row r="71" spans="1:62" ht="93" customHeight="1" x14ac:dyDescent="0.3">
      <c r="A71" s="11"/>
      <c r="B71" s="11"/>
      <c r="C71" s="11"/>
      <c r="D71" s="11"/>
      <c r="E71" s="11"/>
      <c r="F71" s="237"/>
      <c r="G71" s="11"/>
      <c r="H71" s="11"/>
      <c r="I71" s="143"/>
      <c r="J71" s="11"/>
      <c r="K71" s="11"/>
      <c r="L71" s="11"/>
      <c r="M71" s="11"/>
      <c r="N71" s="11"/>
      <c r="O71" s="194"/>
      <c r="P71" s="194"/>
      <c r="Q71" s="194"/>
      <c r="R71" s="194"/>
      <c r="S71" s="194"/>
      <c r="T71" s="194"/>
      <c r="U71" s="239"/>
      <c r="V71" s="240"/>
      <c r="W71" s="240"/>
      <c r="X71" s="240"/>
      <c r="Y71" s="240"/>
      <c r="Z71" s="240"/>
      <c r="AA71" s="240"/>
      <c r="AB71" s="240"/>
      <c r="AC71" s="240"/>
      <c r="AD71" s="240"/>
      <c r="AE71" s="240"/>
      <c r="AF71" s="240"/>
      <c r="AG71" s="240"/>
      <c r="AH71" s="240"/>
      <c r="AI71" s="240"/>
      <c r="AJ71" s="240"/>
      <c r="AK71" s="240"/>
      <c r="AL71" s="143"/>
      <c r="AM71" s="143"/>
      <c r="AN71" s="143"/>
      <c r="AO71" s="143"/>
      <c r="AP71" s="143"/>
      <c r="AQ71" s="143"/>
      <c r="AR71" s="143"/>
      <c r="AS71" s="143"/>
      <c r="AT71" s="143"/>
      <c r="AU71" s="143"/>
      <c r="AV71" s="143"/>
      <c r="AW71" s="143"/>
      <c r="AX71" s="143"/>
      <c r="AY71" s="143"/>
      <c r="AZ71" s="143"/>
      <c r="BA71" s="11"/>
      <c r="BB71" s="11"/>
      <c r="BC71" s="11"/>
      <c r="BD71" s="11"/>
      <c r="BE71" s="11"/>
      <c r="BF71" s="11"/>
      <c r="BG71" s="11"/>
      <c r="BH71" s="11"/>
      <c r="BI71" s="11"/>
      <c r="BJ71" s="11"/>
    </row>
    <row r="72" spans="1:62" ht="93" customHeight="1" x14ac:dyDescent="0.3">
      <c r="A72" s="11"/>
      <c r="B72" s="11"/>
      <c r="C72" s="11"/>
      <c r="D72" s="11"/>
      <c r="E72" s="11"/>
      <c r="F72" s="237"/>
      <c r="G72" s="11"/>
      <c r="H72" s="11"/>
      <c r="I72" s="143"/>
      <c r="J72" s="11"/>
      <c r="K72" s="11"/>
      <c r="L72" s="11"/>
      <c r="M72" s="11"/>
      <c r="N72" s="11"/>
      <c r="O72" s="194"/>
      <c r="P72" s="194"/>
      <c r="Q72" s="194"/>
      <c r="R72" s="194"/>
      <c r="S72" s="194"/>
      <c r="T72" s="194"/>
      <c r="U72" s="239"/>
      <c r="V72" s="240"/>
      <c r="W72" s="240"/>
      <c r="X72" s="240"/>
      <c r="Y72" s="240"/>
      <c r="Z72" s="240"/>
      <c r="AA72" s="240"/>
      <c r="AB72" s="240"/>
      <c r="AC72" s="240"/>
      <c r="AD72" s="240"/>
      <c r="AE72" s="240"/>
      <c r="AF72" s="240"/>
      <c r="AG72" s="240"/>
      <c r="AH72" s="240"/>
      <c r="AI72" s="240"/>
      <c r="AJ72" s="240"/>
      <c r="AK72" s="240"/>
      <c r="AL72" s="143"/>
      <c r="AM72" s="143"/>
      <c r="AN72" s="143"/>
      <c r="AO72" s="143"/>
      <c r="AP72" s="143"/>
      <c r="AQ72" s="143"/>
      <c r="AR72" s="143"/>
      <c r="AS72" s="143"/>
      <c r="AT72" s="143"/>
      <c r="AU72" s="143"/>
      <c r="AV72" s="143"/>
      <c r="AW72" s="143"/>
      <c r="AX72" s="143"/>
      <c r="AY72" s="143"/>
      <c r="AZ72" s="143"/>
      <c r="BA72" s="11"/>
      <c r="BB72" s="11"/>
      <c r="BC72" s="11"/>
      <c r="BD72" s="11"/>
      <c r="BE72" s="11"/>
      <c r="BF72" s="11"/>
      <c r="BG72" s="11"/>
      <c r="BH72" s="11"/>
      <c r="BI72" s="11"/>
      <c r="BJ72" s="11"/>
    </row>
    <row r="73" spans="1:62" ht="93" customHeight="1" x14ac:dyDescent="0.3">
      <c r="A73" s="11"/>
      <c r="B73" s="11"/>
      <c r="C73" s="11"/>
      <c r="D73" s="11"/>
      <c r="E73" s="11"/>
      <c r="F73" s="237"/>
      <c r="G73" s="11"/>
      <c r="H73" s="11"/>
      <c r="I73" s="143"/>
      <c r="J73" s="11"/>
      <c r="K73" s="11"/>
      <c r="L73" s="11"/>
      <c r="M73" s="11"/>
      <c r="N73" s="11"/>
      <c r="O73" s="194"/>
      <c r="P73" s="194"/>
      <c r="Q73" s="194"/>
      <c r="R73" s="194"/>
      <c r="S73" s="194"/>
      <c r="T73" s="194"/>
      <c r="U73" s="239"/>
      <c r="V73" s="240"/>
      <c r="W73" s="240"/>
      <c r="X73" s="240"/>
      <c r="Y73" s="240"/>
      <c r="Z73" s="240"/>
      <c r="AA73" s="240"/>
      <c r="AB73" s="240"/>
      <c r="AC73" s="240"/>
      <c r="AD73" s="240"/>
      <c r="AE73" s="240"/>
      <c r="AF73" s="240"/>
      <c r="AG73" s="240"/>
      <c r="AH73" s="240"/>
      <c r="AI73" s="240"/>
      <c r="AJ73" s="240"/>
      <c r="AK73" s="240"/>
      <c r="AL73" s="143"/>
      <c r="AM73" s="143"/>
      <c r="AN73" s="143"/>
      <c r="AO73" s="143"/>
      <c r="AP73" s="143"/>
      <c r="AQ73" s="143"/>
      <c r="AR73" s="143"/>
      <c r="AS73" s="143"/>
      <c r="AT73" s="143"/>
      <c r="AU73" s="143"/>
      <c r="AV73" s="143"/>
      <c r="AW73" s="143"/>
      <c r="AX73" s="143"/>
      <c r="AY73" s="143"/>
      <c r="AZ73" s="143"/>
      <c r="BA73" s="11"/>
      <c r="BB73" s="11"/>
      <c r="BC73" s="11"/>
      <c r="BD73" s="11"/>
      <c r="BE73" s="11"/>
      <c r="BF73" s="11"/>
      <c r="BG73" s="11"/>
      <c r="BH73" s="11"/>
      <c r="BI73" s="11"/>
      <c r="BJ73" s="11"/>
    </row>
    <row r="74" spans="1:62" ht="93" customHeight="1" x14ac:dyDescent="0.3">
      <c r="A74" s="11"/>
      <c r="B74" s="11"/>
      <c r="C74" s="11"/>
      <c r="D74" s="11"/>
      <c r="E74" s="11"/>
      <c r="F74" s="237"/>
      <c r="G74" s="11"/>
      <c r="H74" s="11"/>
      <c r="I74" s="143"/>
      <c r="J74" s="11"/>
      <c r="K74" s="11"/>
      <c r="L74" s="11"/>
      <c r="M74" s="11"/>
      <c r="N74" s="11"/>
      <c r="O74" s="194"/>
      <c r="P74" s="194"/>
      <c r="Q74" s="194"/>
      <c r="R74" s="194"/>
      <c r="S74" s="194"/>
      <c r="T74" s="194"/>
      <c r="U74" s="239"/>
      <c r="V74" s="240"/>
      <c r="W74" s="240"/>
      <c r="X74" s="240"/>
      <c r="Y74" s="240"/>
      <c r="Z74" s="240"/>
      <c r="AA74" s="240"/>
      <c r="AB74" s="240"/>
      <c r="AC74" s="240"/>
      <c r="AD74" s="240"/>
      <c r="AE74" s="240"/>
      <c r="AF74" s="240"/>
      <c r="AG74" s="240"/>
      <c r="AH74" s="240"/>
      <c r="AI74" s="240"/>
      <c r="AJ74" s="240"/>
      <c r="AK74" s="240"/>
      <c r="AL74" s="143"/>
      <c r="AM74" s="143"/>
      <c r="AN74" s="143"/>
      <c r="AO74" s="143"/>
      <c r="AP74" s="143"/>
      <c r="AQ74" s="143"/>
      <c r="AR74" s="143"/>
      <c r="AS74" s="143"/>
      <c r="AT74" s="143"/>
      <c r="AU74" s="143"/>
      <c r="AV74" s="143"/>
      <c r="AW74" s="143"/>
      <c r="AX74" s="143"/>
      <c r="AY74" s="143"/>
      <c r="AZ74" s="143"/>
      <c r="BA74" s="11"/>
      <c r="BB74" s="11"/>
      <c r="BC74" s="11"/>
      <c r="BD74" s="11"/>
      <c r="BE74" s="11"/>
      <c r="BF74" s="11"/>
      <c r="BG74" s="11"/>
      <c r="BH74" s="11"/>
      <c r="BI74" s="11"/>
      <c r="BJ74" s="11"/>
    </row>
    <row r="75" spans="1:62" ht="93" customHeight="1" x14ac:dyDescent="0.3">
      <c r="A75" s="11"/>
      <c r="B75" s="11"/>
      <c r="C75" s="11"/>
      <c r="D75" s="11"/>
      <c r="E75" s="11"/>
      <c r="F75" s="237"/>
      <c r="G75" s="11"/>
      <c r="H75" s="11"/>
      <c r="I75" s="143"/>
      <c r="J75" s="11"/>
      <c r="K75" s="11"/>
      <c r="L75" s="11"/>
      <c r="M75" s="11"/>
      <c r="N75" s="11"/>
      <c r="O75" s="194"/>
      <c r="P75" s="194"/>
      <c r="Q75" s="194"/>
      <c r="R75" s="194"/>
      <c r="S75" s="194"/>
      <c r="T75" s="194"/>
      <c r="U75" s="239"/>
      <c r="V75" s="240"/>
      <c r="W75" s="240"/>
      <c r="X75" s="240"/>
      <c r="Y75" s="240"/>
      <c r="Z75" s="240"/>
      <c r="AA75" s="240"/>
      <c r="AB75" s="240"/>
      <c r="AC75" s="240"/>
      <c r="AD75" s="240"/>
      <c r="AE75" s="240"/>
      <c r="AF75" s="240"/>
      <c r="AG75" s="240"/>
      <c r="AH75" s="240"/>
      <c r="AI75" s="240"/>
      <c r="AJ75" s="240"/>
      <c r="AK75" s="240"/>
      <c r="AL75" s="143"/>
      <c r="AM75" s="143"/>
      <c r="AN75" s="143"/>
      <c r="AO75" s="143"/>
      <c r="AP75" s="143"/>
      <c r="AQ75" s="143"/>
      <c r="AR75" s="143"/>
      <c r="AS75" s="143"/>
      <c r="AT75" s="143"/>
      <c r="AU75" s="143"/>
      <c r="AV75" s="143"/>
      <c r="AW75" s="143"/>
      <c r="AX75" s="143"/>
      <c r="AY75" s="143"/>
      <c r="AZ75" s="143"/>
      <c r="BA75" s="11"/>
      <c r="BB75" s="11"/>
      <c r="BC75" s="11"/>
      <c r="BD75" s="11"/>
      <c r="BE75" s="11"/>
      <c r="BF75" s="11"/>
      <c r="BG75" s="11"/>
      <c r="BH75" s="11"/>
      <c r="BI75" s="11"/>
      <c r="BJ75" s="11"/>
    </row>
    <row r="76" spans="1:62" ht="93" customHeight="1" x14ac:dyDescent="0.3">
      <c r="A76" s="11"/>
      <c r="B76" s="11"/>
      <c r="C76" s="11"/>
      <c r="D76" s="11"/>
      <c r="E76" s="11"/>
      <c r="F76" s="237"/>
      <c r="G76" s="11"/>
      <c r="H76" s="11"/>
      <c r="I76" s="143"/>
      <c r="J76" s="11"/>
      <c r="K76" s="11"/>
      <c r="L76" s="11"/>
      <c r="M76" s="11"/>
      <c r="N76" s="11"/>
      <c r="O76" s="194"/>
      <c r="P76" s="194"/>
      <c r="Q76" s="194"/>
      <c r="R76" s="194"/>
      <c r="S76" s="194"/>
      <c r="T76" s="194"/>
      <c r="U76" s="239"/>
      <c r="V76" s="240"/>
      <c r="W76" s="240"/>
      <c r="X76" s="240"/>
      <c r="Y76" s="240"/>
      <c r="Z76" s="240"/>
      <c r="AA76" s="240"/>
      <c r="AB76" s="240"/>
      <c r="AC76" s="240"/>
      <c r="AD76" s="240"/>
      <c r="AE76" s="240"/>
      <c r="AF76" s="240"/>
      <c r="AG76" s="240"/>
      <c r="AH76" s="240"/>
      <c r="AI76" s="240"/>
      <c r="AJ76" s="240"/>
      <c r="AK76" s="240"/>
      <c r="AL76" s="143"/>
      <c r="AM76" s="143"/>
      <c r="AN76" s="143"/>
      <c r="AO76" s="143"/>
      <c r="AP76" s="143"/>
      <c r="AQ76" s="143"/>
      <c r="AR76" s="143"/>
      <c r="AS76" s="143"/>
      <c r="AT76" s="143"/>
      <c r="AU76" s="143"/>
      <c r="AV76" s="143"/>
      <c r="AW76" s="143"/>
      <c r="AX76" s="143"/>
      <c r="AY76" s="143"/>
      <c r="AZ76" s="143"/>
      <c r="BA76" s="11"/>
      <c r="BB76" s="11"/>
      <c r="BC76" s="11"/>
      <c r="BD76" s="11"/>
      <c r="BE76" s="11"/>
      <c r="BF76" s="11"/>
      <c r="BG76" s="11"/>
      <c r="BH76" s="11"/>
      <c r="BI76" s="11"/>
      <c r="BJ76" s="11"/>
    </row>
    <row r="77" spans="1:62" ht="93" customHeight="1" x14ac:dyDescent="0.3">
      <c r="A77" s="11"/>
      <c r="B77" s="11"/>
      <c r="C77" s="11"/>
      <c r="D77" s="11"/>
      <c r="E77" s="11"/>
      <c r="F77" s="237"/>
      <c r="G77" s="11"/>
      <c r="H77" s="11"/>
      <c r="I77" s="143"/>
      <c r="J77" s="11"/>
      <c r="K77" s="11"/>
      <c r="L77" s="11"/>
      <c r="M77" s="11"/>
      <c r="N77" s="11"/>
      <c r="O77" s="194"/>
      <c r="P77" s="194"/>
      <c r="Q77" s="194"/>
      <c r="R77" s="194"/>
      <c r="S77" s="194"/>
      <c r="T77" s="194"/>
      <c r="U77" s="239"/>
      <c r="V77" s="240"/>
      <c r="W77" s="240"/>
      <c r="X77" s="240"/>
      <c r="Y77" s="240"/>
      <c r="Z77" s="240"/>
      <c r="AA77" s="240"/>
      <c r="AB77" s="240"/>
      <c r="AC77" s="240"/>
      <c r="AD77" s="240"/>
      <c r="AE77" s="240"/>
      <c r="AF77" s="240"/>
      <c r="AG77" s="240"/>
      <c r="AH77" s="240"/>
      <c r="AI77" s="240"/>
      <c r="AJ77" s="240"/>
      <c r="AK77" s="240"/>
      <c r="AL77" s="143"/>
      <c r="AM77" s="143"/>
      <c r="AN77" s="143"/>
      <c r="AO77" s="143"/>
      <c r="AP77" s="143"/>
      <c r="AQ77" s="143"/>
      <c r="AR77" s="143"/>
      <c r="AS77" s="143"/>
      <c r="AT77" s="143"/>
      <c r="AU77" s="143"/>
      <c r="AV77" s="143"/>
      <c r="AW77" s="143"/>
      <c r="AX77" s="143"/>
      <c r="AY77" s="143"/>
      <c r="AZ77" s="143"/>
      <c r="BA77" s="11"/>
      <c r="BB77" s="11"/>
      <c r="BC77" s="11"/>
      <c r="BD77" s="11"/>
      <c r="BE77" s="11"/>
      <c r="BF77" s="11"/>
      <c r="BG77" s="11"/>
      <c r="BH77" s="11"/>
      <c r="BI77" s="11"/>
      <c r="BJ77" s="11"/>
    </row>
    <row r="78" spans="1:62" ht="93" customHeight="1" x14ac:dyDescent="0.3">
      <c r="A78" s="11"/>
      <c r="B78" s="11"/>
      <c r="C78" s="11"/>
      <c r="D78" s="11"/>
      <c r="E78" s="11"/>
      <c r="F78" s="237"/>
      <c r="G78" s="11"/>
      <c r="H78" s="11"/>
      <c r="I78" s="143"/>
      <c r="J78" s="11"/>
      <c r="K78" s="11"/>
      <c r="L78" s="11"/>
      <c r="M78" s="11"/>
      <c r="N78" s="11"/>
      <c r="O78" s="194"/>
      <c r="P78" s="194"/>
      <c r="Q78" s="194"/>
      <c r="R78" s="194"/>
      <c r="S78" s="194"/>
      <c r="T78" s="194"/>
      <c r="U78" s="239"/>
      <c r="V78" s="240"/>
      <c r="W78" s="240"/>
      <c r="X78" s="240"/>
      <c r="Y78" s="240"/>
      <c r="Z78" s="240"/>
      <c r="AA78" s="240"/>
      <c r="AB78" s="240"/>
      <c r="AC78" s="240"/>
      <c r="AD78" s="240"/>
      <c r="AE78" s="240"/>
      <c r="AF78" s="240"/>
      <c r="AG78" s="240"/>
      <c r="AH78" s="240"/>
      <c r="AI78" s="240"/>
      <c r="AJ78" s="240"/>
      <c r="AK78" s="240"/>
      <c r="AL78" s="143"/>
      <c r="AM78" s="143"/>
      <c r="AN78" s="143"/>
      <c r="AO78" s="143"/>
      <c r="AP78" s="143"/>
      <c r="AQ78" s="143"/>
      <c r="AR78" s="143"/>
      <c r="AS78" s="143"/>
      <c r="AT78" s="143"/>
      <c r="AU78" s="143"/>
      <c r="AV78" s="143"/>
      <c r="AW78" s="143"/>
      <c r="AX78" s="143"/>
      <c r="AY78" s="143"/>
      <c r="AZ78" s="143"/>
      <c r="BA78" s="11"/>
      <c r="BB78" s="11"/>
      <c r="BC78" s="11"/>
      <c r="BD78" s="11"/>
      <c r="BE78" s="11"/>
      <c r="BF78" s="11"/>
      <c r="BG78" s="11"/>
      <c r="BH78" s="11"/>
      <c r="BI78" s="11"/>
      <c r="BJ78" s="11"/>
    </row>
    <row r="79" spans="1:62" ht="93" customHeight="1" x14ac:dyDescent="0.3">
      <c r="A79" s="11"/>
      <c r="B79" s="11"/>
      <c r="C79" s="11"/>
      <c r="D79" s="11"/>
      <c r="E79" s="11"/>
      <c r="F79" s="237"/>
      <c r="G79" s="11"/>
      <c r="H79" s="11"/>
      <c r="I79" s="143"/>
      <c r="J79" s="11"/>
      <c r="K79" s="11"/>
      <c r="L79" s="11"/>
      <c r="M79" s="11"/>
      <c r="N79" s="11"/>
      <c r="O79" s="194"/>
      <c r="P79" s="194"/>
      <c r="Q79" s="194"/>
      <c r="R79" s="194"/>
      <c r="S79" s="194"/>
      <c r="T79" s="194"/>
      <c r="U79" s="239"/>
      <c r="V79" s="240"/>
      <c r="W79" s="240"/>
      <c r="X79" s="240"/>
      <c r="Y79" s="240"/>
      <c r="Z79" s="240"/>
      <c r="AA79" s="240"/>
      <c r="AB79" s="240"/>
      <c r="AC79" s="240"/>
      <c r="AD79" s="240"/>
      <c r="AE79" s="240"/>
      <c r="AF79" s="240"/>
      <c r="AG79" s="240"/>
      <c r="AH79" s="240"/>
      <c r="AI79" s="240"/>
      <c r="AJ79" s="240"/>
      <c r="AK79" s="240"/>
      <c r="AL79" s="143"/>
      <c r="AM79" s="143"/>
      <c r="AN79" s="143"/>
      <c r="AO79" s="143"/>
      <c r="AP79" s="143"/>
      <c r="AQ79" s="143"/>
      <c r="AR79" s="143"/>
      <c r="AS79" s="143"/>
      <c r="AT79" s="143"/>
      <c r="AU79" s="143"/>
      <c r="AV79" s="143"/>
      <c r="AW79" s="143"/>
      <c r="AX79" s="143"/>
      <c r="AY79" s="143"/>
      <c r="AZ79" s="143"/>
      <c r="BA79" s="11"/>
      <c r="BB79" s="11"/>
      <c r="BC79" s="11"/>
      <c r="BD79" s="11"/>
      <c r="BE79" s="11"/>
      <c r="BF79" s="11"/>
      <c r="BG79" s="11"/>
      <c r="BH79" s="11"/>
      <c r="BI79" s="11"/>
      <c r="BJ79" s="11"/>
    </row>
    <row r="80" spans="1:62" ht="93" customHeight="1" x14ac:dyDescent="0.3">
      <c r="A80" s="11"/>
      <c r="B80" s="11"/>
      <c r="C80" s="11"/>
      <c r="D80" s="11"/>
      <c r="E80" s="11"/>
      <c r="F80" s="237"/>
      <c r="G80" s="11"/>
      <c r="H80" s="11"/>
      <c r="I80" s="143"/>
      <c r="J80" s="11"/>
      <c r="K80" s="11"/>
      <c r="L80" s="11"/>
      <c r="M80" s="11"/>
      <c r="N80" s="11"/>
      <c r="O80" s="194"/>
      <c r="P80" s="194"/>
      <c r="Q80" s="194"/>
      <c r="R80" s="194"/>
      <c r="S80" s="194"/>
      <c r="T80" s="194"/>
      <c r="U80" s="239"/>
      <c r="V80" s="240"/>
      <c r="W80" s="240"/>
      <c r="X80" s="240"/>
      <c r="Y80" s="240"/>
      <c r="Z80" s="240"/>
      <c r="AA80" s="240"/>
      <c r="AB80" s="240"/>
      <c r="AC80" s="240"/>
      <c r="AD80" s="240"/>
      <c r="AE80" s="240"/>
      <c r="AF80" s="240"/>
      <c r="AG80" s="240"/>
      <c r="AH80" s="240"/>
      <c r="AI80" s="240"/>
      <c r="AJ80" s="240"/>
      <c r="AK80" s="240"/>
      <c r="AL80" s="143"/>
      <c r="AM80" s="143"/>
      <c r="AN80" s="143"/>
      <c r="AO80" s="143"/>
      <c r="AP80" s="143"/>
      <c r="AQ80" s="143"/>
      <c r="AR80" s="143"/>
      <c r="AS80" s="143"/>
      <c r="AT80" s="143"/>
      <c r="AU80" s="143"/>
      <c r="AV80" s="143"/>
      <c r="AW80" s="143"/>
      <c r="AX80" s="143"/>
      <c r="AY80" s="143"/>
      <c r="AZ80" s="143"/>
      <c r="BA80" s="11"/>
      <c r="BB80" s="11"/>
      <c r="BC80" s="11"/>
      <c r="BD80" s="11"/>
      <c r="BE80" s="11"/>
      <c r="BF80" s="11"/>
      <c r="BG80" s="11"/>
      <c r="BH80" s="11"/>
      <c r="BI80" s="11"/>
      <c r="BJ80" s="11"/>
    </row>
    <row r="81" spans="1:62" ht="93" customHeight="1" x14ac:dyDescent="0.3">
      <c r="A81" s="11"/>
      <c r="B81" s="11"/>
      <c r="C81" s="11"/>
      <c r="D81" s="11"/>
      <c r="E81" s="11"/>
      <c r="F81" s="237"/>
      <c r="G81" s="11"/>
      <c r="H81" s="11"/>
      <c r="I81" s="143"/>
      <c r="J81" s="11"/>
      <c r="K81" s="11"/>
      <c r="L81" s="11"/>
      <c r="M81" s="11"/>
      <c r="N81" s="11"/>
      <c r="O81" s="194"/>
      <c r="P81" s="194"/>
      <c r="Q81" s="194"/>
      <c r="R81" s="194"/>
      <c r="S81" s="194"/>
      <c r="T81" s="194"/>
      <c r="U81" s="239"/>
      <c r="V81" s="240"/>
      <c r="W81" s="240"/>
      <c r="X81" s="240"/>
      <c r="Y81" s="240"/>
      <c r="Z81" s="240"/>
      <c r="AA81" s="240"/>
      <c r="AB81" s="240"/>
      <c r="AC81" s="240"/>
      <c r="AD81" s="240"/>
      <c r="AE81" s="240"/>
      <c r="AF81" s="240"/>
      <c r="AG81" s="240"/>
      <c r="AH81" s="240"/>
      <c r="AI81" s="240"/>
      <c r="AJ81" s="240"/>
      <c r="AK81" s="240"/>
      <c r="AL81" s="143"/>
      <c r="AM81" s="143"/>
      <c r="AN81" s="143"/>
      <c r="AO81" s="143"/>
      <c r="AP81" s="143"/>
      <c r="AQ81" s="143"/>
      <c r="AR81" s="143"/>
      <c r="AS81" s="143"/>
      <c r="AT81" s="143"/>
      <c r="AU81" s="143"/>
      <c r="AV81" s="143"/>
      <c r="AW81" s="143"/>
      <c r="AX81" s="143"/>
      <c r="AY81" s="143"/>
      <c r="AZ81" s="143"/>
      <c r="BA81" s="11"/>
      <c r="BB81" s="11"/>
      <c r="BC81" s="11"/>
      <c r="BD81" s="11"/>
      <c r="BE81" s="11"/>
      <c r="BF81" s="11"/>
      <c r="BG81" s="11"/>
      <c r="BH81" s="11"/>
      <c r="BI81" s="11"/>
      <c r="BJ81" s="11"/>
    </row>
    <row r="82" spans="1:62" ht="93" customHeight="1" x14ac:dyDescent="0.3">
      <c r="A82" s="11"/>
      <c r="B82" s="11"/>
      <c r="C82" s="11"/>
      <c r="D82" s="11"/>
      <c r="E82" s="11"/>
      <c r="F82" s="237"/>
      <c r="G82" s="11"/>
      <c r="H82" s="11"/>
      <c r="I82" s="143"/>
      <c r="J82" s="11"/>
      <c r="K82" s="11"/>
      <c r="L82" s="11"/>
      <c r="M82" s="11"/>
      <c r="N82" s="11"/>
      <c r="O82" s="194"/>
      <c r="P82" s="194"/>
      <c r="Q82" s="194"/>
      <c r="R82" s="194"/>
      <c r="S82" s="194"/>
      <c r="T82" s="194"/>
      <c r="U82" s="239"/>
      <c r="V82" s="240"/>
      <c r="W82" s="240"/>
      <c r="X82" s="240"/>
      <c r="Y82" s="240"/>
      <c r="Z82" s="240"/>
      <c r="AA82" s="240"/>
      <c r="AB82" s="240"/>
      <c r="AC82" s="240"/>
      <c r="AD82" s="240"/>
      <c r="AE82" s="240"/>
      <c r="AF82" s="240"/>
      <c r="AG82" s="240"/>
      <c r="AH82" s="240"/>
      <c r="AI82" s="240"/>
      <c r="AJ82" s="240"/>
      <c r="AK82" s="240"/>
      <c r="AL82" s="143"/>
      <c r="AM82" s="143"/>
      <c r="AN82" s="143"/>
      <c r="AO82" s="143"/>
      <c r="AP82" s="143"/>
      <c r="AQ82" s="143"/>
      <c r="AR82" s="143"/>
      <c r="AS82" s="143"/>
      <c r="AT82" s="143"/>
      <c r="AU82" s="143"/>
      <c r="AV82" s="143"/>
      <c r="AW82" s="143"/>
      <c r="AX82" s="143"/>
      <c r="AY82" s="143"/>
      <c r="AZ82" s="143"/>
      <c r="BA82" s="11"/>
      <c r="BB82" s="11"/>
      <c r="BC82" s="11"/>
      <c r="BD82" s="11"/>
      <c r="BE82" s="11"/>
      <c r="BF82" s="11"/>
      <c r="BG82" s="11"/>
      <c r="BH82" s="11"/>
      <c r="BI82" s="11"/>
      <c r="BJ82" s="11"/>
    </row>
    <row r="83" spans="1:62" ht="93" customHeight="1" x14ac:dyDescent="0.3">
      <c r="A83" s="11"/>
      <c r="B83" s="11"/>
      <c r="C83" s="11"/>
      <c r="D83" s="11"/>
      <c r="E83" s="11"/>
      <c r="F83" s="237"/>
      <c r="G83" s="11"/>
      <c r="H83" s="11"/>
      <c r="I83" s="143"/>
      <c r="J83" s="11"/>
      <c r="K83" s="11"/>
      <c r="L83" s="11"/>
      <c r="M83" s="11"/>
      <c r="N83" s="11"/>
      <c r="O83" s="194"/>
      <c r="P83" s="194"/>
      <c r="Q83" s="194"/>
      <c r="R83" s="194"/>
      <c r="S83" s="194"/>
      <c r="T83" s="194"/>
      <c r="U83" s="239"/>
      <c r="V83" s="240"/>
      <c r="W83" s="240"/>
      <c r="X83" s="240"/>
      <c r="Y83" s="240"/>
      <c r="Z83" s="240"/>
      <c r="AA83" s="240"/>
      <c r="AB83" s="240"/>
      <c r="AC83" s="240"/>
      <c r="AD83" s="240"/>
      <c r="AE83" s="240"/>
      <c r="AF83" s="240"/>
      <c r="AG83" s="240"/>
      <c r="AH83" s="240"/>
      <c r="AI83" s="240"/>
      <c r="AJ83" s="240"/>
      <c r="AK83" s="240"/>
      <c r="AL83" s="143"/>
      <c r="AM83" s="143"/>
      <c r="AN83" s="143"/>
      <c r="AO83" s="143"/>
      <c r="AP83" s="143"/>
      <c r="AQ83" s="143"/>
      <c r="AR83" s="143"/>
      <c r="AS83" s="143"/>
      <c r="AT83" s="143"/>
      <c r="AU83" s="143"/>
      <c r="AV83" s="143"/>
      <c r="AW83" s="143"/>
      <c r="AX83" s="143"/>
      <c r="AY83" s="143"/>
      <c r="AZ83" s="143"/>
      <c r="BA83" s="11"/>
      <c r="BB83" s="11"/>
      <c r="BC83" s="11"/>
      <c r="BD83" s="11"/>
      <c r="BE83" s="11"/>
      <c r="BF83" s="11"/>
      <c r="BG83" s="11"/>
      <c r="BH83" s="11"/>
      <c r="BI83" s="11"/>
      <c r="BJ83" s="11"/>
    </row>
    <row r="84" spans="1:62" ht="93" customHeight="1" x14ac:dyDescent="0.3">
      <c r="A84" s="11"/>
      <c r="B84" s="11"/>
      <c r="C84" s="11"/>
      <c r="D84" s="11"/>
      <c r="E84" s="11"/>
      <c r="F84" s="237"/>
      <c r="G84" s="11"/>
      <c r="H84" s="11"/>
      <c r="I84" s="143"/>
      <c r="J84" s="11"/>
      <c r="K84" s="11"/>
      <c r="L84" s="11"/>
      <c r="M84" s="11"/>
      <c r="N84" s="11"/>
      <c r="O84" s="194"/>
      <c r="P84" s="194"/>
      <c r="Q84" s="194"/>
      <c r="R84" s="194"/>
      <c r="S84" s="194"/>
      <c r="T84" s="194"/>
      <c r="U84" s="239"/>
      <c r="V84" s="240"/>
      <c r="W84" s="240"/>
      <c r="X84" s="240"/>
      <c r="Y84" s="240"/>
      <c r="Z84" s="240"/>
      <c r="AA84" s="240"/>
      <c r="AB84" s="240"/>
      <c r="AC84" s="240"/>
      <c r="AD84" s="240"/>
      <c r="AE84" s="240"/>
      <c r="AF84" s="240"/>
      <c r="AG84" s="240"/>
      <c r="AH84" s="240"/>
      <c r="AI84" s="240"/>
      <c r="AJ84" s="240"/>
      <c r="AK84" s="240"/>
      <c r="AL84" s="143"/>
      <c r="AM84" s="143"/>
      <c r="AN84" s="143"/>
      <c r="AO84" s="143"/>
      <c r="AP84" s="143"/>
      <c r="AQ84" s="143"/>
      <c r="AR84" s="143"/>
      <c r="AS84" s="143"/>
      <c r="AT84" s="143"/>
      <c r="AU84" s="143"/>
      <c r="AV84" s="143"/>
      <c r="AW84" s="143"/>
      <c r="AX84" s="143"/>
      <c r="AY84" s="143"/>
      <c r="AZ84" s="143"/>
      <c r="BA84" s="11"/>
      <c r="BB84" s="11"/>
      <c r="BC84" s="11"/>
      <c r="BD84" s="11"/>
      <c r="BE84" s="11"/>
      <c r="BF84" s="11"/>
      <c r="BG84" s="11"/>
      <c r="BH84" s="11"/>
      <c r="BI84" s="11"/>
      <c r="BJ84" s="11"/>
    </row>
    <row r="85" spans="1:62" ht="93" customHeight="1" x14ac:dyDescent="0.3">
      <c r="A85" s="11"/>
      <c r="B85" s="11"/>
      <c r="C85" s="11"/>
      <c r="D85" s="11"/>
      <c r="E85" s="11"/>
      <c r="F85" s="237"/>
      <c r="G85" s="11"/>
      <c r="H85" s="11"/>
      <c r="I85" s="143"/>
      <c r="J85" s="11"/>
      <c r="K85" s="11"/>
      <c r="L85" s="11"/>
      <c r="M85" s="11"/>
      <c r="N85" s="11"/>
      <c r="O85" s="194"/>
      <c r="P85" s="194"/>
      <c r="Q85" s="194"/>
      <c r="R85" s="194"/>
      <c r="S85" s="194"/>
      <c r="T85" s="194"/>
      <c r="U85" s="239"/>
      <c r="V85" s="240"/>
      <c r="W85" s="240"/>
      <c r="X85" s="240"/>
      <c r="Y85" s="240"/>
      <c r="Z85" s="240"/>
      <c r="AA85" s="240"/>
      <c r="AB85" s="240"/>
      <c r="AC85" s="240"/>
      <c r="AD85" s="240"/>
      <c r="AE85" s="240"/>
      <c r="AF85" s="240"/>
      <c r="AG85" s="240"/>
      <c r="AH85" s="240"/>
      <c r="AI85" s="240"/>
      <c r="AJ85" s="240"/>
      <c r="AK85" s="240"/>
      <c r="AL85" s="143"/>
      <c r="AM85" s="143"/>
      <c r="AN85" s="143"/>
      <c r="AO85" s="143"/>
      <c r="AP85" s="143"/>
      <c r="AQ85" s="143"/>
      <c r="AR85" s="143"/>
      <c r="AS85" s="143"/>
      <c r="AT85" s="143"/>
      <c r="AU85" s="143"/>
      <c r="AV85" s="143"/>
      <c r="AW85" s="143"/>
      <c r="AX85" s="143"/>
      <c r="AY85" s="143"/>
      <c r="AZ85" s="143"/>
      <c r="BA85" s="11"/>
      <c r="BB85" s="11"/>
      <c r="BC85" s="11"/>
      <c r="BD85" s="11"/>
      <c r="BE85" s="11"/>
      <c r="BF85" s="11"/>
      <c r="BG85" s="11"/>
      <c r="BH85" s="11"/>
      <c r="BI85" s="11"/>
      <c r="BJ85" s="11"/>
    </row>
    <row r="86" spans="1:62" ht="93" customHeight="1" x14ac:dyDescent="0.3">
      <c r="A86" s="11"/>
      <c r="B86" s="11"/>
      <c r="C86" s="11"/>
      <c r="D86" s="11"/>
      <c r="E86" s="11"/>
      <c r="F86" s="237"/>
      <c r="G86" s="11"/>
      <c r="H86" s="11"/>
      <c r="I86" s="143"/>
      <c r="J86" s="11"/>
      <c r="K86" s="11"/>
      <c r="L86" s="11"/>
      <c r="M86" s="11"/>
      <c r="N86" s="11"/>
      <c r="O86" s="194"/>
      <c r="P86" s="194"/>
      <c r="Q86" s="194"/>
      <c r="R86" s="194"/>
      <c r="S86" s="194"/>
      <c r="T86" s="194"/>
      <c r="U86" s="239"/>
      <c r="V86" s="240"/>
      <c r="W86" s="240"/>
      <c r="X86" s="240"/>
      <c r="Y86" s="240"/>
      <c r="Z86" s="240"/>
      <c r="AA86" s="240"/>
      <c r="AB86" s="240"/>
      <c r="AC86" s="240"/>
      <c r="AD86" s="240"/>
      <c r="AE86" s="240"/>
      <c r="AF86" s="240"/>
      <c r="AG86" s="240"/>
      <c r="AH86" s="240"/>
      <c r="AI86" s="240"/>
      <c r="AJ86" s="240"/>
      <c r="AK86" s="240"/>
      <c r="AL86" s="143"/>
      <c r="AM86" s="143"/>
      <c r="AN86" s="143"/>
      <c r="AO86" s="143"/>
      <c r="AP86" s="143"/>
      <c r="AQ86" s="143"/>
      <c r="AR86" s="143"/>
      <c r="AS86" s="143"/>
      <c r="AT86" s="143"/>
      <c r="AU86" s="143"/>
      <c r="AV86" s="143"/>
      <c r="AW86" s="143"/>
      <c r="AX86" s="143"/>
      <c r="AY86" s="143"/>
      <c r="AZ86" s="143"/>
      <c r="BA86" s="11"/>
      <c r="BB86" s="11"/>
      <c r="BC86" s="11"/>
      <c r="BD86" s="11"/>
      <c r="BE86" s="11"/>
      <c r="BF86" s="11"/>
      <c r="BG86" s="11"/>
      <c r="BH86" s="11"/>
      <c r="BI86" s="11"/>
      <c r="BJ86" s="11"/>
    </row>
    <row r="87" spans="1:62" ht="93" customHeight="1" x14ac:dyDescent="0.3">
      <c r="A87" s="11"/>
      <c r="B87" s="11"/>
      <c r="C87" s="11"/>
      <c r="D87" s="11"/>
      <c r="E87" s="11"/>
      <c r="F87" s="237"/>
      <c r="G87" s="11"/>
      <c r="H87" s="11"/>
      <c r="I87" s="143"/>
      <c r="J87" s="11"/>
      <c r="K87" s="11"/>
      <c r="L87" s="11"/>
      <c r="M87" s="11"/>
      <c r="N87" s="11"/>
      <c r="O87" s="194"/>
      <c r="P87" s="194"/>
      <c r="Q87" s="194"/>
      <c r="R87" s="194"/>
      <c r="S87" s="194"/>
      <c r="T87" s="194"/>
      <c r="U87" s="239"/>
      <c r="V87" s="240"/>
      <c r="W87" s="240"/>
      <c r="X87" s="240"/>
      <c r="Y87" s="240"/>
      <c r="Z87" s="240"/>
      <c r="AA87" s="240"/>
      <c r="AB87" s="240"/>
      <c r="AC87" s="240"/>
      <c r="AD87" s="240"/>
      <c r="AE87" s="240"/>
      <c r="AF87" s="240"/>
      <c r="AG87" s="240"/>
      <c r="AH87" s="240"/>
      <c r="AI87" s="240"/>
      <c r="AJ87" s="240"/>
      <c r="AK87" s="240"/>
      <c r="AL87" s="143"/>
      <c r="AM87" s="143"/>
      <c r="AN87" s="143"/>
      <c r="AO87" s="143"/>
      <c r="AP87" s="143"/>
      <c r="AQ87" s="143"/>
      <c r="AR87" s="143"/>
      <c r="AS87" s="143"/>
      <c r="AT87" s="143"/>
      <c r="AU87" s="143"/>
      <c r="AV87" s="143"/>
      <c r="AW87" s="143"/>
      <c r="AX87" s="143"/>
      <c r="AY87" s="143"/>
      <c r="AZ87" s="143"/>
      <c r="BA87" s="11"/>
      <c r="BB87" s="11"/>
      <c r="BC87" s="11"/>
      <c r="BD87" s="11"/>
      <c r="BE87" s="11"/>
      <c r="BF87" s="11"/>
      <c r="BG87" s="11"/>
      <c r="BH87" s="11"/>
      <c r="BI87" s="11"/>
      <c r="BJ87" s="11"/>
    </row>
    <row r="88" spans="1:62" ht="93" customHeight="1" x14ac:dyDescent="0.3">
      <c r="A88" s="11"/>
      <c r="B88" s="11"/>
      <c r="C88" s="11"/>
      <c r="D88" s="11"/>
      <c r="E88" s="11"/>
      <c r="F88" s="237"/>
      <c r="G88" s="11"/>
      <c r="H88" s="11"/>
      <c r="I88" s="143"/>
      <c r="J88" s="11"/>
      <c r="K88" s="11"/>
      <c r="L88" s="11"/>
      <c r="M88" s="11"/>
      <c r="N88" s="11"/>
      <c r="O88" s="194"/>
      <c r="P88" s="194"/>
      <c r="Q88" s="194"/>
      <c r="R88" s="194"/>
      <c r="S88" s="194"/>
      <c r="T88" s="194"/>
      <c r="U88" s="239"/>
      <c r="V88" s="240"/>
      <c r="W88" s="240"/>
      <c r="X88" s="240"/>
      <c r="Y88" s="240"/>
      <c r="Z88" s="240"/>
      <c r="AA88" s="240"/>
      <c r="AB88" s="240"/>
      <c r="AC88" s="240"/>
      <c r="AD88" s="240"/>
      <c r="AE88" s="240"/>
      <c r="AF88" s="240"/>
      <c r="AG88" s="240"/>
      <c r="AH88" s="240"/>
      <c r="AI88" s="240"/>
      <c r="AJ88" s="240"/>
      <c r="AK88" s="240"/>
      <c r="AL88" s="143"/>
      <c r="AM88" s="143"/>
      <c r="AN88" s="143"/>
      <c r="AO88" s="143"/>
      <c r="AP88" s="143"/>
      <c r="AQ88" s="143"/>
      <c r="AR88" s="143"/>
      <c r="AS88" s="143"/>
      <c r="AT88" s="143"/>
      <c r="AU88" s="143"/>
      <c r="AV88" s="143"/>
      <c r="AW88" s="143"/>
      <c r="AX88" s="143"/>
      <c r="AY88" s="143"/>
      <c r="AZ88" s="143"/>
      <c r="BA88" s="11"/>
      <c r="BB88" s="11"/>
      <c r="BC88" s="11"/>
      <c r="BD88" s="11"/>
      <c r="BE88" s="11"/>
      <c r="BF88" s="11"/>
      <c r="BG88" s="11"/>
      <c r="BH88" s="11"/>
      <c r="BI88" s="11"/>
      <c r="BJ88" s="11"/>
    </row>
    <row r="89" spans="1:62" ht="93" customHeight="1" x14ac:dyDescent="0.3">
      <c r="A89" s="11"/>
      <c r="B89" s="11"/>
      <c r="C89" s="11"/>
      <c r="D89" s="11"/>
      <c r="E89" s="11"/>
      <c r="F89" s="237"/>
      <c r="G89" s="11"/>
      <c r="H89" s="11"/>
      <c r="I89" s="143"/>
      <c r="J89" s="11"/>
      <c r="K89" s="11"/>
      <c r="L89" s="11"/>
      <c r="M89" s="11"/>
      <c r="N89" s="11"/>
      <c r="O89" s="194"/>
      <c r="P89" s="194"/>
      <c r="Q89" s="194"/>
      <c r="R89" s="194"/>
      <c r="S89" s="194"/>
      <c r="T89" s="194"/>
      <c r="U89" s="239"/>
      <c r="V89" s="240"/>
      <c r="W89" s="240"/>
      <c r="X89" s="240"/>
      <c r="Y89" s="240"/>
      <c r="Z89" s="240"/>
      <c r="AA89" s="240"/>
      <c r="AB89" s="240"/>
      <c r="AC89" s="240"/>
      <c r="AD89" s="240"/>
      <c r="AE89" s="240"/>
      <c r="AF89" s="240"/>
      <c r="AG89" s="240"/>
      <c r="AH89" s="240"/>
      <c r="AI89" s="240"/>
      <c r="AJ89" s="240"/>
      <c r="AK89" s="240"/>
      <c r="AL89" s="143"/>
      <c r="AM89" s="143"/>
      <c r="AN89" s="143"/>
      <c r="AO89" s="143"/>
      <c r="AP89" s="143"/>
      <c r="AQ89" s="143"/>
      <c r="AR89" s="143"/>
      <c r="AS89" s="143"/>
      <c r="AT89" s="143"/>
      <c r="AU89" s="143"/>
      <c r="AV89" s="143"/>
      <c r="AW89" s="143"/>
      <c r="AX89" s="143"/>
      <c r="AY89" s="143"/>
      <c r="AZ89" s="143"/>
      <c r="BA89" s="11"/>
      <c r="BB89" s="11"/>
      <c r="BC89" s="11"/>
      <c r="BD89" s="11"/>
      <c r="BE89" s="11"/>
      <c r="BF89" s="11"/>
      <c r="BG89" s="11"/>
      <c r="BH89" s="11"/>
      <c r="BI89" s="11"/>
      <c r="BJ89" s="11"/>
    </row>
    <row r="90" spans="1:62" ht="93" customHeight="1" x14ac:dyDescent="0.3">
      <c r="A90" s="11"/>
      <c r="B90" s="11"/>
      <c r="C90" s="11"/>
      <c r="D90" s="11"/>
      <c r="E90" s="11"/>
      <c r="F90" s="237"/>
      <c r="G90" s="11"/>
      <c r="H90" s="11"/>
      <c r="I90" s="143"/>
      <c r="J90" s="11"/>
      <c r="K90" s="11"/>
      <c r="L90" s="11"/>
      <c r="M90" s="11"/>
      <c r="N90" s="11"/>
      <c r="O90" s="194"/>
      <c r="P90" s="194"/>
      <c r="Q90" s="194"/>
      <c r="R90" s="194"/>
      <c r="S90" s="194"/>
      <c r="T90" s="194"/>
      <c r="U90" s="239"/>
      <c r="V90" s="240"/>
      <c r="W90" s="240"/>
      <c r="X90" s="240"/>
      <c r="Y90" s="240"/>
      <c r="Z90" s="240"/>
      <c r="AA90" s="240"/>
      <c r="AB90" s="240"/>
      <c r="AC90" s="240"/>
      <c r="AD90" s="240"/>
      <c r="AE90" s="240"/>
      <c r="AF90" s="240"/>
      <c r="AG90" s="240"/>
      <c r="AH90" s="240"/>
      <c r="AI90" s="240"/>
      <c r="AJ90" s="240"/>
      <c r="AK90" s="240"/>
      <c r="AL90" s="143"/>
      <c r="AM90" s="143"/>
      <c r="AN90" s="143"/>
      <c r="AO90" s="143"/>
      <c r="AP90" s="143"/>
      <c r="AQ90" s="143"/>
      <c r="AR90" s="143"/>
      <c r="AS90" s="143"/>
      <c r="AT90" s="143"/>
      <c r="AU90" s="143"/>
      <c r="AV90" s="143"/>
      <c r="AW90" s="143"/>
      <c r="AX90" s="143"/>
      <c r="AY90" s="143"/>
      <c r="AZ90" s="143"/>
      <c r="BA90" s="11"/>
      <c r="BB90" s="11"/>
      <c r="BC90" s="11"/>
      <c r="BD90" s="11"/>
      <c r="BE90" s="11"/>
      <c r="BF90" s="11"/>
      <c r="BG90" s="11"/>
      <c r="BH90" s="11"/>
      <c r="BI90" s="11"/>
      <c r="BJ90" s="11"/>
    </row>
    <row r="91" spans="1:62" ht="93" customHeight="1" x14ac:dyDescent="0.3">
      <c r="A91" s="11"/>
      <c r="B91" s="11"/>
      <c r="C91" s="11"/>
      <c r="D91" s="11"/>
      <c r="E91" s="11"/>
      <c r="F91" s="237"/>
      <c r="G91" s="11"/>
      <c r="H91" s="11"/>
      <c r="I91" s="143"/>
      <c r="J91" s="11"/>
      <c r="K91" s="11"/>
      <c r="L91" s="11"/>
      <c r="M91" s="11"/>
      <c r="N91" s="11"/>
      <c r="O91" s="194"/>
      <c r="P91" s="194"/>
      <c r="Q91" s="194"/>
      <c r="R91" s="194"/>
      <c r="S91" s="194"/>
      <c r="T91" s="194"/>
      <c r="U91" s="239"/>
      <c r="V91" s="240"/>
      <c r="W91" s="240"/>
      <c r="X91" s="240"/>
      <c r="Y91" s="240"/>
      <c r="Z91" s="240"/>
      <c r="AA91" s="240"/>
      <c r="AB91" s="240"/>
      <c r="AC91" s="240"/>
      <c r="AD91" s="240"/>
      <c r="AE91" s="240"/>
      <c r="AF91" s="240"/>
      <c r="AG91" s="240"/>
      <c r="AH91" s="240"/>
      <c r="AI91" s="240"/>
      <c r="AJ91" s="240"/>
      <c r="AK91" s="240"/>
      <c r="AL91" s="143"/>
      <c r="AM91" s="143"/>
      <c r="AN91" s="143"/>
      <c r="AO91" s="143"/>
      <c r="AP91" s="143"/>
      <c r="AQ91" s="143"/>
      <c r="AR91" s="143"/>
      <c r="AS91" s="143"/>
      <c r="AT91" s="143"/>
      <c r="AU91" s="143"/>
      <c r="AV91" s="143"/>
      <c r="AW91" s="143"/>
      <c r="AX91" s="143"/>
      <c r="AY91" s="143"/>
      <c r="AZ91" s="143"/>
      <c r="BA91" s="11"/>
      <c r="BB91" s="11"/>
      <c r="BC91" s="11"/>
      <c r="BD91" s="11"/>
      <c r="BE91" s="11"/>
      <c r="BF91" s="11"/>
      <c r="BG91" s="11"/>
      <c r="BH91" s="11"/>
      <c r="BI91" s="11"/>
      <c r="BJ91" s="11"/>
    </row>
    <row r="92" spans="1:62" ht="93" customHeight="1" x14ac:dyDescent="0.3">
      <c r="A92" s="11"/>
      <c r="B92" s="11"/>
      <c r="C92" s="11"/>
      <c r="D92" s="11"/>
      <c r="E92" s="11"/>
      <c r="F92" s="237"/>
      <c r="G92" s="11"/>
      <c r="H92" s="11"/>
      <c r="I92" s="143"/>
      <c r="J92" s="11"/>
      <c r="K92" s="11"/>
      <c r="L92" s="11"/>
      <c r="M92" s="11"/>
      <c r="N92" s="11"/>
      <c r="O92" s="194"/>
      <c r="P92" s="194"/>
      <c r="Q92" s="194"/>
      <c r="R92" s="194"/>
      <c r="S92" s="194"/>
      <c r="T92" s="194"/>
      <c r="U92" s="239"/>
      <c r="V92" s="240"/>
      <c r="W92" s="240"/>
      <c r="X92" s="240"/>
      <c r="Y92" s="240"/>
      <c r="Z92" s="240"/>
      <c r="AA92" s="240"/>
      <c r="AB92" s="240"/>
      <c r="AC92" s="240"/>
      <c r="AD92" s="240"/>
      <c r="AE92" s="240"/>
      <c r="AF92" s="240"/>
      <c r="AG92" s="240"/>
      <c r="AH92" s="240"/>
      <c r="AI92" s="240"/>
      <c r="AJ92" s="240"/>
      <c r="AK92" s="240"/>
      <c r="AL92" s="143"/>
      <c r="AM92" s="143"/>
      <c r="AN92" s="143"/>
      <c r="AO92" s="143"/>
      <c r="AP92" s="143"/>
      <c r="AQ92" s="143"/>
      <c r="AR92" s="143"/>
      <c r="AS92" s="143"/>
      <c r="AT92" s="143"/>
      <c r="AU92" s="143"/>
      <c r="AV92" s="143"/>
      <c r="AW92" s="143"/>
      <c r="AX92" s="143"/>
      <c r="AY92" s="143"/>
      <c r="AZ92" s="143"/>
      <c r="BA92" s="11"/>
      <c r="BB92" s="11"/>
      <c r="BC92" s="11"/>
      <c r="BD92" s="11"/>
      <c r="BE92" s="11"/>
      <c r="BF92" s="11"/>
      <c r="BG92" s="11"/>
      <c r="BH92" s="11"/>
      <c r="BI92" s="11"/>
      <c r="BJ92" s="11"/>
    </row>
    <row r="93" spans="1:62" ht="93" customHeight="1" x14ac:dyDescent="0.3">
      <c r="A93" s="11"/>
      <c r="B93" s="11"/>
      <c r="C93" s="11"/>
      <c r="D93" s="11"/>
      <c r="E93" s="11"/>
      <c r="F93" s="237"/>
      <c r="G93" s="11"/>
      <c r="H93" s="11"/>
      <c r="I93" s="143"/>
      <c r="J93" s="11"/>
      <c r="K93" s="11"/>
      <c r="L93" s="11"/>
      <c r="M93" s="11"/>
      <c r="N93" s="11"/>
      <c r="O93" s="194"/>
      <c r="P93" s="194"/>
      <c r="Q93" s="194"/>
      <c r="R93" s="194"/>
      <c r="S93" s="194"/>
      <c r="T93" s="194"/>
      <c r="U93" s="239"/>
      <c r="V93" s="240"/>
      <c r="W93" s="240"/>
      <c r="X93" s="240"/>
      <c r="Y93" s="240"/>
      <c r="Z93" s="240"/>
      <c r="AA93" s="240"/>
      <c r="AB93" s="240"/>
      <c r="AC93" s="240"/>
      <c r="AD93" s="240"/>
      <c r="AE93" s="240"/>
      <c r="AF93" s="240"/>
      <c r="AG93" s="240"/>
      <c r="AH93" s="240"/>
      <c r="AI93" s="240"/>
      <c r="AJ93" s="240"/>
      <c r="AK93" s="240"/>
      <c r="AL93" s="143"/>
      <c r="AM93" s="143"/>
      <c r="AN93" s="143"/>
      <c r="AO93" s="143"/>
      <c r="AP93" s="143"/>
      <c r="AQ93" s="143"/>
      <c r="AR93" s="143"/>
      <c r="AS93" s="143"/>
      <c r="AT93" s="143"/>
      <c r="AU93" s="143"/>
      <c r="AV93" s="143"/>
      <c r="AW93" s="143"/>
      <c r="AX93" s="143"/>
      <c r="AY93" s="143"/>
      <c r="AZ93" s="143"/>
      <c r="BA93" s="11"/>
      <c r="BB93" s="11"/>
      <c r="BC93" s="11"/>
      <c r="BD93" s="11"/>
      <c r="BE93" s="11"/>
      <c r="BF93" s="11"/>
      <c r="BG93" s="11"/>
      <c r="BH93" s="11"/>
      <c r="BI93" s="11"/>
      <c r="BJ93" s="11"/>
    </row>
    <row r="94" spans="1:62" ht="93" customHeight="1" x14ac:dyDescent="0.3">
      <c r="A94" s="11"/>
      <c r="B94" s="11"/>
      <c r="C94" s="11"/>
      <c r="D94" s="11"/>
      <c r="E94" s="11"/>
      <c r="F94" s="237"/>
      <c r="G94" s="11"/>
      <c r="H94" s="11"/>
      <c r="I94" s="143"/>
      <c r="J94" s="11"/>
      <c r="K94" s="11"/>
      <c r="L94" s="11"/>
      <c r="M94" s="11"/>
      <c r="N94" s="11"/>
      <c r="O94" s="194"/>
      <c r="P94" s="194"/>
      <c r="Q94" s="194"/>
      <c r="R94" s="194"/>
      <c r="S94" s="194"/>
      <c r="T94" s="194"/>
      <c r="U94" s="239"/>
      <c r="V94" s="240"/>
      <c r="W94" s="240"/>
      <c r="X94" s="240"/>
      <c r="Y94" s="240"/>
      <c r="Z94" s="240"/>
      <c r="AA94" s="240"/>
      <c r="AB94" s="240"/>
      <c r="AC94" s="240"/>
      <c r="AD94" s="240"/>
      <c r="AE94" s="240"/>
      <c r="AF94" s="240"/>
      <c r="AG94" s="240"/>
      <c r="AH94" s="240"/>
      <c r="AI94" s="240"/>
      <c r="AJ94" s="240"/>
      <c r="AK94" s="240"/>
      <c r="AL94" s="143"/>
      <c r="AM94" s="143"/>
      <c r="AN94" s="143"/>
      <c r="AO94" s="143"/>
      <c r="AP94" s="143"/>
      <c r="AQ94" s="143"/>
      <c r="AR94" s="143"/>
      <c r="AS94" s="143"/>
      <c r="AT94" s="143"/>
      <c r="AU94" s="143"/>
      <c r="AV94" s="143"/>
      <c r="AW94" s="143"/>
      <c r="AX94" s="143"/>
      <c r="AY94" s="143"/>
      <c r="AZ94" s="143"/>
      <c r="BA94" s="11"/>
      <c r="BB94" s="11"/>
      <c r="BC94" s="11"/>
      <c r="BD94" s="11"/>
      <c r="BE94" s="11"/>
      <c r="BF94" s="11"/>
      <c r="BG94" s="11"/>
      <c r="BH94" s="11"/>
      <c r="BI94" s="11"/>
      <c r="BJ94" s="11"/>
    </row>
    <row r="95" spans="1:62" ht="93" customHeight="1" x14ac:dyDescent="0.3">
      <c r="A95" s="11"/>
      <c r="B95" s="11"/>
      <c r="C95" s="11"/>
      <c r="D95" s="11"/>
      <c r="E95" s="11"/>
      <c r="F95" s="237"/>
      <c r="G95" s="11"/>
      <c r="H95" s="11"/>
      <c r="I95" s="143"/>
      <c r="J95" s="11"/>
      <c r="K95" s="11"/>
      <c r="L95" s="11"/>
      <c r="M95" s="11"/>
      <c r="N95" s="11"/>
      <c r="O95" s="194"/>
      <c r="P95" s="194"/>
      <c r="Q95" s="194"/>
      <c r="R95" s="194"/>
      <c r="S95" s="194"/>
      <c r="T95" s="194"/>
      <c r="U95" s="239"/>
      <c r="V95" s="240"/>
      <c r="W95" s="240"/>
      <c r="X95" s="240"/>
      <c r="Y95" s="240"/>
      <c r="Z95" s="240"/>
      <c r="AA95" s="240"/>
      <c r="AB95" s="240"/>
      <c r="AC95" s="240"/>
      <c r="AD95" s="240"/>
      <c r="AE95" s="240"/>
      <c r="AF95" s="240"/>
      <c r="AG95" s="240"/>
      <c r="AH95" s="240"/>
      <c r="AI95" s="240"/>
      <c r="AJ95" s="240"/>
      <c r="AK95" s="240"/>
      <c r="AL95" s="143"/>
      <c r="AM95" s="143"/>
      <c r="AN95" s="143"/>
      <c r="AO95" s="143"/>
      <c r="AP95" s="143"/>
      <c r="AQ95" s="143"/>
      <c r="AR95" s="143"/>
      <c r="AS95" s="143"/>
      <c r="AT95" s="143"/>
      <c r="AU95" s="143"/>
      <c r="AV95" s="143"/>
      <c r="AW95" s="143"/>
      <c r="AX95" s="143"/>
      <c r="AY95" s="143"/>
      <c r="AZ95" s="143"/>
      <c r="BA95" s="11"/>
      <c r="BB95" s="11"/>
      <c r="BC95" s="11"/>
      <c r="BD95" s="11"/>
      <c r="BE95" s="11"/>
      <c r="BF95" s="11"/>
      <c r="BG95" s="11"/>
      <c r="BH95" s="11"/>
      <c r="BI95" s="11"/>
      <c r="BJ95" s="11"/>
    </row>
    <row r="96" spans="1:62" ht="93" customHeight="1" x14ac:dyDescent="0.3">
      <c r="A96" s="11"/>
      <c r="B96" s="11"/>
      <c r="C96" s="11"/>
      <c r="D96" s="11"/>
      <c r="E96" s="11"/>
      <c r="F96" s="237"/>
      <c r="G96" s="11"/>
      <c r="H96" s="11"/>
      <c r="I96" s="143"/>
      <c r="J96" s="11"/>
      <c r="K96" s="11"/>
      <c r="L96" s="11"/>
      <c r="M96" s="11"/>
      <c r="N96" s="11"/>
      <c r="O96" s="194"/>
      <c r="P96" s="194"/>
      <c r="Q96" s="194"/>
      <c r="R96" s="194"/>
      <c r="S96" s="194"/>
      <c r="T96" s="194"/>
      <c r="U96" s="239"/>
      <c r="V96" s="240"/>
      <c r="W96" s="240"/>
      <c r="X96" s="240"/>
      <c r="Y96" s="240"/>
      <c r="Z96" s="240"/>
      <c r="AA96" s="240"/>
      <c r="AB96" s="240"/>
      <c r="AC96" s="240"/>
      <c r="AD96" s="240"/>
      <c r="AE96" s="240"/>
      <c r="AF96" s="240"/>
      <c r="AG96" s="240"/>
      <c r="AH96" s="240"/>
      <c r="AI96" s="240"/>
      <c r="AJ96" s="240"/>
      <c r="AK96" s="240"/>
      <c r="AL96" s="143"/>
      <c r="AM96" s="143"/>
      <c r="AN96" s="143"/>
      <c r="AO96" s="143"/>
      <c r="AP96" s="143"/>
      <c r="AQ96" s="143"/>
      <c r="AR96" s="143"/>
      <c r="AS96" s="143"/>
      <c r="AT96" s="143"/>
      <c r="AU96" s="143"/>
      <c r="AV96" s="143"/>
      <c r="AW96" s="143"/>
      <c r="AX96" s="143"/>
      <c r="AY96" s="143"/>
      <c r="AZ96" s="143"/>
      <c r="BA96" s="11"/>
      <c r="BB96" s="11"/>
      <c r="BC96" s="11"/>
      <c r="BD96" s="11"/>
      <c r="BE96" s="11"/>
      <c r="BF96" s="11"/>
      <c r="BG96" s="11"/>
      <c r="BH96" s="11"/>
      <c r="BI96" s="11"/>
      <c r="BJ96" s="11"/>
    </row>
    <row r="97" spans="1:62" ht="93" customHeight="1" x14ac:dyDescent="0.3">
      <c r="A97" s="11"/>
      <c r="B97" s="11"/>
      <c r="C97" s="11"/>
      <c r="D97" s="11"/>
      <c r="E97" s="11"/>
      <c r="F97" s="237"/>
      <c r="G97" s="11"/>
      <c r="H97" s="11"/>
      <c r="I97" s="143"/>
      <c r="J97" s="11"/>
      <c r="K97" s="11"/>
      <c r="L97" s="11"/>
      <c r="M97" s="11"/>
      <c r="N97" s="11"/>
      <c r="O97" s="194"/>
      <c r="P97" s="194"/>
      <c r="Q97" s="194"/>
      <c r="R97" s="194"/>
      <c r="S97" s="194"/>
      <c r="T97" s="194"/>
      <c r="U97" s="239"/>
      <c r="V97" s="240"/>
      <c r="W97" s="240"/>
      <c r="X97" s="240"/>
      <c r="Y97" s="240"/>
      <c r="Z97" s="240"/>
      <c r="AA97" s="240"/>
      <c r="AB97" s="240"/>
      <c r="AC97" s="240"/>
      <c r="AD97" s="240"/>
      <c r="AE97" s="240"/>
      <c r="AF97" s="240"/>
      <c r="AG97" s="240"/>
      <c r="AH97" s="240"/>
      <c r="AI97" s="240"/>
      <c r="AJ97" s="240"/>
      <c r="AK97" s="240"/>
      <c r="AL97" s="143"/>
      <c r="AM97" s="143"/>
      <c r="AN97" s="143"/>
      <c r="AO97" s="143"/>
      <c r="AP97" s="143"/>
      <c r="AQ97" s="143"/>
      <c r="AR97" s="143"/>
      <c r="AS97" s="143"/>
      <c r="AT97" s="143"/>
      <c r="AU97" s="143"/>
      <c r="AV97" s="143"/>
      <c r="AW97" s="143"/>
      <c r="AX97" s="143"/>
      <c r="AY97" s="143"/>
      <c r="AZ97" s="143"/>
      <c r="BA97" s="11"/>
      <c r="BB97" s="11"/>
      <c r="BC97" s="11"/>
      <c r="BD97" s="11"/>
      <c r="BE97" s="11"/>
      <c r="BF97" s="11"/>
      <c r="BG97" s="11"/>
      <c r="BH97" s="11"/>
      <c r="BI97" s="11"/>
      <c r="BJ97" s="11"/>
    </row>
    <row r="98" spans="1:62" ht="93" customHeight="1" x14ac:dyDescent="0.3">
      <c r="A98" s="11"/>
      <c r="B98" s="11"/>
      <c r="C98" s="11"/>
      <c r="D98" s="11"/>
      <c r="E98" s="11"/>
      <c r="F98" s="237"/>
      <c r="G98" s="11"/>
      <c r="H98" s="11"/>
      <c r="I98" s="143"/>
      <c r="J98" s="11"/>
      <c r="K98" s="11"/>
      <c r="L98" s="11"/>
      <c r="M98" s="11"/>
      <c r="N98" s="11"/>
      <c r="O98" s="194"/>
      <c r="P98" s="194"/>
      <c r="Q98" s="194"/>
      <c r="R98" s="194"/>
      <c r="S98" s="194"/>
      <c r="T98" s="194"/>
      <c r="U98" s="239"/>
      <c r="V98" s="240"/>
      <c r="W98" s="240"/>
      <c r="X98" s="240"/>
      <c r="Y98" s="240"/>
      <c r="Z98" s="240"/>
      <c r="AA98" s="240"/>
      <c r="AB98" s="240"/>
      <c r="AC98" s="240"/>
      <c r="AD98" s="240"/>
      <c r="AE98" s="240"/>
      <c r="AF98" s="240"/>
      <c r="AG98" s="240"/>
      <c r="AH98" s="240"/>
      <c r="AI98" s="240"/>
      <c r="AJ98" s="240"/>
      <c r="AK98" s="240"/>
      <c r="AL98" s="143"/>
      <c r="AM98" s="143"/>
      <c r="AN98" s="143"/>
      <c r="AO98" s="143"/>
      <c r="AP98" s="143"/>
      <c r="AQ98" s="143"/>
      <c r="AR98" s="143"/>
      <c r="AS98" s="143"/>
      <c r="AT98" s="143"/>
      <c r="AU98" s="143"/>
      <c r="AV98" s="143"/>
      <c r="AW98" s="143"/>
      <c r="AX98" s="143"/>
      <c r="AY98" s="143"/>
      <c r="AZ98" s="143"/>
      <c r="BA98" s="11"/>
      <c r="BB98" s="11"/>
      <c r="BC98" s="11"/>
      <c r="BD98" s="11"/>
      <c r="BE98" s="11"/>
      <c r="BF98" s="11"/>
      <c r="BG98" s="11"/>
      <c r="BH98" s="11"/>
      <c r="BI98" s="11"/>
      <c r="BJ98" s="11"/>
    </row>
    <row r="99" spans="1:62" ht="93" customHeight="1" x14ac:dyDescent="0.3">
      <c r="A99" s="11"/>
      <c r="B99" s="11"/>
      <c r="C99" s="11"/>
      <c r="D99" s="11"/>
      <c r="E99" s="11"/>
      <c r="F99" s="237"/>
      <c r="G99" s="11"/>
      <c r="H99" s="11"/>
      <c r="I99" s="143"/>
      <c r="J99" s="11"/>
      <c r="K99" s="11"/>
      <c r="L99" s="11"/>
      <c r="M99" s="11"/>
      <c r="N99" s="11"/>
      <c r="O99" s="194"/>
      <c r="P99" s="194"/>
      <c r="Q99" s="194"/>
      <c r="R99" s="194"/>
      <c r="S99" s="194"/>
      <c r="T99" s="194"/>
      <c r="U99" s="239"/>
      <c r="V99" s="240"/>
      <c r="W99" s="240"/>
      <c r="X99" s="240"/>
      <c r="Y99" s="240"/>
      <c r="Z99" s="240"/>
      <c r="AA99" s="240"/>
      <c r="AB99" s="240"/>
      <c r="AC99" s="240"/>
      <c r="AD99" s="240"/>
      <c r="AE99" s="240"/>
      <c r="AF99" s="240"/>
      <c r="AG99" s="240"/>
      <c r="AH99" s="240"/>
      <c r="AI99" s="240"/>
      <c r="AJ99" s="240"/>
      <c r="AK99" s="240"/>
      <c r="AL99" s="143"/>
      <c r="AM99" s="143"/>
      <c r="AN99" s="143"/>
      <c r="AO99" s="143"/>
      <c r="AP99" s="143"/>
      <c r="AQ99" s="143"/>
      <c r="AR99" s="143"/>
      <c r="AS99" s="143"/>
      <c r="AT99" s="143"/>
      <c r="AU99" s="143"/>
      <c r="AV99" s="143"/>
      <c r="AW99" s="143"/>
      <c r="AX99" s="143"/>
      <c r="AY99" s="143"/>
      <c r="AZ99" s="143"/>
      <c r="BA99" s="11"/>
      <c r="BB99" s="11"/>
      <c r="BC99" s="11"/>
      <c r="BD99" s="11"/>
      <c r="BE99" s="11"/>
      <c r="BF99" s="11"/>
      <c r="BG99" s="11"/>
      <c r="BH99" s="11"/>
      <c r="BI99" s="11"/>
      <c r="BJ99" s="11"/>
    </row>
    <row r="100" spans="1:62" ht="93" customHeight="1" x14ac:dyDescent="0.3">
      <c r="A100" s="11"/>
      <c r="B100" s="11"/>
      <c r="C100" s="11"/>
      <c r="D100" s="11"/>
      <c r="E100" s="11"/>
      <c r="F100" s="237"/>
      <c r="G100" s="11"/>
      <c r="H100" s="11"/>
      <c r="I100" s="143"/>
      <c r="J100" s="11"/>
      <c r="K100" s="11"/>
      <c r="L100" s="11"/>
      <c r="M100" s="11"/>
      <c r="N100" s="11"/>
      <c r="O100" s="194"/>
      <c r="P100" s="194"/>
      <c r="Q100" s="194"/>
      <c r="R100" s="194"/>
      <c r="S100" s="194"/>
      <c r="T100" s="194"/>
      <c r="U100" s="239"/>
      <c r="V100" s="240"/>
      <c r="W100" s="240"/>
      <c r="X100" s="240"/>
      <c r="Y100" s="240"/>
      <c r="Z100" s="240"/>
      <c r="AA100" s="240"/>
      <c r="AB100" s="240"/>
      <c r="AC100" s="240"/>
      <c r="AD100" s="240"/>
      <c r="AE100" s="240"/>
      <c r="AF100" s="240"/>
      <c r="AG100" s="240"/>
      <c r="AH100" s="240"/>
      <c r="AI100" s="240"/>
      <c r="AJ100" s="240"/>
      <c r="AK100" s="240"/>
      <c r="AL100" s="143"/>
      <c r="AM100" s="143"/>
      <c r="AN100" s="143"/>
      <c r="AO100" s="143"/>
      <c r="AP100" s="143"/>
      <c r="AQ100" s="143"/>
      <c r="AR100" s="143"/>
      <c r="AS100" s="143"/>
      <c r="AT100" s="143"/>
      <c r="AU100" s="143"/>
      <c r="AV100" s="143"/>
      <c r="AW100" s="143"/>
      <c r="AX100" s="143"/>
      <c r="AY100" s="143"/>
      <c r="AZ100" s="143"/>
      <c r="BA100" s="11"/>
      <c r="BB100" s="11"/>
      <c r="BC100" s="11"/>
      <c r="BD100" s="11"/>
      <c r="BE100" s="11"/>
      <c r="BF100" s="11"/>
      <c r="BG100" s="11"/>
      <c r="BH100" s="11"/>
      <c r="BI100" s="11"/>
      <c r="BJ100" s="11"/>
    </row>
    <row r="101" spans="1:62" ht="93" customHeight="1" x14ac:dyDescent="0.3">
      <c r="A101" s="11"/>
      <c r="B101" s="11"/>
      <c r="C101" s="11"/>
      <c r="D101" s="11"/>
      <c r="E101" s="11"/>
      <c r="F101" s="237"/>
      <c r="G101" s="11"/>
      <c r="H101" s="11"/>
      <c r="I101" s="143"/>
      <c r="J101" s="11"/>
      <c r="K101" s="11"/>
      <c r="L101" s="11"/>
      <c r="M101" s="11"/>
      <c r="N101" s="11"/>
      <c r="O101" s="194"/>
      <c r="P101" s="194"/>
      <c r="Q101" s="194"/>
      <c r="R101" s="194"/>
      <c r="S101" s="194"/>
      <c r="T101" s="194"/>
      <c r="U101" s="239"/>
      <c r="V101" s="240"/>
      <c r="W101" s="240"/>
      <c r="X101" s="240"/>
      <c r="Y101" s="240"/>
      <c r="Z101" s="240"/>
      <c r="AA101" s="240"/>
      <c r="AB101" s="240"/>
      <c r="AC101" s="240"/>
      <c r="AD101" s="240"/>
      <c r="AE101" s="240"/>
      <c r="AF101" s="240"/>
      <c r="AG101" s="240"/>
      <c r="AH101" s="240"/>
      <c r="AI101" s="240"/>
      <c r="AJ101" s="240"/>
      <c r="AK101" s="240"/>
      <c r="AL101" s="143"/>
      <c r="AM101" s="143"/>
      <c r="AN101" s="143"/>
      <c r="AO101" s="143"/>
      <c r="AP101" s="143"/>
      <c r="AQ101" s="143"/>
      <c r="AR101" s="143"/>
      <c r="AS101" s="143"/>
      <c r="AT101" s="143"/>
      <c r="AU101" s="143"/>
      <c r="AV101" s="143"/>
      <c r="AW101" s="143"/>
      <c r="AX101" s="143"/>
      <c r="AY101" s="143"/>
      <c r="AZ101" s="143"/>
      <c r="BA101" s="11"/>
      <c r="BB101" s="11"/>
      <c r="BC101" s="11"/>
      <c r="BD101" s="11"/>
      <c r="BE101" s="11"/>
      <c r="BF101" s="11"/>
      <c r="BG101" s="11"/>
      <c r="BH101" s="11"/>
      <c r="BI101" s="11"/>
      <c r="BJ101" s="11"/>
    </row>
    <row r="102" spans="1:62" ht="93" customHeight="1" x14ac:dyDescent="0.3">
      <c r="A102" s="11"/>
      <c r="B102" s="11"/>
      <c r="C102" s="11"/>
      <c r="D102" s="11"/>
      <c r="E102" s="11"/>
      <c r="F102" s="237"/>
      <c r="G102" s="11"/>
      <c r="H102" s="11"/>
      <c r="I102" s="143"/>
      <c r="J102" s="11"/>
      <c r="K102" s="11"/>
      <c r="L102" s="11"/>
      <c r="M102" s="11"/>
      <c r="N102" s="11"/>
      <c r="O102" s="194"/>
      <c r="P102" s="194"/>
      <c r="Q102" s="194"/>
      <c r="R102" s="194"/>
      <c r="S102" s="194"/>
      <c r="T102" s="194"/>
      <c r="U102" s="239"/>
      <c r="V102" s="240"/>
      <c r="W102" s="240"/>
      <c r="X102" s="240"/>
      <c r="Y102" s="240"/>
      <c r="Z102" s="240"/>
      <c r="AA102" s="240"/>
      <c r="AB102" s="240"/>
      <c r="AC102" s="240"/>
      <c r="AD102" s="240"/>
      <c r="AE102" s="240"/>
      <c r="AF102" s="240"/>
      <c r="AG102" s="240"/>
      <c r="AH102" s="240"/>
      <c r="AI102" s="240"/>
      <c r="AJ102" s="240"/>
      <c r="AK102" s="240"/>
      <c r="AL102" s="143"/>
      <c r="AM102" s="143"/>
      <c r="AN102" s="143"/>
      <c r="AO102" s="143"/>
      <c r="AP102" s="143"/>
      <c r="AQ102" s="143"/>
      <c r="AR102" s="143"/>
      <c r="AS102" s="143"/>
      <c r="AT102" s="143"/>
      <c r="AU102" s="143"/>
      <c r="AV102" s="143"/>
      <c r="AW102" s="143"/>
      <c r="AX102" s="143"/>
      <c r="AY102" s="143"/>
      <c r="AZ102" s="143"/>
      <c r="BA102" s="11"/>
      <c r="BB102" s="11"/>
      <c r="BC102" s="11"/>
      <c r="BD102" s="11"/>
      <c r="BE102" s="11"/>
      <c r="BF102" s="11"/>
      <c r="BG102" s="11"/>
      <c r="BH102" s="11"/>
      <c r="BI102" s="11"/>
      <c r="BJ102" s="11"/>
    </row>
    <row r="103" spans="1:62" ht="93" customHeight="1" x14ac:dyDescent="0.3">
      <c r="A103" s="11"/>
      <c r="B103" s="11"/>
      <c r="C103" s="11"/>
      <c r="D103" s="11"/>
      <c r="E103" s="11"/>
      <c r="F103" s="237"/>
      <c r="G103" s="11"/>
      <c r="H103" s="11"/>
      <c r="I103" s="143"/>
      <c r="J103" s="11"/>
      <c r="K103" s="11"/>
      <c r="L103" s="11"/>
      <c r="M103" s="11"/>
      <c r="N103" s="11"/>
      <c r="O103" s="194"/>
      <c r="P103" s="194"/>
      <c r="Q103" s="194"/>
      <c r="R103" s="194"/>
      <c r="S103" s="194"/>
      <c r="T103" s="194"/>
      <c r="U103" s="239"/>
      <c r="V103" s="240"/>
      <c r="W103" s="240"/>
      <c r="X103" s="240"/>
      <c r="Y103" s="240"/>
      <c r="Z103" s="240"/>
      <c r="AA103" s="240"/>
      <c r="AB103" s="240"/>
      <c r="AC103" s="240"/>
      <c r="AD103" s="240"/>
      <c r="AE103" s="240"/>
      <c r="AF103" s="240"/>
      <c r="AG103" s="240"/>
      <c r="AH103" s="240"/>
      <c r="AI103" s="240"/>
      <c r="AJ103" s="240"/>
      <c r="AK103" s="240"/>
      <c r="AL103" s="143"/>
      <c r="AM103" s="143"/>
      <c r="AN103" s="143"/>
      <c r="AO103" s="143"/>
      <c r="AP103" s="143"/>
      <c r="AQ103" s="143"/>
      <c r="AR103" s="143"/>
      <c r="AS103" s="143"/>
      <c r="AT103" s="143"/>
      <c r="AU103" s="143"/>
      <c r="AV103" s="143"/>
      <c r="AW103" s="143"/>
      <c r="AX103" s="143"/>
      <c r="AY103" s="143"/>
      <c r="AZ103" s="143"/>
      <c r="BA103" s="11"/>
      <c r="BB103" s="11"/>
      <c r="BC103" s="11"/>
      <c r="BD103" s="11"/>
      <c r="BE103" s="11"/>
      <c r="BF103" s="11"/>
      <c r="BG103" s="11"/>
      <c r="BH103" s="11"/>
      <c r="BI103" s="11"/>
      <c r="BJ103" s="11"/>
    </row>
    <row r="104" spans="1:62" ht="93" customHeight="1" x14ac:dyDescent="0.3">
      <c r="A104" s="11"/>
      <c r="B104" s="11"/>
      <c r="C104" s="11"/>
      <c r="D104" s="11"/>
      <c r="E104" s="11"/>
      <c r="F104" s="237"/>
      <c r="G104" s="11"/>
      <c r="H104" s="11"/>
      <c r="I104" s="143"/>
      <c r="J104" s="11"/>
      <c r="K104" s="11"/>
      <c r="L104" s="11"/>
      <c r="M104" s="11"/>
      <c r="N104" s="11"/>
      <c r="O104" s="194"/>
      <c r="P104" s="194"/>
      <c r="Q104" s="194"/>
      <c r="R104" s="194"/>
      <c r="S104" s="194"/>
      <c r="T104" s="194"/>
      <c r="U104" s="239"/>
      <c r="V104" s="240"/>
      <c r="W104" s="240"/>
      <c r="X104" s="240"/>
      <c r="Y104" s="240"/>
      <c r="Z104" s="240"/>
      <c r="AA104" s="240"/>
      <c r="AB104" s="240"/>
      <c r="AC104" s="240"/>
      <c r="AD104" s="240"/>
      <c r="AE104" s="240"/>
      <c r="AF104" s="240"/>
      <c r="AG104" s="240"/>
      <c r="AH104" s="240"/>
      <c r="AI104" s="240"/>
      <c r="AJ104" s="240"/>
      <c r="AK104" s="240"/>
      <c r="AL104" s="143"/>
      <c r="AM104" s="143"/>
      <c r="AN104" s="143"/>
      <c r="AO104" s="143"/>
      <c r="AP104" s="143"/>
      <c r="AQ104" s="143"/>
      <c r="AR104" s="143"/>
      <c r="AS104" s="143"/>
      <c r="AT104" s="143"/>
      <c r="AU104" s="143"/>
      <c r="AV104" s="143"/>
      <c r="AW104" s="143"/>
      <c r="AX104" s="143"/>
      <c r="AY104" s="143"/>
      <c r="AZ104" s="143"/>
      <c r="BA104" s="11"/>
      <c r="BB104" s="11"/>
      <c r="BC104" s="11"/>
      <c r="BD104" s="11"/>
      <c r="BE104" s="11"/>
      <c r="BF104" s="11"/>
      <c r="BG104" s="11"/>
      <c r="BH104" s="11"/>
      <c r="BI104" s="11"/>
      <c r="BJ104" s="11"/>
    </row>
    <row r="105" spans="1:62" ht="93" customHeight="1" x14ac:dyDescent="0.3">
      <c r="A105" s="11"/>
      <c r="B105" s="11"/>
      <c r="C105" s="11"/>
      <c r="D105" s="11"/>
      <c r="E105" s="11"/>
      <c r="F105" s="237"/>
      <c r="G105" s="11"/>
      <c r="H105" s="11"/>
      <c r="I105" s="143"/>
      <c r="J105" s="11"/>
      <c r="K105" s="11"/>
      <c r="L105" s="11"/>
      <c r="M105" s="11"/>
      <c r="N105" s="11"/>
      <c r="O105" s="194"/>
      <c r="P105" s="194"/>
      <c r="Q105" s="194"/>
      <c r="R105" s="194"/>
      <c r="S105" s="194"/>
      <c r="T105" s="194"/>
      <c r="U105" s="239"/>
      <c r="V105" s="240"/>
      <c r="W105" s="240"/>
      <c r="X105" s="240"/>
      <c r="Y105" s="240"/>
      <c r="Z105" s="240"/>
      <c r="AA105" s="240"/>
      <c r="AB105" s="240"/>
      <c r="AC105" s="240"/>
      <c r="AD105" s="240"/>
      <c r="AE105" s="240"/>
      <c r="AF105" s="240"/>
      <c r="AG105" s="240"/>
      <c r="AH105" s="240"/>
      <c r="AI105" s="240"/>
      <c r="AJ105" s="240"/>
      <c r="AK105" s="240"/>
      <c r="AL105" s="143"/>
      <c r="AM105" s="143"/>
      <c r="AN105" s="143"/>
      <c r="AO105" s="143"/>
      <c r="AP105" s="143"/>
      <c r="AQ105" s="143"/>
      <c r="AR105" s="143"/>
      <c r="AS105" s="143"/>
      <c r="AT105" s="143"/>
      <c r="AU105" s="143"/>
      <c r="AV105" s="143"/>
      <c r="AW105" s="143"/>
      <c r="AX105" s="143"/>
      <c r="AY105" s="143"/>
      <c r="AZ105" s="143"/>
      <c r="BA105" s="11"/>
      <c r="BB105" s="11"/>
      <c r="BC105" s="11"/>
      <c r="BD105" s="11"/>
      <c r="BE105" s="11"/>
      <c r="BF105" s="11"/>
      <c r="BG105" s="11"/>
      <c r="BH105" s="11"/>
      <c r="BI105" s="11"/>
      <c r="BJ105" s="11"/>
    </row>
    <row r="106" spans="1:62" ht="93" customHeight="1" x14ac:dyDescent="0.3">
      <c r="A106" s="11"/>
      <c r="B106" s="11"/>
      <c r="C106" s="11"/>
      <c r="D106" s="11"/>
      <c r="E106" s="11"/>
      <c r="F106" s="237"/>
      <c r="G106" s="11"/>
      <c r="H106" s="11"/>
      <c r="I106" s="143"/>
      <c r="J106" s="11"/>
      <c r="K106" s="11"/>
      <c r="L106" s="11"/>
      <c r="M106" s="11"/>
      <c r="N106" s="11"/>
      <c r="O106" s="194"/>
      <c r="P106" s="194"/>
      <c r="Q106" s="194"/>
      <c r="R106" s="194"/>
      <c r="S106" s="194"/>
      <c r="T106" s="194"/>
      <c r="U106" s="239"/>
      <c r="V106" s="240"/>
      <c r="W106" s="240"/>
      <c r="X106" s="240"/>
      <c r="Y106" s="240"/>
      <c r="Z106" s="240"/>
      <c r="AA106" s="240"/>
      <c r="AB106" s="240"/>
      <c r="AC106" s="240"/>
      <c r="AD106" s="240"/>
      <c r="AE106" s="240"/>
      <c r="AF106" s="240"/>
      <c r="AG106" s="240"/>
      <c r="AH106" s="240"/>
      <c r="AI106" s="240"/>
      <c r="AJ106" s="240"/>
      <c r="AK106" s="240"/>
      <c r="AL106" s="143"/>
      <c r="AM106" s="143"/>
      <c r="AN106" s="143"/>
      <c r="AO106" s="143"/>
      <c r="AP106" s="143"/>
      <c r="AQ106" s="143"/>
      <c r="AR106" s="143"/>
      <c r="AS106" s="143"/>
      <c r="AT106" s="143"/>
      <c r="AU106" s="143"/>
      <c r="AV106" s="143"/>
      <c r="AW106" s="143"/>
      <c r="AX106" s="143"/>
      <c r="AY106" s="143"/>
      <c r="AZ106" s="143"/>
      <c r="BA106" s="11"/>
      <c r="BB106" s="11"/>
      <c r="BC106" s="11"/>
      <c r="BD106" s="11"/>
      <c r="BE106" s="11"/>
      <c r="BF106" s="11"/>
      <c r="BG106" s="11"/>
      <c r="BH106" s="11"/>
      <c r="BI106" s="11"/>
      <c r="BJ106" s="11"/>
    </row>
    <row r="107" spans="1:62" ht="93" customHeight="1" x14ac:dyDescent="0.3">
      <c r="A107" s="11"/>
      <c r="B107" s="11"/>
      <c r="C107" s="11"/>
      <c r="D107" s="11"/>
      <c r="E107" s="11"/>
      <c r="F107" s="237"/>
      <c r="G107" s="11"/>
      <c r="H107" s="11"/>
      <c r="I107" s="143"/>
      <c r="J107" s="11"/>
      <c r="K107" s="11"/>
      <c r="L107" s="11"/>
      <c r="M107" s="11"/>
      <c r="N107" s="11"/>
      <c r="O107" s="194"/>
      <c r="P107" s="194"/>
      <c r="Q107" s="194"/>
      <c r="R107" s="194"/>
      <c r="S107" s="194"/>
      <c r="T107" s="194"/>
      <c r="U107" s="239"/>
      <c r="V107" s="240"/>
      <c r="W107" s="240"/>
      <c r="X107" s="240"/>
      <c r="Y107" s="240"/>
      <c r="Z107" s="240"/>
      <c r="AA107" s="240"/>
      <c r="AB107" s="240"/>
      <c r="AC107" s="240"/>
      <c r="AD107" s="240"/>
      <c r="AE107" s="240"/>
      <c r="AF107" s="240"/>
      <c r="AG107" s="240"/>
      <c r="AH107" s="240"/>
      <c r="AI107" s="240"/>
      <c r="AJ107" s="240"/>
      <c r="AK107" s="240"/>
      <c r="AL107" s="143"/>
      <c r="AM107" s="143"/>
      <c r="AN107" s="143"/>
      <c r="AO107" s="143"/>
      <c r="AP107" s="143"/>
      <c r="AQ107" s="143"/>
      <c r="AR107" s="143"/>
      <c r="AS107" s="143"/>
      <c r="AT107" s="143"/>
      <c r="AU107" s="143"/>
      <c r="AV107" s="143"/>
      <c r="AW107" s="143"/>
      <c r="AX107" s="143"/>
      <c r="AY107" s="143"/>
      <c r="AZ107" s="143"/>
      <c r="BA107" s="11"/>
      <c r="BB107" s="11"/>
      <c r="BC107" s="11"/>
      <c r="BD107" s="11"/>
      <c r="BE107" s="11"/>
      <c r="BF107" s="11"/>
      <c r="BG107" s="11"/>
      <c r="BH107" s="11"/>
      <c r="BI107" s="11"/>
      <c r="BJ107" s="11"/>
    </row>
    <row r="108" spans="1:62" ht="93" customHeight="1" x14ac:dyDescent="0.3">
      <c r="A108" s="11"/>
      <c r="B108" s="11"/>
      <c r="C108" s="11"/>
      <c r="D108" s="11"/>
      <c r="E108" s="11"/>
      <c r="F108" s="237"/>
      <c r="G108" s="11"/>
      <c r="H108" s="11"/>
      <c r="I108" s="143"/>
      <c r="J108" s="11"/>
      <c r="K108" s="11"/>
      <c r="L108" s="11"/>
      <c r="M108" s="11"/>
      <c r="N108" s="11"/>
      <c r="O108" s="194"/>
      <c r="P108" s="194"/>
      <c r="Q108" s="194"/>
      <c r="R108" s="194"/>
      <c r="S108" s="194"/>
      <c r="T108" s="194"/>
      <c r="U108" s="239"/>
      <c r="V108" s="240"/>
      <c r="W108" s="240"/>
      <c r="X108" s="240"/>
      <c r="Y108" s="240"/>
      <c r="Z108" s="240"/>
      <c r="AA108" s="240"/>
      <c r="AB108" s="240"/>
      <c r="AC108" s="240"/>
      <c r="AD108" s="240"/>
      <c r="AE108" s="240"/>
      <c r="AF108" s="240"/>
      <c r="AG108" s="240"/>
      <c r="AH108" s="240"/>
      <c r="AI108" s="240"/>
      <c r="AJ108" s="240"/>
      <c r="AK108" s="240"/>
      <c r="AL108" s="143"/>
      <c r="AM108" s="143"/>
      <c r="AN108" s="143"/>
      <c r="AO108" s="143"/>
      <c r="AP108" s="143"/>
      <c r="AQ108" s="143"/>
      <c r="AR108" s="143"/>
      <c r="AS108" s="143"/>
      <c r="AT108" s="143"/>
      <c r="AU108" s="143"/>
      <c r="AV108" s="143"/>
      <c r="AW108" s="143"/>
      <c r="AX108" s="143"/>
      <c r="AY108" s="143"/>
      <c r="AZ108" s="143"/>
      <c r="BA108" s="11"/>
      <c r="BB108" s="11"/>
      <c r="BC108" s="11"/>
      <c r="BD108" s="11"/>
      <c r="BE108" s="11"/>
      <c r="BF108" s="11"/>
      <c r="BG108" s="11"/>
      <c r="BH108" s="11"/>
      <c r="BI108" s="11"/>
      <c r="BJ108" s="11"/>
    </row>
    <row r="109" spans="1:62" ht="93" customHeight="1" x14ac:dyDescent="0.3">
      <c r="A109" s="11"/>
      <c r="B109" s="11"/>
      <c r="C109" s="11"/>
      <c r="D109" s="11"/>
      <c r="E109" s="11"/>
      <c r="F109" s="237"/>
      <c r="G109" s="11"/>
      <c r="H109" s="11"/>
      <c r="I109" s="143"/>
      <c r="J109" s="11"/>
      <c r="K109" s="11"/>
      <c r="L109" s="11"/>
      <c r="M109" s="11"/>
      <c r="N109" s="11"/>
      <c r="O109" s="194"/>
      <c r="P109" s="194"/>
      <c r="Q109" s="194"/>
      <c r="R109" s="194"/>
      <c r="S109" s="194"/>
      <c r="T109" s="194"/>
      <c r="U109" s="239"/>
      <c r="V109" s="240"/>
      <c r="W109" s="240"/>
      <c r="X109" s="240"/>
      <c r="Y109" s="240"/>
      <c r="Z109" s="240"/>
      <c r="AA109" s="240"/>
      <c r="AB109" s="240"/>
      <c r="AC109" s="240"/>
      <c r="AD109" s="240"/>
      <c r="AE109" s="240"/>
      <c r="AF109" s="240"/>
      <c r="AG109" s="240"/>
      <c r="AH109" s="240"/>
      <c r="AI109" s="240"/>
      <c r="AJ109" s="240"/>
      <c r="AK109" s="240"/>
      <c r="AL109" s="143"/>
      <c r="AM109" s="143"/>
      <c r="AN109" s="143"/>
      <c r="AO109" s="143"/>
      <c r="AP109" s="143"/>
      <c r="AQ109" s="143"/>
      <c r="AR109" s="143"/>
      <c r="AS109" s="143"/>
      <c r="AT109" s="143"/>
      <c r="AU109" s="143"/>
      <c r="AV109" s="143"/>
      <c r="AW109" s="143"/>
      <c r="AX109" s="143"/>
      <c r="AY109" s="143"/>
      <c r="AZ109" s="143"/>
      <c r="BA109" s="11"/>
      <c r="BB109" s="11"/>
      <c r="BC109" s="11"/>
      <c r="BD109" s="11"/>
      <c r="BE109" s="11"/>
      <c r="BF109" s="11"/>
      <c r="BG109" s="11"/>
      <c r="BH109" s="11"/>
      <c r="BI109" s="11"/>
      <c r="BJ109" s="11"/>
    </row>
    <row r="110" spans="1:62" ht="93" customHeight="1" x14ac:dyDescent="0.3">
      <c r="A110" s="11"/>
      <c r="B110" s="11"/>
      <c r="C110" s="11"/>
      <c r="D110" s="11"/>
      <c r="E110" s="11"/>
      <c r="F110" s="237"/>
      <c r="G110" s="11"/>
      <c r="H110" s="11"/>
      <c r="I110" s="143"/>
      <c r="J110" s="11"/>
      <c r="K110" s="11"/>
      <c r="L110" s="11"/>
      <c r="M110" s="11"/>
      <c r="N110" s="11"/>
      <c r="O110" s="194"/>
      <c r="P110" s="194"/>
      <c r="Q110" s="194"/>
      <c r="R110" s="194"/>
      <c r="S110" s="194"/>
      <c r="T110" s="194"/>
      <c r="U110" s="239"/>
      <c r="V110" s="240"/>
      <c r="W110" s="240"/>
      <c r="X110" s="240"/>
      <c r="Y110" s="240"/>
      <c r="Z110" s="240"/>
      <c r="AA110" s="240"/>
      <c r="AB110" s="240"/>
      <c r="AC110" s="240"/>
      <c r="AD110" s="240"/>
      <c r="AE110" s="240"/>
      <c r="AF110" s="240"/>
      <c r="AG110" s="240"/>
      <c r="AH110" s="240"/>
      <c r="AI110" s="240"/>
      <c r="AJ110" s="240"/>
      <c r="AK110" s="240"/>
      <c r="AL110" s="143"/>
      <c r="AM110" s="143"/>
      <c r="AN110" s="143"/>
      <c r="AO110" s="143"/>
      <c r="AP110" s="143"/>
      <c r="AQ110" s="143"/>
      <c r="AR110" s="143"/>
      <c r="AS110" s="143"/>
      <c r="AT110" s="143"/>
      <c r="AU110" s="143"/>
      <c r="AV110" s="143"/>
      <c r="AW110" s="143"/>
      <c r="AX110" s="143"/>
      <c r="AY110" s="143"/>
      <c r="AZ110" s="143"/>
      <c r="BA110" s="11"/>
      <c r="BB110" s="11"/>
      <c r="BC110" s="11"/>
      <c r="BD110" s="11"/>
      <c r="BE110" s="11"/>
      <c r="BF110" s="11"/>
      <c r="BG110" s="11"/>
      <c r="BH110" s="11"/>
      <c r="BI110" s="11"/>
      <c r="BJ110" s="11"/>
    </row>
    <row r="111" spans="1:62" ht="93" customHeight="1" x14ac:dyDescent="0.3">
      <c r="A111" s="11"/>
      <c r="B111" s="11"/>
      <c r="C111" s="11"/>
      <c r="D111" s="11"/>
      <c r="E111" s="11"/>
      <c r="F111" s="237"/>
      <c r="G111" s="11"/>
      <c r="H111" s="11"/>
      <c r="I111" s="143"/>
      <c r="J111" s="11"/>
      <c r="K111" s="11"/>
      <c r="L111" s="11"/>
      <c r="M111" s="11"/>
      <c r="N111" s="11"/>
      <c r="O111" s="194"/>
      <c r="P111" s="194"/>
      <c r="Q111" s="194"/>
      <c r="R111" s="194"/>
      <c r="S111" s="194"/>
      <c r="T111" s="194"/>
      <c r="U111" s="239"/>
      <c r="V111" s="240"/>
      <c r="W111" s="240"/>
      <c r="X111" s="240"/>
      <c r="Y111" s="240"/>
      <c r="Z111" s="240"/>
      <c r="AA111" s="240"/>
      <c r="AB111" s="240"/>
      <c r="AC111" s="240"/>
      <c r="AD111" s="240"/>
      <c r="AE111" s="240"/>
      <c r="AF111" s="240"/>
      <c r="AG111" s="240"/>
      <c r="AH111" s="240"/>
      <c r="AI111" s="240"/>
      <c r="AJ111" s="240"/>
      <c r="AK111" s="240"/>
      <c r="AL111" s="143"/>
      <c r="AM111" s="143"/>
      <c r="AN111" s="143"/>
      <c r="AO111" s="143"/>
      <c r="AP111" s="143"/>
      <c r="AQ111" s="143"/>
      <c r="AR111" s="143"/>
      <c r="AS111" s="143"/>
      <c r="AT111" s="143"/>
      <c r="AU111" s="143"/>
      <c r="AV111" s="143"/>
      <c r="AW111" s="143"/>
      <c r="AX111" s="143"/>
      <c r="AY111" s="143"/>
      <c r="AZ111" s="143"/>
      <c r="BA111" s="11"/>
      <c r="BB111" s="11"/>
      <c r="BC111" s="11"/>
      <c r="BD111" s="11"/>
      <c r="BE111" s="11"/>
      <c r="BF111" s="11"/>
      <c r="BG111" s="11"/>
      <c r="BH111" s="11"/>
      <c r="BI111" s="11"/>
      <c r="BJ111" s="11"/>
    </row>
    <row r="112" spans="1:62" ht="93" customHeight="1" x14ac:dyDescent="0.3">
      <c r="A112" s="11"/>
      <c r="B112" s="11"/>
      <c r="C112" s="11"/>
      <c r="D112" s="11"/>
      <c r="E112" s="11"/>
      <c r="F112" s="237"/>
      <c r="G112" s="11"/>
      <c r="H112" s="11"/>
      <c r="I112" s="143"/>
      <c r="J112" s="11"/>
      <c r="K112" s="11"/>
      <c r="L112" s="11"/>
      <c r="M112" s="11"/>
      <c r="N112" s="11"/>
      <c r="O112" s="194"/>
      <c r="P112" s="194"/>
      <c r="Q112" s="194"/>
      <c r="R112" s="194"/>
      <c r="S112" s="194"/>
      <c r="T112" s="194"/>
      <c r="U112" s="239"/>
      <c r="V112" s="240"/>
      <c r="W112" s="240"/>
      <c r="X112" s="240"/>
      <c r="Y112" s="240"/>
      <c r="Z112" s="240"/>
      <c r="AA112" s="240"/>
      <c r="AB112" s="240"/>
      <c r="AC112" s="240"/>
      <c r="AD112" s="240"/>
      <c r="AE112" s="240"/>
      <c r="AF112" s="240"/>
      <c r="AG112" s="240"/>
      <c r="AH112" s="240"/>
      <c r="AI112" s="240"/>
      <c r="AJ112" s="240"/>
      <c r="AK112" s="240"/>
      <c r="AL112" s="143"/>
      <c r="AM112" s="143"/>
      <c r="AN112" s="143"/>
      <c r="AO112" s="143"/>
      <c r="AP112" s="143"/>
      <c r="AQ112" s="143"/>
      <c r="AR112" s="143"/>
      <c r="AS112" s="143"/>
      <c r="AT112" s="143"/>
      <c r="AU112" s="143"/>
      <c r="AV112" s="143"/>
      <c r="AW112" s="143"/>
      <c r="AX112" s="143"/>
      <c r="AY112" s="143"/>
      <c r="AZ112" s="143"/>
      <c r="BA112" s="11"/>
      <c r="BB112" s="11"/>
      <c r="BC112" s="11"/>
      <c r="BD112" s="11"/>
      <c r="BE112" s="11"/>
      <c r="BF112" s="11"/>
      <c r="BG112" s="11"/>
      <c r="BH112" s="11"/>
      <c r="BI112" s="11"/>
      <c r="BJ112" s="11"/>
    </row>
    <row r="113" spans="1:62" ht="93" customHeight="1" x14ac:dyDescent="0.3">
      <c r="A113" s="11"/>
      <c r="B113" s="11"/>
      <c r="C113" s="11"/>
      <c r="D113" s="11"/>
      <c r="E113" s="11"/>
      <c r="F113" s="237"/>
      <c r="G113" s="11"/>
      <c r="H113" s="11"/>
      <c r="I113" s="143"/>
      <c r="J113" s="11"/>
      <c r="K113" s="11"/>
      <c r="L113" s="11"/>
      <c r="M113" s="11"/>
      <c r="N113" s="11"/>
      <c r="O113" s="194"/>
      <c r="P113" s="194"/>
      <c r="Q113" s="194"/>
      <c r="R113" s="194"/>
      <c r="S113" s="194"/>
      <c r="T113" s="194"/>
      <c r="U113" s="239"/>
      <c r="V113" s="240"/>
      <c r="W113" s="240"/>
      <c r="X113" s="240"/>
      <c r="Y113" s="240"/>
      <c r="Z113" s="240"/>
      <c r="AA113" s="240"/>
      <c r="AB113" s="240"/>
      <c r="AC113" s="240"/>
      <c r="AD113" s="240"/>
      <c r="AE113" s="240"/>
      <c r="AF113" s="240"/>
      <c r="AG113" s="240"/>
      <c r="AH113" s="240"/>
      <c r="AI113" s="240"/>
      <c r="AJ113" s="240"/>
      <c r="AK113" s="240"/>
      <c r="AL113" s="143"/>
      <c r="AM113" s="143"/>
      <c r="AN113" s="143"/>
      <c r="AO113" s="143"/>
      <c r="AP113" s="143"/>
      <c r="AQ113" s="143"/>
      <c r="AR113" s="143"/>
      <c r="AS113" s="143"/>
      <c r="AT113" s="143"/>
      <c r="AU113" s="143"/>
      <c r="AV113" s="143"/>
      <c r="AW113" s="143"/>
      <c r="AX113" s="143"/>
      <c r="AY113" s="143"/>
      <c r="AZ113" s="143"/>
      <c r="BA113" s="11"/>
      <c r="BB113" s="11"/>
      <c r="BC113" s="11"/>
      <c r="BD113" s="11"/>
      <c r="BE113" s="11"/>
      <c r="BF113" s="11"/>
      <c r="BG113" s="11"/>
      <c r="BH113" s="11"/>
      <c r="BI113" s="11"/>
      <c r="BJ113" s="11"/>
    </row>
    <row r="114" spans="1:62" ht="93" customHeight="1" x14ac:dyDescent="0.3">
      <c r="A114" s="11"/>
      <c r="B114" s="11"/>
      <c r="C114" s="11"/>
      <c r="D114" s="11"/>
      <c r="E114" s="11"/>
      <c r="F114" s="237"/>
      <c r="G114" s="11"/>
      <c r="H114" s="11"/>
      <c r="I114" s="143"/>
      <c r="J114" s="11"/>
      <c r="K114" s="11"/>
      <c r="L114" s="11"/>
      <c r="M114" s="11"/>
      <c r="N114" s="11"/>
      <c r="O114" s="194"/>
      <c r="P114" s="194"/>
      <c r="Q114" s="194"/>
      <c r="R114" s="194"/>
      <c r="S114" s="194"/>
      <c r="T114" s="194"/>
      <c r="U114" s="239"/>
      <c r="V114" s="240"/>
      <c r="W114" s="240"/>
      <c r="X114" s="240"/>
      <c r="Y114" s="240"/>
      <c r="Z114" s="240"/>
      <c r="AA114" s="240"/>
      <c r="AB114" s="240"/>
      <c r="AC114" s="240"/>
      <c r="AD114" s="240"/>
      <c r="AE114" s="240"/>
      <c r="AF114" s="240"/>
      <c r="AG114" s="240"/>
      <c r="AH114" s="240"/>
      <c r="AI114" s="240"/>
      <c r="AJ114" s="240"/>
      <c r="AK114" s="240"/>
      <c r="AL114" s="143"/>
      <c r="AM114" s="143"/>
      <c r="AN114" s="143"/>
      <c r="AO114" s="143"/>
      <c r="AP114" s="143"/>
      <c r="AQ114" s="143"/>
      <c r="AR114" s="143"/>
      <c r="AS114" s="143"/>
      <c r="AT114" s="143"/>
      <c r="AU114" s="143"/>
      <c r="AV114" s="143"/>
      <c r="AW114" s="143"/>
      <c r="AX114" s="143"/>
      <c r="AY114" s="143"/>
      <c r="AZ114" s="143"/>
      <c r="BA114" s="11"/>
      <c r="BB114" s="11"/>
      <c r="BC114" s="11"/>
      <c r="BD114" s="11"/>
      <c r="BE114" s="11"/>
      <c r="BF114" s="11"/>
      <c r="BG114" s="11"/>
      <c r="BH114" s="11"/>
      <c r="BI114" s="11"/>
      <c r="BJ114" s="11"/>
    </row>
    <row r="115" spans="1:62" ht="93" customHeight="1" x14ac:dyDescent="0.3">
      <c r="A115" s="11"/>
      <c r="B115" s="11"/>
      <c r="C115" s="11"/>
      <c r="D115" s="11"/>
      <c r="E115" s="11"/>
      <c r="F115" s="237"/>
      <c r="G115" s="11"/>
      <c r="H115" s="11"/>
      <c r="I115" s="143"/>
      <c r="J115" s="11"/>
      <c r="K115" s="11"/>
      <c r="L115" s="11"/>
      <c r="M115" s="11"/>
      <c r="N115" s="11"/>
      <c r="O115" s="194"/>
      <c r="P115" s="194"/>
      <c r="Q115" s="194"/>
      <c r="R115" s="194"/>
      <c r="S115" s="194"/>
      <c r="T115" s="194"/>
      <c r="U115" s="239"/>
      <c r="V115" s="240"/>
      <c r="W115" s="240"/>
      <c r="X115" s="240"/>
      <c r="Y115" s="240"/>
      <c r="Z115" s="240"/>
      <c r="AA115" s="240"/>
      <c r="AB115" s="240"/>
      <c r="AC115" s="240"/>
      <c r="AD115" s="240"/>
      <c r="AE115" s="240"/>
      <c r="AF115" s="240"/>
      <c r="AG115" s="240"/>
      <c r="AH115" s="240"/>
      <c r="AI115" s="240"/>
      <c r="AJ115" s="240"/>
      <c r="AK115" s="240"/>
      <c r="AL115" s="143"/>
      <c r="AM115" s="143"/>
      <c r="AN115" s="143"/>
      <c r="AO115" s="143"/>
      <c r="AP115" s="143"/>
      <c r="AQ115" s="143"/>
      <c r="AR115" s="143"/>
      <c r="AS115" s="143"/>
      <c r="AT115" s="143"/>
      <c r="AU115" s="143"/>
      <c r="AV115" s="143"/>
      <c r="AW115" s="143"/>
      <c r="AX115" s="143"/>
      <c r="AY115" s="143"/>
      <c r="AZ115" s="143"/>
      <c r="BA115" s="11"/>
      <c r="BB115" s="11"/>
      <c r="BC115" s="11"/>
      <c r="BD115" s="11"/>
      <c r="BE115" s="11"/>
      <c r="BF115" s="11"/>
      <c r="BG115" s="11"/>
      <c r="BH115" s="11"/>
      <c r="BI115" s="11"/>
      <c r="BJ115" s="11"/>
    </row>
    <row r="116" spans="1:62" ht="93" customHeight="1" x14ac:dyDescent="0.3">
      <c r="A116" s="11"/>
      <c r="B116" s="11"/>
      <c r="C116" s="11"/>
      <c r="D116" s="11"/>
      <c r="E116" s="11"/>
      <c r="F116" s="237"/>
      <c r="G116" s="11"/>
      <c r="H116" s="11"/>
      <c r="I116" s="143"/>
      <c r="J116" s="11"/>
      <c r="K116" s="11"/>
      <c r="L116" s="11"/>
      <c r="M116" s="11"/>
      <c r="N116" s="11"/>
      <c r="O116" s="194"/>
      <c r="P116" s="194"/>
      <c r="Q116" s="194"/>
      <c r="R116" s="194"/>
      <c r="S116" s="194"/>
      <c r="T116" s="194"/>
      <c r="U116" s="239"/>
      <c r="V116" s="240"/>
      <c r="W116" s="240"/>
      <c r="X116" s="240"/>
      <c r="Y116" s="240"/>
      <c r="Z116" s="240"/>
      <c r="AA116" s="240"/>
      <c r="AB116" s="240"/>
      <c r="AC116" s="240"/>
      <c r="AD116" s="240"/>
      <c r="AE116" s="240"/>
      <c r="AF116" s="240"/>
      <c r="AG116" s="240"/>
      <c r="AH116" s="240"/>
      <c r="AI116" s="240"/>
      <c r="AJ116" s="240"/>
      <c r="AK116" s="240"/>
      <c r="AL116" s="143"/>
      <c r="AM116" s="143"/>
      <c r="AN116" s="143"/>
      <c r="AO116" s="143"/>
      <c r="AP116" s="143"/>
      <c r="AQ116" s="143"/>
      <c r="AR116" s="143"/>
      <c r="AS116" s="143"/>
      <c r="AT116" s="143"/>
      <c r="AU116" s="143"/>
      <c r="AV116" s="143"/>
      <c r="AW116" s="143"/>
      <c r="AX116" s="143"/>
      <c r="AY116" s="143"/>
      <c r="AZ116" s="143"/>
      <c r="BA116" s="11"/>
      <c r="BB116" s="11"/>
      <c r="BC116" s="11"/>
      <c r="BD116" s="11"/>
      <c r="BE116" s="11"/>
      <c r="BF116" s="11"/>
      <c r="BG116" s="11"/>
      <c r="BH116" s="11"/>
      <c r="BI116" s="11"/>
      <c r="BJ116" s="11"/>
    </row>
    <row r="117" spans="1:62" ht="93" customHeight="1" x14ac:dyDescent="0.3">
      <c r="A117" s="11"/>
      <c r="B117" s="11"/>
      <c r="C117" s="11"/>
      <c r="D117" s="11"/>
      <c r="E117" s="11"/>
      <c r="F117" s="237"/>
      <c r="G117" s="11"/>
      <c r="H117" s="11"/>
      <c r="I117" s="143"/>
      <c r="J117" s="11"/>
      <c r="K117" s="11"/>
      <c r="L117" s="11"/>
      <c r="M117" s="11"/>
      <c r="N117" s="11"/>
      <c r="O117" s="194"/>
      <c r="P117" s="194"/>
      <c r="Q117" s="194"/>
      <c r="R117" s="194"/>
      <c r="S117" s="194"/>
      <c r="T117" s="194"/>
      <c r="U117" s="239"/>
      <c r="V117" s="240"/>
      <c r="W117" s="240"/>
      <c r="X117" s="240"/>
      <c r="Y117" s="240"/>
      <c r="Z117" s="240"/>
      <c r="AA117" s="240"/>
      <c r="AB117" s="240"/>
      <c r="AC117" s="240"/>
      <c r="AD117" s="240"/>
      <c r="AE117" s="240"/>
      <c r="AF117" s="240"/>
      <c r="AG117" s="240"/>
      <c r="AH117" s="240"/>
      <c r="AI117" s="240"/>
      <c r="AJ117" s="240"/>
      <c r="AK117" s="240"/>
      <c r="AL117" s="143"/>
      <c r="AM117" s="143"/>
      <c r="AN117" s="143"/>
      <c r="AO117" s="143"/>
      <c r="AP117" s="143"/>
      <c r="AQ117" s="143"/>
      <c r="AR117" s="143"/>
      <c r="AS117" s="143"/>
      <c r="AT117" s="143"/>
      <c r="AU117" s="143"/>
      <c r="AV117" s="143"/>
      <c r="AW117" s="143"/>
      <c r="AX117" s="143"/>
      <c r="AY117" s="143"/>
      <c r="AZ117" s="143"/>
      <c r="BA117" s="11"/>
      <c r="BB117" s="11"/>
      <c r="BC117" s="11"/>
      <c r="BD117" s="11"/>
      <c r="BE117" s="11"/>
      <c r="BF117" s="11"/>
      <c r="BG117" s="11"/>
      <c r="BH117" s="11"/>
      <c r="BI117" s="11"/>
      <c r="BJ117" s="11"/>
    </row>
    <row r="118" spans="1:62" ht="93" customHeight="1" x14ac:dyDescent="0.3">
      <c r="A118" s="11"/>
      <c r="B118" s="11"/>
      <c r="C118" s="11"/>
      <c r="D118" s="11"/>
      <c r="E118" s="11"/>
      <c r="F118" s="237"/>
      <c r="G118" s="11"/>
      <c r="H118" s="11"/>
      <c r="I118" s="143"/>
      <c r="J118" s="11"/>
      <c r="K118" s="11"/>
      <c r="L118" s="11"/>
      <c r="M118" s="11"/>
      <c r="N118" s="11"/>
      <c r="O118" s="194"/>
      <c r="P118" s="194"/>
      <c r="Q118" s="194"/>
      <c r="R118" s="194"/>
      <c r="S118" s="194"/>
      <c r="T118" s="194"/>
      <c r="U118" s="239"/>
      <c r="V118" s="240"/>
      <c r="W118" s="240"/>
      <c r="X118" s="240"/>
      <c r="Y118" s="240"/>
      <c r="Z118" s="240"/>
      <c r="AA118" s="240"/>
      <c r="AB118" s="240"/>
      <c r="AC118" s="240"/>
      <c r="AD118" s="240"/>
      <c r="AE118" s="240"/>
      <c r="AF118" s="240"/>
      <c r="AG118" s="240"/>
      <c r="AH118" s="240"/>
      <c r="AI118" s="240"/>
      <c r="AJ118" s="240"/>
      <c r="AK118" s="240"/>
      <c r="AL118" s="143"/>
      <c r="AM118" s="143"/>
      <c r="AN118" s="143"/>
      <c r="AO118" s="143"/>
      <c r="AP118" s="143"/>
      <c r="AQ118" s="143"/>
      <c r="AR118" s="143"/>
      <c r="AS118" s="143"/>
      <c r="AT118" s="143"/>
      <c r="AU118" s="143"/>
      <c r="AV118" s="143"/>
      <c r="AW118" s="143"/>
      <c r="AX118" s="143"/>
      <c r="AY118" s="143"/>
      <c r="AZ118" s="143"/>
      <c r="BA118" s="11"/>
      <c r="BB118" s="11"/>
      <c r="BC118" s="11"/>
      <c r="BD118" s="11"/>
      <c r="BE118" s="11"/>
      <c r="BF118" s="11"/>
      <c r="BG118" s="11"/>
      <c r="BH118" s="11"/>
      <c r="BI118" s="11"/>
      <c r="BJ118" s="11"/>
    </row>
    <row r="119" spans="1:62" ht="93" customHeight="1" x14ac:dyDescent="0.3">
      <c r="A119" s="11"/>
      <c r="B119" s="11"/>
      <c r="C119" s="11"/>
      <c r="D119" s="11"/>
      <c r="E119" s="11"/>
      <c r="F119" s="237"/>
      <c r="G119" s="11"/>
      <c r="H119" s="11"/>
      <c r="I119" s="143"/>
      <c r="J119" s="11"/>
      <c r="K119" s="11"/>
      <c r="L119" s="11"/>
      <c r="M119" s="11"/>
      <c r="N119" s="11"/>
      <c r="O119" s="194"/>
      <c r="P119" s="194"/>
      <c r="Q119" s="194"/>
      <c r="R119" s="194"/>
      <c r="S119" s="194"/>
      <c r="T119" s="194"/>
      <c r="U119" s="239"/>
      <c r="V119" s="240"/>
      <c r="W119" s="240"/>
      <c r="X119" s="240"/>
      <c r="Y119" s="240"/>
      <c r="Z119" s="240"/>
      <c r="AA119" s="240"/>
      <c r="AB119" s="240"/>
      <c r="AC119" s="240"/>
      <c r="AD119" s="240"/>
      <c r="AE119" s="240"/>
      <c r="AF119" s="240"/>
      <c r="AG119" s="240"/>
      <c r="AH119" s="240"/>
      <c r="AI119" s="240"/>
      <c r="AJ119" s="240"/>
      <c r="AK119" s="240"/>
      <c r="AL119" s="143"/>
      <c r="AM119" s="143"/>
      <c r="AN119" s="143"/>
      <c r="AO119" s="143"/>
      <c r="AP119" s="143"/>
      <c r="AQ119" s="143"/>
      <c r="AR119" s="143"/>
      <c r="AS119" s="143"/>
      <c r="AT119" s="143"/>
      <c r="AU119" s="143"/>
      <c r="AV119" s="143"/>
      <c r="AW119" s="143"/>
      <c r="AX119" s="143"/>
      <c r="AY119" s="143"/>
      <c r="AZ119" s="143"/>
      <c r="BA119" s="11"/>
      <c r="BB119" s="11"/>
      <c r="BC119" s="11"/>
      <c r="BD119" s="11"/>
      <c r="BE119" s="11"/>
      <c r="BF119" s="11"/>
      <c r="BG119" s="11"/>
      <c r="BH119" s="11"/>
      <c r="BI119" s="11"/>
      <c r="BJ119" s="11"/>
    </row>
    <row r="120" spans="1:62" ht="93" customHeight="1" x14ac:dyDescent="0.3">
      <c r="A120" s="11"/>
      <c r="B120" s="11"/>
      <c r="C120" s="11"/>
      <c r="D120" s="11"/>
      <c r="E120" s="11"/>
      <c r="F120" s="237"/>
      <c r="G120" s="11"/>
      <c r="H120" s="11"/>
      <c r="I120" s="143"/>
      <c r="J120" s="11"/>
      <c r="K120" s="11"/>
      <c r="L120" s="11"/>
      <c r="M120" s="11"/>
      <c r="N120" s="11"/>
      <c r="O120" s="194"/>
      <c r="P120" s="194"/>
      <c r="Q120" s="194"/>
      <c r="R120" s="194"/>
      <c r="S120" s="194"/>
      <c r="T120" s="194"/>
      <c r="U120" s="239"/>
      <c r="V120" s="240"/>
      <c r="W120" s="240"/>
      <c r="X120" s="240"/>
      <c r="Y120" s="240"/>
      <c r="Z120" s="240"/>
      <c r="AA120" s="240"/>
      <c r="AB120" s="240"/>
      <c r="AC120" s="240"/>
      <c r="AD120" s="240"/>
      <c r="AE120" s="240"/>
      <c r="AF120" s="240"/>
      <c r="AG120" s="240"/>
      <c r="AH120" s="240"/>
      <c r="AI120" s="240"/>
      <c r="AJ120" s="240"/>
      <c r="AK120" s="240"/>
      <c r="AL120" s="143"/>
      <c r="AM120" s="143"/>
      <c r="AN120" s="143"/>
      <c r="AO120" s="143"/>
      <c r="AP120" s="143"/>
      <c r="AQ120" s="143"/>
      <c r="AR120" s="143"/>
      <c r="AS120" s="143"/>
      <c r="AT120" s="143"/>
      <c r="AU120" s="143"/>
      <c r="AV120" s="143"/>
      <c r="AW120" s="143"/>
      <c r="AX120" s="143"/>
      <c r="AY120" s="143"/>
      <c r="AZ120" s="143"/>
      <c r="BA120" s="11"/>
      <c r="BB120" s="11"/>
      <c r="BC120" s="11"/>
      <c r="BD120" s="11"/>
      <c r="BE120" s="11"/>
      <c r="BF120" s="11"/>
      <c r="BG120" s="11"/>
      <c r="BH120" s="11"/>
      <c r="BI120" s="11"/>
      <c r="BJ120" s="11"/>
    </row>
    <row r="121" spans="1:62" ht="93" customHeight="1" x14ac:dyDescent="0.3">
      <c r="A121" s="11"/>
      <c r="B121" s="11"/>
      <c r="C121" s="11"/>
      <c r="D121" s="11"/>
      <c r="E121" s="11"/>
      <c r="F121" s="237"/>
      <c r="G121" s="11"/>
      <c r="H121" s="11"/>
      <c r="I121" s="143"/>
      <c r="J121" s="11"/>
      <c r="K121" s="11"/>
      <c r="L121" s="11"/>
      <c r="M121" s="11"/>
      <c r="N121" s="11"/>
      <c r="O121" s="194"/>
      <c r="P121" s="194"/>
      <c r="Q121" s="194"/>
      <c r="R121" s="194"/>
      <c r="S121" s="194"/>
      <c r="T121" s="194"/>
      <c r="U121" s="239"/>
      <c r="V121" s="240"/>
      <c r="W121" s="240"/>
      <c r="X121" s="240"/>
      <c r="Y121" s="240"/>
      <c r="Z121" s="240"/>
      <c r="AA121" s="240"/>
      <c r="AB121" s="240"/>
      <c r="AC121" s="240"/>
      <c r="AD121" s="240"/>
      <c r="AE121" s="240"/>
      <c r="AF121" s="240"/>
      <c r="AG121" s="240"/>
      <c r="AH121" s="240"/>
      <c r="AI121" s="240"/>
      <c r="AJ121" s="240"/>
      <c r="AK121" s="240"/>
      <c r="AL121" s="143"/>
      <c r="AM121" s="143"/>
      <c r="AN121" s="143"/>
      <c r="AO121" s="143"/>
      <c r="AP121" s="143"/>
      <c r="AQ121" s="143"/>
      <c r="AR121" s="143"/>
      <c r="AS121" s="143"/>
      <c r="AT121" s="143"/>
      <c r="AU121" s="143"/>
      <c r="AV121" s="143"/>
      <c r="AW121" s="143"/>
      <c r="AX121" s="143"/>
      <c r="AY121" s="143"/>
      <c r="AZ121" s="143"/>
      <c r="BA121" s="11"/>
      <c r="BB121" s="11"/>
      <c r="BC121" s="11"/>
      <c r="BD121" s="11"/>
      <c r="BE121" s="11"/>
      <c r="BF121" s="11"/>
      <c r="BG121" s="11"/>
      <c r="BH121" s="11"/>
      <c r="BI121" s="11"/>
      <c r="BJ121" s="11"/>
    </row>
    <row r="122" spans="1:62" ht="93" customHeight="1" x14ac:dyDescent="0.3">
      <c r="A122" s="11"/>
      <c r="B122" s="11"/>
      <c r="C122" s="11"/>
      <c r="D122" s="11"/>
      <c r="E122" s="11"/>
      <c r="F122" s="237"/>
      <c r="G122" s="11"/>
      <c r="H122" s="11"/>
      <c r="I122" s="143"/>
      <c r="J122" s="11"/>
      <c r="K122" s="11"/>
      <c r="L122" s="11"/>
      <c r="M122" s="11"/>
      <c r="N122" s="11"/>
      <c r="O122" s="194"/>
      <c r="P122" s="194"/>
      <c r="Q122" s="194"/>
      <c r="R122" s="194"/>
      <c r="S122" s="194"/>
      <c r="T122" s="194"/>
      <c r="U122" s="239"/>
      <c r="V122" s="240"/>
      <c r="W122" s="240"/>
      <c r="X122" s="240"/>
      <c r="Y122" s="240"/>
      <c r="Z122" s="240"/>
      <c r="AA122" s="240"/>
      <c r="AB122" s="240"/>
      <c r="AC122" s="240"/>
      <c r="AD122" s="240"/>
      <c r="AE122" s="240"/>
      <c r="AF122" s="240"/>
      <c r="AG122" s="240"/>
      <c r="AH122" s="240"/>
      <c r="AI122" s="240"/>
      <c r="AJ122" s="240"/>
      <c r="AK122" s="240"/>
      <c r="AL122" s="143"/>
      <c r="AM122" s="143"/>
      <c r="AN122" s="143"/>
      <c r="AO122" s="143"/>
      <c r="AP122" s="143"/>
      <c r="AQ122" s="143"/>
      <c r="AR122" s="143"/>
      <c r="AS122" s="143"/>
      <c r="AT122" s="143"/>
      <c r="AU122" s="143"/>
      <c r="AV122" s="143"/>
      <c r="AW122" s="143"/>
      <c r="AX122" s="143"/>
      <c r="AY122" s="143"/>
      <c r="AZ122" s="143"/>
      <c r="BA122" s="11"/>
      <c r="BB122" s="11"/>
      <c r="BC122" s="11"/>
      <c r="BD122" s="11"/>
      <c r="BE122" s="11"/>
      <c r="BF122" s="11"/>
      <c r="BG122" s="11"/>
      <c r="BH122" s="11"/>
      <c r="BI122" s="11"/>
      <c r="BJ122" s="11"/>
    </row>
    <row r="123" spans="1:62" ht="93" customHeight="1" x14ac:dyDescent="0.3">
      <c r="A123" s="11"/>
      <c r="B123" s="11"/>
      <c r="C123" s="11"/>
      <c r="D123" s="11"/>
      <c r="E123" s="11"/>
      <c r="F123" s="237"/>
      <c r="G123" s="11"/>
      <c r="H123" s="11"/>
      <c r="I123" s="143"/>
      <c r="J123" s="11"/>
      <c r="K123" s="11"/>
      <c r="L123" s="11"/>
      <c r="M123" s="11"/>
      <c r="N123" s="11"/>
      <c r="O123" s="194"/>
      <c r="P123" s="194"/>
      <c r="Q123" s="194"/>
      <c r="R123" s="194"/>
      <c r="S123" s="194"/>
      <c r="T123" s="194"/>
      <c r="U123" s="239"/>
      <c r="V123" s="240"/>
      <c r="W123" s="240"/>
      <c r="X123" s="240"/>
      <c r="Y123" s="240"/>
      <c r="Z123" s="240"/>
      <c r="AA123" s="240"/>
      <c r="AB123" s="240"/>
      <c r="AC123" s="240"/>
      <c r="AD123" s="240"/>
      <c r="AE123" s="240"/>
      <c r="AF123" s="240"/>
      <c r="AG123" s="240"/>
      <c r="AH123" s="240"/>
      <c r="AI123" s="240"/>
      <c r="AJ123" s="240"/>
      <c r="AK123" s="240"/>
      <c r="AL123" s="143"/>
      <c r="AM123" s="143"/>
      <c r="AN123" s="143"/>
      <c r="AO123" s="143"/>
      <c r="AP123" s="143"/>
      <c r="AQ123" s="143"/>
      <c r="AR123" s="143"/>
      <c r="AS123" s="143"/>
      <c r="AT123" s="143"/>
      <c r="AU123" s="143"/>
      <c r="AV123" s="143"/>
      <c r="AW123" s="143"/>
      <c r="AX123" s="143"/>
      <c r="AY123" s="143"/>
      <c r="AZ123" s="143"/>
      <c r="BA123" s="11"/>
      <c r="BB123" s="11"/>
      <c r="BC123" s="11"/>
      <c r="BD123" s="11"/>
      <c r="BE123" s="11"/>
      <c r="BF123" s="11"/>
      <c r="BG123" s="11"/>
      <c r="BH123" s="11"/>
      <c r="BI123" s="11"/>
      <c r="BJ123" s="11"/>
    </row>
    <row r="124" spans="1:62" ht="93" customHeight="1" x14ac:dyDescent="0.3">
      <c r="A124" s="11"/>
      <c r="B124" s="11"/>
      <c r="C124" s="11"/>
      <c r="D124" s="11"/>
      <c r="E124" s="11"/>
      <c r="F124" s="237"/>
      <c r="G124" s="11"/>
      <c r="H124" s="11"/>
      <c r="I124" s="143"/>
      <c r="J124" s="11"/>
      <c r="K124" s="11"/>
      <c r="L124" s="11"/>
      <c r="M124" s="11"/>
      <c r="N124" s="11"/>
      <c r="O124" s="194"/>
      <c r="P124" s="194"/>
      <c r="Q124" s="194"/>
      <c r="R124" s="194"/>
      <c r="S124" s="194"/>
      <c r="T124" s="194"/>
      <c r="U124" s="239"/>
      <c r="V124" s="240"/>
      <c r="W124" s="240"/>
      <c r="X124" s="240"/>
      <c r="Y124" s="240"/>
      <c r="Z124" s="240"/>
      <c r="AA124" s="240"/>
      <c r="AB124" s="240"/>
      <c r="AC124" s="240"/>
      <c r="AD124" s="240"/>
      <c r="AE124" s="240"/>
      <c r="AF124" s="240"/>
      <c r="AG124" s="240"/>
      <c r="AH124" s="240"/>
      <c r="AI124" s="240"/>
      <c r="AJ124" s="240"/>
      <c r="AK124" s="240"/>
      <c r="AL124" s="143"/>
      <c r="AM124" s="143"/>
      <c r="AN124" s="143"/>
      <c r="AO124" s="143"/>
      <c r="AP124" s="143"/>
      <c r="AQ124" s="143"/>
      <c r="AR124" s="143"/>
      <c r="AS124" s="143"/>
      <c r="AT124" s="143"/>
      <c r="AU124" s="143"/>
      <c r="AV124" s="143"/>
      <c r="AW124" s="143"/>
      <c r="AX124" s="143"/>
      <c r="AY124" s="143"/>
      <c r="AZ124" s="143"/>
      <c r="BA124" s="11"/>
      <c r="BB124" s="11"/>
      <c r="BC124" s="11"/>
      <c r="BD124" s="11"/>
      <c r="BE124" s="11"/>
      <c r="BF124" s="11"/>
      <c r="BG124" s="11"/>
      <c r="BH124" s="11"/>
      <c r="BI124" s="11"/>
      <c r="BJ124" s="11"/>
    </row>
    <row r="125" spans="1:62" ht="93" customHeight="1" x14ac:dyDescent="0.3">
      <c r="A125" s="11"/>
      <c r="B125" s="11"/>
      <c r="C125" s="11"/>
      <c r="D125" s="11"/>
      <c r="E125" s="11"/>
      <c r="F125" s="237"/>
      <c r="G125" s="11"/>
      <c r="H125" s="11"/>
      <c r="I125" s="143"/>
      <c r="J125" s="11"/>
      <c r="K125" s="11"/>
      <c r="L125" s="11"/>
      <c r="M125" s="11"/>
      <c r="N125" s="11"/>
      <c r="O125" s="194"/>
      <c r="P125" s="194"/>
      <c r="Q125" s="194"/>
      <c r="R125" s="194"/>
      <c r="S125" s="194"/>
      <c r="T125" s="194"/>
      <c r="U125" s="239"/>
      <c r="V125" s="240"/>
      <c r="W125" s="240"/>
      <c r="X125" s="240"/>
      <c r="Y125" s="240"/>
      <c r="Z125" s="240"/>
      <c r="AA125" s="240"/>
      <c r="AB125" s="240"/>
      <c r="AC125" s="240"/>
      <c r="AD125" s="240"/>
      <c r="AE125" s="240"/>
      <c r="AF125" s="240"/>
      <c r="AG125" s="240"/>
      <c r="AH125" s="240"/>
      <c r="AI125" s="240"/>
      <c r="AJ125" s="240"/>
      <c r="AK125" s="240"/>
      <c r="AL125" s="143"/>
      <c r="AM125" s="143"/>
      <c r="AN125" s="143"/>
      <c r="AO125" s="143"/>
      <c r="AP125" s="143"/>
      <c r="AQ125" s="143"/>
      <c r="AR125" s="143"/>
      <c r="AS125" s="143"/>
      <c r="AT125" s="143"/>
      <c r="AU125" s="143"/>
      <c r="AV125" s="143"/>
      <c r="AW125" s="143"/>
      <c r="AX125" s="143"/>
      <c r="AY125" s="143"/>
      <c r="AZ125" s="143"/>
      <c r="BA125" s="11"/>
      <c r="BB125" s="11"/>
      <c r="BC125" s="11"/>
      <c r="BD125" s="11"/>
      <c r="BE125" s="11"/>
      <c r="BF125" s="11"/>
      <c r="BG125" s="11"/>
      <c r="BH125" s="11"/>
      <c r="BI125" s="11"/>
      <c r="BJ125" s="11"/>
    </row>
    <row r="126" spans="1:62" ht="93" customHeight="1" x14ac:dyDescent="0.3">
      <c r="A126" s="11"/>
      <c r="B126" s="11"/>
      <c r="C126" s="11"/>
      <c r="D126" s="11"/>
      <c r="E126" s="11"/>
      <c r="F126" s="237"/>
      <c r="G126" s="11"/>
      <c r="H126" s="11"/>
      <c r="I126" s="143"/>
      <c r="J126" s="11"/>
      <c r="K126" s="11"/>
      <c r="L126" s="11"/>
      <c r="M126" s="11"/>
      <c r="N126" s="11"/>
      <c r="O126" s="194"/>
      <c r="P126" s="194"/>
      <c r="Q126" s="194"/>
      <c r="R126" s="194"/>
      <c r="S126" s="194"/>
      <c r="T126" s="194"/>
      <c r="U126" s="239"/>
      <c r="V126" s="240"/>
      <c r="W126" s="240"/>
      <c r="X126" s="240"/>
      <c r="Y126" s="240"/>
      <c r="Z126" s="240"/>
      <c r="AA126" s="240"/>
      <c r="AB126" s="240"/>
      <c r="AC126" s="240"/>
      <c r="AD126" s="240"/>
      <c r="AE126" s="240"/>
      <c r="AF126" s="240"/>
      <c r="AG126" s="240"/>
      <c r="AH126" s="240"/>
      <c r="AI126" s="240"/>
      <c r="AJ126" s="240"/>
      <c r="AK126" s="240"/>
      <c r="AL126" s="143"/>
      <c r="AM126" s="143"/>
      <c r="AN126" s="143"/>
      <c r="AO126" s="143"/>
      <c r="AP126" s="143"/>
      <c r="AQ126" s="143"/>
      <c r="AR126" s="143"/>
      <c r="AS126" s="143"/>
      <c r="AT126" s="143"/>
      <c r="AU126" s="143"/>
      <c r="AV126" s="143"/>
      <c r="AW126" s="143"/>
      <c r="AX126" s="143"/>
      <c r="AY126" s="143"/>
      <c r="AZ126" s="143"/>
      <c r="BA126" s="11"/>
      <c r="BB126" s="11"/>
      <c r="BC126" s="11"/>
      <c r="BD126" s="11"/>
      <c r="BE126" s="11"/>
      <c r="BF126" s="11"/>
      <c r="BG126" s="11"/>
      <c r="BH126" s="11"/>
      <c r="BI126" s="11"/>
      <c r="BJ126" s="11"/>
    </row>
    <row r="127" spans="1:62" ht="93" customHeight="1" x14ac:dyDescent="0.3">
      <c r="A127" s="11"/>
      <c r="B127" s="11"/>
      <c r="C127" s="11"/>
      <c r="D127" s="11"/>
      <c r="E127" s="11"/>
      <c r="F127" s="237"/>
      <c r="G127" s="11"/>
      <c r="H127" s="11"/>
      <c r="I127" s="143"/>
      <c r="J127" s="11"/>
      <c r="K127" s="11"/>
      <c r="L127" s="11"/>
      <c r="M127" s="11"/>
      <c r="N127" s="11"/>
      <c r="O127" s="194"/>
      <c r="P127" s="194"/>
      <c r="Q127" s="194"/>
      <c r="R127" s="194"/>
      <c r="S127" s="194"/>
      <c r="T127" s="194"/>
      <c r="U127" s="239"/>
      <c r="V127" s="240"/>
      <c r="W127" s="240"/>
      <c r="X127" s="240"/>
      <c r="Y127" s="240"/>
      <c r="Z127" s="240"/>
      <c r="AA127" s="240"/>
      <c r="AB127" s="240"/>
      <c r="AC127" s="240"/>
      <c r="AD127" s="240"/>
      <c r="AE127" s="240"/>
      <c r="AF127" s="240"/>
      <c r="AG127" s="240"/>
      <c r="AH127" s="240"/>
      <c r="AI127" s="240"/>
      <c r="AJ127" s="240"/>
      <c r="AK127" s="240"/>
      <c r="AL127" s="143"/>
      <c r="AM127" s="143"/>
      <c r="AN127" s="143"/>
      <c r="AO127" s="143"/>
      <c r="AP127" s="143"/>
      <c r="AQ127" s="143"/>
      <c r="AR127" s="143"/>
      <c r="AS127" s="143"/>
      <c r="AT127" s="143"/>
      <c r="AU127" s="143"/>
      <c r="AV127" s="143"/>
      <c r="AW127" s="143"/>
      <c r="AX127" s="143"/>
      <c r="AY127" s="143"/>
      <c r="AZ127" s="143"/>
      <c r="BA127" s="11"/>
      <c r="BB127" s="11"/>
      <c r="BC127" s="11"/>
      <c r="BD127" s="11"/>
      <c r="BE127" s="11"/>
      <c r="BF127" s="11"/>
      <c r="BG127" s="11"/>
      <c r="BH127" s="11"/>
      <c r="BI127" s="11"/>
      <c r="BJ127" s="11"/>
    </row>
    <row r="128" spans="1:62" ht="93" customHeight="1" x14ac:dyDescent="0.3">
      <c r="A128" s="11"/>
      <c r="B128" s="11"/>
      <c r="C128" s="11"/>
      <c r="D128" s="11"/>
      <c r="E128" s="11"/>
      <c r="F128" s="237"/>
      <c r="G128" s="11"/>
      <c r="H128" s="11"/>
      <c r="I128" s="143"/>
      <c r="J128" s="11"/>
      <c r="K128" s="11"/>
      <c r="L128" s="11"/>
      <c r="M128" s="11"/>
      <c r="N128" s="11"/>
      <c r="O128" s="194"/>
      <c r="P128" s="194"/>
      <c r="Q128" s="194"/>
      <c r="R128" s="194"/>
      <c r="S128" s="194"/>
      <c r="T128" s="194"/>
      <c r="U128" s="239"/>
      <c r="V128" s="240"/>
      <c r="W128" s="240"/>
      <c r="X128" s="240"/>
      <c r="Y128" s="240"/>
      <c r="Z128" s="240"/>
      <c r="AA128" s="240"/>
      <c r="AB128" s="240"/>
      <c r="AC128" s="240"/>
      <c r="AD128" s="240"/>
      <c r="AE128" s="240"/>
      <c r="AF128" s="240"/>
      <c r="AG128" s="240"/>
      <c r="AH128" s="240"/>
      <c r="AI128" s="240"/>
      <c r="AJ128" s="240"/>
      <c r="AK128" s="240"/>
      <c r="AL128" s="143"/>
      <c r="AM128" s="143"/>
      <c r="AN128" s="143"/>
      <c r="AO128" s="143"/>
      <c r="AP128" s="143"/>
      <c r="AQ128" s="143"/>
      <c r="AR128" s="143"/>
      <c r="AS128" s="143"/>
      <c r="AT128" s="143"/>
      <c r="AU128" s="143"/>
      <c r="AV128" s="143"/>
      <c r="AW128" s="143"/>
      <c r="AX128" s="143"/>
      <c r="AY128" s="143"/>
      <c r="AZ128" s="143"/>
      <c r="BA128" s="11"/>
      <c r="BB128" s="11"/>
      <c r="BC128" s="11"/>
      <c r="BD128" s="11"/>
      <c r="BE128" s="11"/>
      <c r="BF128" s="11"/>
      <c r="BG128" s="11"/>
      <c r="BH128" s="11"/>
      <c r="BI128" s="11"/>
      <c r="BJ128" s="11"/>
    </row>
    <row r="129" spans="1:62" ht="93" customHeight="1" x14ac:dyDescent="0.3">
      <c r="A129" s="11"/>
      <c r="B129" s="11"/>
      <c r="C129" s="11"/>
      <c r="D129" s="11"/>
      <c r="E129" s="11"/>
      <c r="F129" s="237"/>
      <c r="G129" s="11"/>
      <c r="H129" s="11"/>
      <c r="I129" s="143"/>
      <c r="J129" s="11"/>
      <c r="K129" s="11"/>
      <c r="L129" s="11"/>
      <c r="M129" s="11"/>
      <c r="N129" s="11"/>
      <c r="O129" s="194"/>
      <c r="P129" s="194"/>
      <c r="Q129" s="194"/>
      <c r="R129" s="194"/>
      <c r="S129" s="194"/>
      <c r="T129" s="194"/>
      <c r="U129" s="239"/>
      <c r="V129" s="240"/>
      <c r="W129" s="240"/>
      <c r="X129" s="240"/>
      <c r="Y129" s="240"/>
      <c r="Z129" s="240"/>
      <c r="AA129" s="240"/>
      <c r="AB129" s="240"/>
      <c r="AC129" s="240"/>
      <c r="AD129" s="240"/>
      <c r="AE129" s="240"/>
      <c r="AF129" s="240"/>
      <c r="AG129" s="240"/>
      <c r="AH129" s="240"/>
      <c r="AI129" s="240"/>
      <c r="AJ129" s="240"/>
      <c r="AK129" s="240"/>
      <c r="AL129" s="143"/>
      <c r="AM129" s="143"/>
      <c r="AN129" s="143"/>
      <c r="AO129" s="143"/>
      <c r="AP129" s="143"/>
      <c r="AQ129" s="143"/>
      <c r="AR129" s="143"/>
      <c r="AS129" s="143"/>
      <c r="AT129" s="143"/>
      <c r="AU129" s="143"/>
      <c r="AV129" s="143"/>
      <c r="AW129" s="143"/>
      <c r="AX129" s="143"/>
      <c r="AY129" s="143"/>
      <c r="AZ129" s="143"/>
      <c r="BA129" s="11"/>
      <c r="BB129" s="11"/>
      <c r="BC129" s="11"/>
      <c r="BD129" s="11"/>
      <c r="BE129" s="11"/>
      <c r="BF129" s="11"/>
      <c r="BG129" s="11"/>
      <c r="BH129" s="11"/>
      <c r="BI129" s="11"/>
      <c r="BJ129" s="11"/>
    </row>
    <row r="130" spans="1:62" ht="93" customHeight="1" x14ac:dyDescent="0.3">
      <c r="A130" s="11"/>
      <c r="B130" s="11"/>
      <c r="C130" s="11"/>
      <c r="D130" s="11"/>
      <c r="E130" s="11"/>
      <c r="F130" s="237"/>
      <c r="G130" s="11"/>
      <c r="H130" s="11"/>
      <c r="I130" s="143"/>
      <c r="J130" s="11"/>
      <c r="K130" s="11"/>
      <c r="L130" s="11"/>
      <c r="M130" s="11"/>
      <c r="N130" s="11"/>
      <c r="O130" s="194"/>
      <c r="P130" s="194"/>
      <c r="Q130" s="194"/>
      <c r="R130" s="194"/>
      <c r="S130" s="194"/>
      <c r="T130" s="194"/>
      <c r="U130" s="239"/>
      <c r="V130" s="240"/>
      <c r="W130" s="240"/>
      <c r="X130" s="240"/>
      <c r="Y130" s="240"/>
      <c r="Z130" s="240"/>
      <c r="AA130" s="240"/>
      <c r="AB130" s="240"/>
      <c r="AC130" s="240"/>
      <c r="AD130" s="240"/>
      <c r="AE130" s="240"/>
      <c r="AF130" s="240"/>
      <c r="AG130" s="240"/>
      <c r="AH130" s="240"/>
      <c r="AI130" s="240"/>
      <c r="AJ130" s="240"/>
      <c r="AK130" s="240"/>
      <c r="AL130" s="143"/>
      <c r="AM130" s="143"/>
      <c r="AN130" s="143"/>
      <c r="AO130" s="143"/>
      <c r="AP130" s="143"/>
      <c r="AQ130" s="143"/>
      <c r="AR130" s="143"/>
      <c r="AS130" s="143"/>
      <c r="AT130" s="143"/>
      <c r="AU130" s="143"/>
      <c r="AV130" s="143"/>
      <c r="AW130" s="143"/>
      <c r="AX130" s="143"/>
      <c r="AY130" s="143"/>
      <c r="AZ130" s="143"/>
      <c r="BA130" s="11"/>
      <c r="BB130" s="11"/>
      <c r="BC130" s="11"/>
      <c r="BD130" s="11"/>
      <c r="BE130" s="11"/>
      <c r="BF130" s="11"/>
      <c r="BG130" s="11"/>
      <c r="BH130" s="11"/>
      <c r="BI130" s="11"/>
      <c r="BJ130" s="11"/>
    </row>
    <row r="131" spans="1:62" ht="93" customHeight="1" x14ac:dyDescent="0.3">
      <c r="A131" s="11"/>
      <c r="B131" s="11"/>
      <c r="C131" s="11"/>
      <c r="D131" s="11"/>
      <c r="E131" s="11"/>
      <c r="F131" s="237"/>
      <c r="G131" s="11"/>
      <c r="H131" s="11"/>
      <c r="I131" s="143"/>
      <c r="J131" s="11"/>
      <c r="K131" s="11"/>
      <c r="L131" s="11"/>
      <c r="M131" s="11"/>
      <c r="N131" s="11"/>
      <c r="O131" s="194"/>
      <c r="P131" s="194"/>
      <c r="Q131" s="194"/>
      <c r="R131" s="194"/>
      <c r="S131" s="194"/>
      <c r="T131" s="194"/>
      <c r="U131" s="239"/>
      <c r="V131" s="240"/>
      <c r="W131" s="240"/>
      <c r="X131" s="240"/>
      <c r="Y131" s="240"/>
      <c r="Z131" s="240"/>
      <c r="AA131" s="240"/>
      <c r="AB131" s="240"/>
      <c r="AC131" s="240"/>
      <c r="AD131" s="240"/>
      <c r="AE131" s="240"/>
      <c r="AF131" s="240"/>
      <c r="AG131" s="240"/>
      <c r="AH131" s="240"/>
      <c r="AI131" s="240"/>
      <c r="AJ131" s="240"/>
      <c r="AK131" s="240"/>
      <c r="AL131" s="143"/>
      <c r="AM131" s="143"/>
      <c r="AN131" s="143"/>
      <c r="AO131" s="143"/>
      <c r="AP131" s="143"/>
      <c r="AQ131" s="143"/>
      <c r="AR131" s="143"/>
      <c r="AS131" s="143"/>
      <c r="AT131" s="143"/>
      <c r="AU131" s="143"/>
      <c r="AV131" s="143"/>
      <c r="AW131" s="143"/>
      <c r="AX131" s="143"/>
      <c r="AY131" s="143"/>
      <c r="AZ131" s="143"/>
      <c r="BA131" s="11"/>
      <c r="BB131" s="11"/>
      <c r="BC131" s="11"/>
      <c r="BD131" s="11"/>
      <c r="BE131" s="11"/>
      <c r="BF131" s="11"/>
      <c r="BG131" s="11"/>
      <c r="BH131" s="11"/>
      <c r="BI131" s="11"/>
      <c r="BJ131" s="11"/>
    </row>
    <row r="132" spans="1:62" ht="93" customHeight="1" x14ac:dyDescent="0.3">
      <c r="A132" s="11"/>
      <c r="B132" s="11"/>
      <c r="C132" s="11"/>
      <c r="D132" s="11"/>
      <c r="E132" s="11"/>
      <c r="F132" s="237"/>
      <c r="G132" s="11"/>
      <c r="H132" s="11"/>
      <c r="I132" s="143"/>
      <c r="J132" s="11"/>
      <c r="K132" s="11"/>
      <c r="L132" s="11"/>
      <c r="M132" s="11"/>
      <c r="N132" s="11"/>
      <c r="O132" s="194"/>
      <c r="P132" s="194"/>
      <c r="Q132" s="194"/>
      <c r="R132" s="194"/>
      <c r="S132" s="194"/>
      <c r="T132" s="194"/>
      <c r="U132" s="239"/>
      <c r="V132" s="240"/>
      <c r="W132" s="240"/>
      <c r="X132" s="240"/>
      <c r="Y132" s="240"/>
      <c r="Z132" s="240"/>
      <c r="AA132" s="240"/>
      <c r="AB132" s="240"/>
      <c r="AC132" s="240"/>
      <c r="AD132" s="240"/>
      <c r="AE132" s="240"/>
      <c r="AF132" s="240"/>
      <c r="AG132" s="240"/>
      <c r="AH132" s="240"/>
      <c r="AI132" s="240"/>
      <c r="AJ132" s="240"/>
      <c r="AK132" s="240"/>
      <c r="AL132" s="143"/>
      <c r="AM132" s="143"/>
      <c r="AN132" s="143"/>
      <c r="AO132" s="143"/>
      <c r="AP132" s="143"/>
      <c r="AQ132" s="143"/>
      <c r="AR132" s="143"/>
      <c r="AS132" s="143"/>
      <c r="AT132" s="143"/>
      <c r="AU132" s="143"/>
      <c r="AV132" s="143"/>
      <c r="AW132" s="143"/>
      <c r="AX132" s="143"/>
      <c r="AY132" s="143"/>
      <c r="AZ132" s="143"/>
      <c r="BA132" s="11"/>
      <c r="BB132" s="11"/>
      <c r="BC132" s="11"/>
      <c r="BD132" s="11"/>
      <c r="BE132" s="11"/>
      <c r="BF132" s="11"/>
      <c r="BG132" s="11"/>
      <c r="BH132" s="11"/>
      <c r="BI132" s="11"/>
      <c r="BJ132" s="11"/>
    </row>
    <row r="133" spans="1:62" ht="93" customHeight="1" x14ac:dyDescent="0.3">
      <c r="A133" s="11"/>
      <c r="B133" s="11"/>
      <c r="C133" s="11"/>
      <c r="D133" s="11"/>
      <c r="E133" s="11"/>
      <c r="F133" s="237"/>
      <c r="G133" s="11"/>
      <c r="H133" s="11"/>
      <c r="I133" s="143"/>
      <c r="J133" s="11"/>
      <c r="K133" s="11"/>
      <c r="L133" s="11"/>
      <c r="M133" s="11"/>
      <c r="N133" s="11"/>
      <c r="O133" s="194"/>
      <c r="P133" s="194"/>
      <c r="Q133" s="194"/>
      <c r="R133" s="194"/>
      <c r="S133" s="194"/>
      <c r="T133" s="194"/>
      <c r="U133" s="239"/>
      <c r="V133" s="240"/>
      <c r="W133" s="240"/>
      <c r="X133" s="240"/>
      <c r="Y133" s="240"/>
      <c r="Z133" s="240"/>
      <c r="AA133" s="240"/>
      <c r="AB133" s="240"/>
      <c r="AC133" s="240"/>
      <c r="AD133" s="240"/>
      <c r="AE133" s="240"/>
      <c r="AF133" s="240"/>
      <c r="AG133" s="240"/>
      <c r="AH133" s="240"/>
      <c r="AI133" s="240"/>
      <c r="AJ133" s="240"/>
      <c r="AK133" s="240"/>
      <c r="AL133" s="143"/>
      <c r="AM133" s="143"/>
      <c r="AN133" s="143"/>
      <c r="AO133" s="143"/>
      <c r="AP133" s="143"/>
      <c r="AQ133" s="143"/>
      <c r="AR133" s="143"/>
      <c r="AS133" s="143"/>
      <c r="AT133" s="143"/>
      <c r="AU133" s="143"/>
      <c r="AV133" s="143"/>
      <c r="AW133" s="143"/>
      <c r="AX133" s="143"/>
      <c r="AY133" s="143"/>
      <c r="AZ133" s="143"/>
      <c r="BA133" s="11"/>
      <c r="BB133" s="11"/>
      <c r="BC133" s="11"/>
      <c r="BD133" s="11"/>
      <c r="BE133" s="11"/>
      <c r="BF133" s="11"/>
      <c r="BG133" s="11"/>
      <c r="BH133" s="11"/>
      <c r="BI133" s="11"/>
      <c r="BJ133" s="11"/>
    </row>
    <row r="134" spans="1:62" ht="93" customHeight="1" x14ac:dyDescent="0.3">
      <c r="A134" s="11"/>
      <c r="B134" s="11"/>
      <c r="C134" s="11"/>
      <c r="D134" s="11"/>
      <c r="E134" s="11"/>
      <c r="F134" s="237"/>
      <c r="G134" s="11"/>
      <c r="H134" s="11"/>
      <c r="I134" s="143"/>
      <c r="J134" s="11"/>
      <c r="K134" s="11"/>
      <c r="L134" s="11"/>
      <c r="M134" s="11"/>
      <c r="N134" s="11"/>
      <c r="O134" s="194"/>
      <c r="P134" s="194"/>
      <c r="Q134" s="194"/>
      <c r="R134" s="194"/>
      <c r="S134" s="194"/>
      <c r="T134" s="194"/>
      <c r="U134" s="239"/>
      <c r="V134" s="240"/>
      <c r="W134" s="240"/>
      <c r="X134" s="240"/>
      <c r="Y134" s="240"/>
      <c r="Z134" s="240"/>
      <c r="AA134" s="240"/>
      <c r="AB134" s="240"/>
      <c r="AC134" s="240"/>
      <c r="AD134" s="240"/>
      <c r="AE134" s="240"/>
      <c r="AF134" s="240"/>
      <c r="AG134" s="240"/>
      <c r="AH134" s="240"/>
      <c r="AI134" s="240"/>
      <c r="AJ134" s="240"/>
      <c r="AK134" s="240"/>
      <c r="AL134" s="143"/>
      <c r="AM134" s="143"/>
      <c r="AN134" s="143"/>
      <c r="AO134" s="143"/>
      <c r="AP134" s="143"/>
      <c r="AQ134" s="143"/>
      <c r="AR134" s="143"/>
      <c r="AS134" s="143"/>
      <c r="AT134" s="143"/>
      <c r="AU134" s="143"/>
      <c r="AV134" s="143"/>
      <c r="AW134" s="143"/>
      <c r="AX134" s="143"/>
      <c r="AY134" s="143"/>
      <c r="AZ134" s="143"/>
      <c r="BA134" s="11"/>
      <c r="BB134" s="11"/>
      <c r="BC134" s="11"/>
      <c r="BD134" s="11"/>
      <c r="BE134" s="11"/>
      <c r="BF134" s="11"/>
      <c r="BG134" s="11"/>
      <c r="BH134" s="11"/>
      <c r="BI134" s="11"/>
      <c r="BJ134" s="11"/>
    </row>
    <row r="135" spans="1:62" ht="93" customHeight="1" x14ac:dyDescent="0.3">
      <c r="A135" s="11"/>
      <c r="B135" s="11"/>
      <c r="C135" s="11"/>
      <c r="D135" s="11"/>
      <c r="E135" s="11"/>
      <c r="F135" s="237"/>
      <c r="G135" s="11"/>
      <c r="H135" s="11"/>
      <c r="I135" s="143"/>
      <c r="J135" s="11"/>
      <c r="K135" s="11"/>
      <c r="L135" s="11"/>
      <c r="M135" s="11"/>
      <c r="N135" s="11"/>
      <c r="O135" s="194"/>
      <c r="P135" s="194"/>
      <c r="Q135" s="194"/>
      <c r="R135" s="194"/>
      <c r="S135" s="194"/>
      <c r="T135" s="194"/>
      <c r="U135" s="239"/>
      <c r="V135" s="240"/>
      <c r="W135" s="240"/>
      <c r="X135" s="240"/>
      <c r="Y135" s="240"/>
      <c r="Z135" s="240"/>
      <c r="AA135" s="240"/>
      <c r="AB135" s="240"/>
      <c r="AC135" s="240"/>
      <c r="AD135" s="240"/>
      <c r="AE135" s="240"/>
      <c r="AF135" s="240"/>
      <c r="AG135" s="240"/>
      <c r="AH135" s="240"/>
      <c r="AI135" s="240"/>
      <c r="AJ135" s="240"/>
      <c r="AK135" s="240"/>
      <c r="AL135" s="143"/>
      <c r="AM135" s="143"/>
      <c r="AN135" s="143"/>
      <c r="AO135" s="143"/>
      <c r="AP135" s="143"/>
      <c r="AQ135" s="143"/>
      <c r="AR135" s="143"/>
      <c r="AS135" s="143"/>
      <c r="AT135" s="143"/>
      <c r="AU135" s="143"/>
      <c r="AV135" s="143"/>
      <c r="AW135" s="143"/>
      <c r="AX135" s="143"/>
      <c r="AY135" s="143"/>
      <c r="AZ135" s="143"/>
      <c r="BA135" s="11"/>
      <c r="BB135" s="11"/>
      <c r="BC135" s="11"/>
      <c r="BD135" s="11"/>
      <c r="BE135" s="11"/>
      <c r="BF135" s="11"/>
      <c r="BG135" s="11"/>
      <c r="BH135" s="11"/>
      <c r="BI135" s="11"/>
      <c r="BJ135" s="11"/>
    </row>
    <row r="136" spans="1:62" ht="93" customHeight="1" x14ac:dyDescent="0.3">
      <c r="A136" s="11"/>
      <c r="B136" s="11"/>
      <c r="C136" s="11"/>
      <c r="D136" s="11"/>
      <c r="E136" s="11"/>
      <c r="F136" s="237"/>
      <c r="G136" s="11"/>
      <c r="H136" s="11"/>
      <c r="I136" s="143"/>
      <c r="J136" s="11"/>
      <c r="K136" s="11"/>
      <c r="L136" s="11"/>
      <c r="M136" s="11"/>
      <c r="N136" s="11"/>
      <c r="O136" s="194"/>
      <c r="P136" s="194"/>
      <c r="Q136" s="194"/>
      <c r="R136" s="194"/>
      <c r="S136" s="194"/>
      <c r="T136" s="194"/>
      <c r="U136" s="239"/>
      <c r="V136" s="240"/>
      <c r="W136" s="240"/>
      <c r="X136" s="240"/>
      <c r="Y136" s="240"/>
      <c r="Z136" s="240"/>
      <c r="AA136" s="240"/>
      <c r="AB136" s="240"/>
      <c r="AC136" s="240"/>
      <c r="AD136" s="240"/>
      <c r="AE136" s="240"/>
      <c r="AF136" s="240"/>
      <c r="AG136" s="240"/>
      <c r="AH136" s="240"/>
      <c r="AI136" s="240"/>
      <c r="AJ136" s="240"/>
      <c r="AK136" s="240"/>
      <c r="AL136" s="143"/>
      <c r="AM136" s="143"/>
      <c r="AN136" s="143"/>
      <c r="AO136" s="143"/>
      <c r="AP136" s="143"/>
      <c r="AQ136" s="143"/>
      <c r="AR136" s="143"/>
      <c r="AS136" s="143"/>
      <c r="AT136" s="143"/>
      <c r="AU136" s="143"/>
      <c r="AV136" s="143"/>
      <c r="AW136" s="143"/>
      <c r="AX136" s="143"/>
      <c r="AY136" s="143"/>
      <c r="AZ136" s="143"/>
      <c r="BA136" s="11"/>
      <c r="BB136" s="11"/>
      <c r="BC136" s="11"/>
      <c r="BD136" s="11"/>
      <c r="BE136" s="11"/>
      <c r="BF136" s="11"/>
      <c r="BG136" s="11"/>
      <c r="BH136" s="11"/>
      <c r="BI136" s="11"/>
      <c r="BJ136" s="11"/>
    </row>
    <row r="137" spans="1:62" ht="93" customHeight="1" x14ac:dyDescent="0.3">
      <c r="A137" s="11"/>
      <c r="B137" s="11"/>
      <c r="C137" s="11"/>
      <c r="D137" s="11"/>
      <c r="E137" s="11"/>
      <c r="F137" s="237"/>
      <c r="G137" s="11"/>
      <c r="H137" s="11"/>
      <c r="I137" s="143"/>
      <c r="J137" s="11"/>
      <c r="K137" s="11"/>
      <c r="L137" s="11"/>
      <c r="M137" s="11"/>
      <c r="N137" s="11"/>
      <c r="O137" s="194"/>
      <c r="P137" s="194"/>
      <c r="Q137" s="194"/>
      <c r="R137" s="194"/>
      <c r="S137" s="194"/>
      <c r="T137" s="194"/>
      <c r="U137" s="239"/>
      <c r="V137" s="240"/>
      <c r="W137" s="240"/>
      <c r="X137" s="240"/>
      <c r="Y137" s="240"/>
      <c r="Z137" s="240"/>
      <c r="AA137" s="240"/>
      <c r="AB137" s="240"/>
      <c r="AC137" s="240"/>
      <c r="AD137" s="240"/>
      <c r="AE137" s="240"/>
      <c r="AF137" s="240"/>
      <c r="AG137" s="240"/>
      <c r="AH137" s="240"/>
      <c r="AI137" s="240"/>
      <c r="AJ137" s="240"/>
      <c r="AK137" s="240"/>
      <c r="AL137" s="143"/>
      <c r="AM137" s="143"/>
      <c r="AN137" s="143"/>
      <c r="AO137" s="143"/>
      <c r="AP137" s="143"/>
      <c r="AQ137" s="143"/>
      <c r="AR137" s="143"/>
      <c r="AS137" s="143"/>
      <c r="AT137" s="143"/>
      <c r="AU137" s="143"/>
      <c r="AV137" s="143"/>
      <c r="AW137" s="143"/>
      <c r="AX137" s="143"/>
      <c r="AY137" s="143"/>
      <c r="AZ137" s="143"/>
      <c r="BA137" s="11"/>
      <c r="BB137" s="11"/>
      <c r="BC137" s="11"/>
      <c r="BD137" s="11"/>
      <c r="BE137" s="11"/>
      <c r="BF137" s="11"/>
      <c r="BG137" s="11"/>
      <c r="BH137" s="11"/>
      <c r="BI137" s="11"/>
      <c r="BJ137" s="11"/>
    </row>
    <row r="138" spans="1:62" ht="93" customHeight="1" x14ac:dyDescent="0.3">
      <c r="A138" s="11"/>
      <c r="B138" s="11"/>
      <c r="C138" s="11"/>
      <c r="D138" s="11"/>
      <c r="E138" s="11"/>
      <c r="F138" s="237"/>
      <c r="G138" s="11"/>
      <c r="H138" s="11"/>
      <c r="I138" s="143"/>
      <c r="J138" s="11"/>
      <c r="K138" s="11"/>
      <c r="L138" s="11"/>
      <c r="M138" s="11"/>
      <c r="N138" s="11"/>
      <c r="O138" s="194"/>
      <c r="P138" s="194"/>
      <c r="Q138" s="194"/>
      <c r="R138" s="194"/>
      <c r="S138" s="194"/>
      <c r="T138" s="194"/>
      <c r="U138" s="239"/>
      <c r="V138" s="240"/>
      <c r="W138" s="240"/>
      <c r="X138" s="240"/>
      <c r="Y138" s="240"/>
      <c r="Z138" s="240"/>
      <c r="AA138" s="240"/>
      <c r="AB138" s="240"/>
      <c r="AC138" s="240"/>
      <c r="AD138" s="240"/>
      <c r="AE138" s="240"/>
      <c r="AF138" s="240"/>
      <c r="AG138" s="240"/>
      <c r="AH138" s="240"/>
      <c r="AI138" s="240"/>
      <c r="AJ138" s="240"/>
      <c r="AK138" s="240"/>
      <c r="AL138" s="143"/>
      <c r="AM138" s="143"/>
      <c r="AN138" s="143"/>
      <c r="AO138" s="143"/>
      <c r="AP138" s="143"/>
      <c r="AQ138" s="143"/>
      <c r="AR138" s="143"/>
      <c r="AS138" s="143"/>
      <c r="AT138" s="143"/>
      <c r="AU138" s="143"/>
      <c r="AV138" s="143"/>
      <c r="AW138" s="143"/>
      <c r="AX138" s="143"/>
      <c r="AY138" s="143"/>
      <c r="AZ138" s="143"/>
      <c r="BA138" s="11"/>
      <c r="BB138" s="11"/>
      <c r="BC138" s="11"/>
      <c r="BD138" s="11"/>
      <c r="BE138" s="11"/>
      <c r="BF138" s="11"/>
      <c r="BG138" s="11"/>
      <c r="BH138" s="11"/>
      <c r="BI138" s="11"/>
      <c r="BJ138" s="11"/>
    </row>
    <row r="139" spans="1:62" ht="93" customHeight="1" x14ac:dyDescent="0.3">
      <c r="A139" s="11"/>
      <c r="B139" s="11"/>
      <c r="C139" s="11"/>
      <c r="D139" s="11"/>
      <c r="E139" s="11"/>
      <c r="F139" s="237"/>
      <c r="G139" s="11"/>
      <c r="H139" s="11"/>
      <c r="I139" s="143"/>
      <c r="J139" s="11"/>
      <c r="K139" s="11"/>
      <c r="L139" s="11"/>
      <c r="M139" s="11"/>
      <c r="N139" s="11"/>
      <c r="O139" s="194"/>
      <c r="P139" s="194"/>
      <c r="Q139" s="194"/>
      <c r="R139" s="194"/>
      <c r="S139" s="194"/>
      <c r="T139" s="194"/>
      <c r="U139" s="239"/>
      <c r="V139" s="240"/>
      <c r="W139" s="240"/>
      <c r="X139" s="240"/>
      <c r="Y139" s="240"/>
      <c r="Z139" s="240"/>
      <c r="AA139" s="240"/>
      <c r="AB139" s="240"/>
      <c r="AC139" s="240"/>
      <c r="AD139" s="240"/>
      <c r="AE139" s="240"/>
      <c r="AF139" s="240"/>
      <c r="AG139" s="240"/>
      <c r="AH139" s="240"/>
      <c r="AI139" s="240"/>
      <c r="AJ139" s="240"/>
      <c r="AK139" s="240"/>
      <c r="AL139" s="143"/>
      <c r="AM139" s="143"/>
      <c r="AN139" s="143"/>
      <c r="AO139" s="143"/>
      <c r="AP139" s="143"/>
      <c r="AQ139" s="143"/>
      <c r="AR139" s="143"/>
      <c r="AS139" s="143"/>
      <c r="AT139" s="143"/>
      <c r="AU139" s="143"/>
      <c r="AV139" s="143"/>
      <c r="AW139" s="143"/>
      <c r="AX139" s="143"/>
      <c r="AY139" s="143"/>
      <c r="AZ139" s="143"/>
      <c r="BA139" s="11"/>
      <c r="BB139" s="11"/>
      <c r="BC139" s="11"/>
      <c r="BD139" s="11"/>
      <c r="BE139" s="11"/>
      <c r="BF139" s="11"/>
      <c r="BG139" s="11"/>
      <c r="BH139" s="11"/>
      <c r="BI139" s="11"/>
      <c r="BJ139" s="11"/>
    </row>
    <row r="140" spans="1:62" ht="93" customHeight="1" x14ac:dyDescent="0.3">
      <c r="A140" s="11"/>
      <c r="B140" s="11"/>
      <c r="C140" s="11"/>
      <c r="D140" s="11"/>
      <c r="E140" s="11"/>
      <c r="F140" s="237"/>
      <c r="G140" s="11"/>
      <c r="H140" s="11"/>
      <c r="I140" s="143"/>
      <c r="J140" s="11"/>
      <c r="K140" s="11"/>
      <c r="L140" s="11"/>
      <c r="M140" s="11"/>
      <c r="N140" s="11"/>
      <c r="O140" s="194"/>
      <c r="P140" s="194"/>
      <c r="Q140" s="194"/>
      <c r="R140" s="194"/>
      <c r="S140" s="194"/>
      <c r="T140" s="194"/>
      <c r="U140" s="239"/>
      <c r="V140" s="240"/>
      <c r="W140" s="240"/>
      <c r="X140" s="240"/>
      <c r="Y140" s="240"/>
      <c r="Z140" s="240"/>
      <c r="AA140" s="240"/>
      <c r="AB140" s="240"/>
      <c r="AC140" s="240"/>
      <c r="AD140" s="240"/>
      <c r="AE140" s="240"/>
      <c r="AF140" s="240"/>
      <c r="AG140" s="240"/>
      <c r="AH140" s="240"/>
      <c r="AI140" s="240"/>
      <c r="AJ140" s="240"/>
      <c r="AK140" s="240"/>
      <c r="AL140" s="143"/>
      <c r="AM140" s="143"/>
      <c r="AN140" s="143"/>
      <c r="AO140" s="143"/>
      <c r="AP140" s="143"/>
      <c r="AQ140" s="143"/>
      <c r="AR140" s="143"/>
      <c r="AS140" s="143"/>
      <c r="AT140" s="143"/>
      <c r="AU140" s="143"/>
      <c r="AV140" s="143"/>
      <c r="AW140" s="143"/>
      <c r="AX140" s="143"/>
      <c r="AY140" s="143"/>
      <c r="AZ140" s="143"/>
      <c r="BA140" s="11"/>
      <c r="BB140" s="11"/>
      <c r="BC140" s="11"/>
      <c r="BD140" s="11"/>
      <c r="BE140" s="11"/>
      <c r="BF140" s="11"/>
      <c r="BG140" s="11"/>
      <c r="BH140" s="11"/>
      <c r="BI140" s="11"/>
      <c r="BJ140" s="11"/>
    </row>
    <row r="141" spans="1:62" ht="93" customHeight="1" x14ac:dyDescent="0.3">
      <c r="A141" s="11"/>
      <c r="B141" s="11"/>
      <c r="C141" s="11"/>
      <c r="D141" s="11"/>
      <c r="E141" s="11"/>
      <c r="F141" s="237"/>
      <c r="G141" s="11"/>
      <c r="H141" s="11"/>
      <c r="I141" s="143"/>
      <c r="J141" s="11"/>
      <c r="K141" s="11"/>
      <c r="L141" s="11"/>
      <c r="M141" s="11"/>
      <c r="N141" s="11"/>
      <c r="O141" s="194"/>
      <c r="P141" s="194"/>
      <c r="Q141" s="194"/>
      <c r="R141" s="194"/>
      <c r="S141" s="194"/>
      <c r="T141" s="194"/>
      <c r="U141" s="239"/>
      <c r="V141" s="240"/>
      <c r="W141" s="240"/>
      <c r="X141" s="240"/>
      <c r="Y141" s="240"/>
      <c r="Z141" s="240"/>
      <c r="AA141" s="240"/>
      <c r="AB141" s="240"/>
      <c r="AC141" s="240"/>
      <c r="AD141" s="240"/>
      <c r="AE141" s="240"/>
      <c r="AF141" s="240"/>
      <c r="AG141" s="240"/>
      <c r="AH141" s="240"/>
      <c r="AI141" s="240"/>
      <c r="AJ141" s="240"/>
      <c r="AK141" s="240"/>
      <c r="AL141" s="143"/>
      <c r="AM141" s="143"/>
      <c r="AN141" s="143"/>
      <c r="AO141" s="143"/>
      <c r="AP141" s="143"/>
      <c r="AQ141" s="143"/>
      <c r="AR141" s="143"/>
      <c r="AS141" s="143"/>
      <c r="AT141" s="143"/>
      <c r="AU141" s="143"/>
      <c r="AV141" s="143"/>
      <c r="AW141" s="143"/>
      <c r="AX141" s="143"/>
      <c r="AY141" s="143"/>
      <c r="AZ141" s="143"/>
      <c r="BA141" s="11"/>
      <c r="BB141" s="11"/>
      <c r="BC141" s="11"/>
      <c r="BD141" s="11"/>
      <c r="BE141" s="11"/>
      <c r="BF141" s="11"/>
      <c r="BG141" s="11"/>
      <c r="BH141" s="11"/>
      <c r="BI141" s="11"/>
      <c r="BJ141" s="11"/>
    </row>
    <row r="142" spans="1:62" ht="93" customHeight="1" x14ac:dyDescent="0.3">
      <c r="A142" s="11"/>
      <c r="B142" s="11"/>
      <c r="C142" s="11"/>
      <c r="D142" s="11"/>
      <c r="E142" s="11"/>
      <c r="F142" s="237"/>
      <c r="G142" s="11"/>
      <c r="H142" s="11"/>
      <c r="I142" s="143"/>
      <c r="J142" s="11"/>
      <c r="K142" s="11"/>
      <c r="L142" s="11"/>
      <c r="M142" s="11"/>
      <c r="N142" s="11"/>
      <c r="O142" s="194"/>
      <c r="P142" s="194"/>
      <c r="Q142" s="194"/>
      <c r="R142" s="194"/>
      <c r="S142" s="194"/>
      <c r="T142" s="194"/>
      <c r="U142" s="239"/>
      <c r="V142" s="240"/>
      <c r="W142" s="240"/>
      <c r="X142" s="240"/>
      <c r="Y142" s="240"/>
      <c r="Z142" s="240"/>
      <c r="AA142" s="240"/>
      <c r="AB142" s="240"/>
      <c r="AC142" s="240"/>
      <c r="AD142" s="240"/>
      <c r="AE142" s="240"/>
      <c r="AF142" s="240"/>
      <c r="AG142" s="240"/>
      <c r="AH142" s="240"/>
      <c r="AI142" s="240"/>
      <c r="AJ142" s="240"/>
      <c r="AK142" s="240"/>
      <c r="AL142" s="143"/>
      <c r="AM142" s="143"/>
      <c r="AN142" s="143"/>
      <c r="AO142" s="143"/>
      <c r="AP142" s="143"/>
      <c r="AQ142" s="143"/>
      <c r="AR142" s="143"/>
      <c r="AS142" s="143"/>
      <c r="AT142" s="143"/>
      <c r="AU142" s="143"/>
      <c r="AV142" s="143"/>
      <c r="AW142" s="143"/>
      <c r="AX142" s="143"/>
      <c r="AY142" s="143"/>
      <c r="AZ142" s="143"/>
      <c r="BA142" s="11"/>
      <c r="BB142" s="11"/>
      <c r="BC142" s="11"/>
      <c r="BD142" s="11"/>
      <c r="BE142" s="11"/>
      <c r="BF142" s="11"/>
      <c r="BG142" s="11"/>
      <c r="BH142" s="11"/>
      <c r="BI142" s="11"/>
      <c r="BJ142" s="11"/>
    </row>
    <row r="143" spans="1:62" ht="93" customHeight="1" x14ac:dyDescent="0.3">
      <c r="A143" s="11"/>
      <c r="B143" s="11"/>
      <c r="C143" s="11"/>
      <c r="D143" s="11"/>
      <c r="E143" s="11"/>
      <c r="F143" s="237"/>
      <c r="G143" s="11"/>
      <c r="H143" s="11"/>
      <c r="I143" s="143"/>
      <c r="J143" s="11"/>
      <c r="K143" s="11"/>
      <c r="L143" s="11"/>
      <c r="M143" s="11"/>
      <c r="N143" s="11"/>
      <c r="O143" s="194"/>
      <c r="P143" s="194"/>
      <c r="Q143" s="194"/>
      <c r="R143" s="194"/>
      <c r="S143" s="194"/>
      <c r="T143" s="194"/>
      <c r="U143" s="239"/>
      <c r="V143" s="240"/>
      <c r="W143" s="240"/>
      <c r="X143" s="240"/>
      <c r="Y143" s="240"/>
      <c r="Z143" s="240"/>
      <c r="AA143" s="240"/>
      <c r="AB143" s="240"/>
      <c r="AC143" s="240"/>
      <c r="AD143" s="240"/>
      <c r="AE143" s="240"/>
      <c r="AF143" s="240"/>
      <c r="AG143" s="240"/>
      <c r="AH143" s="240"/>
      <c r="AI143" s="240"/>
      <c r="AJ143" s="240"/>
      <c r="AK143" s="240"/>
      <c r="AL143" s="143"/>
      <c r="AM143" s="143"/>
      <c r="AN143" s="143"/>
      <c r="AO143" s="143"/>
      <c r="AP143" s="143"/>
      <c r="AQ143" s="143"/>
      <c r="AR143" s="143"/>
      <c r="AS143" s="143"/>
      <c r="AT143" s="143"/>
      <c r="AU143" s="143"/>
      <c r="AV143" s="143"/>
      <c r="AW143" s="143"/>
      <c r="AX143" s="143"/>
      <c r="AY143" s="143"/>
      <c r="AZ143" s="143"/>
      <c r="BA143" s="11"/>
      <c r="BB143" s="11"/>
      <c r="BC143" s="11"/>
      <c r="BD143" s="11"/>
      <c r="BE143" s="11"/>
      <c r="BF143" s="11"/>
      <c r="BG143" s="11"/>
      <c r="BH143" s="11"/>
      <c r="BI143" s="11"/>
      <c r="BJ143" s="11"/>
    </row>
    <row r="144" spans="1:62" ht="93" customHeight="1" x14ac:dyDescent="0.3">
      <c r="A144" s="11"/>
      <c r="B144" s="11"/>
      <c r="C144" s="11"/>
      <c r="D144" s="11"/>
      <c r="E144" s="11"/>
      <c r="F144" s="237"/>
      <c r="G144" s="11"/>
      <c r="H144" s="11"/>
      <c r="I144" s="143"/>
      <c r="J144" s="11"/>
      <c r="K144" s="11"/>
      <c r="L144" s="11"/>
      <c r="M144" s="11"/>
      <c r="N144" s="11"/>
      <c r="O144" s="194"/>
      <c r="P144" s="194"/>
      <c r="Q144" s="194"/>
      <c r="R144" s="194"/>
      <c r="S144" s="194"/>
      <c r="T144" s="194"/>
      <c r="U144" s="239"/>
      <c r="V144" s="240"/>
      <c r="W144" s="240"/>
      <c r="X144" s="240"/>
      <c r="Y144" s="240"/>
      <c r="Z144" s="240"/>
      <c r="AA144" s="240"/>
      <c r="AB144" s="240"/>
      <c r="AC144" s="240"/>
      <c r="AD144" s="240"/>
      <c r="AE144" s="240"/>
      <c r="AF144" s="240"/>
      <c r="AG144" s="240"/>
      <c r="AH144" s="240"/>
      <c r="AI144" s="240"/>
      <c r="AJ144" s="240"/>
      <c r="AK144" s="240"/>
      <c r="AL144" s="143"/>
      <c r="AM144" s="143"/>
      <c r="AN144" s="143"/>
      <c r="AO144" s="143"/>
      <c r="AP144" s="143"/>
      <c r="AQ144" s="143"/>
      <c r="AR144" s="143"/>
      <c r="AS144" s="143"/>
      <c r="AT144" s="143"/>
      <c r="AU144" s="143"/>
      <c r="AV144" s="143"/>
      <c r="AW144" s="143"/>
      <c r="AX144" s="143"/>
      <c r="AY144" s="143"/>
      <c r="AZ144" s="143"/>
      <c r="BA144" s="11"/>
      <c r="BB144" s="11"/>
      <c r="BC144" s="11"/>
      <c r="BD144" s="11"/>
      <c r="BE144" s="11"/>
      <c r="BF144" s="11"/>
      <c r="BG144" s="11"/>
      <c r="BH144" s="11"/>
      <c r="BI144" s="11"/>
      <c r="BJ144" s="11"/>
    </row>
    <row r="145" spans="1:62" ht="93" customHeight="1" x14ac:dyDescent="0.3">
      <c r="A145" s="11"/>
      <c r="B145" s="11"/>
      <c r="C145" s="11"/>
      <c r="D145" s="11"/>
      <c r="E145" s="11"/>
      <c r="F145" s="237"/>
      <c r="G145" s="11"/>
      <c r="H145" s="11"/>
      <c r="I145" s="143"/>
      <c r="J145" s="11"/>
      <c r="K145" s="11"/>
      <c r="L145" s="11"/>
      <c r="M145" s="11"/>
      <c r="N145" s="11"/>
      <c r="O145" s="194"/>
      <c r="P145" s="194"/>
      <c r="Q145" s="194"/>
      <c r="R145" s="194"/>
      <c r="S145" s="194"/>
      <c r="T145" s="194"/>
      <c r="U145" s="239"/>
      <c r="V145" s="240"/>
      <c r="W145" s="240"/>
      <c r="X145" s="240"/>
      <c r="Y145" s="240"/>
      <c r="Z145" s="240"/>
      <c r="AA145" s="240"/>
      <c r="AB145" s="240"/>
      <c r="AC145" s="240"/>
      <c r="AD145" s="240"/>
      <c r="AE145" s="240"/>
      <c r="AF145" s="240"/>
      <c r="AG145" s="240"/>
      <c r="AH145" s="240"/>
      <c r="AI145" s="240"/>
      <c r="AJ145" s="240"/>
      <c r="AK145" s="240"/>
      <c r="AL145" s="143"/>
      <c r="AM145" s="143"/>
      <c r="AN145" s="143"/>
      <c r="AO145" s="143"/>
      <c r="AP145" s="143"/>
      <c r="AQ145" s="143"/>
      <c r="AR145" s="143"/>
      <c r="AS145" s="143"/>
      <c r="AT145" s="143"/>
      <c r="AU145" s="143"/>
      <c r="AV145" s="143"/>
      <c r="AW145" s="143"/>
      <c r="AX145" s="143"/>
      <c r="AY145" s="143"/>
      <c r="AZ145" s="143"/>
      <c r="BA145" s="11"/>
      <c r="BB145" s="11"/>
      <c r="BC145" s="11"/>
      <c r="BD145" s="11"/>
      <c r="BE145" s="11"/>
      <c r="BF145" s="11"/>
      <c r="BG145" s="11"/>
      <c r="BH145" s="11"/>
      <c r="BI145" s="11"/>
      <c r="BJ145" s="11"/>
    </row>
    <row r="146" spans="1:62" ht="93" customHeight="1" x14ac:dyDescent="0.3">
      <c r="A146" s="11"/>
      <c r="B146" s="11"/>
      <c r="C146" s="11"/>
      <c r="D146" s="11"/>
      <c r="E146" s="11"/>
      <c r="F146" s="237"/>
      <c r="G146" s="11"/>
      <c r="H146" s="11"/>
      <c r="I146" s="143"/>
      <c r="J146" s="11"/>
      <c r="K146" s="11"/>
      <c r="L146" s="11"/>
      <c r="M146" s="11"/>
      <c r="N146" s="11"/>
      <c r="O146" s="194"/>
      <c r="P146" s="194"/>
      <c r="Q146" s="194"/>
      <c r="R146" s="194"/>
      <c r="S146" s="194"/>
      <c r="T146" s="194"/>
      <c r="U146" s="239"/>
      <c r="V146" s="240"/>
      <c r="W146" s="240"/>
      <c r="X146" s="240"/>
      <c r="Y146" s="240"/>
      <c r="Z146" s="240"/>
      <c r="AA146" s="240"/>
      <c r="AB146" s="240"/>
      <c r="AC146" s="240"/>
      <c r="AD146" s="240"/>
      <c r="AE146" s="240"/>
      <c r="AF146" s="240"/>
      <c r="AG146" s="240"/>
      <c r="AH146" s="240"/>
      <c r="AI146" s="240"/>
      <c r="AJ146" s="240"/>
      <c r="AK146" s="240"/>
      <c r="AL146" s="143"/>
      <c r="AM146" s="143"/>
      <c r="AN146" s="143"/>
      <c r="AO146" s="143"/>
      <c r="AP146" s="143"/>
      <c r="AQ146" s="143"/>
      <c r="AR146" s="143"/>
      <c r="AS146" s="143"/>
      <c r="AT146" s="143"/>
      <c r="AU146" s="143"/>
      <c r="AV146" s="143"/>
      <c r="AW146" s="143"/>
      <c r="AX146" s="143"/>
      <c r="AY146" s="143"/>
      <c r="AZ146" s="143"/>
      <c r="BA146" s="11"/>
      <c r="BB146" s="11"/>
      <c r="BC146" s="11"/>
      <c r="BD146" s="11"/>
      <c r="BE146" s="11"/>
      <c r="BF146" s="11"/>
      <c r="BG146" s="11"/>
      <c r="BH146" s="11"/>
      <c r="BI146" s="11"/>
      <c r="BJ146" s="11"/>
    </row>
    <row r="147" spans="1:62" ht="93" customHeight="1" x14ac:dyDescent="0.3">
      <c r="A147" s="11"/>
      <c r="B147" s="11"/>
      <c r="C147" s="11"/>
      <c r="D147" s="11"/>
      <c r="E147" s="11"/>
      <c r="F147" s="237"/>
      <c r="G147" s="11"/>
      <c r="H147" s="11"/>
      <c r="I147" s="143"/>
      <c r="J147" s="11"/>
      <c r="K147" s="11"/>
      <c r="L147" s="11"/>
      <c r="M147" s="11"/>
      <c r="N147" s="11"/>
      <c r="O147" s="194"/>
      <c r="P147" s="194"/>
      <c r="Q147" s="194"/>
      <c r="R147" s="194"/>
      <c r="S147" s="194"/>
      <c r="T147" s="194"/>
      <c r="U147" s="239"/>
      <c r="V147" s="240"/>
      <c r="W147" s="240"/>
      <c r="X147" s="240"/>
      <c r="Y147" s="240"/>
      <c r="Z147" s="240"/>
      <c r="AA147" s="240"/>
      <c r="AB147" s="240"/>
      <c r="AC147" s="240"/>
      <c r="AD147" s="240"/>
      <c r="AE147" s="240"/>
      <c r="AF147" s="240"/>
      <c r="AG147" s="240"/>
      <c r="AH147" s="240"/>
      <c r="AI147" s="240"/>
      <c r="AJ147" s="240"/>
      <c r="AK147" s="240"/>
      <c r="AL147" s="143"/>
      <c r="AM147" s="143"/>
      <c r="AN147" s="143"/>
      <c r="AO147" s="143"/>
      <c r="AP147" s="143"/>
      <c r="AQ147" s="143"/>
      <c r="AR147" s="143"/>
      <c r="AS147" s="143"/>
      <c r="AT147" s="143"/>
      <c r="AU147" s="143"/>
      <c r="AV147" s="143"/>
      <c r="AW147" s="143"/>
      <c r="AX147" s="143"/>
      <c r="AY147" s="143"/>
      <c r="AZ147" s="143"/>
      <c r="BA147" s="11"/>
      <c r="BB147" s="11"/>
      <c r="BC147" s="11"/>
      <c r="BD147" s="11"/>
      <c r="BE147" s="11"/>
      <c r="BF147" s="11"/>
      <c r="BG147" s="11"/>
      <c r="BH147" s="11"/>
      <c r="BI147" s="11"/>
      <c r="BJ147" s="11"/>
    </row>
    <row r="148" spans="1:62" ht="93" customHeight="1" x14ac:dyDescent="0.3">
      <c r="A148" s="11"/>
      <c r="B148" s="11"/>
      <c r="C148" s="11"/>
      <c r="D148" s="11"/>
      <c r="E148" s="11"/>
      <c r="F148" s="237"/>
      <c r="G148" s="11"/>
      <c r="H148" s="11"/>
      <c r="I148" s="143"/>
      <c r="J148" s="11"/>
      <c r="K148" s="11"/>
      <c r="L148" s="11"/>
      <c r="M148" s="11"/>
      <c r="N148" s="11"/>
      <c r="O148" s="194"/>
      <c r="P148" s="194"/>
      <c r="Q148" s="194"/>
      <c r="R148" s="194"/>
      <c r="S148" s="194"/>
      <c r="T148" s="194"/>
      <c r="U148" s="239"/>
      <c r="V148" s="240"/>
      <c r="W148" s="240"/>
      <c r="X148" s="240"/>
      <c r="Y148" s="240"/>
      <c r="Z148" s="240"/>
      <c r="AA148" s="240"/>
      <c r="AB148" s="240"/>
      <c r="AC148" s="240"/>
      <c r="AD148" s="240"/>
      <c r="AE148" s="240"/>
      <c r="AF148" s="240"/>
      <c r="AG148" s="240"/>
      <c r="AH148" s="240"/>
      <c r="AI148" s="240"/>
      <c r="AJ148" s="240"/>
      <c r="AK148" s="240"/>
      <c r="AL148" s="143"/>
      <c r="AM148" s="143"/>
      <c r="AN148" s="143"/>
      <c r="AO148" s="143"/>
      <c r="AP148" s="143"/>
      <c r="AQ148" s="143"/>
      <c r="AR148" s="143"/>
      <c r="AS148" s="143"/>
      <c r="AT148" s="143"/>
      <c r="AU148" s="143"/>
      <c r="AV148" s="143"/>
      <c r="AW148" s="143"/>
      <c r="AX148" s="143"/>
      <c r="AY148" s="143"/>
      <c r="AZ148" s="143"/>
      <c r="BA148" s="11"/>
      <c r="BB148" s="11"/>
      <c r="BC148" s="11"/>
      <c r="BD148" s="11"/>
      <c r="BE148" s="11"/>
      <c r="BF148" s="11"/>
      <c r="BG148" s="11"/>
      <c r="BH148" s="11"/>
      <c r="BI148" s="11"/>
      <c r="BJ148" s="11"/>
    </row>
    <row r="149" spans="1:62" ht="93" customHeight="1" x14ac:dyDescent="0.3">
      <c r="A149" s="11"/>
      <c r="B149" s="11"/>
      <c r="C149" s="11"/>
      <c r="D149" s="11"/>
      <c r="E149" s="11"/>
      <c r="F149" s="237"/>
      <c r="G149" s="11"/>
      <c r="H149" s="11"/>
      <c r="I149" s="143"/>
      <c r="J149" s="11"/>
      <c r="K149" s="11"/>
      <c r="L149" s="11"/>
      <c r="M149" s="11"/>
      <c r="N149" s="11"/>
      <c r="O149" s="194"/>
      <c r="P149" s="194"/>
      <c r="Q149" s="194"/>
      <c r="R149" s="194"/>
      <c r="S149" s="194"/>
      <c r="T149" s="194"/>
      <c r="U149" s="239"/>
      <c r="V149" s="240"/>
      <c r="W149" s="240"/>
      <c r="X149" s="240"/>
      <c r="Y149" s="240"/>
      <c r="Z149" s="240"/>
      <c r="AA149" s="240"/>
      <c r="AB149" s="240"/>
      <c r="AC149" s="240"/>
      <c r="AD149" s="240"/>
      <c r="AE149" s="240"/>
      <c r="AF149" s="240"/>
      <c r="AG149" s="240"/>
      <c r="AH149" s="240"/>
      <c r="AI149" s="240"/>
      <c r="AJ149" s="240"/>
      <c r="AK149" s="240"/>
      <c r="AL149" s="143"/>
      <c r="AM149" s="143"/>
      <c r="AN149" s="143"/>
      <c r="AO149" s="143"/>
      <c r="AP149" s="143"/>
      <c r="AQ149" s="143"/>
      <c r="AR149" s="143"/>
      <c r="AS149" s="143"/>
      <c r="AT149" s="143"/>
      <c r="AU149" s="143"/>
      <c r="AV149" s="143"/>
      <c r="AW149" s="143"/>
      <c r="AX149" s="143"/>
      <c r="AY149" s="143"/>
      <c r="AZ149" s="143"/>
      <c r="BA149" s="11"/>
      <c r="BB149" s="11"/>
      <c r="BC149" s="11"/>
      <c r="BD149" s="11"/>
      <c r="BE149" s="11"/>
      <c r="BF149" s="11"/>
      <c r="BG149" s="11"/>
      <c r="BH149" s="11"/>
      <c r="BI149" s="11"/>
      <c r="BJ149" s="11"/>
    </row>
    <row r="150" spans="1:62" ht="93" customHeight="1" x14ac:dyDescent="0.3">
      <c r="A150" s="11"/>
      <c r="B150" s="11"/>
      <c r="C150" s="11"/>
      <c r="D150" s="11"/>
      <c r="E150" s="11"/>
      <c r="F150" s="237"/>
      <c r="G150" s="11"/>
      <c r="H150" s="11"/>
      <c r="I150" s="143"/>
      <c r="J150" s="11"/>
      <c r="K150" s="11"/>
      <c r="L150" s="11"/>
      <c r="M150" s="11"/>
      <c r="N150" s="11"/>
      <c r="O150" s="194"/>
      <c r="P150" s="194"/>
      <c r="Q150" s="194"/>
      <c r="R150" s="194"/>
      <c r="S150" s="194"/>
      <c r="T150" s="194"/>
      <c r="U150" s="239"/>
      <c r="V150" s="240"/>
      <c r="W150" s="240"/>
      <c r="X150" s="240"/>
      <c r="Y150" s="240"/>
      <c r="Z150" s="240"/>
      <c r="AA150" s="240"/>
      <c r="AB150" s="240"/>
      <c r="AC150" s="240"/>
      <c r="AD150" s="240"/>
      <c r="AE150" s="240"/>
      <c r="AF150" s="240"/>
      <c r="AG150" s="240"/>
      <c r="AH150" s="240"/>
      <c r="AI150" s="240"/>
      <c r="AJ150" s="240"/>
      <c r="AK150" s="240"/>
      <c r="AL150" s="143"/>
      <c r="AM150" s="143"/>
      <c r="AN150" s="143"/>
      <c r="AO150" s="143"/>
      <c r="AP150" s="143"/>
      <c r="AQ150" s="143"/>
      <c r="AR150" s="143"/>
      <c r="AS150" s="143"/>
      <c r="AT150" s="143"/>
      <c r="AU150" s="143"/>
      <c r="AV150" s="143"/>
      <c r="AW150" s="143"/>
      <c r="AX150" s="143"/>
      <c r="AY150" s="143"/>
      <c r="AZ150" s="143"/>
      <c r="BA150" s="11"/>
      <c r="BB150" s="11"/>
      <c r="BC150" s="11"/>
      <c r="BD150" s="11"/>
      <c r="BE150" s="11"/>
      <c r="BF150" s="11"/>
      <c r="BG150" s="11"/>
      <c r="BH150" s="11"/>
      <c r="BI150" s="11"/>
      <c r="BJ150" s="11"/>
    </row>
    <row r="151" spans="1:62" ht="93" customHeight="1" x14ac:dyDescent="0.3">
      <c r="A151" s="11"/>
      <c r="B151" s="11"/>
      <c r="C151" s="11"/>
      <c r="D151" s="11"/>
      <c r="E151" s="11"/>
      <c r="F151" s="237"/>
      <c r="G151" s="11"/>
      <c r="H151" s="11"/>
      <c r="I151" s="143"/>
      <c r="J151" s="11"/>
      <c r="K151" s="11"/>
      <c r="L151" s="11"/>
      <c r="M151" s="11"/>
      <c r="N151" s="11"/>
      <c r="O151" s="194"/>
      <c r="P151" s="194"/>
      <c r="Q151" s="194"/>
      <c r="R151" s="194"/>
      <c r="S151" s="194"/>
      <c r="T151" s="194"/>
      <c r="U151" s="239"/>
      <c r="V151" s="240"/>
      <c r="W151" s="240"/>
      <c r="X151" s="240"/>
      <c r="Y151" s="240"/>
      <c r="Z151" s="240"/>
      <c r="AA151" s="240"/>
      <c r="AB151" s="240"/>
      <c r="AC151" s="240"/>
      <c r="AD151" s="240"/>
      <c r="AE151" s="240"/>
      <c r="AF151" s="240"/>
      <c r="AG151" s="240"/>
      <c r="AH151" s="240"/>
      <c r="AI151" s="240"/>
      <c r="AJ151" s="240"/>
      <c r="AK151" s="240"/>
      <c r="AL151" s="143"/>
      <c r="AM151" s="143"/>
      <c r="AN151" s="143"/>
      <c r="AO151" s="143"/>
      <c r="AP151" s="143"/>
      <c r="AQ151" s="143"/>
      <c r="AR151" s="143"/>
      <c r="AS151" s="143"/>
      <c r="AT151" s="143"/>
      <c r="AU151" s="143"/>
      <c r="AV151" s="143"/>
      <c r="AW151" s="143"/>
      <c r="AX151" s="143"/>
      <c r="AY151" s="143"/>
      <c r="AZ151" s="143"/>
      <c r="BA151" s="11"/>
      <c r="BB151" s="11"/>
      <c r="BC151" s="11"/>
      <c r="BD151" s="11"/>
      <c r="BE151" s="11"/>
      <c r="BF151" s="11"/>
      <c r="BG151" s="11"/>
      <c r="BH151" s="11"/>
      <c r="BI151" s="11"/>
      <c r="BJ151" s="11"/>
    </row>
    <row r="152" spans="1:62" ht="93" customHeight="1" x14ac:dyDescent="0.3">
      <c r="A152" s="11"/>
      <c r="B152" s="11"/>
      <c r="C152" s="11"/>
      <c r="D152" s="11"/>
      <c r="E152" s="11"/>
      <c r="F152" s="237"/>
      <c r="G152" s="11"/>
      <c r="H152" s="11"/>
      <c r="I152" s="143"/>
      <c r="J152" s="11"/>
      <c r="K152" s="11"/>
      <c r="L152" s="11"/>
      <c r="M152" s="11"/>
      <c r="N152" s="11"/>
      <c r="O152" s="194"/>
      <c r="P152" s="194"/>
      <c r="Q152" s="194"/>
      <c r="R152" s="194"/>
      <c r="S152" s="194"/>
      <c r="T152" s="194"/>
      <c r="U152" s="239"/>
      <c r="V152" s="240"/>
      <c r="W152" s="240"/>
      <c r="X152" s="240"/>
      <c r="Y152" s="240"/>
      <c r="Z152" s="240"/>
      <c r="AA152" s="240"/>
      <c r="AB152" s="240"/>
      <c r="AC152" s="240"/>
      <c r="AD152" s="240"/>
      <c r="AE152" s="240"/>
      <c r="AF152" s="240"/>
      <c r="AG152" s="240"/>
      <c r="AH152" s="240"/>
      <c r="AI152" s="240"/>
      <c r="AJ152" s="240"/>
      <c r="AK152" s="240"/>
      <c r="AL152" s="143"/>
      <c r="AM152" s="143"/>
      <c r="AN152" s="143"/>
      <c r="AO152" s="143"/>
      <c r="AP152" s="143"/>
      <c r="AQ152" s="143"/>
      <c r="AR152" s="143"/>
      <c r="AS152" s="143"/>
      <c r="AT152" s="143"/>
      <c r="AU152" s="143"/>
      <c r="AV152" s="143"/>
      <c r="AW152" s="143"/>
      <c r="AX152" s="143"/>
      <c r="AY152" s="143"/>
      <c r="AZ152" s="143"/>
      <c r="BA152" s="11"/>
      <c r="BB152" s="11"/>
      <c r="BC152" s="11"/>
      <c r="BD152" s="11"/>
      <c r="BE152" s="11"/>
      <c r="BF152" s="11"/>
      <c r="BG152" s="11"/>
      <c r="BH152" s="11"/>
      <c r="BI152" s="11"/>
      <c r="BJ152" s="11"/>
    </row>
    <row r="153" spans="1:62" ht="93" customHeight="1" x14ac:dyDescent="0.3">
      <c r="A153" s="11"/>
      <c r="B153" s="11"/>
      <c r="C153" s="11"/>
      <c r="D153" s="11"/>
      <c r="E153" s="11"/>
      <c r="F153" s="237"/>
      <c r="G153" s="11"/>
      <c r="H153" s="11"/>
      <c r="I153" s="143"/>
      <c r="J153" s="11"/>
      <c r="K153" s="11"/>
      <c r="L153" s="11"/>
      <c r="M153" s="11"/>
      <c r="N153" s="11"/>
      <c r="O153" s="194"/>
      <c r="P153" s="194"/>
      <c r="Q153" s="194"/>
      <c r="R153" s="194"/>
      <c r="S153" s="194"/>
      <c r="T153" s="194"/>
      <c r="U153" s="239"/>
      <c r="V153" s="240"/>
      <c r="W153" s="240"/>
      <c r="X153" s="240"/>
      <c r="Y153" s="240"/>
      <c r="Z153" s="240"/>
      <c r="AA153" s="240"/>
      <c r="AB153" s="240"/>
      <c r="AC153" s="240"/>
      <c r="AD153" s="240"/>
      <c r="AE153" s="240"/>
      <c r="AF153" s="240"/>
      <c r="AG153" s="240"/>
      <c r="AH153" s="240"/>
      <c r="AI153" s="240"/>
      <c r="AJ153" s="240"/>
      <c r="AK153" s="240"/>
      <c r="AL153" s="143"/>
      <c r="AM153" s="143"/>
      <c r="AN153" s="143"/>
      <c r="AO153" s="143"/>
      <c r="AP153" s="143"/>
      <c r="AQ153" s="143"/>
      <c r="AR153" s="143"/>
      <c r="AS153" s="143"/>
      <c r="AT153" s="143"/>
      <c r="AU153" s="143"/>
      <c r="AV153" s="143"/>
      <c r="AW153" s="143"/>
      <c r="AX153" s="143"/>
      <c r="AY153" s="143"/>
      <c r="AZ153" s="143"/>
      <c r="BA153" s="11"/>
      <c r="BB153" s="11"/>
      <c r="BC153" s="11"/>
      <c r="BD153" s="11"/>
      <c r="BE153" s="11"/>
      <c r="BF153" s="11"/>
      <c r="BG153" s="11"/>
      <c r="BH153" s="11"/>
      <c r="BI153" s="11"/>
      <c r="BJ153" s="11"/>
    </row>
    <row r="154" spans="1:62" ht="93" customHeight="1" x14ac:dyDescent="0.3">
      <c r="A154" s="11"/>
      <c r="B154" s="11"/>
      <c r="C154" s="11"/>
      <c r="D154" s="11"/>
      <c r="E154" s="11"/>
      <c r="F154" s="237"/>
      <c r="G154" s="11"/>
      <c r="H154" s="11"/>
      <c r="I154" s="143"/>
      <c r="J154" s="11"/>
      <c r="K154" s="11"/>
      <c r="L154" s="11"/>
      <c r="M154" s="11"/>
      <c r="N154" s="11"/>
      <c r="O154" s="194"/>
      <c r="P154" s="194"/>
      <c r="Q154" s="194"/>
      <c r="R154" s="194"/>
      <c r="S154" s="194"/>
      <c r="T154" s="194"/>
      <c r="U154" s="239"/>
      <c r="V154" s="240"/>
      <c r="W154" s="240"/>
      <c r="X154" s="240"/>
      <c r="Y154" s="240"/>
      <c r="Z154" s="240"/>
      <c r="AA154" s="240"/>
      <c r="AB154" s="240"/>
      <c r="AC154" s="240"/>
      <c r="AD154" s="240"/>
      <c r="AE154" s="240"/>
      <c r="AF154" s="240"/>
      <c r="AG154" s="240"/>
      <c r="AH154" s="240"/>
      <c r="AI154" s="240"/>
      <c r="AJ154" s="240"/>
      <c r="AK154" s="240"/>
      <c r="AL154" s="143"/>
      <c r="AM154" s="143"/>
      <c r="AN154" s="143"/>
      <c r="AO154" s="143"/>
      <c r="AP154" s="143"/>
      <c r="AQ154" s="143"/>
      <c r="AR154" s="143"/>
      <c r="AS154" s="143"/>
      <c r="AT154" s="143"/>
      <c r="AU154" s="143"/>
      <c r="AV154" s="143"/>
      <c r="AW154" s="143"/>
      <c r="AX154" s="143"/>
      <c r="AY154" s="143"/>
      <c r="AZ154" s="143"/>
      <c r="BA154" s="11"/>
      <c r="BB154" s="11"/>
      <c r="BC154" s="11"/>
      <c r="BD154" s="11"/>
      <c r="BE154" s="11"/>
      <c r="BF154" s="11"/>
      <c r="BG154" s="11"/>
      <c r="BH154" s="11"/>
      <c r="BI154" s="11"/>
      <c r="BJ154" s="11"/>
    </row>
    <row r="155" spans="1:62" ht="93" customHeight="1" x14ac:dyDescent="0.3">
      <c r="A155" s="11"/>
      <c r="B155" s="11"/>
      <c r="C155" s="11"/>
      <c r="D155" s="11"/>
      <c r="E155" s="11"/>
      <c r="F155" s="237"/>
      <c r="G155" s="11"/>
      <c r="H155" s="11"/>
      <c r="I155" s="143"/>
      <c r="J155" s="11"/>
      <c r="K155" s="11"/>
      <c r="L155" s="11"/>
      <c r="M155" s="11"/>
      <c r="N155" s="11"/>
      <c r="O155" s="194"/>
      <c r="P155" s="194"/>
      <c r="Q155" s="194"/>
      <c r="R155" s="194"/>
      <c r="S155" s="194"/>
      <c r="T155" s="194"/>
      <c r="U155" s="239"/>
      <c r="V155" s="240"/>
      <c r="W155" s="240"/>
      <c r="X155" s="240"/>
      <c r="Y155" s="240"/>
      <c r="Z155" s="240"/>
      <c r="AA155" s="240"/>
      <c r="AB155" s="240"/>
      <c r="AC155" s="240"/>
      <c r="AD155" s="240"/>
      <c r="AE155" s="240"/>
      <c r="AF155" s="240"/>
      <c r="AG155" s="240"/>
      <c r="AH155" s="240"/>
      <c r="AI155" s="240"/>
      <c r="AJ155" s="240"/>
      <c r="AK155" s="240"/>
      <c r="AL155" s="143"/>
      <c r="AM155" s="143"/>
      <c r="AN155" s="143"/>
      <c r="AO155" s="143"/>
      <c r="AP155" s="143"/>
      <c r="AQ155" s="143"/>
      <c r="AR155" s="143"/>
      <c r="AS155" s="143"/>
      <c r="AT155" s="143"/>
      <c r="AU155" s="143"/>
      <c r="AV155" s="143"/>
      <c r="AW155" s="143"/>
      <c r="AX155" s="143"/>
      <c r="AY155" s="143"/>
      <c r="AZ155" s="143"/>
      <c r="BA155" s="11"/>
      <c r="BB155" s="11"/>
      <c r="BC155" s="11"/>
      <c r="BD155" s="11"/>
      <c r="BE155" s="11"/>
      <c r="BF155" s="11"/>
      <c r="BG155" s="11"/>
      <c r="BH155" s="11"/>
      <c r="BI155" s="11"/>
      <c r="BJ155" s="11"/>
    </row>
    <row r="156" spans="1:62" ht="93" customHeight="1" x14ac:dyDescent="0.3">
      <c r="A156" s="11"/>
      <c r="B156" s="11"/>
      <c r="C156" s="11"/>
      <c r="D156" s="11"/>
      <c r="E156" s="11"/>
      <c r="F156" s="237"/>
      <c r="G156" s="11"/>
      <c r="H156" s="11"/>
      <c r="I156" s="143"/>
      <c r="J156" s="11"/>
      <c r="K156" s="11"/>
      <c r="L156" s="11"/>
      <c r="M156" s="11"/>
      <c r="N156" s="11"/>
      <c r="O156" s="194"/>
      <c r="P156" s="194"/>
      <c r="Q156" s="194"/>
      <c r="R156" s="194"/>
      <c r="S156" s="194"/>
      <c r="T156" s="194"/>
      <c r="U156" s="239"/>
      <c r="V156" s="240"/>
      <c r="W156" s="240"/>
      <c r="X156" s="240"/>
      <c r="Y156" s="240"/>
      <c r="Z156" s="240"/>
      <c r="AA156" s="240"/>
      <c r="AB156" s="240"/>
      <c r="AC156" s="240"/>
      <c r="AD156" s="240"/>
      <c r="AE156" s="240"/>
      <c r="AF156" s="240"/>
      <c r="AG156" s="240"/>
      <c r="AH156" s="240"/>
      <c r="AI156" s="240"/>
      <c r="AJ156" s="240"/>
      <c r="AK156" s="240"/>
      <c r="AL156" s="143"/>
      <c r="AM156" s="143"/>
      <c r="AN156" s="143"/>
      <c r="AO156" s="143"/>
      <c r="AP156" s="143"/>
      <c r="AQ156" s="143"/>
      <c r="AR156" s="143"/>
      <c r="AS156" s="143"/>
      <c r="AT156" s="143"/>
      <c r="AU156" s="143"/>
      <c r="AV156" s="143"/>
      <c r="AW156" s="143"/>
      <c r="AX156" s="143"/>
      <c r="AY156" s="143"/>
      <c r="AZ156" s="143"/>
      <c r="BA156" s="11"/>
      <c r="BB156" s="11"/>
      <c r="BC156" s="11"/>
      <c r="BD156" s="11"/>
      <c r="BE156" s="11"/>
      <c r="BF156" s="11"/>
      <c r="BG156" s="11"/>
      <c r="BH156" s="11"/>
      <c r="BI156" s="11"/>
      <c r="BJ156" s="11"/>
    </row>
    <row r="157" spans="1:62" ht="93" customHeight="1" x14ac:dyDescent="0.3">
      <c r="A157" s="11"/>
      <c r="B157" s="11"/>
      <c r="C157" s="11"/>
      <c r="D157" s="11"/>
      <c r="E157" s="11"/>
      <c r="F157" s="237"/>
      <c r="G157" s="11"/>
      <c r="H157" s="11"/>
      <c r="I157" s="143"/>
      <c r="J157" s="11"/>
      <c r="K157" s="11"/>
      <c r="L157" s="11"/>
      <c r="M157" s="11"/>
      <c r="N157" s="11"/>
      <c r="O157" s="194"/>
      <c r="P157" s="194"/>
      <c r="Q157" s="194"/>
      <c r="R157" s="194"/>
      <c r="S157" s="194"/>
      <c r="T157" s="194"/>
      <c r="U157" s="239"/>
      <c r="V157" s="240"/>
      <c r="W157" s="240"/>
      <c r="X157" s="240"/>
      <c r="Y157" s="240"/>
      <c r="Z157" s="240"/>
      <c r="AA157" s="240"/>
      <c r="AB157" s="240"/>
      <c r="AC157" s="240"/>
      <c r="AD157" s="240"/>
      <c r="AE157" s="240"/>
      <c r="AF157" s="240"/>
      <c r="AG157" s="240"/>
      <c r="AH157" s="240"/>
      <c r="AI157" s="240"/>
      <c r="AJ157" s="240"/>
      <c r="AK157" s="240"/>
      <c r="AL157" s="143"/>
      <c r="AM157" s="143"/>
      <c r="AN157" s="143"/>
      <c r="AO157" s="143"/>
      <c r="AP157" s="143"/>
      <c r="AQ157" s="143"/>
      <c r="AR157" s="143"/>
      <c r="AS157" s="143"/>
      <c r="AT157" s="143"/>
      <c r="AU157" s="143"/>
      <c r="AV157" s="143"/>
      <c r="AW157" s="143"/>
      <c r="AX157" s="143"/>
      <c r="AY157" s="143"/>
      <c r="AZ157" s="143"/>
      <c r="BA157" s="11"/>
      <c r="BB157" s="11"/>
      <c r="BC157" s="11"/>
      <c r="BD157" s="11"/>
      <c r="BE157" s="11"/>
      <c r="BF157" s="11"/>
      <c r="BG157" s="11"/>
      <c r="BH157" s="11"/>
      <c r="BI157" s="11"/>
      <c r="BJ157" s="11"/>
    </row>
    <row r="158" spans="1:62" ht="93" customHeight="1" x14ac:dyDescent="0.3">
      <c r="A158" s="11"/>
      <c r="B158" s="11"/>
      <c r="C158" s="11"/>
      <c r="D158" s="11"/>
      <c r="E158" s="11"/>
      <c r="F158" s="237"/>
      <c r="G158" s="11"/>
      <c r="H158" s="11"/>
      <c r="I158" s="143"/>
      <c r="J158" s="11"/>
      <c r="K158" s="11"/>
      <c r="L158" s="11"/>
      <c r="M158" s="11"/>
      <c r="N158" s="11"/>
      <c r="O158" s="194"/>
      <c r="P158" s="194"/>
      <c r="Q158" s="194"/>
      <c r="R158" s="194"/>
      <c r="S158" s="194"/>
      <c r="T158" s="194"/>
      <c r="U158" s="239"/>
      <c r="V158" s="240"/>
      <c r="W158" s="240"/>
      <c r="X158" s="240"/>
      <c r="Y158" s="240"/>
      <c r="Z158" s="240"/>
      <c r="AA158" s="240"/>
      <c r="AB158" s="240"/>
      <c r="AC158" s="240"/>
      <c r="AD158" s="240"/>
      <c r="AE158" s="240"/>
      <c r="AF158" s="240"/>
      <c r="AG158" s="240"/>
      <c r="AH158" s="240"/>
      <c r="AI158" s="240"/>
      <c r="AJ158" s="240"/>
      <c r="AK158" s="240"/>
      <c r="AL158" s="143"/>
      <c r="AM158" s="143"/>
      <c r="AN158" s="143"/>
      <c r="AO158" s="143"/>
      <c r="AP158" s="143"/>
      <c r="AQ158" s="143"/>
      <c r="AR158" s="143"/>
      <c r="AS158" s="143"/>
      <c r="AT158" s="143"/>
      <c r="AU158" s="143"/>
      <c r="AV158" s="143"/>
      <c r="AW158" s="143"/>
      <c r="AX158" s="143"/>
      <c r="AY158" s="143"/>
      <c r="AZ158" s="143"/>
      <c r="BA158" s="11"/>
      <c r="BB158" s="11"/>
      <c r="BC158" s="11"/>
      <c r="BD158" s="11"/>
      <c r="BE158" s="11"/>
      <c r="BF158" s="11"/>
      <c r="BG158" s="11"/>
      <c r="BH158" s="11"/>
      <c r="BI158" s="11"/>
      <c r="BJ158" s="11"/>
    </row>
    <row r="159" spans="1:62" ht="93" customHeight="1" x14ac:dyDescent="0.3">
      <c r="A159" s="11"/>
      <c r="B159" s="11"/>
      <c r="C159" s="11"/>
      <c r="D159" s="11"/>
      <c r="E159" s="11"/>
      <c r="F159" s="237"/>
      <c r="G159" s="11"/>
      <c r="H159" s="11"/>
      <c r="I159" s="143"/>
      <c r="J159" s="11"/>
      <c r="K159" s="11"/>
      <c r="L159" s="11"/>
      <c r="M159" s="11"/>
      <c r="N159" s="11"/>
      <c r="O159" s="194"/>
      <c r="P159" s="194"/>
      <c r="Q159" s="194"/>
      <c r="R159" s="194"/>
      <c r="S159" s="194"/>
      <c r="T159" s="194"/>
      <c r="U159" s="239"/>
      <c r="V159" s="240"/>
      <c r="W159" s="240"/>
      <c r="X159" s="240"/>
      <c r="Y159" s="240"/>
      <c r="Z159" s="240"/>
      <c r="AA159" s="240"/>
      <c r="AB159" s="240"/>
      <c r="AC159" s="240"/>
      <c r="AD159" s="240"/>
      <c r="AE159" s="240"/>
      <c r="AF159" s="240"/>
      <c r="AG159" s="240"/>
      <c r="AH159" s="240"/>
      <c r="AI159" s="240"/>
      <c r="AJ159" s="240"/>
      <c r="AK159" s="240"/>
      <c r="AL159" s="143"/>
      <c r="AM159" s="143"/>
      <c r="AN159" s="143"/>
      <c r="AO159" s="143"/>
      <c r="AP159" s="143"/>
      <c r="AQ159" s="143"/>
      <c r="AR159" s="143"/>
      <c r="AS159" s="143"/>
      <c r="AT159" s="143"/>
      <c r="AU159" s="143"/>
      <c r="AV159" s="143"/>
      <c r="AW159" s="143"/>
      <c r="AX159" s="143"/>
      <c r="AY159" s="143"/>
      <c r="AZ159" s="143"/>
      <c r="BA159" s="11"/>
      <c r="BB159" s="11"/>
      <c r="BC159" s="11"/>
      <c r="BD159" s="11"/>
      <c r="BE159" s="11"/>
      <c r="BF159" s="11"/>
      <c r="BG159" s="11"/>
      <c r="BH159" s="11"/>
      <c r="BI159" s="11"/>
      <c r="BJ159" s="11"/>
    </row>
    <row r="160" spans="1:62" ht="93" customHeight="1" x14ac:dyDescent="0.3">
      <c r="A160" s="11"/>
      <c r="B160" s="11"/>
      <c r="C160" s="11"/>
      <c r="D160" s="11"/>
      <c r="E160" s="11"/>
      <c r="F160" s="237"/>
      <c r="G160" s="11"/>
      <c r="H160" s="11"/>
      <c r="I160" s="143"/>
      <c r="J160" s="11"/>
      <c r="K160" s="11"/>
      <c r="L160" s="11"/>
      <c r="M160" s="11"/>
      <c r="N160" s="11"/>
      <c r="O160" s="194"/>
      <c r="P160" s="194"/>
      <c r="Q160" s="194"/>
      <c r="R160" s="194"/>
      <c r="S160" s="194"/>
      <c r="T160" s="194"/>
      <c r="U160" s="239"/>
      <c r="V160" s="240"/>
      <c r="W160" s="240"/>
      <c r="X160" s="240"/>
      <c r="Y160" s="240"/>
      <c r="Z160" s="240"/>
      <c r="AA160" s="240"/>
      <c r="AB160" s="240"/>
      <c r="AC160" s="240"/>
      <c r="AD160" s="240"/>
      <c r="AE160" s="240"/>
      <c r="AF160" s="240"/>
      <c r="AG160" s="240"/>
      <c r="AH160" s="240"/>
      <c r="AI160" s="240"/>
      <c r="AJ160" s="240"/>
      <c r="AK160" s="240"/>
      <c r="AL160" s="143"/>
      <c r="AM160" s="143"/>
      <c r="AN160" s="143"/>
      <c r="AO160" s="143"/>
      <c r="AP160" s="143"/>
      <c r="AQ160" s="143"/>
      <c r="AR160" s="143"/>
      <c r="AS160" s="143"/>
      <c r="AT160" s="143"/>
      <c r="AU160" s="143"/>
      <c r="AV160" s="143"/>
      <c r="AW160" s="143"/>
      <c r="AX160" s="143"/>
      <c r="AY160" s="143"/>
      <c r="AZ160" s="143"/>
      <c r="BA160" s="11"/>
      <c r="BB160" s="11"/>
      <c r="BC160" s="11"/>
      <c r="BD160" s="11"/>
      <c r="BE160" s="11"/>
      <c r="BF160" s="11"/>
      <c r="BG160" s="11"/>
      <c r="BH160" s="11"/>
      <c r="BI160" s="11"/>
      <c r="BJ160" s="11"/>
    </row>
    <row r="161" spans="1:62" ht="93" customHeight="1" x14ac:dyDescent="0.3">
      <c r="A161" s="11"/>
      <c r="B161" s="11"/>
      <c r="C161" s="11"/>
      <c r="D161" s="11"/>
      <c r="E161" s="11"/>
      <c r="F161" s="237"/>
      <c r="G161" s="11"/>
      <c r="H161" s="11"/>
      <c r="I161" s="143"/>
      <c r="J161" s="11"/>
      <c r="K161" s="11"/>
      <c r="L161" s="11"/>
      <c r="M161" s="11"/>
      <c r="N161" s="11"/>
      <c r="O161" s="194"/>
      <c r="P161" s="194"/>
      <c r="Q161" s="194"/>
      <c r="R161" s="194"/>
      <c r="S161" s="194"/>
      <c r="T161" s="194"/>
      <c r="U161" s="239"/>
      <c r="V161" s="240"/>
      <c r="W161" s="240"/>
      <c r="X161" s="240"/>
      <c r="Y161" s="240"/>
      <c r="Z161" s="240"/>
      <c r="AA161" s="240"/>
      <c r="AB161" s="240"/>
      <c r="AC161" s="240"/>
      <c r="AD161" s="240"/>
      <c r="AE161" s="240"/>
      <c r="AF161" s="240"/>
      <c r="AG161" s="240"/>
      <c r="AH161" s="240"/>
      <c r="AI161" s="240"/>
      <c r="AJ161" s="240"/>
      <c r="AK161" s="240"/>
      <c r="AL161" s="143"/>
      <c r="AM161" s="143"/>
      <c r="AN161" s="143"/>
      <c r="AO161" s="143"/>
      <c r="AP161" s="143"/>
      <c r="AQ161" s="143"/>
      <c r="AR161" s="143"/>
      <c r="AS161" s="143"/>
      <c r="AT161" s="143"/>
      <c r="AU161" s="143"/>
      <c r="AV161" s="143"/>
      <c r="AW161" s="143"/>
      <c r="AX161" s="143"/>
      <c r="AY161" s="143"/>
      <c r="AZ161" s="143"/>
      <c r="BA161" s="11"/>
      <c r="BB161" s="11"/>
      <c r="BC161" s="11"/>
      <c r="BD161" s="11"/>
      <c r="BE161" s="11"/>
      <c r="BF161" s="11"/>
      <c r="BG161" s="11"/>
      <c r="BH161" s="11"/>
      <c r="BI161" s="11"/>
      <c r="BJ161" s="11"/>
    </row>
    <row r="162" spans="1:62" ht="93" customHeight="1" x14ac:dyDescent="0.3">
      <c r="A162" s="11"/>
      <c r="B162" s="11"/>
      <c r="C162" s="11"/>
      <c r="D162" s="11"/>
      <c r="E162" s="11"/>
      <c r="F162" s="237"/>
      <c r="G162" s="11"/>
      <c r="H162" s="11"/>
      <c r="I162" s="143"/>
      <c r="J162" s="11"/>
      <c r="K162" s="11"/>
      <c r="L162" s="11"/>
      <c r="M162" s="11"/>
      <c r="N162" s="11"/>
      <c r="O162" s="194"/>
      <c r="P162" s="194"/>
      <c r="Q162" s="194"/>
      <c r="R162" s="194"/>
      <c r="S162" s="194"/>
      <c r="T162" s="194"/>
      <c r="U162" s="239"/>
      <c r="V162" s="240"/>
      <c r="W162" s="240"/>
      <c r="X162" s="240"/>
      <c r="Y162" s="240"/>
      <c r="Z162" s="240"/>
      <c r="AA162" s="240"/>
      <c r="AB162" s="240"/>
      <c r="AC162" s="240"/>
      <c r="AD162" s="240"/>
      <c r="AE162" s="240"/>
      <c r="AF162" s="240"/>
      <c r="AG162" s="240"/>
      <c r="AH162" s="240"/>
      <c r="AI162" s="240"/>
      <c r="AJ162" s="240"/>
      <c r="AK162" s="240"/>
      <c r="AL162" s="143"/>
      <c r="AM162" s="143"/>
      <c r="AN162" s="143"/>
      <c r="AO162" s="143"/>
      <c r="AP162" s="143"/>
      <c r="AQ162" s="143"/>
      <c r="AR162" s="143"/>
      <c r="AS162" s="143"/>
      <c r="AT162" s="143"/>
      <c r="AU162" s="143"/>
      <c r="AV162" s="143"/>
      <c r="AW162" s="143"/>
      <c r="AX162" s="143"/>
      <c r="AY162" s="143"/>
      <c r="AZ162" s="143"/>
      <c r="BA162" s="11"/>
      <c r="BB162" s="11"/>
      <c r="BC162" s="11"/>
      <c r="BD162" s="11"/>
      <c r="BE162" s="11"/>
      <c r="BF162" s="11"/>
      <c r="BG162" s="11"/>
      <c r="BH162" s="11"/>
      <c r="BI162" s="11"/>
      <c r="BJ162" s="11"/>
    </row>
    <row r="163" spans="1:62" ht="93" customHeight="1" x14ac:dyDescent="0.3">
      <c r="A163" s="11"/>
      <c r="B163" s="11"/>
      <c r="C163" s="11"/>
      <c r="D163" s="11"/>
      <c r="E163" s="11"/>
      <c r="F163" s="237"/>
      <c r="G163" s="11"/>
      <c r="H163" s="11"/>
      <c r="I163" s="143"/>
      <c r="J163" s="11"/>
      <c r="K163" s="11"/>
      <c r="L163" s="11"/>
      <c r="M163" s="11"/>
      <c r="N163" s="11"/>
      <c r="O163" s="194"/>
      <c r="P163" s="194"/>
      <c r="Q163" s="194"/>
      <c r="R163" s="194"/>
      <c r="S163" s="194"/>
      <c r="T163" s="194"/>
      <c r="U163" s="239"/>
      <c r="V163" s="240"/>
      <c r="W163" s="240"/>
      <c r="X163" s="240"/>
      <c r="Y163" s="240"/>
      <c r="Z163" s="240"/>
      <c r="AA163" s="240"/>
      <c r="AB163" s="240"/>
      <c r="AC163" s="240"/>
      <c r="AD163" s="240"/>
      <c r="AE163" s="240"/>
      <c r="AF163" s="240"/>
      <c r="AG163" s="240"/>
      <c r="AH163" s="240"/>
      <c r="AI163" s="240"/>
      <c r="AJ163" s="240"/>
      <c r="AK163" s="240"/>
      <c r="AL163" s="143"/>
      <c r="AM163" s="143"/>
      <c r="AN163" s="143"/>
      <c r="AO163" s="143"/>
      <c r="AP163" s="143"/>
      <c r="AQ163" s="143"/>
      <c r="AR163" s="143"/>
      <c r="AS163" s="143"/>
      <c r="AT163" s="143"/>
      <c r="AU163" s="143"/>
      <c r="AV163" s="143"/>
      <c r="AW163" s="143"/>
      <c r="AX163" s="143"/>
      <c r="AY163" s="143"/>
      <c r="AZ163" s="143"/>
      <c r="BA163" s="11"/>
      <c r="BB163" s="11"/>
      <c r="BC163" s="11"/>
      <c r="BD163" s="11"/>
      <c r="BE163" s="11"/>
      <c r="BF163" s="11"/>
      <c r="BG163" s="11"/>
      <c r="BH163" s="11"/>
      <c r="BI163" s="11"/>
      <c r="BJ163" s="11"/>
    </row>
    <row r="164" spans="1:62" ht="93" customHeight="1" x14ac:dyDescent="0.3">
      <c r="A164" s="11"/>
      <c r="B164" s="11"/>
      <c r="C164" s="11"/>
      <c r="D164" s="11"/>
      <c r="E164" s="11"/>
      <c r="F164" s="237"/>
      <c r="G164" s="11"/>
      <c r="H164" s="11"/>
      <c r="I164" s="143"/>
      <c r="J164" s="11"/>
      <c r="K164" s="11"/>
      <c r="L164" s="11"/>
      <c r="M164" s="11"/>
      <c r="N164" s="11"/>
      <c r="O164" s="194"/>
      <c r="P164" s="194"/>
      <c r="Q164" s="194"/>
      <c r="R164" s="194"/>
      <c r="S164" s="194"/>
      <c r="T164" s="194"/>
      <c r="U164" s="239"/>
      <c r="V164" s="240"/>
      <c r="W164" s="240"/>
      <c r="X164" s="240"/>
      <c r="Y164" s="240"/>
      <c r="Z164" s="240"/>
      <c r="AA164" s="240"/>
      <c r="AB164" s="240"/>
      <c r="AC164" s="240"/>
      <c r="AD164" s="240"/>
      <c r="AE164" s="240"/>
      <c r="AF164" s="240"/>
      <c r="AG164" s="240"/>
      <c r="AH164" s="240"/>
      <c r="AI164" s="240"/>
      <c r="AJ164" s="240"/>
      <c r="AK164" s="240"/>
      <c r="AL164" s="143"/>
      <c r="AM164" s="143"/>
      <c r="AN164" s="143"/>
      <c r="AO164" s="143"/>
      <c r="AP164" s="143"/>
      <c r="AQ164" s="143"/>
      <c r="AR164" s="143"/>
      <c r="AS164" s="143"/>
      <c r="AT164" s="143"/>
      <c r="AU164" s="143"/>
      <c r="AV164" s="143"/>
      <c r="AW164" s="143"/>
      <c r="AX164" s="143"/>
      <c r="AY164" s="143"/>
      <c r="AZ164" s="143"/>
      <c r="BA164" s="11"/>
      <c r="BB164" s="11"/>
      <c r="BC164" s="11"/>
      <c r="BD164" s="11"/>
      <c r="BE164" s="11"/>
      <c r="BF164" s="11"/>
      <c r="BG164" s="11"/>
      <c r="BH164" s="11"/>
      <c r="BI164" s="11"/>
      <c r="BJ164" s="11"/>
    </row>
    <row r="165" spans="1:62" ht="93" customHeight="1" x14ac:dyDescent="0.3">
      <c r="A165" s="11"/>
      <c r="B165" s="11"/>
      <c r="C165" s="11"/>
      <c r="D165" s="11"/>
      <c r="E165" s="11"/>
      <c r="F165" s="237"/>
      <c r="G165" s="11"/>
      <c r="H165" s="11"/>
      <c r="I165" s="143"/>
      <c r="J165" s="11"/>
      <c r="K165" s="11"/>
      <c r="L165" s="11"/>
      <c r="M165" s="11"/>
      <c r="N165" s="11"/>
      <c r="O165" s="194"/>
      <c r="P165" s="194"/>
      <c r="Q165" s="194"/>
      <c r="R165" s="194"/>
      <c r="S165" s="194"/>
      <c r="T165" s="194"/>
      <c r="U165" s="239"/>
      <c r="V165" s="240"/>
      <c r="W165" s="240"/>
      <c r="X165" s="240"/>
      <c r="Y165" s="240"/>
      <c r="Z165" s="240"/>
      <c r="AA165" s="240"/>
      <c r="AB165" s="240"/>
      <c r="AC165" s="240"/>
      <c r="AD165" s="240"/>
      <c r="AE165" s="240"/>
      <c r="AF165" s="240"/>
      <c r="AG165" s="240"/>
      <c r="AH165" s="240"/>
      <c r="AI165" s="240"/>
      <c r="AJ165" s="240"/>
      <c r="AK165" s="240"/>
      <c r="AL165" s="143"/>
      <c r="AM165" s="143"/>
      <c r="AN165" s="143"/>
      <c r="AO165" s="143"/>
      <c r="AP165" s="143"/>
      <c r="AQ165" s="143"/>
      <c r="AR165" s="143"/>
      <c r="AS165" s="143"/>
      <c r="AT165" s="143"/>
      <c r="AU165" s="143"/>
      <c r="AV165" s="143"/>
      <c r="AW165" s="143"/>
      <c r="AX165" s="143"/>
      <c r="AY165" s="143"/>
      <c r="AZ165" s="143"/>
      <c r="BA165" s="11"/>
      <c r="BB165" s="11"/>
      <c r="BC165" s="11"/>
      <c r="BD165" s="11"/>
      <c r="BE165" s="11"/>
      <c r="BF165" s="11"/>
      <c r="BG165" s="11"/>
      <c r="BH165" s="11"/>
      <c r="BI165" s="11"/>
      <c r="BJ165" s="11"/>
    </row>
    <row r="166" spans="1:62" ht="93" customHeight="1" x14ac:dyDescent="0.3">
      <c r="A166" s="11"/>
      <c r="B166" s="11"/>
      <c r="C166" s="11"/>
      <c r="D166" s="11"/>
      <c r="E166" s="11"/>
      <c r="F166" s="237"/>
      <c r="G166" s="11"/>
      <c r="H166" s="11"/>
      <c r="I166" s="143"/>
      <c r="J166" s="11"/>
      <c r="K166" s="11"/>
      <c r="L166" s="11"/>
      <c r="M166" s="11"/>
      <c r="N166" s="11"/>
      <c r="O166" s="194"/>
      <c r="P166" s="194"/>
      <c r="Q166" s="194"/>
      <c r="R166" s="194"/>
      <c r="S166" s="194"/>
      <c r="T166" s="194"/>
      <c r="U166" s="239"/>
      <c r="V166" s="240"/>
      <c r="W166" s="240"/>
      <c r="X166" s="240"/>
      <c r="Y166" s="240"/>
      <c r="Z166" s="240"/>
      <c r="AA166" s="240"/>
      <c r="AB166" s="240"/>
      <c r="AC166" s="240"/>
      <c r="AD166" s="240"/>
      <c r="AE166" s="240"/>
      <c r="AF166" s="240"/>
      <c r="AG166" s="240"/>
      <c r="AH166" s="240"/>
      <c r="AI166" s="240"/>
      <c r="AJ166" s="240"/>
      <c r="AK166" s="240"/>
      <c r="AL166" s="143"/>
      <c r="AM166" s="143"/>
      <c r="AN166" s="143"/>
      <c r="AO166" s="143"/>
      <c r="AP166" s="143"/>
      <c r="AQ166" s="143"/>
      <c r="AR166" s="143"/>
      <c r="AS166" s="143"/>
      <c r="AT166" s="143"/>
      <c r="AU166" s="143"/>
      <c r="AV166" s="143"/>
      <c r="AW166" s="143"/>
      <c r="AX166" s="143"/>
      <c r="AY166" s="143"/>
      <c r="AZ166" s="143"/>
      <c r="BA166" s="11"/>
      <c r="BB166" s="11"/>
      <c r="BC166" s="11"/>
      <c r="BD166" s="11"/>
      <c r="BE166" s="11"/>
      <c r="BF166" s="11"/>
      <c r="BG166" s="11"/>
      <c r="BH166" s="11"/>
      <c r="BI166" s="11"/>
      <c r="BJ166" s="11"/>
    </row>
    <row r="167" spans="1:62" ht="93" customHeight="1" x14ac:dyDescent="0.3">
      <c r="A167" s="11"/>
      <c r="B167" s="11"/>
      <c r="C167" s="11"/>
      <c r="D167" s="11"/>
      <c r="E167" s="11"/>
      <c r="F167" s="237"/>
      <c r="G167" s="11"/>
      <c r="H167" s="11"/>
      <c r="I167" s="143"/>
      <c r="J167" s="11"/>
      <c r="K167" s="11"/>
      <c r="L167" s="11"/>
      <c r="M167" s="11"/>
      <c r="N167" s="11"/>
      <c r="O167" s="194"/>
      <c r="P167" s="194"/>
      <c r="Q167" s="194"/>
      <c r="R167" s="194"/>
      <c r="S167" s="194"/>
      <c r="T167" s="194"/>
      <c r="U167" s="239"/>
      <c r="V167" s="240"/>
      <c r="W167" s="240"/>
      <c r="X167" s="240"/>
      <c r="Y167" s="240"/>
      <c r="Z167" s="240"/>
      <c r="AA167" s="240"/>
      <c r="AB167" s="240"/>
      <c r="AC167" s="240"/>
      <c r="AD167" s="240"/>
      <c r="AE167" s="240"/>
      <c r="AF167" s="240"/>
      <c r="AG167" s="240"/>
      <c r="AH167" s="240"/>
      <c r="AI167" s="240"/>
      <c r="AJ167" s="240"/>
      <c r="AK167" s="240"/>
      <c r="AL167" s="143"/>
      <c r="AM167" s="143"/>
      <c r="AN167" s="143"/>
      <c r="AO167" s="143"/>
      <c r="AP167" s="143"/>
      <c r="AQ167" s="143"/>
      <c r="AR167" s="143"/>
      <c r="AS167" s="143"/>
      <c r="AT167" s="143"/>
      <c r="AU167" s="143"/>
      <c r="AV167" s="143"/>
      <c r="AW167" s="143"/>
      <c r="AX167" s="143"/>
      <c r="AY167" s="143"/>
      <c r="AZ167" s="143"/>
      <c r="BA167" s="11"/>
      <c r="BB167" s="11"/>
      <c r="BC167" s="11"/>
      <c r="BD167" s="11"/>
      <c r="BE167" s="11"/>
      <c r="BF167" s="11"/>
      <c r="BG167" s="11"/>
      <c r="BH167" s="11"/>
      <c r="BI167" s="11"/>
      <c r="BJ167" s="11"/>
    </row>
    <row r="168" spans="1:62" ht="93" customHeight="1" x14ac:dyDescent="0.3">
      <c r="A168" s="11"/>
      <c r="B168" s="11"/>
      <c r="C168" s="11"/>
      <c r="D168" s="11"/>
      <c r="E168" s="11"/>
      <c r="F168" s="237"/>
      <c r="G168" s="11"/>
      <c r="H168" s="11"/>
      <c r="I168" s="143"/>
      <c r="J168" s="11"/>
      <c r="K168" s="11"/>
      <c r="L168" s="11"/>
      <c r="M168" s="11"/>
      <c r="N168" s="11"/>
      <c r="O168" s="194"/>
      <c r="P168" s="194"/>
      <c r="Q168" s="194"/>
      <c r="R168" s="194"/>
      <c r="S168" s="194"/>
      <c r="T168" s="194"/>
      <c r="U168" s="239"/>
      <c r="V168" s="240"/>
      <c r="W168" s="240"/>
      <c r="X168" s="240"/>
      <c r="Y168" s="240"/>
      <c r="Z168" s="240"/>
      <c r="AA168" s="240"/>
      <c r="AB168" s="240"/>
      <c r="AC168" s="240"/>
      <c r="AD168" s="240"/>
      <c r="AE168" s="240"/>
      <c r="AF168" s="240"/>
      <c r="AG168" s="240"/>
      <c r="AH168" s="240"/>
      <c r="AI168" s="240"/>
      <c r="AJ168" s="240"/>
      <c r="AK168" s="240"/>
      <c r="AL168" s="143"/>
      <c r="AM168" s="143"/>
      <c r="AN168" s="143"/>
      <c r="AO168" s="143"/>
      <c r="AP168" s="143"/>
      <c r="AQ168" s="143"/>
      <c r="AR168" s="143"/>
      <c r="AS168" s="143"/>
      <c r="AT168" s="143"/>
      <c r="AU168" s="143"/>
      <c r="AV168" s="143"/>
      <c r="AW168" s="143"/>
      <c r="AX168" s="143"/>
      <c r="AY168" s="143"/>
      <c r="AZ168" s="143"/>
      <c r="BA168" s="11"/>
      <c r="BB168" s="11"/>
      <c r="BC168" s="11"/>
      <c r="BD168" s="11"/>
      <c r="BE168" s="11"/>
      <c r="BF168" s="11"/>
      <c r="BG168" s="11"/>
      <c r="BH168" s="11"/>
      <c r="BI168" s="11"/>
      <c r="BJ168" s="11"/>
    </row>
    <row r="169" spans="1:62" ht="93" customHeight="1" x14ac:dyDescent="0.3">
      <c r="A169" s="11"/>
      <c r="B169" s="11"/>
      <c r="C169" s="11"/>
      <c r="D169" s="11"/>
      <c r="E169" s="11"/>
      <c r="F169" s="237"/>
      <c r="G169" s="11"/>
      <c r="H169" s="11"/>
      <c r="I169" s="143"/>
      <c r="J169" s="11"/>
      <c r="K169" s="11"/>
      <c r="L169" s="11"/>
      <c r="M169" s="11"/>
      <c r="N169" s="11"/>
      <c r="O169" s="194"/>
      <c r="P169" s="194"/>
      <c r="Q169" s="194"/>
      <c r="R169" s="194"/>
      <c r="S169" s="194"/>
      <c r="T169" s="194"/>
      <c r="U169" s="239"/>
      <c r="V169" s="240"/>
      <c r="W169" s="240"/>
      <c r="X169" s="240"/>
      <c r="Y169" s="240"/>
      <c r="Z169" s="240"/>
      <c r="AA169" s="240"/>
      <c r="AB169" s="240"/>
      <c r="AC169" s="240"/>
      <c r="AD169" s="240"/>
      <c r="AE169" s="240"/>
      <c r="AF169" s="240"/>
      <c r="AG169" s="240"/>
      <c r="AH169" s="240"/>
      <c r="AI169" s="240"/>
      <c r="AJ169" s="240"/>
      <c r="AK169" s="240"/>
      <c r="AL169" s="143"/>
      <c r="AM169" s="143"/>
      <c r="AN169" s="143"/>
      <c r="AO169" s="143"/>
      <c r="AP169" s="143"/>
      <c r="AQ169" s="143"/>
      <c r="AR169" s="143"/>
      <c r="AS169" s="143"/>
      <c r="AT169" s="143"/>
      <c r="AU169" s="143"/>
      <c r="AV169" s="143"/>
      <c r="AW169" s="143"/>
      <c r="AX169" s="143"/>
      <c r="AY169" s="143"/>
      <c r="AZ169" s="143"/>
      <c r="BA169" s="11"/>
      <c r="BB169" s="11"/>
      <c r="BC169" s="11"/>
      <c r="BD169" s="11"/>
      <c r="BE169" s="11"/>
      <c r="BF169" s="11"/>
      <c r="BG169" s="11"/>
      <c r="BH169" s="11"/>
      <c r="BI169" s="11"/>
      <c r="BJ169" s="11"/>
    </row>
    <row r="170" spans="1:62" ht="93" customHeight="1" x14ac:dyDescent="0.3">
      <c r="A170" s="11"/>
      <c r="B170" s="11"/>
      <c r="C170" s="11"/>
      <c r="D170" s="11"/>
      <c r="E170" s="11"/>
      <c r="F170" s="237"/>
      <c r="G170" s="11"/>
      <c r="H170" s="11"/>
      <c r="I170" s="143"/>
      <c r="J170" s="11"/>
      <c r="K170" s="11"/>
      <c r="L170" s="11"/>
      <c r="M170" s="11"/>
      <c r="N170" s="11"/>
      <c r="O170" s="194"/>
      <c r="P170" s="194"/>
      <c r="Q170" s="194"/>
      <c r="R170" s="194"/>
      <c r="S170" s="194"/>
      <c r="T170" s="194"/>
      <c r="U170" s="239"/>
      <c r="V170" s="240"/>
      <c r="W170" s="240"/>
      <c r="X170" s="240"/>
      <c r="Y170" s="240"/>
      <c r="Z170" s="240"/>
      <c r="AA170" s="240"/>
      <c r="AB170" s="240"/>
      <c r="AC170" s="240"/>
      <c r="AD170" s="240"/>
      <c r="AE170" s="240"/>
      <c r="AF170" s="240"/>
      <c r="AG170" s="240"/>
      <c r="AH170" s="240"/>
      <c r="AI170" s="240"/>
      <c r="AJ170" s="240"/>
      <c r="AK170" s="240"/>
      <c r="AL170" s="143"/>
      <c r="AM170" s="143"/>
      <c r="AN170" s="143"/>
      <c r="AO170" s="143"/>
      <c r="AP170" s="143"/>
      <c r="AQ170" s="143"/>
      <c r="AR170" s="143"/>
      <c r="AS170" s="143"/>
      <c r="AT170" s="143"/>
      <c r="AU170" s="143"/>
      <c r="AV170" s="143"/>
      <c r="AW170" s="143"/>
      <c r="AX170" s="143"/>
      <c r="AY170" s="143"/>
      <c r="AZ170" s="143"/>
      <c r="BA170" s="11"/>
      <c r="BB170" s="11"/>
      <c r="BC170" s="11"/>
      <c r="BD170" s="11"/>
      <c r="BE170" s="11"/>
      <c r="BF170" s="11"/>
      <c r="BG170" s="11"/>
      <c r="BH170" s="11"/>
      <c r="BI170" s="11"/>
      <c r="BJ170" s="11"/>
    </row>
    <row r="171" spans="1:62" ht="93" customHeight="1" x14ac:dyDescent="0.3">
      <c r="A171" s="11"/>
      <c r="B171" s="11"/>
      <c r="C171" s="11"/>
      <c r="D171" s="11"/>
      <c r="E171" s="11"/>
      <c r="F171" s="237"/>
      <c r="G171" s="11"/>
      <c r="H171" s="11"/>
      <c r="I171" s="143"/>
      <c r="J171" s="11"/>
      <c r="K171" s="11"/>
      <c r="L171" s="11"/>
      <c r="M171" s="11"/>
      <c r="N171" s="11"/>
      <c r="O171" s="194"/>
      <c r="P171" s="194"/>
      <c r="Q171" s="194"/>
      <c r="R171" s="194"/>
      <c r="S171" s="194"/>
      <c r="T171" s="194"/>
      <c r="U171" s="239"/>
      <c r="V171" s="240"/>
      <c r="W171" s="240"/>
      <c r="X171" s="240"/>
      <c r="Y171" s="240"/>
      <c r="Z171" s="240"/>
      <c r="AA171" s="240"/>
      <c r="AB171" s="240"/>
      <c r="AC171" s="240"/>
      <c r="AD171" s="240"/>
      <c r="AE171" s="240"/>
      <c r="AF171" s="240"/>
      <c r="AG171" s="240"/>
      <c r="AH171" s="240"/>
      <c r="AI171" s="240"/>
      <c r="AJ171" s="240"/>
      <c r="AK171" s="240"/>
      <c r="AL171" s="143"/>
      <c r="AM171" s="143"/>
      <c r="AN171" s="143"/>
      <c r="AO171" s="143"/>
      <c r="AP171" s="143"/>
      <c r="AQ171" s="143"/>
      <c r="AR171" s="143"/>
      <c r="AS171" s="143"/>
      <c r="AT171" s="143"/>
      <c r="AU171" s="143"/>
      <c r="AV171" s="143"/>
      <c r="AW171" s="143"/>
      <c r="AX171" s="143"/>
      <c r="AY171" s="143"/>
      <c r="AZ171" s="143"/>
      <c r="BA171" s="11"/>
      <c r="BB171" s="11"/>
      <c r="BC171" s="11"/>
      <c r="BD171" s="11"/>
      <c r="BE171" s="11"/>
      <c r="BF171" s="11"/>
      <c r="BG171" s="11"/>
      <c r="BH171" s="11"/>
      <c r="BI171" s="11"/>
      <c r="BJ171" s="11"/>
    </row>
    <row r="172" spans="1:62" ht="93" customHeight="1" x14ac:dyDescent="0.3">
      <c r="A172" s="11"/>
      <c r="B172" s="11"/>
      <c r="C172" s="11"/>
      <c r="D172" s="11"/>
      <c r="E172" s="11"/>
      <c r="F172" s="237"/>
      <c r="G172" s="11"/>
      <c r="H172" s="11"/>
      <c r="I172" s="143"/>
      <c r="J172" s="11"/>
      <c r="K172" s="11"/>
      <c r="L172" s="11"/>
      <c r="M172" s="11"/>
      <c r="N172" s="11"/>
      <c r="O172" s="194"/>
      <c r="P172" s="194"/>
      <c r="Q172" s="194"/>
      <c r="R172" s="194"/>
      <c r="S172" s="194"/>
      <c r="T172" s="194"/>
      <c r="U172" s="239"/>
      <c r="V172" s="240"/>
      <c r="W172" s="240"/>
      <c r="X172" s="240"/>
      <c r="Y172" s="240"/>
      <c r="Z172" s="240"/>
      <c r="AA172" s="240"/>
      <c r="AB172" s="240"/>
      <c r="AC172" s="240"/>
      <c r="AD172" s="240"/>
      <c r="AE172" s="240"/>
      <c r="AF172" s="240"/>
      <c r="AG172" s="240"/>
      <c r="AH172" s="240"/>
      <c r="AI172" s="240"/>
      <c r="AJ172" s="240"/>
      <c r="AK172" s="240"/>
      <c r="AL172" s="143"/>
      <c r="AM172" s="143"/>
      <c r="AN172" s="143"/>
      <c r="AO172" s="143"/>
      <c r="AP172" s="143"/>
      <c r="AQ172" s="143"/>
      <c r="AR172" s="143"/>
      <c r="AS172" s="143"/>
      <c r="AT172" s="143"/>
      <c r="AU172" s="143"/>
      <c r="AV172" s="143"/>
      <c r="AW172" s="143"/>
      <c r="AX172" s="143"/>
      <c r="AY172" s="143"/>
      <c r="AZ172" s="143"/>
      <c r="BA172" s="11"/>
      <c r="BB172" s="11"/>
      <c r="BC172" s="11"/>
      <c r="BD172" s="11"/>
      <c r="BE172" s="11"/>
      <c r="BF172" s="11"/>
      <c r="BG172" s="11"/>
      <c r="BH172" s="11"/>
      <c r="BI172" s="11"/>
      <c r="BJ172" s="11"/>
    </row>
    <row r="173" spans="1:62" ht="93" customHeight="1" x14ac:dyDescent="0.3">
      <c r="A173" s="11"/>
      <c r="B173" s="11"/>
      <c r="C173" s="11"/>
      <c r="D173" s="11"/>
      <c r="E173" s="11"/>
      <c r="F173" s="237"/>
      <c r="G173" s="11"/>
      <c r="H173" s="11"/>
      <c r="I173" s="143"/>
      <c r="J173" s="11"/>
      <c r="K173" s="11"/>
      <c r="L173" s="11"/>
      <c r="M173" s="11"/>
      <c r="N173" s="11"/>
      <c r="O173" s="194"/>
      <c r="P173" s="194"/>
      <c r="Q173" s="194"/>
      <c r="R173" s="194"/>
      <c r="S173" s="194"/>
      <c r="T173" s="194"/>
      <c r="U173" s="239"/>
      <c r="V173" s="240"/>
      <c r="W173" s="240"/>
      <c r="X173" s="240"/>
      <c r="Y173" s="240"/>
      <c r="Z173" s="240"/>
      <c r="AA173" s="240"/>
      <c r="AB173" s="240"/>
      <c r="AC173" s="240"/>
      <c r="AD173" s="240"/>
      <c r="AE173" s="240"/>
      <c r="AF173" s="240"/>
      <c r="AG173" s="240"/>
      <c r="AH173" s="240"/>
      <c r="AI173" s="240"/>
      <c r="AJ173" s="240"/>
      <c r="AK173" s="240"/>
      <c r="AL173" s="143"/>
      <c r="AM173" s="143"/>
      <c r="AN173" s="143"/>
      <c r="AO173" s="143"/>
      <c r="AP173" s="143"/>
      <c r="AQ173" s="143"/>
      <c r="AR173" s="143"/>
      <c r="AS173" s="143"/>
      <c r="AT173" s="143"/>
      <c r="AU173" s="143"/>
      <c r="AV173" s="143"/>
      <c r="AW173" s="143"/>
      <c r="AX173" s="143"/>
      <c r="AY173" s="143"/>
      <c r="AZ173" s="143"/>
      <c r="BA173" s="11"/>
      <c r="BB173" s="11"/>
      <c r="BC173" s="11"/>
      <c r="BD173" s="11"/>
      <c r="BE173" s="11"/>
      <c r="BF173" s="11"/>
      <c r="BG173" s="11"/>
      <c r="BH173" s="11"/>
      <c r="BI173" s="11"/>
      <c r="BJ173" s="11"/>
    </row>
    <row r="174" spans="1:62" ht="93" customHeight="1" x14ac:dyDescent="0.3">
      <c r="A174" s="11"/>
      <c r="B174" s="11"/>
      <c r="C174" s="11"/>
      <c r="D174" s="11"/>
      <c r="E174" s="11"/>
      <c r="F174" s="237"/>
      <c r="G174" s="11"/>
      <c r="H174" s="11"/>
      <c r="I174" s="143"/>
      <c r="J174" s="11"/>
      <c r="K174" s="11"/>
      <c r="L174" s="11"/>
      <c r="M174" s="11"/>
      <c r="N174" s="11"/>
      <c r="O174" s="194"/>
      <c r="P174" s="194"/>
      <c r="Q174" s="194"/>
      <c r="R174" s="194"/>
      <c r="S174" s="194"/>
      <c r="T174" s="194"/>
      <c r="U174" s="239"/>
      <c r="V174" s="240"/>
      <c r="W174" s="240"/>
      <c r="X174" s="240"/>
      <c r="Y174" s="240"/>
      <c r="Z174" s="240"/>
      <c r="AA174" s="240"/>
      <c r="AB174" s="240"/>
      <c r="AC174" s="240"/>
      <c r="AD174" s="240"/>
      <c r="AE174" s="240"/>
      <c r="AF174" s="240"/>
      <c r="AG174" s="240"/>
      <c r="AH174" s="240"/>
      <c r="AI174" s="240"/>
      <c r="AJ174" s="240"/>
      <c r="AK174" s="240"/>
      <c r="AL174" s="143"/>
      <c r="AM174" s="143"/>
      <c r="AN174" s="143"/>
      <c r="AO174" s="143"/>
      <c r="AP174" s="143"/>
      <c r="AQ174" s="143"/>
      <c r="AR174" s="143"/>
      <c r="AS174" s="143"/>
      <c r="AT174" s="143"/>
      <c r="AU174" s="143"/>
      <c r="AV174" s="143"/>
      <c r="AW174" s="143"/>
      <c r="AX174" s="143"/>
      <c r="AY174" s="143"/>
      <c r="AZ174" s="143"/>
      <c r="BA174" s="11"/>
      <c r="BB174" s="11"/>
      <c r="BC174" s="11"/>
      <c r="BD174" s="11"/>
      <c r="BE174" s="11"/>
      <c r="BF174" s="11"/>
      <c r="BG174" s="11"/>
      <c r="BH174" s="11"/>
      <c r="BI174" s="11"/>
      <c r="BJ174" s="11"/>
    </row>
    <row r="175" spans="1:62" ht="93" customHeight="1" x14ac:dyDescent="0.3">
      <c r="A175" s="11"/>
      <c r="B175" s="11"/>
      <c r="C175" s="11"/>
      <c r="D175" s="11"/>
      <c r="E175" s="11"/>
      <c r="F175" s="237"/>
      <c r="G175" s="11"/>
      <c r="H175" s="11"/>
      <c r="I175" s="143"/>
      <c r="J175" s="11"/>
      <c r="K175" s="11"/>
      <c r="L175" s="11"/>
      <c r="M175" s="11"/>
      <c r="N175" s="11"/>
      <c r="O175" s="194"/>
      <c r="P175" s="194"/>
      <c r="Q175" s="194"/>
      <c r="R175" s="194"/>
      <c r="S175" s="194"/>
      <c r="T175" s="194"/>
      <c r="U175" s="239"/>
      <c r="V175" s="240"/>
      <c r="W175" s="240"/>
      <c r="X175" s="240"/>
      <c r="Y175" s="240"/>
      <c r="Z175" s="240"/>
      <c r="AA175" s="240"/>
      <c r="AB175" s="240"/>
      <c r="AC175" s="240"/>
      <c r="AD175" s="240"/>
      <c r="AE175" s="240"/>
      <c r="AF175" s="240"/>
      <c r="AG175" s="240"/>
      <c r="AH175" s="240"/>
      <c r="AI175" s="240"/>
      <c r="AJ175" s="240"/>
      <c r="AK175" s="240"/>
      <c r="AL175" s="143"/>
      <c r="AM175" s="143"/>
      <c r="AN175" s="143"/>
      <c r="AO175" s="143"/>
      <c r="AP175" s="143"/>
      <c r="AQ175" s="143"/>
      <c r="AR175" s="143"/>
      <c r="AS175" s="143"/>
      <c r="AT175" s="143"/>
      <c r="AU175" s="143"/>
      <c r="AV175" s="143"/>
      <c r="AW175" s="143"/>
      <c r="AX175" s="143"/>
      <c r="AY175" s="143"/>
      <c r="AZ175" s="143"/>
      <c r="BA175" s="11"/>
      <c r="BB175" s="11"/>
      <c r="BC175" s="11"/>
      <c r="BD175" s="11"/>
      <c r="BE175" s="11"/>
      <c r="BF175" s="11"/>
      <c r="BG175" s="11"/>
      <c r="BH175" s="11"/>
      <c r="BI175" s="11"/>
      <c r="BJ175" s="11"/>
    </row>
    <row r="176" spans="1:62" ht="93" customHeight="1" x14ac:dyDescent="0.3">
      <c r="A176" s="11"/>
      <c r="B176" s="11"/>
      <c r="C176" s="11"/>
      <c r="D176" s="11"/>
      <c r="E176" s="11"/>
      <c r="F176" s="237"/>
      <c r="G176" s="11"/>
      <c r="H176" s="11"/>
      <c r="I176" s="143"/>
      <c r="J176" s="11"/>
      <c r="K176" s="11"/>
      <c r="L176" s="11"/>
      <c r="M176" s="11"/>
      <c r="N176" s="11"/>
      <c r="O176" s="194"/>
      <c r="P176" s="194"/>
      <c r="Q176" s="194"/>
      <c r="R176" s="194"/>
      <c r="S176" s="194"/>
      <c r="T176" s="194"/>
      <c r="U176" s="239"/>
      <c r="V176" s="240"/>
      <c r="W176" s="240"/>
      <c r="X176" s="240"/>
      <c r="Y176" s="240"/>
      <c r="Z176" s="240"/>
      <c r="AA176" s="240"/>
      <c r="AB176" s="240"/>
      <c r="AC176" s="240"/>
      <c r="AD176" s="240"/>
      <c r="AE176" s="240"/>
      <c r="AF176" s="240"/>
      <c r="AG176" s="240"/>
      <c r="AH176" s="240"/>
      <c r="AI176" s="240"/>
      <c r="AJ176" s="240"/>
      <c r="AK176" s="240"/>
      <c r="AL176" s="143"/>
      <c r="AM176" s="143"/>
      <c r="AN176" s="143"/>
      <c r="AO176" s="143"/>
      <c r="AP176" s="143"/>
      <c r="AQ176" s="143"/>
      <c r="AR176" s="143"/>
      <c r="AS176" s="143"/>
      <c r="AT176" s="143"/>
      <c r="AU176" s="143"/>
      <c r="AV176" s="143"/>
      <c r="AW176" s="143"/>
      <c r="AX176" s="143"/>
      <c r="AY176" s="143"/>
      <c r="AZ176" s="143"/>
      <c r="BA176" s="11"/>
      <c r="BB176" s="11"/>
      <c r="BC176" s="11"/>
      <c r="BD176" s="11"/>
      <c r="BE176" s="11"/>
      <c r="BF176" s="11"/>
      <c r="BG176" s="11"/>
      <c r="BH176" s="11"/>
      <c r="BI176" s="11"/>
      <c r="BJ176" s="11"/>
    </row>
    <row r="177" spans="1:62" ht="93" customHeight="1" x14ac:dyDescent="0.3">
      <c r="A177" s="11"/>
      <c r="B177" s="11"/>
      <c r="C177" s="11"/>
      <c r="D177" s="11"/>
      <c r="E177" s="11"/>
      <c r="F177" s="237"/>
      <c r="G177" s="11"/>
      <c r="H177" s="11"/>
      <c r="I177" s="143"/>
      <c r="J177" s="11"/>
      <c r="K177" s="11"/>
      <c r="L177" s="11"/>
      <c r="M177" s="11"/>
      <c r="N177" s="11"/>
      <c r="O177" s="194"/>
      <c r="P177" s="194"/>
      <c r="Q177" s="194"/>
      <c r="R177" s="194"/>
      <c r="S177" s="194"/>
      <c r="T177" s="194"/>
      <c r="U177" s="239"/>
      <c r="V177" s="240"/>
      <c r="W177" s="240"/>
      <c r="X177" s="240"/>
      <c r="Y177" s="240"/>
      <c r="Z177" s="240"/>
      <c r="AA177" s="240"/>
      <c r="AB177" s="240"/>
      <c r="AC177" s="240"/>
      <c r="AD177" s="240"/>
      <c r="AE177" s="240"/>
      <c r="AF177" s="240"/>
      <c r="AG177" s="240"/>
      <c r="AH177" s="240"/>
      <c r="AI177" s="240"/>
      <c r="AJ177" s="240"/>
      <c r="AK177" s="240"/>
      <c r="AL177" s="143"/>
      <c r="AM177" s="143"/>
      <c r="AN177" s="143"/>
      <c r="AO177" s="143"/>
      <c r="AP177" s="143"/>
      <c r="AQ177" s="143"/>
      <c r="AR177" s="143"/>
      <c r="AS177" s="143"/>
      <c r="AT177" s="143"/>
      <c r="AU177" s="143"/>
      <c r="AV177" s="143"/>
      <c r="AW177" s="143"/>
      <c r="AX177" s="143"/>
      <c r="AY177" s="143"/>
      <c r="AZ177" s="143"/>
      <c r="BA177" s="11"/>
      <c r="BB177" s="11"/>
      <c r="BC177" s="11"/>
      <c r="BD177" s="11"/>
      <c r="BE177" s="11"/>
      <c r="BF177" s="11"/>
      <c r="BG177" s="11"/>
      <c r="BH177" s="11"/>
      <c r="BI177" s="11"/>
      <c r="BJ177" s="11"/>
    </row>
    <row r="178" spans="1:62" ht="93" customHeight="1" x14ac:dyDescent="0.3">
      <c r="A178" s="11"/>
      <c r="B178" s="11"/>
      <c r="C178" s="11"/>
      <c r="D178" s="11"/>
      <c r="E178" s="11"/>
      <c r="F178" s="237"/>
      <c r="G178" s="11"/>
      <c r="H178" s="11"/>
      <c r="I178" s="143"/>
      <c r="J178" s="11"/>
      <c r="K178" s="11"/>
      <c r="L178" s="11"/>
      <c r="M178" s="11"/>
      <c r="N178" s="11"/>
      <c r="O178" s="194"/>
      <c r="P178" s="194"/>
      <c r="Q178" s="194"/>
      <c r="R178" s="194"/>
      <c r="S178" s="194"/>
      <c r="T178" s="194"/>
      <c r="U178" s="239"/>
      <c r="V178" s="240"/>
      <c r="W178" s="240"/>
      <c r="X178" s="240"/>
      <c r="Y178" s="240"/>
      <c r="Z178" s="240"/>
      <c r="AA178" s="240"/>
      <c r="AB178" s="240"/>
      <c r="AC178" s="240"/>
      <c r="AD178" s="240"/>
      <c r="AE178" s="240"/>
      <c r="AF178" s="240"/>
      <c r="AG178" s="240"/>
      <c r="AH178" s="240"/>
      <c r="AI178" s="240"/>
      <c r="AJ178" s="240"/>
      <c r="AK178" s="240"/>
      <c r="AL178" s="143"/>
      <c r="AM178" s="143"/>
      <c r="AN178" s="143"/>
      <c r="AO178" s="143"/>
      <c r="AP178" s="143"/>
      <c r="AQ178" s="143"/>
      <c r="AR178" s="143"/>
      <c r="AS178" s="143"/>
      <c r="AT178" s="143"/>
      <c r="AU178" s="143"/>
      <c r="AV178" s="143"/>
      <c r="AW178" s="143"/>
      <c r="AX178" s="143"/>
      <c r="AY178" s="143"/>
      <c r="AZ178" s="143"/>
      <c r="BA178" s="11"/>
      <c r="BB178" s="11"/>
      <c r="BC178" s="11"/>
      <c r="BD178" s="11"/>
      <c r="BE178" s="11"/>
      <c r="BF178" s="11"/>
      <c r="BG178" s="11"/>
      <c r="BH178" s="11"/>
      <c r="BI178" s="11"/>
      <c r="BJ178" s="11"/>
    </row>
    <row r="179" spans="1:62" ht="93" customHeight="1" x14ac:dyDescent="0.3">
      <c r="A179" s="11"/>
      <c r="B179" s="11"/>
      <c r="C179" s="11"/>
      <c r="D179" s="11"/>
      <c r="E179" s="11"/>
      <c r="F179" s="237"/>
      <c r="G179" s="11"/>
      <c r="H179" s="11"/>
      <c r="I179" s="143"/>
      <c r="J179" s="11"/>
      <c r="K179" s="11"/>
      <c r="L179" s="11"/>
      <c r="M179" s="11"/>
      <c r="N179" s="11"/>
      <c r="O179" s="194"/>
      <c r="P179" s="194"/>
      <c r="Q179" s="194"/>
      <c r="R179" s="194"/>
      <c r="S179" s="194"/>
      <c r="T179" s="194"/>
      <c r="U179" s="239"/>
      <c r="V179" s="240"/>
      <c r="W179" s="240"/>
      <c r="X179" s="240"/>
      <c r="Y179" s="240"/>
      <c r="Z179" s="240"/>
      <c r="AA179" s="240"/>
      <c r="AB179" s="240"/>
      <c r="AC179" s="240"/>
      <c r="AD179" s="240"/>
      <c r="AE179" s="240"/>
      <c r="AF179" s="240"/>
      <c r="AG179" s="240"/>
      <c r="AH179" s="240"/>
      <c r="AI179" s="240"/>
      <c r="AJ179" s="240"/>
      <c r="AK179" s="240"/>
      <c r="AL179" s="143"/>
      <c r="AM179" s="143"/>
      <c r="AN179" s="143"/>
      <c r="AO179" s="143"/>
      <c r="AP179" s="143"/>
      <c r="AQ179" s="143"/>
      <c r="AR179" s="143"/>
      <c r="AS179" s="143"/>
      <c r="AT179" s="143"/>
      <c r="AU179" s="143"/>
      <c r="AV179" s="143"/>
      <c r="AW179" s="143"/>
      <c r="AX179" s="143"/>
      <c r="AY179" s="143"/>
      <c r="AZ179" s="143"/>
      <c r="BA179" s="11"/>
      <c r="BB179" s="11"/>
      <c r="BC179" s="11"/>
      <c r="BD179" s="11"/>
      <c r="BE179" s="11"/>
      <c r="BF179" s="11"/>
      <c r="BG179" s="11"/>
      <c r="BH179" s="11"/>
      <c r="BI179" s="11"/>
      <c r="BJ179" s="11"/>
    </row>
    <row r="180" spans="1:62" ht="93" customHeight="1" x14ac:dyDescent="0.3">
      <c r="A180" s="11"/>
      <c r="B180" s="11"/>
      <c r="C180" s="11"/>
      <c r="D180" s="11"/>
      <c r="E180" s="11"/>
      <c r="F180" s="237"/>
      <c r="G180" s="11"/>
      <c r="H180" s="11"/>
      <c r="I180" s="143"/>
      <c r="J180" s="11"/>
      <c r="K180" s="11"/>
      <c r="L180" s="11"/>
      <c r="M180" s="11"/>
      <c r="N180" s="11"/>
      <c r="O180" s="194"/>
      <c r="P180" s="194"/>
      <c r="Q180" s="194"/>
      <c r="R180" s="194"/>
      <c r="S180" s="194"/>
      <c r="T180" s="194"/>
      <c r="U180" s="239"/>
      <c r="V180" s="240"/>
      <c r="W180" s="240"/>
      <c r="X180" s="240"/>
      <c r="Y180" s="240"/>
      <c r="Z180" s="240"/>
      <c r="AA180" s="240"/>
      <c r="AB180" s="240"/>
      <c r="AC180" s="240"/>
      <c r="AD180" s="240"/>
      <c r="AE180" s="240"/>
      <c r="AF180" s="240"/>
      <c r="AG180" s="240"/>
      <c r="AH180" s="240"/>
      <c r="AI180" s="240"/>
      <c r="AJ180" s="240"/>
      <c r="AK180" s="240"/>
      <c r="AL180" s="143"/>
      <c r="AM180" s="143"/>
      <c r="AN180" s="143"/>
      <c r="AO180" s="143"/>
      <c r="AP180" s="143"/>
      <c r="AQ180" s="143"/>
      <c r="AR180" s="143"/>
      <c r="AS180" s="143"/>
      <c r="AT180" s="143"/>
      <c r="AU180" s="143"/>
      <c r="AV180" s="143"/>
      <c r="AW180" s="143"/>
      <c r="AX180" s="143"/>
      <c r="AY180" s="143"/>
      <c r="AZ180" s="143"/>
      <c r="BA180" s="11"/>
      <c r="BB180" s="11"/>
      <c r="BC180" s="11"/>
      <c r="BD180" s="11"/>
      <c r="BE180" s="11"/>
      <c r="BF180" s="11"/>
      <c r="BG180" s="11"/>
      <c r="BH180" s="11"/>
      <c r="BI180" s="11"/>
      <c r="BJ180" s="11"/>
    </row>
    <row r="181" spans="1:62" ht="93" customHeight="1" x14ac:dyDescent="0.3">
      <c r="A181" s="11"/>
      <c r="B181" s="11"/>
      <c r="C181" s="11"/>
      <c r="D181" s="11"/>
      <c r="E181" s="11"/>
      <c r="F181" s="237"/>
      <c r="G181" s="11"/>
      <c r="H181" s="11"/>
      <c r="I181" s="143"/>
      <c r="J181" s="11"/>
      <c r="K181" s="11"/>
      <c r="L181" s="11"/>
      <c r="M181" s="11"/>
      <c r="N181" s="11"/>
      <c r="O181" s="194"/>
      <c r="P181" s="194"/>
      <c r="Q181" s="194"/>
      <c r="R181" s="194"/>
      <c r="S181" s="194"/>
      <c r="T181" s="194"/>
      <c r="U181" s="239"/>
      <c r="V181" s="240"/>
      <c r="W181" s="240"/>
      <c r="X181" s="240"/>
      <c r="Y181" s="240"/>
      <c r="Z181" s="240"/>
      <c r="AA181" s="240"/>
      <c r="AB181" s="240"/>
      <c r="AC181" s="240"/>
      <c r="AD181" s="240"/>
      <c r="AE181" s="240"/>
      <c r="AF181" s="240"/>
      <c r="AG181" s="240"/>
      <c r="AH181" s="240"/>
      <c r="AI181" s="240"/>
      <c r="AJ181" s="240"/>
      <c r="AK181" s="240"/>
      <c r="AL181" s="143"/>
      <c r="AM181" s="143"/>
      <c r="AN181" s="143"/>
      <c r="AO181" s="143"/>
      <c r="AP181" s="143"/>
      <c r="AQ181" s="143"/>
      <c r="AR181" s="143"/>
      <c r="AS181" s="143"/>
      <c r="AT181" s="143"/>
      <c r="AU181" s="143"/>
      <c r="AV181" s="143"/>
      <c r="AW181" s="143"/>
      <c r="AX181" s="143"/>
      <c r="AY181" s="143"/>
      <c r="AZ181" s="143"/>
      <c r="BA181" s="11"/>
      <c r="BB181" s="11"/>
      <c r="BC181" s="11"/>
      <c r="BD181" s="11"/>
      <c r="BE181" s="11"/>
      <c r="BF181" s="11"/>
      <c r="BG181" s="11"/>
      <c r="BH181" s="11"/>
      <c r="BI181" s="11"/>
      <c r="BJ181" s="11"/>
    </row>
    <row r="182" spans="1:62" ht="93" customHeight="1" x14ac:dyDescent="0.3">
      <c r="A182" s="11"/>
      <c r="B182" s="11"/>
      <c r="C182" s="11"/>
      <c r="D182" s="11"/>
      <c r="E182" s="11"/>
      <c r="F182" s="237"/>
      <c r="G182" s="11"/>
      <c r="H182" s="11"/>
      <c r="I182" s="143"/>
      <c r="J182" s="11"/>
      <c r="K182" s="11"/>
      <c r="L182" s="11"/>
      <c r="M182" s="11"/>
      <c r="N182" s="11"/>
      <c r="O182" s="194"/>
      <c r="P182" s="194"/>
      <c r="Q182" s="194"/>
      <c r="R182" s="194"/>
      <c r="S182" s="194"/>
      <c r="T182" s="194"/>
      <c r="U182" s="239"/>
      <c r="V182" s="240"/>
      <c r="W182" s="240"/>
      <c r="X182" s="240"/>
      <c r="Y182" s="240"/>
      <c r="Z182" s="240"/>
      <c r="AA182" s="240"/>
      <c r="AB182" s="240"/>
      <c r="AC182" s="240"/>
      <c r="AD182" s="240"/>
      <c r="AE182" s="240"/>
      <c r="AF182" s="240"/>
      <c r="AG182" s="240"/>
      <c r="AH182" s="240"/>
      <c r="AI182" s="240"/>
      <c r="AJ182" s="240"/>
      <c r="AK182" s="240"/>
      <c r="AL182" s="143"/>
      <c r="AM182" s="143"/>
      <c r="AN182" s="143"/>
      <c r="AO182" s="143"/>
      <c r="AP182" s="143"/>
      <c r="AQ182" s="143"/>
      <c r="AR182" s="143"/>
      <c r="AS182" s="143"/>
      <c r="AT182" s="143"/>
      <c r="AU182" s="143"/>
      <c r="AV182" s="143"/>
      <c r="AW182" s="143"/>
      <c r="AX182" s="143"/>
      <c r="AY182" s="143"/>
      <c r="AZ182" s="143"/>
      <c r="BA182" s="11"/>
      <c r="BB182" s="11"/>
      <c r="BC182" s="11"/>
      <c r="BD182" s="11"/>
      <c r="BE182" s="11"/>
      <c r="BF182" s="11"/>
      <c r="BG182" s="11"/>
      <c r="BH182" s="11"/>
      <c r="BI182" s="11"/>
      <c r="BJ182" s="11"/>
    </row>
    <row r="183" spans="1:62" ht="93" customHeight="1" x14ac:dyDescent="0.3">
      <c r="A183" s="11"/>
      <c r="B183" s="11"/>
      <c r="C183" s="11"/>
      <c r="D183" s="11"/>
      <c r="E183" s="11"/>
      <c r="F183" s="237"/>
      <c r="G183" s="11"/>
      <c r="H183" s="11"/>
      <c r="I183" s="143"/>
      <c r="J183" s="11"/>
      <c r="K183" s="11"/>
      <c r="L183" s="11"/>
      <c r="M183" s="11"/>
      <c r="N183" s="11"/>
      <c r="O183" s="194"/>
      <c r="P183" s="194"/>
      <c r="Q183" s="194"/>
      <c r="R183" s="194"/>
      <c r="S183" s="194"/>
      <c r="T183" s="194"/>
      <c r="U183" s="239"/>
      <c r="V183" s="240"/>
      <c r="W183" s="240"/>
      <c r="X183" s="240"/>
      <c r="Y183" s="240"/>
      <c r="Z183" s="240"/>
      <c r="AA183" s="240"/>
      <c r="AB183" s="240"/>
      <c r="AC183" s="240"/>
      <c r="AD183" s="240"/>
      <c r="AE183" s="240"/>
      <c r="AF183" s="240"/>
      <c r="AG183" s="240"/>
      <c r="AH183" s="240"/>
      <c r="AI183" s="240"/>
      <c r="AJ183" s="240"/>
      <c r="AK183" s="240"/>
      <c r="AL183" s="143"/>
      <c r="AM183" s="143"/>
      <c r="AN183" s="143"/>
      <c r="AO183" s="143"/>
      <c r="AP183" s="143"/>
      <c r="AQ183" s="143"/>
      <c r="AR183" s="143"/>
      <c r="AS183" s="143"/>
      <c r="AT183" s="143"/>
      <c r="AU183" s="143"/>
      <c r="AV183" s="143"/>
      <c r="AW183" s="143"/>
      <c r="AX183" s="143"/>
      <c r="AY183" s="143"/>
      <c r="AZ183" s="143"/>
      <c r="BA183" s="11"/>
      <c r="BB183" s="11"/>
      <c r="BC183" s="11"/>
      <c r="BD183" s="11"/>
      <c r="BE183" s="11"/>
      <c r="BF183" s="11"/>
      <c r="BG183" s="11"/>
      <c r="BH183" s="11"/>
      <c r="BI183" s="11"/>
      <c r="BJ183" s="11"/>
    </row>
    <row r="184" spans="1:62" ht="93" customHeight="1" x14ac:dyDescent="0.3">
      <c r="A184" s="11"/>
      <c r="B184" s="11"/>
      <c r="C184" s="11"/>
      <c r="D184" s="11"/>
      <c r="E184" s="11"/>
      <c r="F184" s="237"/>
      <c r="G184" s="11"/>
      <c r="H184" s="11"/>
      <c r="I184" s="143"/>
      <c r="J184" s="11"/>
      <c r="K184" s="11"/>
      <c r="L184" s="11"/>
      <c r="M184" s="11"/>
      <c r="N184" s="11"/>
      <c r="O184" s="194"/>
      <c r="P184" s="194"/>
      <c r="Q184" s="194"/>
      <c r="R184" s="194"/>
      <c r="S184" s="194"/>
      <c r="T184" s="194"/>
      <c r="U184" s="239"/>
      <c r="V184" s="240"/>
      <c r="W184" s="240"/>
      <c r="X184" s="240"/>
      <c r="Y184" s="240"/>
      <c r="Z184" s="240"/>
      <c r="AA184" s="240"/>
      <c r="AB184" s="240"/>
      <c r="AC184" s="240"/>
      <c r="AD184" s="240"/>
      <c r="AE184" s="240"/>
      <c r="AF184" s="240"/>
      <c r="AG184" s="240"/>
      <c r="AH184" s="240"/>
      <c r="AI184" s="240"/>
      <c r="AJ184" s="240"/>
      <c r="AK184" s="240"/>
      <c r="AL184" s="143"/>
      <c r="AM184" s="143"/>
      <c r="AN184" s="143"/>
      <c r="AO184" s="143"/>
      <c r="AP184" s="143"/>
      <c r="AQ184" s="143"/>
      <c r="AR184" s="143"/>
      <c r="AS184" s="143"/>
      <c r="AT184" s="143"/>
      <c r="AU184" s="143"/>
      <c r="AV184" s="143"/>
      <c r="AW184" s="143"/>
      <c r="AX184" s="143"/>
      <c r="AY184" s="143"/>
      <c r="AZ184" s="143"/>
      <c r="BA184" s="11"/>
      <c r="BB184" s="11"/>
      <c r="BC184" s="11"/>
      <c r="BD184" s="11"/>
      <c r="BE184" s="11"/>
      <c r="BF184" s="11"/>
      <c r="BG184" s="11"/>
      <c r="BH184" s="11"/>
      <c r="BI184" s="11"/>
      <c r="BJ184" s="11"/>
    </row>
    <row r="185" spans="1:62" ht="93" customHeight="1" x14ac:dyDescent="0.3">
      <c r="A185" s="11"/>
      <c r="B185" s="11"/>
      <c r="C185" s="11"/>
      <c r="D185" s="11"/>
      <c r="E185" s="11"/>
      <c r="F185" s="237"/>
      <c r="G185" s="11"/>
      <c r="H185" s="11"/>
      <c r="I185" s="143"/>
      <c r="J185" s="11"/>
      <c r="K185" s="11"/>
      <c r="L185" s="11"/>
      <c r="M185" s="11"/>
      <c r="N185" s="11"/>
      <c r="O185" s="194"/>
      <c r="P185" s="194"/>
      <c r="Q185" s="194"/>
      <c r="R185" s="194"/>
      <c r="S185" s="194"/>
      <c r="T185" s="194"/>
      <c r="U185" s="239"/>
      <c r="V185" s="240"/>
      <c r="W185" s="240"/>
      <c r="X185" s="240"/>
      <c r="Y185" s="240"/>
      <c r="Z185" s="240"/>
      <c r="AA185" s="240"/>
      <c r="AB185" s="240"/>
      <c r="AC185" s="240"/>
      <c r="AD185" s="240"/>
      <c r="AE185" s="240"/>
      <c r="AF185" s="240"/>
      <c r="AG185" s="240"/>
      <c r="AH185" s="240"/>
      <c r="AI185" s="240"/>
      <c r="AJ185" s="240"/>
      <c r="AK185" s="240"/>
      <c r="AL185" s="143"/>
      <c r="AM185" s="143"/>
      <c r="AN185" s="143"/>
      <c r="AO185" s="143"/>
      <c r="AP185" s="143"/>
      <c r="AQ185" s="143"/>
      <c r="AR185" s="143"/>
      <c r="AS185" s="143"/>
      <c r="AT185" s="143"/>
      <c r="AU185" s="143"/>
      <c r="AV185" s="143"/>
      <c r="AW185" s="143"/>
      <c r="AX185" s="143"/>
      <c r="AY185" s="143"/>
      <c r="AZ185" s="143"/>
      <c r="BA185" s="11"/>
      <c r="BB185" s="11"/>
      <c r="BC185" s="11"/>
      <c r="BD185" s="11"/>
      <c r="BE185" s="11"/>
      <c r="BF185" s="11"/>
      <c r="BG185" s="11"/>
      <c r="BH185" s="11"/>
      <c r="BI185" s="11"/>
      <c r="BJ185" s="11"/>
    </row>
    <row r="186" spans="1:62" ht="93" customHeight="1" x14ac:dyDescent="0.3">
      <c r="A186" s="11"/>
      <c r="B186" s="11"/>
      <c r="C186" s="11"/>
      <c r="D186" s="11"/>
      <c r="E186" s="11"/>
      <c r="F186" s="237"/>
      <c r="G186" s="11"/>
      <c r="H186" s="11"/>
      <c r="I186" s="143"/>
      <c r="J186" s="11"/>
      <c r="K186" s="11"/>
      <c r="L186" s="11"/>
      <c r="M186" s="11"/>
      <c r="N186" s="11"/>
      <c r="O186" s="194"/>
      <c r="P186" s="194"/>
      <c r="Q186" s="194"/>
      <c r="R186" s="194"/>
      <c r="S186" s="194"/>
      <c r="T186" s="194"/>
      <c r="U186" s="239"/>
      <c r="V186" s="240"/>
      <c r="W186" s="240"/>
      <c r="X186" s="240"/>
      <c r="Y186" s="240"/>
      <c r="Z186" s="240"/>
      <c r="AA186" s="240"/>
      <c r="AB186" s="240"/>
      <c r="AC186" s="240"/>
      <c r="AD186" s="240"/>
      <c r="AE186" s="240"/>
      <c r="AF186" s="240"/>
      <c r="AG186" s="240"/>
      <c r="AH186" s="240"/>
      <c r="AI186" s="240"/>
      <c r="AJ186" s="240"/>
      <c r="AK186" s="240"/>
      <c r="AL186" s="143"/>
      <c r="AM186" s="143"/>
      <c r="AN186" s="143"/>
      <c r="AO186" s="143"/>
      <c r="AP186" s="143"/>
      <c r="AQ186" s="143"/>
      <c r="AR186" s="143"/>
      <c r="AS186" s="143"/>
      <c r="AT186" s="143"/>
      <c r="AU186" s="143"/>
      <c r="AV186" s="143"/>
      <c r="AW186" s="143"/>
      <c r="AX186" s="143"/>
      <c r="AY186" s="143"/>
      <c r="AZ186" s="143"/>
      <c r="BA186" s="11"/>
      <c r="BB186" s="11"/>
      <c r="BC186" s="11"/>
      <c r="BD186" s="11"/>
      <c r="BE186" s="11"/>
      <c r="BF186" s="11"/>
      <c r="BG186" s="11"/>
      <c r="BH186" s="11"/>
      <c r="BI186" s="11"/>
      <c r="BJ186" s="11"/>
    </row>
    <row r="187" spans="1:62" ht="93" customHeight="1" x14ac:dyDescent="0.3">
      <c r="A187" s="11"/>
      <c r="B187" s="11"/>
      <c r="C187" s="11"/>
      <c r="D187" s="11"/>
      <c r="E187" s="11"/>
      <c r="F187" s="237"/>
      <c r="G187" s="11"/>
      <c r="H187" s="11"/>
      <c r="I187" s="143"/>
      <c r="J187" s="11"/>
      <c r="K187" s="11"/>
      <c r="L187" s="11"/>
      <c r="M187" s="11"/>
      <c r="N187" s="11"/>
      <c r="O187" s="194"/>
      <c r="P187" s="194"/>
      <c r="Q187" s="194"/>
      <c r="R187" s="194"/>
      <c r="S187" s="194"/>
      <c r="T187" s="194"/>
      <c r="U187" s="239"/>
      <c r="V187" s="240"/>
      <c r="W187" s="240"/>
      <c r="X187" s="240"/>
      <c r="Y187" s="240"/>
      <c r="Z187" s="240"/>
      <c r="AA187" s="240"/>
      <c r="AB187" s="240"/>
      <c r="AC187" s="240"/>
      <c r="AD187" s="240"/>
      <c r="AE187" s="240"/>
      <c r="AF187" s="240"/>
      <c r="AG187" s="240"/>
      <c r="AH187" s="240"/>
      <c r="AI187" s="240"/>
      <c r="AJ187" s="240"/>
      <c r="AK187" s="240"/>
      <c r="AL187" s="143"/>
      <c r="AM187" s="143"/>
      <c r="AN187" s="143"/>
      <c r="AO187" s="143"/>
      <c r="AP187" s="143"/>
      <c r="AQ187" s="143"/>
      <c r="AR187" s="143"/>
      <c r="AS187" s="143"/>
      <c r="AT187" s="143"/>
      <c r="AU187" s="143"/>
      <c r="AV187" s="143"/>
      <c r="AW187" s="143"/>
      <c r="AX187" s="143"/>
      <c r="AY187" s="143"/>
      <c r="AZ187" s="143"/>
      <c r="BA187" s="11"/>
      <c r="BB187" s="11"/>
      <c r="BC187" s="11"/>
      <c r="BD187" s="11"/>
      <c r="BE187" s="11"/>
      <c r="BF187" s="11"/>
      <c r="BG187" s="11"/>
      <c r="BH187" s="11"/>
      <c r="BI187" s="11"/>
      <c r="BJ187" s="11"/>
    </row>
    <row r="188" spans="1:62" ht="93" customHeight="1" x14ac:dyDescent="0.3">
      <c r="A188" s="11"/>
      <c r="B188" s="11"/>
      <c r="C188" s="11"/>
      <c r="D188" s="11"/>
      <c r="E188" s="11"/>
      <c r="F188" s="237"/>
      <c r="G188" s="11"/>
      <c r="H188" s="11"/>
      <c r="I188" s="143"/>
      <c r="J188" s="11"/>
      <c r="K188" s="11"/>
      <c r="L188" s="11"/>
      <c r="M188" s="11"/>
      <c r="N188" s="11"/>
      <c r="O188" s="194"/>
      <c r="P188" s="194"/>
      <c r="Q188" s="194"/>
      <c r="R188" s="194"/>
      <c r="S188" s="194"/>
      <c r="T188" s="194"/>
      <c r="U188" s="239"/>
      <c r="V188" s="240"/>
      <c r="W188" s="240"/>
      <c r="X188" s="240"/>
      <c r="Y188" s="240"/>
      <c r="Z188" s="240"/>
      <c r="AA188" s="240"/>
      <c r="AB188" s="240"/>
      <c r="AC188" s="240"/>
      <c r="AD188" s="240"/>
      <c r="AE188" s="240"/>
      <c r="AF188" s="240"/>
      <c r="AG188" s="240"/>
      <c r="AH188" s="240"/>
      <c r="AI188" s="240"/>
      <c r="AJ188" s="240"/>
      <c r="AK188" s="240"/>
      <c r="AL188" s="143"/>
      <c r="AM188" s="143"/>
      <c r="AN188" s="143"/>
      <c r="AO188" s="143"/>
      <c r="AP188" s="143"/>
      <c r="AQ188" s="143"/>
      <c r="AR188" s="143"/>
      <c r="AS188" s="143"/>
      <c r="AT188" s="143"/>
      <c r="AU188" s="143"/>
      <c r="AV188" s="143"/>
      <c r="AW188" s="143"/>
      <c r="AX188" s="143"/>
      <c r="AY188" s="143"/>
      <c r="AZ188" s="143"/>
      <c r="BA188" s="11"/>
      <c r="BB188" s="11"/>
      <c r="BC188" s="11"/>
      <c r="BD188" s="11"/>
      <c r="BE188" s="11"/>
      <c r="BF188" s="11"/>
      <c r="BG188" s="11"/>
      <c r="BH188" s="11"/>
      <c r="BI188" s="11"/>
      <c r="BJ188" s="11"/>
    </row>
    <row r="189" spans="1:62" ht="93" customHeight="1" x14ac:dyDescent="0.3">
      <c r="A189" s="11"/>
      <c r="B189" s="11"/>
      <c r="C189" s="11"/>
      <c r="D189" s="11"/>
      <c r="E189" s="11"/>
      <c r="F189" s="237"/>
      <c r="G189" s="11"/>
      <c r="H189" s="11"/>
      <c r="I189" s="143"/>
      <c r="J189" s="11"/>
      <c r="K189" s="11"/>
      <c r="L189" s="11"/>
      <c r="M189" s="11"/>
      <c r="N189" s="11"/>
      <c r="O189" s="194"/>
      <c r="P189" s="194"/>
      <c r="Q189" s="194"/>
      <c r="R189" s="194"/>
      <c r="S189" s="194"/>
      <c r="T189" s="194"/>
      <c r="U189" s="239"/>
      <c r="V189" s="240"/>
      <c r="W189" s="240"/>
      <c r="X189" s="240"/>
      <c r="Y189" s="240"/>
      <c r="Z189" s="240"/>
      <c r="AA189" s="240"/>
      <c r="AB189" s="240"/>
      <c r="AC189" s="240"/>
      <c r="AD189" s="240"/>
      <c r="AE189" s="240"/>
      <c r="AF189" s="240"/>
      <c r="AG189" s="240"/>
      <c r="AH189" s="240"/>
      <c r="AI189" s="240"/>
      <c r="AJ189" s="240"/>
      <c r="AK189" s="240"/>
      <c r="AL189" s="143"/>
      <c r="AM189" s="143"/>
      <c r="AN189" s="143"/>
      <c r="AO189" s="143"/>
      <c r="AP189" s="143"/>
      <c r="AQ189" s="143"/>
      <c r="AR189" s="143"/>
      <c r="AS189" s="143"/>
      <c r="AT189" s="143"/>
      <c r="AU189" s="143"/>
      <c r="AV189" s="143"/>
      <c r="AW189" s="143"/>
      <c r="AX189" s="143"/>
      <c r="AY189" s="143"/>
      <c r="AZ189" s="143"/>
      <c r="BA189" s="11"/>
      <c r="BB189" s="11"/>
      <c r="BC189" s="11"/>
      <c r="BD189" s="11"/>
      <c r="BE189" s="11"/>
      <c r="BF189" s="11"/>
      <c r="BG189" s="11"/>
      <c r="BH189" s="11"/>
      <c r="BI189" s="11"/>
      <c r="BJ189" s="11"/>
    </row>
    <row r="190" spans="1:62" ht="93" customHeight="1" x14ac:dyDescent="0.3">
      <c r="A190" s="11"/>
      <c r="B190" s="11"/>
      <c r="C190" s="11"/>
      <c r="D190" s="11"/>
      <c r="E190" s="11"/>
      <c r="F190" s="237"/>
      <c r="G190" s="11"/>
      <c r="H190" s="11"/>
      <c r="I190" s="143"/>
      <c r="J190" s="11"/>
      <c r="K190" s="11"/>
      <c r="L190" s="11"/>
      <c r="M190" s="11"/>
      <c r="N190" s="11"/>
      <c r="O190" s="194"/>
      <c r="P190" s="194"/>
      <c r="Q190" s="194"/>
      <c r="R190" s="194"/>
      <c r="S190" s="194"/>
      <c r="T190" s="194"/>
      <c r="U190" s="239"/>
      <c r="V190" s="240"/>
      <c r="W190" s="240"/>
      <c r="X190" s="240"/>
      <c r="Y190" s="240"/>
      <c r="Z190" s="240"/>
      <c r="AA190" s="240"/>
      <c r="AB190" s="240"/>
      <c r="AC190" s="240"/>
      <c r="AD190" s="240"/>
      <c r="AE190" s="240"/>
      <c r="AF190" s="240"/>
      <c r="AG190" s="240"/>
      <c r="AH190" s="240"/>
      <c r="AI190" s="240"/>
      <c r="AJ190" s="240"/>
      <c r="AK190" s="240"/>
      <c r="AL190" s="143"/>
      <c r="AM190" s="143"/>
      <c r="AN190" s="143"/>
      <c r="AO190" s="143"/>
      <c r="AP190" s="143"/>
      <c r="AQ190" s="143"/>
      <c r="AR190" s="143"/>
      <c r="AS190" s="143"/>
      <c r="AT190" s="143"/>
      <c r="AU190" s="143"/>
      <c r="AV190" s="143"/>
      <c r="AW190" s="143"/>
      <c r="AX190" s="143"/>
      <c r="AY190" s="143"/>
      <c r="AZ190" s="143"/>
      <c r="BA190" s="11"/>
      <c r="BB190" s="11"/>
      <c r="BC190" s="11"/>
      <c r="BD190" s="11"/>
      <c r="BE190" s="11"/>
      <c r="BF190" s="11"/>
      <c r="BG190" s="11"/>
      <c r="BH190" s="11"/>
      <c r="BI190" s="11"/>
      <c r="BJ190" s="11"/>
    </row>
    <row r="191" spans="1:62" ht="93" customHeight="1" x14ac:dyDescent="0.3">
      <c r="A191" s="11"/>
      <c r="B191" s="11"/>
      <c r="C191" s="11"/>
      <c r="D191" s="11"/>
      <c r="E191" s="11"/>
      <c r="F191" s="237"/>
      <c r="G191" s="11"/>
      <c r="H191" s="11"/>
      <c r="I191" s="143"/>
      <c r="J191" s="11"/>
      <c r="K191" s="11"/>
      <c r="L191" s="11"/>
      <c r="M191" s="11"/>
      <c r="N191" s="11"/>
      <c r="O191" s="194"/>
      <c r="P191" s="194"/>
      <c r="Q191" s="194"/>
      <c r="R191" s="194"/>
      <c r="S191" s="194"/>
      <c r="T191" s="194"/>
      <c r="U191" s="239"/>
      <c r="V191" s="240"/>
      <c r="W191" s="240"/>
      <c r="X191" s="240"/>
      <c r="Y191" s="240"/>
      <c r="Z191" s="240"/>
      <c r="AA191" s="240"/>
      <c r="AB191" s="240"/>
      <c r="AC191" s="240"/>
      <c r="AD191" s="240"/>
      <c r="AE191" s="240"/>
      <c r="AF191" s="240"/>
      <c r="AG191" s="240"/>
      <c r="AH191" s="240"/>
      <c r="AI191" s="240"/>
      <c r="AJ191" s="240"/>
      <c r="AK191" s="240"/>
      <c r="AL191" s="143"/>
      <c r="AM191" s="143"/>
      <c r="AN191" s="143"/>
      <c r="AO191" s="143"/>
      <c r="AP191" s="143"/>
      <c r="AQ191" s="143"/>
      <c r="AR191" s="143"/>
      <c r="AS191" s="143"/>
      <c r="AT191" s="143"/>
      <c r="AU191" s="143"/>
      <c r="AV191" s="143"/>
      <c r="AW191" s="143"/>
      <c r="AX191" s="143"/>
      <c r="AY191" s="143"/>
      <c r="AZ191" s="143"/>
      <c r="BA191" s="11"/>
      <c r="BB191" s="11"/>
      <c r="BC191" s="11"/>
      <c r="BD191" s="11"/>
      <c r="BE191" s="11"/>
      <c r="BF191" s="11"/>
      <c r="BG191" s="11"/>
      <c r="BH191" s="11"/>
      <c r="BI191" s="11"/>
      <c r="BJ191" s="11"/>
    </row>
    <row r="192" spans="1:62" ht="93" customHeight="1" x14ac:dyDescent="0.3">
      <c r="A192" s="11"/>
      <c r="B192" s="11"/>
      <c r="C192" s="11"/>
      <c r="D192" s="11"/>
      <c r="E192" s="11"/>
      <c r="F192" s="237"/>
      <c r="G192" s="11"/>
      <c r="H192" s="11"/>
      <c r="I192" s="143"/>
      <c r="J192" s="11"/>
      <c r="K192" s="11"/>
      <c r="L192" s="11"/>
      <c r="M192" s="11"/>
      <c r="N192" s="11"/>
      <c r="O192" s="194"/>
      <c r="P192" s="194"/>
      <c r="Q192" s="194"/>
      <c r="R192" s="194"/>
      <c r="S192" s="194"/>
      <c r="T192" s="194"/>
      <c r="U192" s="239"/>
      <c r="V192" s="240"/>
      <c r="W192" s="240"/>
      <c r="X192" s="240"/>
      <c r="Y192" s="240"/>
      <c r="Z192" s="240"/>
      <c r="AA192" s="240"/>
      <c r="AB192" s="240"/>
      <c r="AC192" s="240"/>
      <c r="AD192" s="240"/>
      <c r="AE192" s="240"/>
      <c r="AF192" s="240"/>
      <c r="AG192" s="240"/>
      <c r="AH192" s="240"/>
      <c r="AI192" s="240"/>
      <c r="AJ192" s="240"/>
      <c r="AK192" s="240"/>
      <c r="AL192" s="143"/>
      <c r="AM192" s="143"/>
      <c r="AN192" s="143"/>
      <c r="AO192" s="143"/>
      <c r="AP192" s="143"/>
      <c r="AQ192" s="143"/>
      <c r="AR192" s="143"/>
      <c r="AS192" s="143"/>
      <c r="AT192" s="143"/>
      <c r="AU192" s="143"/>
      <c r="AV192" s="143"/>
      <c r="AW192" s="143"/>
      <c r="AX192" s="143"/>
      <c r="AY192" s="143"/>
      <c r="AZ192" s="143"/>
      <c r="BA192" s="11"/>
      <c r="BB192" s="11"/>
      <c r="BC192" s="11"/>
      <c r="BD192" s="11"/>
      <c r="BE192" s="11"/>
      <c r="BF192" s="11"/>
      <c r="BG192" s="11"/>
      <c r="BH192" s="11"/>
      <c r="BI192" s="11"/>
      <c r="BJ192" s="11"/>
    </row>
    <row r="193" spans="1:62" ht="93" customHeight="1" x14ac:dyDescent="0.3">
      <c r="A193" s="11"/>
      <c r="B193" s="11"/>
      <c r="C193" s="11"/>
      <c r="D193" s="11"/>
      <c r="E193" s="11"/>
      <c r="F193" s="237"/>
      <c r="G193" s="11"/>
      <c r="H193" s="11"/>
      <c r="I193" s="143"/>
      <c r="J193" s="11"/>
      <c r="K193" s="11"/>
      <c r="L193" s="11"/>
      <c r="M193" s="11"/>
      <c r="N193" s="11"/>
      <c r="O193" s="194"/>
      <c r="P193" s="194"/>
      <c r="Q193" s="194"/>
      <c r="R193" s="194"/>
      <c r="S193" s="194"/>
      <c r="T193" s="194"/>
      <c r="U193" s="239"/>
      <c r="V193" s="240"/>
      <c r="W193" s="240"/>
      <c r="X193" s="240"/>
      <c r="Y193" s="240"/>
      <c r="Z193" s="240"/>
      <c r="AA193" s="240"/>
      <c r="AB193" s="240"/>
      <c r="AC193" s="240"/>
      <c r="AD193" s="240"/>
      <c r="AE193" s="240"/>
      <c r="AF193" s="240"/>
      <c r="AG193" s="240"/>
      <c r="AH193" s="240"/>
      <c r="AI193" s="240"/>
      <c r="AJ193" s="240"/>
      <c r="AK193" s="240"/>
      <c r="AL193" s="143"/>
      <c r="AM193" s="143"/>
      <c r="AN193" s="143"/>
      <c r="AO193" s="143"/>
      <c r="AP193" s="143"/>
      <c r="AQ193" s="143"/>
      <c r="AR193" s="143"/>
      <c r="AS193" s="143"/>
      <c r="AT193" s="143"/>
      <c r="AU193" s="143"/>
      <c r="AV193" s="143"/>
      <c r="AW193" s="143"/>
      <c r="AX193" s="143"/>
      <c r="AY193" s="143"/>
      <c r="AZ193" s="143"/>
      <c r="BA193" s="11"/>
      <c r="BB193" s="11"/>
      <c r="BC193" s="11"/>
      <c r="BD193" s="11"/>
      <c r="BE193" s="11"/>
      <c r="BF193" s="11"/>
      <c r="BG193" s="11"/>
      <c r="BH193" s="11"/>
      <c r="BI193" s="11"/>
      <c r="BJ193" s="11"/>
    </row>
    <row r="194" spans="1:62" ht="93" customHeight="1" x14ac:dyDescent="0.3">
      <c r="A194" s="11"/>
      <c r="B194" s="11"/>
      <c r="C194" s="11"/>
      <c r="D194" s="11"/>
      <c r="E194" s="11"/>
      <c r="F194" s="237"/>
      <c r="G194" s="11"/>
      <c r="H194" s="11"/>
      <c r="I194" s="143"/>
      <c r="J194" s="11"/>
      <c r="K194" s="11"/>
      <c r="L194" s="11"/>
      <c r="M194" s="11"/>
      <c r="N194" s="11"/>
      <c r="O194" s="194"/>
      <c r="P194" s="194"/>
      <c r="Q194" s="194"/>
      <c r="R194" s="194"/>
      <c r="S194" s="194"/>
      <c r="T194" s="194"/>
      <c r="U194" s="239"/>
      <c r="V194" s="240"/>
      <c r="W194" s="240"/>
      <c r="X194" s="240"/>
      <c r="Y194" s="240"/>
      <c r="Z194" s="240"/>
      <c r="AA194" s="240"/>
      <c r="AB194" s="240"/>
      <c r="AC194" s="240"/>
      <c r="AD194" s="240"/>
      <c r="AE194" s="240"/>
      <c r="AF194" s="240"/>
      <c r="AG194" s="240"/>
      <c r="AH194" s="240"/>
      <c r="AI194" s="240"/>
      <c r="AJ194" s="240"/>
      <c r="AK194" s="240"/>
      <c r="AL194" s="143"/>
      <c r="AM194" s="143"/>
      <c r="AN194" s="143"/>
      <c r="AO194" s="143"/>
      <c r="AP194" s="143"/>
      <c r="AQ194" s="143"/>
      <c r="AR194" s="143"/>
      <c r="AS194" s="143"/>
      <c r="AT194" s="143"/>
      <c r="AU194" s="143"/>
      <c r="AV194" s="143"/>
      <c r="AW194" s="143"/>
      <c r="AX194" s="143"/>
      <c r="AY194" s="143"/>
      <c r="AZ194" s="143"/>
      <c r="BA194" s="11"/>
      <c r="BB194" s="11"/>
      <c r="BC194" s="11"/>
      <c r="BD194" s="11"/>
      <c r="BE194" s="11"/>
      <c r="BF194" s="11"/>
      <c r="BG194" s="11"/>
      <c r="BH194" s="11"/>
      <c r="BI194" s="11"/>
      <c r="BJ194" s="11"/>
    </row>
    <row r="195" spans="1:62" ht="93" customHeight="1" x14ac:dyDescent="0.3">
      <c r="A195" s="11"/>
      <c r="B195" s="11"/>
      <c r="C195" s="11"/>
      <c r="D195" s="11"/>
      <c r="E195" s="11"/>
      <c r="F195" s="237"/>
      <c r="G195" s="11"/>
      <c r="H195" s="11"/>
      <c r="I195" s="143"/>
      <c r="J195" s="11"/>
      <c r="K195" s="11"/>
      <c r="L195" s="11"/>
      <c r="M195" s="11"/>
      <c r="N195" s="11"/>
      <c r="O195" s="194"/>
      <c r="P195" s="194"/>
      <c r="Q195" s="194"/>
      <c r="R195" s="194"/>
      <c r="S195" s="194"/>
      <c r="T195" s="194"/>
      <c r="U195" s="239"/>
      <c r="V195" s="240"/>
      <c r="W195" s="240"/>
      <c r="X195" s="240"/>
      <c r="Y195" s="240"/>
      <c r="Z195" s="240"/>
      <c r="AA195" s="240"/>
      <c r="AB195" s="240"/>
      <c r="AC195" s="240"/>
      <c r="AD195" s="240"/>
      <c r="AE195" s="240"/>
      <c r="AF195" s="240"/>
      <c r="AG195" s="240"/>
      <c r="AH195" s="240"/>
      <c r="AI195" s="240"/>
      <c r="AJ195" s="240"/>
      <c r="AK195" s="240"/>
      <c r="AL195" s="143"/>
      <c r="AM195" s="143"/>
      <c r="AN195" s="143"/>
      <c r="AO195" s="143"/>
      <c r="AP195" s="143"/>
      <c r="AQ195" s="143"/>
      <c r="AR195" s="143"/>
      <c r="AS195" s="143"/>
      <c r="AT195" s="143"/>
      <c r="AU195" s="143"/>
      <c r="AV195" s="143"/>
      <c r="AW195" s="143"/>
      <c r="AX195" s="143"/>
      <c r="AY195" s="143"/>
      <c r="AZ195" s="143"/>
      <c r="BA195" s="11"/>
      <c r="BB195" s="11"/>
      <c r="BC195" s="11"/>
      <c r="BD195" s="11"/>
      <c r="BE195" s="11"/>
      <c r="BF195" s="11"/>
      <c r="BG195" s="11"/>
      <c r="BH195" s="11"/>
      <c r="BI195" s="11"/>
      <c r="BJ195" s="11"/>
    </row>
    <row r="196" spans="1:62" ht="93" customHeight="1" x14ac:dyDescent="0.3">
      <c r="A196" s="11"/>
      <c r="B196" s="11"/>
      <c r="C196" s="11"/>
      <c r="D196" s="11"/>
      <c r="E196" s="11"/>
      <c r="F196" s="237"/>
      <c r="G196" s="11"/>
      <c r="H196" s="11"/>
      <c r="I196" s="143"/>
      <c r="J196" s="11"/>
      <c r="K196" s="11"/>
      <c r="L196" s="11"/>
      <c r="M196" s="11"/>
      <c r="N196" s="11"/>
      <c r="O196" s="194"/>
      <c r="P196" s="194"/>
      <c r="Q196" s="194"/>
      <c r="R196" s="194"/>
      <c r="S196" s="194"/>
      <c r="T196" s="194"/>
      <c r="U196" s="239"/>
      <c r="V196" s="240"/>
      <c r="W196" s="240"/>
      <c r="X196" s="240"/>
      <c r="Y196" s="240"/>
      <c r="Z196" s="240"/>
      <c r="AA196" s="240"/>
      <c r="AB196" s="240"/>
      <c r="AC196" s="240"/>
      <c r="AD196" s="240"/>
      <c r="AE196" s="240"/>
      <c r="AF196" s="240"/>
      <c r="AG196" s="240"/>
      <c r="AH196" s="240"/>
      <c r="AI196" s="240"/>
      <c r="AJ196" s="240"/>
      <c r="AK196" s="240"/>
      <c r="AL196" s="143"/>
      <c r="AM196" s="143"/>
      <c r="AN196" s="143"/>
      <c r="AO196" s="143"/>
      <c r="AP196" s="143"/>
      <c r="AQ196" s="143"/>
      <c r="AR196" s="143"/>
      <c r="AS196" s="143"/>
      <c r="AT196" s="143"/>
      <c r="AU196" s="143"/>
      <c r="AV196" s="143"/>
      <c r="AW196" s="143"/>
      <c r="AX196" s="143"/>
      <c r="AY196" s="143"/>
      <c r="AZ196" s="143"/>
      <c r="BA196" s="11"/>
      <c r="BB196" s="11"/>
      <c r="BC196" s="11"/>
      <c r="BD196" s="11"/>
      <c r="BE196" s="11"/>
      <c r="BF196" s="11"/>
      <c r="BG196" s="11"/>
      <c r="BH196" s="11"/>
      <c r="BI196" s="11"/>
      <c r="BJ196" s="11"/>
    </row>
    <row r="197" spans="1:62" ht="93" customHeight="1" x14ac:dyDescent="0.3">
      <c r="A197" s="11"/>
      <c r="B197" s="11"/>
      <c r="C197" s="11"/>
      <c r="D197" s="11"/>
      <c r="E197" s="11"/>
      <c r="F197" s="237"/>
      <c r="G197" s="11"/>
      <c r="H197" s="11"/>
      <c r="I197" s="143"/>
      <c r="J197" s="11"/>
      <c r="K197" s="11"/>
      <c r="L197" s="11"/>
      <c r="M197" s="11"/>
      <c r="N197" s="11"/>
      <c r="O197" s="194"/>
      <c r="P197" s="194"/>
      <c r="Q197" s="194"/>
      <c r="R197" s="194"/>
      <c r="S197" s="194"/>
      <c r="T197" s="194"/>
      <c r="U197" s="239"/>
      <c r="V197" s="240"/>
      <c r="W197" s="240"/>
      <c r="X197" s="240"/>
      <c r="Y197" s="240"/>
      <c r="Z197" s="240"/>
      <c r="AA197" s="240"/>
      <c r="AB197" s="240"/>
      <c r="AC197" s="240"/>
      <c r="AD197" s="240"/>
      <c r="AE197" s="240"/>
      <c r="AF197" s="240"/>
      <c r="AG197" s="240"/>
      <c r="AH197" s="240"/>
      <c r="AI197" s="240"/>
      <c r="AJ197" s="240"/>
      <c r="AK197" s="240"/>
      <c r="AL197" s="143"/>
      <c r="AM197" s="143"/>
      <c r="AN197" s="143"/>
      <c r="AO197" s="143"/>
      <c r="AP197" s="143"/>
      <c r="AQ197" s="143"/>
      <c r="AR197" s="143"/>
      <c r="AS197" s="143"/>
      <c r="AT197" s="143"/>
      <c r="AU197" s="143"/>
      <c r="AV197" s="143"/>
      <c r="AW197" s="143"/>
      <c r="AX197" s="143"/>
      <c r="AY197" s="143"/>
      <c r="AZ197" s="143"/>
      <c r="BA197" s="11"/>
      <c r="BB197" s="11"/>
      <c r="BC197" s="11"/>
      <c r="BD197" s="11"/>
      <c r="BE197" s="11"/>
      <c r="BF197" s="11"/>
      <c r="BG197" s="11"/>
      <c r="BH197" s="11"/>
      <c r="BI197" s="11"/>
      <c r="BJ197" s="11"/>
    </row>
    <row r="198" spans="1:62" ht="93" customHeight="1" x14ac:dyDescent="0.3">
      <c r="A198" s="11"/>
      <c r="B198" s="11"/>
      <c r="C198" s="11"/>
      <c r="D198" s="11"/>
      <c r="E198" s="11"/>
      <c r="F198" s="237"/>
      <c r="G198" s="11"/>
      <c r="H198" s="11"/>
      <c r="I198" s="143"/>
      <c r="J198" s="11"/>
      <c r="K198" s="11"/>
      <c r="L198" s="11"/>
      <c r="M198" s="11"/>
      <c r="N198" s="11"/>
      <c r="O198" s="194"/>
      <c r="P198" s="194"/>
      <c r="Q198" s="194"/>
      <c r="R198" s="194"/>
      <c r="S198" s="194"/>
      <c r="T198" s="194"/>
      <c r="U198" s="239"/>
      <c r="V198" s="240"/>
      <c r="W198" s="240"/>
      <c r="X198" s="240"/>
      <c r="Y198" s="240"/>
      <c r="Z198" s="240"/>
      <c r="AA198" s="240"/>
      <c r="AB198" s="240"/>
      <c r="AC198" s="240"/>
      <c r="AD198" s="240"/>
      <c r="AE198" s="240"/>
      <c r="AF198" s="240"/>
      <c r="AG198" s="240"/>
      <c r="AH198" s="240"/>
      <c r="AI198" s="240"/>
      <c r="AJ198" s="240"/>
      <c r="AK198" s="240"/>
      <c r="AL198" s="143"/>
      <c r="AM198" s="143"/>
      <c r="AN198" s="143"/>
      <c r="AO198" s="143"/>
      <c r="AP198" s="143"/>
      <c r="AQ198" s="143"/>
      <c r="AR198" s="143"/>
      <c r="AS198" s="143"/>
      <c r="AT198" s="143"/>
      <c r="AU198" s="143"/>
      <c r="AV198" s="143"/>
      <c r="AW198" s="143"/>
      <c r="AX198" s="143"/>
      <c r="AY198" s="143"/>
      <c r="AZ198" s="143"/>
      <c r="BA198" s="11"/>
      <c r="BB198" s="11"/>
      <c r="BC198" s="11"/>
      <c r="BD198" s="11"/>
      <c r="BE198" s="11"/>
      <c r="BF198" s="11"/>
      <c r="BG198" s="11"/>
      <c r="BH198" s="11"/>
      <c r="BI198" s="11"/>
      <c r="BJ198" s="11"/>
    </row>
    <row r="199" spans="1:62" ht="93" customHeight="1" x14ac:dyDescent="0.3">
      <c r="A199" s="11"/>
      <c r="B199" s="11"/>
      <c r="C199" s="11"/>
      <c r="D199" s="11"/>
      <c r="E199" s="11"/>
      <c r="F199" s="237"/>
      <c r="G199" s="11"/>
      <c r="H199" s="11"/>
      <c r="I199" s="143"/>
      <c r="J199" s="11"/>
      <c r="K199" s="11"/>
      <c r="L199" s="11"/>
      <c r="M199" s="11"/>
      <c r="N199" s="11"/>
      <c r="O199" s="194"/>
      <c r="P199" s="194"/>
      <c r="Q199" s="194"/>
      <c r="R199" s="194"/>
      <c r="S199" s="194"/>
      <c r="T199" s="194"/>
      <c r="U199" s="239"/>
      <c r="V199" s="240"/>
      <c r="W199" s="240"/>
      <c r="X199" s="240"/>
      <c r="Y199" s="240"/>
      <c r="Z199" s="240"/>
      <c r="AA199" s="240"/>
      <c r="AB199" s="240"/>
      <c r="AC199" s="240"/>
      <c r="AD199" s="240"/>
      <c r="AE199" s="240"/>
      <c r="AF199" s="240"/>
      <c r="AG199" s="240"/>
      <c r="AH199" s="240"/>
      <c r="AI199" s="240"/>
      <c r="AJ199" s="240"/>
      <c r="AK199" s="240"/>
      <c r="AL199" s="143"/>
      <c r="AM199" s="143"/>
      <c r="AN199" s="143"/>
      <c r="AO199" s="143"/>
      <c r="AP199" s="143"/>
      <c r="AQ199" s="143"/>
      <c r="AR199" s="143"/>
      <c r="AS199" s="143"/>
      <c r="AT199" s="143"/>
      <c r="AU199" s="143"/>
      <c r="AV199" s="143"/>
      <c r="AW199" s="143"/>
      <c r="AX199" s="143"/>
      <c r="AY199" s="143"/>
      <c r="AZ199" s="143"/>
      <c r="BA199" s="11"/>
      <c r="BB199" s="11"/>
      <c r="BC199" s="11"/>
      <c r="BD199" s="11"/>
      <c r="BE199" s="11"/>
      <c r="BF199" s="11"/>
      <c r="BG199" s="11"/>
      <c r="BH199" s="11"/>
      <c r="BI199" s="11"/>
      <c r="BJ199" s="11"/>
    </row>
    <row r="200" spans="1:62" ht="93" customHeight="1" x14ac:dyDescent="0.3">
      <c r="A200" s="11"/>
      <c r="B200" s="11"/>
      <c r="C200" s="11"/>
      <c r="D200" s="11"/>
      <c r="E200" s="11"/>
      <c r="F200" s="237"/>
      <c r="G200" s="11"/>
      <c r="H200" s="11"/>
      <c r="I200" s="143"/>
      <c r="J200" s="11"/>
      <c r="K200" s="11"/>
      <c r="L200" s="11"/>
      <c r="M200" s="11"/>
      <c r="N200" s="11"/>
      <c r="O200" s="194"/>
      <c r="P200" s="194"/>
      <c r="Q200" s="194"/>
      <c r="R200" s="194"/>
      <c r="S200" s="194"/>
      <c r="T200" s="194"/>
      <c r="U200" s="239"/>
      <c r="V200" s="240"/>
      <c r="W200" s="240"/>
      <c r="X200" s="240"/>
      <c r="Y200" s="240"/>
      <c r="Z200" s="240"/>
      <c r="AA200" s="240"/>
      <c r="AB200" s="240"/>
      <c r="AC200" s="240"/>
      <c r="AD200" s="240"/>
      <c r="AE200" s="240"/>
      <c r="AF200" s="240"/>
      <c r="AG200" s="240"/>
      <c r="AH200" s="240"/>
      <c r="AI200" s="240"/>
      <c r="AJ200" s="240"/>
      <c r="AK200" s="240"/>
      <c r="AL200" s="143"/>
      <c r="AM200" s="143"/>
      <c r="AN200" s="143"/>
      <c r="AO200" s="143"/>
      <c r="AP200" s="143"/>
      <c r="AQ200" s="143"/>
      <c r="AR200" s="143"/>
      <c r="AS200" s="143"/>
      <c r="AT200" s="143"/>
      <c r="AU200" s="143"/>
      <c r="AV200" s="143"/>
      <c r="AW200" s="143"/>
      <c r="AX200" s="143"/>
      <c r="AY200" s="143"/>
      <c r="AZ200" s="143"/>
      <c r="BA200" s="11"/>
      <c r="BB200" s="11"/>
      <c r="BC200" s="11"/>
      <c r="BD200" s="11"/>
      <c r="BE200" s="11"/>
      <c r="BF200" s="11"/>
      <c r="BG200" s="11"/>
      <c r="BH200" s="11"/>
      <c r="BI200" s="11"/>
      <c r="BJ200" s="11"/>
    </row>
    <row r="201" spans="1:62" ht="93" customHeight="1" x14ac:dyDescent="0.3">
      <c r="A201" s="11"/>
      <c r="B201" s="11"/>
      <c r="C201" s="11"/>
      <c r="D201" s="11"/>
      <c r="E201" s="11"/>
      <c r="F201" s="237"/>
      <c r="G201" s="11"/>
      <c r="H201" s="11"/>
      <c r="I201" s="143"/>
      <c r="J201" s="11"/>
      <c r="K201" s="11"/>
      <c r="L201" s="11"/>
      <c r="M201" s="11"/>
      <c r="N201" s="11"/>
      <c r="O201" s="194"/>
      <c r="P201" s="194"/>
      <c r="Q201" s="194"/>
      <c r="R201" s="194"/>
      <c r="S201" s="194"/>
      <c r="T201" s="194"/>
      <c r="U201" s="239"/>
      <c r="V201" s="240"/>
      <c r="W201" s="240"/>
      <c r="X201" s="240"/>
      <c r="Y201" s="240"/>
      <c r="Z201" s="240"/>
      <c r="AA201" s="240"/>
      <c r="AB201" s="240"/>
      <c r="AC201" s="240"/>
      <c r="AD201" s="240"/>
      <c r="AE201" s="240"/>
      <c r="AF201" s="240"/>
      <c r="AG201" s="240"/>
      <c r="AH201" s="240"/>
      <c r="AI201" s="240"/>
      <c r="AJ201" s="240"/>
      <c r="AK201" s="240"/>
      <c r="AL201" s="143"/>
      <c r="AM201" s="143"/>
      <c r="AN201" s="143"/>
      <c r="AO201" s="143"/>
      <c r="AP201" s="143"/>
      <c r="AQ201" s="143"/>
      <c r="AR201" s="143"/>
      <c r="AS201" s="143"/>
      <c r="AT201" s="143"/>
      <c r="AU201" s="143"/>
      <c r="AV201" s="143"/>
      <c r="AW201" s="143"/>
      <c r="AX201" s="143"/>
      <c r="AY201" s="143"/>
      <c r="AZ201" s="143"/>
      <c r="BA201" s="11"/>
      <c r="BB201" s="11"/>
      <c r="BC201" s="11"/>
      <c r="BD201" s="11"/>
      <c r="BE201" s="11"/>
      <c r="BF201" s="11"/>
      <c r="BG201" s="11"/>
      <c r="BH201" s="11"/>
      <c r="BI201" s="11"/>
      <c r="BJ201" s="11"/>
    </row>
    <row r="202" spans="1:62" ht="93" customHeight="1" x14ac:dyDescent="0.3">
      <c r="A202" s="11"/>
      <c r="B202" s="11"/>
      <c r="C202" s="11"/>
      <c r="D202" s="11"/>
      <c r="E202" s="11"/>
      <c r="F202" s="237"/>
      <c r="G202" s="11"/>
      <c r="H202" s="11"/>
      <c r="I202" s="143"/>
      <c r="J202" s="11"/>
      <c r="K202" s="11"/>
      <c r="L202" s="11"/>
      <c r="M202" s="11"/>
      <c r="N202" s="11"/>
      <c r="O202" s="194"/>
      <c r="P202" s="194"/>
      <c r="Q202" s="194"/>
      <c r="R202" s="194"/>
      <c r="S202" s="194"/>
      <c r="T202" s="194"/>
      <c r="U202" s="239"/>
      <c r="V202" s="240"/>
      <c r="W202" s="240"/>
      <c r="X202" s="240"/>
      <c r="Y202" s="240"/>
      <c r="Z202" s="240"/>
      <c r="AA202" s="240"/>
      <c r="AB202" s="240"/>
      <c r="AC202" s="240"/>
      <c r="AD202" s="240"/>
      <c r="AE202" s="240"/>
      <c r="AF202" s="240"/>
      <c r="AG202" s="240"/>
      <c r="AH202" s="240"/>
      <c r="AI202" s="240"/>
      <c r="AJ202" s="240"/>
      <c r="AK202" s="240"/>
      <c r="AL202" s="143"/>
      <c r="AM202" s="143"/>
      <c r="AN202" s="143"/>
      <c r="AO202" s="143"/>
      <c r="AP202" s="143"/>
      <c r="AQ202" s="143"/>
      <c r="AR202" s="143"/>
      <c r="AS202" s="143"/>
      <c r="AT202" s="143"/>
      <c r="AU202" s="143"/>
      <c r="AV202" s="143"/>
      <c r="AW202" s="143"/>
      <c r="AX202" s="143"/>
      <c r="AY202" s="143"/>
      <c r="AZ202" s="143"/>
      <c r="BA202" s="11"/>
      <c r="BB202" s="11"/>
      <c r="BC202" s="11"/>
      <c r="BD202" s="11"/>
      <c r="BE202" s="11"/>
      <c r="BF202" s="11"/>
      <c r="BG202" s="11"/>
      <c r="BH202" s="11"/>
      <c r="BI202" s="11"/>
      <c r="BJ202" s="11"/>
    </row>
    <row r="203" spans="1:62" ht="93" customHeight="1" x14ac:dyDescent="0.3">
      <c r="A203" s="11"/>
      <c r="B203" s="11"/>
      <c r="C203" s="11"/>
      <c r="D203" s="11"/>
      <c r="E203" s="11"/>
      <c r="F203" s="237"/>
      <c r="G203" s="11"/>
      <c r="H203" s="11"/>
      <c r="I203" s="143"/>
      <c r="J203" s="11"/>
      <c r="K203" s="11"/>
      <c r="L203" s="11"/>
      <c r="M203" s="11"/>
      <c r="N203" s="11"/>
      <c r="O203" s="194"/>
      <c r="P203" s="194"/>
      <c r="Q203" s="194"/>
      <c r="R203" s="194"/>
      <c r="S203" s="194"/>
      <c r="T203" s="194"/>
      <c r="U203" s="239"/>
      <c r="V203" s="240"/>
      <c r="W203" s="240"/>
      <c r="X203" s="240"/>
      <c r="Y203" s="240"/>
      <c r="Z203" s="240"/>
      <c r="AA203" s="240"/>
      <c r="AB203" s="240"/>
      <c r="AC203" s="240"/>
      <c r="AD203" s="240"/>
      <c r="AE203" s="240"/>
      <c r="AF203" s="240"/>
      <c r="AG203" s="240"/>
      <c r="AH203" s="240"/>
      <c r="AI203" s="240"/>
      <c r="AJ203" s="240"/>
      <c r="AK203" s="240"/>
      <c r="AL203" s="143"/>
      <c r="AM203" s="143"/>
      <c r="AN203" s="143"/>
      <c r="AO203" s="143"/>
      <c r="AP203" s="143"/>
      <c r="AQ203" s="143"/>
      <c r="AR203" s="143"/>
      <c r="AS203" s="143"/>
      <c r="AT203" s="143"/>
      <c r="AU203" s="143"/>
      <c r="AV203" s="143"/>
      <c r="AW203" s="143"/>
      <c r="AX203" s="143"/>
      <c r="AY203" s="143"/>
      <c r="AZ203" s="143"/>
      <c r="BA203" s="11"/>
      <c r="BB203" s="11"/>
      <c r="BC203" s="11"/>
      <c r="BD203" s="11"/>
      <c r="BE203" s="11"/>
      <c r="BF203" s="11"/>
      <c r="BG203" s="11"/>
      <c r="BH203" s="11"/>
      <c r="BI203" s="11"/>
      <c r="BJ203" s="11"/>
    </row>
    <row r="204" spans="1:62" ht="93" customHeight="1" x14ac:dyDescent="0.3">
      <c r="A204" s="11"/>
      <c r="B204" s="11"/>
      <c r="C204" s="11"/>
      <c r="D204" s="11"/>
      <c r="E204" s="11"/>
      <c r="F204" s="237"/>
      <c r="G204" s="11"/>
      <c r="H204" s="11"/>
      <c r="I204" s="143"/>
      <c r="J204" s="11"/>
      <c r="K204" s="11"/>
      <c r="L204" s="11"/>
      <c r="M204" s="11"/>
      <c r="N204" s="11"/>
      <c r="O204" s="194"/>
      <c r="P204" s="194"/>
      <c r="Q204" s="194"/>
      <c r="R204" s="194"/>
      <c r="S204" s="194"/>
      <c r="T204" s="194"/>
      <c r="U204" s="239"/>
      <c r="V204" s="240"/>
      <c r="W204" s="240"/>
      <c r="X204" s="240"/>
      <c r="Y204" s="240"/>
      <c r="Z204" s="240"/>
      <c r="AA204" s="240"/>
      <c r="AB204" s="240"/>
      <c r="AC204" s="240"/>
      <c r="AD204" s="240"/>
      <c r="AE204" s="240"/>
      <c r="AF204" s="240"/>
      <c r="AG204" s="240"/>
      <c r="AH204" s="240"/>
      <c r="AI204" s="240"/>
      <c r="AJ204" s="240"/>
      <c r="AK204" s="240"/>
      <c r="AL204" s="143"/>
      <c r="AM204" s="143"/>
      <c r="AN204" s="143"/>
      <c r="AO204" s="143"/>
      <c r="AP204" s="143"/>
      <c r="AQ204" s="143"/>
      <c r="AR204" s="143"/>
      <c r="AS204" s="143"/>
      <c r="AT204" s="143"/>
      <c r="AU204" s="143"/>
      <c r="AV204" s="143"/>
      <c r="AW204" s="143"/>
      <c r="AX204" s="143"/>
      <c r="AY204" s="143"/>
      <c r="AZ204" s="143"/>
      <c r="BA204" s="11"/>
      <c r="BB204" s="11"/>
      <c r="BC204" s="11"/>
      <c r="BD204" s="11"/>
      <c r="BE204" s="11"/>
      <c r="BF204" s="11"/>
      <c r="BG204" s="11"/>
      <c r="BH204" s="11"/>
      <c r="BI204" s="11"/>
      <c r="BJ204" s="11"/>
    </row>
    <row r="205" spans="1:62" ht="93" customHeight="1" x14ac:dyDescent="0.3">
      <c r="A205" s="11"/>
      <c r="B205" s="11"/>
      <c r="C205" s="11"/>
      <c r="D205" s="11"/>
      <c r="E205" s="11"/>
      <c r="F205" s="237"/>
      <c r="G205" s="11"/>
      <c r="H205" s="11"/>
      <c r="I205" s="143"/>
      <c r="J205" s="11"/>
      <c r="K205" s="11"/>
      <c r="L205" s="11"/>
      <c r="M205" s="11"/>
      <c r="N205" s="11"/>
      <c r="O205" s="194"/>
      <c r="P205" s="194"/>
      <c r="Q205" s="194"/>
      <c r="R205" s="194"/>
      <c r="S205" s="194"/>
      <c r="T205" s="194"/>
      <c r="U205" s="239"/>
      <c r="V205" s="240"/>
      <c r="W205" s="240"/>
      <c r="X205" s="240"/>
      <c r="Y205" s="240"/>
      <c r="Z205" s="240"/>
      <c r="AA205" s="240"/>
      <c r="AB205" s="240"/>
      <c r="AC205" s="240"/>
      <c r="AD205" s="240"/>
      <c r="AE205" s="240"/>
      <c r="AF205" s="240"/>
      <c r="AG205" s="240"/>
      <c r="AH205" s="240"/>
      <c r="AI205" s="240"/>
      <c r="AJ205" s="240"/>
      <c r="AK205" s="240"/>
      <c r="AL205" s="143"/>
      <c r="AM205" s="143"/>
      <c r="AN205" s="143"/>
      <c r="AO205" s="143"/>
      <c r="AP205" s="143"/>
      <c r="AQ205" s="143"/>
      <c r="AR205" s="143"/>
      <c r="AS205" s="143"/>
      <c r="AT205" s="143"/>
      <c r="AU205" s="143"/>
      <c r="AV205" s="143"/>
      <c r="AW205" s="143"/>
      <c r="AX205" s="143"/>
      <c r="AY205" s="143"/>
      <c r="AZ205" s="143"/>
      <c r="BA205" s="11"/>
      <c r="BB205" s="11"/>
      <c r="BC205" s="11"/>
      <c r="BD205" s="11"/>
      <c r="BE205" s="11"/>
      <c r="BF205" s="11"/>
      <c r="BG205" s="11"/>
      <c r="BH205" s="11"/>
      <c r="BI205" s="11"/>
      <c r="BJ205" s="11"/>
    </row>
    <row r="206" spans="1:62" ht="93" customHeight="1" x14ac:dyDescent="0.3">
      <c r="A206" s="11"/>
      <c r="B206" s="11"/>
      <c r="C206" s="11"/>
      <c r="D206" s="11"/>
      <c r="E206" s="11"/>
      <c r="F206" s="237"/>
      <c r="G206" s="11"/>
      <c r="H206" s="11"/>
      <c r="I206" s="143"/>
      <c r="J206" s="11"/>
      <c r="K206" s="11"/>
      <c r="L206" s="11"/>
      <c r="M206" s="11"/>
      <c r="N206" s="11"/>
      <c r="O206" s="194"/>
      <c r="P206" s="194"/>
      <c r="Q206" s="194"/>
      <c r="R206" s="194"/>
      <c r="S206" s="194"/>
      <c r="T206" s="194"/>
      <c r="U206" s="239"/>
      <c r="V206" s="240"/>
      <c r="W206" s="240"/>
      <c r="X206" s="240"/>
      <c r="Y206" s="240"/>
      <c r="Z206" s="240"/>
      <c r="AA206" s="240"/>
      <c r="AB206" s="240"/>
      <c r="AC206" s="240"/>
      <c r="AD206" s="240"/>
      <c r="AE206" s="240"/>
      <c r="AF206" s="240"/>
      <c r="AG206" s="240"/>
      <c r="AH206" s="240"/>
      <c r="AI206" s="240"/>
      <c r="AJ206" s="240"/>
      <c r="AK206" s="240"/>
      <c r="AL206" s="143"/>
      <c r="AM206" s="143"/>
      <c r="AN206" s="143"/>
      <c r="AO206" s="143"/>
      <c r="AP206" s="143"/>
      <c r="AQ206" s="143"/>
      <c r="AR206" s="143"/>
      <c r="AS206" s="143"/>
      <c r="AT206" s="143"/>
      <c r="AU206" s="143"/>
      <c r="AV206" s="143"/>
      <c r="AW206" s="143"/>
      <c r="AX206" s="143"/>
      <c r="AY206" s="143"/>
      <c r="AZ206" s="143"/>
      <c r="BA206" s="11"/>
      <c r="BB206" s="11"/>
      <c r="BC206" s="11"/>
      <c r="BD206" s="11"/>
      <c r="BE206" s="11"/>
      <c r="BF206" s="11"/>
      <c r="BG206" s="11"/>
      <c r="BH206" s="11"/>
      <c r="BI206" s="11"/>
      <c r="BJ206" s="11"/>
    </row>
    <row r="207" spans="1:62" ht="93" customHeight="1" x14ac:dyDescent="0.3">
      <c r="A207" s="11"/>
      <c r="B207" s="11"/>
      <c r="C207" s="11"/>
      <c r="D207" s="11"/>
      <c r="E207" s="11"/>
      <c r="F207" s="237"/>
      <c r="G207" s="11"/>
      <c r="H207" s="11"/>
      <c r="I207" s="143"/>
      <c r="J207" s="11"/>
      <c r="K207" s="11"/>
      <c r="L207" s="11"/>
      <c r="M207" s="11"/>
      <c r="N207" s="11"/>
      <c r="O207" s="194"/>
      <c r="P207" s="194"/>
      <c r="Q207" s="194"/>
      <c r="R207" s="194"/>
      <c r="S207" s="194"/>
      <c r="T207" s="194"/>
      <c r="U207" s="239"/>
      <c r="V207" s="240"/>
      <c r="W207" s="240"/>
      <c r="X207" s="240"/>
      <c r="Y207" s="240"/>
      <c r="Z207" s="240"/>
      <c r="AA207" s="240"/>
      <c r="AB207" s="240"/>
      <c r="AC207" s="240"/>
      <c r="AD207" s="240"/>
      <c r="AE207" s="240"/>
      <c r="AF207" s="240"/>
      <c r="AG207" s="240"/>
      <c r="AH207" s="240"/>
      <c r="AI207" s="240"/>
      <c r="AJ207" s="240"/>
      <c r="AK207" s="240"/>
      <c r="AL207" s="143"/>
      <c r="AM207" s="143"/>
      <c r="AN207" s="143"/>
      <c r="AO207" s="143"/>
      <c r="AP207" s="143"/>
      <c r="AQ207" s="143"/>
      <c r="AR207" s="143"/>
      <c r="AS207" s="143"/>
      <c r="AT207" s="143"/>
      <c r="AU207" s="143"/>
      <c r="AV207" s="143"/>
      <c r="AW207" s="143"/>
      <c r="AX207" s="143"/>
      <c r="AY207" s="143"/>
      <c r="AZ207" s="143"/>
      <c r="BA207" s="11"/>
      <c r="BB207" s="11"/>
      <c r="BC207" s="11"/>
      <c r="BD207" s="11"/>
      <c r="BE207" s="11"/>
      <c r="BF207" s="11"/>
      <c r="BG207" s="11"/>
      <c r="BH207" s="11"/>
      <c r="BI207" s="11"/>
      <c r="BJ207" s="11"/>
    </row>
    <row r="208" spans="1:62" ht="93" customHeight="1" x14ac:dyDescent="0.3">
      <c r="A208" s="11"/>
      <c r="B208" s="11"/>
      <c r="C208" s="11"/>
      <c r="D208" s="11"/>
      <c r="E208" s="11"/>
      <c r="F208" s="237"/>
      <c r="G208" s="11"/>
      <c r="H208" s="11"/>
      <c r="I208" s="143"/>
      <c r="J208" s="11"/>
      <c r="K208" s="11"/>
      <c r="L208" s="11"/>
      <c r="M208" s="11"/>
      <c r="N208" s="11"/>
      <c r="O208" s="194"/>
      <c r="P208" s="194"/>
      <c r="Q208" s="194"/>
      <c r="R208" s="194"/>
      <c r="S208" s="194"/>
      <c r="T208" s="194"/>
      <c r="U208" s="239"/>
      <c r="V208" s="240"/>
      <c r="W208" s="240"/>
      <c r="X208" s="240"/>
      <c r="Y208" s="240"/>
      <c r="Z208" s="240"/>
      <c r="AA208" s="240"/>
      <c r="AB208" s="240"/>
      <c r="AC208" s="240"/>
      <c r="AD208" s="240"/>
      <c r="AE208" s="240"/>
      <c r="AF208" s="240"/>
      <c r="AG208" s="240"/>
      <c r="AH208" s="240"/>
      <c r="AI208" s="240"/>
      <c r="AJ208" s="240"/>
      <c r="AK208" s="240"/>
      <c r="AL208" s="143"/>
      <c r="AM208" s="143"/>
      <c r="AN208" s="143"/>
      <c r="AO208" s="143"/>
      <c r="AP208" s="143"/>
      <c r="AQ208" s="143"/>
      <c r="AR208" s="143"/>
      <c r="AS208" s="143"/>
      <c r="AT208" s="143"/>
      <c r="AU208" s="143"/>
      <c r="AV208" s="143"/>
      <c r="AW208" s="143"/>
      <c r="AX208" s="143"/>
      <c r="AY208" s="143"/>
      <c r="AZ208" s="143"/>
      <c r="BA208" s="11"/>
      <c r="BB208" s="11"/>
      <c r="BC208" s="11"/>
      <c r="BD208" s="11"/>
      <c r="BE208" s="11"/>
      <c r="BF208" s="11"/>
      <c r="BG208" s="11"/>
      <c r="BH208" s="11"/>
      <c r="BI208" s="11"/>
      <c r="BJ208" s="11"/>
    </row>
    <row r="209" spans="1:62" ht="93" customHeight="1" x14ac:dyDescent="0.3">
      <c r="A209" s="11"/>
      <c r="B209" s="11"/>
      <c r="C209" s="11"/>
      <c r="D209" s="11"/>
      <c r="E209" s="11"/>
      <c r="F209" s="237"/>
      <c r="G209" s="11"/>
      <c r="H209" s="11"/>
      <c r="I209" s="143"/>
      <c r="J209" s="11"/>
      <c r="K209" s="11"/>
      <c r="L209" s="11"/>
      <c r="M209" s="11"/>
      <c r="N209" s="11"/>
      <c r="O209" s="194"/>
      <c r="P209" s="194"/>
      <c r="Q209" s="194"/>
      <c r="R209" s="194"/>
      <c r="S209" s="194"/>
      <c r="T209" s="194"/>
      <c r="U209" s="239"/>
      <c r="V209" s="240"/>
      <c r="W209" s="240"/>
      <c r="X209" s="240"/>
      <c r="Y209" s="240"/>
      <c r="Z209" s="240"/>
      <c r="AA209" s="240"/>
      <c r="AB209" s="240"/>
      <c r="AC209" s="240"/>
      <c r="AD209" s="240"/>
      <c r="AE209" s="240"/>
      <c r="AF209" s="240"/>
      <c r="AG209" s="240"/>
      <c r="AH209" s="240"/>
      <c r="AI209" s="240"/>
      <c r="AJ209" s="240"/>
      <c r="AK209" s="240"/>
      <c r="AL209" s="143"/>
      <c r="AM209" s="143"/>
      <c r="AN209" s="143"/>
      <c r="AO209" s="143"/>
      <c r="AP209" s="143"/>
      <c r="AQ209" s="143"/>
      <c r="AR209" s="143"/>
      <c r="AS209" s="143"/>
      <c r="AT209" s="143"/>
      <c r="AU209" s="143"/>
      <c r="AV209" s="143"/>
      <c r="AW209" s="143"/>
      <c r="AX209" s="143"/>
      <c r="AY209" s="143"/>
      <c r="AZ209" s="143"/>
      <c r="BA209" s="11"/>
      <c r="BB209" s="11"/>
      <c r="BC209" s="11"/>
      <c r="BD209" s="11"/>
      <c r="BE209" s="11"/>
      <c r="BF209" s="11"/>
      <c r="BG209" s="11"/>
      <c r="BH209" s="11"/>
      <c r="BI209" s="11"/>
      <c r="BJ209" s="11"/>
    </row>
    <row r="210" spans="1:62" ht="93" customHeight="1" x14ac:dyDescent="0.3">
      <c r="A210" s="11"/>
      <c r="B210" s="11"/>
      <c r="C210" s="11"/>
      <c r="D210" s="11"/>
      <c r="E210" s="11"/>
      <c r="F210" s="237"/>
      <c r="G210" s="11"/>
      <c r="H210" s="11"/>
      <c r="I210" s="143"/>
      <c r="J210" s="11"/>
      <c r="K210" s="11"/>
      <c r="L210" s="11"/>
      <c r="M210" s="11"/>
      <c r="N210" s="11"/>
      <c r="O210" s="194"/>
      <c r="P210" s="194"/>
      <c r="Q210" s="194"/>
      <c r="R210" s="194"/>
      <c r="S210" s="194"/>
      <c r="T210" s="194"/>
      <c r="U210" s="239"/>
      <c r="V210" s="240"/>
      <c r="W210" s="240"/>
      <c r="X210" s="240"/>
      <c r="Y210" s="240"/>
      <c r="Z210" s="240"/>
      <c r="AA210" s="240"/>
      <c r="AB210" s="240"/>
      <c r="AC210" s="240"/>
      <c r="AD210" s="240"/>
      <c r="AE210" s="240"/>
      <c r="AF210" s="240"/>
      <c r="AG210" s="240"/>
      <c r="AH210" s="240"/>
      <c r="AI210" s="240"/>
      <c r="AJ210" s="240"/>
      <c r="AK210" s="240"/>
      <c r="AL210" s="143"/>
      <c r="AM210" s="143"/>
      <c r="AN210" s="143"/>
      <c r="AO210" s="143"/>
      <c r="AP210" s="143"/>
      <c r="AQ210" s="143"/>
      <c r="AR210" s="143"/>
      <c r="AS210" s="143"/>
      <c r="AT210" s="143"/>
      <c r="AU210" s="143"/>
      <c r="AV210" s="143"/>
      <c r="AW210" s="143"/>
      <c r="AX210" s="143"/>
      <c r="AY210" s="143"/>
      <c r="AZ210" s="143"/>
      <c r="BA210" s="11"/>
      <c r="BB210" s="11"/>
      <c r="BC210" s="11"/>
      <c r="BD210" s="11"/>
      <c r="BE210" s="11"/>
      <c r="BF210" s="11"/>
      <c r="BG210" s="11"/>
      <c r="BH210" s="11"/>
      <c r="BI210" s="11"/>
      <c r="BJ210" s="11"/>
    </row>
    <row r="211" spans="1:62" ht="93" customHeight="1" x14ac:dyDescent="0.3">
      <c r="A211" s="11"/>
      <c r="B211" s="11"/>
      <c r="C211" s="11"/>
      <c r="D211" s="11"/>
      <c r="E211" s="11"/>
      <c r="F211" s="237"/>
      <c r="G211" s="11"/>
      <c r="H211" s="11"/>
      <c r="I211" s="143"/>
      <c r="J211" s="11"/>
      <c r="K211" s="11"/>
      <c r="L211" s="11"/>
      <c r="M211" s="11"/>
      <c r="N211" s="11"/>
      <c r="O211" s="194"/>
      <c r="P211" s="194"/>
      <c r="Q211" s="194"/>
      <c r="R211" s="194"/>
      <c r="S211" s="194"/>
      <c r="T211" s="194"/>
      <c r="U211" s="239"/>
      <c r="V211" s="240"/>
      <c r="W211" s="240"/>
      <c r="X211" s="240"/>
      <c r="Y211" s="240"/>
      <c r="Z211" s="240"/>
      <c r="AA211" s="240"/>
      <c r="AB211" s="240"/>
      <c r="AC211" s="240"/>
      <c r="AD211" s="240"/>
      <c r="AE211" s="240"/>
      <c r="AF211" s="240"/>
      <c r="AG211" s="240"/>
      <c r="AH211" s="240"/>
      <c r="AI211" s="240"/>
      <c r="AJ211" s="240"/>
      <c r="AK211" s="240"/>
      <c r="AL211" s="143"/>
      <c r="AM211" s="143"/>
      <c r="AN211" s="143"/>
      <c r="AO211" s="143"/>
      <c r="AP211" s="143"/>
      <c r="AQ211" s="143"/>
      <c r="AR211" s="143"/>
      <c r="AS211" s="143"/>
      <c r="AT211" s="143"/>
      <c r="AU211" s="143"/>
      <c r="AV211" s="143"/>
      <c r="AW211" s="143"/>
      <c r="AX211" s="143"/>
      <c r="AY211" s="143"/>
      <c r="AZ211" s="143"/>
      <c r="BA211" s="11"/>
      <c r="BB211" s="11"/>
      <c r="BC211" s="11"/>
      <c r="BD211" s="11"/>
      <c r="BE211" s="11"/>
      <c r="BF211" s="11"/>
      <c r="BG211" s="11"/>
      <c r="BH211" s="11"/>
      <c r="BI211" s="11"/>
      <c r="BJ211" s="11"/>
    </row>
    <row r="212" spans="1:62" ht="93" customHeight="1" x14ac:dyDescent="0.3">
      <c r="A212" s="11"/>
      <c r="B212" s="11"/>
      <c r="C212" s="11"/>
      <c r="D212" s="11"/>
      <c r="E212" s="11"/>
      <c r="F212" s="237"/>
      <c r="G212" s="11"/>
      <c r="H212" s="11"/>
      <c r="I212" s="143"/>
      <c r="J212" s="11"/>
      <c r="K212" s="11"/>
      <c r="L212" s="11"/>
      <c r="M212" s="11"/>
      <c r="N212" s="11"/>
      <c r="O212" s="194"/>
      <c r="P212" s="194"/>
      <c r="Q212" s="194"/>
      <c r="R212" s="194"/>
      <c r="S212" s="194"/>
      <c r="T212" s="194"/>
      <c r="U212" s="239"/>
      <c r="V212" s="240"/>
      <c r="W212" s="240"/>
      <c r="X212" s="240"/>
      <c r="Y212" s="240"/>
      <c r="Z212" s="240"/>
      <c r="AA212" s="240"/>
      <c r="AB212" s="240"/>
      <c r="AC212" s="240"/>
      <c r="AD212" s="240"/>
      <c r="AE212" s="240"/>
      <c r="AF212" s="240"/>
      <c r="AG212" s="240"/>
      <c r="AH212" s="240"/>
      <c r="AI212" s="240"/>
      <c r="AJ212" s="240"/>
      <c r="AK212" s="240"/>
      <c r="AL212" s="143"/>
      <c r="AM212" s="143"/>
      <c r="AN212" s="143"/>
      <c r="AO212" s="143"/>
      <c r="AP212" s="143"/>
      <c r="AQ212" s="143"/>
      <c r="AR212" s="143"/>
      <c r="AS212" s="143"/>
      <c r="AT212" s="143"/>
      <c r="AU212" s="143"/>
      <c r="AV212" s="143"/>
      <c r="AW212" s="143"/>
      <c r="AX212" s="143"/>
      <c r="AY212" s="143"/>
      <c r="AZ212" s="143"/>
      <c r="BA212" s="11"/>
      <c r="BB212" s="11"/>
      <c r="BC212" s="11"/>
      <c r="BD212" s="11"/>
      <c r="BE212" s="11"/>
      <c r="BF212" s="11"/>
      <c r="BG212" s="11"/>
      <c r="BH212" s="11"/>
      <c r="BI212" s="11"/>
      <c r="BJ212" s="11"/>
    </row>
    <row r="213" spans="1:62" ht="93" customHeight="1" x14ac:dyDescent="0.3">
      <c r="A213" s="11"/>
      <c r="B213" s="11"/>
      <c r="C213" s="11"/>
      <c r="D213" s="11"/>
      <c r="E213" s="11"/>
      <c r="F213" s="237"/>
      <c r="G213" s="11"/>
      <c r="H213" s="11"/>
      <c r="I213" s="143"/>
      <c r="J213" s="11"/>
      <c r="K213" s="11"/>
      <c r="L213" s="11"/>
      <c r="M213" s="11"/>
      <c r="N213" s="11"/>
      <c r="O213" s="194"/>
      <c r="P213" s="194"/>
      <c r="Q213" s="194"/>
      <c r="R213" s="194"/>
      <c r="S213" s="194"/>
      <c r="T213" s="194"/>
      <c r="U213" s="239"/>
      <c r="V213" s="240"/>
      <c r="W213" s="240"/>
      <c r="X213" s="240"/>
      <c r="Y213" s="240"/>
      <c r="Z213" s="240"/>
      <c r="AA213" s="240"/>
      <c r="AB213" s="240"/>
      <c r="AC213" s="240"/>
      <c r="AD213" s="240"/>
      <c r="AE213" s="240"/>
      <c r="AF213" s="240"/>
      <c r="AG213" s="240"/>
      <c r="AH213" s="240"/>
      <c r="AI213" s="240"/>
      <c r="AJ213" s="240"/>
      <c r="AK213" s="240"/>
      <c r="AL213" s="143"/>
      <c r="AM213" s="143"/>
      <c r="AN213" s="143"/>
      <c r="AO213" s="143"/>
      <c r="AP213" s="143"/>
      <c r="AQ213" s="143"/>
      <c r="AR213" s="143"/>
      <c r="AS213" s="143"/>
      <c r="AT213" s="143"/>
      <c r="AU213" s="143"/>
      <c r="AV213" s="143"/>
      <c r="AW213" s="143"/>
      <c r="AX213" s="143"/>
      <c r="AY213" s="143"/>
      <c r="AZ213" s="143"/>
      <c r="BA213" s="11"/>
      <c r="BB213" s="11"/>
      <c r="BC213" s="11"/>
      <c r="BD213" s="11"/>
      <c r="BE213" s="11"/>
      <c r="BF213" s="11"/>
      <c r="BG213" s="11"/>
      <c r="BH213" s="11"/>
      <c r="BI213" s="11"/>
      <c r="BJ213" s="11"/>
    </row>
    <row r="214" spans="1:62" ht="93" customHeight="1" x14ac:dyDescent="0.3">
      <c r="A214" s="11"/>
      <c r="B214" s="11"/>
      <c r="C214" s="11"/>
      <c r="D214" s="11"/>
      <c r="E214" s="11"/>
      <c r="F214" s="237"/>
      <c r="G214" s="11"/>
      <c r="H214" s="11"/>
      <c r="I214" s="143"/>
      <c r="J214" s="11"/>
      <c r="K214" s="11"/>
      <c r="L214" s="11"/>
      <c r="M214" s="11"/>
      <c r="N214" s="11"/>
      <c r="O214" s="194"/>
      <c r="P214" s="194"/>
      <c r="Q214" s="194"/>
      <c r="R214" s="194"/>
      <c r="S214" s="194"/>
      <c r="T214" s="194"/>
      <c r="U214" s="239"/>
      <c r="V214" s="240"/>
      <c r="W214" s="240"/>
      <c r="X214" s="240"/>
      <c r="Y214" s="240"/>
      <c r="Z214" s="240"/>
      <c r="AA214" s="240"/>
      <c r="AB214" s="240"/>
      <c r="AC214" s="240"/>
      <c r="AD214" s="240"/>
      <c r="AE214" s="240"/>
      <c r="AF214" s="240"/>
      <c r="AG214" s="240"/>
      <c r="AH214" s="240"/>
      <c r="AI214" s="240"/>
      <c r="AJ214" s="240"/>
      <c r="AK214" s="240"/>
      <c r="AL214" s="143"/>
      <c r="AM214" s="143"/>
      <c r="AN214" s="143"/>
      <c r="AO214" s="143"/>
      <c r="AP214" s="143"/>
      <c r="AQ214" s="143"/>
      <c r="AR214" s="143"/>
      <c r="AS214" s="143"/>
      <c r="AT214" s="143"/>
      <c r="AU214" s="143"/>
      <c r="AV214" s="143"/>
      <c r="AW214" s="143"/>
      <c r="AX214" s="143"/>
      <c r="AY214" s="143"/>
      <c r="AZ214" s="143"/>
      <c r="BA214" s="11"/>
      <c r="BB214" s="11"/>
      <c r="BC214" s="11"/>
      <c r="BD214" s="11"/>
      <c r="BE214" s="11"/>
      <c r="BF214" s="11"/>
      <c r="BG214" s="11"/>
      <c r="BH214" s="11"/>
      <c r="BI214" s="11"/>
      <c r="BJ214" s="11"/>
    </row>
    <row r="215" spans="1:62" ht="93" customHeight="1" x14ac:dyDescent="0.3">
      <c r="A215" s="11"/>
      <c r="B215" s="11"/>
      <c r="C215" s="11"/>
      <c r="D215" s="11"/>
      <c r="E215" s="11"/>
      <c r="F215" s="237"/>
      <c r="G215" s="11"/>
      <c r="H215" s="11"/>
      <c r="I215" s="143"/>
      <c r="J215" s="11"/>
      <c r="K215" s="11"/>
      <c r="L215" s="11"/>
      <c r="M215" s="11"/>
      <c r="N215" s="11"/>
      <c r="O215" s="194"/>
      <c r="P215" s="194"/>
      <c r="Q215" s="194"/>
      <c r="R215" s="194"/>
      <c r="S215" s="194"/>
      <c r="T215" s="194"/>
      <c r="U215" s="239"/>
      <c r="V215" s="240"/>
      <c r="W215" s="240"/>
      <c r="X215" s="240"/>
      <c r="Y215" s="240"/>
      <c r="Z215" s="240"/>
      <c r="AA215" s="240"/>
      <c r="AB215" s="240"/>
      <c r="AC215" s="240"/>
      <c r="AD215" s="240"/>
      <c r="AE215" s="240"/>
      <c r="AF215" s="240"/>
      <c r="AG215" s="240"/>
      <c r="AH215" s="240"/>
      <c r="AI215" s="240"/>
      <c r="AJ215" s="240"/>
      <c r="AK215" s="240"/>
      <c r="AL215" s="143"/>
      <c r="AM215" s="143"/>
      <c r="AN215" s="143"/>
      <c r="AO215" s="143"/>
      <c r="AP215" s="143"/>
      <c r="AQ215" s="143"/>
      <c r="AR215" s="143"/>
      <c r="AS215" s="143"/>
      <c r="AT215" s="143"/>
      <c r="AU215" s="143"/>
      <c r="AV215" s="143"/>
      <c r="AW215" s="143"/>
      <c r="AX215" s="143"/>
      <c r="AY215" s="143"/>
      <c r="AZ215" s="143"/>
      <c r="BA215" s="11"/>
      <c r="BB215" s="11"/>
      <c r="BC215" s="11"/>
      <c r="BD215" s="11"/>
      <c r="BE215" s="11"/>
      <c r="BF215" s="11"/>
      <c r="BG215" s="11"/>
      <c r="BH215" s="11"/>
      <c r="BI215" s="11"/>
      <c r="BJ215" s="11"/>
    </row>
    <row r="216" spans="1:62" ht="93" customHeight="1" x14ac:dyDescent="0.3">
      <c r="A216" s="11"/>
      <c r="B216" s="11"/>
      <c r="C216" s="11"/>
      <c r="D216" s="11"/>
      <c r="E216" s="11"/>
      <c r="F216" s="237"/>
      <c r="G216" s="11"/>
      <c r="H216" s="11"/>
      <c r="I216" s="143"/>
      <c r="J216" s="11"/>
      <c r="K216" s="11"/>
      <c r="L216" s="11"/>
      <c r="M216" s="11"/>
      <c r="N216" s="11"/>
      <c r="O216" s="194"/>
      <c r="P216" s="194"/>
      <c r="Q216" s="194"/>
      <c r="R216" s="194"/>
      <c r="S216" s="194"/>
      <c r="T216" s="194"/>
      <c r="U216" s="239"/>
      <c r="V216" s="240"/>
      <c r="W216" s="240"/>
      <c r="X216" s="240"/>
      <c r="Y216" s="240"/>
      <c r="Z216" s="240"/>
      <c r="AA216" s="240"/>
      <c r="AB216" s="240"/>
      <c r="AC216" s="240"/>
      <c r="AD216" s="240"/>
      <c r="AE216" s="240"/>
      <c r="AF216" s="240"/>
      <c r="AG216" s="240"/>
      <c r="AH216" s="240"/>
      <c r="AI216" s="240"/>
      <c r="AJ216" s="240"/>
      <c r="AK216" s="240"/>
      <c r="AL216" s="143"/>
      <c r="AM216" s="143"/>
      <c r="AN216" s="143"/>
      <c r="AO216" s="143"/>
      <c r="AP216" s="143"/>
      <c r="AQ216" s="143"/>
      <c r="AR216" s="143"/>
      <c r="AS216" s="143"/>
      <c r="AT216" s="143"/>
      <c r="AU216" s="143"/>
      <c r="AV216" s="143"/>
      <c r="AW216" s="143"/>
      <c r="AX216" s="143"/>
      <c r="AY216" s="143"/>
      <c r="AZ216" s="143"/>
      <c r="BA216" s="11"/>
      <c r="BB216" s="11"/>
      <c r="BC216" s="11"/>
      <c r="BD216" s="11"/>
      <c r="BE216" s="11"/>
      <c r="BF216" s="11"/>
      <c r="BG216" s="11"/>
      <c r="BH216" s="11"/>
      <c r="BI216" s="11"/>
      <c r="BJ216" s="11"/>
    </row>
    <row r="217" spans="1:62" ht="93" customHeight="1" x14ac:dyDescent="0.3">
      <c r="A217" s="11"/>
      <c r="B217" s="11"/>
      <c r="C217" s="11"/>
      <c r="D217" s="11"/>
      <c r="E217" s="11"/>
      <c r="F217" s="237"/>
      <c r="G217" s="11"/>
      <c r="H217" s="11"/>
      <c r="I217" s="143"/>
      <c r="J217" s="11"/>
      <c r="K217" s="11"/>
      <c r="L217" s="11"/>
      <c r="M217" s="11"/>
      <c r="N217" s="11"/>
      <c r="O217" s="194"/>
      <c r="P217" s="194"/>
      <c r="Q217" s="194"/>
      <c r="R217" s="194"/>
      <c r="S217" s="194"/>
      <c r="T217" s="194"/>
      <c r="U217" s="239"/>
      <c r="V217" s="240"/>
      <c r="W217" s="240"/>
      <c r="X217" s="240"/>
      <c r="Y217" s="240"/>
      <c r="Z217" s="240"/>
      <c r="AA217" s="240"/>
      <c r="AB217" s="240"/>
      <c r="AC217" s="240"/>
      <c r="AD217" s="240"/>
      <c r="AE217" s="240"/>
      <c r="AF217" s="240"/>
      <c r="AG217" s="240"/>
      <c r="AH217" s="240"/>
      <c r="AI217" s="240"/>
      <c r="AJ217" s="240"/>
      <c r="AK217" s="240"/>
      <c r="AL217" s="143"/>
      <c r="AM217" s="143"/>
      <c r="AN217" s="143"/>
      <c r="AO217" s="143"/>
      <c r="AP217" s="143"/>
      <c r="AQ217" s="143"/>
      <c r="AR217" s="143"/>
      <c r="AS217" s="143"/>
      <c r="AT217" s="143"/>
      <c r="AU217" s="143"/>
      <c r="AV217" s="143"/>
      <c r="AW217" s="143"/>
      <c r="AX217" s="143"/>
      <c r="AY217" s="143"/>
      <c r="AZ217" s="143"/>
      <c r="BA217" s="11"/>
      <c r="BB217" s="11"/>
      <c r="BC217" s="11"/>
      <c r="BD217" s="11"/>
      <c r="BE217" s="11"/>
      <c r="BF217" s="11"/>
      <c r="BG217" s="11"/>
      <c r="BH217" s="11"/>
      <c r="BI217" s="11"/>
      <c r="BJ217" s="11"/>
    </row>
    <row r="218" spans="1:62" ht="93" customHeight="1" x14ac:dyDescent="0.3">
      <c r="A218" s="11"/>
      <c r="B218" s="11"/>
      <c r="C218" s="11"/>
      <c r="D218" s="11"/>
      <c r="E218" s="11"/>
      <c r="F218" s="237"/>
      <c r="G218" s="11"/>
      <c r="H218" s="11"/>
      <c r="I218" s="143"/>
      <c r="J218" s="11"/>
      <c r="K218" s="11"/>
      <c r="L218" s="11"/>
      <c r="M218" s="11"/>
      <c r="N218" s="11"/>
      <c r="O218" s="194"/>
      <c r="P218" s="194"/>
      <c r="Q218" s="194"/>
      <c r="R218" s="194"/>
      <c r="S218" s="194"/>
      <c r="T218" s="194"/>
      <c r="U218" s="239"/>
      <c r="V218" s="240"/>
      <c r="W218" s="240"/>
      <c r="X218" s="240"/>
      <c r="Y218" s="240"/>
      <c r="Z218" s="240"/>
      <c r="AA218" s="240"/>
      <c r="AB218" s="240"/>
      <c r="AC218" s="240"/>
      <c r="AD218" s="240"/>
      <c r="AE218" s="240"/>
      <c r="AF218" s="240"/>
      <c r="AG218" s="240"/>
      <c r="AH218" s="240"/>
      <c r="AI218" s="240"/>
      <c r="AJ218" s="240"/>
      <c r="AK218" s="240"/>
      <c r="AL218" s="143"/>
      <c r="AM218" s="143"/>
      <c r="AN218" s="143"/>
      <c r="AO218" s="143"/>
      <c r="AP218" s="143"/>
      <c r="AQ218" s="143"/>
      <c r="AR218" s="143"/>
      <c r="AS218" s="143"/>
      <c r="AT218" s="143"/>
      <c r="AU218" s="143"/>
      <c r="AV218" s="143"/>
      <c r="AW218" s="143"/>
      <c r="AX218" s="143"/>
      <c r="AY218" s="143"/>
      <c r="AZ218" s="143"/>
      <c r="BA218" s="11"/>
      <c r="BB218" s="11"/>
      <c r="BC218" s="11"/>
      <c r="BD218" s="11"/>
      <c r="BE218" s="11"/>
      <c r="BF218" s="11"/>
      <c r="BG218" s="11"/>
      <c r="BH218" s="11"/>
      <c r="BI218" s="11"/>
      <c r="BJ218" s="11"/>
    </row>
    <row r="219" spans="1:62" ht="93" customHeight="1" x14ac:dyDescent="0.3">
      <c r="A219" s="11"/>
      <c r="B219" s="11"/>
      <c r="C219" s="11"/>
      <c r="D219" s="11"/>
      <c r="E219" s="11"/>
      <c r="F219" s="237"/>
      <c r="G219" s="11"/>
      <c r="H219" s="11"/>
      <c r="I219" s="143"/>
      <c r="J219" s="11"/>
      <c r="K219" s="11"/>
      <c r="L219" s="11"/>
      <c r="M219" s="11"/>
      <c r="N219" s="11"/>
      <c r="O219" s="194"/>
      <c r="P219" s="194"/>
      <c r="Q219" s="194"/>
      <c r="R219" s="194"/>
      <c r="S219" s="194"/>
      <c r="T219" s="194"/>
      <c r="U219" s="239"/>
      <c r="V219" s="240"/>
      <c r="W219" s="240"/>
      <c r="X219" s="240"/>
      <c r="Y219" s="240"/>
      <c r="Z219" s="240"/>
      <c r="AA219" s="240"/>
      <c r="AB219" s="240"/>
      <c r="AC219" s="240"/>
      <c r="AD219" s="240"/>
      <c r="AE219" s="240"/>
      <c r="AF219" s="240"/>
      <c r="AG219" s="240"/>
      <c r="AH219" s="240"/>
      <c r="AI219" s="240"/>
      <c r="AJ219" s="240"/>
      <c r="AK219" s="240"/>
      <c r="AL219" s="143"/>
      <c r="AM219" s="143"/>
      <c r="AN219" s="143"/>
      <c r="AO219" s="143"/>
      <c r="AP219" s="143"/>
      <c r="AQ219" s="143"/>
      <c r="AR219" s="143"/>
      <c r="AS219" s="143"/>
      <c r="AT219" s="143"/>
      <c r="AU219" s="143"/>
      <c r="AV219" s="143"/>
      <c r="AW219" s="143"/>
      <c r="AX219" s="143"/>
      <c r="AY219" s="143"/>
      <c r="AZ219" s="143"/>
      <c r="BA219" s="11"/>
      <c r="BB219" s="11"/>
      <c r="BC219" s="11"/>
      <c r="BD219" s="11"/>
      <c r="BE219" s="11"/>
      <c r="BF219" s="11"/>
      <c r="BG219" s="11"/>
      <c r="BH219" s="11"/>
      <c r="BI219" s="11"/>
      <c r="BJ219" s="11"/>
    </row>
    <row r="220" spans="1:62" ht="93" customHeight="1" x14ac:dyDescent="0.3">
      <c r="A220" s="11"/>
      <c r="B220" s="11"/>
      <c r="C220" s="11"/>
      <c r="D220" s="11"/>
      <c r="E220" s="11"/>
      <c r="F220" s="237"/>
      <c r="G220" s="11"/>
      <c r="H220" s="11"/>
      <c r="I220" s="143"/>
      <c r="J220" s="11"/>
      <c r="K220" s="11"/>
      <c r="L220" s="11"/>
      <c r="M220" s="11"/>
      <c r="N220" s="11"/>
      <c r="O220" s="194"/>
      <c r="P220" s="194"/>
      <c r="Q220" s="194"/>
      <c r="R220" s="194"/>
      <c r="S220" s="194"/>
      <c r="T220" s="194"/>
      <c r="U220" s="239"/>
      <c r="V220" s="240"/>
      <c r="W220" s="240"/>
      <c r="X220" s="240"/>
      <c r="Y220" s="240"/>
      <c r="Z220" s="240"/>
      <c r="AA220" s="240"/>
      <c r="AB220" s="240"/>
      <c r="AC220" s="240"/>
      <c r="AD220" s="240"/>
      <c r="AE220" s="240"/>
      <c r="AF220" s="240"/>
      <c r="AG220" s="240"/>
      <c r="AH220" s="240"/>
      <c r="AI220" s="240"/>
      <c r="AJ220" s="240"/>
      <c r="AK220" s="240"/>
      <c r="AL220" s="143"/>
      <c r="AM220" s="143"/>
      <c r="AN220" s="143"/>
      <c r="AO220" s="143"/>
      <c r="AP220" s="143"/>
      <c r="AQ220" s="143"/>
      <c r="AR220" s="143"/>
      <c r="AS220" s="143"/>
      <c r="AT220" s="143"/>
      <c r="AU220" s="143"/>
      <c r="AV220" s="143"/>
      <c r="AW220" s="143"/>
      <c r="AX220" s="143"/>
      <c r="AY220" s="143"/>
      <c r="AZ220" s="143"/>
      <c r="BA220" s="11"/>
      <c r="BB220" s="11"/>
      <c r="BC220" s="11"/>
      <c r="BD220" s="11"/>
      <c r="BE220" s="11"/>
      <c r="BF220" s="11"/>
      <c r="BG220" s="11"/>
      <c r="BH220" s="11"/>
      <c r="BI220" s="11"/>
      <c r="BJ220" s="11"/>
    </row>
    <row r="221" spans="1:62" ht="15.75" customHeight="1" x14ac:dyDescent="0.25"/>
    <row r="222" spans="1:62" ht="15.75" customHeight="1" x14ac:dyDescent="0.25"/>
    <row r="223" spans="1:62" ht="15.75" customHeight="1" x14ac:dyDescent="0.25"/>
    <row r="224" spans="1:62"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A3:C4"/>
    <mergeCell ref="D3:BA3"/>
    <mergeCell ref="D4:BA4"/>
    <mergeCell ref="A5:A7"/>
    <mergeCell ref="B5:B7"/>
    <mergeCell ref="C5:C7"/>
    <mergeCell ref="V5:BA5"/>
    <mergeCell ref="BA6:BA7"/>
    <mergeCell ref="E5:E7"/>
    <mergeCell ref="F5:J6"/>
    <mergeCell ref="K5:K7"/>
    <mergeCell ref="L5:L7"/>
    <mergeCell ref="O5:O7"/>
    <mergeCell ref="D5:D7"/>
    <mergeCell ref="V6:V7"/>
    <mergeCell ref="Y6:Y7"/>
    <mergeCell ref="G14:H14"/>
    <mergeCell ref="G15:H15"/>
    <mergeCell ref="E8:E12"/>
    <mergeCell ref="C14:F15"/>
    <mergeCell ref="AM6:AX6"/>
    <mergeCell ref="Z6:AK6"/>
    <mergeCell ref="AL6:AL7"/>
    <mergeCell ref="P5:P7"/>
    <mergeCell ref="S5:S7"/>
    <mergeCell ref="T5:T7"/>
    <mergeCell ref="U5:U7"/>
    <mergeCell ref="K8:K12"/>
    <mergeCell ref="L8:L12"/>
    <mergeCell ref="M8:M12"/>
    <mergeCell ref="M5:M7"/>
    <mergeCell ref="N5:N7"/>
    <mergeCell ref="A8:A12"/>
    <mergeCell ref="B8:B12"/>
    <mergeCell ref="C8:C12"/>
    <mergeCell ref="D8:D12"/>
    <mergeCell ref="J8:J12"/>
    <mergeCell ref="F8:F12"/>
    <mergeCell ref="G8:G12"/>
    <mergeCell ref="H8:H12"/>
    <mergeCell ref="I8:I9"/>
    <mergeCell ref="N8:N9"/>
    <mergeCell ref="O8:O9"/>
    <mergeCell ref="P8:P9"/>
    <mergeCell ref="Q8:Q9"/>
    <mergeCell ref="R8:R9"/>
    <mergeCell ref="BA14:BA15"/>
    <mergeCell ref="AY6:AY7"/>
    <mergeCell ref="AZ6:AZ7"/>
    <mergeCell ref="Q5:R6"/>
    <mergeCell ref="U8:U9"/>
    <mergeCell ref="W6:W7"/>
    <mergeCell ref="X6:X7"/>
    <mergeCell ref="AZ14:AZ15"/>
  </mergeCells>
  <conditionalFormatting sqref="Y10:Y12">
    <cfRule type="cellIs" dxfId="13" priority="1" operator="equal">
      <formula>"NO CUMPLE"</formula>
    </cfRule>
  </conditionalFormatting>
  <conditionalFormatting sqref="Y10:Y12">
    <cfRule type="cellIs" dxfId="12" priority="2" operator="equal">
      <formula>"CUMPLE"</formula>
    </cfRule>
  </conditionalFormatting>
  <pageMargins left="0.7" right="0.7" top="0.75" bottom="0.75" header="0" footer="0"/>
  <pageSetup orientation="landscape"/>
  <headerFooter>
    <oddFooter>&amp;LFO-267 V-10</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pane ySplit="4" topLeftCell="A5" activePane="bottomLeft" state="frozen"/>
      <selection pane="bottomLeft" activeCell="B6" sqref="B6"/>
    </sheetView>
  </sheetViews>
  <sheetFormatPr baseColWidth="10" defaultColWidth="14.42578125" defaultRowHeight="15" customHeight="1" outlineLevelCol="4" x14ac:dyDescent="0.25"/>
  <cols>
    <col min="1" max="1" width="40.140625" customWidth="1"/>
    <col min="2" max="2" width="60.85546875" customWidth="1"/>
    <col min="3" max="3" width="28.140625" customWidth="1"/>
    <col min="4" max="4" width="42.85546875" customWidth="1"/>
    <col min="5" max="5" width="23.7109375" customWidth="1"/>
    <col min="6" max="6" width="25.7109375" customWidth="1"/>
    <col min="7" max="7" width="66.42578125" customWidth="1"/>
    <col min="8" max="9" width="17.42578125" customWidth="1"/>
    <col min="10" max="10" width="29.28515625" customWidth="1"/>
    <col min="11" max="11" width="31.28515625" customWidth="1"/>
    <col min="12" max="12" width="27.28515625" customWidth="1"/>
    <col min="13" max="13" width="39.28515625" customWidth="1"/>
    <col min="14" max="14" width="27.28515625" customWidth="1"/>
    <col min="15" max="15" width="70.140625" customWidth="1"/>
    <col min="16" max="16" width="31.42578125" customWidth="1"/>
    <col min="17" max="17" width="21.140625" customWidth="1"/>
    <col min="18" max="18" width="19.140625" customWidth="1"/>
    <col min="19" max="19" width="23.85546875" customWidth="1"/>
    <col min="20" max="20" width="19.140625" customWidth="1"/>
    <col min="21" max="21" width="29.42578125" customWidth="1"/>
    <col min="22" max="22" width="38.28515625" customWidth="1"/>
    <col min="23" max="23" width="27" customWidth="1"/>
    <col min="24" max="24" width="24.42578125" customWidth="1"/>
    <col min="25" max="25" width="34.28515625"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customWidth="1"/>
    <col min="52" max="52" width="43" customWidth="1"/>
    <col min="53" max="53" width="49.85546875"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1"/>
      <c r="B1" s="1"/>
      <c r="C1" s="1"/>
      <c r="D1" s="1"/>
      <c r="E1" s="1"/>
      <c r="F1" s="1"/>
      <c r="G1" s="1"/>
      <c r="H1" s="1"/>
      <c r="I1" s="1"/>
      <c r="J1" s="1"/>
      <c r="K1" s="1"/>
      <c r="L1" s="1"/>
      <c r="M1" s="1"/>
      <c r="N1" s="1"/>
      <c r="O1" s="5"/>
      <c r="P1" s="5"/>
      <c r="Q1" s="5"/>
      <c r="R1" s="5"/>
      <c r="S1" s="5"/>
      <c r="T1" s="5"/>
      <c r="U1" s="5"/>
      <c r="V1" s="1"/>
      <c r="W1" s="1"/>
      <c r="X1" s="1"/>
      <c r="Y1" s="1"/>
      <c r="Z1" s="1"/>
      <c r="AA1" s="1"/>
      <c r="AB1" s="1"/>
      <c r="AC1" s="1"/>
      <c r="AD1" s="1"/>
      <c r="AE1" s="1"/>
      <c r="AF1" s="1"/>
      <c r="AG1" s="1"/>
      <c r="AH1" s="1"/>
      <c r="AI1" s="1"/>
      <c r="AJ1" s="1"/>
      <c r="AK1" s="1"/>
      <c r="AL1" s="7"/>
      <c r="AM1" s="7"/>
      <c r="AN1" s="7"/>
      <c r="AO1" s="7"/>
      <c r="AP1" s="7"/>
      <c r="AQ1" s="7"/>
      <c r="AR1" s="7"/>
      <c r="AS1" s="7"/>
      <c r="AT1" s="7"/>
      <c r="AU1" s="7"/>
      <c r="AV1" s="7"/>
      <c r="AW1" s="7"/>
      <c r="AX1" s="7"/>
      <c r="AY1" s="7"/>
      <c r="AZ1" s="7"/>
      <c r="BA1" s="1"/>
      <c r="BB1" s="1"/>
      <c r="BC1" s="1"/>
      <c r="BD1" s="1"/>
      <c r="BE1" s="1"/>
      <c r="BF1" s="1"/>
      <c r="BG1" s="1"/>
      <c r="BH1" s="1"/>
      <c r="BI1" s="1"/>
      <c r="BJ1" s="1"/>
    </row>
    <row r="2" spans="1:62" ht="18.75" customHeight="1" x14ac:dyDescent="0.3">
      <c r="A2" s="1"/>
      <c r="B2" s="1"/>
      <c r="C2" s="1"/>
      <c r="D2" s="1"/>
      <c r="E2" s="1"/>
      <c r="F2" s="1"/>
      <c r="G2" s="1"/>
      <c r="H2" s="1"/>
      <c r="I2" s="1"/>
      <c r="J2" s="1"/>
      <c r="K2" s="1"/>
      <c r="L2" s="1"/>
      <c r="M2" s="1"/>
      <c r="N2" s="1"/>
      <c r="O2" s="5"/>
      <c r="P2" s="5"/>
      <c r="Q2" s="5"/>
      <c r="R2" s="5"/>
      <c r="S2" s="5"/>
      <c r="T2" s="5"/>
      <c r="U2" s="5"/>
      <c r="V2" s="1"/>
      <c r="W2" s="1"/>
      <c r="X2" s="1"/>
      <c r="Y2" s="1"/>
      <c r="Z2" s="1"/>
      <c r="AA2" s="1"/>
      <c r="AB2" s="1"/>
      <c r="AC2" s="1"/>
      <c r="AD2" s="1"/>
      <c r="AE2" s="1"/>
      <c r="AF2" s="1"/>
      <c r="AG2" s="1"/>
      <c r="AH2" s="1"/>
      <c r="AI2" s="1"/>
      <c r="AJ2" s="1"/>
      <c r="AK2" s="1"/>
      <c r="AL2" s="7"/>
      <c r="AM2" s="7"/>
      <c r="AN2" s="7"/>
      <c r="AO2" s="7"/>
      <c r="AP2" s="7"/>
      <c r="AQ2" s="7"/>
      <c r="AR2" s="7"/>
      <c r="AS2" s="7"/>
      <c r="AT2" s="7"/>
      <c r="AU2" s="7"/>
      <c r="AV2" s="7"/>
      <c r="AW2" s="7"/>
      <c r="AX2" s="7"/>
      <c r="AY2" s="7"/>
      <c r="AZ2" s="7"/>
      <c r="BA2" s="1"/>
      <c r="BB2" s="1"/>
      <c r="BC2" s="1"/>
      <c r="BD2" s="1"/>
      <c r="BE2" s="1"/>
      <c r="BF2" s="1"/>
      <c r="BG2" s="1"/>
      <c r="BH2" s="1"/>
      <c r="BI2" s="1"/>
      <c r="BJ2" s="1"/>
    </row>
    <row r="3" spans="1:62" ht="48.75" customHeight="1" x14ac:dyDescent="0.3">
      <c r="A3" s="1354"/>
      <c r="B3" s="975"/>
      <c r="C3" s="976"/>
      <c r="D3" s="1384" t="s">
        <v>1</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5"/>
      <c r="BB3" s="11"/>
      <c r="BC3" s="11"/>
      <c r="BD3" s="11"/>
      <c r="BE3" s="11"/>
      <c r="BF3" s="11"/>
      <c r="BG3" s="11"/>
      <c r="BH3" s="11"/>
      <c r="BI3" s="11"/>
      <c r="BJ3" s="11"/>
    </row>
    <row r="4" spans="1:62" ht="54.75" customHeight="1" x14ac:dyDescent="0.3">
      <c r="A4" s="977"/>
      <c r="B4" s="978"/>
      <c r="C4" s="979"/>
      <c r="D4" s="1384" t="s">
        <v>543</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5"/>
      <c r="BB4" s="11"/>
      <c r="BC4" s="11"/>
      <c r="BD4" s="11"/>
      <c r="BE4" s="11"/>
      <c r="BF4" s="11"/>
      <c r="BG4" s="11"/>
      <c r="BH4" s="11"/>
      <c r="BI4" s="11"/>
      <c r="BJ4" s="11"/>
    </row>
    <row r="5" spans="1:62" ht="36.75" customHeight="1" x14ac:dyDescent="0.3">
      <c r="A5" s="1333" t="s">
        <v>6</v>
      </c>
      <c r="B5" s="1333" t="s">
        <v>544</v>
      </c>
      <c r="C5" s="1333" t="s">
        <v>8</v>
      </c>
      <c r="D5" s="1333" t="s">
        <v>10</v>
      </c>
      <c r="E5" s="1333" t="s">
        <v>11</v>
      </c>
      <c r="F5" s="1334" t="s">
        <v>12</v>
      </c>
      <c r="G5" s="975"/>
      <c r="H5" s="975"/>
      <c r="I5" s="975"/>
      <c r="J5" s="976"/>
      <c r="K5" s="1325" t="s">
        <v>14</v>
      </c>
      <c r="L5" s="1325" t="s">
        <v>16</v>
      </c>
      <c r="M5" s="1325" t="s">
        <v>17</v>
      </c>
      <c r="N5" s="1325" t="s">
        <v>18</v>
      </c>
      <c r="O5" s="1333" t="s">
        <v>19</v>
      </c>
      <c r="P5" s="1333" t="s">
        <v>22</v>
      </c>
      <c r="Q5" s="1385" t="s">
        <v>23</v>
      </c>
      <c r="R5" s="976"/>
      <c r="S5" s="1333" t="s">
        <v>26</v>
      </c>
      <c r="T5" s="1333" t="s">
        <v>27</v>
      </c>
      <c r="U5" s="1333" t="s">
        <v>29</v>
      </c>
      <c r="V5" s="1382"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5"/>
      <c r="BB5" s="11"/>
      <c r="BC5" s="11"/>
      <c r="BD5" s="11"/>
      <c r="BE5" s="12"/>
      <c r="BF5" s="12"/>
      <c r="BG5" s="12"/>
      <c r="BH5" s="12"/>
      <c r="BI5" s="12"/>
      <c r="BJ5" s="11"/>
    </row>
    <row r="6" spans="1:62" ht="36.75" customHeight="1" x14ac:dyDescent="0.3">
      <c r="A6" s="972"/>
      <c r="B6" s="972"/>
      <c r="C6" s="972"/>
      <c r="D6" s="972"/>
      <c r="E6" s="972"/>
      <c r="F6" s="977"/>
      <c r="G6" s="978"/>
      <c r="H6" s="978"/>
      <c r="I6" s="978"/>
      <c r="J6" s="979"/>
      <c r="K6" s="972"/>
      <c r="L6" s="972"/>
      <c r="M6" s="972"/>
      <c r="N6" s="972"/>
      <c r="O6" s="972"/>
      <c r="P6" s="972"/>
      <c r="Q6" s="977"/>
      <c r="R6" s="979"/>
      <c r="S6" s="972"/>
      <c r="T6" s="972"/>
      <c r="U6" s="972"/>
      <c r="V6" s="1386" t="s">
        <v>31</v>
      </c>
      <c r="W6" s="1386" t="s">
        <v>33</v>
      </c>
      <c r="X6" s="1386" t="s">
        <v>34</v>
      </c>
      <c r="Y6" s="1386" t="s">
        <v>35</v>
      </c>
      <c r="Z6" s="1382" t="s">
        <v>37</v>
      </c>
      <c r="AA6" s="994"/>
      <c r="AB6" s="994"/>
      <c r="AC6" s="994"/>
      <c r="AD6" s="994"/>
      <c r="AE6" s="994"/>
      <c r="AF6" s="994"/>
      <c r="AG6" s="994"/>
      <c r="AH6" s="994"/>
      <c r="AI6" s="994"/>
      <c r="AJ6" s="994"/>
      <c r="AK6" s="995"/>
      <c r="AL6" s="1383" t="s">
        <v>38</v>
      </c>
      <c r="AM6" s="1382"/>
      <c r="AN6" s="994"/>
      <c r="AO6" s="994"/>
      <c r="AP6" s="994"/>
      <c r="AQ6" s="994"/>
      <c r="AR6" s="994"/>
      <c r="AS6" s="994"/>
      <c r="AT6" s="994"/>
      <c r="AU6" s="994"/>
      <c r="AV6" s="994"/>
      <c r="AW6" s="994"/>
      <c r="AX6" s="995"/>
      <c r="AY6" s="1383" t="s">
        <v>40</v>
      </c>
      <c r="AZ6" s="1383" t="s">
        <v>41</v>
      </c>
      <c r="BA6" s="1383" t="s">
        <v>42</v>
      </c>
      <c r="BB6" s="11"/>
      <c r="BC6" s="11"/>
      <c r="BD6" s="11"/>
      <c r="BE6" s="1"/>
      <c r="BF6" s="1"/>
      <c r="BG6" s="1"/>
      <c r="BH6" s="1"/>
      <c r="BI6" s="1"/>
      <c r="BJ6" s="11"/>
    </row>
    <row r="7" spans="1:62" ht="59.25" customHeight="1" x14ac:dyDescent="0.3">
      <c r="A7" s="973"/>
      <c r="B7" s="973"/>
      <c r="C7" s="973"/>
      <c r="D7" s="973"/>
      <c r="E7" s="973"/>
      <c r="F7" s="15" t="s">
        <v>44</v>
      </c>
      <c r="G7" s="15" t="s">
        <v>45</v>
      </c>
      <c r="H7" s="201" t="s">
        <v>46</v>
      </c>
      <c r="I7" s="201" t="s">
        <v>48</v>
      </c>
      <c r="J7" s="201" t="s">
        <v>49</v>
      </c>
      <c r="K7" s="973"/>
      <c r="L7" s="973"/>
      <c r="M7" s="973"/>
      <c r="N7" s="973"/>
      <c r="O7" s="972"/>
      <c r="P7" s="973"/>
      <c r="Q7" s="202" t="s">
        <v>50</v>
      </c>
      <c r="R7" s="202" t="s">
        <v>51</v>
      </c>
      <c r="S7" s="972"/>
      <c r="T7" s="972"/>
      <c r="U7" s="973"/>
      <c r="V7" s="973"/>
      <c r="W7" s="973"/>
      <c r="X7" s="973"/>
      <c r="Y7" s="973"/>
      <c r="Z7" s="203" t="s">
        <v>52</v>
      </c>
      <c r="AA7" s="203" t="s">
        <v>53</v>
      </c>
      <c r="AB7" s="203" t="s">
        <v>54</v>
      </c>
      <c r="AC7" s="203" t="s">
        <v>55</v>
      </c>
      <c r="AD7" s="203" t="s">
        <v>56</v>
      </c>
      <c r="AE7" s="203" t="s">
        <v>57</v>
      </c>
      <c r="AF7" s="203" t="s">
        <v>58</v>
      </c>
      <c r="AG7" s="203" t="s">
        <v>59</v>
      </c>
      <c r="AH7" s="203" t="s">
        <v>60</v>
      </c>
      <c r="AI7" s="203" t="s">
        <v>61</v>
      </c>
      <c r="AJ7" s="203" t="s">
        <v>62</v>
      </c>
      <c r="AK7" s="203" t="s">
        <v>63</v>
      </c>
      <c r="AL7" s="973"/>
      <c r="AM7" s="204" t="s">
        <v>64</v>
      </c>
      <c r="AN7" s="204" t="s">
        <v>65</v>
      </c>
      <c r="AO7" s="204" t="s">
        <v>54</v>
      </c>
      <c r="AP7" s="204" t="s">
        <v>55</v>
      </c>
      <c r="AQ7" s="204" t="s">
        <v>56</v>
      </c>
      <c r="AR7" s="204" t="s">
        <v>57</v>
      </c>
      <c r="AS7" s="204" t="s">
        <v>58</v>
      </c>
      <c r="AT7" s="204" t="s">
        <v>59</v>
      </c>
      <c r="AU7" s="204" t="s">
        <v>60</v>
      </c>
      <c r="AV7" s="204" t="s">
        <v>61</v>
      </c>
      <c r="AW7" s="204" t="s">
        <v>62</v>
      </c>
      <c r="AX7" s="204" t="s">
        <v>63</v>
      </c>
      <c r="AY7" s="973"/>
      <c r="AZ7" s="973"/>
      <c r="BA7" s="973"/>
      <c r="BB7" s="11"/>
      <c r="BC7" s="11"/>
      <c r="BD7" s="11"/>
      <c r="BE7" s="1"/>
      <c r="BF7" s="1"/>
      <c r="BG7" s="1"/>
      <c r="BH7" s="1"/>
      <c r="BI7" s="1"/>
      <c r="BJ7" s="11"/>
    </row>
    <row r="8" spans="1:62" ht="204" customHeight="1" x14ac:dyDescent="0.3">
      <c r="A8" s="147" t="s">
        <v>66</v>
      </c>
      <c r="B8" s="149" t="s">
        <v>67</v>
      </c>
      <c r="C8" s="147" t="s">
        <v>68</v>
      </c>
      <c r="D8" s="147" t="s">
        <v>69</v>
      </c>
      <c r="E8" s="147" t="s">
        <v>318</v>
      </c>
      <c r="F8" s="147">
        <v>1134</v>
      </c>
      <c r="G8" s="147" t="str">
        <f t="shared" ref="G8:G14" si="0">IF(LEN(F8)&gt;0,VLOOKUP(F8,$F$27:$G$31,2,0)," ")</f>
        <v>Oportunidades de generación de ingresos para vendedores informales</v>
      </c>
      <c r="H8" s="1379">
        <v>1200</v>
      </c>
      <c r="I8" s="1379">
        <v>839</v>
      </c>
      <c r="J8" s="1380">
        <v>2747000000</v>
      </c>
      <c r="K8" s="1377" t="s">
        <v>297</v>
      </c>
      <c r="L8" s="1381" t="s">
        <v>556</v>
      </c>
      <c r="M8" s="1377" t="s">
        <v>557</v>
      </c>
      <c r="N8" s="1377">
        <v>839</v>
      </c>
      <c r="O8" s="147" t="s">
        <v>558</v>
      </c>
      <c r="P8" s="210" t="s">
        <v>559</v>
      </c>
      <c r="Q8" s="212">
        <v>43466</v>
      </c>
      <c r="R8" s="212">
        <v>43830</v>
      </c>
      <c r="S8" s="147" t="s">
        <v>561</v>
      </c>
      <c r="T8" s="147">
        <v>1000</v>
      </c>
      <c r="U8" s="147" t="s">
        <v>563</v>
      </c>
      <c r="V8" s="212"/>
      <c r="W8" s="212"/>
      <c r="X8" s="212"/>
      <c r="Y8" s="212"/>
      <c r="Z8" s="215"/>
      <c r="AA8" s="215"/>
      <c r="AB8" s="215"/>
      <c r="AC8" s="215"/>
      <c r="AD8" s="215"/>
      <c r="AE8" s="215"/>
      <c r="AF8" s="215"/>
      <c r="AG8" s="215"/>
      <c r="AH8" s="215"/>
      <c r="AI8" s="215"/>
      <c r="AJ8" s="215"/>
      <c r="AK8" s="215"/>
      <c r="AL8" s="218"/>
      <c r="AM8" s="220"/>
      <c r="AN8" s="220"/>
      <c r="AO8" s="220"/>
      <c r="AP8" s="220"/>
      <c r="AQ8" s="220"/>
      <c r="AR8" s="220"/>
      <c r="AS8" s="220"/>
      <c r="AT8" s="220"/>
      <c r="AU8" s="220"/>
      <c r="AV8" s="220"/>
      <c r="AW8" s="220"/>
      <c r="AX8" s="220"/>
      <c r="AY8" s="218"/>
      <c r="AZ8" s="205"/>
      <c r="BA8" s="224"/>
      <c r="BB8" s="11"/>
      <c r="BC8" s="11"/>
      <c r="BD8" s="11"/>
      <c r="BE8" s="1"/>
      <c r="BF8" s="1"/>
      <c r="BG8" s="1"/>
      <c r="BH8" s="1"/>
      <c r="BI8" s="1"/>
      <c r="BJ8" s="11"/>
    </row>
    <row r="9" spans="1:62" ht="204" customHeight="1" x14ac:dyDescent="0.3">
      <c r="A9" s="147" t="s">
        <v>66</v>
      </c>
      <c r="B9" s="149" t="s">
        <v>67</v>
      </c>
      <c r="C9" s="147" t="s">
        <v>177</v>
      </c>
      <c r="D9" s="147" t="s">
        <v>201</v>
      </c>
      <c r="E9" s="147" t="s">
        <v>318</v>
      </c>
      <c r="F9" s="147">
        <v>1134</v>
      </c>
      <c r="G9" s="147" t="str">
        <f t="shared" si="0"/>
        <v>Oportunidades de generación de ingresos para vendedores informales</v>
      </c>
      <c r="H9" s="972"/>
      <c r="I9" s="972"/>
      <c r="J9" s="972"/>
      <c r="K9" s="972"/>
      <c r="L9" s="972"/>
      <c r="M9" s="972"/>
      <c r="N9" s="972"/>
      <c r="O9" s="147" t="s">
        <v>568</v>
      </c>
      <c r="P9" s="225" t="s">
        <v>569</v>
      </c>
      <c r="Q9" s="212">
        <v>43466</v>
      </c>
      <c r="R9" s="212">
        <v>43830</v>
      </c>
      <c r="S9" s="147" t="s">
        <v>570</v>
      </c>
      <c r="T9" s="227">
        <v>40</v>
      </c>
      <c r="U9" s="147" t="s">
        <v>563</v>
      </c>
      <c r="V9" s="1"/>
      <c r="W9" s="212"/>
      <c r="X9" s="212"/>
      <c r="Y9" s="212"/>
      <c r="Z9" s="215"/>
      <c r="AA9" s="215"/>
      <c r="AB9" s="215"/>
      <c r="AC9" s="215"/>
      <c r="AD9" s="215"/>
      <c r="AE9" s="215"/>
      <c r="AF9" s="215"/>
      <c r="AG9" s="215"/>
      <c r="AH9" s="215"/>
      <c r="AI9" s="215"/>
      <c r="AJ9" s="215"/>
      <c r="AK9" s="215"/>
      <c r="AL9" s="218"/>
      <c r="AM9" s="220"/>
      <c r="AN9" s="220"/>
      <c r="AO9" s="220"/>
      <c r="AP9" s="220"/>
      <c r="AQ9" s="220"/>
      <c r="AR9" s="220"/>
      <c r="AS9" s="220"/>
      <c r="AT9" s="220"/>
      <c r="AU9" s="220"/>
      <c r="AV9" s="220"/>
      <c r="AW9" s="220"/>
      <c r="AX9" s="220"/>
      <c r="AY9" s="218"/>
      <c r="AZ9" s="205"/>
      <c r="BA9" s="224"/>
      <c r="BB9" s="11"/>
      <c r="BC9" s="11"/>
      <c r="BD9" s="11"/>
      <c r="BE9" s="1"/>
      <c r="BF9" s="1"/>
      <c r="BG9" s="1"/>
      <c r="BH9" s="1"/>
      <c r="BI9" s="1"/>
      <c r="BJ9" s="11"/>
    </row>
    <row r="10" spans="1:62" ht="204" customHeight="1" x14ac:dyDescent="0.3">
      <c r="A10" s="147" t="s">
        <v>66</v>
      </c>
      <c r="B10" s="149" t="s">
        <v>67</v>
      </c>
      <c r="C10" s="147" t="s">
        <v>177</v>
      </c>
      <c r="D10" s="147" t="s">
        <v>201</v>
      </c>
      <c r="E10" s="147" t="s">
        <v>318</v>
      </c>
      <c r="F10" s="147">
        <v>1134</v>
      </c>
      <c r="G10" s="147" t="str">
        <f t="shared" si="0"/>
        <v>Oportunidades de generación de ingresos para vendedores informales</v>
      </c>
      <c r="H10" s="972"/>
      <c r="I10" s="972"/>
      <c r="J10" s="972"/>
      <c r="K10" s="972"/>
      <c r="L10" s="972"/>
      <c r="M10" s="972"/>
      <c r="N10" s="972"/>
      <c r="O10" s="234" t="s">
        <v>576</v>
      </c>
      <c r="P10" s="210" t="s">
        <v>577</v>
      </c>
      <c r="Q10" s="212">
        <v>43466</v>
      </c>
      <c r="R10" s="212">
        <v>43830</v>
      </c>
      <c r="S10" s="147" t="s">
        <v>578</v>
      </c>
      <c r="T10" s="147">
        <v>27</v>
      </c>
      <c r="U10" s="147" t="s">
        <v>563</v>
      </c>
      <c r="V10" s="212"/>
      <c r="W10" s="212"/>
      <c r="X10" s="212"/>
      <c r="Y10" s="212"/>
      <c r="Z10" s="215"/>
      <c r="AA10" s="215"/>
      <c r="AB10" s="215"/>
      <c r="AC10" s="215"/>
      <c r="AD10" s="215"/>
      <c r="AE10" s="215"/>
      <c r="AF10" s="215"/>
      <c r="AG10" s="215"/>
      <c r="AH10" s="215"/>
      <c r="AI10" s="215"/>
      <c r="AJ10" s="215"/>
      <c r="AK10" s="215"/>
      <c r="AL10" s="218"/>
      <c r="AM10" s="220"/>
      <c r="AN10" s="220"/>
      <c r="AO10" s="220"/>
      <c r="AP10" s="220"/>
      <c r="AQ10" s="220"/>
      <c r="AR10" s="220"/>
      <c r="AS10" s="220"/>
      <c r="AT10" s="220"/>
      <c r="AU10" s="220"/>
      <c r="AV10" s="220"/>
      <c r="AW10" s="220"/>
      <c r="AX10" s="220"/>
      <c r="AY10" s="218"/>
      <c r="AZ10" s="205"/>
      <c r="BA10" s="224"/>
      <c r="BB10" s="11"/>
      <c r="BC10" s="11"/>
      <c r="BD10" s="11"/>
      <c r="BE10" s="1"/>
      <c r="BF10" s="1"/>
      <c r="BG10" s="1"/>
      <c r="BH10" s="1"/>
      <c r="BI10" s="1"/>
      <c r="BJ10" s="11"/>
    </row>
    <row r="11" spans="1:62" ht="160.5" customHeight="1" x14ac:dyDescent="0.3">
      <c r="A11" s="147" t="s">
        <v>66</v>
      </c>
      <c r="B11" s="149" t="s">
        <v>67</v>
      </c>
      <c r="C11" s="147" t="s">
        <v>177</v>
      </c>
      <c r="D11" s="147" t="s">
        <v>201</v>
      </c>
      <c r="E11" s="147" t="s">
        <v>318</v>
      </c>
      <c r="F11" s="147">
        <v>1134</v>
      </c>
      <c r="G11" s="147" t="str">
        <f t="shared" si="0"/>
        <v>Oportunidades de generación de ingresos para vendedores informales</v>
      </c>
      <c r="H11" s="972"/>
      <c r="I11" s="972"/>
      <c r="J11" s="972"/>
      <c r="K11" s="972"/>
      <c r="L11" s="972"/>
      <c r="M11" s="972"/>
      <c r="N11" s="972"/>
      <c r="O11" s="234" t="s">
        <v>581</v>
      </c>
      <c r="P11" s="243" t="s">
        <v>569</v>
      </c>
      <c r="Q11" s="212">
        <v>43466</v>
      </c>
      <c r="R11" s="212">
        <v>43830</v>
      </c>
      <c r="S11" s="147" t="s">
        <v>583</v>
      </c>
      <c r="T11" s="227">
        <v>210</v>
      </c>
      <c r="U11" s="147" t="s">
        <v>563</v>
      </c>
      <c r="V11" s="212"/>
      <c r="W11" s="212"/>
      <c r="X11" s="212"/>
      <c r="Y11" s="212"/>
      <c r="Z11" s="215"/>
      <c r="AA11" s="215"/>
      <c r="AB11" s="215"/>
      <c r="AC11" s="215"/>
      <c r="AD11" s="215"/>
      <c r="AE11" s="215"/>
      <c r="AF11" s="215"/>
      <c r="AG11" s="215"/>
      <c r="AH11" s="215"/>
      <c r="AI11" s="215"/>
      <c r="AJ11" s="215"/>
      <c r="AK11" s="215"/>
      <c r="AL11" s="218"/>
      <c r="AM11" s="220"/>
      <c r="AN11" s="220"/>
      <c r="AO11" s="220"/>
      <c r="AP11" s="220"/>
      <c r="AQ11" s="220"/>
      <c r="AR11" s="220"/>
      <c r="AS11" s="220"/>
      <c r="AT11" s="220"/>
      <c r="AU11" s="220"/>
      <c r="AV11" s="220"/>
      <c r="AW11" s="220"/>
      <c r="AX11" s="220"/>
      <c r="AY11" s="218"/>
      <c r="AZ11" s="249"/>
      <c r="BA11" s="224"/>
      <c r="BB11" s="11"/>
      <c r="BC11" s="11"/>
      <c r="BD11" s="11"/>
      <c r="BE11" s="1"/>
      <c r="BF11" s="1"/>
      <c r="BG11" s="1"/>
      <c r="BH11" s="1"/>
      <c r="BI11" s="1"/>
      <c r="BJ11" s="11"/>
    </row>
    <row r="12" spans="1:62" ht="160.5" customHeight="1" x14ac:dyDescent="0.3">
      <c r="A12" s="147" t="s">
        <v>66</v>
      </c>
      <c r="B12" s="149" t="s">
        <v>67</v>
      </c>
      <c r="C12" s="147" t="s">
        <v>177</v>
      </c>
      <c r="D12" s="147" t="s">
        <v>201</v>
      </c>
      <c r="E12" s="147" t="s">
        <v>318</v>
      </c>
      <c r="F12" s="147">
        <v>1134</v>
      </c>
      <c r="G12" s="147" t="str">
        <f t="shared" si="0"/>
        <v>Oportunidades de generación de ingresos para vendedores informales</v>
      </c>
      <c r="H12" s="972"/>
      <c r="I12" s="972"/>
      <c r="J12" s="972"/>
      <c r="K12" s="972"/>
      <c r="L12" s="972"/>
      <c r="M12" s="972"/>
      <c r="N12" s="972"/>
      <c r="O12" s="251" t="s">
        <v>588</v>
      </c>
      <c r="P12" s="253" t="s">
        <v>569</v>
      </c>
      <c r="Q12" s="212">
        <v>43466</v>
      </c>
      <c r="R12" s="212">
        <v>43830</v>
      </c>
      <c r="S12" s="147" t="s">
        <v>589</v>
      </c>
      <c r="T12" s="208">
        <v>439</v>
      </c>
      <c r="U12" s="147" t="s">
        <v>563</v>
      </c>
      <c r="V12" s="212"/>
      <c r="W12" s="212"/>
      <c r="X12" s="212"/>
      <c r="Y12" s="212"/>
      <c r="Z12" s="215"/>
      <c r="AA12" s="215"/>
      <c r="AB12" s="215"/>
      <c r="AC12" s="215"/>
      <c r="AD12" s="215"/>
      <c r="AE12" s="215"/>
      <c r="AF12" s="215"/>
      <c r="AG12" s="215"/>
      <c r="AH12" s="215"/>
      <c r="AI12" s="215"/>
      <c r="AJ12" s="215"/>
      <c r="AK12" s="215"/>
      <c r="AL12" s="218"/>
      <c r="AM12" s="220"/>
      <c r="AN12" s="220"/>
      <c r="AO12" s="220"/>
      <c r="AP12" s="220"/>
      <c r="AQ12" s="220"/>
      <c r="AR12" s="220"/>
      <c r="AS12" s="220"/>
      <c r="AT12" s="220"/>
      <c r="AU12" s="220"/>
      <c r="AV12" s="220"/>
      <c r="AW12" s="220"/>
      <c r="AX12" s="220"/>
      <c r="AY12" s="218"/>
      <c r="AZ12" s="205"/>
      <c r="BA12" s="224"/>
      <c r="BB12" s="11"/>
      <c r="BC12" s="11"/>
      <c r="BD12" s="11"/>
      <c r="BE12" s="1"/>
      <c r="BF12" s="1"/>
      <c r="BG12" s="1"/>
      <c r="BH12" s="1"/>
      <c r="BI12" s="1"/>
      <c r="BJ12" s="11"/>
    </row>
    <row r="13" spans="1:62" ht="181.5" customHeight="1" x14ac:dyDescent="0.3">
      <c r="A13" s="147" t="s">
        <v>66</v>
      </c>
      <c r="B13" s="149" t="s">
        <v>67</v>
      </c>
      <c r="C13" s="147" t="s">
        <v>177</v>
      </c>
      <c r="D13" s="147" t="s">
        <v>201</v>
      </c>
      <c r="E13" s="147" t="s">
        <v>318</v>
      </c>
      <c r="F13" s="147">
        <v>1134</v>
      </c>
      <c r="G13" s="147" t="str">
        <f t="shared" si="0"/>
        <v>Oportunidades de generación de ingresos para vendedores informales</v>
      </c>
      <c r="H13" s="973"/>
      <c r="I13" s="973"/>
      <c r="J13" s="972"/>
      <c r="K13" s="972"/>
      <c r="L13" s="972"/>
      <c r="M13" s="973"/>
      <c r="N13" s="973"/>
      <c r="O13" s="255" t="s">
        <v>590</v>
      </c>
      <c r="P13" s="257" t="s">
        <v>591</v>
      </c>
      <c r="Q13" s="258">
        <v>43466</v>
      </c>
      <c r="R13" s="212">
        <v>43830</v>
      </c>
      <c r="S13" s="141" t="s">
        <v>595</v>
      </c>
      <c r="T13" s="208">
        <v>26</v>
      </c>
      <c r="U13" s="147" t="s">
        <v>563</v>
      </c>
      <c r="V13" s="208"/>
      <c r="W13" s="212"/>
      <c r="X13" s="212"/>
      <c r="Y13" s="212"/>
      <c r="Z13" s="215"/>
      <c r="AA13" s="215"/>
      <c r="AB13" s="215"/>
      <c r="AC13" s="215"/>
      <c r="AD13" s="215"/>
      <c r="AE13" s="215"/>
      <c r="AF13" s="215"/>
      <c r="AG13" s="215"/>
      <c r="AH13" s="215"/>
      <c r="AI13" s="215"/>
      <c r="AJ13" s="215"/>
      <c r="AK13" s="215"/>
      <c r="AL13" s="218"/>
      <c r="AM13" s="220"/>
      <c r="AN13" s="220"/>
      <c r="AO13" s="220"/>
      <c r="AP13" s="220"/>
      <c r="AQ13" s="220"/>
      <c r="AR13" s="220"/>
      <c r="AS13" s="220"/>
      <c r="AT13" s="220"/>
      <c r="AU13" s="220"/>
      <c r="AV13" s="220"/>
      <c r="AW13" s="220"/>
      <c r="AX13" s="220"/>
      <c r="AY13" s="218"/>
      <c r="AZ13" s="205"/>
      <c r="BA13" s="224"/>
      <c r="BB13" s="11"/>
      <c r="BC13" s="11"/>
      <c r="BD13" s="11"/>
      <c r="BE13" s="1"/>
      <c r="BF13" s="1"/>
      <c r="BG13" s="1"/>
      <c r="BH13" s="1"/>
      <c r="BI13" s="1"/>
      <c r="BJ13" s="11"/>
    </row>
    <row r="14" spans="1:62" ht="197.25" customHeight="1" x14ac:dyDescent="0.3">
      <c r="A14" s="147" t="s">
        <v>66</v>
      </c>
      <c r="B14" s="149" t="s">
        <v>67</v>
      </c>
      <c r="C14" s="147" t="s">
        <v>177</v>
      </c>
      <c r="D14" s="147" t="s">
        <v>201</v>
      </c>
      <c r="E14" s="147" t="s">
        <v>318</v>
      </c>
      <c r="F14" s="147">
        <v>1134</v>
      </c>
      <c r="G14" s="147" t="str">
        <f t="shared" si="0"/>
        <v>Oportunidades de generación de ingresos para vendedores informales</v>
      </c>
      <c r="H14" s="149">
        <v>320</v>
      </c>
      <c r="I14" s="149">
        <v>90</v>
      </c>
      <c r="J14" s="973"/>
      <c r="K14" s="973"/>
      <c r="L14" s="973"/>
      <c r="M14" s="260" t="s">
        <v>598</v>
      </c>
      <c r="N14" s="261">
        <v>90</v>
      </c>
      <c r="O14" s="234" t="s">
        <v>600</v>
      </c>
      <c r="P14" s="262" t="s">
        <v>601</v>
      </c>
      <c r="Q14" s="212">
        <v>43466</v>
      </c>
      <c r="R14" s="212">
        <v>43830</v>
      </c>
      <c r="S14" s="147" t="s">
        <v>602</v>
      </c>
      <c r="T14" s="227">
        <v>65</v>
      </c>
      <c r="U14" s="147" t="s">
        <v>563</v>
      </c>
      <c r="V14" s="212"/>
      <c r="W14" s="212"/>
      <c r="X14" s="212"/>
      <c r="Y14" s="212" t="str">
        <f>+IF(X14&gt;R14,"NO CUMPLE","SI CUMPLE")</f>
        <v>SI CUMPLE</v>
      </c>
      <c r="Z14" s="215"/>
      <c r="AA14" s="215"/>
      <c r="AB14" s="215"/>
      <c r="AC14" s="215"/>
      <c r="AD14" s="215"/>
      <c r="AE14" s="215"/>
      <c r="AF14" s="215"/>
      <c r="AG14" s="215"/>
      <c r="AH14" s="215"/>
      <c r="AI14" s="215"/>
      <c r="AJ14" s="215"/>
      <c r="AK14" s="215"/>
      <c r="AL14" s="218"/>
      <c r="AM14" s="220"/>
      <c r="AN14" s="220"/>
      <c r="AO14" s="220"/>
      <c r="AP14" s="220"/>
      <c r="AQ14" s="220"/>
      <c r="AR14" s="220"/>
      <c r="AS14" s="220"/>
      <c r="AT14" s="220"/>
      <c r="AU14" s="220"/>
      <c r="AV14" s="220"/>
      <c r="AW14" s="220"/>
      <c r="AX14" s="220"/>
      <c r="AY14" s="218"/>
      <c r="AZ14" s="205"/>
      <c r="BA14" s="224"/>
      <c r="BB14" s="11"/>
      <c r="BC14" s="11"/>
      <c r="BD14" s="11"/>
      <c r="BE14" s="1"/>
      <c r="BF14" s="1"/>
      <c r="BG14" s="1"/>
      <c r="BH14" s="1"/>
      <c r="BI14" s="1"/>
      <c r="BJ14" s="11"/>
    </row>
    <row r="15" spans="1:62" ht="42.75" customHeight="1" x14ac:dyDescent="0.3">
      <c r="A15" s="1"/>
      <c r="B15" s="1"/>
      <c r="C15" s="1"/>
      <c r="D15" s="1"/>
      <c r="E15" s="1"/>
      <c r="F15" s="153"/>
      <c r="G15" s="1"/>
      <c r="H15" s="1"/>
      <c r="I15" s="1"/>
      <c r="J15" s="1"/>
      <c r="K15" s="1"/>
      <c r="L15" s="1"/>
      <c r="M15" s="1"/>
      <c r="N15" s="1"/>
      <c r="O15" s="5"/>
      <c r="P15" s="5"/>
      <c r="Q15" s="5"/>
      <c r="R15" s="5"/>
      <c r="S15" s="5"/>
      <c r="T15" s="5"/>
      <c r="U15" s="141"/>
      <c r="V15" s="142"/>
      <c r="W15" s="142"/>
      <c r="X15" s="142"/>
      <c r="Y15" s="142"/>
      <c r="Z15" s="142"/>
      <c r="AA15" s="142"/>
      <c r="AB15" s="142"/>
      <c r="AC15" s="142"/>
      <c r="AD15" s="142"/>
      <c r="AE15" s="142"/>
      <c r="AF15" s="142"/>
      <c r="AG15" s="142"/>
      <c r="AH15" s="142"/>
      <c r="AI15" s="142"/>
      <c r="AJ15" s="142"/>
      <c r="AK15" s="142"/>
      <c r="AL15" s="7"/>
      <c r="AM15" s="7"/>
      <c r="AN15" s="7"/>
      <c r="AO15" s="7"/>
      <c r="AP15" s="7"/>
      <c r="AQ15" s="7"/>
      <c r="AR15" s="7"/>
      <c r="AS15" s="7"/>
      <c r="AT15" s="7"/>
      <c r="AU15" s="7"/>
      <c r="AV15" s="7"/>
      <c r="AW15" s="7"/>
      <c r="AX15" s="7"/>
      <c r="AY15" s="7"/>
      <c r="AZ15" s="143"/>
      <c r="BA15" s="11"/>
      <c r="BB15" s="11"/>
      <c r="BC15" s="11"/>
      <c r="BD15" s="11"/>
      <c r="BE15" s="1"/>
      <c r="BF15" s="1"/>
      <c r="BG15" s="1"/>
      <c r="BH15" s="1"/>
      <c r="BI15" s="1"/>
      <c r="BJ15" s="11"/>
    </row>
    <row r="16" spans="1:62" ht="58.5" customHeight="1" x14ac:dyDescent="0.3">
      <c r="A16" s="263" t="s">
        <v>214</v>
      </c>
      <c r="B16" s="265" t="s">
        <v>215</v>
      </c>
      <c r="C16" s="1378" t="s">
        <v>606</v>
      </c>
      <c r="D16" s="975"/>
      <c r="E16" s="975"/>
      <c r="F16" s="976"/>
      <c r="G16" s="1375" t="s">
        <v>277</v>
      </c>
      <c r="H16" s="995"/>
      <c r="I16" s="5"/>
      <c r="J16" s="5"/>
      <c r="K16" s="5"/>
      <c r="L16" s="5"/>
      <c r="M16" s="5"/>
      <c r="N16" s="5"/>
      <c r="O16" s="5"/>
      <c r="P16" s="5"/>
      <c r="Q16" s="5"/>
      <c r="R16" s="5"/>
      <c r="S16" s="5"/>
      <c r="T16" s="5"/>
      <c r="U16" s="5"/>
      <c r="V16" s="5"/>
      <c r="W16" s="5"/>
      <c r="X16" s="5"/>
      <c r="Y16" s="268"/>
      <c r="Z16" s="223"/>
      <c r="AA16" s="223"/>
      <c r="AB16" s="223"/>
      <c r="AC16" s="223"/>
      <c r="AD16" s="223"/>
      <c r="AE16" s="223"/>
      <c r="AF16" s="223"/>
      <c r="AG16" s="223"/>
      <c r="AH16" s="223"/>
      <c r="AI16" s="223"/>
      <c r="AJ16" s="223"/>
      <c r="AK16" s="223"/>
      <c r="AL16" s="269">
        <f>SUM(AL8:AL15)</f>
        <v>0</v>
      </c>
      <c r="AM16" s="269"/>
      <c r="AN16" s="269"/>
      <c r="AO16" s="269"/>
      <c r="AP16" s="269"/>
      <c r="AQ16" s="269"/>
      <c r="AR16" s="269"/>
      <c r="AS16" s="269"/>
      <c r="AT16" s="269"/>
      <c r="AU16" s="269"/>
      <c r="AV16" s="269"/>
      <c r="AW16" s="269"/>
      <c r="AX16" s="269"/>
      <c r="AY16" s="270">
        <f>SUM(AY8:AY15)</f>
        <v>0</v>
      </c>
      <c r="AZ16" s="1373"/>
      <c r="BA16" s="1373"/>
      <c r="BB16" s="11"/>
      <c r="BC16" s="11"/>
      <c r="BD16" s="11"/>
      <c r="BE16" s="1"/>
      <c r="BF16" s="1"/>
      <c r="BG16" s="1"/>
      <c r="BH16" s="1"/>
      <c r="BI16" s="1"/>
      <c r="BJ16" s="11"/>
    </row>
    <row r="17" spans="1:62" ht="58.5" customHeight="1" x14ac:dyDescent="0.3">
      <c r="A17" s="263" t="s">
        <v>232</v>
      </c>
      <c r="B17" s="265" t="s">
        <v>233</v>
      </c>
      <c r="C17" s="977"/>
      <c r="D17" s="978"/>
      <c r="E17" s="978"/>
      <c r="F17" s="979"/>
      <c r="G17" s="1375" t="s">
        <v>215</v>
      </c>
      <c r="H17" s="995"/>
      <c r="I17" s="5"/>
      <c r="J17" s="5"/>
      <c r="K17" s="5"/>
      <c r="L17" s="5"/>
      <c r="M17" s="5"/>
      <c r="N17" s="5"/>
      <c r="O17" s="5"/>
      <c r="P17" s="5"/>
      <c r="Q17" s="5"/>
      <c r="R17" s="5"/>
      <c r="S17" s="5"/>
      <c r="T17" s="5"/>
      <c r="U17" s="5"/>
      <c r="V17" s="5"/>
      <c r="W17" s="5"/>
      <c r="X17" s="5"/>
      <c r="Y17" s="268"/>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973"/>
      <c r="BA17" s="973"/>
      <c r="BB17" s="11"/>
      <c r="BC17" s="11"/>
      <c r="BD17" s="11"/>
      <c r="BE17" s="1"/>
      <c r="BF17" s="1"/>
      <c r="BG17" s="1"/>
      <c r="BH17" s="1"/>
      <c r="BI17" s="1"/>
      <c r="BJ17" s="11"/>
    </row>
    <row r="18" spans="1:62" ht="50.25" customHeight="1" x14ac:dyDescent="0.3">
      <c r="A18" s="1"/>
      <c r="B18" s="1"/>
      <c r="C18" s="1"/>
      <c r="D18" s="1"/>
      <c r="E18" s="1"/>
      <c r="F18" s="153"/>
      <c r="G18" s="1"/>
      <c r="H18" s="1"/>
      <c r="I18" s="1"/>
      <c r="J18" s="1"/>
      <c r="K18" s="1"/>
      <c r="L18" s="1"/>
      <c r="M18" s="1"/>
      <c r="N18" s="1"/>
      <c r="O18" s="5"/>
      <c r="P18" s="5"/>
      <c r="Q18" s="5"/>
      <c r="R18" s="5"/>
      <c r="S18" s="5"/>
      <c r="T18" s="5"/>
      <c r="U18" s="141"/>
      <c r="V18" s="142"/>
      <c r="W18" s="142"/>
      <c r="X18" s="142"/>
      <c r="Y18" s="142"/>
      <c r="Z18" s="142"/>
      <c r="AA18" s="142"/>
      <c r="AB18" s="142"/>
      <c r="AC18" s="142"/>
      <c r="AD18" s="142"/>
      <c r="AE18" s="142"/>
      <c r="AF18" s="142"/>
      <c r="AG18" s="142"/>
      <c r="AH18" s="142"/>
      <c r="AI18" s="142"/>
      <c r="AJ18" s="142"/>
      <c r="AK18" s="142"/>
      <c r="AL18" s="7"/>
      <c r="AM18" s="7"/>
      <c r="AN18" s="7"/>
      <c r="AO18" s="7"/>
      <c r="AP18" s="7"/>
      <c r="AQ18" s="7"/>
      <c r="AR18" s="7"/>
      <c r="AS18" s="7"/>
      <c r="AT18" s="7"/>
      <c r="AU18" s="7"/>
      <c r="AV18" s="7"/>
      <c r="AW18" s="7"/>
      <c r="AX18" s="7"/>
      <c r="AY18" s="7"/>
      <c r="AZ18" s="143"/>
      <c r="BA18" s="11"/>
      <c r="BB18" s="11"/>
      <c r="BC18" s="11"/>
      <c r="BD18" s="11"/>
      <c r="BE18" s="1"/>
      <c r="BF18" s="1"/>
      <c r="BG18" s="1"/>
      <c r="BH18" s="1"/>
      <c r="BI18" s="1"/>
      <c r="BJ18" s="11"/>
    </row>
    <row r="19" spans="1:62" ht="37.5" customHeight="1" x14ac:dyDescent="0.3">
      <c r="A19" s="1331" t="s">
        <v>244</v>
      </c>
      <c r="B19" s="988"/>
      <c r="C19" s="989"/>
      <c r="D19" s="1"/>
      <c r="E19" s="1"/>
      <c r="F19" s="1"/>
      <c r="G19" s="1"/>
      <c r="H19" s="1"/>
      <c r="I19" s="1"/>
      <c r="J19" s="1"/>
      <c r="K19" s="273"/>
      <c r="L19" s="273"/>
      <c r="M19" s="273"/>
      <c r="N19" s="273"/>
      <c r="O19" s="5"/>
      <c r="P19" s="5"/>
      <c r="Q19" s="5"/>
      <c r="R19" s="5"/>
      <c r="S19" s="5"/>
      <c r="T19" s="5"/>
      <c r="U19" s="141"/>
      <c r="V19" s="142"/>
      <c r="W19" s="142"/>
      <c r="X19" s="142"/>
      <c r="Y19" s="142"/>
      <c r="Z19" s="142"/>
      <c r="AA19" s="142"/>
      <c r="AB19" s="142"/>
      <c r="AC19" s="142"/>
      <c r="AD19" s="142"/>
      <c r="AE19" s="142"/>
      <c r="AF19" s="142"/>
      <c r="AG19" s="142"/>
      <c r="AH19" s="142"/>
      <c r="AI19" s="142"/>
      <c r="AJ19" s="142"/>
      <c r="AK19" s="142"/>
      <c r="AL19" s="7"/>
      <c r="AM19" s="7"/>
      <c r="AN19" s="7"/>
      <c r="AO19" s="7"/>
      <c r="AP19" s="7"/>
      <c r="AQ19" s="7"/>
      <c r="AR19" s="7"/>
      <c r="AS19" s="7"/>
      <c r="AT19" s="7"/>
      <c r="AU19" s="7"/>
      <c r="AV19" s="7"/>
      <c r="AW19" s="7"/>
      <c r="AX19" s="7"/>
      <c r="AY19" s="7"/>
      <c r="AZ19" s="143"/>
      <c r="BA19" s="11"/>
      <c r="BB19" s="11"/>
      <c r="BC19" s="11"/>
      <c r="BD19" s="11"/>
      <c r="BE19" s="1"/>
      <c r="BF19" s="1"/>
      <c r="BG19" s="1"/>
      <c r="BH19" s="1"/>
      <c r="BI19" s="1"/>
      <c r="BJ19" s="11"/>
    </row>
    <row r="20" spans="1:62" ht="66" customHeight="1" x14ac:dyDescent="0.3">
      <c r="A20" s="117" t="s">
        <v>258</v>
      </c>
      <c r="B20" s="118" t="s">
        <v>259</v>
      </c>
      <c r="C20" s="120" t="s">
        <v>261</v>
      </c>
      <c r="D20" s="1"/>
      <c r="E20" s="1"/>
      <c r="F20" s="1"/>
      <c r="G20" s="1"/>
      <c r="H20" s="1"/>
      <c r="I20" s="1"/>
      <c r="J20" s="1"/>
      <c r="K20" s="274"/>
      <c r="L20" s="274"/>
      <c r="M20" s="274"/>
      <c r="N20" s="274"/>
      <c r="O20" s="5"/>
      <c r="P20" s="5"/>
      <c r="Q20" s="5"/>
      <c r="R20" s="5"/>
      <c r="S20" s="5"/>
      <c r="T20" s="5"/>
      <c r="U20" s="141"/>
      <c r="V20" s="142"/>
      <c r="W20" s="142"/>
      <c r="X20" s="142"/>
      <c r="Y20" s="142"/>
      <c r="Z20" s="142"/>
      <c r="AA20" s="142"/>
      <c r="AB20" s="142"/>
      <c r="AC20" s="142"/>
      <c r="AD20" s="142"/>
      <c r="AE20" s="142"/>
      <c r="AF20" s="142"/>
      <c r="AG20" s="142"/>
      <c r="AH20" s="142"/>
      <c r="AI20" s="142"/>
      <c r="AJ20" s="142"/>
      <c r="AK20" s="142"/>
      <c r="AL20" s="7"/>
      <c r="AM20" s="7"/>
      <c r="AN20" s="7"/>
      <c r="AO20" s="7"/>
      <c r="AP20" s="7"/>
      <c r="AQ20" s="7"/>
      <c r="AR20" s="7"/>
      <c r="AS20" s="7"/>
      <c r="AT20" s="7"/>
      <c r="AU20" s="7"/>
      <c r="AV20" s="7"/>
      <c r="AW20" s="7"/>
      <c r="AX20" s="7"/>
      <c r="AY20" s="7"/>
      <c r="AZ20" s="143"/>
      <c r="BA20" s="11"/>
      <c r="BB20" s="11"/>
      <c r="BC20" s="11"/>
      <c r="BD20" s="11"/>
      <c r="BE20" s="1"/>
      <c r="BF20" s="1"/>
      <c r="BG20" s="1"/>
      <c r="BH20" s="1"/>
      <c r="BI20" s="1"/>
      <c r="BJ20" s="11"/>
    </row>
    <row r="21" spans="1:62" ht="201" customHeight="1" x14ac:dyDescent="0.3">
      <c r="A21" s="122">
        <v>1</v>
      </c>
      <c r="B21" s="124" t="s">
        <v>619</v>
      </c>
      <c r="C21" s="126">
        <v>43566</v>
      </c>
      <c r="D21" s="1"/>
      <c r="E21" s="1"/>
      <c r="F21" s="153"/>
      <c r="G21" s="1"/>
      <c r="H21" s="1"/>
      <c r="I21" s="1"/>
      <c r="J21" s="1"/>
      <c r="K21" s="1"/>
      <c r="L21" s="1"/>
      <c r="M21" s="1"/>
      <c r="N21" s="1"/>
      <c r="O21" s="5"/>
      <c r="P21" s="5"/>
      <c r="Q21" s="5"/>
      <c r="R21" s="5"/>
      <c r="S21" s="5"/>
      <c r="T21" s="5"/>
      <c r="U21" s="141"/>
      <c r="V21" s="142"/>
      <c r="W21" s="142"/>
      <c r="X21" s="142"/>
      <c r="Y21" s="142"/>
      <c r="Z21" s="142"/>
      <c r="AA21" s="142"/>
      <c r="AB21" s="142"/>
      <c r="AC21" s="142"/>
      <c r="AD21" s="142"/>
      <c r="AE21" s="142"/>
      <c r="AF21" s="142"/>
      <c r="AG21" s="142"/>
      <c r="AH21" s="142"/>
      <c r="AI21" s="142"/>
      <c r="AJ21" s="142"/>
      <c r="AK21" s="142"/>
      <c r="AL21" s="7"/>
      <c r="AM21" s="7"/>
      <c r="AN21" s="7"/>
      <c r="AO21" s="7"/>
      <c r="AP21" s="7"/>
      <c r="AQ21" s="7"/>
      <c r="AR21" s="7"/>
      <c r="AS21" s="7"/>
      <c r="AT21" s="7"/>
      <c r="AU21" s="7"/>
      <c r="AV21" s="7"/>
      <c r="AW21" s="7"/>
      <c r="AX21" s="7"/>
      <c r="AY21" s="7"/>
      <c r="AZ21" s="143"/>
      <c r="BA21" s="11"/>
      <c r="BB21" s="11"/>
      <c r="BC21" s="11"/>
      <c r="BD21" s="11"/>
      <c r="BE21" s="1"/>
      <c r="BF21" s="1"/>
      <c r="BG21" s="1"/>
      <c r="BH21" s="1"/>
      <c r="BI21" s="1"/>
      <c r="BJ21" s="11"/>
    </row>
    <row r="22" spans="1:62" ht="93" customHeight="1" x14ac:dyDescent="0.3">
      <c r="A22" s="1"/>
      <c r="B22" s="1"/>
      <c r="C22" s="1"/>
      <c r="D22" s="1"/>
      <c r="E22" s="1"/>
      <c r="F22" s="153"/>
      <c r="G22" s="1"/>
      <c r="H22" s="1"/>
      <c r="I22" s="1"/>
      <c r="J22" s="1"/>
      <c r="K22" s="1"/>
      <c r="L22" s="1"/>
      <c r="M22" s="1"/>
      <c r="N22" s="1"/>
      <c r="O22" s="5"/>
      <c r="P22" s="5"/>
      <c r="Q22" s="5"/>
      <c r="R22" s="5"/>
      <c r="S22" s="5"/>
      <c r="T22" s="5"/>
      <c r="U22" s="141"/>
      <c r="V22" s="142"/>
      <c r="W22" s="142"/>
      <c r="X22" s="142"/>
      <c r="Y22" s="142"/>
      <c r="Z22" s="142"/>
      <c r="AA22" s="142"/>
      <c r="AB22" s="142"/>
      <c r="AC22" s="142"/>
      <c r="AD22" s="142"/>
      <c r="AE22" s="142"/>
      <c r="AF22" s="142"/>
      <c r="AG22" s="142"/>
      <c r="AH22" s="142"/>
      <c r="AI22" s="142"/>
      <c r="AJ22" s="142"/>
      <c r="AK22" s="142"/>
      <c r="AL22" s="7"/>
      <c r="AM22" s="7"/>
      <c r="AN22" s="7"/>
      <c r="AO22" s="7"/>
      <c r="AP22" s="7"/>
      <c r="AQ22" s="7"/>
      <c r="AR22" s="7"/>
      <c r="AS22" s="7"/>
      <c r="AT22" s="7"/>
      <c r="AU22" s="7"/>
      <c r="AV22" s="7"/>
      <c r="AW22" s="7"/>
      <c r="AX22" s="7"/>
      <c r="AY22" s="7"/>
      <c r="AZ22" s="143"/>
      <c r="BA22" s="11"/>
      <c r="BB22" s="11"/>
      <c r="BC22" s="11"/>
      <c r="BD22" s="11"/>
      <c r="BE22" s="1"/>
      <c r="BF22" s="1"/>
      <c r="BG22" s="1"/>
      <c r="BH22" s="1"/>
      <c r="BI22" s="1"/>
      <c r="BJ22" s="11"/>
    </row>
    <row r="23" spans="1:62" ht="93" customHeight="1" x14ac:dyDescent="0.3">
      <c r="A23" s="1"/>
      <c r="B23" s="1"/>
      <c r="C23" s="1"/>
      <c r="D23" s="1"/>
      <c r="E23" s="1"/>
      <c r="F23" s="153"/>
      <c r="G23" s="1"/>
      <c r="H23" s="1"/>
      <c r="I23" s="1"/>
      <c r="J23" s="1"/>
      <c r="K23" s="1"/>
      <c r="L23" s="1"/>
      <c r="M23" s="1"/>
      <c r="N23" s="1"/>
      <c r="O23" s="5"/>
      <c r="P23" s="5"/>
      <c r="Q23" s="5"/>
      <c r="R23" s="5"/>
      <c r="S23" s="5"/>
      <c r="T23" s="5"/>
      <c r="U23" s="141"/>
      <c r="V23" s="142"/>
      <c r="W23" s="142"/>
      <c r="X23" s="142"/>
      <c r="Y23" s="142"/>
      <c r="Z23" s="142"/>
      <c r="AA23" s="142"/>
      <c r="AB23" s="142"/>
      <c r="AC23" s="142"/>
      <c r="AD23" s="142"/>
      <c r="AE23" s="142"/>
      <c r="AF23" s="142"/>
      <c r="AG23" s="142"/>
      <c r="AH23" s="142"/>
      <c r="AI23" s="142"/>
      <c r="AJ23" s="142"/>
      <c r="AK23" s="142"/>
      <c r="AL23" s="7"/>
      <c r="AM23" s="7"/>
      <c r="AN23" s="7"/>
      <c r="AO23" s="7"/>
      <c r="AP23" s="7"/>
      <c r="AQ23" s="7"/>
      <c r="AR23" s="7"/>
      <c r="AS23" s="7"/>
      <c r="AT23" s="7"/>
      <c r="AU23" s="7"/>
      <c r="AV23" s="7"/>
      <c r="AW23" s="7"/>
      <c r="AX23" s="7"/>
      <c r="AY23" s="7"/>
      <c r="AZ23" s="143"/>
      <c r="BA23" s="11"/>
      <c r="BB23" s="11"/>
      <c r="BC23" s="11"/>
      <c r="BD23" s="11"/>
      <c r="BE23" s="1"/>
      <c r="BF23" s="1"/>
      <c r="BG23" s="1"/>
      <c r="BH23" s="1"/>
      <c r="BI23" s="1"/>
      <c r="BJ23" s="11"/>
    </row>
    <row r="24" spans="1:62" ht="93" customHeight="1" x14ac:dyDescent="0.3">
      <c r="A24" s="1"/>
      <c r="B24" s="1"/>
      <c r="C24" s="1"/>
      <c r="D24" s="1"/>
      <c r="E24" s="1"/>
      <c r="F24" s="153"/>
      <c r="G24" s="1"/>
      <c r="H24" s="1"/>
      <c r="I24" s="1"/>
      <c r="J24" s="1"/>
      <c r="K24" s="1"/>
      <c r="L24" s="1"/>
      <c r="M24" s="1"/>
      <c r="N24" s="1"/>
      <c r="O24" s="5"/>
      <c r="P24" s="5"/>
      <c r="Q24" s="5"/>
      <c r="R24" s="5"/>
      <c r="S24" s="5"/>
      <c r="T24" s="5"/>
      <c r="U24" s="141"/>
      <c r="V24" s="142"/>
      <c r="W24" s="142"/>
      <c r="X24" s="142"/>
      <c r="Y24" s="142"/>
      <c r="Z24" s="142"/>
      <c r="AA24" s="142"/>
      <c r="AB24" s="142"/>
      <c r="AC24" s="142"/>
      <c r="AD24" s="142"/>
      <c r="AE24" s="142"/>
      <c r="AF24" s="142"/>
      <c r="AG24" s="142"/>
      <c r="AH24" s="142"/>
      <c r="AI24" s="142"/>
      <c r="AJ24" s="142"/>
      <c r="AK24" s="142"/>
      <c r="AL24" s="7"/>
      <c r="AM24" s="7"/>
      <c r="AN24" s="7"/>
      <c r="AO24" s="7"/>
      <c r="AP24" s="7"/>
      <c r="AQ24" s="7"/>
      <c r="AR24" s="7"/>
      <c r="AS24" s="7"/>
      <c r="AT24" s="7"/>
      <c r="AU24" s="7"/>
      <c r="AV24" s="7"/>
      <c r="AW24" s="7"/>
      <c r="AX24" s="7"/>
      <c r="AY24" s="7"/>
      <c r="AZ24" s="143"/>
      <c r="BA24" s="11"/>
      <c r="BB24" s="11"/>
      <c r="BC24" s="11"/>
      <c r="BD24" s="11"/>
      <c r="BE24" s="1"/>
      <c r="BF24" s="1"/>
      <c r="BG24" s="1"/>
      <c r="BH24" s="1"/>
      <c r="BI24" s="1"/>
      <c r="BJ24" s="11"/>
    </row>
    <row r="25" spans="1:62" ht="93" customHeight="1" x14ac:dyDescent="0.3">
      <c r="A25" s="1"/>
      <c r="B25" s="1"/>
      <c r="C25" s="1"/>
      <c r="D25" s="1"/>
      <c r="E25" s="1"/>
      <c r="F25" s="153"/>
      <c r="G25" s="1"/>
      <c r="H25" s="1"/>
      <c r="I25" s="1"/>
      <c r="J25" s="1"/>
      <c r="K25" s="1"/>
      <c r="L25" s="1"/>
      <c r="M25" s="1"/>
      <c r="N25" s="1"/>
      <c r="O25" s="5"/>
      <c r="P25" s="5"/>
      <c r="Q25" s="5"/>
      <c r="R25" s="5"/>
      <c r="S25" s="5"/>
      <c r="T25" s="5"/>
      <c r="U25" s="141"/>
      <c r="V25" s="142"/>
      <c r="W25" s="142"/>
      <c r="X25" s="142"/>
      <c r="Y25" s="142"/>
      <c r="Z25" s="142"/>
      <c r="AA25" s="142"/>
      <c r="AB25" s="142"/>
      <c r="AC25" s="142"/>
      <c r="AD25" s="142"/>
      <c r="AE25" s="142"/>
      <c r="AF25" s="142"/>
      <c r="AG25" s="142"/>
      <c r="AH25" s="142"/>
      <c r="AI25" s="142"/>
      <c r="AJ25" s="142"/>
      <c r="AK25" s="142"/>
      <c r="AL25" s="7"/>
      <c r="AM25" s="7"/>
      <c r="AN25" s="7"/>
      <c r="AO25" s="7"/>
      <c r="AP25" s="7"/>
      <c r="AQ25" s="7"/>
      <c r="AR25" s="7"/>
      <c r="AS25" s="7"/>
      <c r="AT25" s="7"/>
      <c r="AU25" s="7"/>
      <c r="AV25" s="7"/>
      <c r="AW25" s="7"/>
      <c r="AX25" s="7"/>
      <c r="AY25" s="7"/>
      <c r="AZ25" s="143"/>
      <c r="BA25" s="11"/>
      <c r="BB25" s="11"/>
      <c r="BC25" s="11"/>
      <c r="BD25" s="11"/>
      <c r="BE25" s="11"/>
      <c r="BF25" s="11"/>
      <c r="BG25" s="11"/>
      <c r="BH25" s="11"/>
      <c r="BI25" s="11"/>
      <c r="BJ25" s="11"/>
    </row>
    <row r="26" spans="1:62" ht="93" customHeight="1" x14ac:dyDescent="0.3">
      <c r="A26" s="133" t="s">
        <v>284</v>
      </c>
      <c r="B26" s="133" t="s">
        <v>285</v>
      </c>
      <c r="C26" s="133" t="s">
        <v>286</v>
      </c>
      <c r="D26" s="133" t="s">
        <v>287</v>
      </c>
      <c r="E26" s="133" t="s">
        <v>288</v>
      </c>
      <c r="F26" s="133" t="s">
        <v>289</v>
      </c>
      <c r="G26" s="133" t="s">
        <v>291</v>
      </c>
      <c r="H26" s="1"/>
      <c r="I26" s="1"/>
      <c r="J26" s="1"/>
      <c r="K26" s="1"/>
      <c r="L26" s="1"/>
      <c r="M26" s="1"/>
      <c r="N26" s="1"/>
      <c r="O26" s="5"/>
      <c r="P26" s="5"/>
      <c r="Q26" s="5"/>
      <c r="R26" s="5"/>
      <c r="S26" s="5"/>
      <c r="T26" s="5"/>
      <c r="U26" s="141"/>
      <c r="V26" s="142"/>
      <c r="W26" s="142"/>
      <c r="X26" s="142"/>
      <c r="Y26" s="142"/>
      <c r="Z26" s="142"/>
      <c r="AA26" s="142"/>
      <c r="AB26" s="142"/>
      <c r="AC26" s="142"/>
      <c r="AD26" s="142"/>
      <c r="AE26" s="142"/>
      <c r="AF26" s="142"/>
      <c r="AG26" s="142"/>
      <c r="AH26" s="142"/>
      <c r="AI26" s="142"/>
      <c r="AJ26" s="142"/>
      <c r="AK26" s="142"/>
      <c r="AL26" s="7"/>
      <c r="AM26" s="7"/>
      <c r="AN26" s="7"/>
      <c r="AO26" s="7"/>
      <c r="AP26" s="7"/>
      <c r="AQ26" s="7"/>
      <c r="AR26" s="7"/>
      <c r="AS26" s="7"/>
      <c r="AT26" s="7"/>
      <c r="AU26" s="7"/>
      <c r="AV26" s="7"/>
      <c r="AW26" s="7"/>
      <c r="AX26" s="7"/>
      <c r="AY26" s="7"/>
      <c r="AZ26" s="143"/>
      <c r="BA26" s="11"/>
      <c r="BB26" s="11"/>
      <c r="BC26" s="11"/>
      <c r="BD26" s="11"/>
      <c r="BE26" s="11"/>
      <c r="BF26" s="11"/>
      <c r="BG26" s="11"/>
      <c r="BH26" s="11"/>
      <c r="BI26" s="11"/>
      <c r="BJ26" s="11"/>
    </row>
    <row r="27" spans="1:62" ht="93" customHeight="1" x14ac:dyDescent="0.3">
      <c r="A27" s="275" t="s">
        <v>249</v>
      </c>
      <c r="B27" s="275" t="s">
        <v>218</v>
      </c>
      <c r="C27" s="275" t="s">
        <v>192</v>
      </c>
      <c r="D27" s="136" t="s">
        <v>70</v>
      </c>
      <c r="E27" s="136" t="s">
        <v>297</v>
      </c>
      <c r="F27" s="136">
        <v>1037</v>
      </c>
      <c r="G27" s="136" t="s">
        <v>145</v>
      </c>
      <c r="H27" s="1"/>
      <c r="I27" s="1"/>
      <c r="J27" s="1"/>
      <c r="K27" s="1"/>
      <c r="L27" s="1"/>
      <c r="M27" s="1"/>
      <c r="N27" s="1"/>
      <c r="O27" s="5"/>
      <c r="P27" s="5"/>
      <c r="Q27" s="5"/>
      <c r="R27" s="5"/>
      <c r="S27" s="5"/>
      <c r="T27" s="5"/>
      <c r="U27" s="141"/>
      <c r="V27" s="142"/>
      <c r="W27" s="142"/>
      <c r="X27" s="142"/>
      <c r="Y27" s="142"/>
      <c r="Z27" s="142"/>
      <c r="AA27" s="142"/>
      <c r="AB27" s="142"/>
      <c r="AC27" s="142"/>
      <c r="AD27" s="142"/>
      <c r="AE27" s="142"/>
      <c r="AF27" s="142"/>
      <c r="AG27" s="142"/>
      <c r="AH27" s="142"/>
      <c r="AI27" s="142"/>
      <c r="AJ27" s="142"/>
      <c r="AK27" s="142"/>
      <c r="AL27" s="7"/>
      <c r="AM27" s="7"/>
      <c r="AN27" s="7"/>
      <c r="AO27" s="7"/>
      <c r="AP27" s="7"/>
      <c r="AQ27" s="7"/>
      <c r="AR27" s="7"/>
      <c r="AS27" s="7"/>
      <c r="AT27" s="7"/>
      <c r="AU27" s="7"/>
      <c r="AV27" s="7"/>
      <c r="AW27" s="7"/>
      <c r="AX27" s="7"/>
      <c r="AY27" s="7"/>
      <c r="AZ27" s="143"/>
      <c r="BA27" s="11"/>
      <c r="BB27" s="11"/>
      <c r="BC27" s="11"/>
      <c r="BD27" s="11"/>
      <c r="BE27" s="11"/>
      <c r="BF27" s="11"/>
      <c r="BG27" s="11"/>
      <c r="BH27" s="11"/>
      <c r="BI27" s="11"/>
      <c r="BJ27" s="11"/>
    </row>
    <row r="28" spans="1:62" ht="93" customHeight="1" x14ac:dyDescent="0.3">
      <c r="A28" s="275" t="s">
        <v>298</v>
      </c>
      <c r="B28" s="275" t="s">
        <v>74</v>
      </c>
      <c r="C28" s="275" t="s">
        <v>171</v>
      </c>
      <c r="D28" s="136" t="s">
        <v>299</v>
      </c>
      <c r="E28" s="136" t="s">
        <v>300</v>
      </c>
      <c r="F28" s="136">
        <v>1134</v>
      </c>
      <c r="G28" s="136" t="s">
        <v>301</v>
      </c>
      <c r="H28" s="1"/>
      <c r="I28" s="1"/>
      <c r="J28" s="1"/>
      <c r="K28" s="1"/>
      <c r="L28" s="1"/>
      <c r="M28" s="1"/>
      <c r="N28" s="1"/>
      <c r="O28" s="5"/>
      <c r="P28" s="5"/>
      <c r="Q28" s="5"/>
      <c r="R28" s="5"/>
      <c r="S28" s="5"/>
      <c r="T28" s="5"/>
      <c r="U28" s="141"/>
      <c r="V28" s="142"/>
      <c r="W28" s="142"/>
      <c r="X28" s="142"/>
      <c r="Y28" s="142"/>
      <c r="Z28" s="142"/>
      <c r="AA28" s="142"/>
      <c r="AB28" s="142"/>
      <c r="AC28" s="142"/>
      <c r="AD28" s="142"/>
      <c r="AE28" s="142"/>
      <c r="AF28" s="142"/>
      <c r="AG28" s="142"/>
      <c r="AH28" s="142"/>
      <c r="AI28" s="142"/>
      <c r="AJ28" s="142"/>
      <c r="AK28" s="142"/>
      <c r="AL28" s="7"/>
      <c r="AM28" s="7"/>
      <c r="AN28" s="7"/>
      <c r="AO28" s="7"/>
      <c r="AP28" s="7"/>
      <c r="AQ28" s="7"/>
      <c r="AR28" s="7"/>
      <c r="AS28" s="7"/>
      <c r="AT28" s="7"/>
      <c r="AU28" s="7"/>
      <c r="AV28" s="7"/>
      <c r="AW28" s="7"/>
      <c r="AX28" s="7"/>
      <c r="AY28" s="7"/>
      <c r="AZ28" s="143"/>
      <c r="BA28" s="11"/>
      <c r="BB28" s="11"/>
      <c r="BC28" s="11"/>
      <c r="BD28" s="11"/>
      <c r="BE28" s="11"/>
      <c r="BF28" s="11"/>
      <c r="BG28" s="11"/>
      <c r="BH28" s="11"/>
      <c r="BI28" s="11"/>
      <c r="BJ28" s="11"/>
    </row>
    <row r="29" spans="1:62" ht="93" customHeight="1" x14ac:dyDescent="0.3">
      <c r="A29" s="275" t="s">
        <v>242</v>
      </c>
      <c r="B29" s="275" t="s">
        <v>193</v>
      </c>
      <c r="C29" s="275" t="s">
        <v>68</v>
      </c>
      <c r="D29" s="136" t="s">
        <v>302</v>
      </c>
      <c r="E29" s="136"/>
      <c r="F29" s="136">
        <v>1041</v>
      </c>
      <c r="G29" s="136" t="s">
        <v>305</v>
      </c>
      <c r="H29" s="1"/>
      <c r="I29" s="1"/>
      <c r="J29" s="1"/>
      <c r="K29" s="1"/>
      <c r="L29" s="1"/>
      <c r="M29" s="1"/>
      <c r="N29" s="1"/>
      <c r="O29" s="5"/>
      <c r="P29" s="5"/>
      <c r="Q29" s="5"/>
      <c r="R29" s="5"/>
      <c r="S29" s="5"/>
      <c r="T29" s="5"/>
      <c r="U29" s="141"/>
      <c r="V29" s="142"/>
      <c r="W29" s="142"/>
      <c r="X29" s="142"/>
      <c r="Y29" s="142"/>
      <c r="Z29" s="142"/>
      <c r="AA29" s="142"/>
      <c r="AB29" s="142"/>
      <c r="AC29" s="142"/>
      <c r="AD29" s="142"/>
      <c r="AE29" s="142"/>
      <c r="AF29" s="142"/>
      <c r="AG29" s="142"/>
      <c r="AH29" s="142"/>
      <c r="AI29" s="142"/>
      <c r="AJ29" s="142"/>
      <c r="AK29" s="142"/>
      <c r="AL29" s="7"/>
      <c r="AM29" s="7"/>
      <c r="AN29" s="7"/>
      <c r="AO29" s="7"/>
      <c r="AP29" s="7"/>
      <c r="AQ29" s="7"/>
      <c r="AR29" s="7"/>
      <c r="AS29" s="7"/>
      <c r="AT29" s="7"/>
      <c r="AU29" s="7"/>
      <c r="AV29" s="7"/>
      <c r="AW29" s="7"/>
      <c r="AX29" s="7"/>
      <c r="AY29" s="7"/>
      <c r="AZ29" s="143"/>
      <c r="BA29" s="11"/>
      <c r="BB29" s="11"/>
      <c r="BC29" s="11"/>
      <c r="BD29" s="11"/>
      <c r="BE29" s="11"/>
      <c r="BF29" s="11"/>
      <c r="BG29" s="11"/>
      <c r="BH29" s="11"/>
      <c r="BI29" s="11"/>
      <c r="BJ29" s="11"/>
    </row>
    <row r="30" spans="1:62" ht="93" customHeight="1" x14ac:dyDescent="0.3">
      <c r="A30" s="275" t="s">
        <v>310</v>
      </c>
      <c r="B30" s="146" t="s">
        <v>311</v>
      </c>
      <c r="C30" s="275" t="s">
        <v>177</v>
      </c>
      <c r="D30" s="136" t="s">
        <v>73</v>
      </c>
      <c r="E30" s="136"/>
      <c r="F30" s="136">
        <v>1078</v>
      </c>
      <c r="G30" s="136" t="s">
        <v>312</v>
      </c>
      <c r="H30" s="1"/>
      <c r="I30" s="1"/>
      <c r="J30" s="1"/>
      <c r="K30" s="1"/>
      <c r="L30" s="1"/>
      <c r="M30" s="1"/>
      <c r="N30" s="1"/>
      <c r="O30" s="5"/>
      <c r="P30" s="5"/>
      <c r="Q30" s="5"/>
      <c r="R30" s="5"/>
      <c r="S30" s="5"/>
      <c r="T30" s="5"/>
      <c r="U30" s="141"/>
      <c r="V30" s="142"/>
      <c r="W30" s="142"/>
      <c r="X30" s="142"/>
      <c r="Y30" s="142"/>
      <c r="Z30" s="142"/>
      <c r="AA30" s="142"/>
      <c r="AB30" s="142"/>
      <c r="AC30" s="142"/>
      <c r="AD30" s="142"/>
      <c r="AE30" s="142"/>
      <c r="AF30" s="142"/>
      <c r="AG30" s="142"/>
      <c r="AH30" s="142"/>
      <c r="AI30" s="142"/>
      <c r="AJ30" s="142"/>
      <c r="AK30" s="142"/>
      <c r="AL30" s="7"/>
      <c r="AM30" s="7"/>
      <c r="AN30" s="7"/>
      <c r="AO30" s="7"/>
      <c r="AP30" s="7"/>
      <c r="AQ30" s="7"/>
      <c r="AR30" s="7"/>
      <c r="AS30" s="7"/>
      <c r="AT30" s="7"/>
      <c r="AU30" s="7"/>
      <c r="AV30" s="7"/>
      <c r="AW30" s="7"/>
      <c r="AX30" s="7"/>
      <c r="AY30" s="7"/>
      <c r="AZ30" s="143"/>
      <c r="BA30" s="11"/>
      <c r="BB30" s="11"/>
      <c r="BC30" s="11"/>
      <c r="BD30" s="11"/>
      <c r="BE30" s="11"/>
      <c r="BF30" s="11"/>
      <c r="BG30" s="11"/>
      <c r="BH30" s="11"/>
      <c r="BI30" s="11"/>
      <c r="BJ30" s="11"/>
    </row>
    <row r="31" spans="1:62" ht="93" customHeight="1" x14ac:dyDescent="0.3">
      <c r="A31" s="275" t="s">
        <v>224</v>
      </c>
      <c r="B31" s="275" t="s">
        <v>316</v>
      </c>
      <c r="C31" s="275" t="s">
        <v>252</v>
      </c>
      <c r="D31" s="136" t="s">
        <v>318</v>
      </c>
      <c r="E31" s="136"/>
      <c r="F31" s="136">
        <v>1130</v>
      </c>
      <c r="G31" s="136" t="s">
        <v>319</v>
      </c>
      <c r="H31" s="1"/>
      <c r="I31" s="1"/>
      <c r="J31" s="1"/>
      <c r="K31" s="1"/>
      <c r="L31" s="1"/>
      <c r="M31" s="1"/>
      <c r="N31" s="1"/>
      <c r="O31" s="5"/>
      <c r="P31" s="5"/>
      <c r="Q31" s="5"/>
      <c r="R31" s="5"/>
      <c r="S31" s="5"/>
      <c r="T31" s="5"/>
      <c r="U31" s="141"/>
      <c r="V31" s="142"/>
      <c r="W31" s="142"/>
      <c r="X31" s="142"/>
      <c r="Y31" s="142"/>
      <c r="Z31" s="142"/>
      <c r="AA31" s="142"/>
      <c r="AB31" s="142"/>
      <c r="AC31" s="142"/>
      <c r="AD31" s="142"/>
      <c r="AE31" s="142"/>
      <c r="AF31" s="142"/>
      <c r="AG31" s="142"/>
      <c r="AH31" s="142"/>
      <c r="AI31" s="142"/>
      <c r="AJ31" s="142"/>
      <c r="AK31" s="142"/>
      <c r="AL31" s="7"/>
      <c r="AM31" s="7"/>
      <c r="AN31" s="7"/>
      <c r="AO31" s="7"/>
      <c r="AP31" s="7"/>
      <c r="AQ31" s="7"/>
      <c r="AR31" s="7"/>
      <c r="AS31" s="7"/>
      <c r="AT31" s="7"/>
      <c r="AU31" s="7"/>
      <c r="AV31" s="7"/>
      <c r="AW31" s="7"/>
      <c r="AX31" s="7"/>
      <c r="AY31" s="7"/>
      <c r="AZ31" s="143"/>
      <c r="BA31" s="11"/>
      <c r="BB31" s="11"/>
      <c r="BC31" s="11"/>
      <c r="BD31" s="11"/>
      <c r="BE31" s="11"/>
      <c r="BF31" s="11"/>
      <c r="BG31" s="11"/>
      <c r="BH31" s="11"/>
      <c r="BI31" s="11"/>
      <c r="BJ31" s="11"/>
    </row>
    <row r="32" spans="1:62" ht="93" customHeight="1" x14ac:dyDescent="0.3">
      <c r="A32" s="275" t="s">
        <v>230</v>
      </c>
      <c r="B32" s="275" t="s">
        <v>69</v>
      </c>
      <c r="C32" s="275" t="s">
        <v>313</v>
      </c>
      <c r="D32" s="136" t="s">
        <v>324</v>
      </c>
      <c r="E32" s="136"/>
      <c r="F32" s="136"/>
      <c r="G32" s="146"/>
      <c r="H32" s="1"/>
      <c r="I32" s="1"/>
      <c r="J32" s="1"/>
      <c r="K32" s="1"/>
      <c r="L32" s="1"/>
      <c r="M32" s="1"/>
      <c r="N32" s="1"/>
      <c r="O32" s="5"/>
      <c r="P32" s="5"/>
      <c r="Q32" s="5"/>
      <c r="R32" s="5"/>
      <c r="S32" s="5"/>
      <c r="T32" s="5"/>
      <c r="U32" s="141"/>
      <c r="V32" s="142"/>
      <c r="W32" s="142"/>
      <c r="X32" s="142"/>
      <c r="Y32" s="142"/>
      <c r="Z32" s="142"/>
      <c r="AA32" s="142"/>
      <c r="AB32" s="142"/>
      <c r="AC32" s="142"/>
      <c r="AD32" s="142"/>
      <c r="AE32" s="142"/>
      <c r="AF32" s="142"/>
      <c r="AG32" s="142"/>
      <c r="AH32" s="142"/>
      <c r="AI32" s="142"/>
      <c r="AJ32" s="142"/>
      <c r="AK32" s="142"/>
      <c r="AL32" s="7"/>
      <c r="AM32" s="7"/>
      <c r="AN32" s="7"/>
      <c r="AO32" s="7"/>
      <c r="AP32" s="7"/>
      <c r="AQ32" s="7"/>
      <c r="AR32" s="7"/>
      <c r="AS32" s="7"/>
      <c r="AT32" s="7"/>
      <c r="AU32" s="7"/>
      <c r="AV32" s="7"/>
      <c r="AW32" s="7"/>
      <c r="AX32" s="7"/>
      <c r="AY32" s="7"/>
      <c r="AZ32" s="143"/>
      <c r="BA32" s="11"/>
      <c r="BB32" s="11"/>
      <c r="BC32" s="11"/>
      <c r="BD32" s="11"/>
      <c r="BE32" s="11"/>
      <c r="BF32" s="11"/>
      <c r="BG32" s="11"/>
      <c r="BH32" s="11"/>
      <c r="BI32" s="11"/>
      <c r="BJ32" s="11"/>
    </row>
    <row r="33" spans="1:62" ht="93" customHeight="1" x14ac:dyDescent="0.3">
      <c r="A33" s="275" t="s">
        <v>188</v>
      </c>
      <c r="B33" s="275" t="s">
        <v>262</v>
      </c>
      <c r="C33" s="275" t="s">
        <v>325</v>
      </c>
      <c r="D33" s="136" t="s">
        <v>263</v>
      </c>
      <c r="E33" s="136"/>
      <c r="F33" s="136"/>
      <c r="G33" s="146"/>
      <c r="H33" s="1"/>
      <c r="I33" s="1"/>
      <c r="J33" s="1"/>
      <c r="K33" s="1"/>
      <c r="L33" s="1"/>
      <c r="M33" s="1"/>
      <c r="N33" s="1"/>
      <c r="O33" s="5"/>
      <c r="P33" s="5"/>
      <c r="Q33" s="5"/>
      <c r="R33" s="5"/>
      <c r="S33" s="5"/>
      <c r="T33" s="5"/>
      <c r="U33" s="141"/>
      <c r="V33" s="142"/>
      <c r="W33" s="142"/>
      <c r="X33" s="142"/>
      <c r="Y33" s="142"/>
      <c r="Z33" s="142"/>
      <c r="AA33" s="142"/>
      <c r="AB33" s="142"/>
      <c r="AC33" s="142"/>
      <c r="AD33" s="142"/>
      <c r="AE33" s="142"/>
      <c r="AF33" s="142"/>
      <c r="AG33" s="142"/>
      <c r="AH33" s="142"/>
      <c r="AI33" s="142"/>
      <c r="AJ33" s="142"/>
      <c r="AK33" s="142"/>
      <c r="AL33" s="7"/>
      <c r="AM33" s="7"/>
      <c r="AN33" s="7"/>
      <c r="AO33" s="7"/>
      <c r="AP33" s="7"/>
      <c r="AQ33" s="7"/>
      <c r="AR33" s="7"/>
      <c r="AS33" s="7"/>
      <c r="AT33" s="7"/>
      <c r="AU33" s="7"/>
      <c r="AV33" s="7"/>
      <c r="AW33" s="7"/>
      <c r="AX33" s="7"/>
      <c r="AY33" s="7"/>
      <c r="AZ33" s="143"/>
      <c r="BA33" s="11"/>
      <c r="BB33" s="11"/>
      <c r="BC33" s="11"/>
      <c r="BD33" s="11"/>
      <c r="BE33" s="11"/>
      <c r="BF33" s="11"/>
      <c r="BG33" s="11"/>
      <c r="BH33" s="11"/>
      <c r="BI33" s="11"/>
      <c r="BJ33" s="11"/>
    </row>
    <row r="34" spans="1:62" ht="93" customHeight="1" x14ac:dyDescent="0.3">
      <c r="A34" s="275" t="s">
        <v>137</v>
      </c>
      <c r="B34" s="275" t="s">
        <v>144</v>
      </c>
      <c r="C34" s="275"/>
      <c r="D34" s="136" t="s">
        <v>194</v>
      </c>
      <c r="E34" s="136"/>
      <c r="F34" s="136"/>
      <c r="G34" s="146"/>
      <c r="H34" s="1"/>
      <c r="I34" s="1"/>
      <c r="J34" s="1"/>
      <c r="K34" s="1"/>
      <c r="L34" s="1"/>
      <c r="M34" s="1"/>
      <c r="N34" s="1"/>
      <c r="O34" s="5"/>
      <c r="P34" s="5"/>
      <c r="Q34" s="5"/>
      <c r="R34" s="5"/>
      <c r="S34" s="5"/>
      <c r="T34" s="5"/>
      <c r="U34" s="141"/>
      <c r="V34" s="142"/>
      <c r="W34" s="142"/>
      <c r="X34" s="142"/>
      <c r="Y34" s="142"/>
      <c r="Z34" s="142"/>
      <c r="AA34" s="142"/>
      <c r="AB34" s="142"/>
      <c r="AC34" s="142"/>
      <c r="AD34" s="142"/>
      <c r="AE34" s="142"/>
      <c r="AF34" s="142"/>
      <c r="AG34" s="142"/>
      <c r="AH34" s="142"/>
      <c r="AI34" s="142"/>
      <c r="AJ34" s="142"/>
      <c r="AK34" s="142"/>
      <c r="AL34" s="7"/>
      <c r="AM34" s="7"/>
      <c r="AN34" s="7"/>
      <c r="AO34" s="7"/>
      <c r="AP34" s="7"/>
      <c r="AQ34" s="7"/>
      <c r="AR34" s="7"/>
      <c r="AS34" s="7"/>
      <c r="AT34" s="7"/>
      <c r="AU34" s="7"/>
      <c r="AV34" s="7"/>
      <c r="AW34" s="7"/>
      <c r="AX34" s="7"/>
      <c r="AY34" s="7"/>
      <c r="AZ34" s="143"/>
      <c r="BA34" s="11"/>
      <c r="BB34" s="11"/>
      <c r="BC34" s="11"/>
      <c r="BD34" s="11"/>
      <c r="BE34" s="11"/>
      <c r="BF34" s="11"/>
      <c r="BG34" s="11"/>
      <c r="BH34" s="11"/>
      <c r="BI34" s="11"/>
      <c r="BJ34" s="11"/>
    </row>
    <row r="35" spans="1:62" ht="93" customHeight="1" x14ac:dyDescent="0.3">
      <c r="A35" s="136" t="s">
        <v>331</v>
      </c>
      <c r="B35" s="275" t="s">
        <v>356</v>
      </c>
      <c r="C35" s="275"/>
      <c r="D35" s="136" t="s">
        <v>254</v>
      </c>
      <c r="E35" s="136"/>
      <c r="F35" s="136"/>
      <c r="G35" s="146"/>
      <c r="H35" s="1"/>
      <c r="I35" s="1"/>
      <c r="J35" s="1"/>
      <c r="K35" s="1"/>
      <c r="L35" s="1"/>
      <c r="M35" s="1"/>
      <c r="N35" s="1"/>
      <c r="O35" s="5"/>
      <c r="P35" s="5"/>
      <c r="Q35" s="5"/>
      <c r="R35" s="5"/>
      <c r="S35" s="5"/>
      <c r="T35" s="5"/>
      <c r="U35" s="141"/>
      <c r="V35" s="142"/>
      <c r="W35" s="142"/>
      <c r="X35" s="142"/>
      <c r="Y35" s="142"/>
      <c r="Z35" s="142"/>
      <c r="AA35" s="142"/>
      <c r="AB35" s="142"/>
      <c r="AC35" s="142"/>
      <c r="AD35" s="142"/>
      <c r="AE35" s="142"/>
      <c r="AF35" s="142"/>
      <c r="AG35" s="142"/>
      <c r="AH35" s="142"/>
      <c r="AI35" s="142"/>
      <c r="AJ35" s="142"/>
      <c r="AK35" s="142"/>
      <c r="AL35" s="7"/>
      <c r="AM35" s="7"/>
      <c r="AN35" s="7"/>
      <c r="AO35" s="7"/>
      <c r="AP35" s="7"/>
      <c r="AQ35" s="7"/>
      <c r="AR35" s="7"/>
      <c r="AS35" s="7"/>
      <c r="AT35" s="7"/>
      <c r="AU35" s="7"/>
      <c r="AV35" s="7"/>
      <c r="AW35" s="7"/>
      <c r="AX35" s="7"/>
      <c r="AY35" s="7"/>
      <c r="AZ35" s="143"/>
      <c r="BA35" s="11"/>
      <c r="BB35" s="11"/>
      <c r="BC35" s="11"/>
      <c r="BD35" s="11"/>
      <c r="BE35" s="11"/>
      <c r="BF35" s="11"/>
      <c r="BG35" s="11"/>
      <c r="BH35" s="11"/>
      <c r="BI35" s="11"/>
      <c r="BJ35" s="11"/>
    </row>
    <row r="36" spans="1:62" ht="93" customHeight="1" x14ac:dyDescent="0.3">
      <c r="A36" s="275" t="s">
        <v>71</v>
      </c>
      <c r="B36" s="275" t="s">
        <v>253</v>
      </c>
      <c r="C36" s="146"/>
      <c r="D36" s="136" t="s">
        <v>334</v>
      </c>
      <c r="E36" s="136"/>
      <c r="F36" s="136"/>
      <c r="G36" s="146"/>
      <c r="H36" s="1"/>
      <c r="I36" s="1"/>
      <c r="J36" s="1"/>
      <c r="K36" s="1"/>
      <c r="L36" s="1"/>
      <c r="M36" s="1"/>
      <c r="N36" s="1"/>
      <c r="O36" s="5"/>
      <c r="P36" s="5"/>
      <c r="Q36" s="5"/>
      <c r="R36" s="5"/>
      <c r="S36" s="5"/>
      <c r="T36" s="5"/>
      <c r="U36" s="141"/>
      <c r="V36" s="142"/>
      <c r="W36" s="142"/>
      <c r="X36" s="142"/>
      <c r="Y36" s="142"/>
      <c r="Z36" s="142"/>
      <c r="AA36" s="142"/>
      <c r="AB36" s="142"/>
      <c r="AC36" s="142"/>
      <c r="AD36" s="142"/>
      <c r="AE36" s="142"/>
      <c r="AF36" s="142"/>
      <c r="AG36" s="142"/>
      <c r="AH36" s="142"/>
      <c r="AI36" s="142"/>
      <c r="AJ36" s="142"/>
      <c r="AK36" s="142"/>
      <c r="AL36" s="7"/>
      <c r="AM36" s="7"/>
      <c r="AN36" s="7"/>
      <c r="AO36" s="7"/>
      <c r="AP36" s="7"/>
      <c r="AQ36" s="7"/>
      <c r="AR36" s="7"/>
      <c r="AS36" s="7"/>
      <c r="AT36" s="7"/>
      <c r="AU36" s="7"/>
      <c r="AV36" s="7"/>
      <c r="AW36" s="7"/>
      <c r="AX36" s="7"/>
      <c r="AY36" s="7"/>
      <c r="AZ36" s="143"/>
      <c r="BA36" s="11"/>
      <c r="BB36" s="11"/>
      <c r="BC36" s="11"/>
      <c r="BD36" s="11"/>
      <c r="BE36" s="11"/>
      <c r="BF36" s="11"/>
      <c r="BG36" s="11"/>
      <c r="BH36" s="11"/>
      <c r="BI36" s="11"/>
      <c r="BJ36" s="11"/>
    </row>
    <row r="37" spans="1:62" ht="93" customHeight="1" x14ac:dyDescent="0.3">
      <c r="A37" s="275" t="s">
        <v>66</v>
      </c>
      <c r="B37" s="275" t="s">
        <v>340</v>
      </c>
      <c r="C37" s="146"/>
      <c r="D37" s="136" t="s">
        <v>151</v>
      </c>
      <c r="E37" s="136"/>
      <c r="F37" s="136"/>
      <c r="G37" s="146"/>
      <c r="H37" s="1"/>
      <c r="I37" s="1"/>
      <c r="J37" s="1"/>
      <c r="K37" s="1"/>
      <c r="L37" s="1"/>
      <c r="M37" s="1"/>
      <c r="N37" s="1"/>
      <c r="O37" s="5"/>
      <c r="P37" s="5"/>
      <c r="Q37" s="5"/>
      <c r="R37" s="5"/>
      <c r="S37" s="5"/>
      <c r="T37" s="5"/>
      <c r="U37" s="141"/>
      <c r="V37" s="142"/>
      <c r="W37" s="142"/>
      <c r="X37" s="142"/>
      <c r="Y37" s="142"/>
      <c r="Z37" s="142"/>
      <c r="AA37" s="142"/>
      <c r="AB37" s="142"/>
      <c r="AC37" s="142"/>
      <c r="AD37" s="142"/>
      <c r="AE37" s="142"/>
      <c r="AF37" s="142"/>
      <c r="AG37" s="142"/>
      <c r="AH37" s="142"/>
      <c r="AI37" s="142"/>
      <c r="AJ37" s="142"/>
      <c r="AK37" s="142"/>
      <c r="AL37" s="7"/>
      <c r="AM37" s="7"/>
      <c r="AN37" s="7"/>
      <c r="AO37" s="7"/>
      <c r="AP37" s="7"/>
      <c r="AQ37" s="7"/>
      <c r="AR37" s="7"/>
      <c r="AS37" s="7"/>
      <c r="AT37" s="7"/>
      <c r="AU37" s="7"/>
      <c r="AV37" s="7"/>
      <c r="AW37" s="7"/>
      <c r="AX37" s="7"/>
      <c r="AY37" s="7"/>
      <c r="AZ37" s="143"/>
      <c r="BA37" s="11"/>
      <c r="BB37" s="11"/>
      <c r="BC37" s="11"/>
      <c r="BD37" s="11"/>
      <c r="BE37" s="11"/>
      <c r="BF37" s="11"/>
      <c r="BG37" s="11"/>
      <c r="BH37" s="11"/>
      <c r="BI37" s="11"/>
      <c r="BJ37" s="11"/>
    </row>
    <row r="38" spans="1:62" ht="93" customHeight="1" x14ac:dyDescent="0.3">
      <c r="A38" s="136"/>
      <c r="B38" s="275" t="s">
        <v>341</v>
      </c>
      <c r="C38" s="146"/>
      <c r="D38" s="136" t="s">
        <v>76</v>
      </c>
      <c r="E38" s="136"/>
      <c r="F38" s="136"/>
      <c r="G38" s="146"/>
      <c r="H38" s="1"/>
      <c r="I38" s="1"/>
      <c r="J38" s="1"/>
      <c r="K38" s="1"/>
      <c r="L38" s="1"/>
      <c r="M38" s="1"/>
      <c r="N38" s="1"/>
      <c r="O38" s="5"/>
      <c r="P38" s="5"/>
      <c r="Q38" s="5"/>
      <c r="R38" s="5"/>
      <c r="S38" s="5"/>
      <c r="T38" s="5"/>
      <c r="U38" s="141"/>
      <c r="V38" s="142"/>
      <c r="W38" s="142"/>
      <c r="X38" s="142"/>
      <c r="Y38" s="142"/>
      <c r="Z38" s="142"/>
      <c r="AA38" s="142"/>
      <c r="AB38" s="142"/>
      <c r="AC38" s="142"/>
      <c r="AD38" s="142"/>
      <c r="AE38" s="142"/>
      <c r="AF38" s="142"/>
      <c r="AG38" s="142"/>
      <c r="AH38" s="142"/>
      <c r="AI38" s="142"/>
      <c r="AJ38" s="142"/>
      <c r="AK38" s="142"/>
      <c r="AL38" s="7"/>
      <c r="AM38" s="7"/>
      <c r="AN38" s="7"/>
      <c r="AO38" s="7"/>
      <c r="AP38" s="7"/>
      <c r="AQ38" s="7"/>
      <c r="AR38" s="7"/>
      <c r="AS38" s="7"/>
      <c r="AT38" s="7"/>
      <c r="AU38" s="7"/>
      <c r="AV38" s="7"/>
      <c r="AW38" s="7"/>
      <c r="AX38" s="7"/>
      <c r="AY38" s="7"/>
      <c r="AZ38" s="143"/>
      <c r="BA38" s="11"/>
      <c r="BB38" s="11"/>
      <c r="BC38" s="11"/>
      <c r="BD38" s="11"/>
      <c r="BE38" s="11"/>
      <c r="BF38" s="11"/>
      <c r="BG38" s="11"/>
      <c r="BH38" s="11"/>
      <c r="BI38" s="11"/>
      <c r="BJ38" s="11"/>
    </row>
    <row r="39" spans="1:62" ht="93" customHeight="1" x14ac:dyDescent="0.3">
      <c r="A39" s="275"/>
      <c r="B39" s="275" t="s">
        <v>348</v>
      </c>
      <c r="C39" s="146"/>
      <c r="D39" s="136" t="s">
        <v>349</v>
      </c>
      <c r="E39" s="136"/>
      <c r="F39" s="136"/>
      <c r="G39" s="146"/>
      <c r="H39" s="1"/>
      <c r="I39" s="1"/>
      <c r="J39" s="1"/>
      <c r="K39" s="1"/>
      <c r="L39" s="1"/>
      <c r="M39" s="1"/>
      <c r="N39" s="1"/>
      <c r="O39" s="5"/>
      <c r="P39" s="5"/>
      <c r="Q39" s="5"/>
      <c r="R39" s="5"/>
      <c r="S39" s="5"/>
      <c r="T39" s="5"/>
      <c r="U39" s="141"/>
      <c r="V39" s="142"/>
      <c r="W39" s="142"/>
      <c r="X39" s="142"/>
      <c r="Y39" s="142"/>
      <c r="Z39" s="142"/>
      <c r="AA39" s="142"/>
      <c r="AB39" s="142"/>
      <c r="AC39" s="142"/>
      <c r="AD39" s="142"/>
      <c r="AE39" s="142"/>
      <c r="AF39" s="142"/>
      <c r="AG39" s="142"/>
      <c r="AH39" s="142"/>
      <c r="AI39" s="142"/>
      <c r="AJ39" s="142"/>
      <c r="AK39" s="142"/>
      <c r="AL39" s="7"/>
      <c r="AM39" s="7"/>
      <c r="AN39" s="7"/>
      <c r="AO39" s="7"/>
      <c r="AP39" s="7"/>
      <c r="AQ39" s="7"/>
      <c r="AR39" s="7"/>
      <c r="AS39" s="7"/>
      <c r="AT39" s="7"/>
      <c r="AU39" s="7"/>
      <c r="AV39" s="7"/>
      <c r="AW39" s="7"/>
      <c r="AX39" s="7"/>
      <c r="AY39" s="7"/>
      <c r="AZ39" s="143"/>
      <c r="BA39" s="11"/>
      <c r="BB39" s="11"/>
      <c r="BC39" s="11"/>
      <c r="BD39" s="11"/>
      <c r="BE39" s="11"/>
      <c r="BF39" s="11"/>
      <c r="BG39" s="11"/>
      <c r="BH39" s="11"/>
      <c r="BI39" s="11"/>
      <c r="BJ39" s="11"/>
    </row>
    <row r="40" spans="1:62" ht="93" customHeight="1" x14ac:dyDescent="0.3">
      <c r="A40" s="275"/>
      <c r="B40" s="275" t="s">
        <v>314</v>
      </c>
      <c r="C40" s="224"/>
      <c r="D40" s="136" t="s">
        <v>350</v>
      </c>
      <c r="E40" s="136"/>
      <c r="F40" s="136"/>
      <c r="G40" s="146"/>
      <c r="H40" s="1"/>
      <c r="I40" s="1"/>
      <c r="J40" s="1"/>
      <c r="K40" s="1"/>
      <c r="L40" s="1"/>
      <c r="M40" s="1"/>
      <c r="N40" s="1"/>
      <c r="O40" s="5"/>
      <c r="P40" s="5"/>
      <c r="Q40" s="5"/>
      <c r="R40" s="5"/>
      <c r="S40" s="5"/>
      <c r="T40" s="5"/>
      <c r="U40" s="141"/>
      <c r="V40" s="142"/>
      <c r="W40" s="142"/>
      <c r="X40" s="142"/>
      <c r="Y40" s="142"/>
      <c r="Z40" s="142"/>
      <c r="AA40" s="142"/>
      <c r="AB40" s="142"/>
      <c r="AC40" s="142"/>
      <c r="AD40" s="142"/>
      <c r="AE40" s="142"/>
      <c r="AF40" s="142"/>
      <c r="AG40" s="142"/>
      <c r="AH40" s="142"/>
      <c r="AI40" s="142"/>
      <c r="AJ40" s="142"/>
      <c r="AK40" s="142"/>
      <c r="AL40" s="7"/>
      <c r="AM40" s="7"/>
      <c r="AN40" s="7"/>
      <c r="AO40" s="7"/>
      <c r="AP40" s="7"/>
      <c r="AQ40" s="7"/>
      <c r="AR40" s="7"/>
      <c r="AS40" s="7"/>
      <c r="AT40" s="7"/>
      <c r="AU40" s="7"/>
      <c r="AV40" s="7"/>
      <c r="AW40" s="7"/>
      <c r="AX40" s="7"/>
      <c r="AY40" s="7"/>
      <c r="AZ40" s="143"/>
      <c r="BA40" s="11"/>
      <c r="BB40" s="11"/>
      <c r="BC40" s="11"/>
      <c r="BD40" s="11"/>
      <c r="BE40" s="11"/>
      <c r="BF40" s="11"/>
      <c r="BG40" s="11"/>
      <c r="BH40" s="11"/>
      <c r="BI40" s="11"/>
      <c r="BJ40" s="11"/>
    </row>
    <row r="41" spans="1:62" ht="93" customHeight="1" x14ac:dyDescent="0.3">
      <c r="A41" s="275"/>
      <c r="B41" s="275" t="s">
        <v>352</v>
      </c>
      <c r="C41" s="224"/>
      <c r="D41" s="136" t="s">
        <v>353</v>
      </c>
      <c r="E41" s="136"/>
      <c r="F41" s="136"/>
      <c r="G41" s="146"/>
      <c r="H41" s="1"/>
      <c r="I41" s="1"/>
      <c r="J41" s="1"/>
      <c r="K41" s="1"/>
      <c r="L41" s="1"/>
      <c r="M41" s="1"/>
      <c r="N41" s="1"/>
      <c r="O41" s="5"/>
      <c r="P41" s="5"/>
      <c r="Q41" s="5"/>
      <c r="R41" s="5"/>
      <c r="S41" s="5"/>
      <c r="T41" s="5"/>
      <c r="U41" s="141"/>
      <c r="V41" s="142"/>
      <c r="W41" s="142"/>
      <c r="X41" s="142"/>
      <c r="Y41" s="142"/>
      <c r="Z41" s="142"/>
      <c r="AA41" s="142"/>
      <c r="AB41" s="142"/>
      <c r="AC41" s="142"/>
      <c r="AD41" s="142"/>
      <c r="AE41" s="142"/>
      <c r="AF41" s="142"/>
      <c r="AG41" s="142"/>
      <c r="AH41" s="142"/>
      <c r="AI41" s="142"/>
      <c r="AJ41" s="142"/>
      <c r="AK41" s="142"/>
      <c r="AL41" s="7"/>
      <c r="AM41" s="7"/>
      <c r="AN41" s="7"/>
      <c r="AO41" s="7"/>
      <c r="AP41" s="7"/>
      <c r="AQ41" s="7"/>
      <c r="AR41" s="7"/>
      <c r="AS41" s="7"/>
      <c r="AT41" s="7"/>
      <c r="AU41" s="7"/>
      <c r="AV41" s="7"/>
      <c r="AW41" s="7"/>
      <c r="AX41" s="7"/>
      <c r="AY41" s="7"/>
      <c r="AZ41" s="143"/>
      <c r="BA41" s="11"/>
      <c r="BB41" s="11"/>
      <c r="BC41" s="11"/>
      <c r="BD41" s="11"/>
      <c r="BE41" s="11"/>
      <c r="BF41" s="11"/>
      <c r="BG41" s="11"/>
      <c r="BH41" s="11"/>
      <c r="BI41" s="11"/>
      <c r="BJ41" s="11"/>
    </row>
    <row r="42" spans="1:62" ht="93" customHeight="1" x14ac:dyDescent="0.3">
      <c r="A42" s="275"/>
      <c r="B42" s="275" t="s">
        <v>201</v>
      </c>
      <c r="C42" s="224"/>
      <c r="D42" s="136"/>
      <c r="E42" s="136"/>
      <c r="F42" s="136"/>
      <c r="G42" s="146"/>
      <c r="H42" s="1"/>
      <c r="I42" s="1"/>
      <c r="J42" s="1"/>
      <c r="K42" s="1"/>
      <c r="L42" s="1"/>
      <c r="M42" s="1"/>
      <c r="N42" s="1"/>
      <c r="O42" s="5"/>
      <c r="P42" s="5"/>
      <c r="Q42" s="5"/>
      <c r="R42" s="5"/>
      <c r="S42" s="5"/>
      <c r="T42" s="5"/>
      <c r="U42" s="141"/>
      <c r="V42" s="142"/>
      <c r="W42" s="142"/>
      <c r="X42" s="142"/>
      <c r="Y42" s="142"/>
      <c r="Z42" s="142"/>
      <c r="AA42" s="142"/>
      <c r="AB42" s="142"/>
      <c r="AC42" s="142"/>
      <c r="AD42" s="142"/>
      <c r="AE42" s="142"/>
      <c r="AF42" s="142"/>
      <c r="AG42" s="142"/>
      <c r="AH42" s="142"/>
      <c r="AI42" s="142"/>
      <c r="AJ42" s="142"/>
      <c r="AK42" s="142"/>
      <c r="AL42" s="7"/>
      <c r="AM42" s="7"/>
      <c r="AN42" s="7"/>
      <c r="AO42" s="7"/>
      <c r="AP42" s="7"/>
      <c r="AQ42" s="7"/>
      <c r="AR42" s="7"/>
      <c r="AS42" s="7"/>
      <c r="AT42" s="7"/>
      <c r="AU42" s="7"/>
      <c r="AV42" s="7"/>
      <c r="AW42" s="7"/>
      <c r="AX42" s="7"/>
      <c r="AY42" s="7"/>
      <c r="AZ42" s="143"/>
      <c r="BA42" s="11"/>
      <c r="BB42" s="11"/>
      <c r="BC42" s="11"/>
      <c r="BD42" s="11"/>
      <c r="BE42" s="11"/>
      <c r="BF42" s="11"/>
      <c r="BG42" s="11"/>
      <c r="BH42" s="11"/>
      <c r="BI42" s="11"/>
      <c r="BJ42" s="11"/>
    </row>
    <row r="43" spans="1:62" ht="93" customHeight="1" x14ac:dyDescent="0.3">
      <c r="A43" s="146"/>
      <c r="B43" s="276" t="s">
        <v>361</v>
      </c>
      <c r="C43" s="224"/>
      <c r="D43" s="224"/>
      <c r="E43" s="224"/>
      <c r="F43" s="136"/>
      <c r="G43" s="146"/>
      <c r="H43" s="1"/>
      <c r="I43" s="1"/>
      <c r="J43" s="1"/>
      <c r="K43" s="1"/>
      <c r="L43" s="1"/>
      <c r="M43" s="1"/>
      <c r="N43" s="1"/>
      <c r="O43" s="5"/>
      <c r="P43" s="5"/>
      <c r="Q43" s="5"/>
      <c r="R43" s="5"/>
      <c r="S43" s="5"/>
      <c r="T43" s="5"/>
      <c r="U43" s="141"/>
      <c r="V43" s="142"/>
      <c r="W43" s="142"/>
      <c r="X43" s="142"/>
      <c r="Y43" s="142"/>
      <c r="Z43" s="142"/>
      <c r="AA43" s="142"/>
      <c r="AB43" s="142"/>
      <c r="AC43" s="142"/>
      <c r="AD43" s="142"/>
      <c r="AE43" s="142"/>
      <c r="AF43" s="142"/>
      <c r="AG43" s="142"/>
      <c r="AH43" s="142"/>
      <c r="AI43" s="142"/>
      <c r="AJ43" s="142"/>
      <c r="AK43" s="142"/>
      <c r="AL43" s="7"/>
      <c r="AM43" s="7"/>
      <c r="AN43" s="7"/>
      <c r="AO43" s="7"/>
      <c r="AP43" s="7"/>
      <c r="AQ43" s="7"/>
      <c r="AR43" s="7"/>
      <c r="AS43" s="7"/>
      <c r="AT43" s="7"/>
      <c r="AU43" s="7"/>
      <c r="AV43" s="7"/>
      <c r="AW43" s="7"/>
      <c r="AX43" s="7"/>
      <c r="AY43" s="7"/>
      <c r="AZ43" s="143"/>
      <c r="BA43" s="11"/>
      <c r="BB43" s="11"/>
      <c r="BC43" s="11"/>
      <c r="BD43" s="11"/>
      <c r="BE43" s="11"/>
      <c r="BF43" s="11"/>
      <c r="BG43" s="11"/>
      <c r="BH43" s="11"/>
      <c r="BI43" s="11"/>
      <c r="BJ43" s="11"/>
    </row>
    <row r="44" spans="1:62" ht="93" customHeight="1" x14ac:dyDescent="0.3">
      <c r="A44" s="1"/>
      <c r="B44" s="1"/>
      <c r="C44" s="1"/>
      <c r="D44" s="1"/>
      <c r="E44" s="1"/>
      <c r="F44" s="153"/>
      <c r="G44" s="1"/>
      <c r="H44" s="1"/>
      <c r="I44" s="1"/>
      <c r="J44" s="1"/>
      <c r="K44" s="1"/>
      <c r="L44" s="1"/>
      <c r="M44" s="1"/>
      <c r="N44" s="1"/>
      <c r="O44" s="5"/>
      <c r="P44" s="5"/>
      <c r="Q44" s="5"/>
      <c r="R44" s="5"/>
      <c r="S44" s="5"/>
      <c r="T44" s="5"/>
      <c r="U44" s="141"/>
      <c r="V44" s="142"/>
      <c r="W44" s="142"/>
      <c r="X44" s="142"/>
      <c r="Y44" s="142"/>
      <c r="Z44" s="142"/>
      <c r="AA44" s="142"/>
      <c r="AB44" s="142"/>
      <c r="AC44" s="142"/>
      <c r="AD44" s="142"/>
      <c r="AE44" s="142"/>
      <c r="AF44" s="142"/>
      <c r="AG44" s="142"/>
      <c r="AH44" s="142"/>
      <c r="AI44" s="142"/>
      <c r="AJ44" s="142"/>
      <c r="AK44" s="142"/>
      <c r="AL44" s="7"/>
      <c r="AM44" s="7"/>
      <c r="AN44" s="7"/>
      <c r="AO44" s="7"/>
      <c r="AP44" s="7"/>
      <c r="AQ44" s="7"/>
      <c r="AR44" s="7"/>
      <c r="AS44" s="7"/>
      <c r="AT44" s="7"/>
      <c r="AU44" s="7"/>
      <c r="AV44" s="7"/>
      <c r="AW44" s="7"/>
      <c r="AX44" s="7"/>
      <c r="AY44" s="7"/>
      <c r="AZ44" s="143"/>
      <c r="BA44" s="11"/>
      <c r="BB44" s="11"/>
      <c r="BC44" s="11"/>
      <c r="BD44" s="11"/>
      <c r="BE44" s="11"/>
      <c r="BF44" s="11"/>
      <c r="BG44" s="11"/>
      <c r="BH44" s="11"/>
      <c r="BI44" s="11"/>
      <c r="BJ44" s="11"/>
    </row>
    <row r="45" spans="1:62" ht="15.75" customHeight="1" x14ac:dyDescent="0.3">
      <c r="A45" s="1"/>
      <c r="B45" s="1"/>
      <c r="C45" s="1"/>
      <c r="D45" s="1"/>
      <c r="E45" s="1"/>
      <c r="F45" s="1"/>
      <c r="G45" s="1"/>
      <c r="H45" s="1"/>
      <c r="I45" s="1"/>
      <c r="J45" s="1"/>
      <c r="K45" s="1"/>
      <c r="L45" s="1"/>
      <c r="M45" s="1"/>
      <c r="N45" s="1"/>
      <c r="O45" s="5"/>
      <c r="P45" s="5"/>
      <c r="Q45" s="5"/>
      <c r="R45" s="5"/>
      <c r="S45" s="5"/>
      <c r="T45" s="5"/>
      <c r="U45" s="5"/>
      <c r="V45" s="1"/>
      <c r="W45" s="1"/>
      <c r="X45" s="1"/>
      <c r="Y45" s="1"/>
      <c r="Z45" s="1"/>
      <c r="AA45" s="1"/>
      <c r="AB45" s="1"/>
      <c r="AC45" s="1"/>
      <c r="AD45" s="1"/>
      <c r="AE45" s="1"/>
      <c r="AF45" s="1"/>
      <c r="AG45" s="1"/>
      <c r="AH45" s="1"/>
      <c r="AI45" s="1"/>
      <c r="AJ45" s="1"/>
      <c r="AK45" s="1"/>
      <c r="AL45" s="7"/>
      <c r="AM45" s="7"/>
      <c r="AN45" s="7"/>
      <c r="AO45" s="7"/>
      <c r="AP45" s="7"/>
      <c r="AQ45" s="7"/>
      <c r="AR45" s="7"/>
      <c r="AS45" s="7"/>
      <c r="AT45" s="7"/>
      <c r="AU45" s="7"/>
      <c r="AV45" s="7"/>
      <c r="AW45" s="7"/>
      <c r="AX45" s="7"/>
      <c r="AY45" s="7"/>
      <c r="AZ45" s="7"/>
      <c r="BA45" s="1"/>
      <c r="BB45" s="1"/>
      <c r="BC45" s="1"/>
      <c r="BD45" s="1"/>
      <c r="BE45" s="1"/>
      <c r="BF45" s="1"/>
      <c r="BG45" s="1"/>
      <c r="BH45" s="1"/>
      <c r="BI45" s="1"/>
      <c r="BJ45" s="1"/>
    </row>
    <row r="46" spans="1:62" ht="15.75" customHeight="1" x14ac:dyDescent="0.3">
      <c r="A46" s="1"/>
      <c r="B46" s="1"/>
      <c r="C46" s="1"/>
      <c r="D46" s="1"/>
      <c r="E46" s="1"/>
      <c r="F46" s="1"/>
      <c r="G46" s="1"/>
      <c r="H46" s="1"/>
      <c r="I46" s="1"/>
      <c r="J46" s="1"/>
      <c r="K46" s="1"/>
      <c r="L46" s="1"/>
      <c r="M46" s="1"/>
      <c r="N46" s="1"/>
      <c r="O46" s="5"/>
      <c r="P46" s="5"/>
      <c r="Q46" s="5"/>
      <c r="R46" s="5"/>
      <c r="S46" s="5"/>
      <c r="T46" s="5"/>
      <c r="U46" s="5"/>
      <c r="V46" s="1"/>
      <c r="W46" s="1"/>
      <c r="X46" s="1"/>
      <c r="Y46" s="1"/>
      <c r="Z46" s="1"/>
      <c r="AA46" s="1"/>
      <c r="AB46" s="1"/>
      <c r="AC46" s="1"/>
      <c r="AD46" s="1"/>
      <c r="AE46" s="1"/>
      <c r="AF46" s="1"/>
      <c r="AG46" s="1"/>
      <c r="AH46" s="1"/>
      <c r="AI46" s="1"/>
      <c r="AJ46" s="1"/>
      <c r="AK46" s="1"/>
      <c r="AL46" s="7"/>
      <c r="AM46" s="7"/>
      <c r="AN46" s="7"/>
      <c r="AO46" s="7"/>
      <c r="AP46" s="7"/>
      <c r="AQ46" s="7"/>
      <c r="AR46" s="7"/>
      <c r="AS46" s="7"/>
      <c r="AT46" s="7"/>
      <c r="AU46" s="7"/>
      <c r="AV46" s="7"/>
      <c r="AW46" s="7"/>
      <c r="AX46" s="7"/>
      <c r="AY46" s="7"/>
      <c r="AZ46" s="7"/>
      <c r="BA46" s="1"/>
      <c r="BB46" s="1"/>
      <c r="BC46" s="1"/>
      <c r="BD46" s="1"/>
      <c r="BE46" s="1"/>
      <c r="BF46" s="1"/>
      <c r="BG46" s="1"/>
      <c r="BH46" s="1"/>
      <c r="BI46" s="1"/>
      <c r="BJ46" s="1"/>
    </row>
    <row r="47" spans="1:62" ht="15.75" customHeight="1" x14ac:dyDescent="0.3">
      <c r="A47" s="1"/>
      <c r="B47" s="1"/>
      <c r="C47" s="1"/>
      <c r="D47" s="1"/>
      <c r="E47" s="1"/>
      <c r="F47" s="1"/>
      <c r="G47" s="1"/>
      <c r="H47" s="1"/>
      <c r="I47" s="1"/>
      <c r="J47" s="1"/>
      <c r="K47" s="1"/>
      <c r="L47" s="1"/>
      <c r="M47" s="1"/>
      <c r="N47" s="1"/>
      <c r="O47" s="5"/>
      <c r="P47" s="5"/>
      <c r="Q47" s="5"/>
      <c r="R47" s="5"/>
      <c r="S47" s="5"/>
      <c r="T47" s="5"/>
      <c r="U47" s="5"/>
      <c r="V47" s="1"/>
      <c r="W47" s="1"/>
      <c r="X47" s="1"/>
      <c r="Y47" s="1"/>
      <c r="Z47" s="1"/>
      <c r="AA47" s="1"/>
      <c r="AB47" s="1"/>
      <c r="AC47" s="1"/>
      <c r="AD47" s="1"/>
      <c r="AE47" s="1"/>
      <c r="AF47" s="1"/>
      <c r="AG47" s="1"/>
      <c r="AH47" s="1"/>
      <c r="AI47" s="1"/>
      <c r="AJ47" s="1"/>
      <c r="AK47" s="1"/>
      <c r="AL47" s="7"/>
      <c r="AM47" s="7"/>
      <c r="AN47" s="7"/>
      <c r="AO47" s="7"/>
      <c r="AP47" s="7"/>
      <c r="AQ47" s="7"/>
      <c r="AR47" s="7"/>
      <c r="AS47" s="7"/>
      <c r="AT47" s="7"/>
      <c r="AU47" s="7"/>
      <c r="AV47" s="7"/>
      <c r="AW47" s="7"/>
      <c r="AX47" s="7"/>
      <c r="AY47" s="7"/>
      <c r="AZ47" s="7"/>
      <c r="BA47" s="1"/>
      <c r="BB47" s="1"/>
      <c r="BC47" s="1"/>
      <c r="BD47" s="1"/>
      <c r="BE47" s="1"/>
      <c r="BF47" s="1"/>
      <c r="BG47" s="1"/>
      <c r="BH47" s="1"/>
      <c r="BI47" s="1"/>
      <c r="BJ47" s="1"/>
    </row>
    <row r="48" spans="1:62" ht="15.75" customHeight="1" x14ac:dyDescent="0.3">
      <c r="A48" s="1"/>
      <c r="B48" s="1"/>
      <c r="C48" s="1"/>
      <c r="D48" s="1"/>
      <c r="E48" s="1"/>
      <c r="F48" s="1"/>
      <c r="G48" s="1"/>
      <c r="H48" s="1"/>
      <c r="I48" s="1"/>
      <c r="J48" s="1"/>
      <c r="K48" s="1"/>
      <c r="L48" s="1"/>
      <c r="M48" s="1"/>
      <c r="N48" s="1"/>
      <c r="O48" s="5"/>
      <c r="P48" s="5"/>
      <c r="Q48" s="5"/>
      <c r="R48" s="5"/>
      <c r="S48" s="5"/>
      <c r="T48" s="5"/>
      <c r="U48" s="5"/>
      <c r="V48" s="1"/>
      <c r="W48" s="1"/>
      <c r="X48" s="1"/>
      <c r="Y48" s="1"/>
      <c r="Z48" s="1"/>
      <c r="AA48" s="1"/>
      <c r="AB48" s="1"/>
      <c r="AC48" s="1"/>
      <c r="AD48" s="1"/>
      <c r="AE48" s="1"/>
      <c r="AF48" s="1"/>
      <c r="AG48" s="1"/>
      <c r="AH48" s="1"/>
      <c r="AI48" s="1"/>
      <c r="AJ48" s="1"/>
      <c r="AK48" s="1"/>
      <c r="AL48" s="7"/>
      <c r="AM48" s="7"/>
      <c r="AN48" s="7"/>
      <c r="AO48" s="7"/>
      <c r="AP48" s="7"/>
      <c r="AQ48" s="7"/>
      <c r="AR48" s="7"/>
      <c r="AS48" s="7"/>
      <c r="AT48" s="7"/>
      <c r="AU48" s="7"/>
      <c r="AV48" s="7"/>
      <c r="AW48" s="7"/>
      <c r="AX48" s="7"/>
      <c r="AY48" s="7"/>
      <c r="AZ48" s="7"/>
      <c r="BA48" s="1"/>
      <c r="BB48" s="1"/>
      <c r="BC48" s="1"/>
      <c r="BD48" s="1"/>
      <c r="BE48" s="1"/>
      <c r="BF48" s="1"/>
      <c r="BG48" s="1"/>
      <c r="BH48" s="1"/>
      <c r="BI48" s="1"/>
      <c r="BJ48" s="1"/>
    </row>
    <row r="49" spans="1:62" ht="15.75" customHeight="1" x14ac:dyDescent="0.3">
      <c r="A49" s="1"/>
      <c r="B49" s="1"/>
      <c r="C49" s="1"/>
      <c r="D49" s="1"/>
      <c r="E49" s="1"/>
      <c r="F49" s="1"/>
      <c r="G49" s="1"/>
      <c r="H49" s="1"/>
      <c r="I49" s="1"/>
      <c r="J49" s="1"/>
      <c r="K49" s="1"/>
      <c r="L49" s="1"/>
      <c r="M49" s="1"/>
      <c r="N49" s="1"/>
      <c r="O49" s="5"/>
      <c r="P49" s="5"/>
      <c r="Q49" s="5"/>
      <c r="R49" s="5"/>
      <c r="S49" s="5"/>
      <c r="T49" s="5"/>
      <c r="U49" s="5"/>
      <c r="V49" s="1"/>
      <c r="W49" s="1"/>
      <c r="X49" s="1"/>
      <c r="Y49" s="1"/>
      <c r="Z49" s="1"/>
      <c r="AA49" s="1"/>
      <c r="AB49" s="1"/>
      <c r="AC49" s="1"/>
      <c r="AD49" s="1"/>
      <c r="AE49" s="1"/>
      <c r="AF49" s="1"/>
      <c r="AG49" s="1"/>
      <c r="AH49" s="1"/>
      <c r="AI49" s="1"/>
      <c r="AJ49" s="1"/>
      <c r="AK49" s="1"/>
      <c r="AL49" s="7"/>
      <c r="AM49" s="7"/>
      <c r="AN49" s="7"/>
      <c r="AO49" s="7"/>
      <c r="AP49" s="7"/>
      <c r="AQ49" s="7"/>
      <c r="AR49" s="7"/>
      <c r="AS49" s="7"/>
      <c r="AT49" s="7"/>
      <c r="AU49" s="7"/>
      <c r="AV49" s="7"/>
      <c r="AW49" s="7"/>
      <c r="AX49" s="7"/>
      <c r="AY49" s="7"/>
      <c r="AZ49" s="7"/>
      <c r="BA49" s="1"/>
      <c r="BB49" s="1"/>
      <c r="BC49" s="1"/>
      <c r="BD49" s="1"/>
      <c r="BE49" s="1"/>
      <c r="BF49" s="1"/>
      <c r="BG49" s="1"/>
      <c r="BH49" s="1"/>
      <c r="BI49" s="1"/>
      <c r="BJ49" s="1"/>
    </row>
    <row r="50" spans="1:62" ht="15.75" customHeight="1" x14ac:dyDescent="0.3">
      <c r="A50" s="1"/>
      <c r="B50" s="1"/>
      <c r="C50" s="1"/>
      <c r="D50" s="1"/>
      <c r="E50" s="1"/>
      <c r="F50" s="1"/>
      <c r="G50" s="1"/>
      <c r="H50" s="1"/>
      <c r="I50" s="1"/>
      <c r="J50" s="1"/>
      <c r="K50" s="1"/>
      <c r="L50" s="1"/>
      <c r="M50" s="1"/>
      <c r="N50" s="1"/>
      <c r="O50" s="5"/>
      <c r="P50" s="5"/>
      <c r="Q50" s="5"/>
      <c r="R50" s="5"/>
      <c r="S50" s="5"/>
      <c r="T50" s="5"/>
      <c r="U50" s="5"/>
      <c r="V50" s="1"/>
      <c r="W50" s="1"/>
      <c r="X50" s="1"/>
      <c r="Y50" s="1"/>
      <c r="Z50" s="1"/>
      <c r="AA50" s="1"/>
      <c r="AB50" s="1"/>
      <c r="AC50" s="1"/>
      <c r="AD50" s="1"/>
      <c r="AE50" s="1"/>
      <c r="AF50" s="1"/>
      <c r="AG50" s="1"/>
      <c r="AH50" s="1"/>
      <c r="AI50" s="1"/>
      <c r="AJ50" s="1"/>
      <c r="AK50" s="1"/>
      <c r="AL50" s="7"/>
      <c r="AM50" s="7"/>
      <c r="AN50" s="7"/>
      <c r="AO50" s="7"/>
      <c r="AP50" s="7"/>
      <c r="AQ50" s="7"/>
      <c r="AR50" s="7"/>
      <c r="AS50" s="7"/>
      <c r="AT50" s="7"/>
      <c r="AU50" s="7"/>
      <c r="AV50" s="7"/>
      <c r="AW50" s="7"/>
      <c r="AX50" s="7"/>
      <c r="AY50" s="7"/>
      <c r="AZ50" s="7"/>
      <c r="BA50" s="1"/>
      <c r="BB50" s="1"/>
      <c r="BC50" s="1"/>
      <c r="BD50" s="1"/>
      <c r="BE50" s="1"/>
      <c r="BF50" s="1"/>
      <c r="BG50" s="1"/>
      <c r="BH50" s="1"/>
      <c r="BI50" s="1"/>
      <c r="BJ50" s="1"/>
    </row>
    <row r="51" spans="1:62" ht="15.75" customHeight="1" x14ac:dyDescent="0.3">
      <c r="A51" s="1"/>
      <c r="B51" s="1"/>
      <c r="C51" s="1"/>
      <c r="D51" s="1"/>
      <c r="E51" s="1"/>
      <c r="F51" s="1"/>
      <c r="G51" s="1"/>
      <c r="H51" s="1"/>
      <c r="I51" s="1"/>
      <c r="J51" s="1"/>
      <c r="K51" s="1"/>
      <c r="L51" s="1"/>
      <c r="M51" s="1"/>
      <c r="N51" s="1"/>
      <c r="O51" s="5"/>
      <c r="P51" s="5"/>
      <c r="Q51" s="5"/>
      <c r="R51" s="5"/>
      <c r="S51" s="5"/>
      <c r="T51" s="5"/>
      <c r="U51" s="5"/>
      <c r="V51" s="1"/>
      <c r="W51" s="1"/>
      <c r="X51" s="1"/>
      <c r="Y51" s="1"/>
      <c r="Z51" s="1"/>
      <c r="AA51" s="1"/>
      <c r="AB51" s="1"/>
      <c r="AC51" s="1"/>
      <c r="AD51" s="1"/>
      <c r="AE51" s="1"/>
      <c r="AF51" s="1"/>
      <c r="AG51" s="1"/>
      <c r="AH51" s="1"/>
      <c r="AI51" s="1"/>
      <c r="AJ51" s="1"/>
      <c r="AK51" s="1"/>
      <c r="AL51" s="7"/>
      <c r="AM51" s="7"/>
      <c r="AN51" s="7"/>
      <c r="AO51" s="7"/>
      <c r="AP51" s="7"/>
      <c r="AQ51" s="7"/>
      <c r="AR51" s="7"/>
      <c r="AS51" s="7"/>
      <c r="AT51" s="7"/>
      <c r="AU51" s="7"/>
      <c r="AV51" s="7"/>
      <c r="AW51" s="7"/>
      <c r="AX51" s="7"/>
      <c r="AY51" s="7"/>
      <c r="AZ51" s="7"/>
      <c r="BA51" s="1"/>
      <c r="BB51" s="1"/>
      <c r="BC51" s="1"/>
      <c r="BD51" s="1"/>
      <c r="BE51" s="1"/>
      <c r="BF51" s="1"/>
      <c r="BG51" s="1"/>
      <c r="BH51" s="1"/>
      <c r="BI51" s="1"/>
      <c r="BJ51" s="1"/>
    </row>
    <row r="52" spans="1:62" ht="15.75" customHeight="1" x14ac:dyDescent="0.3">
      <c r="A52" s="1"/>
      <c r="B52" s="1"/>
      <c r="C52" s="1"/>
      <c r="D52" s="1"/>
      <c r="E52" s="1"/>
      <c r="F52" s="1"/>
      <c r="G52" s="1"/>
      <c r="H52" s="1"/>
      <c r="I52" s="1"/>
      <c r="J52" s="1"/>
      <c r="K52" s="1"/>
      <c r="L52" s="1"/>
      <c r="M52" s="1"/>
      <c r="N52" s="1"/>
      <c r="O52" s="5"/>
      <c r="P52" s="5"/>
      <c r="Q52" s="5"/>
      <c r="R52" s="5"/>
      <c r="S52" s="5"/>
      <c r="T52" s="5"/>
      <c r="U52" s="5"/>
      <c r="V52" s="1"/>
      <c r="W52" s="1"/>
      <c r="X52" s="1"/>
      <c r="Y52" s="1"/>
      <c r="Z52" s="1"/>
      <c r="AA52" s="1"/>
      <c r="AB52" s="1"/>
      <c r="AC52" s="1"/>
      <c r="AD52" s="1"/>
      <c r="AE52" s="1"/>
      <c r="AF52" s="1"/>
      <c r="AG52" s="1"/>
      <c r="AH52" s="1"/>
      <c r="AI52" s="1"/>
      <c r="AJ52" s="1"/>
      <c r="AK52" s="1"/>
      <c r="AL52" s="7"/>
      <c r="AM52" s="7"/>
      <c r="AN52" s="7"/>
      <c r="AO52" s="7"/>
      <c r="AP52" s="7"/>
      <c r="AQ52" s="7"/>
      <c r="AR52" s="7"/>
      <c r="AS52" s="7"/>
      <c r="AT52" s="7"/>
      <c r="AU52" s="7"/>
      <c r="AV52" s="7"/>
      <c r="AW52" s="7"/>
      <c r="AX52" s="7"/>
      <c r="AY52" s="7"/>
      <c r="AZ52" s="7"/>
      <c r="BA52" s="1"/>
      <c r="BB52" s="1"/>
      <c r="BC52" s="1"/>
      <c r="BD52" s="1"/>
      <c r="BE52" s="1"/>
      <c r="BF52" s="1"/>
      <c r="BG52" s="1"/>
      <c r="BH52" s="1"/>
      <c r="BI52" s="1"/>
      <c r="BJ52" s="1"/>
    </row>
    <row r="53" spans="1:62" ht="15.75" customHeight="1" x14ac:dyDescent="0.3">
      <c r="A53" s="1"/>
      <c r="B53" s="1"/>
      <c r="C53" s="1"/>
      <c r="D53" s="1"/>
      <c r="E53" s="1"/>
      <c r="F53" s="1"/>
      <c r="G53" s="1"/>
      <c r="H53" s="1"/>
      <c r="I53" s="1"/>
      <c r="J53" s="1"/>
      <c r="K53" s="1"/>
      <c r="L53" s="1"/>
      <c r="M53" s="1"/>
      <c r="N53" s="1"/>
      <c r="O53" s="5"/>
      <c r="P53" s="5"/>
      <c r="Q53" s="5"/>
      <c r="R53" s="5"/>
      <c r="S53" s="5"/>
      <c r="T53" s="5"/>
      <c r="U53" s="5"/>
      <c r="V53" s="1"/>
      <c r="W53" s="1"/>
      <c r="X53" s="1"/>
      <c r="Y53" s="1"/>
      <c r="Z53" s="1"/>
      <c r="AA53" s="1"/>
      <c r="AB53" s="1"/>
      <c r="AC53" s="1"/>
      <c r="AD53" s="1"/>
      <c r="AE53" s="1"/>
      <c r="AF53" s="1"/>
      <c r="AG53" s="1"/>
      <c r="AH53" s="1"/>
      <c r="AI53" s="1"/>
      <c r="AJ53" s="1"/>
      <c r="AK53" s="1"/>
      <c r="AL53" s="7"/>
      <c r="AM53" s="7"/>
      <c r="AN53" s="7"/>
      <c r="AO53" s="7"/>
      <c r="AP53" s="7"/>
      <c r="AQ53" s="7"/>
      <c r="AR53" s="7"/>
      <c r="AS53" s="7"/>
      <c r="AT53" s="7"/>
      <c r="AU53" s="7"/>
      <c r="AV53" s="7"/>
      <c r="AW53" s="7"/>
      <c r="AX53" s="7"/>
      <c r="AY53" s="7"/>
      <c r="AZ53" s="7"/>
      <c r="BA53" s="1"/>
      <c r="BB53" s="1"/>
      <c r="BC53" s="1"/>
      <c r="BD53" s="1"/>
      <c r="BE53" s="1"/>
      <c r="BF53" s="1"/>
      <c r="BG53" s="1"/>
      <c r="BH53" s="1"/>
      <c r="BI53" s="1"/>
      <c r="BJ53" s="1"/>
    </row>
    <row r="54" spans="1:62" ht="15.75" customHeight="1" x14ac:dyDescent="0.3">
      <c r="A54" s="1"/>
      <c r="B54" s="1"/>
      <c r="C54" s="1"/>
      <c r="D54" s="1"/>
      <c r="E54" s="1"/>
      <c r="F54" s="1"/>
      <c r="G54" s="1"/>
      <c r="H54" s="1"/>
      <c r="I54" s="1"/>
      <c r="J54" s="1"/>
      <c r="K54" s="1"/>
      <c r="L54" s="1"/>
      <c r="M54" s="1"/>
      <c r="N54" s="1"/>
      <c r="O54" s="5"/>
      <c r="P54" s="5"/>
      <c r="Q54" s="5"/>
      <c r="R54" s="5"/>
      <c r="S54" s="5"/>
      <c r="T54" s="5"/>
      <c r="U54" s="5"/>
      <c r="V54" s="1"/>
      <c r="W54" s="1"/>
      <c r="X54" s="1"/>
      <c r="Y54" s="1"/>
      <c r="Z54" s="1"/>
      <c r="AA54" s="1"/>
      <c r="AB54" s="1"/>
      <c r="AC54" s="1"/>
      <c r="AD54" s="1"/>
      <c r="AE54" s="1"/>
      <c r="AF54" s="1"/>
      <c r="AG54" s="1"/>
      <c r="AH54" s="1"/>
      <c r="AI54" s="1"/>
      <c r="AJ54" s="1"/>
      <c r="AK54" s="1"/>
      <c r="AL54" s="7"/>
      <c r="AM54" s="7"/>
      <c r="AN54" s="7"/>
      <c r="AO54" s="7"/>
      <c r="AP54" s="7"/>
      <c r="AQ54" s="7"/>
      <c r="AR54" s="7"/>
      <c r="AS54" s="7"/>
      <c r="AT54" s="7"/>
      <c r="AU54" s="7"/>
      <c r="AV54" s="7"/>
      <c r="AW54" s="7"/>
      <c r="AX54" s="7"/>
      <c r="AY54" s="7"/>
      <c r="AZ54" s="7"/>
      <c r="BA54" s="1"/>
      <c r="BB54" s="1"/>
      <c r="BC54" s="1"/>
      <c r="BD54" s="1"/>
      <c r="BE54" s="1"/>
      <c r="BF54" s="1"/>
      <c r="BG54" s="1"/>
      <c r="BH54" s="1"/>
      <c r="BI54" s="1"/>
      <c r="BJ54" s="1"/>
    </row>
    <row r="55" spans="1:62" ht="15.75" customHeight="1" x14ac:dyDescent="0.3">
      <c r="A55" s="1"/>
      <c r="B55" s="1"/>
      <c r="C55" s="1"/>
      <c r="D55" s="1"/>
      <c r="E55" s="1"/>
      <c r="F55" s="1"/>
      <c r="G55" s="1"/>
      <c r="H55" s="1"/>
      <c r="I55" s="1"/>
      <c r="J55" s="1"/>
      <c r="K55" s="1"/>
      <c r="L55" s="1"/>
      <c r="M55" s="1"/>
      <c r="N55" s="1"/>
      <c r="O55" s="5"/>
      <c r="P55" s="5"/>
      <c r="Q55" s="5"/>
      <c r="R55" s="5"/>
      <c r="S55" s="5"/>
      <c r="T55" s="5"/>
      <c r="U55" s="5"/>
      <c r="V55" s="1"/>
      <c r="W55" s="1"/>
      <c r="X55" s="1"/>
      <c r="Y55" s="1"/>
      <c r="Z55" s="1"/>
      <c r="AA55" s="1"/>
      <c r="AB55" s="1"/>
      <c r="AC55" s="1"/>
      <c r="AD55" s="1"/>
      <c r="AE55" s="1"/>
      <c r="AF55" s="1"/>
      <c r="AG55" s="1"/>
      <c r="AH55" s="1"/>
      <c r="AI55" s="1"/>
      <c r="AJ55" s="1"/>
      <c r="AK55" s="1"/>
      <c r="AL55" s="7"/>
      <c r="AM55" s="7"/>
      <c r="AN55" s="7"/>
      <c r="AO55" s="7"/>
      <c r="AP55" s="7"/>
      <c r="AQ55" s="7"/>
      <c r="AR55" s="7"/>
      <c r="AS55" s="7"/>
      <c r="AT55" s="7"/>
      <c r="AU55" s="7"/>
      <c r="AV55" s="7"/>
      <c r="AW55" s="7"/>
      <c r="AX55" s="7"/>
      <c r="AY55" s="7"/>
      <c r="AZ55" s="7"/>
      <c r="BA55" s="1"/>
      <c r="BB55" s="1"/>
      <c r="BC55" s="1"/>
      <c r="BD55" s="1"/>
      <c r="BE55" s="1"/>
      <c r="BF55" s="1"/>
      <c r="BG55" s="1"/>
      <c r="BH55" s="1"/>
      <c r="BI55" s="1"/>
      <c r="BJ55" s="1"/>
    </row>
    <row r="56" spans="1:62" ht="15.75" customHeight="1" x14ac:dyDescent="0.3">
      <c r="A56" s="1"/>
      <c r="B56" s="1"/>
      <c r="C56" s="1"/>
      <c r="D56" s="1"/>
      <c r="E56" s="1"/>
      <c r="F56" s="1"/>
      <c r="G56" s="1"/>
      <c r="H56" s="1"/>
      <c r="I56" s="1"/>
      <c r="J56" s="1"/>
      <c r="K56" s="1"/>
      <c r="L56" s="1"/>
      <c r="M56" s="1"/>
      <c r="N56" s="1"/>
      <c r="O56" s="5"/>
      <c r="P56" s="5"/>
      <c r="Q56" s="5"/>
      <c r="R56" s="5"/>
      <c r="S56" s="5"/>
      <c r="T56" s="5"/>
      <c r="U56" s="5"/>
      <c r="V56" s="1"/>
      <c r="W56" s="1"/>
      <c r="X56" s="1"/>
      <c r="Y56" s="1"/>
      <c r="Z56" s="1"/>
      <c r="AA56" s="1"/>
      <c r="AB56" s="1"/>
      <c r="AC56" s="1"/>
      <c r="AD56" s="1"/>
      <c r="AE56" s="1"/>
      <c r="AF56" s="1"/>
      <c r="AG56" s="1"/>
      <c r="AH56" s="1"/>
      <c r="AI56" s="1"/>
      <c r="AJ56" s="1"/>
      <c r="AK56" s="1"/>
      <c r="AL56" s="7"/>
      <c r="AM56" s="7"/>
      <c r="AN56" s="7"/>
      <c r="AO56" s="7"/>
      <c r="AP56" s="7"/>
      <c r="AQ56" s="7"/>
      <c r="AR56" s="7"/>
      <c r="AS56" s="7"/>
      <c r="AT56" s="7"/>
      <c r="AU56" s="7"/>
      <c r="AV56" s="7"/>
      <c r="AW56" s="7"/>
      <c r="AX56" s="7"/>
      <c r="AY56" s="7"/>
      <c r="AZ56" s="7"/>
      <c r="BA56" s="1"/>
      <c r="BB56" s="1"/>
      <c r="BC56" s="1"/>
      <c r="BD56" s="1"/>
      <c r="BE56" s="1"/>
      <c r="BF56" s="1"/>
      <c r="BG56" s="1"/>
      <c r="BH56" s="1"/>
      <c r="BI56" s="1"/>
      <c r="BJ56" s="1"/>
    </row>
    <row r="57" spans="1:62" ht="15.75" customHeight="1" x14ac:dyDescent="0.3">
      <c r="A57" s="1"/>
      <c r="B57" s="1"/>
      <c r="C57" s="1"/>
      <c r="D57" s="1"/>
      <c r="E57" s="1"/>
      <c r="F57" s="1"/>
      <c r="G57" s="1"/>
      <c r="H57" s="1"/>
      <c r="I57" s="1"/>
      <c r="J57" s="1"/>
      <c r="K57" s="1"/>
      <c r="L57" s="1"/>
      <c r="M57" s="1"/>
      <c r="N57" s="1"/>
      <c r="O57" s="5"/>
      <c r="P57" s="5"/>
      <c r="Q57" s="5"/>
      <c r="R57" s="5"/>
      <c r="S57" s="5"/>
      <c r="T57" s="5"/>
      <c r="U57" s="5"/>
      <c r="V57" s="1"/>
      <c r="W57" s="1"/>
      <c r="X57" s="1"/>
      <c r="Y57" s="1"/>
      <c r="Z57" s="1"/>
      <c r="AA57" s="1"/>
      <c r="AB57" s="1"/>
      <c r="AC57" s="1"/>
      <c r="AD57" s="1"/>
      <c r="AE57" s="1"/>
      <c r="AF57" s="1"/>
      <c r="AG57" s="1"/>
      <c r="AH57" s="1"/>
      <c r="AI57" s="1"/>
      <c r="AJ57" s="1"/>
      <c r="AK57" s="1"/>
      <c r="AL57" s="7"/>
      <c r="AM57" s="7"/>
      <c r="AN57" s="7"/>
      <c r="AO57" s="7"/>
      <c r="AP57" s="7"/>
      <c r="AQ57" s="7"/>
      <c r="AR57" s="7"/>
      <c r="AS57" s="7"/>
      <c r="AT57" s="7"/>
      <c r="AU57" s="7"/>
      <c r="AV57" s="7"/>
      <c r="AW57" s="7"/>
      <c r="AX57" s="7"/>
      <c r="AY57" s="7"/>
      <c r="AZ57" s="7"/>
      <c r="BA57" s="1"/>
      <c r="BB57" s="1"/>
      <c r="BC57" s="1"/>
      <c r="BD57" s="1"/>
      <c r="BE57" s="1"/>
      <c r="BF57" s="1"/>
      <c r="BG57" s="1"/>
      <c r="BH57" s="1"/>
      <c r="BI57" s="1"/>
      <c r="BJ57" s="1"/>
    </row>
    <row r="58" spans="1:62" ht="15.75" customHeight="1" x14ac:dyDescent="0.3">
      <c r="A58" s="1"/>
      <c r="B58" s="1"/>
      <c r="C58" s="1"/>
      <c r="D58" s="1"/>
      <c r="E58" s="1"/>
      <c r="F58" s="1"/>
      <c r="G58" s="1"/>
      <c r="H58" s="1"/>
      <c r="I58" s="1"/>
      <c r="J58" s="1"/>
      <c r="K58" s="1"/>
      <c r="L58" s="1"/>
      <c r="M58" s="1"/>
      <c r="N58" s="1"/>
      <c r="O58" s="5"/>
      <c r="P58" s="5"/>
      <c r="Q58" s="5"/>
      <c r="R58" s="5"/>
      <c r="S58" s="5"/>
      <c r="T58" s="5"/>
      <c r="U58" s="5"/>
      <c r="V58" s="1"/>
      <c r="W58" s="1"/>
      <c r="X58" s="1"/>
      <c r="Y58" s="1"/>
      <c r="Z58" s="1"/>
      <c r="AA58" s="1"/>
      <c r="AB58" s="1"/>
      <c r="AC58" s="1"/>
      <c r="AD58" s="1"/>
      <c r="AE58" s="1"/>
      <c r="AF58" s="1"/>
      <c r="AG58" s="1"/>
      <c r="AH58" s="1"/>
      <c r="AI58" s="1"/>
      <c r="AJ58" s="1"/>
      <c r="AK58" s="1"/>
      <c r="AL58" s="7"/>
      <c r="AM58" s="7"/>
      <c r="AN58" s="7"/>
      <c r="AO58" s="7"/>
      <c r="AP58" s="7"/>
      <c r="AQ58" s="7"/>
      <c r="AR58" s="7"/>
      <c r="AS58" s="7"/>
      <c r="AT58" s="7"/>
      <c r="AU58" s="7"/>
      <c r="AV58" s="7"/>
      <c r="AW58" s="7"/>
      <c r="AX58" s="7"/>
      <c r="AY58" s="7"/>
      <c r="AZ58" s="7"/>
      <c r="BA58" s="1"/>
      <c r="BB58" s="1"/>
      <c r="BC58" s="1"/>
      <c r="BD58" s="1"/>
      <c r="BE58" s="1"/>
      <c r="BF58" s="1"/>
      <c r="BG58" s="1"/>
      <c r="BH58" s="1"/>
      <c r="BI58" s="1"/>
      <c r="BJ58" s="1"/>
    </row>
    <row r="59" spans="1:62" ht="15.75" customHeight="1" x14ac:dyDescent="0.3">
      <c r="A59" s="1"/>
      <c r="B59" s="1"/>
      <c r="C59" s="1"/>
      <c r="D59" s="1"/>
      <c r="E59" s="1"/>
      <c r="F59" s="1"/>
      <c r="G59" s="1"/>
      <c r="H59" s="1"/>
      <c r="I59" s="1"/>
      <c r="J59" s="1"/>
      <c r="K59" s="1"/>
      <c r="L59" s="1"/>
      <c r="M59" s="1"/>
      <c r="N59" s="1"/>
      <c r="O59" s="5"/>
      <c r="P59" s="5"/>
      <c r="Q59" s="5"/>
      <c r="R59" s="5"/>
      <c r="S59" s="5"/>
      <c r="T59" s="5"/>
      <c r="U59" s="5"/>
      <c r="V59" s="1"/>
      <c r="W59" s="1"/>
      <c r="X59" s="1"/>
      <c r="Y59" s="1"/>
      <c r="Z59" s="1"/>
      <c r="AA59" s="1"/>
      <c r="AB59" s="1"/>
      <c r="AC59" s="1"/>
      <c r="AD59" s="1"/>
      <c r="AE59" s="1"/>
      <c r="AF59" s="1"/>
      <c r="AG59" s="1"/>
      <c r="AH59" s="1"/>
      <c r="AI59" s="1"/>
      <c r="AJ59" s="1"/>
      <c r="AK59" s="1"/>
      <c r="AL59" s="7"/>
      <c r="AM59" s="7"/>
      <c r="AN59" s="7"/>
      <c r="AO59" s="7"/>
      <c r="AP59" s="7"/>
      <c r="AQ59" s="7"/>
      <c r="AR59" s="7"/>
      <c r="AS59" s="7"/>
      <c r="AT59" s="7"/>
      <c r="AU59" s="7"/>
      <c r="AV59" s="7"/>
      <c r="AW59" s="7"/>
      <c r="AX59" s="7"/>
      <c r="AY59" s="7"/>
      <c r="AZ59" s="7"/>
      <c r="BA59" s="1"/>
      <c r="BB59" s="1"/>
      <c r="BC59" s="1"/>
      <c r="BD59" s="1"/>
      <c r="BE59" s="1"/>
      <c r="BF59" s="1"/>
      <c r="BG59" s="1"/>
      <c r="BH59" s="1"/>
      <c r="BI59" s="1"/>
      <c r="BJ59" s="1"/>
    </row>
    <row r="60" spans="1:62" ht="15.75" customHeight="1" x14ac:dyDescent="0.3">
      <c r="A60" s="1"/>
      <c r="B60" s="1"/>
      <c r="C60" s="1"/>
      <c r="D60" s="1"/>
      <c r="E60" s="1"/>
      <c r="F60" s="1"/>
      <c r="G60" s="1"/>
      <c r="H60" s="1"/>
      <c r="I60" s="1"/>
      <c r="J60" s="1"/>
      <c r="K60" s="1"/>
      <c r="L60" s="1"/>
      <c r="M60" s="1"/>
      <c r="N60" s="1"/>
      <c r="O60" s="5"/>
      <c r="P60" s="5"/>
      <c r="Q60" s="5"/>
      <c r="R60" s="5"/>
      <c r="S60" s="5"/>
      <c r="T60" s="5"/>
      <c r="U60" s="5"/>
      <c r="V60" s="1"/>
      <c r="W60" s="1"/>
      <c r="X60" s="1"/>
      <c r="Y60" s="1"/>
      <c r="Z60" s="1"/>
      <c r="AA60" s="1"/>
      <c r="AB60" s="1"/>
      <c r="AC60" s="1"/>
      <c r="AD60" s="1"/>
      <c r="AE60" s="1"/>
      <c r="AF60" s="1"/>
      <c r="AG60" s="1"/>
      <c r="AH60" s="1"/>
      <c r="AI60" s="1"/>
      <c r="AJ60" s="1"/>
      <c r="AK60" s="1"/>
      <c r="AL60" s="7"/>
      <c r="AM60" s="7"/>
      <c r="AN60" s="7"/>
      <c r="AO60" s="7"/>
      <c r="AP60" s="7"/>
      <c r="AQ60" s="7"/>
      <c r="AR60" s="7"/>
      <c r="AS60" s="7"/>
      <c r="AT60" s="7"/>
      <c r="AU60" s="7"/>
      <c r="AV60" s="7"/>
      <c r="AW60" s="7"/>
      <c r="AX60" s="7"/>
      <c r="AY60" s="7"/>
      <c r="AZ60" s="7"/>
      <c r="BA60" s="1"/>
      <c r="BB60" s="1"/>
      <c r="BC60" s="1"/>
      <c r="BD60" s="1"/>
      <c r="BE60" s="1"/>
      <c r="BF60" s="1"/>
      <c r="BG60" s="1"/>
      <c r="BH60" s="1"/>
      <c r="BI60" s="1"/>
      <c r="BJ60" s="1"/>
    </row>
    <row r="61" spans="1:62" ht="15.75" customHeight="1" x14ac:dyDescent="0.3">
      <c r="A61" s="1"/>
      <c r="B61" s="1"/>
      <c r="C61" s="1"/>
      <c r="D61" s="1"/>
      <c r="E61" s="1"/>
      <c r="F61" s="1"/>
      <c r="G61" s="1"/>
      <c r="H61" s="1"/>
      <c r="I61" s="1"/>
      <c r="J61" s="1"/>
      <c r="K61" s="1"/>
      <c r="L61" s="1"/>
      <c r="M61" s="1"/>
      <c r="N61" s="1"/>
      <c r="O61" s="5"/>
      <c r="P61" s="5"/>
      <c r="Q61" s="5"/>
      <c r="R61" s="5"/>
      <c r="S61" s="5"/>
      <c r="T61" s="5"/>
      <c r="U61" s="5"/>
      <c r="V61" s="1"/>
      <c r="W61" s="1"/>
      <c r="X61" s="1"/>
      <c r="Y61" s="1"/>
      <c r="Z61" s="1"/>
      <c r="AA61" s="1"/>
      <c r="AB61" s="1"/>
      <c r="AC61" s="1"/>
      <c r="AD61" s="1"/>
      <c r="AE61" s="1"/>
      <c r="AF61" s="1"/>
      <c r="AG61" s="1"/>
      <c r="AH61" s="1"/>
      <c r="AI61" s="1"/>
      <c r="AJ61" s="1"/>
      <c r="AK61" s="1"/>
      <c r="AL61" s="7"/>
      <c r="AM61" s="7"/>
      <c r="AN61" s="7"/>
      <c r="AO61" s="7"/>
      <c r="AP61" s="7"/>
      <c r="AQ61" s="7"/>
      <c r="AR61" s="7"/>
      <c r="AS61" s="7"/>
      <c r="AT61" s="7"/>
      <c r="AU61" s="7"/>
      <c r="AV61" s="7"/>
      <c r="AW61" s="7"/>
      <c r="AX61" s="7"/>
      <c r="AY61" s="7"/>
      <c r="AZ61" s="7"/>
      <c r="BA61" s="1"/>
      <c r="BB61" s="1"/>
      <c r="BC61" s="1"/>
      <c r="BD61" s="1"/>
      <c r="BE61" s="1"/>
      <c r="BF61" s="1"/>
      <c r="BG61" s="1"/>
      <c r="BH61" s="1"/>
      <c r="BI61" s="1"/>
      <c r="BJ61" s="1"/>
    </row>
    <row r="62" spans="1:62" ht="15.75" customHeight="1" x14ac:dyDescent="0.3">
      <c r="A62" s="1"/>
      <c r="B62" s="1"/>
      <c r="C62" s="1"/>
      <c r="D62" s="1"/>
      <c r="E62" s="1"/>
      <c r="F62" s="1"/>
      <c r="G62" s="1"/>
      <c r="H62" s="1"/>
      <c r="I62" s="1"/>
      <c r="J62" s="1"/>
      <c r="K62" s="1"/>
      <c r="L62" s="1"/>
      <c r="M62" s="1"/>
      <c r="N62" s="1"/>
      <c r="O62" s="5"/>
      <c r="P62" s="5"/>
      <c r="Q62" s="5"/>
      <c r="R62" s="5"/>
      <c r="S62" s="5"/>
      <c r="T62" s="5"/>
      <c r="U62" s="5"/>
      <c r="V62" s="1"/>
      <c r="W62" s="1"/>
      <c r="X62" s="1"/>
      <c r="Y62" s="1"/>
      <c r="Z62" s="1"/>
      <c r="AA62" s="1"/>
      <c r="AB62" s="1"/>
      <c r="AC62" s="1"/>
      <c r="AD62" s="1"/>
      <c r="AE62" s="1"/>
      <c r="AF62" s="1"/>
      <c r="AG62" s="1"/>
      <c r="AH62" s="1"/>
      <c r="AI62" s="1"/>
      <c r="AJ62" s="1"/>
      <c r="AK62" s="1"/>
      <c r="AL62" s="7"/>
      <c r="AM62" s="7"/>
      <c r="AN62" s="7"/>
      <c r="AO62" s="7"/>
      <c r="AP62" s="7"/>
      <c r="AQ62" s="7"/>
      <c r="AR62" s="7"/>
      <c r="AS62" s="7"/>
      <c r="AT62" s="7"/>
      <c r="AU62" s="7"/>
      <c r="AV62" s="7"/>
      <c r="AW62" s="7"/>
      <c r="AX62" s="7"/>
      <c r="AY62" s="7"/>
      <c r="AZ62" s="7"/>
      <c r="BA62" s="1"/>
      <c r="BB62" s="1"/>
      <c r="BC62" s="1"/>
      <c r="BD62" s="1"/>
      <c r="BE62" s="1"/>
      <c r="BF62" s="1"/>
      <c r="BG62" s="1"/>
      <c r="BH62" s="1"/>
      <c r="BI62" s="1"/>
      <c r="BJ62" s="1"/>
    </row>
    <row r="63" spans="1:62" ht="15.75" customHeight="1" x14ac:dyDescent="0.3">
      <c r="A63" s="1"/>
      <c r="B63" s="1"/>
      <c r="C63" s="1"/>
      <c r="D63" s="1"/>
      <c r="E63" s="1"/>
      <c r="F63" s="1"/>
      <c r="G63" s="1"/>
      <c r="H63" s="1"/>
      <c r="I63" s="1"/>
      <c r="J63" s="1"/>
      <c r="K63" s="1"/>
      <c r="L63" s="1"/>
      <c r="M63" s="1"/>
      <c r="N63" s="1"/>
      <c r="O63" s="5"/>
      <c r="P63" s="5"/>
      <c r="Q63" s="5"/>
      <c r="R63" s="5"/>
      <c r="S63" s="5"/>
      <c r="T63" s="5"/>
      <c r="U63" s="5"/>
      <c r="V63" s="1"/>
      <c r="W63" s="1"/>
      <c r="X63" s="1"/>
      <c r="Y63" s="1"/>
      <c r="Z63" s="1"/>
      <c r="AA63" s="1"/>
      <c r="AB63" s="1"/>
      <c r="AC63" s="1"/>
      <c r="AD63" s="1"/>
      <c r="AE63" s="1"/>
      <c r="AF63" s="1"/>
      <c r="AG63" s="1"/>
      <c r="AH63" s="1"/>
      <c r="AI63" s="1"/>
      <c r="AJ63" s="1"/>
      <c r="AK63" s="1"/>
      <c r="AL63" s="7"/>
      <c r="AM63" s="7"/>
      <c r="AN63" s="7"/>
      <c r="AO63" s="7"/>
      <c r="AP63" s="7"/>
      <c r="AQ63" s="7"/>
      <c r="AR63" s="7"/>
      <c r="AS63" s="7"/>
      <c r="AT63" s="7"/>
      <c r="AU63" s="7"/>
      <c r="AV63" s="7"/>
      <c r="AW63" s="7"/>
      <c r="AX63" s="7"/>
      <c r="AY63" s="7"/>
      <c r="AZ63" s="7"/>
      <c r="BA63" s="1"/>
      <c r="BB63" s="1"/>
      <c r="BC63" s="1"/>
      <c r="BD63" s="1"/>
      <c r="BE63" s="1"/>
      <c r="BF63" s="1"/>
      <c r="BG63" s="1"/>
      <c r="BH63" s="1"/>
      <c r="BI63" s="1"/>
      <c r="BJ63" s="1"/>
    </row>
    <row r="64" spans="1:62" ht="15.75" customHeight="1" x14ac:dyDescent="0.3">
      <c r="A64" s="1"/>
      <c r="B64" s="1"/>
      <c r="C64" s="1"/>
      <c r="D64" s="1"/>
      <c r="E64" s="1"/>
      <c r="F64" s="1"/>
      <c r="G64" s="1"/>
      <c r="H64" s="1"/>
      <c r="I64" s="1"/>
      <c r="J64" s="1"/>
      <c r="K64" s="1"/>
      <c r="L64" s="1"/>
      <c r="M64" s="1"/>
      <c r="N64" s="1"/>
      <c r="O64" s="5"/>
      <c r="P64" s="5"/>
      <c r="Q64" s="5"/>
      <c r="R64" s="5"/>
      <c r="S64" s="5"/>
      <c r="T64" s="5"/>
      <c r="U64" s="5"/>
      <c r="V64" s="1"/>
      <c r="W64" s="1"/>
      <c r="X64" s="1"/>
      <c r="Y64" s="1"/>
      <c r="Z64" s="1"/>
      <c r="AA64" s="1"/>
      <c r="AB64" s="1"/>
      <c r="AC64" s="1"/>
      <c r="AD64" s="1"/>
      <c r="AE64" s="1"/>
      <c r="AF64" s="1"/>
      <c r="AG64" s="1"/>
      <c r="AH64" s="1"/>
      <c r="AI64" s="1"/>
      <c r="AJ64" s="1"/>
      <c r="AK64" s="1"/>
      <c r="AL64" s="7"/>
      <c r="AM64" s="7"/>
      <c r="AN64" s="7"/>
      <c r="AO64" s="7"/>
      <c r="AP64" s="7"/>
      <c r="AQ64" s="7"/>
      <c r="AR64" s="7"/>
      <c r="AS64" s="7"/>
      <c r="AT64" s="7"/>
      <c r="AU64" s="7"/>
      <c r="AV64" s="7"/>
      <c r="AW64" s="7"/>
      <c r="AX64" s="7"/>
      <c r="AY64" s="7"/>
      <c r="AZ64" s="7"/>
      <c r="BA64" s="1"/>
      <c r="BB64" s="1"/>
      <c r="BC64" s="1"/>
      <c r="BD64" s="1"/>
      <c r="BE64" s="1"/>
      <c r="BF64" s="1"/>
      <c r="BG64" s="1"/>
      <c r="BH64" s="1"/>
      <c r="BI64" s="1"/>
      <c r="BJ64" s="1"/>
    </row>
    <row r="65" spans="1:62" ht="93" customHeight="1" x14ac:dyDescent="0.3">
      <c r="A65" s="1"/>
      <c r="B65" s="1"/>
      <c r="C65" s="1"/>
      <c r="D65" s="1"/>
      <c r="E65" s="1"/>
      <c r="F65" s="153"/>
      <c r="G65" s="1"/>
      <c r="H65" s="1"/>
      <c r="I65" s="1"/>
      <c r="J65" s="1"/>
      <c r="K65" s="1"/>
      <c r="L65" s="1"/>
      <c r="M65" s="1"/>
      <c r="N65" s="1"/>
      <c r="O65" s="5"/>
      <c r="P65" s="5"/>
      <c r="Q65" s="5"/>
      <c r="R65" s="5"/>
      <c r="S65" s="5"/>
      <c r="T65" s="5"/>
      <c r="U65" s="141"/>
      <c r="V65" s="142"/>
      <c r="W65" s="142"/>
      <c r="X65" s="142"/>
      <c r="Y65" s="142"/>
      <c r="Z65" s="142"/>
      <c r="AA65" s="142"/>
      <c r="AB65" s="142"/>
      <c r="AC65" s="142"/>
      <c r="AD65" s="142"/>
      <c r="AE65" s="142"/>
      <c r="AF65" s="142"/>
      <c r="AG65" s="142"/>
      <c r="AH65" s="142"/>
      <c r="AI65" s="142"/>
      <c r="AJ65" s="142"/>
      <c r="AK65" s="142"/>
      <c r="AL65" s="7"/>
      <c r="AM65" s="7"/>
      <c r="AN65" s="7"/>
      <c r="AO65" s="7"/>
      <c r="AP65" s="7"/>
      <c r="AQ65" s="7"/>
      <c r="AR65" s="7"/>
      <c r="AS65" s="7"/>
      <c r="AT65" s="7"/>
      <c r="AU65" s="7"/>
      <c r="AV65" s="7"/>
      <c r="AW65" s="7"/>
      <c r="AX65" s="7"/>
      <c r="AY65" s="7"/>
      <c r="AZ65" s="143"/>
      <c r="BA65" s="11"/>
      <c r="BB65" s="11"/>
      <c r="BC65" s="11"/>
      <c r="BD65" s="11"/>
      <c r="BE65" s="11"/>
      <c r="BF65" s="11"/>
      <c r="BG65" s="11"/>
      <c r="BH65" s="11"/>
      <c r="BI65" s="11"/>
      <c r="BJ65" s="11"/>
    </row>
    <row r="66" spans="1:62" ht="93" customHeight="1" x14ac:dyDescent="0.3">
      <c r="A66" s="1"/>
      <c r="B66" s="1"/>
      <c r="C66" s="1"/>
      <c r="D66" s="1"/>
      <c r="E66" s="1"/>
      <c r="F66" s="153"/>
      <c r="G66" s="1"/>
      <c r="H66" s="1"/>
      <c r="I66" s="1"/>
      <c r="J66" s="1"/>
      <c r="K66" s="1"/>
      <c r="L66" s="1"/>
      <c r="M66" s="1"/>
      <c r="N66" s="1"/>
      <c r="O66" s="5"/>
      <c r="P66" s="5"/>
      <c r="Q66" s="5"/>
      <c r="R66" s="5"/>
      <c r="S66" s="5"/>
      <c r="T66" s="5"/>
      <c r="U66" s="141"/>
      <c r="V66" s="142"/>
      <c r="W66" s="142"/>
      <c r="X66" s="142"/>
      <c r="Y66" s="142"/>
      <c r="Z66" s="142"/>
      <c r="AA66" s="142"/>
      <c r="AB66" s="142"/>
      <c r="AC66" s="142"/>
      <c r="AD66" s="142"/>
      <c r="AE66" s="142"/>
      <c r="AF66" s="142"/>
      <c r="AG66" s="142"/>
      <c r="AH66" s="142"/>
      <c r="AI66" s="142"/>
      <c r="AJ66" s="142"/>
      <c r="AK66" s="142"/>
      <c r="AL66" s="7"/>
      <c r="AM66" s="7"/>
      <c r="AN66" s="7"/>
      <c r="AO66" s="7"/>
      <c r="AP66" s="7"/>
      <c r="AQ66" s="7"/>
      <c r="AR66" s="7"/>
      <c r="AS66" s="7"/>
      <c r="AT66" s="7"/>
      <c r="AU66" s="7"/>
      <c r="AV66" s="7"/>
      <c r="AW66" s="7"/>
      <c r="AX66" s="7"/>
      <c r="AY66" s="7"/>
      <c r="AZ66" s="143"/>
      <c r="BA66" s="11"/>
      <c r="BB66" s="11"/>
      <c r="BC66" s="11"/>
      <c r="BD66" s="11"/>
      <c r="BE66" s="11"/>
      <c r="BF66" s="11"/>
      <c r="BG66" s="11"/>
      <c r="BH66" s="11"/>
      <c r="BI66" s="11"/>
      <c r="BJ66" s="11"/>
    </row>
    <row r="67" spans="1:62" ht="93" customHeight="1" x14ac:dyDescent="0.3">
      <c r="A67" s="1"/>
      <c r="B67" s="1"/>
      <c r="C67" s="1"/>
      <c r="D67" s="1"/>
      <c r="E67" s="1"/>
      <c r="F67" s="153"/>
      <c r="G67" s="1"/>
      <c r="H67" s="1"/>
      <c r="I67" s="1"/>
      <c r="J67" s="1"/>
      <c r="K67" s="1"/>
      <c r="L67" s="1"/>
      <c r="M67" s="1"/>
      <c r="N67" s="1"/>
      <c r="O67" s="5"/>
      <c r="P67" s="5"/>
      <c r="Q67" s="5"/>
      <c r="R67" s="5"/>
      <c r="S67" s="5"/>
      <c r="T67" s="5"/>
      <c r="U67" s="141"/>
      <c r="V67" s="142"/>
      <c r="W67" s="142"/>
      <c r="X67" s="142"/>
      <c r="Y67" s="142"/>
      <c r="Z67" s="142"/>
      <c r="AA67" s="142"/>
      <c r="AB67" s="142"/>
      <c r="AC67" s="142"/>
      <c r="AD67" s="142"/>
      <c r="AE67" s="142"/>
      <c r="AF67" s="142"/>
      <c r="AG67" s="142"/>
      <c r="AH67" s="142"/>
      <c r="AI67" s="142"/>
      <c r="AJ67" s="142"/>
      <c r="AK67" s="142"/>
      <c r="AL67" s="7"/>
      <c r="AM67" s="7"/>
      <c r="AN67" s="7"/>
      <c r="AO67" s="7"/>
      <c r="AP67" s="7"/>
      <c r="AQ67" s="7"/>
      <c r="AR67" s="7"/>
      <c r="AS67" s="7"/>
      <c r="AT67" s="7"/>
      <c r="AU67" s="7"/>
      <c r="AV67" s="7"/>
      <c r="AW67" s="7"/>
      <c r="AX67" s="7"/>
      <c r="AY67" s="7"/>
      <c r="AZ67" s="143"/>
      <c r="BA67" s="11"/>
      <c r="BB67" s="11"/>
      <c r="BC67" s="11"/>
      <c r="BD67" s="11"/>
      <c r="BE67" s="11"/>
      <c r="BF67" s="11"/>
      <c r="BG67" s="11"/>
      <c r="BH67" s="11"/>
      <c r="BI67" s="11"/>
      <c r="BJ67" s="11"/>
    </row>
    <row r="68" spans="1:62" ht="93" customHeight="1" x14ac:dyDescent="0.3">
      <c r="A68" s="1"/>
      <c r="B68" s="1"/>
      <c r="C68" s="1"/>
      <c r="D68" s="1"/>
      <c r="E68" s="1"/>
      <c r="F68" s="153"/>
      <c r="G68" s="1"/>
      <c r="H68" s="1"/>
      <c r="I68" s="1"/>
      <c r="J68" s="1"/>
      <c r="K68" s="1"/>
      <c r="L68" s="1"/>
      <c r="M68" s="1"/>
      <c r="N68" s="1"/>
      <c r="O68" s="5"/>
      <c r="P68" s="5"/>
      <c r="Q68" s="5"/>
      <c r="R68" s="5"/>
      <c r="S68" s="5"/>
      <c r="T68" s="5"/>
      <c r="U68" s="141"/>
      <c r="V68" s="142"/>
      <c r="W68" s="142"/>
      <c r="X68" s="142"/>
      <c r="Y68" s="142"/>
      <c r="Z68" s="142"/>
      <c r="AA68" s="142"/>
      <c r="AB68" s="142"/>
      <c r="AC68" s="142"/>
      <c r="AD68" s="142"/>
      <c r="AE68" s="142"/>
      <c r="AF68" s="142"/>
      <c r="AG68" s="142"/>
      <c r="AH68" s="142"/>
      <c r="AI68" s="142"/>
      <c r="AJ68" s="142"/>
      <c r="AK68" s="142"/>
      <c r="AL68" s="7"/>
      <c r="AM68" s="7"/>
      <c r="AN68" s="7"/>
      <c r="AO68" s="7"/>
      <c r="AP68" s="7"/>
      <c r="AQ68" s="7"/>
      <c r="AR68" s="7"/>
      <c r="AS68" s="7"/>
      <c r="AT68" s="7"/>
      <c r="AU68" s="7"/>
      <c r="AV68" s="7"/>
      <c r="AW68" s="7"/>
      <c r="AX68" s="7"/>
      <c r="AY68" s="7"/>
      <c r="AZ68" s="143"/>
      <c r="BA68" s="11"/>
      <c r="BB68" s="11"/>
      <c r="BC68" s="11"/>
      <c r="BD68" s="11"/>
      <c r="BE68" s="11"/>
      <c r="BF68" s="11"/>
      <c r="BG68" s="11"/>
      <c r="BH68" s="11"/>
      <c r="BI68" s="11"/>
      <c r="BJ68" s="11"/>
    </row>
    <row r="69" spans="1:62" ht="93" customHeight="1" x14ac:dyDescent="0.3">
      <c r="A69" s="1"/>
      <c r="B69" s="1"/>
      <c r="C69" s="1"/>
      <c r="D69" s="1"/>
      <c r="E69" s="1"/>
      <c r="F69" s="153"/>
      <c r="G69" s="1"/>
      <c r="H69" s="1"/>
      <c r="I69" s="1"/>
      <c r="J69" s="1"/>
      <c r="K69" s="1"/>
      <c r="L69" s="1"/>
      <c r="M69" s="1"/>
      <c r="N69" s="1"/>
      <c r="O69" s="5"/>
      <c r="P69" s="5"/>
      <c r="Q69" s="5"/>
      <c r="R69" s="5"/>
      <c r="S69" s="5"/>
      <c r="T69" s="5"/>
      <c r="U69" s="141"/>
      <c r="V69" s="142"/>
      <c r="W69" s="142"/>
      <c r="X69" s="142"/>
      <c r="Y69" s="142"/>
      <c r="Z69" s="142"/>
      <c r="AA69" s="142"/>
      <c r="AB69" s="142"/>
      <c r="AC69" s="142"/>
      <c r="AD69" s="142"/>
      <c r="AE69" s="142"/>
      <c r="AF69" s="142"/>
      <c r="AG69" s="142"/>
      <c r="AH69" s="142"/>
      <c r="AI69" s="142"/>
      <c r="AJ69" s="142"/>
      <c r="AK69" s="142"/>
      <c r="AL69" s="7"/>
      <c r="AM69" s="7"/>
      <c r="AN69" s="7"/>
      <c r="AO69" s="7"/>
      <c r="AP69" s="7"/>
      <c r="AQ69" s="7"/>
      <c r="AR69" s="7"/>
      <c r="AS69" s="7"/>
      <c r="AT69" s="7"/>
      <c r="AU69" s="7"/>
      <c r="AV69" s="7"/>
      <c r="AW69" s="7"/>
      <c r="AX69" s="7"/>
      <c r="AY69" s="7"/>
      <c r="AZ69" s="143"/>
      <c r="BA69" s="11"/>
      <c r="BB69" s="11"/>
      <c r="BC69" s="11"/>
      <c r="BD69" s="11"/>
      <c r="BE69" s="11"/>
      <c r="BF69" s="11"/>
      <c r="BG69" s="11"/>
      <c r="BH69" s="11"/>
      <c r="BI69" s="11"/>
      <c r="BJ69" s="11"/>
    </row>
    <row r="70" spans="1:62" ht="93" customHeight="1" x14ac:dyDescent="0.3">
      <c r="A70" s="1"/>
      <c r="B70" s="1"/>
      <c r="C70" s="1"/>
      <c r="D70" s="1"/>
      <c r="E70" s="1"/>
      <c r="F70" s="153"/>
      <c r="G70" s="1"/>
      <c r="H70" s="1"/>
      <c r="I70" s="1"/>
      <c r="J70" s="1"/>
      <c r="K70" s="1"/>
      <c r="L70" s="1"/>
      <c r="M70" s="1"/>
      <c r="N70" s="1"/>
      <c r="O70" s="5"/>
      <c r="P70" s="5"/>
      <c r="Q70" s="5"/>
      <c r="R70" s="5"/>
      <c r="S70" s="5"/>
      <c r="T70" s="5"/>
      <c r="U70" s="141"/>
      <c r="V70" s="142"/>
      <c r="W70" s="142"/>
      <c r="X70" s="142"/>
      <c r="Y70" s="142"/>
      <c r="Z70" s="142"/>
      <c r="AA70" s="142"/>
      <c r="AB70" s="142"/>
      <c r="AC70" s="142"/>
      <c r="AD70" s="142"/>
      <c r="AE70" s="142"/>
      <c r="AF70" s="142"/>
      <c r="AG70" s="142"/>
      <c r="AH70" s="142"/>
      <c r="AI70" s="142"/>
      <c r="AJ70" s="142"/>
      <c r="AK70" s="142"/>
      <c r="AL70" s="7"/>
      <c r="AM70" s="7"/>
      <c r="AN70" s="7"/>
      <c r="AO70" s="7"/>
      <c r="AP70" s="7"/>
      <c r="AQ70" s="7"/>
      <c r="AR70" s="7"/>
      <c r="AS70" s="7"/>
      <c r="AT70" s="7"/>
      <c r="AU70" s="7"/>
      <c r="AV70" s="7"/>
      <c r="AW70" s="7"/>
      <c r="AX70" s="7"/>
      <c r="AY70" s="7"/>
      <c r="AZ70" s="143"/>
      <c r="BA70" s="11"/>
      <c r="BB70" s="11"/>
      <c r="BC70" s="11"/>
      <c r="BD70" s="11"/>
      <c r="BE70" s="11"/>
      <c r="BF70" s="11"/>
      <c r="BG70" s="11"/>
      <c r="BH70" s="11"/>
      <c r="BI70" s="11"/>
      <c r="BJ70" s="11"/>
    </row>
    <row r="71" spans="1:62" ht="93" customHeight="1" x14ac:dyDescent="0.3">
      <c r="A71" s="1"/>
      <c r="B71" s="1"/>
      <c r="C71" s="1"/>
      <c r="D71" s="1"/>
      <c r="E71" s="1"/>
      <c r="F71" s="153"/>
      <c r="G71" s="1"/>
      <c r="H71" s="1"/>
      <c r="I71" s="1"/>
      <c r="J71" s="1"/>
      <c r="K71" s="1"/>
      <c r="L71" s="1"/>
      <c r="M71" s="1"/>
      <c r="N71" s="1"/>
      <c r="O71" s="5"/>
      <c r="P71" s="5"/>
      <c r="Q71" s="5"/>
      <c r="R71" s="5"/>
      <c r="S71" s="5"/>
      <c r="T71" s="5"/>
      <c r="U71" s="141"/>
      <c r="V71" s="142"/>
      <c r="W71" s="142"/>
      <c r="X71" s="142"/>
      <c r="Y71" s="142"/>
      <c r="Z71" s="142"/>
      <c r="AA71" s="142"/>
      <c r="AB71" s="142"/>
      <c r="AC71" s="142"/>
      <c r="AD71" s="142"/>
      <c r="AE71" s="142"/>
      <c r="AF71" s="142"/>
      <c r="AG71" s="142"/>
      <c r="AH71" s="142"/>
      <c r="AI71" s="142"/>
      <c r="AJ71" s="142"/>
      <c r="AK71" s="142"/>
      <c r="AL71" s="7"/>
      <c r="AM71" s="7"/>
      <c r="AN71" s="7"/>
      <c r="AO71" s="7"/>
      <c r="AP71" s="7"/>
      <c r="AQ71" s="7"/>
      <c r="AR71" s="7"/>
      <c r="AS71" s="7"/>
      <c r="AT71" s="7"/>
      <c r="AU71" s="7"/>
      <c r="AV71" s="7"/>
      <c r="AW71" s="7"/>
      <c r="AX71" s="7"/>
      <c r="AY71" s="7"/>
      <c r="AZ71" s="143"/>
      <c r="BA71" s="11"/>
      <c r="BB71" s="11"/>
      <c r="BC71" s="11"/>
      <c r="BD71" s="11"/>
      <c r="BE71" s="11"/>
      <c r="BF71" s="11"/>
      <c r="BG71" s="11"/>
      <c r="BH71" s="11"/>
      <c r="BI71" s="11"/>
      <c r="BJ71" s="11"/>
    </row>
    <row r="72" spans="1:62" ht="93" customHeight="1" x14ac:dyDescent="0.3">
      <c r="A72" s="1"/>
      <c r="B72" s="1"/>
      <c r="C72" s="1"/>
      <c r="D72" s="1"/>
      <c r="E72" s="1"/>
      <c r="F72" s="153"/>
      <c r="G72" s="1"/>
      <c r="H72" s="1"/>
      <c r="I72" s="1"/>
      <c r="J72" s="1"/>
      <c r="K72" s="1"/>
      <c r="L72" s="1"/>
      <c r="M72" s="1"/>
      <c r="N72" s="1"/>
      <c r="O72" s="5"/>
      <c r="P72" s="5"/>
      <c r="Q72" s="5"/>
      <c r="R72" s="5"/>
      <c r="S72" s="5"/>
      <c r="T72" s="5"/>
      <c r="U72" s="141"/>
      <c r="V72" s="142"/>
      <c r="W72" s="142"/>
      <c r="X72" s="142"/>
      <c r="Y72" s="142"/>
      <c r="Z72" s="142"/>
      <c r="AA72" s="142"/>
      <c r="AB72" s="142"/>
      <c r="AC72" s="142"/>
      <c r="AD72" s="142"/>
      <c r="AE72" s="142"/>
      <c r="AF72" s="142"/>
      <c r="AG72" s="142"/>
      <c r="AH72" s="142"/>
      <c r="AI72" s="142"/>
      <c r="AJ72" s="142"/>
      <c r="AK72" s="142"/>
      <c r="AL72" s="7"/>
      <c r="AM72" s="7"/>
      <c r="AN72" s="7"/>
      <c r="AO72" s="7"/>
      <c r="AP72" s="7"/>
      <c r="AQ72" s="7"/>
      <c r="AR72" s="7"/>
      <c r="AS72" s="7"/>
      <c r="AT72" s="7"/>
      <c r="AU72" s="7"/>
      <c r="AV72" s="7"/>
      <c r="AW72" s="7"/>
      <c r="AX72" s="7"/>
      <c r="AY72" s="7"/>
      <c r="AZ72" s="143"/>
      <c r="BA72" s="11"/>
      <c r="BB72" s="11"/>
      <c r="BC72" s="11"/>
      <c r="BD72" s="11"/>
      <c r="BE72" s="11"/>
      <c r="BF72" s="11"/>
      <c r="BG72" s="11"/>
      <c r="BH72" s="11"/>
      <c r="BI72" s="11"/>
      <c r="BJ72" s="11"/>
    </row>
    <row r="73" spans="1:62" ht="93" customHeight="1" x14ac:dyDescent="0.3">
      <c r="A73" s="1"/>
      <c r="B73" s="1"/>
      <c r="C73" s="1"/>
      <c r="D73" s="1"/>
      <c r="E73" s="1"/>
      <c r="F73" s="153"/>
      <c r="G73" s="1"/>
      <c r="H73" s="1"/>
      <c r="I73" s="1"/>
      <c r="J73" s="1"/>
      <c r="K73" s="1"/>
      <c r="L73" s="1"/>
      <c r="M73" s="1"/>
      <c r="N73" s="1"/>
      <c r="O73" s="5"/>
      <c r="P73" s="5"/>
      <c r="Q73" s="5"/>
      <c r="R73" s="5"/>
      <c r="S73" s="5"/>
      <c r="T73" s="5"/>
      <c r="U73" s="141"/>
      <c r="V73" s="142"/>
      <c r="W73" s="142"/>
      <c r="X73" s="142"/>
      <c r="Y73" s="142"/>
      <c r="Z73" s="142"/>
      <c r="AA73" s="142"/>
      <c r="AB73" s="142"/>
      <c r="AC73" s="142"/>
      <c r="AD73" s="142"/>
      <c r="AE73" s="142"/>
      <c r="AF73" s="142"/>
      <c r="AG73" s="142"/>
      <c r="AH73" s="142"/>
      <c r="AI73" s="142"/>
      <c r="AJ73" s="142"/>
      <c r="AK73" s="142"/>
      <c r="AL73" s="7"/>
      <c r="AM73" s="7"/>
      <c r="AN73" s="7"/>
      <c r="AO73" s="7"/>
      <c r="AP73" s="7"/>
      <c r="AQ73" s="7"/>
      <c r="AR73" s="7"/>
      <c r="AS73" s="7"/>
      <c r="AT73" s="7"/>
      <c r="AU73" s="7"/>
      <c r="AV73" s="7"/>
      <c r="AW73" s="7"/>
      <c r="AX73" s="7"/>
      <c r="AY73" s="7"/>
      <c r="AZ73" s="143"/>
      <c r="BA73" s="11"/>
      <c r="BB73" s="11"/>
      <c r="BC73" s="11"/>
      <c r="BD73" s="11"/>
      <c r="BE73" s="11"/>
      <c r="BF73" s="11"/>
      <c r="BG73" s="11"/>
      <c r="BH73" s="11"/>
      <c r="BI73" s="11"/>
      <c r="BJ73" s="11"/>
    </row>
    <row r="74" spans="1:62" ht="93" customHeight="1" x14ac:dyDescent="0.3">
      <c r="A74" s="1"/>
      <c r="B74" s="1"/>
      <c r="C74" s="1"/>
      <c r="D74" s="1"/>
      <c r="E74" s="1"/>
      <c r="F74" s="153"/>
      <c r="G74" s="1"/>
      <c r="H74" s="1"/>
      <c r="I74" s="1"/>
      <c r="J74" s="1"/>
      <c r="K74" s="1"/>
      <c r="L74" s="1"/>
      <c r="M74" s="1"/>
      <c r="N74" s="1"/>
      <c r="O74" s="5"/>
      <c r="P74" s="5"/>
      <c r="Q74" s="5"/>
      <c r="R74" s="5"/>
      <c r="S74" s="5"/>
      <c r="T74" s="5"/>
      <c r="U74" s="141"/>
      <c r="V74" s="142"/>
      <c r="W74" s="142"/>
      <c r="X74" s="142"/>
      <c r="Y74" s="142"/>
      <c r="Z74" s="142"/>
      <c r="AA74" s="142"/>
      <c r="AB74" s="142"/>
      <c r="AC74" s="142"/>
      <c r="AD74" s="142"/>
      <c r="AE74" s="142"/>
      <c r="AF74" s="142"/>
      <c r="AG74" s="142"/>
      <c r="AH74" s="142"/>
      <c r="AI74" s="142"/>
      <c r="AJ74" s="142"/>
      <c r="AK74" s="142"/>
      <c r="AL74" s="7"/>
      <c r="AM74" s="7"/>
      <c r="AN74" s="7"/>
      <c r="AO74" s="7"/>
      <c r="AP74" s="7"/>
      <c r="AQ74" s="7"/>
      <c r="AR74" s="7"/>
      <c r="AS74" s="7"/>
      <c r="AT74" s="7"/>
      <c r="AU74" s="7"/>
      <c r="AV74" s="7"/>
      <c r="AW74" s="7"/>
      <c r="AX74" s="7"/>
      <c r="AY74" s="7"/>
      <c r="AZ74" s="143"/>
      <c r="BA74" s="11"/>
      <c r="BB74" s="11"/>
      <c r="BC74" s="11"/>
      <c r="BD74" s="11"/>
      <c r="BE74" s="11"/>
      <c r="BF74" s="11"/>
      <c r="BG74" s="11"/>
      <c r="BH74" s="11"/>
      <c r="BI74" s="11"/>
      <c r="BJ74" s="11"/>
    </row>
    <row r="75" spans="1:62" ht="93" customHeight="1" x14ac:dyDescent="0.3">
      <c r="A75" s="1"/>
      <c r="B75" s="1"/>
      <c r="C75" s="1"/>
      <c r="D75" s="1"/>
      <c r="E75" s="1"/>
      <c r="F75" s="153"/>
      <c r="G75" s="1"/>
      <c r="H75" s="1"/>
      <c r="I75" s="1"/>
      <c r="J75" s="1"/>
      <c r="K75" s="1"/>
      <c r="L75" s="1"/>
      <c r="M75" s="1"/>
      <c r="N75" s="1"/>
      <c r="O75" s="5"/>
      <c r="P75" s="5"/>
      <c r="Q75" s="5"/>
      <c r="R75" s="5"/>
      <c r="S75" s="5"/>
      <c r="T75" s="5"/>
      <c r="U75" s="141"/>
      <c r="V75" s="142"/>
      <c r="W75" s="142"/>
      <c r="X75" s="142"/>
      <c r="Y75" s="142"/>
      <c r="Z75" s="142"/>
      <c r="AA75" s="142"/>
      <c r="AB75" s="142"/>
      <c r="AC75" s="142"/>
      <c r="AD75" s="142"/>
      <c r="AE75" s="142"/>
      <c r="AF75" s="142"/>
      <c r="AG75" s="142"/>
      <c r="AH75" s="142"/>
      <c r="AI75" s="142"/>
      <c r="AJ75" s="142"/>
      <c r="AK75" s="142"/>
      <c r="AL75" s="7"/>
      <c r="AM75" s="7"/>
      <c r="AN75" s="7"/>
      <c r="AO75" s="7"/>
      <c r="AP75" s="7"/>
      <c r="AQ75" s="7"/>
      <c r="AR75" s="7"/>
      <c r="AS75" s="7"/>
      <c r="AT75" s="7"/>
      <c r="AU75" s="7"/>
      <c r="AV75" s="7"/>
      <c r="AW75" s="7"/>
      <c r="AX75" s="7"/>
      <c r="AY75" s="7"/>
      <c r="AZ75" s="143"/>
      <c r="BA75" s="11"/>
      <c r="BB75" s="11"/>
      <c r="BC75" s="11"/>
      <c r="BD75" s="11"/>
      <c r="BE75" s="11"/>
      <c r="BF75" s="11"/>
      <c r="BG75" s="11"/>
      <c r="BH75" s="11"/>
      <c r="BI75" s="11"/>
      <c r="BJ75" s="11"/>
    </row>
    <row r="76" spans="1:62" ht="93" customHeight="1" x14ac:dyDescent="0.3">
      <c r="A76" s="1"/>
      <c r="B76" s="1"/>
      <c r="C76" s="1"/>
      <c r="D76" s="1"/>
      <c r="E76" s="1"/>
      <c r="F76" s="153"/>
      <c r="G76" s="1"/>
      <c r="H76" s="1"/>
      <c r="I76" s="1"/>
      <c r="J76" s="1"/>
      <c r="K76" s="1"/>
      <c r="L76" s="1"/>
      <c r="M76" s="1"/>
      <c r="N76" s="1"/>
      <c r="O76" s="5"/>
      <c r="P76" s="5"/>
      <c r="Q76" s="5"/>
      <c r="R76" s="5"/>
      <c r="S76" s="5"/>
      <c r="T76" s="5"/>
      <c r="U76" s="141"/>
      <c r="V76" s="142"/>
      <c r="W76" s="142"/>
      <c r="X76" s="142"/>
      <c r="Y76" s="142"/>
      <c r="Z76" s="142"/>
      <c r="AA76" s="142"/>
      <c r="AB76" s="142"/>
      <c r="AC76" s="142"/>
      <c r="AD76" s="142"/>
      <c r="AE76" s="142"/>
      <c r="AF76" s="142"/>
      <c r="AG76" s="142"/>
      <c r="AH76" s="142"/>
      <c r="AI76" s="142"/>
      <c r="AJ76" s="142"/>
      <c r="AK76" s="142"/>
      <c r="AL76" s="7"/>
      <c r="AM76" s="7"/>
      <c r="AN76" s="7"/>
      <c r="AO76" s="7"/>
      <c r="AP76" s="7"/>
      <c r="AQ76" s="7"/>
      <c r="AR76" s="7"/>
      <c r="AS76" s="7"/>
      <c r="AT76" s="7"/>
      <c r="AU76" s="7"/>
      <c r="AV76" s="7"/>
      <c r="AW76" s="7"/>
      <c r="AX76" s="7"/>
      <c r="AY76" s="7"/>
      <c r="AZ76" s="143"/>
      <c r="BA76" s="11"/>
      <c r="BB76" s="11"/>
      <c r="BC76" s="11"/>
      <c r="BD76" s="11"/>
      <c r="BE76" s="11"/>
      <c r="BF76" s="11"/>
      <c r="BG76" s="11"/>
      <c r="BH76" s="11"/>
      <c r="BI76" s="11"/>
      <c r="BJ76" s="11"/>
    </row>
    <row r="77" spans="1:62" ht="93" customHeight="1" x14ac:dyDescent="0.3">
      <c r="A77" s="1"/>
      <c r="B77" s="1"/>
      <c r="C77" s="1"/>
      <c r="D77" s="1"/>
      <c r="E77" s="1"/>
      <c r="F77" s="153"/>
      <c r="G77" s="1"/>
      <c r="H77" s="1"/>
      <c r="I77" s="1"/>
      <c r="J77" s="1"/>
      <c r="K77" s="1"/>
      <c r="L77" s="1"/>
      <c r="M77" s="1"/>
      <c r="N77" s="1"/>
      <c r="O77" s="5"/>
      <c r="P77" s="5"/>
      <c r="Q77" s="5"/>
      <c r="R77" s="5"/>
      <c r="S77" s="5"/>
      <c r="T77" s="5"/>
      <c r="U77" s="141"/>
      <c r="V77" s="142"/>
      <c r="W77" s="142"/>
      <c r="X77" s="142"/>
      <c r="Y77" s="142"/>
      <c r="Z77" s="142"/>
      <c r="AA77" s="142"/>
      <c r="AB77" s="142"/>
      <c r="AC77" s="142"/>
      <c r="AD77" s="142"/>
      <c r="AE77" s="142"/>
      <c r="AF77" s="142"/>
      <c r="AG77" s="142"/>
      <c r="AH77" s="142"/>
      <c r="AI77" s="142"/>
      <c r="AJ77" s="142"/>
      <c r="AK77" s="142"/>
      <c r="AL77" s="7"/>
      <c r="AM77" s="7"/>
      <c r="AN77" s="7"/>
      <c r="AO77" s="7"/>
      <c r="AP77" s="7"/>
      <c r="AQ77" s="7"/>
      <c r="AR77" s="7"/>
      <c r="AS77" s="7"/>
      <c r="AT77" s="7"/>
      <c r="AU77" s="7"/>
      <c r="AV77" s="7"/>
      <c r="AW77" s="7"/>
      <c r="AX77" s="7"/>
      <c r="AY77" s="7"/>
      <c r="AZ77" s="143"/>
      <c r="BA77" s="11"/>
      <c r="BB77" s="11"/>
      <c r="BC77" s="11"/>
      <c r="BD77" s="11"/>
      <c r="BE77" s="11"/>
      <c r="BF77" s="11"/>
      <c r="BG77" s="11"/>
      <c r="BH77" s="11"/>
      <c r="BI77" s="11"/>
      <c r="BJ77" s="11"/>
    </row>
    <row r="78" spans="1:62" ht="93" customHeight="1" x14ac:dyDescent="0.3">
      <c r="A78" s="1"/>
      <c r="B78" s="1"/>
      <c r="C78" s="1"/>
      <c r="D78" s="1"/>
      <c r="E78" s="1"/>
      <c r="F78" s="153"/>
      <c r="G78" s="1"/>
      <c r="H78" s="1"/>
      <c r="I78" s="1"/>
      <c r="J78" s="1"/>
      <c r="K78" s="1"/>
      <c r="L78" s="1"/>
      <c r="M78" s="1"/>
      <c r="N78" s="1"/>
      <c r="O78" s="5"/>
      <c r="P78" s="5"/>
      <c r="Q78" s="5"/>
      <c r="R78" s="5"/>
      <c r="S78" s="5"/>
      <c r="T78" s="5"/>
      <c r="U78" s="141"/>
      <c r="V78" s="142"/>
      <c r="W78" s="142"/>
      <c r="X78" s="142"/>
      <c r="Y78" s="142"/>
      <c r="Z78" s="142"/>
      <c r="AA78" s="142"/>
      <c r="AB78" s="142"/>
      <c r="AC78" s="142"/>
      <c r="AD78" s="142"/>
      <c r="AE78" s="142"/>
      <c r="AF78" s="142"/>
      <c r="AG78" s="142"/>
      <c r="AH78" s="142"/>
      <c r="AI78" s="142"/>
      <c r="AJ78" s="142"/>
      <c r="AK78" s="142"/>
      <c r="AL78" s="7"/>
      <c r="AM78" s="7"/>
      <c r="AN78" s="7"/>
      <c r="AO78" s="7"/>
      <c r="AP78" s="7"/>
      <c r="AQ78" s="7"/>
      <c r="AR78" s="7"/>
      <c r="AS78" s="7"/>
      <c r="AT78" s="7"/>
      <c r="AU78" s="7"/>
      <c r="AV78" s="7"/>
      <c r="AW78" s="7"/>
      <c r="AX78" s="7"/>
      <c r="AY78" s="7"/>
      <c r="AZ78" s="143"/>
      <c r="BA78" s="11"/>
      <c r="BB78" s="11"/>
      <c r="BC78" s="11"/>
      <c r="BD78" s="11"/>
      <c r="BE78" s="11"/>
      <c r="BF78" s="11"/>
      <c r="BG78" s="11"/>
      <c r="BH78" s="11"/>
      <c r="BI78" s="11"/>
      <c r="BJ78" s="11"/>
    </row>
    <row r="79" spans="1:62" ht="93" customHeight="1" x14ac:dyDescent="0.3">
      <c r="A79" s="1"/>
      <c r="B79" s="1"/>
      <c r="C79" s="1"/>
      <c r="D79" s="1"/>
      <c r="E79" s="1"/>
      <c r="F79" s="153"/>
      <c r="G79" s="1"/>
      <c r="H79" s="1"/>
      <c r="I79" s="1"/>
      <c r="J79" s="1"/>
      <c r="K79" s="1"/>
      <c r="L79" s="1"/>
      <c r="M79" s="1"/>
      <c r="N79" s="1"/>
      <c r="O79" s="5"/>
      <c r="P79" s="5"/>
      <c r="Q79" s="5"/>
      <c r="R79" s="5"/>
      <c r="S79" s="5"/>
      <c r="T79" s="5"/>
      <c r="U79" s="141"/>
      <c r="V79" s="142"/>
      <c r="W79" s="142"/>
      <c r="X79" s="142"/>
      <c r="Y79" s="142"/>
      <c r="Z79" s="142"/>
      <c r="AA79" s="142"/>
      <c r="AB79" s="142"/>
      <c r="AC79" s="142"/>
      <c r="AD79" s="142"/>
      <c r="AE79" s="142"/>
      <c r="AF79" s="142"/>
      <c r="AG79" s="142"/>
      <c r="AH79" s="142"/>
      <c r="AI79" s="142"/>
      <c r="AJ79" s="142"/>
      <c r="AK79" s="142"/>
      <c r="AL79" s="7"/>
      <c r="AM79" s="7"/>
      <c r="AN79" s="7"/>
      <c r="AO79" s="7"/>
      <c r="AP79" s="7"/>
      <c r="AQ79" s="7"/>
      <c r="AR79" s="7"/>
      <c r="AS79" s="7"/>
      <c r="AT79" s="7"/>
      <c r="AU79" s="7"/>
      <c r="AV79" s="7"/>
      <c r="AW79" s="7"/>
      <c r="AX79" s="7"/>
      <c r="AY79" s="7"/>
      <c r="AZ79" s="143"/>
      <c r="BA79" s="11"/>
      <c r="BB79" s="11"/>
      <c r="BC79" s="11"/>
      <c r="BD79" s="11"/>
      <c r="BE79" s="11"/>
      <c r="BF79" s="11"/>
      <c r="BG79" s="11"/>
      <c r="BH79" s="11"/>
      <c r="BI79" s="11"/>
      <c r="BJ79" s="11"/>
    </row>
    <row r="80" spans="1:62" ht="93" customHeight="1" x14ac:dyDescent="0.3">
      <c r="A80" s="1"/>
      <c r="B80" s="1"/>
      <c r="C80" s="1"/>
      <c r="D80" s="1"/>
      <c r="E80" s="1"/>
      <c r="F80" s="153"/>
      <c r="G80" s="1"/>
      <c r="H80" s="1"/>
      <c r="I80" s="1"/>
      <c r="J80" s="1"/>
      <c r="K80" s="1"/>
      <c r="L80" s="1"/>
      <c r="M80" s="1"/>
      <c r="N80" s="1"/>
      <c r="O80" s="5"/>
      <c r="P80" s="5"/>
      <c r="Q80" s="5"/>
      <c r="R80" s="5"/>
      <c r="S80" s="5"/>
      <c r="T80" s="5"/>
      <c r="U80" s="141"/>
      <c r="V80" s="142"/>
      <c r="W80" s="142"/>
      <c r="X80" s="142"/>
      <c r="Y80" s="142"/>
      <c r="Z80" s="142"/>
      <c r="AA80" s="142"/>
      <c r="AB80" s="142"/>
      <c r="AC80" s="142"/>
      <c r="AD80" s="142"/>
      <c r="AE80" s="142"/>
      <c r="AF80" s="142"/>
      <c r="AG80" s="142"/>
      <c r="AH80" s="142"/>
      <c r="AI80" s="142"/>
      <c r="AJ80" s="142"/>
      <c r="AK80" s="142"/>
      <c r="AL80" s="7"/>
      <c r="AM80" s="7"/>
      <c r="AN80" s="7"/>
      <c r="AO80" s="7"/>
      <c r="AP80" s="7"/>
      <c r="AQ80" s="7"/>
      <c r="AR80" s="7"/>
      <c r="AS80" s="7"/>
      <c r="AT80" s="7"/>
      <c r="AU80" s="7"/>
      <c r="AV80" s="7"/>
      <c r="AW80" s="7"/>
      <c r="AX80" s="7"/>
      <c r="AY80" s="7"/>
      <c r="AZ80" s="143"/>
      <c r="BA80" s="11"/>
      <c r="BB80" s="11"/>
      <c r="BC80" s="11"/>
      <c r="BD80" s="11"/>
      <c r="BE80" s="11"/>
      <c r="BF80" s="11"/>
      <c r="BG80" s="11"/>
      <c r="BH80" s="11"/>
      <c r="BI80" s="11"/>
      <c r="BJ80" s="11"/>
    </row>
    <row r="81" spans="1:62" ht="93" customHeight="1" x14ac:dyDescent="0.3">
      <c r="A81" s="1"/>
      <c r="B81" s="1"/>
      <c r="C81" s="1"/>
      <c r="D81" s="1"/>
      <c r="E81" s="1"/>
      <c r="F81" s="153"/>
      <c r="G81" s="1"/>
      <c r="H81" s="1"/>
      <c r="I81" s="1"/>
      <c r="J81" s="1"/>
      <c r="K81" s="1"/>
      <c r="L81" s="1"/>
      <c r="M81" s="1"/>
      <c r="N81" s="1"/>
      <c r="O81" s="5"/>
      <c r="P81" s="5"/>
      <c r="Q81" s="5"/>
      <c r="R81" s="5"/>
      <c r="S81" s="5"/>
      <c r="T81" s="5"/>
      <c r="U81" s="141"/>
      <c r="V81" s="142"/>
      <c r="W81" s="142"/>
      <c r="X81" s="142"/>
      <c r="Y81" s="142"/>
      <c r="Z81" s="142"/>
      <c r="AA81" s="142"/>
      <c r="AB81" s="142"/>
      <c r="AC81" s="142"/>
      <c r="AD81" s="142"/>
      <c r="AE81" s="142"/>
      <c r="AF81" s="142"/>
      <c r="AG81" s="142"/>
      <c r="AH81" s="142"/>
      <c r="AI81" s="142"/>
      <c r="AJ81" s="142"/>
      <c r="AK81" s="142"/>
      <c r="AL81" s="7"/>
      <c r="AM81" s="7"/>
      <c r="AN81" s="7"/>
      <c r="AO81" s="7"/>
      <c r="AP81" s="7"/>
      <c r="AQ81" s="7"/>
      <c r="AR81" s="7"/>
      <c r="AS81" s="7"/>
      <c r="AT81" s="7"/>
      <c r="AU81" s="7"/>
      <c r="AV81" s="7"/>
      <c r="AW81" s="7"/>
      <c r="AX81" s="7"/>
      <c r="AY81" s="7"/>
      <c r="AZ81" s="143"/>
      <c r="BA81" s="11"/>
      <c r="BB81" s="11"/>
      <c r="BC81" s="11"/>
      <c r="BD81" s="11"/>
      <c r="BE81" s="11"/>
      <c r="BF81" s="11"/>
      <c r="BG81" s="11"/>
      <c r="BH81" s="11"/>
      <c r="BI81" s="11"/>
      <c r="BJ81" s="11"/>
    </row>
    <row r="82" spans="1:62" ht="93" customHeight="1" x14ac:dyDescent="0.3">
      <c r="A82" s="1"/>
      <c r="B82" s="1"/>
      <c r="C82" s="1"/>
      <c r="D82" s="1"/>
      <c r="E82" s="1"/>
      <c r="F82" s="153"/>
      <c r="G82" s="1"/>
      <c r="H82" s="1"/>
      <c r="I82" s="1"/>
      <c r="J82" s="1"/>
      <c r="K82" s="1"/>
      <c r="L82" s="1"/>
      <c r="M82" s="1"/>
      <c r="N82" s="1"/>
      <c r="O82" s="5"/>
      <c r="P82" s="5"/>
      <c r="Q82" s="5"/>
      <c r="R82" s="5"/>
      <c r="S82" s="5"/>
      <c r="T82" s="5"/>
      <c r="U82" s="141"/>
      <c r="V82" s="142"/>
      <c r="W82" s="142"/>
      <c r="X82" s="142"/>
      <c r="Y82" s="142"/>
      <c r="Z82" s="142"/>
      <c r="AA82" s="142"/>
      <c r="AB82" s="142"/>
      <c r="AC82" s="142"/>
      <c r="AD82" s="142"/>
      <c r="AE82" s="142"/>
      <c r="AF82" s="142"/>
      <c r="AG82" s="142"/>
      <c r="AH82" s="142"/>
      <c r="AI82" s="142"/>
      <c r="AJ82" s="142"/>
      <c r="AK82" s="142"/>
      <c r="AL82" s="7"/>
      <c r="AM82" s="7"/>
      <c r="AN82" s="7"/>
      <c r="AO82" s="7"/>
      <c r="AP82" s="7"/>
      <c r="AQ82" s="7"/>
      <c r="AR82" s="7"/>
      <c r="AS82" s="7"/>
      <c r="AT82" s="7"/>
      <c r="AU82" s="7"/>
      <c r="AV82" s="7"/>
      <c r="AW82" s="7"/>
      <c r="AX82" s="7"/>
      <c r="AY82" s="7"/>
      <c r="AZ82" s="143"/>
      <c r="BA82" s="11"/>
      <c r="BB82" s="11"/>
      <c r="BC82" s="11"/>
      <c r="BD82" s="11"/>
      <c r="BE82" s="11"/>
      <c r="BF82" s="11"/>
      <c r="BG82" s="11"/>
      <c r="BH82" s="11"/>
      <c r="BI82" s="11"/>
      <c r="BJ82" s="11"/>
    </row>
    <row r="83" spans="1:62" ht="93" customHeight="1" x14ac:dyDescent="0.3">
      <c r="A83" s="1"/>
      <c r="B83" s="1"/>
      <c r="C83" s="1"/>
      <c r="D83" s="1"/>
      <c r="E83" s="1"/>
      <c r="F83" s="153"/>
      <c r="G83" s="1"/>
      <c r="H83" s="1"/>
      <c r="I83" s="1"/>
      <c r="J83" s="1"/>
      <c r="K83" s="1"/>
      <c r="L83" s="1"/>
      <c r="M83" s="1"/>
      <c r="N83" s="1"/>
      <c r="O83" s="5"/>
      <c r="P83" s="5"/>
      <c r="Q83" s="5"/>
      <c r="R83" s="5"/>
      <c r="S83" s="5"/>
      <c r="T83" s="5"/>
      <c r="U83" s="141"/>
      <c r="V83" s="142"/>
      <c r="W83" s="142"/>
      <c r="X83" s="142"/>
      <c r="Y83" s="142"/>
      <c r="Z83" s="142"/>
      <c r="AA83" s="142"/>
      <c r="AB83" s="142"/>
      <c r="AC83" s="142"/>
      <c r="AD83" s="142"/>
      <c r="AE83" s="142"/>
      <c r="AF83" s="142"/>
      <c r="AG83" s="142"/>
      <c r="AH83" s="142"/>
      <c r="AI83" s="142"/>
      <c r="AJ83" s="142"/>
      <c r="AK83" s="142"/>
      <c r="AL83" s="7"/>
      <c r="AM83" s="7"/>
      <c r="AN83" s="7"/>
      <c r="AO83" s="7"/>
      <c r="AP83" s="7"/>
      <c r="AQ83" s="7"/>
      <c r="AR83" s="7"/>
      <c r="AS83" s="7"/>
      <c r="AT83" s="7"/>
      <c r="AU83" s="7"/>
      <c r="AV83" s="7"/>
      <c r="AW83" s="7"/>
      <c r="AX83" s="7"/>
      <c r="AY83" s="7"/>
      <c r="AZ83" s="143"/>
      <c r="BA83" s="11"/>
      <c r="BB83" s="11"/>
      <c r="BC83" s="11"/>
      <c r="BD83" s="11"/>
      <c r="BE83" s="11"/>
      <c r="BF83" s="11"/>
      <c r="BG83" s="11"/>
      <c r="BH83" s="11"/>
      <c r="BI83" s="11"/>
      <c r="BJ83" s="11"/>
    </row>
    <row r="84" spans="1:62" ht="93" customHeight="1" x14ac:dyDescent="0.3">
      <c r="A84" s="1"/>
      <c r="B84" s="1"/>
      <c r="C84" s="1"/>
      <c r="D84" s="1"/>
      <c r="E84" s="1"/>
      <c r="F84" s="153"/>
      <c r="G84" s="1"/>
      <c r="H84" s="1"/>
      <c r="I84" s="1"/>
      <c r="J84" s="1"/>
      <c r="K84" s="1"/>
      <c r="L84" s="1"/>
      <c r="M84" s="1"/>
      <c r="N84" s="1"/>
      <c r="O84" s="5"/>
      <c r="P84" s="5"/>
      <c r="Q84" s="5"/>
      <c r="R84" s="5"/>
      <c r="S84" s="5"/>
      <c r="T84" s="5"/>
      <c r="U84" s="141"/>
      <c r="V84" s="142"/>
      <c r="W84" s="142"/>
      <c r="X84" s="142"/>
      <c r="Y84" s="142"/>
      <c r="Z84" s="142"/>
      <c r="AA84" s="142"/>
      <c r="AB84" s="142"/>
      <c r="AC84" s="142"/>
      <c r="AD84" s="142"/>
      <c r="AE84" s="142"/>
      <c r="AF84" s="142"/>
      <c r="AG84" s="142"/>
      <c r="AH84" s="142"/>
      <c r="AI84" s="142"/>
      <c r="AJ84" s="142"/>
      <c r="AK84" s="142"/>
      <c r="AL84" s="7"/>
      <c r="AM84" s="7"/>
      <c r="AN84" s="7"/>
      <c r="AO84" s="7"/>
      <c r="AP84" s="7"/>
      <c r="AQ84" s="7"/>
      <c r="AR84" s="7"/>
      <c r="AS84" s="7"/>
      <c r="AT84" s="7"/>
      <c r="AU84" s="7"/>
      <c r="AV84" s="7"/>
      <c r="AW84" s="7"/>
      <c r="AX84" s="7"/>
      <c r="AY84" s="7"/>
      <c r="AZ84" s="143"/>
      <c r="BA84" s="11"/>
      <c r="BB84" s="11"/>
      <c r="BC84" s="11"/>
      <c r="BD84" s="11"/>
      <c r="BE84" s="11"/>
      <c r="BF84" s="11"/>
      <c r="BG84" s="11"/>
      <c r="BH84" s="11"/>
      <c r="BI84" s="11"/>
      <c r="BJ84" s="11"/>
    </row>
    <row r="85" spans="1:62" ht="93" customHeight="1" x14ac:dyDescent="0.3">
      <c r="A85" s="1"/>
      <c r="B85" s="1"/>
      <c r="C85" s="1"/>
      <c r="D85" s="1"/>
      <c r="E85" s="1"/>
      <c r="F85" s="153"/>
      <c r="G85" s="1"/>
      <c r="H85" s="1"/>
      <c r="I85" s="1"/>
      <c r="J85" s="1"/>
      <c r="K85" s="1"/>
      <c r="L85" s="1"/>
      <c r="M85" s="1"/>
      <c r="N85" s="1"/>
      <c r="O85" s="5"/>
      <c r="P85" s="5"/>
      <c r="Q85" s="5"/>
      <c r="R85" s="5"/>
      <c r="S85" s="5"/>
      <c r="T85" s="5"/>
      <c r="U85" s="141"/>
      <c r="V85" s="142"/>
      <c r="W85" s="142"/>
      <c r="X85" s="142"/>
      <c r="Y85" s="142"/>
      <c r="Z85" s="142"/>
      <c r="AA85" s="142"/>
      <c r="AB85" s="142"/>
      <c r="AC85" s="142"/>
      <c r="AD85" s="142"/>
      <c r="AE85" s="142"/>
      <c r="AF85" s="142"/>
      <c r="AG85" s="142"/>
      <c r="AH85" s="142"/>
      <c r="AI85" s="142"/>
      <c r="AJ85" s="142"/>
      <c r="AK85" s="142"/>
      <c r="AL85" s="7"/>
      <c r="AM85" s="7"/>
      <c r="AN85" s="7"/>
      <c r="AO85" s="7"/>
      <c r="AP85" s="7"/>
      <c r="AQ85" s="7"/>
      <c r="AR85" s="7"/>
      <c r="AS85" s="7"/>
      <c r="AT85" s="7"/>
      <c r="AU85" s="7"/>
      <c r="AV85" s="7"/>
      <c r="AW85" s="7"/>
      <c r="AX85" s="7"/>
      <c r="AY85" s="7"/>
      <c r="AZ85" s="143"/>
      <c r="BA85" s="11"/>
      <c r="BB85" s="11"/>
      <c r="BC85" s="11"/>
      <c r="BD85" s="11"/>
      <c r="BE85" s="11"/>
      <c r="BF85" s="11"/>
      <c r="BG85" s="11"/>
      <c r="BH85" s="11"/>
      <c r="BI85" s="11"/>
      <c r="BJ85" s="11"/>
    </row>
    <row r="86" spans="1:62" ht="93" customHeight="1" x14ac:dyDescent="0.3">
      <c r="A86" s="1"/>
      <c r="B86" s="1"/>
      <c r="C86" s="1"/>
      <c r="D86" s="1"/>
      <c r="E86" s="1"/>
      <c r="F86" s="153"/>
      <c r="G86" s="1"/>
      <c r="H86" s="1"/>
      <c r="I86" s="1"/>
      <c r="J86" s="1"/>
      <c r="K86" s="1"/>
      <c r="L86" s="1"/>
      <c r="M86" s="1"/>
      <c r="N86" s="1"/>
      <c r="O86" s="5"/>
      <c r="P86" s="5"/>
      <c r="Q86" s="5"/>
      <c r="R86" s="5"/>
      <c r="S86" s="5"/>
      <c r="T86" s="5"/>
      <c r="U86" s="141"/>
      <c r="V86" s="142"/>
      <c r="W86" s="142"/>
      <c r="X86" s="142"/>
      <c r="Y86" s="142"/>
      <c r="Z86" s="142"/>
      <c r="AA86" s="142"/>
      <c r="AB86" s="142"/>
      <c r="AC86" s="142"/>
      <c r="AD86" s="142"/>
      <c r="AE86" s="142"/>
      <c r="AF86" s="142"/>
      <c r="AG86" s="142"/>
      <c r="AH86" s="142"/>
      <c r="AI86" s="142"/>
      <c r="AJ86" s="142"/>
      <c r="AK86" s="142"/>
      <c r="AL86" s="7"/>
      <c r="AM86" s="7"/>
      <c r="AN86" s="7"/>
      <c r="AO86" s="7"/>
      <c r="AP86" s="7"/>
      <c r="AQ86" s="7"/>
      <c r="AR86" s="7"/>
      <c r="AS86" s="7"/>
      <c r="AT86" s="7"/>
      <c r="AU86" s="7"/>
      <c r="AV86" s="7"/>
      <c r="AW86" s="7"/>
      <c r="AX86" s="7"/>
      <c r="AY86" s="7"/>
      <c r="AZ86" s="143"/>
      <c r="BA86" s="11"/>
      <c r="BB86" s="11"/>
      <c r="BC86" s="11"/>
      <c r="BD86" s="11"/>
      <c r="BE86" s="11"/>
      <c r="BF86" s="11"/>
      <c r="BG86" s="11"/>
      <c r="BH86" s="11"/>
      <c r="BI86" s="11"/>
      <c r="BJ86" s="11"/>
    </row>
    <row r="87" spans="1:62" ht="93" customHeight="1" x14ac:dyDescent="0.3">
      <c r="A87" s="1"/>
      <c r="B87" s="1"/>
      <c r="C87" s="1"/>
      <c r="D87" s="1"/>
      <c r="E87" s="1"/>
      <c r="F87" s="153"/>
      <c r="G87" s="1"/>
      <c r="H87" s="1"/>
      <c r="I87" s="1"/>
      <c r="J87" s="1"/>
      <c r="K87" s="1"/>
      <c r="L87" s="1"/>
      <c r="M87" s="1"/>
      <c r="N87" s="1"/>
      <c r="O87" s="5"/>
      <c r="P87" s="5"/>
      <c r="Q87" s="5"/>
      <c r="R87" s="5"/>
      <c r="S87" s="5"/>
      <c r="T87" s="5"/>
      <c r="U87" s="141"/>
      <c r="V87" s="142"/>
      <c r="W87" s="142"/>
      <c r="X87" s="142"/>
      <c r="Y87" s="142"/>
      <c r="Z87" s="142"/>
      <c r="AA87" s="142"/>
      <c r="AB87" s="142"/>
      <c r="AC87" s="142"/>
      <c r="AD87" s="142"/>
      <c r="AE87" s="142"/>
      <c r="AF87" s="142"/>
      <c r="AG87" s="142"/>
      <c r="AH87" s="142"/>
      <c r="AI87" s="142"/>
      <c r="AJ87" s="142"/>
      <c r="AK87" s="142"/>
      <c r="AL87" s="7"/>
      <c r="AM87" s="7"/>
      <c r="AN87" s="7"/>
      <c r="AO87" s="7"/>
      <c r="AP87" s="7"/>
      <c r="AQ87" s="7"/>
      <c r="AR87" s="7"/>
      <c r="AS87" s="7"/>
      <c r="AT87" s="7"/>
      <c r="AU87" s="7"/>
      <c r="AV87" s="7"/>
      <c r="AW87" s="7"/>
      <c r="AX87" s="7"/>
      <c r="AY87" s="7"/>
      <c r="AZ87" s="143"/>
      <c r="BA87" s="11"/>
      <c r="BB87" s="11"/>
      <c r="BC87" s="11"/>
      <c r="BD87" s="11"/>
      <c r="BE87" s="11"/>
      <c r="BF87" s="11"/>
      <c r="BG87" s="11"/>
      <c r="BH87" s="11"/>
      <c r="BI87" s="11"/>
      <c r="BJ87" s="11"/>
    </row>
    <row r="88" spans="1:62" ht="93" customHeight="1" x14ac:dyDescent="0.3">
      <c r="A88" s="1"/>
      <c r="B88" s="1"/>
      <c r="C88" s="1"/>
      <c r="D88" s="1"/>
      <c r="E88" s="1"/>
      <c r="F88" s="153"/>
      <c r="G88" s="1"/>
      <c r="H88" s="1"/>
      <c r="I88" s="1"/>
      <c r="J88" s="1"/>
      <c r="K88" s="1"/>
      <c r="L88" s="1"/>
      <c r="M88" s="1"/>
      <c r="N88" s="1"/>
      <c r="O88" s="5"/>
      <c r="P88" s="5"/>
      <c r="Q88" s="5"/>
      <c r="R88" s="5"/>
      <c r="S88" s="5"/>
      <c r="T88" s="5"/>
      <c r="U88" s="141"/>
      <c r="V88" s="142"/>
      <c r="W88" s="142"/>
      <c r="X88" s="142"/>
      <c r="Y88" s="142"/>
      <c r="Z88" s="142"/>
      <c r="AA88" s="142"/>
      <c r="AB88" s="142"/>
      <c r="AC88" s="142"/>
      <c r="AD88" s="142"/>
      <c r="AE88" s="142"/>
      <c r="AF88" s="142"/>
      <c r="AG88" s="142"/>
      <c r="AH88" s="142"/>
      <c r="AI88" s="142"/>
      <c r="AJ88" s="142"/>
      <c r="AK88" s="142"/>
      <c r="AL88" s="7"/>
      <c r="AM88" s="7"/>
      <c r="AN88" s="7"/>
      <c r="AO88" s="7"/>
      <c r="AP88" s="7"/>
      <c r="AQ88" s="7"/>
      <c r="AR88" s="7"/>
      <c r="AS88" s="7"/>
      <c r="AT88" s="7"/>
      <c r="AU88" s="7"/>
      <c r="AV88" s="7"/>
      <c r="AW88" s="7"/>
      <c r="AX88" s="7"/>
      <c r="AY88" s="7"/>
      <c r="AZ88" s="143"/>
      <c r="BA88" s="11"/>
      <c r="BB88" s="11"/>
      <c r="BC88" s="11"/>
      <c r="BD88" s="11"/>
      <c r="BE88" s="11"/>
      <c r="BF88" s="11"/>
      <c r="BG88" s="11"/>
      <c r="BH88" s="11"/>
      <c r="BI88" s="11"/>
      <c r="BJ88" s="11"/>
    </row>
    <row r="89" spans="1:62" ht="93" customHeight="1" x14ac:dyDescent="0.3">
      <c r="A89" s="1"/>
      <c r="B89" s="1"/>
      <c r="C89" s="1"/>
      <c r="D89" s="1"/>
      <c r="E89" s="1"/>
      <c r="F89" s="153"/>
      <c r="G89" s="1"/>
      <c r="H89" s="1"/>
      <c r="I89" s="1"/>
      <c r="J89" s="1"/>
      <c r="K89" s="1"/>
      <c r="L89" s="1"/>
      <c r="M89" s="1"/>
      <c r="N89" s="1"/>
      <c r="O89" s="5"/>
      <c r="P89" s="5"/>
      <c r="Q89" s="5"/>
      <c r="R89" s="5"/>
      <c r="S89" s="5"/>
      <c r="T89" s="5"/>
      <c r="U89" s="141"/>
      <c r="V89" s="142"/>
      <c r="W89" s="142"/>
      <c r="X89" s="142"/>
      <c r="Y89" s="142"/>
      <c r="Z89" s="142"/>
      <c r="AA89" s="142"/>
      <c r="AB89" s="142"/>
      <c r="AC89" s="142"/>
      <c r="AD89" s="142"/>
      <c r="AE89" s="142"/>
      <c r="AF89" s="142"/>
      <c r="AG89" s="142"/>
      <c r="AH89" s="142"/>
      <c r="AI89" s="142"/>
      <c r="AJ89" s="142"/>
      <c r="AK89" s="142"/>
      <c r="AL89" s="7"/>
      <c r="AM89" s="7"/>
      <c r="AN89" s="7"/>
      <c r="AO89" s="7"/>
      <c r="AP89" s="7"/>
      <c r="AQ89" s="7"/>
      <c r="AR89" s="7"/>
      <c r="AS89" s="7"/>
      <c r="AT89" s="7"/>
      <c r="AU89" s="7"/>
      <c r="AV89" s="7"/>
      <c r="AW89" s="7"/>
      <c r="AX89" s="7"/>
      <c r="AY89" s="7"/>
      <c r="AZ89" s="143"/>
      <c r="BA89" s="11"/>
      <c r="BB89" s="11"/>
      <c r="BC89" s="11"/>
      <c r="BD89" s="11"/>
      <c r="BE89" s="11"/>
      <c r="BF89" s="11"/>
      <c r="BG89" s="11"/>
      <c r="BH89" s="11"/>
      <c r="BI89" s="11"/>
      <c r="BJ89" s="11"/>
    </row>
    <row r="90" spans="1:62" ht="93" customHeight="1" x14ac:dyDescent="0.3">
      <c r="A90" s="1"/>
      <c r="B90" s="1"/>
      <c r="C90" s="1"/>
      <c r="D90" s="1"/>
      <c r="E90" s="1"/>
      <c r="F90" s="153"/>
      <c r="G90" s="1"/>
      <c r="H90" s="1"/>
      <c r="I90" s="1"/>
      <c r="J90" s="1"/>
      <c r="K90" s="1"/>
      <c r="L90" s="1"/>
      <c r="M90" s="1"/>
      <c r="N90" s="1"/>
      <c r="O90" s="5"/>
      <c r="P90" s="5"/>
      <c r="Q90" s="5"/>
      <c r="R90" s="5"/>
      <c r="S90" s="5"/>
      <c r="T90" s="5"/>
      <c r="U90" s="141"/>
      <c r="V90" s="142"/>
      <c r="W90" s="142"/>
      <c r="X90" s="142"/>
      <c r="Y90" s="142"/>
      <c r="Z90" s="142"/>
      <c r="AA90" s="142"/>
      <c r="AB90" s="142"/>
      <c r="AC90" s="142"/>
      <c r="AD90" s="142"/>
      <c r="AE90" s="142"/>
      <c r="AF90" s="142"/>
      <c r="AG90" s="142"/>
      <c r="AH90" s="142"/>
      <c r="AI90" s="142"/>
      <c r="AJ90" s="142"/>
      <c r="AK90" s="142"/>
      <c r="AL90" s="7"/>
      <c r="AM90" s="7"/>
      <c r="AN90" s="7"/>
      <c r="AO90" s="7"/>
      <c r="AP90" s="7"/>
      <c r="AQ90" s="7"/>
      <c r="AR90" s="7"/>
      <c r="AS90" s="7"/>
      <c r="AT90" s="7"/>
      <c r="AU90" s="7"/>
      <c r="AV90" s="7"/>
      <c r="AW90" s="7"/>
      <c r="AX90" s="7"/>
      <c r="AY90" s="7"/>
      <c r="AZ90" s="143"/>
      <c r="BA90" s="11"/>
      <c r="BB90" s="11"/>
      <c r="BC90" s="11"/>
      <c r="BD90" s="11"/>
      <c r="BE90" s="11"/>
      <c r="BF90" s="11"/>
      <c r="BG90" s="11"/>
      <c r="BH90" s="11"/>
      <c r="BI90" s="11"/>
      <c r="BJ90" s="11"/>
    </row>
    <row r="91" spans="1:62" ht="93" customHeight="1" x14ac:dyDescent="0.3">
      <c r="A91" s="1"/>
      <c r="B91" s="1"/>
      <c r="C91" s="1"/>
      <c r="D91" s="1"/>
      <c r="E91" s="1"/>
      <c r="F91" s="153"/>
      <c r="G91" s="1"/>
      <c r="H91" s="1"/>
      <c r="I91" s="1"/>
      <c r="J91" s="1"/>
      <c r="K91" s="1"/>
      <c r="L91" s="1"/>
      <c r="M91" s="1"/>
      <c r="N91" s="1"/>
      <c r="O91" s="5"/>
      <c r="P91" s="5"/>
      <c r="Q91" s="5"/>
      <c r="R91" s="5"/>
      <c r="S91" s="5"/>
      <c r="T91" s="5"/>
      <c r="U91" s="141"/>
      <c r="V91" s="142"/>
      <c r="W91" s="142"/>
      <c r="X91" s="142"/>
      <c r="Y91" s="142"/>
      <c r="Z91" s="142"/>
      <c r="AA91" s="142"/>
      <c r="AB91" s="142"/>
      <c r="AC91" s="142"/>
      <c r="AD91" s="142"/>
      <c r="AE91" s="142"/>
      <c r="AF91" s="142"/>
      <c r="AG91" s="142"/>
      <c r="AH91" s="142"/>
      <c r="AI91" s="142"/>
      <c r="AJ91" s="142"/>
      <c r="AK91" s="142"/>
      <c r="AL91" s="7"/>
      <c r="AM91" s="7"/>
      <c r="AN91" s="7"/>
      <c r="AO91" s="7"/>
      <c r="AP91" s="7"/>
      <c r="AQ91" s="7"/>
      <c r="AR91" s="7"/>
      <c r="AS91" s="7"/>
      <c r="AT91" s="7"/>
      <c r="AU91" s="7"/>
      <c r="AV91" s="7"/>
      <c r="AW91" s="7"/>
      <c r="AX91" s="7"/>
      <c r="AY91" s="7"/>
      <c r="AZ91" s="143"/>
      <c r="BA91" s="11"/>
      <c r="BB91" s="11"/>
      <c r="BC91" s="11"/>
      <c r="BD91" s="11"/>
      <c r="BE91" s="11"/>
      <c r="BF91" s="11"/>
      <c r="BG91" s="11"/>
      <c r="BH91" s="11"/>
      <c r="BI91" s="11"/>
      <c r="BJ91" s="11"/>
    </row>
    <row r="92" spans="1:62" ht="93" customHeight="1" x14ac:dyDescent="0.3">
      <c r="A92" s="1"/>
      <c r="B92" s="1"/>
      <c r="C92" s="1"/>
      <c r="D92" s="1"/>
      <c r="E92" s="1"/>
      <c r="F92" s="153"/>
      <c r="G92" s="1"/>
      <c r="H92" s="1"/>
      <c r="I92" s="1"/>
      <c r="J92" s="1"/>
      <c r="K92" s="1"/>
      <c r="L92" s="1"/>
      <c r="M92" s="1"/>
      <c r="N92" s="1"/>
      <c r="O92" s="5"/>
      <c r="P92" s="5"/>
      <c r="Q92" s="5"/>
      <c r="R92" s="5"/>
      <c r="S92" s="5"/>
      <c r="T92" s="5"/>
      <c r="U92" s="141"/>
      <c r="V92" s="142"/>
      <c r="W92" s="142"/>
      <c r="X92" s="142"/>
      <c r="Y92" s="142"/>
      <c r="Z92" s="142"/>
      <c r="AA92" s="142"/>
      <c r="AB92" s="142"/>
      <c r="AC92" s="142"/>
      <c r="AD92" s="142"/>
      <c r="AE92" s="142"/>
      <c r="AF92" s="142"/>
      <c r="AG92" s="142"/>
      <c r="AH92" s="142"/>
      <c r="AI92" s="142"/>
      <c r="AJ92" s="142"/>
      <c r="AK92" s="142"/>
      <c r="AL92" s="7"/>
      <c r="AM92" s="7"/>
      <c r="AN92" s="7"/>
      <c r="AO92" s="7"/>
      <c r="AP92" s="7"/>
      <c r="AQ92" s="7"/>
      <c r="AR92" s="7"/>
      <c r="AS92" s="7"/>
      <c r="AT92" s="7"/>
      <c r="AU92" s="7"/>
      <c r="AV92" s="7"/>
      <c r="AW92" s="7"/>
      <c r="AX92" s="7"/>
      <c r="AY92" s="7"/>
      <c r="AZ92" s="143"/>
      <c r="BA92" s="11"/>
      <c r="BB92" s="11"/>
      <c r="BC92" s="11"/>
      <c r="BD92" s="11"/>
      <c r="BE92" s="11"/>
      <c r="BF92" s="11"/>
      <c r="BG92" s="11"/>
      <c r="BH92" s="11"/>
      <c r="BI92" s="11"/>
      <c r="BJ92" s="11"/>
    </row>
    <row r="93" spans="1:62" ht="93" customHeight="1" x14ac:dyDescent="0.3">
      <c r="A93" s="1"/>
      <c r="B93" s="1"/>
      <c r="C93" s="1"/>
      <c r="D93" s="1"/>
      <c r="E93" s="1"/>
      <c r="F93" s="153"/>
      <c r="G93" s="1"/>
      <c r="H93" s="1"/>
      <c r="I93" s="1"/>
      <c r="J93" s="1"/>
      <c r="K93" s="1"/>
      <c r="L93" s="1"/>
      <c r="M93" s="1"/>
      <c r="N93" s="1"/>
      <c r="O93" s="5"/>
      <c r="P93" s="5"/>
      <c r="Q93" s="5"/>
      <c r="R93" s="5"/>
      <c r="S93" s="5"/>
      <c r="T93" s="5"/>
      <c r="U93" s="141"/>
      <c r="V93" s="142"/>
      <c r="W93" s="142"/>
      <c r="X93" s="142"/>
      <c r="Y93" s="142"/>
      <c r="Z93" s="142"/>
      <c r="AA93" s="142"/>
      <c r="AB93" s="142"/>
      <c r="AC93" s="142"/>
      <c r="AD93" s="142"/>
      <c r="AE93" s="142"/>
      <c r="AF93" s="142"/>
      <c r="AG93" s="142"/>
      <c r="AH93" s="142"/>
      <c r="AI93" s="142"/>
      <c r="AJ93" s="142"/>
      <c r="AK93" s="142"/>
      <c r="AL93" s="7"/>
      <c r="AM93" s="7"/>
      <c r="AN93" s="7"/>
      <c r="AO93" s="7"/>
      <c r="AP93" s="7"/>
      <c r="AQ93" s="7"/>
      <c r="AR93" s="7"/>
      <c r="AS93" s="7"/>
      <c r="AT93" s="7"/>
      <c r="AU93" s="7"/>
      <c r="AV93" s="7"/>
      <c r="AW93" s="7"/>
      <c r="AX93" s="7"/>
      <c r="AY93" s="7"/>
      <c r="AZ93" s="143"/>
      <c r="BA93" s="11"/>
      <c r="BB93" s="11"/>
      <c r="BC93" s="11"/>
      <c r="BD93" s="11"/>
      <c r="BE93" s="11"/>
      <c r="BF93" s="11"/>
      <c r="BG93" s="11"/>
      <c r="BH93" s="11"/>
      <c r="BI93" s="11"/>
      <c r="BJ93" s="11"/>
    </row>
    <row r="94" spans="1:62" ht="93" customHeight="1" x14ac:dyDescent="0.3">
      <c r="A94" s="1"/>
      <c r="B94" s="1"/>
      <c r="C94" s="1"/>
      <c r="D94" s="1"/>
      <c r="E94" s="1"/>
      <c r="F94" s="153"/>
      <c r="G94" s="1"/>
      <c r="H94" s="1"/>
      <c r="I94" s="1"/>
      <c r="J94" s="1"/>
      <c r="K94" s="1"/>
      <c r="L94" s="1"/>
      <c r="M94" s="1"/>
      <c r="N94" s="1"/>
      <c r="O94" s="5"/>
      <c r="P94" s="5"/>
      <c r="Q94" s="5"/>
      <c r="R94" s="5"/>
      <c r="S94" s="5"/>
      <c r="T94" s="5"/>
      <c r="U94" s="141"/>
      <c r="V94" s="142"/>
      <c r="W94" s="142"/>
      <c r="X94" s="142"/>
      <c r="Y94" s="142"/>
      <c r="Z94" s="142"/>
      <c r="AA94" s="142"/>
      <c r="AB94" s="142"/>
      <c r="AC94" s="142"/>
      <c r="AD94" s="142"/>
      <c r="AE94" s="142"/>
      <c r="AF94" s="142"/>
      <c r="AG94" s="142"/>
      <c r="AH94" s="142"/>
      <c r="AI94" s="142"/>
      <c r="AJ94" s="142"/>
      <c r="AK94" s="142"/>
      <c r="AL94" s="7"/>
      <c r="AM94" s="7"/>
      <c r="AN94" s="7"/>
      <c r="AO94" s="7"/>
      <c r="AP94" s="7"/>
      <c r="AQ94" s="7"/>
      <c r="AR94" s="7"/>
      <c r="AS94" s="7"/>
      <c r="AT94" s="7"/>
      <c r="AU94" s="7"/>
      <c r="AV94" s="7"/>
      <c r="AW94" s="7"/>
      <c r="AX94" s="7"/>
      <c r="AY94" s="7"/>
      <c r="AZ94" s="143"/>
      <c r="BA94" s="11"/>
      <c r="BB94" s="11"/>
      <c r="BC94" s="11"/>
      <c r="BD94" s="11"/>
      <c r="BE94" s="11"/>
      <c r="BF94" s="11"/>
      <c r="BG94" s="11"/>
      <c r="BH94" s="11"/>
      <c r="BI94" s="11"/>
      <c r="BJ94" s="11"/>
    </row>
    <row r="95" spans="1:62" ht="93" customHeight="1" x14ac:dyDescent="0.3">
      <c r="A95" s="1"/>
      <c r="B95" s="1"/>
      <c r="C95" s="1"/>
      <c r="D95" s="1"/>
      <c r="E95" s="1"/>
      <c r="F95" s="153"/>
      <c r="G95" s="1"/>
      <c r="H95" s="1"/>
      <c r="I95" s="1"/>
      <c r="J95" s="1"/>
      <c r="K95" s="1"/>
      <c r="L95" s="1"/>
      <c r="M95" s="1"/>
      <c r="N95" s="1"/>
      <c r="O95" s="5"/>
      <c r="P95" s="5"/>
      <c r="Q95" s="5"/>
      <c r="R95" s="5"/>
      <c r="S95" s="5"/>
      <c r="T95" s="5"/>
      <c r="U95" s="141"/>
      <c r="V95" s="142"/>
      <c r="W95" s="142"/>
      <c r="X95" s="142"/>
      <c r="Y95" s="142"/>
      <c r="Z95" s="142"/>
      <c r="AA95" s="142"/>
      <c r="AB95" s="142"/>
      <c r="AC95" s="142"/>
      <c r="AD95" s="142"/>
      <c r="AE95" s="142"/>
      <c r="AF95" s="142"/>
      <c r="AG95" s="142"/>
      <c r="AH95" s="142"/>
      <c r="AI95" s="142"/>
      <c r="AJ95" s="142"/>
      <c r="AK95" s="142"/>
      <c r="AL95" s="7"/>
      <c r="AM95" s="7"/>
      <c r="AN95" s="7"/>
      <c r="AO95" s="7"/>
      <c r="AP95" s="7"/>
      <c r="AQ95" s="7"/>
      <c r="AR95" s="7"/>
      <c r="AS95" s="7"/>
      <c r="AT95" s="7"/>
      <c r="AU95" s="7"/>
      <c r="AV95" s="7"/>
      <c r="AW95" s="7"/>
      <c r="AX95" s="7"/>
      <c r="AY95" s="7"/>
      <c r="AZ95" s="143"/>
      <c r="BA95" s="11"/>
      <c r="BB95" s="11"/>
      <c r="BC95" s="11"/>
      <c r="BD95" s="11"/>
      <c r="BE95" s="11"/>
      <c r="BF95" s="11"/>
      <c r="BG95" s="11"/>
      <c r="BH95" s="11"/>
      <c r="BI95" s="11"/>
      <c r="BJ95" s="11"/>
    </row>
    <row r="96" spans="1:62" ht="93" customHeight="1" x14ac:dyDescent="0.3">
      <c r="A96" s="1"/>
      <c r="B96" s="1"/>
      <c r="C96" s="1"/>
      <c r="D96" s="1"/>
      <c r="E96" s="1"/>
      <c r="F96" s="153"/>
      <c r="G96" s="1"/>
      <c r="H96" s="1"/>
      <c r="I96" s="1"/>
      <c r="J96" s="1"/>
      <c r="K96" s="1"/>
      <c r="L96" s="1"/>
      <c r="M96" s="1"/>
      <c r="N96" s="1"/>
      <c r="O96" s="5"/>
      <c r="P96" s="5"/>
      <c r="Q96" s="5"/>
      <c r="R96" s="5"/>
      <c r="S96" s="5"/>
      <c r="T96" s="5"/>
      <c r="U96" s="141"/>
      <c r="V96" s="142"/>
      <c r="W96" s="142"/>
      <c r="X96" s="142"/>
      <c r="Y96" s="142"/>
      <c r="Z96" s="142"/>
      <c r="AA96" s="142"/>
      <c r="AB96" s="142"/>
      <c r="AC96" s="142"/>
      <c r="AD96" s="142"/>
      <c r="AE96" s="142"/>
      <c r="AF96" s="142"/>
      <c r="AG96" s="142"/>
      <c r="AH96" s="142"/>
      <c r="AI96" s="142"/>
      <c r="AJ96" s="142"/>
      <c r="AK96" s="142"/>
      <c r="AL96" s="7"/>
      <c r="AM96" s="7"/>
      <c r="AN96" s="7"/>
      <c r="AO96" s="7"/>
      <c r="AP96" s="7"/>
      <c r="AQ96" s="7"/>
      <c r="AR96" s="7"/>
      <c r="AS96" s="7"/>
      <c r="AT96" s="7"/>
      <c r="AU96" s="7"/>
      <c r="AV96" s="7"/>
      <c r="AW96" s="7"/>
      <c r="AX96" s="7"/>
      <c r="AY96" s="7"/>
      <c r="AZ96" s="143"/>
      <c r="BA96" s="11"/>
      <c r="BB96" s="11"/>
      <c r="BC96" s="11"/>
      <c r="BD96" s="11"/>
      <c r="BE96" s="11"/>
      <c r="BF96" s="11"/>
      <c r="BG96" s="11"/>
      <c r="BH96" s="11"/>
      <c r="BI96" s="11"/>
      <c r="BJ96" s="11"/>
    </row>
    <row r="97" spans="1:62" ht="93" customHeight="1" x14ac:dyDescent="0.3">
      <c r="A97" s="1"/>
      <c r="B97" s="1"/>
      <c r="C97" s="1"/>
      <c r="D97" s="1"/>
      <c r="E97" s="1"/>
      <c r="F97" s="153"/>
      <c r="G97" s="1"/>
      <c r="H97" s="1"/>
      <c r="I97" s="1"/>
      <c r="J97" s="1"/>
      <c r="K97" s="1"/>
      <c r="L97" s="1"/>
      <c r="M97" s="1"/>
      <c r="N97" s="1"/>
      <c r="O97" s="5"/>
      <c r="P97" s="5"/>
      <c r="Q97" s="5"/>
      <c r="R97" s="5"/>
      <c r="S97" s="5"/>
      <c r="T97" s="5"/>
      <c r="U97" s="141"/>
      <c r="V97" s="142"/>
      <c r="W97" s="142"/>
      <c r="X97" s="142"/>
      <c r="Y97" s="142"/>
      <c r="Z97" s="142"/>
      <c r="AA97" s="142"/>
      <c r="AB97" s="142"/>
      <c r="AC97" s="142"/>
      <c r="AD97" s="142"/>
      <c r="AE97" s="142"/>
      <c r="AF97" s="142"/>
      <c r="AG97" s="142"/>
      <c r="AH97" s="142"/>
      <c r="AI97" s="142"/>
      <c r="AJ97" s="142"/>
      <c r="AK97" s="142"/>
      <c r="AL97" s="7"/>
      <c r="AM97" s="7"/>
      <c r="AN97" s="7"/>
      <c r="AO97" s="7"/>
      <c r="AP97" s="7"/>
      <c r="AQ97" s="7"/>
      <c r="AR97" s="7"/>
      <c r="AS97" s="7"/>
      <c r="AT97" s="7"/>
      <c r="AU97" s="7"/>
      <c r="AV97" s="7"/>
      <c r="AW97" s="7"/>
      <c r="AX97" s="7"/>
      <c r="AY97" s="7"/>
      <c r="AZ97" s="143"/>
      <c r="BA97" s="11"/>
      <c r="BB97" s="11"/>
      <c r="BC97" s="11"/>
      <c r="BD97" s="11"/>
      <c r="BE97" s="11"/>
      <c r="BF97" s="11"/>
      <c r="BG97" s="11"/>
      <c r="BH97" s="11"/>
      <c r="BI97" s="11"/>
      <c r="BJ97" s="11"/>
    </row>
    <row r="98" spans="1:62" ht="93" customHeight="1" x14ac:dyDescent="0.3">
      <c r="A98" s="1"/>
      <c r="B98" s="1"/>
      <c r="C98" s="1"/>
      <c r="D98" s="1"/>
      <c r="E98" s="1"/>
      <c r="F98" s="153"/>
      <c r="G98" s="1"/>
      <c r="H98" s="1"/>
      <c r="I98" s="1"/>
      <c r="J98" s="1"/>
      <c r="K98" s="1"/>
      <c r="L98" s="1"/>
      <c r="M98" s="1"/>
      <c r="N98" s="1"/>
      <c r="O98" s="5"/>
      <c r="P98" s="5"/>
      <c r="Q98" s="5"/>
      <c r="R98" s="5"/>
      <c r="S98" s="5"/>
      <c r="T98" s="5"/>
      <c r="U98" s="141"/>
      <c r="V98" s="142"/>
      <c r="W98" s="142"/>
      <c r="X98" s="142"/>
      <c r="Y98" s="142"/>
      <c r="Z98" s="142"/>
      <c r="AA98" s="142"/>
      <c r="AB98" s="142"/>
      <c r="AC98" s="142"/>
      <c r="AD98" s="142"/>
      <c r="AE98" s="142"/>
      <c r="AF98" s="142"/>
      <c r="AG98" s="142"/>
      <c r="AH98" s="142"/>
      <c r="AI98" s="142"/>
      <c r="AJ98" s="142"/>
      <c r="AK98" s="142"/>
      <c r="AL98" s="7"/>
      <c r="AM98" s="7"/>
      <c r="AN98" s="7"/>
      <c r="AO98" s="7"/>
      <c r="AP98" s="7"/>
      <c r="AQ98" s="7"/>
      <c r="AR98" s="7"/>
      <c r="AS98" s="7"/>
      <c r="AT98" s="7"/>
      <c r="AU98" s="7"/>
      <c r="AV98" s="7"/>
      <c r="AW98" s="7"/>
      <c r="AX98" s="7"/>
      <c r="AY98" s="7"/>
      <c r="AZ98" s="143"/>
      <c r="BA98" s="11"/>
      <c r="BB98" s="11"/>
      <c r="BC98" s="11"/>
      <c r="BD98" s="11"/>
      <c r="BE98" s="11"/>
      <c r="BF98" s="11"/>
      <c r="BG98" s="11"/>
      <c r="BH98" s="11"/>
      <c r="BI98" s="11"/>
      <c r="BJ98" s="11"/>
    </row>
    <row r="99" spans="1:62" ht="93" customHeight="1" x14ac:dyDescent="0.3">
      <c r="A99" s="1"/>
      <c r="B99" s="1"/>
      <c r="C99" s="1"/>
      <c r="D99" s="1"/>
      <c r="E99" s="1"/>
      <c r="F99" s="153"/>
      <c r="G99" s="1"/>
      <c r="H99" s="1"/>
      <c r="I99" s="1"/>
      <c r="J99" s="1"/>
      <c r="K99" s="1"/>
      <c r="L99" s="1"/>
      <c r="M99" s="1"/>
      <c r="N99" s="1"/>
      <c r="O99" s="5"/>
      <c r="P99" s="5"/>
      <c r="Q99" s="5"/>
      <c r="R99" s="5"/>
      <c r="S99" s="5"/>
      <c r="T99" s="5"/>
      <c r="U99" s="141"/>
      <c r="V99" s="142"/>
      <c r="W99" s="142"/>
      <c r="X99" s="142"/>
      <c r="Y99" s="142"/>
      <c r="Z99" s="142"/>
      <c r="AA99" s="142"/>
      <c r="AB99" s="142"/>
      <c r="AC99" s="142"/>
      <c r="AD99" s="142"/>
      <c r="AE99" s="142"/>
      <c r="AF99" s="142"/>
      <c r="AG99" s="142"/>
      <c r="AH99" s="142"/>
      <c r="AI99" s="142"/>
      <c r="AJ99" s="142"/>
      <c r="AK99" s="142"/>
      <c r="AL99" s="7"/>
      <c r="AM99" s="7"/>
      <c r="AN99" s="7"/>
      <c r="AO99" s="7"/>
      <c r="AP99" s="7"/>
      <c r="AQ99" s="7"/>
      <c r="AR99" s="7"/>
      <c r="AS99" s="7"/>
      <c r="AT99" s="7"/>
      <c r="AU99" s="7"/>
      <c r="AV99" s="7"/>
      <c r="AW99" s="7"/>
      <c r="AX99" s="7"/>
      <c r="AY99" s="7"/>
      <c r="AZ99" s="143"/>
      <c r="BA99" s="11"/>
      <c r="BB99" s="11"/>
      <c r="BC99" s="11"/>
      <c r="BD99" s="11"/>
      <c r="BE99" s="11"/>
      <c r="BF99" s="11"/>
      <c r="BG99" s="11"/>
      <c r="BH99" s="11"/>
      <c r="BI99" s="11"/>
      <c r="BJ99" s="11"/>
    </row>
    <row r="100" spans="1:62" ht="93" customHeight="1" x14ac:dyDescent="0.3">
      <c r="A100" s="1"/>
      <c r="B100" s="1"/>
      <c r="C100" s="1"/>
      <c r="D100" s="1"/>
      <c r="E100" s="1"/>
      <c r="F100" s="153"/>
      <c r="G100" s="1"/>
      <c r="H100" s="1"/>
      <c r="I100" s="1"/>
      <c r="J100" s="1"/>
      <c r="K100" s="1"/>
      <c r="L100" s="1"/>
      <c r="M100" s="1"/>
      <c r="N100" s="1"/>
      <c r="O100" s="5"/>
      <c r="P100" s="5"/>
      <c r="Q100" s="5"/>
      <c r="R100" s="5"/>
      <c r="S100" s="5"/>
      <c r="T100" s="5"/>
      <c r="U100" s="141"/>
      <c r="V100" s="142"/>
      <c r="W100" s="142"/>
      <c r="X100" s="142"/>
      <c r="Y100" s="142"/>
      <c r="Z100" s="142"/>
      <c r="AA100" s="142"/>
      <c r="AB100" s="142"/>
      <c r="AC100" s="142"/>
      <c r="AD100" s="142"/>
      <c r="AE100" s="142"/>
      <c r="AF100" s="142"/>
      <c r="AG100" s="142"/>
      <c r="AH100" s="142"/>
      <c r="AI100" s="142"/>
      <c r="AJ100" s="142"/>
      <c r="AK100" s="142"/>
      <c r="AL100" s="7"/>
      <c r="AM100" s="7"/>
      <c r="AN100" s="7"/>
      <c r="AO100" s="7"/>
      <c r="AP100" s="7"/>
      <c r="AQ100" s="7"/>
      <c r="AR100" s="7"/>
      <c r="AS100" s="7"/>
      <c r="AT100" s="7"/>
      <c r="AU100" s="7"/>
      <c r="AV100" s="7"/>
      <c r="AW100" s="7"/>
      <c r="AX100" s="7"/>
      <c r="AY100" s="7"/>
      <c r="AZ100" s="143"/>
      <c r="BA100" s="11"/>
      <c r="BB100" s="11"/>
      <c r="BC100" s="11"/>
      <c r="BD100" s="11"/>
      <c r="BE100" s="11"/>
      <c r="BF100" s="11"/>
      <c r="BG100" s="11"/>
      <c r="BH100" s="11"/>
      <c r="BI100" s="11"/>
      <c r="BJ100" s="11"/>
    </row>
    <row r="101" spans="1:62" ht="93" customHeight="1" x14ac:dyDescent="0.3">
      <c r="A101" s="1"/>
      <c r="B101" s="1"/>
      <c r="C101" s="1"/>
      <c r="D101" s="1"/>
      <c r="E101" s="1"/>
      <c r="F101" s="153"/>
      <c r="G101" s="1"/>
      <c r="H101" s="1"/>
      <c r="I101" s="1"/>
      <c r="J101" s="1"/>
      <c r="K101" s="1"/>
      <c r="L101" s="1"/>
      <c r="M101" s="1"/>
      <c r="N101" s="1"/>
      <c r="O101" s="5"/>
      <c r="P101" s="5"/>
      <c r="Q101" s="5"/>
      <c r="R101" s="5"/>
      <c r="S101" s="5"/>
      <c r="T101" s="5"/>
      <c r="U101" s="141"/>
      <c r="V101" s="142"/>
      <c r="W101" s="142"/>
      <c r="X101" s="142"/>
      <c r="Y101" s="142"/>
      <c r="Z101" s="142"/>
      <c r="AA101" s="142"/>
      <c r="AB101" s="142"/>
      <c r="AC101" s="142"/>
      <c r="AD101" s="142"/>
      <c r="AE101" s="142"/>
      <c r="AF101" s="142"/>
      <c r="AG101" s="142"/>
      <c r="AH101" s="142"/>
      <c r="AI101" s="142"/>
      <c r="AJ101" s="142"/>
      <c r="AK101" s="142"/>
      <c r="AL101" s="7"/>
      <c r="AM101" s="7"/>
      <c r="AN101" s="7"/>
      <c r="AO101" s="7"/>
      <c r="AP101" s="7"/>
      <c r="AQ101" s="7"/>
      <c r="AR101" s="7"/>
      <c r="AS101" s="7"/>
      <c r="AT101" s="7"/>
      <c r="AU101" s="7"/>
      <c r="AV101" s="7"/>
      <c r="AW101" s="7"/>
      <c r="AX101" s="7"/>
      <c r="AY101" s="7"/>
      <c r="AZ101" s="143"/>
      <c r="BA101" s="11"/>
      <c r="BB101" s="11"/>
      <c r="BC101" s="11"/>
      <c r="BD101" s="11"/>
      <c r="BE101" s="11"/>
      <c r="BF101" s="11"/>
      <c r="BG101" s="11"/>
      <c r="BH101" s="11"/>
      <c r="BI101" s="11"/>
      <c r="BJ101" s="11"/>
    </row>
    <row r="102" spans="1:62" ht="93" customHeight="1" x14ac:dyDescent="0.3">
      <c r="A102" s="1"/>
      <c r="B102" s="1"/>
      <c r="C102" s="1"/>
      <c r="D102" s="1"/>
      <c r="E102" s="1"/>
      <c r="F102" s="153"/>
      <c r="G102" s="1"/>
      <c r="H102" s="1"/>
      <c r="I102" s="1"/>
      <c r="J102" s="1"/>
      <c r="K102" s="1"/>
      <c r="L102" s="1"/>
      <c r="M102" s="1"/>
      <c r="N102" s="1"/>
      <c r="O102" s="5"/>
      <c r="P102" s="5"/>
      <c r="Q102" s="5"/>
      <c r="R102" s="5"/>
      <c r="S102" s="5"/>
      <c r="T102" s="5"/>
      <c r="U102" s="141"/>
      <c r="V102" s="142"/>
      <c r="W102" s="142"/>
      <c r="X102" s="142"/>
      <c r="Y102" s="142"/>
      <c r="Z102" s="142"/>
      <c r="AA102" s="142"/>
      <c r="AB102" s="142"/>
      <c r="AC102" s="142"/>
      <c r="AD102" s="142"/>
      <c r="AE102" s="142"/>
      <c r="AF102" s="142"/>
      <c r="AG102" s="142"/>
      <c r="AH102" s="142"/>
      <c r="AI102" s="142"/>
      <c r="AJ102" s="142"/>
      <c r="AK102" s="142"/>
      <c r="AL102" s="7"/>
      <c r="AM102" s="7"/>
      <c r="AN102" s="7"/>
      <c r="AO102" s="7"/>
      <c r="AP102" s="7"/>
      <c r="AQ102" s="7"/>
      <c r="AR102" s="7"/>
      <c r="AS102" s="7"/>
      <c r="AT102" s="7"/>
      <c r="AU102" s="7"/>
      <c r="AV102" s="7"/>
      <c r="AW102" s="7"/>
      <c r="AX102" s="7"/>
      <c r="AY102" s="7"/>
      <c r="AZ102" s="143"/>
      <c r="BA102" s="11"/>
      <c r="BB102" s="11"/>
      <c r="BC102" s="11"/>
      <c r="BD102" s="11"/>
      <c r="BE102" s="11"/>
      <c r="BF102" s="11"/>
      <c r="BG102" s="11"/>
      <c r="BH102" s="11"/>
      <c r="BI102" s="11"/>
      <c r="BJ102" s="11"/>
    </row>
    <row r="103" spans="1:62" ht="93" customHeight="1" x14ac:dyDescent="0.3">
      <c r="A103" s="1"/>
      <c r="B103" s="1"/>
      <c r="C103" s="1"/>
      <c r="D103" s="1"/>
      <c r="E103" s="1"/>
      <c r="F103" s="153"/>
      <c r="G103" s="1"/>
      <c r="H103" s="1"/>
      <c r="I103" s="1"/>
      <c r="J103" s="1"/>
      <c r="K103" s="1"/>
      <c r="L103" s="1"/>
      <c r="M103" s="1"/>
      <c r="N103" s="1"/>
      <c r="O103" s="5"/>
      <c r="P103" s="5"/>
      <c r="Q103" s="5"/>
      <c r="R103" s="5"/>
      <c r="S103" s="5"/>
      <c r="T103" s="5"/>
      <c r="U103" s="141"/>
      <c r="V103" s="142"/>
      <c r="W103" s="142"/>
      <c r="X103" s="142"/>
      <c r="Y103" s="142"/>
      <c r="Z103" s="142"/>
      <c r="AA103" s="142"/>
      <c r="AB103" s="142"/>
      <c r="AC103" s="142"/>
      <c r="AD103" s="142"/>
      <c r="AE103" s="142"/>
      <c r="AF103" s="142"/>
      <c r="AG103" s="142"/>
      <c r="AH103" s="142"/>
      <c r="AI103" s="142"/>
      <c r="AJ103" s="142"/>
      <c r="AK103" s="142"/>
      <c r="AL103" s="7"/>
      <c r="AM103" s="7"/>
      <c r="AN103" s="7"/>
      <c r="AO103" s="7"/>
      <c r="AP103" s="7"/>
      <c r="AQ103" s="7"/>
      <c r="AR103" s="7"/>
      <c r="AS103" s="7"/>
      <c r="AT103" s="7"/>
      <c r="AU103" s="7"/>
      <c r="AV103" s="7"/>
      <c r="AW103" s="7"/>
      <c r="AX103" s="7"/>
      <c r="AY103" s="7"/>
      <c r="AZ103" s="143"/>
      <c r="BA103" s="11"/>
      <c r="BB103" s="11"/>
      <c r="BC103" s="11"/>
      <c r="BD103" s="11"/>
      <c r="BE103" s="11"/>
      <c r="BF103" s="11"/>
      <c r="BG103" s="11"/>
      <c r="BH103" s="11"/>
      <c r="BI103" s="11"/>
      <c r="BJ103" s="11"/>
    </row>
    <row r="104" spans="1:62" ht="93" customHeight="1" x14ac:dyDescent="0.3">
      <c r="A104" s="1"/>
      <c r="B104" s="1"/>
      <c r="C104" s="1"/>
      <c r="D104" s="1"/>
      <c r="E104" s="1"/>
      <c r="F104" s="153"/>
      <c r="G104" s="1"/>
      <c r="H104" s="1"/>
      <c r="I104" s="1"/>
      <c r="J104" s="1"/>
      <c r="K104" s="1"/>
      <c r="L104" s="1"/>
      <c r="M104" s="1"/>
      <c r="N104" s="1"/>
      <c r="O104" s="5"/>
      <c r="P104" s="5"/>
      <c r="Q104" s="5"/>
      <c r="R104" s="5"/>
      <c r="S104" s="5"/>
      <c r="T104" s="5"/>
      <c r="U104" s="141"/>
      <c r="V104" s="142"/>
      <c r="W104" s="142"/>
      <c r="X104" s="142"/>
      <c r="Y104" s="142"/>
      <c r="Z104" s="142"/>
      <c r="AA104" s="142"/>
      <c r="AB104" s="142"/>
      <c r="AC104" s="142"/>
      <c r="AD104" s="142"/>
      <c r="AE104" s="142"/>
      <c r="AF104" s="142"/>
      <c r="AG104" s="142"/>
      <c r="AH104" s="142"/>
      <c r="AI104" s="142"/>
      <c r="AJ104" s="142"/>
      <c r="AK104" s="142"/>
      <c r="AL104" s="7"/>
      <c r="AM104" s="7"/>
      <c r="AN104" s="7"/>
      <c r="AO104" s="7"/>
      <c r="AP104" s="7"/>
      <c r="AQ104" s="7"/>
      <c r="AR104" s="7"/>
      <c r="AS104" s="7"/>
      <c r="AT104" s="7"/>
      <c r="AU104" s="7"/>
      <c r="AV104" s="7"/>
      <c r="AW104" s="7"/>
      <c r="AX104" s="7"/>
      <c r="AY104" s="7"/>
      <c r="AZ104" s="143"/>
      <c r="BA104" s="11"/>
      <c r="BB104" s="11"/>
      <c r="BC104" s="11"/>
      <c r="BD104" s="11"/>
      <c r="BE104" s="11"/>
      <c r="BF104" s="11"/>
      <c r="BG104" s="11"/>
      <c r="BH104" s="11"/>
      <c r="BI104" s="11"/>
      <c r="BJ104" s="11"/>
    </row>
    <row r="105" spans="1:62" ht="93" customHeight="1" x14ac:dyDescent="0.3">
      <c r="A105" s="1"/>
      <c r="B105" s="1"/>
      <c r="C105" s="1"/>
      <c r="D105" s="1"/>
      <c r="E105" s="1"/>
      <c r="F105" s="153"/>
      <c r="G105" s="1"/>
      <c r="H105" s="1"/>
      <c r="I105" s="1"/>
      <c r="J105" s="1"/>
      <c r="K105" s="1"/>
      <c r="L105" s="1"/>
      <c r="M105" s="1"/>
      <c r="N105" s="1"/>
      <c r="O105" s="5"/>
      <c r="P105" s="5"/>
      <c r="Q105" s="5"/>
      <c r="R105" s="5"/>
      <c r="S105" s="5"/>
      <c r="T105" s="5"/>
      <c r="U105" s="141"/>
      <c r="V105" s="142"/>
      <c r="W105" s="142"/>
      <c r="X105" s="142"/>
      <c r="Y105" s="142"/>
      <c r="Z105" s="142"/>
      <c r="AA105" s="142"/>
      <c r="AB105" s="142"/>
      <c r="AC105" s="142"/>
      <c r="AD105" s="142"/>
      <c r="AE105" s="142"/>
      <c r="AF105" s="142"/>
      <c r="AG105" s="142"/>
      <c r="AH105" s="142"/>
      <c r="AI105" s="142"/>
      <c r="AJ105" s="142"/>
      <c r="AK105" s="142"/>
      <c r="AL105" s="7"/>
      <c r="AM105" s="7"/>
      <c r="AN105" s="7"/>
      <c r="AO105" s="7"/>
      <c r="AP105" s="7"/>
      <c r="AQ105" s="7"/>
      <c r="AR105" s="7"/>
      <c r="AS105" s="7"/>
      <c r="AT105" s="7"/>
      <c r="AU105" s="7"/>
      <c r="AV105" s="7"/>
      <c r="AW105" s="7"/>
      <c r="AX105" s="7"/>
      <c r="AY105" s="7"/>
      <c r="AZ105" s="143"/>
      <c r="BA105" s="11"/>
      <c r="BB105" s="11"/>
      <c r="BC105" s="11"/>
      <c r="BD105" s="11"/>
      <c r="BE105" s="11"/>
      <c r="BF105" s="11"/>
      <c r="BG105" s="11"/>
      <c r="BH105" s="11"/>
      <c r="BI105" s="11"/>
      <c r="BJ105" s="11"/>
    </row>
    <row r="106" spans="1:62" ht="93" customHeight="1" x14ac:dyDescent="0.3">
      <c r="A106" s="1"/>
      <c r="B106" s="1"/>
      <c r="C106" s="1"/>
      <c r="D106" s="1"/>
      <c r="E106" s="1"/>
      <c r="F106" s="153"/>
      <c r="G106" s="1"/>
      <c r="H106" s="1"/>
      <c r="I106" s="1"/>
      <c r="J106" s="1"/>
      <c r="K106" s="1"/>
      <c r="L106" s="1"/>
      <c r="M106" s="1"/>
      <c r="N106" s="1"/>
      <c r="O106" s="5"/>
      <c r="P106" s="5"/>
      <c r="Q106" s="5"/>
      <c r="R106" s="5"/>
      <c r="S106" s="5"/>
      <c r="T106" s="5"/>
      <c r="U106" s="141"/>
      <c r="V106" s="142"/>
      <c r="W106" s="142"/>
      <c r="X106" s="142"/>
      <c r="Y106" s="142"/>
      <c r="Z106" s="142"/>
      <c r="AA106" s="142"/>
      <c r="AB106" s="142"/>
      <c r="AC106" s="142"/>
      <c r="AD106" s="142"/>
      <c r="AE106" s="142"/>
      <c r="AF106" s="142"/>
      <c r="AG106" s="142"/>
      <c r="AH106" s="142"/>
      <c r="AI106" s="142"/>
      <c r="AJ106" s="142"/>
      <c r="AK106" s="142"/>
      <c r="AL106" s="7"/>
      <c r="AM106" s="7"/>
      <c r="AN106" s="7"/>
      <c r="AO106" s="7"/>
      <c r="AP106" s="7"/>
      <c r="AQ106" s="7"/>
      <c r="AR106" s="7"/>
      <c r="AS106" s="7"/>
      <c r="AT106" s="7"/>
      <c r="AU106" s="7"/>
      <c r="AV106" s="7"/>
      <c r="AW106" s="7"/>
      <c r="AX106" s="7"/>
      <c r="AY106" s="7"/>
      <c r="AZ106" s="143"/>
      <c r="BA106" s="11"/>
      <c r="BB106" s="11"/>
      <c r="BC106" s="11"/>
      <c r="BD106" s="11"/>
      <c r="BE106" s="11"/>
      <c r="BF106" s="11"/>
      <c r="BG106" s="11"/>
      <c r="BH106" s="11"/>
      <c r="BI106" s="11"/>
      <c r="BJ106" s="11"/>
    </row>
    <row r="107" spans="1:62" ht="93" customHeight="1" x14ac:dyDescent="0.3">
      <c r="A107" s="1"/>
      <c r="B107" s="1"/>
      <c r="C107" s="1"/>
      <c r="D107" s="1"/>
      <c r="E107" s="1"/>
      <c r="F107" s="153"/>
      <c r="G107" s="1"/>
      <c r="H107" s="1"/>
      <c r="I107" s="1"/>
      <c r="J107" s="1"/>
      <c r="K107" s="1"/>
      <c r="L107" s="1"/>
      <c r="M107" s="1"/>
      <c r="N107" s="1"/>
      <c r="O107" s="5"/>
      <c r="P107" s="5"/>
      <c r="Q107" s="5"/>
      <c r="R107" s="5"/>
      <c r="S107" s="5"/>
      <c r="T107" s="5"/>
      <c r="U107" s="141"/>
      <c r="V107" s="142"/>
      <c r="W107" s="142"/>
      <c r="X107" s="142"/>
      <c r="Y107" s="142"/>
      <c r="Z107" s="142"/>
      <c r="AA107" s="142"/>
      <c r="AB107" s="142"/>
      <c r="AC107" s="142"/>
      <c r="AD107" s="142"/>
      <c r="AE107" s="142"/>
      <c r="AF107" s="142"/>
      <c r="AG107" s="142"/>
      <c r="AH107" s="142"/>
      <c r="AI107" s="142"/>
      <c r="AJ107" s="142"/>
      <c r="AK107" s="142"/>
      <c r="AL107" s="7"/>
      <c r="AM107" s="7"/>
      <c r="AN107" s="7"/>
      <c r="AO107" s="7"/>
      <c r="AP107" s="7"/>
      <c r="AQ107" s="7"/>
      <c r="AR107" s="7"/>
      <c r="AS107" s="7"/>
      <c r="AT107" s="7"/>
      <c r="AU107" s="7"/>
      <c r="AV107" s="7"/>
      <c r="AW107" s="7"/>
      <c r="AX107" s="7"/>
      <c r="AY107" s="7"/>
      <c r="AZ107" s="143"/>
      <c r="BA107" s="11"/>
      <c r="BB107" s="11"/>
      <c r="BC107" s="11"/>
      <c r="BD107" s="11"/>
      <c r="BE107" s="11"/>
      <c r="BF107" s="11"/>
      <c r="BG107" s="11"/>
      <c r="BH107" s="11"/>
      <c r="BI107" s="11"/>
      <c r="BJ107" s="11"/>
    </row>
    <row r="108" spans="1:62" ht="93" customHeight="1" x14ac:dyDescent="0.3">
      <c r="A108" s="1"/>
      <c r="B108" s="1"/>
      <c r="C108" s="1"/>
      <c r="D108" s="1"/>
      <c r="E108" s="1"/>
      <c r="F108" s="153"/>
      <c r="G108" s="1"/>
      <c r="H108" s="1"/>
      <c r="I108" s="1"/>
      <c r="J108" s="1"/>
      <c r="K108" s="1"/>
      <c r="L108" s="1"/>
      <c r="M108" s="1"/>
      <c r="N108" s="1"/>
      <c r="O108" s="5"/>
      <c r="P108" s="5"/>
      <c r="Q108" s="5"/>
      <c r="R108" s="5"/>
      <c r="S108" s="5"/>
      <c r="T108" s="5"/>
      <c r="U108" s="141"/>
      <c r="V108" s="142"/>
      <c r="W108" s="142"/>
      <c r="X108" s="142"/>
      <c r="Y108" s="142"/>
      <c r="Z108" s="142"/>
      <c r="AA108" s="142"/>
      <c r="AB108" s="142"/>
      <c r="AC108" s="142"/>
      <c r="AD108" s="142"/>
      <c r="AE108" s="142"/>
      <c r="AF108" s="142"/>
      <c r="AG108" s="142"/>
      <c r="AH108" s="142"/>
      <c r="AI108" s="142"/>
      <c r="AJ108" s="142"/>
      <c r="AK108" s="142"/>
      <c r="AL108" s="7"/>
      <c r="AM108" s="7"/>
      <c r="AN108" s="7"/>
      <c r="AO108" s="7"/>
      <c r="AP108" s="7"/>
      <c r="AQ108" s="7"/>
      <c r="AR108" s="7"/>
      <c r="AS108" s="7"/>
      <c r="AT108" s="7"/>
      <c r="AU108" s="7"/>
      <c r="AV108" s="7"/>
      <c r="AW108" s="7"/>
      <c r="AX108" s="7"/>
      <c r="AY108" s="7"/>
      <c r="AZ108" s="143"/>
      <c r="BA108" s="11"/>
      <c r="BB108" s="11"/>
      <c r="BC108" s="11"/>
      <c r="BD108" s="11"/>
      <c r="BE108" s="11"/>
      <c r="BF108" s="11"/>
      <c r="BG108" s="11"/>
      <c r="BH108" s="11"/>
      <c r="BI108" s="11"/>
      <c r="BJ108" s="11"/>
    </row>
    <row r="109" spans="1:62" ht="93" customHeight="1" x14ac:dyDescent="0.3">
      <c r="A109" s="1"/>
      <c r="B109" s="1"/>
      <c r="C109" s="1"/>
      <c r="D109" s="1"/>
      <c r="E109" s="1"/>
      <c r="F109" s="153"/>
      <c r="G109" s="1"/>
      <c r="H109" s="1"/>
      <c r="I109" s="1"/>
      <c r="J109" s="1"/>
      <c r="K109" s="1"/>
      <c r="L109" s="1"/>
      <c r="M109" s="1"/>
      <c r="N109" s="1"/>
      <c r="O109" s="5"/>
      <c r="P109" s="5"/>
      <c r="Q109" s="5"/>
      <c r="R109" s="5"/>
      <c r="S109" s="5"/>
      <c r="T109" s="5"/>
      <c r="U109" s="141"/>
      <c r="V109" s="142"/>
      <c r="W109" s="142"/>
      <c r="X109" s="142"/>
      <c r="Y109" s="142"/>
      <c r="Z109" s="142"/>
      <c r="AA109" s="142"/>
      <c r="AB109" s="142"/>
      <c r="AC109" s="142"/>
      <c r="AD109" s="142"/>
      <c r="AE109" s="142"/>
      <c r="AF109" s="142"/>
      <c r="AG109" s="142"/>
      <c r="AH109" s="142"/>
      <c r="AI109" s="142"/>
      <c r="AJ109" s="142"/>
      <c r="AK109" s="142"/>
      <c r="AL109" s="7"/>
      <c r="AM109" s="7"/>
      <c r="AN109" s="7"/>
      <c r="AO109" s="7"/>
      <c r="AP109" s="7"/>
      <c r="AQ109" s="7"/>
      <c r="AR109" s="7"/>
      <c r="AS109" s="7"/>
      <c r="AT109" s="7"/>
      <c r="AU109" s="7"/>
      <c r="AV109" s="7"/>
      <c r="AW109" s="7"/>
      <c r="AX109" s="7"/>
      <c r="AY109" s="7"/>
      <c r="AZ109" s="143"/>
      <c r="BA109" s="11"/>
      <c r="BB109" s="11"/>
      <c r="BC109" s="11"/>
      <c r="BD109" s="11"/>
      <c r="BE109" s="11"/>
      <c r="BF109" s="11"/>
      <c r="BG109" s="11"/>
      <c r="BH109" s="11"/>
      <c r="BI109" s="11"/>
      <c r="BJ109" s="11"/>
    </row>
    <row r="110" spans="1:62" ht="93" customHeight="1" x14ac:dyDescent="0.3">
      <c r="A110" s="1"/>
      <c r="B110" s="1"/>
      <c r="C110" s="1"/>
      <c r="D110" s="1"/>
      <c r="E110" s="1"/>
      <c r="F110" s="153"/>
      <c r="G110" s="1"/>
      <c r="H110" s="1"/>
      <c r="I110" s="1"/>
      <c r="J110" s="1"/>
      <c r="K110" s="1"/>
      <c r="L110" s="1"/>
      <c r="M110" s="1"/>
      <c r="N110" s="1"/>
      <c r="O110" s="5"/>
      <c r="P110" s="5"/>
      <c r="Q110" s="5"/>
      <c r="R110" s="5"/>
      <c r="S110" s="5"/>
      <c r="T110" s="5"/>
      <c r="U110" s="141"/>
      <c r="V110" s="142"/>
      <c r="W110" s="142"/>
      <c r="X110" s="142"/>
      <c r="Y110" s="142"/>
      <c r="Z110" s="142"/>
      <c r="AA110" s="142"/>
      <c r="AB110" s="142"/>
      <c r="AC110" s="142"/>
      <c r="AD110" s="142"/>
      <c r="AE110" s="142"/>
      <c r="AF110" s="142"/>
      <c r="AG110" s="142"/>
      <c r="AH110" s="142"/>
      <c r="AI110" s="142"/>
      <c r="AJ110" s="142"/>
      <c r="AK110" s="142"/>
      <c r="AL110" s="7"/>
      <c r="AM110" s="7"/>
      <c r="AN110" s="7"/>
      <c r="AO110" s="7"/>
      <c r="AP110" s="7"/>
      <c r="AQ110" s="7"/>
      <c r="AR110" s="7"/>
      <c r="AS110" s="7"/>
      <c r="AT110" s="7"/>
      <c r="AU110" s="7"/>
      <c r="AV110" s="7"/>
      <c r="AW110" s="7"/>
      <c r="AX110" s="7"/>
      <c r="AY110" s="7"/>
      <c r="AZ110" s="143"/>
      <c r="BA110" s="11"/>
      <c r="BB110" s="11"/>
      <c r="BC110" s="11"/>
      <c r="BD110" s="11"/>
      <c r="BE110" s="11"/>
      <c r="BF110" s="11"/>
      <c r="BG110" s="11"/>
      <c r="BH110" s="11"/>
      <c r="BI110" s="11"/>
      <c r="BJ110" s="11"/>
    </row>
    <row r="111" spans="1:62" ht="93" customHeight="1" x14ac:dyDescent="0.3">
      <c r="A111" s="1"/>
      <c r="B111" s="1"/>
      <c r="C111" s="1"/>
      <c r="D111" s="1"/>
      <c r="E111" s="1"/>
      <c r="F111" s="153"/>
      <c r="G111" s="1"/>
      <c r="H111" s="1"/>
      <c r="I111" s="1"/>
      <c r="J111" s="1"/>
      <c r="K111" s="1"/>
      <c r="L111" s="1"/>
      <c r="M111" s="1"/>
      <c r="N111" s="1"/>
      <c r="O111" s="5"/>
      <c r="P111" s="5"/>
      <c r="Q111" s="5"/>
      <c r="R111" s="5"/>
      <c r="S111" s="5"/>
      <c r="T111" s="5"/>
      <c r="U111" s="141"/>
      <c r="V111" s="142"/>
      <c r="W111" s="142"/>
      <c r="X111" s="142"/>
      <c r="Y111" s="142"/>
      <c r="Z111" s="142"/>
      <c r="AA111" s="142"/>
      <c r="AB111" s="142"/>
      <c r="AC111" s="142"/>
      <c r="AD111" s="142"/>
      <c r="AE111" s="142"/>
      <c r="AF111" s="142"/>
      <c r="AG111" s="142"/>
      <c r="AH111" s="142"/>
      <c r="AI111" s="142"/>
      <c r="AJ111" s="142"/>
      <c r="AK111" s="142"/>
      <c r="AL111" s="7"/>
      <c r="AM111" s="7"/>
      <c r="AN111" s="7"/>
      <c r="AO111" s="7"/>
      <c r="AP111" s="7"/>
      <c r="AQ111" s="7"/>
      <c r="AR111" s="7"/>
      <c r="AS111" s="7"/>
      <c r="AT111" s="7"/>
      <c r="AU111" s="7"/>
      <c r="AV111" s="7"/>
      <c r="AW111" s="7"/>
      <c r="AX111" s="7"/>
      <c r="AY111" s="7"/>
      <c r="AZ111" s="143"/>
      <c r="BA111" s="11"/>
      <c r="BB111" s="11"/>
      <c r="BC111" s="11"/>
      <c r="BD111" s="11"/>
      <c r="BE111" s="11"/>
      <c r="BF111" s="11"/>
      <c r="BG111" s="11"/>
      <c r="BH111" s="11"/>
      <c r="BI111" s="11"/>
      <c r="BJ111" s="11"/>
    </row>
    <row r="112" spans="1:62" ht="93" customHeight="1" x14ac:dyDescent="0.3">
      <c r="A112" s="1"/>
      <c r="B112" s="1"/>
      <c r="C112" s="1"/>
      <c r="D112" s="1"/>
      <c r="E112" s="1"/>
      <c r="F112" s="153"/>
      <c r="G112" s="1"/>
      <c r="H112" s="1"/>
      <c r="I112" s="1"/>
      <c r="J112" s="1"/>
      <c r="K112" s="1"/>
      <c r="L112" s="1"/>
      <c r="M112" s="1"/>
      <c r="N112" s="1"/>
      <c r="O112" s="5"/>
      <c r="P112" s="5"/>
      <c r="Q112" s="5"/>
      <c r="R112" s="5"/>
      <c r="S112" s="5"/>
      <c r="T112" s="5"/>
      <c r="U112" s="141"/>
      <c r="V112" s="142"/>
      <c r="W112" s="142"/>
      <c r="X112" s="142"/>
      <c r="Y112" s="142"/>
      <c r="Z112" s="142"/>
      <c r="AA112" s="142"/>
      <c r="AB112" s="142"/>
      <c r="AC112" s="142"/>
      <c r="AD112" s="142"/>
      <c r="AE112" s="142"/>
      <c r="AF112" s="142"/>
      <c r="AG112" s="142"/>
      <c r="AH112" s="142"/>
      <c r="AI112" s="142"/>
      <c r="AJ112" s="142"/>
      <c r="AK112" s="142"/>
      <c r="AL112" s="7"/>
      <c r="AM112" s="7"/>
      <c r="AN112" s="7"/>
      <c r="AO112" s="7"/>
      <c r="AP112" s="7"/>
      <c r="AQ112" s="7"/>
      <c r="AR112" s="7"/>
      <c r="AS112" s="7"/>
      <c r="AT112" s="7"/>
      <c r="AU112" s="7"/>
      <c r="AV112" s="7"/>
      <c r="AW112" s="7"/>
      <c r="AX112" s="7"/>
      <c r="AY112" s="7"/>
      <c r="AZ112" s="143"/>
      <c r="BA112" s="11"/>
      <c r="BB112" s="11"/>
      <c r="BC112" s="11"/>
      <c r="BD112" s="11"/>
      <c r="BE112" s="11"/>
      <c r="BF112" s="11"/>
      <c r="BG112" s="11"/>
      <c r="BH112" s="11"/>
      <c r="BI112" s="11"/>
      <c r="BJ112" s="11"/>
    </row>
    <row r="113" spans="1:62" ht="93" customHeight="1" x14ac:dyDescent="0.3">
      <c r="A113" s="1"/>
      <c r="B113" s="1"/>
      <c r="C113" s="1"/>
      <c r="D113" s="1"/>
      <c r="E113" s="1"/>
      <c r="F113" s="153"/>
      <c r="G113" s="1"/>
      <c r="H113" s="1"/>
      <c r="I113" s="1"/>
      <c r="J113" s="1"/>
      <c r="K113" s="1"/>
      <c r="L113" s="1"/>
      <c r="M113" s="1"/>
      <c r="N113" s="1"/>
      <c r="O113" s="5"/>
      <c r="P113" s="5"/>
      <c r="Q113" s="5"/>
      <c r="R113" s="5"/>
      <c r="S113" s="5"/>
      <c r="T113" s="5"/>
      <c r="U113" s="141"/>
      <c r="V113" s="142"/>
      <c r="W113" s="142"/>
      <c r="X113" s="142"/>
      <c r="Y113" s="142"/>
      <c r="Z113" s="142"/>
      <c r="AA113" s="142"/>
      <c r="AB113" s="142"/>
      <c r="AC113" s="142"/>
      <c r="AD113" s="142"/>
      <c r="AE113" s="142"/>
      <c r="AF113" s="142"/>
      <c r="AG113" s="142"/>
      <c r="AH113" s="142"/>
      <c r="AI113" s="142"/>
      <c r="AJ113" s="142"/>
      <c r="AK113" s="142"/>
      <c r="AL113" s="7"/>
      <c r="AM113" s="7"/>
      <c r="AN113" s="7"/>
      <c r="AO113" s="7"/>
      <c r="AP113" s="7"/>
      <c r="AQ113" s="7"/>
      <c r="AR113" s="7"/>
      <c r="AS113" s="7"/>
      <c r="AT113" s="7"/>
      <c r="AU113" s="7"/>
      <c r="AV113" s="7"/>
      <c r="AW113" s="7"/>
      <c r="AX113" s="7"/>
      <c r="AY113" s="7"/>
      <c r="AZ113" s="143"/>
      <c r="BA113" s="11"/>
      <c r="BB113" s="11"/>
      <c r="BC113" s="11"/>
      <c r="BD113" s="11"/>
      <c r="BE113" s="11"/>
      <c r="BF113" s="11"/>
      <c r="BG113" s="11"/>
      <c r="BH113" s="11"/>
      <c r="BI113" s="11"/>
      <c r="BJ113" s="11"/>
    </row>
    <row r="114" spans="1:62" ht="93" customHeight="1" x14ac:dyDescent="0.3">
      <c r="A114" s="1"/>
      <c r="B114" s="1"/>
      <c r="C114" s="1"/>
      <c r="D114" s="1"/>
      <c r="E114" s="1"/>
      <c r="F114" s="153"/>
      <c r="G114" s="1"/>
      <c r="H114" s="1"/>
      <c r="I114" s="1"/>
      <c r="J114" s="1"/>
      <c r="K114" s="1"/>
      <c r="L114" s="1"/>
      <c r="M114" s="1"/>
      <c r="N114" s="1"/>
      <c r="O114" s="5"/>
      <c r="P114" s="5"/>
      <c r="Q114" s="5"/>
      <c r="R114" s="5"/>
      <c r="S114" s="5"/>
      <c r="T114" s="5"/>
      <c r="U114" s="141"/>
      <c r="V114" s="142"/>
      <c r="W114" s="142"/>
      <c r="X114" s="142"/>
      <c r="Y114" s="142"/>
      <c r="Z114" s="142"/>
      <c r="AA114" s="142"/>
      <c r="AB114" s="142"/>
      <c r="AC114" s="142"/>
      <c r="AD114" s="142"/>
      <c r="AE114" s="142"/>
      <c r="AF114" s="142"/>
      <c r="AG114" s="142"/>
      <c r="AH114" s="142"/>
      <c r="AI114" s="142"/>
      <c r="AJ114" s="142"/>
      <c r="AK114" s="142"/>
      <c r="AL114" s="7"/>
      <c r="AM114" s="7"/>
      <c r="AN114" s="7"/>
      <c r="AO114" s="7"/>
      <c r="AP114" s="7"/>
      <c r="AQ114" s="7"/>
      <c r="AR114" s="7"/>
      <c r="AS114" s="7"/>
      <c r="AT114" s="7"/>
      <c r="AU114" s="7"/>
      <c r="AV114" s="7"/>
      <c r="AW114" s="7"/>
      <c r="AX114" s="7"/>
      <c r="AY114" s="7"/>
      <c r="AZ114" s="143"/>
      <c r="BA114" s="11"/>
      <c r="BB114" s="11"/>
      <c r="BC114" s="11"/>
      <c r="BD114" s="11"/>
      <c r="BE114" s="11"/>
      <c r="BF114" s="11"/>
      <c r="BG114" s="11"/>
      <c r="BH114" s="11"/>
      <c r="BI114" s="11"/>
      <c r="BJ114" s="11"/>
    </row>
    <row r="115" spans="1:62" ht="93" customHeight="1" x14ac:dyDescent="0.3">
      <c r="A115" s="1"/>
      <c r="B115" s="1"/>
      <c r="C115" s="1"/>
      <c r="D115" s="1"/>
      <c r="E115" s="1"/>
      <c r="F115" s="153"/>
      <c r="G115" s="1"/>
      <c r="H115" s="1"/>
      <c r="I115" s="1"/>
      <c r="J115" s="1"/>
      <c r="K115" s="1"/>
      <c r="L115" s="1"/>
      <c r="M115" s="1"/>
      <c r="N115" s="1"/>
      <c r="O115" s="5"/>
      <c r="P115" s="5"/>
      <c r="Q115" s="5"/>
      <c r="R115" s="5"/>
      <c r="S115" s="5"/>
      <c r="T115" s="5"/>
      <c r="U115" s="141"/>
      <c r="V115" s="142"/>
      <c r="W115" s="142"/>
      <c r="X115" s="142"/>
      <c r="Y115" s="142"/>
      <c r="Z115" s="142"/>
      <c r="AA115" s="142"/>
      <c r="AB115" s="142"/>
      <c r="AC115" s="142"/>
      <c r="AD115" s="142"/>
      <c r="AE115" s="142"/>
      <c r="AF115" s="142"/>
      <c r="AG115" s="142"/>
      <c r="AH115" s="142"/>
      <c r="AI115" s="142"/>
      <c r="AJ115" s="142"/>
      <c r="AK115" s="142"/>
      <c r="AL115" s="7"/>
      <c r="AM115" s="7"/>
      <c r="AN115" s="7"/>
      <c r="AO115" s="7"/>
      <c r="AP115" s="7"/>
      <c r="AQ115" s="7"/>
      <c r="AR115" s="7"/>
      <c r="AS115" s="7"/>
      <c r="AT115" s="7"/>
      <c r="AU115" s="7"/>
      <c r="AV115" s="7"/>
      <c r="AW115" s="7"/>
      <c r="AX115" s="7"/>
      <c r="AY115" s="7"/>
      <c r="AZ115" s="143"/>
      <c r="BA115" s="11"/>
      <c r="BB115" s="11"/>
      <c r="BC115" s="11"/>
      <c r="BD115" s="11"/>
      <c r="BE115" s="11"/>
      <c r="BF115" s="11"/>
      <c r="BG115" s="11"/>
      <c r="BH115" s="11"/>
      <c r="BI115" s="11"/>
      <c r="BJ115" s="11"/>
    </row>
    <row r="116" spans="1:62" ht="93" customHeight="1" x14ac:dyDescent="0.3">
      <c r="A116" s="1"/>
      <c r="B116" s="1"/>
      <c r="C116" s="1"/>
      <c r="D116" s="1"/>
      <c r="E116" s="1"/>
      <c r="F116" s="153"/>
      <c r="G116" s="1"/>
      <c r="H116" s="1"/>
      <c r="I116" s="1"/>
      <c r="J116" s="1"/>
      <c r="K116" s="1"/>
      <c r="L116" s="1"/>
      <c r="M116" s="1"/>
      <c r="N116" s="1"/>
      <c r="O116" s="5"/>
      <c r="P116" s="5"/>
      <c r="Q116" s="5"/>
      <c r="R116" s="5"/>
      <c r="S116" s="5"/>
      <c r="T116" s="5"/>
      <c r="U116" s="141"/>
      <c r="V116" s="142"/>
      <c r="W116" s="142"/>
      <c r="X116" s="142"/>
      <c r="Y116" s="142"/>
      <c r="Z116" s="142"/>
      <c r="AA116" s="142"/>
      <c r="AB116" s="142"/>
      <c r="AC116" s="142"/>
      <c r="AD116" s="142"/>
      <c r="AE116" s="142"/>
      <c r="AF116" s="142"/>
      <c r="AG116" s="142"/>
      <c r="AH116" s="142"/>
      <c r="AI116" s="142"/>
      <c r="AJ116" s="142"/>
      <c r="AK116" s="142"/>
      <c r="AL116" s="7"/>
      <c r="AM116" s="7"/>
      <c r="AN116" s="7"/>
      <c r="AO116" s="7"/>
      <c r="AP116" s="7"/>
      <c r="AQ116" s="7"/>
      <c r="AR116" s="7"/>
      <c r="AS116" s="7"/>
      <c r="AT116" s="7"/>
      <c r="AU116" s="7"/>
      <c r="AV116" s="7"/>
      <c r="AW116" s="7"/>
      <c r="AX116" s="7"/>
      <c r="AY116" s="7"/>
      <c r="AZ116" s="143"/>
      <c r="BA116" s="11"/>
      <c r="BB116" s="11"/>
      <c r="BC116" s="11"/>
      <c r="BD116" s="11"/>
      <c r="BE116" s="11"/>
      <c r="BF116" s="11"/>
      <c r="BG116" s="11"/>
      <c r="BH116" s="11"/>
      <c r="BI116" s="11"/>
      <c r="BJ116" s="11"/>
    </row>
    <row r="117" spans="1:62" ht="93" customHeight="1" x14ac:dyDescent="0.3">
      <c r="A117" s="1"/>
      <c r="B117" s="1"/>
      <c r="C117" s="1"/>
      <c r="D117" s="1"/>
      <c r="E117" s="1"/>
      <c r="F117" s="153"/>
      <c r="G117" s="1"/>
      <c r="H117" s="1"/>
      <c r="I117" s="1"/>
      <c r="J117" s="1"/>
      <c r="K117" s="1"/>
      <c r="L117" s="1"/>
      <c r="M117" s="1"/>
      <c r="N117" s="1"/>
      <c r="O117" s="5"/>
      <c r="P117" s="5"/>
      <c r="Q117" s="5"/>
      <c r="R117" s="5"/>
      <c r="S117" s="5"/>
      <c r="T117" s="5"/>
      <c r="U117" s="141"/>
      <c r="V117" s="142"/>
      <c r="W117" s="142"/>
      <c r="X117" s="142"/>
      <c r="Y117" s="142"/>
      <c r="Z117" s="142"/>
      <c r="AA117" s="142"/>
      <c r="AB117" s="142"/>
      <c r="AC117" s="142"/>
      <c r="AD117" s="142"/>
      <c r="AE117" s="142"/>
      <c r="AF117" s="142"/>
      <c r="AG117" s="142"/>
      <c r="AH117" s="142"/>
      <c r="AI117" s="142"/>
      <c r="AJ117" s="142"/>
      <c r="AK117" s="142"/>
      <c r="AL117" s="7"/>
      <c r="AM117" s="7"/>
      <c r="AN117" s="7"/>
      <c r="AO117" s="7"/>
      <c r="AP117" s="7"/>
      <c r="AQ117" s="7"/>
      <c r="AR117" s="7"/>
      <c r="AS117" s="7"/>
      <c r="AT117" s="7"/>
      <c r="AU117" s="7"/>
      <c r="AV117" s="7"/>
      <c r="AW117" s="7"/>
      <c r="AX117" s="7"/>
      <c r="AY117" s="7"/>
      <c r="AZ117" s="143"/>
      <c r="BA117" s="11"/>
      <c r="BB117" s="11"/>
      <c r="BC117" s="11"/>
      <c r="BD117" s="11"/>
      <c r="BE117" s="11"/>
      <c r="BF117" s="11"/>
      <c r="BG117" s="11"/>
      <c r="BH117" s="11"/>
      <c r="BI117" s="11"/>
      <c r="BJ117" s="11"/>
    </row>
    <row r="118" spans="1:62" ht="93" customHeight="1" x14ac:dyDescent="0.3">
      <c r="A118" s="1"/>
      <c r="B118" s="1"/>
      <c r="C118" s="1"/>
      <c r="D118" s="1"/>
      <c r="E118" s="1"/>
      <c r="F118" s="153"/>
      <c r="G118" s="1"/>
      <c r="H118" s="1"/>
      <c r="I118" s="1"/>
      <c r="J118" s="1"/>
      <c r="K118" s="1"/>
      <c r="L118" s="1"/>
      <c r="M118" s="1"/>
      <c r="N118" s="1"/>
      <c r="O118" s="5"/>
      <c r="P118" s="5"/>
      <c r="Q118" s="5"/>
      <c r="R118" s="5"/>
      <c r="S118" s="5"/>
      <c r="T118" s="5"/>
      <c r="U118" s="141"/>
      <c r="V118" s="142"/>
      <c r="W118" s="142"/>
      <c r="X118" s="142"/>
      <c r="Y118" s="142"/>
      <c r="Z118" s="142"/>
      <c r="AA118" s="142"/>
      <c r="AB118" s="142"/>
      <c r="AC118" s="142"/>
      <c r="AD118" s="142"/>
      <c r="AE118" s="142"/>
      <c r="AF118" s="142"/>
      <c r="AG118" s="142"/>
      <c r="AH118" s="142"/>
      <c r="AI118" s="142"/>
      <c r="AJ118" s="142"/>
      <c r="AK118" s="142"/>
      <c r="AL118" s="7"/>
      <c r="AM118" s="7"/>
      <c r="AN118" s="7"/>
      <c r="AO118" s="7"/>
      <c r="AP118" s="7"/>
      <c r="AQ118" s="7"/>
      <c r="AR118" s="7"/>
      <c r="AS118" s="7"/>
      <c r="AT118" s="7"/>
      <c r="AU118" s="7"/>
      <c r="AV118" s="7"/>
      <c r="AW118" s="7"/>
      <c r="AX118" s="7"/>
      <c r="AY118" s="7"/>
      <c r="AZ118" s="143"/>
      <c r="BA118" s="11"/>
      <c r="BB118" s="11"/>
      <c r="BC118" s="11"/>
      <c r="BD118" s="11"/>
      <c r="BE118" s="11"/>
      <c r="BF118" s="11"/>
      <c r="BG118" s="11"/>
      <c r="BH118" s="11"/>
      <c r="BI118" s="11"/>
      <c r="BJ118" s="11"/>
    </row>
    <row r="119" spans="1:62" ht="93" customHeight="1" x14ac:dyDescent="0.3">
      <c r="A119" s="1"/>
      <c r="B119" s="1"/>
      <c r="C119" s="1"/>
      <c r="D119" s="1"/>
      <c r="E119" s="1"/>
      <c r="F119" s="153"/>
      <c r="G119" s="1"/>
      <c r="H119" s="1"/>
      <c r="I119" s="1"/>
      <c r="J119" s="1"/>
      <c r="K119" s="1"/>
      <c r="L119" s="1"/>
      <c r="M119" s="1"/>
      <c r="N119" s="1"/>
      <c r="O119" s="5"/>
      <c r="P119" s="5"/>
      <c r="Q119" s="5"/>
      <c r="R119" s="5"/>
      <c r="S119" s="5"/>
      <c r="T119" s="5"/>
      <c r="U119" s="141"/>
      <c r="V119" s="142"/>
      <c r="W119" s="142"/>
      <c r="X119" s="142"/>
      <c r="Y119" s="142"/>
      <c r="Z119" s="142"/>
      <c r="AA119" s="142"/>
      <c r="AB119" s="142"/>
      <c r="AC119" s="142"/>
      <c r="AD119" s="142"/>
      <c r="AE119" s="142"/>
      <c r="AF119" s="142"/>
      <c r="AG119" s="142"/>
      <c r="AH119" s="142"/>
      <c r="AI119" s="142"/>
      <c r="AJ119" s="142"/>
      <c r="AK119" s="142"/>
      <c r="AL119" s="7"/>
      <c r="AM119" s="7"/>
      <c r="AN119" s="7"/>
      <c r="AO119" s="7"/>
      <c r="AP119" s="7"/>
      <c r="AQ119" s="7"/>
      <c r="AR119" s="7"/>
      <c r="AS119" s="7"/>
      <c r="AT119" s="7"/>
      <c r="AU119" s="7"/>
      <c r="AV119" s="7"/>
      <c r="AW119" s="7"/>
      <c r="AX119" s="7"/>
      <c r="AY119" s="7"/>
      <c r="AZ119" s="143"/>
      <c r="BA119" s="11"/>
      <c r="BB119" s="11"/>
      <c r="BC119" s="11"/>
      <c r="BD119" s="11"/>
      <c r="BE119" s="11"/>
      <c r="BF119" s="11"/>
      <c r="BG119" s="11"/>
      <c r="BH119" s="11"/>
      <c r="BI119" s="11"/>
      <c r="BJ119" s="11"/>
    </row>
    <row r="120" spans="1:62" ht="22.5" customHeight="1" x14ac:dyDescent="0.3">
      <c r="A120" s="1"/>
      <c r="B120" s="1"/>
      <c r="C120" s="1"/>
      <c r="D120" s="1"/>
      <c r="E120" s="1"/>
      <c r="F120" s="153" t="s">
        <v>511</v>
      </c>
      <c r="G120" s="1"/>
      <c r="H120" s="1"/>
      <c r="I120" s="1"/>
      <c r="J120" s="1"/>
      <c r="K120" s="1"/>
      <c r="L120" s="1"/>
      <c r="M120" s="1"/>
      <c r="N120" s="1"/>
      <c r="O120" s="5"/>
      <c r="P120" s="5"/>
      <c r="Q120" s="5"/>
      <c r="R120" s="5"/>
      <c r="S120" s="5"/>
      <c r="T120" s="5"/>
      <c r="U120" s="141"/>
      <c r="V120" s="142"/>
      <c r="W120" s="142"/>
      <c r="X120" s="142"/>
      <c r="Y120" s="142"/>
      <c r="Z120" s="142"/>
      <c r="AA120" s="142"/>
      <c r="AB120" s="142"/>
      <c r="AC120" s="142"/>
      <c r="AD120" s="142"/>
      <c r="AE120" s="142"/>
      <c r="AF120" s="142"/>
      <c r="AG120" s="142"/>
      <c r="AH120" s="142"/>
      <c r="AI120" s="142"/>
      <c r="AJ120" s="142"/>
      <c r="AK120" s="142"/>
      <c r="AL120" s="7"/>
      <c r="AM120" s="7"/>
      <c r="AN120" s="7"/>
      <c r="AO120" s="7"/>
      <c r="AP120" s="7"/>
      <c r="AQ120" s="7"/>
      <c r="AR120" s="7"/>
      <c r="AS120" s="7"/>
      <c r="AT120" s="7"/>
      <c r="AU120" s="7"/>
      <c r="AV120" s="7"/>
      <c r="AW120" s="7"/>
      <c r="AX120" s="7"/>
      <c r="AY120" s="7"/>
      <c r="AZ120" s="143"/>
      <c r="BA120" s="11"/>
      <c r="BB120" s="11"/>
      <c r="BC120" s="11"/>
      <c r="BD120" s="11"/>
      <c r="BE120" s="11"/>
      <c r="BF120" s="11"/>
      <c r="BG120" s="11"/>
      <c r="BH120" s="11"/>
      <c r="BI120" s="11"/>
      <c r="BJ120" s="11"/>
    </row>
    <row r="121" spans="1:62" ht="22.5" customHeight="1" x14ac:dyDescent="0.3">
      <c r="A121" s="1"/>
      <c r="B121" s="1"/>
      <c r="C121" s="1"/>
      <c r="D121" s="1"/>
      <c r="E121" s="1"/>
      <c r="F121" s="153" t="s">
        <v>513</v>
      </c>
      <c r="G121" s="1"/>
      <c r="H121" s="1"/>
      <c r="I121" s="1"/>
      <c r="J121" s="1"/>
      <c r="K121" s="1"/>
      <c r="L121" s="1"/>
      <c r="M121" s="1"/>
      <c r="N121" s="1"/>
      <c r="O121" s="5"/>
      <c r="P121" s="5"/>
      <c r="Q121" s="5"/>
      <c r="R121" s="5"/>
      <c r="S121" s="5"/>
      <c r="T121" s="5"/>
      <c r="U121" s="141"/>
      <c r="V121" s="142"/>
      <c r="W121" s="142"/>
      <c r="X121" s="142"/>
      <c r="Y121" s="142"/>
      <c r="Z121" s="142"/>
      <c r="AA121" s="142"/>
      <c r="AB121" s="142"/>
      <c r="AC121" s="142"/>
      <c r="AD121" s="142"/>
      <c r="AE121" s="142"/>
      <c r="AF121" s="142"/>
      <c r="AG121" s="142"/>
      <c r="AH121" s="142"/>
      <c r="AI121" s="142"/>
      <c r="AJ121" s="142"/>
      <c r="AK121" s="142"/>
      <c r="AL121" s="7"/>
      <c r="AM121" s="7"/>
      <c r="AN121" s="7"/>
      <c r="AO121" s="7"/>
      <c r="AP121" s="7"/>
      <c r="AQ121" s="7"/>
      <c r="AR121" s="7"/>
      <c r="AS121" s="7"/>
      <c r="AT121" s="7"/>
      <c r="AU121" s="7"/>
      <c r="AV121" s="7"/>
      <c r="AW121" s="7"/>
      <c r="AX121" s="7"/>
      <c r="AY121" s="7"/>
      <c r="AZ121" s="143"/>
      <c r="BA121" s="11"/>
      <c r="BB121" s="11"/>
      <c r="BC121" s="11"/>
      <c r="BD121" s="11"/>
      <c r="BE121" s="11"/>
      <c r="BF121" s="11"/>
      <c r="BG121" s="11"/>
      <c r="BH121" s="11"/>
      <c r="BI121" s="11"/>
      <c r="BJ121" s="11"/>
    </row>
    <row r="122" spans="1:62" ht="22.5" customHeight="1" x14ac:dyDescent="0.3">
      <c r="A122" s="1"/>
      <c r="B122" s="1"/>
      <c r="C122" s="1"/>
      <c r="D122" s="1"/>
      <c r="E122" s="1"/>
      <c r="F122" s="153" t="s">
        <v>516</v>
      </c>
      <c r="G122" s="1"/>
      <c r="H122" s="1"/>
      <c r="I122" s="1"/>
      <c r="J122" s="1"/>
      <c r="K122" s="1"/>
      <c r="L122" s="1"/>
      <c r="M122" s="1"/>
      <c r="N122" s="1"/>
      <c r="O122" s="5"/>
      <c r="P122" s="5"/>
      <c r="Q122" s="5"/>
      <c r="R122" s="5"/>
      <c r="S122" s="5"/>
      <c r="T122" s="5"/>
      <c r="U122" s="141"/>
      <c r="V122" s="142"/>
      <c r="W122" s="142"/>
      <c r="X122" s="142"/>
      <c r="Y122" s="142"/>
      <c r="Z122" s="142"/>
      <c r="AA122" s="142"/>
      <c r="AB122" s="142"/>
      <c r="AC122" s="142"/>
      <c r="AD122" s="142"/>
      <c r="AE122" s="142"/>
      <c r="AF122" s="142"/>
      <c r="AG122" s="142"/>
      <c r="AH122" s="142"/>
      <c r="AI122" s="142"/>
      <c r="AJ122" s="142"/>
      <c r="AK122" s="142"/>
      <c r="AL122" s="7"/>
      <c r="AM122" s="7"/>
      <c r="AN122" s="7"/>
      <c r="AO122" s="7"/>
      <c r="AP122" s="7"/>
      <c r="AQ122" s="7"/>
      <c r="AR122" s="7"/>
      <c r="AS122" s="7"/>
      <c r="AT122" s="7"/>
      <c r="AU122" s="7"/>
      <c r="AV122" s="7"/>
      <c r="AW122" s="7"/>
      <c r="AX122" s="7"/>
      <c r="AY122" s="7"/>
      <c r="AZ122" s="143"/>
      <c r="BA122" s="11"/>
      <c r="BB122" s="11"/>
      <c r="BC122" s="11"/>
      <c r="BD122" s="11"/>
      <c r="BE122" s="11"/>
      <c r="BF122" s="11"/>
      <c r="BG122" s="11"/>
      <c r="BH122" s="11"/>
      <c r="BI122" s="11"/>
      <c r="BJ122" s="11"/>
    </row>
    <row r="123" spans="1:62" ht="93" customHeight="1" x14ac:dyDescent="0.3">
      <c r="A123" s="1"/>
      <c r="B123" s="1"/>
      <c r="C123" s="1"/>
      <c r="D123" s="1"/>
      <c r="E123" s="1"/>
      <c r="F123" s="153"/>
      <c r="G123" s="1"/>
      <c r="H123" s="1"/>
      <c r="I123" s="1"/>
      <c r="J123" s="1"/>
      <c r="K123" s="1"/>
      <c r="L123" s="1"/>
      <c r="M123" s="1"/>
      <c r="N123" s="1"/>
      <c r="O123" s="5"/>
      <c r="P123" s="5"/>
      <c r="Q123" s="5"/>
      <c r="R123" s="5"/>
      <c r="S123" s="5"/>
      <c r="T123" s="5"/>
      <c r="U123" s="141"/>
      <c r="V123" s="142"/>
      <c r="W123" s="142"/>
      <c r="X123" s="142"/>
      <c r="Y123" s="142"/>
      <c r="Z123" s="142"/>
      <c r="AA123" s="142"/>
      <c r="AB123" s="142"/>
      <c r="AC123" s="142"/>
      <c r="AD123" s="142"/>
      <c r="AE123" s="142"/>
      <c r="AF123" s="142"/>
      <c r="AG123" s="142"/>
      <c r="AH123" s="142"/>
      <c r="AI123" s="142"/>
      <c r="AJ123" s="142"/>
      <c r="AK123" s="142"/>
      <c r="AL123" s="7"/>
      <c r="AM123" s="7"/>
      <c r="AN123" s="7"/>
      <c r="AO123" s="7"/>
      <c r="AP123" s="7"/>
      <c r="AQ123" s="7"/>
      <c r="AR123" s="7"/>
      <c r="AS123" s="7"/>
      <c r="AT123" s="7"/>
      <c r="AU123" s="7"/>
      <c r="AV123" s="7"/>
      <c r="AW123" s="7"/>
      <c r="AX123" s="7"/>
      <c r="AY123" s="7"/>
      <c r="AZ123" s="143"/>
      <c r="BA123" s="11"/>
      <c r="BB123" s="11"/>
      <c r="BC123" s="11"/>
      <c r="BD123" s="11"/>
      <c r="BE123" s="11"/>
      <c r="BF123" s="11"/>
      <c r="BG123" s="11"/>
      <c r="BH123" s="11"/>
      <c r="BI123" s="11"/>
      <c r="BJ123" s="11"/>
    </row>
    <row r="124" spans="1:62" ht="63.75" customHeight="1" x14ac:dyDescent="0.3">
      <c r="A124" s="1"/>
      <c r="B124" s="1"/>
      <c r="C124" s="1"/>
      <c r="D124" s="1"/>
      <c r="E124" s="1"/>
      <c r="F124" s="153" t="s">
        <v>521</v>
      </c>
      <c r="G124" s="1"/>
      <c r="H124" s="1"/>
      <c r="I124" s="1"/>
      <c r="J124" s="1"/>
      <c r="K124" s="1"/>
      <c r="L124" s="1"/>
      <c r="M124" s="1"/>
      <c r="N124" s="1"/>
      <c r="O124" s="5"/>
      <c r="P124" s="5"/>
      <c r="Q124" s="5"/>
      <c r="R124" s="5"/>
      <c r="S124" s="5"/>
      <c r="T124" s="5"/>
      <c r="U124" s="141"/>
      <c r="V124" s="142"/>
      <c r="W124" s="142"/>
      <c r="X124" s="142"/>
      <c r="Y124" s="142"/>
      <c r="Z124" s="142"/>
      <c r="AA124" s="142"/>
      <c r="AB124" s="142"/>
      <c r="AC124" s="142"/>
      <c r="AD124" s="142"/>
      <c r="AE124" s="142"/>
      <c r="AF124" s="142"/>
      <c r="AG124" s="142"/>
      <c r="AH124" s="142"/>
      <c r="AI124" s="142"/>
      <c r="AJ124" s="142"/>
      <c r="AK124" s="142"/>
      <c r="AL124" s="7"/>
      <c r="AM124" s="7"/>
      <c r="AN124" s="7"/>
      <c r="AO124" s="7"/>
      <c r="AP124" s="7"/>
      <c r="AQ124" s="7"/>
      <c r="AR124" s="7"/>
      <c r="AS124" s="7"/>
      <c r="AT124" s="7"/>
      <c r="AU124" s="7"/>
      <c r="AV124" s="7"/>
      <c r="AW124" s="7"/>
      <c r="AX124" s="7"/>
      <c r="AY124" s="7"/>
      <c r="AZ124" s="143"/>
      <c r="BA124" s="11"/>
      <c r="BB124" s="11"/>
      <c r="BC124" s="11"/>
      <c r="BD124" s="11"/>
      <c r="BE124" s="11"/>
      <c r="BF124" s="11"/>
      <c r="BG124" s="11"/>
      <c r="BH124" s="11"/>
      <c r="BI124" s="11"/>
      <c r="BJ124" s="11"/>
    </row>
    <row r="125" spans="1:62" ht="63.75" customHeight="1" x14ac:dyDescent="0.3">
      <c r="A125" s="1"/>
      <c r="B125" s="1"/>
      <c r="C125" s="1"/>
      <c r="D125" s="1"/>
      <c r="E125" s="1"/>
      <c r="F125" s="153" t="s">
        <v>522</v>
      </c>
      <c r="G125" s="1"/>
      <c r="H125" s="1"/>
      <c r="I125" s="1"/>
      <c r="J125" s="1"/>
      <c r="K125" s="1"/>
      <c r="L125" s="1"/>
      <c r="M125" s="1"/>
      <c r="N125" s="1"/>
      <c r="O125" s="5"/>
      <c r="P125" s="5"/>
      <c r="Q125" s="5"/>
      <c r="R125" s="5"/>
      <c r="S125" s="5"/>
      <c r="T125" s="5"/>
      <c r="U125" s="141"/>
      <c r="V125" s="142"/>
      <c r="W125" s="142"/>
      <c r="X125" s="142"/>
      <c r="Y125" s="142"/>
      <c r="Z125" s="142"/>
      <c r="AA125" s="142"/>
      <c r="AB125" s="142"/>
      <c r="AC125" s="142"/>
      <c r="AD125" s="142"/>
      <c r="AE125" s="142"/>
      <c r="AF125" s="142"/>
      <c r="AG125" s="142"/>
      <c r="AH125" s="142"/>
      <c r="AI125" s="142"/>
      <c r="AJ125" s="142"/>
      <c r="AK125" s="142"/>
      <c r="AL125" s="7"/>
      <c r="AM125" s="7"/>
      <c r="AN125" s="7"/>
      <c r="AO125" s="7"/>
      <c r="AP125" s="7"/>
      <c r="AQ125" s="7"/>
      <c r="AR125" s="7"/>
      <c r="AS125" s="7"/>
      <c r="AT125" s="7"/>
      <c r="AU125" s="7"/>
      <c r="AV125" s="7"/>
      <c r="AW125" s="7"/>
      <c r="AX125" s="7"/>
      <c r="AY125" s="7"/>
      <c r="AZ125" s="143"/>
      <c r="BA125" s="11"/>
      <c r="BB125" s="11"/>
      <c r="BC125" s="11"/>
      <c r="BD125" s="11"/>
      <c r="BE125" s="11"/>
      <c r="BF125" s="11"/>
      <c r="BG125" s="11"/>
      <c r="BH125" s="11"/>
      <c r="BI125" s="11"/>
      <c r="BJ125" s="11"/>
    </row>
    <row r="126" spans="1:62" ht="63.75" customHeight="1" x14ac:dyDescent="0.3">
      <c r="A126" s="1"/>
      <c r="B126" s="1"/>
      <c r="C126" s="1"/>
      <c r="D126" s="1"/>
      <c r="E126" s="1"/>
      <c r="F126" s="153" t="s">
        <v>524</v>
      </c>
      <c r="G126" s="1"/>
      <c r="H126" s="1"/>
      <c r="I126" s="1"/>
      <c r="J126" s="1"/>
      <c r="K126" s="1"/>
      <c r="L126" s="1"/>
      <c r="M126" s="1"/>
      <c r="N126" s="1"/>
      <c r="O126" s="5"/>
      <c r="P126" s="5"/>
      <c r="Q126" s="5"/>
      <c r="R126" s="5"/>
      <c r="S126" s="5"/>
      <c r="T126" s="5"/>
      <c r="U126" s="141"/>
      <c r="V126" s="142"/>
      <c r="W126" s="142"/>
      <c r="X126" s="142"/>
      <c r="Y126" s="142"/>
      <c r="Z126" s="142"/>
      <c r="AA126" s="142"/>
      <c r="AB126" s="142"/>
      <c r="AC126" s="142"/>
      <c r="AD126" s="142"/>
      <c r="AE126" s="142"/>
      <c r="AF126" s="142"/>
      <c r="AG126" s="142"/>
      <c r="AH126" s="142"/>
      <c r="AI126" s="142"/>
      <c r="AJ126" s="142"/>
      <c r="AK126" s="142"/>
      <c r="AL126" s="7"/>
      <c r="AM126" s="7"/>
      <c r="AN126" s="7"/>
      <c r="AO126" s="7"/>
      <c r="AP126" s="7"/>
      <c r="AQ126" s="7"/>
      <c r="AR126" s="7"/>
      <c r="AS126" s="7"/>
      <c r="AT126" s="7"/>
      <c r="AU126" s="7"/>
      <c r="AV126" s="7"/>
      <c r="AW126" s="7"/>
      <c r="AX126" s="7"/>
      <c r="AY126" s="7"/>
      <c r="AZ126" s="143"/>
      <c r="BA126" s="11"/>
      <c r="BB126" s="11"/>
      <c r="BC126" s="11"/>
      <c r="BD126" s="11"/>
      <c r="BE126" s="11"/>
      <c r="BF126" s="11"/>
      <c r="BG126" s="11"/>
      <c r="BH126" s="11"/>
      <c r="BI126" s="11"/>
      <c r="BJ126" s="11"/>
    </row>
    <row r="127" spans="1:62" ht="63.75" customHeight="1" x14ac:dyDescent="0.3">
      <c r="A127" s="1"/>
      <c r="B127" s="1"/>
      <c r="C127" s="1"/>
      <c r="D127" s="1"/>
      <c r="E127" s="1"/>
      <c r="F127" s="153" t="s">
        <v>91</v>
      </c>
      <c r="G127" s="1"/>
      <c r="H127" s="1"/>
      <c r="I127" s="1"/>
      <c r="J127" s="1"/>
      <c r="K127" s="1"/>
      <c r="L127" s="1"/>
      <c r="M127" s="1"/>
      <c r="N127" s="1"/>
      <c r="O127" s="5"/>
      <c r="P127" s="5"/>
      <c r="Q127" s="5"/>
      <c r="R127" s="5"/>
      <c r="S127" s="5"/>
      <c r="T127" s="5"/>
      <c r="U127" s="141"/>
      <c r="V127" s="142"/>
      <c r="W127" s="142"/>
      <c r="X127" s="142"/>
      <c r="Y127" s="142"/>
      <c r="Z127" s="142"/>
      <c r="AA127" s="142"/>
      <c r="AB127" s="142"/>
      <c r="AC127" s="142"/>
      <c r="AD127" s="142"/>
      <c r="AE127" s="142"/>
      <c r="AF127" s="142"/>
      <c r="AG127" s="142"/>
      <c r="AH127" s="142"/>
      <c r="AI127" s="142"/>
      <c r="AJ127" s="142"/>
      <c r="AK127" s="142"/>
      <c r="AL127" s="7"/>
      <c r="AM127" s="7"/>
      <c r="AN127" s="7"/>
      <c r="AO127" s="7"/>
      <c r="AP127" s="7"/>
      <c r="AQ127" s="7"/>
      <c r="AR127" s="7"/>
      <c r="AS127" s="7"/>
      <c r="AT127" s="7"/>
      <c r="AU127" s="7"/>
      <c r="AV127" s="7"/>
      <c r="AW127" s="7"/>
      <c r="AX127" s="7"/>
      <c r="AY127" s="7"/>
      <c r="AZ127" s="143"/>
      <c r="BA127" s="11"/>
      <c r="BB127" s="11"/>
      <c r="BC127" s="11"/>
      <c r="BD127" s="11"/>
      <c r="BE127" s="11"/>
      <c r="BF127" s="11"/>
      <c r="BG127" s="11"/>
      <c r="BH127" s="11"/>
      <c r="BI127" s="11"/>
      <c r="BJ127" s="11"/>
    </row>
    <row r="128" spans="1:62" ht="63.75" customHeight="1" x14ac:dyDescent="0.3">
      <c r="A128" s="1"/>
      <c r="B128" s="1"/>
      <c r="C128" s="1"/>
      <c r="D128" s="1"/>
      <c r="E128" s="1"/>
      <c r="F128" s="153" t="s">
        <v>525</v>
      </c>
      <c r="G128" s="1"/>
      <c r="H128" s="1"/>
      <c r="I128" s="1"/>
      <c r="J128" s="1"/>
      <c r="K128" s="1"/>
      <c r="L128" s="1"/>
      <c r="M128" s="1"/>
      <c r="N128" s="1"/>
      <c r="O128" s="5"/>
      <c r="P128" s="5"/>
      <c r="Q128" s="5"/>
      <c r="R128" s="5"/>
      <c r="S128" s="5"/>
      <c r="T128" s="5"/>
      <c r="U128" s="141"/>
      <c r="V128" s="142"/>
      <c r="W128" s="142"/>
      <c r="X128" s="142"/>
      <c r="Y128" s="142"/>
      <c r="Z128" s="142"/>
      <c r="AA128" s="142"/>
      <c r="AB128" s="142"/>
      <c r="AC128" s="142"/>
      <c r="AD128" s="142"/>
      <c r="AE128" s="142"/>
      <c r="AF128" s="142"/>
      <c r="AG128" s="142"/>
      <c r="AH128" s="142"/>
      <c r="AI128" s="142"/>
      <c r="AJ128" s="142"/>
      <c r="AK128" s="142"/>
      <c r="AL128" s="7"/>
      <c r="AM128" s="7"/>
      <c r="AN128" s="7"/>
      <c r="AO128" s="7"/>
      <c r="AP128" s="7"/>
      <c r="AQ128" s="7"/>
      <c r="AR128" s="7"/>
      <c r="AS128" s="7"/>
      <c r="AT128" s="7"/>
      <c r="AU128" s="7"/>
      <c r="AV128" s="7"/>
      <c r="AW128" s="7"/>
      <c r="AX128" s="7"/>
      <c r="AY128" s="7"/>
      <c r="AZ128" s="143"/>
      <c r="BA128" s="11"/>
      <c r="BB128" s="11"/>
      <c r="BC128" s="11"/>
      <c r="BD128" s="11"/>
      <c r="BE128" s="11"/>
      <c r="BF128" s="11"/>
      <c r="BG128" s="11"/>
      <c r="BH128" s="11"/>
      <c r="BI128" s="11"/>
      <c r="BJ128" s="11"/>
    </row>
    <row r="129" spans="1:62" ht="63.75" customHeight="1" x14ac:dyDescent="0.3">
      <c r="A129" s="1"/>
      <c r="B129" s="1"/>
      <c r="C129" s="1"/>
      <c r="D129" s="1"/>
      <c r="E129" s="1"/>
      <c r="F129" s="153" t="s">
        <v>526</v>
      </c>
      <c r="G129" s="1"/>
      <c r="H129" s="1"/>
      <c r="I129" s="1"/>
      <c r="J129" s="1"/>
      <c r="K129" s="1"/>
      <c r="L129" s="1"/>
      <c r="M129" s="1"/>
      <c r="N129" s="1"/>
      <c r="O129" s="5"/>
      <c r="P129" s="5"/>
      <c r="Q129" s="5"/>
      <c r="R129" s="5"/>
      <c r="S129" s="5"/>
      <c r="T129" s="5"/>
      <c r="U129" s="141"/>
      <c r="V129" s="142"/>
      <c r="W129" s="142"/>
      <c r="X129" s="142"/>
      <c r="Y129" s="142"/>
      <c r="Z129" s="142"/>
      <c r="AA129" s="142"/>
      <c r="AB129" s="142"/>
      <c r="AC129" s="142"/>
      <c r="AD129" s="142"/>
      <c r="AE129" s="142"/>
      <c r="AF129" s="142"/>
      <c r="AG129" s="142"/>
      <c r="AH129" s="142"/>
      <c r="AI129" s="142"/>
      <c r="AJ129" s="142"/>
      <c r="AK129" s="142"/>
      <c r="AL129" s="7"/>
      <c r="AM129" s="7"/>
      <c r="AN129" s="7"/>
      <c r="AO129" s="7"/>
      <c r="AP129" s="7"/>
      <c r="AQ129" s="7"/>
      <c r="AR129" s="7"/>
      <c r="AS129" s="7"/>
      <c r="AT129" s="7"/>
      <c r="AU129" s="7"/>
      <c r="AV129" s="7"/>
      <c r="AW129" s="7"/>
      <c r="AX129" s="7"/>
      <c r="AY129" s="7"/>
      <c r="AZ129" s="143"/>
      <c r="BA129" s="11"/>
      <c r="BB129" s="11"/>
      <c r="BC129" s="11"/>
      <c r="BD129" s="11"/>
      <c r="BE129" s="11"/>
      <c r="BF129" s="11"/>
      <c r="BG129" s="11"/>
      <c r="BH129" s="11"/>
      <c r="BI129" s="11"/>
      <c r="BJ129" s="11"/>
    </row>
    <row r="130" spans="1:62" ht="38.25" customHeight="1" x14ac:dyDescent="0.3">
      <c r="A130" s="1"/>
      <c r="B130" s="1"/>
      <c r="C130" s="1"/>
      <c r="D130" s="1"/>
      <c r="E130" s="1"/>
      <c r="F130" s="153" t="s">
        <v>527</v>
      </c>
      <c r="G130" s="1"/>
      <c r="H130" s="1"/>
      <c r="I130" s="1"/>
      <c r="J130" s="1"/>
      <c r="K130" s="1"/>
      <c r="L130" s="1"/>
      <c r="M130" s="1"/>
      <c r="N130" s="1"/>
      <c r="O130" s="5"/>
      <c r="P130" s="5"/>
      <c r="Q130" s="5"/>
      <c r="R130" s="5"/>
      <c r="S130" s="5"/>
      <c r="T130" s="5"/>
      <c r="U130" s="141"/>
      <c r="V130" s="142"/>
      <c r="W130" s="142"/>
      <c r="X130" s="142"/>
      <c r="Y130" s="142"/>
      <c r="Z130" s="142"/>
      <c r="AA130" s="142"/>
      <c r="AB130" s="142"/>
      <c r="AC130" s="142"/>
      <c r="AD130" s="142"/>
      <c r="AE130" s="142"/>
      <c r="AF130" s="142"/>
      <c r="AG130" s="142"/>
      <c r="AH130" s="142"/>
      <c r="AI130" s="142"/>
      <c r="AJ130" s="142"/>
      <c r="AK130" s="142"/>
      <c r="AL130" s="7"/>
      <c r="AM130" s="7"/>
      <c r="AN130" s="7"/>
      <c r="AO130" s="7"/>
      <c r="AP130" s="7"/>
      <c r="AQ130" s="7"/>
      <c r="AR130" s="7"/>
      <c r="AS130" s="7"/>
      <c r="AT130" s="7"/>
      <c r="AU130" s="7"/>
      <c r="AV130" s="7"/>
      <c r="AW130" s="7"/>
      <c r="AX130" s="7"/>
      <c r="AY130" s="7"/>
      <c r="AZ130" s="143"/>
      <c r="BA130" s="11"/>
      <c r="BB130" s="11"/>
      <c r="BC130" s="11"/>
      <c r="BD130" s="11"/>
      <c r="BE130" s="11"/>
      <c r="BF130" s="11"/>
      <c r="BG130" s="11"/>
      <c r="BH130" s="11"/>
      <c r="BI130" s="11"/>
      <c r="BJ130" s="11"/>
    </row>
    <row r="131" spans="1:62" ht="38.25" customHeight="1" x14ac:dyDescent="0.3">
      <c r="A131" s="1"/>
      <c r="B131" s="1"/>
      <c r="C131" s="1"/>
      <c r="D131" s="1"/>
      <c r="E131" s="1"/>
      <c r="F131" s="153" t="s">
        <v>528</v>
      </c>
      <c r="G131" s="1"/>
      <c r="H131" s="1"/>
      <c r="I131" s="1"/>
      <c r="J131" s="1"/>
      <c r="K131" s="1"/>
      <c r="L131" s="1"/>
      <c r="M131" s="1"/>
      <c r="N131" s="1"/>
      <c r="O131" s="5"/>
      <c r="P131" s="5"/>
      <c r="Q131" s="5"/>
      <c r="R131" s="5"/>
      <c r="S131" s="5"/>
      <c r="T131" s="5"/>
      <c r="U131" s="141"/>
      <c r="V131" s="142"/>
      <c r="W131" s="142"/>
      <c r="X131" s="142"/>
      <c r="Y131" s="142"/>
      <c r="Z131" s="142"/>
      <c r="AA131" s="142"/>
      <c r="AB131" s="142"/>
      <c r="AC131" s="142"/>
      <c r="AD131" s="142"/>
      <c r="AE131" s="142"/>
      <c r="AF131" s="142"/>
      <c r="AG131" s="142"/>
      <c r="AH131" s="142"/>
      <c r="AI131" s="142"/>
      <c r="AJ131" s="142"/>
      <c r="AK131" s="142"/>
      <c r="AL131" s="7"/>
      <c r="AM131" s="7"/>
      <c r="AN131" s="7"/>
      <c r="AO131" s="7"/>
      <c r="AP131" s="7"/>
      <c r="AQ131" s="7"/>
      <c r="AR131" s="7"/>
      <c r="AS131" s="7"/>
      <c r="AT131" s="7"/>
      <c r="AU131" s="7"/>
      <c r="AV131" s="7"/>
      <c r="AW131" s="7"/>
      <c r="AX131" s="7"/>
      <c r="AY131" s="7"/>
      <c r="AZ131" s="143"/>
      <c r="BA131" s="11"/>
      <c r="BB131" s="11"/>
      <c r="BC131" s="11"/>
      <c r="BD131" s="11"/>
      <c r="BE131" s="11"/>
      <c r="BF131" s="11"/>
      <c r="BG131" s="11"/>
      <c r="BH131" s="11"/>
      <c r="BI131" s="11"/>
      <c r="BJ131" s="11"/>
    </row>
    <row r="132" spans="1:62" ht="38.25" customHeight="1" x14ac:dyDescent="0.3">
      <c r="A132" s="1"/>
      <c r="B132" s="1"/>
      <c r="C132" s="1"/>
      <c r="D132" s="1"/>
      <c r="E132" s="1"/>
      <c r="F132" s="153" t="s">
        <v>529</v>
      </c>
      <c r="G132" s="1"/>
      <c r="H132" s="1"/>
      <c r="I132" s="1"/>
      <c r="J132" s="1"/>
      <c r="K132" s="1"/>
      <c r="L132" s="1"/>
      <c r="M132" s="1"/>
      <c r="N132" s="1"/>
      <c r="O132" s="5"/>
      <c r="P132" s="5"/>
      <c r="Q132" s="5"/>
      <c r="R132" s="5"/>
      <c r="S132" s="5"/>
      <c r="T132" s="5"/>
      <c r="U132" s="141"/>
      <c r="V132" s="142"/>
      <c r="W132" s="142"/>
      <c r="X132" s="142"/>
      <c r="Y132" s="142"/>
      <c r="Z132" s="142"/>
      <c r="AA132" s="142"/>
      <c r="AB132" s="142"/>
      <c r="AC132" s="142"/>
      <c r="AD132" s="142"/>
      <c r="AE132" s="142"/>
      <c r="AF132" s="142"/>
      <c r="AG132" s="142"/>
      <c r="AH132" s="142"/>
      <c r="AI132" s="142"/>
      <c r="AJ132" s="142"/>
      <c r="AK132" s="142"/>
      <c r="AL132" s="7"/>
      <c r="AM132" s="7"/>
      <c r="AN132" s="7"/>
      <c r="AO132" s="7"/>
      <c r="AP132" s="7"/>
      <c r="AQ132" s="7"/>
      <c r="AR132" s="7"/>
      <c r="AS132" s="7"/>
      <c r="AT132" s="7"/>
      <c r="AU132" s="7"/>
      <c r="AV132" s="7"/>
      <c r="AW132" s="7"/>
      <c r="AX132" s="7"/>
      <c r="AY132" s="7"/>
      <c r="AZ132" s="143"/>
      <c r="BA132" s="11"/>
      <c r="BB132" s="11"/>
      <c r="BC132" s="11"/>
      <c r="BD132" s="11"/>
      <c r="BE132" s="11"/>
      <c r="BF132" s="11"/>
      <c r="BG132" s="11"/>
      <c r="BH132" s="11"/>
      <c r="BI132" s="11"/>
      <c r="BJ132" s="11"/>
    </row>
    <row r="133" spans="1:62" ht="38.25" customHeight="1" x14ac:dyDescent="0.3">
      <c r="A133" s="1"/>
      <c r="B133" s="1"/>
      <c r="C133" s="1"/>
      <c r="D133" s="1"/>
      <c r="E133" s="1"/>
      <c r="F133" s="153" t="s">
        <v>530</v>
      </c>
      <c r="G133" s="1"/>
      <c r="H133" s="1"/>
      <c r="I133" s="1"/>
      <c r="J133" s="1"/>
      <c r="K133" s="1"/>
      <c r="L133" s="1"/>
      <c r="M133" s="1"/>
      <c r="N133" s="1"/>
      <c r="O133" s="5"/>
      <c r="P133" s="5"/>
      <c r="Q133" s="5"/>
      <c r="R133" s="5"/>
      <c r="S133" s="5"/>
      <c r="T133" s="5"/>
      <c r="U133" s="141"/>
      <c r="V133" s="142"/>
      <c r="W133" s="142"/>
      <c r="X133" s="142"/>
      <c r="Y133" s="142"/>
      <c r="Z133" s="142"/>
      <c r="AA133" s="142"/>
      <c r="AB133" s="142"/>
      <c r="AC133" s="142"/>
      <c r="AD133" s="142"/>
      <c r="AE133" s="142"/>
      <c r="AF133" s="142"/>
      <c r="AG133" s="142"/>
      <c r="AH133" s="142"/>
      <c r="AI133" s="142"/>
      <c r="AJ133" s="142"/>
      <c r="AK133" s="142"/>
      <c r="AL133" s="7"/>
      <c r="AM133" s="7"/>
      <c r="AN133" s="7"/>
      <c r="AO133" s="7"/>
      <c r="AP133" s="7"/>
      <c r="AQ133" s="7"/>
      <c r="AR133" s="7"/>
      <c r="AS133" s="7"/>
      <c r="AT133" s="7"/>
      <c r="AU133" s="7"/>
      <c r="AV133" s="7"/>
      <c r="AW133" s="7"/>
      <c r="AX133" s="7"/>
      <c r="AY133" s="7"/>
      <c r="AZ133" s="143"/>
      <c r="BA133" s="11"/>
      <c r="BB133" s="11"/>
      <c r="BC133" s="11"/>
      <c r="BD133" s="11"/>
      <c r="BE133" s="11"/>
      <c r="BF133" s="11"/>
      <c r="BG133" s="11"/>
      <c r="BH133" s="11"/>
      <c r="BI133" s="11"/>
      <c r="BJ133" s="11"/>
    </row>
    <row r="134" spans="1:62" ht="38.25" customHeight="1" x14ac:dyDescent="0.3">
      <c r="A134" s="1"/>
      <c r="B134" s="1"/>
      <c r="C134" s="1"/>
      <c r="D134" s="1"/>
      <c r="E134" s="1"/>
      <c r="F134" s="153" t="s">
        <v>531</v>
      </c>
      <c r="G134" s="1"/>
      <c r="H134" s="1"/>
      <c r="I134" s="1"/>
      <c r="J134" s="1"/>
      <c r="K134" s="1"/>
      <c r="L134" s="1"/>
      <c r="M134" s="1"/>
      <c r="N134" s="1"/>
      <c r="O134" s="5"/>
      <c r="P134" s="5"/>
      <c r="Q134" s="5"/>
      <c r="R134" s="5"/>
      <c r="S134" s="5"/>
      <c r="T134" s="5"/>
      <c r="U134" s="141"/>
      <c r="V134" s="142"/>
      <c r="W134" s="142"/>
      <c r="X134" s="142"/>
      <c r="Y134" s="142"/>
      <c r="Z134" s="142"/>
      <c r="AA134" s="142"/>
      <c r="AB134" s="142"/>
      <c r="AC134" s="142"/>
      <c r="AD134" s="142"/>
      <c r="AE134" s="142"/>
      <c r="AF134" s="142"/>
      <c r="AG134" s="142"/>
      <c r="AH134" s="142"/>
      <c r="AI134" s="142"/>
      <c r="AJ134" s="142"/>
      <c r="AK134" s="142"/>
      <c r="AL134" s="7"/>
      <c r="AM134" s="7"/>
      <c r="AN134" s="7"/>
      <c r="AO134" s="7"/>
      <c r="AP134" s="7"/>
      <c r="AQ134" s="7"/>
      <c r="AR134" s="7"/>
      <c r="AS134" s="7"/>
      <c r="AT134" s="7"/>
      <c r="AU134" s="7"/>
      <c r="AV134" s="7"/>
      <c r="AW134" s="7"/>
      <c r="AX134" s="7"/>
      <c r="AY134" s="7"/>
      <c r="AZ134" s="143"/>
      <c r="BA134" s="11"/>
      <c r="BB134" s="11"/>
      <c r="BC134" s="11"/>
      <c r="BD134" s="11"/>
      <c r="BE134" s="11"/>
      <c r="BF134" s="11"/>
      <c r="BG134" s="11"/>
      <c r="BH134" s="11"/>
      <c r="BI134" s="11"/>
      <c r="BJ134" s="11"/>
    </row>
    <row r="135" spans="1:62" ht="38.25" customHeight="1" x14ac:dyDescent="0.3">
      <c r="A135" s="1"/>
      <c r="B135" s="1"/>
      <c r="C135" s="1"/>
      <c r="D135" s="1"/>
      <c r="E135" s="1"/>
      <c r="F135" s="153" t="s">
        <v>532</v>
      </c>
      <c r="G135" s="1"/>
      <c r="H135" s="1"/>
      <c r="I135" s="1"/>
      <c r="J135" s="1"/>
      <c r="K135" s="1"/>
      <c r="L135" s="1"/>
      <c r="M135" s="1"/>
      <c r="N135" s="1"/>
      <c r="O135" s="5"/>
      <c r="P135" s="5"/>
      <c r="Q135" s="5"/>
      <c r="R135" s="5"/>
      <c r="S135" s="5"/>
      <c r="T135" s="5"/>
      <c r="U135" s="141"/>
      <c r="V135" s="142"/>
      <c r="W135" s="142"/>
      <c r="X135" s="142"/>
      <c r="Y135" s="142"/>
      <c r="Z135" s="142"/>
      <c r="AA135" s="142"/>
      <c r="AB135" s="142"/>
      <c r="AC135" s="142"/>
      <c r="AD135" s="142"/>
      <c r="AE135" s="142"/>
      <c r="AF135" s="142"/>
      <c r="AG135" s="142"/>
      <c r="AH135" s="142"/>
      <c r="AI135" s="142"/>
      <c r="AJ135" s="142"/>
      <c r="AK135" s="142"/>
      <c r="AL135" s="7"/>
      <c r="AM135" s="7"/>
      <c r="AN135" s="7"/>
      <c r="AO135" s="7"/>
      <c r="AP135" s="7"/>
      <c r="AQ135" s="7"/>
      <c r="AR135" s="7"/>
      <c r="AS135" s="7"/>
      <c r="AT135" s="7"/>
      <c r="AU135" s="7"/>
      <c r="AV135" s="7"/>
      <c r="AW135" s="7"/>
      <c r="AX135" s="7"/>
      <c r="AY135" s="7"/>
      <c r="AZ135" s="143"/>
      <c r="BA135" s="11"/>
      <c r="BB135" s="11"/>
      <c r="BC135" s="11"/>
      <c r="BD135" s="11"/>
      <c r="BE135" s="11"/>
      <c r="BF135" s="11"/>
      <c r="BG135" s="11"/>
      <c r="BH135" s="11"/>
      <c r="BI135" s="11"/>
      <c r="BJ135" s="11"/>
    </row>
    <row r="136" spans="1:62" ht="38.25" customHeight="1" x14ac:dyDescent="0.3">
      <c r="A136" s="1"/>
      <c r="B136" s="1"/>
      <c r="C136" s="1"/>
      <c r="D136" s="1"/>
      <c r="E136" s="1"/>
      <c r="F136" s="153" t="s">
        <v>533</v>
      </c>
      <c r="G136" s="1"/>
      <c r="H136" s="1"/>
      <c r="I136" s="1"/>
      <c r="J136" s="1"/>
      <c r="K136" s="1"/>
      <c r="L136" s="1"/>
      <c r="M136" s="1"/>
      <c r="N136" s="1"/>
      <c r="O136" s="5"/>
      <c r="P136" s="5"/>
      <c r="Q136" s="5"/>
      <c r="R136" s="5"/>
      <c r="S136" s="5"/>
      <c r="T136" s="5"/>
      <c r="U136" s="141"/>
      <c r="V136" s="142"/>
      <c r="W136" s="142"/>
      <c r="X136" s="142"/>
      <c r="Y136" s="142"/>
      <c r="Z136" s="142"/>
      <c r="AA136" s="142"/>
      <c r="AB136" s="142"/>
      <c r="AC136" s="142"/>
      <c r="AD136" s="142"/>
      <c r="AE136" s="142"/>
      <c r="AF136" s="142"/>
      <c r="AG136" s="142"/>
      <c r="AH136" s="142"/>
      <c r="AI136" s="142"/>
      <c r="AJ136" s="142"/>
      <c r="AK136" s="142"/>
      <c r="AL136" s="7"/>
      <c r="AM136" s="7"/>
      <c r="AN136" s="7"/>
      <c r="AO136" s="7"/>
      <c r="AP136" s="7"/>
      <c r="AQ136" s="7"/>
      <c r="AR136" s="7"/>
      <c r="AS136" s="7"/>
      <c r="AT136" s="7"/>
      <c r="AU136" s="7"/>
      <c r="AV136" s="7"/>
      <c r="AW136" s="7"/>
      <c r="AX136" s="7"/>
      <c r="AY136" s="7"/>
      <c r="AZ136" s="143"/>
      <c r="BA136" s="11"/>
      <c r="BB136" s="11"/>
      <c r="BC136" s="11"/>
      <c r="BD136" s="11"/>
      <c r="BE136" s="11"/>
      <c r="BF136" s="11"/>
      <c r="BG136" s="11"/>
      <c r="BH136" s="11"/>
      <c r="BI136" s="11"/>
      <c r="BJ136" s="11"/>
    </row>
    <row r="137" spans="1:62" ht="38.25" customHeight="1" x14ac:dyDescent="0.3">
      <c r="A137" s="1"/>
      <c r="B137" s="1"/>
      <c r="C137" s="1"/>
      <c r="D137" s="1"/>
      <c r="E137" s="1"/>
      <c r="F137" s="153" t="s">
        <v>530</v>
      </c>
      <c r="G137" s="1"/>
      <c r="H137" s="1"/>
      <c r="I137" s="1"/>
      <c r="J137" s="1"/>
      <c r="K137" s="1"/>
      <c r="L137" s="1"/>
      <c r="M137" s="1"/>
      <c r="N137" s="1"/>
      <c r="O137" s="5"/>
      <c r="P137" s="5"/>
      <c r="Q137" s="5"/>
      <c r="R137" s="5"/>
      <c r="S137" s="5"/>
      <c r="T137" s="5"/>
      <c r="U137" s="141"/>
      <c r="V137" s="142"/>
      <c r="W137" s="142"/>
      <c r="X137" s="142"/>
      <c r="Y137" s="142"/>
      <c r="Z137" s="142"/>
      <c r="AA137" s="142"/>
      <c r="AB137" s="142"/>
      <c r="AC137" s="142"/>
      <c r="AD137" s="142"/>
      <c r="AE137" s="142"/>
      <c r="AF137" s="142"/>
      <c r="AG137" s="142"/>
      <c r="AH137" s="142"/>
      <c r="AI137" s="142"/>
      <c r="AJ137" s="142"/>
      <c r="AK137" s="142"/>
      <c r="AL137" s="7"/>
      <c r="AM137" s="7"/>
      <c r="AN137" s="7"/>
      <c r="AO137" s="7"/>
      <c r="AP137" s="7"/>
      <c r="AQ137" s="7"/>
      <c r="AR137" s="7"/>
      <c r="AS137" s="7"/>
      <c r="AT137" s="7"/>
      <c r="AU137" s="7"/>
      <c r="AV137" s="7"/>
      <c r="AW137" s="7"/>
      <c r="AX137" s="7"/>
      <c r="AY137" s="7"/>
      <c r="AZ137" s="143"/>
      <c r="BA137" s="11"/>
      <c r="BB137" s="11"/>
      <c r="BC137" s="11"/>
      <c r="BD137" s="11"/>
      <c r="BE137" s="11"/>
      <c r="BF137" s="11"/>
      <c r="BG137" s="11"/>
      <c r="BH137" s="11"/>
      <c r="BI137" s="11"/>
      <c r="BJ137" s="11"/>
    </row>
    <row r="138" spans="1:62" ht="54" customHeight="1" x14ac:dyDescent="0.3">
      <c r="A138" s="1"/>
      <c r="B138" s="1"/>
      <c r="C138" s="1"/>
      <c r="D138" s="1"/>
      <c r="E138" s="1"/>
      <c r="F138" s="153" t="s">
        <v>534</v>
      </c>
      <c r="G138" s="1"/>
      <c r="H138" s="1"/>
      <c r="I138" s="1"/>
      <c r="J138" s="1"/>
      <c r="K138" s="1"/>
      <c r="L138" s="1"/>
      <c r="M138" s="1"/>
      <c r="N138" s="1"/>
      <c r="O138" s="5"/>
      <c r="P138" s="5"/>
      <c r="Q138" s="5"/>
      <c r="R138" s="5"/>
      <c r="S138" s="5"/>
      <c r="T138" s="5"/>
      <c r="U138" s="141"/>
      <c r="V138" s="142"/>
      <c r="W138" s="142"/>
      <c r="X138" s="142"/>
      <c r="Y138" s="142"/>
      <c r="Z138" s="142"/>
      <c r="AA138" s="142"/>
      <c r="AB138" s="142"/>
      <c r="AC138" s="142"/>
      <c r="AD138" s="142"/>
      <c r="AE138" s="142"/>
      <c r="AF138" s="142"/>
      <c r="AG138" s="142"/>
      <c r="AH138" s="142"/>
      <c r="AI138" s="142"/>
      <c r="AJ138" s="142"/>
      <c r="AK138" s="142"/>
      <c r="AL138" s="7"/>
      <c r="AM138" s="7"/>
      <c r="AN138" s="7"/>
      <c r="AO138" s="7"/>
      <c r="AP138" s="7"/>
      <c r="AQ138" s="7"/>
      <c r="AR138" s="7"/>
      <c r="AS138" s="7"/>
      <c r="AT138" s="7"/>
      <c r="AU138" s="7"/>
      <c r="AV138" s="7"/>
      <c r="AW138" s="7"/>
      <c r="AX138" s="7"/>
      <c r="AY138" s="7"/>
      <c r="AZ138" s="143"/>
      <c r="BA138" s="11"/>
      <c r="BB138" s="11"/>
      <c r="BC138" s="11"/>
      <c r="BD138" s="11"/>
      <c r="BE138" s="11"/>
      <c r="BF138" s="11"/>
      <c r="BG138" s="11"/>
      <c r="BH138" s="11"/>
      <c r="BI138" s="11"/>
      <c r="BJ138" s="11"/>
    </row>
    <row r="139" spans="1:62" ht="42.75" customHeight="1" x14ac:dyDescent="0.3">
      <c r="A139" s="1"/>
      <c r="B139" s="1"/>
      <c r="C139" s="1"/>
      <c r="D139" s="1"/>
      <c r="E139" s="1"/>
      <c r="F139" s="153" t="s">
        <v>538</v>
      </c>
      <c r="G139" s="1"/>
      <c r="H139" s="1"/>
      <c r="I139" s="1"/>
      <c r="J139" s="1"/>
      <c r="K139" s="1"/>
      <c r="L139" s="1"/>
      <c r="M139" s="1"/>
      <c r="N139" s="1"/>
      <c r="O139" s="5"/>
      <c r="P139" s="5"/>
      <c r="Q139" s="5"/>
      <c r="R139" s="5"/>
      <c r="S139" s="5"/>
      <c r="T139" s="5"/>
      <c r="U139" s="141"/>
      <c r="V139" s="142"/>
      <c r="W139" s="142"/>
      <c r="X139" s="142"/>
      <c r="Y139" s="142"/>
      <c r="Z139" s="142"/>
      <c r="AA139" s="142"/>
      <c r="AB139" s="142"/>
      <c r="AC139" s="142"/>
      <c r="AD139" s="142"/>
      <c r="AE139" s="142"/>
      <c r="AF139" s="142"/>
      <c r="AG139" s="142"/>
      <c r="AH139" s="142"/>
      <c r="AI139" s="142"/>
      <c r="AJ139" s="142"/>
      <c r="AK139" s="142"/>
      <c r="AL139" s="7"/>
      <c r="AM139" s="7"/>
      <c r="AN139" s="7"/>
      <c r="AO139" s="7"/>
      <c r="AP139" s="7"/>
      <c r="AQ139" s="7"/>
      <c r="AR139" s="7"/>
      <c r="AS139" s="7"/>
      <c r="AT139" s="7"/>
      <c r="AU139" s="7"/>
      <c r="AV139" s="7"/>
      <c r="AW139" s="7"/>
      <c r="AX139" s="7"/>
      <c r="AY139" s="7"/>
      <c r="AZ139" s="143"/>
      <c r="BA139" s="11"/>
      <c r="BB139" s="11"/>
      <c r="BC139" s="11"/>
      <c r="BD139" s="11"/>
      <c r="BE139" s="11"/>
      <c r="BF139" s="11"/>
      <c r="BG139" s="11"/>
      <c r="BH139" s="11"/>
      <c r="BI139" s="11"/>
      <c r="BJ139" s="11"/>
    </row>
    <row r="140" spans="1:62" ht="93" customHeight="1" x14ac:dyDescent="0.3">
      <c r="A140" s="1"/>
      <c r="B140" s="1"/>
      <c r="C140" s="1"/>
      <c r="D140" s="1"/>
      <c r="E140" s="1"/>
      <c r="F140" s="153"/>
      <c r="G140" s="1"/>
      <c r="H140" s="1"/>
      <c r="I140" s="1"/>
      <c r="J140" s="1"/>
      <c r="K140" s="1"/>
      <c r="L140" s="1"/>
      <c r="M140" s="1"/>
      <c r="N140" s="1"/>
      <c r="O140" s="5"/>
      <c r="P140" s="5"/>
      <c r="Q140" s="5"/>
      <c r="R140" s="5"/>
      <c r="S140" s="5"/>
      <c r="T140" s="5"/>
      <c r="U140" s="141"/>
      <c r="V140" s="142"/>
      <c r="W140" s="142"/>
      <c r="X140" s="142"/>
      <c r="Y140" s="142"/>
      <c r="Z140" s="142"/>
      <c r="AA140" s="142"/>
      <c r="AB140" s="142"/>
      <c r="AC140" s="142"/>
      <c r="AD140" s="142"/>
      <c r="AE140" s="142"/>
      <c r="AF140" s="142"/>
      <c r="AG140" s="142"/>
      <c r="AH140" s="142"/>
      <c r="AI140" s="142"/>
      <c r="AJ140" s="142"/>
      <c r="AK140" s="142"/>
      <c r="AL140" s="7"/>
      <c r="AM140" s="7"/>
      <c r="AN140" s="7"/>
      <c r="AO140" s="7"/>
      <c r="AP140" s="7"/>
      <c r="AQ140" s="7"/>
      <c r="AR140" s="7"/>
      <c r="AS140" s="7"/>
      <c r="AT140" s="7"/>
      <c r="AU140" s="7"/>
      <c r="AV140" s="7"/>
      <c r="AW140" s="7"/>
      <c r="AX140" s="7"/>
      <c r="AY140" s="7"/>
      <c r="AZ140" s="143"/>
      <c r="BA140" s="11"/>
      <c r="BB140" s="11"/>
      <c r="BC140" s="11"/>
      <c r="BD140" s="11"/>
      <c r="BE140" s="11"/>
      <c r="BF140" s="11"/>
      <c r="BG140" s="11"/>
      <c r="BH140" s="11"/>
      <c r="BI140" s="11"/>
      <c r="BJ140" s="11"/>
    </row>
    <row r="141" spans="1:62" ht="93" customHeight="1" x14ac:dyDescent="0.3">
      <c r="A141" s="1"/>
      <c r="B141" s="1"/>
      <c r="C141" s="1"/>
      <c r="D141" s="1"/>
      <c r="E141" s="1"/>
      <c r="F141" s="153"/>
      <c r="G141" s="1"/>
      <c r="H141" s="1"/>
      <c r="I141" s="1"/>
      <c r="J141" s="1"/>
      <c r="K141" s="1"/>
      <c r="L141" s="1"/>
      <c r="M141" s="1"/>
      <c r="N141" s="1"/>
      <c r="O141" s="5"/>
      <c r="P141" s="5"/>
      <c r="Q141" s="5"/>
      <c r="R141" s="5"/>
      <c r="S141" s="5"/>
      <c r="T141" s="5"/>
      <c r="U141" s="141"/>
      <c r="V141" s="142"/>
      <c r="W141" s="142"/>
      <c r="X141" s="142"/>
      <c r="Y141" s="142"/>
      <c r="Z141" s="142"/>
      <c r="AA141" s="142"/>
      <c r="AB141" s="142"/>
      <c r="AC141" s="142"/>
      <c r="AD141" s="142"/>
      <c r="AE141" s="142"/>
      <c r="AF141" s="142"/>
      <c r="AG141" s="142"/>
      <c r="AH141" s="142"/>
      <c r="AI141" s="142"/>
      <c r="AJ141" s="142"/>
      <c r="AK141" s="142"/>
      <c r="AL141" s="7"/>
      <c r="AM141" s="7"/>
      <c r="AN141" s="7"/>
      <c r="AO141" s="7"/>
      <c r="AP141" s="7"/>
      <c r="AQ141" s="7"/>
      <c r="AR141" s="7"/>
      <c r="AS141" s="7"/>
      <c r="AT141" s="7"/>
      <c r="AU141" s="7"/>
      <c r="AV141" s="7"/>
      <c r="AW141" s="7"/>
      <c r="AX141" s="7"/>
      <c r="AY141" s="7"/>
      <c r="AZ141" s="143"/>
      <c r="BA141" s="11"/>
      <c r="BB141" s="11"/>
      <c r="BC141" s="11"/>
      <c r="BD141" s="11"/>
      <c r="BE141" s="11"/>
      <c r="BF141" s="11"/>
      <c r="BG141" s="11"/>
      <c r="BH141" s="11"/>
      <c r="BI141" s="11"/>
      <c r="BJ141" s="11"/>
    </row>
    <row r="142" spans="1:62" ht="93" customHeight="1" x14ac:dyDescent="0.3">
      <c r="A142" s="1"/>
      <c r="B142" s="1"/>
      <c r="C142" s="1"/>
      <c r="D142" s="1"/>
      <c r="E142" s="1"/>
      <c r="F142" s="153"/>
      <c r="G142" s="1"/>
      <c r="H142" s="1"/>
      <c r="I142" s="1"/>
      <c r="J142" s="1"/>
      <c r="K142" s="1"/>
      <c r="L142" s="1"/>
      <c r="M142" s="1"/>
      <c r="N142" s="1"/>
      <c r="O142" s="5"/>
      <c r="P142" s="5"/>
      <c r="Q142" s="5"/>
      <c r="R142" s="5"/>
      <c r="S142" s="5"/>
      <c r="T142" s="5"/>
      <c r="U142" s="141"/>
      <c r="V142" s="142"/>
      <c r="W142" s="142"/>
      <c r="X142" s="142"/>
      <c r="Y142" s="142"/>
      <c r="Z142" s="142"/>
      <c r="AA142" s="142"/>
      <c r="AB142" s="142"/>
      <c r="AC142" s="142"/>
      <c r="AD142" s="142"/>
      <c r="AE142" s="142"/>
      <c r="AF142" s="142"/>
      <c r="AG142" s="142"/>
      <c r="AH142" s="142"/>
      <c r="AI142" s="142"/>
      <c r="AJ142" s="142"/>
      <c r="AK142" s="142"/>
      <c r="AL142" s="7"/>
      <c r="AM142" s="7"/>
      <c r="AN142" s="7"/>
      <c r="AO142" s="7"/>
      <c r="AP142" s="7"/>
      <c r="AQ142" s="7"/>
      <c r="AR142" s="7"/>
      <c r="AS142" s="7"/>
      <c r="AT142" s="7"/>
      <c r="AU142" s="7"/>
      <c r="AV142" s="7"/>
      <c r="AW142" s="7"/>
      <c r="AX142" s="7"/>
      <c r="AY142" s="7"/>
      <c r="AZ142" s="143"/>
      <c r="BA142" s="11"/>
      <c r="BB142" s="11"/>
      <c r="BC142" s="11"/>
      <c r="BD142" s="11"/>
      <c r="BE142" s="11"/>
      <c r="BF142" s="11"/>
      <c r="BG142" s="11"/>
      <c r="BH142" s="11"/>
      <c r="BI142" s="11"/>
      <c r="BJ142" s="11"/>
    </row>
    <row r="143" spans="1:62" ht="93" customHeight="1" x14ac:dyDescent="0.3">
      <c r="A143" s="1"/>
      <c r="B143" s="1"/>
      <c r="C143" s="1"/>
      <c r="D143" s="1"/>
      <c r="E143" s="1"/>
      <c r="F143" s="153"/>
      <c r="G143" s="1"/>
      <c r="H143" s="1"/>
      <c r="I143" s="1"/>
      <c r="J143" s="1"/>
      <c r="K143" s="1"/>
      <c r="L143" s="1"/>
      <c r="M143" s="1"/>
      <c r="N143" s="1"/>
      <c r="O143" s="5"/>
      <c r="P143" s="5"/>
      <c r="Q143" s="5"/>
      <c r="R143" s="5"/>
      <c r="S143" s="5"/>
      <c r="T143" s="5"/>
      <c r="U143" s="141"/>
      <c r="V143" s="142"/>
      <c r="W143" s="142"/>
      <c r="X143" s="142"/>
      <c r="Y143" s="142"/>
      <c r="Z143" s="142"/>
      <c r="AA143" s="142"/>
      <c r="AB143" s="142"/>
      <c r="AC143" s="142"/>
      <c r="AD143" s="142"/>
      <c r="AE143" s="142"/>
      <c r="AF143" s="142"/>
      <c r="AG143" s="142"/>
      <c r="AH143" s="142"/>
      <c r="AI143" s="142"/>
      <c r="AJ143" s="142"/>
      <c r="AK143" s="142"/>
      <c r="AL143" s="7"/>
      <c r="AM143" s="7"/>
      <c r="AN143" s="7"/>
      <c r="AO143" s="7"/>
      <c r="AP143" s="7"/>
      <c r="AQ143" s="7"/>
      <c r="AR143" s="7"/>
      <c r="AS143" s="7"/>
      <c r="AT143" s="7"/>
      <c r="AU143" s="7"/>
      <c r="AV143" s="7"/>
      <c r="AW143" s="7"/>
      <c r="AX143" s="7"/>
      <c r="AY143" s="7"/>
      <c r="AZ143" s="143"/>
      <c r="BA143" s="11"/>
      <c r="BB143" s="11"/>
      <c r="BC143" s="11"/>
      <c r="BD143" s="11"/>
      <c r="BE143" s="11"/>
      <c r="BF143" s="11"/>
      <c r="BG143" s="11"/>
      <c r="BH143" s="11"/>
      <c r="BI143" s="11"/>
      <c r="BJ143" s="11"/>
    </row>
    <row r="144" spans="1:62" ht="93" customHeight="1" x14ac:dyDescent="0.3">
      <c r="A144" s="1"/>
      <c r="B144" s="1"/>
      <c r="C144" s="1"/>
      <c r="D144" s="1"/>
      <c r="E144" s="1"/>
      <c r="F144" s="153"/>
      <c r="G144" s="1"/>
      <c r="H144" s="1"/>
      <c r="I144" s="1"/>
      <c r="J144" s="1"/>
      <c r="K144" s="1"/>
      <c r="L144" s="1"/>
      <c r="M144" s="1"/>
      <c r="N144" s="1"/>
      <c r="O144" s="5"/>
      <c r="P144" s="5"/>
      <c r="Q144" s="5"/>
      <c r="R144" s="5"/>
      <c r="S144" s="5"/>
      <c r="T144" s="5"/>
      <c r="U144" s="141"/>
      <c r="V144" s="142"/>
      <c r="W144" s="142"/>
      <c r="X144" s="142"/>
      <c r="Y144" s="142"/>
      <c r="Z144" s="142"/>
      <c r="AA144" s="142"/>
      <c r="AB144" s="142"/>
      <c r="AC144" s="142"/>
      <c r="AD144" s="142"/>
      <c r="AE144" s="142"/>
      <c r="AF144" s="142"/>
      <c r="AG144" s="142"/>
      <c r="AH144" s="142"/>
      <c r="AI144" s="142"/>
      <c r="AJ144" s="142"/>
      <c r="AK144" s="142"/>
      <c r="AL144" s="7"/>
      <c r="AM144" s="7"/>
      <c r="AN144" s="7"/>
      <c r="AO144" s="7"/>
      <c r="AP144" s="7"/>
      <c r="AQ144" s="7"/>
      <c r="AR144" s="7"/>
      <c r="AS144" s="7"/>
      <c r="AT144" s="7"/>
      <c r="AU144" s="7"/>
      <c r="AV144" s="7"/>
      <c r="AW144" s="7"/>
      <c r="AX144" s="7"/>
      <c r="AY144" s="7"/>
      <c r="AZ144" s="143"/>
      <c r="BA144" s="11"/>
      <c r="BB144" s="11"/>
      <c r="BC144" s="11"/>
      <c r="BD144" s="11"/>
      <c r="BE144" s="11"/>
      <c r="BF144" s="11"/>
      <c r="BG144" s="11"/>
      <c r="BH144" s="11"/>
      <c r="BI144" s="11"/>
      <c r="BJ144" s="11"/>
    </row>
    <row r="145" spans="1:62" ht="93" customHeight="1" x14ac:dyDescent="0.3">
      <c r="A145" s="1"/>
      <c r="B145" s="1"/>
      <c r="C145" s="1"/>
      <c r="D145" s="1"/>
      <c r="E145" s="1"/>
      <c r="F145" s="153"/>
      <c r="G145" s="1"/>
      <c r="H145" s="1"/>
      <c r="I145" s="1"/>
      <c r="J145" s="1"/>
      <c r="K145" s="1"/>
      <c r="L145" s="1"/>
      <c r="M145" s="1"/>
      <c r="N145" s="1"/>
      <c r="O145" s="5"/>
      <c r="P145" s="5"/>
      <c r="Q145" s="5"/>
      <c r="R145" s="5"/>
      <c r="S145" s="5"/>
      <c r="T145" s="5"/>
      <c r="U145" s="141"/>
      <c r="V145" s="142"/>
      <c r="W145" s="142"/>
      <c r="X145" s="142"/>
      <c r="Y145" s="142"/>
      <c r="Z145" s="142"/>
      <c r="AA145" s="142"/>
      <c r="AB145" s="142"/>
      <c r="AC145" s="142"/>
      <c r="AD145" s="142"/>
      <c r="AE145" s="142"/>
      <c r="AF145" s="142"/>
      <c r="AG145" s="142"/>
      <c r="AH145" s="142"/>
      <c r="AI145" s="142"/>
      <c r="AJ145" s="142"/>
      <c r="AK145" s="142"/>
      <c r="AL145" s="7"/>
      <c r="AM145" s="7"/>
      <c r="AN145" s="7"/>
      <c r="AO145" s="7"/>
      <c r="AP145" s="7"/>
      <c r="AQ145" s="7"/>
      <c r="AR145" s="7"/>
      <c r="AS145" s="7"/>
      <c r="AT145" s="7"/>
      <c r="AU145" s="7"/>
      <c r="AV145" s="7"/>
      <c r="AW145" s="7"/>
      <c r="AX145" s="7"/>
      <c r="AY145" s="7"/>
      <c r="AZ145" s="143"/>
      <c r="BA145" s="11"/>
      <c r="BB145" s="11"/>
      <c r="BC145" s="11"/>
      <c r="BD145" s="11"/>
      <c r="BE145" s="11"/>
      <c r="BF145" s="11"/>
      <c r="BG145" s="11"/>
      <c r="BH145" s="11"/>
      <c r="BI145" s="11"/>
      <c r="BJ145" s="11"/>
    </row>
    <row r="146" spans="1:62" ht="93" customHeight="1" x14ac:dyDescent="0.3">
      <c r="A146" s="1"/>
      <c r="B146" s="1"/>
      <c r="C146" s="1"/>
      <c r="D146" s="1"/>
      <c r="E146" s="1"/>
      <c r="F146" s="153"/>
      <c r="G146" s="1"/>
      <c r="H146" s="1"/>
      <c r="I146" s="1"/>
      <c r="J146" s="1"/>
      <c r="K146" s="1"/>
      <c r="L146" s="1"/>
      <c r="M146" s="1"/>
      <c r="N146" s="1"/>
      <c r="O146" s="5"/>
      <c r="P146" s="5"/>
      <c r="Q146" s="5"/>
      <c r="R146" s="5"/>
      <c r="S146" s="5"/>
      <c r="T146" s="5"/>
      <c r="U146" s="141"/>
      <c r="V146" s="142"/>
      <c r="W146" s="142"/>
      <c r="X146" s="142"/>
      <c r="Y146" s="142"/>
      <c r="Z146" s="142"/>
      <c r="AA146" s="142"/>
      <c r="AB146" s="142"/>
      <c r="AC146" s="142"/>
      <c r="AD146" s="142"/>
      <c r="AE146" s="142"/>
      <c r="AF146" s="142"/>
      <c r="AG146" s="142"/>
      <c r="AH146" s="142"/>
      <c r="AI146" s="142"/>
      <c r="AJ146" s="142"/>
      <c r="AK146" s="142"/>
      <c r="AL146" s="7"/>
      <c r="AM146" s="7"/>
      <c r="AN146" s="7"/>
      <c r="AO146" s="7"/>
      <c r="AP146" s="7"/>
      <c r="AQ146" s="7"/>
      <c r="AR146" s="7"/>
      <c r="AS146" s="7"/>
      <c r="AT146" s="7"/>
      <c r="AU146" s="7"/>
      <c r="AV146" s="7"/>
      <c r="AW146" s="7"/>
      <c r="AX146" s="7"/>
      <c r="AY146" s="7"/>
      <c r="AZ146" s="143"/>
      <c r="BA146" s="11"/>
      <c r="BB146" s="11"/>
      <c r="BC146" s="11"/>
      <c r="BD146" s="11"/>
      <c r="BE146" s="11"/>
      <c r="BF146" s="11"/>
      <c r="BG146" s="11"/>
      <c r="BH146" s="11"/>
      <c r="BI146" s="11"/>
      <c r="BJ146" s="11"/>
    </row>
    <row r="147" spans="1:62" ht="93" customHeight="1" x14ac:dyDescent="0.3">
      <c r="A147" s="1"/>
      <c r="B147" s="1"/>
      <c r="C147" s="1"/>
      <c r="D147" s="1"/>
      <c r="E147" s="1"/>
      <c r="F147" s="153"/>
      <c r="G147" s="1"/>
      <c r="H147" s="1"/>
      <c r="I147" s="1"/>
      <c r="J147" s="1"/>
      <c r="K147" s="1"/>
      <c r="L147" s="1"/>
      <c r="M147" s="1"/>
      <c r="N147" s="1"/>
      <c r="O147" s="5"/>
      <c r="P147" s="5"/>
      <c r="Q147" s="5"/>
      <c r="R147" s="5"/>
      <c r="S147" s="5"/>
      <c r="T147" s="5"/>
      <c r="U147" s="141"/>
      <c r="V147" s="142"/>
      <c r="W147" s="142"/>
      <c r="X147" s="142"/>
      <c r="Y147" s="142"/>
      <c r="Z147" s="142"/>
      <c r="AA147" s="142"/>
      <c r="AB147" s="142"/>
      <c r="AC147" s="142"/>
      <c r="AD147" s="142"/>
      <c r="AE147" s="142"/>
      <c r="AF147" s="142"/>
      <c r="AG147" s="142"/>
      <c r="AH147" s="142"/>
      <c r="AI147" s="142"/>
      <c r="AJ147" s="142"/>
      <c r="AK147" s="142"/>
      <c r="AL147" s="7"/>
      <c r="AM147" s="7"/>
      <c r="AN147" s="7"/>
      <c r="AO147" s="7"/>
      <c r="AP147" s="7"/>
      <c r="AQ147" s="7"/>
      <c r="AR147" s="7"/>
      <c r="AS147" s="7"/>
      <c r="AT147" s="7"/>
      <c r="AU147" s="7"/>
      <c r="AV147" s="7"/>
      <c r="AW147" s="7"/>
      <c r="AX147" s="7"/>
      <c r="AY147" s="7"/>
      <c r="AZ147" s="143"/>
      <c r="BA147" s="11"/>
      <c r="BB147" s="11"/>
      <c r="BC147" s="11"/>
      <c r="BD147" s="11"/>
      <c r="BE147" s="11"/>
      <c r="BF147" s="11"/>
      <c r="BG147" s="11"/>
      <c r="BH147" s="11"/>
      <c r="BI147" s="11"/>
      <c r="BJ147" s="11"/>
    </row>
    <row r="148" spans="1:62" ht="93" customHeight="1" x14ac:dyDescent="0.3">
      <c r="A148" s="1"/>
      <c r="B148" s="1"/>
      <c r="C148" s="1"/>
      <c r="D148" s="1"/>
      <c r="E148" s="1"/>
      <c r="F148" s="153"/>
      <c r="G148" s="1"/>
      <c r="H148" s="1"/>
      <c r="I148" s="1"/>
      <c r="J148" s="1"/>
      <c r="K148" s="1"/>
      <c r="L148" s="1"/>
      <c r="M148" s="1"/>
      <c r="N148" s="1"/>
      <c r="O148" s="5"/>
      <c r="P148" s="5"/>
      <c r="Q148" s="5"/>
      <c r="R148" s="5"/>
      <c r="S148" s="5"/>
      <c r="T148" s="5"/>
      <c r="U148" s="141"/>
      <c r="V148" s="142"/>
      <c r="W148" s="142"/>
      <c r="X148" s="142"/>
      <c r="Y148" s="142"/>
      <c r="Z148" s="142"/>
      <c r="AA148" s="142"/>
      <c r="AB148" s="142"/>
      <c r="AC148" s="142"/>
      <c r="AD148" s="142"/>
      <c r="AE148" s="142"/>
      <c r="AF148" s="142"/>
      <c r="AG148" s="142"/>
      <c r="AH148" s="142"/>
      <c r="AI148" s="142"/>
      <c r="AJ148" s="142"/>
      <c r="AK148" s="142"/>
      <c r="AL148" s="7"/>
      <c r="AM148" s="7"/>
      <c r="AN148" s="7"/>
      <c r="AO148" s="7"/>
      <c r="AP148" s="7"/>
      <c r="AQ148" s="7"/>
      <c r="AR148" s="7"/>
      <c r="AS148" s="7"/>
      <c r="AT148" s="7"/>
      <c r="AU148" s="7"/>
      <c r="AV148" s="7"/>
      <c r="AW148" s="7"/>
      <c r="AX148" s="7"/>
      <c r="AY148" s="7"/>
      <c r="AZ148" s="143"/>
      <c r="BA148" s="11"/>
      <c r="BB148" s="11"/>
      <c r="BC148" s="11"/>
      <c r="BD148" s="11"/>
      <c r="BE148" s="11"/>
      <c r="BF148" s="11"/>
      <c r="BG148" s="11"/>
      <c r="BH148" s="11"/>
      <c r="BI148" s="11"/>
      <c r="BJ148" s="11"/>
    </row>
    <row r="149" spans="1:62" ht="93" customHeight="1" x14ac:dyDescent="0.3">
      <c r="A149" s="1"/>
      <c r="B149" s="1"/>
      <c r="C149" s="1"/>
      <c r="D149" s="1"/>
      <c r="E149" s="1"/>
      <c r="F149" s="153"/>
      <c r="G149" s="1"/>
      <c r="H149" s="1"/>
      <c r="I149" s="1"/>
      <c r="J149" s="1"/>
      <c r="K149" s="1"/>
      <c r="L149" s="1"/>
      <c r="M149" s="1"/>
      <c r="N149" s="1"/>
      <c r="O149" s="5"/>
      <c r="P149" s="5"/>
      <c r="Q149" s="5"/>
      <c r="R149" s="5"/>
      <c r="S149" s="5"/>
      <c r="T149" s="5"/>
      <c r="U149" s="141"/>
      <c r="V149" s="142"/>
      <c r="W149" s="142"/>
      <c r="X149" s="142"/>
      <c r="Y149" s="142"/>
      <c r="Z149" s="142"/>
      <c r="AA149" s="142"/>
      <c r="AB149" s="142"/>
      <c r="AC149" s="142"/>
      <c r="AD149" s="142"/>
      <c r="AE149" s="142"/>
      <c r="AF149" s="142"/>
      <c r="AG149" s="142"/>
      <c r="AH149" s="142"/>
      <c r="AI149" s="142"/>
      <c r="AJ149" s="142"/>
      <c r="AK149" s="142"/>
      <c r="AL149" s="7"/>
      <c r="AM149" s="7"/>
      <c r="AN149" s="7"/>
      <c r="AO149" s="7"/>
      <c r="AP149" s="7"/>
      <c r="AQ149" s="7"/>
      <c r="AR149" s="7"/>
      <c r="AS149" s="7"/>
      <c r="AT149" s="7"/>
      <c r="AU149" s="7"/>
      <c r="AV149" s="7"/>
      <c r="AW149" s="7"/>
      <c r="AX149" s="7"/>
      <c r="AY149" s="7"/>
      <c r="AZ149" s="143"/>
      <c r="BA149" s="11"/>
      <c r="BB149" s="11"/>
      <c r="BC149" s="11"/>
      <c r="BD149" s="11"/>
      <c r="BE149" s="11"/>
      <c r="BF149" s="11"/>
      <c r="BG149" s="11"/>
      <c r="BH149" s="11"/>
      <c r="BI149" s="11"/>
      <c r="BJ149" s="11"/>
    </row>
    <row r="150" spans="1:62" ht="93" customHeight="1" x14ac:dyDescent="0.3">
      <c r="A150" s="1"/>
      <c r="B150" s="1"/>
      <c r="C150" s="1"/>
      <c r="D150" s="1"/>
      <c r="E150" s="1"/>
      <c r="F150" s="153"/>
      <c r="G150" s="1"/>
      <c r="H150" s="1"/>
      <c r="I150" s="1"/>
      <c r="J150" s="1"/>
      <c r="K150" s="1"/>
      <c r="L150" s="1"/>
      <c r="M150" s="1"/>
      <c r="N150" s="1"/>
      <c r="O150" s="5"/>
      <c r="P150" s="5"/>
      <c r="Q150" s="5"/>
      <c r="R150" s="5"/>
      <c r="S150" s="5"/>
      <c r="T150" s="5"/>
      <c r="U150" s="141"/>
      <c r="V150" s="142"/>
      <c r="W150" s="142"/>
      <c r="X150" s="142"/>
      <c r="Y150" s="142"/>
      <c r="Z150" s="142"/>
      <c r="AA150" s="142"/>
      <c r="AB150" s="142"/>
      <c r="AC150" s="142"/>
      <c r="AD150" s="142"/>
      <c r="AE150" s="142"/>
      <c r="AF150" s="142"/>
      <c r="AG150" s="142"/>
      <c r="AH150" s="142"/>
      <c r="AI150" s="142"/>
      <c r="AJ150" s="142"/>
      <c r="AK150" s="142"/>
      <c r="AL150" s="7"/>
      <c r="AM150" s="7"/>
      <c r="AN150" s="7"/>
      <c r="AO150" s="7"/>
      <c r="AP150" s="7"/>
      <c r="AQ150" s="7"/>
      <c r="AR150" s="7"/>
      <c r="AS150" s="7"/>
      <c r="AT150" s="7"/>
      <c r="AU150" s="7"/>
      <c r="AV150" s="7"/>
      <c r="AW150" s="7"/>
      <c r="AX150" s="7"/>
      <c r="AY150" s="7"/>
      <c r="AZ150" s="143"/>
      <c r="BA150" s="11"/>
      <c r="BB150" s="11"/>
      <c r="BC150" s="11"/>
      <c r="BD150" s="11"/>
      <c r="BE150" s="11"/>
      <c r="BF150" s="11"/>
      <c r="BG150" s="11"/>
      <c r="BH150" s="11"/>
      <c r="BI150" s="11"/>
      <c r="BJ150" s="11"/>
    </row>
    <row r="151" spans="1:62" ht="93" customHeight="1" x14ac:dyDescent="0.3">
      <c r="A151" s="1"/>
      <c r="B151" s="1"/>
      <c r="C151" s="1"/>
      <c r="D151" s="1"/>
      <c r="E151" s="1"/>
      <c r="F151" s="153"/>
      <c r="G151" s="1"/>
      <c r="H151" s="1"/>
      <c r="I151" s="1"/>
      <c r="J151" s="1"/>
      <c r="K151" s="1"/>
      <c r="L151" s="1"/>
      <c r="M151" s="1"/>
      <c r="N151" s="1"/>
      <c r="O151" s="5"/>
      <c r="P151" s="5"/>
      <c r="Q151" s="5"/>
      <c r="R151" s="5"/>
      <c r="S151" s="5"/>
      <c r="T151" s="5"/>
      <c r="U151" s="141"/>
      <c r="V151" s="142"/>
      <c r="W151" s="142"/>
      <c r="X151" s="142"/>
      <c r="Y151" s="142"/>
      <c r="Z151" s="142"/>
      <c r="AA151" s="142"/>
      <c r="AB151" s="142"/>
      <c r="AC151" s="142"/>
      <c r="AD151" s="142"/>
      <c r="AE151" s="142"/>
      <c r="AF151" s="142"/>
      <c r="AG151" s="142"/>
      <c r="AH151" s="142"/>
      <c r="AI151" s="142"/>
      <c r="AJ151" s="142"/>
      <c r="AK151" s="142"/>
      <c r="AL151" s="7"/>
      <c r="AM151" s="7"/>
      <c r="AN151" s="7"/>
      <c r="AO151" s="7"/>
      <c r="AP151" s="7"/>
      <c r="AQ151" s="7"/>
      <c r="AR151" s="7"/>
      <c r="AS151" s="7"/>
      <c r="AT151" s="7"/>
      <c r="AU151" s="7"/>
      <c r="AV151" s="7"/>
      <c r="AW151" s="7"/>
      <c r="AX151" s="7"/>
      <c r="AY151" s="7"/>
      <c r="AZ151" s="143"/>
      <c r="BA151" s="11"/>
      <c r="BB151" s="11"/>
      <c r="BC151" s="11"/>
      <c r="BD151" s="11"/>
      <c r="BE151" s="11"/>
      <c r="BF151" s="11"/>
      <c r="BG151" s="11"/>
      <c r="BH151" s="11"/>
      <c r="BI151" s="11"/>
      <c r="BJ151" s="11"/>
    </row>
    <row r="152" spans="1:62" ht="93" customHeight="1" x14ac:dyDescent="0.3">
      <c r="A152" s="1"/>
      <c r="B152" s="1"/>
      <c r="C152" s="1"/>
      <c r="D152" s="1"/>
      <c r="E152" s="1"/>
      <c r="F152" s="153"/>
      <c r="G152" s="1"/>
      <c r="H152" s="1"/>
      <c r="I152" s="1"/>
      <c r="J152" s="1"/>
      <c r="K152" s="1"/>
      <c r="L152" s="1"/>
      <c r="M152" s="1"/>
      <c r="N152" s="1"/>
      <c r="O152" s="5"/>
      <c r="P152" s="5"/>
      <c r="Q152" s="5"/>
      <c r="R152" s="5"/>
      <c r="S152" s="5"/>
      <c r="T152" s="5"/>
      <c r="U152" s="141"/>
      <c r="V152" s="142"/>
      <c r="W152" s="142"/>
      <c r="X152" s="142"/>
      <c r="Y152" s="142"/>
      <c r="Z152" s="142"/>
      <c r="AA152" s="142"/>
      <c r="AB152" s="142"/>
      <c r="AC152" s="142"/>
      <c r="AD152" s="142"/>
      <c r="AE152" s="142"/>
      <c r="AF152" s="142"/>
      <c r="AG152" s="142"/>
      <c r="AH152" s="142"/>
      <c r="AI152" s="142"/>
      <c r="AJ152" s="142"/>
      <c r="AK152" s="142"/>
      <c r="AL152" s="7"/>
      <c r="AM152" s="7"/>
      <c r="AN152" s="7"/>
      <c r="AO152" s="7"/>
      <c r="AP152" s="7"/>
      <c r="AQ152" s="7"/>
      <c r="AR152" s="7"/>
      <c r="AS152" s="7"/>
      <c r="AT152" s="7"/>
      <c r="AU152" s="7"/>
      <c r="AV152" s="7"/>
      <c r="AW152" s="7"/>
      <c r="AX152" s="7"/>
      <c r="AY152" s="7"/>
      <c r="AZ152" s="143"/>
      <c r="BA152" s="11"/>
      <c r="BB152" s="11"/>
      <c r="BC152" s="11"/>
      <c r="BD152" s="11"/>
      <c r="BE152" s="11"/>
      <c r="BF152" s="11"/>
      <c r="BG152" s="11"/>
      <c r="BH152" s="11"/>
      <c r="BI152" s="11"/>
      <c r="BJ152" s="11"/>
    </row>
    <row r="153" spans="1:62" ht="93" customHeight="1" x14ac:dyDescent="0.3">
      <c r="A153" s="1"/>
      <c r="B153" s="1"/>
      <c r="C153" s="1"/>
      <c r="D153" s="1"/>
      <c r="E153" s="1"/>
      <c r="F153" s="153"/>
      <c r="G153" s="1"/>
      <c r="H153" s="1"/>
      <c r="I153" s="1"/>
      <c r="J153" s="1"/>
      <c r="K153" s="1"/>
      <c r="L153" s="1"/>
      <c r="M153" s="1"/>
      <c r="N153" s="1"/>
      <c r="O153" s="5"/>
      <c r="P153" s="5"/>
      <c r="Q153" s="5"/>
      <c r="R153" s="5"/>
      <c r="S153" s="5"/>
      <c r="T153" s="5"/>
      <c r="U153" s="141"/>
      <c r="V153" s="142"/>
      <c r="W153" s="142"/>
      <c r="X153" s="142"/>
      <c r="Y153" s="142"/>
      <c r="Z153" s="142"/>
      <c r="AA153" s="142"/>
      <c r="AB153" s="142"/>
      <c r="AC153" s="142"/>
      <c r="AD153" s="142"/>
      <c r="AE153" s="142"/>
      <c r="AF153" s="142"/>
      <c r="AG153" s="142"/>
      <c r="AH153" s="142"/>
      <c r="AI153" s="142"/>
      <c r="AJ153" s="142"/>
      <c r="AK153" s="142"/>
      <c r="AL153" s="7"/>
      <c r="AM153" s="7"/>
      <c r="AN153" s="7"/>
      <c r="AO153" s="7"/>
      <c r="AP153" s="7"/>
      <c r="AQ153" s="7"/>
      <c r="AR153" s="7"/>
      <c r="AS153" s="7"/>
      <c r="AT153" s="7"/>
      <c r="AU153" s="7"/>
      <c r="AV153" s="7"/>
      <c r="AW153" s="7"/>
      <c r="AX153" s="7"/>
      <c r="AY153" s="7"/>
      <c r="AZ153" s="143"/>
      <c r="BA153" s="11"/>
      <c r="BB153" s="11"/>
      <c r="BC153" s="11"/>
      <c r="BD153" s="11"/>
      <c r="BE153" s="11"/>
      <c r="BF153" s="11"/>
      <c r="BG153" s="11"/>
      <c r="BH153" s="11"/>
      <c r="BI153" s="11"/>
      <c r="BJ153" s="11"/>
    </row>
    <row r="154" spans="1:62" ht="93" customHeight="1" x14ac:dyDescent="0.3">
      <c r="A154" s="1"/>
      <c r="B154" s="1"/>
      <c r="C154" s="1"/>
      <c r="D154" s="1"/>
      <c r="E154" s="1"/>
      <c r="F154" s="153"/>
      <c r="G154" s="1"/>
      <c r="H154" s="1"/>
      <c r="I154" s="1"/>
      <c r="J154" s="1"/>
      <c r="K154" s="1"/>
      <c r="L154" s="1"/>
      <c r="M154" s="1"/>
      <c r="N154" s="1"/>
      <c r="O154" s="5"/>
      <c r="P154" s="5"/>
      <c r="Q154" s="5"/>
      <c r="R154" s="5"/>
      <c r="S154" s="5"/>
      <c r="T154" s="5"/>
      <c r="U154" s="141"/>
      <c r="V154" s="142"/>
      <c r="W154" s="142"/>
      <c r="X154" s="142"/>
      <c r="Y154" s="142"/>
      <c r="Z154" s="142"/>
      <c r="AA154" s="142"/>
      <c r="AB154" s="142"/>
      <c r="AC154" s="142"/>
      <c r="AD154" s="142"/>
      <c r="AE154" s="142"/>
      <c r="AF154" s="142"/>
      <c r="AG154" s="142"/>
      <c r="AH154" s="142"/>
      <c r="AI154" s="142"/>
      <c r="AJ154" s="142"/>
      <c r="AK154" s="142"/>
      <c r="AL154" s="7"/>
      <c r="AM154" s="7"/>
      <c r="AN154" s="7"/>
      <c r="AO154" s="7"/>
      <c r="AP154" s="7"/>
      <c r="AQ154" s="7"/>
      <c r="AR154" s="7"/>
      <c r="AS154" s="7"/>
      <c r="AT154" s="7"/>
      <c r="AU154" s="7"/>
      <c r="AV154" s="7"/>
      <c r="AW154" s="7"/>
      <c r="AX154" s="7"/>
      <c r="AY154" s="7"/>
      <c r="AZ154" s="143"/>
      <c r="BA154" s="11"/>
      <c r="BB154" s="11"/>
      <c r="BC154" s="11"/>
      <c r="BD154" s="11"/>
      <c r="BE154" s="11"/>
      <c r="BF154" s="11"/>
      <c r="BG154" s="11"/>
      <c r="BH154" s="11"/>
      <c r="BI154" s="11"/>
      <c r="BJ154" s="11"/>
    </row>
    <row r="155" spans="1:62" ht="93" customHeight="1" x14ac:dyDescent="0.3">
      <c r="A155" s="1"/>
      <c r="B155" s="1"/>
      <c r="C155" s="1"/>
      <c r="D155" s="1"/>
      <c r="E155" s="1"/>
      <c r="F155" s="153"/>
      <c r="G155" s="1"/>
      <c r="H155" s="1"/>
      <c r="I155" s="1"/>
      <c r="J155" s="1"/>
      <c r="K155" s="1"/>
      <c r="L155" s="1"/>
      <c r="M155" s="1"/>
      <c r="N155" s="1"/>
      <c r="O155" s="5"/>
      <c r="P155" s="5"/>
      <c r="Q155" s="5"/>
      <c r="R155" s="5"/>
      <c r="S155" s="5"/>
      <c r="T155" s="5"/>
      <c r="U155" s="141"/>
      <c r="V155" s="142"/>
      <c r="W155" s="142"/>
      <c r="X155" s="142"/>
      <c r="Y155" s="142"/>
      <c r="Z155" s="142"/>
      <c r="AA155" s="142"/>
      <c r="AB155" s="142"/>
      <c r="AC155" s="142"/>
      <c r="AD155" s="142"/>
      <c r="AE155" s="142"/>
      <c r="AF155" s="142"/>
      <c r="AG155" s="142"/>
      <c r="AH155" s="142"/>
      <c r="AI155" s="142"/>
      <c r="AJ155" s="142"/>
      <c r="AK155" s="142"/>
      <c r="AL155" s="7"/>
      <c r="AM155" s="7"/>
      <c r="AN155" s="7"/>
      <c r="AO155" s="7"/>
      <c r="AP155" s="7"/>
      <c r="AQ155" s="7"/>
      <c r="AR155" s="7"/>
      <c r="AS155" s="7"/>
      <c r="AT155" s="7"/>
      <c r="AU155" s="7"/>
      <c r="AV155" s="7"/>
      <c r="AW155" s="7"/>
      <c r="AX155" s="7"/>
      <c r="AY155" s="7"/>
      <c r="AZ155" s="143"/>
      <c r="BA155" s="11"/>
      <c r="BB155" s="11"/>
      <c r="BC155" s="11"/>
      <c r="BD155" s="11"/>
      <c r="BE155" s="11"/>
      <c r="BF155" s="11"/>
      <c r="BG155" s="11"/>
      <c r="BH155" s="11"/>
      <c r="BI155" s="11"/>
      <c r="BJ155" s="11"/>
    </row>
    <row r="156" spans="1:62" ht="93" customHeight="1" x14ac:dyDescent="0.3">
      <c r="A156" s="1"/>
      <c r="B156" s="1"/>
      <c r="C156" s="1"/>
      <c r="D156" s="1"/>
      <c r="E156" s="1"/>
      <c r="F156" s="153"/>
      <c r="G156" s="1"/>
      <c r="H156" s="1"/>
      <c r="I156" s="1"/>
      <c r="J156" s="1"/>
      <c r="K156" s="1"/>
      <c r="L156" s="1"/>
      <c r="M156" s="1"/>
      <c r="N156" s="1"/>
      <c r="O156" s="5"/>
      <c r="P156" s="5"/>
      <c r="Q156" s="5"/>
      <c r="R156" s="5"/>
      <c r="S156" s="5"/>
      <c r="T156" s="5"/>
      <c r="U156" s="141"/>
      <c r="V156" s="142"/>
      <c r="W156" s="142"/>
      <c r="X156" s="142"/>
      <c r="Y156" s="142"/>
      <c r="Z156" s="142"/>
      <c r="AA156" s="142"/>
      <c r="AB156" s="142"/>
      <c r="AC156" s="142"/>
      <c r="AD156" s="142"/>
      <c r="AE156" s="142"/>
      <c r="AF156" s="142"/>
      <c r="AG156" s="142"/>
      <c r="AH156" s="142"/>
      <c r="AI156" s="142"/>
      <c r="AJ156" s="142"/>
      <c r="AK156" s="142"/>
      <c r="AL156" s="7"/>
      <c r="AM156" s="7"/>
      <c r="AN156" s="7"/>
      <c r="AO156" s="7"/>
      <c r="AP156" s="7"/>
      <c r="AQ156" s="7"/>
      <c r="AR156" s="7"/>
      <c r="AS156" s="7"/>
      <c r="AT156" s="7"/>
      <c r="AU156" s="7"/>
      <c r="AV156" s="7"/>
      <c r="AW156" s="7"/>
      <c r="AX156" s="7"/>
      <c r="AY156" s="7"/>
      <c r="AZ156" s="143"/>
      <c r="BA156" s="11"/>
      <c r="BB156" s="11"/>
      <c r="BC156" s="11"/>
      <c r="BD156" s="11"/>
      <c r="BE156" s="11"/>
      <c r="BF156" s="11"/>
      <c r="BG156" s="11"/>
      <c r="BH156" s="11"/>
      <c r="BI156" s="11"/>
      <c r="BJ156" s="11"/>
    </row>
    <row r="157" spans="1:62" ht="93" customHeight="1" x14ac:dyDescent="0.3">
      <c r="A157" s="1"/>
      <c r="B157" s="1"/>
      <c r="C157" s="1"/>
      <c r="D157" s="1"/>
      <c r="E157" s="1"/>
      <c r="F157" s="153"/>
      <c r="G157" s="1"/>
      <c r="H157" s="1"/>
      <c r="I157" s="1"/>
      <c r="J157" s="1"/>
      <c r="K157" s="1"/>
      <c r="L157" s="1"/>
      <c r="M157" s="1"/>
      <c r="N157" s="1"/>
      <c r="O157" s="5"/>
      <c r="P157" s="5"/>
      <c r="Q157" s="5"/>
      <c r="R157" s="5"/>
      <c r="S157" s="5"/>
      <c r="T157" s="5"/>
      <c r="U157" s="141"/>
      <c r="V157" s="142"/>
      <c r="W157" s="142"/>
      <c r="X157" s="142"/>
      <c r="Y157" s="142"/>
      <c r="Z157" s="142"/>
      <c r="AA157" s="142"/>
      <c r="AB157" s="142"/>
      <c r="AC157" s="142"/>
      <c r="AD157" s="142"/>
      <c r="AE157" s="142"/>
      <c r="AF157" s="142"/>
      <c r="AG157" s="142"/>
      <c r="AH157" s="142"/>
      <c r="AI157" s="142"/>
      <c r="AJ157" s="142"/>
      <c r="AK157" s="142"/>
      <c r="AL157" s="7"/>
      <c r="AM157" s="7"/>
      <c r="AN157" s="7"/>
      <c r="AO157" s="7"/>
      <c r="AP157" s="7"/>
      <c r="AQ157" s="7"/>
      <c r="AR157" s="7"/>
      <c r="AS157" s="7"/>
      <c r="AT157" s="7"/>
      <c r="AU157" s="7"/>
      <c r="AV157" s="7"/>
      <c r="AW157" s="7"/>
      <c r="AX157" s="7"/>
      <c r="AY157" s="7"/>
      <c r="AZ157" s="143"/>
      <c r="BA157" s="11"/>
      <c r="BB157" s="11"/>
      <c r="BC157" s="11"/>
      <c r="BD157" s="11"/>
      <c r="BE157" s="11"/>
      <c r="BF157" s="11"/>
      <c r="BG157" s="11"/>
      <c r="BH157" s="11"/>
      <c r="BI157" s="11"/>
      <c r="BJ157" s="11"/>
    </row>
    <row r="158" spans="1:62" ht="93" customHeight="1" x14ac:dyDescent="0.3">
      <c r="A158" s="1"/>
      <c r="B158" s="1"/>
      <c r="C158" s="1"/>
      <c r="D158" s="1"/>
      <c r="E158" s="1"/>
      <c r="F158" s="153"/>
      <c r="G158" s="1"/>
      <c r="H158" s="1"/>
      <c r="I158" s="1"/>
      <c r="J158" s="1"/>
      <c r="K158" s="1"/>
      <c r="L158" s="1"/>
      <c r="M158" s="1"/>
      <c r="N158" s="1"/>
      <c r="O158" s="5"/>
      <c r="P158" s="5"/>
      <c r="Q158" s="5"/>
      <c r="R158" s="5"/>
      <c r="S158" s="5"/>
      <c r="T158" s="5"/>
      <c r="U158" s="141"/>
      <c r="V158" s="142"/>
      <c r="W158" s="142"/>
      <c r="X158" s="142"/>
      <c r="Y158" s="142"/>
      <c r="Z158" s="142"/>
      <c r="AA158" s="142"/>
      <c r="AB158" s="142"/>
      <c r="AC158" s="142"/>
      <c r="AD158" s="142"/>
      <c r="AE158" s="142"/>
      <c r="AF158" s="142"/>
      <c r="AG158" s="142"/>
      <c r="AH158" s="142"/>
      <c r="AI158" s="142"/>
      <c r="AJ158" s="142"/>
      <c r="AK158" s="142"/>
      <c r="AL158" s="7"/>
      <c r="AM158" s="7"/>
      <c r="AN158" s="7"/>
      <c r="AO158" s="7"/>
      <c r="AP158" s="7"/>
      <c r="AQ158" s="7"/>
      <c r="AR158" s="7"/>
      <c r="AS158" s="7"/>
      <c r="AT158" s="7"/>
      <c r="AU158" s="7"/>
      <c r="AV158" s="7"/>
      <c r="AW158" s="7"/>
      <c r="AX158" s="7"/>
      <c r="AY158" s="7"/>
      <c r="AZ158" s="143"/>
      <c r="BA158" s="11"/>
      <c r="BB158" s="11"/>
      <c r="BC158" s="11"/>
      <c r="BD158" s="11"/>
      <c r="BE158" s="11"/>
      <c r="BF158" s="11"/>
      <c r="BG158" s="11"/>
      <c r="BH158" s="11"/>
      <c r="BI158" s="11"/>
      <c r="BJ158" s="11"/>
    </row>
    <row r="159" spans="1:62" ht="93" customHeight="1" x14ac:dyDescent="0.3">
      <c r="A159" s="1"/>
      <c r="B159" s="1"/>
      <c r="C159" s="1"/>
      <c r="D159" s="1"/>
      <c r="E159" s="1"/>
      <c r="F159" s="153"/>
      <c r="G159" s="1"/>
      <c r="H159" s="1"/>
      <c r="I159" s="1"/>
      <c r="J159" s="1"/>
      <c r="K159" s="1"/>
      <c r="L159" s="1"/>
      <c r="M159" s="1"/>
      <c r="N159" s="1"/>
      <c r="O159" s="5"/>
      <c r="P159" s="5"/>
      <c r="Q159" s="5"/>
      <c r="R159" s="5"/>
      <c r="S159" s="5"/>
      <c r="T159" s="5"/>
      <c r="U159" s="141"/>
      <c r="V159" s="142"/>
      <c r="W159" s="142"/>
      <c r="X159" s="142"/>
      <c r="Y159" s="142"/>
      <c r="Z159" s="142"/>
      <c r="AA159" s="142"/>
      <c r="AB159" s="142"/>
      <c r="AC159" s="142"/>
      <c r="AD159" s="142"/>
      <c r="AE159" s="142"/>
      <c r="AF159" s="142"/>
      <c r="AG159" s="142"/>
      <c r="AH159" s="142"/>
      <c r="AI159" s="142"/>
      <c r="AJ159" s="142"/>
      <c r="AK159" s="142"/>
      <c r="AL159" s="7"/>
      <c r="AM159" s="7"/>
      <c r="AN159" s="7"/>
      <c r="AO159" s="7"/>
      <c r="AP159" s="7"/>
      <c r="AQ159" s="7"/>
      <c r="AR159" s="7"/>
      <c r="AS159" s="7"/>
      <c r="AT159" s="7"/>
      <c r="AU159" s="7"/>
      <c r="AV159" s="7"/>
      <c r="AW159" s="7"/>
      <c r="AX159" s="7"/>
      <c r="AY159" s="7"/>
      <c r="AZ159" s="143"/>
      <c r="BA159" s="11"/>
      <c r="BB159" s="11"/>
      <c r="BC159" s="11"/>
      <c r="BD159" s="11"/>
      <c r="BE159" s="11"/>
      <c r="BF159" s="11"/>
      <c r="BG159" s="11"/>
      <c r="BH159" s="11"/>
      <c r="BI159" s="11"/>
      <c r="BJ159" s="11"/>
    </row>
    <row r="160" spans="1:62" ht="93" customHeight="1" x14ac:dyDescent="0.3">
      <c r="A160" s="1"/>
      <c r="B160" s="1"/>
      <c r="C160" s="1"/>
      <c r="D160" s="1"/>
      <c r="E160" s="1"/>
      <c r="F160" s="153"/>
      <c r="G160" s="1"/>
      <c r="H160" s="1"/>
      <c r="I160" s="1"/>
      <c r="J160" s="1"/>
      <c r="K160" s="1"/>
      <c r="L160" s="1"/>
      <c r="M160" s="1"/>
      <c r="N160" s="1"/>
      <c r="O160" s="5"/>
      <c r="P160" s="5"/>
      <c r="Q160" s="5"/>
      <c r="R160" s="5"/>
      <c r="S160" s="5"/>
      <c r="T160" s="5"/>
      <c r="U160" s="141"/>
      <c r="V160" s="142"/>
      <c r="W160" s="142"/>
      <c r="X160" s="142"/>
      <c r="Y160" s="142"/>
      <c r="Z160" s="142"/>
      <c r="AA160" s="142"/>
      <c r="AB160" s="142"/>
      <c r="AC160" s="142"/>
      <c r="AD160" s="142"/>
      <c r="AE160" s="142"/>
      <c r="AF160" s="142"/>
      <c r="AG160" s="142"/>
      <c r="AH160" s="142"/>
      <c r="AI160" s="142"/>
      <c r="AJ160" s="142"/>
      <c r="AK160" s="142"/>
      <c r="AL160" s="7"/>
      <c r="AM160" s="7"/>
      <c r="AN160" s="7"/>
      <c r="AO160" s="7"/>
      <c r="AP160" s="7"/>
      <c r="AQ160" s="7"/>
      <c r="AR160" s="7"/>
      <c r="AS160" s="7"/>
      <c r="AT160" s="7"/>
      <c r="AU160" s="7"/>
      <c r="AV160" s="7"/>
      <c r="AW160" s="7"/>
      <c r="AX160" s="7"/>
      <c r="AY160" s="7"/>
      <c r="AZ160" s="143"/>
      <c r="BA160" s="11"/>
      <c r="BB160" s="11"/>
      <c r="BC160" s="11"/>
      <c r="BD160" s="11"/>
      <c r="BE160" s="11"/>
      <c r="BF160" s="11"/>
      <c r="BG160" s="11"/>
      <c r="BH160" s="11"/>
      <c r="BI160" s="11"/>
      <c r="BJ160" s="11"/>
    </row>
    <row r="161" spans="1:62" ht="93" customHeight="1" x14ac:dyDescent="0.3">
      <c r="A161" s="1"/>
      <c r="B161" s="1"/>
      <c r="C161" s="1"/>
      <c r="D161" s="1"/>
      <c r="E161" s="1"/>
      <c r="F161" s="153"/>
      <c r="G161" s="1"/>
      <c r="H161" s="1"/>
      <c r="I161" s="1"/>
      <c r="J161" s="1"/>
      <c r="K161" s="1"/>
      <c r="L161" s="1"/>
      <c r="M161" s="1"/>
      <c r="N161" s="1"/>
      <c r="O161" s="5"/>
      <c r="P161" s="5"/>
      <c r="Q161" s="5"/>
      <c r="R161" s="5"/>
      <c r="S161" s="5"/>
      <c r="T161" s="5"/>
      <c r="U161" s="141"/>
      <c r="V161" s="142"/>
      <c r="W161" s="142"/>
      <c r="X161" s="142"/>
      <c r="Y161" s="142"/>
      <c r="Z161" s="142"/>
      <c r="AA161" s="142"/>
      <c r="AB161" s="142"/>
      <c r="AC161" s="142"/>
      <c r="AD161" s="142"/>
      <c r="AE161" s="142"/>
      <c r="AF161" s="142"/>
      <c r="AG161" s="142"/>
      <c r="AH161" s="142"/>
      <c r="AI161" s="142"/>
      <c r="AJ161" s="142"/>
      <c r="AK161" s="142"/>
      <c r="AL161" s="7"/>
      <c r="AM161" s="7"/>
      <c r="AN161" s="7"/>
      <c r="AO161" s="7"/>
      <c r="AP161" s="7"/>
      <c r="AQ161" s="7"/>
      <c r="AR161" s="7"/>
      <c r="AS161" s="7"/>
      <c r="AT161" s="7"/>
      <c r="AU161" s="7"/>
      <c r="AV161" s="7"/>
      <c r="AW161" s="7"/>
      <c r="AX161" s="7"/>
      <c r="AY161" s="7"/>
      <c r="AZ161" s="143"/>
      <c r="BA161" s="11"/>
      <c r="BB161" s="11"/>
      <c r="BC161" s="11"/>
      <c r="BD161" s="11"/>
      <c r="BE161" s="11"/>
      <c r="BF161" s="11"/>
      <c r="BG161" s="11"/>
      <c r="BH161" s="11"/>
      <c r="BI161" s="11"/>
      <c r="BJ161" s="11"/>
    </row>
    <row r="162" spans="1:62" ht="93" customHeight="1" x14ac:dyDescent="0.3">
      <c r="A162" s="1"/>
      <c r="B162" s="1"/>
      <c r="C162" s="1"/>
      <c r="D162" s="1"/>
      <c r="E162" s="1"/>
      <c r="F162" s="153"/>
      <c r="G162" s="1"/>
      <c r="H162" s="1"/>
      <c r="I162" s="1"/>
      <c r="J162" s="1"/>
      <c r="K162" s="1"/>
      <c r="L162" s="1"/>
      <c r="M162" s="1"/>
      <c r="N162" s="1"/>
      <c r="O162" s="5"/>
      <c r="P162" s="5"/>
      <c r="Q162" s="5"/>
      <c r="R162" s="5"/>
      <c r="S162" s="5"/>
      <c r="T162" s="5"/>
      <c r="U162" s="141"/>
      <c r="V162" s="142"/>
      <c r="W162" s="142"/>
      <c r="X162" s="142"/>
      <c r="Y162" s="142"/>
      <c r="Z162" s="142"/>
      <c r="AA162" s="142"/>
      <c r="AB162" s="142"/>
      <c r="AC162" s="142"/>
      <c r="AD162" s="142"/>
      <c r="AE162" s="142"/>
      <c r="AF162" s="142"/>
      <c r="AG162" s="142"/>
      <c r="AH162" s="142"/>
      <c r="AI162" s="142"/>
      <c r="AJ162" s="142"/>
      <c r="AK162" s="142"/>
      <c r="AL162" s="7"/>
      <c r="AM162" s="7"/>
      <c r="AN162" s="7"/>
      <c r="AO162" s="7"/>
      <c r="AP162" s="7"/>
      <c r="AQ162" s="7"/>
      <c r="AR162" s="7"/>
      <c r="AS162" s="7"/>
      <c r="AT162" s="7"/>
      <c r="AU162" s="7"/>
      <c r="AV162" s="7"/>
      <c r="AW162" s="7"/>
      <c r="AX162" s="7"/>
      <c r="AY162" s="7"/>
      <c r="AZ162" s="143"/>
      <c r="BA162" s="11"/>
      <c r="BB162" s="11"/>
      <c r="BC162" s="11"/>
      <c r="BD162" s="11"/>
      <c r="BE162" s="11"/>
      <c r="BF162" s="11"/>
      <c r="BG162" s="11"/>
      <c r="BH162" s="11"/>
      <c r="BI162" s="11"/>
      <c r="BJ162" s="11"/>
    </row>
    <row r="163" spans="1:62" ht="93" customHeight="1" x14ac:dyDescent="0.3">
      <c r="A163" s="1"/>
      <c r="B163" s="1"/>
      <c r="C163" s="1"/>
      <c r="D163" s="1"/>
      <c r="E163" s="1"/>
      <c r="F163" s="153"/>
      <c r="G163" s="1"/>
      <c r="H163" s="1"/>
      <c r="I163" s="1"/>
      <c r="J163" s="1"/>
      <c r="K163" s="1"/>
      <c r="L163" s="1"/>
      <c r="M163" s="1"/>
      <c r="N163" s="1"/>
      <c r="O163" s="5"/>
      <c r="P163" s="5"/>
      <c r="Q163" s="5"/>
      <c r="R163" s="5"/>
      <c r="S163" s="5"/>
      <c r="T163" s="5"/>
      <c r="U163" s="141"/>
      <c r="V163" s="142"/>
      <c r="W163" s="142"/>
      <c r="X163" s="142"/>
      <c r="Y163" s="142"/>
      <c r="Z163" s="142"/>
      <c r="AA163" s="142"/>
      <c r="AB163" s="142"/>
      <c r="AC163" s="142"/>
      <c r="AD163" s="142"/>
      <c r="AE163" s="142"/>
      <c r="AF163" s="142"/>
      <c r="AG163" s="142"/>
      <c r="AH163" s="142"/>
      <c r="AI163" s="142"/>
      <c r="AJ163" s="142"/>
      <c r="AK163" s="142"/>
      <c r="AL163" s="7"/>
      <c r="AM163" s="7"/>
      <c r="AN163" s="7"/>
      <c r="AO163" s="7"/>
      <c r="AP163" s="7"/>
      <c r="AQ163" s="7"/>
      <c r="AR163" s="7"/>
      <c r="AS163" s="7"/>
      <c r="AT163" s="7"/>
      <c r="AU163" s="7"/>
      <c r="AV163" s="7"/>
      <c r="AW163" s="7"/>
      <c r="AX163" s="7"/>
      <c r="AY163" s="7"/>
      <c r="AZ163" s="143"/>
      <c r="BA163" s="11"/>
      <c r="BB163" s="11"/>
      <c r="BC163" s="11"/>
      <c r="BD163" s="11"/>
      <c r="BE163" s="11"/>
      <c r="BF163" s="11"/>
      <c r="BG163" s="11"/>
      <c r="BH163" s="11"/>
      <c r="BI163" s="11"/>
      <c r="BJ163" s="11"/>
    </row>
    <row r="164" spans="1:62" ht="93" customHeight="1" x14ac:dyDescent="0.3">
      <c r="A164" s="1"/>
      <c r="B164" s="1"/>
      <c r="C164" s="1"/>
      <c r="D164" s="1"/>
      <c r="E164" s="1"/>
      <c r="F164" s="153"/>
      <c r="G164" s="1"/>
      <c r="H164" s="1"/>
      <c r="I164" s="1"/>
      <c r="J164" s="1"/>
      <c r="K164" s="1"/>
      <c r="L164" s="1"/>
      <c r="M164" s="1"/>
      <c r="N164" s="1"/>
      <c r="O164" s="5"/>
      <c r="P164" s="5"/>
      <c r="Q164" s="5"/>
      <c r="R164" s="5"/>
      <c r="S164" s="5"/>
      <c r="T164" s="5"/>
      <c r="U164" s="141"/>
      <c r="V164" s="142"/>
      <c r="W164" s="142"/>
      <c r="X164" s="142"/>
      <c r="Y164" s="142"/>
      <c r="Z164" s="142"/>
      <c r="AA164" s="142"/>
      <c r="AB164" s="142"/>
      <c r="AC164" s="142"/>
      <c r="AD164" s="142"/>
      <c r="AE164" s="142"/>
      <c r="AF164" s="142"/>
      <c r="AG164" s="142"/>
      <c r="AH164" s="142"/>
      <c r="AI164" s="142"/>
      <c r="AJ164" s="142"/>
      <c r="AK164" s="142"/>
      <c r="AL164" s="7"/>
      <c r="AM164" s="7"/>
      <c r="AN164" s="7"/>
      <c r="AO164" s="7"/>
      <c r="AP164" s="7"/>
      <c r="AQ164" s="7"/>
      <c r="AR164" s="7"/>
      <c r="AS164" s="7"/>
      <c r="AT164" s="7"/>
      <c r="AU164" s="7"/>
      <c r="AV164" s="7"/>
      <c r="AW164" s="7"/>
      <c r="AX164" s="7"/>
      <c r="AY164" s="7"/>
      <c r="AZ164" s="143"/>
      <c r="BA164" s="11"/>
      <c r="BB164" s="11"/>
      <c r="BC164" s="11"/>
      <c r="BD164" s="11"/>
      <c r="BE164" s="11"/>
      <c r="BF164" s="11"/>
      <c r="BG164" s="11"/>
      <c r="BH164" s="11"/>
      <c r="BI164" s="11"/>
      <c r="BJ164" s="11"/>
    </row>
    <row r="165" spans="1:62" ht="93" customHeight="1" x14ac:dyDescent="0.3">
      <c r="A165" s="1"/>
      <c r="B165" s="1"/>
      <c r="C165" s="1"/>
      <c r="D165" s="1"/>
      <c r="E165" s="1"/>
      <c r="F165" s="153"/>
      <c r="G165" s="1"/>
      <c r="H165" s="1"/>
      <c r="I165" s="1"/>
      <c r="J165" s="1"/>
      <c r="K165" s="1"/>
      <c r="L165" s="1"/>
      <c r="M165" s="1"/>
      <c r="N165" s="1"/>
      <c r="O165" s="5"/>
      <c r="P165" s="5"/>
      <c r="Q165" s="5"/>
      <c r="R165" s="5"/>
      <c r="S165" s="5"/>
      <c r="T165" s="5"/>
      <c r="U165" s="141"/>
      <c r="V165" s="142"/>
      <c r="W165" s="142"/>
      <c r="X165" s="142"/>
      <c r="Y165" s="142"/>
      <c r="Z165" s="142"/>
      <c r="AA165" s="142"/>
      <c r="AB165" s="142"/>
      <c r="AC165" s="142"/>
      <c r="AD165" s="142"/>
      <c r="AE165" s="142"/>
      <c r="AF165" s="142"/>
      <c r="AG165" s="142"/>
      <c r="AH165" s="142"/>
      <c r="AI165" s="142"/>
      <c r="AJ165" s="142"/>
      <c r="AK165" s="142"/>
      <c r="AL165" s="7"/>
      <c r="AM165" s="7"/>
      <c r="AN165" s="7"/>
      <c r="AO165" s="7"/>
      <c r="AP165" s="7"/>
      <c r="AQ165" s="7"/>
      <c r="AR165" s="7"/>
      <c r="AS165" s="7"/>
      <c r="AT165" s="7"/>
      <c r="AU165" s="7"/>
      <c r="AV165" s="7"/>
      <c r="AW165" s="7"/>
      <c r="AX165" s="7"/>
      <c r="AY165" s="7"/>
      <c r="AZ165" s="143"/>
      <c r="BA165" s="11"/>
      <c r="BB165" s="11"/>
      <c r="BC165" s="11"/>
      <c r="BD165" s="11"/>
      <c r="BE165" s="11"/>
      <c r="BF165" s="11"/>
      <c r="BG165" s="11"/>
      <c r="BH165" s="11"/>
      <c r="BI165" s="11"/>
      <c r="BJ165" s="11"/>
    </row>
    <row r="166" spans="1:62" ht="93" customHeight="1" x14ac:dyDescent="0.3">
      <c r="A166" s="1"/>
      <c r="B166" s="1"/>
      <c r="C166" s="1"/>
      <c r="D166" s="1"/>
      <c r="E166" s="1"/>
      <c r="F166" s="153"/>
      <c r="G166" s="1"/>
      <c r="H166" s="1"/>
      <c r="I166" s="1"/>
      <c r="J166" s="1"/>
      <c r="K166" s="1"/>
      <c r="L166" s="1"/>
      <c r="M166" s="1"/>
      <c r="N166" s="1"/>
      <c r="O166" s="5"/>
      <c r="P166" s="5"/>
      <c r="Q166" s="5"/>
      <c r="R166" s="5"/>
      <c r="S166" s="5"/>
      <c r="T166" s="5"/>
      <c r="U166" s="141"/>
      <c r="V166" s="142"/>
      <c r="W166" s="142"/>
      <c r="X166" s="142"/>
      <c r="Y166" s="142"/>
      <c r="Z166" s="142"/>
      <c r="AA166" s="142"/>
      <c r="AB166" s="142"/>
      <c r="AC166" s="142"/>
      <c r="AD166" s="142"/>
      <c r="AE166" s="142"/>
      <c r="AF166" s="142"/>
      <c r="AG166" s="142"/>
      <c r="AH166" s="142"/>
      <c r="AI166" s="142"/>
      <c r="AJ166" s="142"/>
      <c r="AK166" s="142"/>
      <c r="AL166" s="7"/>
      <c r="AM166" s="7"/>
      <c r="AN166" s="7"/>
      <c r="AO166" s="7"/>
      <c r="AP166" s="7"/>
      <c r="AQ166" s="7"/>
      <c r="AR166" s="7"/>
      <c r="AS166" s="7"/>
      <c r="AT166" s="7"/>
      <c r="AU166" s="7"/>
      <c r="AV166" s="7"/>
      <c r="AW166" s="7"/>
      <c r="AX166" s="7"/>
      <c r="AY166" s="7"/>
      <c r="AZ166" s="143"/>
      <c r="BA166" s="11"/>
      <c r="BB166" s="11"/>
      <c r="BC166" s="11"/>
      <c r="BD166" s="11"/>
      <c r="BE166" s="11"/>
      <c r="BF166" s="11"/>
      <c r="BG166" s="11"/>
      <c r="BH166" s="11"/>
      <c r="BI166" s="11"/>
      <c r="BJ166" s="11"/>
    </row>
    <row r="167" spans="1:62" ht="93" customHeight="1" x14ac:dyDescent="0.3">
      <c r="A167" s="1"/>
      <c r="B167" s="1"/>
      <c r="C167" s="1"/>
      <c r="D167" s="1"/>
      <c r="E167" s="1"/>
      <c r="F167" s="153"/>
      <c r="G167" s="1"/>
      <c r="H167" s="1"/>
      <c r="I167" s="1"/>
      <c r="J167" s="1"/>
      <c r="K167" s="1"/>
      <c r="L167" s="1"/>
      <c r="M167" s="1"/>
      <c r="N167" s="1"/>
      <c r="O167" s="5"/>
      <c r="P167" s="5"/>
      <c r="Q167" s="5"/>
      <c r="R167" s="5"/>
      <c r="S167" s="5"/>
      <c r="T167" s="5"/>
      <c r="U167" s="141"/>
      <c r="V167" s="142"/>
      <c r="W167" s="142"/>
      <c r="X167" s="142"/>
      <c r="Y167" s="142"/>
      <c r="Z167" s="142"/>
      <c r="AA167" s="142"/>
      <c r="AB167" s="142"/>
      <c r="AC167" s="142"/>
      <c r="AD167" s="142"/>
      <c r="AE167" s="142"/>
      <c r="AF167" s="142"/>
      <c r="AG167" s="142"/>
      <c r="AH167" s="142"/>
      <c r="AI167" s="142"/>
      <c r="AJ167" s="142"/>
      <c r="AK167" s="142"/>
      <c r="AL167" s="7"/>
      <c r="AM167" s="7"/>
      <c r="AN167" s="7"/>
      <c r="AO167" s="7"/>
      <c r="AP167" s="7"/>
      <c r="AQ167" s="7"/>
      <c r="AR167" s="7"/>
      <c r="AS167" s="7"/>
      <c r="AT167" s="7"/>
      <c r="AU167" s="7"/>
      <c r="AV167" s="7"/>
      <c r="AW167" s="7"/>
      <c r="AX167" s="7"/>
      <c r="AY167" s="7"/>
      <c r="AZ167" s="143"/>
      <c r="BA167" s="11"/>
      <c r="BB167" s="11"/>
      <c r="BC167" s="11"/>
      <c r="BD167" s="11"/>
      <c r="BE167" s="11"/>
      <c r="BF167" s="11"/>
      <c r="BG167" s="11"/>
      <c r="BH167" s="11"/>
      <c r="BI167" s="11"/>
      <c r="BJ167" s="11"/>
    </row>
    <row r="168" spans="1:62" ht="93" customHeight="1" x14ac:dyDescent="0.3">
      <c r="A168" s="1"/>
      <c r="B168" s="1"/>
      <c r="C168" s="1"/>
      <c r="D168" s="1"/>
      <c r="E168" s="1"/>
      <c r="F168" s="153"/>
      <c r="G168" s="1"/>
      <c r="H168" s="1"/>
      <c r="I168" s="1"/>
      <c r="J168" s="1"/>
      <c r="K168" s="1"/>
      <c r="L168" s="1"/>
      <c r="M168" s="1"/>
      <c r="N168" s="1"/>
      <c r="O168" s="5"/>
      <c r="P168" s="5"/>
      <c r="Q168" s="5"/>
      <c r="R168" s="5"/>
      <c r="S168" s="5"/>
      <c r="T168" s="5"/>
      <c r="U168" s="141"/>
      <c r="V168" s="142"/>
      <c r="W168" s="142"/>
      <c r="X168" s="142"/>
      <c r="Y168" s="142"/>
      <c r="Z168" s="142"/>
      <c r="AA168" s="142"/>
      <c r="AB168" s="142"/>
      <c r="AC168" s="142"/>
      <c r="AD168" s="142"/>
      <c r="AE168" s="142"/>
      <c r="AF168" s="142"/>
      <c r="AG168" s="142"/>
      <c r="AH168" s="142"/>
      <c r="AI168" s="142"/>
      <c r="AJ168" s="142"/>
      <c r="AK168" s="142"/>
      <c r="AL168" s="7"/>
      <c r="AM168" s="7"/>
      <c r="AN168" s="7"/>
      <c r="AO168" s="7"/>
      <c r="AP168" s="7"/>
      <c r="AQ168" s="7"/>
      <c r="AR168" s="7"/>
      <c r="AS168" s="7"/>
      <c r="AT168" s="7"/>
      <c r="AU168" s="7"/>
      <c r="AV168" s="7"/>
      <c r="AW168" s="7"/>
      <c r="AX168" s="7"/>
      <c r="AY168" s="7"/>
      <c r="AZ168" s="143"/>
      <c r="BA168" s="11"/>
      <c r="BB168" s="11"/>
      <c r="BC168" s="11"/>
      <c r="BD168" s="11"/>
      <c r="BE168" s="11"/>
      <c r="BF168" s="11"/>
      <c r="BG168" s="11"/>
      <c r="BH168" s="11"/>
      <c r="BI168" s="11"/>
      <c r="BJ168" s="11"/>
    </row>
    <row r="169" spans="1:62" ht="93" customHeight="1" x14ac:dyDescent="0.3">
      <c r="A169" s="1"/>
      <c r="B169" s="1"/>
      <c r="C169" s="1"/>
      <c r="D169" s="1"/>
      <c r="E169" s="1"/>
      <c r="F169" s="153"/>
      <c r="G169" s="1"/>
      <c r="H169" s="1"/>
      <c r="I169" s="1"/>
      <c r="J169" s="1"/>
      <c r="K169" s="1"/>
      <c r="L169" s="1"/>
      <c r="M169" s="1"/>
      <c r="N169" s="1"/>
      <c r="O169" s="5"/>
      <c r="P169" s="5"/>
      <c r="Q169" s="5"/>
      <c r="R169" s="5"/>
      <c r="S169" s="5"/>
      <c r="T169" s="5"/>
      <c r="U169" s="141"/>
      <c r="V169" s="142"/>
      <c r="W169" s="142"/>
      <c r="X169" s="142"/>
      <c r="Y169" s="142"/>
      <c r="Z169" s="142"/>
      <c r="AA169" s="142"/>
      <c r="AB169" s="142"/>
      <c r="AC169" s="142"/>
      <c r="AD169" s="142"/>
      <c r="AE169" s="142"/>
      <c r="AF169" s="142"/>
      <c r="AG169" s="142"/>
      <c r="AH169" s="142"/>
      <c r="AI169" s="142"/>
      <c r="AJ169" s="142"/>
      <c r="AK169" s="142"/>
      <c r="AL169" s="7"/>
      <c r="AM169" s="7"/>
      <c r="AN169" s="7"/>
      <c r="AO169" s="7"/>
      <c r="AP169" s="7"/>
      <c r="AQ169" s="7"/>
      <c r="AR169" s="7"/>
      <c r="AS169" s="7"/>
      <c r="AT169" s="7"/>
      <c r="AU169" s="7"/>
      <c r="AV169" s="7"/>
      <c r="AW169" s="7"/>
      <c r="AX169" s="7"/>
      <c r="AY169" s="7"/>
      <c r="AZ169" s="143"/>
      <c r="BA169" s="11"/>
      <c r="BB169" s="11"/>
      <c r="BC169" s="11"/>
      <c r="BD169" s="11"/>
      <c r="BE169" s="11"/>
      <c r="BF169" s="11"/>
      <c r="BG169" s="11"/>
      <c r="BH169" s="11"/>
      <c r="BI169" s="11"/>
      <c r="BJ169" s="11"/>
    </row>
    <row r="170" spans="1:62" ht="93" customHeight="1" x14ac:dyDescent="0.3">
      <c r="A170" s="1"/>
      <c r="B170" s="1"/>
      <c r="C170" s="1"/>
      <c r="D170" s="1"/>
      <c r="E170" s="1"/>
      <c r="F170" s="153"/>
      <c r="G170" s="1"/>
      <c r="H170" s="1"/>
      <c r="I170" s="1"/>
      <c r="J170" s="1"/>
      <c r="K170" s="1"/>
      <c r="L170" s="1"/>
      <c r="M170" s="1"/>
      <c r="N170" s="1"/>
      <c r="O170" s="5"/>
      <c r="P170" s="5"/>
      <c r="Q170" s="5"/>
      <c r="R170" s="5"/>
      <c r="S170" s="5"/>
      <c r="T170" s="5"/>
      <c r="U170" s="141"/>
      <c r="V170" s="142"/>
      <c r="W170" s="142"/>
      <c r="X170" s="142"/>
      <c r="Y170" s="142"/>
      <c r="Z170" s="142"/>
      <c r="AA170" s="142"/>
      <c r="AB170" s="142"/>
      <c r="AC170" s="142"/>
      <c r="AD170" s="142"/>
      <c r="AE170" s="142"/>
      <c r="AF170" s="142"/>
      <c r="AG170" s="142"/>
      <c r="AH170" s="142"/>
      <c r="AI170" s="142"/>
      <c r="AJ170" s="142"/>
      <c r="AK170" s="142"/>
      <c r="AL170" s="7"/>
      <c r="AM170" s="7"/>
      <c r="AN170" s="7"/>
      <c r="AO170" s="7"/>
      <c r="AP170" s="7"/>
      <c r="AQ170" s="7"/>
      <c r="AR170" s="7"/>
      <c r="AS170" s="7"/>
      <c r="AT170" s="7"/>
      <c r="AU170" s="7"/>
      <c r="AV170" s="7"/>
      <c r="AW170" s="7"/>
      <c r="AX170" s="7"/>
      <c r="AY170" s="7"/>
      <c r="AZ170" s="143"/>
      <c r="BA170" s="11"/>
      <c r="BB170" s="11"/>
      <c r="BC170" s="11"/>
      <c r="BD170" s="11"/>
      <c r="BE170" s="11"/>
      <c r="BF170" s="11"/>
      <c r="BG170" s="11"/>
      <c r="BH170" s="11"/>
      <c r="BI170" s="11"/>
      <c r="BJ170" s="11"/>
    </row>
    <row r="171" spans="1:62" ht="93" customHeight="1" x14ac:dyDescent="0.3">
      <c r="A171" s="1"/>
      <c r="B171" s="1"/>
      <c r="C171" s="1"/>
      <c r="D171" s="1"/>
      <c r="E171" s="1"/>
      <c r="F171" s="153"/>
      <c r="G171" s="1"/>
      <c r="H171" s="1"/>
      <c r="I171" s="1"/>
      <c r="J171" s="1"/>
      <c r="K171" s="1"/>
      <c r="L171" s="1"/>
      <c r="M171" s="1"/>
      <c r="N171" s="1"/>
      <c r="O171" s="5"/>
      <c r="P171" s="5"/>
      <c r="Q171" s="5"/>
      <c r="R171" s="5"/>
      <c r="S171" s="5"/>
      <c r="T171" s="5"/>
      <c r="U171" s="141"/>
      <c r="V171" s="142"/>
      <c r="W171" s="142"/>
      <c r="X171" s="142"/>
      <c r="Y171" s="142"/>
      <c r="Z171" s="142"/>
      <c r="AA171" s="142"/>
      <c r="AB171" s="142"/>
      <c r="AC171" s="142"/>
      <c r="AD171" s="142"/>
      <c r="AE171" s="142"/>
      <c r="AF171" s="142"/>
      <c r="AG171" s="142"/>
      <c r="AH171" s="142"/>
      <c r="AI171" s="142"/>
      <c r="AJ171" s="142"/>
      <c r="AK171" s="142"/>
      <c r="AL171" s="7"/>
      <c r="AM171" s="7"/>
      <c r="AN171" s="7"/>
      <c r="AO171" s="7"/>
      <c r="AP171" s="7"/>
      <c r="AQ171" s="7"/>
      <c r="AR171" s="7"/>
      <c r="AS171" s="7"/>
      <c r="AT171" s="7"/>
      <c r="AU171" s="7"/>
      <c r="AV171" s="7"/>
      <c r="AW171" s="7"/>
      <c r="AX171" s="7"/>
      <c r="AY171" s="7"/>
      <c r="AZ171" s="143"/>
      <c r="BA171" s="11"/>
      <c r="BB171" s="11"/>
      <c r="BC171" s="11"/>
      <c r="BD171" s="11"/>
      <c r="BE171" s="11"/>
      <c r="BF171" s="11"/>
      <c r="BG171" s="11"/>
      <c r="BH171" s="11"/>
      <c r="BI171" s="11"/>
      <c r="BJ171" s="11"/>
    </row>
    <row r="172" spans="1:62" ht="93" customHeight="1" x14ac:dyDescent="0.3">
      <c r="A172" s="1"/>
      <c r="B172" s="1"/>
      <c r="C172" s="1"/>
      <c r="D172" s="1"/>
      <c r="E172" s="1"/>
      <c r="F172" s="153"/>
      <c r="G172" s="1"/>
      <c r="H172" s="1"/>
      <c r="I172" s="1"/>
      <c r="J172" s="1"/>
      <c r="K172" s="1"/>
      <c r="L172" s="1"/>
      <c r="M172" s="1"/>
      <c r="N172" s="1"/>
      <c r="O172" s="5"/>
      <c r="P172" s="5"/>
      <c r="Q172" s="5"/>
      <c r="R172" s="5"/>
      <c r="S172" s="5"/>
      <c r="T172" s="5"/>
      <c r="U172" s="141"/>
      <c r="V172" s="142"/>
      <c r="W172" s="142"/>
      <c r="X172" s="142"/>
      <c r="Y172" s="142"/>
      <c r="Z172" s="142"/>
      <c r="AA172" s="142"/>
      <c r="AB172" s="142"/>
      <c r="AC172" s="142"/>
      <c r="AD172" s="142"/>
      <c r="AE172" s="142"/>
      <c r="AF172" s="142"/>
      <c r="AG172" s="142"/>
      <c r="AH172" s="142"/>
      <c r="AI172" s="142"/>
      <c r="AJ172" s="142"/>
      <c r="AK172" s="142"/>
      <c r="AL172" s="7"/>
      <c r="AM172" s="7"/>
      <c r="AN172" s="7"/>
      <c r="AO172" s="7"/>
      <c r="AP172" s="7"/>
      <c r="AQ172" s="7"/>
      <c r="AR172" s="7"/>
      <c r="AS172" s="7"/>
      <c r="AT172" s="7"/>
      <c r="AU172" s="7"/>
      <c r="AV172" s="7"/>
      <c r="AW172" s="7"/>
      <c r="AX172" s="7"/>
      <c r="AY172" s="7"/>
      <c r="AZ172" s="143"/>
      <c r="BA172" s="11"/>
      <c r="BB172" s="11"/>
      <c r="BC172" s="11"/>
      <c r="BD172" s="11"/>
      <c r="BE172" s="11"/>
      <c r="BF172" s="11"/>
      <c r="BG172" s="11"/>
      <c r="BH172" s="11"/>
      <c r="BI172" s="11"/>
      <c r="BJ172" s="11"/>
    </row>
    <row r="173" spans="1:62" ht="93" customHeight="1" x14ac:dyDescent="0.3">
      <c r="A173" s="1"/>
      <c r="B173" s="1"/>
      <c r="C173" s="1"/>
      <c r="D173" s="1"/>
      <c r="E173" s="1"/>
      <c r="F173" s="153"/>
      <c r="G173" s="1"/>
      <c r="H173" s="1"/>
      <c r="I173" s="1"/>
      <c r="J173" s="1"/>
      <c r="K173" s="1"/>
      <c r="L173" s="1"/>
      <c r="M173" s="1"/>
      <c r="N173" s="1"/>
      <c r="O173" s="5"/>
      <c r="P173" s="5"/>
      <c r="Q173" s="5"/>
      <c r="R173" s="5"/>
      <c r="S173" s="5"/>
      <c r="T173" s="5"/>
      <c r="U173" s="141"/>
      <c r="V173" s="142"/>
      <c r="W173" s="142"/>
      <c r="X173" s="142"/>
      <c r="Y173" s="142"/>
      <c r="Z173" s="142"/>
      <c r="AA173" s="142"/>
      <c r="AB173" s="142"/>
      <c r="AC173" s="142"/>
      <c r="AD173" s="142"/>
      <c r="AE173" s="142"/>
      <c r="AF173" s="142"/>
      <c r="AG173" s="142"/>
      <c r="AH173" s="142"/>
      <c r="AI173" s="142"/>
      <c r="AJ173" s="142"/>
      <c r="AK173" s="142"/>
      <c r="AL173" s="7"/>
      <c r="AM173" s="7"/>
      <c r="AN173" s="7"/>
      <c r="AO173" s="7"/>
      <c r="AP173" s="7"/>
      <c r="AQ173" s="7"/>
      <c r="AR173" s="7"/>
      <c r="AS173" s="7"/>
      <c r="AT173" s="7"/>
      <c r="AU173" s="7"/>
      <c r="AV173" s="7"/>
      <c r="AW173" s="7"/>
      <c r="AX173" s="7"/>
      <c r="AY173" s="7"/>
      <c r="AZ173" s="143"/>
      <c r="BA173" s="11"/>
      <c r="BB173" s="11"/>
      <c r="BC173" s="11"/>
      <c r="BD173" s="11"/>
      <c r="BE173" s="11"/>
      <c r="BF173" s="11"/>
      <c r="BG173" s="11"/>
      <c r="BH173" s="11"/>
      <c r="BI173" s="11"/>
      <c r="BJ173" s="11"/>
    </row>
    <row r="174" spans="1:62" ht="93" customHeight="1" x14ac:dyDescent="0.3">
      <c r="A174" s="1"/>
      <c r="B174" s="1"/>
      <c r="C174" s="1"/>
      <c r="D174" s="1"/>
      <c r="E174" s="1"/>
      <c r="F174" s="153"/>
      <c r="G174" s="1"/>
      <c r="H174" s="1"/>
      <c r="I174" s="1"/>
      <c r="J174" s="1"/>
      <c r="K174" s="1"/>
      <c r="L174" s="1"/>
      <c r="M174" s="1"/>
      <c r="N174" s="1"/>
      <c r="O174" s="5"/>
      <c r="P174" s="5"/>
      <c r="Q174" s="5"/>
      <c r="R174" s="5"/>
      <c r="S174" s="5"/>
      <c r="T174" s="5"/>
      <c r="U174" s="141"/>
      <c r="V174" s="142"/>
      <c r="W174" s="142"/>
      <c r="X174" s="142"/>
      <c r="Y174" s="142"/>
      <c r="Z174" s="142"/>
      <c r="AA174" s="142"/>
      <c r="AB174" s="142"/>
      <c r="AC174" s="142"/>
      <c r="AD174" s="142"/>
      <c r="AE174" s="142"/>
      <c r="AF174" s="142"/>
      <c r="AG174" s="142"/>
      <c r="AH174" s="142"/>
      <c r="AI174" s="142"/>
      <c r="AJ174" s="142"/>
      <c r="AK174" s="142"/>
      <c r="AL174" s="7"/>
      <c r="AM174" s="7"/>
      <c r="AN174" s="7"/>
      <c r="AO174" s="7"/>
      <c r="AP174" s="7"/>
      <c r="AQ174" s="7"/>
      <c r="AR174" s="7"/>
      <c r="AS174" s="7"/>
      <c r="AT174" s="7"/>
      <c r="AU174" s="7"/>
      <c r="AV174" s="7"/>
      <c r="AW174" s="7"/>
      <c r="AX174" s="7"/>
      <c r="AY174" s="7"/>
      <c r="AZ174" s="143"/>
      <c r="BA174" s="11"/>
      <c r="BB174" s="11"/>
      <c r="BC174" s="11"/>
      <c r="BD174" s="11"/>
      <c r="BE174" s="11"/>
      <c r="BF174" s="11"/>
      <c r="BG174" s="11"/>
      <c r="BH174" s="11"/>
      <c r="BI174" s="11"/>
      <c r="BJ174" s="11"/>
    </row>
    <row r="175" spans="1:62" ht="93" customHeight="1" x14ac:dyDescent="0.3">
      <c r="A175" s="1"/>
      <c r="B175" s="1"/>
      <c r="C175" s="1"/>
      <c r="D175" s="1"/>
      <c r="E175" s="1"/>
      <c r="F175" s="153"/>
      <c r="G175" s="1"/>
      <c r="H175" s="1"/>
      <c r="I175" s="1"/>
      <c r="J175" s="1"/>
      <c r="K175" s="1"/>
      <c r="L175" s="1"/>
      <c r="M175" s="1"/>
      <c r="N175" s="1"/>
      <c r="O175" s="5"/>
      <c r="P175" s="5"/>
      <c r="Q175" s="5"/>
      <c r="R175" s="5"/>
      <c r="S175" s="5"/>
      <c r="T175" s="5"/>
      <c r="U175" s="141"/>
      <c r="V175" s="142"/>
      <c r="W175" s="142"/>
      <c r="X175" s="142"/>
      <c r="Y175" s="142"/>
      <c r="Z175" s="142"/>
      <c r="AA175" s="142"/>
      <c r="AB175" s="142"/>
      <c r="AC175" s="142"/>
      <c r="AD175" s="142"/>
      <c r="AE175" s="142"/>
      <c r="AF175" s="142"/>
      <c r="AG175" s="142"/>
      <c r="AH175" s="142"/>
      <c r="AI175" s="142"/>
      <c r="AJ175" s="142"/>
      <c r="AK175" s="142"/>
      <c r="AL175" s="7"/>
      <c r="AM175" s="7"/>
      <c r="AN175" s="7"/>
      <c r="AO175" s="7"/>
      <c r="AP175" s="7"/>
      <c r="AQ175" s="7"/>
      <c r="AR175" s="7"/>
      <c r="AS175" s="7"/>
      <c r="AT175" s="7"/>
      <c r="AU175" s="7"/>
      <c r="AV175" s="7"/>
      <c r="AW175" s="7"/>
      <c r="AX175" s="7"/>
      <c r="AY175" s="7"/>
      <c r="AZ175" s="143"/>
      <c r="BA175" s="11"/>
      <c r="BB175" s="11"/>
      <c r="BC175" s="11"/>
      <c r="BD175" s="11"/>
      <c r="BE175" s="11"/>
      <c r="BF175" s="11"/>
      <c r="BG175" s="11"/>
      <c r="BH175" s="11"/>
      <c r="BI175" s="11"/>
      <c r="BJ175" s="11"/>
    </row>
    <row r="176" spans="1:62" ht="93" customHeight="1" x14ac:dyDescent="0.3">
      <c r="A176" s="1"/>
      <c r="B176" s="1"/>
      <c r="C176" s="1"/>
      <c r="D176" s="1"/>
      <c r="E176" s="1"/>
      <c r="F176" s="153"/>
      <c r="G176" s="1"/>
      <c r="H176" s="1"/>
      <c r="I176" s="1"/>
      <c r="J176" s="1"/>
      <c r="K176" s="1"/>
      <c r="L176" s="1"/>
      <c r="M176" s="1"/>
      <c r="N176" s="1"/>
      <c r="O176" s="5"/>
      <c r="P176" s="5"/>
      <c r="Q176" s="5"/>
      <c r="R176" s="5"/>
      <c r="S176" s="5"/>
      <c r="T176" s="5"/>
      <c r="U176" s="141"/>
      <c r="V176" s="142"/>
      <c r="W176" s="142"/>
      <c r="X176" s="142"/>
      <c r="Y176" s="142"/>
      <c r="Z176" s="142"/>
      <c r="AA176" s="142"/>
      <c r="AB176" s="142"/>
      <c r="AC176" s="142"/>
      <c r="AD176" s="142"/>
      <c r="AE176" s="142"/>
      <c r="AF176" s="142"/>
      <c r="AG176" s="142"/>
      <c r="AH176" s="142"/>
      <c r="AI176" s="142"/>
      <c r="AJ176" s="142"/>
      <c r="AK176" s="142"/>
      <c r="AL176" s="7"/>
      <c r="AM176" s="7"/>
      <c r="AN176" s="7"/>
      <c r="AO176" s="7"/>
      <c r="AP176" s="7"/>
      <c r="AQ176" s="7"/>
      <c r="AR176" s="7"/>
      <c r="AS176" s="7"/>
      <c r="AT176" s="7"/>
      <c r="AU176" s="7"/>
      <c r="AV176" s="7"/>
      <c r="AW176" s="7"/>
      <c r="AX176" s="7"/>
      <c r="AY176" s="7"/>
      <c r="AZ176" s="143"/>
      <c r="BA176" s="11"/>
      <c r="BB176" s="11"/>
      <c r="BC176" s="11"/>
      <c r="BD176" s="11"/>
      <c r="BE176" s="11"/>
      <c r="BF176" s="11"/>
      <c r="BG176" s="11"/>
      <c r="BH176" s="11"/>
      <c r="BI176" s="11"/>
      <c r="BJ176" s="11"/>
    </row>
    <row r="177" spans="1:62" ht="93" customHeight="1" x14ac:dyDescent="0.3">
      <c r="A177" s="1"/>
      <c r="B177" s="1"/>
      <c r="C177" s="1"/>
      <c r="D177" s="1"/>
      <c r="E177" s="1"/>
      <c r="F177" s="153"/>
      <c r="G177" s="1"/>
      <c r="H177" s="1"/>
      <c r="I177" s="1"/>
      <c r="J177" s="1"/>
      <c r="K177" s="1"/>
      <c r="L177" s="1"/>
      <c r="M177" s="1"/>
      <c r="N177" s="1"/>
      <c r="O177" s="5"/>
      <c r="P177" s="5"/>
      <c r="Q177" s="5"/>
      <c r="R177" s="5"/>
      <c r="S177" s="5"/>
      <c r="T177" s="5"/>
      <c r="U177" s="141"/>
      <c r="V177" s="142"/>
      <c r="W177" s="142"/>
      <c r="X177" s="142"/>
      <c r="Y177" s="142"/>
      <c r="Z177" s="142"/>
      <c r="AA177" s="142"/>
      <c r="AB177" s="142"/>
      <c r="AC177" s="142"/>
      <c r="AD177" s="142"/>
      <c r="AE177" s="142"/>
      <c r="AF177" s="142"/>
      <c r="AG177" s="142"/>
      <c r="AH177" s="142"/>
      <c r="AI177" s="142"/>
      <c r="AJ177" s="142"/>
      <c r="AK177" s="142"/>
      <c r="AL177" s="7"/>
      <c r="AM177" s="7"/>
      <c r="AN177" s="7"/>
      <c r="AO177" s="7"/>
      <c r="AP177" s="7"/>
      <c r="AQ177" s="7"/>
      <c r="AR177" s="7"/>
      <c r="AS177" s="7"/>
      <c r="AT177" s="7"/>
      <c r="AU177" s="7"/>
      <c r="AV177" s="7"/>
      <c r="AW177" s="7"/>
      <c r="AX177" s="7"/>
      <c r="AY177" s="7"/>
      <c r="AZ177" s="143"/>
      <c r="BA177" s="11"/>
      <c r="BB177" s="11"/>
      <c r="BC177" s="11"/>
      <c r="BD177" s="11"/>
      <c r="BE177" s="11"/>
      <c r="BF177" s="11"/>
      <c r="BG177" s="11"/>
      <c r="BH177" s="11"/>
      <c r="BI177" s="11"/>
      <c r="BJ177" s="11"/>
    </row>
    <row r="178" spans="1:62" ht="93" customHeight="1" x14ac:dyDescent="0.3">
      <c r="A178" s="1"/>
      <c r="B178" s="1"/>
      <c r="C178" s="1"/>
      <c r="D178" s="1"/>
      <c r="E178" s="1"/>
      <c r="F178" s="153"/>
      <c r="G178" s="1"/>
      <c r="H178" s="1"/>
      <c r="I178" s="1"/>
      <c r="J178" s="1"/>
      <c r="K178" s="1"/>
      <c r="L178" s="1"/>
      <c r="M178" s="1"/>
      <c r="N178" s="1"/>
      <c r="O178" s="5"/>
      <c r="P178" s="5"/>
      <c r="Q178" s="5"/>
      <c r="R178" s="5"/>
      <c r="S178" s="5"/>
      <c r="T178" s="5"/>
      <c r="U178" s="141"/>
      <c r="V178" s="142"/>
      <c r="W178" s="142"/>
      <c r="X178" s="142"/>
      <c r="Y178" s="142"/>
      <c r="Z178" s="142"/>
      <c r="AA178" s="142"/>
      <c r="AB178" s="142"/>
      <c r="AC178" s="142"/>
      <c r="AD178" s="142"/>
      <c r="AE178" s="142"/>
      <c r="AF178" s="142"/>
      <c r="AG178" s="142"/>
      <c r="AH178" s="142"/>
      <c r="AI178" s="142"/>
      <c r="AJ178" s="142"/>
      <c r="AK178" s="142"/>
      <c r="AL178" s="7"/>
      <c r="AM178" s="7"/>
      <c r="AN178" s="7"/>
      <c r="AO178" s="7"/>
      <c r="AP178" s="7"/>
      <c r="AQ178" s="7"/>
      <c r="AR178" s="7"/>
      <c r="AS178" s="7"/>
      <c r="AT178" s="7"/>
      <c r="AU178" s="7"/>
      <c r="AV178" s="7"/>
      <c r="AW178" s="7"/>
      <c r="AX178" s="7"/>
      <c r="AY178" s="7"/>
      <c r="AZ178" s="143"/>
      <c r="BA178" s="11"/>
      <c r="BB178" s="11"/>
      <c r="BC178" s="11"/>
      <c r="BD178" s="11"/>
      <c r="BE178" s="11"/>
      <c r="BF178" s="11"/>
      <c r="BG178" s="11"/>
      <c r="BH178" s="11"/>
      <c r="BI178" s="11"/>
      <c r="BJ178" s="11"/>
    </row>
    <row r="179" spans="1:62" ht="93" customHeight="1" x14ac:dyDescent="0.3">
      <c r="A179" s="1"/>
      <c r="B179" s="1"/>
      <c r="C179" s="1"/>
      <c r="D179" s="1"/>
      <c r="E179" s="1"/>
      <c r="F179" s="153"/>
      <c r="G179" s="1"/>
      <c r="H179" s="1"/>
      <c r="I179" s="1"/>
      <c r="J179" s="1"/>
      <c r="K179" s="1"/>
      <c r="L179" s="1"/>
      <c r="M179" s="1"/>
      <c r="N179" s="1"/>
      <c r="O179" s="5"/>
      <c r="P179" s="5"/>
      <c r="Q179" s="5"/>
      <c r="R179" s="5"/>
      <c r="S179" s="5"/>
      <c r="T179" s="5"/>
      <c r="U179" s="141"/>
      <c r="V179" s="142"/>
      <c r="W179" s="142"/>
      <c r="X179" s="142"/>
      <c r="Y179" s="142"/>
      <c r="Z179" s="142"/>
      <c r="AA179" s="142"/>
      <c r="AB179" s="142"/>
      <c r="AC179" s="142"/>
      <c r="AD179" s="142"/>
      <c r="AE179" s="142"/>
      <c r="AF179" s="142"/>
      <c r="AG179" s="142"/>
      <c r="AH179" s="142"/>
      <c r="AI179" s="142"/>
      <c r="AJ179" s="142"/>
      <c r="AK179" s="142"/>
      <c r="AL179" s="7"/>
      <c r="AM179" s="7"/>
      <c r="AN179" s="7"/>
      <c r="AO179" s="7"/>
      <c r="AP179" s="7"/>
      <c r="AQ179" s="7"/>
      <c r="AR179" s="7"/>
      <c r="AS179" s="7"/>
      <c r="AT179" s="7"/>
      <c r="AU179" s="7"/>
      <c r="AV179" s="7"/>
      <c r="AW179" s="7"/>
      <c r="AX179" s="7"/>
      <c r="AY179" s="7"/>
      <c r="AZ179" s="143"/>
      <c r="BA179" s="11"/>
      <c r="BB179" s="11"/>
      <c r="BC179" s="11"/>
      <c r="BD179" s="11"/>
      <c r="BE179" s="11"/>
      <c r="BF179" s="11"/>
      <c r="BG179" s="11"/>
      <c r="BH179" s="11"/>
      <c r="BI179" s="11"/>
      <c r="BJ179" s="11"/>
    </row>
    <row r="180" spans="1:62" ht="93" customHeight="1" x14ac:dyDescent="0.3">
      <c r="A180" s="1"/>
      <c r="B180" s="1"/>
      <c r="C180" s="1"/>
      <c r="D180" s="1"/>
      <c r="E180" s="1"/>
      <c r="F180" s="153"/>
      <c r="G180" s="1"/>
      <c r="H180" s="1"/>
      <c r="I180" s="1"/>
      <c r="J180" s="1"/>
      <c r="K180" s="1"/>
      <c r="L180" s="1"/>
      <c r="M180" s="1"/>
      <c r="N180" s="1"/>
      <c r="O180" s="5"/>
      <c r="P180" s="5"/>
      <c r="Q180" s="5"/>
      <c r="R180" s="5"/>
      <c r="S180" s="5"/>
      <c r="T180" s="5"/>
      <c r="U180" s="141"/>
      <c r="V180" s="142"/>
      <c r="W180" s="142"/>
      <c r="X180" s="142"/>
      <c r="Y180" s="142"/>
      <c r="Z180" s="142"/>
      <c r="AA180" s="142"/>
      <c r="AB180" s="142"/>
      <c r="AC180" s="142"/>
      <c r="AD180" s="142"/>
      <c r="AE180" s="142"/>
      <c r="AF180" s="142"/>
      <c r="AG180" s="142"/>
      <c r="AH180" s="142"/>
      <c r="AI180" s="142"/>
      <c r="AJ180" s="142"/>
      <c r="AK180" s="142"/>
      <c r="AL180" s="7"/>
      <c r="AM180" s="7"/>
      <c r="AN180" s="7"/>
      <c r="AO180" s="7"/>
      <c r="AP180" s="7"/>
      <c r="AQ180" s="7"/>
      <c r="AR180" s="7"/>
      <c r="AS180" s="7"/>
      <c r="AT180" s="7"/>
      <c r="AU180" s="7"/>
      <c r="AV180" s="7"/>
      <c r="AW180" s="7"/>
      <c r="AX180" s="7"/>
      <c r="AY180" s="7"/>
      <c r="AZ180" s="143"/>
      <c r="BA180" s="11"/>
      <c r="BB180" s="11"/>
      <c r="BC180" s="11"/>
      <c r="BD180" s="11"/>
      <c r="BE180" s="11"/>
      <c r="BF180" s="11"/>
      <c r="BG180" s="11"/>
      <c r="BH180" s="11"/>
      <c r="BI180" s="11"/>
      <c r="BJ180" s="11"/>
    </row>
    <row r="181" spans="1:62" ht="93" customHeight="1" x14ac:dyDescent="0.3">
      <c r="A181" s="1"/>
      <c r="B181" s="1"/>
      <c r="C181" s="1"/>
      <c r="D181" s="1"/>
      <c r="E181" s="1"/>
      <c r="F181" s="153"/>
      <c r="G181" s="1"/>
      <c r="H181" s="1"/>
      <c r="I181" s="1"/>
      <c r="J181" s="1"/>
      <c r="K181" s="1"/>
      <c r="L181" s="1"/>
      <c r="M181" s="1"/>
      <c r="N181" s="1"/>
      <c r="O181" s="5"/>
      <c r="P181" s="5"/>
      <c r="Q181" s="5"/>
      <c r="R181" s="5"/>
      <c r="S181" s="5"/>
      <c r="T181" s="5"/>
      <c r="U181" s="141"/>
      <c r="V181" s="142"/>
      <c r="W181" s="142"/>
      <c r="X181" s="142"/>
      <c r="Y181" s="142"/>
      <c r="Z181" s="142"/>
      <c r="AA181" s="142"/>
      <c r="AB181" s="142"/>
      <c r="AC181" s="142"/>
      <c r="AD181" s="142"/>
      <c r="AE181" s="142"/>
      <c r="AF181" s="142"/>
      <c r="AG181" s="142"/>
      <c r="AH181" s="142"/>
      <c r="AI181" s="142"/>
      <c r="AJ181" s="142"/>
      <c r="AK181" s="142"/>
      <c r="AL181" s="7"/>
      <c r="AM181" s="7"/>
      <c r="AN181" s="7"/>
      <c r="AO181" s="7"/>
      <c r="AP181" s="7"/>
      <c r="AQ181" s="7"/>
      <c r="AR181" s="7"/>
      <c r="AS181" s="7"/>
      <c r="AT181" s="7"/>
      <c r="AU181" s="7"/>
      <c r="AV181" s="7"/>
      <c r="AW181" s="7"/>
      <c r="AX181" s="7"/>
      <c r="AY181" s="7"/>
      <c r="AZ181" s="143"/>
      <c r="BA181" s="11"/>
      <c r="BB181" s="11"/>
      <c r="BC181" s="11"/>
      <c r="BD181" s="11"/>
      <c r="BE181" s="11"/>
      <c r="BF181" s="11"/>
      <c r="BG181" s="11"/>
      <c r="BH181" s="11"/>
      <c r="BI181" s="11"/>
      <c r="BJ181" s="11"/>
    </row>
    <row r="182" spans="1:62" ht="93" customHeight="1" x14ac:dyDescent="0.3">
      <c r="A182" s="1"/>
      <c r="B182" s="1"/>
      <c r="C182" s="1"/>
      <c r="D182" s="1"/>
      <c r="E182" s="1"/>
      <c r="F182" s="153"/>
      <c r="G182" s="1"/>
      <c r="H182" s="1"/>
      <c r="I182" s="1"/>
      <c r="J182" s="1"/>
      <c r="K182" s="1"/>
      <c r="L182" s="1"/>
      <c r="M182" s="1"/>
      <c r="N182" s="1"/>
      <c r="O182" s="5"/>
      <c r="P182" s="5"/>
      <c r="Q182" s="5"/>
      <c r="R182" s="5"/>
      <c r="S182" s="5"/>
      <c r="T182" s="5"/>
      <c r="U182" s="141"/>
      <c r="V182" s="142"/>
      <c r="W182" s="142"/>
      <c r="X182" s="142"/>
      <c r="Y182" s="142"/>
      <c r="Z182" s="142"/>
      <c r="AA182" s="142"/>
      <c r="AB182" s="142"/>
      <c r="AC182" s="142"/>
      <c r="AD182" s="142"/>
      <c r="AE182" s="142"/>
      <c r="AF182" s="142"/>
      <c r="AG182" s="142"/>
      <c r="AH182" s="142"/>
      <c r="AI182" s="142"/>
      <c r="AJ182" s="142"/>
      <c r="AK182" s="142"/>
      <c r="AL182" s="7"/>
      <c r="AM182" s="7"/>
      <c r="AN182" s="7"/>
      <c r="AO182" s="7"/>
      <c r="AP182" s="7"/>
      <c r="AQ182" s="7"/>
      <c r="AR182" s="7"/>
      <c r="AS182" s="7"/>
      <c r="AT182" s="7"/>
      <c r="AU182" s="7"/>
      <c r="AV182" s="7"/>
      <c r="AW182" s="7"/>
      <c r="AX182" s="7"/>
      <c r="AY182" s="7"/>
      <c r="AZ182" s="143"/>
      <c r="BA182" s="11"/>
      <c r="BB182" s="11"/>
      <c r="BC182" s="11"/>
      <c r="BD182" s="11"/>
      <c r="BE182" s="11"/>
      <c r="BF182" s="11"/>
      <c r="BG182" s="11"/>
      <c r="BH182" s="11"/>
      <c r="BI182" s="11"/>
      <c r="BJ182" s="11"/>
    </row>
    <row r="183" spans="1:62" ht="93" customHeight="1" x14ac:dyDescent="0.3">
      <c r="A183" s="1"/>
      <c r="B183" s="1"/>
      <c r="C183" s="1"/>
      <c r="D183" s="1"/>
      <c r="E183" s="1"/>
      <c r="F183" s="153"/>
      <c r="G183" s="1"/>
      <c r="H183" s="1"/>
      <c r="I183" s="1"/>
      <c r="J183" s="1"/>
      <c r="K183" s="1"/>
      <c r="L183" s="1"/>
      <c r="M183" s="1"/>
      <c r="N183" s="1"/>
      <c r="O183" s="5"/>
      <c r="P183" s="5"/>
      <c r="Q183" s="5"/>
      <c r="R183" s="5"/>
      <c r="S183" s="5"/>
      <c r="T183" s="5"/>
      <c r="U183" s="141"/>
      <c r="V183" s="142"/>
      <c r="W183" s="142"/>
      <c r="X183" s="142"/>
      <c r="Y183" s="142"/>
      <c r="Z183" s="142"/>
      <c r="AA183" s="142"/>
      <c r="AB183" s="142"/>
      <c r="AC183" s="142"/>
      <c r="AD183" s="142"/>
      <c r="AE183" s="142"/>
      <c r="AF183" s="142"/>
      <c r="AG183" s="142"/>
      <c r="AH183" s="142"/>
      <c r="AI183" s="142"/>
      <c r="AJ183" s="142"/>
      <c r="AK183" s="142"/>
      <c r="AL183" s="7"/>
      <c r="AM183" s="7"/>
      <c r="AN183" s="7"/>
      <c r="AO183" s="7"/>
      <c r="AP183" s="7"/>
      <c r="AQ183" s="7"/>
      <c r="AR183" s="7"/>
      <c r="AS183" s="7"/>
      <c r="AT183" s="7"/>
      <c r="AU183" s="7"/>
      <c r="AV183" s="7"/>
      <c r="AW183" s="7"/>
      <c r="AX183" s="7"/>
      <c r="AY183" s="7"/>
      <c r="AZ183" s="143"/>
      <c r="BA183" s="11"/>
      <c r="BB183" s="11"/>
      <c r="BC183" s="11"/>
      <c r="BD183" s="11"/>
      <c r="BE183" s="11"/>
      <c r="BF183" s="11"/>
      <c r="BG183" s="11"/>
      <c r="BH183" s="11"/>
      <c r="BI183" s="11"/>
      <c r="BJ183" s="11"/>
    </row>
    <row r="184" spans="1:62" ht="93" customHeight="1" x14ac:dyDescent="0.3">
      <c r="A184" s="1"/>
      <c r="B184" s="1"/>
      <c r="C184" s="1"/>
      <c r="D184" s="1"/>
      <c r="E184" s="1"/>
      <c r="F184" s="153"/>
      <c r="G184" s="1"/>
      <c r="H184" s="1"/>
      <c r="I184" s="1"/>
      <c r="J184" s="1"/>
      <c r="K184" s="1"/>
      <c r="L184" s="1"/>
      <c r="M184" s="1"/>
      <c r="N184" s="1"/>
      <c r="O184" s="5"/>
      <c r="P184" s="5"/>
      <c r="Q184" s="5"/>
      <c r="R184" s="5"/>
      <c r="S184" s="5"/>
      <c r="T184" s="5"/>
      <c r="U184" s="141"/>
      <c r="V184" s="142"/>
      <c r="W184" s="142"/>
      <c r="X184" s="142"/>
      <c r="Y184" s="142"/>
      <c r="Z184" s="142"/>
      <c r="AA184" s="142"/>
      <c r="AB184" s="142"/>
      <c r="AC184" s="142"/>
      <c r="AD184" s="142"/>
      <c r="AE184" s="142"/>
      <c r="AF184" s="142"/>
      <c r="AG184" s="142"/>
      <c r="AH184" s="142"/>
      <c r="AI184" s="142"/>
      <c r="AJ184" s="142"/>
      <c r="AK184" s="142"/>
      <c r="AL184" s="7"/>
      <c r="AM184" s="7"/>
      <c r="AN184" s="7"/>
      <c r="AO184" s="7"/>
      <c r="AP184" s="7"/>
      <c r="AQ184" s="7"/>
      <c r="AR184" s="7"/>
      <c r="AS184" s="7"/>
      <c r="AT184" s="7"/>
      <c r="AU184" s="7"/>
      <c r="AV184" s="7"/>
      <c r="AW184" s="7"/>
      <c r="AX184" s="7"/>
      <c r="AY184" s="7"/>
      <c r="AZ184" s="143"/>
      <c r="BA184" s="11"/>
      <c r="BB184" s="11"/>
      <c r="BC184" s="11"/>
      <c r="BD184" s="11"/>
      <c r="BE184" s="11"/>
      <c r="BF184" s="11"/>
      <c r="BG184" s="11"/>
      <c r="BH184" s="11"/>
      <c r="BI184" s="11"/>
      <c r="BJ184" s="11"/>
    </row>
    <row r="185" spans="1:62" ht="93" customHeight="1" x14ac:dyDescent="0.3">
      <c r="A185" s="1"/>
      <c r="B185" s="1"/>
      <c r="C185" s="1"/>
      <c r="D185" s="1"/>
      <c r="E185" s="1"/>
      <c r="F185" s="153"/>
      <c r="G185" s="1"/>
      <c r="H185" s="1"/>
      <c r="I185" s="1"/>
      <c r="J185" s="1"/>
      <c r="K185" s="1"/>
      <c r="L185" s="1"/>
      <c r="M185" s="1"/>
      <c r="N185" s="1"/>
      <c r="O185" s="5"/>
      <c r="P185" s="5"/>
      <c r="Q185" s="5"/>
      <c r="R185" s="5"/>
      <c r="S185" s="5"/>
      <c r="T185" s="5"/>
      <c r="U185" s="141"/>
      <c r="V185" s="142"/>
      <c r="W185" s="142"/>
      <c r="X185" s="142"/>
      <c r="Y185" s="142"/>
      <c r="Z185" s="142"/>
      <c r="AA185" s="142"/>
      <c r="AB185" s="142"/>
      <c r="AC185" s="142"/>
      <c r="AD185" s="142"/>
      <c r="AE185" s="142"/>
      <c r="AF185" s="142"/>
      <c r="AG185" s="142"/>
      <c r="AH185" s="142"/>
      <c r="AI185" s="142"/>
      <c r="AJ185" s="142"/>
      <c r="AK185" s="142"/>
      <c r="AL185" s="7"/>
      <c r="AM185" s="7"/>
      <c r="AN185" s="7"/>
      <c r="AO185" s="7"/>
      <c r="AP185" s="7"/>
      <c r="AQ185" s="7"/>
      <c r="AR185" s="7"/>
      <c r="AS185" s="7"/>
      <c r="AT185" s="7"/>
      <c r="AU185" s="7"/>
      <c r="AV185" s="7"/>
      <c r="AW185" s="7"/>
      <c r="AX185" s="7"/>
      <c r="AY185" s="7"/>
      <c r="AZ185" s="143"/>
      <c r="BA185" s="11"/>
      <c r="BB185" s="11"/>
      <c r="BC185" s="11"/>
      <c r="BD185" s="11"/>
      <c r="BE185" s="11"/>
      <c r="BF185" s="11"/>
      <c r="BG185" s="11"/>
      <c r="BH185" s="11"/>
      <c r="BI185" s="11"/>
      <c r="BJ185" s="11"/>
    </row>
    <row r="186" spans="1:62" ht="93" customHeight="1" x14ac:dyDescent="0.3">
      <c r="A186" s="1"/>
      <c r="B186" s="1"/>
      <c r="C186" s="1"/>
      <c r="D186" s="1"/>
      <c r="E186" s="1"/>
      <c r="F186" s="153"/>
      <c r="G186" s="1"/>
      <c r="H186" s="1"/>
      <c r="I186" s="1"/>
      <c r="J186" s="1"/>
      <c r="K186" s="1"/>
      <c r="L186" s="1"/>
      <c r="M186" s="1"/>
      <c r="N186" s="1"/>
      <c r="O186" s="5"/>
      <c r="P186" s="5"/>
      <c r="Q186" s="5"/>
      <c r="R186" s="5"/>
      <c r="S186" s="5"/>
      <c r="T186" s="5"/>
      <c r="U186" s="141"/>
      <c r="V186" s="142"/>
      <c r="W186" s="142"/>
      <c r="X186" s="142"/>
      <c r="Y186" s="142"/>
      <c r="Z186" s="142"/>
      <c r="AA186" s="142"/>
      <c r="AB186" s="142"/>
      <c r="AC186" s="142"/>
      <c r="AD186" s="142"/>
      <c r="AE186" s="142"/>
      <c r="AF186" s="142"/>
      <c r="AG186" s="142"/>
      <c r="AH186" s="142"/>
      <c r="AI186" s="142"/>
      <c r="AJ186" s="142"/>
      <c r="AK186" s="142"/>
      <c r="AL186" s="7"/>
      <c r="AM186" s="7"/>
      <c r="AN186" s="7"/>
      <c r="AO186" s="7"/>
      <c r="AP186" s="7"/>
      <c r="AQ186" s="7"/>
      <c r="AR186" s="7"/>
      <c r="AS186" s="7"/>
      <c r="AT186" s="7"/>
      <c r="AU186" s="7"/>
      <c r="AV186" s="7"/>
      <c r="AW186" s="7"/>
      <c r="AX186" s="7"/>
      <c r="AY186" s="7"/>
      <c r="AZ186" s="143"/>
      <c r="BA186" s="11"/>
      <c r="BB186" s="11"/>
      <c r="BC186" s="11"/>
      <c r="BD186" s="11"/>
      <c r="BE186" s="11"/>
      <c r="BF186" s="11"/>
      <c r="BG186" s="11"/>
      <c r="BH186" s="11"/>
      <c r="BI186" s="11"/>
      <c r="BJ186" s="11"/>
    </row>
    <row r="187" spans="1:62" ht="93" customHeight="1" x14ac:dyDescent="0.3">
      <c r="A187" s="1"/>
      <c r="B187" s="1"/>
      <c r="C187" s="1"/>
      <c r="D187" s="1"/>
      <c r="E187" s="1"/>
      <c r="F187" s="153"/>
      <c r="G187" s="1"/>
      <c r="H187" s="1"/>
      <c r="I187" s="1"/>
      <c r="J187" s="1"/>
      <c r="K187" s="1"/>
      <c r="L187" s="1"/>
      <c r="M187" s="1"/>
      <c r="N187" s="1"/>
      <c r="O187" s="5"/>
      <c r="P187" s="5"/>
      <c r="Q187" s="5"/>
      <c r="R187" s="5"/>
      <c r="S187" s="5"/>
      <c r="T187" s="5"/>
      <c r="U187" s="141"/>
      <c r="V187" s="142"/>
      <c r="W187" s="142"/>
      <c r="X187" s="142"/>
      <c r="Y187" s="142"/>
      <c r="Z187" s="142"/>
      <c r="AA187" s="142"/>
      <c r="AB187" s="142"/>
      <c r="AC187" s="142"/>
      <c r="AD187" s="142"/>
      <c r="AE187" s="142"/>
      <c r="AF187" s="142"/>
      <c r="AG187" s="142"/>
      <c r="AH187" s="142"/>
      <c r="AI187" s="142"/>
      <c r="AJ187" s="142"/>
      <c r="AK187" s="142"/>
      <c r="AL187" s="7"/>
      <c r="AM187" s="7"/>
      <c r="AN187" s="7"/>
      <c r="AO187" s="7"/>
      <c r="AP187" s="7"/>
      <c r="AQ187" s="7"/>
      <c r="AR187" s="7"/>
      <c r="AS187" s="7"/>
      <c r="AT187" s="7"/>
      <c r="AU187" s="7"/>
      <c r="AV187" s="7"/>
      <c r="AW187" s="7"/>
      <c r="AX187" s="7"/>
      <c r="AY187" s="7"/>
      <c r="AZ187" s="143"/>
      <c r="BA187" s="11"/>
      <c r="BB187" s="11"/>
      <c r="BC187" s="11"/>
      <c r="BD187" s="11"/>
      <c r="BE187" s="11"/>
      <c r="BF187" s="11"/>
      <c r="BG187" s="11"/>
      <c r="BH187" s="11"/>
      <c r="BI187" s="11"/>
      <c r="BJ187" s="11"/>
    </row>
    <row r="188" spans="1:62" ht="93" customHeight="1" x14ac:dyDescent="0.3">
      <c r="A188" s="1"/>
      <c r="B188" s="1"/>
      <c r="C188" s="1"/>
      <c r="D188" s="1"/>
      <c r="E188" s="1"/>
      <c r="F188" s="153"/>
      <c r="G188" s="1"/>
      <c r="H188" s="1"/>
      <c r="I188" s="1"/>
      <c r="J188" s="1"/>
      <c r="K188" s="1"/>
      <c r="L188" s="1"/>
      <c r="M188" s="1"/>
      <c r="N188" s="1"/>
      <c r="O188" s="5"/>
      <c r="P188" s="5"/>
      <c r="Q188" s="5"/>
      <c r="R188" s="5"/>
      <c r="S188" s="5"/>
      <c r="T188" s="5"/>
      <c r="U188" s="141"/>
      <c r="V188" s="142"/>
      <c r="W188" s="142"/>
      <c r="X188" s="142"/>
      <c r="Y188" s="142"/>
      <c r="Z188" s="142"/>
      <c r="AA188" s="142"/>
      <c r="AB188" s="142"/>
      <c r="AC188" s="142"/>
      <c r="AD188" s="142"/>
      <c r="AE188" s="142"/>
      <c r="AF188" s="142"/>
      <c r="AG188" s="142"/>
      <c r="AH188" s="142"/>
      <c r="AI188" s="142"/>
      <c r="AJ188" s="142"/>
      <c r="AK188" s="142"/>
      <c r="AL188" s="7"/>
      <c r="AM188" s="7"/>
      <c r="AN188" s="7"/>
      <c r="AO188" s="7"/>
      <c r="AP188" s="7"/>
      <c r="AQ188" s="7"/>
      <c r="AR188" s="7"/>
      <c r="AS188" s="7"/>
      <c r="AT188" s="7"/>
      <c r="AU188" s="7"/>
      <c r="AV188" s="7"/>
      <c r="AW188" s="7"/>
      <c r="AX188" s="7"/>
      <c r="AY188" s="7"/>
      <c r="AZ188" s="143"/>
      <c r="BA188" s="11"/>
      <c r="BB188" s="11"/>
      <c r="BC188" s="11"/>
      <c r="BD188" s="11"/>
      <c r="BE188" s="11"/>
      <c r="BF188" s="11"/>
      <c r="BG188" s="11"/>
      <c r="BH188" s="11"/>
      <c r="BI188" s="11"/>
      <c r="BJ188" s="11"/>
    </row>
    <row r="189" spans="1:62" ht="93" customHeight="1" x14ac:dyDescent="0.3">
      <c r="A189" s="1"/>
      <c r="B189" s="1"/>
      <c r="C189" s="1"/>
      <c r="D189" s="1"/>
      <c r="E189" s="1"/>
      <c r="F189" s="153"/>
      <c r="G189" s="1"/>
      <c r="H189" s="1"/>
      <c r="I189" s="1"/>
      <c r="J189" s="1"/>
      <c r="K189" s="1"/>
      <c r="L189" s="1"/>
      <c r="M189" s="1"/>
      <c r="N189" s="1"/>
      <c r="O189" s="5"/>
      <c r="P189" s="5"/>
      <c r="Q189" s="5"/>
      <c r="R189" s="5"/>
      <c r="S189" s="5"/>
      <c r="T189" s="5"/>
      <c r="U189" s="141"/>
      <c r="V189" s="142"/>
      <c r="W189" s="142"/>
      <c r="X189" s="142"/>
      <c r="Y189" s="142"/>
      <c r="Z189" s="142"/>
      <c r="AA189" s="142"/>
      <c r="AB189" s="142"/>
      <c r="AC189" s="142"/>
      <c r="AD189" s="142"/>
      <c r="AE189" s="142"/>
      <c r="AF189" s="142"/>
      <c r="AG189" s="142"/>
      <c r="AH189" s="142"/>
      <c r="AI189" s="142"/>
      <c r="AJ189" s="142"/>
      <c r="AK189" s="142"/>
      <c r="AL189" s="7"/>
      <c r="AM189" s="7"/>
      <c r="AN189" s="7"/>
      <c r="AO189" s="7"/>
      <c r="AP189" s="7"/>
      <c r="AQ189" s="7"/>
      <c r="AR189" s="7"/>
      <c r="AS189" s="7"/>
      <c r="AT189" s="7"/>
      <c r="AU189" s="7"/>
      <c r="AV189" s="7"/>
      <c r="AW189" s="7"/>
      <c r="AX189" s="7"/>
      <c r="AY189" s="7"/>
      <c r="AZ189" s="143"/>
      <c r="BA189" s="11"/>
      <c r="BB189" s="11"/>
      <c r="BC189" s="11"/>
      <c r="BD189" s="11"/>
      <c r="BE189" s="11"/>
      <c r="BF189" s="11"/>
      <c r="BG189" s="11"/>
      <c r="BH189" s="11"/>
      <c r="BI189" s="11"/>
      <c r="BJ189" s="11"/>
    </row>
    <row r="190" spans="1:62" ht="93" customHeight="1" x14ac:dyDescent="0.3">
      <c r="A190" s="1"/>
      <c r="B190" s="1"/>
      <c r="C190" s="1"/>
      <c r="D190" s="1"/>
      <c r="E190" s="1"/>
      <c r="F190" s="153"/>
      <c r="G190" s="1"/>
      <c r="H190" s="1"/>
      <c r="I190" s="1"/>
      <c r="J190" s="1"/>
      <c r="K190" s="1"/>
      <c r="L190" s="1"/>
      <c r="M190" s="1"/>
      <c r="N190" s="1"/>
      <c r="O190" s="5"/>
      <c r="P190" s="5"/>
      <c r="Q190" s="5"/>
      <c r="R190" s="5"/>
      <c r="S190" s="5"/>
      <c r="T190" s="5"/>
      <c r="U190" s="141"/>
      <c r="V190" s="142"/>
      <c r="W190" s="142"/>
      <c r="X190" s="142"/>
      <c r="Y190" s="142"/>
      <c r="Z190" s="142"/>
      <c r="AA190" s="142"/>
      <c r="AB190" s="142"/>
      <c r="AC190" s="142"/>
      <c r="AD190" s="142"/>
      <c r="AE190" s="142"/>
      <c r="AF190" s="142"/>
      <c r="AG190" s="142"/>
      <c r="AH190" s="142"/>
      <c r="AI190" s="142"/>
      <c r="AJ190" s="142"/>
      <c r="AK190" s="142"/>
      <c r="AL190" s="7"/>
      <c r="AM190" s="7"/>
      <c r="AN190" s="7"/>
      <c r="AO190" s="7"/>
      <c r="AP190" s="7"/>
      <c r="AQ190" s="7"/>
      <c r="AR190" s="7"/>
      <c r="AS190" s="7"/>
      <c r="AT190" s="7"/>
      <c r="AU190" s="7"/>
      <c r="AV190" s="7"/>
      <c r="AW190" s="7"/>
      <c r="AX190" s="7"/>
      <c r="AY190" s="7"/>
      <c r="AZ190" s="143"/>
      <c r="BA190" s="11"/>
      <c r="BB190" s="11"/>
      <c r="BC190" s="11"/>
      <c r="BD190" s="11"/>
      <c r="BE190" s="11"/>
      <c r="BF190" s="11"/>
      <c r="BG190" s="11"/>
      <c r="BH190" s="11"/>
      <c r="BI190" s="11"/>
      <c r="BJ190" s="11"/>
    </row>
    <row r="191" spans="1:62" ht="93" customHeight="1" x14ac:dyDescent="0.3">
      <c r="A191" s="1"/>
      <c r="B191" s="1"/>
      <c r="C191" s="1"/>
      <c r="D191" s="1"/>
      <c r="E191" s="1"/>
      <c r="F191" s="153"/>
      <c r="G191" s="1"/>
      <c r="H191" s="1"/>
      <c r="I191" s="1"/>
      <c r="J191" s="1"/>
      <c r="K191" s="1"/>
      <c r="L191" s="1"/>
      <c r="M191" s="1"/>
      <c r="N191" s="1"/>
      <c r="O191" s="5"/>
      <c r="P191" s="5"/>
      <c r="Q191" s="5"/>
      <c r="R191" s="5"/>
      <c r="S191" s="5"/>
      <c r="T191" s="5"/>
      <c r="U191" s="141"/>
      <c r="V191" s="142"/>
      <c r="W191" s="142"/>
      <c r="X191" s="142"/>
      <c r="Y191" s="142"/>
      <c r="Z191" s="142"/>
      <c r="AA191" s="142"/>
      <c r="AB191" s="142"/>
      <c r="AC191" s="142"/>
      <c r="AD191" s="142"/>
      <c r="AE191" s="142"/>
      <c r="AF191" s="142"/>
      <c r="AG191" s="142"/>
      <c r="AH191" s="142"/>
      <c r="AI191" s="142"/>
      <c r="AJ191" s="142"/>
      <c r="AK191" s="142"/>
      <c r="AL191" s="7"/>
      <c r="AM191" s="7"/>
      <c r="AN191" s="7"/>
      <c r="AO191" s="7"/>
      <c r="AP191" s="7"/>
      <c r="AQ191" s="7"/>
      <c r="AR191" s="7"/>
      <c r="AS191" s="7"/>
      <c r="AT191" s="7"/>
      <c r="AU191" s="7"/>
      <c r="AV191" s="7"/>
      <c r="AW191" s="7"/>
      <c r="AX191" s="7"/>
      <c r="AY191" s="7"/>
      <c r="AZ191" s="143"/>
      <c r="BA191" s="11"/>
      <c r="BB191" s="11"/>
      <c r="BC191" s="11"/>
      <c r="BD191" s="11"/>
      <c r="BE191" s="11"/>
      <c r="BF191" s="11"/>
      <c r="BG191" s="11"/>
      <c r="BH191" s="11"/>
      <c r="BI191" s="11"/>
      <c r="BJ191" s="11"/>
    </row>
    <row r="192" spans="1:62" ht="93" customHeight="1" x14ac:dyDescent="0.3">
      <c r="A192" s="1"/>
      <c r="B192" s="1"/>
      <c r="C192" s="1"/>
      <c r="D192" s="1"/>
      <c r="E192" s="1"/>
      <c r="F192" s="153"/>
      <c r="G192" s="1"/>
      <c r="H192" s="1"/>
      <c r="I192" s="1"/>
      <c r="J192" s="1"/>
      <c r="K192" s="1"/>
      <c r="L192" s="1"/>
      <c r="M192" s="1"/>
      <c r="N192" s="1"/>
      <c r="O192" s="5"/>
      <c r="P192" s="5"/>
      <c r="Q192" s="5"/>
      <c r="R192" s="5"/>
      <c r="S192" s="5"/>
      <c r="T192" s="5"/>
      <c r="U192" s="141"/>
      <c r="V192" s="142"/>
      <c r="W192" s="142"/>
      <c r="X192" s="142"/>
      <c r="Y192" s="142"/>
      <c r="Z192" s="142"/>
      <c r="AA192" s="142"/>
      <c r="AB192" s="142"/>
      <c r="AC192" s="142"/>
      <c r="AD192" s="142"/>
      <c r="AE192" s="142"/>
      <c r="AF192" s="142"/>
      <c r="AG192" s="142"/>
      <c r="AH192" s="142"/>
      <c r="AI192" s="142"/>
      <c r="AJ192" s="142"/>
      <c r="AK192" s="142"/>
      <c r="AL192" s="7"/>
      <c r="AM192" s="7"/>
      <c r="AN192" s="7"/>
      <c r="AO192" s="7"/>
      <c r="AP192" s="7"/>
      <c r="AQ192" s="7"/>
      <c r="AR192" s="7"/>
      <c r="AS192" s="7"/>
      <c r="AT192" s="7"/>
      <c r="AU192" s="7"/>
      <c r="AV192" s="7"/>
      <c r="AW192" s="7"/>
      <c r="AX192" s="7"/>
      <c r="AY192" s="7"/>
      <c r="AZ192" s="143"/>
      <c r="BA192" s="11"/>
      <c r="BB192" s="11"/>
      <c r="BC192" s="11"/>
      <c r="BD192" s="11"/>
      <c r="BE192" s="11"/>
      <c r="BF192" s="11"/>
      <c r="BG192" s="11"/>
      <c r="BH192" s="11"/>
      <c r="BI192" s="11"/>
      <c r="BJ192" s="11"/>
    </row>
    <row r="193" spans="1:62" ht="93" customHeight="1" x14ac:dyDescent="0.3">
      <c r="A193" s="1"/>
      <c r="B193" s="1"/>
      <c r="C193" s="1"/>
      <c r="D193" s="1"/>
      <c r="E193" s="1"/>
      <c r="F193" s="153"/>
      <c r="G193" s="1"/>
      <c r="H193" s="1"/>
      <c r="I193" s="1"/>
      <c r="J193" s="1"/>
      <c r="K193" s="1"/>
      <c r="L193" s="1"/>
      <c r="M193" s="1"/>
      <c r="N193" s="1"/>
      <c r="O193" s="5"/>
      <c r="P193" s="5"/>
      <c r="Q193" s="5"/>
      <c r="R193" s="5"/>
      <c r="S193" s="5"/>
      <c r="T193" s="5"/>
      <c r="U193" s="141"/>
      <c r="V193" s="142"/>
      <c r="W193" s="142"/>
      <c r="X193" s="142"/>
      <c r="Y193" s="142"/>
      <c r="Z193" s="142"/>
      <c r="AA193" s="142"/>
      <c r="AB193" s="142"/>
      <c r="AC193" s="142"/>
      <c r="AD193" s="142"/>
      <c r="AE193" s="142"/>
      <c r="AF193" s="142"/>
      <c r="AG193" s="142"/>
      <c r="AH193" s="142"/>
      <c r="AI193" s="142"/>
      <c r="AJ193" s="142"/>
      <c r="AK193" s="142"/>
      <c r="AL193" s="7"/>
      <c r="AM193" s="7"/>
      <c r="AN193" s="7"/>
      <c r="AO193" s="7"/>
      <c r="AP193" s="7"/>
      <c r="AQ193" s="7"/>
      <c r="AR193" s="7"/>
      <c r="AS193" s="7"/>
      <c r="AT193" s="7"/>
      <c r="AU193" s="7"/>
      <c r="AV193" s="7"/>
      <c r="AW193" s="7"/>
      <c r="AX193" s="7"/>
      <c r="AY193" s="7"/>
      <c r="AZ193" s="143"/>
      <c r="BA193" s="11"/>
      <c r="BB193" s="11"/>
      <c r="BC193" s="11"/>
      <c r="BD193" s="11"/>
      <c r="BE193" s="11"/>
      <c r="BF193" s="11"/>
      <c r="BG193" s="11"/>
      <c r="BH193" s="11"/>
      <c r="BI193" s="11"/>
      <c r="BJ193" s="11"/>
    </row>
    <row r="194" spans="1:62" ht="93" customHeight="1" x14ac:dyDescent="0.3">
      <c r="A194" s="1"/>
      <c r="B194" s="1"/>
      <c r="C194" s="1"/>
      <c r="D194" s="1"/>
      <c r="E194" s="1"/>
      <c r="F194" s="153"/>
      <c r="G194" s="1"/>
      <c r="H194" s="1"/>
      <c r="I194" s="1"/>
      <c r="J194" s="1"/>
      <c r="K194" s="1"/>
      <c r="L194" s="1"/>
      <c r="M194" s="1"/>
      <c r="N194" s="1"/>
      <c r="O194" s="5"/>
      <c r="P194" s="5"/>
      <c r="Q194" s="5"/>
      <c r="R194" s="5"/>
      <c r="S194" s="5"/>
      <c r="T194" s="5"/>
      <c r="U194" s="141"/>
      <c r="V194" s="142"/>
      <c r="W194" s="142"/>
      <c r="X194" s="142"/>
      <c r="Y194" s="142"/>
      <c r="Z194" s="142"/>
      <c r="AA194" s="142"/>
      <c r="AB194" s="142"/>
      <c r="AC194" s="142"/>
      <c r="AD194" s="142"/>
      <c r="AE194" s="142"/>
      <c r="AF194" s="142"/>
      <c r="AG194" s="142"/>
      <c r="AH194" s="142"/>
      <c r="AI194" s="142"/>
      <c r="AJ194" s="142"/>
      <c r="AK194" s="142"/>
      <c r="AL194" s="7"/>
      <c r="AM194" s="7"/>
      <c r="AN194" s="7"/>
      <c r="AO194" s="7"/>
      <c r="AP194" s="7"/>
      <c r="AQ194" s="7"/>
      <c r="AR194" s="7"/>
      <c r="AS194" s="7"/>
      <c r="AT194" s="7"/>
      <c r="AU194" s="7"/>
      <c r="AV194" s="7"/>
      <c r="AW194" s="7"/>
      <c r="AX194" s="7"/>
      <c r="AY194" s="7"/>
      <c r="AZ194" s="143"/>
      <c r="BA194" s="11"/>
      <c r="BB194" s="11"/>
      <c r="BC194" s="11"/>
      <c r="BD194" s="11"/>
      <c r="BE194" s="11"/>
      <c r="BF194" s="11"/>
      <c r="BG194" s="11"/>
      <c r="BH194" s="11"/>
      <c r="BI194" s="11"/>
      <c r="BJ194" s="11"/>
    </row>
    <row r="195" spans="1:62" ht="93" customHeight="1" x14ac:dyDescent="0.3">
      <c r="A195" s="1"/>
      <c r="B195" s="1"/>
      <c r="C195" s="1"/>
      <c r="D195" s="1"/>
      <c r="E195" s="1"/>
      <c r="F195" s="153"/>
      <c r="G195" s="1"/>
      <c r="H195" s="1"/>
      <c r="I195" s="1"/>
      <c r="J195" s="1"/>
      <c r="K195" s="1"/>
      <c r="L195" s="1"/>
      <c r="M195" s="1"/>
      <c r="N195" s="1"/>
      <c r="O195" s="5"/>
      <c r="P195" s="5"/>
      <c r="Q195" s="5"/>
      <c r="R195" s="5"/>
      <c r="S195" s="5"/>
      <c r="T195" s="5"/>
      <c r="U195" s="141"/>
      <c r="V195" s="142"/>
      <c r="W195" s="142"/>
      <c r="X195" s="142"/>
      <c r="Y195" s="142"/>
      <c r="Z195" s="142"/>
      <c r="AA195" s="142"/>
      <c r="AB195" s="142"/>
      <c r="AC195" s="142"/>
      <c r="AD195" s="142"/>
      <c r="AE195" s="142"/>
      <c r="AF195" s="142"/>
      <c r="AG195" s="142"/>
      <c r="AH195" s="142"/>
      <c r="AI195" s="142"/>
      <c r="AJ195" s="142"/>
      <c r="AK195" s="142"/>
      <c r="AL195" s="7"/>
      <c r="AM195" s="7"/>
      <c r="AN195" s="7"/>
      <c r="AO195" s="7"/>
      <c r="AP195" s="7"/>
      <c r="AQ195" s="7"/>
      <c r="AR195" s="7"/>
      <c r="AS195" s="7"/>
      <c r="AT195" s="7"/>
      <c r="AU195" s="7"/>
      <c r="AV195" s="7"/>
      <c r="AW195" s="7"/>
      <c r="AX195" s="7"/>
      <c r="AY195" s="7"/>
      <c r="AZ195" s="143"/>
      <c r="BA195" s="11"/>
      <c r="BB195" s="11"/>
      <c r="BC195" s="11"/>
      <c r="BD195" s="11"/>
      <c r="BE195" s="11"/>
      <c r="BF195" s="11"/>
      <c r="BG195" s="11"/>
      <c r="BH195" s="11"/>
      <c r="BI195" s="11"/>
      <c r="BJ195" s="11"/>
    </row>
    <row r="196" spans="1:62" ht="93" customHeight="1" x14ac:dyDescent="0.3">
      <c r="A196" s="1"/>
      <c r="B196" s="1"/>
      <c r="C196" s="1"/>
      <c r="D196" s="1"/>
      <c r="E196" s="1"/>
      <c r="F196" s="153"/>
      <c r="G196" s="1"/>
      <c r="H196" s="1"/>
      <c r="I196" s="1"/>
      <c r="J196" s="1"/>
      <c r="K196" s="1"/>
      <c r="L196" s="1"/>
      <c r="M196" s="1"/>
      <c r="N196" s="1"/>
      <c r="O196" s="5"/>
      <c r="P196" s="5"/>
      <c r="Q196" s="5"/>
      <c r="R196" s="5"/>
      <c r="S196" s="5"/>
      <c r="T196" s="5"/>
      <c r="U196" s="141"/>
      <c r="V196" s="142"/>
      <c r="W196" s="142"/>
      <c r="X196" s="142"/>
      <c r="Y196" s="142"/>
      <c r="Z196" s="142"/>
      <c r="AA196" s="142"/>
      <c r="AB196" s="142"/>
      <c r="AC196" s="142"/>
      <c r="AD196" s="142"/>
      <c r="AE196" s="142"/>
      <c r="AF196" s="142"/>
      <c r="AG196" s="142"/>
      <c r="AH196" s="142"/>
      <c r="AI196" s="142"/>
      <c r="AJ196" s="142"/>
      <c r="AK196" s="142"/>
      <c r="AL196" s="7"/>
      <c r="AM196" s="7"/>
      <c r="AN196" s="7"/>
      <c r="AO196" s="7"/>
      <c r="AP196" s="7"/>
      <c r="AQ196" s="7"/>
      <c r="AR196" s="7"/>
      <c r="AS196" s="7"/>
      <c r="AT196" s="7"/>
      <c r="AU196" s="7"/>
      <c r="AV196" s="7"/>
      <c r="AW196" s="7"/>
      <c r="AX196" s="7"/>
      <c r="AY196" s="7"/>
      <c r="AZ196" s="143"/>
      <c r="BA196" s="11"/>
      <c r="BB196" s="11"/>
      <c r="BC196" s="11"/>
      <c r="BD196" s="11"/>
      <c r="BE196" s="11"/>
      <c r="BF196" s="11"/>
      <c r="BG196" s="11"/>
      <c r="BH196" s="11"/>
      <c r="BI196" s="11"/>
      <c r="BJ196" s="11"/>
    </row>
    <row r="197" spans="1:62" ht="93" customHeight="1" x14ac:dyDescent="0.3">
      <c r="A197" s="1"/>
      <c r="B197" s="1"/>
      <c r="C197" s="1"/>
      <c r="D197" s="1"/>
      <c r="E197" s="1"/>
      <c r="F197" s="153"/>
      <c r="G197" s="1"/>
      <c r="H197" s="1"/>
      <c r="I197" s="1"/>
      <c r="J197" s="1"/>
      <c r="K197" s="1"/>
      <c r="L197" s="1"/>
      <c r="M197" s="1"/>
      <c r="N197" s="1"/>
      <c r="O197" s="5"/>
      <c r="P197" s="5"/>
      <c r="Q197" s="5"/>
      <c r="R197" s="5"/>
      <c r="S197" s="5"/>
      <c r="T197" s="5"/>
      <c r="U197" s="141"/>
      <c r="V197" s="142"/>
      <c r="W197" s="142"/>
      <c r="X197" s="142"/>
      <c r="Y197" s="142"/>
      <c r="Z197" s="142"/>
      <c r="AA197" s="142"/>
      <c r="AB197" s="142"/>
      <c r="AC197" s="142"/>
      <c r="AD197" s="142"/>
      <c r="AE197" s="142"/>
      <c r="AF197" s="142"/>
      <c r="AG197" s="142"/>
      <c r="AH197" s="142"/>
      <c r="AI197" s="142"/>
      <c r="AJ197" s="142"/>
      <c r="AK197" s="142"/>
      <c r="AL197" s="7"/>
      <c r="AM197" s="7"/>
      <c r="AN197" s="7"/>
      <c r="AO197" s="7"/>
      <c r="AP197" s="7"/>
      <c r="AQ197" s="7"/>
      <c r="AR197" s="7"/>
      <c r="AS197" s="7"/>
      <c r="AT197" s="7"/>
      <c r="AU197" s="7"/>
      <c r="AV197" s="7"/>
      <c r="AW197" s="7"/>
      <c r="AX197" s="7"/>
      <c r="AY197" s="7"/>
      <c r="AZ197" s="143"/>
      <c r="BA197" s="11"/>
      <c r="BB197" s="11"/>
      <c r="BC197" s="11"/>
      <c r="BD197" s="11"/>
      <c r="BE197" s="11"/>
      <c r="BF197" s="11"/>
      <c r="BG197" s="11"/>
      <c r="BH197" s="11"/>
      <c r="BI197" s="11"/>
      <c r="BJ197" s="11"/>
    </row>
    <row r="198" spans="1:62" ht="93" customHeight="1" x14ac:dyDescent="0.3">
      <c r="A198" s="1"/>
      <c r="B198" s="1"/>
      <c r="C198" s="1"/>
      <c r="D198" s="1"/>
      <c r="E198" s="1"/>
      <c r="F198" s="153"/>
      <c r="G198" s="1"/>
      <c r="H198" s="1"/>
      <c r="I198" s="1"/>
      <c r="J198" s="1"/>
      <c r="K198" s="1"/>
      <c r="L198" s="1"/>
      <c r="M198" s="1"/>
      <c r="N198" s="1"/>
      <c r="O198" s="5"/>
      <c r="P198" s="5"/>
      <c r="Q198" s="5"/>
      <c r="R198" s="5"/>
      <c r="S198" s="5"/>
      <c r="T198" s="5"/>
      <c r="U198" s="141"/>
      <c r="V198" s="142"/>
      <c r="W198" s="142"/>
      <c r="X198" s="142"/>
      <c r="Y198" s="142"/>
      <c r="Z198" s="142"/>
      <c r="AA198" s="142"/>
      <c r="AB198" s="142"/>
      <c r="AC198" s="142"/>
      <c r="AD198" s="142"/>
      <c r="AE198" s="142"/>
      <c r="AF198" s="142"/>
      <c r="AG198" s="142"/>
      <c r="AH198" s="142"/>
      <c r="AI198" s="142"/>
      <c r="AJ198" s="142"/>
      <c r="AK198" s="142"/>
      <c r="AL198" s="7"/>
      <c r="AM198" s="7"/>
      <c r="AN198" s="7"/>
      <c r="AO198" s="7"/>
      <c r="AP198" s="7"/>
      <c r="AQ198" s="7"/>
      <c r="AR198" s="7"/>
      <c r="AS198" s="7"/>
      <c r="AT198" s="7"/>
      <c r="AU198" s="7"/>
      <c r="AV198" s="7"/>
      <c r="AW198" s="7"/>
      <c r="AX198" s="7"/>
      <c r="AY198" s="7"/>
      <c r="AZ198" s="143"/>
      <c r="BA198" s="11"/>
      <c r="BB198" s="11"/>
      <c r="BC198" s="11"/>
      <c r="BD198" s="11"/>
      <c r="BE198" s="11"/>
      <c r="BF198" s="11"/>
      <c r="BG198" s="11"/>
      <c r="BH198" s="11"/>
      <c r="BI198" s="11"/>
      <c r="BJ198" s="11"/>
    </row>
    <row r="199" spans="1:62" ht="93" customHeight="1" x14ac:dyDescent="0.3">
      <c r="A199" s="1"/>
      <c r="B199" s="1"/>
      <c r="C199" s="1"/>
      <c r="D199" s="1"/>
      <c r="E199" s="1"/>
      <c r="F199" s="153"/>
      <c r="G199" s="1"/>
      <c r="H199" s="1"/>
      <c r="I199" s="1"/>
      <c r="J199" s="1"/>
      <c r="K199" s="1"/>
      <c r="L199" s="1"/>
      <c r="M199" s="1"/>
      <c r="N199" s="1"/>
      <c r="O199" s="5"/>
      <c r="P199" s="5"/>
      <c r="Q199" s="5"/>
      <c r="R199" s="5"/>
      <c r="S199" s="5"/>
      <c r="T199" s="5"/>
      <c r="U199" s="141"/>
      <c r="V199" s="142"/>
      <c r="W199" s="142"/>
      <c r="X199" s="142"/>
      <c r="Y199" s="142"/>
      <c r="Z199" s="142"/>
      <c r="AA199" s="142"/>
      <c r="AB199" s="142"/>
      <c r="AC199" s="142"/>
      <c r="AD199" s="142"/>
      <c r="AE199" s="142"/>
      <c r="AF199" s="142"/>
      <c r="AG199" s="142"/>
      <c r="AH199" s="142"/>
      <c r="AI199" s="142"/>
      <c r="AJ199" s="142"/>
      <c r="AK199" s="142"/>
      <c r="AL199" s="7"/>
      <c r="AM199" s="7"/>
      <c r="AN199" s="7"/>
      <c r="AO199" s="7"/>
      <c r="AP199" s="7"/>
      <c r="AQ199" s="7"/>
      <c r="AR199" s="7"/>
      <c r="AS199" s="7"/>
      <c r="AT199" s="7"/>
      <c r="AU199" s="7"/>
      <c r="AV199" s="7"/>
      <c r="AW199" s="7"/>
      <c r="AX199" s="7"/>
      <c r="AY199" s="7"/>
      <c r="AZ199" s="143"/>
      <c r="BA199" s="11"/>
      <c r="BB199" s="11"/>
      <c r="BC199" s="11"/>
      <c r="BD199" s="11"/>
      <c r="BE199" s="11"/>
      <c r="BF199" s="11"/>
      <c r="BG199" s="11"/>
      <c r="BH199" s="11"/>
      <c r="BI199" s="11"/>
      <c r="BJ199" s="11"/>
    </row>
    <row r="200" spans="1:62" ht="93" customHeight="1" x14ac:dyDescent="0.3">
      <c r="A200" s="1"/>
      <c r="B200" s="1"/>
      <c r="C200" s="1"/>
      <c r="D200" s="1"/>
      <c r="E200" s="1"/>
      <c r="F200" s="153"/>
      <c r="G200" s="1"/>
      <c r="H200" s="1"/>
      <c r="I200" s="1"/>
      <c r="J200" s="1"/>
      <c r="K200" s="1"/>
      <c r="L200" s="1"/>
      <c r="M200" s="1"/>
      <c r="N200" s="1"/>
      <c r="O200" s="5"/>
      <c r="P200" s="5"/>
      <c r="Q200" s="5"/>
      <c r="R200" s="5"/>
      <c r="S200" s="5"/>
      <c r="T200" s="5"/>
      <c r="U200" s="141"/>
      <c r="V200" s="142"/>
      <c r="W200" s="142"/>
      <c r="X200" s="142"/>
      <c r="Y200" s="142"/>
      <c r="Z200" s="142"/>
      <c r="AA200" s="142"/>
      <c r="AB200" s="142"/>
      <c r="AC200" s="142"/>
      <c r="AD200" s="142"/>
      <c r="AE200" s="142"/>
      <c r="AF200" s="142"/>
      <c r="AG200" s="142"/>
      <c r="AH200" s="142"/>
      <c r="AI200" s="142"/>
      <c r="AJ200" s="142"/>
      <c r="AK200" s="142"/>
      <c r="AL200" s="7"/>
      <c r="AM200" s="7"/>
      <c r="AN200" s="7"/>
      <c r="AO200" s="7"/>
      <c r="AP200" s="7"/>
      <c r="AQ200" s="7"/>
      <c r="AR200" s="7"/>
      <c r="AS200" s="7"/>
      <c r="AT200" s="7"/>
      <c r="AU200" s="7"/>
      <c r="AV200" s="7"/>
      <c r="AW200" s="7"/>
      <c r="AX200" s="7"/>
      <c r="AY200" s="7"/>
      <c r="AZ200" s="143"/>
      <c r="BA200" s="11"/>
      <c r="BB200" s="11"/>
      <c r="BC200" s="11"/>
      <c r="BD200" s="11"/>
      <c r="BE200" s="11"/>
      <c r="BF200" s="11"/>
      <c r="BG200" s="11"/>
      <c r="BH200" s="11"/>
      <c r="BI200" s="11"/>
      <c r="BJ200" s="11"/>
    </row>
    <row r="201" spans="1:62" ht="93" customHeight="1" x14ac:dyDescent="0.3">
      <c r="A201" s="1"/>
      <c r="B201" s="1"/>
      <c r="C201" s="1"/>
      <c r="D201" s="1"/>
      <c r="E201" s="1"/>
      <c r="F201" s="153"/>
      <c r="G201" s="1"/>
      <c r="H201" s="1"/>
      <c r="I201" s="1"/>
      <c r="J201" s="1"/>
      <c r="K201" s="1"/>
      <c r="L201" s="1"/>
      <c r="M201" s="1"/>
      <c r="N201" s="1"/>
      <c r="O201" s="5"/>
      <c r="P201" s="5"/>
      <c r="Q201" s="5"/>
      <c r="R201" s="5"/>
      <c r="S201" s="5"/>
      <c r="T201" s="5"/>
      <c r="U201" s="141"/>
      <c r="V201" s="142"/>
      <c r="W201" s="142"/>
      <c r="X201" s="142"/>
      <c r="Y201" s="142"/>
      <c r="Z201" s="142"/>
      <c r="AA201" s="142"/>
      <c r="AB201" s="142"/>
      <c r="AC201" s="142"/>
      <c r="AD201" s="142"/>
      <c r="AE201" s="142"/>
      <c r="AF201" s="142"/>
      <c r="AG201" s="142"/>
      <c r="AH201" s="142"/>
      <c r="AI201" s="142"/>
      <c r="AJ201" s="142"/>
      <c r="AK201" s="142"/>
      <c r="AL201" s="7"/>
      <c r="AM201" s="7"/>
      <c r="AN201" s="7"/>
      <c r="AO201" s="7"/>
      <c r="AP201" s="7"/>
      <c r="AQ201" s="7"/>
      <c r="AR201" s="7"/>
      <c r="AS201" s="7"/>
      <c r="AT201" s="7"/>
      <c r="AU201" s="7"/>
      <c r="AV201" s="7"/>
      <c r="AW201" s="7"/>
      <c r="AX201" s="7"/>
      <c r="AY201" s="7"/>
      <c r="AZ201" s="143"/>
      <c r="BA201" s="11"/>
      <c r="BB201" s="11"/>
      <c r="BC201" s="11"/>
      <c r="BD201" s="11"/>
      <c r="BE201" s="11"/>
      <c r="BF201" s="11"/>
      <c r="BG201" s="11"/>
      <c r="BH201" s="11"/>
      <c r="BI201" s="11"/>
      <c r="BJ201" s="11"/>
    </row>
    <row r="202" spans="1:62" ht="93" customHeight="1" x14ac:dyDescent="0.3">
      <c r="A202" s="1"/>
      <c r="B202" s="1"/>
      <c r="C202" s="1"/>
      <c r="D202" s="1"/>
      <c r="E202" s="1"/>
      <c r="F202" s="153"/>
      <c r="G202" s="1"/>
      <c r="H202" s="1"/>
      <c r="I202" s="1"/>
      <c r="J202" s="1"/>
      <c r="K202" s="1"/>
      <c r="L202" s="1"/>
      <c r="M202" s="1"/>
      <c r="N202" s="1"/>
      <c r="O202" s="5"/>
      <c r="P202" s="5"/>
      <c r="Q202" s="5"/>
      <c r="R202" s="5"/>
      <c r="S202" s="5"/>
      <c r="T202" s="5"/>
      <c r="U202" s="141"/>
      <c r="V202" s="142"/>
      <c r="W202" s="142"/>
      <c r="X202" s="142"/>
      <c r="Y202" s="142"/>
      <c r="Z202" s="142"/>
      <c r="AA202" s="142"/>
      <c r="AB202" s="142"/>
      <c r="AC202" s="142"/>
      <c r="AD202" s="142"/>
      <c r="AE202" s="142"/>
      <c r="AF202" s="142"/>
      <c r="AG202" s="142"/>
      <c r="AH202" s="142"/>
      <c r="AI202" s="142"/>
      <c r="AJ202" s="142"/>
      <c r="AK202" s="142"/>
      <c r="AL202" s="7"/>
      <c r="AM202" s="7"/>
      <c r="AN202" s="7"/>
      <c r="AO202" s="7"/>
      <c r="AP202" s="7"/>
      <c r="AQ202" s="7"/>
      <c r="AR202" s="7"/>
      <c r="AS202" s="7"/>
      <c r="AT202" s="7"/>
      <c r="AU202" s="7"/>
      <c r="AV202" s="7"/>
      <c r="AW202" s="7"/>
      <c r="AX202" s="7"/>
      <c r="AY202" s="7"/>
      <c r="AZ202" s="143"/>
      <c r="BA202" s="11"/>
      <c r="BB202" s="11"/>
      <c r="BC202" s="11"/>
      <c r="BD202" s="11"/>
      <c r="BE202" s="11"/>
      <c r="BF202" s="11"/>
      <c r="BG202" s="11"/>
      <c r="BH202" s="11"/>
      <c r="BI202" s="11"/>
      <c r="BJ202" s="11"/>
    </row>
    <row r="203" spans="1:62" ht="93" customHeight="1" x14ac:dyDescent="0.3">
      <c r="A203" s="1"/>
      <c r="B203" s="1"/>
      <c r="C203" s="1"/>
      <c r="D203" s="1"/>
      <c r="E203" s="1"/>
      <c r="F203" s="153"/>
      <c r="G203" s="1"/>
      <c r="H203" s="1"/>
      <c r="I203" s="1"/>
      <c r="J203" s="1"/>
      <c r="K203" s="1"/>
      <c r="L203" s="1"/>
      <c r="M203" s="1"/>
      <c r="N203" s="1"/>
      <c r="O203" s="5"/>
      <c r="P203" s="5"/>
      <c r="Q203" s="5"/>
      <c r="R203" s="5"/>
      <c r="S203" s="5"/>
      <c r="T203" s="5"/>
      <c r="U203" s="141"/>
      <c r="V203" s="142"/>
      <c r="W203" s="142"/>
      <c r="X203" s="142"/>
      <c r="Y203" s="142"/>
      <c r="Z203" s="142"/>
      <c r="AA203" s="142"/>
      <c r="AB203" s="142"/>
      <c r="AC203" s="142"/>
      <c r="AD203" s="142"/>
      <c r="AE203" s="142"/>
      <c r="AF203" s="142"/>
      <c r="AG203" s="142"/>
      <c r="AH203" s="142"/>
      <c r="AI203" s="142"/>
      <c r="AJ203" s="142"/>
      <c r="AK203" s="142"/>
      <c r="AL203" s="7"/>
      <c r="AM203" s="7"/>
      <c r="AN203" s="7"/>
      <c r="AO203" s="7"/>
      <c r="AP203" s="7"/>
      <c r="AQ203" s="7"/>
      <c r="AR203" s="7"/>
      <c r="AS203" s="7"/>
      <c r="AT203" s="7"/>
      <c r="AU203" s="7"/>
      <c r="AV203" s="7"/>
      <c r="AW203" s="7"/>
      <c r="AX203" s="7"/>
      <c r="AY203" s="7"/>
      <c r="AZ203" s="143"/>
      <c r="BA203" s="11"/>
      <c r="BB203" s="11"/>
      <c r="BC203" s="11"/>
      <c r="BD203" s="11"/>
      <c r="BE203" s="11"/>
      <c r="BF203" s="11"/>
      <c r="BG203" s="11"/>
      <c r="BH203" s="11"/>
      <c r="BI203" s="11"/>
      <c r="BJ203" s="11"/>
    </row>
    <row r="204" spans="1:62" ht="93" customHeight="1" x14ac:dyDescent="0.3">
      <c r="A204" s="1"/>
      <c r="B204" s="1"/>
      <c r="C204" s="1"/>
      <c r="D204" s="1"/>
      <c r="E204" s="1"/>
      <c r="F204" s="153"/>
      <c r="G204" s="1"/>
      <c r="H204" s="1"/>
      <c r="I204" s="1"/>
      <c r="J204" s="1"/>
      <c r="K204" s="1"/>
      <c r="L204" s="1"/>
      <c r="M204" s="1"/>
      <c r="N204" s="1"/>
      <c r="O204" s="5"/>
      <c r="P204" s="5"/>
      <c r="Q204" s="5"/>
      <c r="R204" s="5"/>
      <c r="S204" s="5"/>
      <c r="T204" s="5"/>
      <c r="U204" s="141"/>
      <c r="V204" s="142"/>
      <c r="W204" s="142"/>
      <c r="X204" s="142"/>
      <c r="Y204" s="142"/>
      <c r="Z204" s="142"/>
      <c r="AA204" s="142"/>
      <c r="AB204" s="142"/>
      <c r="AC204" s="142"/>
      <c r="AD204" s="142"/>
      <c r="AE204" s="142"/>
      <c r="AF204" s="142"/>
      <c r="AG204" s="142"/>
      <c r="AH204" s="142"/>
      <c r="AI204" s="142"/>
      <c r="AJ204" s="142"/>
      <c r="AK204" s="142"/>
      <c r="AL204" s="7"/>
      <c r="AM204" s="7"/>
      <c r="AN204" s="7"/>
      <c r="AO204" s="7"/>
      <c r="AP204" s="7"/>
      <c r="AQ204" s="7"/>
      <c r="AR204" s="7"/>
      <c r="AS204" s="7"/>
      <c r="AT204" s="7"/>
      <c r="AU204" s="7"/>
      <c r="AV204" s="7"/>
      <c r="AW204" s="7"/>
      <c r="AX204" s="7"/>
      <c r="AY204" s="7"/>
      <c r="AZ204" s="143"/>
      <c r="BA204" s="11"/>
      <c r="BB204" s="11"/>
      <c r="BC204" s="11"/>
      <c r="BD204" s="11"/>
      <c r="BE204" s="11"/>
      <c r="BF204" s="11"/>
      <c r="BG204" s="11"/>
      <c r="BH204" s="11"/>
      <c r="BI204" s="11"/>
      <c r="BJ204" s="11"/>
    </row>
    <row r="205" spans="1:62" ht="93" customHeight="1" x14ac:dyDescent="0.3">
      <c r="A205" s="1"/>
      <c r="B205" s="1"/>
      <c r="C205" s="1"/>
      <c r="D205" s="1"/>
      <c r="E205" s="1"/>
      <c r="F205" s="153"/>
      <c r="G205" s="1"/>
      <c r="H205" s="1"/>
      <c r="I205" s="1"/>
      <c r="J205" s="1"/>
      <c r="K205" s="1"/>
      <c r="L205" s="1"/>
      <c r="M205" s="1"/>
      <c r="N205" s="1"/>
      <c r="O205" s="5"/>
      <c r="P205" s="5"/>
      <c r="Q205" s="5"/>
      <c r="R205" s="5"/>
      <c r="S205" s="5"/>
      <c r="T205" s="5"/>
      <c r="U205" s="141"/>
      <c r="V205" s="142"/>
      <c r="W205" s="142"/>
      <c r="X205" s="142"/>
      <c r="Y205" s="142"/>
      <c r="Z205" s="142"/>
      <c r="AA205" s="142"/>
      <c r="AB205" s="142"/>
      <c r="AC205" s="142"/>
      <c r="AD205" s="142"/>
      <c r="AE205" s="142"/>
      <c r="AF205" s="142"/>
      <c r="AG205" s="142"/>
      <c r="AH205" s="142"/>
      <c r="AI205" s="142"/>
      <c r="AJ205" s="142"/>
      <c r="AK205" s="142"/>
      <c r="AL205" s="7"/>
      <c r="AM205" s="7"/>
      <c r="AN205" s="7"/>
      <c r="AO205" s="7"/>
      <c r="AP205" s="7"/>
      <c r="AQ205" s="7"/>
      <c r="AR205" s="7"/>
      <c r="AS205" s="7"/>
      <c r="AT205" s="7"/>
      <c r="AU205" s="7"/>
      <c r="AV205" s="7"/>
      <c r="AW205" s="7"/>
      <c r="AX205" s="7"/>
      <c r="AY205" s="7"/>
      <c r="AZ205" s="143"/>
      <c r="BA205" s="11"/>
      <c r="BB205" s="11"/>
      <c r="BC205" s="11"/>
      <c r="BD205" s="11"/>
      <c r="BE205" s="11"/>
      <c r="BF205" s="11"/>
      <c r="BG205" s="11"/>
      <c r="BH205" s="11"/>
      <c r="BI205" s="11"/>
      <c r="BJ205" s="11"/>
    </row>
    <row r="206" spans="1:62" ht="93" customHeight="1" x14ac:dyDescent="0.3">
      <c r="A206" s="1"/>
      <c r="B206" s="1"/>
      <c r="C206" s="1"/>
      <c r="D206" s="1"/>
      <c r="E206" s="1"/>
      <c r="F206" s="153"/>
      <c r="G206" s="1"/>
      <c r="H206" s="1"/>
      <c r="I206" s="1"/>
      <c r="J206" s="1"/>
      <c r="K206" s="1"/>
      <c r="L206" s="1"/>
      <c r="M206" s="1"/>
      <c r="N206" s="1"/>
      <c r="O206" s="5"/>
      <c r="P206" s="5"/>
      <c r="Q206" s="5"/>
      <c r="R206" s="5"/>
      <c r="S206" s="5"/>
      <c r="T206" s="5"/>
      <c r="U206" s="141"/>
      <c r="V206" s="142"/>
      <c r="W206" s="142"/>
      <c r="X206" s="142"/>
      <c r="Y206" s="142"/>
      <c r="Z206" s="142"/>
      <c r="AA206" s="142"/>
      <c r="AB206" s="142"/>
      <c r="AC206" s="142"/>
      <c r="AD206" s="142"/>
      <c r="AE206" s="142"/>
      <c r="AF206" s="142"/>
      <c r="AG206" s="142"/>
      <c r="AH206" s="142"/>
      <c r="AI206" s="142"/>
      <c r="AJ206" s="142"/>
      <c r="AK206" s="142"/>
      <c r="AL206" s="7"/>
      <c r="AM206" s="7"/>
      <c r="AN206" s="7"/>
      <c r="AO206" s="7"/>
      <c r="AP206" s="7"/>
      <c r="AQ206" s="7"/>
      <c r="AR206" s="7"/>
      <c r="AS206" s="7"/>
      <c r="AT206" s="7"/>
      <c r="AU206" s="7"/>
      <c r="AV206" s="7"/>
      <c r="AW206" s="7"/>
      <c r="AX206" s="7"/>
      <c r="AY206" s="7"/>
      <c r="AZ206" s="143"/>
      <c r="BA206" s="11"/>
      <c r="BB206" s="11"/>
      <c r="BC206" s="11"/>
      <c r="BD206" s="11"/>
      <c r="BE206" s="11"/>
      <c r="BF206" s="11"/>
      <c r="BG206" s="11"/>
      <c r="BH206" s="11"/>
      <c r="BI206" s="11"/>
      <c r="BJ206" s="11"/>
    </row>
    <row r="207" spans="1:62" ht="93" customHeight="1" x14ac:dyDescent="0.3">
      <c r="A207" s="1"/>
      <c r="B207" s="1"/>
      <c r="C207" s="1"/>
      <c r="D207" s="1"/>
      <c r="E207" s="1"/>
      <c r="F207" s="153"/>
      <c r="G207" s="1"/>
      <c r="H207" s="1"/>
      <c r="I207" s="1"/>
      <c r="J207" s="1"/>
      <c r="K207" s="1"/>
      <c r="L207" s="1"/>
      <c r="M207" s="1"/>
      <c r="N207" s="1"/>
      <c r="O207" s="5"/>
      <c r="P207" s="5"/>
      <c r="Q207" s="5"/>
      <c r="R207" s="5"/>
      <c r="S207" s="5"/>
      <c r="T207" s="5"/>
      <c r="U207" s="141"/>
      <c r="V207" s="142"/>
      <c r="W207" s="142"/>
      <c r="X207" s="142"/>
      <c r="Y207" s="142"/>
      <c r="Z207" s="142"/>
      <c r="AA207" s="142"/>
      <c r="AB207" s="142"/>
      <c r="AC207" s="142"/>
      <c r="AD207" s="142"/>
      <c r="AE207" s="142"/>
      <c r="AF207" s="142"/>
      <c r="AG207" s="142"/>
      <c r="AH207" s="142"/>
      <c r="AI207" s="142"/>
      <c r="AJ207" s="142"/>
      <c r="AK207" s="142"/>
      <c r="AL207" s="7"/>
      <c r="AM207" s="7"/>
      <c r="AN207" s="7"/>
      <c r="AO207" s="7"/>
      <c r="AP207" s="7"/>
      <c r="AQ207" s="7"/>
      <c r="AR207" s="7"/>
      <c r="AS207" s="7"/>
      <c r="AT207" s="7"/>
      <c r="AU207" s="7"/>
      <c r="AV207" s="7"/>
      <c r="AW207" s="7"/>
      <c r="AX207" s="7"/>
      <c r="AY207" s="7"/>
      <c r="AZ207" s="143"/>
      <c r="BA207" s="11"/>
      <c r="BB207" s="11"/>
      <c r="BC207" s="11"/>
      <c r="BD207" s="11"/>
      <c r="BE207" s="11"/>
      <c r="BF207" s="11"/>
      <c r="BG207" s="11"/>
      <c r="BH207" s="11"/>
      <c r="BI207" s="11"/>
      <c r="BJ207" s="11"/>
    </row>
    <row r="208" spans="1:62" ht="93" customHeight="1" x14ac:dyDescent="0.3">
      <c r="A208" s="1"/>
      <c r="B208" s="1"/>
      <c r="C208" s="1"/>
      <c r="D208" s="1"/>
      <c r="E208" s="1"/>
      <c r="F208" s="153"/>
      <c r="G208" s="1"/>
      <c r="H208" s="1"/>
      <c r="I208" s="1"/>
      <c r="J208" s="1"/>
      <c r="K208" s="1"/>
      <c r="L208" s="1"/>
      <c r="M208" s="1"/>
      <c r="N208" s="1"/>
      <c r="O208" s="5"/>
      <c r="P208" s="5"/>
      <c r="Q208" s="5"/>
      <c r="R208" s="5"/>
      <c r="S208" s="5"/>
      <c r="T208" s="5"/>
      <c r="U208" s="141"/>
      <c r="V208" s="142"/>
      <c r="W208" s="142"/>
      <c r="X208" s="142"/>
      <c r="Y208" s="142"/>
      <c r="Z208" s="142"/>
      <c r="AA208" s="142"/>
      <c r="AB208" s="142"/>
      <c r="AC208" s="142"/>
      <c r="AD208" s="142"/>
      <c r="AE208" s="142"/>
      <c r="AF208" s="142"/>
      <c r="AG208" s="142"/>
      <c r="AH208" s="142"/>
      <c r="AI208" s="142"/>
      <c r="AJ208" s="142"/>
      <c r="AK208" s="142"/>
      <c r="AL208" s="7"/>
      <c r="AM208" s="7"/>
      <c r="AN208" s="7"/>
      <c r="AO208" s="7"/>
      <c r="AP208" s="7"/>
      <c r="AQ208" s="7"/>
      <c r="AR208" s="7"/>
      <c r="AS208" s="7"/>
      <c r="AT208" s="7"/>
      <c r="AU208" s="7"/>
      <c r="AV208" s="7"/>
      <c r="AW208" s="7"/>
      <c r="AX208" s="7"/>
      <c r="AY208" s="7"/>
      <c r="AZ208" s="143"/>
      <c r="BA208" s="11"/>
      <c r="BB208" s="11"/>
      <c r="BC208" s="11"/>
      <c r="BD208" s="11"/>
      <c r="BE208" s="11"/>
      <c r="BF208" s="11"/>
      <c r="BG208" s="11"/>
      <c r="BH208" s="11"/>
      <c r="BI208" s="11"/>
      <c r="BJ208" s="11"/>
    </row>
    <row r="209" spans="1:62" ht="93" customHeight="1" x14ac:dyDescent="0.3">
      <c r="A209" s="1"/>
      <c r="B209" s="1"/>
      <c r="C209" s="1"/>
      <c r="D209" s="1"/>
      <c r="E209" s="1"/>
      <c r="F209" s="153"/>
      <c r="G209" s="1"/>
      <c r="H209" s="1"/>
      <c r="I209" s="1"/>
      <c r="J209" s="1"/>
      <c r="K209" s="1"/>
      <c r="L209" s="1"/>
      <c r="M209" s="1"/>
      <c r="N209" s="1"/>
      <c r="O209" s="5"/>
      <c r="P209" s="5"/>
      <c r="Q209" s="5"/>
      <c r="R209" s="5"/>
      <c r="S209" s="5"/>
      <c r="T209" s="5"/>
      <c r="U209" s="141"/>
      <c r="V209" s="142"/>
      <c r="W209" s="142"/>
      <c r="X209" s="142"/>
      <c r="Y209" s="142"/>
      <c r="Z209" s="142"/>
      <c r="AA209" s="142"/>
      <c r="AB209" s="142"/>
      <c r="AC209" s="142"/>
      <c r="AD209" s="142"/>
      <c r="AE209" s="142"/>
      <c r="AF209" s="142"/>
      <c r="AG209" s="142"/>
      <c r="AH209" s="142"/>
      <c r="AI209" s="142"/>
      <c r="AJ209" s="142"/>
      <c r="AK209" s="142"/>
      <c r="AL209" s="7"/>
      <c r="AM209" s="7"/>
      <c r="AN209" s="7"/>
      <c r="AO209" s="7"/>
      <c r="AP209" s="7"/>
      <c r="AQ209" s="7"/>
      <c r="AR209" s="7"/>
      <c r="AS209" s="7"/>
      <c r="AT209" s="7"/>
      <c r="AU209" s="7"/>
      <c r="AV209" s="7"/>
      <c r="AW209" s="7"/>
      <c r="AX209" s="7"/>
      <c r="AY209" s="7"/>
      <c r="AZ209" s="143"/>
      <c r="BA209" s="11"/>
      <c r="BB209" s="11"/>
      <c r="BC209" s="11"/>
      <c r="BD209" s="11"/>
      <c r="BE209" s="11"/>
      <c r="BF209" s="11"/>
      <c r="BG209" s="11"/>
      <c r="BH209" s="11"/>
      <c r="BI209" s="11"/>
      <c r="BJ209" s="11"/>
    </row>
    <row r="210" spans="1:62" ht="93" customHeight="1" x14ac:dyDescent="0.3">
      <c r="A210" s="1"/>
      <c r="B210" s="1"/>
      <c r="C210" s="1"/>
      <c r="D210" s="1"/>
      <c r="E210" s="1"/>
      <c r="F210" s="153"/>
      <c r="G210" s="1"/>
      <c r="H210" s="1"/>
      <c r="I210" s="1"/>
      <c r="J210" s="1"/>
      <c r="K210" s="1"/>
      <c r="L210" s="1"/>
      <c r="M210" s="1"/>
      <c r="N210" s="1"/>
      <c r="O210" s="5"/>
      <c r="P210" s="5"/>
      <c r="Q210" s="5"/>
      <c r="R210" s="5"/>
      <c r="S210" s="5"/>
      <c r="T210" s="5"/>
      <c r="U210" s="141"/>
      <c r="V210" s="142"/>
      <c r="W210" s="142"/>
      <c r="X210" s="142"/>
      <c r="Y210" s="142"/>
      <c r="Z210" s="142"/>
      <c r="AA210" s="142"/>
      <c r="AB210" s="142"/>
      <c r="AC210" s="142"/>
      <c r="AD210" s="142"/>
      <c r="AE210" s="142"/>
      <c r="AF210" s="142"/>
      <c r="AG210" s="142"/>
      <c r="AH210" s="142"/>
      <c r="AI210" s="142"/>
      <c r="AJ210" s="142"/>
      <c r="AK210" s="142"/>
      <c r="AL210" s="7"/>
      <c r="AM210" s="7"/>
      <c r="AN210" s="7"/>
      <c r="AO210" s="7"/>
      <c r="AP210" s="7"/>
      <c r="AQ210" s="7"/>
      <c r="AR210" s="7"/>
      <c r="AS210" s="7"/>
      <c r="AT210" s="7"/>
      <c r="AU210" s="7"/>
      <c r="AV210" s="7"/>
      <c r="AW210" s="7"/>
      <c r="AX210" s="7"/>
      <c r="AY210" s="7"/>
      <c r="AZ210" s="143"/>
      <c r="BA210" s="11"/>
      <c r="BB210" s="11"/>
      <c r="BC210" s="11"/>
      <c r="BD210" s="11"/>
      <c r="BE210" s="11"/>
      <c r="BF210" s="11"/>
      <c r="BG210" s="11"/>
      <c r="BH210" s="11"/>
      <c r="BI210" s="11"/>
      <c r="BJ210" s="11"/>
    </row>
    <row r="211" spans="1:62" ht="93" customHeight="1" x14ac:dyDescent="0.3">
      <c r="A211" s="1"/>
      <c r="B211" s="1"/>
      <c r="C211" s="1"/>
      <c r="D211" s="1"/>
      <c r="E211" s="1"/>
      <c r="F211" s="153"/>
      <c r="G211" s="1"/>
      <c r="H211" s="1"/>
      <c r="I211" s="1"/>
      <c r="J211" s="1"/>
      <c r="K211" s="1"/>
      <c r="L211" s="1"/>
      <c r="M211" s="1"/>
      <c r="N211" s="1"/>
      <c r="O211" s="5"/>
      <c r="P211" s="5"/>
      <c r="Q211" s="5"/>
      <c r="R211" s="5"/>
      <c r="S211" s="5"/>
      <c r="T211" s="5"/>
      <c r="U211" s="141"/>
      <c r="V211" s="142"/>
      <c r="W211" s="142"/>
      <c r="X211" s="142"/>
      <c r="Y211" s="142"/>
      <c r="Z211" s="142"/>
      <c r="AA211" s="142"/>
      <c r="AB211" s="142"/>
      <c r="AC211" s="142"/>
      <c r="AD211" s="142"/>
      <c r="AE211" s="142"/>
      <c r="AF211" s="142"/>
      <c r="AG211" s="142"/>
      <c r="AH211" s="142"/>
      <c r="AI211" s="142"/>
      <c r="AJ211" s="142"/>
      <c r="AK211" s="142"/>
      <c r="AL211" s="7"/>
      <c r="AM211" s="7"/>
      <c r="AN211" s="7"/>
      <c r="AO211" s="7"/>
      <c r="AP211" s="7"/>
      <c r="AQ211" s="7"/>
      <c r="AR211" s="7"/>
      <c r="AS211" s="7"/>
      <c r="AT211" s="7"/>
      <c r="AU211" s="7"/>
      <c r="AV211" s="7"/>
      <c r="AW211" s="7"/>
      <c r="AX211" s="7"/>
      <c r="AY211" s="7"/>
      <c r="AZ211" s="143"/>
      <c r="BA211" s="11"/>
      <c r="BB211" s="11"/>
      <c r="BC211" s="11"/>
      <c r="BD211" s="11"/>
      <c r="BE211" s="11"/>
      <c r="BF211" s="11"/>
      <c r="BG211" s="11"/>
      <c r="BH211" s="11"/>
      <c r="BI211" s="11"/>
      <c r="BJ211" s="11"/>
    </row>
    <row r="212" spans="1:62" ht="93" customHeight="1" x14ac:dyDescent="0.3">
      <c r="A212" s="1"/>
      <c r="B212" s="1"/>
      <c r="C212" s="1"/>
      <c r="D212" s="1"/>
      <c r="E212" s="1"/>
      <c r="F212" s="153"/>
      <c r="G212" s="1"/>
      <c r="H212" s="1"/>
      <c r="I212" s="1"/>
      <c r="J212" s="1"/>
      <c r="K212" s="1"/>
      <c r="L212" s="1"/>
      <c r="M212" s="1"/>
      <c r="N212" s="1"/>
      <c r="O212" s="5"/>
      <c r="P212" s="5"/>
      <c r="Q212" s="5"/>
      <c r="R212" s="5"/>
      <c r="S212" s="5"/>
      <c r="T212" s="5"/>
      <c r="U212" s="141"/>
      <c r="V212" s="142"/>
      <c r="W212" s="142"/>
      <c r="X212" s="142"/>
      <c r="Y212" s="142"/>
      <c r="Z212" s="142"/>
      <c r="AA212" s="142"/>
      <c r="AB212" s="142"/>
      <c r="AC212" s="142"/>
      <c r="AD212" s="142"/>
      <c r="AE212" s="142"/>
      <c r="AF212" s="142"/>
      <c r="AG212" s="142"/>
      <c r="AH212" s="142"/>
      <c r="AI212" s="142"/>
      <c r="AJ212" s="142"/>
      <c r="AK212" s="142"/>
      <c r="AL212" s="7"/>
      <c r="AM212" s="7"/>
      <c r="AN212" s="7"/>
      <c r="AO212" s="7"/>
      <c r="AP212" s="7"/>
      <c r="AQ212" s="7"/>
      <c r="AR212" s="7"/>
      <c r="AS212" s="7"/>
      <c r="AT212" s="7"/>
      <c r="AU212" s="7"/>
      <c r="AV212" s="7"/>
      <c r="AW212" s="7"/>
      <c r="AX212" s="7"/>
      <c r="AY212" s="7"/>
      <c r="AZ212" s="143"/>
      <c r="BA212" s="11"/>
      <c r="BB212" s="11"/>
      <c r="BC212" s="11"/>
      <c r="BD212" s="11"/>
      <c r="BE212" s="11"/>
      <c r="BF212" s="11"/>
      <c r="BG212" s="11"/>
      <c r="BH212" s="11"/>
      <c r="BI212" s="11"/>
      <c r="BJ212" s="11"/>
    </row>
    <row r="213" spans="1:62" ht="93" customHeight="1" x14ac:dyDescent="0.3">
      <c r="A213" s="1"/>
      <c r="B213" s="1"/>
      <c r="C213" s="1"/>
      <c r="D213" s="1"/>
      <c r="E213" s="1"/>
      <c r="F213" s="153"/>
      <c r="G213" s="1"/>
      <c r="H213" s="1"/>
      <c r="I213" s="1"/>
      <c r="J213" s="1"/>
      <c r="K213" s="1"/>
      <c r="L213" s="1"/>
      <c r="M213" s="1"/>
      <c r="N213" s="1"/>
      <c r="O213" s="5"/>
      <c r="P213" s="5"/>
      <c r="Q213" s="5"/>
      <c r="R213" s="5"/>
      <c r="S213" s="5"/>
      <c r="T213" s="5"/>
      <c r="U213" s="141"/>
      <c r="V213" s="142"/>
      <c r="W213" s="142"/>
      <c r="X213" s="142"/>
      <c r="Y213" s="142"/>
      <c r="Z213" s="142"/>
      <c r="AA213" s="142"/>
      <c r="AB213" s="142"/>
      <c r="AC213" s="142"/>
      <c r="AD213" s="142"/>
      <c r="AE213" s="142"/>
      <c r="AF213" s="142"/>
      <c r="AG213" s="142"/>
      <c r="AH213" s="142"/>
      <c r="AI213" s="142"/>
      <c r="AJ213" s="142"/>
      <c r="AK213" s="142"/>
      <c r="AL213" s="7"/>
      <c r="AM213" s="7"/>
      <c r="AN213" s="7"/>
      <c r="AO213" s="7"/>
      <c r="AP213" s="7"/>
      <c r="AQ213" s="7"/>
      <c r="AR213" s="7"/>
      <c r="AS213" s="7"/>
      <c r="AT213" s="7"/>
      <c r="AU213" s="7"/>
      <c r="AV213" s="7"/>
      <c r="AW213" s="7"/>
      <c r="AX213" s="7"/>
      <c r="AY213" s="7"/>
      <c r="AZ213" s="143"/>
      <c r="BA213" s="11"/>
      <c r="BB213" s="11"/>
      <c r="BC213" s="11"/>
      <c r="BD213" s="11"/>
      <c r="BE213" s="11"/>
      <c r="BF213" s="11"/>
      <c r="BG213" s="11"/>
      <c r="BH213" s="11"/>
      <c r="BI213" s="11"/>
      <c r="BJ213" s="11"/>
    </row>
    <row r="214" spans="1:62" ht="93" customHeight="1" x14ac:dyDescent="0.3">
      <c r="A214" s="1"/>
      <c r="B214" s="1"/>
      <c r="C214" s="1"/>
      <c r="D214" s="1"/>
      <c r="E214" s="1"/>
      <c r="F214" s="153"/>
      <c r="G214" s="1"/>
      <c r="H214" s="1"/>
      <c r="I214" s="1"/>
      <c r="J214" s="1"/>
      <c r="K214" s="1"/>
      <c r="L214" s="1"/>
      <c r="M214" s="1"/>
      <c r="N214" s="1"/>
      <c r="O214" s="5"/>
      <c r="P214" s="5"/>
      <c r="Q214" s="5"/>
      <c r="R214" s="5"/>
      <c r="S214" s="5"/>
      <c r="T214" s="5"/>
      <c r="U214" s="141"/>
      <c r="V214" s="142"/>
      <c r="W214" s="142"/>
      <c r="X214" s="142"/>
      <c r="Y214" s="142"/>
      <c r="Z214" s="142"/>
      <c r="AA214" s="142"/>
      <c r="AB214" s="142"/>
      <c r="AC214" s="142"/>
      <c r="AD214" s="142"/>
      <c r="AE214" s="142"/>
      <c r="AF214" s="142"/>
      <c r="AG214" s="142"/>
      <c r="AH214" s="142"/>
      <c r="AI214" s="142"/>
      <c r="AJ214" s="142"/>
      <c r="AK214" s="142"/>
      <c r="AL214" s="7"/>
      <c r="AM214" s="7"/>
      <c r="AN214" s="7"/>
      <c r="AO214" s="7"/>
      <c r="AP214" s="7"/>
      <c r="AQ214" s="7"/>
      <c r="AR214" s="7"/>
      <c r="AS214" s="7"/>
      <c r="AT214" s="7"/>
      <c r="AU214" s="7"/>
      <c r="AV214" s="7"/>
      <c r="AW214" s="7"/>
      <c r="AX214" s="7"/>
      <c r="AY214" s="7"/>
      <c r="AZ214" s="143"/>
      <c r="BA214" s="11"/>
      <c r="BB214" s="11"/>
      <c r="BC214" s="11"/>
      <c r="BD214" s="11"/>
      <c r="BE214" s="11"/>
      <c r="BF214" s="11"/>
      <c r="BG214" s="11"/>
      <c r="BH214" s="11"/>
      <c r="BI214" s="11"/>
      <c r="BJ214" s="11"/>
    </row>
    <row r="215" spans="1:62" ht="93" customHeight="1" x14ac:dyDescent="0.3">
      <c r="A215" s="1"/>
      <c r="B215" s="1"/>
      <c r="C215" s="1"/>
      <c r="D215" s="1"/>
      <c r="E215" s="1"/>
      <c r="F215" s="153"/>
      <c r="G215" s="1"/>
      <c r="H215" s="1"/>
      <c r="I215" s="1"/>
      <c r="J215" s="1"/>
      <c r="K215" s="1"/>
      <c r="L215" s="1"/>
      <c r="M215" s="1"/>
      <c r="N215" s="1"/>
      <c r="O215" s="5"/>
      <c r="P215" s="5"/>
      <c r="Q215" s="5"/>
      <c r="R215" s="5"/>
      <c r="S215" s="5"/>
      <c r="T215" s="5"/>
      <c r="U215" s="141"/>
      <c r="V215" s="142"/>
      <c r="W215" s="142"/>
      <c r="X215" s="142"/>
      <c r="Y215" s="142"/>
      <c r="Z215" s="142"/>
      <c r="AA215" s="142"/>
      <c r="AB215" s="142"/>
      <c r="AC215" s="142"/>
      <c r="AD215" s="142"/>
      <c r="AE215" s="142"/>
      <c r="AF215" s="142"/>
      <c r="AG215" s="142"/>
      <c r="AH215" s="142"/>
      <c r="AI215" s="142"/>
      <c r="AJ215" s="142"/>
      <c r="AK215" s="142"/>
      <c r="AL215" s="7"/>
      <c r="AM215" s="7"/>
      <c r="AN215" s="7"/>
      <c r="AO215" s="7"/>
      <c r="AP215" s="7"/>
      <c r="AQ215" s="7"/>
      <c r="AR215" s="7"/>
      <c r="AS215" s="7"/>
      <c r="AT215" s="7"/>
      <c r="AU215" s="7"/>
      <c r="AV215" s="7"/>
      <c r="AW215" s="7"/>
      <c r="AX215" s="7"/>
      <c r="AY215" s="7"/>
      <c r="AZ215" s="143"/>
      <c r="BA215" s="11"/>
      <c r="BB215" s="11"/>
      <c r="BC215" s="11"/>
      <c r="BD215" s="11"/>
      <c r="BE215" s="11"/>
      <c r="BF215" s="11"/>
      <c r="BG215" s="11"/>
      <c r="BH215" s="11"/>
      <c r="BI215" s="11"/>
      <c r="BJ215" s="11"/>
    </row>
    <row r="216" spans="1:62" ht="93" customHeight="1" x14ac:dyDescent="0.3">
      <c r="A216" s="1"/>
      <c r="B216" s="1"/>
      <c r="C216" s="1"/>
      <c r="D216" s="1"/>
      <c r="E216" s="1"/>
      <c r="F216" s="153"/>
      <c r="G216" s="1"/>
      <c r="H216" s="1"/>
      <c r="I216" s="1"/>
      <c r="J216" s="1"/>
      <c r="K216" s="1"/>
      <c r="L216" s="1"/>
      <c r="M216" s="1"/>
      <c r="N216" s="1"/>
      <c r="O216" s="5"/>
      <c r="P216" s="5"/>
      <c r="Q216" s="5"/>
      <c r="R216" s="5"/>
      <c r="S216" s="5"/>
      <c r="T216" s="5"/>
      <c r="U216" s="141"/>
      <c r="V216" s="142"/>
      <c r="W216" s="142"/>
      <c r="X216" s="142"/>
      <c r="Y216" s="142"/>
      <c r="Z216" s="142"/>
      <c r="AA216" s="142"/>
      <c r="AB216" s="142"/>
      <c r="AC216" s="142"/>
      <c r="AD216" s="142"/>
      <c r="AE216" s="142"/>
      <c r="AF216" s="142"/>
      <c r="AG216" s="142"/>
      <c r="AH216" s="142"/>
      <c r="AI216" s="142"/>
      <c r="AJ216" s="142"/>
      <c r="AK216" s="142"/>
      <c r="AL216" s="7"/>
      <c r="AM216" s="7"/>
      <c r="AN216" s="7"/>
      <c r="AO216" s="7"/>
      <c r="AP216" s="7"/>
      <c r="AQ216" s="7"/>
      <c r="AR216" s="7"/>
      <c r="AS216" s="7"/>
      <c r="AT216" s="7"/>
      <c r="AU216" s="7"/>
      <c r="AV216" s="7"/>
      <c r="AW216" s="7"/>
      <c r="AX216" s="7"/>
      <c r="AY216" s="7"/>
      <c r="AZ216" s="143"/>
      <c r="BA216" s="11"/>
      <c r="BB216" s="11"/>
      <c r="BC216" s="11"/>
      <c r="BD216" s="11"/>
      <c r="BE216" s="11"/>
      <c r="BF216" s="11"/>
      <c r="BG216" s="11"/>
      <c r="BH216" s="11"/>
      <c r="BI216" s="11"/>
      <c r="BJ216" s="11"/>
    </row>
    <row r="217" spans="1:62" ht="93" customHeight="1" x14ac:dyDescent="0.3">
      <c r="A217" s="1"/>
      <c r="B217" s="1"/>
      <c r="C217" s="1"/>
      <c r="D217" s="1"/>
      <c r="E217" s="1"/>
      <c r="F217" s="153"/>
      <c r="G217" s="1"/>
      <c r="H217" s="1"/>
      <c r="I217" s="1"/>
      <c r="J217" s="1"/>
      <c r="K217" s="1"/>
      <c r="L217" s="1"/>
      <c r="M217" s="1"/>
      <c r="N217" s="1"/>
      <c r="O217" s="5"/>
      <c r="P217" s="5"/>
      <c r="Q217" s="5"/>
      <c r="R217" s="5"/>
      <c r="S217" s="5"/>
      <c r="T217" s="5"/>
      <c r="U217" s="141"/>
      <c r="V217" s="142"/>
      <c r="W217" s="142"/>
      <c r="X217" s="142"/>
      <c r="Y217" s="142"/>
      <c r="Z217" s="142"/>
      <c r="AA217" s="142"/>
      <c r="AB217" s="142"/>
      <c r="AC217" s="142"/>
      <c r="AD217" s="142"/>
      <c r="AE217" s="142"/>
      <c r="AF217" s="142"/>
      <c r="AG217" s="142"/>
      <c r="AH217" s="142"/>
      <c r="AI217" s="142"/>
      <c r="AJ217" s="142"/>
      <c r="AK217" s="142"/>
      <c r="AL217" s="7"/>
      <c r="AM217" s="7"/>
      <c r="AN217" s="7"/>
      <c r="AO217" s="7"/>
      <c r="AP217" s="7"/>
      <c r="AQ217" s="7"/>
      <c r="AR217" s="7"/>
      <c r="AS217" s="7"/>
      <c r="AT217" s="7"/>
      <c r="AU217" s="7"/>
      <c r="AV217" s="7"/>
      <c r="AW217" s="7"/>
      <c r="AX217" s="7"/>
      <c r="AY217" s="7"/>
      <c r="AZ217" s="143"/>
      <c r="BA217" s="11"/>
      <c r="BB217" s="11"/>
      <c r="BC217" s="11"/>
      <c r="BD217" s="11"/>
      <c r="BE217" s="11"/>
      <c r="BF217" s="11"/>
      <c r="BG217" s="11"/>
      <c r="BH217" s="11"/>
      <c r="BI217" s="11"/>
      <c r="BJ217" s="11"/>
    </row>
    <row r="218" spans="1:62" ht="93" customHeight="1" x14ac:dyDescent="0.3">
      <c r="A218" s="1"/>
      <c r="B218" s="1"/>
      <c r="C218" s="1"/>
      <c r="D218" s="1"/>
      <c r="E218" s="1"/>
      <c r="F218" s="153"/>
      <c r="G218" s="1"/>
      <c r="H218" s="1"/>
      <c r="I218" s="1"/>
      <c r="J218" s="1"/>
      <c r="K218" s="1"/>
      <c r="L218" s="1"/>
      <c r="M218" s="1"/>
      <c r="N218" s="1"/>
      <c r="O218" s="5"/>
      <c r="P218" s="5"/>
      <c r="Q218" s="5"/>
      <c r="R218" s="5"/>
      <c r="S218" s="5"/>
      <c r="T218" s="5"/>
      <c r="U218" s="141"/>
      <c r="V218" s="142"/>
      <c r="W218" s="142"/>
      <c r="X218" s="142"/>
      <c r="Y218" s="142"/>
      <c r="Z218" s="142"/>
      <c r="AA218" s="142"/>
      <c r="AB218" s="142"/>
      <c r="AC218" s="142"/>
      <c r="AD218" s="142"/>
      <c r="AE218" s="142"/>
      <c r="AF218" s="142"/>
      <c r="AG218" s="142"/>
      <c r="AH218" s="142"/>
      <c r="AI218" s="142"/>
      <c r="AJ218" s="142"/>
      <c r="AK218" s="142"/>
      <c r="AL218" s="7"/>
      <c r="AM218" s="7"/>
      <c r="AN218" s="7"/>
      <c r="AO218" s="7"/>
      <c r="AP218" s="7"/>
      <c r="AQ218" s="7"/>
      <c r="AR218" s="7"/>
      <c r="AS218" s="7"/>
      <c r="AT218" s="7"/>
      <c r="AU218" s="7"/>
      <c r="AV218" s="7"/>
      <c r="AW218" s="7"/>
      <c r="AX218" s="7"/>
      <c r="AY218" s="7"/>
      <c r="AZ218" s="143"/>
      <c r="BA218" s="11"/>
      <c r="BB218" s="11"/>
      <c r="BC218" s="11"/>
      <c r="BD218" s="11"/>
      <c r="BE218" s="11"/>
      <c r="BF218" s="11"/>
      <c r="BG218" s="11"/>
      <c r="BH218" s="11"/>
      <c r="BI218" s="11"/>
      <c r="BJ218" s="11"/>
    </row>
    <row r="219" spans="1:62" ht="93" customHeight="1" x14ac:dyDescent="0.3">
      <c r="A219" s="1"/>
      <c r="B219" s="1"/>
      <c r="C219" s="1"/>
      <c r="D219" s="1"/>
      <c r="E219" s="1"/>
      <c r="F219" s="153"/>
      <c r="G219" s="1"/>
      <c r="H219" s="1"/>
      <c r="I219" s="1"/>
      <c r="J219" s="1"/>
      <c r="K219" s="1"/>
      <c r="L219" s="1"/>
      <c r="M219" s="1"/>
      <c r="N219" s="1"/>
      <c r="O219" s="5"/>
      <c r="P219" s="5"/>
      <c r="Q219" s="5"/>
      <c r="R219" s="5"/>
      <c r="S219" s="5"/>
      <c r="T219" s="5"/>
      <c r="U219" s="141"/>
      <c r="V219" s="142"/>
      <c r="W219" s="142"/>
      <c r="X219" s="142"/>
      <c r="Y219" s="142"/>
      <c r="Z219" s="142"/>
      <c r="AA219" s="142"/>
      <c r="AB219" s="142"/>
      <c r="AC219" s="142"/>
      <c r="AD219" s="142"/>
      <c r="AE219" s="142"/>
      <c r="AF219" s="142"/>
      <c r="AG219" s="142"/>
      <c r="AH219" s="142"/>
      <c r="AI219" s="142"/>
      <c r="AJ219" s="142"/>
      <c r="AK219" s="142"/>
      <c r="AL219" s="7"/>
      <c r="AM219" s="7"/>
      <c r="AN219" s="7"/>
      <c r="AO219" s="7"/>
      <c r="AP219" s="7"/>
      <c r="AQ219" s="7"/>
      <c r="AR219" s="7"/>
      <c r="AS219" s="7"/>
      <c r="AT219" s="7"/>
      <c r="AU219" s="7"/>
      <c r="AV219" s="7"/>
      <c r="AW219" s="7"/>
      <c r="AX219" s="7"/>
      <c r="AY219" s="7"/>
      <c r="AZ219" s="143"/>
      <c r="BA219" s="11"/>
      <c r="BB219" s="11"/>
      <c r="BC219" s="11"/>
      <c r="BD219" s="11"/>
      <c r="BE219" s="11"/>
      <c r="BF219" s="11"/>
      <c r="BG219" s="11"/>
      <c r="BH219" s="11"/>
      <c r="BI219" s="11"/>
      <c r="BJ219" s="11"/>
    </row>
    <row r="220" spans="1:62" ht="93" customHeight="1" x14ac:dyDescent="0.3">
      <c r="A220" s="1"/>
      <c r="B220" s="1"/>
      <c r="C220" s="1"/>
      <c r="D220" s="1"/>
      <c r="E220" s="1"/>
      <c r="F220" s="153"/>
      <c r="G220" s="1"/>
      <c r="H220" s="1"/>
      <c r="I220" s="1"/>
      <c r="J220" s="1"/>
      <c r="K220" s="1"/>
      <c r="L220" s="1"/>
      <c r="M220" s="1"/>
      <c r="N220" s="1"/>
      <c r="O220" s="5"/>
      <c r="P220" s="5"/>
      <c r="Q220" s="5"/>
      <c r="R220" s="5"/>
      <c r="S220" s="5"/>
      <c r="T220" s="5"/>
      <c r="U220" s="141"/>
      <c r="V220" s="142"/>
      <c r="W220" s="142"/>
      <c r="X220" s="142"/>
      <c r="Y220" s="142"/>
      <c r="Z220" s="142"/>
      <c r="AA220" s="142"/>
      <c r="AB220" s="142"/>
      <c r="AC220" s="142"/>
      <c r="AD220" s="142"/>
      <c r="AE220" s="142"/>
      <c r="AF220" s="142"/>
      <c r="AG220" s="142"/>
      <c r="AH220" s="142"/>
      <c r="AI220" s="142"/>
      <c r="AJ220" s="142"/>
      <c r="AK220" s="142"/>
      <c r="AL220" s="7"/>
      <c r="AM220" s="7"/>
      <c r="AN220" s="7"/>
      <c r="AO220" s="7"/>
      <c r="AP220" s="7"/>
      <c r="AQ220" s="7"/>
      <c r="AR220" s="7"/>
      <c r="AS220" s="7"/>
      <c r="AT220" s="7"/>
      <c r="AU220" s="7"/>
      <c r="AV220" s="7"/>
      <c r="AW220" s="7"/>
      <c r="AX220" s="7"/>
      <c r="AY220" s="7"/>
      <c r="AZ220" s="143"/>
      <c r="BA220" s="11"/>
      <c r="BB220" s="11"/>
      <c r="BC220" s="11"/>
      <c r="BD220" s="11"/>
      <c r="BE220" s="11"/>
      <c r="BF220" s="11"/>
      <c r="BG220" s="11"/>
      <c r="BH220" s="11"/>
      <c r="BI220" s="11"/>
      <c r="BJ220" s="11"/>
    </row>
    <row r="221" spans="1:62" ht="93" customHeight="1" x14ac:dyDescent="0.3">
      <c r="A221" s="1"/>
      <c r="B221" s="1"/>
      <c r="C221" s="1"/>
      <c r="D221" s="1"/>
      <c r="E221" s="1"/>
      <c r="F221" s="153"/>
      <c r="G221" s="1"/>
      <c r="H221" s="1"/>
      <c r="I221" s="1"/>
      <c r="J221" s="1"/>
      <c r="K221" s="1"/>
      <c r="L221" s="1"/>
      <c r="M221" s="1"/>
      <c r="N221" s="1"/>
      <c r="O221" s="5"/>
      <c r="P221" s="5"/>
      <c r="Q221" s="5"/>
      <c r="R221" s="5"/>
      <c r="S221" s="5"/>
      <c r="T221" s="5"/>
      <c r="U221" s="141"/>
      <c r="V221" s="142"/>
      <c r="W221" s="142"/>
      <c r="X221" s="142"/>
      <c r="Y221" s="142"/>
      <c r="Z221" s="142"/>
      <c r="AA221" s="142"/>
      <c r="AB221" s="142"/>
      <c r="AC221" s="142"/>
      <c r="AD221" s="142"/>
      <c r="AE221" s="142"/>
      <c r="AF221" s="142"/>
      <c r="AG221" s="142"/>
      <c r="AH221" s="142"/>
      <c r="AI221" s="142"/>
      <c r="AJ221" s="142"/>
      <c r="AK221" s="142"/>
      <c r="AL221" s="7"/>
      <c r="AM221" s="7"/>
      <c r="AN221" s="7"/>
      <c r="AO221" s="7"/>
      <c r="AP221" s="7"/>
      <c r="AQ221" s="7"/>
      <c r="AR221" s="7"/>
      <c r="AS221" s="7"/>
      <c r="AT221" s="7"/>
      <c r="AU221" s="7"/>
      <c r="AV221" s="7"/>
      <c r="AW221" s="7"/>
      <c r="AX221" s="7"/>
      <c r="AY221" s="7"/>
      <c r="AZ221" s="143"/>
      <c r="BA221" s="11"/>
      <c r="BB221" s="11"/>
      <c r="BC221" s="11"/>
      <c r="BD221" s="11"/>
      <c r="BE221" s="11"/>
      <c r="BF221" s="11"/>
      <c r="BG221" s="11"/>
      <c r="BH221" s="11"/>
      <c r="BI221" s="11"/>
      <c r="BJ221" s="11"/>
    </row>
    <row r="222" spans="1:62" ht="93" customHeight="1" x14ac:dyDescent="0.3">
      <c r="A222" s="1"/>
      <c r="B222" s="1"/>
      <c r="C222" s="1"/>
      <c r="D222" s="1"/>
      <c r="E222" s="1"/>
      <c r="F222" s="153"/>
      <c r="G222" s="1"/>
      <c r="H222" s="1"/>
      <c r="I222" s="1"/>
      <c r="J222" s="1"/>
      <c r="K222" s="1"/>
      <c r="L222" s="1"/>
      <c r="M222" s="1"/>
      <c r="N222" s="1"/>
      <c r="O222" s="5"/>
      <c r="P222" s="5"/>
      <c r="Q222" s="5"/>
      <c r="R222" s="5"/>
      <c r="S222" s="5"/>
      <c r="T222" s="5"/>
      <c r="U222" s="141"/>
      <c r="V222" s="142"/>
      <c r="W222" s="142"/>
      <c r="X222" s="142"/>
      <c r="Y222" s="142"/>
      <c r="Z222" s="142"/>
      <c r="AA222" s="142"/>
      <c r="AB222" s="142"/>
      <c r="AC222" s="142"/>
      <c r="AD222" s="142"/>
      <c r="AE222" s="142"/>
      <c r="AF222" s="142"/>
      <c r="AG222" s="142"/>
      <c r="AH222" s="142"/>
      <c r="AI222" s="142"/>
      <c r="AJ222" s="142"/>
      <c r="AK222" s="142"/>
      <c r="AL222" s="7"/>
      <c r="AM222" s="7"/>
      <c r="AN222" s="7"/>
      <c r="AO222" s="7"/>
      <c r="AP222" s="7"/>
      <c r="AQ222" s="7"/>
      <c r="AR222" s="7"/>
      <c r="AS222" s="7"/>
      <c r="AT222" s="7"/>
      <c r="AU222" s="7"/>
      <c r="AV222" s="7"/>
      <c r="AW222" s="7"/>
      <c r="AX222" s="7"/>
      <c r="AY222" s="7"/>
      <c r="AZ222" s="143"/>
      <c r="BA222" s="11"/>
      <c r="BB222" s="11"/>
      <c r="BC222" s="11"/>
      <c r="BD222" s="11"/>
      <c r="BE222" s="11"/>
      <c r="BF222" s="11"/>
      <c r="BG222" s="11"/>
      <c r="BH222" s="11"/>
      <c r="BI222" s="11"/>
      <c r="BJ222" s="11"/>
    </row>
    <row r="223" spans="1:62" ht="93" customHeight="1" x14ac:dyDescent="0.3">
      <c r="A223" s="1"/>
      <c r="B223" s="1"/>
      <c r="C223" s="1"/>
      <c r="D223" s="1"/>
      <c r="E223" s="1"/>
      <c r="F223" s="153"/>
      <c r="G223" s="1"/>
      <c r="H223" s="1"/>
      <c r="I223" s="1"/>
      <c r="J223" s="1"/>
      <c r="K223" s="1"/>
      <c r="L223" s="1"/>
      <c r="M223" s="1"/>
      <c r="N223" s="1"/>
      <c r="O223" s="5"/>
      <c r="P223" s="5"/>
      <c r="Q223" s="5"/>
      <c r="R223" s="5"/>
      <c r="S223" s="5"/>
      <c r="T223" s="5"/>
      <c r="U223" s="141"/>
      <c r="V223" s="142"/>
      <c r="W223" s="142"/>
      <c r="X223" s="142"/>
      <c r="Y223" s="142"/>
      <c r="Z223" s="142"/>
      <c r="AA223" s="142"/>
      <c r="AB223" s="142"/>
      <c r="AC223" s="142"/>
      <c r="AD223" s="142"/>
      <c r="AE223" s="142"/>
      <c r="AF223" s="142"/>
      <c r="AG223" s="142"/>
      <c r="AH223" s="142"/>
      <c r="AI223" s="142"/>
      <c r="AJ223" s="142"/>
      <c r="AK223" s="142"/>
      <c r="AL223" s="7"/>
      <c r="AM223" s="7"/>
      <c r="AN223" s="7"/>
      <c r="AO223" s="7"/>
      <c r="AP223" s="7"/>
      <c r="AQ223" s="7"/>
      <c r="AR223" s="7"/>
      <c r="AS223" s="7"/>
      <c r="AT223" s="7"/>
      <c r="AU223" s="7"/>
      <c r="AV223" s="7"/>
      <c r="AW223" s="7"/>
      <c r="AX223" s="7"/>
      <c r="AY223" s="7"/>
      <c r="AZ223" s="143"/>
      <c r="BA223" s="11"/>
      <c r="BB223" s="11"/>
      <c r="BC223" s="11"/>
      <c r="BD223" s="11"/>
      <c r="BE223" s="11"/>
      <c r="BF223" s="11"/>
      <c r="BG223" s="11"/>
      <c r="BH223" s="11"/>
      <c r="BI223" s="11"/>
      <c r="BJ223" s="11"/>
    </row>
    <row r="224" spans="1:62" ht="93" customHeight="1" x14ac:dyDescent="0.3">
      <c r="A224" s="1"/>
      <c r="B224" s="1"/>
      <c r="C224" s="1"/>
      <c r="D224" s="1"/>
      <c r="E224" s="1"/>
      <c r="F224" s="153"/>
      <c r="G224" s="1"/>
      <c r="H224" s="1"/>
      <c r="I224" s="1"/>
      <c r="J224" s="1"/>
      <c r="K224" s="1"/>
      <c r="L224" s="1"/>
      <c r="M224" s="1"/>
      <c r="N224" s="1"/>
      <c r="O224" s="5"/>
      <c r="P224" s="5"/>
      <c r="Q224" s="5"/>
      <c r="R224" s="5"/>
      <c r="S224" s="5"/>
      <c r="T224" s="5"/>
      <c r="U224" s="141"/>
      <c r="V224" s="142"/>
      <c r="W224" s="142"/>
      <c r="X224" s="142"/>
      <c r="Y224" s="142"/>
      <c r="Z224" s="142"/>
      <c r="AA224" s="142"/>
      <c r="AB224" s="142"/>
      <c r="AC224" s="142"/>
      <c r="AD224" s="142"/>
      <c r="AE224" s="142"/>
      <c r="AF224" s="142"/>
      <c r="AG224" s="142"/>
      <c r="AH224" s="142"/>
      <c r="AI224" s="142"/>
      <c r="AJ224" s="142"/>
      <c r="AK224" s="142"/>
      <c r="AL224" s="7"/>
      <c r="AM224" s="7"/>
      <c r="AN224" s="7"/>
      <c r="AO224" s="7"/>
      <c r="AP224" s="7"/>
      <c r="AQ224" s="7"/>
      <c r="AR224" s="7"/>
      <c r="AS224" s="7"/>
      <c r="AT224" s="7"/>
      <c r="AU224" s="7"/>
      <c r="AV224" s="7"/>
      <c r="AW224" s="7"/>
      <c r="AX224" s="7"/>
      <c r="AY224" s="7"/>
      <c r="AZ224" s="143"/>
      <c r="BA224" s="11"/>
      <c r="BB224" s="11"/>
      <c r="BC224" s="11"/>
      <c r="BD224" s="11"/>
      <c r="BE224" s="11"/>
      <c r="BF224" s="11"/>
      <c r="BG224" s="11"/>
      <c r="BH224" s="11"/>
      <c r="BI224" s="11"/>
      <c r="BJ224" s="11"/>
    </row>
    <row r="225" spans="1:62" ht="93" customHeight="1" x14ac:dyDescent="0.3">
      <c r="A225" s="1"/>
      <c r="B225" s="1"/>
      <c r="C225" s="1"/>
      <c r="D225" s="1"/>
      <c r="E225" s="1"/>
      <c r="F225" s="153"/>
      <c r="G225" s="1"/>
      <c r="H225" s="1"/>
      <c r="I225" s="1"/>
      <c r="J225" s="1"/>
      <c r="K225" s="1"/>
      <c r="L225" s="1"/>
      <c r="M225" s="1"/>
      <c r="N225" s="1"/>
      <c r="O225" s="5"/>
      <c r="P225" s="5"/>
      <c r="Q225" s="5"/>
      <c r="R225" s="5"/>
      <c r="S225" s="5"/>
      <c r="T225" s="5"/>
      <c r="U225" s="141"/>
      <c r="V225" s="142"/>
      <c r="W225" s="142"/>
      <c r="X225" s="142"/>
      <c r="Y225" s="142"/>
      <c r="Z225" s="142"/>
      <c r="AA225" s="142"/>
      <c r="AB225" s="142"/>
      <c r="AC225" s="142"/>
      <c r="AD225" s="142"/>
      <c r="AE225" s="142"/>
      <c r="AF225" s="142"/>
      <c r="AG225" s="142"/>
      <c r="AH225" s="142"/>
      <c r="AI225" s="142"/>
      <c r="AJ225" s="142"/>
      <c r="AK225" s="142"/>
      <c r="AL225" s="7"/>
      <c r="AM225" s="7"/>
      <c r="AN225" s="7"/>
      <c r="AO225" s="7"/>
      <c r="AP225" s="7"/>
      <c r="AQ225" s="7"/>
      <c r="AR225" s="7"/>
      <c r="AS225" s="7"/>
      <c r="AT225" s="7"/>
      <c r="AU225" s="7"/>
      <c r="AV225" s="7"/>
      <c r="AW225" s="7"/>
      <c r="AX225" s="7"/>
      <c r="AY225" s="7"/>
      <c r="AZ225" s="143"/>
      <c r="BA225" s="11"/>
      <c r="BB225" s="11"/>
      <c r="BC225" s="11"/>
      <c r="BD225" s="11"/>
      <c r="BE225" s="11"/>
      <c r="BF225" s="11"/>
      <c r="BG225" s="11"/>
      <c r="BH225" s="11"/>
      <c r="BI225" s="11"/>
      <c r="BJ225" s="11"/>
    </row>
    <row r="226" spans="1:62" ht="93" customHeight="1" x14ac:dyDescent="0.3">
      <c r="A226" s="1"/>
      <c r="B226" s="1"/>
      <c r="C226" s="1"/>
      <c r="D226" s="1"/>
      <c r="E226" s="1"/>
      <c r="F226" s="153"/>
      <c r="G226" s="1"/>
      <c r="H226" s="1"/>
      <c r="I226" s="1"/>
      <c r="J226" s="1"/>
      <c r="K226" s="1"/>
      <c r="L226" s="1"/>
      <c r="M226" s="1"/>
      <c r="N226" s="1"/>
      <c r="O226" s="5"/>
      <c r="P226" s="5"/>
      <c r="Q226" s="5"/>
      <c r="R226" s="5"/>
      <c r="S226" s="5"/>
      <c r="T226" s="5"/>
      <c r="U226" s="141"/>
      <c r="V226" s="142"/>
      <c r="W226" s="142"/>
      <c r="X226" s="142"/>
      <c r="Y226" s="142"/>
      <c r="Z226" s="142"/>
      <c r="AA226" s="142"/>
      <c r="AB226" s="142"/>
      <c r="AC226" s="142"/>
      <c r="AD226" s="142"/>
      <c r="AE226" s="142"/>
      <c r="AF226" s="142"/>
      <c r="AG226" s="142"/>
      <c r="AH226" s="142"/>
      <c r="AI226" s="142"/>
      <c r="AJ226" s="142"/>
      <c r="AK226" s="142"/>
      <c r="AL226" s="7"/>
      <c r="AM226" s="7"/>
      <c r="AN226" s="7"/>
      <c r="AO226" s="7"/>
      <c r="AP226" s="7"/>
      <c r="AQ226" s="7"/>
      <c r="AR226" s="7"/>
      <c r="AS226" s="7"/>
      <c r="AT226" s="7"/>
      <c r="AU226" s="7"/>
      <c r="AV226" s="7"/>
      <c r="AW226" s="7"/>
      <c r="AX226" s="7"/>
      <c r="AY226" s="7"/>
      <c r="AZ226" s="143"/>
      <c r="BA226" s="11"/>
      <c r="BB226" s="11"/>
      <c r="BC226" s="11"/>
      <c r="BD226" s="11"/>
      <c r="BE226" s="11"/>
      <c r="BF226" s="11"/>
      <c r="BG226" s="11"/>
      <c r="BH226" s="11"/>
      <c r="BI226" s="11"/>
      <c r="BJ226" s="11"/>
    </row>
    <row r="227" spans="1:62" ht="93" customHeight="1" x14ac:dyDescent="0.3">
      <c r="A227" s="1"/>
      <c r="B227" s="1"/>
      <c r="C227" s="1"/>
      <c r="D227" s="1"/>
      <c r="E227" s="1"/>
      <c r="F227" s="153"/>
      <c r="G227" s="1"/>
      <c r="H227" s="1"/>
      <c r="I227" s="1"/>
      <c r="J227" s="1"/>
      <c r="K227" s="1"/>
      <c r="L227" s="1"/>
      <c r="M227" s="1"/>
      <c r="N227" s="1"/>
      <c r="O227" s="5"/>
      <c r="P227" s="5"/>
      <c r="Q227" s="5"/>
      <c r="R227" s="5"/>
      <c r="S227" s="5"/>
      <c r="T227" s="5"/>
      <c r="U227" s="141"/>
      <c r="V227" s="142"/>
      <c r="W227" s="142"/>
      <c r="X227" s="142"/>
      <c r="Y227" s="142"/>
      <c r="Z227" s="142"/>
      <c r="AA227" s="142"/>
      <c r="AB227" s="142"/>
      <c r="AC227" s="142"/>
      <c r="AD227" s="142"/>
      <c r="AE227" s="142"/>
      <c r="AF227" s="142"/>
      <c r="AG227" s="142"/>
      <c r="AH227" s="142"/>
      <c r="AI227" s="142"/>
      <c r="AJ227" s="142"/>
      <c r="AK227" s="142"/>
      <c r="AL227" s="7"/>
      <c r="AM227" s="7"/>
      <c r="AN227" s="7"/>
      <c r="AO227" s="7"/>
      <c r="AP227" s="7"/>
      <c r="AQ227" s="7"/>
      <c r="AR227" s="7"/>
      <c r="AS227" s="7"/>
      <c r="AT227" s="7"/>
      <c r="AU227" s="7"/>
      <c r="AV227" s="7"/>
      <c r="AW227" s="7"/>
      <c r="AX227" s="7"/>
      <c r="AY227" s="7"/>
      <c r="AZ227" s="143"/>
      <c r="BA227" s="11"/>
      <c r="BB227" s="11"/>
      <c r="BC227" s="11"/>
      <c r="BD227" s="11"/>
      <c r="BE227" s="11"/>
      <c r="BF227" s="11"/>
      <c r="BG227" s="11"/>
      <c r="BH227" s="11"/>
      <c r="BI227" s="11"/>
      <c r="BJ227" s="11"/>
    </row>
    <row r="228" spans="1:62" ht="93" customHeight="1" x14ac:dyDescent="0.3">
      <c r="A228" s="1"/>
      <c r="B228" s="1"/>
      <c r="C228" s="1"/>
      <c r="D228" s="1"/>
      <c r="E228" s="1"/>
      <c r="F228" s="153"/>
      <c r="G228" s="1"/>
      <c r="H228" s="1"/>
      <c r="I228" s="1"/>
      <c r="J228" s="1"/>
      <c r="K228" s="1"/>
      <c r="L228" s="1"/>
      <c r="M228" s="1"/>
      <c r="N228" s="1"/>
      <c r="O228" s="5"/>
      <c r="P228" s="5"/>
      <c r="Q228" s="5"/>
      <c r="R228" s="5"/>
      <c r="S228" s="5"/>
      <c r="T228" s="5"/>
      <c r="U228" s="141"/>
      <c r="V228" s="142"/>
      <c r="W228" s="142"/>
      <c r="X228" s="142"/>
      <c r="Y228" s="142"/>
      <c r="Z228" s="142"/>
      <c r="AA228" s="142"/>
      <c r="AB228" s="142"/>
      <c r="AC228" s="142"/>
      <c r="AD228" s="142"/>
      <c r="AE228" s="142"/>
      <c r="AF228" s="142"/>
      <c r="AG228" s="142"/>
      <c r="AH228" s="142"/>
      <c r="AI228" s="142"/>
      <c r="AJ228" s="142"/>
      <c r="AK228" s="142"/>
      <c r="AL228" s="7"/>
      <c r="AM228" s="7"/>
      <c r="AN228" s="7"/>
      <c r="AO228" s="7"/>
      <c r="AP228" s="7"/>
      <c r="AQ228" s="7"/>
      <c r="AR228" s="7"/>
      <c r="AS228" s="7"/>
      <c r="AT228" s="7"/>
      <c r="AU228" s="7"/>
      <c r="AV228" s="7"/>
      <c r="AW228" s="7"/>
      <c r="AX228" s="7"/>
      <c r="AY228" s="7"/>
      <c r="AZ228" s="143"/>
      <c r="BA228" s="11"/>
      <c r="BB228" s="11"/>
      <c r="BC228" s="11"/>
      <c r="BD228" s="11"/>
      <c r="BE228" s="11"/>
      <c r="BF228" s="11"/>
      <c r="BG228" s="11"/>
      <c r="BH228" s="11"/>
      <c r="BI228" s="11"/>
      <c r="BJ228" s="11"/>
    </row>
    <row r="229" spans="1:62" ht="93" customHeight="1" x14ac:dyDescent="0.3">
      <c r="A229" s="1"/>
      <c r="B229" s="1"/>
      <c r="C229" s="1"/>
      <c r="D229" s="1"/>
      <c r="E229" s="1"/>
      <c r="F229" s="153"/>
      <c r="G229" s="1"/>
      <c r="H229" s="1"/>
      <c r="I229" s="1"/>
      <c r="J229" s="1"/>
      <c r="K229" s="1"/>
      <c r="L229" s="1"/>
      <c r="M229" s="1"/>
      <c r="N229" s="1"/>
      <c r="O229" s="5"/>
      <c r="P229" s="5"/>
      <c r="Q229" s="5"/>
      <c r="R229" s="5"/>
      <c r="S229" s="5"/>
      <c r="T229" s="5"/>
      <c r="U229" s="141"/>
      <c r="V229" s="142"/>
      <c r="W229" s="142"/>
      <c r="X229" s="142"/>
      <c r="Y229" s="142"/>
      <c r="Z229" s="142"/>
      <c r="AA229" s="142"/>
      <c r="AB229" s="142"/>
      <c r="AC229" s="142"/>
      <c r="AD229" s="142"/>
      <c r="AE229" s="142"/>
      <c r="AF229" s="142"/>
      <c r="AG229" s="142"/>
      <c r="AH229" s="142"/>
      <c r="AI229" s="142"/>
      <c r="AJ229" s="142"/>
      <c r="AK229" s="142"/>
      <c r="AL229" s="7"/>
      <c r="AM229" s="7"/>
      <c r="AN229" s="7"/>
      <c r="AO229" s="7"/>
      <c r="AP229" s="7"/>
      <c r="AQ229" s="7"/>
      <c r="AR229" s="7"/>
      <c r="AS229" s="7"/>
      <c r="AT229" s="7"/>
      <c r="AU229" s="7"/>
      <c r="AV229" s="7"/>
      <c r="AW229" s="7"/>
      <c r="AX229" s="7"/>
      <c r="AY229" s="7"/>
      <c r="AZ229" s="143"/>
      <c r="BA229" s="11"/>
      <c r="BB229" s="11"/>
      <c r="BC229" s="11"/>
      <c r="BD229" s="11"/>
      <c r="BE229" s="11"/>
      <c r="BF229" s="11"/>
      <c r="BG229" s="11"/>
      <c r="BH229" s="11"/>
      <c r="BI229" s="11"/>
      <c r="BJ229" s="11"/>
    </row>
    <row r="230" spans="1:62" ht="93" customHeight="1" x14ac:dyDescent="0.3">
      <c r="A230" s="1"/>
      <c r="B230" s="1"/>
      <c r="C230" s="1"/>
      <c r="D230" s="1"/>
      <c r="E230" s="1"/>
      <c r="F230" s="153"/>
      <c r="G230" s="1"/>
      <c r="H230" s="1"/>
      <c r="I230" s="1"/>
      <c r="J230" s="1"/>
      <c r="K230" s="1"/>
      <c r="L230" s="1"/>
      <c r="M230" s="1"/>
      <c r="N230" s="1"/>
      <c r="O230" s="5"/>
      <c r="P230" s="5"/>
      <c r="Q230" s="5"/>
      <c r="R230" s="5"/>
      <c r="S230" s="5"/>
      <c r="T230" s="5"/>
      <c r="U230" s="141"/>
      <c r="V230" s="142"/>
      <c r="W230" s="142"/>
      <c r="X230" s="142"/>
      <c r="Y230" s="142"/>
      <c r="Z230" s="142"/>
      <c r="AA230" s="142"/>
      <c r="AB230" s="142"/>
      <c r="AC230" s="142"/>
      <c r="AD230" s="142"/>
      <c r="AE230" s="142"/>
      <c r="AF230" s="142"/>
      <c r="AG230" s="142"/>
      <c r="AH230" s="142"/>
      <c r="AI230" s="142"/>
      <c r="AJ230" s="142"/>
      <c r="AK230" s="142"/>
      <c r="AL230" s="7"/>
      <c r="AM230" s="7"/>
      <c r="AN230" s="7"/>
      <c r="AO230" s="7"/>
      <c r="AP230" s="7"/>
      <c r="AQ230" s="7"/>
      <c r="AR230" s="7"/>
      <c r="AS230" s="7"/>
      <c r="AT230" s="7"/>
      <c r="AU230" s="7"/>
      <c r="AV230" s="7"/>
      <c r="AW230" s="7"/>
      <c r="AX230" s="7"/>
      <c r="AY230" s="7"/>
      <c r="AZ230" s="143"/>
      <c r="BA230" s="11"/>
      <c r="BB230" s="11"/>
      <c r="BC230" s="11"/>
      <c r="BD230" s="11"/>
      <c r="BE230" s="11"/>
      <c r="BF230" s="11"/>
      <c r="BG230" s="11"/>
      <c r="BH230" s="11"/>
      <c r="BI230" s="11"/>
      <c r="BJ230" s="11"/>
    </row>
    <row r="231" spans="1:62" ht="93" customHeight="1" x14ac:dyDescent="0.3">
      <c r="A231" s="1"/>
      <c r="B231" s="1"/>
      <c r="C231" s="1"/>
      <c r="D231" s="1"/>
      <c r="E231" s="1"/>
      <c r="F231" s="153"/>
      <c r="G231" s="1"/>
      <c r="H231" s="1"/>
      <c r="I231" s="1"/>
      <c r="J231" s="1"/>
      <c r="K231" s="1"/>
      <c r="L231" s="1"/>
      <c r="M231" s="1"/>
      <c r="N231" s="1"/>
      <c r="O231" s="5"/>
      <c r="P231" s="5"/>
      <c r="Q231" s="5"/>
      <c r="R231" s="5"/>
      <c r="S231" s="5"/>
      <c r="T231" s="5"/>
      <c r="U231" s="141"/>
      <c r="V231" s="142"/>
      <c r="W231" s="142"/>
      <c r="X231" s="142"/>
      <c r="Y231" s="142"/>
      <c r="Z231" s="142"/>
      <c r="AA231" s="142"/>
      <c r="AB231" s="142"/>
      <c r="AC231" s="142"/>
      <c r="AD231" s="142"/>
      <c r="AE231" s="142"/>
      <c r="AF231" s="142"/>
      <c r="AG231" s="142"/>
      <c r="AH231" s="142"/>
      <c r="AI231" s="142"/>
      <c r="AJ231" s="142"/>
      <c r="AK231" s="142"/>
      <c r="AL231" s="7"/>
      <c r="AM231" s="7"/>
      <c r="AN231" s="7"/>
      <c r="AO231" s="7"/>
      <c r="AP231" s="7"/>
      <c r="AQ231" s="7"/>
      <c r="AR231" s="7"/>
      <c r="AS231" s="7"/>
      <c r="AT231" s="7"/>
      <c r="AU231" s="7"/>
      <c r="AV231" s="7"/>
      <c r="AW231" s="7"/>
      <c r="AX231" s="7"/>
      <c r="AY231" s="7"/>
      <c r="AZ231" s="143"/>
      <c r="BA231" s="11"/>
      <c r="BB231" s="11"/>
      <c r="BC231" s="11"/>
      <c r="BD231" s="11"/>
      <c r="BE231" s="11"/>
      <c r="BF231" s="11"/>
      <c r="BG231" s="11"/>
      <c r="BH231" s="11"/>
      <c r="BI231" s="11"/>
      <c r="BJ231" s="11"/>
    </row>
    <row r="232" spans="1:62" ht="93" customHeight="1" x14ac:dyDescent="0.3">
      <c r="A232" s="1"/>
      <c r="B232" s="1"/>
      <c r="C232" s="1"/>
      <c r="D232" s="1"/>
      <c r="E232" s="1"/>
      <c r="F232" s="153"/>
      <c r="G232" s="1"/>
      <c r="H232" s="1"/>
      <c r="I232" s="1"/>
      <c r="J232" s="1"/>
      <c r="K232" s="1"/>
      <c r="L232" s="1"/>
      <c r="M232" s="1"/>
      <c r="N232" s="1"/>
      <c r="O232" s="5"/>
      <c r="P232" s="5"/>
      <c r="Q232" s="5"/>
      <c r="R232" s="5"/>
      <c r="S232" s="5"/>
      <c r="T232" s="5"/>
      <c r="U232" s="141"/>
      <c r="V232" s="142"/>
      <c r="W232" s="142"/>
      <c r="X232" s="142"/>
      <c r="Y232" s="142"/>
      <c r="Z232" s="142"/>
      <c r="AA232" s="142"/>
      <c r="AB232" s="142"/>
      <c r="AC232" s="142"/>
      <c r="AD232" s="142"/>
      <c r="AE232" s="142"/>
      <c r="AF232" s="142"/>
      <c r="AG232" s="142"/>
      <c r="AH232" s="142"/>
      <c r="AI232" s="142"/>
      <c r="AJ232" s="142"/>
      <c r="AK232" s="142"/>
      <c r="AL232" s="7"/>
      <c r="AM232" s="7"/>
      <c r="AN232" s="7"/>
      <c r="AO232" s="7"/>
      <c r="AP232" s="7"/>
      <c r="AQ232" s="7"/>
      <c r="AR232" s="7"/>
      <c r="AS232" s="7"/>
      <c r="AT232" s="7"/>
      <c r="AU232" s="7"/>
      <c r="AV232" s="7"/>
      <c r="AW232" s="7"/>
      <c r="AX232" s="7"/>
      <c r="AY232" s="7"/>
      <c r="AZ232" s="143"/>
      <c r="BA232" s="11"/>
      <c r="BB232" s="11"/>
      <c r="BC232" s="11"/>
      <c r="BD232" s="11"/>
      <c r="BE232" s="11"/>
      <c r="BF232" s="11"/>
      <c r="BG232" s="11"/>
      <c r="BH232" s="11"/>
      <c r="BI232" s="11"/>
      <c r="BJ232" s="11"/>
    </row>
    <row r="233" spans="1:62" ht="93" customHeight="1" x14ac:dyDescent="0.3">
      <c r="A233" s="1"/>
      <c r="B233" s="1"/>
      <c r="C233" s="1"/>
      <c r="D233" s="1"/>
      <c r="E233" s="1"/>
      <c r="F233" s="153"/>
      <c r="G233" s="1"/>
      <c r="H233" s="1"/>
      <c r="I233" s="1"/>
      <c r="J233" s="1"/>
      <c r="K233" s="1"/>
      <c r="L233" s="1"/>
      <c r="M233" s="1"/>
      <c r="N233" s="1"/>
      <c r="O233" s="5"/>
      <c r="P233" s="5"/>
      <c r="Q233" s="5"/>
      <c r="R233" s="5"/>
      <c r="S233" s="5"/>
      <c r="T233" s="5"/>
      <c r="U233" s="141"/>
      <c r="V233" s="142"/>
      <c r="W233" s="142"/>
      <c r="X233" s="142"/>
      <c r="Y233" s="142"/>
      <c r="Z233" s="142"/>
      <c r="AA233" s="142"/>
      <c r="AB233" s="142"/>
      <c r="AC233" s="142"/>
      <c r="AD233" s="142"/>
      <c r="AE233" s="142"/>
      <c r="AF233" s="142"/>
      <c r="AG233" s="142"/>
      <c r="AH233" s="142"/>
      <c r="AI233" s="142"/>
      <c r="AJ233" s="142"/>
      <c r="AK233" s="142"/>
      <c r="AL233" s="7"/>
      <c r="AM233" s="7"/>
      <c r="AN233" s="7"/>
      <c r="AO233" s="7"/>
      <c r="AP233" s="7"/>
      <c r="AQ233" s="7"/>
      <c r="AR233" s="7"/>
      <c r="AS233" s="7"/>
      <c r="AT233" s="7"/>
      <c r="AU233" s="7"/>
      <c r="AV233" s="7"/>
      <c r="AW233" s="7"/>
      <c r="AX233" s="7"/>
      <c r="AY233" s="7"/>
      <c r="AZ233" s="143"/>
      <c r="BA233" s="11"/>
      <c r="BB233" s="11"/>
      <c r="BC233" s="11"/>
      <c r="BD233" s="11"/>
      <c r="BE233" s="11"/>
      <c r="BF233" s="11"/>
      <c r="BG233" s="11"/>
      <c r="BH233" s="11"/>
      <c r="BI233" s="11"/>
      <c r="BJ233" s="11"/>
    </row>
    <row r="234" spans="1:62" ht="93" customHeight="1" x14ac:dyDescent="0.3">
      <c r="A234" s="1"/>
      <c r="B234" s="1"/>
      <c r="C234" s="1"/>
      <c r="D234" s="1"/>
      <c r="E234" s="1"/>
      <c r="F234" s="153"/>
      <c r="G234" s="1"/>
      <c r="H234" s="1"/>
      <c r="I234" s="1"/>
      <c r="J234" s="1"/>
      <c r="K234" s="1"/>
      <c r="L234" s="1"/>
      <c r="M234" s="1"/>
      <c r="N234" s="1"/>
      <c r="O234" s="5"/>
      <c r="P234" s="5"/>
      <c r="Q234" s="5"/>
      <c r="R234" s="5"/>
      <c r="S234" s="5"/>
      <c r="T234" s="5"/>
      <c r="U234" s="141"/>
      <c r="V234" s="142"/>
      <c r="W234" s="142"/>
      <c r="X234" s="142"/>
      <c r="Y234" s="142"/>
      <c r="Z234" s="142"/>
      <c r="AA234" s="142"/>
      <c r="AB234" s="142"/>
      <c r="AC234" s="142"/>
      <c r="AD234" s="142"/>
      <c r="AE234" s="142"/>
      <c r="AF234" s="142"/>
      <c r="AG234" s="142"/>
      <c r="AH234" s="142"/>
      <c r="AI234" s="142"/>
      <c r="AJ234" s="142"/>
      <c r="AK234" s="142"/>
      <c r="AL234" s="7"/>
      <c r="AM234" s="7"/>
      <c r="AN234" s="7"/>
      <c r="AO234" s="7"/>
      <c r="AP234" s="7"/>
      <c r="AQ234" s="7"/>
      <c r="AR234" s="7"/>
      <c r="AS234" s="7"/>
      <c r="AT234" s="7"/>
      <c r="AU234" s="7"/>
      <c r="AV234" s="7"/>
      <c r="AW234" s="7"/>
      <c r="AX234" s="7"/>
      <c r="AY234" s="7"/>
      <c r="AZ234" s="143"/>
      <c r="BA234" s="11"/>
      <c r="BB234" s="11"/>
      <c r="BC234" s="11"/>
      <c r="BD234" s="11"/>
      <c r="BE234" s="11"/>
      <c r="BF234" s="11"/>
      <c r="BG234" s="11"/>
      <c r="BH234" s="11"/>
      <c r="BI234" s="11"/>
      <c r="BJ234" s="11"/>
    </row>
    <row r="235" spans="1:62" ht="93" customHeight="1" x14ac:dyDescent="0.3">
      <c r="A235" s="1"/>
      <c r="B235" s="1"/>
      <c r="C235" s="1"/>
      <c r="D235" s="1"/>
      <c r="E235" s="1"/>
      <c r="F235" s="153"/>
      <c r="G235" s="1"/>
      <c r="H235" s="1"/>
      <c r="I235" s="1"/>
      <c r="J235" s="1"/>
      <c r="K235" s="1"/>
      <c r="L235" s="1"/>
      <c r="M235" s="1"/>
      <c r="N235" s="1"/>
      <c r="O235" s="5"/>
      <c r="P235" s="5"/>
      <c r="Q235" s="5"/>
      <c r="R235" s="5"/>
      <c r="S235" s="5"/>
      <c r="T235" s="5"/>
      <c r="U235" s="141"/>
      <c r="V235" s="142"/>
      <c r="W235" s="142"/>
      <c r="X235" s="142"/>
      <c r="Y235" s="142"/>
      <c r="Z235" s="142"/>
      <c r="AA235" s="142"/>
      <c r="AB235" s="142"/>
      <c r="AC235" s="142"/>
      <c r="AD235" s="142"/>
      <c r="AE235" s="142"/>
      <c r="AF235" s="142"/>
      <c r="AG235" s="142"/>
      <c r="AH235" s="142"/>
      <c r="AI235" s="142"/>
      <c r="AJ235" s="142"/>
      <c r="AK235" s="142"/>
      <c r="AL235" s="7"/>
      <c r="AM235" s="7"/>
      <c r="AN235" s="7"/>
      <c r="AO235" s="7"/>
      <c r="AP235" s="7"/>
      <c r="AQ235" s="7"/>
      <c r="AR235" s="7"/>
      <c r="AS235" s="7"/>
      <c r="AT235" s="7"/>
      <c r="AU235" s="7"/>
      <c r="AV235" s="7"/>
      <c r="AW235" s="7"/>
      <c r="AX235" s="7"/>
      <c r="AY235" s="7"/>
      <c r="AZ235" s="143"/>
      <c r="BA235" s="11"/>
      <c r="BB235" s="11"/>
      <c r="BC235" s="11"/>
      <c r="BD235" s="11"/>
      <c r="BE235" s="11"/>
      <c r="BF235" s="11"/>
      <c r="BG235" s="11"/>
      <c r="BH235" s="11"/>
      <c r="BI235" s="11"/>
      <c r="BJ235" s="11"/>
    </row>
    <row r="236" spans="1:62" ht="93" customHeight="1" x14ac:dyDescent="0.3">
      <c r="A236" s="1"/>
      <c r="B236" s="1"/>
      <c r="C236" s="1"/>
      <c r="D236" s="1"/>
      <c r="E236" s="1"/>
      <c r="F236" s="153"/>
      <c r="G236" s="1"/>
      <c r="H236" s="1"/>
      <c r="I236" s="1"/>
      <c r="J236" s="1"/>
      <c r="K236" s="1"/>
      <c r="L236" s="1"/>
      <c r="M236" s="1"/>
      <c r="N236" s="1"/>
      <c r="O236" s="5"/>
      <c r="P236" s="5"/>
      <c r="Q236" s="5"/>
      <c r="R236" s="5"/>
      <c r="S236" s="5"/>
      <c r="T236" s="5"/>
      <c r="U236" s="141"/>
      <c r="V236" s="142"/>
      <c r="W236" s="142"/>
      <c r="X236" s="142"/>
      <c r="Y236" s="142"/>
      <c r="Z236" s="142"/>
      <c r="AA236" s="142"/>
      <c r="AB236" s="142"/>
      <c r="AC236" s="142"/>
      <c r="AD236" s="142"/>
      <c r="AE236" s="142"/>
      <c r="AF236" s="142"/>
      <c r="AG236" s="142"/>
      <c r="AH236" s="142"/>
      <c r="AI236" s="142"/>
      <c r="AJ236" s="142"/>
      <c r="AK236" s="142"/>
      <c r="AL236" s="7"/>
      <c r="AM236" s="7"/>
      <c r="AN236" s="7"/>
      <c r="AO236" s="7"/>
      <c r="AP236" s="7"/>
      <c r="AQ236" s="7"/>
      <c r="AR236" s="7"/>
      <c r="AS236" s="7"/>
      <c r="AT236" s="7"/>
      <c r="AU236" s="7"/>
      <c r="AV236" s="7"/>
      <c r="AW236" s="7"/>
      <c r="AX236" s="7"/>
      <c r="AY236" s="7"/>
      <c r="AZ236" s="143"/>
      <c r="BA236" s="11"/>
      <c r="BB236" s="11"/>
      <c r="BC236" s="11"/>
      <c r="BD236" s="11"/>
      <c r="BE236" s="11"/>
      <c r="BF236" s="11"/>
      <c r="BG236" s="11"/>
      <c r="BH236" s="11"/>
      <c r="BI236" s="11"/>
      <c r="BJ236" s="11"/>
    </row>
    <row r="237" spans="1:62" ht="93" customHeight="1" x14ac:dyDescent="0.3">
      <c r="A237" s="1"/>
      <c r="B237" s="1"/>
      <c r="C237" s="1"/>
      <c r="D237" s="1"/>
      <c r="E237" s="1"/>
      <c r="F237" s="153"/>
      <c r="G237" s="1"/>
      <c r="H237" s="1"/>
      <c r="I237" s="1"/>
      <c r="J237" s="1"/>
      <c r="K237" s="1"/>
      <c r="L237" s="1"/>
      <c r="M237" s="1"/>
      <c r="N237" s="1"/>
      <c r="O237" s="5"/>
      <c r="P237" s="5"/>
      <c r="Q237" s="5"/>
      <c r="R237" s="5"/>
      <c r="S237" s="5"/>
      <c r="T237" s="5"/>
      <c r="U237" s="141"/>
      <c r="V237" s="142"/>
      <c r="W237" s="142"/>
      <c r="X237" s="142"/>
      <c r="Y237" s="142"/>
      <c r="Z237" s="142"/>
      <c r="AA237" s="142"/>
      <c r="AB237" s="142"/>
      <c r="AC237" s="142"/>
      <c r="AD237" s="142"/>
      <c r="AE237" s="142"/>
      <c r="AF237" s="142"/>
      <c r="AG237" s="142"/>
      <c r="AH237" s="142"/>
      <c r="AI237" s="142"/>
      <c r="AJ237" s="142"/>
      <c r="AK237" s="142"/>
      <c r="AL237" s="7"/>
      <c r="AM237" s="7"/>
      <c r="AN237" s="7"/>
      <c r="AO237" s="7"/>
      <c r="AP237" s="7"/>
      <c r="AQ237" s="7"/>
      <c r="AR237" s="7"/>
      <c r="AS237" s="7"/>
      <c r="AT237" s="7"/>
      <c r="AU237" s="7"/>
      <c r="AV237" s="7"/>
      <c r="AW237" s="7"/>
      <c r="AX237" s="7"/>
      <c r="AY237" s="7"/>
      <c r="AZ237" s="143"/>
      <c r="BA237" s="11"/>
      <c r="BB237" s="11"/>
      <c r="BC237" s="11"/>
      <c r="BD237" s="11"/>
      <c r="BE237" s="11"/>
      <c r="BF237" s="11"/>
      <c r="BG237" s="11"/>
      <c r="BH237" s="11"/>
      <c r="BI237" s="11"/>
      <c r="BJ237" s="11"/>
    </row>
    <row r="238" spans="1:62" ht="93" customHeight="1" x14ac:dyDescent="0.3">
      <c r="A238" s="1"/>
      <c r="B238" s="1"/>
      <c r="C238" s="1"/>
      <c r="D238" s="1"/>
      <c r="E238" s="1"/>
      <c r="F238" s="153"/>
      <c r="G238" s="1"/>
      <c r="H238" s="1"/>
      <c r="I238" s="1"/>
      <c r="J238" s="1"/>
      <c r="K238" s="1"/>
      <c r="L238" s="1"/>
      <c r="M238" s="1"/>
      <c r="N238" s="1"/>
      <c r="O238" s="5"/>
      <c r="P238" s="5"/>
      <c r="Q238" s="5"/>
      <c r="R238" s="5"/>
      <c r="S238" s="5"/>
      <c r="T238" s="5"/>
      <c r="U238" s="141"/>
      <c r="V238" s="142"/>
      <c r="W238" s="142"/>
      <c r="X238" s="142"/>
      <c r="Y238" s="142"/>
      <c r="Z238" s="142"/>
      <c r="AA238" s="142"/>
      <c r="AB238" s="142"/>
      <c r="AC238" s="142"/>
      <c r="AD238" s="142"/>
      <c r="AE238" s="142"/>
      <c r="AF238" s="142"/>
      <c r="AG238" s="142"/>
      <c r="AH238" s="142"/>
      <c r="AI238" s="142"/>
      <c r="AJ238" s="142"/>
      <c r="AK238" s="142"/>
      <c r="AL238" s="7"/>
      <c r="AM238" s="7"/>
      <c r="AN238" s="7"/>
      <c r="AO238" s="7"/>
      <c r="AP238" s="7"/>
      <c r="AQ238" s="7"/>
      <c r="AR238" s="7"/>
      <c r="AS238" s="7"/>
      <c r="AT238" s="7"/>
      <c r="AU238" s="7"/>
      <c r="AV238" s="7"/>
      <c r="AW238" s="7"/>
      <c r="AX238" s="7"/>
      <c r="AY238" s="7"/>
      <c r="AZ238" s="143"/>
      <c r="BA238" s="11"/>
      <c r="BB238" s="11"/>
      <c r="BC238" s="11"/>
      <c r="BD238" s="11"/>
      <c r="BE238" s="11"/>
      <c r="BF238" s="11"/>
      <c r="BG238" s="11"/>
      <c r="BH238" s="11"/>
      <c r="BI238" s="11"/>
      <c r="BJ238" s="11"/>
    </row>
    <row r="239" spans="1:62" ht="93" customHeight="1" x14ac:dyDescent="0.3">
      <c r="A239" s="1"/>
      <c r="B239" s="1"/>
      <c r="C239" s="1"/>
      <c r="D239" s="1"/>
      <c r="E239" s="1"/>
      <c r="F239" s="153"/>
      <c r="G239" s="1"/>
      <c r="H239" s="1"/>
      <c r="I239" s="1"/>
      <c r="J239" s="1"/>
      <c r="K239" s="1"/>
      <c r="L239" s="1"/>
      <c r="M239" s="1"/>
      <c r="N239" s="1"/>
      <c r="O239" s="5"/>
      <c r="P239" s="5"/>
      <c r="Q239" s="5"/>
      <c r="R239" s="5"/>
      <c r="S239" s="5"/>
      <c r="T239" s="5"/>
      <c r="U239" s="141"/>
      <c r="V239" s="142"/>
      <c r="W239" s="142"/>
      <c r="X239" s="142"/>
      <c r="Y239" s="142"/>
      <c r="Z239" s="142"/>
      <c r="AA239" s="142"/>
      <c r="AB239" s="142"/>
      <c r="AC239" s="142"/>
      <c r="AD239" s="142"/>
      <c r="AE239" s="142"/>
      <c r="AF239" s="142"/>
      <c r="AG239" s="142"/>
      <c r="AH239" s="142"/>
      <c r="AI239" s="142"/>
      <c r="AJ239" s="142"/>
      <c r="AK239" s="142"/>
      <c r="AL239" s="7"/>
      <c r="AM239" s="7"/>
      <c r="AN239" s="7"/>
      <c r="AO239" s="7"/>
      <c r="AP239" s="7"/>
      <c r="AQ239" s="7"/>
      <c r="AR239" s="7"/>
      <c r="AS239" s="7"/>
      <c r="AT239" s="7"/>
      <c r="AU239" s="7"/>
      <c r="AV239" s="7"/>
      <c r="AW239" s="7"/>
      <c r="AX239" s="7"/>
      <c r="AY239" s="7"/>
      <c r="AZ239" s="143"/>
      <c r="BA239" s="11"/>
      <c r="BB239" s="11"/>
      <c r="BC239" s="11"/>
      <c r="BD239" s="11"/>
      <c r="BE239" s="11"/>
      <c r="BF239" s="11"/>
      <c r="BG239" s="11"/>
      <c r="BH239" s="11"/>
      <c r="BI239" s="11"/>
      <c r="BJ239" s="11"/>
    </row>
    <row r="240" spans="1:62" ht="93" customHeight="1" x14ac:dyDescent="0.3">
      <c r="A240" s="1"/>
      <c r="B240" s="1"/>
      <c r="C240" s="1"/>
      <c r="D240" s="1"/>
      <c r="E240" s="1"/>
      <c r="F240" s="153"/>
      <c r="G240" s="1"/>
      <c r="H240" s="1"/>
      <c r="I240" s="1"/>
      <c r="J240" s="1"/>
      <c r="K240" s="1"/>
      <c r="L240" s="1"/>
      <c r="M240" s="1"/>
      <c r="N240" s="1"/>
      <c r="O240" s="5"/>
      <c r="P240" s="5"/>
      <c r="Q240" s="5"/>
      <c r="R240" s="5"/>
      <c r="S240" s="5"/>
      <c r="T240" s="5"/>
      <c r="U240" s="141"/>
      <c r="V240" s="142"/>
      <c r="W240" s="142"/>
      <c r="X240" s="142"/>
      <c r="Y240" s="142"/>
      <c r="Z240" s="142"/>
      <c r="AA240" s="142"/>
      <c r="AB240" s="142"/>
      <c r="AC240" s="142"/>
      <c r="AD240" s="142"/>
      <c r="AE240" s="142"/>
      <c r="AF240" s="142"/>
      <c r="AG240" s="142"/>
      <c r="AH240" s="142"/>
      <c r="AI240" s="142"/>
      <c r="AJ240" s="142"/>
      <c r="AK240" s="142"/>
      <c r="AL240" s="7"/>
      <c r="AM240" s="7"/>
      <c r="AN240" s="7"/>
      <c r="AO240" s="7"/>
      <c r="AP240" s="7"/>
      <c r="AQ240" s="7"/>
      <c r="AR240" s="7"/>
      <c r="AS240" s="7"/>
      <c r="AT240" s="7"/>
      <c r="AU240" s="7"/>
      <c r="AV240" s="7"/>
      <c r="AW240" s="7"/>
      <c r="AX240" s="7"/>
      <c r="AY240" s="7"/>
      <c r="AZ240" s="143"/>
      <c r="BA240" s="11"/>
      <c r="BB240" s="11"/>
      <c r="BC240" s="11"/>
      <c r="BD240" s="11"/>
      <c r="BE240" s="11"/>
      <c r="BF240" s="11"/>
      <c r="BG240" s="11"/>
      <c r="BH240" s="11"/>
      <c r="BI240" s="11"/>
      <c r="BJ240" s="11"/>
    </row>
    <row r="241" spans="1:62" ht="93" customHeight="1" x14ac:dyDescent="0.3">
      <c r="A241" s="1"/>
      <c r="B241" s="1"/>
      <c r="C241" s="1"/>
      <c r="D241" s="1"/>
      <c r="E241" s="1"/>
      <c r="F241" s="153"/>
      <c r="G241" s="1"/>
      <c r="H241" s="1"/>
      <c r="I241" s="1"/>
      <c r="J241" s="1"/>
      <c r="K241" s="1"/>
      <c r="L241" s="1"/>
      <c r="M241" s="1"/>
      <c r="N241" s="1"/>
      <c r="O241" s="5"/>
      <c r="P241" s="5"/>
      <c r="Q241" s="5"/>
      <c r="R241" s="5"/>
      <c r="S241" s="5"/>
      <c r="T241" s="5"/>
      <c r="U241" s="141"/>
      <c r="V241" s="142"/>
      <c r="W241" s="142"/>
      <c r="X241" s="142"/>
      <c r="Y241" s="142"/>
      <c r="Z241" s="142"/>
      <c r="AA241" s="142"/>
      <c r="AB241" s="142"/>
      <c r="AC241" s="142"/>
      <c r="AD241" s="142"/>
      <c r="AE241" s="142"/>
      <c r="AF241" s="142"/>
      <c r="AG241" s="142"/>
      <c r="AH241" s="142"/>
      <c r="AI241" s="142"/>
      <c r="AJ241" s="142"/>
      <c r="AK241" s="142"/>
      <c r="AL241" s="7"/>
      <c r="AM241" s="7"/>
      <c r="AN241" s="7"/>
      <c r="AO241" s="7"/>
      <c r="AP241" s="7"/>
      <c r="AQ241" s="7"/>
      <c r="AR241" s="7"/>
      <c r="AS241" s="7"/>
      <c r="AT241" s="7"/>
      <c r="AU241" s="7"/>
      <c r="AV241" s="7"/>
      <c r="AW241" s="7"/>
      <c r="AX241" s="7"/>
      <c r="AY241" s="7"/>
      <c r="AZ241" s="143"/>
      <c r="BA241" s="11"/>
      <c r="BB241" s="11"/>
      <c r="BC241" s="11"/>
      <c r="BD241" s="11"/>
      <c r="BE241" s="11"/>
      <c r="BF241" s="11"/>
      <c r="BG241" s="11"/>
      <c r="BH241" s="11"/>
      <c r="BI241" s="11"/>
      <c r="BJ241" s="11"/>
    </row>
    <row r="242" spans="1:62" ht="93" customHeight="1" x14ac:dyDescent="0.3">
      <c r="A242" s="1"/>
      <c r="B242" s="1"/>
      <c r="C242" s="1"/>
      <c r="D242" s="1"/>
      <c r="E242" s="1"/>
      <c r="F242" s="153"/>
      <c r="G242" s="1"/>
      <c r="H242" s="1"/>
      <c r="I242" s="1"/>
      <c r="J242" s="1"/>
      <c r="K242" s="1"/>
      <c r="L242" s="1"/>
      <c r="M242" s="1"/>
      <c r="N242" s="1"/>
      <c r="O242" s="5"/>
      <c r="P242" s="5"/>
      <c r="Q242" s="5"/>
      <c r="R242" s="5"/>
      <c r="S242" s="5"/>
      <c r="T242" s="5"/>
      <c r="U242" s="141"/>
      <c r="V242" s="142"/>
      <c r="W242" s="142"/>
      <c r="X242" s="142"/>
      <c r="Y242" s="142"/>
      <c r="Z242" s="142"/>
      <c r="AA242" s="142"/>
      <c r="AB242" s="142"/>
      <c r="AC242" s="142"/>
      <c r="AD242" s="142"/>
      <c r="AE242" s="142"/>
      <c r="AF242" s="142"/>
      <c r="AG242" s="142"/>
      <c r="AH242" s="142"/>
      <c r="AI242" s="142"/>
      <c r="AJ242" s="142"/>
      <c r="AK242" s="142"/>
      <c r="AL242" s="7"/>
      <c r="AM242" s="7"/>
      <c r="AN242" s="7"/>
      <c r="AO242" s="7"/>
      <c r="AP242" s="7"/>
      <c r="AQ242" s="7"/>
      <c r="AR242" s="7"/>
      <c r="AS242" s="7"/>
      <c r="AT242" s="7"/>
      <c r="AU242" s="7"/>
      <c r="AV242" s="7"/>
      <c r="AW242" s="7"/>
      <c r="AX242" s="7"/>
      <c r="AY242" s="7"/>
      <c r="AZ242" s="143"/>
      <c r="BA242" s="11"/>
      <c r="BB242" s="11"/>
      <c r="BC242" s="11"/>
      <c r="BD242" s="11"/>
      <c r="BE242" s="11"/>
      <c r="BF242" s="11"/>
      <c r="BG242" s="11"/>
      <c r="BH242" s="11"/>
      <c r="BI242" s="11"/>
      <c r="BJ242" s="11"/>
    </row>
    <row r="243" spans="1:62" ht="93" customHeight="1" x14ac:dyDescent="0.3">
      <c r="A243" s="1"/>
      <c r="B243" s="1"/>
      <c r="C243" s="1"/>
      <c r="D243" s="1"/>
      <c r="E243" s="1"/>
      <c r="F243" s="153"/>
      <c r="G243" s="1"/>
      <c r="H243" s="1"/>
      <c r="I243" s="1"/>
      <c r="J243" s="1"/>
      <c r="K243" s="1"/>
      <c r="L243" s="1"/>
      <c r="M243" s="1"/>
      <c r="N243" s="1"/>
      <c r="O243" s="5"/>
      <c r="P243" s="5"/>
      <c r="Q243" s="5"/>
      <c r="R243" s="5"/>
      <c r="S243" s="5"/>
      <c r="T243" s="5"/>
      <c r="U243" s="141"/>
      <c r="V243" s="142"/>
      <c r="W243" s="142"/>
      <c r="X243" s="142"/>
      <c r="Y243" s="142"/>
      <c r="Z243" s="142"/>
      <c r="AA243" s="142"/>
      <c r="AB243" s="142"/>
      <c r="AC243" s="142"/>
      <c r="AD243" s="142"/>
      <c r="AE243" s="142"/>
      <c r="AF243" s="142"/>
      <c r="AG243" s="142"/>
      <c r="AH243" s="142"/>
      <c r="AI243" s="142"/>
      <c r="AJ243" s="142"/>
      <c r="AK243" s="142"/>
      <c r="AL243" s="7"/>
      <c r="AM243" s="7"/>
      <c r="AN243" s="7"/>
      <c r="AO243" s="7"/>
      <c r="AP243" s="7"/>
      <c r="AQ243" s="7"/>
      <c r="AR243" s="7"/>
      <c r="AS243" s="7"/>
      <c r="AT243" s="7"/>
      <c r="AU243" s="7"/>
      <c r="AV243" s="7"/>
      <c r="AW243" s="7"/>
      <c r="AX243" s="7"/>
      <c r="AY243" s="7"/>
      <c r="AZ243" s="143"/>
      <c r="BA243" s="11"/>
      <c r="BB243" s="11"/>
      <c r="BC243" s="11"/>
      <c r="BD243" s="11"/>
      <c r="BE243" s="11"/>
      <c r="BF243" s="11"/>
      <c r="BG243" s="11"/>
      <c r="BH243" s="11"/>
      <c r="BI243" s="11"/>
      <c r="BJ243" s="11"/>
    </row>
    <row r="244" spans="1:62" ht="93" customHeight="1" x14ac:dyDescent="0.3">
      <c r="A244" s="1"/>
      <c r="B244" s="1"/>
      <c r="C244" s="1"/>
      <c r="D244" s="1"/>
      <c r="E244" s="1"/>
      <c r="F244" s="153"/>
      <c r="G244" s="1"/>
      <c r="H244" s="1"/>
      <c r="I244" s="1"/>
      <c r="J244" s="1"/>
      <c r="K244" s="1"/>
      <c r="L244" s="1"/>
      <c r="M244" s="1"/>
      <c r="N244" s="1"/>
      <c r="O244" s="5"/>
      <c r="P244" s="5"/>
      <c r="Q244" s="5"/>
      <c r="R244" s="5"/>
      <c r="S244" s="5"/>
      <c r="T244" s="5"/>
      <c r="U244" s="141"/>
      <c r="V244" s="142"/>
      <c r="W244" s="142"/>
      <c r="X244" s="142"/>
      <c r="Y244" s="142"/>
      <c r="Z244" s="142"/>
      <c r="AA244" s="142"/>
      <c r="AB244" s="142"/>
      <c r="AC244" s="142"/>
      <c r="AD244" s="142"/>
      <c r="AE244" s="142"/>
      <c r="AF244" s="142"/>
      <c r="AG244" s="142"/>
      <c r="AH244" s="142"/>
      <c r="AI244" s="142"/>
      <c r="AJ244" s="142"/>
      <c r="AK244" s="142"/>
      <c r="AL244" s="7"/>
      <c r="AM244" s="7"/>
      <c r="AN244" s="7"/>
      <c r="AO244" s="7"/>
      <c r="AP244" s="7"/>
      <c r="AQ244" s="7"/>
      <c r="AR244" s="7"/>
      <c r="AS244" s="7"/>
      <c r="AT244" s="7"/>
      <c r="AU244" s="7"/>
      <c r="AV244" s="7"/>
      <c r="AW244" s="7"/>
      <c r="AX244" s="7"/>
      <c r="AY244" s="7"/>
      <c r="AZ244" s="143"/>
      <c r="BA244" s="11"/>
      <c r="BB244" s="11"/>
      <c r="BC244" s="11"/>
      <c r="BD244" s="11"/>
      <c r="BE244" s="11"/>
      <c r="BF244" s="11"/>
      <c r="BG244" s="11"/>
      <c r="BH244" s="11"/>
      <c r="BI244" s="11"/>
      <c r="BJ244" s="11"/>
    </row>
    <row r="245" spans="1:62" ht="93" customHeight="1" x14ac:dyDescent="0.3">
      <c r="A245" s="1"/>
      <c r="B245" s="1"/>
      <c r="C245" s="1"/>
      <c r="D245" s="1"/>
      <c r="E245" s="1"/>
      <c r="F245" s="153"/>
      <c r="G245" s="1"/>
      <c r="H245" s="1"/>
      <c r="I245" s="1"/>
      <c r="J245" s="1"/>
      <c r="K245" s="1"/>
      <c r="L245" s="1"/>
      <c r="M245" s="1"/>
      <c r="N245" s="1"/>
      <c r="O245" s="5"/>
      <c r="P245" s="5"/>
      <c r="Q245" s="5"/>
      <c r="R245" s="5"/>
      <c r="S245" s="5"/>
      <c r="T245" s="5"/>
      <c r="U245" s="141"/>
      <c r="V245" s="142"/>
      <c r="W245" s="142"/>
      <c r="X245" s="142"/>
      <c r="Y245" s="142"/>
      <c r="Z245" s="142"/>
      <c r="AA245" s="142"/>
      <c r="AB245" s="142"/>
      <c r="AC245" s="142"/>
      <c r="AD245" s="142"/>
      <c r="AE245" s="142"/>
      <c r="AF245" s="142"/>
      <c r="AG245" s="142"/>
      <c r="AH245" s="142"/>
      <c r="AI245" s="142"/>
      <c r="AJ245" s="142"/>
      <c r="AK245" s="142"/>
      <c r="AL245" s="7"/>
      <c r="AM245" s="7"/>
      <c r="AN245" s="7"/>
      <c r="AO245" s="7"/>
      <c r="AP245" s="7"/>
      <c r="AQ245" s="7"/>
      <c r="AR245" s="7"/>
      <c r="AS245" s="7"/>
      <c r="AT245" s="7"/>
      <c r="AU245" s="7"/>
      <c r="AV245" s="7"/>
      <c r="AW245" s="7"/>
      <c r="AX245" s="7"/>
      <c r="AY245" s="7"/>
      <c r="AZ245" s="143"/>
      <c r="BA245" s="11"/>
      <c r="BB245" s="11"/>
      <c r="BC245" s="11"/>
      <c r="BD245" s="11"/>
      <c r="BE245" s="11"/>
      <c r="BF245" s="11"/>
      <c r="BG245" s="11"/>
      <c r="BH245" s="11"/>
      <c r="BI245" s="11"/>
      <c r="BJ245" s="11"/>
    </row>
    <row r="246" spans="1:62" ht="93" customHeight="1" x14ac:dyDescent="0.3">
      <c r="A246" s="1"/>
      <c r="B246" s="1"/>
      <c r="C246" s="1"/>
      <c r="D246" s="1"/>
      <c r="E246" s="1"/>
      <c r="F246" s="153"/>
      <c r="G246" s="1"/>
      <c r="H246" s="1"/>
      <c r="I246" s="1"/>
      <c r="J246" s="1"/>
      <c r="K246" s="1"/>
      <c r="L246" s="1"/>
      <c r="M246" s="1"/>
      <c r="N246" s="1"/>
      <c r="O246" s="5"/>
      <c r="P246" s="5"/>
      <c r="Q246" s="5"/>
      <c r="R246" s="5"/>
      <c r="S246" s="5"/>
      <c r="T246" s="5"/>
      <c r="U246" s="141"/>
      <c r="V246" s="142"/>
      <c r="W246" s="142"/>
      <c r="X246" s="142"/>
      <c r="Y246" s="142"/>
      <c r="Z246" s="142"/>
      <c r="AA246" s="142"/>
      <c r="AB246" s="142"/>
      <c r="AC246" s="142"/>
      <c r="AD246" s="142"/>
      <c r="AE246" s="142"/>
      <c r="AF246" s="142"/>
      <c r="AG246" s="142"/>
      <c r="AH246" s="142"/>
      <c r="AI246" s="142"/>
      <c r="AJ246" s="142"/>
      <c r="AK246" s="142"/>
      <c r="AL246" s="7"/>
      <c r="AM246" s="7"/>
      <c r="AN246" s="7"/>
      <c r="AO246" s="7"/>
      <c r="AP246" s="7"/>
      <c r="AQ246" s="7"/>
      <c r="AR246" s="7"/>
      <c r="AS246" s="7"/>
      <c r="AT246" s="7"/>
      <c r="AU246" s="7"/>
      <c r="AV246" s="7"/>
      <c r="AW246" s="7"/>
      <c r="AX246" s="7"/>
      <c r="AY246" s="7"/>
      <c r="AZ246" s="143"/>
      <c r="BA246" s="11"/>
      <c r="BB246" s="11"/>
      <c r="BC246" s="11"/>
      <c r="BD246" s="11"/>
      <c r="BE246" s="11"/>
      <c r="BF246" s="11"/>
      <c r="BG246" s="11"/>
      <c r="BH246" s="11"/>
      <c r="BI246" s="11"/>
      <c r="BJ246" s="11"/>
    </row>
    <row r="247" spans="1:62" ht="93" customHeight="1" x14ac:dyDescent="0.3">
      <c r="A247" s="1"/>
      <c r="B247" s="1"/>
      <c r="C247" s="1"/>
      <c r="D247" s="1"/>
      <c r="E247" s="1"/>
      <c r="F247" s="153"/>
      <c r="G247" s="1"/>
      <c r="H247" s="1"/>
      <c r="I247" s="1"/>
      <c r="J247" s="1"/>
      <c r="K247" s="1"/>
      <c r="L247" s="1"/>
      <c r="M247" s="1"/>
      <c r="N247" s="1"/>
      <c r="O247" s="5"/>
      <c r="P247" s="5"/>
      <c r="Q247" s="5"/>
      <c r="R247" s="5"/>
      <c r="S247" s="5"/>
      <c r="T247" s="5"/>
      <c r="U247" s="141"/>
      <c r="V247" s="142"/>
      <c r="W247" s="142"/>
      <c r="X247" s="142"/>
      <c r="Y247" s="142"/>
      <c r="Z247" s="142"/>
      <c r="AA247" s="142"/>
      <c r="AB247" s="142"/>
      <c r="AC247" s="142"/>
      <c r="AD247" s="142"/>
      <c r="AE247" s="142"/>
      <c r="AF247" s="142"/>
      <c r="AG247" s="142"/>
      <c r="AH247" s="142"/>
      <c r="AI247" s="142"/>
      <c r="AJ247" s="142"/>
      <c r="AK247" s="142"/>
      <c r="AL247" s="7"/>
      <c r="AM247" s="7"/>
      <c r="AN247" s="7"/>
      <c r="AO247" s="7"/>
      <c r="AP247" s="7"/>
      <c r="AQ247" s="7"/>
      <c r="AR247" s="7"/>
      <c r="AS247" s="7"/>
      <c r="AT247" s="7"/>
      <c r="AU247" s="7"/>
      <c r="AV247" s="7"/>
      <c r="AW247" s="7"/>
      <c r="AX247" s="7"/>
      <c r="AY247" s="7"/>
      <c r="AZ247" s="143"/>
      <c r="BA247" s="11"/>
      <c r="BB247" s="11"/>
      <c r="BC247" s="11"/>
      <c r="BD247" s="11"/>
      <c r="BE247" s="11"/>
      <c r="BF247" s="11"/>
      <c r="BG247" s="11"/>
      <c r="BH247" s="11"/>
      <c r="BI247" s="11"/>
      <c r="BJ247" s="11"/>
    </row>
    <row r="248" spans="1:62" ht="93" customHeight="1" x14ac:dyDescent="0.3">
      <c r="A248" s="1"/>
      <c r="B248" s="1"/>
      <c r="C248" s="1"/>
      <c r="D248" s="1"/>
      <c r="E248" s="1"/>
      <c r="F248" s="153"/>
      <c r="G248" s="1"/>
      <c r="H248" s="1"/>
      <c r="I248" s="1"/>
      <c r="J248" s="1"/>
      <c r="K248" s="1"/>
      <c r="L248" s="1"/>
      <c r="M248" s="1"/>
      <c r="N248" s="1"/>
      <c r="O248" s="5"/>
      <c r="P248" s="5"/>
      <c r="Q248" s="5"/>
      <c r="R248" s="5"/>
      <c r="S248" s="5"/>
      <c r="T248" s="5"/>
      <c r="U248" s="141"/>
      <c r="V248" s="142"/>
      <c r="W248" s="142"/>
      <c r="X248" s="142"/>
      <c r="Y248" s="142"/>
      <c r="Z248" s="142"/>
      <c r="AA248" s="142"/>
      <c r="AB248" s="142"/>
      <c r="AC248" s="142"/>
      <c r="AD248" s="142"/>
      <c r="AE248" s="142"/>
      <c r="AF248" s="142"/>
      <c r="AG248" s="142"/>
      <c r="AH248" s="142"/>
      <c r="AI248" s="142"/>
      <c r="AJ248" s="142"/>
      <c r="AK248" s="142"/>
      <c r="AL248" s="7"/>
      <c r="AM248" s="7"/>
      <c r="AN248" s="7"/>
      <c r="AO248" s="7"/>
      <c r="AP248" s="7"/>
      <c r="AQ248" s="7"/>
      <c r="AR248" s="7"/>
      <c r="AS248" s="7"/>
      <c r="AT248" s="7"/>
      <c r="AU248" s="7"/>
      <c r="AV248" s="7"/>
      <c r="AW248" s="7"/>
      <c r="AX248" s="7"/>
      <c r="AY248" s="7"/>
      <c r="AZ248" s="143"/>
      <c r="BA248" s="11"/>
      <c r="BB248" s="11"/>
      <c r="BC248" s="11"/>
      <c r="BD248" s="11"/>
      <c r="BE248" s="11"/>
      <c r="BF248" s="11"/>
      <c r="BG248" s="11"/>
      <c r="BH248" s="11"/>
      <c r="BI248" s="11"/>
      <c r="BJ248" s="11"/>
    </row>
    <row r="249" spans="1:62" ht="93" customHeight="1" x14ac:dyDescent="0.3">
      <c r="A249" s="1"/>
      <c r="B249" s="1"/>
      <c r="C249" s="1"/>
      <c r="D249" s="1"/>
      <c r="E249" s="1"/>
      <c r="F249" s="153"/>
      <c r="G249" s="1"/>
      <c r="H249" s="1"/>
      <c r="I249" s="1"/>
      <c r="J249" s="1"/>
      <c r="K249" s="1"/>
      <c r="L249" s="1"/>
      <c r="M249" s="1"/>
      <c r="N249" s="1"/>
      <c r="O249" s="5"/>
      <c r="P249" s="5"/>
      <c r="Q249" s="5"/>
      <c r="R249" s="5"/>
      <c r="S249" s="5"/>
      <c r="T249" s="5"/>
      <c r="U249" s="141"/>
      <c r="V249" s="142"/>
      <c r="W249" s="142"/>
      <c r="X249" s="142"/>
      <c r="Y249" s="142"/>
      <c r="Z249" s="142"/>
      <c r="AA249" s="142"/>
      <c r="AB249" s="142"/>
      <c r="AC249" s="142"/>
      <c r="AD249" s="142"/>
      <c r="AE249" s="142"/>
      <c r="AF249" s="142"/>
      <c r="AG249" s="142"/>
      <c r="AH249" s="142"/>
      <c r="AI249" s="142"/>
      <c r="AJ249" s="142"/>
      <c r="AK249" s="142"/>
      <c r="AL249" s="7"/>
      <c r="AM249" s="7"/>
      <c r="AN249" s="7"/>
      <c r="AO249" s="7"/>
      <c r="AP249" s="7"/>
      <c r="AQ249" s="7"/>
      <c r="AR249" s="7"/>
      <c r="AS249" s="7"/>
      <c r="AT249" s="7"/>
      <c r="AU249" s="7"/>
      <c r="AV249" s="7"/>
      <c r="AW249" s="7"/>
      <c r="AX249" s="7"/>
      <c r="AY249" s="7"/>
      <c r="AZ249" s="143"/>
      <c r="BA249" s="11"/>
      <c r="BB249" s="11"/>
      <c r="BC249" s="11"/>
      <c r="BD249" s="11"/>
      <c r="BE249" s="11"/>
      <c r="BF249" s="11"/>
      <c r="BG249" s="11"/>
      <c r="BH249" s="11"/>
      <c r="BI249" s="11"/>
      <c r="BJ249" s="11"/>
    </row>
    <row r="250" spans="1:62" ht="93" customHeight="1" x14ac:dyDescent="0.3">
      <c r="A250" s="1"/>
      <c r="B250" s="1"/>
      <c r="C250" s="1"/>
      <c r="D250" s="1"/>
      <c r="E250" s="1"/>
      <c r="F250" s="153"/>
      <c r="G250" s="1"/>
      <c r="H250" s="1"/>
      <c r="I250" s="1"/>
      <c r="J250" s="1"/>
      <c r="K250" s="1"/>
      <c r="L250" s="1"/>
      <c r="M250" s="1"/>
      <c r="N250" s="1"/>
      <c r="O250" s="5"/>
      <c r="P250" s="5"/>
      <c r="Q250" s="5"/>
      <c r="R250" s="5"/>
      <c r="S250" s="5"/>
      <c r="T250" s="5"/>
      <c r="U250" s="141"/>
      <c r="V250" s="142"/>
      <c r="W250" s="142"/>
      <c r="X250" s="142"/>
      <c r="Y250" s="142"/>
      <c r="Z250" s="142"/>
      <c r="AA250" s="142"/>
      <c r="AB250" s="142"/>
      <c r="AC250" s="142"/>
      <c r="AD250" s="142"/>
      <c r="AE250" s="142"/>
      <c r="AF250" s="142"/>
      <c r="AG250" s="142"/>
      <c r="AH250" s="142"/>
      <c r="AI250" s="142"/>
      <c r="AJ250" s="142"/>
      <c r="AK250" s="142"/>
      <c r="AL250" s="7"/>
      <c r="AM250" s="7"/>
      <c r="AN250" s="7"/>
      <c r="AO250" s="7"/>
      <c r="AP250" s="7"/>
      <c r="AQ250" s="7"/>
      <c r="AR250" s="7"/>
      <c r="AS250" s="7"/>
      <c r="AT250" s="7"/>
      <c r="AU250" s="7"/>
      <c r="AV250" s="7"/>
      <c r="AW250" s="7"/>
      <c r="AX250" s="7"/>
      <c r="AY250" s="7"/>
      <c r="AZ250" s="143"/>
      <c r="BA250" s="11"/>
      <c r="BB250" s="11"/>
      <c r="BC250" s="11"/>
      <c r="BD250" s="11"/>
      <c r="BE250" s="11"/>
      <c r="BF250" s="11"/>
      <c r="BG250" s="11"/>
      <c r="BH250" s="11"/>
      <c r="BI250" s="11"/>
      <c r="BJ250" s="11"/>
    </row>
    <row r="251" spans="1:62" ht="93" customHeight="1" x14ac:dyDescent="0.3">
      <c r="A251" s="1"/>
      <c r="B251" s="1"/>
      <c r="C251" s="1"/>
      <c r="D251" s="1"/>
      <c r="E251" s="1"/>
      <c r="F251" s="153"/>
      <c r="G251" s="1"/>
      <c r="H251" s="1"/>
      <c r="I251" s="1"/>
      <c r="J251" s="1"/>
      <c r="K251" s="1"/>
      <c r="L251" s="1"/>
      <c r="M251" s="1"/>
      <c r="N251" s="1"/>
      <c r="O251" s="5"/>
      <c r="P251" s="5"/>
      <c r="Q251" s="5"/>
      <c r="R251" s="5"/>
      <c r="S251" s="5"/>
      <c r="T251" s="5"/>
      <c r="U251" s="141"/>
      <c r="V251" s="142"/>
      <c r="W251" s="142"/>
      <c r="X251" s="142"/>
      <c r="Y251" s="142"/>
      <c r="Z251" s="142"/>
      <c r="AA251" s="142"/>
      <c r="AB251" s="142"/>
      <c r="AC251" s="142"/>
      <c r="AD251" s="142"/>
      <c r="AE251" s="142"/>
      <c r="AF251" s="142"/>
      <c r="AG251" s="142"/>
      <c r="AH251" s="142"/>
      <c r="AI251" s="142"/>
      <c r="AJ251" s="142"/>
      <c r="AK251" s="142"/>
      <c r="AL251" s="7"/>
      <c r="AM251" s="7"/>
      <c r="AN251" s="7"/>
      <c r="AO251" s="7"/>
      <c r="AP251" s="7"/>
      <c r="AQ251" s="7"/>
      <c r="AR251" s="7"/>
      <c r="AS251" s="7"/>
      <c r="AT251" s="7"/>
      <c r="AU251" s="7"/>
      <c r="AV251" s="7"/>
      <c r="AW251" s="7"/>
      <c r="AX251" s="7"/>
      <c r="AY251" s="7"/>
      <c r="AZ251" s="143"/>
      <c r="BA251" s="11"/>
      <c r="BB251" s="11"/>
      <c r="BC251" s="11"/>
      <c r="BD251" s="11"/>
      <c r="BE251" s="11"/>
      <c r="BF251" s="11"/>
      <c r="BG251" s="11"/>
      <c r="BH251" s="11"/>
      <c r="BI251" s="11"/>
      <c r="BJ251" s="11"/>
    </row>
    <row r="252" spans="1:62" ht="93" customHeight="1" x14ac:dyDescent="0.3">
      <c r="A252" s="1"/>
      <c r="B252" s="1"/>
      <c r="C252" s="1"/>
      <c r="D252" s="1"/>
      <c r="E252" s="1"/>
      <c r="F252" s="153"/>
      <c r="G252" s="1"/>
      <c r="H252" s="1"/>
      <c r="I252" s="1"/>
      <c r="J252" s="1"/>
      <c r="K252" s="1"/>
      <c r="L252" s="1"/>
      <c r="M252" s="1"/>
      <c r="N252" s="1"/>
      <c r="O252" s="5"/>
      <c r="P252" s="5"/>
      <c r="Q252" s="5"/>
      <c r="R252" s="5"/>
      <c r="S252" s="5"/>
      <c r="T252" s="5"/>
      <c r="U252" s="141"/>
      <c r="V252" s="142"/>
      <c r="W252" s="142"/>
      <c r="X252" s="142"/>
      <c r="Y252" s="142"/>
      <c r="Z252" s="142"/>
      <c r="AA252" s="142"/>
      <c r="AB252" s="142"/>
      <c r="AC252" s="142"/>
      <c r="AD252" s="142"/>
      <c r="AE252" s="142"/>
      <c r="AF252" s="142"/>
      <c r="AG252" s="142"/>
      <c r="AH252" s="142"/>
      <c r="AI252" s="142"/>
      <c r="AJ252" s="142"/>
      <c r="AK252" s="142"/>
      <c r="AL252" s="7"/>
      <c r="AM252" s="7"/>
      <c r="AN252" s="7"/>
      <c r="AO252" s="7"/>
      <c r="AP252" s="7"/>
      <c r="AQ252" s="7"/>
      <c r="AR252" s="7"/>
      <c r="AS252" s="7"/>
      <c r="AT252" s="7"/>
      <c r="AU252" s="7"/>
      <c r="AV252" s="7"/>
      <c r="AW252" s="7"/>
      <c r="AX252" s="7"/>
      <c r="AY252" s="7"/>
      <c r="AZ252" s="143"/>
      <c r="BA252" s="11"/>
      <c r="BB252" s="11"/>
      <c r="BC252" s="11"/>
      <c r="BD252" s="11"/>
      <c r="BE252" s="11"/>
      <c r="BF252" s="11"/>
      <c r="BG252" s="11"/>
      <c r="BH252" s="11"/>
      <c r="BI252" s="11"/>
      <c r="BJ252" s="11"/>
    </row>
    <row r="253" spans="1:62" ht="93" customHeight="1" x14ac:dyDescent="0.3">
      <c r="A253" s="1"/>
      <c r="B253" s="1"/>
      <c r="C253" s="1"/>
      <c r="D253" s="1"/>
      <c r="E253" s="1"/>
      <c r="F253" s="153"/>
      <c r="G253" s="1"/>
      <c r="H253" s="1"/>
      <c r="I253" s="1"/>
      <c r="J253" s="1"/>
      <c r="K253" s="1"/>
      <c r="L253" s="1"/>
      <c r="M253" s="1"/>
      <c r="N253" s="1"/>
      <c r="O253" s="5"/>
      <c r="P253" s="5"/>
      <c r="Q253" s="5"/>
      <c r="R253" s="5"/>
      <c r="S253" s="5"/>
      <c r="T253" s="5"/>
      <c r="U253" s="141"/>
      <c r="V253" s="142"/>
      <c r="W253" s="142"/>
      <c r="X253" s="142"/>
      <c r="Y253" s="142"/>
      <c r="Z253" s="142"/>
      <c r="AA253" s="142"/>
      <c r="AB253" s="142"/>
      <c r="AC253" s="142"/>
      <c r="AD253" s="142"/>
      <c r="AE253" s="142"/>
      <c r="AF253" s="142"/>
      <c r="AG253" s="142"/>
      <c r="AH253" s="142"/>
      <c r="AI253" s="142"/>
      <c r="AJ253" s="142"/>
      <c r="AK253" s="142"/>
      <c r="AL253" s="7"/>
      <c r="AM253" s="7"/>
      <c r="AN253" s="7"/>
      <c r="AO253" s="7"/>
      <c r="AP253" s="7"/>
      <c r="AQ253" s="7"/>
      <c r="AR253" s="7"/>
      <c r="AS253" s="7"/>
      <c r="AT253" s="7"/>
      <c r="AU253" s="7"/>
      <c r="AV253" s="7"/>
      <c r="AW253" s="7"/>
      <c r="AX253" s="7"/>
      <c r="AY253" s="7"/>
      <c r="AZ253" s="143"/>
      <c r="BA253" s="11"/>
      <c r="BB253" s="11"/>
      <c r="BC253" s="11"/>
      <c r="BD253" s="11"/>
      <c r="BE253" s="11"/>
      <c r="BF253" s="11"/>
      <c r="BG253" s="11"/>
      <c r="BH253" s="11"/>
      <c r="BI253" s="11"/>
      <c r="BJ253" s="11"/>
    </row>
    <row r="254" spans="1:62" ht="93" customHeight="1" x14ac:dyDescent="0.3">
      <c r="A254" s="1"/>
      <c r="B254" s="1"/>
      <c r="C254" s="1"/>
      <c r="D254" s="1"/>
      <c r="E254" s="1"/>
      <c r="F254" s="153"/>
      <c r="G254" s="1"/>
      <c r="H254" s="1"/>
      <c r="I254" s="1"/>
      <c r="J254" s="1"/>
      <c r="K254" s="1"/>
      <c r="L254" s="1"/>
      <c r="M254" s="1"/>
      <c r="N254" s="1"/>
      <c r="O254" s="5"/>
      <c r="P254" s="5"/>
      <c r="Q254" s="5"/>
      <c r="R254" s="5"/>
      <c r="S254" s="5"/>
      <c r="T254" s="5"/>
      <c r="U254" s="141"/>
      <c r="V254" s="142"/>
      <c r="W254" s="142"/>
      <c r="X254" s="142"/>
      <c r="Y254" s="142"/>
      <c r="Z254" s="142"/>
      <c r="AA254" s="142"/>
      <c r="AB254" s="142"/>
      <c r="AC254" s="142"/>
      <c r="AD254" s="142"/>
      <c r="AE254" s="142"/>
      <c r="AF254" s="142"/>
      <c r="AG254" s="142"/>
      <c r="AH254" s="142"/>
      <c r="AI254" s="142"/>
      <c r="AJ254" s="142"/>
      <c r="AK254" s="142"/>
      <c r="AL254" s="7"/>
      <c r="AM254" s="7"/>
      <c r="AN254" s="7"/>
      <c r="AO254" s="7"/>
      <c r="AP254" s="7"/>
      <c r="AQ254" s="7"/>
      <c r="AR254" s="7"/>
      <c r="AS254" s="7"/>
      <c r="AT254" s="7"/>
      <c r="AU254" s="7"/>
      <c r="AV254" s="7"/>
      <c r="AW254" s="7"/>
      <c r="AX254" s="7"/>
      <c r="AY254" s="7"/>
      <c r="AZ254" s="143"/>
      <c r="BA254" s="11"/>
      <c r="BB254" s="11"/>
      <c r="BC254" s="11"/>
      <c r="BD254" s="11"/>
      <c r="BE254" s="11"/>
      <c r="BF254" s="11"/>
      <c r="BG254" s="11"/>
      <c r="BH254" s="11"/>
      <c r="BI254" s="11"/>
      <c r="BJ254" s="11"/>
    </row>
    <row r="255" spans="1:62" ht="93" customHeight="1" x14ac:dyDescent="0.3">
      <c r="A255" s="1"/>
      <c r="B255" s="1"/>
      <c r="C255" s="1"/>
      <c r="D255" s="1"/>
      <c r="E255" s="1"/>
      <c r="F255" s="153"/>
      <c r="G255" s="1"/>
      <c r="H255" s="1"/>
      <c r="I255" s="1"/>
      <c r="J255" s="1"/>
      <c r="K255" s="1"/>
      <c r="L255" s="1"/>
      <c r="M255" s="1"/>
      <c r="N255" s="1"/>
      <c r="O255" s="5"/>
      <c r="P255" s="5"/>
      <c r="Q255" s="5"/>
      <c r="R255" s="5"/>
      <c r="S255" s="5"/>
      <c r="T255" s="5"/>
      <c r="U255" s="141"/>
      <c r="V255" s="142"/>
      <c r="W255" s="142"/>
      <c r="X255" s="142"/>
      <c r="Y255" s="142"/>
      <c r="Z255" s="142"/>
      <c r="AA255" s="142"/>
      <c r="AB255" s="142"/>
      <c r="AC255" s="142"/>
      <c r="AD255" s="142"/>
      <c r="AE255" s="142"/>
      <c r="AF255" s="142"/>
      <c r="AG255" s="142"/>
      <c r="AH255" s="142"/>
      <c r="AI255" s="142"/>
      <c r="AJ255" s="142"/>
      <c r="AK255" s="142"/>
      <c r="AL255" s="7"/>
      <c r="AM255" s="7"/>
      <c r="AN255" s="7"/>
      <c r="AO255" s="7"/>
      <c r="AP255" s="7"/>
      <c r="AQ255" s="7"/>
      <c r="AR255" s="7"/>
      <c r="AS255" s="7"/>
      <c r="AT255" s="7"/>
      <c r="AU255" s="7"/>
      <c r="AV255" s="7"/>
      <c r="AW255" s="7"/>
      <c r="AX255" s="7"/>
      <c r="AY255" s="7"/>
      <c r="AZ255" s="143"/>
      <c r="BA255" s="11"/>
      <c r="BB255" s="11"/>
      <c r="BC255" s="11"/>
      <c r="BD255" s="11"/>
      <c r="BE255" s="11"/>
      <c r="BF255" s="11"/>
      <c r="BG255" s="11"/>
      <c r="BH255" s="11"/>
      <c r="BI255" s="11"/>
      <c r="BJ255" s="11"/>
    </row>
    <row r="256" spans="1:62" ht="93" customHeight="1" x14ac:dyDescent="0.3">
      <c r="A256" s="1"/>
      <c r="B256" s="1"/>
      <c r="C256" s="1"/>
      <c r="D256" s="1"/>
      <c r="E256" s="1"/>
      <c r="F256" s="153"/>
      <c r="G256" s="1"/>
      <c r="H256" s="1"/>
      <c r="I256" s="1"/>
      <c r="J256" s="1"/>
      <c r="K256" s="1"/>
      <c r="L256" s="1"/>
      <c r="M256" s="1"/>
      <c r="N256" s="1"/>
      <c r="O256" s="5"/>
      <c r="P256" s="5"/>
      <c r="Q256" s="5"/>
      <c r="R256" s="5"/>
      <c r="S256" s="5"/>
      <c r="T256" s="5"/>
      <c r="U256" s="141"/>
      <c r="V256" s="142"/>
      <c r="W256" s="142"/>
      <c r="X256" s="142"/>
      <c r="Y256" s="142"/>
      <c r="Z256" s="142"/>
      <c r="AA256" s="142"/>
      <c r="AB256" s="142"/>
      <c r="AC256" s="142"/>
      <c r="AD256" s="142"/>
      <c r="AE256" s="142"/>
      <c r="AF256" s="142"/>
      <c r="AG256" s="142"/>
      <c r="AH256" s="142"/>
      <c r="AI256" s="142"/>
      <c r="AJ256" s="142"/>
      <c r="AK256" s="142"/>
      <c r="AL256" s="7"/>
      <c r="AM256" s="7"/>
      <c r="AN256" s="7"/>
      <c r="AO256" s="7"/>
      <c r="AP256" s="7"/>
      <c r="AQ256" s="7"/>
      <c r="AR256" s="7"/>
      <c r="AS256" s="7"/>
      <c r="AT256" s="7"/>
      <c r="AU256" s="7"/>
      <c r="AV256" s="7"/>
      <c r="AW256" s="7"/>
      <c r="AX256" s="7"/>
      <c r="AY256" s="7"/>
      <c r="AZ256" s="143"/>
      <c r="BA256" s="11"/>
      <c r="BB256" s="11"/>
      <c r="BC256" s="11"/>
      <c r="BD256" s="11"/>
      <c r="BE256" s="11"/>
      <c r="BF256" s="11"/>
      <c r="BG256" s="11"/>
      <c r="BH256" s="11"/>
      <c r="BI256" s="11"/>
      <c r="BJ256" s="11"/>
    </row>
    <row r="257" spans="1:62" ht="93" customHeight="1" x14ac:dyDescent="0.3">
      <c r="A257" s="1"/>
      <c r="B257" s="1"/>
      <c r="C257" s="1"/>
      <c r="D257" s="1"/>
      <c r="E257" s="1"/>
      <c r="F257" s="153"/>
      <c r="G257" s="1"/>
      <c r="H257" s="1"/>
      <c r="I257" s="1"/>
      <c r="J257" s="1"/>
      <c r="K257" s="1"/>
      <c r="L257" s="1"/>
      <c r="M257" s="1"/>
      <c r="N257" s="1"/>
      <c r="O257" s="5"/>
      <c r="P257" s="5"/>
      <c r="Q257" s="5"/>
      <c r="R257" s="5"/>
      <c r="S257" s="5"/>
      <c r="T257" s="5"/>
      <c r="U257" s="141"/>
      <c r="V257" s="142"/>
      <c r="W257" s="142"/>
      <c r="X257" s="142"/>
      <c r="Y257" s="142"/>
      <c r="Z257" s="142"/>
      <c r="AA257" s="142"/>
      <c r="AB257" s="142"/>
      <c r="AC257" s="142"/>
      <c r="AD257" s="142"/>
      <c r="AE257" s="142"/>
      <c r="AF257" s="142"/>
      <c r="AG257" s="142"/>
      <c r="AH257" s="142"/>
      <c r="AI257" s="142"/>
      <c r="AJ257" s="142"/>
      <c r="AK257" s="142"/>
      <c r="AL257" s="7"/>
      <c r="AM257" s="7"/>
      <c r="AN257" s="7"/>
      <c r="AO257" s="7"/>
      <c r="AP257" s="7"/>
      <c r="AQ257" s="7"/>
      <c r="AR257" s="7"/>
      <c r="AS257" s="7"/>
      <c r="AT257" s="7"/>
      <c r="AU257" s="7"/>
      <c r="AV257" s="7"/>
      <c r="AW257" s="7"/>
      <c r="AX257" s="7"/>
      <c r="AY257" s="7"/>
      <c r="AZ257" s="143"/>
      <c r="BA257" s="11"/>
      <c r="BB257" s="11"/>
      <c r="BC257" s="11"/>
      <c r="BD257" s="11"/>
      <c r="BE257" s="11"/>
      <c r="BF257" s="11"/>
      <c r="BG257" s="11"/>
      <c r="BH257" s="11"/>
      <c r="BI257" s="11"/>
      <c r="BJ257" s="11"/>
    </row>
    <row r="258" spans="1:62" ht="93" customHeight="1" x14ac:dyDescent="0.3">
      <c r="A258" s="1"/>
      <c r="B258" s="1"/>
      <c r="C258" s="1"/>
      <c r="D258" s="1"/>
      <c r="E258" s="1"/>
      <c r="F258" s="153"/>
      <c r="G258" s="1"/>
      <c r="H258" s="1"/>
      <c r="I258" s="1"/>
      <c r="J258" s="1"/>
      <c r="K258" s="1"/>
      <c r="L258" s="1"/>
      <c r="M258" s="1"/>
      <c r="N258" s="1"/>
      <c r="O258" s="5"/>
      <c r="P258" s="5"/>
      <c r="Q258" s="5"/>
      <c r="R258" s="5"/>
      <c r="S258" s="5"/>
      <c r="T258" s="5"/>
      <c r="U258" s="141"/>
      <c r="V258" s="142"/>
      <c r="W258" s="142"/>
      <c r="X258" s="142"/>
      <c r="Y258" s="142"/>
      <c r="Z258" s="142"/>
      <c r="AA258" s="142"/>
      <c r="AB258" s="142"/>
      <c r="AC258" s="142"/>
      <c r="AD258" s="142"/>
      <c r="AE258" s="142"/>
      <c r="AF258" s="142"/>
      <c r="AG258" s="142"/>
      <c r="AH258" s="142"/>
      <c r="AI258" s="142"/>
      <c r="AJ258" s="142"/>
      <c r="AK258" s="142"/>
      <c r="AL258" s="7"/>
      <c r="AM258" s="7"/>
      <c r="AN258" s="7"/>
      <c r="AO258" s="7"/>
      <c r="AP258" s="7"/>
      <c r="AQ258" s="7"/>
      <c r="AR258" s="7"/>
      <c r="AS258" s="7"/>
      <c r="AT258" s="7"/>
      <c r="AU258" s="7"/>
      <c r="AV258" s="7"/>
      <c r="AW258" s="7"/>
      <c r="AX258" s="7"/>
      <c r="AY258" s="7"/>
      <c r="AZ258" s="143"/>
      <c r="BA258" s="11"/>
      <c r="BB258" s="11"/>
      <c r="BC258" s="11"/>
      <c r="BD258" s="11"/>
      <c r="BE258" s="11"/>
      <c r="BF258" s="11"/>
      <c r="BG258" s="11"/>
      <c r="BH258" s="11"/>
      <c r="BI258" s="11"/>
      <c r="BJ258" s="11"/>
    </row>
    <row r="259" spans="1:62" ht="93" customHeight="1" x14ac:dyDescent="0.3">
      <c r="A259" s="1"/>
      <c r="B259" s="1"/>
      <c r="C259" s="1"/>
      <c r="D259" s="1"/>
      <c r="E259" s="1"/>
      <c r="F259" s="153"/>
      <c r="G259" s="1"/>
      <c r="H259" s="1"/>
      <c r="I259" s="1"/>
      <c r="J259" s="1"/>
      <c r="K259" s="1"/>
      <c r="L259" s="1"/>
      <c r="M259" s="1"/>
      <c r="N259" s="1"/>
      <c r="O259" s="5"/>
      <c r="P259" s="5"/>
      <c r="Q259" s="5"/>
      <c r="R259" s="5"/>
      <c r="S259" s="5"/>
      <c r="T259" s="5"/>
      <c r="U259" s="141"/>
      <c r="V259" s="142"/>
      <c r="W259" s="142"/>
      <c r="X259" s="142"/>
      <c r="Y259" s="142"/>
      <c r="Z259" s="142"/>
      <c r="AA259" s="142"/>
      <c r="AB259" s="142"/>
      <c r="AC259" s="142"/>
      <c r="AD259" s="142"/>
      <c r="AE259" s="142"/>
      <c r="AF259" s="142"/>
      <c r="AG259" s="142"/>
      <c r="AH259" s="142"/>
      <c r="AI259" s="142"/>
      <c r="AJ259" s="142"/>
      <c r="AK259" s="142"/>
      <c r="AL259" s="7"/>
      <c r="AM259" s="7"/>
      <c r="AN259" s="7"/>
      <c r="AO259" s="7"/>
      <c r="AP259" s="7"/>
      <c r="AQ259" s="7"/>
      <c r="AR259" s="7"/>
      <c r="AS259" s="7"/>
      <c r="AT259" s="7"/>
      <c r="AU259" s="7"/>
      <c r="AV259" s="7"/>
      <c r="AW259" s="7"/>
      <c r="AX259" s="7"/>
      <c r="AY259" s="7"/>
      <c r="AZ259" s="143"/>
      <c r="BA259" s="11"/>
      <c r="BB259" s="11"/>
      <c r="BC259" s="11"/>
      <c r="BD259" s="11"/>
      <c r="BE259" s="11"/>
      <c r="BF259" s="11"/>
      <c r="BG259" s="11"/>
      <c r="BH259" s="11"/>
      <c r="BI259" s="11"/>
      <c r="BJ259" s="11"/>
    </row>
    <row r="260" spans="1:62" ht="93" customHeight="1" x14ac:dyDescent="0.3">
      <c r="A260" s="1"/>
      <c r="B260" s="1"/>
      <c r="C260" s="1"/>
      <c r="D260" s="1"/>
      <c r="E260" s="1"/>
      <c r="F260" s="153"/>
      <c r="G260" s="1"/>
      <c r="H260" s="1"/>
      <c r="I260" s="1"/>
      <c r="J260" s="1"/>
      <c r="K260" s="1"/>
      <c r="L260" s="1"/>
      <c r="M260" s="1"/>
      <c r="N260" s="1"/>
      <c r="O260" s="5"/>
      <c r="P260" s="5"/>
      <c r="Q260" s="5"/>
      <c r="R260" s="5"/>
      <c r="S260" s="5"/>
      <c r="T260" s="5"/>
      <c r="U260" s="141"/>
      <c r="V260" s="142"/>
      <c r="W260" s="142"/>
      <c r="X260" s="142"/>
      <c r="Y260" s="142"/>
      <c r="Z260" s="142"/>
      <c r="AA260" s="142"/>
      <c r="AB260" s="142"/>
      <c r="AC260" s="142"/>
      <c r="AD260" s="142"/>
      <c r="AE260" s="142"/>
      <c r="AF260" s="142"/>
      <c r="AG260" s="142"/>
      <c r="AH260" s="142"/>
      <c r="AI260" s="142"/>
      <c r="AJ260" s="142"/>
      <c r="AK260" s="142"/>
      <c r="AL260" s="7"/>
      <c r="AM260" s="7"/>
      <c r="AN260" s="7"/>
      <c r="AO260" s="7"/>
      <c r="AP260" s="7"/>
      <c r="AQ260" s="7"/>
      <c r="AR260" s="7"/>
      <c r="AS260" s="7"/>
      <c r="AT260" s="7"/>
      <c r="AU260" s="7"/>
      <c r="AV260" s="7"/>
      <c r="AW260" s="7"/>
      <c r="AX260" s="7"/>
      <c r="AY260" s="7"/>
      <c r="AZ260" s="143"/>
      <c r="BA260" s="11"/>
      <c r="BB260" s="11"/>
      <c r="BC260" s="11"/>
      <c r="BD260" s="11"/>
      <c r="BE260" s="11"/>
      <c r="BF260" s="11"/>
      <c r="BG260" s="11"/>
      <c r="BH260" s="11"/>
      <c r="BI260" s="11"/>
      <c r="BJ260" s="11"/>
    </row>
    <row r="261" spans="1:62" ht="93" customHeight="1" x14ac:dyDescent="0.3">
      <c r="A261" s="1"/>
      <c r="B261" s="1"/>
      <c r="C261" s="1"/>
      <c r="D261" s="1"/>
      <c r="E261" s="1"/>
      <c r="F261" s="153"/>
      <c r="G261" s="1"/>
      <c r="H261" s="1"/>
      <c r="I261" s="1"/>
      <c r="J261" s="1"/>
      <c r="K261" s="1"/>
      <c r="L261" s="1"/>
      <c r="M261" s="1"/>
      <c r="N261" s="1"/>
      <c r="O261" s="5"/>
      <c r="P261" s="5"/>
      <c r="Q261" s="5"/>
      <c r="R261" s="5"/>
      <c r="S261" s="5"/>
      <c r="T261" s="5"/>
      <c r="U261" s="141"/>
      <c r="V261" s="142"/>
      <c r="W261" s="142"/>
      <c r="X261" s="142"/>
      <c r="Y261" s="142"/>
      <c r="Z261" s="142"/>
      <c r="AA261" s="142"/>
      <c r="AB261" s="142"/>
      <c r="AC261" s="142"/>
      <c r="AD261" s="142"/>
      <c r="AE261" s="142"/>
      <c r="AF261" s="142"/>
      <c r="AG261" s="142"/>
      <c r="AH261" s="142"/>
      <c r="AI261" s="142"/>
      <c r="AJ261" s="142"/>
      <c r="AK261" s="142"/>
      <c r="AL261" s="7"/>
      <c r="AM261" s="7"/>
      <c r="AN261" s="7"/>
      <c r="AO261" s="7"/>
      <c r="AP261" s="7"/>
      <c r="AQ261" s="7"/>
      <c r="AR261" s="7"/>
      <c r="AS261" s="7"/>
      <c r="AT261" s="7"/>
      <c r="AU261" s="7"/>
      <c r="AV261" s="7"/>
      <c r="AW261" s="7"/>
      <c r="AX261" s="7"/>
      <c r="AY261" s="7"/>
      <c r="AZ261" s="143"/>
      <c r="BA261" s="11"/>
      <c r="BB261" s="11"/>
      <c r="BC261" s="11"/>
      <c r="BD261" s="11"/>
      <c r="BE261" s="11"/>
      <c r="BF261" s="11"/>
      <c r="BG261" s="11"/>
      <c r="BH261" s="11"/>
      <c r="BI261" s="11"/>
      <c r="BJ261" s="11"/>
    </row>
    <row r="262" spans="1:62" ht="93" customHeight="1" x14ac:dyDescent="0.3">
      <c r="A262" s="1"/>
      <c r="B262" s="1"/>
      <c r="C262" s="1"/>
      <c r="D262" s="1"/>
      <c r="E262" s="1"/>
      <c r="F262" s="153"/>
      <c r="G262" s="1"/>
      <c r="H262" s="1"/>
      <c r="I262" s="1"/>
      <c r="J262" s="1"/>
      <c r="K262" s="1"/>
      <c r="L262" s="1"/>
      <c r="M262" s="1"/>
      <c r="N262" s="1"/>
      <c r="O262" s="5"/>
      <c r="P262" s="5"/>
      <c r="Q262" s="5"/>
      <c r="R262" s="5"/>
      <c r="S262" s="5"/>
      <c r="T262" s="5"/>
      <c r="U262" s="141"/>
      <c r="V262" s="142"/>
      <c r="W262" s="142"/>
      <c r="X262" s="142"/>
      <c r="Y262" s="142"/>
      <c r="Z262" s="142"/>
      <c r="AA262" s="142"/>
      <c r="AB262" s="142"/>
      <c r="AC262" s="142"/>
      <c r="AD262" s="142"/>
      <c r="AE262" s="142"/>
      <c r="AF262" s="142"/>
      <c r="AG262" s="142"/>
      <c r="AH262" s="142"/>
      <c r="AI262" s="142"/>
      <c r="AJ262" s="142"/>
      <c r="AK262" s="142"/>
      <c r="AL262" s="7"/>
      <c r="AM262" s="7"/>
      <c r="AN262" s="7"/>
      <c r="AO262" s="7"/>
      <c r="AP262" s="7"/>
      <c r="AQ262" s="7"/>
      <c r="AR262" s="7"/>
      <c r="AS262" s="7"/>
      <c r="AT262" s="7"/>
      <c r="AU262" s="7"/>
      <c r="AV262" s="7"/>
      <c r="AW262" s="7"/>
      <c r="AX262" s="7"/>
      <c r="AY262" s="7"/>
      <c r="AZ262" s="143"/>
      <c r="BA262" s="11"/>
      <c r="BB262" s="11"/>
      <c r="BC262" s="11"/>
      <c r="BD262" s="11"/>
      <c r="BE262" s="11"/>
      <c r="BF262" s="11"/>
      <c r="BG262" s="11"/>
      <c r="BH262" s="11"/>
      <c r="BI262" s="11"/>
      <c r="BJ262" s="11"/>
    </row>
    <row r="263" spans="1:62" ht="93" customHeight="1" x14ac:dyDescent="0.3">
      <c r="A263" s="1"/>
      <c r="B263" s="1"/>
      <c r="C263" s="1"/>
      <c r="D263" s="1"/>
      <c r="E263" s="1"/>
      <c r="F263" s="153"/>
      <c r="G263" s="1"/>
      <c r="H263" s="1"/>
      <c r="I263" s="1"/>
      <c r="J263" s="1"/>
      <c r="K263" s="1"/>
      <c r="L263" s="1"/>
      <c r="M263" s="1"/>
      <c r="N263" s="1"/>
      <c r="O263" s="5"/>
      <c r="P263" s="5"/>
      <c r="Q263" s="5"/>
      <c r="R263" s="5"/>
      <c r="S263" s="5"/>
      <c r="T263" s="5"/>
      <c r="U263" s="141"/>
      <c r="V263" s="142"/>
      <c r="W263" s="142"/>
      <c r="X263" s="142"/>
      <c r="Y263" s="142"/>
      <c r="Z263" s="142"/>
      <c r="AA263" s="142"/>
      <c r="AB263" s="142"/>
      <c r="AC263" s="142"/>
      <c r="AD263" s="142"/>
      <c r="AE263" s="142"/>
      <c r="AF263" s="142"/>
      <c r="AG263" s="142"/>
      <c r="AH263" s="142"/>
      <c r="AI263" s="142"/>
      <c r="AJ263" s="142"/>
      <c r="AK263" s="142"/>
      <c r="AL263" s="7"/>
      <c r="AM263" s="7"/>
      <c r="AN263" s="7"/>
      <c r="AO263" s="7"/>
      <c r="AP263" s="7"/>
      <c r="AQ263" s="7"/>
      <c r="AR263" s="7"/>
      <c r="AS263" s="7"/>
      <c r="AT263" s="7"/>
      <c r="AU263" s="7"/>
      <c r="AV263" s="7"/>
      <c r="AW263" s="7"/>
      <c r="AX263" s="7"/>
      <c r="AY263" s="7"/>
      <c r="AZ263" s="143"/>
      <c r="BA263" s="11"/>
      <c r="BB263" s="11"/>
      <c r="BC263" s="11"/>
      <c r="BD263" s="11"/>
      <c r="BE263" s="11"/>
      <c r="BF263" s="11"/>
      <c r="BG263" s="11"/>
      <c r="BH263" s="11"/>
      <c r="BI263" s="11"/>
      <c r="BJ263" s="11"/>
    </row>
    <row r="264" spans="1:62" ht="93" customHeight="1" x14ac:dyDescent="0.3">
      <c r="A264" s="1"/>
      <c r="B264" s="1"/>
      <c r="C264" s="1"/>
      <c r="D264" s="1"/>
      <c r="E264" s="1"/>
      <c r="F264" s="153"/>
      <c r="G264" s="1"/>
      <c r="H264" s="1"/>
      <c r="I264" s="1"/>
      <c r="J264" s="1"/>
      <c r="K264" s="1"/>
      <c r="L264" s="1"/>
      <c r="M264" s="1"/>
      <c r="N264" s="1"/>
      <c r="O264" s="5"/>
      <c r="P264" s="5"/>
      <c r="Q264" s="5"/>
      <c r="R264" s="5"/>
      <c r="S264" s="5"/>
      <c r="T264" s="5"/>
      <c r="U264" s="141"/>
      <c r="V264" s="142"/>
      <c r="W264" s="142"/>
      <c r="X264" s="142"/>
      <c r="Y264" s="142"/>
      <c r="Z264" s="142"/>
      <c r="AA264" s="142"/>
      <c r="AB264" s="142"/>
      <c r="AC264" s="142"/>
      <c r="AD264" s="142"/>
      <c r="AE264" s="142"/>
      <c r="AF264" s="142"/>
      <c r="AG264" s="142"/>
      <c r="AH264" s="142"/>
      <c r="AI264" s="142"/>
      <c r="AJ264" s="142"/>
      <c r="AK264" s="142"/>
      <c r="AL264" s="7"/>
      <c r="AM264" s="7"/>
      <c r="AN264" s="7"/>
      <c r="AO264" s="7"/>
      <c r="AP264" s="7"/>
      <c r="AQ264" s="7"/>
      <c r="AR264" s="7"/>
      <c r="AS264" s="7"/>
      <c r="AT264" s="7"/>
      <c r="AU264" s="7"/>
      <c r="AV264" s="7"/>
      <c r="AW264" s="7"/>
      <c r="AX264" s="7"/>
      <c r="AY264" s="7"/>
      <c r="AZ264" s="143"/>
      <c r="BA264" s="11"/>
      <c r="BB264" s="11"/>
      <c r="BC264" s="11"/>
      <c r="BD264" s="11"/>
      <c r="BE264" s="11"/>
      <c r="BF264" s="11"/>
      <c r="BG264" s="11"/>
      <c r="BH264" s="11"/>
      <c r="BI264" s="11"/>
      <c r="BJ264" s="11"/>
    </row>
    <row r="265" spans="1:62" ht="93" customHeight="1" x14ac:dyDescent="0.3">
      <c r="A265" s="1"/>
      <c r="B265" s="1"/>
      <c r="C265" s="1"/>
      <c r="D265" s="1"/>
      <c r="E265" s="1"/>
      <c r="F265" s="153"/>
      <c r="G265" s="1"/>
      <c r="H265" s="1"/>
      <c r="I265" s="1"/>
      <c r="J265" s="1"/>
      <c r="K265" s="1"/>
      <c r="L265" s="1"/>
      <c r="M265" s="1"/>
      <c r="N265" s="1"/>
      <c r="O265" s="5"/>
      <c r="P265" s="5"/>
      <c r="Q265" s="5"/>
      <c r="R265" s="5"/>
      <c r="S265" s="5"/>
      <c r="T265" s="5"/>
      <c r="U265" s="141"/>
      <c r="V265" s="142"/>
      <c r="W265" s="142"/>
      <c r="X265" s="142"/>
      <c r="Y265" s="142"/>
      <c r="Z265" s="142"/>
      <c r="AA265" s="142"/>
      <c r="AB265" s="142"/>
      <c r="AC265" s="142"/>
      <c r="AD265" s="142"/>
      <c r="AE265" s="142"/>
      <c r="AF265" s="142"/>
      <c r="AG265" s="142"/>
      <c r="AH265" s="142"/>
      <c r="AI265" s="142"/>
      <c r="AJ265" s="142"/>
      <c r="AK265" s="142"/>
      <c r="AL265" s="7"/>
      <c r="AM265" s="7"/>
      <c r="AN265" s="7"/>
      <c r="AO265" s="7"/>
      <c r="AP265" s="7"/>
      <c r="AQ265" s="7"/>
      <c r="AR265" s="7"/>
      <c r="AS265" s="7"/>
      <c r="AT265" s="7"/>
      <c r="AU265" s="7"/>
      <c r="AV265" s="7"/>
      <c r="AW265" s="7"/>
      <c r="AX265" s="7"/>
      <c r="AY265" s="7"/>
      <c r="AZ265" s="143"/>
      <c r="BA265" s="11"/>
      <c r="BB265" s="11"/>
      <c r="BC265" s="11"/>
      <c r="BD265" s="11"/>
      <c r="BE265" s="11"/>
      <c r="BF265" s="11"/>
      <c r="BG265" s="11"/>
      <c r="BH265" s="11"/>
      <c r="BI265" s="11"/>
      <c r="BJ265" s="11"/>
    </row>
    <row r="266" spans="1:62" ht="93" customHeight="1" x14ac:dyDescent="0.3">
      <c r="A266" s="1"/>
      <c r="B266" s="1"/>
      <c r="C266" s="1"/>
      <c r="D266" s="1"/>
      <c r="E266" s="1"/>
      <c r="F266" s="153"/>
      <c r="G266" s="1"/>
      <c r="H266" s="1"/>
      <c r="I266" s="1"/>
      <c r="J266" s="1"/>
      <c r="K266" s="1"/>
      <c r="L266" s="1"/>
      <c r="M266" s="1"/>
      <c r="N266" s="1"/>
      <c r="O266" s="5"/>
      <c r="P266" s="5"/>
      <c r="Q266" s="5"/>
      <c r="R266" s="5"/>
      <c r="S266" s="5"/>
      <c r="T266" s="5"/>
      <c r="U266" s="141"/>
      <c r="V266" s="142"/>
      <c r="W266" s="142"/>
      <c r="X266" s="142"/>
      <c r="Y266" s="142"/>
      <c r="Z266" s="142"/>
      <c r="AA266" s="142"/>
      <c r="AB266" s="142"/>
      <c r="AC266" s="142"/>
      <c r="AD266" s="142"/>
      <c r="AE266" s="142"/>
      <c r="AF266" s="142"/>
      <c r="AG266" s="142"/>
      <c r="AH266" s="142"/>
      <c r="AI266" s="142"/>
      <c r="AJ266" s="142"/>
      <c r="AK266" s="142"/>
      <c r="AL266" s="7"/>
      <c r="AM266" s="7"/>
      <c r="AN266" s="7"/>
      <c r="AO266" s="7"/>
      <c r="AP266" s="7"/>
      <c r="AQ266" s="7"/>
      <c r="AR266" s="7"/>
      <c r="AS266" s="7"/>
      <c r="AT266" s="7"/>
      <c r="AU266" s="7"/>
      <c r="AV266" s="7"/>
      <c r="AW266" s="7"/>
      <c r="AX266" s="7"/>
      <c r="AY266" s="7"/>
      <c r="AZ266" s="143"/>
      <c r="BA266" s="11"/>
      <c r="BB266" s="11"/>
      <c r="BC266" s="11"/>
      <c r="BD266" s="11"/>
      <c r="BE266" s="11"/>
      <c r="BF266" s="11"/>
      <c r="BG266" s="11"/>
      <c r="BH266" s="11"/>
      <c r="BI266" s="11"/>
      <c r="BJ266" s="11"/>
    </row>
    <row r="267" spans="1:62" ht="93" customHeight="1" x14ac:dyDescent="0.3">
      <c r="A267" s="1"/>
      <c r="B267" s="1"/>
      <c r="C267" s="1"/>
      <c r="D267" s="1"/>
      <c r="E267" s="1"/>
      <c r="F267" s="153"/>
      <c r="G267" s="1"/>
      <c r="H267" s="1"/>
      <c r="I267" s="1"/>
      <c r="J267" s="1"/>
      <c r="K267" s="1"/>
      <c r="L267" s="1"/>
      <c r="M267" s="1"/>
      <c r="N267" s="1"/>
      <c r="O267" s="5"/>
      <c r="P267" s="5"/>
      <c r="Q267" s="5"/>
      <c r="R267" s="5"/>
      <c r="S267" s="5"/>
      <c r="T267" s="5"/>
      <c r="U267" s="141"/>
      <c r="V267" s="142"/>
      <c r="W267" s="142"/>
      <c r="X267" s="142"/>
      <c r="Y267" s="142"/>
      <c r="Z267" s="142"/>
      <c r="AA267" s="142"/>
      <c r="AB267" s="142"/>
      <c r="AC267" s="142"/>
      <c r="AD267" s="142"/>
      <c r="AE267" s="142"/>
      <c r="AF267" s="142"/>
      <c r="AG267" s="142"/>
      <c r="AH267" s="142"/>
      <c r="AI267" s="142"/>
      <c r="AJ267" s="142"/>
      <c r="AK267" s="142"/>
      <c r="AL267" s="7"/>
      <c r="AM267" s="7"/>
      <c r="AN267" s="7"/>
      <c r="AO267" s="7"/>
      <c r="AP267" s="7"/>
      <c r="AQ267" s="7"/>
      <c r="AR267" s="7"/>
      <c r="AS267" s="7"/>
      <c r="AT267" s="7"/>
      <c r="AU267" s="7"/>
      <c r="AV267" s="7"/>
      <c r="AW267" s="7"/>
      <c r="AX267" s="7"/>
      <c r="AY267" s="7"/>
      <c r="AZ267" s="143"/>
      <c r="BA267" s="11"/>
      <c r="BB267" s="11"/>
      <c r="BC267" s="11"/>
      <c r="BD267" s="11"/>
      <c r="BE267" s="11"/>
      <c r="BF267" s="11"/>
      <c r="BG267" s="11"/>
      <c r="BH267" s="11"/>
      <c r="BI267" s="11"/>
      <c r="BJ267" s="11"/>
    </row>
    <row r="268" spans="1:62" ht="93" customHeight="1" x14ac:dyDescent="0.3">
      <c r="A268" s="1"/>
      <c r="B268" s="1"/>
      <c r="C268" s="1"/>
      <c r="D268" s="1"/>
      <c r="E268" s="1"/>
      <c r="F268" s="153"/>
      <c r="G268" s="1"/>
      <c r="H268" s="1"/>
      <c r="I268" s="1"/>
      <c r="J268" s="1"/>
      <c r="K268" s="1"/>
      <c r="L268" s="1"/>
      <c r="M268" s="1"/>
      <c r="N268" s="1"/>
      <c r="O268" s="5"/>
      <c r="P268" s="5"/>
      <c r="Q268" s="5"/>
      <c r="R268" s="5"/>
      <c r="S268" s="5"/>
      <c r="T268" s="5"/>
      <c r="U268" s="141"/>
      <c r="V268" s="142"/>
      <c r="W268" s="142"/>
      <c r="X268" s="142"/>
      <c r="Y268" s="142"/>
      <c r="Z268" s="142"/>
      <c r="AA268" s="142"/>
      <c r="AB268" s="142"/>
      <c r="AC268" s="142"/>
      <c r="AD268" s="142"/>
      <c r="AE268" s="142"/>
      <c r="AF268" s="142"/>
      <c r="AG268" s="142"/>
      <c r="AH268" s="142"/>
      <c r="AI268" s="142"/>
      <c r="AJ268" s="142"/>
      <c r="AK268" s="142"/>
      <c r="AL268" s="7"/>
      <c r="AM268" s="7"/>
      <c r="AN268" s="7"/>
      <c r="AO268" s="7"/>
      <c r="AP268" s="7"/>
      <c r="AQ268" s="7"/>
      <c r="AR268" s="7"/>
      <c r="AS268" s="7"/>
      <c r="AT268" s="7"/>
      <c r="AU268" s="7"/>
      <c r="AV268" s="7"/>
      <c r="AW268" s="7"/>
      <c r="AX268" s="7"/>
      <c r="AY268" s="7"/>
      <c r="AZ268" s="143"/>
      <c r="BA268" s="11"/>
      <c r="BB268" s="11"/>
      <c r="BC268" s="11"/>
      <c r="BD268" s="11"/>
      <c r="BE268" s="11"/>
      <c r="BF268" s="11"/>
      <c r="BG268" s="11"/>
      <c r="BH268" s="11"/>
      <c r="BI268" s="11"/>
      <c r="BJ268" s="11"/>
    </row>
    <row r="269" spans="1:62" ht="93" customHeight="1" x14ac:dyDescent="0.3">
      <c r="A269" s="1"/>
      <c r="B269" s="1"/>
      <c r="C269" s="1"/>
      <c r="D269" s="1"/>
      <c r="E269" s="1"/>
      <c r="F269" s="153"/>
      <c r="G269" s="1"/>
      <c r="H269" s="1"/>
      <c r="I269" s="1"/>
      <c r="J269" s="1"/>
      <c r="K269" s="1"/>
      <c r="L269" s="1"/>
      <c r="M269" s="1"/>
      <c r="N269" s="1"/>
      <c r="O269" s="5"/>
      <c r="P269" s="5"/>
      <c r="Q269" s="5"/>
      <c r="R269" s="5"/>
      <c r="S269" s="5"/>
      <c r="T269" s="5"/>
      <c r="U269" s="141"/>
      <c r="V269" s="142"/>
      <c r="W269" s="142"/>
      <c r="X269" s="142"/>
      <c r="Y269" s="142"/>
      <c r="Z269" s="142"/>
      <c r="AA269" s="142"/>
      <c r="AB269" s="142"/>
      <c r="AC269" s="142"/>
      <c r="AD269" s="142"/>
      <c r="AE269" s="142"/>
      <c r="AF269" s="142"/>
      <c r="AG269" s="142"/>
      <c r="AH269" s="142"/>
      <c r="AI269" s="142"/>
      <c r="AJ269" s="142"/>
      <c r="AK269" s="142"/>
      <c r="AL269" s="7"/>
      <c r="AM269" s="7"/>
      <c r="AN269" s="7"/>
      <c r="AO269" s="7"/>
      <c r="AP269" s="7"/>
      <c r="AQ269" s="7"/>
      <c r="AR269" s="7"/>
      <c r="AS269" s="7"/>
      <c r="AT269" s="7"/>
      <c r="AU269" s="7"/>
      <c r="AV269" s="7"/>
      <c r="AW269" s="7"/>
      <c r="AX269" s="7"/>
      <c r="AY269" s="7"/>
      <c r="AZ269" s="143"/>
      <c r="BA269" s="11"/>
      <c r="BB269" s="11"/>
      <c r="BC269" s="11"/>
      <c r="BD269" s="11"/>
      <c r="BE269" s="11"/>
      <c r="BF269" s="11"/>
      <c r="BG269" s="11"/>
      <c r="BH269" s="11"/>
      <c r="BI269" s="11"/>
      <c r="BJ269" s="11"/>
    </row>
    <row r="270" spans="1:62" ht="93" customHeight="1" x14ac:dyDescent="0.3">
      <c r="A270" s="1"/>
      <c r="B270" s="1"/>
      <c r="C270" s="1"/>
      <c r="D270" s="1"/>
      <c r="E270" s="1"/>
      <c r="F270" s="153"/>
      <c r="G270" s="1"/>
      <c r="H270" s="1"/>
      <c r="I270" s="1"/>
      <c r="J270" s="1"/>
      <c r="K270" s="1"/>
      <c r="L270" s="1"/>
      <c r="M270" s="1"/>
      <c r="N270" s="1"/>
      <c r="O270" s="5"/>
      <c r="P270" s="5"/>
      <c r="Q270" s="5"/>
      <c r="R270" s="5"/>
      <c r="S270" s="5"/>
      <c r="T270" s="5"/>
      <c r="U270" s="141"/>
      <c r="V270" s="142"/>
      <c r="W270" s="142"/>
      <c r="X270" s="142"/>
      <c r="Y270" s="142"/>
      <c r="Z270" s="142"/>
      <c r="AA270" s="142"/>
      <c r="AB270" s="142"/>
      <c r="AC270" s="142"/>
      <c r="AD270" s="142"/>
      <c r="AE270" s="142"/>
      <c r="AF270" s="142"/>
      <c r="AG270" s="142"/>
      <c r="AH270" s="142"/>
      <c r="AI270" s="142"/>
      <c r="AJ270" s="142"/>
      <c r="AK270" s="142"/>
      <c r="AL270" s="7"/>
      <c r="AM270" s="7"/>
      <c r="AN270" s="7"/>
      <c r="AO270" s="7"/>
      <c r="AP270" s="7"/>
      <c r="AQ270" s="7"/>
      <c r="AR270" s="7"/>
      <c r="AS270" s="7"/>
      <c r="AT270" s="7"/>
      <c r="AU270" s="7"/>
      <c r="AV270" s="7"/>
      <c r="AW270" s="7"/>
      <c r="AX270" s="7"/>
      <c r="AY270" s="7"/>
      <c r="AZ270" s="143"/>
      <c r="BA270" s="11"/>
      <c r="BB270" s="11"/>
      <c r="BC270" s="11"/>
      <c r="BD270" s="11"/>
      <c r="BE270" s="11"/>
      <c r="BF270" s="11"/>
      <c r="BG270" s="11"/>
      <c r="BH270" s="11"/>
      <c r="BI270" s="11"/>
      <c r="BJ270" s="11"/>
    </row>
    <row r="271" spans="1:62" ht="93" customHeight="1" x14ac:dyDescent="0.3">
      <c r="A271" s="1"/>
      <c r="B271" s="1"/>
      <c r="C271" s="1"/>
      <c r="D271" s="1"/>
      <c r="E271" s="1"/>
      <c r="F271" s="153"/>
      <c r="G271" s="1"/>
      <c r="H271" s="1"/>
      <c r="I271" s="1"/>
      <c r="J271" s="1"/>
      <c r="K271" s="1"/>
      <c r="L271" s="1"/>
      <c r="M271" s="1"/>
      <c r="N271" s="1"/>
      <c r="O271" s="5"/>
      <c r="P271" s="5"/>
      <c r="Q271" s="5"/>
      <c r="R271" s="5"/>
      <c r="S271" s="5"/>
      <c r="T271" s="5"/>
      <c r="U271" s="141"/>
      <c r="V271" s="142"/>
      <c r="W271" s="142"/>
      <c r="X271" s="142"/>
      <c r="Y271" s="142"/>
      <c r="Z271" s="142"/>
      <c r="AA271" s="142"/>
      <c r="AB271" s="142"/>
      <c r="AC271" s="142"/>
      <c r="AD271" s="142"/>
      <c r="AE271" s="142"/>
      <c r="AF271" s="142"/>
      <c r="AG271" s="142"/>
      <c r="AH271" s="142"/>
      <c r="AI271" s="142"/>
      <c r="AJ271" s="142"/>
      <c r="AK271" s="142"/>
      <c r="AL271" s="7"/>
      <c r="AM271" s="7"/>
      <c r="AN271" s="7"/>
      <c r="AO271" s="7"/>
      <c r="AP271" s="7"/>
      <c r="AQ271" s="7"/>
      <c r="AR271" s="7"/>
      <c r="AS271" s="7"/>
      <c r="AT271" s="7"/>
      <c r="AU271" s="7"/>
      <c r="AV271" s="7"/>
      <c r="AW271" s="7"/>
      <c r="AX271" s="7"/>
      <c r="AY271" s="7"/>
      <c r="AZ271" s="143"/>
      <c r="BA271" s="11"/>
      <c r="BB271" s="11"/>
      <c r="BC271" s="11"/>
      <c r="BD271" s="11"/>
      <c r="BE271" s="11"/>
      <c r="BF271" s="11"/>
      <c r="BG271" s="11"/>
      <c r="BH271" s="11"/>
      <c r="BI271" s="11"/>
      <c r="BJ271" s="11"/>
    </row>
    <row r="272" spans="1:62" ht="93" customHeight="1" x14ac:dyDescent="0.3">
      <c r="A272" s="1"/>
      <c r="B272" s="1"/>
      <c r="C272" s="1"/>
      <c r="D272" s="1"/>
      <c r="E272" s="1"/>
      <c r="F272" s="153"/>
      <c r="G272" s="1"/>
      <c r="H272" s="1"/>
      <c r="I272" s="1"/>
      <c r="J272" s="1"/>
      <c r="K272" s="1"/>
      <c r="L272" s="1"/>
      <c r="M272" s="1"/>
      <c r="N272" s="1"/>
      <c r="O272" s="5"/>
      <c r="P272" s="5"/>
      <c r="Q272" s="5"/>
      <c r="R272" s="5"/>
      <c r="S272" s="5"/>
      <c r="T272" s="5"/>
      <c r="U272" s="141"/>
      <c r="V272" s="142"/>
      <c r="W272" s="142"/>
      <c r="X272" s="142"/>
      <c r="Y272" s="142"/>
      <c r="Z272" s="142"/>
      <c r="AA272" s="142"/>
      <c r="AB272" s="142"/>
      <c r="AC272" s="142"/>
      <c r="AD272" s="142"/>
      <c r="AE272" s="142"/>
      <c r="AF272" s="142"/>
      <c r="AG272" s="142"/>
      <c r="AH272" s="142"/>
      <c r="AI272" s="142"/>
      <c r="AJ272" s="142"/>
      <c r="AK272" s="142"/>
      <c r="AL272" s="7"/>
      <c r="AM272" s="7"/>
      <c r="AN272" s="7"/>
      <c r="AO272" s="7"/>
      <c r="AP272" s="7"/>
      <c r="AQ272" s="7"/>
      <c r="AR272" s="7"/>
      <c r="AS272" s="7"/>
      <c r="AT272" s="7"/>
      <c r="AU272" s="7"/>
      <c r="AV272" s="7"/>
      <c r="AW272" s="7"/>
      <c r="AX272" s="7"/>
      <c r="AY272" s="7"/>
      <c r="AZ272" s="143"/>
      <c r="BA272" s="11"/>
      <c r="BB272" s="11"/>
      <c r="BC272" s="11"/>
      <c r="BD272" s="11"/>
      <c r="BE272" s="11"/>
      <c r="BF272" s="11"/>
      <c r="BG272" s="11"/>
      <c r="BH272" s="11"/>
      <c r="BI272" s="11"/>
      <c r="BJ272" s="11"/>
    </row>
    <row r="273" spans="1:62" ht="93" customHeight="1" x14ac:dyDescent="0.3">
      <c r="A273" s="1"/>
      <c r="B273" s="1"/>
      <c r="C273" s="1"/>
      <c r="D273" s="1"/>
      <c r="E273" s="1"/>
      <c r="F273" s="153"/>
      <c r="G273" s="1"/>
      <c r="H273" s="1"/>
      <c r="I273" s="1"/>
      <c r="J273" s="1"/>
      <c r="K273" s="1"/>
      <c r="L273" s="1"/>
      <c r="M273" s="1"/>
      <c r="N273" s="1"/>
      <c r="O273" s="5"/>
      <c r="P273" s="5"/>
      <c r="Q273" s="5"/>
      <c r="R273" s="5"/>
      <c r="S273" s="5"/>
      <c r="T273" s="5"/>
      <c r="U273" s="141"/>
      <c r="V273" s="142"/>
      <c r="W273" s="142"/>
      <c r="X273" s="142"/>
      <c r="Y273" s="142"/>
      <c r="Z273" s="142"/>
      <c r="AA273" s="142"/>
      <c r="AB273" s="142"/>
      <c r="AC273" s="142"/>
      <c r="AD273" s="142"/>
      <c r="AE273" s="142"/>
      <c r="AF273" s="142"/>
      <c r="AG273" s="142"/>
      <c r="AH273" s="142"/>
      <c r="AI273" s="142"/>
      <c r="AJ273" s="142"/>
      <c r="AK273" s="142"/>
      <c r="AL273" s="7"/>
      <c r="AM273" s="7"/>
      <c r="AN273" s="7"/>
      <c r="AO273" s="7"/>
      <c r="AP273" s="7"/>
      <c r="AQ273" s="7"/>
      <c r="AR273" s="7"/>
      <c r="AS273" s="7"/>
      <c r="AT273" s="7"/>
      <c r="AU273" s="7"/>
      <c r="AV273" s="7"/>
      <c r="AW273" s="7"/>
      <c r="AX273" s="7"/>
      <c r="AY273" s="7"/>
      <c r="AZ273" s="143"/>
      <c r="BA273" s="11"/>
      <c r="BB273" s="11"/>
      <c r="BC273" s="11"/>
      <c r="BD273" s="11"/>
      <c r="BE273" s="11"/>
      <c r="BF273" s="11"/>
      <c r="BG273" s="11"/>
      <c r="BH273" s="11"/>
      <c r="BI273" s="11"/>
      <c r="BJ273" s="11"/>
    </row>
    <row r="274" spans="1:62" ht="93" customHeight="1" x14ac:dyDescent="0.3">
      <c r="A274" s="1"/>
      <c r="B274" s="1"/>
      <c r="C274" s="1"/>
      <c r="D274" s="1"/>
      <c r="E274" s="1"/>
      <c r="F274" s="153"/>
      <c r="G274" s="1"/>
      <c r="H274" s="1"/>
      <c r="I274" s="1"/>
      <c r="J274" s="1"/>
      <c r="K274" s="1"/>
      <c r="L274" s="1"/>
      <c r="M274" s="1"/>
      <c r="N274" s="1"/>
      <c r="O274" s="5"/>
      <c r="P274" s="5"/>
      <c r="Q274" s="5"/>
      <c r="R274" s="5"/>
      <c r="S274" s="5"/>
      <c r="T274" s="5"/>
      <c r="U274" s="141"/>
      <c r="V274" s="142"/>
      <c r="W274" s="142"/>
      <c r="X274" s="142"/>
      <c r="Y274" s="142"/>
      <c r="Z274" s="142"/>
      <c r="AA274" s="142"/>
      <c r="AB274" s="142"/>
      <c r="AC274" s="142"/>
      <c r="AD274" s="142"/>
      <c r="AE274" s="142"/>
      <c r="AF274" s="142"/>
      <c r="AG274" s="142"/>
      <c r="AH274" s="142"/>
      <c r="AI274" s="142"/>
      <c r="AJ274" s="142"/>
      <c r="AK274" s="142"/>
      <c r="AL274" s="7"/>
      <c r="AM274" s="7"/>
      <c r="AN274" s="7"/>
      <c r="AO274" s="7"/>
      <c r="AP274" s="7"/>
      <c r="AQ274" s="7"/>
      <c r="AR274" s="7"/>
      <c r="AS274" s="7"/>
      <c r="AT274" s="7"/>
      <c r="AU274" s="7"/>
      <c r="AV274" s="7"/>
      <c r="AW274" s="7"/>
      <c r="AX274" s="7"/>
      <c r="AY274" s="7"/>
      <c r="AZ274" s="143"/>
      <c r="BA274" s="11"/>
      <c r="BB274" s="11"/>
      <c r="BC274" s="11"/>
      <c r="BD274" s="11"/>
      <c r="BE274" s="11"/>
      <c r="BF274" s="11"/>
      <c r="BG274" s="11"/>
      <c r="BH274" s="11"/>
      <c r="BI274" s="11"/>
      <c r="BJ274" s="11"/>
    </row>
    <row r="275" spans="1:62" ht="93" customHeight="1" x14ac:dyDescent="0.3">
      <c r="A275" s="1"/>
      <c r="B275" s="1"/>
      <c r="C275" s="1"/>
      <c r="D275" s="1"/>
      <c r="E275" s="1"/>
      <c r="F275" s="153"/>
      <c r="G275" s="1"/>
      <c r="H275" s="1"/>
      <c r="I275" s="1"/>
      <c r="J275" s="1"/>
      <c r="K275" s="1"/>
      <c r="L275" s="1"/>
      <c r="M275" s="1"/>
      <c r="N275" s="1"/>
      <c r="O275" s="5"/>
      <c r="P275" s="5"/>
      <c r="Q275" s="5"/>
      <c r="R275" s="5"/>
      <c r="S275" s="5"/>
      <c r="T275" s="5"/>
      <c r="U275" s="141"/>
      <c r="V275" s="142"/>
      <c r="W275" s="142"/>
      <c r="X275" s="142"/>
      <c r="Y275" s="142"/>
      <c r="Z275" s="142"/>
      <c r="AA275" s="142"/>
      <c r="AB275" s="142"/>
      <c r="AC275" s="142"/>
      <c r="AD275" s="142"/>
      <c r="AE275" s="142"/>
      <c r="AF275" s="142"/>
      <c r="AG275" s="142"/>
      <c r="AH275" s="142"/>
      <c r="AI275" s="142"/>
      <c r="AJ275" s="142"/>
      <c r="AK275" s="142"/>
      <c r="AL275" s="7"/>
      <c r="AM275" s="7"/>
      <c r="AN275" s="7"/>
      <c r="AO275" s="7"/>
      <c r="AP275" s="7"/>
      <c r="AQ275" s="7"/>
      <c r="AR275" s="7"/>
      <c r="AS275" s="7"/>
      <c r="AT275" s="7"/>
      <c r="AU275" s="7"/>
      <c r="AV275" s="7"/>
      <c r="AW275" s="7"/>
      <c r="AX275" s="7"/>
      <c r="AY275" s="7"/>
      <c r="AZ275" s="143"/>
      <c r="BA275" s="11"/>
      <c r="BB275" s="11"/>
      <c r="BC275" s="11"/>
      <c r="BD275" s="11"/>
      <c r="BE275" s="11"/>
      <c r="BF275" s="11"/>
      <c r="BG275" s="11"/>
      <c r="BH275" s="11"/>
      <c r="BI275" s="11"/>
      <c r="BJ275" s="11"/>
    </row>
    <row r="276" spans="1:62" ht="93" customHeight="1" x14ac:dyDescent="0.3">
      <c r="A276" s="1"/>
      <c r="B276" s="1"/>
      <c r="C276" s="1"/>
      <c r="D276" s="1"/>
      <c r="E276" s="1"/>
      <c r="F276" s="153"/>
      <c r="G276" s="1"/>
      <c r="H276" s="1"/>
      <c r="I276" s="1"/>
      <c r="J276" s="1"/>
      <c r="K276" s="1"/>
      <c r="L276" s="1"/>
      <c r="M276" s="1"/>
      <c r="N276" s="1"/>
      <c r="O276" s="5"/>
      <c r="P276" s="5"/>
      <c r="Q276" s="5"/>
      <c r="R276" s="5"/>
      <c r="S276" s="5"/>
      <c r="T276" s="5"/>
      <c r="U276" s="141"/>
      <c r="V276" s="142"/>
      <c r="W276" s="142"/>
      <c r="X276" s="142"/>
      <c r="Y276" s="142"/>
      <c r="Z276" s="142"/>
      <c r="AA276" s="142"/>
      <c r="AB276" s="142"/>
      <c r="AC276" s="142"/>
      <c r="AD276" s="142"/>
      <c r="AE276" s="142"/>
      <c r="AF276" s="142"/>
      <c r="AG276" s="142"/>
      <c r="AH276" s="142"/>
      <c r="AI276" s="142"/>
      <c r="AJ276" s="142"/>
      <c r="AK276" s="142"/>
      <c r="AL276" s="7"/>
      <c r="AM276" s="7"/>
      <c r="AN276" s="7"/>
      <c r="AO276" s="7"/>
      <c r="AP276" s="7"/>
      <c r="AQ276" s="7"/>
      <c r="AR276" s="7"/>
      <c r="AS276" s="7"/>
      <c r="AT276" s="7"/>
      <c r="AU276" s="7"/>
      <c r="AV276" s="7"/>
      <c r="AW276" s="7"/>
      <c r="AX276" s="7"/>
      <c r="AY276" s="7"/>
      <c r="AZ276" s="143"/>
      <c r="BA276" s="11"/>
      <c r="BB276" s="11"/>
      <c r="BC276" s="11"/>
      <c r="BD276" s="11"/>
      <c r="BE276" s="11"/>
      <c r="BF276" s="11"/>
      <c r="BG276" s="11"/>
      <c r="BH276" s="11"/>
      <c r="BI276" s="11"/>
      <c r="BJ276" s="11"/>
    </row>
    <row r="277" spans="1:62" ht="93" customHeight="1" x14ac:dyDescent="0.3">
      <c r="A277" s="1"/>
      <c r="B277" s="1"/>
      <c r="C277" s="1"/>
      <c r="D277" s="1"/>
      <c r="E277" s="1"/>
      <c r="F277" s="153"/>
      <c r="G277" s="1"/>
      <c r="H277" s="1"/>
      <c r="I277" s="1"/>
      <c r="J277" s="1"/>
      <c r="K277" s="1"/>
      <c r="L277" s="1"/>
      <c r="M277" s="1"/>
      <c r="N277" s="1"/>
      <c r="O277" s="5"/>
      <c r="P277" s="5"/>
      <c r="Q277" s="5"/>
      <c r="R277" s="5"/>
      <c r="S277" s="5"/>
      <c r="T277" s="5"/>
      <c r="U277" s="141"/>
      <c r="V277" s="142"/>
      <c r="W277" s="142"/>
      <c r="X277" s="142"/>
      <c r="Y277" s="142"/>
      <c r="Z277" s="142"/>
      <c r="AA277" s="142"/>
      <c r="AB277" s="142"/>
      <c r="AC277" s="142"/>
      <c r="AD277" s="142"/>
      <c r="AE277" s="142"/>
      <c r="AF277" s="142"/>
      <c r="AG277" s="142"/>
      <c r="AH277" s="142"/>
      <c r="AI277" s="142"/>
      <c r="AJ277" s="142"/>
      <c r="AK277" s="142"/>
      <c r="AL277" s="7"/>
      <c r="AM277" s="7"/>
      <c r="AN277" s="7"/>
      <c r="AO277" s="7"/>
      <c r="AP277" s="7"/>
      <c r="AQ277" s="7"/>
      <c r="AR277" s="7"/>
      <c r="AS277" s="7"/>
      <c r="AT277" s="7"/>
      <c r="AU277" s="7"/>
      <c r="AV277" s="7"/>
      <c r="AW277" s="7"/>
      <c r="AX277" s="7"/>
      <c r="AY277" s="7"/>
      <c r="AZ277" s="143"/>
      <c r="BA277" s="11"/>
      <c r="BB277" s="11"/>
      <c r="BC277" s="11"/>
      <c r="BD277" s="11"/>
      <c r="BE277" s="11"/>
      <c r="BF277" s="11"/>
      <c r="BG277" s="11"/>
      <c r="BH277" s="11"/>
      <c r="BI277" s="11"/>
      <c r="BJ277" s="11"/>
    </row>
    <row r="278" spans="1:62" ht="93" customHeight="1" x14ac:dyDescent="0.3">
      <c r="A278" s="1"/>
      <c r="B278" s="1"/>
      <c r="C278" s="1"/>
      <c r="D278" s="1"/>
      <c r="E278" s="1"/>
      <c r="F278" s="153"/>
      <c r="G278" s="1"/>
      <c r="H278" s="1"/>
      <c r="I278" s="1"/>
      <c r="J278" s="1"/>
      <c r="K278" s="1"/>
      <c r="L278" s="1"/>
      <c r="M278" s="1"/>
      <c r="N278" s="1"/>
      <c r="O278" s="5"/>
      <c r="P278" s="5"/>
      <c r="Q278" s="5"/>
      <c r="R278" s="5"/>
      <c r="S278" s="5"/>
      <c r="T278" s="5"/>
      <c r="U278" s="141"/>
      <c r="V278" s="142"/>
      <c r="W278" s="142"/>
      <c r="X278" s="142"/>
      <c r="Y278" s="142"/>
      <c r="Z278" s="142"/>
      <c r="AA278" s="142"/>
      <c r="AB278" s="142"/>
      <c r="AC278" s="142"/>
      <c r="AD278" s="142"/>
      <c r="AE278" s="142"/>
      <c r="AF278" s="142"/>
      <c r="AG278" s="142"/>
      <c r="AH278" s="142"/>
      <c r="AI278" s="142"/>
      <c r="AJ278" s="142"/>
      <c r="AK278" s="142"/>
      <c r="AL278" s="7"/>
      <c r="AM278" s="7"/>
      <c r="AN278" s="7"/>
      <c r="AO278" s="7"/>
      <c r="AP278" s="7"/>
      <c r="AQ278" s="7"/>
      <c r="AR278" s="7"/>
      <c r="AS278" s="7"/>
      <c r="AT278" s="7"/>
      <c r="AU278" s="7"/>
      <c r="AV278" s="7"/>
      <c r="AW278" s="7"/>
      <c r="AX278" s="7"/>
      <c r="AY278" s="7"/>
      <c r="AZ278" s="143"/>
      <c r="BA278" s="11"/>
      <c r="BB278" s="11"/>
      <c r="BC278" s="11"/>
      <c r="BD278" s="11"/>
      <c r="BE278" s="11"/>
      <c r="BF278" s="11"/>
      <c r="BG278" s="11"/>
      <c r="BH278" s="11"/>
      <c r="BI278" s="11"/>
      <c r="BJ278" s="11"/>
    </row>
    <row r="279" spans="1:62" ht="93" customHeight="1" x14ac:dyDescent="0.3">
      <c r="A279" s="1"/>
      <c r="B279" s="1"/>
      <c r="C279" s="1"/>
      <c r="D279" s="1"/>
      <c r="E279" s="1"/>
      <c r="F279" s="153"/>
      <c r="G279" s="1"/>
      <c r="H279" s="1"/>
      <c r="I279" s="1"/>
      <c r="J279" s="1"/>
      <c r="K279" s="1"/>
      <c r="L279" s="1"/>
      <c r="M279" s="1"/>
      <c r="N279" s="1"/>
      <c r="O279" s="5"/>
      <c r="P279" s="5"/>
      <c r="Q279" s="5"/>
      <c r="R279" s="5"/>
      <c r="S279" s="5"/>
      <c r="T279" s="5"/>
      <c r="U279" s="141"/>
      <c r="V279" s="142"/>
      <c r="W279" s="142"/>
      <c r="X279" s="142"/>
      <c r="Y279" s="142"/>
      <c r="Z279" s="142"/>
      <c r="AA279" s="142"/>
      <c r="AB279" s="142"/>
      <c r="AC279" s="142"/>
      <c r="AD279" s="142"/>
      <c r="AE279" s="142"/>
      <c r="AF279" s="142"/>
      <c r="AG279" s="142"/>
      <c r="AH279" s="142"/>
      <c r="AI279" s="142"/>
      <c r="AJ279" s="142"/>
      <c r="AK279" s="142"/>
      <c r="AL279" s="7"/>
      <c r="AM279" s="7"/>
      <c r="AN279" s="7"/>
      <c r="AO279" s="7"/>
      <c r="AP279" s="7"/>
      <c r="AQ279" s="7"/>
      <c r="AR279" s="7"/>
      <c r="AS279" s="7"/>
      <c r="AT279" s="7"/>
      <c r="AU279" s="7"/>
      <c r="AV279" s="7"/>
      <c r="AW279" s="7"/>
      <c r="AX279" s="7"/>
      <c r="AY279" s="7"/>
      <c r="AZ279" s="143"/>
      <c r="BA279" s="11"/>
      <c r="BB279" s="11"/>
      <c r="BC279" s="11"/>
      <c r="BD279" s="11"/>
      <c r="BE279" s="11"/>
      <c r="BF279" s="11"/>
      <c r="BG279" s="11"/>
      <c r="BH279" s="11"/>
      <c r="BI279" s="11"/>
      <c r="BJ279" s="11"/>
    </row>
    <row r="280" spans="1:62" ht="93" customHeight="1" x14ac:dyDescent="0.3">
      <c r="A280" s="1"/>
      <c r="B280" s="1"/>
      <c r="C280" s="1"/>
      <c r="D280" s="1"/>
      <c r="E280" s="1"/>
      <c r="F280" s="153"/>
      <c r="G280" s="1"/>
      <c r="H280" s="1"/>
      <c r="I280" s="1"/>
      <c r="J280" s="1"/>
      <c r="K280" s="1"/>
      <c r="L280" s="1"/>
      <c r="M280" s="1"/>
      <c r="N280" s="1"/>
      <c r="O280" s="5"/>
      <c r="P280" s="5"/>
      <c r="Q280" s="5"/>
      <c r="R280" s="5"/>
      <c r="S280" s="5"/>
      <c r="T280" s="5"/>
      <c r="U280" s="141"/>
      <c r="V280" s="142"/>
      <c r="W280" s="142"/>
      <c r="X280" s="142"/>
      <c r="Y280" s="142"/>
      <c r="Z280" s="142"/>
      <c r="AA280" s="142"/>
      <c r="AB280" s="142"/>
      <c r="AC280" s="142"/>
      <c r="AD280" s="142"/>
      <c r="AE280" s="142"/>
      <c r="AF280" s="142"/>
      <c r="AG280" s="142"/>
      <c r="AH280" s="142"/>
      <c r="AI280" s="142"/>
      <c r="AJ280" s="142"/>
      <c r="AK280" s="142"/>
      <c r="AL280" s="7"/>
      <c r="AM280" s="7"/>
      <c r="AN280" s="7"/>
      <c r="AO280" s="7"/>
      <c r="AP280" s="7"/>
      <c r="AQ280" s="7"/>
      <c r="AR280" s="7"/>
      <c r="AS280" s="7"/>
      <c r="AT280" s="7"/>
      <c r="AU280" s="7"/>
      <c r="AV280" s="7"/>
      <c r="AW280" s="7"/>
      <c r="AX280" s="7"/>
      <c r="AY280" s="7"/>
      <c r="AZ280" s="143"/>
      <c r="BA280" s="11"/>
      <c r="BB280" s="11"/>
      <c r="BC280" s="11"/>
      <c r="BD280" s="11"/>
      <c r="BE280" s="11"/>
      <c r="BF280" s="11"/>
      <c r="BG280" s="11"/>
      <c r="BH280" s="11"/>
      <c r="BI280" s="11"/>
      <c r="BJ280" s="11"/>
    </row>
    <row r="281" spans="1:62" ht="93" customHeight="1" x14ac:dyDescent="0.3">
      <c r="A281" s="1"/>
      <c r="B281" s="1"/>
      <c r="C281" s="1"/>
      <c r="D281" s="1"/>
      <c r="E281" s="1"/>
      <c r="F281" s="153"/>
      <c r="G281" s="1"/>
      <c r="H281" s="1"/>
      <c r="I281" s="1"/>
      <c r="J281" s="1"/>
      <c r="K281" s="1"/>
      <c r="L281" s="1"/>
      <c r="M281" s="1"/>
      <c r="N281" s="1"/>
      <c r="O281" s="5"/>
      <c r="P281" s="5"/>
      <c r="Q281" s="5"/>
      <c r="R281" s="5"/>
      <c r="S281" s="5"/>
      <c r="T281" s="5"/>
      <c r="U281" s="141"/>
      <c r="V281" s="142"/>
      <c r="W281" s="142"/>
      <c r="X281" s="142"/>
      <c r="Y281" s="142"/>
      <c r="Z281" s="142"/>
      <c r="AA281" s="142"/>
      <c r="AB281" s="142"/>
      <c r="AC281" s="142"/>
      <c r="AD281" s="142"/>
      <c r="AE281" s="142"/>
      <c r="AF281" s="142"/>
      <c r="AG281" s="142"/>
      <c r="AH281" s="142"/>
      <c r="AI281" s="142"/>
      <c r="AJ281" s="142"/>
      <c r="AK281" s="142"/>
      <c r="AL281" s="7"/>
      <c r="AM281" s="7"/>
      <c r="AN281" s="7"/>
      <c r="AO281" s="7"/>
      <c r="AP281" s="7"/>
      <c r="AQ281" s="7"/>
      <c r="AR281" s="7"/>
      <c r="AS281" s="7"/>
      <c r="AT281" s="7"/>
      <c r="AU281" s="7"/>
      <c r="AV281" s="7"/>
      <c r="AW281" s="7"/>
      <c r="AX281" s="7"/>
      <c r="AY281" s="7"/>
      <c r="AZ281" s="143"/>
      <c r="BA281" s="11"/>
      <c r="BB281" s="11"/>
      <c r="BC281" s="11"/>
      <c r="BD281" s="11"/>
      <c r="BE281" s="11"/>
      <c r="BF281" s="11"/>
      <c r="BG281" s="11"/>
      <c r="BH281" s="11"/>
      <c r="BI281" s="11"/>
      <c r="BJ281" s="11"/>
    </row>
    <row r="282" spans="1:62" ht="93" customHeight="1" x14ac:dyDescent="0.3">
      <c r="A282" s="1"/>
      <c r="B282" s="1"/>
      <c r="C282" s="1"/>
      <c r="D282" s="1"/>
      <c r="E282" s="1"/>
      <c r="F282" s="153"/>
      <c r="G282" s="1"/>
      <c r="H282" s="1"/>
      <c r="I282" s="1"/>
      <c r="J282" s="1"/>
      <c r="K282" s="1"/>
      <c r="L282" s="1"/>
      <c r="M282" s="1"/>
      <c r="N282" s="1"/>
      <c r="O282" s="5"/>
      <c r="P282" s="5"/>
      <c r="Q282" s="5"/>
      <c r="R282" s="5"/>
      <c r="S282" s="5"/>
      <c r="T282" s="5"/>
      <c r="U282" s="141"/>
      <c r="V282" s="142"/>
      <c r="W282" s="142"/>
      <c r="X282" s="142"/>
      <c r="Y282" s="142"/>
      <c r="Z282" s="142"/>
      <c r="AA282" s="142"/>
      <c r="AB282" s="142"/>
      <c r="AC282" s="142"/>
      <c r="AD282" s="142"/>
      <c r="AE282" s="142"/>
      <c r="AF282" s="142"/>
      <c r="AG282" s="142"/>
      <c r="AH282" s="142"/>
      <c r="AI282" s="142"/>
      <c r="AJ282" s="142"/>
      <c r="AK282" s="142"/>
      <c r="AL282" s="7"/>
      <c r="AM282" s="7"/>
      <c r="AN282" s="7"/>
      <c r="AO282" s="7"/>
      <c r="AP282" s="7"/>
      <c r="AQ282" s="7"/>
      <c r="AR282" s="7"/>
      <c r="AS282" s="7"/>
      <c r="AT282" s="7"/>
      <c r="AU282" s="7"/>
      <c r="AV282" s="7"/>
      <c r="AW282" s="7"/>
      <c r="AX282" s="7"/>
      <c r="AY282" s="7"/>
      <c r="AZ282" s="143"/>
      <c r="BA282" s="11"/>
      <c r="BB282" s="11"/>
      <c r="BC282" s="11"/>
      <c r="BD282" s="11"/>
      <c r="BE282" s="11"/>
      <c r="BF282" s="11"/>
      <c r="BG282" s="11"/>
      <c r="BH282" s="11"/>
      <c r="BI282" s="11"/>
      <c r="BJ282" s="11"/>
    </row>
    <row r="283" spans="1:62" ht="93" customHeight="1" x14ac:dyDescent="0.3">
      <c r="A283" s="1"/>
      <c r="B283" s="1"/>
      <c r="C283" s="1"/>
      <c r="D283" s="1"/>
      <c r="E283" s="1"/>
      <c r="F283" s="153"/>
      <c r="G283" s="1"/>
      <c r="H283" s="1"/>
      <c r="I283" s="1"/>
      <c r="J283" s="1"/>
      <c r="K283" s="1"/>
      <c r="L283" s="1"/>
      <c r="M283" s="1"/>
      <c r="N283" s="1"/>
      <c r="O283" s="5"/>
      <c r="P283" s="5"/>
      <c r="Q283" s="5"/>
      <c r="R283" s="5"/>
      <c r="S283" s="5"/>
      <c r="T283" s="5"/>
      <c r="U283" s="141"/>
      <c r="V283" s="142"/>
      <c r="W283" s="142"/>
      <c r="X283" s="142"/>
      <c r="Y283" s="142"/>
      <c r="Z283" s="142"/>
      <c r="AA283" s="142"/>
      <c r="AB283" s="142"/>
      <c r="AC283" s="142"/>
      <c r="AD283" s="142"/>
      <c r="AE283" s="142"/>
      <c r="AF283" s="142"/>
      <c r="AG283" s="142"/>
      <c r="AH283" s="142"/>
      <c r="AI283" s="142"/>
      <c r="AJ283" s="142"/>
      <c r="AK283" s="142"/>
      <c r="AL283" s="7"/>
      <c r="AM283" s="7"/>
      <c r="AN283" s="7"/>
      <c r="AO283" s="7"/>
      <c r="AP283" s="7"/>
      <c r="AQ283" s="7"/>
      <c r="AR283" s="7"/>
      <c r="AS283" s="7"/>
      <c r="AT283" s="7"/>
      <c r="AU283" s="7"/>
      <c r="AV283" s="7"/>
      <c r="AW283" s="7"/>
      <c r="AX283" s="7"/>
      <c r="AY283" s="7"/>
      <c r="AZ283" s="143"/>
      <c r="BA283" s="11"/>
      <c r="BB283" s="11"/>
      <c r="BC283" s="11"/>
      <c r="BD283" s="11"/>
      <c r="BE283" s="11"/>
      <c r="BF283" s="11"/>
      <c r="BG283" s="11"/>
      <c r="BH283" s="11"/>
      <c r="BI283" s="11"/>
      <c r="BJ283" s="11"/>
    </row>
    <row r="284" spans="1:62" ht="93" customHeight="1" x14ac:dyDescent="0.3">
      <c r="A284" s="1"/>
      <c r="B284" s="1"/>
      <c r="C284" s="1"/>
      <c r="D284" s="1"/>
      <c r="E284" s="1"/>
      <c r="F284" s="153"/>
      <c r="G284" s="1"/>
      <c r="H284" s="1"/>
      <c r="I284" s="1"/>
      <c r="J284" s="1"/>
      <c r="K284" s="1"/>
      <c r="L284" s="1"/>
      <c r="M284" s="1"/>
      <c r="N284" s="1"/>
      <c r="O284" s="5"/>
      <c r="P284" s="5"/>
      <c r="Q284" s="5"/>
      <c r="R284" s="5"/>
      <c r="S284" s="5"/>
      <c r="T284" s="5"/>
      <c r="U284" s="141"/>
      <c r="V284" s="142"/>
      <c r="W284" s="142"/>
      <c r="X284" s="142"/>
      <c r="Y284" s="142"/>
      <c r="Z284" s="142"/>
      <c r="AA284" s="142"/>
      <c r="AB284" s="142"/>
      <c r="AC284" s="142"/>
      <c r="AD284" s="142"/>
      <c r="AE284" s="142"/>
      <c r="AF284" s="142"/>
      <c r="AG284" s="142"/>
      <c r="AH284" s="142"/>
      <c r="AI284" s="142"/>
      <c r="AJ284" s="142"/>
      <c r="AK284" s="142"/>
      <c r="AL284" s="7"/>
      <c r="AM284" s="7"/>
      <c r="AN284" s="7"/>
      <c r="AO284" s="7"/>
      <c r="AP284" s="7"/>
      <c r="AQ284" s="7"/>
      <c r="AR284" s="7"/>
      <c r="AS284" s="7"/>
      <c r="AT284" s="7"/>
      <c r="AU284" s="7"/>
      <c r="AV284" s="7"/>
      <c r="AW284" s="7"/>
      <c r="AX284" s="7"/>
      <c r="AY284" s="7"/>
      <c r="AZ284" s="143"/>
      <c r="BA284" s="11"/>
      <c r="BB284" s="11"/>
      <c r="BC284" s="11"/>
      <c r="BD284" s="11"/>
      <c r="BE284" s="11"/>
      <c r="BF284" s="11"/>
      <c r="BG284" s="11"/>
      <c r="BH284" s="11"/>
      <c r="BI284" s="11"/>
      <c r="BJ284" s="11"/>
    </row>
    <row r="285" spans="1:62" ht="93" customHeight="1" x14ac:dyDescent="0.3">
      <c r="A285" s="1"/>
      <c r="B285" s="1"/>
      <c r="C285" s="1"/>
      <c r="D285" s="1"/>
      <c r="E285" s="1"/>
      <c r="F285" s="153"/>
      <c r="G285" s="1"/>
      <c r="H285" s="1"/>
      <c r="I285" s="1"/>
      <c r="J285" s="1"/>
      <c r="K285" s="1"/>
      <c r="L285" s="1"/>
      <c r="M285" s="1"/>
      <c r="N285" s="1"/>
      <c r="O285" s="5"/>
      <c r="P285" s="5"/>
      <c r="Q285" s="5"/>
      <c r="R285" s="5"/>
      <c r="S285" s="5"/>
      <c r="T285" s="5"/>
      <c r="U285" s="141"/>
      <c r="V285" s="142"/>
      <c r="W285" s="142"/>
      <c r="X285" s="142"/>
      <c r="Y285" s="142"/>
      <c r="Z285" s="142"/>
      <c r="AA285" s="142"/>
      <c r="AB285" s="142"/>
      <c r="AC285" s="142"/>
      <c r="AD285" s="142"/>
      <c r="AE285" s="142"/>
      <c r="AF285" s="142"/>
      <c r="AG285" s="142"/>
      <c r="AH285" s="142"/>
      <c r="AI285" s="142"/>
      <c r="AJ285" s="142"/>
      <c r="AK285" s="142"/>
      <c r="AL285" s="7"/>
      <c r="AM285" s="7"/>
      <c r="AN285" s="7"/>
      <c r="AO285" s="7"/>
      <c r="AP285" s="7"/>
      <c r="AQ285" s="7"/>
      <c r="AR285" s="7"/>
      <c r="AS285" s="7"/>
      <c r="AT285" s="7"/>
      <c r="AU285" s="7"/>
      <c r="AV285" s="7"/>
      <c r="AW285" s="7"/>
      <c r="AX285" s="7"/>
      <c r="AY285" s="7"/>
      <c r="AZ285" s="143"/>
      <c r="BA285" s="11"/>
      <c r="BB285" s="11"/>
      <c r="BC285" s="11"/>
      <c r="BD285" s="11"/>
      <c r="BE285" s="11"/>
      <c r="BF285" s="11"/>
      <c r="BG285" s="11"/>
      <c r="BH285" s="11"/>
      <c r="BI285" s="11"/>
      <c r="BJ285" s="11"/>
    </row>
    <row r="286" spans="1:62" ht="93" customHeight="1" x14ac:dyDescent="0.3">
      <c r="A286" s="1"/>
      <c r="B286" s="1"/>
      <c r="C286" s="1"/>
      <c r="D286" s="1"/>
      <c r="E286" s="1"/>
      <c r="F286" s="153"/>
      <c r="G286" s="1"/>
      <c r="H286" s="1"/>
      <c r="I286" s="1"/>
      <c r="J286" s="1"/>
      <c r="K286" s="1"/>
      <c r="L286" s="1"/>
      <c r="M286" s="1"/>
      <c r="N286" s="1"/>
      <c r="O286" s="5"/>
      <c r="P286" s="5"/>
      <c r="Q286" s="5"/>
      <c r="R286" s="5"/>
      <c r="S286" s="5"/>
      <c r="T286" s="5"/>
      <c r="U286" s="141"/>
      <c r="V286" s="142"/>
      <c r="W286" s="142"/>
      <c r="X286" s="142"/>
      <c r="Y286" s="142"/>
      <c r="Z286" s="142"/>
      <c r="AA286" s="142"/>
      <c r="AB286" s="142"/>
      <c r="AC286" s="142"/>
      <c r="AD286" s="142"/>
      <c r="AE286" s="142"/>
      <c r="AF286" s="142"/>
      <c r="AG286" s="142"/>
      <c r="AH286" s="142"/>
      <c r="AI286" s="142"/>
      <c r="AJ286" s="142"/>
      <c r="AK286" s="142"/>
      <c r="AL286" s="7"/>
      <c r="AM286" s="7"/>
      <c r="AN286" s="7"/>
      <c r="AO286" s="7"/>
      <c r="AP286" s="7"/>
      <c r="AQ286" s="7"/>
      <c r="AR286" s="7"/>
      <c r="AS286" s="7"/>
      <c r="AT286" s="7"/>
      <c r="AU286" s="7"/>
      <c r="AV286" s="7"/>
      <c r="AW286" s="7"/>
      <c r="AX286" s="7"/>
      <c r="AY286" s="7"/>
      <c r="AZ286" s="143"/>
      <c r="BA286" s="11"/>
      <c r="BB286" s="11"/>
      <c r="BC286" s="11"/>
      <c r="BD286" s="11"/>
      <c r="BE286" s="11"/>
      <c r="BF286" s="11"/>
      <c r="BG286" s="11"/>
      <c r="BH286" s="11"/>
      <c r="BI286" s="11"/>
      <c r="BJ286" s="11"/>
    </row>
    <row r="287" spans="1:62" ht="93" customHeight="1" x14ac:dyDescent="0.3">
      <c r="A287" s="1"/>
      <c r="B287" s="1"/>
      <c r="C287" s="1"/>
      <c r="D287" s="1"/>
      <c r="E287" s="1"/>
      <c r="F287" s="153"/>
      <c r="G287" s="1"/>
      <c r="H287" s="1"/>
      <c r="I287" s="1"/>
      <c r="J287" s="1"/>
      <c r="K287" s="1"/>
      <c r="L287" s="1"/>
      <c r="M287" s="1"/>
      <c r="N287" s="1"/>
      <c r="O287" s="5"/>
      <c r="P287" s="5"/>
      <c r="Q287" s="5"/>
      <c r="R287" s="5"/>
      <c r="S287" s="5"/>
      <c r="T287" s="5"/>
      <c r="U287" s="141"/>
      <c r="V287" s="142"/>
      <c r="W287" s="142"/>
      <c r="X287" s="142"/>
      <c r="Y287" s="142"/>
      <c r="Z287" s="142"/>
      <c r="AA287" s="142"/>
      <c r="AB287" s="142"/>
      <c r="AC287" s="142"/>
      <c r="AD287" s="142"/>
      <c r="AE287" s="142"/>
      <c r="AF287" s="142"/>
      <c r="AG287" s="142"/>
      <c r="AH287" s="142"/>
      <c r="AI287" s="142"/>
      <c r="AJ287" s="142"/>
      <c r="AK287" s="142"/>
      <c r="AL287" s="7"/>
      <c r="AM287" s="7"/>
      <c r="AN287" s="7"/>
      <c r="AO287" s="7"/>
      <c r="AP287" s="7"/>
      <c r="AQ287" s="7"/>
      <c r="AR287" s="7"/>
      <c r="AS287" s="7"/>
      <c r="AT287" s="7"/>
      <c r="AU287" s="7"/>
      <c r="AV287" s="7"/>
      <c r="AW287" s="7"/>
      <c r="AX287" s="7"/>
      <c r="AY287" s="7"/>
      <c r="AZ287" s="143"/>
      <c r="BA287" s="11"/>
      <c r="BB287" s="11"/>
      <c r="BC287" s="11"/>
      <c r="BD287" s="11"/>
      <c r="BE287" s="11"/>
      <c r="BF287" s="11"/>
      <c r="BG287" s="11"/>
      <c r="BH287" s="11"/>
      <c r="BI287" s="11"/>
      <c r="BJ287" s="11"/>
    </row>
    <row r="288" spans="1:62" ht="93" customHeight="1" x14ac:dyDescent="0.3">
      <c r="A288" s="1"/>
      <c r="B288" s="1"/>
      <c r="C288" s="1"/>
      <c r="D288" s="1"/>
      <c r="E288" s="1"/>
      <c r="F288" s="153"/>
      <c r="G288" s="1"/>
      <c r="H288" s="1"/>
      <c r="I288" s="1"/>
      <c r="J288" s="1"/>
      <c r="K288" s="1"/>
      <c r="L288" s="1"/>
      <c r="M288" s="1"/>
      <c r="N288" s="1"/>
      <c r="O288" s="5"/>
      <c r="P288" s="5"/>
      <c r="Q288" s="5"/>
      <c r="R288" s="5"/>
      <c r="S288" s="5"/>
      <c r="T288" s="5"/>
      <c r="U288" s="141"/>
      <c r="V288" s="142"/>
      <c r="W288" s="142"/>
      <c r="X288" s="142"/>
      <c r="Y288" s="142"/>
      <c r="Z288" s="142"/>
      <c r="AA288" s="142"/>
      <c r="AB288" s="142"/>
      <c r="AC288" s="142"/>
      <c r="AD288" s="142"/>
      <c r="AE288" s="142"/>
      <c r="AF288" s="142"/>
      <c r="AG288" s="142"/>
      <c r="AH288" s="142"/>
      <c r="AI288" s="142"/>
      <c r="AJ288" s="142"/>
      <c r="AK288" s="142"/>
      <c r="AL288" s="7"/>
      <c r="AM288" s="7"/>
      <c r="AN288" s="7"/>
      <c r="AO288" s="7"/>
      <c r="AP288" s="7"/>
      <c r="AQ288" s="7"/>
      <c r="AR288" s="7"/>
      <c r="AS288" s="7"/>
      <c r="AT288" s="7"/>
      <c r="AU288" s="7"/>
      <c r="AV288" s="7"/>
      <c r="AW288" s="7"/>
      <c r="AX288" s="7"/>
      <c r="AY288" s="7"/>
      <c r="AZ288" s="143"/>
      <c r="BA288" s="11"/>
      <c r="BB288" s="11"/>
      <c r="BC288" s="11"/>
      <c r="BD288" s="11"/>
      <c r="BE288" s="11"/>
      <c r="BF288" s="11"/>
      <c r="BG288" s="11"/>
      <c r="BH288" s="11"/>
      <c r="BI288" s="11"/>
      <c r="BJ288" s="11"/>
    </row>
    <row r="289" spans="1:62" ht="93" customHeight="1" x14ac:dyDescent="0.3">
      <c r="A289" s="1"/>
      <c r="B289" s="1"/>
      <c r="C289" s="1"/>
      <c r="D289" s="1"/>
      <c r="E289" s="1"/>
      <c r="F289" s="153"/>
      <c r="G289" s="1"/>
      <c r="H289" s="1"/>
      <c r="I289" s="1"/>
      <c r="J289" s="1"/>
      <c r="K289" s="1"/>
      <c r="L289" s="1"/>
      <c r="M289" s="1"/>
      <c r="N289" s="1"/>
      <c r="O289" s="5"/>
      <c r="P289" s="5"/>
      <c r="Q289" s="5"/>
      <c r="R289" s="5"/>
      <c r="S289" s="5"/>
      <c r="T289" s="5"/>
      <c r="U289" s="141"/>
      <c r="V289" s="142"/>
      <c r="W289" s="142"/>
      <c r="X289" s="142"/>
      <c r="Y289" s="142"/>
      <c r="Z289" s="142"/>
      <c r="AA289" s="142"/>
      <c r="AB289" s="142"/>
      <c r="AC289" s="142"/>
      <c r="AD289" s="142"/>
      <c r="AE289" s="142"/>
      <c r="AF289" s="142"/>
      <c r="AG289" s="142"/>
      <c r="AH289" s="142"/>
      <c r="AI289" s="142"/>
      <c r="AJ289" s="142"/>
      <c r="AK289" s="142"/>
      <c r="AL289" s="7"/>
      <c r="AM289" s="7"/>
      <c r="AN289" s="7"/>
      <c r="AO289" s="7"/>
      <c r="AP289" s="7"/>
      <c r="AQ289" s="7"/>
      <c r="AR289" s="7"/>
      <c r="AS289" s="7"/>
      <c r="AT289" s="7"/>
      <c r="AU289" s="7"/>
      <c r="AV289" s="7"/>
      <c r="AW289" s="7"/>
      <c r="AX289" s="7"/>
      <c r="AY289" s="7"/>
      <c r="AZ289" s="143"/>
      <c r="BA289" s="11"/>
      <c r="BB289" s="11"/>
      <c r="BC289" s="11"/>
      <c r="BD289" s="11"/>
      <c r="BE289" s="11"/>
      <c r="BF289" s="11"/>
      <c r="BG289" s="11"/>
      <c r="BH289" s="11"/>
      <c r="BI289" s="11"/>
      <c r="BJ289" s="11"/>
    </row>
    <row r="290" spans="1:62" ht="93" customHeight="1" x14ac:dyDescent="0.3">
      <c r="A290" s="1"/>
      <c r="B290" s="1"/>
      <c r="C290" s="1"/>
      <c r="D290" s="1"/>
      <c r="E290" s="1"/>
      <c r="F290" s="153"/>
      <c r="G290" s="1"/>
      <c r="H290" s="1"/>
      <c r="I290" s="1"/>
      <c r="J290" s="1"/>
      <c r="K290" s="1"/>
      <c r="L290" s="1"/>
      <c r="M290" s="1"/>
      <c r="N290" s="1"/>
      <c r="O290" s="5"/>
      <c r="P290" s="5"/>
      <c r="Q290" s="5"/>
      <c r="R290" s="5"/>
      <c r="S290" s="5"/>
      <c r="T290" s="5"/>
      <c r="U290" s="141"/>
      <c r="V290" s="142"/>
      <c r="W290" s="142"/>
      <c r="X290" s="142"/>
      <c r="Y290" s="142"/>
      <c r="Z290" s="142"/>
      <c r="AA290" s="142"/>
      <c r="AB290" s="142"/>
      <c r="AC290" s="142"/>
      <c r="AD290" s="142"/>
      <c r="AE290" s="142"/>
      <c r="AF290" s="142"/>
      <c r="AG290" s="142"/>
      <c r="AH290" s="142"/>
      <c r="AI290" s="142"/>
      <c r="AJ290" s="142"/>
      <c r="AK290" s="142"/>
      <c r="AL290" s="7"/>
      <c r="AM290" s="7"/>
      <c r="AN290" s="7"/>
      <c r="AO290" s="7"/>
      <c r="AP290" s="7"/>
      <c r="AQ290" s="7"/>
      <c r="AR290" s="7"/>
      <c r="AS290" s="7"/>
      <c r="AT290" s="7"/>
      <c r="AU290" s="7"/>
      <c r="AV290" s="7"/>
      <c r="AW290" s="7"/>
      <c r="AX290" s="7"/>
      <c r="AY290" s="7"/>
      <c r="AZ290" s="143"/>
      <c r="BA290" s="11"/>
      <c r="BB290" s="11"/>
      <c r="BC290" s="11"/>
      <c r="BD290" s="11"/>
      <c r="BE290" s="11"/>
      <c r="BF290" s="11"/>
      <c r="BG290" s="11"/>
      <c r="BH290" s="11"/>
      <c r="BI290" s="11"/>
      <c r="BJ290" s="11"/>
    </row>
    <row r="291" spans="1:62" ht="93" customHeight="1" x14ac:dyDescent="0.3">
      <c r="A291" s="1"/>
      <c r="B291" s="1"/>
      <c r="C291" s="1"/>
      <c r="D291" s="1"/>
      <c r="E291" s="1"/>
      <c r="F291" s="153"/>
      <c r="G291" s="1"/>
      <c r="H291" s="1"/>
      <c r="I291" s="1"/>
      <c r="J291" s="1"/>
      <c r="K291" s="1"/>
      <c r="L291" s="1"/>
      <c r="M291" s="1"/>
      <c r="N291" s="1"/>
      <c r="O291" s="5"/>
      <c r="P291" s="5"/>
      <c r="Q291" s="5"/>
      <c r="R291" s="5"/>
      <c r="S291" s="5"/>
      <c r="T291" s="5"/>
      <c r="U291" s="141"/>
      <c r="V291" s="142"/>
      <c r="W291" s="142"/>
      <c r="X291" s="142"/>
      <c r="Y291" s="142"/>
      <c r="Z291" s="142"/>
      <c r="AA291" s="142"/>
      <c r="AB291" s="142"/>
      <c r="AC291" s="142"/>
      <c r="AD291" s="142"/>
      <c r="AE291" s="142"/>
      <c r="AF291" s="142"/>
      <c r="AG291" s="142"/>
      <c r="AH291" s="142"/>
      <c r="AI291" s="142"/>
      <c r="AJ291" s="142"/>
      <c r="AK291" s="142"/>
      <c r="AL291" s="7"/>
      <c r="AM291" s="7"/>
      <c r="AN291" s="7"/>
      <c r="AO291" s="7"/>
      <c r="AP291" s="7"/>
      <c r="AQ291" s="7"/>
      <c r="AR291" s="7"/>
      <c r="AS291" s="7"/>
      <c r="AT291" s="7"/>
      <c r="AU291" s="7"/>
      <c r="AV291" s="7"/>
      <c r="AW291" s="7"/>
      <c r="AX291" s="7"/>
      <c r="AY291" s="7"/>
      <c r="AZ291" s="143"/>
      <c r="BA291" s="11"/>
      <c r="BB291" s="11"/>
      <c r="BC291" s="11"/>
      <c r="BD291" s="11"/>
      <c r="BE291" s="11"/>
      <c r="BF291" s="11"/>
      <c r="BG291" s="11"/>
      <c r="BH291" s="11"/>
      <c r="BI291" s="11"/>
      <c r="BJ291" s="11"/>
    </row>
    <row r="292" spans="1:62" ht="93" customHeight="1" x14ac:dyDescent="0.3">
      <c r="A292" s="1"/>
      <c r="B292" s="1"/>
      <c r="C292" s="1"/>
      <c r="D292" s="1"/>
      <c r="E292" s="1"/>
      <c r="F292" s="153"/>
      <c r="G292" s="1"/>
      <c r="H292" s="1"/>
      <c r="I292" s="1"/>
      <c r="J292" s="1"/>
      <c r="K292" s="1"/>
      <c r="L292" s="1"/>
      <c r="M292" s="1"/>
      <c r="N292" s="1"/>
      <c r="O292" s="5"/>
      <c r="P292" s="5"/>
      <c r="Q292" s="5"/>
      <c r="R292" s="5"/>
      <c r="S292" s="5"/>
      <c r="T292" s="5"/>
      <c r="U292" s="141"/>
      <c r="V292" s="142"/>
      <c r="W292" s="142"/>
      <c r="X292" s="142"/>
      <c r="Y292" s="142"/>
      <c r="Z292" s="142"/>
      <c r="AA292" s="142"/>
      <c r="AB292" s="142"/>
      <c r="AC292" s="142"/>
      <c r="AD292" s="142"/>
      <c r="AE292" s="142"/>
      <c r="AF292" s="142"/>
      <c r="AG292" s="142"/>
      <c r="AH292" s="142"/>
      <c r="AI292" s="142"/>
      <c r="AJ292" s="142"/>
      <c r="AK292" s="142"/>
      <c r="AL292" s="7"/>
      <c r="AM292" s="7"/>
      <c r="AN292" s="7"/>
      <c r="AO292" s="7"/>
      <c r="AP292" s="7"/>
      <c r="AQ292" s="7"/>
      <c r="AR292" s="7"/>
      <c r="AS292" s="7"/>
      <c r="AT292" s="7"/>
      <c r="AU292" s="7"/>
      <c r="AV292" s="7"/>
      <c r="AW292" s="7"/>
      <c r="AX292" s="7"/>
      <c r="AY292" s="7"/>
      <c r="AZ292" s="143"/>
      <c r="BA292" s="11"/>
      <c r="BB292" s="11"/>
      <c r="BC292" s="11"/>
      <c r="BD292" s="11"/>
      <c r="BE292" s="11"/>
      <c r="BF292" s="11"/>
      <c r="BG292" s="11"/>
      <c r="BH292" s="11"/>
      <c r="BI292" s="11"/>
      <c r="BJ292" s="11"/>
    </row>
    <row r="293" spans="1:62" ht="93" customHeight="1" x14ac:dyDescent="0.3">
      <c r="A293" s="1"/>
      <c r="B293" s="1"/>
      <c r="C293" s="1"/>
      <c r="D293" s="1"/>
      <c r="E293" s="1"/>
      <c r="F293" s="153"/>
      <c r="G293" s="1"/>
      <c r="H293" s="1"/>
      <c r="I293" s="1"/>
      <c r="J293" s="1"/>
      <c r="K293" s="1"/>
      <c r="L293" s="1"/>
      <c r="M293" s="1"/>
      <c r="N293" s="1"/>
      <c r="O293" s="5"/>
      <c r="P293" s="5"/>
      <c r="Q293" s="5"/>
      <c r="R293" s="5"/>
      <c r="S293" s="5"/>
      <c r="T293" s="5"/>
      <c r="U293" s="141"/>
      <c r="V293" s="142"/>
      <c r="W293" s="142"/>
      <c r="X293" s="142"/>
      <c r="Y293" s="142"/>
      <c r="Z293" s="142"/>
      <c r="AA293" s="142"/>
      <c r="AB293" s="142"/>
      <c r="AC293" s="142"/>
      <c r="AD293" s="142"/>
      <c r="AE293" s="142"/>
      <c r="AF293" s="142"/>
      <c r="AG293" s="142"/>
      <c r="AH293" s="142"/>
      <c r="AI293" s="142"/>
      <c r="AJ293" s="142"/>
      <c r="AK293" s="142"/>
      <c r="AL293" s="7"/>
      <c r="AM293" s="7"/>
      <c r="AN293" s="7"/>
      <c r="AO293" s="7"/>
      <c r="AP293" s="7"/>
      <c r="AQ293" s="7"/>
      <c r="AR293" s="7"/>
      <c r="AS293" s="7"/>
      <c r="AT293" s="7"/>
      <c r="AU293" s="7"/>
      <c r="AV293" s="7"/>
      <c r="AW293" s="7"/>
      <c r="AX293" s="7"/>
      <c r="AY293" s="7"/>
      <c r="AZ293" s="143"/>
      <c r="BA293" s="11"/>
      <c r="BB293" s="11"/>
      <c r="BC293" s="11"/>
      <c r="BD293" s="11"/>
      <c r="BE293" s="11"/>
      <c r="BF293" s="11"/>
      <c r="BG293" s="11"/>
      <c r="BH293" s="11"/>
      <c r="BI293" s="11"/>
      <c r="BJ293" s="11"/>
    </row>
    <row r="294" spans="1:62" ht="93" customHeight="1" x14ac:dyDescent="0.3">
      <c r="A294" s="1"/>
      <c r="B294" s="1"/>
      <c r="C294" s="1"/>
      <c r="D294" s="1"/>
      <c r="E294" s="1"/>
      <c r="F294" s="153"/>
      <c r="G294" s="1"/>
      <c r="H294" s="1"/>
      <c r="I294" s="1"/>
      <c r="J294" s="1"/>
      <c r="K294" s="1"/>
      <c r="L294" s="1"/>
      <c r="M294" s="1"/>
      <c r="N294" s="1"/>
      <c r="O294" s="5"/>
      <c r="P294" s="5"/>
      <c r="Q294" s="5"/>
      <c r="R294" s="5"/>
      <c r="S294" s="5"/>
      <c r="T294" s="5"/>
      <c r="U294" s="141"/>
      <c r="V294" s="142"/>
      <c r="W294" s="142"/>
      <c r="X294" s="142"/>
      <c r="Y294" s="142"/>
      <c r="Z294" s="142"/>
      <c r="AA294" s="142"/>
      <c r="AB294" s="142"/>
      <c r="AC294" s="142"/>
      <c r="AD294" s="142"/>
      <c r="AE294" s="142"/>
      <c r="AF294" s="142"/>
      <c r="AG294" s="142"/>
      <c r="AH294" s="142"/>
      <c r="AI294" s="142"/>
      <c r="AJ294" s="142"/>
      <c r="AK294" s="142"/>
      <c r="AL294" s="7"/>
      <c r="AM294" s="7"/>
      <c r="AN294" s="7"/>
      <c r="AO294" s="7"/>
      <c r="AP294" s="7"/>
      <c r="AQ294" s="7"/>
      <c r="AR294" s="7"/>
      <c r="AS294" s="7"/>
      <c r="AT294" s="7"/>
      <c r="AU294" s="7"/>
      <c r="AV294" s="7"/>
      <c r="AW294" s="7"/>
      <c r="AX294" s="7"/>
      <c r="AY294" s="7"/>
      <c r="AZ294" s="143"/>
      <c r="BA294" s="11"/>
      <c r="BB294" s="11"/>
      <c r="BC294" s="11"/>
      <c r="BD294" s="11"/>
      <c r="BE294" s="11"/>
      <c r="BF294" s="11"/>
      <c r="BG294" s="11"/>
      <c r="BH294" s="11"/>
      <c r="BI294" s="11"/>
      <c r="BJ294" s="11"/>
    </row>
    <row r="295" spans="1:62" ht="93" customHeight="1" x14ac:dyDescent="0.3">
      <c r="A295" s="1"/>
      <c r="B295" s="1"/>
      <c r="C295" s="1"/>
      <c r="D295" s="1"/>
      <c r="E295" s="1"/>
      <c r="F295" s="153"/>
      <c r="G295" s="1"/>
      <c r="H295" s="1"/>
      <c r="I295" s="1"/>
      <c r="J295" s="1"/>
      <c r="K295" s="1"/>
      <c r="L295" s="1"/>
      <c r="M295" s="1"/>
      <c r="N295" s="1"/>
      <c r="O295" s="5"/>
      <c r="P295" s="5"/>
      <c r="Q295" s="5"/>
      <c r="R295" s="5"/>
      <c r="S295" s="5"/>
      <c r="T295" s="5"/>
      <c r="U295" s="141"/>
      <c r="V295" s="142"/>
      <c r="W295" s="142"/>
      <c r="X295" s="142"/>
      <c r="Y295" s="142"/>
      <c r="Z295" s="142"/>
      <c r="AA295" s="142"/>
      <c r="AB295" s="142"/>
      <c r="AC295" s="142"/>
      <c r="AD295" s="142"/>
      <c r="AE295" s="142"/>
      <c r="AF295" s="142"/>
      <c r="AG295" s="142"/>
      <c r="AH295" s="142"/>
      <c r="AI295" s="142"/>
      <c r="AJ295" s="142"/>
      <c r="AK295" s="142"/>
      <c r="AL295" s="7"/>
      <c r="AM295" s="7"/>
      <c r="AN295" s="7"/>
      <c r="AO295" s="7"/>
      <c r="AP295" s="7"/>
      <c r="AQ295" s="7"/>
      <c r="AR295" s="7"/>
      <c r="AS295" s="7"/>
      <c r="AT295" s="7"/>
      <c r="AU295" s="7"/>
      <c r="AV295" s="7"/>
      <c r="AW295" s="7"/>
      <c r="AX295" s="7"/>
      <c r="AY295" s="7"/>
      <c r="AZ295" s="143"/>
      <c r="BA295" s="11"/>
      <c r="BB295" s="11"/>
      <c r="BC295" s="11"/>
      <c r="BD295" s="11"/>
      <c r="BE295" s="11"/>
      <c r="BF295" s="11"/>
      <c r="BG295" s="11"/>
      <c r="BH295" s="11"/>
      <c r="BI295" s="11"/>
      <c r="BJ295" s="11"/>
    </row>
    <row r="296" spans="1:62" ht="93" customHeight="1" x14ac:dyDescent="0.3">
      <c r="A296" s="1"/>
      <c r="B296" s="1"/>
      <c r="C296" s="1"/>
      <c r="D296" s="1"/>
      <c r="E296" s="1"/>
      <c r="F296" s="153"/>
      <c r="G296" s="1"/>
      <c r="H296" s="1"/>
      <c r="I296" s="1"/>
      <c r="J296" s="1"/>
      <c r="K296" s="1"/>
      <c r="L296" s="1"/>
      <c r="M296" s="1"/>
      <c r="N296" s="1"/>
      <c r="O296" s="5"/>
      <c r="P296" s="5"/>
      <c r="Q296" s="5"/>
      <c r="R296" s="5"/>
      <c r="S296" s="5"/>
      <c r="T296" s="5"/>
      <c r="U296" s="141"/>
      <c r="V296" s="142"/>
      <c r="W296" s="142"/>
      <c r="X296" s="142"/>
      <c r="Y296" s="142"/>
      <c r="Z296" s="142"/>
      <c r="AA296" s="142"/>
      <c r="AB296" s="142"/>
      <c r="AC296" s="142"/>
      <c r="AD296" s="142"/>
      <c r="AE296" s="142"/>
      <c r="AF296" s="142"/>
      <c r="AG296" s="142"/>
      <c r="AH296" s="142"/>
      <c r="AI296" s="142"/>
      <c r="AJ296" s="142"/>
      <c r="AK296" s="142"/>
      <c r="AL296" s="7"/>
      <c r="AM296" s="7"/>
      <c r="AN296" s="7"/>
      <c r="AO296" s="7"/>
      <c r="AP296" s="7"/>
      <c r="AQ296" s="7"/>
      <c r="AR296" s="7"/>
      <c r="AS296" s="7"/>
      <c r="AT296" s="7"/>
      <c r="AU296" s="7"/>
      <c r="AV296" s="7"/>
      <c r="AW296" s="7"/>
      <c r="AX296" s="7"/>
      <c r="AY296" s="7"/>
      <c r="AZ296" s="143"/>
      <c r="BA296" s="11"/>
      <c r="BB296" s="11"/>
      <c r="BC296" s="11"/>
      <c r="BD296" s="11"/>
      <c r="BE296" s="11"/>
      <c r="BF296" s="11"/>
      <c r="BG296" s="11"/>
      <c r="BH296" s="11"/>
      <c r="BI296" s="11"/>
      <c r="BJ296" s="11"/>
    </row>
    <row r="297" spans="1:62" ht="93" customHeight="1" x14ac:dyDescent="0.3">
      <c r="A297" s="1"/>
      <c r="B297" s="1"/>
      <c r="C297" s="1"/>
      <c r="D297" s="1"/>
      <c r="E297" s="1"/>
      <c r="F297" s="153"/>
      <c r="G297" s="1"/>
      <c r="H297" s="1"/>
      <c r="I297" s="1"/>
      <c r="J297" s="1"/>
      <c r="K297" s="1"/>
      <c r="L297" s="1"/>
      <c r="M297" s="1"/>
      <c r="N297" s="1"/>
      <c r="O297" s="5"/>
      <c r="P297" s="5"/>
      <c r="Q297" s="5"/>
      <c r="R297" s="5"/>
      <c r="S297" s="5"/>
      <c r="T297" s="5"/>
      <c r="U297" s="141"/>
      <c r="V297" s="142"/>
      <c r="W297" s="142"/>
      <c r="X297" s="142"/>
      <c r="Y297" s="142"/>
      <c r="Z297" s="142"/>
      <c r="AA297" s="142"/>
      <c r="AB297" s="142"/>
      <c r="AC297" s="142"/>
      <c r="AD297" s="142"/>
      <c r="AE297" s="142"/>
      <c r="AF297" s="142"/>
      <c r="AG297" s="142"/>
      <c r="AH297" s="142"/>
      <c r="AI297" s="142"/>
      <c r="AJ297" s="142"/>
      <c r="AK297" s="142"/>
      <c r="AL297" s="7"/>
      <c r="AM297" s="7"/>
      <c r="AN297" s="7"/>
      <c r="AO297" s="7"/>
      <c r="AP297" s="7"/>
      <c r="AQ297" s="7"/>
      <c r="AR297" s="7"/>
      <c r="AS297" s="7"/>
      <c r="AT297" s="7"/>
      <c r="AU297" s="7"/>
      <c r="AV297" s="7"/>
      <c r="AW297" s="7"/>
      <c r="AX297" s="7"/>
      <c r="AY297" s="7"/>
      <c r="AZ297" s="143"/>
      <c r="BA297" s="11"/>
      <c r="BB297" s="11"/>
      <c r="BC297" s="11"/>
      <c r="BD297" s="11"/>
      <c r="BE297" s="11"/>
      <c r="BF297" s="11"/>
      <c r="BG297" s="11"/>
      <c r="BH297" s="11"/>
      <c r="BI297" s="11"/>
      <c r="BJ297" s="11"/>
    </row>
    <row r="298" spans="1:62" ht="93" customHeight="1" x14ac:dyDescent="0.3">
      <c r="A298" s="1"/>
      <c r="B298" s="1"/>
      <c r="C298" s="1"/>
      <c r="D298" s="1"/>
      <c r="E298" s="1"/>
      <c r="F298" s="153"/>
      <c r="G298" s="1"/>
      <c r="H298" s="1"/>
      <c r="I298" s="1"/>
      <c r="J298" s="1"/>
      <c r="K298" s="1"/>
      <c r="L298" s="1"/>
      <c r="M298" s="1"/>
      <c r="N298" s="1"/>
      <c r="O298" s="5"/>
      <c r="P298" s="5"/>
      <c r="Q298" s="5"/>
      <c r="R298" s="5"/>
      <c r="S298" s="5"/>
      <c r="T298" s="5"/>
      <c r="U298" s="141"/>
      <c r="V298" s="142"/>
      <c r="W298" s="142"/>
      <c r="X298" s="142"/>
      <c r="Y298" s="142"/>
      <c r="Z298" s="142"/>
      <c r="AA298" s="142"/>
      <c r="AB298" s="142"/>
      <c r="AC298" s="142"/>
      <c r="AD298" s="142"/>
      <c r="AE298" s="142"/>
      <c r="AF298" s="142"/>
      <c r="AG298" s="142"/>
      <c r="AH298" s="142"/>
      <c r="AI298" s="142"/>
      <c r="AJ298" s="142"/>
      <c r="AK298" s="142"/>
      <c r="AL298" s="7"/>
      <c r="AM298" s="7"/>
      <c r="AN298" s="7"/>
      <c r="AO298" s="7"/>
      <c r="AP298" s="7"/>
      <c r="AQ298" s="7"/>
      <c r="AR298" s="7"/>
      <c r="AS298" s="7"/>
      <c r="AT298" s="7"/>
      <c r="AU298" s="7"/>
      <c r="AV298" s="7"/>
      <c r="AW298" s="7"/>
      <c r="AX298" s="7"/>
      <c r="AY298" s="7"/>
      <c r="AZ298" s="143"/>
      <c r="BA298" s="11"/>
      <c r="BB298" s="11"/>
      <c r="BC298" s="11"/>
      <c r="BD298" s="11"/>
      <c r="BE298" s="11"/>
      <c r="BF298" s="11"/>
      <c r="BG298" s="11"/>
      <c r="BH298" s="11"/>
      <c r="BI298" s="11"/>
      <c r="BJ298" s="11"/>
    </row>
    <row r="299" spans="1:62" ht="93" customHeight="1" x14ac:dyDescent="0.3">
      <c r="A299" s="1"/>
      <c r="B299" s="1"/>
      <c r="C299" s="1"/>
      <c r="D299" s="1"/>
      <c r="E299" s="1"/>
      <c r="F299" s="153"/>
      <c r="G299" s="1"/>
      <c r="H299" s="1"/>
      <c r="I299" s="1"/>
      <c r="J299" s="1"/>
      <c r="K299" s="1"/>
      <c r="L299" s="1"/>
      <c r="M299" s="1"/>
      <c r="N299" s="1"/>
      <c r="O299" s="5"/>
      <c r="P299" s="5"/>
      <c r="Q299" s="5"/>
      <c r="R299" s="5"/>
      <c r="S299" s="5"/>
      <c r="T299" s="5"/>
      <c r="U299" s="141"/>
      <c r="V299" s="142"/>
      <c r="W299" s="142"/>
      <c r="X299" s="142"/>
      <c r="Y299" s="142"/>
      <c r="Z299" s="142"/>
      <c r="AA299" s="142"/>
      <c r="AB299" s="142"/>
      <c r="AC299" s="142"/>
      <c r="AD299" s="142"/>
      <c r="AE299" s="142"/>
      <c r="AF299" s="142"/>
      <c r="AG299" s="142"/>
      <c r="AH299" s="142"/>
      <c r="AI299" s="142"/>
      <c r="AJ299" s="142"/>
      <c r="AK299" s="142"/>
      <c r="AL299" s="7"/>
      <c r="AM299" s="7"/>
      <c r="AN299" s="7"/>
      <c r="AO299" s="7"/>
      <c r="AP299" s="7"/>
      <c r="AQ299" s="7"/>
      <c r="AR299" s="7"/>
      <c r="AS299" s="7"/>
      <c r="AT299" s="7"/>
      <c r="AU299" s="7"/>
      <c r="AV299" s="7"/>
      <c r="AW299" s="7"/>
      <c r="AX299" s="7"/>
      <c r="AY299" s="7"/>
      <c r="AZ299" s="143"/>
      <c r="BA299" s="11"/>
      <c r="BB299" s="11"/>
      <c r="BC299" s="11"/>
      <c r="BD299" s="11"/>
      <c r="BE299" s="11"/>
      <c r="BF299" s="11"/>
      <c r="BG299" s="11"/>
      <c r="BH299" s="11"/>
      <c r="BI299" s="11"/>
      <c r="BJ299" s="11"/>
    </row>
    <row r="300" spans="1:62" ht="93" customHeight="1" x14ac:dyDescent="0.3">
      <c r="A300" s="1"/>
      <c r="B300" s="1"/>
      <c r="C300" s="1"/>
      <c r="D300" s="1"/>
      <c r="E300" s="1"/>
      <c r="F300" s="153"/>
      <c r="G300" s="1"/>
      <c r="H300" s="1"/>
      <c r="I300" s="1"/>
      <c r="J300" s="1"/>
      <c r="K300" s="1"/>
      <c r="L300" s="1"/>
      <c r="M300" s="1"/>
      <c r="N300" s="1"/>
      <c r="O300" s="5"/>
      <c r="P300" s="5"/>
      <c r="Q300" s="5"/>
      <c r="R300" s="5"/>
      <c r="S300" s="5"/>
      <c r="T300" s="5"/>
      <c r="U300" s="141"/>
      <c r="V300" s="142"/>
      <c r="W300" s="142"/>
      <c r="X300" s="142"/>
      <c r="Y300" s="142"/>
      <c r="Z300" s="142"/>
      <c r="AA300" s="142"/>
      <c r="AB300" s="142"/>
      <c r="AC300" s="142"/>
      <c r="AD300" s="142"/>
      <c r="AE300" s="142"/>
      <c r="AF300" s="142"/>
      <c r="AG300" s="142"/>
      <c r="AH300" s="142"/>
      <c r="AI300" s="142"/>
      <c r="AJ300" s="142"/>
      <c r="AK300" s="142"/>
      <c r="AL300" s="7"/>
      <c r="AM300" s="7"/>
      <c r="AN300" s="7"/>
      <c r="AO300" s="7"/>
      <c r="AP300" s="7"/>
      <c r="AQ300" s="7"/>
      <c r="AR300" s="7"/>
      <c r="AS300" s="7"/>
      <c r="AT300" s="7"/>
      <c r="AU300" s="7"/>
      <c r="AV300" s="7"/>
      <c r="AW300" s="7"/>
      <c r="AX300" s="7"/>
      <c r="AY300" s="7"/>
      <c r="AZ300" s="143"/>
      <c r="BA300" s="11"/>
      <c r="BB300" s="11"/>
      <c r="BC300" s="11"/>
      <c r="BD300" s="11"/>
      <c r="BE300" s="11"/>
      <c r="BF300" s="11"/>
      <c r="BG300" s="11"/>
      <c r="BH300" s="11"/>
      <c r="BI300" s="11"/>
      <c r="BJ300" s="11"/>
    </row>
    <row r="301" spans="1:62" ht="93" customHeight="1" x14ac:dyDescent="0.3">
      <c r="A301" s="1"/>
      <c r="B301" s="1"/>
      <c r="C301" s="1"/>
      <c r="D301" s="1"/>
      <c r="E301" s="1"/>
      <c r="F301" s="153"/>
      <c r="G301" s="1"/>
      <c r="H301" s="1"/>
      <c r="I301" s="1"/>
      <c r="J301" s="1"/>
      <c r="K301" s="1"/>
      <c r="L301" s="1"/>
      <c r="M301" s="1"/>
      <c r="N301" s="1"/>
      <c r="O301" s="5"/>
      <c r="P301" s="5"/>
      <c r="Q301" s="5"/>
      <c r="R301" s="5"/>
      <c r="S301" s="5"/>
      <c r="T301" s="5"/>
      <c r="U301" s="141"/>
      <c r="V301" s="142"/>
      <c r="W301" s="142"/>
      <c r="X301" s="142"/>
      <c r="Y301" s="142"/>
      <c r="Z301" s="142"/>
      <c r="AA301" s="142"/>
      <c r="AB301" s="142"/>
      <c r="AC301" s="142"/>
      <c r="AD301" s="142"/>
      <c r="AE301" s="142"/>
      <c r="AF301" s="142"/>
      <c r="AG301" s="142"/>
      <c r="AH301" s="142"/>
      <c r="AI301" s="142"/>
      <c r="AJ301" s="142"/>
      <c r="AK301" s="142"/>
      <c r="AL301" s="7"/>
      <c r="AM301" s="7"/>
      <c r="AN301" s="7"/>
      <c r="AO301" s="7"/>
      <c r="AP301" s="7"/>
      <c r="AQ301" s="7"/>
      <c r="AR301" s="7"/>
      <c r="AS301" s="7"/>
      <c r="AT301" s="7"/>
      <c r="AU301" s="7"/>
      <c r="AV301" s="7"/>
      <c r="AW301" s="7"/>
      <c r="AX301" s="7"/>
      <c r="AY301" s="7"/>
      <c r="AZ301" s="143"/>
      <c r="BA301" s="11"/>
      <c r="BB301" s="11"/>
      <c r="BC301" s="11"/>
      <c r="BD301" s="11"/>
      <c r="BE301" s="11"/>
      <c r="BF301" s="11"/>
      <c r="BG301" s="11"/>
      <c r="BH301" s="11"/>
      <c r="BI301" s="11"/>
      <c r="BJ301" s="11"/>
    </row>
    <row r="302" spans="1:62" ht="93" customHeight="1" x14ac:dyDescent="0.3">
      <c r="A302" s="1"/>
      <c r="B302" s="1"/>
      <c r="C302" s="1"/>
      <c r="D302" s="1"/>
      <c r="E302" s="1"/>
      <c r="F302" s="153"/>
      <c r="G302" s="1"/>
      <c r="H302" s="1"/>
      <c r="I302" s="1"/>
      <c r="J302" s="1"/>
      <c r="K302" s="1"/>
      <c r="L302" s="1"/>
      <c r="M302" s="1"/>
      <c r="N302" s="1"/>
      <c r="O302" s="5"/>
      <c r="P302" s="5"/>
      <c r="Q302" s="5"/>
      <c r="R302" s="5"/>
      <c r="S302" s="5"/>
      <c r="T302" s="5"/>
      <c r="U302" s="141"/>
      <c r="V302" s="142"/>
      <c r="W302" s="142"/>
      <c r="X302" s="142"/>
      <c r="Y302" s="142"/>
      <c r="Z302" s="142"/>
      <c r="AA302" s="142"/>
      <c r="AB302" s="142"/>
      <c r="AC302" s="142"/>
      <c r="AD302" s="142"/>
      <c r="AE302" s="142"/>
      <c r="AF302" s="142"/>
      <c r="AG302" s="142"/>
      <c r="AH302" s="142"/>
      <c r="AI302" s="142"/>
      <c r="AJ302" s="142"/>
      <c r="AK302" s="142"/>
      <c r="AL302" s="7"/>
      <c r="AM302" s="7"/>
      <c r="AN302" s="7"/>
      <c r="AO302" s="7"/>
      <c r="AP302" s="7"/>
      <c r="AQ302" s="7"/>
      <c r="AR302" s="7"/>
      <c r="AS302" s="7"/>
      <c r="AT302" s="7"/>
      <c r="AU302" s="7"/>
      <c r="AV302" s="7"/>
      <c r="AW302" s="7"/>
      <c r="AX302" s="7"/>
      <c r="AY302" s="7"/>
      <c r="AZ302" s="143"/>
      <c r="BA302" s="11"/>
      <c r="BB302" s="11"/>
      <c r="BC302" s="11"/>
      <c r="BD302" s="11"/>
      <c r="BE302" s="11"/>
      <c r="BF302" s="11"/>
      <c r="BG302" s="11"/>
      <c r="BH302" s="11"/>
      <c r="BI302" s="11"/>
      <c r="BJ302" s="11"/>
    </row>
    <row r="303" spans="1:62" ht="93" customHeight="1" x14ac:dyDescent="0.3">
      <c r="A303" s="1"/>
      <c r="B303" s="1"/>
      <c r="C303" s="1"/>
      <c r="D303" s="1"/>
      <c r="E303" s="1"/>
      <c r="F303" s="153"/>
      <c r="G303" s="1"/>
      <c r="H303" s="1"/>
      <c r="I303" s="1"/>
      <c r="J303" s="1"/>
      <c r="K303" s="1"/>
      <c r="L303" s="1"/>
      <c r="M303" s="1"/>
      <c r="N303" s="1"/>
      <c r="O303" s="5"/>
      <c r="P303" s="5"/>
      <c r="Q303" s="5"/>
      <c r="R303" s="5"/>
      <c r="S303" s="5"/>
      <c r="T303" s="5"/>
      <c r="U303" s="141"/>
      <c r="V303" s="142"/>
      <c r="W303" s="142"/>
      <c r="X303" s="142"/>
      <c r="Y303" s="142"/>
      <c r="Z303" s="142"/>
      <c r="AA303" s="142"/>
      <c r="AB303" s="142"/>
      <c r="AC303" s="142"/>
      <c r="AD303" s="142"/>
      <c r="AE303" s="142"/>
      <c r="AF303" s="142"/>
      <c r="AG303" s="142"/>
      <c r="AH303" s="142"/>
      <c r="AI303" s="142"/>
      <c r="AJ303" s="142"/>
      <c r="AK303" s="142"/>
      <c r="AL303" s="7"/>
      <c r="AM303" s="7"/>
      <c r="AN303" s="7"/>
      <c r="AO303" s="7"/>
      <c r="AP303" s="7"/>
      <c r="AQ303" s="7"/>
      <c r="AR303" s="7"/>
      <c r="AS303" s="7"/>
      <c r="AT303" s="7"/>
      <c r="AU303" s="7"/>
      <c r="AV303" s="7"/>
      <c r="AW303" s="7"/>
      <c r="AX303" s="7"/>
      <c r="AY303" s="7"/>
      <c r="AZ303" s="143"/>
      <c r="BA303" s="11"/>
      <c r="BB303" s="11"/>
      <c r="BC303" s="11"/>
      <c r="BD303" s="11"/>
      <c r="BE303" s="11"/>
      <c r="BF303" s="11"/>
      <c r="BG303" s="11"/>
      <c r="BH303" s="11"/>
      <c r="BI303" s="11"/>
      <c r="BJ303" s="11"/>
    </row>
    <row r="304" spans="1:62" ht="93" customHeight="1" x14ac:dyDescent="0.3">
      <c r="A304" s="1"/>
      <c r="B304" s="1"/>
      <c r="C304" s="1"/>
      <c r="D304" s="1"/>
      <c r="E304" s="1"/>
      <c r="F304" s="153"/>
      <c r="G304" s="1"/>
      <c r="H304" s="1"/>
      <c r="I304" s="1"/>
      <c r="J304" s="1"/>
      <c r="K304" s="1"/>
      <c r="L304" s="1"/>
      <c r="M304" s="1"/>
      <c r="N304" s="1"/>
      <c r="O304" s="5"/>
      <c r="P304" s="5"/>
      <c r="Q304" s="5"/>
      <c r="R304" s="5"/>
      <c r="S304" s="5"/>
      <c r="T304" s="5"/>
      <c r="U304" s="141"/>
      <c r="V304" s="142"/>
      <c r="W304" s="142"/>
      <c r="X304" s="142"/>
      <c r="Y304" s="142"/>
      <c r="Z304" s="142"/>
      <c r="AA304" s="142"/>
      <c r="AB304" s="142"/>
      <c r="AC304" s="142"/>
      <c r="AD304" s="142"/>
      <c r="AE304" s="142"/>
      <c r="AF304" s="142"/>
      <c r="AG304" s="142"/>
      <c r="AH304" s="142"/>
      <c r="AI304" s="142"/>
      <c r="AJ304" s="142"/>
      <c r="AK304" s="142"/>
      <c r="AL304" s="7"/>
      <c r="AM304" s="7"/>
      <c r="AN304" s="7"/>
      <c r="AO304" s="7"/>
      <c r="AP304" s="7"/>
      <c r="AQ304" s="7"/>
      <c r="AR304" s="7"/>
      <c r="AS304" s="7"/>
      <c r="AT304" s="7"/>
      <c r="AU304" s="7"/>
      <c r="AV304" s="7"/>
      <c r="AW304" s="7"/>
      <c r="AX304" s="7"/>
      <c r="AY304" s="7"/>
      <c r="AZ304" s="143"/>
      <c r="BA304" s="11"/>
      <c r="BB304" s="11"/>
      <c r="BC304" s="11"/>
      <c r="BD304" s="11"/>
      <c r="BE304" s="11"/>
      <c r="BF304" s="11"/>
      <c r="BG304" s="11"/>
      <c r="BH304" s="11"/>
      <c r="BI304" s="11"/>
      <c r="BJ304" s="11"/>
    </row>
    <row r="305" spans="1:62" ht="93" customHeight="1" x14ac:dyDescent="0.3">
      <c r="A305" s="1"/>
      <c r="B305" s="1"/>
      <c r="C305" s="1"/>
      <c r="D305" s="1"/>
      <c r="E305" s="1"/>
      <c r="F305" s="153"/>
      <c r="G305" s="1"/>
      <c r="H305" s="1"/>
      <c r="I305" s="1"/>
      <c r="J305" s="1"/>
      <c r="K305" s="1"/>
      <c r="L305" s="1"/>
      <c r="M305" s="1"/>
      <c r="N305" s="1"/>
      <c r="O305" s="5"/>
      <c r="P305" s="5"/>
      <c r="Q305" s="5"/>
      <c r="R305" s="5"/>
      <c r="S305" s="5"/>
      <c r="T305" s="5"/>
      <c r="U305" s="141"/>
      <c r="V305" s="142"/>
      <c r="W305" s="142"/>
      <c r="X305" s="142"/>
      <c r="Y305" s="142"/>
      <c r="Z305" s="142"/>
      <c r="AA305" s="142"/>
      <c r="AB305" s="142"/>
      <c r="AC305" s="142"/>
      <c r="AD305" s="142"/>
      <c r="AE305" s="142"/>
      <c r="AF305" s="142"/>
      <c r="AG305" s="142"/>
      <c r="AH305" s="142"/>
      <c r="AI305" s="142"/>
      <c r="AJ305" s="142"/>
      <c r="AK305" s="142"/>
      <c r="AL305" s="7"/>
      <c r="AM305" s="7"/>
      <c r="AN305" s="7"/>
      <c r="AO305" s="7"/>
      <c r="AP305" s="7"/>
      <c r="AQ305" s="7"/>
      <c r="AR305" s="7"/>
      <c r="AS305" s="7"/>
      <c r="AT305" s="7"/>
      <c r="AU305" s="7"/>
      <c r="AV305" s="7"/>
      <c r="AW305" s="7"/>
      <c r="AX305" s="7"/>
      <c r="AY305" s="7"/>
      <c r="AZ305" s="143"/>
      <c r="BA305" s="11"/>
      <c r="BB305" s="11"/>
      <c r="BC305" s="11"/>
      <c r="BD305" s="11"/>
      <c r="BE305" s="11"/>
      <c r="BF305" s="11"/>
      <c r="BG305" s="11"/>
      <c r="BH305" s="11"/>
      <c r="BI305" s="11"/>
      <c r="BJ305" s="11"/>
    </row>
    <row r="306" spans="1:62" ht="93" customHeight="1" x14ac:dyDescent="0.3">
      <c r="A306" s="1"/>
      <c r="B306" s="1"/>
      <c r="C306" s="1"/>
      <c r="D306" s="1"/>
      <c r="E306" s="1"/>
      <c r="F306" s="153"/>
      <c r="G306" s="1"/>
      <c r="H306" s="1"/>
      <c r="I306" s="1"/>
      <c r="J306" s="1"/>
      <c r="K306" s="1"/>
      <c r="L306" s="1"/>
      <c r="M306" s="1"/>
      <c r="N306" s="1"/>
      <c r="O306" s="5"/>
      <c r="P306" s="5"/>
      <c r="Q306" s="5"/>
      <c r="R306" s="5"/>
      <c r="S306" s="5"/>
      <c r="T306" s="5"/>
      <c r="U306" s="141"/>
      <c r="V306" s="142"/>
      <c r="W306" s="142"/>
      <c r="X306" s="142"/>
      <c r="Y306" s="142"/>
      <c r="Z306" s="142"/>
      <c r="AA306" s="142"/>
      <c r="AB306" s="142"/>
      <c r="AC306" s="142"/>
      <c r="AD306" s="142"/>
      <c r="AE306" s="142"/>
      <c r="AF306" s="142"/>
      <c r="AG306" s="142"/>
      <c r="AH306" s="142"/>
      <c r="AI306" s="142"/>
      <c r="AJ306" s="142"/>
      <c r="AK306" s="142"/>
      <c r="AL306" s="7"/>
      <c r="AM306" s="7"/>
      <c r="AN306" s="7"/>
      <c r="AO306" s="7"/>
      <c r="AP306" s="7"/>
      <c r="AQ306" s="7"/>
      <c r="AR306" s="7"/>
      <c r="AS306" s="7"/>
      <c r="AT306" s="7"/>
      <c r="AU306" s="7"/>
      <c r="AV306" s="7"/>
      <c r="AW306" s="7"/>
      <c r="AX306" s="7"/>
      <c r="AY306" s="7"/>
      <c r="AZ306" s="143"/>
      <c r="BA306" s="11"/>
      <c r="BB306" s="11"/>
      <c r="BC306" s="11"/>
      <c r="BD306" s="11"/>
      <c r="BE306" s="11"/>
      <c r="BF306" s="11"/>
      <c r="BG306" s="11"/>
      <c r="BH306" s="11"/>
      <c r="BI306" s="11"/>
      <c r="BJ306" s="11"/>
    </row>
    <row r="307" spans="1:62" ht="93" customHeight="1" x14ac:dyDescent="0.3">
      <c r="A307" s="1"/>
      <c r="B307" s="1"/>
      <c r="C307" s="1"/>
      <c r="D307" s="1"/>
      <c r="E307" s="1"/>
      <c r="F307" s="153"/>
      <c r="G307" s="1"/>
      <c r="H307" s="1"/>
      <c r="I307" s="1"/>
      <c r="J307" s="1"/>
      <c r="K307" s="1"/>
      <c r="L307" s="1"/>
      <c r="M307" s="1"/>
      <c r="N307" s="1"/>
      <c r="O307" s="5"/>
      <c r="P307" s="5"/>
      <c r="Q307" s="5"/>
      <c r="R307" s="5"/>
      <c r="S307" s="5"/>
      <c r="T307" s="5"/>
      <c r="U307" s="141"/>
      <c r="V307" s="142"/>
      <c r="W307" s="142"/>
      <c r="X307" s="142"/>
      <c r="Y307" s="142"/>
      <c r="Z307" s="142"/>
      <c r="AA307" s="142"/>
      <c r="AB307" s="142"/>
      <c r="AC307" s="142"/>
      <c r="AD307" s="142"/>
      <c r="AE307" s="142"/>
      <c r="AF307" s="142"/>
      <c r="AG307" s="142"/>
      <c r="AH307" s="142"/>
      <c r="AI307" s="142"/>
      <c r="AJ307" s="142"/>
      <c r="AK307" s="142"/>
      <c r="AL307" s="7"/>
      <c r="AM307" s="7"/>
      <c r="AN307" s="7"/>
      <c r="AO307" s="7"/>
      <c r="AP307" s="7"/>
      <c r="AQ307" s="7"/>
      <c r="AR307" s="7"/>
      <c r="AS307" s="7"/>
      <c r="AT307" s="7"/>
      <c r="AU307" s="7"/>
      <c r="AV307" s="7"/>
      <c r="AW307" s="7"/>
      <c r="AX307" s="7"/>
      <c r="AY307" s="7"/>
      <c r="AZ307" s="143"/>
      <c r="BA307" s="11"/>
      <c r="BB307" s="11"/>
      <c r="BC307" s="11"/>
      <c r="BD307" s="11"/>
      <c r="BE307" s="11"/>
      <c r="BF307" s="11"/>
      <c r="BG307" s="11"/>
      <c r="BH307" s="11"/>
      <c r="BI307" s="11"/>
      <c r="BJ307" s="11"/>
    </row>
    <row r="308" spans="1:62" ht="93" customHeight="1" x14ac:dyDescent="0.3">
      <c r="A308" s="1"/>
      <c r="B308" s="1"/>
      <c r="C308" s="1"/>
      <c r="D308" s="1"/>
      <c r="E308" s="1"/>
      <c r="F308" s="153"/>
      <c r="G308" s="1"/>
      <c r="H308" s="1"/>
      <c r="I308" s="1"/>
      <c r="J308" s="1"/>
      <c r="K308" s="1"/>
      <c r="L308" s="1"/>
      <c r="M308" s="1"/>
      <c r="N308" s="1"/>
      <c r="O308" s="5"/>
      <c r="P308" s="5"/>
      <c r="Q308" s="5"/>
      <c r="R308" s="5"/>
      <c r="S308" s="5"/>
      <c r="T308" s="5"/>
      <c r="U308" s="141"/>
      <c r="V308" s="142"/>
      <c r="W308" s="142"/>
      <c r="X308" s="142"/>
      <c r="Y308" s="142"/>
      <c r="Z308" s="142"/>
      <c r="AA308" s="142"/>
      <c r="AB308" s="142"/>
      <c r="AC308" s="142"/>
      <c r="AD308" s="142"/>
      <c r="AE308" s="142"/>
      <c r="AF308" s="142"/>
      <c r="AG308" s="142"/>
      <c r="AH308" s="142"/>
      <c r="AI308" s="142"/>
      <c r="AJ308" s="142"/>
      <c r="AK308" s="142"/>
      <c r="AL308" s="7"/>
      <c r="AM308" s="7"/>
      <c r="AN308" s="7"/>
      <c r="AO308" s="7"/>
      <c r="AP308" s="7"/>
      <c r="AQ308" s="7"/>
      <c r="AR308" s="7"/>
      <c r="AS308" s="7"/>
      <c r="AT308" s="7"/>
      <c r="AU308" s="7"/>
      <c r="AV308" s="7"/>
      <c r="AW308" s="7"/>
      <c r="AX308" s="7"/>
      <c r="AY308" s="7"/>
      <c r="AZ308" s="143"/>
      <c r="BA308" s="11"/>
      <c r="BB308" s="11"/>
      <c r="BC308" s="11"/>
      <c r="BD308" s="11"/>
      <c r="BE308" s="11"/>
      <c r="BF308" s="11"/>
      <c r="BG308" s="11"/>
      <c r="BH308" s="11"/>
      <c r="BI308" s="11"/>
      <c r="BJ308" s="11"/>
    </row>
    <row r="309" spans="1:62" ht="93" customHeight="1" x14ac:dyDescent="0.3">
      <c r="A309" s="1"/>
      <c r="B309" s="1"/>
      <c r="C309" s="1"/>
      <c r="D309" s="1"/>
      <c r="E309" s="1"/>
      <c r="F309" s="153"/>
      <c r="G309" s="1"/>
      <c r="H309" s="1"/>
      <c r="I309" s="1"/>
      <c r="J309" s="1"/>
      <c r="K309" s="1"/>
      <c r="L309" s="1"/>
      <c r="M309" s="1"/>
      <c r="N309" s="1"/>
      <c r="O309" s="5"/>
      <c r="P309" s="5"/>
      <c r="Q309" s="5"/>
      <c r="R309" s="5"/>
      <c r="S309" s="5"/>
      <c r="T309" s="5"/>
      <c r="U309" s="141"/>
      <c r="V309" s="142"/>
      <c r="W309" s="142"/>
      <c r="X309" s="142"/>
      <c r="Y309" s="142"/>
      <c r="Z309" s="142"/>
      <c r="AA309" s="142"/>
      <c r="AB309" s="142"/>
      <c r="AC309" s="142"/>
      <c r="AD309" s="142"/>
      <c r="AE309" s="142"/>
      <c r="AF309" s="142"/>
      <c r="AG309" s="142"/>
      <c r="AH309" s="142"/>
      <c r="AI309" s="142"/>
      <c r="AJ309" s="142"/>
      <c r="AK309" s="142"/>
      <c r="AL309" s="7"/>
      <c r="AM309" s="7"/>
      <c r="AN309" s="7"/>
      <c r="AO309" s="7"/>
      <c r="AP309" s="7"/>
      <c r="AQ309" s="7"/>
      <c r="AR309" s="7"/>
      <c r="AS309" s="7"/>
      <c r="AT309" s="7"/>
      <c r="AU309" s="7"/>
      <c r="AV309" s="7"/>
      <c r="AW309" s="7"/>
      <c r="AX309" s="7"/>
      <c r="AY309" s="7"/>
      <c r="AZ309" s="143"/>
      <c r="BA309" s="11"/>
      <c r="BB309" s="11"/>
      <c r="BC309" s="11"/>
      <c r="BD309" s="11"/>
      <c r="BE309" s="11"/>
      <c r="BF309" s="11"/>
      <c r="BG309" s="11"/>
      <c r="BH309" s="11"/>
      <c r="BI309" s="11"/>
      <c r="BJ309" s="11"/>
    </row>
    <row r="310" spans="1:62" ht="93" customHeight="1" x14ac:dyDescent="0.3">
      <c r="A310" s="1"/>
      <c r="B310" s="1"/>
      <c r="C310" s="1"/>
      <c r="D310" s="1"/>
      <c r="E310" s="1"/>
      <c r="F310" s="153"/>
      <c r="G310" s="1"/>
      <c r="H310" s="1"/>
      <c r="I310" s="1"/>
      <c r="J310" s="1"/>
      <c r="K310" s="1"/>
      <c r="L310" s="1"/>
      <c r="M310" s="1"/>
      <c r="N310" s="1"/>
      <c r="O310" s="5"/>
      <c r="P310" s="5"/>
      <c r="Q310" s="5"/>
      <c r="R310" s="5"/>
      <c r="S310" s="5"/>
      <c r="T310" s="5"/>
      <c r="U310" s="141"/>
      <c r="V310" s="142"/>
      <c r="W310" s="142"/>
      <c r="X310" s="142"/>
      <c r="Y310" s="142"/>
      <c r="Z310" s="142"/>
      <c r="AA310" s="142"/>
      <c r="AB310" s="142"/>
      <c r="AC310" s="142"/>
      <c r="AD310" s="142"/>
      <c r="AE310" s="142"/>
      <c r="AF310" s="142"/>
      <c r="AG310" s="142"/>
      <c r="AH310" s="142"/>
      <c r="AI310" s="142"/>
      <c r="AJ310" s="142"/>
      <c r="AK310" s="142"/>
      <c r="AL310" s="7"/>
      <c r="AM310" s="7"/>
      <c r="AN310" s="7"/>
      <c r="AO310" s="7"/>
      <c r="AP310" s="7"/>
      <c r="AQ310" s="7"/>
      <c r="AR310" s="7"/>
      <c r="AS310" s="7"/>
      <c r="AT310" s="7"/>
      <c r="AU310" s="7"/>
      <c r="AV310" s="7"/>
      <c r="AW310" s="7"/>
      <c r="AX310" s="7"/>
      <c r="AY310" s="7"/>
      <c r="AZ310" s="143"/>
      <c r="BA310" s="11"/>
      <c r="BB310" s="11"/>
      <c r="BC310" s="11"/>
      <c r="BD310" s="11"/>
      <c r="BE310" s="11"/>
      <c r="BF310" s="11"/>
      <c r="BG310" s="11"/>
      <c r="BH310" s="11"/>
      <c r="BI310" s="11"/>
      <c r="BJ310" s="11"/>
    </row>
    <row r="311" spans="1:62" ht="93" customHeight="1" x14ac:dyDescent="0.3">
      <c r="A311" s="1"/>
      <c r="B311" s="1"/>
      <c r="C311" s="1"/>
      <c r="D311" s="1"/>
      <c r="E311" s="1"/>
      <c r="F311" s="153"/>
      <c r="G311" s="1"/>
      <c r="H311" s="1"/>
      <c r="I311" s="1"/>
      <c r="J311" s="1"/>
      <c r="K311" s="1"/>
      <c r="L311" s="1"/>
      <c r="M311" s="1"/>
      <c r="N311" s="1"/>
      <c r="O311" s="5"/>
      <c r="P311" s="5"/>
      <c r="Q311" s="5"/>
      <c r="R311" s="5"/>
      <c r="S311" s="5"/>
      <c r="T311" s="5"/>
      <c r="U311" s="141"/>
      <c r="V311" s="142"/>
      <c r="W311" s="142"/>
      <c r="X311" s="142"/>
      <c r="Y311" s="142"/>
      <c r="Z311" s="142"/>
      <c r="AA311" s="142"/>
      <c r="AB311" s="142"/>
      <c r="AC311" s="142"/>
      <c r="AD311" s="142"/>
      <c r="AE311" s="142"/>
      <c r="AF311" s="142"/>
      <c r="AG311" s="142"/>
      <c r="AH311" s="142"/>
      <c r="AI311" s="142"/>
      <c r="AJ311" s="142"/>
      <c r="AK311" s="142"/>
      <c r="AL311" s="7"/>
      <c r="AM311" s="7"/>
      <c r="AN311" s="7"/>
      <c r="AO311" s="7"/>
      <c r="AP311" s="7"/>
      <c r="AQ311" s="7"/>
      <c r="AR311" s="7"/>
      <c r="AS311" s="7"/>
      <c r="AT311" s="7"/>
      <c r="AU311" s="7"/>
      <c r="AV311" s="7"/>
      <c r="AW311" s="7"/>
      <c r="AX311" s="7"/>
      <c r="AY311" s="7"/>
      <c r="AZ311" s="143"/>
      <c r="BA311" s="11"/>
      <c r="BB311" s="11"/>
      <c r="BC311" s="11"/>
      <c r="BD311" s="11"/>
      <c r="BE311" s="11"/>
      <c r="BF311" s="11"/>
      <c r="BG311" s="11"/>
      <c r="BH311" s="11"/>
      <c r="BI311" s="11"/>
      <c r="BJ311" s="11"/>
    </row>
    <row r="312" spans="1:62" ht="93" customHeight="1" x14ac:dyDescent="0.3">
      <c r="A312" s="1"/>
      <c r="B312" s="1"/>
      <c r="C312" s="1"/>
      <c r="D312" s="1"/>
      <c r="E312" s="1"/>
      <c r="F312" s="153"/>
      <c r="G312" s="1"/>
      <c r="H312" s="1"/>
      <c r="I312" s="1"/>
      <c r="J312" s="1"/>
      <c r="K312" s="1"/>
      <c r="L312" s="1"/>
      <c r="M312" s="1"/>
      <c r="N312" s="1"/>
      <c r="O312" s="5"/>
      <c r="P312" s="5"/>
      <c r="Q312" s="5"/>
      <c r="R312" s="5"/>
      <c r="S312" s="5"/>
      <c r="T312" s="5"/>
      <c r="U312" s="141"/>
      <c r="V312" s="142"/>
      <c r="W312" s="142"/>
      <c r="X312" s="142"/>
      <c r="Y312" s="142"/>
      <c r="Z312" s="142"/>
      <c r="AA312" s="142"/>
      <c r="AB312" s="142"/>
      <c r="AC312" s="142"/>
      <c r="AD312" s="142"/>
      <c r="AE312" s="142"/>
      <c r="AF312" s="142"/>
      <c r="AG312" s="142"/>
      <c r="AH312" s="142"/>
      <c r="AI312" s="142"/>
      <c r="AJ312" s="142"/>
      <c r="AK312" s="142"/>
      <c r="AL312" s="7"/>
      <c r="AM312" s="7"/>
      <c r="AN312" s="7"/>
      <c r="AO312" s="7"/>
      <c r="AP312" s="7"/>
      <c r="AQ312" s="7"/>
      <c r="AR312" s="7"/>
      <c r="AS312" s="7"/>
      <c r="AT312" s="7"/>
      <c r="AU312" s="7"/>
      <c r="AV312" s="7"/>
      <c r="AW312" s="7"/>
      <c r="AX312" s="7"/>
      <c r="AY312" s="7"/>
      <c r="AZ312" s="143"/>
      <c r="BA312" s="11"/>
      <c r="BB312" s="11"/>
      <c r="BC312" s="11"/>
      <c r="BD312" s="11"/>
      <c r="BE312" s="11"/>
      <c r="BF312" s="11"/>
      <c r="BG312" s="11"/>
      <c r="BH312" s="11"/>
      <c r="BI312" s="11"/>
      <c r="BJ312" s="11"/>
    </row>
    <row r="313" spans="1:62" ht="93" customHeight="1" x14ac:dyDescent="0.3">
      <c r="A313" s="1"/>
      <c r="B313" s="1"/>
      <c r="C313" s="1"/>
      <c r="D313" s="1"/>
      <c r="E313" s="1"/>
      <c r="F313" s="153"/>
      <c r="G313" s="1"/>
      <c r="H313" s="1"/>
      <c r="I313" s="1"/>
      <c r="J313" s="1"/>
      <c r="K313" s="1"/>
      <c r="L313" s="1"/>
      <c r="M313" s="1"/>
      <c r="N313" s="1"/>
      <c r="O313" s="5"/>
      <c r="P313" s="5"/>
      <c r="Q313" s="5"/>
      <c r="R313" s="5"/>
      <c r="S313" s="5"/>
      <c r="T313" s="5"/>
      <c r="U313" s="141"/>
      <c r="V313" s="142"/>
      <c r="W313" s="142"/>
      <c r="X313" s="142"/>
      <c r="Y313" s="142"/>
      <c r="Z313" s="142"/>
      <c r="AA313" s="142"/>
      <c r="AB313" s="142"/>
      <c r="AC313" s="142"/>
      <c r="AD313" s="142"/>
      <c r="AE313" s="142"/>
      <c r="AF313" s="142"/>
      <c r="AG313" s="142"/>
      <c r="AH313" s="142"/>
      <c r="AI313" s="142"/>
      <c r="AJ313" s="142"/>
      <c r="AK313" s="142"/>
      <c r="AL313" s="7"/>
      <c r="AM313" s="7"/>
      <c r="AN313" s="7"/>
      <c r="AO313" s="7"/>
      <c r="AP313" s="7"/>
      <c r="AQ313" s="7"/>
      <c r="AR313" s="7"/>
      <c r="AS313" s="7"/>
      <c r="AT313" s="7"/>
      <c r="AU313" s="7"/>
      <c r="AV313" s="7"/>
      <c r="AW313" s="7"/>
      <c r="AX313" s="7"/>
      <c r="AY313" s="7"/>
      <c r="AZ313" s="143"/>
      <c r="BA313" s="11"/>
      <c r="BB313" s="11"/>
      <c r="BC313" s="11"/>
      <c r="BD313" s="11"/>
      <c r="BE313" s="11"/>
      <c r="BF313" s="11"/>
      <c r="BG313" s="11"/>
      <c r="BH313" s="11"/>
      <c r="BI313" s="11"/>
      <c r="BJ313" s="11"/>
    </row>
    <row r="314" spans="1:62" ht="93" customHeight="1" x14ac:dyDescent="0.3">
      <c r="A314" s="1"/>
      <c r="B314" s="1"/>
      <c r="C314" s="1"/>
      <c r="D314" s="1"/>
      <c r="E314" s="1"/>
      <c r="F314" s="153"/>
      <c r="G314" s="1"/>
      <c r="H314" s="1"/>
      <c r="I314" s="1"/>
      <c r="J314" s="1"/>
      <c r="K314" s="1"/>
      <c r="L314" s="1"/>
      <c r="M314" s="1"/>
      <c r="N314" s="1"/>
      <c r="O314" s="5"/>
      <c r="P314" s="5"/>
      <c r="Q314" s="5"/>
      <c r="R314" s="5"/>
      <c r="S314" s="5"/>
      <c r="T314" s="5"/>
      <c r="U314" s="141"/>
      <c r="V314" s="142"/>
      <c r="W314" s="142"/>
      <c r="X314" s="142"/>
      <c r="Y314" s="142"/>
      <c r="Z314" s="142"/>
      <c r="AA314" s="142"/>
      <c r="AB314" s="142"/>
      <c r="AC314" s="142"/>
      <c r="AD314" s="142"/>
      <c r="AE314" s="142"/>
      <c r="AF314" s="142"/>
      <c r="AG314" s="142"/>
      <c r="AH314" s="142"/>
      <c r="AI314" s="142"/>
      <c r="AJ314" s="142"/>
      <c r="AK314" s="142"/>
      <c r="AL314" s="7"/>
      <c r="AM314" s="7"/>
      <c r="AN314" s="7"/>
      <c r="AO314" s="7"/>
      <c r="AP314" s="7"/>
      <c r="AQ314" s="7"/>
      <c r="AR314" s="7"/>
      <c r="AS314" s="7"/>
      <c r="AT314" s="7"/>
      <c r="AU314" s="7"/>
      <c r="AV314" s="7"/>
      <c r="AW314" s="7"/>
      <c r="AX314" s="7"/>
      <c r="AY314" s="7"/>
      <c r="AZ314" s="143"/>
      <c r="BA314" s="11"/>
      <c r="BB314" s="11"/>
      <c r="BC314" s="11"/>
      <c r="BD314" s="11"/>
      <c r="BE314" s="11"/>
      <c r="BF314" s="11"/>
      <c r="BG314" s="11"/>
      <c r="BH314" s="11"/>
      <c r="BI314" s="11"/>
      <c r="BJ314" s="11"/>
    </row>
    <row r="315" spans="1:62" ht="93" customHeight="1" x14ac:dyDescent="0.3">
      <c r="A315" s="1"/>
      <c r="B315" s="1"/>
      <c r="C315" s="1"/>
      <c r="D315" s="1"/>
      <c r="E315" s="1"/>
      <c r="F315" s="153"/>
      <c r="G315" s="1"/>
      <c r="H315" s="1"/>
      <c r="I315" s="1"/>
      <c r="J315" s="1"/>
      <c r="K315" s="1"/>
      <c r="L315" s="1"/>
      <c r="M315" s="1"/>
      <c r="N315" s="1"/>
      <c r="O315" s="5"/>
      <c r="P315" s="5"/>
      <c r="Q315" s="5"/>
      <c r="R315" s="5"/>
      <c r="S315" s="5"/>
      <c r="T315" s="5"/>
      <c r="U315" s="141"/>
      <c r="V315" s="142"/>
      <c r="W315" s="142"/>
      <c r="X315" s="142"/>
      <c r="Y315" s="142"/>
      <c r="Z315" s="142"/>
      <c r="AA315" s="142"/>
      <c r="AB315" s="142"/>
      <c r="AC315" s="142"/>
      <c r="AD315" s="142"/>
      <c r="AE315" s="142"/>
      <c r="AF315" s="142"/>
      <c r="AG315" s="142"/>
      <c r="AH315" s="142"/>
      <c r="AI315" s="142"/>
      <c r="AJ315" s="142"/>
      <c r="AK315" s="142"/>
      <c r="AL315" s="7"/>
      <c r="AM315" s="7"/>
      <c r="AN315" s="7"/>
      <c r="AO315" s="7"/>
      <c r="AP315" s="7"/>
      <c r="AQ315" s="7"/>
      <c r="AR315" s="7"/>
      <c r="AS315" s="7"/>
      <c r="AT315" s="7"/>
      <c r="AU315" s="7"/>
      <c r="AV315" s="7"/>
      <c r="AW315" s="7"/>
      <c r="AX315" s="7"/>
      <c r="AY315" s="7"/>
      <c r="AZ315" s="143"/>
      <c r="BA315" s="11"/>
      <c r="BB315" s="11"/>
      <c r="BC315" s="11"/>
      <c r="BD315" s="11"/>
      <c r="BE315" s="11"/>
      <c r="BF315" s="11"/>
      <c r="BG315" s="11"/>
      <c r="BH315" s="11"/>
      <c r="BI315" s="11"/>
      <c r="BJ315" s="11"/>
    </row>
    <row r="316" spans="1:62" ht="93" customHeight="1" x14ac:dyDescent="0.3">
      <c r="A316" s="1"/>
      <c r="B316" s="1"/>
      <c r="C316" s="1"/>
      <c r="D316" s="1"/>
      <c r="E316" s="1"/>
      <c r="F316" s="153"/>
      <c r="G316" s="1"/>
      <c r="H316" s="1"/>
      <c r="I316" s="1"/>
      <c r="J316" s="1"/>
      <c r="K316" s="1"/>
      <c r="L316" s="1"/>
      <c r="M316" s="1"/>
      <c r="N316" s="1"/>
      <c r="O316" s="5"/>
      <c r="P316" s="5"/>
      <c r="Q316" s="5"/>
      <c r="R316" s="5"/>
      <c r="S316" s="5"/>
      <c r="T316" s="5"/>
      <c r="U316" s="141"/>
      <c r="V316" s="142"/>
      <c r="W316" s="142"/>
      <c r="X316" s="142"/>
      <c r="Y316" s="142"/>
      <c r="Z316" s="142"/>
      <c r="AA316" s="142"/>
      <c r="AB316" s="142"/>
      <c r="AC316" s="142"/>
      <c r="AD316" s="142"/>
      <c r="AE316" s="142"/>
      <c r="AF316" s="142"/>
      <c r="AG316" s="142"/>
      <c r="AH316" s="142"/>
      <c r="AI316" s="142"/>
      <c r="AJ316" s="142"/>
      <c r="AK316" s="142"/>
      <c r="AL316" s="7"/>
      <c r="AM316" s="7"/>
      <c r="AN316" s="7"/>
      <c r="AO316" s="7"/>
      <c r="AP316" s="7"/>
      <c r="AQ316" s="7"/>
      <c r="AR316" s="7"/>
      <c r="AS316" s="7"/>
      <c r="AT316" s="7"/>
      <c r="AU316" s="7"/>
      <c r="AV316" s="7"/>
      <c r="AW316" s="7"/>
      <c r="AX316" s="7"/>
      <c r="AY316" s="7"/>
      <c r="AZ316" s="143"/>
      <c r="BA316" s="11"/>
      <c r="BB316" s="11"/>
      <c r="BC316" s="11"/>
      <c r="BD316" s="11"/>
      <c r="BE316" s="11"/>
      <c r="BF316" s="11"/>
      <c r="BG316" s="11"/>
      <c r="BH316" s="11"/>
      <c r="BI316" s="11"/>
      <c r="BJ316" s="11"/>
    </row>
    <row r="317" spans="1:62" ht="93" customHeight="1" x14ac:dyDescent="0.3">
      <c r="A317" s="1"/>
      <c r="B317" s="1"/>
      <c r="C317" s="1"/>
      <c r="D317" s="1"/>
      <c r="E317" s="1"/>
      <c r="F317" s="153"/>
      <c r="G317" s="1"/>
      <c r="H317" s="1"/>
      <c r="I317" s="1"/>
      <c r="J317" s="1"/>
      <c r="K317" s="1"/>
      <c r="L317" s="1"/>
      <c r="M317" s="1"/>
      <c r="N317" s="1"/>
      <c r="O317" s="5"/>
      <c r="P317" s="5"/>
      <c r="Q317" s="5"/>
      <c r="R317" s="5"/>
      <c r="S317" s="5"/>
      <c r="T317" s="5"/>
      <c r="U317" s="141"/>
      <c r="V317" s="142"/>
      <c r="W317" s="142"/>
      <c r="X317" s="142"/>
      <c r="Y317" s="142"/>
      <c r="Z317" s="142"/>
      <c r="AA317" s="142"/>
      <c r="AB317" s="142"/>
      <c r="AC317" s="142"/>
      <c r="AD317" s="142"/>
      <c r="AE317" s="142"/>
      <c r="AF317" s="142"/>
      <c r="AG317" s="142"/>
      <c r="AH317" s="142"/>
      <c r="AI317" s="142"/>
      <c r="AJ317" s="142"/>
      <c r="AK317" s="142"/>
      <c r="AL317" s="7"/>
      <c r="AM317" s="7"/>
      <c r="AN317" s="7"/>
      <c r="AO317" s="7"/>
      <c r="AP317" s="7"/>
      <c r="AQ317" s="7"/>
      <c r="AR317" s="7"/>
      <c r="AS317" s="7"/>
      <c r="AT317" s="7"/>
      <c r="AU317" s="7"/>
      <c r="AV317" s="7"/>
      <c r="AW317" s="7"/>
      <c r="AX317" s="7"/>
      <c r="AY317" s="7"/>
      <c r="AZ317" s="143"/>
      <c r="BA317" s="11"/>
      <c r="BB317" s="11"/>
      <c r="BC317" s="11"/>
      <c r="BD317" s="11"/>
      <c r="BE317" s="11"/>
      <c r="BF317" s="11"/>
      <c r="BG317" s="11"/>
      <c r="BH317" s="11"/>
      <c r="BI317" s="11"/>
      <c r="BJ317" s="11"/>
    </row>
    <row r="318" spans="1:62" ht="93" customHeight="1" x14ac:dyDescent="0.3">
      <c r="A318" s="1"/>
      <c r="B318" s="1"/>
      <c r="C318" s="1"/>
      <c r="D318" s="1"/>
      <c r="E318" s="1"/>
      <c r="F318" s="153"/>
      <c r="G318" s="1"/>
      <c r="H318" s="1"/>
      <c r="I318" s="1"/>
      <c r="J318" s="1"/>
      <c r="K318" s="1"/>
      <c r="L318" s="1"/>
      <c r="M318" s="1"/>
      <c r="N318" s="1"/>
      <c r="O318" s="5"/>
      <c r="P318" s="5"/>
      <c r="Q318" s="5"/>
      <c r="R318" s="5"/>
      <c r="S318" s="5"/>
      <c r="T318" s="5"/>
      <c r="U318" s="141"/>
      <c r="V318" s="142"/>
      <c r="W318" s="142"/>
      <c r="X318" s="142"/>
      <c r="Y318" s="142"/>
      <c r="Z318" s="142"/>
      <c r="AA318" s="142"/>
      <c r="AB318" s="142"/>
      <c r="AC318" s="142"/>
      <c r="AD318" s="142"/>
      <c r="AE318" s="142"/>
      <c r="AF318" s="142"/>
      <c r="AG318" s="142"/>
      <c r="AH318" s="142"/>
      <c r="AI318" s="142"/>
      <c r="AJ318" s="142"/>
      <c r="AK318" s="142"/>
      <c r="AL318" s="7"/>
      <c r="AM318" s="7"/>
      <c r="AN318" s="7"/>
      <c r="AO318" s="7"/>
      <c r="AP318" s="7"/>
      <c r="AQ318" s="7"/>
      <c r="AR318" s="7"/>
      <c r="AS318" s="7"/>
      <c r="AT318" s="7"/>
      <c r="AU318" s="7"/>
      <c r="AV318" s="7"/>
      <c r="AW318" s="7"/>
      <c r="AX318" s="7"/>
      <c r="AY318" s="7"/>
      <c r="AZ318" s="143"/>
      <c r="BA318" s="11"/>
      <c r="BB318" s="11"/>
      <c r="BC318" s="11"/>
      <c r="BD318" s="11"/>
      <c r="BE318" s="11"/>
      <c r="BF318" s="11"/>
      <c r="BG318" s="11"/>
      <c r="BH318" s="11"/>
      <c r="BI318" s="11"/>
      <c r="BJ318" s="11"/>
    </row>
    <row r="319" spans="1:62" ht="93" customHeight="1" x14ac:dyDescent="0.3">
      <c r="A319" s="1"/>
      <c r="B319" s="1"/>
      <c r="C319" s="1"/>
      <c r="D319" s="1"/>
      <c r="E319" s="1"/>
      <c r="F319" s="153"/>
      <c r="G319" s="1"/>
      <c r="H319" s="1"/>
      <c r="I319" s="1"/>
      <c r="J319" s="1"/>
      <c r="K319" s="1"/>
      <c r="L319" s="1"/>
      <c r="M319" s="1"/>
      <c r="N319" s="1"/>
      <c r="O319" s="5"/>
      <c r="P319" s="5"/>
      <c r="Q319" s="5"/>
      <c r="R319" s="5"/>
      <c r="S319" s="5"/>
      <c r="T319" s="5"/>
      <c r="U319" s="141"/>
      <c r="V319" s="142"/>
      <c r="W319" s="142"/>
      <c r="X319" s="142"/>
      <c r="Y319" s="142"/>
      <c r="Z319" s="142"/>
      <c r="AA319" s="142"/>
      <c r="AB319" s="142"/>
      <c r="AC319" s="142"/>
      <c r="AD319" s="142"/>
      <c r="AE319" s="142"/>
      <c r="AF319" s="142"/>
      <c r="AG319" s="142"/>
      <c r="AH319" s="142"/>
      <c r="AI319" s="142"/>
      <c r="AJ319" s="142"/>
      <c r="AK319" s="142"/>
      <c r="AL319" s="7"/>
      <c r="AM319" s="7"/>
      <c r="AN319" s="7"/>
      <c r="AO319" s="7"/>
      <c r="AP319" s="7"/>
      <c r="AQ319" s="7"/>
      <c r="AR319" s="7"/>
      <c r="AS319" s="7"/>
      <c r="AT319" s="7"/>
      <c r="AU319" s="7"/>
      <c r="AV319" s="7"/>
      <c r="AW319" s="7"/>
      <c r="AX319" s="7"/>
      <c r="AY319" s="7"/>
      <c r="AZ319" s="143"/>
      <c r="BA319" s="11"/>
      <c r="BB319" s="11"/>
      <c r="BC319" s="11"/>
      <c r="BD319" s="11"/>
      <c r="BE319" s="11"/>
      <c r="BF319" s="11"/>
      <c r="BG319" s="11"/>
      <c r="BH319" s="11"/>
      <c r="BI319" s="11"/>
      <c r="BJ319" s="11"/>
    </row>
    <row r="320" spans="1:62" ht="93" customHeight="1" x14ac:dyDescent="0.3">
      <c r="A320" s="1"/>
      <c r="B320" s="1"/>
      <c r="C320" s="1"/>
      <c r="D320" s="1"/>
      <c r="E320" s="1"/>
      <c r="F320" s="153"/>
      <c r="G320" s="1"/>
      <c r="H320" s="1"/>
      <c r="I320" s="1"/>
      <c r="J320" s="1"/>
      <c r="K320" s="1"/>
      <c r="L320" s="1"/>
      <c r="M320" s="1"/>
      <c r="N320" s="1"/>
      <c r="O320" s="5"/>
      <c r="P320" s="5"/>
      <c r="Q320" s="5"/>
      <c r="R320" s="5"/>
      <c r="S320" s="5"/>
      <c r="T320" s="5"/>
      <c r="U320" s="141"/>
      <c r="V320" s="142"/>
      <c r="W320" s="142"/>
      <c r="X320" s="142"/>
      <c r="Y320" s="142"/>
      <c r="Z320" s="142"/>
      <c r="AA320" s="142"/>
      <c r="AB320" s="142"/>
      <c r="AC320" s="142"/>
      <c r="AD320" s="142"/>
      <c r="AE320" s="142"/>
      <c r="AF320" s="142"/>
      <c r="AG320" s="142"/>
      <c r="AH320" s="142"/>
      <c r="AI320" s="142"/>
      <c r="AJ320" s="142"/>
      <c r="AK320" s="142"/>
      <c r="AL320" s="7"/>
      <c r="AM320" s="7"/>
      <c r="AN320" s="7"/>
      <c r="AO320" s="7"/>
      <c r="AP320" s="7"/>
      <c r="AQ320" s="7"/>
      <c r="AR320" s="7"/>
      <c r="AS320" s="7"/>
      <c r="AT320" s="7"/>
      <c r="AU320" s="7"/>
      <c r="AV320" s="7"/>
      <c r="AW320" s="7"/>
      <c r="AX320" s="7"/>
      <c r="AY320" s="7"/>
      <c r="AZ320" s="143"/>
      <c r="BA320" s="11"/>
      <c r="BB320" s="11"/>
      <c r="BC320" s="11"/>
      <c r="BD320" s="11"/>
      <c r="BE320" s="11"/>
      <c r="BF320" s="11"/>
      <c r="BG320" s="11"/>
      <c r="BH320" s="11"/>
      <c r="BI320" s="11"/>
      <c r="BJ320" s="11"/>
    </row>
    <row r="321" spans="1:62" ht="93" customHeight="1" x14ac:dyDescent="0.3">
      <c r="A321" s="1"/>
      <c r="B321" s="1"/>
      <c r="C321" s="1"/>
      <c r="D321" s="1"/>
      <c r="E321" s="1"/>
      <c r="F321" s="153"/>
      <c r="G321" s="1"/>
      <c r="H321" s="1"/>
      <c r="I321" s="1"/>
      <c r="J321" s="1"/>
      <c r="K321" s="1"/>
      <c r="L321" s="1"/>
      <c r="M321" s="1"/>
      <c r="N321" s="1"/>
      <c r="O321" s="5"/>
      <c r="P321" s="5"/>
      <c r="Q321" s="5"/>
      <c r="R321" s="5"/>
      <c r="S321" s="5"/>
      <c r="T321" s="5"/>
      <c r="U321" s="141"/>
      <c r="V321" s="142"/>
      <c r="W321" s="142"/>
      <c r="X321" s="142"/>
      <c r="Y321" s="142"/>
      <c r="Z321" s="142"/>
      <c r="AA321" s="142"/>
      <c r="AB321" s="142"/>
      <c r="AC321" s="142"/>
      <c r="AD321" s="142"/>
      <c r="AE321" s="142"/>
      <c r="AF321" s="142"/>
      <c r="AG321" s="142"/>
      <c r="AH321" s="142"/>
      <c r="AI321" s="142"/>
      <c r="AJ321" s="142"/>
      <c r="AK321" s="142"/>
      <c r="AL321" s="7"/>
      <c r="AM321" s="7"/>
      <c r="AN321" s="7"/>
      <c r="AO321" s="7"/>
      <c r="AP321" s="7"/>
      <c r="AQ321" s="7"/>
      <c r="AR321" s="7"/>
      <c r="AS321" s="7"/>
      <c r="AT321" s="7"/>
      <c r="AU321" s="7"/>
      <c r="AV321" s="7"/>
      <c r="AW321" s="7"/>
      <c r="AX321" s="7"/>
      <c r="AY321" s="7"/>
      <c r="AZ321" s="143"/>
      <c r="BA321" s="11"/>
      <c r="BB321" s="11"/>
      <c r="BC321" s="11"/>
      <c r="BD321" s="11"/>
      <c r="BE321" s="11"/>
      <c r="BF321" s="11"/>
      <c r="BG321" s="11"/>
      <c r="BH321" s="11"/>
      <c r="BI321" s="11"/>
      <c r="BJ321" s="11"/>
    </row>
    <row r="322" spans="1:62" ht="93" customHeight="1" x14ac:dyDescent="0.3">
      <c r="A322" s="1"/>
      <c r="B322" s="1"/>
      <c r="C322" s="1"/>
      <c r="D322" s="1"/>
      <c r="E322" s="1"/>
      <c r="F322" s="153"/>
      <c r="G322" s="1"/>
      <c r="H322" s="1"/>
      <c r="I322" s="1"/>
      <c r="J322" s="1"/>
      <c r="K322" s="1"/>
      <c r="L322" s="1"/>
      <c r="M322" s="1"/>
      <c r="N322" s="1"/>
      <c r="O322" s="5"/>
      <c r="P322" s="5"/>
      <c r="Q322" s="5"/>
      <c r="R322" s="5"/>
      <c r="S322" s="5"/>
      <c r="T322" s="5"/>
      <c r="U322" s="141"/>
      <c r="V322" s="142"/>
      <c r="W322" s="142"/>
      <c r="X322" s="142"/>
      <c r="Y322" s="142"/>
      <c r="Z322" s="142"/>
      <c r="AA322" s="142"/>
      <c r="AB322" s="142"/>
      <c r="AC322" s="142"/>
      <c r="AD322" s="142"/>
      <c r="AE322" s="142"/>
      <c r="AF322" s="142"/>
      <c r="AG322" s="142"/>
      <c r="AH322" s="142"/>
      <c r="AI322" s="142"/>
      <c r="AJ322" s="142"/>
      <c r="AK322" s="142"/>
      <c r="AL322" s="7"/>
      <c r="AM322" s="7"/>
      <c r="AN322" s="7"/>
      <c r="AO322" s="7"/>
      <c r="AP322" s="7"/>
      <c r="AQ322" s="7"/>
      <c r="AR322" s="7"/>
      <c r="AS322" s="7"/>
      <c r="AT322" s="7"/>
      <c r="AU322" s="7"/>
      <c r="AV322" s="7"/>
      <c r="AW322" s="7"/>
      <c r="AX322" s="7"/>
      <c r="AY322" s="7"/>
      <c r="AZ322" s="143"/>
      <c r="BA322" s="11"/>
      <c r="BB322" s="11"/>
      <c r="BC322" s="11"/>
      <c r="BD322" s="11"/>
      <c r="BE322" s="11"/>
      <c r="BF322" s="11"/>
      <c r="BG322" s="11"/>
      <c r="BH322" s="11"/>
      <c r="BI322" s="11"/>
      <c r="BJ322" s="11"/>
    </row>
    <row r="323" spans="1:62" ht="93" customHeight="1" x14ac:dyDescent="0.3">
      <c r="A323" s="1"/>
      <c r="B323" s="1"/>
      <c r="C323" s="1"/>
      <c r="D323" s="1"/>
      <c r="E323" s="1"/>
      <c r="F323" s="153"/>
      <c r="G323" s="1"/>
      <c r="H323" s="1"/>
      <c r="I323" s="1"/>
      <c r="J323" s="1"/>
      <c r="K323" s="1"/>
      <c r="L323" s="1"/>
      <c r="M323" s="1"/>
      <c r="N323" s="1"/>
      <c r="O323" s="5"/>
      <c r="P323" s="5"/>
      <c r="Q323" s="5"/>
      <c r="R323" s="5"/>
      <c r="S323" s="5"/>
      <c r="T323" s="5"/>
      <c r="U323" s="141"/>
      <c r="V323" s="142"/>
      <c r="W323" s="142"/>
      <c r="X323" s="142"/>
      <c r="Y323" s="142"/>
      <c r="Z323" s="142"/>
      <c r="AA323" s="142"/>
      <c r="AB323" s="142"/>
      <c r="AC323" s="142"/>
      <c r="AD323" s="142"/>
      <c r="AE323" s="142"/>
      <c r="AF323" s="142"/>
      <c r="AG323" s="142"/>
      <c r="AH323" s="142"/>
      <c r="AI323" s="142"/>
      <c r="AJ323" s="142"/>
      <c r="AK323" s="142"/>
      <c r="AL323" s="7"/>
      <c r="AM323" s="7"/>
      <c r="AN323" s="7"/>
      <c r="AO323" s="7"/>
      <c r="AP323" s="7"/>
      <c r="AQ323" s="7"/>
      <c r="AR323" s="7"/>
      <c r="AS323" s="7"/>
      <c r="AT323" s="7"/>
      <c r="AU323" s="7"/>
      <c r="AV323" s="7"/>
      <c r="AW323" s="7"/>
      <c r="AX323" s="7"/>
      <c r="AY323" s="7"/>
      <c r="AZ323" s="143"/>
      <c r="BA323" s="11"/>
      <c r="BB323" s="11"/>
      <c r="BC323" s="11"/>
      <c r="BD323" s="11"/>
      <c r="BE323" s="11"/>
      <c r="BF323" s="11"/>
      <c r="BG323" s="11"/>
      <c r="BH323" s="11"/>
      <c r="BI323" s="11"/>
      <c r="BJ323" s="11"/>
    </row>
    <row r="324" spans="1:62" ht="93" customHeight="1" x14ac:dyDescent="0.3">
      <c r="A324" s="1"/>
      <c r="B324" s="1"/>
      <c r="C324" s="1"/>
      <c r="D324" s="1"/>
      <c r="E324" s="1"/>
      <c r="F324" s="153"/>
      <c r="G324" s="1"/>
      <c r="H324" s="1"/>
      <c r="I324" s="1"/>
      <c r="J324" s="1"/>
      <c r="K324" s="1"/>
      <c r="L324" s="1"/>
      <c r="M324" s="1"/>
      <c r="N324" s="1"/>
      <c r="O324" s="5"/>
      <c r="P324" s="5"/>
      <c r="Q324" s="5"/>
      <c r="R324" s="5"/>
      <c r="S324" s="5"/>
      <c r="T324" s="5"/>
      <c r="U324" s="141"/>
      <c r="V324" s="142"/>
      <c r="W324" s="142"/>
      <c r="X324" s="142"/>
      <c r="Y324" s="142"/>
      <c r="Z324" s="142"/>
      <c r="AA324" s="142"/>
      <c r="AB324" s="142"/>
      <c r="AC324" s="142"/>
      <c r="AD324" s="142"/>
      <c r="AE324" s="142"/>
      <c r="AF324" s="142"/>
      <c r="AG324" s="142"/>
      <c r="AH324" s="142"/>
      <c r="AI324" s="142"/>
      <c r="AJ324" s="142"/>
      <c r="AK324" s="142"/>
      <c r="AL324" s="7"/>
      <c r="AM324" s="7"/>
      <c r="AN324" s="7"/>
      <c r="AO324" s="7"/>
      <c r="AP324" s="7"/>
      <c r="AQ324" s="7"/>
      <c r="AR324" s="7"/>
      <c r="AS324" s="7"/>
      <c r="AT324" s="7"/>
      <c r="AU324" s="7"/>
      <c r="AV324" s="7"/>
      <c r="AW324" s="7"/>
      <c r="AX324" s="7"/>
      <c r="AY324" s="7"/>
      <c r="AZ324" s="143"/>
      <c r="BA324" s="11"/>
      <c r="BB324" s="11"/>
      <c r="BC324" s="11"/>
      <c r="BD324" s="11"/>
      <c r="BE324" s="11"/>
      <c r="BF324" s="11"/>
      <c r="BG324" s="11"/>
      <c r="BH324" s="11"/>
      <c r="BI324" s="11"/>
      <c r="BJ324" s="11"/>
    </row>
    <row r="325" spans="1:62" ht="93" customHeight="1" x14ac:dyDescent="0.3">
      <c r="A325" s="1"/>
      <c r="B325" s="1"/>
      <c r="C325" s="1"/>
      <c r="D325" s="1"/>
      <c r="E325" s="1"/>
      <c r="F325" s="153"/>
      <c r="G325" s="1"/>
      <c r="H325" s="1"/>
      <c r="I325" s="1"/>
      <c r="J325" s="1"/>
      <c r="K325" s="1"/>
      <c r="L325" s="1"/>
      <c r="M325" s="1"/>
      <c r="N325" s="1"/>
      <c r="O325" s="5"/>
      <c r="P325" s="5"/>
      <c r="Q325" s="5"/>
      <c r="R325" s="5"/>
      <c r="S325" s="5"/>
      <c r="T325" s="5"/>
      <c r="U325" s="141"/>
      <c r="V325" s="142"/>
      <c r="W325" s="142"/>
      <c r="X325" s="142"/>
      <c r="Y325" s="142"/>
      <c r="Z325" s="142"/>
      <c r="AA325" s="142"/>
      <c r="AB325" s="142"/>
      <c r="AC325" s="142"/>
      <c r="AD325" s="142"/>
      <c r="AE325" s="142"/>
      <c r="AF325" s="142"/>
      <c r="AG325" s="142"/>
      <c r="AH325" s="142"/>
      <c r="AI325" s="142"/>
      <c r="AJ325" s="142"/>
      <c r="AK325" s="142"/>
      <c r="AL325" s="7"/>
      <c r="AM325" s="7"/>
      <c r="AN325" s="7"/>
      <c r="AO325" s="7"/>
      <c r="AP325" s="7"/>
      <c r="AQ325" s="7"/>
      <c r="AR325" s="7"/>
      <c r="AS325" s="7"/>
      <c r="AT325" s="7"/>
      <c r="AU325" s="7"/>
      <c r="AV325" s="7"/>
      <c r="AW325" s="7"/>
      <c r="AX325" s="7"/>
      <c r="AY325" s="7"/>
      <c r="AZ325" s="143"/>
      <c r="BA325" s="11"/>
      <c r="BB325" s="11"/>
      <c r="BC325" s="11"/>
      <c r="BD325" s="11"/>
      <c r="BE325" s="11"/>
      <c r="BF325" s="11"/>
      <c r="BG325" s="11"/>
      <c r="BH325" s="11"/>
      <c r="BI325" s="11"/>
      <c r="BJ325" s="11"/>
    </row>
    <row r="326" spans="1:62" ht="93" customHeight="1" x14ac:dyDescent="0.3">
      <c r="A326" s="1"/>
      <c r="B326" s="1"/>
      <c r="C326" s="1"/>
      <c r="D326" s="1"/>
      <c r="E326" s="1"/>
      <c r="F326" s="153"/>
      <c r="G326" s="1"/>
      <c r="H326" s="1"/>
      <c r="I326" s="1"/>
      <c r="J326" s="1"/>
      <c r="K326" s="1"/>
      <c r="L326" s="1"/>
      <c r="M326" s="1"/>
      <c r="N326" s="1"/>
      <c r="O326" s="5"/>
      <c r="P326" s="5"/>
      <c r="Q326" s="5"/>
      <c r="R326" s="5"/>
      <c r="S326" s="5"/>
      <c r="T326" s="5"/>
      <c r="U326" s="141"/>
      <c r="V326" s="142"/>
      <c r="W326" s="142"/>
      <c r="X326" s="142"/>
      <c r="Y326" s="142"/>
      <c r="Z326" s="142"/>
      <c r="AA326" s="142"/>
      <c r="AB326" s="142"/>
      <c r="AC326" s="142"/>
      <c r="AD326" s="142"/>
      <c r="AE326" s="142"/>
      <c r="AF326" s="142"/>
      <c r="AG326" s="142"/>
      <c r="AH326" s="142"/>
      <c r="AI326" s="142"/>
      <c r="AJ326" s="142"/>
      <c r="AK326" s="142"/>
      <c r="AL326" s="7"/>
      <c r="AM326" s="7"/>
      <c r="AN326" s="7"/>
      <c r="AO326" s="7"/>
      <c r="AP326" s="7"/>
      <c r="AQ326" s="7"/>
      <c r="AR326" s="7"/>
      <c r="AS326" s="7"/>
      <c r="AT326" s="7"/>
      <c r="AU326" s="7"/>
      <c r="AV326" s="7"/>
      <c r="AW326" s="7"/>
      <c r="AX326" s="7"/>
      <c r="AY326" s="7"/>
      <c r="AZ326" s="143"/>
      <c r="BA326" s="11"/>
      <c r="BB326" s="11"/>
      <c r="BC326" s="11"/>
      <c r="BD326" s="11"/>
      <c r="BE326" s="11"/>
      <c r="BF326" s="11"/>
      <c r="BG326" s="11"/>
      <c r="BH326" s="11"/>
      <c r="BI326" s="11"/>
      <c r="BJ326" s="11"/>
    </row>
    <row r="327" spans="1:62" ht="93" customHeight="1" x14ac:dyDescent="0.3">
      <c r="A327" s="1"/>
      <c r="B327" s="1"/>
      <c r="C327" s="1"/>
      <c r="D327" s="1"/>
      <c r="E327" s="1"/>
      <c r="F327" s="153"/>
      <c r="G327" s="1"/>
      <c r="H327" s="1"/>
      <c r="I327" s="1"/>
      <c r="J327" s="1"/>
      <c r="K327" s="1"/>
      <c r="L327" s="1"/>
      <c r="M327" s="1"/>
      <c r="N327" s="1"/>
      <c r="O327" s="5"/>
      <c r="P327" s="5"/>
      <c r="Q327" s="5"/>
      <c r="R327" s="5"/>
      <c r="S327" s="5"/>
      <c r="T327" s="5"/>
      <c r="U327" s="141"/>
      <c r="V327" s="142"/>
      <c r="W327" s="142"/>
      <c r="X327" s="142"/>
      <c r="Y327" s="142"/>
      <c r="Z327" s="142"/>
      <c r="AA327" s="142"/>
      <c r="AB327" s="142"/>
      <c r="AC327" s="142"/>
      <c r="AD327" s="142"/>
      <c r="AE327" s="142"/>
      <c r="AF327" s="142"/>
      <c r="AG327" s="142"/>
      <c r="AH327" s="142"/>
      <c r="AI327" s="142"/>
      <c r="AJ327" s="142"/>
      <c r="AK327" s="142"/>
      <c r="AL327" s="7"/>
      <c r="AM327" s="7"/>
      <c r="AN327" s="7"/>
      <c r="AO327" s="7"/>
      <c r="AP327" s="7"/>
      <c r="AQ327" s="7"/>
      <c r="AR327" s="7"/>
      <c r="AS327" s="7"/>
      <c r="AT327" s="7"/>
      <c r="AU327" s="7"/>
      <c r="AV327" s="7"/>
      <c r="AW327" s="7"/>
      <c r="AX327" s="7"/>
      <c r="AY327" s="7"/>
      <c r="AZ327" s="143"/>
      <c r="BA327" s="11"/>
      <c r="BB327" s="11"/>
      <c r="BC327" s="11"/>
      <c r="BD327" s="11"/>
      <c r="BE327" s="11"/>
      <c r="BF327" s="11"/>
      <c r="BG327" s="11"/>
      <c r="BH327" s="11"/>
      <c r="BI327" s="11"/>
      <c r="BJ327" s="11"/>
    </row>
    <row r="328" spans="1:62" ht="93" customHeight="1" x14ac:dyDescent="0.3">
      <c r="A328" s="1"/>
      <c r="B328" s="1"/>
      <c r="C328" s="1"/>
      <c r="D328" s="1"/>
      <c r="E328" s="1"/>
      <c r="F328" s="153"/>
      <c r="G328" s="1"/>
      <c r="H328" s="1"/>
      <c r="I328" s="1"/>
      <c r="J328" s="1"/>
      <c r="K328" s="1"/>
      <c r="L328" s="1"/>
      <c r="M328" s="1"/>
      <c r="N328" s="1"/>
      <c r="O328" s="5"/>
      <c r="P328" s="5"/>
      <c r="Q328" s="5"/>
      <c r="R328" s="5"/>
      <c r="S328" s="5"/>
      <c r="T328" s="5"/>
      <c r="U328" s="141"/>
      <c r="V328" s="142"/>
      <c r="W328" s="142"/>
      <c r="X328" s="142"/>
      <c r="Y328" s="142"/>
      <c r="Z328" s="142"/>
      <c r="AA328" s="142"/>
      <c r="AB328" s="142"/>
      <c r="AC328" s="142"/>
      <c r="AD328" s="142"/>
      <c r="AE328" s="142"/>
      <c r="AF328" s="142"/>
      <c r="AG328" s="142"/>
      <c r="AH328" s="142"/>
      <c r="AI328" s="142"/>
      <c r="AJ328" s="142"/>
      <c r="AK328" s="142"/>
      <c r="AL328" s="7"/>
      <c r="AM328" s="7"/>
      <c r="AN328" s="7"/>
      <c r="AO328" s="7"/>
      <c r="AP328" s="7"/>
      <c r="AQ328" s="7"/>
      <c r="AR328" s="7"/>
      <c r="AS328" s="7"/>
      <c r="AT328" s="7"/>
      <c r="AU328" s="7"/>
      <c r="AV328" s="7"/>
      <c r="AW328" s="7"/>
      <c r="AX328" s="7"/>
      <c r="AY328" s="7"/>
      <c r="AZ328" s="143"/>
      <c r="BA328" s="11"/>
      <c r="BB328" s="11"/>
      <c r="BC328" s="11"/>
      <c r="BD328" s="11"/>
      <c r="BE328" s="11"/>
      <c r="BF328" s="11"/>
      <c r="BG328" s="11"/>
      <c r="BH328" s="11"/>
      <c r="BI328" s="11"/>
      <c r="BJ328" s="11"/>
    </row>
    <row r="329" spans="1:62" ht="93" customHeight="1" x14ac:dyDescent="0.3">
      <c r="A329" s="1"/>
      <c r="B329" s="1"/>
      <c r="C329" s="1"/>
      <c r="D329" s="1"/>
      <c r="E329" s="1"/>
      <c r="F329" s="153"/>
      <c r="G329" s="1"/>
      <c r="H329" s="1"/>
      <c r="I329" s="1"/>
      <c r="J329" s="1"/>
      <c r="K329" s="1"/>
      <c r="L329" s="1"/>
      <c r="M329" s="1"/>
      <c r="N329" s="1"/>
      <c r="O329" s="5"/>
      <c r="P329" s="5"/>
      <c r="Q329" s="5"/>
      <c r="R329" s="5"/>
      <c r="S329" s="5"/>
      <c r="T329" s="5"/>
      <c r="U329" s="141"/>
      <c r="V329" s="142"/>
      <c r="W329" s="142"/>
      <c r="X329" s="142"/>
      <c r="Y329" s="142"/>
      <c r="Z329" s="142"/>
      <c r="AA329" s="142"/>
      <c r="AB329" s="142"/>
      <c r="AC329" s="142"/>
      <c r="AD329" s="142"/>
      <c r="AE329" s="142"/>
      <c r="AF329" s="142"/>
      <c r="AG329" s="142"/>
      <c r="AH329" s="142"/>
      <c r="AI329" s="142"/>
      <c r="AJ329" s="142"/>
      <c r="AK329" s="142"/>
      <c r="AL329" s="7"/>
      <c r="AM329" s="7"/>
      <c r="AN329" s="7"/>
      <c r="AO329" s="7"/>
      <c r="AP329" s="7"/>
      <c r="AQ329" s="7"/>
      <c r="AR329" s="7"/>
      <c r="AS329" s="7"/>
      <c r="AT329" s="7"/>
      <c r="AU329" s="7"/>
      <c r="AV329" s="7"/>
      <c r="AW329" s="7"/>
      <c r="AX329" s="7"/>
      <c r="AY329" s="7"/>
      <c r="AZ329" s="143"/>
      <c r="BA329" s="11"/>
      <c r="BB329" s="11"/>
      <c r="BC329" s="11"/>
      <c r="BD329" s="11"/>
      <c r="BE329" s="11"/>
      <c r="BF329" s="11"/>
      <c r="BG329" s="11"/>
      <c r="BH329" s="11"/>
      <c r="BI329" s="11"/>
      <c r="BJ329" s="11"/>
    </row>
    <row r="330" spans="1:62" ht="93" customHeight="1" x14ac:dyDescent="0.3">
      <c r="A330" s="1"/>
      <c r="B330" s="1"/>
      <c r="C330" s="1"/>
      <c r="D330" s="1"/>
      <c r="E330" s="1"/>
      <c r="F330" s="153"/>
      <c r="G330" s="1"/>
      <c r="H330" s="1"/>
      <c r="I330" s="1"/>
      <c r="J330" s="1"/>
      <c r="K330" s="1"/>
      <c r="L330" s="1"/>
      <c r="M330" s="1"/>
      <c r="N330" s="1"/>
      <c r="O330" s="5"/>
      <c r="P330" s="5"/>
      <c r="Q330" s="5"/>
      <c r="R330" s="5"/>
      <c r="S330" s="5"/>
      <c r="T330" s="5"/>
      <c r="U330" s="141"/>
      <c r="V330" s="142"/>
      <c r="W330" s="142"/>
      <c r="X330" s="142"/>
      <c r="Y330" s="142"/>
      <c r="Z330" s="142"/>
      <c r="AA330" s="142"/>
      <c r="AB330" s="142"/>
      <c r="AC330" s="142"/>
      <c r="AD330" s="142"/>
      <c r="AE330" s="142"/>
      <c r="AF330" s="142"/>
      <c r="AG330" s="142"/>
      <c r="AH330" s="142"/>
      <c r="AI330" s="142"/>
      <c r="AJ330" s="142"/>
      <c r="AK330" s="142"/>
      <c r="AL330" s="7"/>
      <c r="AM330" s="7"/>
      <c r="AN330" s="7"/>
      <c r="AO330" s="7"/>
      <c r="AP330" s="7"/>
      <c r="AQ330" s="7"/>
      <c r="AR330" s="7"/>
      <c r="AS330" s="7"/>
      <c r="AT330" s="7"/>
      <c r="AU330" s="7"/>
      <c r="AV330" s="7"/>
      <c r="AW330" s="7"/>
      <c r="AX330" s="7"/>
      <c r="AY330" s="7"/>
      <c r="AZ330" s="143"/>
      <c r="BA330" s="11"/>
      <c r="BB330" s="11"/>
      <c r="BC330" s="11"/>
      <c r="BD330" s="11"/>
      <c r="BE330" s="11"/>
      <c r="BF330" s="11"/>
      <c r="BG330" s="11"/>
      <c r="BH330" s="11"/>
      <c r="BI330" s="11"/>
      <c r="BJ330" s="11"/>
    </row>
    <row r="331" spans="1:62" ht="93" customHeight="1" x14ac:dyDescent="0.3">
      <c r="A331" s="1"/>
      <c r="B331" s="1"/>
      <c r="C331" s="1"/>
      <c r="D331" s="1"/>
      <c r="E331" s="1"/>
      <c r="F331" s="153"/>
      <c r="G331" s="1"/>
      <c r="H331" s="1"/>
      <c r="I331" s="1"/>
      <c r="J331" s="1"/>
      <c r="K331" s="1"/>
      <c r="L331" s="1"/>
      <c r="M331" s="1"/>
      <c r="N331" s="1"/>
      <c r="O331" s="5"/>
      <c r="P331" s="5"/>
      <c r="Q331" s="5"/>
      <c r="R331" s="5"/>
      <c r="S331" s="5"/>
      <c r="T331" s="5"/>
      <c r="U331" s="141"/>
      <c r="V331" s="142"/>
      <c r="W331" s="142"/>
      <c r="X331" s="142"/>
      <c r="Y331" s="142"/>
      <c r="Z331" s="142"/>
      <c r="AA331" s="142"/>
      <c r="AB331" s="142"/>
      <c r="AC331" s="142"/>
      <c r="AD331" s="142"/>
      <c r="AE331" s="142"/>
      <c r="AF331" s="142"/>
      <c r="AG331" s="142"/>
      <c r="AH331" s="142"/>
      <c r="AI331" s="142"/>
      <c r="AJ331" s="142"/>
      <c r="AK331" s="142"/>
      <c r="AL331" s="7"/>
      <c r="AM331" s="7"/>
      <c r="AN331" s="7"/>
      <c r="AO331" s="7"/>
      <c r="AP331" s="7"/>
      <c r="AQ331" s="7"/>
      <c r="AR331" s="7"/>
      <c r="AS331" s="7"/>
      <c r="AT331" s="7"/>
      <c r="AU331" s="7"/>
      <c r="AV331" s="7"/>
      <c r="AW331" s="7"/>
      <c r="AX331" s="7"/>
      <c r="AY331" s="7"/>
      <c r="AZ331" s="143"/>
      <c r="BA331" s="11"/>
      <c r="BB331" s="11"/>
      <c r="BC331" s="11"/>
      <c r="BD331" s="11"/>
      <c r="BE331" s="11"/>
      <c r="BF331" s="11"/>
      <c r="BG331" s="11"/>
      <c r="BH331" s="11"/>
      <c r="BI331" s="11"/>
      <c r="BJ331" s="11"/>
    </row>
    <row r="332" spans="1:62" ht="93" customHeight="1" x14ac:dyDescent="0.3">
      <c r="A332" s="1"/>
      <c r="B332" s="1"/>
      <c r="C332" s="1"/>
      <c r="D332" s="1"/>
      <c r="E332" s="1"/>
      <c r="F332" s="153"/>
      <c r="G332" s="1"/>
      <c r="H332" s="1"/>
      <c r="I332" s="1"/>
      <c r="J332" s="1"/>
      <c r="K332" s="1"/>
      <c r="L332" s="1"/>
      <c r="M332" s="1"/>
      <c r="N332" s="1"/>
      <c r="O332" s="5"/>
      <c r="P332" s="5"/>
      <c r="Q332" s="5"/>
      <c r="R332" s="5"/>
      <c r="S332" s="5"/>
      <c r="T332" s="5"/>
      <c r="U332" s="141"/>
      <c r="V332" s="142"/>
      <c r="W332" s="142"/>
      <c r="X332" s="142"/>
      <c r="Y332" s="142"/>
      <c r="Z332" s="142"/>
      <c r="AA332" s="142"/>
      <c r="AB332" s="142"/>
      <c r="AC332" s="142"/>
      <c r="AD332" s="142"/>
      <c r="AE332" s="142"/>
      <c r="AF332" s="142"/>
      <c r="AG332" s="142"/>
      <c r="AH332" s="142"/>
      <c r="AI332" s="142"/>
      <c r="AJ332" s="142"/>
      <c r="AK332" s="142"/>
      <c r="AL332" s="7"/>
      <c r="AM332" s="7"/>
      <c r="AN332" s="7"/>
      <c r="AO332" s="7"/>
      <c r="AP332" s="7"/>
      <c r="AQ332" s="7"/>
      <c r="AR332" s="7"/>
      <c r="AS332" s="7"/>
      <c r="AT332" s="7"/>
      <c r="AU332" s="7"/>
      <c r="AV332" s="7"/>
      <c r="AW332" s="7"/>
      <c r="AX332" s="7"/>
      <c r="AY332" s="7"/>
      <c r="AZ332" s="143"/>
      <c r="BA332" s="11"/>
      <c r="BB332" s="11"/>
      <c r="BC332" s="11"/>
      <c r="BD332" s="11"/>
      <c r="BE332" s="11"/>
      <c r="BF332" s="11"/>
      <c r="BG332" s="11"/>
      <c r="BH332" s="11"/>
      <c r="BI332" s="11"/>
      <c r="BJ332" s="11"/>
    </row>
    <row r="333" spans="1:62" ht="93" customHeight="1" x14ac:dyDescent="0.3">
      <c r="A333" s="1"/>
      <c r="B333" s="1"/>
      <c r="C333" s="1"/>
      <c r="D333" s="1"/>
      <c r="E333" s="1"/>
      <c r="F333" s="153"/>
      <c r="G333" s="1"/>
      <c r="H333" s="1"/>
      <c r="I333" s="1"/>
      <c r="J333" s="1"/>
      <c r="K333" s="1"/>
      <c r="L333" s="1"/>
      <c r="M333" s="1"/>
      <c r="N333" s="1"/>
      <c r="O333" s="5"/>
      <c r="P333" s="5"/>
      <c r="Q333" s="5"/>
      <c r="R333" s="5"/>
      <c r="S333" s="5"/>
      <c r="T333" s="5"/>
      <c r="U333" s="141"/>
      <c r="V333" s="142"/>
      <c r="W333" s="142"/>
      <c r="X333" s="142"/>
      <c r="Y333" s="142"/>
      <c r="Z333" s="142"/>
      <c r="AA333" s="142"/>
      <c r="AB333" s="142"/>
      <c r="AC333" s="142"/>
      <c r="AD333" s="142"/>
      <c r="AE333" s="142"/>
      <c r="AF333" s="142"/>
      <c r="AG333" s="142"/>
      <c r="AH333" s="142"/>
      <c r="AI333" s="142"/>
      <c r="AJ333" s="142"/>
      <c r="AK333" s="142"/>
      <c r="AL333" s="7"/>
      <c r="AM333" s="7"/>
      <c r="AN333" s="7"/>
      <c r="AO333" s="7"/>
      <c r="AP333" s="7"/>
      <c r="AQ333" s="7"/>
      <c r="AR333" s="7"/>
      <c r="AS333" s="7"/>
      <c r="AT333" s="7"/>
      <c r="AU333" s="7"/>
      <c r="AV333" s="7"/>
      <c r="AW333" s="7"/>
      <c r="AX333" s="7"/>
      <c r="AY333" s="7"/>
      <c r="AZ333" s="143"/>
      <c r="BA333" s="11"/>
      <c r="BB333" s="11"/>
      <c r="BC333" s="11"/>
      <c r="BD333" s="11"/>
      <c r="BE333" s="11"/>
      <c r="BF333" s="11"/>
      <c r="BG333" s="11"/>
      <c r="BH333" s="11"/>
      <c r="BI333" s="11"/>
      <c r="BJ333" s="11"/>
    </row>
    <row r="334" spans="1:62" ht="93" customHeight="1" x14ac:dyDescent="0.3">
      <c r="A334" s="1"/>
      <c r="B334" s="1"/>
      <c r="C334" s="1"/>
      <c r="D334" s="1"/>
      <c r="E334" s="1"/>
      <c r="F334" s="153"/>
      <c r="G334" s="1"/>
      <c r="H334" s="1"/>
      <c r="I334" s="1"/>
      <c r="J334" s="1"/>
      <c r="K334" s="1"/>
      <c r="L334" s="1"/>
      <c r="M334" s="1"/>
      <c r="N334" s="1"/>
      <c r="O334" s="5"/>
      <c r="P334" s="5"/>
      <c r="Q334" s="5"/>
      <c r="R334" s="5"/>
      <c r="S334" s="5"/>
      <c r="T334" s="5"/>
      <c r="U334" s="141"/>
      <c r="V334" s="142"/>
      <c r="W334" s="142"/>
      <c r="X334" s="142"/>
      <c r="Y334" s="142"/>
      <c r="Z334" s="142"/>
      <c r="AA334" s="142"/>
      <c r="AB334" s="142"/>
      <c r="AC334" s="142"/>
      <c r="AD334" s="142"/>
      <c r="AE334" s="142"/>
      <c r="AF334" s="142"/>
      <c r="AG334" s="142"/>
      <c r="AH334" s="142"/>
      <c r="AI334" s="142"/>
      <c r="AJ334" s="142"/>
      <c r="AK334" s="142"/>
      <c r="AL334" s="7"/>
      <c r="AM334" s="7"/>
      <c r="AN334" s="7"/>
      <c r="AO334" s="7"/>
      <c r="AP334" s="7"/>
      <c r="AQ334" s="7"/>
      <c r="AR334" s="7"/>
      <c r="AS334" s="7"/>
      <c r="AT334" s="7"/>
      <c r="AU334" s="7"/>
      <c r="AV334" s="7"/>
      <c r="AW334" s="7"/>
      <c r="AX334" s="7"/>
      <c r="AY334" s="7"/>
      <c r="AZ334" s="143"/>
      <c r="BA334" s="11"/>
      <c r="BB334" s="11"/>
      <c r="BC334" s="11"/>
      <c r="BD334" s="11"/>
      <c r="BE334" s="11"/>
      <c r="BF334" s="11"/>
      <c r="BG334" s="11"/>
      <c r="BH334" s="11"/>
      <c r="BI334" s="11"/>
      <c r="BJ334" s="11"/>
    </row>
    <row r="335" spans="1:62" ht="93" customHeight="1" x14ac:dyDescent="0.3">
      <c r="A335" s="1"/>
      <c r="B335" s="1"/>
      <c r="C335" s="1"/>
      <c r="D335" s="1"/>
      <c r="E335" s="1"/>
      <c r="F335" s="153"/>
      <c r="G335" s="1"/>
      <c r="H335" s="1"/>
      <c r="I335" s="1"/>
      <c r="J335" s="1"/>
      <c r="K335" s="1"/>
      <c r="L335" s="1"/>
      <c r="M335" s="1"/>
      <c r="N335" s="1"/>
      <c r="O335" s="5"/>
      <c r="P335" s="5"/>
      <c r="Q335" s="5"/>
      <c r="R335" s="5"/>
      <c r="S335" s="5"/>
      <c r="T335" s="5"/>
      <c r="U335" s="141"/>
      <c r="V335" s="142"/>
      <c r="W335" s="142"/>
      <c r="X335" s="142"/>
      <c r="Y335" s="142"/>
      <c r="Z335" s="142"/>
      <c r="AA335" s="142"/>
      <c r="AB335" s="142"/>
      <c r="AC335" s="142"/>
      <c r="AD335" s="142"/>
      <c r="AE335" s="142"/>
      <c r="AF335" s="142"/>
      <c r="AG335" s="142"/>
      <c r="AH335" s="142"/>
      <c r="AI335" s="142"/>
      <c r="AJ335" s="142"/>
      <c r="AK335" s="142"/>
      <c r="AL335" s="7"/>
      <c r="AM335" s="7"/>
      <c r="AN335" s="7"/>
      <c r="AO335" s="7"/>
      <c r="AP335" s="7"/>
      <c r="AQ335" s="7"/>
      <c r="AR335" s="7"/>
      <c r="AS335" s="7"/>
      <c r="AT335" s="7"/>
      <c r="AU335" s="7"/>
      <c r="AV335" s="7"/>
      <c r="AW335" s="7"/>
      <c r="AX335" s="7"/>
      <c r="AY335" s="7"/>
      <c r="AZ335" s="143"/>
      <c r="BA335" s="11"/>
      <c r="BB335" s="11"/>
      <c r="BC335" s="11"/>
      <c r="BD335" s="11"/>
      <c r="BE335" s="11"/>
      <c r="BF335" s="11"/>
      <c r="BG335" s="11"/>
      <c r="BH335" s="11"/>
      <c r="BI335" s="11"/>
      <c r="BJ335" s="11"/>
    </row>
    <row r="336" spans="1:62" ht="93" customHeight="1" x14ac:dyDescent="0.3">
      <c r="A336" s="1"/>
      <c r="B336" s="1"/>
      <c r="C336" s="1"/>
      <c r="D336" s="1"/>
      <c r="E336" s="1"/>
      <c r="F336" s="153"/>
      <c r="G336" s="1"/>
      <c r="H336" s="1"/>
      <c r="I336" s="1"/>
      <c r="J336" s="1"/>
      <c r="K336" s="1"/>
      <c r="L336" s="1"/>
      <c r="M336" s="1"/>
      <c r="N336" s="1"/>
      <c r="O336" s="5"/>
      <c r="P336" s="5"/>
      <c r="Q336" s="5"/>
      <c r="R336" s="5"/>
      <c r="S336" s="5"/>
      <c r="T336" s="5"/>
      <c r="U336" s="141"/>
      <c r="V336" s="142"/>
      <c r="W336" s="142"/>
      <c r="X336" s="142"/>
      <c r="Y336" s="142"/>
      <c r="Z336" s="142"/>
      <c r="AA336" s="142"/>
      <c r="AB336" s="142"/>
      <c r="AC336" s="142"/>
      <c r="AD336" s="142"/>
      <c r="AE336" s="142"/>
      <c r="AF336" s="142"/>
      <c r="AG336" s="142"/>
      <c r="AH336" s="142"/>
      <c r="AI336" s="142"/>
      <c r="AJ336" s="142"/>
      <c r="AK336" s="142"/>
      <c r="AL336" s="7"/>
      <c r="AM336" s="7"/>
      <c r="AN336" s="7"/>
      <c r="AO336" s="7"/>
      <c r="AP336" s="7"/>
      <c r="AQ336" s="7"/>
      <c r="AR336" s="7"/>
      <c r="AS336" s="7"/>
      <c r="AT336" s="7"/>
      <c r="AU336" s="7"/>
      <c r="AV336" s="7"/>
      <c r="AW336" s="7"/>
      <c r="AX336" s="7"/>
      <c r="AY336" s="7"/>
      <c r="AZ336" s="143"/>
      <c r="BA336" s="11"/>
      <c r="BB336" s="11"/>
      <c r="BC336" s="11"/>
      <c r="BD336" s="11"/>
      <c r="BE336" s="11"/>
      <c r="BF336" s="11"/>
      <c r="BG336" s="11"/>
      <c r="BH336" s="11"/>
      <c r="BI336" s="11"/>
      <c r="BJ336" s="11"/>
    </row>
    <row r="337" spans="1:62" ht="93" customHeight="1" x14ac:dyDescent="0.3">
      <c r="A337" s="1"/>
      <c r="B337" s="1"/>
      <c r="C337" s="1"/>
      <c r="D337" s="1"/>
      <c r="E337" s="1"/>
      <c r="F337" s="153"/>
      <c r="G337" s="1"/>
      <c r="H337" s="1"/>
      <c r="I337" s="1"/>
      <c r="J337" s="1"/>
      <c r="K337" s="1"/>
      <c r="L337" s="1"/>
      <c r="M337" s="1"/>
      <c r="N337" s="1"/>
      <c r="O337" s="5"/>
      <c r="P337" s="5"/>
      <c r="Q337" s="5"/>
      <c r="R337" s="5"/>
      <c r="S337" s="5"/>
      <c r="T337" s="5"/>
      <c r="U337" s="141"/>
      <c r="V337" s="142"/>
      <c r="W337" s="142"/>
      <c r="X337" s="142"/>
      <c r="Y337" s="142"/>
      <c r="Z337" s="142"/>
      <c r="AA337" s="142"/>
      <c r="AB337" s="142"/>
      <c r="AC337" s="142"/>
      <c r="AD337" s="142"/>
      <c r="AE337" s="142"/>
      <c r="AF337" s="142"/>
      <c r="AG337" s="142"/>
      <c r="AH337" s="142"/>
      <c r="AI337" s="142"/>
      <c r="AJ337" s="142"/>
      <c r="AK337" s="142"/>
      <c r="AL337" s="7"/>
      <c r="AM337" s="7"/>
      <c r="AN337" s="7"/>
      <c r="AO337" s="7"/>
      <c r="AP337" s="7"/>
      <c r="AQ337" s="7"/>
      <c r="AR337" s="7"/>
      <c r="AS337" s="7"/>
      <c r="AT337" s="7"/>
      <c r="AU337" s="7"/>
      <c r="AV337" s="7"/>
      <c r="AW337" s="7"/>
      <c r="AX337" s="7"/>
      <c r="AY337" s="7"/>
      <c r="AZ337" s="143"/>
      <c r="BA337" s="11"/>
      <c r="BB337" s="11"/>
      <c r="BC337" s="11"/>
      <c r="BD337" s="11"/>
      <c r="BE337" s="11"/>
      <c r="BF337" s="11"/>
      <c r="BG337" s="11"/>
      <c r="BH337" s="11"/>
      <c r="BI337" s="11"/>
      <c r="BJ337" s="11"/>
    </row>
    <row r="338" spans="1:62" ht="93" customHeight="1" x14ac:dyDescent="0.3">
      <c r="A338" s="1"/>
      <c r="B338" s="1"/>
      <c r="C338" s="1"/>
      <c r="D338" s="1"/>
      <c r="E338" s="1"/>
      <c r="F338" s="153"/>
      <c r="G338" s="1"/>
      <c r="H338" s="1"/>
      <c r="I338" s="1"/>
      <c r="J338" s="1"/>
      <c r="K338" s="1"/>
      <c r="L338" s="1"/>
      <c r="M338" s="1"/>
      <c r="N338" s="1"/>
      <c r="O338" s="5"/>
      <c r="P338" s="5"/>
      <c r="Q338" s="5"/>
      <c r="R338" s="5"/>
      <c r="S338" s="5"/>
      <c r="T338" s="5"/>
      <c r="U338" s="141"/>
      <c r="V338" s="142"/>
      <c r="W338" s="142"/>
      <c r="X338" s="142"/>
      <c r="Y338" s="142"/>
      <c r="Z338" s="142"/>
      <c r="AA338" s="142"/>
      <c r="AB338" s="142"/>
      <c r="AC338" s="142"/>
      <c r="AD338" s="142"/>
      <c r="AE338" s="142"/>
      <c r="AF338" s="142"/>
      <c r="AG338" s="142"/>
      <c r="AH338" s="142"/>
      <c r="AI338" s="142"/>
      <c r="AJ338" s="142"/>
      <c r="AK338" s="142"/>
      <c r="AL338" s="7"/>
      <c r="AM338" s="7"/>
      <c r="AN338" s="7"/>
      <c r="AO338" s="7"/>
      <c r="AP338" s="7"/>
      <c r="AQ338" s="7"/>
      <c r="AR338" s="7"/>
      <c r="AS338" s="7"/>
      <c r="AT338" s="7"/>
      <c r="AU338" s="7"/>
      <c r="AV338" s="7"/>
      <c r="AW338" s="7"/>
      <c r="AX338" s="7"/>
      <c r="AY338" s="7"/>
      <c r="AZ338" s="143"/>
      <c r="BA338" s="11"/>
      <c r="BB338" s="11"/>
      <c r="BC338" s="11"/>
      <c r="BD338" s="11"/>
      <c r="BE338" s="11"/>
      <c r="BF338" s="11"/>
      <c r="BG338" s="11"/>
      <c r="BH338" s="11"/>
      <c r="BI338" s="11"/>
      <c r="BJ338" s="11"/>
    </row>
    <row r="339" spans="1:62" ht="93" customHeight="1" x14ac:dyDescent="0.3">
      <c r="A339" s="1"/>
      <c r="B339" s="1"/>
      <c r="C339" s="1"/>
      <c r="D339" s="1"/>
      <c r="E339" s="1"/>
      <c r="F339" s="153"/>
      <c r="G339" s="1"/>
      <c r="H339" s="1"/>
      <c r="I339" s="1"/>
      <c r="J339" s="1"/>
      <c r="K339" s="1"/>
      <c r="L339" s="1"/>
      <c r="M339" s="1"/>
      <c r="N339" s="1"/>
      <c r="O339" s="5"/>
      <c r="P339" s="5"/>
      <c r="Q339" s="5"/>
      <c r="R339" s="5"/>
      <c r="S339" s="5"/>
      <c r="T339" s="5"/>
      <c r="U339" s="141"/>
      <c r="V339" s="142"/>
      <c r="W339" s="142"/>
      <c r="X339" s="142"/>
      <c r="Y339" s="142"/>
      <c r="Z339" s="142"/>
      <c r="AA339" s="142"/>
      <c r="AB339" s="142"/>
      <c r="AC339" s="142"/>
      <c r="AD339" s="142"/>
      <c r="AE339" s="142"/>
      <c r="AF339" s="142"/>
      <c r="AG339" s="142"/>
      <c r="AH339" s="142"/>
      <c r="AI339" s="142"/>
      <c r="AJ339" s="142"/>
      <c r="AK339" s="142"/>
      <c r="AL339" s="7"/>
      <c r="AM339" s="7"/>
      <c r="AN339" s="7"/>
      <c r="AO339" s="7"/>
      <c r="AP339" s="7"/>
      <c r="AQ339" s="7"/>
      <c r="AR339" s="7"/>
      <c r="AS339" s="7"/>
      <c r="AT339" s="7"/>
      <c r="AU339" s="7"/>
      <c r="AV339" s="7"/>
      <c r="AW339" s="7"/>
      <c r="AX339" s="7"/>
      <c r="AY339" s="7"/>
      <c r="AZ339" s="143"/>
      <c r="BA339" s="11"/>
      <c r="BB339" s="11"/>
      <c r="BC339" s="11"/>
      <c r="BD339" s="11"/>
      <c r="BE339" s="11"/>
      <c r="BF339" s="11"/>
      <c r="BG339" s="11"/>
      <c r="BH339" s="11"/>
      <c r="BI339" s="11"/>
      <c r="BJ339" s="11"/>
    </row>
    <row r="340" spans="1:62" ht="15.75" customHeight="1" x14ac:dyDescent="0.25"/>
    <row r="341" spans="1:62" ht="15.75" customHeight="1" x14ac:dyDescent="0.25"/>
    <row r="342" spans="1:62" ht="15.75" customHeight="1" x14ac:dyDescent="0.25"/>
    <row r="343" spans="1:62" ht="15.75" customHeight="1" x14ac:dyDescent="0.25"/>
    <row r="344" spans="1:62" ht="15.75" customHeight="1" x14ac:dyDescent="0.25"/>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AL6:AL7"/>
    <mergeCell ref="S5:S7"/>
    <mergeCell ref="T5:T7"/>
    <mergeCell ref="U5:U7"/>
    <mergeCell ref="W6:W7"/>
    <mergeCell ref="X6:X7"/>
    <mergeCell ref="Q5:R6"/>
    <mergeCell ref="D5:D7"/>
    <mergeCell ref="V6:V7"/>
    <mergeCell ref="Y6:Y7"/>
    <mergeCell ref="Z6:AK6"/>
    <mergeCell ref="L8:L14"/>
    <mergeCell ref="AM6:AX6"/>
    <mergeCell ref="AY6:AY7"/>
    <mergeCell ref="AZ6:AZ7"/>
    <mergeCell ref="A3:C4"/>
    <mergeCell ref="D3:BA3"/>
    <mergeCell ref="D4:BA4"/>
    <mergeCell ref="A5:A7"/>
    <mergeCell ref="B5:B7"/>
    <mergeCell ref="C5:C7"/>
    <mergeCell ref="V5:BA5"/>
    <mergeCell ref="BA6:BA7"/>
    <mergeCell ref="K5:K7"/>
    <mergeCell ref="L5:L7"/>
    <mergeCell ref="E5:E7"/>
    <mergeCell ref="F5:J6"/>
    <mergeCell ref="AZ16:AZ17"/>
    <mergeCell ref="BA16:BA17"/>
    <mergeCell ref="G17:H17"/>
    <mergeCell ref="A19:C19"/>
    <mergeCell ref="M5:M7"/>
    <mergeCell ref="N5:N7"/>
    <mergeCell ref="O5:O7"/>
    <mergeCell ref="P5:P7"/>
    <mergeCell ref="M8:M13"/>
    <mergeCell ref="N8:N13"/>
    <mergeCell ref="C16:F17"/>
    <mergeCell ref="G16:H16"/>
    <mergeCell ref="H8:H13"/>
    <mergeCell ref="I8:I13"/>
    <mergeCell ref="J8:J14"/>
    <mergeCell ref="K8:K14"/>
  </mergeCells>
  <conditionalFormatting sqref="Y8:Y14">
    <cfRule type="cellIs" dxfId="11" priority="1" operator="equal">
      <formula>"NO CUMPLE"</formula>
    </cfRule>
  </conditionalFormatting>
  <conditionalFormatting sqref="Y8:Y14">
    <cfRule type="cellIs" dxfId="10" priority="2" operator="equal">
      <formula>"CUMPLE"</formula>
    </cfRule>
  </conditionalFormatting>
  <dataValidations count="6">
    <dataValidation type="list" allowBlank="1" showInputMessage="1" showErrorMessage="1" prompt=" -  -  - " sqref="K8">
      <formula1>$E$27:$E$28</formula1>
    </dataValidation>
    <dataValidation type="list" allowBlank="1" showInputMessage="1" showErrorMessage="1" prompt=" -  -  - " sqref="F8:F14">
      <formula1>$F$27:$F$31</formula1>
    </dataValidation>
    <dataValidation type="list" allowBlank="1" showInputMessage="1" showErrorMessage="1" prompt=" -  -  - " sqref="E8:E14">
      <formula1>$D$27:$D$41</formula1>
    </dataValidation>
    <dataValidation type="list" allowBlank="1" showInputMessage="1" showErrorMessage="1" prompt=" -  -  - " sqref="D8:D14">
      <formula1>$B$27:$B$43</formula1>
    </dataValidation>
    <dataValidation type="list" allowBlank="1" showInputMessage="1" showErrorMessage="1" prompt=" -  -  - " sqref="A8:A14">
      <formula1>$A$27:$A$37</formula1>
    </dataValidation>
    <dataValidation type="list" allowBlank="1" showInputMessage="1" showErrorMessage="1" prompt=" -  -  - " sqref="C8:C14">
      <formula1>$C$27:$C$33</formula1>
    </dataValidation>
  </dataValidations>
  <pageMargins left="0.7" right="0.7" top="0.75" bottom="0.75" header="0" footer="0"/>
  <pageSetup orientation="landscape"/>
  <headerFooter>
    <oddFooter>&amp;LFO-267 V-10</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1" width="35.140625" customWidth="1"/>
    <col min="2" max="2" width="50.7109375" customWidth="1"/>
    <col min="3" max="3" width="23.140625" customWidth="1"/>
    <col min="4" max="4" width="33.28515625" customWidth="1"/>
    <col min="5" max="5" width="38" customWidth="1"/>
    <col min="6" max="6" width="25.7109375" customWidth="1"/>
    <col min="7" max="7" width="66.42578125" customWidth="1"/>
    <col min="8" max="9" width="17.42578125" customWidth="1"/>
    <col min="10" max="10" width="25" customWidth="1"/>
    <col min="11" max="11" width="31.28515625" customWidth="1"/>
    <col min="12" max="12" width="27.28515625" customWidth="1"/>
    <col min="13" max="13" width="39.42578125" customWidth="1"/>
    <col min="14" max="14" width="27.28515625" customWidth="1"/>
    <col min="15" max="15" width="70.140625" customWidth="1"/>
    <col min="16" max="16" width="31.42578125" customWidth="1"/>
    <col min="17" max="17" width="21.140625" customWidth="1"/>
    <col min="18" max="18" width="19.140625" customWidth="1"/>
    <col min="19" max="19" width="22.28515625" customWidth="1"/>
    <col min="20" max="20" width="33.42578125" customWidth="1"/>
    <col min="21" max="21" width="29.425781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hidden="1"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hidden="1" customWidth="1"/>
    <col min="52" max="52" width="43" hidden="1" customWidth="1"/>
    <col min="53" max="53" width="49.85546875" hidden="1"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11"/>
      <c r="B1" s="11"/>
      <c r="C1" s="11"/>
      <c r="D1" s="11"/>
      <c r="E1" s="11"/>
      <c r="F1" s="11"/>
      <c r="G1" s="11"/>
      <c r="H1" s="11"/>
      <c r="I1" s="11"/>
      <c r="J1" s="11"/>
      <c r="K1" s="11"/>
      <c r="L1" s="11"/>
      <c r="M1" s="11"/>
      <c r="N1" s="11"/>
      <c r="O1" s="194"/>
      <c r="P1" s="194"/>
      <c r="Q1" s="194"/>
      <c r="R1" s="194"/>
      <c r="S1" s="194"/>
      <c r="T1" s="194"/>
      <c r="U1" s="194"/>
      <c r="V1" s="11"/>
      <c r="W1" s="11"/>
      <c r="X1" s="11"/>
      <c r="Y1" s="11"/>
      <c r="Z1" s="11"/>
      <c r="AA1" s="11"/>
      <c r="AB1" s="11"/>
      <c r="AC1" s="11"/>
      <c r="AD1" s="11"/>
      <c r="AE1" s="11"/>
      <c r="AF1" s="11"/>
      <c r="AG1" s="11"/>
      <c r="AH1" s="11"/>
      <c r="AI1" s="11"/>
      <c r="AJ1" s="11"/>
      <c r="AK1" s="11"/>
      <c r="AL1" s="143"/>
      <c r="AM1" s="143"/>
      <c r="AN1" s="143"/>
      <c r="AO1" s="143"/>
      <c r="AP1" s="143"/>
      <c r="AQ1" s="143"/>
      <c r="AR1" s="143"/>
      <c r="AS1" s="143"/>
      <c r="AT1" s="143"/>
      <c r="AU1" s="143"/>
      <c r="AV1" s="143"/>
      <c r="AW1" s="143"/>
      <c r="AX1" s="143"/>
      <c r="AY1" s="143"/>
      <c r="AZ1" s="143"/>
      <c r="BA1" s="11"/>
      <c r="BB1" s="11"/>
      <c r="BC1" s="11"/>
      <c r="BD1" s="11"/>
      <c r="BE1" s="11"/>
      <c r="BF1" s="11"/>
      <c r="BG1" s="11"/>
      <c r="BH1" s="11"/>
      <c r="BI1" s="11"/>
      <c r="BJ1" s="11"/>
    </row>
    <row r="2" spans="1:62" ht="18.75" customHeight="1" x14ac:dyDescent="0.3">
      <c r="A2" s="11"/>
      <c r="B2" s="11"/>
      <c r="C2" s="11"/>
      <c r="D2" s="11"/>
      <c r="E2" s="11"/>
      <c r="F2" s="11"/>
      <c r="G2" s="11"/>
      <c r="H2" s="11"/>
      <c r="I2" s="11"/>
      <c r="J2" s="11"/>
      <c r="K2" s="11"/>
      <c r="L2" s="11"/>
      <c r="M2" s="11"/>
      <c r="N2" s="11"/>
      <c r="O2" s="194"/>
      <c r="P2" s="194"/>
      <c r="Q2" s="194"/>
      <c r="R2" s="194"/>
      <c r="S2" s="194"/>
      <c r="T2" s="194"/>
      <c r="U2" s="194"/>
      <c r="V2" s="11"/>
      <c r="W2" s="11"/>
      <c r="X2" s="11"/>
      <c r="Y2" s="11"/>
      <c r="Z2" s="11"/>
      <c r="AA2" s="11"/>
      <c r="AB2" s="11"/>
      <c r="AC2" s="11"/>
      <c r="AD2" s="11"/>
      <c r="AE2" s="11"/>
      <c r="AF2" s="11"/>
      <c r="AG2" s="11"/>
      <c r="AH2" s="11"/>
      <c r="AI2" s="11"/>
      <c r="AJ2" s="11"/>
      <c r="AK2" s="11"/>
      <c r="AL2" s="143"/>
      <c r="AM2" s="143"/>
      <c r="AN2" s="143"/>
      <c r="AO2" s="143"/>
      <c r="AP2" s="143"/>
      <c r="AQ2" s="143"/>
      <c r="AR2" s="143"/>
      <c r="AS2" s="143"/>
      <c r="AT2" s="143"/>
      <c r="AU2" s="143"/>
      <c r="AV2" s="143"/>
      <c r="AW2" s="143"/>
      <c r="AX2" s="143"/>
      <c r="AY2" s="143"/>
      <c r="AZ2" s="143"/>
      <c r="BA2" s="11"/>
      <c r="BB2" s="11"/>
      <c r="BC2" s="11"/>
      <c r="BD2" s="11"/>
      <c r="BE2" s="11"/>
      <c r="BF2" s="11"/>
      <c r="BG2" s="11"/>
      <c r="BH2" s="11"/>
      <c r="BI2" s="11"/>
      <c r="BJ2" s="11"/>
    </row>
    <row r="3" spans="1:62" ht="48.75" customHeight="1" x14ac:dyDescent="0.3">
      <c r="A3" s="1374"/>
      <c r="B3" s="975"/>
      <c r="C3" s="976"/>
      <c r="D3" s="1393" t="s">
        <v>1</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5"/>
      <c r="BB3" s="11"/>
      <c r="BC3" s="11"/>
      <c r="BD3" s="11"/>
      <c r="BE3" s="11"/>
      <c r="BF3" s="11"/>
      <c r="BG3" s="11"/>
      <c r="BH3" s="11"/>
      <c r="BI3" s="11"/>
      <c r="BJ3" s="11"/>
    </row>
    <row r="4" spans="1:62" ht="54.75" customHeight="1" x14ac:dyDescent="0.3">
      <c r="A4" s="977"/>
      <c r="B4" s="978"/>
      <c r="C4" s="979"/>
      <c r="D4" s="1393" t="s">
        <v>550</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5"/>
      <c r="BB4" s="11"/>
      <c r="BC4" s="11"/>
      <c r="BD4" s="11"/>
      <c r="BE4" s="11"/>
      <c r="BF4" s="11"/>
      <c r="BG4" s="11"/>
      <c r="BH4" s="11"/>
      <c r="BI4" s="11"/>
      <c r="BJ4" s="11"/>
    </row>
    <row r="5" spans="1:62" ht="36.75" customHeight="1" x14ac:dyDescent="0.3">
      <c r="A5" s="1333" t="s">
        <v>6</v>
      </c>
      <c r="B5" s="1333" t="s">
        <v>554</v>
      </c>
      <c r="C5" s="1333" t="s">
        <v>8</v>
      </c>
      <c r="D5" s="1333" t="s">
        <v>10</v>
      </c>
      <c r="E5" s="1333" t="s">
        <v>11</v>
      </c>
      <c r="F5" s="1334" t="s">
        <v>12</v>
      </c>
      <c r="G5" s="975"/>
      <c r="H5" s="975"/>
      <c r="I5" s="975"/>
      <c r="J5" s="976"/>
      <c r="K5" s="1325" t="s">
        <v>14</v>
      </c>
      <c r="L5" s="1325" t="s">
        <v>16</v>
      </c>
      <c r="M5" s="1325" t="s">
        <v>17</v>
      </c>
      <c r="N5" s="1325" t="s">
        <v>18</v>
      </c>
      <c r="O5" s="1333" t="s">
        <v>19</v>
      </c>
      <c r="P5" s="1333" t="s">
        <v>22</v>
      </c>
      <c r="Q5" s="1385" t="s">
        <v>23</v>
      </c>
      <c r="R5" s="976"/>
      <c r="S5" s="1333" t="s">
        <v>26</v>
      </c>
      <c r="T5" s="1333" t="s">
        <v>27</v>
      </c>
      <c r="U5" s="1333" t="s">
        <v>29</v>
      </c>
      <c r="V5" s="1389"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5"/>
      <c r="BB5" s="11"/>
      <c r="BC5" s="11"/>
      <c r="BD5" s="11"/>
      <c r="BE5" s="12"/>
      <c r="BF5" s="12"/>
      <c r="BG5" s="12"/>
      <c r="BH5" s="12"/>
      <c r="BI5" s="12"/>
      <c r="BJ5" s="11"/>
    </row>
    <row r="6" spans="1:62" ht="36.75" customHeight="1" x14ac:dyDescent="0.3">
      <c r="A6" s="972"/>
      <c r="B6" s="972"/>
      <c r="C6" s="972"/>
      <c r="D6" s="972"/>
      <c r="E6" s="972"/>
      <c r="F6" s="977"/>
      <c r="G6" s="978"/>
      <c r="H6" s="978"/>
      <c r="I6" s="978"/>
      <c r="J6" s="979"/>
      <c r="K6" s="972"/>
      <c r="L6" s="972"/>
      <c r="M6" s="972"/>
      <c r="N6" s="972"/>
      <c r="O6" s="972"/>
      <c r="P6" s="972"/>
      <c r="Q6" s="977"/>
      <c r="R6" s="979"/>
      <c r="S6" s="972"/>
      <c r="T6" s="972"/>
      <c r="U6" s="972"/>
      <c r="V6" s="1373" t="s">
        <v>31</v>
      </c>
      <c r="W6" s="1373" t="s">
        <v>33</v>
      </c>
      <c r="X6" s="1373" t="s">
        <v>34</v>
      </c>
      <c r="Y6" s="1373" t="s">
        <v>35</v>
      </c>
      <c r="Z6" s="1389" t="s">
        <v>37</v>
      </c>
      <c r="AA6" s="994"/>
      <c r="AB6" s="994"/>
      <c r="AC6" s="994"/>
      <c r="AD6" s="994"/>
      <c r="AE6" s="994"/>
      <c r="AF6" s="994"/>
      <c r="AG6" s="994"/>
      <c r="AH6" s="994"/>
      <c r="AI6" s="994"/>
      <c r="AJ6" s="994"/>
      <c r="AK6" s="995"/>
      <c r="AL6" s="1370" t="s">
        <v>38</v>
      </c>
      <c r="AM6" s="1389"/>
      <c r="AN6" s="994"/>
      <c r="AO6" s="994"/>
      <c r="AP6" s="994"/>
      <c r="AQ6" s="994"/>
      <c r="AR6" s="994"/>
      <c r="AS6" s="994"/>
      <c r="AT6" s="994"/>
      <c r="AU6" s="994"/>
      <c r="AV6" s="994"/>
      <c r="AW6" s="994"/>
      <c r="AX6" s="995"/>
      <c r="AY6" s="1370" t="s">
        <v>40</v>
      </c>
      <c r="AZ6" s="1370" t="s">
        <v>41</v>
      </c>
      <c r="BA6" s="1370" t="s">
        <v>42</v>
      </c>
      <c r="BB6" s="11"/>
      <c r="BC6" s="11"/>
      <c r="BD6" s="11"/>
      <c r="BE6" s="11"/>
      <c r="BF6" s="11"/>
      <c r="BG6" s="11"/>
      <c r="BH6" s="11"/>
      <c r="BI6" s="11"/>
      <c r="BJ6" s="11"/>
    </row>
    <row r="7" spans="1:62" ht="59.25" customHeight="1" x14ac:dyDescent="0.3">
      <c r="A7" s="973"/>
      <c r="B7" s="973"/>
      <c r="C7" s="973"/>
      <c r="D7" s="973"/>
      <c r="E7" s="973"/>
      <c r="F7" s="15" t="s">
        <v>44</v>
      </c>
      <c r="G7" s="15" t="s">
        <v>45</v>
      </c>
      <c r="H7" s="201" t="s">
        <v>46</v>
      </c>
      <c r="I7" s="201" t="s">
        <v>48</v>
      </c>
      <c r="J7" s="201" t="s">
        <v>49</v>
      </c>
      <c r="K7" s="973"/>
      <c r="L7" s="973"/>
      <c r="M7" s="973"/>
      <c r="N7" s="973"/>
      <c r="O7" s="973"/>
      <c r="P7" s="973"/>
      <c r="Q7" s="201" t="s">
        <v>50</v>
      </c>
      <c r="R7" s="201" t="s">
        <v>51</v>
      </c>
      <c r="S7" s="973"/>
      <c r="T7" s="973"/>
      <c r="U7" s="973"/>
      <c r="V7" s="973"/>
      <c r="W7" s="973"/>
      <c r="X7" s="973"/>
      <c r="Y7" s="973"/>
      <c r="Z7" s="223" t="s">
        <v>52</v>
      </c>
      <c r="AA7" s="223" t="s">
        <v>53</v>
      </c>
      <c r="AB7" s="223" t="s">
        <v>54</v>
      </c>
      <c r="AC7" s="223" t="s">
        <v>55</v>
      </c>
      <c r="AD7" s="223" t="s">
        <v>56</v>
      </c>
      <c r="AE7" s="223" t="s">
        <v>57</v>
      </c>
      <c r="AF7" s="223" t="s">
        <v>58</v>
      </c>
      <c r="AG7" s="223" t="s">
        <v>59</v>
      </c>
      <c r="AH7" s="223" t="s">
        <v>60</v>
      </c>
      <c r="AI7" s="223" t="s">
        <v>61</v>
      </c>
      <c r="AJ7" s="223" t="s">
        <v>62</v>
      </c>
      <c r="AK7" s="223" t="s">
        <v>63</v>
      </c>
      <c r="AL7" s="973"/>
      <c r="AM7" s="195" t="s">
        <v>64</v>
      </c>
      <c r="AN7" s="195" t="s">
        <v>65</v>
      </c>
      <c r="AO7" s="195" t="s">
        <v>54</v>
      </c>
      <c r="AP7" s="195" t="s">
        <v>55</v>
      </c>
      <c r="AQ7" s="195" t="s">
        <v>56</v>
      </c>
      <c r="AR7" s="195" t="s">
        <v>57</v>
      </c>
      <c r="AS7" s="195" t="s">
        <v>58</v>
      </c>
      <c r="AT7" s="195" t="s">
        <v>59</v>
      </c>
      <c r="AU7" s="195" t="s">
        <v>60</v>
      </c>
      <c r="AV7" s="195" t="s">
        <v>61</v>
      </c>
      <c r="AW7" s="195" t="s">
        <v>62</v>
      </c>
      <c r="AX7" s="195" t="s">
        <v>63</v>
      </c>
      <c r="AY7" s="973"/>
      <c r="AZ7" s="973"/>
      <c r="BA7" s="973"/>
      <c r="BB7" s="11"/>
      <c r="BC7" s="11"/>
      <c r="BD7" s="11"/>
      <c r="BE7" s="11"/>
      <c r="BF7" s="11"/>
      <c r="BG7" s="11"/>
      <c r="BH7" s="11"/>
      <c r="BI7" s="11"/>
      <c r="BJ7" s="11"/>
    </row>
    <row r="8" spans="1:62" ht="93" customHeight="1" x14ac:dyDescent="0.3">
      <c r="A8" s="226" t="s">
        <v>66</v>
      </c>
      <c r="B8" s="229" t="s">
        <v>571</v>
      </c>
      <c r="C8" s="1388" t="s">
        <v>68</v>
      </c>
      <c r="D8" s="1388" t="s">
        <v>69</v>
      </c>
      <c r="E8" s="1388" t="s">
        <v>324</v>
      </c>
      <c r="F8" s="1388">
        <v>1041</v>
      </c>
      <c r="G8" s="235" t="str">
        <f>IF(LEN(F8)&gt;0,VLOOKUP(F8,$F$41:$G$45,2,0)," ")</f>
        <v>Administración y fortalecimiento del sistema distrital de plazas de mercado</v>
      </c>
      <c r="H8" s="236">
        <v>3.7499999999999999E-2</v>
      </c>
      <c r="I8" s="236">
        <v>3.7499999999999999E-2</v>
      </c>
      <c r="J8" s="1390">
        <v>10787128000</v>
      </c>
      <c r="K8" s="1388" t="s">
        <v>300</v>
      </c>
      <c r="L8" s="1388" t="s">
        <v>579</v>
      </c>
      <c r="M8" s="241" t="s">
        <v>580</v>
      </c>
      <c r="N8" s="242">
        <v>3.7499999999999999E-2</v>
      </c>
      <c r="O8" s="244" t="s">
        <v>582</v>
      </c>
      <c r="P8" s="244" t="s">
        <v>584</v>
      </c>
      <c r="Q8" s="246">
        <v>43466</v>
      </c>
      <c r="R8" s="246">
        <v>43830</v>
      </c>
      <c r="S8" s="247" t="s">
        <v>586</v>
      </c>
      <c r="T8" s="248">
        <v>3.7499999999999999E-2</v>
      </c>
      <c r="U8" s="226" t="s">
        <v>587</v>
      </c>
      <c r="V8" s="246"/>
      <c r="W8" s="246"/>
      <c r="X8" s="246"/>
      <c r="Y8" s="246"/>
      <c r="Z8" s="250"/>
      <c r="AA8" s="250"/>
      <c r="AB8" s="250"/>
      <c r="AC8" s="250"/>
      <c r="AD8" s="250"/>
      <c r="AE8" s="250"/>
      <c r="AF8" s="250"/>
      <c r="AG8" s="250"/>
      <c r="AH8" s="250"/>
      <c r="AI8" s="250"/>
      <c r="AJ8" s="250"/>
      <c r="AK8" s="250"/>
      <c r="AL8" s="252"/>
      <c r="AM8" s="254"/>
      <c r="AN8" s="254"/>
      <c r="AO8" s="254"/>
      <c r="AP8" s="254"/>
      <c r="AQ8" s="254"/>
      <c r="AR8" s="254"/>
      <c r="AS8" s="254"/>
      <c r="AT8" s="254"/>
      <c r="AU8" s="254"/>
      <c r="AV8" s="254"/>
      <c r="AW8" s="254"/>
      <c r="AX8" s="254"/>
      <c r="AY8" s="252"/>
      <c r="AZ8" s="205"/>
      <c r="BA8" s="224"/>
      <c r="BB8" s="11"/>
      <c r="BC8" s="11"/>
      <c r="BD8" s="11"/>
      <c r="BE8" s="11"/>
      <c r="BF8" s="11"/>
      <c r="BG8" s="11"/>
      <c r="BH8" s="11"/>
      <c r="BI8" s="11"/>
      <c r="BJ8" s="11"/>
    </row>
    <row r="9" spans="1:62" ht="62.25" customHeight="1" x14ac:dyDescent="0.3">
      <c r="A9" s="226" t="s">
        <v>66</v>
      </c>
      <c r="B9" s="229" t="s">
        <v>571</v>
      </c>
      <c r="C9" s="972"/>
      <c r="D9" s="972"/>
      <c r="E9" s="972"/>
      <c r="F9" s="972"/>
      <c r="G9" s="205" t="s">
        <v>305</v>
      </c>
      <c r="H9" s="206">
        <v>13</v>
      </c>
      <c r="I9" s="256">
        <v>3</v>
      </c>
      <c r="J9" s="972"/>
      <c r="K9" s="972"/>
      <c r="L9" s="972"/>
      <c r="M9" s="241" t="s">
        <v>592</v>
      </c>
      <c r="N9" s="226">
        <v>3</v>
      </c>
      <c r="O9" s="241" t="s">
        <v>593</v>
      </c>
      <c r="P9" s="259" t="s">
        <v>594</v>
      </c>
      <c r="Q9" s="246">
        <v>43466</v>
      </c>
      <c r="R9" s="246">
        <v>43830</v>
      </c>
      <c r="S9" s="226" t="s">
        <v>596</v>
      </c>
      <c r="T9" s="250" t="s">
        <v>597</v>
      </c>
      <c r="U9" s="226" t="s">
        <v>587</v>
      </c>
      <c r="V9" s="246"/>
      <c r="W9" s="246"/>
      <c r="X9" s="246"/>
      <c r="Y9" s="246"/>
      <c r="Z9" s="250"/>
      <c r="AA9" s="250"/>
      <c r="AB9" s="250"/>
      <c r="AC9" s="250"/>
      <c r="AD9" s="250"/>
      <c r="AE9" s="250"/>
      <c r="AF9" s="250"/>
      <c r="AG9" s="250"/>
      <c r="AH9" s="250"/>
      <c r="AI9" s="250"/>
      <c r="AJ9" s="250"/>
      <c r="AK9" s="250"/>
      <c r="AL9" s="252"/>
      <c r="AM9" s="254"/>
      <c r="AN9" s="254"/>
      <c r="AO9" s="254"/>
      <c r="AP9" s="254"/>
      <c r="AQ9" s="254"/>
      <c r="AR9" s="254"/>
      <c r="AS9" s="254"/>
      <c r="AT9" s="254"/>
      <c r="AU9" s="254"/>
      <c r="AV9" s="254"/>
      <c r="AW9" s="254"/>
      <c r="AX9" s="254"/>
      <c r="AY9" s="252"/>
      <c r="AZ9" s="205" t="s">
        <v>599</v>
      </c>
      <c r="BA9" s="224"/>
      <c r="BB9" s="11"/>
      <c r="BC9" s="11"/>
      <c r="BD9" s="11"/>
      <c r="BE9" s="11"/>
      <c r="BF9" s="11"/>
      <c r="BG9" s="11"/>
      <c r="BH9" s="11"/>
      <c r="BI9" s="11"/>
      <c r="BJ9" s="11"/>
    </row>
    <row r="10" spans="1:62" ht="58.5" customHeight="1" x14ac:dyDescent="0.3">
      <c r="A10" s="226" t="s">
        <v>66</v>
      </c>
      <c r="B10" s="229" t="s">
        <v>571</v>
      </c>
      <c r="C10" s="972"/>
      <c r="D10" s="972"/>
      <c r="E10" s="972"/>
      <c r="F10" s="972"/>
      <c r="G10" s="1392" t="s">
        <v>305</v>
      </c>
      <c r="H10" s="1359">
        <v>19</v>
      </c>
      <c r="I10" s="1391">
        <v>19</v>
      </c>
      <c r="J10" s="972"/>
      <c r="K10" s="972"/>
      <c r="L10" s="972"/>
      <c r="M10" s="1387" t="s">
        <v>603</v>
      </c>
      <c r="N10" s="1388">
        <v>19</v>
      </c>
      <c r="O10" s="264" t="s">
        <v>604</v>
      </c>
      <c r="P10" s="259" t="s">
        <v>605</v>
      </c>
      <c r="Q10" s="266">
        <v>43466</v>
      </c>
      <c r="R10" s="266">
        <v>43830</v>
      </c>
      <c r="S10" s="247" t="s">
        <v>607</v>
      </c>
      <c r="T10" s="267" t="s">
        <v>608</v>
      </c>
      <c r="U10" s="226" t="s">
        <v>587</v>
      </c>
      <c r="V10" s="246"/>
      <c r="W10" s="246"/>
      <c r="X10" s="246"/>
      <c r="Y10" s="246"/>
      <c r="Z10" s="250"/>
      <c r="AA10" s="250"/>
      <c r="AB10" s="250"/>
      <c r="AC10" s="250"/>
      <c r="AD10" s="250"/>
      <c r="AE10" s="250"/>
      <c r="AF10" s="250"/>
      <c r="AG10" s="250"/>
      <c r="AH10" s="250"/>
      <c r="AI10" s="250"/>
      <c r="AJ10" s="250"/>
      <c r="AK10" s="250"/>
      <c r="AL10" s="252"/>
      <c r="AM10" s="254"/>
      <c r="AN10" s="254"/>
      <c r="AO10" s="254"/>
      <c r="AP10" s="254"/>
      <c r="AQ10" s="254"/>
      <c r="AR10" s="254"/>
      <c r="AS10" s="254"/>
      <c r="AT10" s="254"/>
      <c r="AU10" s="254"/>
      <c r="AV10" s="254"/>
      <c r="AW10" s="254"/>
      <c r="AX10" s="254"/>
      <c r="AY10" s="252"/>
      <c r="AZ10" s="205"/>
      <c r="BA10" s="224"/>
      <c r="BB10" s="11"/>
      <c r="BC10" s="11"/>
      <c r="BD10" s="11"/>
      <c r="BE10" s="11"/>
      <c r="BF10" s="11"/>
      <c r="BG10" s="11"/>
      <c r="BH10" s="11"/>
      <c r="BI10" s="11"/>
      <c r="BJ10" s="11"/>
    </row>
    <row r="11" spans="1:62" ht="59.25" customHeight="1" x14ac:dyDescent="0.3">
      <c r="A11" s="226" t="s">
        <v>66</v>
      </c>
      <c r="B11" s="229" t="s">
        <v>571</v>
      </c>
      <c r="C11" s="972"/>
      <c r="D11" s="972"/>
      <c r="E11" s="972"/>
      <c r="F11" s="972"/>
      <c r="G11" s="972"/>
      <c r="H11" s="972"/>
      <c r="I11" s="972"/>
      <c r="J11" s="972"/>
      <c r="K11" s="972"/>
      <c r="L11" s="972"/>
      <c r="M11" s="973"/>
      <c r="N11" s="973"/>
      <c r="O11" s="241" t="s">
        <v>609</v>
      </c>
      <c r="P11" s="259" t="s">
        <v>610</v>
      </c>
      <c r="Q11" s="246">
        <v>43466</v>
      </c>
      <c r="R11" s="246">
        <v>43830</v>
      </c>
      <c r="S11" s="250" t="s">
        <v>611</v>
      </c>
      <c r="T11" s="250" t="s">
        <v>612</v>
      </c>
      <c r="U11" s="226" t="s">
        <v>587</v>
      </c>
      <c r="V11" s="246"/>
      <c r="W11" s="246"/>
      <c r="X11" s="246"/>
      <c r="Y11" s="246"/>
      <c r="Z11" s="250"/>
      <c r="AA11" s="250"/>
      <c r="AB11" s="250"/>
      <c r="AC11" s="250"/>
      <c r="AD11" s="250"/>
      <c r="AE11" s="250"/>
      <c r="AF11" s="250"/>
      <c r="AG11" s="250"/>
      <c r="AH11" s="250"/>
      <c r="AI11" s="250"/>
      <c r="AJ11" s="250"/>
      <c r="AK11" s="250"/>
      <c r="AL11" s="252"/>
      <c r="AM11" s="254"/>
      <c r="AN11" s="254"/>
      <c r="AO11" s="254"/>
      <c r="AP11" s="254"/>
      <c r="AQ11" s="254"/>
      <c r="AR11" s="254"/>
      <c r="AS11" s="254"/>
      <c r="AT11" s="254"/>
      <c r="AU11" s="254"/>
      <c r="AV11" s="254"/>
      <c r="AW11" s="254"/>
      <c r="AX11" s="254"/>
      <c r="AY11" s="252"/>
      <c r="AZ11" s="205"/>
      <c r="BA11" s="224"/>
      <c r="BB11" s="11"/>
      <c r="BC11" s="11"/>
      <c r="BD11" s="11"/>
      <c r="BE11" s="11"/>
      <c r="BF11" s="11"/>
      <c r="BG11" s="11"/>
      <c r="BH11" s="11"/>
      <c r="BI11" s="11"/>
      <c r="BJ11" s="11"/>
    </row>
    <row r="12" spans="1:62" ht="57" customHeight="1" x14ac:dyDescent="0.3">
      <c r="A12" s="226" t="s">
        <v>66</v>
      </c>
      <c r="B12" s="229" t="s">
        <v>571</v>
      </c>
      <c r="C12" s="972"/>
      <c r="D12" s="972"/>
      <c r="E12" s="972"/>
      <c r="F12" s="972"/>
      <c r="G12" s="972"/>
      <c r="H12" s="972"/>
      <c r="I12" s="972"/>
      <c r="J12" s="972"/>
      <c r="K12" s="972"/>
      <c r="L12" s="972"/>
      <c r="M12" s="1387" t="s">
        <v>613</v>
      </c>
      <c r="N12" s="1388">
        <v>13</v>
      </c>
      <c r="O12" s="241" t="s">
        <v>614</v>
      </c>
      <c r="P12" s="272">
        <v>8</v>
      </c>
      <c r="Q12" s="246">
        <v>43466</v>
      </c>
      <c r="R12" s="246">
        <v>43830</v>
      </c>
      <c r="S12" s="226" t="s">
        <v>615</v>
      </c>
      <c r="T12" s="226">
        <v>8</v>
      </c>
      <c r="U12" s="226" t="s">
        <v>587</v>
      </c>
      <c r="V12" s="246"/>
      <c r="W12" s="246"/>
      <c r="X12" s="246"/>
      <c r="Y12" s="246"/>
      <c r="Z12" s="250"/>
      <c r="AA12" s="250"/>
      <c r="AB12" s="250"/>
      <c r="AC12" s="250"/>
      <c r="AD12" s="250"/>
      <c r="AE12" s="250"/>
      <c r="AF12" s="250"/>
      <c r="AG12" s="250"/>
      <c r="AH12" s="250"/>
      <c r="AI12" s="250"/>
      <c r="AJ12" s="250"/>
      <c r="AK12" s="250"/>
      <c r="AL12" s="252"/>
      <c r="AM12" s="254"/>
      <c r="AN12" s="254"/>
      <c r="AO12" s="254"/>
      <c r="AP12" s="254"/>
      <c r="AQ12" s="254"/>
      <c r="AR12" s="254"/>
      <c r="AS12" s="254"/>
      <c r="AT12" s="254"/>
      <c r="AU12" s="254"/>
      <c r="AV12" s="254"/>
      <c r="AW12" s="254"/>
      <c r="AX12" s="254"/>
      <c r="AY12" s="252"/>
      <c r="AZ12" s="205"/>
      <c r="BA12" s="224"/>
      <c r="BB12" s="11"/>
      <c r="BC12" s="11"/>
      <c r="BD12" s="11"/>
      <c r="BE12" s="11"/>
      <c r="BF12" s="11"/>
      <c r="BG12" s="11"/>
      <c r="BH12" s="11"/>
      <c r="BI12" s="11"/>
      <c r="BJ12" s="11"/>
    </row>
    <row r="13" spans="1:62" ht="49.5" customHeight="1" x14ac:dyDescent="0.3">
      <c r="A13" s="226" t="s">
        <v>66</v>
      </c>
      <c r="B13" s="229" t="s">
        <v>571</v>
      </c>
      <c r="C13" s="972"/>
      <c r="D13" s="972"/>
      <c r="E13" s="972"/>
      <c r="F13" s="972"/>
      <c r="G13" s="972"/>
      <c r="H13" s="972"/>
      <c r="I13" s="972"/>
      <c r="J13" s="972"/>
      <c r="K13" s="972"/>
      <c r="L13" s="972"/>
      <c r="M13" s="972"/>
      <c r="N13" s="972"/>
      <c r="O13" s="241" t="s">
        <v>616</v>
      </c>
      <c r="P13" s="272" t="s">
        <v>617</v>
      </c>
      <c r="Q13" s="246">
        <v>43466</v>
      </c>
      <c r="R13" s="246">
        <v>43830</v>
      </c>
      <c r="S13" s="226" t="s">
        <v>618</v>
      </c>
      <c r="T13" s="226">
        <v>8</v>
      </c>
      <c r="U13" s="226" t="s">
        <v>587</v>
      </c>
      <c r="V13" s="246"/>
      <c r="W13" s="246"/>
      <c r="X13" s="246"/>
      <c r="Y13" s="246"/>
      <c r="Z13" s="250"/>
      <c r="AA13" s="250"/>
      <c r="AB13" s="250"/>
      <c r="AC13" s="250"/>
      <c r="AD13" s="250"/>
      <c r="AE13" s="250"/>
      <c r="AF13" s="250"/>
      <c r="AG13" s="250"/>
      <c r="AH13" s="250"/>
      <c r="AI13" s="250"/>
      <c r="AJ13" s="250"/>
      <c r="AK13" s="250"/>
      <c r="AL13" s="252"/>
      <c r="AM13" s="254"/>
      <c r="AN13" s="254"/>
      <c r="AO13" s="254"/>
      <c r="AP13" s="254"/>
      <c r="AQ13" s="254"/>
      <c r="AR13" s="254"/>
      <c r="AS13" s="254"/>
      <c r="AT13" s="254"/>
      <c r="AU13" s="254"/>
      <c r="AV13" s="254"/>
      <c r="AW13" s="254"/>
      <c r="AX13" s="254"/>
      <c r="AY13" s="252"/>
      <c r="AZ13" s="205"/>
      <c r="BA13" s="224"/>
      <c r="BB13" s="11"/>
      <c r="BC13" s="11"/>
      <c r="BD13" s="11"/>
      <c r="BE13" s="11"/>
      <c r="BF13" s="11"/>
      <c r="BG13" s="11"/>
      <c r="BH13" s="11"/>
      <c r="BI13" s="11"/>
      <c r="BJ13" s="11"/>
    </row>
    <row r="14" spans="1:62" ht="42" customHeight="1" x14ac:dyDescent="0.3">
      <c r="A14" s="226" t="s">
        <v>66</v>
      </c>
      <c r="B14" s="229" t="s">
        <v>571</v>
      </c>
      <c r="C14" s="972"/>
      <c r="D14" s="972"/>
      <c r="E14" s="972"/>
      <c r="F14" s="972"/>
      <c r="G14" s="972"/>
      <c r="H14" s="972"/>
      <c r="I14" s="972"/>
      <c r="J14" s="972"/>
      <c r="K14" s="972"/>
      <c r="L14" s="972"/>
      <c r="M14" s="972"/>
      <c r="N14" s="972"/>
      <c r="O14" s="241" t="s">
        <v>620</v>
      </c>
      <c r="P14" s="272">
        <v>70</v>
      </c>
      <c r="Q14" s="246">
        <v>43466</v>
      </c>
      <c r="R14" s="246">
        <v>43830</v>
      </c>
      <c r="S14" s="226" t="s">
        <v>621</v>
      </c>
      <c r="T14" s="226">
        <v>70</v>
      </c>
      <c r="U14" s="226" t="s">
        <v>587</v>
      </c>
      <c r="V14" s="246"/>
      <c r="W14" s="246"/>
      <c r="X14" s="246"/>
      <c r="Y14" s="246"/>
      <c r="Z14" s="250"/>
      <c r="AA14" s="250"/>
      <c r="AB14" s="250"/>
      <c r="AC14" s="250"/>
      <c r="AD14" s="250"/>
      <c r="AE14" s="250"/>
      <c r="AF14" s="250"/>
      <c r="AG14" s="250"/>
      <c r="AH14" s="250"/>
      <c r="AI14" s="250"/>
      <c r="AJ14" s="250"/>
      <c r="AK14" s="250"/>
      <c r="AL14" s="252"/>
      <c r="AM14" s="254"/>
      <c r="AN14" s="254"/>
      <c r="AO14" s="254"/>
      <c r="AP14" s="254"/>
      <c r="AQ14" s="254"/>
      <c r="AR14" s="254"/>
      <c r="AS14" s="254"/>
      <c r="AT14" s="254"/>
      <c r="AU14" s="254"/>
      <c r="AV14" s="254"/>
      <c r="AW14" s="254"/>
      <c r="AX14" s="254"/>
      <c r="AY14" s="252"/>
      <c r="AZ14" s="205"/>
      <c r="BA14" s="224"/>
      <c r="BB14" s="11"/>
      <c r="BC14" s="11"/>
      <c r="BD14" s="11"/>
      <c r="BE14" s="11"/>
      <c r="BF14" s="11"/>
      <c r="BG14" s="11"/>
      <c r="BH14" s="11"/>
      <c r="BI14" s="11"/>
      <c r="BJ14" s="11"/>
    </row>
    <row r="15" spans="1:62" ht="37.5" customHeight="1" x14ac:dyDescent="0.3">
      <c r="A15" s="226" t="s">
        <v>66</v>
      </c>
      <c r="B15" s="229" t="s">
        <v>571</v>
      </c>
      <c r="C15" s="972"/>
      <c r="D15" s="972"/>
      <c r="E15" s="972"/>
      <c r="F15" s="972"/>
      <c r="G15" s="972"/>
      <c r="H15" s="972"/>
      <c r="I15" s="972"/>
      <c r="J15" s="972"/>
      <c r="K15" s="972"/>
      <c r="L15" s="972"/>
      <c r="M15" s="972"/>
      <c r="N15" s="972"/>
      <c r="O15" s="241" t="s">
        <v>622</v>
      </c>
      <c r="P15" s="272" t="s">
        <v>623</v>
      </c>
      <c r="Q15" s="246">
        <v>43466</v>
      </c>
      <c r="R15" s="246">
        <v>43830</v>
      </c>
      <c r="S15" s="226" t="s">
        <v>624</v>
      </c>
      <c r="T15" s="226">
        <v>13</v>
      </c>
      <c r="U15" s="226" t="s">
        <v>587</v>
      </c>
      <c r="V15" s="246"/>
      <c r="W15" s="246"/>
      <c r="X15" s="246"/>
      <c r="Y15" s="246"/>
      <c r="Z15" s="250"/>
      <c r="AA15" s="250"/>
      <c r="AB15" s="250"/>
      <c r="AC15" s="250"/>
      <c r="AD15" s="250"/>
      <c r="AE15" s="250"/>
      <c r="AF15" s="250"/>
      <c r="AG15" s="250"/>
      <c r="AH15" s="250"/>
      <c r="AI15" s="250"/>
      <c r="AJ15" s="250"/>
      <c r="AK15" s="250"/>
      <c r="AL15" s="252"/>
      <c r="AM15" s="254"/>
      <c r="AN15" s="254"/>
      <c r="AO15" s="254"/>
      <c r="AP15" s="254"/>
      <c r="AQ15" s="254"/>
      <c r="AR15" s="254"/>
      <c r="AS15" s="254"/>
      <c r="AT15" s="254"/>
      <c r="AU15" s="254"/>
      <c r="AV15" s="254"/>
      <c r="AW15" s="254"/>
      <c r="AX15" s="254"/>
      <c r="AY15" s="252"/>
      <c r="AZ15" s="205"/>
      <c r="BA15" s="224"/>
      <c r="BB15" s="11"/>
      <c r="BC15" s="11"/>
      <c r="BD15" s="11"/>
      <c r="BE15" s="11"/>
      <c r="BF15" s="11"/>
      <c r="BG15" s="11"/>
      <c r="BH15" s="11"/>
      <c r="BI15" s="11"/>
      <c r="BJ15" s="11"/>
    </row>
    <row r="16" spans="1:62" ht="37.5" customHeight="1" x14ac:dyDescent="0.3">
      <c r="A16" s="226" t="s">
        <v>66</v>
      </c>
      <c r="B16" s="229" t="s">
        <v>571</v>
      </c>
      <c r="C16" s="972"/>
      <c r="D16" s="972"/>
      <c r="E16" s="972"/>
      <c r="F16" s="972"/>
      <c r="G16" s="972"/>
      <c r="H16" s="972"/>
      <c r="I16" s="972"/>
      <c r="J16" s="972"/>
      <c r="K16" s="972"/>
      <c r="L16" s="972"/>
      <c r="M16" s="972"/>
      <c r="N16" s="972"/>
      <c r="O16" s="241" t="s">
        <v>625</v>
      </c>
      <c r="P16" s="272" t="s">
        <v>626</v>
      </c>
      <c r="Q16" s="246">
        <v>43466</v>
      </c>
      <c r="R16" s="246">
        <v>43830</v>
      </c>
      <c r="S16" s="226" t="s">
        <v>627</v>
      </c>
      <c r="T16" s="226">
        <v>100</v>
      </c>
      <c r="U16" s="226" t="s">
        <v>587</v>
      </c>
      <c r="V16" s="246"/>
      <c r="W16" s="246"/>
      <c r="X16" s="246"/>
      <c r="Y16" s="246"/>
      <c r="Z16" s="250"/>
      <c r="AA16" s="250"/>
      <c r="AB16" s="250"/>
      <c r="AC16" s="250"/>
      <c r="AD16" s="250"/>
      <c r="AE16" s="250"/>
      <c r="AF16" s="250"/>
      <c r="AG16" s="250"/>
      <c r="AH16" s="250"/>
      <c r="AI16" s="250"/>
      <c r="AJ16" s="250"/>
      <c r="AK16" s="250"/>
      <c r="AL16" s="252"/>
      <c r="AM16" s="254"/>
      <c r="AN16" s="254"/>
      <c r="AO16" s="254"/>
      <c r="AP16" s="254"/>
      <c r="AQ16" s="254"/>
      <c r="AR16" s="254"/>
      <c r="AS16" s="254"/>
      <c r="AT16" s="254"/>
      <c r="AU16" s="254"/>
      <c r="AV16" s="254"/>
      <c r="AW16" s="254"/>
      <c r="AX16" s="254"/>
      <c r="AY16" s="252"/>
      <c r="AZ16" s="205"/>
      <c r="BA16" s="224"/>
      <c r="BB16" s="11"/>
      <c r="BC16" s="11"/>
      <c r="BD16" s="11"/>
      <c r="BE16" s="11"/>
      <c r="BF16" s="11"/>
      <c r="BG16" s="11"/>
      <c r="BH16" s="11"/>
      <c r="BI16" s="11"/>
      <c r="BJ16" s="11"/>
    </row>
    <row r="17" spans="1:62" ht="37.5" customHeight="1" x14ac:dyDescent="0.3">
      <c r="A17" s="226" t="s">
        <v>66</v>
      </c>
      <c r="B17" s="229" t="s">
        <v>571</v>
      </c>
      <c r="C17" s="972"/>
      <c r="D17" s="972"/>
      <c r="E17" s="972"/>
      <c r="F17" s="972"/>
      <c r="G17" s="972"/>
      <c r="H17" s="972"/>
      <c r="I17" s="972"/>
      <c r="J17" s="972"/>
      <c r="K17" s="972"/>
      <c r="L17" s="972"/>
      <c r="M17" s="972"/>
      <c r="N17" s="972"/>
      <c r="O17" s="241" t="s">
        <v>628</v>
      </c>
      <c r="P17" s="272" t="s">
        <v>629</v>
      </c>
      <c r="Q17" s="246">
        <v>43466</v>
      </c>
      <c r="R17" s="246">
        <v>43830</v>
      </c>
      <c r="S17" s="226" t="s">
        <v>630</v>
      </c>
      <c r="T17" s="226">
        <v>40</v>
      </c>
      <c r="U17" s="226" t="s">
        <v>587</v>
      </c>
      <c r="V17" s="246"/>
      <c r="W17" s="246"/>
      <c r="X17" s="246"/>
      <c r="Y17" s="246"/>
      <c r="Z17" s="250"/>
      <c r="AA17" s="250"/>
      <c r="AB17" s="250"/>
      <c r="AC17" s="250"/>
      <c r="AD17" s="250"/>
      <c r="AE17" s="250"/>
      <c r="AF17" s="250"/>
      <c r="AG17" s="250"/>
      <c r="AH17" s="250"/>
      <c r="AI17" s="250"/>
      <c r="AJ17" s="250"/>
      <c r="AK17" s="250"/>
      <c r="AL17" s="252"/>
      <c r="AM17" s="254"/>
      <c r="AN17" s="254"/>
      <c r="AO17" s="254"/>
      <c r="AP17" s="254"/>
      <c r="AQ17" s="254"/>
      <c r="AR17" s="254"/>
      <c r="AS17" s="254"/>
      <c r="AT17" s="254"/>
      <c r="AU17" s="254"/>
      <c r="AV17" s="254"/>
      <c r="AW17" s="254"/>
      <c r="AX17" s="254"/>
      <c r="AY17" s="252"/>
      <c r="AZ17" s="205" t="s">
        <v>631</v>
      </c>
      <c r="BA17" s="224"/>
      <c r="BB17" s="11"/>
      <c r="BC17" s="11"/>
      <c r="BD17" s="11"/>
      <c r="BE17" s="11"/>
      <c r="BF17" s="11"/>
      <c r="BG17" s="11"/>
      <c r="BH17" s="11"/>
      <c r="BI17" s="11"/>
      <c r="BJ17" s="11"/>
    </row>
    <row r="18" spans="1:62" ht="37.5" customHeight="1" x14ac:dyDescent="0.3">
      <c r="A18" s="226" t="s">
        <v>66</v>
      </c>
      <c r="B18" s="229" t="s">
        <v>571</v>
      </c>
      <c r="C18" s="972"/>
      <c r="D18" s="972"/>
      <c r="E18" s="972"/>
      <c r="F18" s="972"/>
      <c r="G18" s="972"/>
      <c r="H18" s="972"/>
      <c r="I18" s="972"/>
      <c r="J18" s="972"/>
      <c r="K18" s="972"/>
      <c r="L18" s="972"/>
      <c r="M18" s="972"/>
      <c r="N18" s="972"/>
      <c r="O18" s="241" t="s">
        <v>632</v>
      </c>
      <c r="P18" s="272" t="s">
        <v>633</v>
      </c>
      <c r="Q18" s="246">
        <v>43466</v>
      </c>
      <c r="R18" s="246">
        <v>43830</v>
      </c>
      <c r="S18" s="226" t="s">
        <v>634</v>
      </c>
      <c r="T18" s="226">
        <v>7</v>
      </c>
      <c r="U18" s="226" t="s">
        <v>587</v>
      </c>
      <c r="V18" s="246"/>
      <c r="W18" s="246"/>
      <c r="X18" s="246"/>
      <c r="Y18" s="246"/>
      <c r="Z18" s="250"/>
      <c r="AA18" s="250"/>
      <c r="AB18" s="250"/>
      <c r="AC18" s="250"/>
      <c r="AD18" s="250"/>
      <c r="AE18" s="250"/>
      <c r="AF18" s="250"/>
      <c r="AG18" s="250"/>
      <c r="AH18" s="250"/>
      <c r="AI18" s="250"/>
      <c r="AJ18" s="250"/>
      <c r="AK18" s="250"/>
      <c r="AL18" s="252"/>
      <c r="AM18" s="254"/>
      <c r="AN18" s="254"/>
      <c r="AO18" s="254"/>
      <c r="AP18" s="254"/>
      <c r="AQ18" s="254"/>
      <c r="AR18" s="254"/>
      <c r="AS18" s="254"/>
      <c r="AT18" s="254"/>
      <c r="AU18" s="254"/>
      <c r="AV18" s="254"/>
      <c r="AW18" s="254"/>
      <c r="AX18" s="254"/>
      <c r="AY18" s="252"/>
      <c r="AZ18" s="205"/>
      <c r="BA18" s="224"/>
      <c r="BB18" s="11"/>
      <c r="BC18" s="11"/>
      <c r="BD18" s="11"/>
      <c r="BE18" s="11"/>
      <c r="BF18" s="11"/>
      <c r="BG18" s="11"/>
      <c r="BH18" s="11"/>
      <c r="BI18" s="11"/>
      <c r="BJ18" s="11"/>
    </row>
    <row r="19" spans="1:62" ht="30" customHeight="1" x14ac:dyDescent="0.3">
      <c r="A19" s="226" t="s">
        <v>66</v>
      </c>
      <c r="B19" s="229" t="s">
        <v>571</v>
      </c>
      <c r="C19" s="972"/>
      <c r="D19" s="972"/>
      <c r="E19" s="972"/>
      <c r="F19" s="972"/>
      <c r="G19" s="972"/>
      <c r="H19" s="972"/>
      <c r="I19" s="972"/>
      <c r="J19" s="972"/>
      <c r="K19" s="972"/>
      <c r="L19" s="972"/>
      <c r="M19" s="972"/>
      <c r="N19" s="972"/>
      <c r="O19" s="241" t="s">
        <v>635</v>
      </c>
      <c r="P19" s="272" t="s">
        <v>636</v>
      </c>
      <c r="Q19" s="246">
        <v>43466</v>
      </c>
      <c r="R19" s="246">
        <v>43830</v>
      </c>
      <c r="S19" s="226" t="s">
        <v>637</v>
      </c>
      <c r="T19" s="226">
        <v>8</v>
      </c>
      <c r="U19" s="226" t="s">
        <v>587</v>
      </c>
      <c r="V19" s="246"/>
      <c r="W19" s="246"/>
      <c r="X19" s="246"/>
      <c r="Y19" s="246"/>
      <c r="Z19" s="250"/>
      <c r="AA19" s="250"/>
      <c r="AB19" s="250"/>
      <c r="AC19" s="250"/>
      <c r="AD19" s="250"/>
      <c r="AE19" s="250"/>
      <c r="AF19" s="250"/>
      <c r="AG19" s="250"/>
      <c r="AH19" s="250"/>
      <c r="AI19" s="250"/>
      <c r="AJ19" s="250"/>
      <c r="AK19" s="250"/>
      <c r="AL19" s="252"/>
      <c r="AM19" s="254"/>
      <c r="AN19" s="254"/>
      <c r="AO19" s="254"/>
      <c r="AP19" s="254"/>
      <c r="AQ19" s="254"/>
      <c r="AR19" s="254"/>
      <c r="AS19" s="254"/>
      <c r="AT19" s="254"/>
      <c r="AU19" s="254"/>
      <c r="AV19" s="254"/>
      <c r="AW19" s="254"/>
      <c r="AX19" s="254"/>
      <c r="AY19" s="252"/>
      <c r="AZ19" s="205"/>
      <c r="BA19" s="224"/>
      <c r="BB19" s="11"/>
      <c r="BC19" s="11"/>
      <c r="BD19" s="11"/>
      <c r="BE19" s="11"/>
      <c r="BF19" s="11"/>
      <c r="BG19" s="11"/>
      <c r="BH19" s="11"/>
      <c r="BI19" s="11"/>
      <c r="BJ19" s="11"/>
    </row>
    <row r="20" spans="1:62" ht="68.25" customHeight="1" x14ac:dyDescent="0.3">
      <c r="A20" s="226" t="s">
        <v>66</v>
      </c>
      <c r="B20" s="229" t="s">
        <v>571</v>
      </c>
      <c r="C20" s="972"/>
      <c r="D20" s="972"/>
      <c r="E20" s="972"/>
      <c r="F20" s="972"/>
      <c r="G20" s="972"/>
      <c r="H20" s="972"/>
      <c r="I20" s="972"/>
      <c r="J20" s="972"/>
      <c r="K20" s="972"/>
      <c r="L20" s="972"/>
      <c r="M20" s="973"/>
      <c r="N20" s="973"/>
      <c r="O20" s="205" t="s">
        <v>638</v>
      </c>
      <c r="P20" s="272" t="s">
        <v>639</v>
      </c>
      <c r="Q20" s="246">
        <v>43466</v>
      </c>
      <c r="R20" s="246">
        <v>43830</v>
      </c>
      <c r="S20" s="226" t="s">
        <v>640</v>
      </c>
      <c r="T20" s="226">
        <v>200</v>
      </c>
      <c r="U20" s="226" t="s">
        <v>587</v>
      </c>
      <c r="V20" s="246"/>
      <c r="W20" s="246"/>
      <c r="X20" s="246"/>
      <c r="Y20" s="246"/>
      <c r="Z20" s="250"/>
      <c r="AA20" s="250"/>
      <c r="AB20" s="250"/>
      <c r="AC20" s="250"/>
      <c r="AD20" s="250"/>
      <c r="AE20" s="250"/>
      <c r="AF20" s="250"/>
      <c r="AG20" s="250"/>
      <c r="AH20" s="250"/>
      <c r="AI20" s="250"/>
      <c r="AJ20" s="250"/>
      <c r="AK20" s="250"/>
      <c r="AL20" s="252"/>
      <c r="AM20" s="254"/>
      <c r="AN20" s="254"/>
      <c r="AO20" s="254"/>
      <c r="AP20" s="254"/>
      <c r="AQ20" s="254"/>
      <c r="AR20" s="254"/>
      <c r="AS20" s="254"/>
      <c r="AT20" s="254"/>
      <c r="AU20" s="254"/>
      <c r="AV20" s="254"/>
      <c r="AW20" s="254"/>
      <c r="AX20" s="254"/>
      <c r="AY20" s="252"/>
      <c r="AZ20" s="205"/>
      <c r="BA20" s="224"/>
      <c r="BB20" s="11"/>
      <c r="BC20" s="11"/>
      <c r="BD20" s="11"/>
      <c r="BE20" s="11"/>
      <c r="BF20" s="11"/>
      <c r="BG20" s="11"/>
      <c r="BH20" s="11"/>
      <c r="BI20" s="11"/>
      <c r="BJ20" s="11"/>
    </row>
    <row r="21" spans="1:62" ht="47.25" customHeight="1" x14ac:dyDescent="0.3">
      <c r="A21" s="226" t="s">
        <v>66</v>
      </c>
      <c r="B21" s="229" t="s">
        <v>571</v>
      </c>
      <c r="C21" s="972"/>
      <c r="D21" s="972"/>
      <c r="E21" s="972"/>
      <c r="F21" s="972"/>
      <c r="G21" s="972"/>
      <c r="H21" s="972"/>
      <c r="I21" s="972"/>
      <c r="J21" s="972"/>
      <c r="K21" s="972"/>
      <c r="L21" s="972"/>
      <c r="M21" s="1387" t="s">
        <v>641</v>
      </c>
      <c r="N21" s="1388">
        <v>13</v>
      </c>
      <c r="O21" s="205" t="s">
        <v>642</v>
      </c>
      <c r="P21" s="272" t="s">
        <v>643</v>
      </c>
      <c r="Q21" s="246">
        <v>43466</v>
      </c>
      <c r="R21" s="246">
        <v>43830</v>
      </c>
      <c r="S21" s="226" t="s">
        <v>644</v>
      </c>
      <c r="T21" s="226">
        <v>20</v>
      </c>
      <c r="U21" s="226" t="s">
        <v>587</v>
      </c>
      <c r="V21" s="246"/>
      <c r="W21" s="246"/>
      <c r="X21" s="246"/>
      <c r="Y21" s="246"/>
      <c r="Z21" s="250"/>
      <c r="AA21" s="250"/>
      <c r="AB21" s="250"/>
      <c r="AC21" s="250"/>
      <c r="AD21" s="250"/>
      <c r="AE21" s="250"/>
      <c r="AF21" s="250"/>
      <c r="AG21" s="250"/>
      <c r="AH21" s="250"/>
      <c r="AI21" s="250"/>
      <c r="AJ21" s="250"/>
      <c r="AK21" s="250"/>
      <c r="AL21" s="252"/>
      <c r="AM21" s="254"/>
      <c r="AN21" s="254"/>
      <c r="AO21" s="254"/>
      <c r="AP21" s="254"/>
      <c r="AQ21" s="254"/>
      <c r="AR21" s="254"/>
      <c r="AS21" s="254"/>
      <c r="AT21" s="254"/>
      <c r="AU21" s="254"/>
      <c r="AV21" s="254"/>
      <c r="AW21" s="254"/>
      <c r="AX21" s="254"/>
      <c r="AY21" s="252"/>
      <c r="AZ21" s="205"/>
      <c r="BA21" s="224"/>
      <c r="BB21" s="11"/>
      <c r="BC21" s="11"/>
      <c r="BD21" s="11"/>
      <c r="BE21" s="11"/>
      <c r="BF21" s="11"/>
      <c r="BG21" s="11"/>
      <c r="BH21" s="11"/>
      <c r="BI21" s="11"/>
      <c r="BJ21" s="11"/>
    </row>
    <row r="22" spans="1:62" ht="45" customHeight="1" x14ac:dyDescent="0.3">
      <c r="A22" s="226" t="s">
        <v>66</v>
      </c>
      <c r="B22" s="229" t="s">
        <v>571</v>
      </c>
      <c r="C22" s="972"/>
      <c r="D22" s="972"/>
      <c r="E22" s="972"/>
      <c r="F22" s="972"/>
      <c r="G22" s="972"/>
      <c r="H22" s="972"/>
      <c r="I22" s="972"/>
      <c r="J22" s="972"/>
      <c r="K22" s="972"/>
      <c r="L22" s="972"/>
      <c r="M22" s="972"/>
      <c r="N22" s="972"/>
      <c r="O22" s="241" t="s">
        <v>645</v>
      </c>
      <c r="P22" s="272" t="s">
        <v>646</v>
      </c>
      <c r="Q22" s="246">
        <v>43466</v>
      </c>
      <c r="R22" s="246">
        <v>43830</v>
      </c>
      <c r="S22" s="226" t="s">
        <v>646</v>
      </c>
      <c r="T22" s="226">
        <v>60</v>
      </c>
      <c r="U22" s="226" t="s">
        <v>587</v>
      </c>
      <c r="V22" s="246"/>
      <c r="W22" s="246"/>
      <c r="X22" s="246"/>
      <c r="Y22" s="246"/>
      <c r="Z22" s="250"/>
      <c r="AA22" s="250"/>
      <c r="AB22" s="250"/>
      <c r="AC22" s="250"/>
      <c r="AD22" s="250"/>
      <c r="AE22" s="250"/>
      <c r="AF22" s="250"/>
      <c r="AG22" s="250"/>
      <c r="AH22" s="250"/>
      <c r="AI22" s="250"/>
      <c r="AJ22" s="250"/>
      <c r="AK22" s="250"/>
      <c r="AL22" s="252"/>
      <c r="AM22" s="254"/>
      <c r="AN22" s="254"/>
      <c r="AO22" s="254"/>
      <c r="AP22" s="254"/>
      <c r="AQ22" s="254"/>
      <c r="AR22" s="254"/>
      <c r="AS22" s="254"/>
      <c r="AT22" s="254"/>
      <c r="AU22" s="254"/>
      <c r="AV22" s="254"/>
      <c r="AW22" s="254"/>
      <c r="AX22" s="254"/>
      <c r="AY22" s="252"/>
      <c r="AZ22" s="205"/>
      <c r="BA22" s="224"/>
      <c r="BB22" s="11"/>
      <c r="BC22" s="11"/>
      <c r="BD22" s="11"/>
      <c r="BE22" s="11"/>
      <c r="BF22" s="11"/>
      <c r="BG22" s="11"/>
      <c r="BH22" s="11"/>
      <c r="BI22" s="11"/>
      <c r="BJ22" s="11"/>
    </row>
    <row r="23" spans="1:62" ht="52.5" customHeight="1" x14ac:dyDescent="0.3">
      <c r="A23" s="226" t="s">
        <v>66</v>
      </c>
      <c r="B23" s="229" t="s">
        <v>571</v>
      </c>
      <c r="C23" s="972"/>
      <c r="D23" s="972"/>
      <c r="E23" s="972"/>
      <c r="F23" s="972"/>
      <c r="G23" s="972"/>
      <c r="H23" s="972"/>
      <c r="I23" s="972"/>
      <c r="J23" s="972"/>
      <c r="K23" s="972"/>
      <c r="L23" s="972"/>
      <c r="M23" s="972"/>
      <c r="N23" s="972"/>
      <c r="O23" s="241" t="s">
        <v>647</v>
      </c>
      <c r="P23" s="272" t="s">
        <v>648</v>
      </c>
      <c r="Q23" s="246">
        <v>43466</v>
      </c>
      <c r="R23" s="246">
        <v>43830</v>
      </c>
      <c r="S23" s="226" t="s">
        <v>648</v>
      </c>
      <c r="T23" s="226">
        <v>12</v>
      </c>
      <c r="U23" s="226" t="s">
        <v>587</v>
      </c>
      <c r="V23" s="246"/>
      <c r="W23" s="246"/>
      <c r="X23" s="246"/>
      <c r="Y23" s="246"/>
      <c r="Z23" s="250"/>
      <c r="AA23" s="250"/>
      <c r="AB23" s="250"/>
      <c r="AC23" s="250"/>
      <c r="AD23" s="250"/>
      <c r="AE23" s="250"/>
      <c r="AF23" s="250"/>
      <c r="AG23" s="250"/>
      <c r="AH23" s="250"/>
      <c r="AI23" s="250"/>
      <c r="AJ23" s="250"/>
      <c r="AK23" s="250"/>
      <c r="AL23" s="252"/>
      <c r="AM23" s="254"/>
      <c r="AN23" s="254"/>
      <c r="AO23" s="254"/>
      <c r="AP23" s="254"/>
      <c r="AQ23" s="254"/>
      <c r="AR23" s="254"/>
      <c r="AS23" s="254"/>
      <c r="AT23" s="254"/>
      <c r="AU23" s="254"/>
      <c r="AV23" s="254"/>
      <c r="AW23" s="254"/>
      <c r="AX23" s="254"/>
      <c r="AY23" s="252"/>
      <c r="AZ23" s="205"/>
      <c r="BA23" s="224"/>
      <c r="BB23" s="11"/>
      <c r="BC23" s="11"/>
      <c r="BD23" s="11"/>
      <c r="BE23" s="11"/>
      <c r="BF23" s="11"/>
      <c r="BG23" s="11"/>
      <c r="BH23" s="11"/>
      <c r="BI23" s="11"/>
      <c r="BJ23" s="11"/>
    </row>
    <row r="24" spans="1:62" ht="67.5" customHeight="1" x14ac:dyDescent="0.3">
      <c r="A24" s="226" t="s">
        <v>66</v>
      </c>
      <c r="B24" s="229" t="s">
        <v>571</v>
      </c>
      <c r="C24" s="972"/>
      <c r="D24" s="972"/>
      <c r="E24" s="972"/>
      <c r="F24" s="972"/>
      <c r="G24" s="972"/>
      <c r="H24" s="972"/>
      <c r="I24" s="972"/>
      <c r="J24" s="972"/>
      <c r="K24" s="972"/>
      <c r="L24" s="972"/>
      <c r="M24" s="973"/>
      <c r="N24" s="973"/>
      <c r="O24" s="241" t="s">
        <v>649</v>
      </c>
      <c r="P24" s="272" t="s">
        <v>646</v>
      </c>
      <c r="Q24" s="246">
        <v>43466</v>
      </c>
      <c r="R24" s="246">
        <v>43830</v>
      </c>
      <c r="S24" s="226" t="s">
        <v>646</v>
      </c>
      <c r="T24" s="226">
        <v>60</v>
      </c>
      <c r="U24" s="226" t="s">
        <v>587</v>
      </c>
      <c r="V24" s="246"/>
      <c r="W24" s="246"/>
      <c r="X24" s="246"/>
      <c r="Y24" s="246"/>
      <c r="Z24" s="250"/>
      <c r="AA24" s="250"/>
      <c r="AB24" s="250"/>
      <c r="AC24" s="250"/>
      <c r="AD24" s="250"/>
      <c r="AE24" s="250"/>
      <c r="AF24" s="250"/>
      <c r="AG24" s="250"/>
      <c r="AH24" s="250"/>
      <c r="AI24" s="250"/>
      <c r="AJ24" s="250"/>
      <c r="AK24" s="250"/>
      <c r="AL24" s="252"/>
      <c r="AM24" s="254"/>
      <c r="AN24" s="254"/>
      <c r="AO24" s="254"/>
      <c r="AP24" s="254"/>
      <c r="AQ24" s="254"/>
      <c r="AR24" s="254"/>
      <c r="AS24" s="254"/>
      <c r="AT24" s="254"/>
      <c r="AU24" s="254"/>
      <c r="AV24" s="254"/>
      <c r="AW24" s="254"/>
      <c r="AX24" s="254"/>
      <c r="AY24" s="252"/>
      <c r="AZ24" s="205"/>
      <c r="BA24" s="224"/>
      <c r="BB24" s="11"/>
      <c r="BC24" s="11"/>
      <c r="BD24" s="11"/>
      <c r="BE24" s="11"/>
      <c r="BF24" s="11"/>
      <c r="BG24" s="11"/>
      <c r="BH24" s="11"/>
      <c r="BI24" s="11"/>
      <c r="BJ24" s="11"/>
    </row>
    <row r="25" spans="1:62" ht="63" customHeight="1" x14ac:dyDescent="0.3">
      <c r="A25" s="226" t="s">
        <v>66</v>
      </c>
      <c r="B25" s="229" t="s">
        <v>571</v>
      </c>
      <c r="C25" s="972"/>
      <c r="D25" s="972"/>
      <c r="E25" s="972"/>
      <c r="F25" s="972"/>
      <c r="G25" s="972"/>
      <c r="H25" s="972"/>
      <c r="I25" s="972"/>
      <c r="J25" s="972"/>
      <c r="K25" s="972"/>
      <c r="L25" s="972"/>
      <c r="M25" s="1388" t="s">
        <v>67</v>
      </c>
      <c r="N25" s="1388">
        <v>19</v>
      </c>
      <c r="O25" s="241" t="s">
        <v>650</v>
      </c>
      <c r="P25" s="272" t="s">
        <v>651</v>
      </c>
      <c r="Q25" s="246">
        <v>43466</v>
      </c>
      <c r="R25" s="246">
        <v>43830</v>
      </c>
      <c r="S25" s="226" t="s">
        <v>651</v>
      </c>
      <c r="T25" s="226">
        <v>50</v>
      </c>
      <c r="U25" s="226" t="s">
        <v>587</v>
      </c>
      <c r="V25" s="246"/>
      <c r="W25" s="246"/>
      <c r="X25" s="246"/>
      <c r="Y25" s="246"/>
      <c r="Z25" s="250"/>
      <c r="AA25" s="250"/>
      <c r="AB25" s="250"/>
      <c r="AC25" s="250"/>
      <c r="AD25" s="250"/>
      <c r="AE25" s="250"/>
      <c r="AF25" s="250"/>
      <c r="AG25" s="250"/>
      <c r="AH25" s="250"/>
      <c r="AI25" s="250"/>
      <c r="AJ25" s="250"/>
      <c r="AK25" s="250"/>
      <c r="AL25" s="252"/>
      <c r="AM25" s="254"/>
      <c r="AN25" s="254"/>
      <c r="AO25" s="254"/>
      <c r="AP25" s="254"/>
      <c r="AQ25" s="254"/>
      <c r="AR25" s="254"/>
      <c r="AS25" s="254"/>
      <c r="AT25" s="254"/>
      <c r="AU25" s="254"/>
      <c r="AV25" s="254"/>
      <c r="AW25" s="254"/>
      <c r="AX25" s="254"/>
      <c r="AY25" s="252"/>
      <c r="AZ25" s="205"/>
      <c r="BA25" s="224"/>
      <c r="BB25" s="11"/>
      <c r="BC25" s="11"/>
      <c r="BD25" s="11"/>
      <c r="BE25" s="11"/>
      <c r="BF25" s="11"/>
      <c r="BG25" s="11"/>
      <c r="BH25" s="11"/>
      <c r="BI25" s="11"/>
      <c r="BJ25" s="11"/>
    </row>
    <row r="26" spans="1:62" ht="89.25" customHeight="1" x14ac:dyDescent="0.3">
      <c r="A26" s="226" t="s">
        <v>66</v>
      </c>
      <c r="B26" s="229" t="s">
        <v>571</v>
      </c>
      <c r="C26" s="972"/>
      <c r="D26" s="972"/>
      <c r="E26" s="972"/>
      <c r="F26" s="972"/>
      <c r="G26" s="972"/>
      <c r="H26" s="972"/>
      <c r="I26" s="972"/>
      <c r="J26" s="972"/>
      <c r="K26" s="972"/>
      <c r="L26" s="972"/>
      <c r="M26" s="972"/>
      <c r="N26" s="972"/>
      <c r="O26" s="241" t="s">
        <v>652</v>
      </c>
      <c r="P26" s="272" t="s">
        <v>653</v>
      </c>
      <c r="Q26" s="246">
        <v>43466</v>
      </c>
      <c r="R26" s="246">
        <v>43830</v>
      </c>
      <c r="S26" s="226" t="s">
        <v>653</v>
      </c>
      <c r="T26" s="226">
        <v>1</v>
      </c>
      <c r="U26" s="226" t="s">
        <v>587</v>
      </c>
      <c r="V26" s="246"/>
      <c r="W26" s="246"/>
      <c r="X26" s="246"/>
      <c r="Y26" s="246"/>
      <c r="Z26" s="250"/>
      <c r="AA26" s="250"/>
      <c r="AB26" s="250"/>
      <c r="AC26" s="250"/>
      <c r="AD26" s="250"/>
      <c r="AE26" s="250"/>
      <c r="AF26" s="250"/>
      <c r="AG26" s="250"/>
      <c r="AH26" s="250"/>
      <c r="AI26" s="250"/>
      <c r="AJ26" s="250"/>
      <c r="AK26" s="250"/>
      <c r="AL26" s="252"/>
      <c r="AM26" s="254"/>
      <c r="AN26" s="254"/>
      <c r="AO26" s="254"/>
      <c r="AP26" s="254"/>
      <c r="AQ26" s="254"/>
      <c r="AR26" s="254"/>
      <c r="AS26" s="254"/>
      <c r="AT26" s="254"/>
      <c r="AU26" s="254"/>
      <c r="AV26" s="254"/>
      <c r="AW26" s="254"/>
      <c r="AX26" s="254"/>
      <c r="AY26" s="252"/>
      <c r="AZ26" s="205"/>
      <c r="BA26" s="224"/>
      <c r="BB26" s="11"/>
      <c r="BC26" s="11"/>
      <c r="BD26" s="11"/>
      <c r="BE26" s="11"/>
      <c r="BF26" s="11"/>
      <c r="BG26" s="11"/>
      <c r="BH26" s="11"/>
      <c r="BI26" s="11"/>
      <c r="BJ26" s="11"/>
    </row>
    <row r="27" spans="1:62" ht="68.25" customHeight="1" x14ac:dyDescent="0.3">
      <c r="A27" s="226" t="s">
        <v>66</v>
      </c>
      <c r="B27" s="229" t="s">
        <v>571</v>
      </c>
      <c r="C27" s="973"/>
      <c r="D27" s="973"/>
      <c r="E27" s="973"/>
      <c r="F27" s="973"/>
      <c r="G27" s="973"/>
      <c r="H27" s="973"/>
      <c r="I27" s="973"/>
      <c r="J27" s="973"/>
      <c r="K27" s="973"/>
      <c r="L27" s="973"/>
      <c r="M27" s="973"/>
      <c r="N27" s="973"/>
      <c r="O27" s="241" t="s">
        <v>654</v>
      </c>
      <c r="P27" s="259" t="s">
        <v>655</v>
      </c>
      <c r="Q27" s="246">
        <v>43466</v>
      </c>
      <c r="R27" s="246">
        <v>43830</v>
      </c>
      <c r="S27" s="226" t="s">
        <v>656</v>
      </c>
      <c r="T27" s="250">
        <v>0.3</v>
      </c>
      <c r="U27" s="226" t="s">
        <v>587</v>
      </c>
      <c r="V27" s="246"/>
      <c r="W27" s="246"/>
      <c r="X27" s="246"/>
      <c r="Y27" s="246"/>
      <c r="Z27" s="250"/>
      <c r="AA27" s="250"/>
      <c r="AB27" s="250"/>
      <c r="AC27" s="250"/>
      <c r="AD27" s="250"/>
      <c r="AE27" s="250"/>
      <c r="AF27" s="250"/>
      <c r="AG27" s="250"/>
      <c r="AH27" s="250"/>
      <c r="AI27" s="250"/>
      <c r="AJ27" s="250"/>
      <c r="AK27" s="250"/>
      <c r="AL27" s="252"/>
      <c r="AM27" s="254"/>
      <c r="AN27" s="254"/>
      <c r="AO27" s="254"/>
      <c r="AP27" s="254"/>
      <c r="AQ27" s="254"/>
      <c r="AR27" s="254"/>
      <c r="AS27" s="254"/>
      <c r="AT27" s="254"/>
      <c r="AU27" s="254"/>
      <c r="AV27" s="254"/>
      <c r="AW27" s="254"/>
      <c r="AX27" s="254"/>
      <c r="AY27" s="252"/>
      <c r="AZ27" s="205"/>
      <c r="BA27" s="224"/>
      <c r="BB27" s="11"/>
      <c r="BC27" s="11"/>
      <c r="BD27" s="11"/>
      <c r="BE27" s="11"/>
      <c r="BF27" s="11"/>
      <c r="BG27" s="11"/>
      <c r="BH27" s="11"/>
      <c r="BI27" s="11"/>
      <c r="BJ27" s="11"/>
    </row>
    <row r="28" spans="1:62" ht="42.75" customHeight="1" x14ac:dyDescent="0.3">
      <c r="A28" s="11"/>
      <c r="B28" s="11"/>
      <c r="C28" s="11"/>
      <c r="D28" s="11"/>
      <c r="E28" s="11"/>
      <c r="F28" s="237"/>
      <c r="G28" s="11"/>
      <c r="H28" s="11"/>
      <c r="I28" s="11"/>
      <c r="J28" s="11"/>
      <c r="K28" s="11"/>
      <c r="L28" s="11"/>
      <c r="M28" s="11"/>
      <c r="N28" s="11"/>
      <c r="O28" s="194"/>
      <c r="P28" s="194"/>
      <c r="Q28" s="194"/>
      <c r="R28" s="194"/>
      <c r="S28" s="194"/>
      <c r="T28" s="194"/>
      <c r="U28" s="239"/>
      <c r="V28" s="240"/>
      <c r="W28" s="240"/>
      <c r="X28" s="240"/>
      <c r="Y28" s="240"/>
      <c r="Z28" s="240"/>
      <c r="AA28" s="240"/>
      <c r="AB28" s="240"/>
      <c r="AC28" s="240"/>
      <c r="AD28" s="240"/>
      <c r="AE28" s="240"/>
      <c r="AF28" s="240"/>
      <c r="AG28" s="240"/>
      <c r="AH28" s="240"/>
      <c r="AI28" s="240"/>
      <c r="AJ28" s="240"/>
      <c r="AK28" s="240"/>
      <c r="AL28" s="143"/>
      <c r="AM28" s="143"/>
      <c r="AN28" s="143"/>
      <c r="AO28" s="143"/>
      <c r="AP28" s="143"/>
      <c r="AQ28" s="143"/>
      <c r="AR28" s="143"/>
      <c r="AS28" s="143"/>
      <c r="AT28" s="143"/>
      <c r="AU28" s="143"/>
      <c r="AV28" s="143"/>
      <c r="AW28" s="143"/>
      <c r="AX28" s="143"/>
      <c r="AY28" s="143"/>
      <c r="AZ28" s="143"/>
      <c r="BA28" s="11"/>
      <c r="BB28" s="11"/>
      <c r="BC28" s="11"/>
      <c r="BD28" s="11"/>
      <c r="BE28" s="11"/>
      <c r="BF28" s="11"/>
      <c r="BG28" s="11"/>
      <c r="BH28" s="11"/>
      <c r="BI28" s="11"/>
      <c r="BJ28" s="11"/>
    </row>
    <row r="29" spans="1:62" ht="58.5" customHeight="1" x14ac:dyDescent="0.3">
      <c r="A29" s="263" t="s">
        <v>214</v>
      </c>
      <c r="B29" s="265" t="s">
        <v>215</v>
      </c>
      <c r="C29" s="1378" t="s">
        <v>606</v>
      </c>
      <c r="D29" s="975"/>
      <c r="E29" s="975"/>
      <c r="F29" s="976"/>
      <c r="G29" s="1375" t="s">
        <v>277</v>
      </c>
      <c r="H29" s="995"/>
      <c r="I29" s="194"/>
      <c r="J29" s="194"/>
      <c r="K29" s="194"/>
      <c r="L29" s="194"/>
      <c r="M29" s="194"/>
      <c r="N29" s="194"/>
      <c r="O29" s="194"/>
      <c r="P29" s="194"/>
      <c r="Q29" s="194"/>
      <c r="R29" s="194"/>
      <c r="S29" s="194"/>
      <c r="T29" s="194"/>
      <c r="U29" s="194"/>
      <c r="V29" s="194"/>
      <c r="W29" s="194"/>
      <c r="X29" s="194"/>
      <c r="Y29" s="277"/>
      <c r="Z29" s="223"/>
      <c r="AA29" s="223"/>
      <c r="AB29" s="223"/>
      <c r="AC29" s="223"/>
      <c r="AD29" s="223"/>
      <c r="AE29" s="223"/>
      <c r="AF29" s="223"/>
      <c r="AG29" s="223"/>
      <c r="AH29" s="223"/>
      <c r="AI29" s="223"/>
      <c r="AJ29" s="223"/>
      <c r="AK29" s="223"/>
      <c r="AL29" s="269">
        <f>SUM(AL8:AL28)</f>
        <v>0</v>
      </c>
      <c r="AM29" s="269"/>
      <c r="AN29" s="269"/>
      <c r="AO29" s="269"/>
      <c r="AP29" s="269"/>
      <c r="AQ29" s="269"/>
      <c r="AR29" s="269"/>
      <c r="AS29" s="269"/>
      <c r="AT29" s="269"/>
      <c r="AU29" s="269"/>
      <c r="AV29" s="269"/>
      <c r="AW29" s="269"/>
      <c r="AX29" s="269"/>
      <c r="AY29" s="270">
        <f>SUM(AY8:AY28)</f>
        <v>0</v>
      </c>
      <c r="AZ29" s="1373"/>
      <c r="BA29" s="1373"/>
      <c r="BB29" s="11"/>
      <c r="BC29" s="11"/>
      <c r="BD29" s="11"/>
      <c r="BE29" s="11"/>
      <c r="BF29" s="11"/>
      <c r="BG29" s="11"/>
      <c r="BH29" s="11"/>
      <c r="BI29" s="11"/>
      <c r="BJ29" s="11"/>
    </row>
    <row r="30" spans="1:62" ht="58.5" customHeight="1" x14ac:dyDescent="0.3">
      <c r="A30" s="263" t="s">
        <v>232</v>
      </c>
      <c r="B30" s="265" t="s">
        <v>233</v>
      </c>
      <c r="C30" s="977"/>
      <c r="D30" s="978"/>
      <c r="E30" s="978"/>
      <c r="F30" s="979"/>
      <c r="G30" s="1375" t="s">
        <v>215</v>
      </c>
      <c r="H30" s="995"/>
      <c r="I30" s="194"/>
      <c r="J30" s="194"/>
      <c r="K30" s="194"/>
      <c r="L30" s="194"/>
      <c r="M30" s="194"/>
      <c r="N30" s="194"/>
      <c r="O30" s="194"/>
      <c r="P30" s="194"/>
      <c r="Q30" s="194"/>
      <c r="R30" s="194"/>
      <c r="S30" s="194"/>
      <c r="T30" s="194"/>
      <c r="U30" s="194"/>
      <c r="V30" s="194"/>
      <c r="W30" s="194"/>
      <c r="X30" s="194"/>
      <c r="Y30" s="277"/>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973"/>
      <c r="BA30" s="973"/>
      <c r="BB30" s="11"/>
      <c r="BC30" s="11"/>
      <c r="BD30" s="11"/>
      <c r="BE30" s="11"/>
      <c r="BF30" s="11"/>
      <c r="BG30" s="11"/>
      <c r="BH30" s="11"/>
      <c r="BI30" s="11"/>
      <c r="BJ30" s="11"/>
    </row>
    <row r="31" spans="1:62" ht="50.25" customHeight="1" x14ac:dyDescent="0.3">
      <c r="A31" s="11"/>
      <c r="B31" s="11"/>
      <c r="C31" s="11"/>
      <c r="D31" s="11"/>
      <c r="E31" s="11"/>
      <c r="F31" s="237"/>
      <c r="G31" s="11"/>
      <c r="H31" s="11"/>
      <c r="I31" s="11"/>
      <c r="J31" s="11"/>
      <c r="K31" s="11"/>
      <c r="L31" s="11"/>
      <c r="M31" s="11"/>
      <c r="N31" s="11"/>
      <c r="O31" s="194"/>
      <c r="P31" s="194"/>
      <c r="Q31" s="194"/>
      <c r="R31" s="194"/>
      <c r="S31" s="194"/>
      <c r="T31" s="194"/>
      <c r="U31" s="239"/>
      <c r="V31" s="240"/>
      <c r="W31" s="240"/>
      <c r="X31" s="240"/>
      <c r="Y31" s="240"/>
      <c r="Z31" s="240"/>
      <c r="AA31" s="240"/>
      <c r="AB31" s="240"/>
      <c r="AC31" s="240"/>
      <c r="AD31" s="240"/>
      <c r="AE31" s="240"/>
      <c r="AF31" s="240"/>
      <c r="AG31" s="240"/>
      <c r="AH31" s="240"/>
      <c r="AI31" s="240"/>
      <c r="AJ31" s="240"/>
      <c r="AK31" s="240"/>
      <c r="AL31" s="143"/>
      <c r="AM31" s="143"/>
      <c r="AN31" s="143"/>
      <c r="AO31" s="143"/>
      <c r="AP31" s="143"/>
      <c r="AQ31" s="143"/>
      <c r="AR31" s="143"/>
      <c r="AS31" s="143"/>
      <c r="AT31" s="143"/>
      <c r="AU31" s="143"/>
      <c r="AV31" s="143"/>
      <c r="AW31" s="143"/>
      <c r="AX31" s="143"/>
      <c r="AY31" s="143"/>
      <c r="AZ31" s="143"/>
      <c r="BA31" s="11"/>
      <c r="BB31" s="11"/>
      <c r="BC31" s="11"/>
      <c r="BD31" s="11"/>
      <c r="BE31" s="11"/>
      <c r="BF31" s="11"/>
      <c r="BG31" s="11"/>
      <c r="BH31" s="11"/>
      <c r="BI31" s="11"/>
      <c r="BJ31" s="11"/>
    </row>
    <row r="32" spans="1:62" ht="37.5" customHeight="1" x14ac:dyDescent="0.3">
      <c r="A32" s="1331" t="s">
        <v>244</v>
      </c>
      <c r="B32" s="988"/>
      <c r="C32" s="989"/>
      <c r="D32" s="11"/>
      <c r="E32" s="11"/>
      <c r="F32" s="11"/>
      <c r="G32" s="11"/>
      <c r="H32" s="11"/>
      <c r="I32" s="11"/>
      <c r="J32" s="11"/>
      <c r="K32" s="273"/>
      <c r="L32" s="273"/>
      <c r="M32" s="273"/>
      <c r="N32" s="273"/>
      <c r="O32" s="194"/>
      <c r="P32" s="194"/>
      <c r="Q32" s="194"/>
      <c r="R32" s="194"/>
      <c r="S32" s="194"/>
      <c r="T32" s="194"/>
      <c r="U32" s="239"/>
      <c r="V32" s="240"/>
      <c r="W32" s="240"/>
      <c r="X32" s="240"/>
      <c r="Y32" s="240"/>
      <c r="Z32" s="240"/>
      <c r="AA32" s="240"/>
      <c r="AB32" s="240"/>
      <c r="AC32" s="240"/>
      <c r="AD32" s="240"/>
      <c r="AE32" s="240"/>
      <c r="AF32" s="240"/>
      <c r="AG32" s="240"/>
      <c r="AH32" s="240"/>
      <c r="AI32" s="240"/>
      <c r="AJ32" s="240"/>
      <c r="AK32" s="240"/>
      <c r="AL32" s="143"/>
      <c r="AM32" s="143"/>
      <c r="AN32" s="143"/>
      <c r="AO32" s="143"/>
      <c r="AP32" s="143"/>
      <c r="AQ32" s="143"/>
      <c r="AR32" s="143"/>
      <c r="AS32" s="143"/>
      <c r="AT32" s="143"/>
      <c r="AU32" s="143"/>
      <c r="AV32" s="143"/>
      <c r="AW32" s="143"/>
      <c r="AX32" s="143"/>
      <c r="AY32" s="143"/>
      <c r="AZ32" s="143"/>
      <c r="BA32" s="11"/>
      <c r="BB32" s="11"/>
      <c r="BC32" s="11"/>
      <c r="BD32" s="11"/>
      <c r="BE32" s="11"/>
      <c r="BF32" s="11"/>
      <c r="BG32" s="11"/>
      <c r="BH32" s="11"/>
      <c r="BI32" s="11"/>
      <c r="BJ32" s="11"/>
    </row>
    <row r="33" spans="1:62" ht="66" customHeight="1" x14ac:dyDescent="0.3">
      <c r="A33" s="117" t="s">
        <v>258</v>
      </c>
      <c r="B33" s="118" t="s">
        <v>259</v>
      </c>
      <c r="C33" s="120" t="s">
        <v>261</v>
      </c>
      <c r="D33" s="11"/>
      <c r="E33" s="11"/>
      <c r="F33" s="11"/>
      <c r="G33" s="11"/>
      <c r="H33" s="11"/>
      <c r="I33" s="11"/>
      <c r="J33" s="11"/>
      <c r="K33" s="274"/>
      <c r="L33" s="274"/>
      <c r="M33" s="274"/>
      <c r="N33" s="274"/>
      <c r="O33" s="194"/>
      <c r="P33" s="194"/>
      <c r="Q33" s="194"/>
      <c r="R33" s="194"/>
      <c r="S33" s="194"/>
      <c r="T33" s="194"/>
      <c r="U33" s="239"/>
      <c r="V33" s="240"/>
      <c r="W33" s="240"/>
      <c r="X33" s="240"/>
      <c r="Y33" s="240"/>
      <c r="Z33" s="240"/>
      <c r="AA33" s="240"/>
      <c r="AB33" s="240"/>
      <c r="AC33" s="240"/>
      <c r="AD33" s="240"/>
      <c r="AE33" s="240"/>
      <c r="AF33" s="240"/>
      <c r="AG33" s="240"/>
      <c r="AH33" s="240"/>
      <c r="AI33" s="240"/>
      <c r="AJ33" s="240"/>
      <c r="AK33" s="240"/>
      <c r="AL33" s="143"/>
      <c r="AM33" s="143"/>
      <c r="AN33" s="143"/>
      <c r="AO33" s="143"/>
      <c r="AP33" s="143"/>
      <c r="AQ33" s="143"/>
      <c r="AR33" s="143"/>
      <c r="AS33" s="143"/>
      <c r="AT33" s="143"/>
      <c r="AU33" s="143"/>
      <c r="AV33" s="143"/>
      <c r="AW33" s="143"/>
      <c r="AX33" s="143"/>
      <c r="AY33" s="143"/>
      <c r="AZ33" s="143"/>
      <c r="BA33" s="11"/>
      <c r="BB33" s="11"/>
      <c r="BC33" s="11"/>
      <c r="BD33" s="11"/>
      <c r="BE33" s="11"/>
      <c r="BF33" s="11"/>
      <c r="BG33" s="11"/>
      <c r="BH33" s="11"/>
      <c r="BI33" s="11"/>
      <c r="BJ33" s="11"/>
    </row>
    <row r="34" spans="1:62" ht="63.75" customHeight="1" x14ac:dyDescent="0.3">
      <c r="A34" s="122">
        <v>1</v>
      </c>
      <c r="B34" s="124" t="s">
        <v>272</v>
      </c>
      <c r="C34" s="126">
        <v>43496</v>
      </c>
      <c r="D34" s="11"/>
      <c r="E34" s="11"/>
      <c r="F34" s="237"/>
      <c r="G34" s="11"/>
      <c r="H34" s="11"/>
      <c r="I34" s="11"/>
      <c r="J34" s="11"/>
      <c r="K34" s="11"/>
      <c r="L34" s="11"/>
      <c r="M34" s="11"/>
      <c r="N34" s="11"/>
      <c r="O34" s="194"/>
      <c r="P34" s="194"/>
      <c r="Q34" s="194"/>
      <c r="R34" s="194"/>
      <c r="S34" s="194"/>
      <c r="T34" s="194"/>
      <c r="U34" s="239"/>
      <c r="V34" s="240"/>
      <c r="W34" s="240"/>
      <c r="X34" s="240"/>
      <c r="Y34" s="240"/>
      <c r="Z34" s="240"/>
      <c r="AA34" s="240"/>
      <c r="AB34" s="240"/>
      <c r="AC34" s="240"/>
      <c r="AD34" s="240"/>
      <c r="AE34" s="240"/>
      <c r="AF34" s="240"/>
      <c r="AG34" s="240"/>
      <c r="AH34" s="240"/>
      <c r="AI34" s="240"/>
      <c r="AJ34" s="240"/>
      <c r="AK34" s="240"/>
      <c r="AL34" s="143"/>
      <c r="AM34" s="143"/>
      <c r="AN34" s="143"/>
      <c r="AO34" s="143"/>
      <c r="AP34" s="143"/>
      <c r="AQ34" s="143"/>
      <c r="AR34" s="143"/>
      <c r="AS34" s="143"/>
      <c r="AT34" s="143"/>
      <c r="AU34" s="143"/>
      <c r="AV34" s="143"/>
      <c r="AW34" s="143"/>
      <c r="AX34" s="143"/>
      <c r="AY34" s="143"/>
      <c r="AZ34" s="143"/>
      <c r="BA34" s="11"/>
      <c r="BB34" s="11"/>
      <c r="BC34" s="11"/>
      <c r="BD34" s="11"/>
      <c r="BE34" s="11"/>
      <c r="BF34" s="11"/>
      <c r="BG34" s="11"/>
      <c r="BH34" s="11"/>
      <c r="BI34" s="11"/>
      <c r="BJ34" s="11"/>
    </row>
    <row r="35" spans="1:62" ht="121.5" customHeight="1" x14ac:dyDescent="0.3">
      <c r="A35" s="278">
        <v>2</v>
      </c>
      <c r="B35" s="279" t="s">
        <v>657</v>
      </c>
      <c r="C35" s="126">
        <v>43510</v>
      </c>
      <c r="D35" s="11"/>
      <c r="E35" s="11"/>
      <c r="F35" s="237"/>
      <c r="G35" s="11"/>
      <c r="H35" s="11"/>
      <c r="I35" s="11"/>
      <c r="J35" s="11"/>
      <c r="K35" s="11"/>
      <c r="L35" s="11"/>
      <c r="M35" s="11"/>
      <c r="N35" s="11"/>
      <c r="O35" s="194"/>
      <c r="P35" s="194"/>
      <c r="Q35" s="194"/>
      <c r="R35" s="194"/>
      <c r="S35" s="194"/>
      <c r="T35" s="194"/>
      <c r="U35" s="239"/>
      <c r="V35" s="240"/>
      <c r="W35" s="240"/>
      <c r="X35" s="240"/>
      <c r="Y35" s="240"/>
      <c r="Z35" s="240"/>
      <c r="AA35" s="240"/>
      <c r="AB35" s="240"/>
      <c r="AC35" s="240"/>
      <c r="AD35" s="240"/>
      <c r="AE35" s="240"/>
      <c r="AF35" s="240"/>
      <c r="AG35" s="240"/>
      <c r="AH35" s="240"/>
      <c r="AI35" s="240"/>
      <c r="AJ35" s="240"/>
      <c r="AK35" s="240"/>
      <c r="AL35" s="143"/>
      <c r="AM35" s="143"/>
      <c r="AN35" s="143"/>
      <c r="AO35" s="143"/>
      <c r="AP35" s="143"/>
      <c r="AQ35" s="143"/>
      <c r="AR35" s="143"/>
      <c r="AS35" s="143"/>
      <c r="AT35" s="143"/>
      <c r="AU35" s="143"/>
      <c r="AV35" s="143"/>
      <c r="AW35" s="143"/>
      <c r="AX35" s="143"/>
      <c r="AY35" s="143"/>
      <c r="AZ35" s="143"/>
      <c r="BA35" s="11"/>
      <c r="BB35" s="11"/>
      <c r="BC35" s="11"/>
      <c r="BD35" s="11"/>
      <c r="BE35" s="11"/>
      <c r="BF35" s="11"/>
      <c r="BG35" s="11"/>
      <c r="BH35" s="11"/>
      <c r="BI35" s="11"/>
      <c r="BJ35" s="11"/>
    </row>
    <row r="36" spans="1:62" ht="115.5" customHeight="1" x14ac:dyDescent="0.3">
      <c r="A36" s="122">
        <v>3</v>
      </c>
      <c r="B36" s="124" t="s">
        <v>658</v>
      </c>
      <c r="C36" s="126">
        <v>43566</v>
      </c>
      <c r="D36" s="11"/>
      <c r="E36" s="11"/>
      <c r="F36" s="237"/>
      <c r="G36" s="11"/>
      <c r="H36" s="11"/>
      <c r="I36" s="11"/>
      <c r="J36" s="11"/>
      <c r="K36" s="11"/>
      <c r="L36" s="11"/>
      <c r="M36" s="11"/>
      <c r="N36" s="11"/>
      <c r="O36" s="194"/>
      <c r="P36" s="194"/>
      <c r="Q36" s="194"/>
      <c r="R36" s="194"/>
      <c r="S36" s="194"/>
      <c r="T36" s="194"/>
      <c r="U36" s="239"/>
      <c r="V36" s="240"/>
      <c r="W36" s="240"/>
      <c r="X36" s="240"/>
      <c r="Y36" s="240"/>
      <c r="Z36" s="240"/>
      <c r="AA36" s="240"/>
      <c r="AB36" s="240"/>
      <c r="AC36" s="240"/>
      <c r="AD36" s="240"/>
      <c r="AE36" s="240"/>
      <c r="AF36" s="240"/>
      <c r="AG36" s="240"/>
      <c r="AH36" s="240"/>
      <c r="AI36" s="240"/>
      <c r="AJ36" s="240"/>
      <c r="AK36" s="240"/>
      <c r="AL36" s="143"/>
      <c r="AM36" s="143"/>
      <c r="AN36" s="143"/>
      <c r="AO36" s="143"/>
      <c r="AP36" s="143"/>
      <c r="AQ36" s="143"/>
      <c r="AR36" s="143"/>
      <c r="AS36" s="143"/>
      <c r="AT36" s="143"/>
      <c r="AU36" s="143"/>
      <c r="AV36" s="143"/>
      <c r="AW36" s="143"/>
      <c r="AX36" s="143"/>
      <c r="AY36" s="143"/>
      <c r="AZ36" s="143"/>
      <c r="BA36" s="11"/>
      <c r="BB36" s="11"/>
      <c r="BC36" s="11"/>
      <c r="BD36" s="11"/>
      <c r="BE36" s="11"/>
      <c r="BF36" s="11"/>
      <c r="BG36" s="11"/>
      <c r="BH36" s="11"/>
      <c r="BI36" s="11"/>
      <c r="BJ36" s="11"/>
    </row>
    <row r="37" spans="1:62" ht="93" customHeight="1" x14ac:dyDescent="0.3">
      <c r="A37" s="11"/>
      <c r="B37" s="11"/>
      <c r="C37" s="11"/>
      <c r="D37" s="11"/>
      <c r="E37" s="11"/>
      <c r="F37" s="237"/>
      <c r="G37" s="11"/>
      <c r="H37" s="11"/>
      <c r="I37" s="11"/>
      <c r="J37" s="11"/>
      <c r="K37" s="11"/>
      <c r="L37" s="11"/>
      <c r="M37" s="11"/>
      <c r="N37" s="11"/>
      <c r="O37" s="194"/>
      <c r="P37" s="194"/>
      <c r="Q37" s="194"/>
      <c r="R37" s="194"/>
      <c r="S37" s="194"/>
      <c r="T37" s="194"/>
      <c r="U37" s="239"/>
      <c r="V37" s="240"/>
      <c r="W37" s="240"/>
      <c r="X37" s="240"/>
      <c r="Y37" s="240"/>
      <c r="Z37" s="240"/>
      <c r="AA37" s="240"/>
      <c r="AB37" s="240"/>
      <c r="AC37" s="240"/>
      <c r="AD37" s="240"/>
      <c r="AE37" s="240"/>
      <c r="AF37" s="240"/>
      <c r="AG37" s="240"/>
      <c r="AH37" s="240"/>
      <c r="AI37" s="240"/>
      <c r="AJ37" s="240"/>
      <c r="AK37" s="240"/>
      <c r="AL37" s="143"/>
      <c r="AM37" s="143"/>
      <c r="AN37" s="143"/>
      <c r="AO37" s="143"/>
      <c r="AP37" s="143"/>
      <c r="AQ37" s="143"/>
      <c r="AR37" s="143"/>
      <c r="AS37" s="143"/>
      <c r="AT37" s="143"/>
      <c r="AU37" s="143"/>
      <c r="AV37" s="143"/>
      <c r="AW37" s="143"/>
      <c r="AX37" s="143"/>
      <c r="AY37" s="143"/>
      <c r="AZ37" s="143"/>
      <c r="BA37" s="11"/>
      <c r="BB37" s="11"/>
      <c r="BC37" s="11"/>
      <c r="BD37" s="11"/>
      <c r="BE37" s="11"/>
      <c r="BF37" s="11"/>
      <c r="BG37" s="11"/>
      <c r="BH37" s="11"/>
      <c r="BI37" s="11"/>
      <c r="BJ37" s="11"/>
    </row>
    <row r="38" spans="1:62" ht="93" customHeight="1" x14ac:dyDescent="0.3">
      <c r="A38" s="11"/>
      <c r="B38" s="11"/>
      <c r="C38" s="11"/>
      <c r="D38" s="11"/>
      <c r="E38" s="11"/>
      <c r="F38" s="237"/>
      <c r="G38" s="11"/>
      <c r="H38" s="11"/>
      <c r="I38" s="11"/>
      <c r="J38" s="11"/>
      <c r="K38" s="11"/>
      <c r="L38" s="11"/>
      <c r="M38" s="11"/>
      <c r="N38" s="11"/>
      <c r="O38" s="194"/>
      <c r="P38" s="194"/>
      <c r="Q38" s="194"/>
      <c r="R38" s="194"/>
      <c r="S38" s="194"/>
      <c r="T38" s="194"/>
      <c r="U38" s="239"/>
      <c r="V38" s="240"/>
      <c r="W38" s="240"/>
      <c r="X38" s="240"/>
      <c r="Y38" s="240"/>
      <c r="Z38" s="240"/>
      <c r="AA38" s="240"/>
      <c r="AB38" s="240"/>
      <c r="AC38" s="240"/>
      <c r="AD38" s="240"/>
      <c r="AE38" s="240"/>
      <c r="AF38" s="240"/>
      <c r="AG38" s="240"/>
      <c r="AH38" s="240"/>
      <c r="AI38" s="240"/>
      <c r="AJ38" s="240"/>
      <c r="AK38" s="240"/>
      <c r="AL38" s="143"/>
      <c r="AM38" s="143"/>
      <c r="AN38" s="143"/>
      <c r="AO38" s="143"/>
      <c r="AP38" s="143"/>
      <c r="AQ38" s="143"/>
      <c r="AR38" s="143"/>
      <c r="AS38" s="143"/>
      <c r="AT38" s="143"/>
      <c r="AU38" s="143"/>
      <c r="AV38" s="143"/>
      <c r="AW38" s="143"/>
      <c r="AX38" s="143"/>
      <c r="AY38" s="143"/>
      <c r="AZ38" s="143"/>
      <c r="BA38" s="11"/>
      <c r="BB38" s="11"/>
      <c r="BC38" s="11"/>
      <c r="BD38" s="11"/>
      <c r="BE38" s="11"/>
      <c r="BF38" s="11"/>
      <c r="BG38" s="11"/>
      <c r="BH38" s="11"/>
      <c r="BI38" s="11"/>
      <c r="BJ38" s="11"/>
    </row>
    <row r="39" spans="1:62" ht="93" customHeight="1" x14ac:dyDescent="0.3">
      <c r="A39" s="11"/>
      <c r="B39" s="11"/>
      <c r="C39" s="11"/>
      <c r="D39" s="11"/>
      <c r="E39" s="11"/>
      <c r="F39" s="237"/>
      <c r="G39" s="11"/>
      <c r="H39" s="11"/>
      <c r="I39" s="11"/>
      <c r="J39" s="11"/>
      <c r="K39" s="11"/>
      <c r="L39" s="11"/>
      <c r="M39" s="11"/>
      <c r="N39" s="11"/>
      <c r="O39" s="194"/>
      <c r="P39" s="194"/>
      <c r="Q39" s="194"/>
      <c r="R39" s="194"/>
      <c r="S39" s="194"/>
      <c r="T39" s="194"/>
      <c r="U39" s="239"/>
      <c r="V39" s="240"/>
      <c r="W39" s="240"/>
      <c r="X39" s="240"/>
      <c r="Y39" s="240"/>
      <c r="Z39" s="240"/>
      <c r="AA39" s="240"/>
      <c r="AB39" s="240"/>
      <c r="AC39" s="240"/>
      <c r="AD39" s="240"/>
      <c r="AE39" s="240"/>
      <c r="AF39" s="240"/>
      <c r="AG39" s="240"/>
      <c r="AH39" s="240"/>
      <c r="AI39" s="240"/>
      <c r="AJ39" s="240"/>
      <c r="AK39" s="240"/>
      <c r="AL39" s="143"/>
      <c r="AM39" s="143"/>
      <c r="AN39" s="143"/>
      <c r="AO39" s="143"/>
      <c r="AP39" s="143"/>
      <c r="AQ39" s="143"/>
      <c r="AR39" s="143"/>
      <c r="AS39" s="143"/>
      <c r="AT39" s="143"/>
      <c r="AU39" s="143"/>
      <c r="AV39" s="143"/>
      <c r="AW39" s="143"/>
      <c r="AX39" s="143"/>
      <c r="AY39" s="143"/>
      <c r="AZ39" s="143"/>
      <c r="BA39" s="11"/>
      <c r="BB39" s="11"/>
      <c r="BC39" s="11"/>
      <c r="BD39" s="11"/>
      <c r="BE39" s="11"/>
      <c r="BF39" s="11"/>
      <c r="BG39" s="11"/>
      <c r="BH39" s="11"/>
      <c r="BI39" s="11"/>
      <c r="BJ39" s="11"/>
    </row>
    <row r="40" spans="1:62" ht="93" customHeight="1" x14ac:dyDescent="0.3">
      <c r="A40" s="195" t="s">
        <v>284</v>
      </c>
      <c r="B40" s="195" t="s">
        <v>285</v>
      </c>
      <c r="C40" s="195" t="s">
        <v>286</v>
      </c>
      <c r="D40" s="195" t="s">
        <v>287</v>
      </c>
      <c r="E40" s="195" t="s">
        <v>288</v>
      </c>
      <c r="F40" s="195" t="s">
        <v>289</v>
      </c>
      <c r="G40" s="195" t="s">
        <v>291</v>
      </c>
      <c r="H40" s="11"/>
      <c r="I40" s="11"/>
      <c r="J40" s="11"/>
      <c r="K40" s="11"/>
      <c r="L40" s="11"/>
      <c r="M40" s="11"/>
      <c r="N40" s="11"/>
      <c r="O40" s="194"/>
      <c r="P40" s="194"/>
      <c r="Q40" s="194"/>
      <c r="R40" s="194"/>
      <c r="S40" s="194"/>
      <c r="T40" s="194"/>
      <c r="U40" s="239"/>
      <c r="V40" s="240"/>
      <c r="W40" s="240"/>
      <c r="X40" s="240"/>
      <c r="Y40" s="240"/>
      <c r="Z40" s="240"/>
      <c r="AA40" s="240"/>
      <c r="AB40" s="240"/>
      <c r="AC40" s="240"/>
      <c r="AD40" s="240"/>
      <c r="AE40" s="240"/>
      <c r="AF40" s="240"/>
      <c r="AG40" s="240"/>
      <c r="AH40" s="240"/>
      <c r="AI40" s="240"/>
      <c r="AJ40" s="240"/>
      <c r="AK40" s="240"/>
      <c r="AL40" s="143"/>
      <c r="AM40" s="143"/>
      <c r="AN40" s="143"/>
      <c r="AO40" s="143"/>
      <c r="AP40" s="143"/>
      <c r="AQ40" s="143"/>
      <c r="AR40" s="143"/>
      <c r="AS40" s="143"/>
      <c r="AT40" s="143"/>
      <c r="AU40" s="143"/>
      <c r="AV40" s="143"/>
      <c r="AW40" s="143"/>
      <c r="AX40" s="143"/>
      <c r="AY40" s="143"/>
      <c r="AZ40" s="143"/>
      <c r="BA40" s="11"/>
      <c r="BB40" s="11"/>
      <c r="BC40" s="11"/>
      <c r="BD40" s="11"/>
      <c r="BE40" s="11"/>
      <c r="BF40" s="11"/>
      <c r="BG40" s="11"/>
      <c r="BH40" s="11"/>
      <c r="BI40" s="11"/>
      <c r="BJ40" s="11"/>
    </row>
    <row r="41" spans="1:62" ht="93" customHeight="1" x14ac:dyDescent="0.3">
      <c r="A41" s="280" t="s">
        <v>249</v>
      </c>
      <c r="B41" s="280" t="s">
        <v>218</v>
      </c>
      <c r="C41" s="280" t="s">
        <v>192</v>
      </c>
      <c r="D41" s="205" t="s">
        <v>70</v>
      </c>
      <c r="E41" s="205" t="s">
        <v>297</v>
      </c>
      <c r="F41" s="205">
        <v>1037</v>
      </c>
      <c r="G41" s="205" t="s">
        <v>145</v>
      </c>
      <c r="H41" s="11"/>
      <c r="I41" s="11"/>
      <c r="J41" s="11"/>
      <c r="K41" s="11"/>
      <c r="L41" s="11"/>
      <c r="M41" s="11"/>
      <c r="N41" s="11"/>
      <c r="O41" s="194"/>
      <c r="P41" s="194"/>
      <c r="Q41" s="194"/>
      <c r="R41" s="194"/>
      <c r="S41" s="194"/>
      <c r="T41" s="194"/>
      <c r="U41" s="239"/>
      <c r="V41" s="240"/>
      <c r="W41" s="240"/>
      <c r="X41" s="240"/>
      <c r="Y41" s="240"/>
      <c r="Z41" s="240"/>
      <c r="AA41" s="240"/>
      <c r="AB41" s="240"/>
      <c r="AC41" s="240"/>
      <c r="AD41" s="240"/>
      <c r="AE41" s="240"/>
      <c r="AF41" s="240"/>
      <c r="AG41" s="240"/>
      <c r="AH41" s="240"/>
      <c r="AI41" s="240"/>
      <c r="AJ41" s="240"/>
      <c r="AK41" s="240"/>
      <c r="AL41" s="143"/>
      <c r="AM41" s="143"/>
      <c r="AN41" s="143"/>
      <c r="AO41" s="143"/>
      <c r="AP41" s="143"/>
      <c r="AQ41" s="143"/>
      <c r="AR41" s="143"/>
      <c r="AS41" s="143"/>
      <c r="AT41" s="143"/>
      <c r="AU41" s="143"/>
      <c r="AV41" s="143"/>
      <c r="AW41" s="143"/>
      <c r="AX41" s="143"/>
      <c r="AY41" s="143"/>
      <c r="AZ41" s="143"/>
      <c r="BA41" s="11"/>
      <c r="BB41" s="11"/>
      <c r="BC41" s="11"/>
      <c r="BD41" s="11"/>
      <c r="BE41" s="11"/>
      <c r="BF41" s="11"/>
      <c r="BG41" s="11"/>
      <c r="BH41" s="11"/>
      <c r="BI41" s="11"/>
      <c r="BJ41" s="11"/>
    </row>
    <row r="42" spans="1:62" ht="93" customHeight="1" x14ac:dyDescent="0.3">
      <c r="A42" s="280" t="s">
        <v>298</v>
      </c>
      <c r="B42" s="280" t="s">
        <v>74</v>
      </c>
      <c r="C42" s="280" t="s">
        <v>171</v>
      </c>
      <c r="D42" s="205" t="s">
        <v>299</v>
      </c>
      <c r="E42" s="205" t="s">
        <v>300</v>
      </c>
      <c r="F42" s="205">
        <v>1134</v>
      </c>
      <c r="G42" s="205" t="s">
        <v>301</v>
      </c>
      <c r="H42" s="11"/>
      <c r="I42" s="11"/>
      <c r="J42" s="11"/>
      <c r="K42" s="11"/>
      <c r="L42" s="11"/>
      <c r="M42" s="11"/>
      <c r="N42" s="11"/>
      <c r="O42" s="194"/>
      <c r="P42" s="194"/>
      <c r="Q42" s="194"/>
      <c r="R42" s="194"/>
      <c r="S42" s="194"/>
      <c r="T42" s="194"/>
      <c r="U42" s="239"/>
      <c r="V42" s="240"/>
      <c r="W42" s="240"/>
      <c r="X42" s="240"/>
      <c r="Y42" s="240"/>
      <c r="Z42" s="240"/>
      <c r="AA42" s="240"/>
      <c r="AB42" s="240"/>
      <c r="AC42" s="240"/>
      <c r="AD42" s="240"/>
      <c r="AE42" s="240"/>
      <c r="AF42" s="240"/>
      <c r="AG42" s="240"/>
      <c r="AH42" s="240"/>
      <c r="AI42" s="240"/>
      <c r="AJ42" s="240"/>
      <c r="AK42" s="240"/>
      <c r="AL42" s="143"/>
      <c r="AM42" s="143"/>
      <c r="AN42" s="143"/>
      <c r="AO42" s="143"/>
      <c r="AP42" s="143"/>
      <c r="AQ42" s="143"/>
      <c r="AR42" s="143"/>
      <c r="AS42" s="143"/>
      <c r="AT42" s="143"/>
      <c r="AU42" s="143"/>
      <c r="AV42" s="143"/>
      <c r="AW42" s="143"/>
      <c r="AX42" s="143"/>
      <c r="AY42" s="143"/>
      <c r="AZ42" s="143"/>
      <c r="BA42" s="11"/>
      <c r="BB42" s="11"/>
      <c r="BC42" s="11"/>
      <c r="BD42" s="11"/>
      <c r="BE42" s="11"/>
      <c r="BF42" s="11"/>
      <c r="BG42" s="11"/>
      <c r="BH42" s="11"/>
      <c r="BI42" s="11"/>
      <c r="BJ42" s="11"/>
    </row>
    <row r="43" spans="1:62" ht="93" customHeight="1" x14ac:dyDescent="0.3">
      <c r="A43" s="280" t="s">
        <v>242</v>
      </c>
      <c r="B43" s="280" t="s">
        <v>193</v>
      </c>
      <c r="C43" s="280" t="s">
        <v>68</v>
      </c>
      <c r="D43" s="205" t="s">
        <v>302</v>
      </c>
      <c r="E43" s="205"/>
      <c r="F43" s="205">
        <v>1041</v>
      </c>
      <c r="G43" s="205" t="s">
        <v>305</v>
      </c>
      <c r="H43" s="11"/>
      <c r="I43" s="11"/>
      <c r="J43" s="11"/>
      <c r="K43" s="11"/>
      <c r="L43" s="11"/>
      <c r="M43" s="11"/>
      <c r="N43" s="11"/>
      <c r="O43" s="194"/>
      <c r="P43" s="194"/>
      <c r="Q43" s="194"/>
      <c r="R43" s="194"/>
      <c r="S43" s="194"/>
      <c r="T43" s="194"/>
      <c r="U43" s="239"/>
      <c r="V43" s="240"/>
      <c r="W43" s="240"/>
      <c r="X43" s="240"/>
      <c r="Y43" s="240"/>
      <c r="Z43" s="240"/>
      <c r="AA43" s="240"/>
      <c r="AB43" s="240"/>
      <c r="AC43" s="240"/>
      <c r="AD43" s="240"/>
      <c r="AE43" s="240"/>
      <c r="AF43" s="240"/>
      <c r="AG43" s="240"/>
      <c r="AH43" s="240"/>
      <c r="AI43" s="240"/>
      <c r="AJ43" s="240"/>
      <c r="AK43" s="240"/>
      <c r="AL43" s="143"/>
      <c r="AM43" s="143"/>
      <c r="AN43" s="143"/>
      <c r="AO43" s="143"/>
      <c r="AP43" s="143"/>
      <c r="AQ43" s="143"/>
      <c r="AR43" s="143"/>
      <c r="AS43" s="143"/>
      <c r="AT43" s="143"/>
      <c r="AU43" s="143"/>
      <c r="AV43" s="143"/>
      <c r="AW43" s="143"/>
      <c r="AX43" s="143"/>
      <c r="AY43" s="143"/>
      <c r="AZ43" s="143"/>
      <c r="BA43" s="11"/>
      <c r="BB43" s="11"/>
      <c r="BC43" s="11"/>
      <c r="BD43" s="11"/>
      <c r="BE43" s="11"/>
      <c r="BF43" s="11"/>
      <c r="BG43" s="11"/>
      <c r="BH43" s="11"/>
      <c r="BI43" s="11"/>
      <c r="BJ43" s="11"/>
    </row>
    <row r="44" spans="1:62" ht="93" customHeight="1" x14ac:dyDescent="0.3">
      <c r="A44" s="280" t="s">
        <v>310</v>
      </c>
      <c r="B44" s="224" t="s">
        <v>311</v>
      </c>
      <c r="C44" s="280" t="s">
        <v>177</v>
      </c>
      <c r="D44" s="205" t="s">
        <v>73</v>
      </c>
      <c r="E44" s="205"/>
      <c r="F44" s="205">
        <v>1078</v>
      </c>
      <c r="G44" s="205" t="s">
        <v>312</v>
      </c>
      <c r="H44" s="11"/>
      <c r="I44" s="11"/>
      <c r="J44" s="11"/>
      <c r="K44" s="11"/>
      <c r="L44" s="11"/>
      <c r="M44" s="11"/>
      <c r="N44" s="11"/>
      <c r="O44" s="194"/>
      <c r="P44" s="194"/>
      <c r="Q44" s="194"/>
      <c r="R44" s="194"/>
      <c r="S44" s="194"/>
      <c r="T44" s="194"/>
      <c r="U44" s="239"/>
      <c r="V44" s="240"/>
      <c r="W44" s="240"/>
      <c r="X44" s="240"/>
      <c r="Y44" s="240"/>
      <c r="Z44" s="240"/>
      <c r="AA44" s="240"/>
      <c r="AB44" s="240"/>
      <c r="AC44" s="240"/>
      <c r="AD44" s="240"/>
      <c r="AE44" s="240"/>
      <c r="AF44" s="240"/>
      <c r="AG44" s="240"/>
      <c r="AH44" s="240"/>
      <c r="AI44" s="240"/>
      <c r="AJ44" s="240"/>
      <c r="AK44" s="240"/>
      <c r="AL44" s="143"/>
      <c r="AM44" s="143"/>
      <c r="AN44" s="143"/>
      <c r="AO44" s="143"/>
      <c r="AP44" s="143"/>
      <c r="AQ44" s="143"/>
      <c r="AR44" s="143"/>
      <c r="AS44" s="143"/>
      <c r="AT44" s="143"/>
      <c r="AU44" s="143"/>
      <c r="AV44" s="143"/>
      <c r="AW44" s="143"/>
      <c r="AX44" s="143"/>
      <c r="AY44" s="143"/>
      <c r="AZ44" s="143"/>
      <c r="BA44" s="11"/>
      <c r="BB44" s="11"/>
      <c r="BC44" s="11"/>
      <c r="BD44" s="11"/>
      <c r="BE44" s="11"/>
      <c r="BF44" s="11"/>
      <c r="BG44" s="11"/>
      <c r="BH44" s="11"/>
      <c r="BI44" s="11"/>
      <c r="BJ44" s="11"/>
    </row>
    <row r="45" spans="1:62" ht="93" customHeight="1" x14ac:dyDescent="0.3">
      <c r="A45" s="280" t="s">
        <v>224</v>
      </c>
      <c r="B45" s="280" t="s">
        <v>316</v>
      </c>
      <c r="C45" s="280" t="s">
        <v>252</v>
      </c>
      <c r="D45" s="205" t="s">
        <v>318</v>
      </c>
      <c r="E45" s="205"/>
      <c r="F45" s="205">
        <v>1130</v>
      </c>
      <c r="G45" s="205" t="s">
        <v>319</v>
      </c>
      <c r="H45" s="11"/>
      <c r="I45" s="11"/>
      <c r="J45" s="11"/>
      <c r="K45" s="11"/>
      <c r="L45" s="11"/>
      <c r="M45" s="11"/>
      <c r="N45" s="11"/>
      <c r="O45" s="194"/>
      <c r="P45" s="194"/>
      <c r="Q45" s="194"/>
      <c r="R45" s="194"/>
      <c r="S45" s="194"/>
      <c r="T45" s="194"/>
      <c r="U45" s="239"/>
      <c r="V45" s="240"/>
      <c r="W45" s="240"/>
      <c r="X45" s="240"/>
      <c r="Y45" s="240"/>
      <c r="Z45" s="240"/>
      <c r="AA45" s="240"/>
      <c r="AB45" s="240"/>
      <c r="AC45" s="240"/>
      <c r="AD45" s="240"/>
      <c r="AE45" s="240"/>
      <c r="AF45" s="240"/>
      <c r="AG45" s="240"/>
      <c r="AH45" s="240"/>
      <c r="AI45" s="240"/>
      <c r="AJ45" s="240"/>
      <c r="AK45" s="240"/>
      <c r="AL45" s="143"/>
      <c r="AM45" s="143"/>
      <c r="AN45" s="143"/>
      <c r="AO45" s="143"/>
      <c r="AP45" s="143"/>
      <c r="AQ45" s="143"/>
      <c r="AR45" s="143"/>
      <c r="AS45" s="143"/>
      <c r="AT45" s="143"/>
      <c r="AU45" s="143"/>
      <c r="AV45" s="143"/>
      <c r="AW45" s="143"/>
      <c r="AX45" s="143"/>
      <c r="AY45" s="143"/>
      <c r="AZ45" s="143"/>
      <c r="BA45" s="11"/>
      <c r="BB45" s="11"/>
      <c r="BC45" s="11"/>
      <c r="BD45" s="11"/>
      <c r="BE45" s="11"/>
      <c r="BF45" s="11"/>
      <c r="BG45" s="11"/>
      <c r="BH45" s="11"/>
      <c r="BI45" s="11"/>
      <c r="BJ45" s="11"/>
    </row>
    <row r="46" spans="1:62" ht="93" customHeight="1" x14ac:dyDescent="0.3">
      <c r="A46" s="280" t="s">
        <v>230</v>
      </c>
      <c r="B46" s="280" t="s">
        <v>69</v>
      </c>
      <c r="C46" s="280" t="s">
        <v>313</v>
      </c>
      <c r="D46" s="205" t="s">
        <v>324</v>
      </c>
      <c r="E46" s="205"/>
      <c r="F46" s="205"/>
      <c r="G46" s="224"/>
      <c r="H46" s="11"/>
      <c r="I46" s="11"/>
      <c r="J46" s="11"/>
      <c r="K46" s="11"/>
      <c r="L46" s="11"/>
      <c r="M46" s="11"/>
      <c r="N46" s="11"/>
      <c r="O46" s="194"/>
      <c r="P46" s="194"/>
      <c r="Q46" s="194"/>
      <c r="R46" s="194"/>
      <c r="S46" s="194"/>
      <c r="T46" s="194"/>
      <c r="U46" s="239"/>
      <c r="V46" s="240"/>
      <c r="W46" s="240"/>
      <c r="X46" s="240"/>
      <c r="Y46" s="240"/>
      <c r="Z46" s="240"/>
      <c r="AA46" s="240"/>
      <c r="AB46" s="240"/>
      <c r="AC46" s="240"/>
      <c r="AD46" s="240"/>
      <c r="AE46" s="240"/>
      <c r="AF46" s="240"/>
      <c r="AG46" s="240"/>
      <c r="AH46" s="240"/>
      <c r="AI46" s="240"/>
      <c r="AJ46" s="240"/>
      <c r="AK46" s="240"/>
      <c r="AL46" s="143"/>
      <c r="AM46" s="143"/>
      <c r="AN46" s="143"/>
      <c r="AO46" s="143"/>
      <c r="AP46" s="143"/>
      <c r="AQ46" s="143"/>
      <c r="AR46" s="143"/>
      <c r="AS46" s="143"/>
      <c r="AT46" s="143"/>
      <c r="AU46" s="143"/>
      <c r="AV46" s="143"/>
      <c r="AW46" s="143"/>
      <c r="AX46" s="143"/>
      <c r="AY46" s="143"/>
      <c r="AZ46" s="143"/>
      <c r="BA46" s="11"/>
      <c r="BB46" s="11"/>
      <c r="BC46" s="11"/>
      <c r="BD46" s="11"/>
      <c r="BE46" s="11"/>
      <c r="BF46" s="11"/>
      <c r="BG46" s="11"/>
      <c r="BH46" s="11"/>
      <c r="BI46" s="11"/>
      <c r="BJ46" s="11"/>
    </row>
    <row r="47" spans="1:62" ht="93" customHeight="1" x14ac:dyDescent="0.3">
      <c r="A47" s="280" t="s">
        <v>188</v>
      </c>
      <c r="B47" s="280" t="s">
        <v>262</v>
      </c>
      <c r="C47" s="280" t="s">
        <v>325</v>
      </c>
      <c r="D47" s="205" t="s">
        <v>263</v>
      </c>
      <c r="E47" s="205"/>
      <c r="F47" s="205"/>
      <c r="G47" s="224"/>
      <c r="H47" s="11"/>
      <c r="I47" s="11"/>
      <c r="J47" s="11"/>
      <c r="K47" s="11"/>
      <c r="L47" s="11"/>
      <c r="M47" s="11"/>
      <c r="N47" s="11"/>
      <c r="O47" s="194"/>
      <c r="P47" s="194"/>
      <c r="Q47" s="194"/>
      <c r="R47" s="194"/>
      <c r="S47" s="194"/>
      <c r="T47" s="194"/>
      <c r="U47" s="239"/>
      <c r="V47" s="240"/>
      <c r="W47" s="240"/>
      <c r="X47" s="240"/>
      <c r="Y47" s="240"/>
      <c r="Z47" s="240"/>
      <c r="AA47" s="240"/>
      <c r="AB47" s="240"/>
      <c r="AC47" s="240"/>
      <c r="AD47" s="240"/>
      <c r="AE47" s="240"/>
      <c r="AF47" s="240"/>
      <c r="AG47" s="240"/>
      <c r="AH47" s="240"/>
      <c r="AI47" s="240"/>
      <c r="AJ47" s="240"/>
      <c r="AK47" s="240"/>
      <c r="AL47" s="143"/>
      <c r="AM47" s="143"/>
      <c r="AN47" s="143"/>
      <c r="AO47" s="143"/>
      <c r="AP47" s="143"/>
      <c r="AQ47" s="143"/>
      <c r="AR47" s="143"/>
      <c r="AS47" s="143"/>
      <c r="AT47" s="143"/>
      <c r="AU47" s="143"/>
      <c r="AV47" s="143"/>
      <c r="AW47" s="143"/>
      <c r="AX47" s="143"/>
      <c r="AY47" s="143"/>
      <c r="AZ47" s="143"/>
      <c r="BA47" s="11"/>
      <c r="BB47" s="11"/>
      <c r="BC47" s="11"/>
      <c r="BD47" s="11"/>
      <c r="BE47" s="11"/>
      <c r="BF47" s="11"/>
      <c r="BG47" s="11"/>
      <c r="BH47" s="11"/>
      <c r="BI47" s="11"/>
      <c r="BJ47" s="11"/>
    </row>
    <row r="48" spans="1:62" ht="93" customHeight="1" x14ac:dyDescent="0.3">
      <c r="A48" s="280" t="s">
        <v>137</v>
      </c>
      <c r="B48" s="280" t="s">
        <v>144</v>
      </c>
      <c r="C48" s="280"/>
      <c r="D48" s="205" t="s">
        <v>194</v>
      </c>
      <c r="E48" s="205"/>
      <c r="F48" s="205"/>
      <c r="G48" s="224"/>
      <c r="H48" s="11"/>
      <c r="I48" s="11"/>
      <c r="J48" s="11"/>
      <c r="K48" s="11"/>
      <c r="L48" s="11"/>
      <c r="M48" s="11"/>
      <c r="N48" s="11"/>
      <c r="O48" s="194"/>
      <c r="P48" s="194"/>
      <c r="Q48" s="194"/>
      <c r="R48" s="194"/>
      <c r="S48" s="194"/>
      <c r="T48" s="194"/>
      <c r="U48" s="239"/>
      <c r="V48" s="240"/>
      <c r="W48" s="240"/>
      <c r="X48" s="240"/>
      <c r="Y48" s="240"/>
      <c r="Z48" s="240"/>
      <c r="AA48" s="240"/>
      <c r="AB48" s="240"/>
      <c r="AC48" s="240"/>
      <c r="AD48" s="240"/>
      <c r="AE48" s="240"/>
      <c r="AF48" s="240"/>
      <c r="AG48" s="240"/>
      <c r="AH48" s="240"/>
      <c r="AI48" s="240"/>
      <c r="AJ48" s="240"/>
      <c r="AK48" s="240"/>
      <c r="AL48" s="143"/>
      <c r="AM48" s="143"/>
      <c r="AN48" s="143"/>
      <c r="AO48" s="143"/>
      <c r="AP48" s="143"/>
      <c r="AQ48" s="143"/>
      <c r="AR48" s="143"/>
      <c r="AS48" s="143"/>
      <c r="AT48" s="143"/>
      <c r="AU48" s="143"/>
      <c r="AV48" s="143"/>
      <c r="AW48" s="143"/>
      <c r="AX48" s="143"/>
      <c r="AY48" s="143"/>
      <c r="AZ48" s="143"/>
      <c r="BA48" s="11"/>
      <c r="BB48" s="11"/>
      <c r="BC48" s="11"/>
      <c r="BD48" s="11"/>
      <c r="BE48" s="11"/>
      <c r="BF48" s="11"/>
      <c r="BG48" s="11"/>
      <c r="BH48" s="11"/>
      <c r="BI48" s="11"/>
      <c r="BJ48" s="11"/>
    </row>
    <row r="49" spans="1:62" ht="93" customHeight="1" x14ac:dyDescent="0.3">
      <c r="A49" s="205" t="s">
        <v>331</v>
      </c>
      <c r="B49" s="280" t="s">
        <v>356</v>
      </c>
      <c r="C49" s="280"/>
      <c r="D49" s="205" t="s">
        <v>254</v>
      </c>
      <c r="E49" s="205"/>
      <c r="F49" s="205"/>
      <c r="G49" s="224"/>
      <c r="H49" s="11"/>
      <c r="I49" s="11"/>
      <c r="J49" s="11"/>
      <c r="K49" s="11"/>
      <c r="L49" s="11"/>
      <c r="M49" s="11"/>
      <c r="N49" s="11"/>
      <c r="O49" s="194"/>
      <c r="P49" s="194"/>
      <c r="Q49" s="194"/>
      <c r="R49" s="194"/>
      <c r="S49" s="194"/>
      <c r="T49" s="194"/>
      <c r="U49" s="239"/>
      <c r="V49" s="240"/>
      <c r="W49" s="240"/>
      <c r="X49" s="240"/>
      <c r="Y49" s="240"/>
      <c r="Z49" s="240"/>
      <c r="AA49" s="240"/>
      <c r="AB49" s="240"/>
      <c r="AC49" s="240"/>
      <c r="AD49" s="240"/>
      <c r="AE49" s="240"/>
      <c r="AF49" s="240"/>
      <c r="AG49" s="240"/>
      <c r="AH49" s="240"/>
      <c r="AI49" s="240"/>
      <c r="AJ49" s="240"/>
      <c r="AK49" s="240"/>
      <c r="AL49" s="143"/>
      <c r="AM49" s="143"/>
      <c r="AN49" s="143"/>
      <c r="AO49" s="143"/>
      <c r="AP49" s="143"/>
      <c r="AQ49" s="143"/>
      <c r="AR49" s="143"/>
      <c r="AS49" s="143"/>
      <c r="AT49" s="143"/>
      <c r="AU49" s="143"/>
      <c r="AV49" s="143"/>
      <c r="AW49" s="143"/>
      <c r="AX49" s="143"/>
      <c r="AY49" s="143"/>
      <c r="AZ49" s="143"/>
      <c r="BA49" s="11"/>
      <c r="BB49" s="11"/>
      <c r="BC49" s="11"/>
      <c r="BD49" s="11"/>
      <c r="BE49" s="11"/>
      <c r="BF49" s="11"/>
      <c r="BG49" s="11"/>
      <c r="BH49" s="11"/>
      <c r="BI49" s="11"/>
      <c r="BJ49" s="11"/>
    </row>
    <row r="50" spans="1:62" ht="93" customHeight="1" x14ac:dyDescent="0.3">
      <c r="A50" s="280" t="s">
        <v>71</v>
      </c>
      <c r="B50" s="280" t="s">
        <v>253</v>
      </c>
      <c r="C50" s="224"/>
      <c r="D50" s="205" t="s">
        <v>334</v>
      </c>
      <c r="E50" s="205"/>
      <c r="F50" s="205"/>
      <c r="G50" s="224"/>
      <c r="H50" s="11"/>
      <c r="I50" s="11"/>
      <c r="J50" s="11"/>
      <c r="K50" s="11"/>
      <c r="L50" s="11"/>
      <c r="M50" s="11"/>
      <c r="N50" s="11"/>
      <c r="O50" s="194"/>
      <c r="P50" s="194"/>
      <c r="Q50" s="194"/>
      <c r="R50" s="194"/>
      <c r="S50" s="194"/>
      <c r="T50" s="194"/>
      <c r="U50" s="239"/>
      <c r="V50" s="240"/>
      <c r="W50" s="240"/>
      <c r="X50" s="240"/>
      <c r="Y50" s="240"/>
      <c r="Z50" s="240"/>
      <c r="AA50" s="240"/>
      <c r="AB50" s="240"/>
      <c r="AC50" s="240"/>
      <c r="AD50" s="240"/>
      <c r="AE50" s="240"/>
      <c r="AF50" s="240"/>
      <c r="AG50" s="240"/>
      <c r="AH50" s="240"/>
      <c r="AI50" s="240"/>
      <c r="AJ50" s="240"/>
      <c r="AK50" s="240"/>
      <c r="AL50" s="143"/>
      <c r="AM50" s="143"/>
      <c r="AN50" s="143"/>
      <c r="AO50" s="143"/>
      <c r="AP50" s="143"/>
      <c r="AQ50" s="143"/>
      <c r="AR50" s="143"/>
      <c r="AS50" s="143"/>
      <c r="AT50" s="143"/>
      <c r="AU50" s="143"/>
      <c r="AV50" s="143"/>
      <c r="AW50" s="143"/>
      <c r="AX50" s="143"/>
      <c r="AY50" s="143"/>
      <c r="AZ50" s="143"/>
      <c r="BA50" s="11"/>
      <c r="BB50" s="11"/>
      <c r="BC50" s="11"/>
      <c r="BD50" s="11"/>
      <c r="BE50" s="11"/>
      <c r="BF50" s="11"/>
      <c r="BG50" s="11"/>
      <c r="BH50" s="11"/>
      <c r="BI50" s="11"/>
      <c r="BJ50" s="11"/>
    </row>
    <row r="51" spans="1:62" ht="93" customHeight="1" x14ac:dyDescent="0.3">
      <c r="A51" s="280" t="s">
        <v>66</v>
      </c>
      <c r="B51" s="280" t="s">
        <v>340</v>
      </c>
      <c r="C51" s="224"/>
      <c r="D51" s="205" t="s">
        <v>151</v>
      </c>
      <c r="E51" s="205"/>
      <c r="F51" s="205"/>
      <c r="G51" s="224"/>
      <c r="H51" s="11"/>
      <c r="I51" s="11"/>
      <c r="J51" s="11"/>
      <c r="K51" s="11"/>
      <c r="L51" s="11"/>
      <c r="M51" s="11"/>
      <c r="N51" s="11"/>
      <c r="O51" s="194"/>
      <c r="P51" s="194"/>
      <c r="Q51" s="194"/>
      <c r="R51" s="194"/>
      <c r="S51" s="194"/>
      <c r="T51" s="194"/>
      <c r="U51" s="239"/>
      <c r="V51" s="240"/>
      <c r="W51" s="240"/>
      <c r="X51" s="240"/>
      <c r="Y51" s="240"/>
      <c r="Z51" s="240"/>
      <c r="AA51" s="240"/>
      <c r="AB51" s="240"/>
      <c r="AC51" s="240"/>
      <c r="AD51" s="240"/>
      <c r="AE51" s="240"/>
      <c r="AF51" s="240"/>
      <c r="AG51" s="240"/>
      <c r="AH51" s="240"/>
      <c r="AI51" s="240"/>
      <c r="AJ51" s="240"/>
      <c r="AK51" s="240"/>
      <c r="AL51" s="143"/>
      <c r="AM51" s="143"/>
      <c r="AN51" s="143"/>
      <c r="AO51" s="143"/>
      <c r="AP51" s="143"/>
      <c r="AQ51" s="143"/>
      <c r="AR51" s="143"/>
      <c r="AS51" s="143"/>
      <c r="AT51" s="143"/>
      <c r="AU51" s="143"/>
      <c r="AV51" s="143"/>
      <c r="AW51" s="143"/>
      <c r="AX51" s="143"/>
      <c r="AY51" s="143"/>
      <c r="AZ51" s="143"/>
      <c r="BA51" s="11"/>
      <c r="BB51" s="11"/>
      <c r="BC51" s="11"/>
      <c r="BD51" s="11"/>
      <c r="BE51" s="11"/>
      <c r="BF51" s="11"/>
      <c r="BG51" s="11"/>
      <c r="BH51" s="11"/>
      <c r="BI51" s="11"/>
      <c r="BJ51" s="11"/>
    </row>
    <row r="52" spans="1:62" ht="93" customHeight="1" x14ac:dyDescent="0.3">
      <c r="A52" s="205"/>
      <c r="B52" s="280" t="s">
        <v>341</v>
      </c>
      <c r="C52" s="224"/>
      <c r="D52" s="205" t="s">
        <v>76</v>
      </c>
      <c r="E52" s="205"/>
      <c r="F52" s="205"/>
      <c r="G52" s="224"/>
      <c r="H52" s="11"/>
      <c r="I52" s="11"/>
      <c r="J52" s="11"/>
      <c r="K52" s="11"/>
      <c r="L52" s="11"/>
      <c r="M52" s="11"/>
      <c r="N52" s="11"/>
      <c r="O52" s="194"/>
      <c r="P52" s="194"/>
      <c r="Q52" s="194"/>
      <c r="R52" s="194"/>
      <c r="S52" s="194"/>
      <c r="T52" s="194"/>
      <c r="U52" s="239"/>
      <c r="V52" s="240"/>
      <c r="W52" s="240"/>
      <c r="X52" s="240"/>
      <c r="Y52" s="240"/>
      <c r="Z52" s="240"/>
      <c r="AA52" s="240"/>
      <c r="AB52" s="240"/>
      <c r="AC52" s="240"/>
      <c r="AD52" s="240"/>
      <c r="AE52" s="240"/>
      <c r="AF52" s="240"/>
      <c r="AG52" s="240"/>
      <c r="AH52" s="240"/>
      <c r="AI52" s="240"/>
      <c r="AJ52" s="240"/>
      <c r="AK52" s="240"/>
      <c r="AL52" s="143"/>
      <c r="AM52" s="143"/>
      <c r="AN52" s="143"/>
      <c r="AO52" s="143"/>
      <c r="AP52" s="143"/>
      <c r="AQ52" s="143"/>
      <c r="AR52" s="143"/>
      <c r="AS52" s="143"/>
      <c r="AT52" s="143"/>
      <c r="AU52" s="143"/>
      <c r="AV52" s="143"/>
      <c r="AW52" s="143"/>
      <c r="AX52" s="143"/>
      <c r="AY52" s="143"/>
      <c r="AZ52" s="143"/>
      <c r="BA52" s="11"/>
      <c r="BB52" s="11"/>
      <c r="BC52" s="11"/>
      <c r="BD52" s="11"/>
      <c r="BE52" s="11"/>
      <c r="BF52" s="11"/>
      <c r="BG52" s="11"/>
      <c r="BH52" s="11"/>
      <c r="BI52" s="11"/>
      <c r="BJ52" s="11"/>
    </row>
    <row r="53" spans="1:62" ht="93" customHeight="1" x14ac:dyDescent="0.3">
      <c r="A53" s="280"/>
      <c r="B53" s="280" t="s">
        <v>348</v>
      </c>
      <c r="C53" s="224"/>
      <c r="D53" s="205" t="s">
        <v>349</v>
      </c>
      <c r="E53" s="205"/>
      <c r="F53" s="205"/>
      <c r="G53" s="224"/>
      <c r="H53" s="11"/>
      <c r="I53" s="11"/>
      <c r="J53" s="11"/>
      <c r="K53" s="11"/>
      <c r="L53" s="11"/>
      <c r="M53" s="11"/>
      <c r="N53" s="11"/>
      <c r="O53" s="194"/>
      <c r="P53" s="194"/>
      <c r="Q53" s="194"/>
      <c r="R53" s="194"/>
      <c r="S53" s="194"/>
      <c r="T53" s="194"/>
      <c r="U53" s="239"/>
      <c r="V53" s="240"/>
      <c r="W53" s="240"/>
      <c r="X53" s="240"/>
      <c r="Y53" s="240"/>
      <c r="Z53" s="240"/>
      <c r="AA53" s="240"/>
      <c r="AB53" s="240"/>
      <c r="AC53" s="240"/>
      <c r="AD53" s="240"/>
      <c r="AE53" s="240"/>
      <c r="AF53" s="240"/>
      <c r="AG53" s="240"/>
      <c r="AH53" s="240"/>
      <c r="AI53" s="240"/>
      <c r="AJ53" s="240"/>
      <c r="AK53" s="240"/>
      <c r="AL53" s="143"/>
      <c r="AM53" s="143"/>
      <c r="AN53" s="143"/>
      <c r="AO53" s="143"/>
      <c r="AP53" s="143"/>
      <c r="AQ53" s="143"/>
      <c r="AR53" s="143"/>
      <c r="AS53" s="143"/>
      <c r="AT53" s="143"/>
      <c r="AU53" s="143"/>
      <c r="AV53" s="143"/>
      <c r="AW53" s="143"/>
      <c r="AX53" s="143"/>
      <c r="AY53" s="143"/>
      <c r="AZ53" s="143"/>
      <c r="BA53" s="11"/>
      <c r="BB53" s="11"/>
      <c r="BC53" s="11"/>
      <c r="BD53" s="11"/>
      <c r="BE53" s="11"/>
      <c r="BF53" s="11"/>
      <c r="BG53" s="11"/>
      <c r="BH53" s="11"/>
      <c r="BI53" s="11"/>
      <c r="BJ53" s="11"/>
    </row>
    <row r="54" spans="1:62" ht="93" customHeight="1" x14ac:dyDescent="0.3">
      <c r="A54" s="280"/>
      <c r="B54" s="280" t="s">
        <v>314</v>
      </c>
      <c r="C54" s="224"/>
      <c r="D54" s="205" t="s">
        <v>350</v>
      </c>
      <c r="E54" s="205"/>
      <c r="F54" s="205"/>
      <c r="G54" s="224"/>
      <c r="H54" s="11"/>
      <c r="I54" s="11"/>
      <c r="J54" s="11"/>
      <c r="K54" s="11"/>
      <c r="L54" s="11"/>
      <c r="M54" s="11"/>
      <c r="N54" s="11"/>
      <c r="O54" s="194"/>
      <c r="P54" s="194"/>
      <c r="Q54" s="194"/>
      <c r="R54" s="194"/>
      <c r="S54" s="194"/>
      <c r="T54" s="194"/>
      <c r="U54" s="239"/>
      <c r="V54" s="240"/>
      <c r="W54" s="240"/>
      <c r="X54" s="240"/>
      <c r="Y54" s="240"/>
      <c r="Z54" s="240"/>
      <c r="AA54" s="240"/>
      <c r="AB54" s="240"/>
      <c r="AC54" s="240"/>
      <c r="AD54" s="240"/>
      <c r="AE54" s="240"/>
      <c r="AF54" s="240"/>
      <c r="AG54" s="240"/>
      <c r="AH54" s="240"/>
      <c r="AI54" s="240"/>
      <c r="AJ54" s="240"/>
      <c r="AK54" s="240"/>
      <c r="AL54" s="143"/>
      <c r="AM54" s="143"/>
      <c r="AN54" s="143"/>
      <c r="AO54" s="143"/>
      <c r="AP54" s="143"/>
      <c r="AQ54" s="143"/>
      <c r="AR54" s="143"/>
      <c r="AS54" s="143"/>
      <c r="AT54" s="143"/>
      <c r="AU54" s="143"/>
      <c r="AV54" s="143"/>
      <c r="AW54" s="143"/>
      <c r="AX54" s="143"/>
      <c r="AY54" s="143"/>
      <c r="AZ54" s="143"/>
      <c r="BA54" s="11"/>
      <c r="BB54" s="11"/>
      <c r="BC54" s="11"/>
      <c r="BD54" s="11"/>
      <c r="BE54" s="11"/>
      <c r="BF54" s="11"/>
      <c r="BG54" s="11"/>
      <c r="BH54" s="11"/>
      <c r="BI54" s="11"/>
      <c r="BJ54" s="11"/>
    </row>
    <row r="55" spans="1:62" ht="93" customHeight="1" x14ac:dyDescent="0.3">
      <c r="A55" s="280"/>
      <c r="B55" s="280" t="s">
        <v>352</v>
      </c>
      <c r="C55" s="224"/>
      <c r="D55" s="205" t="s">
        <v>353</v>
      </c>
      <c r="E55" s="205"/>
      <c r="F55" s="205"/>
      <c r="G55" s="224"/>
      <c r="H55" s="11"/>
      <c r="I55" s="11"/>
      <c r="J55" s="11"/>
      <c r="K55" s="11"/>
      <c r="L55" s="11"/>
      <c r="M55" s="11"/>
      <c r="N55" s="11"/>
      <c r="O55" s="194"/>
      <c r="P55" s="194"/>
      <c r="Q55" s="194"/>
      <c r="R55" s="194"/>
      <c r="S55" s="194"/>
      <c r="T55" s="194"/>
      <c r="U55" s="239"/>
      <c r="V55" s="240"/>
      <c r="W55" s="240"/>
      <c r="X55" s="240"/>
      <c r="Y55" s="240"/>
      <c r="Z55" s="240"/>
      <c r="AA55" s="240"/>
      <c r="AB55" s="240"/>
      <c r="AC55" s="240"/>
      <c r="AD55" s="240"/>
      <c r="AE55" s="240"/>
      <c r="AF55" s="240"/>
      <c r="AG55" s="240"/>
      <c r="AH55" s="240"/>
      <c r="AI55" s="240"/>
      <c r="AJ55" s="240"/>
      <c r="AK55" s="240"/>
      <c r="AL55" s="143"/>
      <c r="AM55" s="143"/>
      <c r="AN55" s="143"/>
      <c r="AO55" s="143"/>
      <c r="AP55" s="143"/>
      <c r="AQ55" s="143"/>
      <c r="AR55" s="143"/>
      <c r="AS55" s="143"/>
      <c r="AT55" s="143"/>
      <c r="AU55" s="143"/>
      <c r="AV55" s="143"/>
      <c r="AW55" s="143"/>
      <c r="AX55" s="143"/>
      <c r="AY55" s="143"/>
      <c r="AZ55" s="143"/>
      <c r="BA55" s="11"/>
      <c r="BB55" s="11"/>
      <c r="BC55" s="11"/>
      <c r="BD55" s="11"/>
      <c r="BE55" s="11"/>
      <c r="BF55" s="11"/>
      <c r="BG55" s="11"/>
      <c r="BH55" s="11"/>
      <c r="BI55" s="11"/>
      <c r="BJ55" s="11"/>
    </row>
    <row r="56" spans="1:62" ht="93" customHeight="1" x14ac:dyDescent="0.3">
      <c r="A56" s="280"/>
      <c r="B56" s="280" t="s">
        <v>201</v>
      </c>
      <c r="C56" s="224"/>
      <c r="D56" s="205"/>
      <c r="E56" s="205"/>
      <c r="F56" s="205"/>
      <c r="G56" s="224"/>
      <c r="H56" s="11"/>
      <c r="I56" s="11"/>
      <c r="J56" s="11"/>
      <c r="K56" s="11"/>
      <c r="L56" s="11"/>
      <c r="M56" s="11"/>
      <c r="N56" s="11"/>
      <c r="O56" s="194"/>
      <c r="P56" s="194"/>
      <c r="Q56" s="194"/>
      <c r="R56" s="194"/>
      <c r="S56" s="194"/>
      <c r="T56" s="194"/>
      <c r="U56" s="239"/>
      <c r="V56" s="240"/>
      <c r="W56" s="240"/>
      <c r="X56" s="240"/>
      <c r="Y56" s="240"/>
      <c r="Z56" s="240"/>
      <c r="AA56" s="240"/>
      <c r="AB56" s="240"/>
      <c r="AC56" s="240"/>
      <c r="AD56" s="240"/>
      <c r="AE56" s="240"/>
      <c r="AF56" s="240"/>
      <c r="AG56" s="240"/>
      <c r="AH56" s="240"/>
      <c r="AI56" s="240"/>
      <c r="AJ56" s="240"/>
      <c r="AK56" s="240"/>
      <c r="AL56" s="143"/>
      <c r="AM56" s="143"/>
      <c r="AN56" s="143"/>
      <c r="AO56" s="143"/>
      <c r="AP56" s="143"/>
      <c r="AQ56" s="143"/>
      <c r="AR56" s="143"/>
      <c r="AS56" s="143"/>
      <c r="AT56" s="143"/>
      <c r="AU56" s="143"/>
      <c r="AV56" s="143"/>
      <c r="AW56" s="143"/>
      <c r="AX56" s="143"/>
      <c r="AY56" s="143"/>
      <c r="AZ56" s="143"/>
      <c r="BA56" s="11"/>
      <c r="BB56" s="11"/>
      <c r="BC56" s="11"/>
      <c r="BD56" s="11"/>
      <c r="BE56" s="11"/>
      <c r="BF56" s="11"/>
      <c r="BG56" s="11"/>
      <c r="BH56" s="11"/>
      <c r="BI56" s="11"/>
      <c r="BJ56" s="11"/>
    </row>
    <row r="57" spans="1:62" ht="93" customHeight="1" x14ac:dyDescent="0.3">
      <c r="A57" s="224"/>
      <c r="B57" s="276" t="s">
        <v>361</v>
      </c>
      <c r="C57" s="224"/>
      <c r="D57" s="224"/>
      <c r="E57" s="224"/>
      <c r="F57" s="205"/>
      <c r="G57" s="224"/>
      <c r="H57" s="11"/>
      <c r="I57" s="11"/>
      <c r="J57" s="11"/>
      <c r="K57" s="11"/>
      <c r="L57" s="11"/>
      <c r="M57" s="11"/>
      <c r="N57" s="11"/>
      <c r="O57" s="194"/>
      <c r="P57" s="194"/>
      <c r="Q57" s="194"/>
      <c r="R57" s="194"/>
      <c r="S57" s="194"/>
      <c r="T57" s="194"/>
      <c r="U57" s="239"/>
      <c r="V57" s="240"/>
      <c r="W57" s="240"/>
      <c r="X57" s="240"/>
      <c r="Y57" s="240"/>
      <c r="Z57" s="240"/>
      <c r="AA57" s="240"/>
      <c r="AB57" s="240"/>
      <c r="AC57" s="240"/>
      <c r="AD57" s="240"/>
      <c r="AE57" s="240"/>
      <c r="AF57" s="240"/>
      <c r="AG57" s="240"/>
      <c r="AH57" s="240"/>
      <c r="AI57" s="240"/>
      <c r="AJ57" s="240"/>
      <c r="AK57" s="240"/>
      <c r="AL57" s="143"/>
      <c r="AM57" s="143"/>
      <c r="AN57" s="143"/>
      <c r="AO57" s="143"/>
      <c r="AP57" s="143"/>
      <c r="AQ57" s="143"/>
      <c r="AR57" s="143"/>
      <c r="AS57" s="143"/>
      <c r="AT57" s="143"/>
      <c r="AU57" s="143"/>
      <c r="AV57" s="143"/>
      <c r="AW57" s="143"/>
      <c r="AX57" s="143"/>
      <c r="AY57" s="143"/>
      <c r="AZ57" s="143"/>
      <c r="BA57" s="11"/>
      <c r="BB57" s="11"/>
      <c r="BC57" s="11"/>
      <c r="BD57" s="11"/>
      <c r="BE57" s="11"/>
      <c r="BF57" s="11"/>
      <c r="BG57" s="11"/>
      <c r="BH57" s="11"/>
      <c r="BI57" s="11"/>
      <c r="BJ57" s="11"/>
    </row>
    <row r="58" spans="1:62" ht="93" customHeight="1" x14ac:dyDescent="0.3">
      <c r="A58" s="11"/>
      <c r="B58" s="11"/>
      <c r="C58" s="11"/>
      <c r="D58" s="11"/>
      <c r="E58" s="11"/>
      <c r="F58" s="237"/>
      <c r="G58" s="11"/>
      <c r="H58" s="11"/>
      <c r="I58" s="11"/>
      <c r="J58" s="11"/>
      <c r="K58" s="11"/>
      <c r="L58" s="11"/>
      <c r="M58" s="11"/>
      <c r="N58" s="11"/>
      <c r="O58" s="194"/>
      <c r="P58" s="194"/>
      <c r="Q58" s="194"/>
      <c r="R58" s="194"/>
      <c r="S58" s="194"/>
      <c r="T58" s="194"/>
      <c r="U58" s="239"/>
      <c r="V58" s="240"/>
      <c r="W58" s="240"/>
      <c r="X58" s="240"/>
      <c r="Y58" s="240"/>
      <c r="Z58" s="240"/>
      <c r="AA58" s="240"/>
      <c r="AB58" s="240"/>
      <c r="AC58" s="240"/>
      <c r="AD58" s="240"/>
      <c r="AE58" s="240"/>
      <c r="AF58" s="240"/>
      <c r="AG58" s="240"/>
      <c r="AH58" s="240"/>
      <c r="AI58" s="240"/>
      <c r="AJ58" s="240"/>
      <c r="AK58" s="240"/>
      <c r="AL58" s="143"/>
      <c r="AM58" s="143"/>
      <c r="AN58" s="143"/>
      <c r="AO58" s="143"/>
      <c r="AP58" s="143"/>
      <c r="AQ58" s="143"/>
      <c r="AR58" s="143"/>
      <c r="AS58" s="143"/>
      <c r="AT58" s="143"/>
      <c r="AU58" s="143"/>
      <c r="AV58" s="143"/>
      <c r="AW58" s="143"/>
      <c r="AX58" s="143"/>
      <c r="AY58" s="143"/>
      <c r="AZ58" s="143"/>
      <c r="BA58" s="11"/>
      <c r="BB58" s="11"/>
      <c r="BC58" s="11"/>
      <c r="BD58" s="11"/>
      <c r="BE58" s="11"/>
      <c r="BF58" s="11"/>
      <c r="BG58" s="11"/>
      <c r="BH58" s="11"/>
      <c r="BI58" s="11"/>
      <c r="BJ58" s="11"/>
    </row>
    <row r="59" spans="1:62" ht="15.75" customHeight="1" x14ac:dyDescent="0.3">
      <c r="A59" s="11"/>
      <c r="B59" s="11"/>
      <c r="C59" s="11"/>
      <c r="D59" s="11"/>
      <c r="E59" s="11"/>
      <c r="F59" s="11"/>
      <c r="G59" s="11"/>
      <c r="H59" s="11"/>
      <c r="I59" s="11"/>
      <c r="J59" s="11"/>
      <c r="K59" s="11"/>
      <c r="L59" s="11"/>
      <c r="M59" s="11"/>
      <c r="N59" s="11"/>
      <c r="O59" s="194"/>
      <c r="P59" s="194"/>
      <c r="Q59" s="194"/>
      <c r="R59" s="194"/>
      <c r="S59" s="194"/>
      <c r="T59" s="194"/>
      <c r="U59" s="194"/>
      <c r="V59" s="11"/>
      <c r="W59" s="11"/>
      <c r="X59" s="11"/>
      <c r="Y59" s="11"/>
      <c r="Z59" s="11"/>
      <c r="AA59" s="11"/>
      <c r="AB59" s="11"/>
      <c r="AC59" s="11"/>
      <c r="AD59" s="11"/>
      <c r="AE59" s="11"/>
      <c r="AF59" s="11"/>
      <c r="AG59" s="11"/>
      <c r="AH59" s="11"/>
      <c r="AI59" s="11"/>
      <c r="AJ59" s="11"/>
      <c r="AK59" s="11"/>
      <c r="AL59" s="143"/>
      <c r="AM59" s="143"/>
      <c r="AN59" s="143"/>
      <c r="AO59" s="143"/>
      <c r="AP59" s="143"/>
      <c r="AQ59" s="143"/>
      <c r="AR59" s="143"/>
      <c r="AS59" s="143"/>
      <c r="AT59" s="143"/>
      <c r="AU59" s="143"/>
      <c r="AV59" s="143"/>
      <c r="AW59" s="143"/>
      <c r="AX59" s="143"/>
      <c r="AY59" s="143"/>
      <c r="AZ59" s="143"/>
      <c r="BA59" s="11"/>
      <c r="BB59" s="11"/>
      <c r="BC59" s="11"/>
      <c r="BD59" s="11"/>
      <c r="BE59" s="11"/>
      <c r="BF59" s="11"/>
      <c r="BG59" s="11"/>
      <c r="BH59" s="11"/>
      <c r="BI59" s="11"/>
      <c r="BJ59" s="11"/>
    </row>
    <row r="60" spans="1:62" ht="15.75" customHeight="1" x14ac:dyDescent="0.3">
      <c r="A60" s="11"/>
      <c r="B60" s="11"/>
      <c r="C60" s="11"/>
      <c r="D60" s="11"/>
      <c r="E60" s="11"/>
      <c r="F60" s="11"/>
      <c r="G60" s="11"/>
      <c r="H60" s="11"/>
      <c r="I60" s="11"/>
      <c r="J60" s="11"/>
      <c r="K60" s="11"/>
      <c r="L60" s="11"/>
      <c r="M60" s="11"/>
      <c r="N60" s="11"/>
      <c r="O60" s="194"/>
      <c r="P60" s="194"/>
      <c r="Q60" s="194"/>
      <c r="R60" s="194"/>
      <c r="S60" s="194"/>
      <c r="T60" s="194"/>
      <c r="U60" s="194"/>
      <c r="V60" s="11"/>
      <c r="W60" s="11"/>
      <c r="X60" s="11"/>
      <c r="Y60" s="11"/>
      <c r="Z60" s="11"/>
      <c r="AA60" s="11"/>
      <c r="AB60" s="11"/>
      <c r="AC60" s="11"/>
      <c r="AD60" s="11"/>
      <c r="AE60" s="11"/>
      <c r="AF60" s="11"/>
      <c r="AG60" s="11"/>
      <c r="AH60" s="11"/>
      <c r="AI60" s="11"/>
      <c r="AJ60" s="11"/>
      <c r="AK60" s="11"/>
      <c r="AL60" s="143"/>
      <c r="AM60" s="143"/>
      <c r="AN60" s="143"/>
      <c r="AO60" s="143"/>
      <c r="AP60" s="143"/>
      <c r="AQ60" s="143"/>
      <c r="AR60" s="143"/>
      <c r="AS60" s="143"/>
      <c r="AT60" s="143"/>
      <c r="AU60" s="143"/>
      <c r="AV60" s="143"/>
      <c r="AW60" s="143"/>
      <c r="AX60" s="143"/>
      <c r="AY60" s="143"/>
      <c r="AZ60" s="143"/>
      <c r="BA60" s="11"/>
      <c r="BB60" s="11"/>
      <c r="BC60" s="11"/>
      <c r="BD60" s="11"/>
      <c r="BE60" s="11"/>
      <c r="BF60" s="11"/>
      <c r="BG60" s="11"/>
      <c r="BH60" s="11"/>
      <c r="BI60" s="11"/>
      <c r="BJ60" s="11"/>
    </row>
    <row r="61" spans="1:62" ht="15.75" customHeight="1" x14ac:dyDescent="0.3">
      <c r="A61" s="11"/>
      <c r="B61" s="11"/>
      <c r="C61" s="11"/>
      <c r="D61" s="11"/>
      <c r="E61" s="11"/>
      <c r="F61" s="11"/>
      <c r="G61" s="11"/>
      <c r="H61" s="11"/>
      <c r="I61" s="11"/>
      <c r="J61" s="11"/>
      <c r="K61" s="11"/>
      <c r="L61" s="11"/>
      <c r="M61" s="11"/>
      <c r="N61" s="11"/>
      <c r="O61" s="194"/>
      <c r="P61" s="194"/>
      <c r="Q61" s="194"/>
      <c r="R61" s="194"/>
      <c r="S61" s="194"/>
      <c r="T61" s="194"/>
      <c r="U61" s="194"/>
      <c r="V61" s="11"/>
      <c r="W61" s="11"/>
      <c r="X61" s="11"/>
      <c r="Y61" s="11"/>
      <c r="Z61" s="11"/>
      <c r="AA61" s="11"/>
      <c r="AB61" s="11"/>
      <c r="AC61" s="11"/>
      <c r="AD61" s="11"/>
      <c r="AE61" s="11"/>
      <c r="AF61" s="11"/>
      <c r="AG61" s="11"/>
      <c r="AH61" s="11"/>
      <c r="AI61" s="11"/>
      <c r="AJ61" s="11"/>
      <c r="AK61" s="11"/>
      <c r="AL61" s="143"/>
      <c r="AM61" s="143"/>
      <c r="AN61" s="143"/>
      <c r="AO61" s="143"/>
      <c r="AP61" s="143"/>
      <c r="AQ61" s="143"/>
      <c r="AR61" s="143"/>
      <c r="AS61" s="143"/>
      <c r="AT61" s="143"/>
      <c r="AU61" s="143"/>
      <c r="AV61" s="143"/>
      <c r="AW61" s="143"/>
      <c r="AX61" s="143"/>
      <c r="AY61" s="143"/>
      <c r="AZ61" s="143"/>
      <c r="BA61" s="11"/>
      <c r="BB61" s="11"/>
      <c r="BC61" s="11"/>
      <c r="BD61" s="11"/>
      <c r="BE61" s="11"/>
      <c r="BF61" s="11"/>
      <c r="BG61" s="11"/>
      <c r="BH61" s="11"/>
      <c r="BI61" s="11"/>
      <c r="BJ61" s="11"/>
    </row>
    <row r="62" spans="1:62" ht="15.75" customHeight="1" x14ac:dyDescent="0.3">
      <c r="A62" s="11"/>
      <c r="B62" s="11"/>
      <c r="C62" s="11"/>
      <c r="D62" s="11"/>
      <c r="E62" s="11"/>
      <c r="F62" s="11"/>
      <c r="G62" s="11"/>
      <c r="H62" s="11"/>
      <c r="I62" s="11"/>
      <c r="J62" s="11"/>
      <c r="K62" s="11"/>
      <c r="L62" s="11"/>
      <c r="M62" s="11"/>
      <c r="N62" s="11"/>
      <c r="O62" s="194"/>
      <c r="P62" s="194"/>
      <c r="Q62" s="194"/>
      <c r="R62" s="194"/>
      <c r="S62" s="194"/>
      <c r="T62" s="194"/>
      <c r="U62" s="194"/>
      <c r="V62" s="11"/>
      <c r="W62" s="11"/>
      <c r="X62" s="11"/>
      <c r="Y62" s="11"/>
      <c r="Z62" s="11"/>
      <c r="AA62" s="11"/>
      <c r="AB62" s="11"/>
      <c r="AC62" s="11"/>
      <c r="AD62" s="11"/>
      <c r="AE62" s="11"/>
      <c r="AF62" s="11"/>
      <c r="AG62" s="11"/>
      <c r="AH62" s="11"/>
      <c r="AI62" s="11"/>
      <c r="AJ62" s="11"/>
      <c r="AK62" s="11"/>
      <c r="AL62" s="143"/>
      <c r="AM62" s="143"/>
      <c r="AN62" s="143"/>
      <c r="AO62" s="143"/>
      <c r="AP62" s="143"/>
      <c r="AQ62" s="143"/>
      <c r="AR62" s="143"/>
      <c r="AS62" s="143"/>
      <c r="AT62" s="143"/>
      <c r="AU62" s="143"/>
      <c r="AV62" s="143"/>
      <c r="AW62" s="143"/>
      <c r="AX62" s="143"/>
      <c r="AY62" s="143"/>
      <c r="AZ62" s="143"/>
      <c r="BA62" s="11"/>
      <c r="BB62" s="11"/>
      <c r="BC62" s="11"/>
      <c r="BD62" s="11"/>
      <c r="BE62" s="11"/>
      <c r="BF62" s="11"/>
      <c r="BG62" s="11"/>
      <c r="BH62" s="11"/>
      <c r="BI62" s="11"/>
      <c r="BJ62" s="11"/>
    </row>
    <row r="63" spans="1:62" ht="15.75" customHeight="1" x14ac:dyDescent="0.3">
      <c r="A63" s="11"/>
      <c r="B63" s="11"/>
      <c r="C63" s="11"/>
      <c r="D63" s="11"/>
      <c r="E63" s="11"/>
      <c r="F63" s="11"/>
      <c r="G63" s="11"/>
      <c r="H63" s="11"/>
      <c r="I63" s="11"/>
      <c r="J63" s="11"/>
      <c r="K63" s="11"/>
      <c r="L63" s="11"/>
      <c r="M63" s="11"/>
      <c r="N63" s="11"/>
      <c r="O63" s="194"/>
      <c r="P63" s="194"/>
      <c r="Q63" s="194"/>
      <c r="R63" s="194"/>
      <c r="S63" s="194"/>
      <c r="T63" s="194"/>
      <c r="U63" s="194"/>
      <c r="V63" s="11"/>
      <c r="W63" s="11"/>
      <c r="X63" s="11"/>
      <c r="Y63" s="11"/>
      <c r="Z63" s="11"/>
      <c r="AA63" s="11"/>
      <c r="AB63" s="11"/>
      <c r="AC63" s="11"/>
      <c r="AD63" s="11"/>
      <c r="AE63" s="11"/>
      <c r="AF63" s="11"/>
      <c r="AG63" s="11"/>
      <c r="AH63" s="11"/>
      <c r="AI63" s="11"/>
      <c r="AJ63" s="11"/>
      <c r="AK63" s="11"/>
      <c r="AL63" s="143"/>
      <c r="AM63" s="143"/>
      <c r="AN63" s="143"/>
      <c r="AO63" s="143"/>
      <c r="AP63" s="143"/>
      <c r="AQ63" s="143"/>
      <c r="AR63" s="143"/>
      <c r="AS63" s="143"/>
      <c r="AT63" s="143"/>
      <c r="AU63" s="143"/>
      <c r="AV63" s="143"/>
      <c r="AW63" s="143"/>
      <c r="AX63" s="143"/>
      <c r="AY63" s="143"/>
      <c r="AZ63" s="143"/>
      <c r="BA63" s="11"/>
      <c r="BB63" s="11"/>
      <c r="BC63" s="11"/>
      <c r="BD63" s="11"/>
      <c r="BE63" s="11"/>
      <c r="BF63" s="11"/>
      <c r="BG63" s="11"/>
      <c r="BH63" s="11"/>
      <c r="BI63" s="11"/>
      <c r="BJ63" s="11"/>
    </row>
    <row r="64" spans="1:62" ht="15.75" customHeight="1" x14ac:dyDescent="0.3">
      <c r="A64" s="11"/>
      <c r="B64" s="11"/>
      <c r="C64" s="11"/>
      <c r="D64" s="11"/>
      <c r="E64" s="11"/>
      <c r="F64" s="11"/>
      <c r="G64" s="11"/>
      <c r="H64" s="11"/>
      <c r="I64" s="11"/>
      <c r="J64" s="11"/>
      <c r="K64" s="11"/>
      <c r="L64" s="11"/>
      <c r="M64" s="11"/>
      <c r="N64" s="11"/>
      <c r="O64" s="194"/>
      <c r="P64" s="194"/>
      <c r="Q64" s="194"/>
      <c r="R64" s="194"/>
      <c r="S64" s="194"/>
      <c r="T64" s="194"/>
      <c r="U64" s="194"/>
      <c r="V64" s="11"/>
      <c r="W64" s="11"/>
      <c r="X64" s="11"/>
      <c r="Y64" s="11"/>
      <c r="Z64" s="11"/>
      <c r="AA64" s="11"/>
      <c r="AB64" s="11"/>
      <c r="AC64" s="11"/>
      <c r="AD64" s="11"/>
      <c r="AE64" s="11"/>
      <c r="AF64" s="11"/>
      <c r="AG64" s="11"/>
      <c r="AH64" s="11"/>
      <c r="AI64" s="11"/>
      <c r="AJ64" s="11"/>
      <c r="AK64" s="11"/>
      <c r="AL64" s="143"/>
      <c r="AM64" s="143"/>
      <c r="AN64" s="143"/>
      <c r="AO64" s="143"/>
      <c r="AP64" s="143"/>
      <c r="AQ64" s="143"/>
      <c r="AR64" s="143"/>
      <c r="AS64" s="143"/>
      <c r="AT64" s="143"/>
      <c r="AU64" s="143"/>
      <c r="AV64" s="143"/>
      <c r="AW64" s="143"/>
      <c r="AX64" s="143"/>
      <c r="AY64" s="143"/>
      <c r="AZ64" s="143"/>
      <c r="BA64" s="11"/>
      <c r="BB64" s="11"/>
      <c r="BC64" s="11"/>
      <c r="BD64" s="11"/>
      <c r="BE64" s="11"/>
      <c r="BF64" s="11"/>
      <c r="BG64" s="11"/>
      <c r="BH64" s="11"/>
      <c r="BI64" s="11"/>
      <c r="BJ64" s="11"/>
    </row>
    <row r="65" spans="1:62" ht="15.75" customHeight="1" x14ac:dyDescent="0.3">
      <c r="A65" s="11"/>
      <c r="B65" s="11"/>
      <c r="C65" s="11"/>
      <c r="D65" s="11"/>
      <c r="E65" s="11"/>
      <c r="F65" s="11"/>
      <c r="G65" s="11"/>
      <c r="H65" s="11"/>
      <c r="I65" s="11"/>
      <c r="J65" s="11"/>
      <c r="K65" s="11"/>
      <c r="L65" s="11"/>
      <c r="M65" s="11"/>
      <c r="N65" s="11"/>
      <c r="O65" s="194"/>
      <c r="P65" s="194"/>
      <c r="Q65" s="194"/>
      <c r="R65" s="194"/>
      <c r="S65" s="194"/>
      <c r="T65" s="194"/>
      <c r="U65" s="194"/>
      <c r="V65" s="11"/>
      <c r="W65" s="11"/>
      <c r="X65" s="11"/>
      <c r="Y65" s="11"/>
      <c r="Z65" s="11"/>
      <c r="AA65" s="11"/>
      <c r="AB65" s="11"/>
      <c r="AC65" s="11"/>
      <c r="AD65" s="11"/>
      <c r="AE65" s="11"/>
      <c r="AF65" s="11"/>
      <c r="AG65" s="11"/>
      <c r="AH65" s="11"/>
      <c r="AI65" s="11"/>
      <c r="AJ65" s="11"/>
      <c r="AK65" s="11"/>
      <c r="AL65" s="143"/>
      <c r="AM65" s="143"/>
      <c r="AN65" s="143"/>
      <c r="AO65" s="143"/>
      <c r="AP65" s="143"/>
      <c r="AQ65" s="143"/>
      <c r="AR65" s="143"/>
      <c r="AS65" s="143"/>
      <c r="AT65" s="143"/>
      <c r="AU65" s="143"/>
      <c r="AV65" s="143"/>
      <c r="AW65" s="143"/>
      <c r="AX65" s="143"/>
      <c r="AY65" s="143"/>
      <c r="AZ65" s="143"/>
      <c r="BA65" s="11"/>
      <c r="BB65" s="11"/>
      <c r="BC65" s="11"/>
      <c r="BD65" s="11"/>
      <c r="BE65" s="11"/>
      <c r="BF65" s="11"/>
      <c r="BG65" s="11"/>
      <c r="BH65" s="11"/>
      <c r="BI65" s="11"/>
      <c r="BJ65" s="11"/>
    </row>
    <row r="66" spans="1:62" ht="15.75" customHeight="1" x14ac:dyDescent="0.3">
      <c r="A66" s="11"/>
      <c r="B66" s="11"/>
      <c r="C66" s="11"/>
      <c r="D66" s="11"/>
      <c r="E66" s="11"/>
      <c r="F66" s="11"/>
      <c r="G66" s="11"/>
      <c r="H66" s="11"/>
      <c r="I66" s="11"/>
      <c r="J66" s="11"/>
      <c r="K66" s="11"/>
      <c r="L66" s="11"/>
      <c r="M66" s="11"/>
      <c r="N66" s="11"/>
      <c r="O66" s="194"/>
      <c r="P66" s="194"/>
      <c r="Q66" s="194"/>
      <c r="R66" s="194"/>
      <c r="S66" s="194"/>
      <c r="T66" s="194"/>
      <c r="U66" s="194"/>
      <c r="V66" s="11"/>
      <c r="W66" s="11"/>
      <c r="X66" s="11"/>
      <c r="Y66" s="11"/>
      <c r="Z66" s="11"/>
      <c r="AA66" s="11"/>
      <c r="AB66" s="11"/>
      <c r="AC66" s="11"/>
      <c r="AD66" s="11"/>
      <c r="AE66" s="11"/>
      <c r="AF66" s="11"/>
      <c r="AG66" s="11"/>
      <c r="AH66" s="11"/>
      <c r="AI66" s="11"/>
      <c r="AJ66" s="11"/>
      <c r="AK66" s="11"/>
      <c r="AL66" s="143"/>
      <c r="AM66" s="143"/>
      <c r="AN66" s="143"/>
      <c r="AO66" s="143"/>
      <c r="AP66" s="143"/>
      <c r="AQ66" s="143"/>
      <c r="AR66" s="143"/>
      <c r="AS66" s="143"/>
      <c r="AT66" s="143"/>
      <c r="AU66" s="143"/>
      <c r="AV66" s="143"/>
      <c r="AW66" s="143"/>
      <c r="AX66" s="143"/>
      <c r="AY66" s="143"/>
      <c r="AZ66" s="143"/>
      <c r="BA66" s="11"/>
      <c r="BB66" s="11"/>
      <c r="BC66" s="11"/>
      <c r="BD66" s="11"/>
      <c r="BE66" s="11"/>
      <c r="BF66" s="11"/>
      <c r="BG66" s="11"/>
      <c r="BH66" s="11"/>
      <c r="BI66" s="11"/>
      <c r="BJ66" s="11"/>
    </row>
    <row r="67" spans="1:62" ht="15.75" customHeight="1" x14ac:dyDescent="0.3">
      <c r="A67" s="11"/>
      <c r="B67" s="11"/>
      <c r="C67" s="11"/>
      <c r="D67" s="11"/>
      <c r="E67" s="11"/>
      <c r="F67" s="11"/>
      <c r="G67" s="11"/>
      <c r="H67" s="11"/>
      <c r="I67" s="11"/>
      <c r="J67" s="11"/>
      <c r="K67" s="11"/>
      <c r="L67" s="11"/>
      <c r="M67" s="11"/>
      <c r="N67" s="11"/>
      <c r="O67" s="194"/>
      <c r="P67" s="194"/>
      <c r="Q67" s="194"/>
      <c r="R67" s="194"/>
      <c r="S67" s="194"/>
      <c r="T67" s="194"/>
      <c r="U67" s="194"/>
      <c r="V67" s="11"/>
      <c r="W67" s="11"/>
      <c r="X67" s="11"/>
      <c r="Y67" s="11"/>
      <c r="Z67" s="11"/>
      <c r="AA67" s="11"/>
      <c r="AB67" s="11"/>
      <c r="AC67" s="11"/>
      <c r="AD67" s="11"/>
      <c r="AE67" s="11"/>
      <c r="AF67" s="11"/>
      <c r="AG67" s="11"/>
      <c r="AH67" s="11"/>
      <c r="AI67" s="11"/>
      <c r="AJ67" s="11"/>
      <c r="AK67" s="11"/>
      <c r="AL67" s="143"/>
      <c r="AM67" s="143"/>
      <c r="AN67" s="143"/>
      <c r="AO67" s="143"/>
      <c r="AP67" s="143"/>
      <c r="AQ67" s="143"/>
      <c r="AR67" s="143"/>
      <c r="AS67" s="143"/>
      <c r="AT67" s="143"/>
      <c r="AU67" s="143"/>
      <c r="AV67" s="143"/>
      <c r="AW67" s="143"/>
      <c r="AX67" s="143"/>
      <c r="AY67" s="143"/>
      <c r="AZ67" s="143"/>
      <c r="BA67" s="11"/>
      <c r="BB67" s="11"/>
      <c r="BC67" s="11"/>
      <c r="BD67" s="11"/>
      <c r="BE67" s="11"/>
      <c r="BF67" s="11"/>
      <c r="BG67" s="11"/>
      <c r="BH67" s="11"/>
      <c r="BI67" s="11"/>
      <c r="BJ67" s="11"/>
    </row>
    <row r="68" spans="1:62" ht="15.75" customHeight="1" x14ac:dyDescent="0.3">
      <c r="A68" s="11"/>
      <c r="B68" s="11"/>
      <c r="C68" s="11"/>
      <c r="D68" s="11"/>
      <c r="E68" s="11"/>
      <c r="F68" s="11"/>
      <c r="G68" s="11"/>
      <c r="H68" s="11"/>
      <c r="I68" s="11"/>
      <c r="J68" s="11"/>
      <c r="K68" s="11"/>
      <c r="L68" s="11"/>
      <c r="M68" s="11"/>
      <c r="N68" s="11"/>
      <c r="O68" s="194"/>
      <c r="P68" s="194"/>
      <c r="Q68" s="194"/>
      <c r="R68" s="194"/>
      <c r="S68" s="194"/>
      <c r="T68" s="194"/>
      <c r="U68" s="194"/>
      <c r="V68" s="11"/>
      <c r="W68" s="11"/>
      <c r="X68" s="11"/>
      <c r="Y68" s="11"/>
      <c r="Z68" s="11"/>
      <c r="AA68" s="11"/>
      <c r="AB68" s="11"/>
      <c r="AC68" s="11"/>
      <c r="AD68" s="11"/>
      <c r="AE68" s="11"/>
      <c r="AF68" s="11"/>
      <c r="AG68" s="11"/>
      <c r="AH68" s="11"/>
      <c r="AI68" s="11"/>
      <c r="AJ68" s="11"/>
      <c r="AK68" s="11"/>
      <c r="AL68" s="143"/>
      <c r="AM68" s="143"/>
      <c r="AN68" s="143"/>
      <c r="AO68" s="143"/>
      <c r="AP68" s="143"/>
      <c r="AQ68" s="143"/>
      <c r="AR68" s="143"/>
      <c r="AS68" s="143"/>
      <c r="AT68" s="143"/>
      <c r="AU68" s="143"/>
      <c r="AV68" s="143"/>
      <c r="AW68" s="143"/>
      <c r="AX68" s="143"/>
      <c r="AY68" s="143"/>
      <c r="AZ68" s="143"/>
      <c r="BA68" s="11"/>
      <c r="BB68" s="11"/>
      <c r="BC68" s="11"/>
      <c r="BD68" s="11"/>
      <c r="BE68" s="11"/>
      <c r="BF68" s="11"/>
      <c r="BG68" s="11"/>
      <c r="BH68" s="11"/>
      <c r="BI68" s="11"/>
      <c r="BJ68" s="11"/>
    </row>
    <row r="69" spans="1:62" ht="15.75" customHeight="1" x14ac:dyDescent="0.3">
      <c r="A69" s="11"/>
      <c r="B69" s="11"/>
      <c r="C69" s="11"/>
      <c r="D69" s="11"/>
      <c r="E69" s="11"/>
      <c r="F69" s="11"/>
      <c r="G69" s="11"/>
      <c r="H69" s="11"/>
      <c r="I69" s="11"/>
      <c r="J69" s="11"/>
      <c r="K69" s="11"/>
      <c r="L69" s="11"/>
      <c r="M69" s="11"/>
      <c r="N69" s="11"/>
      <c r="O69" s="194"/>
      <c r="P69" s="194"/>
      <c r="Q69" s="194"/>
      <c r="R69" s="194"/>
      <c r="S69" s="194"/>
      <c r="T69" s="194"/>
      <c r="U69" s="194"/>
      <c r="V69" s="11"/>
      <c r="W69" s="11"/>
      <c r="X69" s="11"/>
      <c r="Y69" s="11"/>
      <c r="Z69" s="11"/>
      <c r="AA69" s="11"/>
      <c r="AB69" s="11"/>
      <c r="AC69" s="11"/>
      <c r="AD69" s="11"/>
      <c r="AE69" s="11"/>
      <c r="AF69" s="11"/>
      <c r="AG69" s="11"/>
      <c r="AH69" s="11"/>
      <c r="AI69" s="11"/>
      <c r="AJ69" s="11"/>
      <c r="AK69" s="11"/>
      <c r="AL69" s="143"/>
      <c r="AM69" s="143"/>
      <c r="AN69" s="143"/>
      <c r="AO69" s="143"/>
      <c r="AP69" s="143"/>
      <c r="AQ69" s="143"/>
      <c r="AR69" s="143"/>
      <c r="AS69" s="143"/>
      <c r="AT69" s="143"/>
      <c r="AU69" s="143"/>
      <c r="AV69" s="143"/>
      <c r="AW69" s="143"/>
      <c r="AX69" s="143"/>
      <c r="AY69" s="143"/>
      <c r="AZ69" s="143"/>
      <c r="BA69" s="11"/>
      <c r="BB69" s="11"/>
      <c r="BC69" s="11"/>
      <c r="BD69" s="11"/>
      <c r="BE69" s="11"/>
      <c r="BF69" s="11"/>
      <c r="BG69" s="11"/>
      <c r="BH69" s="11"/>
      <c r="BI69" s="11"/>
      <c r="BJ69" s="11"/>
    </row>
    <row r="70" spans="1:62" ht="15.75" customHeight="1" x14ac:dyDescent="0.3">
      <c r="A70" s="11"/>
      <c r="B70" s="11"/>
      <c r="C70" s="11"/>
      <c r="D70" s="11"/>
      <c r="E70" s="11"/>
      <c r="F70" s="11"/>
      <c r="G70" s="11"/>
      <c r="H70" s="11"/>
      <c r="I70" s="11"/>
      <c r="J70" s="11"/>
      <c r="K70" s="11"/>
      <c r="L70" s="11"/>
      <c r="M70" s="11"/>
      <c r="N70" s="11"/>
      <c r="O70" s="194"/>
      <c r="P70" s="194"/>
      <c r="Q70" s="194"/>
      <c r="R70" s="194"/>
      <c r="S70" s="194"/>
      <c r="T70" s="194"/>
      <c r="U70" s="194"/>
      <c r="V70" s="11"/>
      <c r="W70" s="11"/>
      <c r="X70" s="11"/>
      <c r="Y70" s="11"/>
      <c r="Z70" s="11"/>
      <c r="AA70" s="11"/>
      <c r="AB70" s="11"/>
      <c r="AC70" s="11"/>
      <c r="AD70" s="11"/>
      <c r="AE70" s="11"/>
      <c r="AF70" s="11"/>
      <c r="AG70" s="11"/>
      <c r="AH70" s="11"/>
      <c r="AI70" s="11"/>
      <c r="AJ70" s="11"/>
      <c r="AK70" s="11"/>
      <c r="AL70" s="143"/>
      <c r="AM70" s="143"/>
      <c r="AN70" s="143"/>
      <c r="AO70" s="143"/>
      <c r="AP70" s="143"/>
      <c r="AQ70" s="143"/>
      <c r="AR70" s="143"/>
      <c r="AS70" s="143"/>
      <c r="AT70" s="143"/>
      <c r="AU70" s="143"/>
      <c r="AV70" s="143"/>
      <c r="AW70" s="143"/>
      <c r="AX70" s="143"/>
      <c r="AY70" s="143"/>
      <c r="AZ70" s="143"/>
      <c r="BA70" s="11"/>
      <c r="BB70" s="11"/>
      <c r="BC70" s="11"/>
      <c r="BD70" s="11"/>
      <c r="BE70" s="11"/>
      <c r="BF70" s="11"/>
      <c r="BG70" s="11"/>
      <c r="BH70" s="11"/>
      <c r="BI70" s="11"/>
      <c r="BJ70" s="11"/>
    </row>
    <row r="71" spans="1:62" ht="15.75" customHeight="1" x14ac:dyDescent="0.3">
      <c r="A71" s="11"/>
      <c r="B71" s="11"/>
      <c r="C71" s="11"/>
      <c r="D71" s="11"/>
      <c r="E71" s="11"/>
      <c r="F71" s="11"/>
      <c r="G71" s="11"/>
      <c r="H71" s="11"/>
      <c r="I71" s="11"/>
      <c r="J71" s="11"/>
      <c r="K71" s="11"/>
      <c r="L71" s="11"/>
      <c r="M71" s="11"/>
      <c r="N71" s="11"/>
      <c r="O71" s="194"/>
      <c r="P71" s="194"/>
      <c r="Q71" s="194"/>
      <c r="R71" s="194"/>
      <c r="S71" s="194"/>
      <c r="T71" s="194"/>
      <c r="U71" s="194"/>
      <c r="V71" s="11"/>
      <c r="W71" s="11"/>
      <c r="X71" s="11"/>
      <c r="Y71" s="11"/>
      <c r="Z71" s="11"/>
      <c r="AA71" s="11"/>
      <c r="AB71" s="11"/>
      <c r="AC71" s="11"/>
      <c r="AD71" s="11"/>
      <c r="AE71" s="11"/>
      <c r="AF71" s="11"/>
      <c r="AG71" s="11"/>
      <c r="AH71" s="11"/>
      <c r="AI71" s="11"/>
      <c r="AJ71" s="11"/>
      <c r="AK71" s="11"/>
      <c r="AL71" s="143"/>
      <c r="AM71" s="143"/>
      <c r="AN71" s="143"/>
      <c r="AO71" s="143"/>
      <c r="AP71" s="143"/>
      <c r="AQ71" s="143"/>
      <c r="AR71" s="143"/>
      <c r="AS71" s="143"/>
      <c r="AT71" s="143"/>
      <c r="AU71" s="143"/>
      <c r="AV71" s="143"/>
      <c r="AW71" s="143"/>
      <c r="AX71" s="143"/>
      <c r="AY71" s="143"/>
      <c r="AZ71" s="143"/>
      <c r="BA71" s="11"/>
      <c r="BB71" s="11"/>
      <c r="BC71" s="11"/>
      <c r="BD71" s="11"/>
      <c r="BE71" s="11"/>
      <c r="BF71" s="11"/>
      <c r="BG71" s="11"/>
      <c r="BH71" s="11"/>
      <c r="BI71" s="11"/>
      <c r="BJ71" s="11"/>
    </row>
    <row r="72" spans="1:62" ht="15.75" customHeight="1" x14ac:dyDescent="0.3">
      <c r="A72" s="11"/>
      <c r="B72" s="11"/>
      <c r="C72" s="11"/>
      <c r="D72" s="11"/>
      <c r="E72" s="11"/>
      <c r="F72" s="11"/>
      <c r="G72" s="11"/>
      <c r="H72" s="11"/>
      <c r="I72" s="11"/>
      <c r="J72" s="11"/>
      <c r="K72" s="11"/>
      <c r="L72" s="11"/>
      <c r="M72" s="11"/>
      <c r="N72" s="11"/>
      <c r="O72" s="194"/>
      <c r="P72" s="194"/>
      <c r="Q72" s="194"/>
      <c r="R72" s="194"/>
      <c r="S72" s="194"/>
      <c r="T72" s="194"/>
      <c r="U72" s="194"/>
      <c r="V72" s="11"/>
      <c r="W72" s="11"/>
      <c r="X72" s="11"/>
      <c r="Y72" s="11"/>
      <c r="Z72" s="11"/>
      <c r="AA72" s="11"/>
      <c r="AB72" s="11"/>
      <c r="AC72" s="11"/>
      <c r="AD72" s="11"/>
      <c r="AE72" s="11"/>
      <c r="AF72" s="11"/>
      <c r="AG72" s="11"/>
      <c r="AH72" s="11"/>
      <c r="AI72" s="11"/>
      <c r="AJ72" s="11"/>
      <c r="AK72" s="11"/>
      <c r="AL72" s="143"/>
      <c r="AM72" s="143"/>
      <c r="AN72" s="143"/>
      <c r="AO72" s="143"/>
      <c r="AP72" s="143"/>
      <c r="AQ72" s="143"/>
      <c r="AR72" s="143"/>
      <c r="AS72" s="143"/>
      <c r="AT72" s="143"/>
      <c r="AU72" s="143"/>
      <c r="AV72" s="143"/>
      <c r="AW72" s="143"/>
      <c r="AX72" s="143"/>
      <c r="AY72" s="143"/>
      <c r="AZ72" s="143"/>
      <c r="BA72" s="11"/>
      <c r="BB72" s="11"/>
      <c r="BC72" s="11"/>
      <c r="BD72" s="11"/>
      <c r="BE72" s="11"/>
      <c r="BF72" s="11"/>
      <c r="BG72" s="11"/>
      <c r="BH72" s="11"/>
      <c r="BI72" s="11"/>
      <c r="BJ72" s="11"/>
    </row>
    <row r="73" spans="1:62" ht="15.75" customHeight="1" x14ac:dyDescent="0.3">
      <c r="A73" s="11"/>
      <c r="B73" s="11"/>
      <c r="C73" s="11"/>
      <c r="D73" s="11"/>
      <c r="E73" s="11"/>
      <c r="F73" s="11"/>
      <c r="G73" s="11"/>
      <c r="H73" s="11"/>
      <c r="I73" s="11"/>
      <c r="J73" s="11"/>
      <c r="K73" s="11"/>
      <c r="L73" s="11"/>
      <c r="M73" s="11"/>
      <c r="N73" s="11"/>
      <c r="O73" s="194"/>
      <c r="P73" s="194"/>
      <c r="Q73" s="194"/>
      <c r="R73" s="194"/>
      <c r="S73" s="194"/>
      <c r="T73" s="194"/>
      <c r="U73" s="194"/>
      <c r="V73" s="11"/>
      <c r="W73" s="11"/>
      <c r="X73" s="11"/>
      <c r="Y73" s="11"/>
      <c r="Z73" s="11"/>
      <c r="AA73" s="11"/>
      <c r="AB73" s="11"/>
      <c r="AC73" s="11"/>
      <c r="AD73" s="11"/>
      <c r="AE73" s="11"/>
      <c r="AF73" s="11"/>
      <c r="AG73" s="11"/>
      <c r="AH73" s="11"/>
      <c r="AI73" s="11"/>
      <c r="AJ73" s="11"/>
      <c r="AK73" s="11"/>
      <c r="AL73" s="143"/>
      <c r="AM73" s="143"/>
      <c r="AN73" s="143"/>
      <c r="AO73" s="143"/>
      <c r="AP73" s="143"/>
      <c r="AQ73" s="143"/>
      <c r="AR73" s="143"/>
      <c r="AS73" s="143"/>
      <c r="AT73" s="143"/>
      <c r="AU73" s="143"/>
      <c r="AV73" s="143"/>
      <c r="AW73" s="143"/>
      <c r="AX73" s="143"/>
      <c r="AY73" s="143"/>
      <c r="AZ73" s="143"/>
      <c r="BA73" s="11"/>
      <c r="BB73" s="11"/>
      <c r="BC73" s="11"/>
      <c r="BD73" s="11"/>
      <c r="BE73" s="11"/>
      <c r="BF73" s="11"/>
      <c r="BG73" s="11"/>
      <c r="BH73" s="11"/>
      <c r="BI73" s="11"/>
      <c r="BJ73" s="11"/>
    </row>
    <row r="74" spans="1:62" ht="15.75" customHeight="1" x14ac:dyDescent="0.3">
      <c r="A74" s="11"/>
      <c r="B74" s="11"/>
      <c r="C74" s="11"/>
      <c r="D74" s="11"/>
      <c r="E74" s="11"/>
      <c r="F74" s="11"/>
      <c r="G74" s="11"/>
      <c r="H74" s="11"/>
      <c r="I74" s="11"/>
      <c r="J74" s="11"/>
      <c r="K74" s="11"/>
      <c r="L74" s="11"/>
      <c r="M74" s="11"/>
      <c r="N74" s="11"/>
      <c r="O74" s="194"/>
      <c r="P74" s="194"/>
      <c r="Q74" s="194"/>
      <c r="R74" s="194"/>
      <c r="S74" s="194"/>
      <c r="T74" s="194"/>
      <c r="U74" s="194"/>
      <c r="V74" s="11"/>
      <c r="W74" s="11"/>
      <c r="X74" s="11"/>
      <c r="Y74" s="11"/>
      <c r="Z74" s="11"/>
      <c r="AA74" s="11"/>
      <c r="AB74" s="11"/>
      <c r="AC74" s="11"/>
      <c r="AD74" s="11"/>
      <c r="AE74" s="11"/>
      <c r="AF74" s="11"/>
      <c r="AG74" s="11"/>
      <c r="AH74" s="11"/>
      <c r="AI74" s="11"/>
      <c r="AJ74" s="11"/>
      <c r="AK74" s="11"/>
      <c r="AL74" s="143"/>
      <c r="AM74" s="143"/>
      <c r="AN74" s="143"/>
      <c r="AO74" s="143"/>
      <c r="AP74" s="143"/>
      <c r="AQ74" s="143"/>
      <c r="AR74" s="143"/>
      <c r="AS74" s="143"/>
      <c r="AT74" s="143"/>
      <c r="AU74" s="143"/>
      <c r="AV74" s="143"/>
      <c r="AW74" s="143"/>
      <c r="AX74" s="143"/>
      <c r="AY74" s="143"/>
      <c r="AZ74" s="143"/>
      <c r="BA74" s="11"/>
      <c r="BB74" s="11"/>
      <c r="BC74" s="11"/>
      <c r="BD74" s="11"/>
      <c r="BE74" s="11"/>
      <c r="BF74" s="11"/>
      <c r="BG74" s="11"/>
      <c r="BH74" s="11"/>
      <c r="BI74" s="11"/>
      <c r="BJ74" s="11"/>
    </row>
    <row r="75" spans="1:62" ht="15.75" customHeight="1" x14ac:dyDescent="0.3">
      <c r="A75" s="11"/>
      <c r="B75" s="11"/>
      <c r="C75" s="11"/>
      <c r="D75" s="11"/>
      <c r="E75" s="11"/>
      <c r="F75" s="11"/>
      <c r="G75" s="11"/>
      <c r="H75" s="11"/>
      <c r="I75" s="11"/>
      <c r="J75" s="11"/>
      <c r="K75" s="11"/>
      <c r="L75" s="11"/>
      <c r="M75" s="11"/>
      <c r="N75" s="11"/>
      <c r="O75" s="194"/>
      <c r="P75" s="194"/>
      <c r="Q75" s="194"/>
      <c r="R75" s="194"/>
      <c r="S75" s="194"/>
      <c r="T75" s="194"/>
      <c r="U75" s="194"/>
      <c r="V75" s="11"/>
      <c r="W75" s="11"/>
      <c r="X75" s="11"/>
      <c r="Y75" s="11"/>
      <c r="Z75" s="11"/>
      <c r="AA75" s="11"/>
      <c r="AB75" s="11"/>
      <c r="AC75" s="11"/>
      <c r="AD75" s="11"/>
      <c r="AE75" s="11"/>
      <c r="AF75" s="11"/>
      <c r="AG75" s="11"/>
      <c r="AH75" s="11"/>
      <c r="AI75" s="11"/>
      <c r="AJ75" s="11"/>
      <c r="AK75" s="11"/>
      <c r="AL75" s="143"/>
      <c r="AM75" s="143"/>
      <c r="AN75" s="143"/>
      <c r="AO75" s="143"/>
      <c r="AP75" s="143"/>
      <c r="AQ75" s="143"/>
      <c r="AR75" s="143"/>
      <c r="AS75" s="143"/>
      <c r="AT75" s="143"/>
      <c r="AU75" s="143"/>
      <c r="AV75" s="143"/>
      <c r="AW75" s="143"/>
      <c r="AX75" s="143"/>
      <c r="AY75" s="143"/>
      <c r="AZ75" s="143"/>
      <c r="BA75" s="11"/>
      <c r="BB75" s="11"/>
      <c r="BC75" s="11"/>
      <c r="BD75" s="11"/>
      <c r="BE75" s="11"/>
      <c r="BF75" s="11"/>
      <c r="BG75" s="11"/>
      <c r="BH75" s="11"/>
      <c r="BI75" s="11"/>
      <c r="BJ75" s="11"/>
    </row>
    <row r="76" spans="1:62" ht="15.75" customHeight="1" x14ac:dyDescent="0.3">
      <c r="A76" s="11"/>
      <c r="B76" s="11"/>
      <c r="C76" s="11"/>
      <c r="D76" s="11"/>
      <c r="E76" s="11"/>
      <c r="F76" s="11"/>
      <c r="G76" s="11"/>
      <c r="H76" s="11"/>
      <c r="I76" s="11"/>
      <c r="J76" s="11"/>
      <c r="K76" s="11"/>
      <c r="L76" s="11"/>
      <c r="M76" s="11"/>
      <c r="N76" s="11"/>
      <c r="O76" s="194"/>
      <c r="P76" s="194"/>
      <c r="Q76" s="194"/>
      <c r="R76" s="194"/>
      <c r="S76" s="194"/>
      <c r="T76" s="194"/>
      <c r="U76" s="194"/>
      <c r="V76" s="11"/>
      <c r="W76" s="11"/>
      <c r="X76" s="11"/>
      <c r="Y76" s="11"/>
      <c r="Z76" s="11"/>
      <c r="AA76" s="11"/>
      <c r="AB76" s="11"/>
      <c r="AC76" s="11"/>
      <c r="AD76" s="11"/>
      <c r="AE76" s="11"/>
      <c r="AF76" s="11"/>
      <c r="AG76" s="11"/>
      <c r="AH76" s="11"/>
      <c r="AI76" s="11"/>
      <c r="AJ76" s="11"/>
      <c r="AK76" s="11"/>
      <c r="AL76" s="143"/>
      <c r="AM76" s="143"/>
      <c r="AN76" s="143"/>
      <c r="AO76" s="143"/>
      <c r="AP76" s="143"/>
      <c r="AQ76" s="143"/>
      <c r="AR76" s="143"/>
      <c r="AS76" s="143"/>
      <c r="AT76" s="143"/>
      <c r="AU76" s="143"/>
      <c r="AV76" s="143"/>
      <c r="AW76" s="143"/>
      <c r="AX76" s="143"/>
      <c r="AY76" s="143"/>
      <c r="AZ76" s="143"/>
      <c r="BA76" s="11"/>
      <c r="BB76" s="11"/>
      <c r="BC76" s="11"/>
      <c r="BD76" s="11"/>
      <c r="BE76" s="11"/>
      <c r="BF76" s="11"/>
      <c r="BG76" s="11"/>
      <c r="BH76" s="11"/>
      <c r="BI76" s="11"/>
      <c r="BJ76" s="11"/>
    </row>
    <row r="77" spans="1:62" ht="15.75" customHeight="1" x14ac:dyDescent="0.3">
      <c r="A77" s="11"/>
      <c r="B77" s="11"/>
      <c r="C77" s="11"/>
      <c r="D77" s="11"/>
      <c r="E77" s="11"/>
      <c r="F77" s="11"/>
      <c r="G77" s="11"/>
      <c r="H77" s="11"/>
      <c r="I77" s="11"/>
      <c r="J77" s="11"/>
      <c r="K77" s="11"/>
      <c r="L77" s="11"/>
      <c r="M77" s="11"/>
      <c r="N77" s="11"/>
      <c r="O77" s="194"/>
      <c r="P77" s="194"/>
      <c r="Q77" s="194"/>
      <c r="R77" s="194"/>
      <c r="S77" s="194"/>
      <c r="T77" s="194"/>
      <c r="U77" s="194"/>
      <c r="V77" s="11"/>
      <c r="W77" s="11"/>
      <c r="X77" s="11"/>
      <c r="Y77" s="11"/>
      <c r="Z77" s="11"/>
      <c r="AA77" s="11"/>
      <c r="AB77" s="11"/>
      <c r="AC77" s="11"/>
      <c r="AD77" s="11"/>
      <c r="AE77" s="11"/>
      <c r="AF77" s="11"/>
      <c r="AG77" s="11"/>
      <c r="AH77" s="11"/>
      <c r="AI77" s="11"/>
      <c r="AJ77" s="11"/>
      <c r="AK77" s="11"/>
      <c r="AL77" s="143"/>
      <c r="AM77" s="143"/>
      <c r="AN77" s="143"/>
      <c r="AO77" s="143"/>
      <c r="AP77" s="143"/>
      <c r="AQ77" s="143"/>
      <c r="AR77" s="143"/>
      <c r="AS77" s="143"/>
      <c r="AT77" s="143"/>
      <c r="AU77" s="143"/>
      <c r="AV77" s="143"/>
      <c r="AW77" s="143"/>
      <c r="AX77" s="143"/>
      <c r="AY77" s="143"/>
      <c r="AZ77" s="143"/>
      <c r="BA77" s="11"/>
      <c r="BB77" s="11"/>
      <c r="BC77" s="11"/>
      <c r="BD77" s="11"/>
      <c r="BE77" s="11"/>
      <c r="BF77" s="11"/>
      <c r="BG77" s="11"/>
      <c r="BH77" s="11"/>
      <c r="BI77" s="11"/>
      <c r="BJ77" s="11"/>
    </row>
    <row r="78" spans="1:62" ht="15.75" customHeight="1" x14ac:dyDescent="0.3">
      <c r="A78" s="11"/>
      <c r="B78" s="11"/>
      <c r="C78" s="11"/>
      <c r="D78" s="11"/>
      <c r="E78" s="11"/>
      <c r="F78" s="11"/>
      <c r="G78" s="11"/>
      <c r="H78" s="11"/>
      <c r="I78" s="11"/>
      <c r="J78" s="11"/>
      <c r="K78" s="11"/>
      <c r="L78" s="11"/>
      <c r="M78" s="11"/>
      <c r="N78" s="11"/>
      <c r="O78" s="194"/>
      <c r="P78" s="194"/>
      <c r="Q78" s="194"/>
      <c r="R78" s="194"/>
      <c r="S78" s="194"/>
      <c r="T78" s="194"/>
      <c r="U78" s="194"/>
      <c r="V78" s="11"/>
      <c r="W78" s="11"/>
      <c r="X78" s="11"/>
      <c r="Y78" s="11"/>
      <c r="Z78" s="11"/>
      <c r="AA78" s="11"/>
      <c r="AB78" s="11"/>
      <c r="AC78" s="11"/>
      <c r="AD78" s="11"/>
      <c r="AE78" s="11"/>
      <c r="AF78" s="11"/>
      <c r="AG78" s="11"/>
      <c r="AH78" s="11"/>
      <c r="AI78" s="11"/>
      <c r="AJ78" s="11"/>
      <c r="AK78" s="11"/>
      <c r="AL78" s="143"/>
      <c r="AM78" s="143"/>
      <c r="AN78" s="143"/>
      <c r="AO78" s="143"/>
      <c r="AP78" s="143"/>
      <c r="AQ78" s="143"/>
      <c r="AR78" s="143"/>
      <c r="AS78" s="143"/>
      <c r="AT78" s="143"/>
      <c r="AU78" s="143"/>
      <c r="AV78" s="143"/>
      <c r="AW78" s="143"/>
      <c r="AX78" s="143"/>
      <c r="AY78" s="143"/>
      <c r="AZ78" s="143"/>
      <c r="BA78" s="11"/>
      <c r="BB78" s="11"/>
      <c r="BC78" s="11"/>
      <c r="BD78" s="11"/>
      <c r="BE78" s="11"/>
      <c r="BF78" s="11"/>
      <c r="BG78" s="11"/>
      <c r="BH78" s="11"/>
      <c r="BI78" s="11"/>
      <c r="BJ78" s="11"/>
    </row>
    <row r="79" spans="1:62" ht="93" customHeight="1" x14ac:dyDescent="0.3">
      <c r="A79" s="11"/>
      <c r="B79" s="11"/>
      <c r="C79" s="11"/>
      <c r="D79" s="11"/>
      <c r="E79" s="11"/>
      <c r="F79" s="237"/>
      <c r="G79" s="11"/>
      <c r="H79" s="11"/>
      <c r="I79" s="11"/>
      <c r="J79" s="11"/>
      <c r="K79" s="11"/>
      <c r="L79" s="11"/>
      <c r="M79" s="11"/>
      <c r="N79" s="11"/>
      <c r="O79" s="194"/>
      <c r="P79" s="194"/>
      <c r="Q79" s="194"/>
      <c r="R79" s="194"/>
      <c r="S79" s="194"/>
      <c r="T79" s="194"/>
      <c r="U79" s="239"/>
      <c r="V79" s="240"/>
      <c r="W79" s="240"/>
      <c r="X79" s="240"/>
      <c r="Y79" s="240"/>
      <c r="Z79" s="240"/>
      <c r="AA79" s="240"/>
      <c r="AB79" s="240"/>
      <c r="AC79" s="240"/>
      <c r="AD79" s="240"/>
      <c r="AE79" s="240"/>
      <c r="AF79" s="240"/>
      <c r="AG79" s="240"/>
      <c r="AH79" s="240"/>
      <c r="AI79" s="240"/>
      <c r="AJ79" s="240"/>
      <c r="AK79" s="240"/>
      <c r="AL79" s="143"/>
      <c r="AM79" s="143"/>
      <c r="AN79" s="143"/>
      <c r="AO79" s="143"/>
      <c r="AP79" s="143"/>
      <c r="AQ79" s="143"/>
      <c r="AR79" s="143"/>
      <c r="AS79" s="143"/>
      <c r="AT79" s="143"/>
      <c r="AU79" s="143"/>
      <c r="AV79" s="143"/>
      <c r="AW79" s="143"/>
      <c r="AX79" s="143"/>
      <c r="AY79" s="143"/>
      <c r="AZ79" s="143"/>
      <c r="BA79" s="11"/>
      <c r="BB79" s="11"/>
      <c r="BC79" s="11"/>
      <c r="BD79" s="11"/>
      <c r="BE79" s="11"/>
      <c r="BF79" s="11"/>
      <c r="BG79" s="11"/>
      <c r="BH79" s="11"/>
      <c r="BI79" s="11"/>
      <c r="BJ79" s="11"/>
    </row>
    <row r="80" spans="1:62" ht="93" customHeight="1" x14ac:dyDescent="0.3">
      <c r="A80" s="11"/>
      <c r="B80" s="11"/>
      <c r="C80" s="11"/>
      <c r="D80" s="11"/>
      <c r="E80" s="11"/>
      <c r="F80" s="237"/>
      <c r="G80" s="11"/>
      <c r="H80" s="11"/>
      <c r="I80" s="11"/>
      <c r="J80" s="11"/>
      <c r="K80" s="11"/>
      <c r="L80" s="11"/>
      <c r="M80" s="11"/>
      <c r="N80" s="11"/>
      <c r="O80" s="194"/>
      <c r="P80" s="194"/>
      <c r="Q80" s="194"/>
      <c r="R80" s="194"/>
      <c r="S80" s="194"/>
      <c r="T80" s="194"/>
      <c r="U80" s="239"/>
      <c r="V80" s="240"/>
      <c r="W80" s="240"/>
      <c r="X80" s="240"/>
      <c r="Y80" s="240"/>
      <c r="Z80" s="240"/>
      <c r="AA80" s="240"/>
      <c r="AB80" s="240"/>
      <c r="AC80" s="240"/>
      <c r="AD80" s="240"/>
      <c r="AE80" s="240"/>
      <c r="AF80" s="240"/>
      <c r="AG80" s="240"/>
      <c r="AH80" s="240"/>
      <c r="AI80" s="240"/>
      <c r="AJ80" s="240"/>
      <c r="AK80" s="240"/>
      <c r="AL80" s="143"/>
      <c r="AM80" s="143"/>
      <c r="AN80" s="143"/>
      <c r="AO80" s="143"/>
      <c r="AP80" s="143"/>
      <c r="AQ80" s="143"/>
      <c r="AR80" s="143"/>
      <c r="AS80" s="143"/>
      <c r="AT80" s="143"/>
      <c r="AU80" s="143"/>
      <c r="AV80" s="143"/>
      <c r="AW80" s="143"/>
      <c r="AX80" s="143"/>
      <c r="AY80" s="143"/>
      <c r="AZ80" s="143"/>
      <c r="BA80" s="11"/>
      <c r="BB80" s="11"/>
      <c r="BC80" s="11"/>
      <c r="BD80" s="11"/>
      <c r="BE80" s="11"/>
      <c r="BF80" s="11"/>
      <c r="BG80" s="11"/>
      <c r="BH80" s="11"/>
      <c r="BI80" s="11"/>
      <c r="BJ80" s="11"/>
    </row>
    <row r="81" spans="1:62" ht="93" customHeight="1" x14ac:dyDescent="0.3">
      <c r="A81" s="11"/>
      <c r="B81" s="11"/>
      <c r="C81" s="11"/>
      <c r="D81" s="11"/>
      <c r="E81" s="11"/>
      <c r="F81" s="237"/>
      <c r="G81" s="11"/>
      <c r="H81" s="11"/>
      <c r="I81" s="11"/>
      <c r="J81" s="11"/>
      <c r="K81" s="11"/>
      <c r="L81" s="11"/>
      <c r="M81" s="11"/>
      <c r="N81" s="11"/>
      <c r="O81" s="194"/>
      <c r="P81" s="194"/>
      <c r="Q81" s="194"/>
      <c r="R81" s="194"/>
      <c r="S81" s="194"/>
      <c r="T81" s="194"/>
      <c r="U81" s="239"/>
      <c r="V81" s="240"/>
      <c r="W81" s="240"/>
      <c r="X81" s="240"/>
      <c r="Y81" s="240"/>
      <c r="Z81" s="240"/>
      <c r="AA81" s="240"/>
      <c r="AB81" s="240"/>
      <c r="AC81" s="240"/>
      <c r="AD81" s="240"/>
      <c r="AE81" s="240"/>
      <c r="AF81" s="240"/>
      <c r="AG81" s="240"/>
      <c r="AH81" s="240"/>
      <c r="AI81" s="240"/>
      <c r="AJ81" s="240"/>
      <c r="AK81" s="240"/>
      <c r="AL81" s="143"/>
      <c r="AM81" s="143"/>
      <c r="AN81" s="143"/>
      <c r="AO81" s="143"/>
      <c r="AP81" s="143"/>
      <c r="AQ81" s="143"/>
      <c r="AR81" s="143"/>
      <c r="AS81" s="143"/>
      <c r="AT81" s="143"/>
      <c r="AU81" s="143"/>
      <c r="AV81" s="143"/>
      <c r="AW81" s="143"/>
      <c r="AX81" s="143"/>
      <c r="AY81" s="143"/>
      <c r="AZ81" s="143"/>
      <c r="BA81" s="11"/>
      <c r="BB81" s="11"/>
      <c r="BC81" s="11"/>
      <c r="BD81" s="11"/>
      <c r="BE81" s="11"/>
      <c r="BF81" s="11"/>
      <c r="BG81" s="11"/>
      <c r="BH81" s="11"/>
      <c r="BI81" s="11"/>
      <c r="BJ81" s="11"/>
    </row>
    <row r="82" spans="1:62" ht="93" customHeight="1" x14ac:dyDescent="0.3">
      <c r="A82" s="11"/>
      <c r="B82" s="11"/>
      <c r="C82" s="11"/>
      <c r="D82" s="11"/>
      <c r="E82" s="11"/>
      <c r="F82" s="237"/>
      <c r="G82" s="11"/>
      <c r="H82" s="11"/>
      <c r="I82" s="11"/>
      <c r="J82" s="11"/>
      <c r="K82" s="11"/>
      <c r="L82" s="11"/>
      <c r="M82" s="11"/>
      <c r="N82" s="11"/>
      <c r="O82" s="194"/>
      <c r="P82" s="194"/>
      <c r="Q82" s="194"/>
      <c r="R82" s="194"/>
      <c r="S82" s="194"/>
      <c r="T82" s="194"/>
      <c r="U82" s="239"/>
      <c r="V82" s="240"/>
      <c r="W82" s="240"/>
      <c r="X82" s="240"/>
      <c r="Y82" s="240"/>
      <c r="Z82" s="240"/>
      <c r="AA82" s="240"/>
      <c r="AB82" s="240"/>
      <c r="AC82" s="240"/>
      <c r="AD82" s="240"/>
      <c r="AE82" s="240"/>
      <c r="AF82" s="240"/>
      <c r="AG82" s="240"/>
      <c r="AH82" s="240"/>
      <c r="AI82" s="240"/>
      <c r="AJ82" s="240"/>
      <c r="AK82" s="240"/>
      <c r="AL82" s="143"/>
      <c r="AM82" s="143"/>
      <c r="AN82" s="143"/>
      <c r="AO82" s="143"/>
      <c r="AP82" s="143"/>
      <c r="AQ82" s="143"/>
      <c r="AR82" s="143"/>
      <c r="AS82" s="143"/>
      <c r="AT82" s="143"/>
      <c r="AU82" s="143"/>
      <c r="AV82" s="143"/>
      <c r="AW82" s="143"/>
      <c r="AX82" s="143"/>
      <c r="AY82" s="143"/>
      <c r="AZ82" s="143"/>
      <c r="BA82" s="11"/>
      <c r="BB82" s="11"/>
      <c r="BC82" s="11"/>
      <c r="BD82" s="11"/>
      <c r="BE82" s="11"/>
      <c r="BF82" s="11"/>
      <c r="BG82" s="11"/>
      <c r="BH82" s="11"/>
      <c r="BI82" s="11"/>
      <c r="BJ82" s="11"/>
    </row>
    <row r="83" spans="1:62" ht="93" customHeight="1" x14ac:dyDescent="0.3">
      <c r="A83" s="11"/>
      <c r="B83" s="11"/>
      <c r="C83" s="11"/>
      <c r="D83" s="11"/>
      <c r="E83" s="11"/>
      <c r="F83" s="237"/>
      <c r="G83" s="11"/>
      <c r="H83" s="11"/>
      <c r="I83" s="11"/>
      <c r="J83" s="11"/>
      <c r="K83" s="11"/>
      <c r="L83" s="11"/>
      <c r="M83" s="11"/>
      <c r="N83" s="11"/>
      <c r="O83" s="194"/>
      <c r="P83" s="194"/>
      <c r="Q83" s="194"/>
      <c r="R83" s="194"/>
      <c r="S83" s="194"/>
      <c r="T83" s="194"/>
      <c r="U83" s="239"/>
      <c r="V83" s="240"/>
      <c r="W83" s="240"/>
      <c r="X83" s="240"/>
      <c r="Y83" s="240"/>
      <c r="Z83" s="240"/>
      <c r="AA83" s="240"/>
      <c r="AB83" s="240"/>
      <c r="AC83" s="240"/>
      <c r="AD83" s="240"/>
      <c r="AE83" s="240"/>
      <c r="AF83" s="240"/>
      <c r="AG83" s="240"/>
      <c r="AH83" s="240"/>
      <c r="AI83" s="240"/>
      <c r="AJ83" s="240"/>
      <c r="AK83" s="240"/>
      <c r="AL83" s="143"/>
      <c r="AM83" s="143"/>
      <c r="AN83" s="143"/>
      <c r="AO83" s="143"/>
      <c r="AP83" s="143"/>
      <c r="AQ83" s="143"/>
      <c r="AR83" s="143"/>
      <c r="AS83" s="143"/>
      <c r="AT83" s="143"/>
      <c r="AU83" s="143"/>
      <c r="AV83" s="143"/>
      <c r="AW83" s="143"/>
      <c r="AX83" s="143"/>
      <c r="AY83" s="143"/>
      <c r="AZ83" s="143"/>
      <c r="BA83" s="11"/>
      <c r="BB83" s="11"/>
      <c r="BC83" s="11"/>
      <c r="BD83" s="11"/>
      <c r="BE83" s="11"/>
      <c r="BF83" s="11"/>
      <c r="BG83" s="11"/>
      <c r="BH83" s="11"/>
      <c r="BI83" s="11"/>
      <c r="BJ83" s="11"/>
    </row>
    <row r="84" spans="1:62" ht="93" customHeight="1" x14ac:dyDescent="0.3">
      <c r="A84" s="11"/>
      <c r="B84" s="11"/>
      <c r="C84" s="11"/>
      <c r="D84" s="11"/>
      <c r="E84" s="11"/>
      <c r="F84" s="237"/>
      <c r="G84" s="11"/>
      <c r="H84" s="11"/>
      <c r="I84" s="11"/>
      <c r="J84" s="11"/>
      <c r="K84" s="11"/>
      <c r="L84" s="11"/>
      <c r="M84" s="11"/>
      <c r="N84" s="11"/>
      <c r="O84" s="194"/>
      <c r="P84" s="194"/>
      <c r="Q84" s="194"/>
      <c r="R84" s="194"/>
      <c r="S84" s="194"/>
      <c r="T84" s="194"/>
      <c r="U84" s="239"/>
      <c r="V84" s="240"/>
      <c r="W84" s="240"/>
      <c r="X84" s="240"/>
      <c r="Y84" s="240"/>
      <c r="Z84" s="240"/>
      <c r="AA84" s="240"/>
      <c r="AB84" s="240"/>
      <c r="AC84" s="240"/>
      <c r="AD84" s="240"/>
      <c r="AE84" s="240"/>
      <c r="AF84" s="240"/>
      <c r="AG84" s="240"/>
      <c r="AH84" s="240"/>
      <c r="AI84" s="240"/>
      <c r="AJ84" s="240"/>
      <c r="AK84" s="240"/>
      <c r="AL84" s="143"/>
      <c r="AM84" s="143"/>
      <c r="AN84" s="143"/>
      <c r="AO84" s="143"/>
      <c r="AP84" s="143"/>
      <c r="AQ84" s="143"/>
      <c r="AR84" s="143"/>
      <c r="AS84" s="143"/>
      <c r="AT84" s="143"/>
      <c r="AU84" s="143"/>
      <c r="AV84" s="143"/>
      <c r="AW84" s="143"/>
      <c r="AX84" s="143"/>
      <c r="AY84" s="143"/>
      <c r="AZ84" s="143"/>
      <c r="BA84" s="11"/>
      <c r="BB84" s="11"/>
      <c r="BC84" s="11"/>
      <c r="BD84" s="11"/>
      <c r="BE84" s="11"/>
      <c r="BF84" s="11"/>
      <c r="BG84" s="11"/>
      <c r="BH84" s="11"/>
      <c r="BI84" s="11"/>
      <c r="BJ84" s="11"/>
    </row>
    <row r="85" spans="1:62" ht="93" customHeight="1" x14ac:dyDescent="0.3">
      <c r="A85" s="11"/>
      <c r="B85" s="11"/>
      <c r="C85" s="11"/>
      <c r="D85" s="11"/>
      <c r="E85" s="11"/>
      <c r="F85" s="237"/>
      <c r="G85" s="11"/>
      <c r="H85" s="11"/>
      <c r="I85" s="11"/>
      <c r="J85" s="11"/>
      <c r="K85" s="11"/>
      <c r="L85" s="11"/>
      <c r="M85" s="11"/>
      <c r="N85" s="11"/>
      <c r="O85" s="194"/>
      <c r="P85" s="194"/>
      <c r="Q85" s="194"/>
      <c r="R85" s="194"/>
      <c r="S85" s="194"/>
      <c r="T85" s="194"/>
      <c r="U85" s="239"/>
      <c r="V85" s="240"/>
      <c r="W85" s="240"/>
      <c r="X85" s="240"/>
      <c r="Y85" s="240"/>
      <c r="Z85" s="240"/>
      <c r="AA85" s="240"/>
      <c r="AB85" s="240"/>
      <c r="AC85" s="240"/>
      <c r="AD85" s="240"/>
      <c r="AE85" s="240"/>
      <c r="AF85" s="240"/>
      <c r="AG85" s="240"/>
      <c r="AH85" s="240"/>
      <c r="AI85" s="240"/>
      <c r="AJ85" s="240"/>
      <c r="AK85" s="240"/>
      <c r="AL85" s="143"/>
      <c r="AM85" s="143"/>
      <c r="AN85" s="143"/>
      <c r="AO85" s="143"/>
      <c r="AP85" s="143"/>
      <c r="AQ85" s="143"/>
      <c r="AR85" s="143"/>
      <c r="AS85" s="143"/>
      <c r="AT85" s="143"/>
      <c r="AU85" s="143"/>
      <c r="AV85" s="143"/>
      <c r="AW85" s="143"/>
      <c r="AX85" s="143"/>
      <c r="AY85" s="143"/>
      <c r="AZ85" s="143"/>
      <c r="BA85" s="11"/>
      <c r="BB85" s="11"/>
      <c r="BC85" s="11"/>
      <c r="BD85" s="11"/>
      <c r="BE85" s="11"/>
      <c r="BF85" s="11"/>
      <c r="BG85" s="11"/>
      <c r="BH85" s="11"/>
      <c r="BI85" s="11"/>
      <c r="BJ85" s="11"/>
    </row>
    <row r="86" spans="1:62" ht="93" customHeight="1" x14ac:dyDescent="0.3">
      <c r="A86" s="11"/>
      <c r="B86" s="11"/>
      <c r="C86" s="11"/>
      <c r="D86" s="11"/>
      <c r="E86" s="11"/>
      <c r="F86" s="237"/>
      <c r="G86" s="11"/>
      <c r="H86" s="11"/>
      <c r="I86" s="11"/>
      <c r="J86" s="11"/>
      <c r="K86" s="11"/>
      <c r="L86" s="11"/>
      <c r="M86" s="11"/>
      <c r="N86" s="11"/>
      <c r="O86" s="194"/>
      <c r="P86" s="194"/>
      <c r="Q86" s="194"/>
      <c r="R86" s="194"/>
      <c r="S86" s="194"/>
      <c r="T86" s="194"/>
      <c r="U86" s="239"/>
      <c r="V86" s="240"/>
      <c r="W86" s="240"/>
      <c r="X86" s="240"/>
      <c r="Y86" s="240"/>
      <c r="Z86" s="240"/>
      <c r="AA86" s="240"/>
      <c r="AB86" s="240"/>
      <c r="AC86" s="240"/>
      <c r="AD86" s="240"/>
      <c r="AE86" s="240"/>
      <c r="AF86" s="240"/>
      <c r="AG86" s="240"/>
      <c r="AH86" s="240"/>
      <c r="AI86" s="240"/>
      <c r="AJ86" s="240"/>
      <c r="AK86" s="240"/>
      <c r="AL86" s="143"/>
      <c r="AM86" s="143"/>
      <c r="AN86" s="143"/>
      <c r="AO86" s="143"/>
      <c r="AP86" s="143"/>
      <c r="AQ86" s="143"/>
      <c r="AR86" s="143"/>
      <c r="AS86" s="143"/>
      <c r="AT86" s="143"/>
      <c r="AU86" s="143"/>
      <c r="AV86" s="143"/>
      <c r="AW86" s="143"/>
      <c r="AX86" s="143"/>
      <c r="AY86" s="143"/>
      <c r="AZ86" s="143"/>
      <c r="BA86" s="11"/>
      <c r="BB86" s="11"/>
      <c r="BC86" s="11"/>
      <c r="BD86" s="11"/>
      <c r="BE86" s="11"/>
      <c r="BF86" s="11"/>
      <c r="BG86" s="11"/>
      <c r="BH86" s="11"/>
      <c r="BI86" s="11"/>
      <c r="BJ86" s="11"/>
    </row>
    <row r="87" spans="1:62" ht="93" customHeight="1" x14ac:dyDescent="0.3">
      <c r="A87" s="11"/>
      <c r="B87" s="11"/>
      <c r="C87" s="11"/>
      <c r="D87" s="11"/>
      <c r="E87" s="11"/>
      <c r="F87" s="237"/>
      <c r="G87" s="11"/>
      <c r="H87" s="11"/>
      <c r="I87" s="11"/>
      <c r="J87" s="11"/>
      <c r="K87" s="11"/>
      <c r="L87" s="11"/>
      <c r="M87" s="11"/>
      <c r="N87" s="11"/>
      <c r="O87" s="194"/>
      <c r="P87" s="194"/>
      <c r="Q87" s="194"/>
      <c r="R87" s="194"/>
      <c r="S87" s="194"/>
      <c r="T87" s="194"/>
      <c r="U87" s="239"/>
      <c r="V87" s="240"/>
      <c r="W87" s="240"/>
      <c r="X87" s="240"/>
      <c r="Y87" s="240"/>
      <c r="Z87" s="240"/>
      <c r="AA87" s="240"/>
      <c r="AB87" s="240"/>
      <c r="AC87" s="240"/>
      <c r="AD87" s="240"/>
      <c r="AE87" s="240"/>
      <c r="AF87" s="240"/>
      <c r="AG87" s="240"/>
      <c r="AH87" s="240"/>
      <c r="AI87" s="240"/>
      <c r="AJ87" s="240"/>
      <c r="AK87" s="240"/>
      <c r="AL87" s="143"/>
      <c r="AM87" s="143"/>
      <c r="AN87" s="143"/>
      <c r="AO87" s="143"/>
      <c r="AP87" s="143"/>
      <c r="AQ87" s="143"/>
      <c r="AR87" s="143"/>
      <c r="AS87" s="143"/>
      <c r="AT87" s="143"/>
      <c r="AU87" s="143"/>
      <c r="AV87" s="143"/>
      <c r="AW87" s="143"/>
      <c r="AX87" s="143"/>
      <c r="AY87" s="143"/>
      <c r="AZ87" s="143"/>
      <c r="BA87" s="11"/>
      <c r="BB87" s="11"/>
      <c r="BC87" s="11"/>
      <c r="BD87" s="11"/>
      <c r="BE87" s="11"/>
      <c r="BF87" s="11"/>
      <c r="BG87" s="11"/>
      <c r="BH87" s="11"/>
      <c r="BI87" s="11"/>
      <c r="BJ87" s="11"/>
    </row>
    <row r="88" spans="1:62" ht="93" customHeight="1" x14ac:dyDescent="0.3">
      <c r="A88" s="11"/>
      <c r="B88" s="11"/>
      <c r="C88" s="11"/>
      <c r="D88" s="11"/>
      <c r="E88" s="11"/>
      <c r="F88" s="237"/>
      <c r="G88" s="11"/>
      <c r="H88" s="11"/>
      <c r="I88" s="11"/>
      <c r="J88" s="11"/>
      <c r="K88" s="11"/>
      <c r="L88" s="11"/>
      <c r="M88" s="11"/>
      <c r="N88" s="11"/>
      <c r="O88" s="194"/>
      <c r="P88" s="194"/>
      <c r="Q88" s="194"/>
      <c r="R88" s="194"/>
      <c r="S88" s="194"/>
      <c r="T88" s="194"/>
      <c r="U88" s="239"/>
      <c r="V88" s="240"/>
      <c r="W88" s="240"/>
      <c r="X88" s="240"/>
      <c r="Y88" s="240"/>
      <c r="Z88" s="240"/>
      <c r="AA88" s="240"/>
      <c r="AB88" s="240"/>
      <c r="AC88" s="240"/>
      <c r="AD88" s="240"/>
      <c r="AE88" s="240"/>
      <c r="AF88" s="240"/>
      <c r="AG88" s="240"/>
      <c r="AH88" s="240"/>
      <c r="AI88" s="240"/>
      <c r="AJ88" s="240"/>
      <c r="AK88" s="240"/>
      <c r="AL88" s="143"/>
      <c r="AM88" s="143"/>
      <c r="AN88" s="143"/>
      <c r="AO88" s="143"/>
      <c r="AP88" s="143"/>
      <c r="AQ88" s="143"/>
      <c r="AR88" s="143"/>
      <c r="AS88" s="143"/>
      <c r="AT88" s="143"/>
      <c r="AU88" s="143"/>
      <c r="AV88" s="143"/>
      <c r="AW88" s="143"/>
      <c r="AX88" s="143"/>
      <c r="AY88" s="143"/>
      <c r="AZ88" s="143"/>
      <c r="BA88" s="11"/>
      <c r="BB88" s="11"/>
      <c r="BC88" s="11"/>
      <c r="BD88" s="11"/>
      <c r="BE88" s="11"/>
      <c r="BF88" s="11"/>
      <c r="BG88" s="11"/>
      <c r="BH88" s="11"/>
      <c r="BI88" s="11"/>
      <c r="BJ88" s="11"/>
    </row>
    <row r="89" spans="1:62" ht="93" customHeight="1" x14ac:dyDescent="0.3">
      <c r="A89" s="11"/>
      <c r="B89" s="11"/>
      <c r="C89" s="11"/>
      <c r="D89" s="11"/>
      <c r="E89" s="11"/>
      <c r="F89" s="237"/>
      <c r="G89" s="11"/>
      <c r="H89" s="11"/>
      <c r="I89" s="11"/>
      <c r="J89" s="11"/>
      <c r="K89" s="11"/>
      <c r="L89" s="11"/>
      <c r="M89" s="11"/>
      <c r="N89" s="11"/>
      <c r="O89" s="194"/>
      <c r="P89" s="194"/>
      <c r="Q89" s="194"/>
      <c r="R89" s="194"/>
      <c r="S89" s="194"/>
      <c r="T89" s="194"/>
      <c r="U89" s="239"/>
      <c r="V89" s="240"/>
      <c r="W89" s="240"/>
      <c r="X89" s="240"/>
      <c r="Y89" s="240"/>
      <c r="Z89" s="240"/>
      <c r="AA89" s="240"/>
      <c r="AB89" s="240"/>
      <c r="AC89" s="240"/>
      <c r="AD89" s="240"/>
      <c r="AE89" s="240"/>
      <c r="AF89" s="240"/>
      <c r="AG89" s="240"/>
      <c r="AH89" s="240"/>
      <c r="AI89" s="240"/>
      <c r="AJ89" s="240"/>
      <c r="AK89" s="240"/>
      <c r="AL89" s="143"/>
      <c r="AM89" s="143"/>
      <c r="AN89" s="143"/>
      <c r="AO89" s="143"/>
      <c r="AP89" s="143"/>
      <c r="AQ89" s="143"/>
      <c r="AR89" s="143"/>
      <c r="AS89" s="143"/>
      <c r="AT89" s="143"/>
      <c r="AU89" s="143"/>
      <c r="AV89" s="143"/>
      <c r="AW89" s="143"/>
      <c r="AX89" s="143"/>
      <c r="AY89" s="143"/>
      <c r="AZ89" s="143"/>
      <c r="BA89" s="11"/>
      <c r="BB89" s="11"/>
      <c r="BC89" s="11"/>
      <c r="BD89" s="11"/>
      <c r="BE89" s="11"/>
      <c r="BF89" s="11"/>
      <c r="BG89" s="11"/>
      <c r="BH89" s="11"/>
      <c r="BI89" s="11"/>
      <c r="BJ89" s="11"/>
    </row>
    <row r="90" spans="1:62" ht="93" customHeight="1" x14ac:dyDescent="0.3">
      <c r="A90" s="11"/>
      <c r="B90" s="11"/>
      <c r="C90" s="11"/>
      <c r="D90" s="11"/>
      <c r="E90" s="11"/>
      <c r="F90" s="237"/>
      <c r="G90" s="11"/>
      <c r="H90" s="11"/>
      <c r="I90" s="11"/>
      <c r="J90" s="11"/>
      <c r="K90" s="11"/>
      <c r="L90" s="11"/>
      <c r="M90" s="11"/>
      <c r="N90" s="11"/>
      <c r="O90" s="194"/>
      <c r="P90" s="194"/>
      <c r="Q90" s="194"/>
      <c r="R90" s="194"/>
      <c r="S90" s="194"/>
      <c r="T90" s="194"/>
      <c r="U90" s="239"/>
      <c r="V90" s="240"/>
      <c r="W90" s="240"/>
      <c r="X90" s="240"/>
      <c r="Y90" s="240"/>
      <c r="Z90" s="240"/>
      <c r="AA90" s="240"/>
      <c r="AB90" s="240"/>
      <c r="AC90" s="240"/>
      <c r="AD90" s="240"/>
      <c r="AE90" s="240"/>
      <c r="AF90" s="240"/>
      <c r="AG90" s="240"/>
      <c r="AH90" s="240"/>
      <c r="AI90" s="240"/>
      <c r="AJ90" s="240"/>
      <c r="AK90" s="240"/>
      <c r="AL90" s="143"/>
      <c r="AM90" s="143"/>
      <c r="AN90" s="143"/>
      <c r="AO90" s="143"/>
      <c r="AP90" s="143"/>
      <c r="AQ90" s="143"/>
      <c r="AR90" s="143"/>
      <c r="AS90" s="143"/>
      <c r="AT90" s="143"/>
      <c r="AU90" s="143"/>
      <c r="AV90" s="143"/>
      <c r="AW90" s="143"/>
      <c r="AX90" s="143"/>
      <c r="AY90" s="143"/>
      <c r="AZ90" s="143"/>
      <c r="BA90" s="11"/>
      <c r="BB90" s="11"/>
      <c r="BC90" s="11"/>
      <c r="BD90" s="11"/>
      <c r="BE90" s="11"/>
      <c r="BF90" s="11"/>
      <c r="BG90" s="11"/>
      <c r="BH90" s="11"/>
      <c r="BI90" s="11"/>
      <c r="BJ90" s="11"/>
    </row>
    <row r="91" spans="1:62" ht="93" customHeight="1" x14ac:dyDescent="0.3">
      <c r="A91" s="11"/>
      <c r="B91" s="11"/>
      <c r="C91" s="11"/>
      <c r="D91" s="11"/>
      <c r="E91" s="11"/>
      <c r="F91" s="237"/>
      <c r="G91" s="11"/>
      <c r="H91" s="11"/>
      <c r="I91" s="11"/>
      <c r="J91" s="11"/>
      <c r="K91" s="11"/>
      <c r="L91" s="11"/>
      <c r="M91" s="11"/>
      <c r="N91" s="11"/>
      <c r="O91" s="194"/>
      <c r="P91" s="194"/>
      <c r="Q91" s="194"/>
      <c r="R91" s="194"/>
      <c r="S91" s="194"/>
      <c r="T91" s="194"/>
      <c r="U91" s="239"/>
      <c r="V91" s="240"/>
      <c r="W91" s="240"/>
      <c r="X91" s="240"/>
      <c r="Y91" s="240"/>
      <c r="Z91" s="240"/>
      <c r="AA91" s="240"/>
      <c r="AB91" s="240"/>
      <c r="AC91" s="240"/>
      <c r="AD91" s="240"/>
      <c r="AE91" s="240"/>
      <c r="AF91" s="240"/>
      <c r="AG91" s="240"/>
      <c r="AH91" s="240"/>
      <c r="AI91" s="240"/>
      <c r="AJ91" s="240"/>
      <c r="AK91" s="240"/>
      <c r="AL91" s="143"/>
      <c r="AM91" s="143"/>
      <c r="AN91" s="143"/>
      <c r="AO91" s="143"/>
      <c r="AP91" s="143"/>
      <c r="AQ91" s="143"/>
      <c r="AR91" s="143"/>
      <c r="AS91" s="143"/>
      <c r="AT91" s="143"/>
      <c r="AU91" s="143"/>
      <c r="AV91" s="143"/>
      <c r="AW91" s="143"/>
      <c r="AX91" s="143"/>
      <c r="AY91" s="143"/>
      <c r="AZ91" s="143"/>
      <c r="BA91" s="11"/>
      <c r="BB91" s="11"/>
      <c r="BC91" s="11"/>
      <c r="BD91" s="11"/>
      <c r="BE91" s="11"/>
      <c r="BF91" s="11"/>
      <c r="BG91" s="11"/>
      <c r="BH91" s="11"/>
      <c r="BI91" s="11"/>
      <c r="BJ91" s="11"/>
    </row>
    <row r="92" spans="1:62" ht="93" customHeight="1" x14ac:dyDescent="0.3">
      <c r="A92" s="11"/>
      <c r="B92" s="11"/>
      <c r="C92" s="11"/>
      <c r="D92" s="11"/>
      <c r="E92" s="11"/>
      <c r="F92" s="237"/>
      <c r="G92" s="11"/>
      <c r="H92" s="11"/>
      <c r="I92" s="11"/>
      <c r="J92" s="11"/>
      <c r="K92" s="11"/>
      <c r="L92" s="11"/>
      <c r="M92" s="11"/>
      <c r="N92" s="11"/>
      <c r="O92" s="194"/>
      <c r="P92" s="194"/>
      <c r="Q92" s="194"/>
      <c r="R92" s="194"/>
      <c r="S92" s="194"/>
      <c r="T92" s="194"/>
      <c r="U92" s="239"/>
      <c r="V92" s="240"/>
      <c r="W92" s="240"/>
      <c r="X92" s="240"/>
      <c r="Y92" s="240"/>
      <c r="Z92" s="240"/>
      <c r="AA92" s="240"/>
      <c r="AB92" s="240"/>
      <c r="AC92" s="240"/>
      <c r="AD92" s="240"/>
      <c r="AE92" s="240"/>
      <c r="AF92" s="240"/>
      <c r="AG92" s="240"/>
      <c r="AH92" s="240"/>
      <c r="AI92" s="240"/>
      <c r="AJ92" s="240"/>
      <c r="AK92" s="240"/>
      <c r="AL92" s="143"/>
      <c r="AM92" s="143"/>
      <c r="AN92" s="143"/>
      <c r="AO92" s="143"/>
      <c r="AP92" s="143"/>
      <c r="AQ92" s="143"/>
      <c r="AR92" s="143"/>
      <c r="AS92" s="143"/>
      <c r="AT92" s="143"/>
      <c r="AU92" s="143"/>
      <c r="AV92" s="143"/>
      <c r="AW92" s="143"/>
      <c r="AX92" s="143"/>
      <c r="AY92" s="143"/>
      <c r="AZ92" s="143"/>
      <c r="BA92" s="11"/>
      <c r="BB92" s="11"/>
      <c r="BC92" s="11"/>
      <c r="BD92" s="11"/>
      <c r="BE92" s="11"/>
      <c r="BF92" s="11"/>
      <c r="BG92" s="11"/>
      <c r="BH92" s="11"/>
      <c r="BI92" s="11"/>
      <c r="BJ92" s="11"/>
    </row>
    <row r="93" spans="1:62" ht="93" customHeight="1" x14ac:dyDescent="0.3">
      <c r="A93" s="11"/>
      <c r="B93" s="11"/>
      <c r="C93" s="11"/>
      <c r="D93" s="11"/>
      <c r="E93" s="11"/>
      <c r="F93" s="237"/>
      <c r="G93" s="11"/>
      <c r="H93" s="11"/>
      <c r="I93" s="11"/>
      <c r="J93" s="11"/>
      <c r="K93" s="11"/>
      <c r="L93" s="11"/>
      <c r="M93" s="11"/>
      <c r="N93" s="11"/>
      <c r="O93" s="194"/>
      <c r="P93" s="194"/>
      <c r="Q93" s="194"/>
      <c r="R93" s="194"/>
      <c r="S93" s="194"/>
      <c r="T93" s="194"/>
      <c r="U93" s="239"/>
      <c r="V93" s="240"/>
      <c r="W93" s="240"/>
      <c r="X93" s="240"/>
      <c r="Y93" s="240"/>
      <c r="Z93" s="240"/>
      <c r="AA93" s="240"/>
      <c r="AB93" s="240"/>
      <c r="AC93" s="240"/>
      <c r="AD93" s="240"/>
      <c r="AE93" s="240"/>
      <c r="AF93" s="240"/>
      <c r="AG93" s="240"/>
      <c r="AH93" s="240"/>
      <c r="AI93" s="240"/>
      <c r="AJ93" s="240"/>
      <c r="AK93" s="240"/>
      <c r="AL93" s="143"/>
      <c r="AM93" s="143"/>
      <c r="AN93" s="143"/>
      <c r="AO93" s="143"/>
      <c r="AP93" s="143"/>
      <c r="AQ93" s="143"/>
      <c r="AR93" s="143"/>
      <c r="AS93" s="143"/>
      <c r="AT93" s="143"/>
      <c r="AU93" s="143"/>
      <c r="AV93" s="143"/>
      <c r="AW93" s="143"/>
      <c r="AX93" s="143"/>
      <c r="AY93" s="143"/>
      <c r="AZ93" s="143"/>
      <c r="BA93" s="11"/>
      <c r="BB93" s="11"/>
      <c r="BC93" s="11"/>
      <c r="BD93" s="11"/>
      <c r="BE93" s="11"/>
      <c r="BF93" s="11"/>
      <c r="BG93" s="11"/>
      <c r="BH93" s="11"/>
      <c r="BI93" s="11"/>
      <c r="BJ93" s="11"/>
    </row>
    <row r="94" spans="1:62" ht="93" customHeight="1" x14ac:dyDescent="0.3">
      <c r="A94" s="11"/>
      <c r="B94" s="11"/>
      <c r="C94" s="11"/>
      <c r="D94" s="11"/>
      <c r="E94" s="11"/>
      <c r="F94" s="237"/>
      <c r="G94" s="11"/>
      <c r="H94" s="11"/>
      <c r="I94" s="11"/>
      <c r="J94" s="11"/>
      <c r="K94" s="11"/>
      <c r="L94" s="11"/>
      <c r="M94" s="11"/>
      <c r="N94" s="11"/>
      <c r="O94" s="194"/>
      <c r="P94" s="194"/>
      <c r="Q94" s="194"/>
      <c r="R94" s="194"/>
      <c r="S94" s="194"/>
      <c r="T94" s="194"/>
      <c r="U94" s="239"/>
      <c r="V94" s="240"/>
      <c r="W94" s="240"/>
      <c r="X94" s="240"/>
      <c r="Y94" s="240"/>
      <c r="Z94" s="240"/>
      <c r="AA94" s="240"/>
      <c r="AB94" s="240"/>
      <c r="AC94" s="240"/>
      <c r="AD94" s="240"/>
      <c r="AE94" s="240"/>
      <c r="AF94" s="240"/>
      <c r="AG94" s="240"/>
      <c r="AH94" s="240"/>
      <c r="AI94" s="240"/>
      <c r="AJ94" s="240"/>
      <c r="AK94" s="240"/>
      <c r="AL94" s="143"/>
      <c r="AM94" s="143"/>
      <c r="AN94" s="143"/>
      <c r="AO94" s="143"/>
      <c r="AP94" s="143"/>
      <c r="AQ94" s="143"/>
      <c r="AR94" s="143"/>
      <c r="AS94" s="143"/>
      <c r="AT94" s="143"/>
      <c r="AU94" s="143"/>
      <c r="AV94" s="143"/>
      <c r="AW94" s="143"/>
      <c r="AX94" s="143"/>
      <c r="AY94" s="143"/>
      <c r="AZ94" s="143"/>
      <c r="BA94" s="11"/>
      <c r="BB94" s="11"/>
      <c r="BC94" s="11"/>
      <c r="BD94" s="11"/>
      <c r="BE94" s="11"/>
      <c r="BF94" s="11"/>
      <c r="BG94" s="11"/>
      <c r="BH94" s="11"/>
      <c r="BI94" s="11"/>
      <c r="BJ94" s="11"/>
    </row>
    <row r="95" spans="1:62" ht="93" customHeight="1" x14ac:dyDescent="0.3">
      <c r="A95" s="11"/>
      <c r="B95" s="11"/>
      <c r="C95" s="11"/>
      <c r="D95" s="11"/>
      <c r="E95" s="11"/>
      <c r="F95" s="237"/>
      <c r="G95" s="11"/>
      <c r="H95" s="11"/>
      <c r="I95" s="11"/>
      <c r="J95" s="11"/>
      <c r="K95" s="11"/>
      <c r="L95" s="11"/>
      <c r="M95" s="11"/>
      <c r="N95" s="11"/>
      <c r="O95" s="194"/>
      <c r="P95" s="194"/>
      <c r="Q95" s="194"/>
      <c r="R95" s="194"/>
      <c r="S95" s="194"/>
      <c r="T95" s="194"/>
      <c r="U95" s="239"/>
      <c r="V95" s="240"/>
      <c r="W95" s="240"/>
      <c r="X95" s="240"/>
      <c r="Y95" s="240"/>
      <c r="Z95" s="240"/>
      <c r="AA95" s="240"/>
      <c r="AB95" s="240"/>
      <c r="AC95" s="240"/>
      <c r="AD95" s="240"/>
      <c r="AE95" s="240"/>
      <c r="AF95" s="240"/>
      <c r="AG95" s="240"/>
      <c r="AH95" s="240"/>
      <c r="AI95" s="240"/>
      <c r="AJ95" s="240"/>
      <c r="AK95" s="240"/>
      <c r="AL95" s="143"/>
      <c r="AM95" s="143"/>
      <c r="AN95" s="143"/>
      <c r="AO95" s="143"/>
      <c r="AP95" s="143"/>
      <c r="AQ95" s="143"/>
      <c r="AR95" s="143"/>
      <c r="AS95" s="143"/>
      <c r="AT95" s="143"/>
      <c r="AU95" s="143"/>
      <c r="AV95" s="143"/>
      <c r="AW95" s="143"/>
      <c r="AX95" s="143"/>
      <c r="AY95" s="143"/>
      <c r="AZ95" s="143"/>
      <c r="BA95" s="11"/>
      <c r="BB95" s="11"/>
      <c r="BC95" s="11"/>
      <c r="BD95" s="11"/>
      <c r="BE95" s="11"/>
      <c r="BF95" s="11"/>
      <c r="BG95" s="11"/>
      <c r="BH95" s="11"/>
      <c r="BI95" s="11"/>
      <c r="BJ95" s="11"/>
    </row>
    <row r="96" spans="1:62" ht="93" customHeight="1" x14ac:dyDescent="0.3">
      <c r="A96" s="11"/>
      <c r="B96" s="11"/>
      <c r="C96" s="11"/>
      <c r="D96" s="11"/>
      <c r="E96" s="11"/>
      <c r="F96" s="237"/>
      <c r="G96" s="11"/>
      <c r="H96" s="11"/>
      <c r="I96" s="11"/>
      <c r="J96" s="11"/>
      <c r="K96" s="11"/>
      <c r="L96" s="11"/>
      <c r="M96" s="11"/>
      <c r="N96" s="11"/>
      <c r="O96" s="194"/>
      <c r="P96" s="194"/>
      <c r="Q96" s="194"/>
      <c r="R96" s="194"/>
      <c r="S96" s="194"/>
      <c r="T96" s="194"/>
      <c r="U96" s="239"/>
      <c r="V96" s="240"/>
      <c r="W96" s="240"/>
      <c r="X96" s="240"/>
      <c r="Y96" s="240"/>
      <c r="Z96" s="240"/>
      <c r="AA96" s="240"/>
      <c r="AB96" s="240"/>
      <c r="AC96" s="240"/>
      <c r="AD96" s="240"/>
      <c r="AE96" s="240"/>
      <c r="AF96" s="240"/>
      <c r="AG96" s="240"/>
      <c r="AH96" s="240"/>
      <c r="AI96" s="240"/>
      <c r="AJ96" s="240"/>
      <c r="AK96" s="240"/>
      <c r="AL96" s="143"/>
      <c r="AM96" s="143"/>
      <c r="AN96" s="143"/>
      <c r="AO96" s="143"/>
      <c r="AP96" s="143"/>
      <c r="AQ96" s="143"/>
      <c r="AR96" s="143"/>
      <c r="AS96" s="143"/>
      <c r="AT96" s="143"/>
      <c r="AU96" s="143"/>
      <c r="AV96" s="143"/>
      <c r="AW96" s="143"/>
      <c r="AX96" s="143"/>
      <c r="AY96" s="143"/>
      <c r="AZ96" s="143"/>
      <c r="BA96" s="11"/>
      <c r="BB96" s="11"/>
      <c r="BC96" s="11"/>
      <c r="BD96" s="11"/>
      <c r="BE96" s="11"/>
      <c r="BF96" s="11"/>
      <c r="BG96" s="11"/>
      <c r="BH96" s="11"/>
      <c r="BI96" s="11"/>
      <c r="BJ96" s="11"/>
    </row>
    <row r="97" spans="1:62" ht="93" customHeight="1" x14ac:dyDescent="0.3">
      <c r="A97" s="11"/>
      <c r="B97" s="11"/>
      <c r="C97" s="11"/>
      <c r="D97" s="11"/>
      <c r="E97" s="11"/>
      <c r="F97" s="237"/>
      <c r="G97" s="11"/>
      <c r="H97" s="11"/>
      <c r="I97" s="11"/>
      <c r="J97" s="11"/>
      <c r="K97" s="11"/>
      <c r="L97" s="11"/>
      <c r="M97" s="11"/>
      <c r="N97" s="11"/>
      <c r="O97" s="194"/>
      <c r="P97" s="194"/>
      <c r="Q97" s="194"/>
      <c r="R97" s="194"/>
      <c r="S97" s="194"/>
      <c r="T97" s="194"/>
      <c r="U97" s="239"/>
      <c r="V97" s="240"/>
      <c r="W97" s="240"/>
      <c r="X97" s="240"/>
      <c r="Y97" s="240"/>
      <c r="Z97" s="240"/>
      <c r="AA97" s="240"/>
      <c r="AB97" s="240"/>
      <c r="AC97" s="240"/>
      <c r="AD97" s="240"/>
      <c r="AE97" s="240"/>
      <c r="AF97" s="240"/>
      <c r="AG97" s="240"/>
      <c r="AH97" s="240"/>
      <c r="AI97" s="240"/>
      <c r="AJ97" s="240"/>
      <c r="AK97" s="240"/>
      <c r="AL97" s="143"/>
      <c r="AM97" s="143"/>
      <c r="AN97" s="143"/>
      <c r="AO97" s="143"/>
      <c r="AP97" s="143"/>
      <c r="AQ97" s="143"/>
      <c r="AR97" s="143"/>
      <c r="AS97" s="143"/>
      <c r="AT97" s="143"/>
      <c r="AU97" s="143"/>
      <c r="AV97" s="143"/>
      <c r="AW97" s="143"/>
      <c r="AX97" s="143"/>
      <c r="AY97" s="143"/>
      <c r="AZ97" s="143"/>
      <c r="BA97" s="11"/>
      <c r="BB97" s="11"/>
      <c r="BC97" s="11"/>
      <c r="BD97" s="11"/>
      <c r="BE97" s="11"/>
      <c r="BF97" s="11"/>
      <c r="BG97" s="11"/>
      <c r="BH97" s="11"/>
      <c r="BI97" s="11"/>
      <c r="BJ97" s="11"/>
    </row>
    <row r="98" spans="1:62" ht="93" customHeight="1" x14ac:dyDescent="0.3">
      <c r="A98" s="11"/>
      <c r="B98" s="11"/>
      <c r="C98" s="11"/>
      <c r="D98" s="11"/>
      <c r="E98" s="11"/>
      <c r="F98" s="237"/>
      <c r="G98" s="11"/>
      <c r="H98" s="11"/>
      <c r="I98" s="11"/>
      <c r="J98" s="11"/>
      <c r="K98" s="11"/>
      <c r="L98" s="11"/>
      <c r="M98" s="11"/>
      <c r="N98" s="11"/>
      <c r="O98" s="194"/>
      <c r="P98" s="194"/>
      <c r="Q98" s="194"/>
      <c r="R98" s="194"/>
      <c r="S98" s="194"/>
      <c r="T98" s="194"/>
      <c r="U98" s="239"/>
      <c r="V98" s="240"/>
      <c r="W98" s="240"/>
      <c r="X98" s="240"/>
      <c r="Y98" s="240"/>
      <c r="Z98" s="240"/>
      <c r="AA98" s="240"/>
      <c r="AB98" s="240"/>
      <c r="AC98" s="240"/>
      <c r="AD98" s="240"/>
      <c r="AE98" s="240"/>
      <c r="AF98" s="240"/>
      <c r="AG98" s="240"/>
      <c r="AH98" s="240"/>
      <c r="AI98" s="240"/>
      <c r="AJ98" s="240"/>
      <c r="AK98" s="240"/>
      <c r="AL98" s="143"/>
      <c r="AM98" s="143"/>
      <c r="AN98" s="143"/>
      <c r="AO98" s="143"/>
      <c r="AP98" s="143"/>
      <c r="AQ98" s="143"/>
      <c r="AR98" s="143"/>
      <c r="AS98" s="143"/>
      <c r="AT98" s="143"/>
      <c r="AU98" s="143"/>
      <c r="AV98" s="143"/>
      <c r="AW98" s="143"/>
      <c r="AX98" s="143"/>
      <c r="AY98" s="143"/>
      <c r="AZ98" s="143"/>
      <c r="BA98" s="11"/>
      <c r="BB98" s="11"/>
      <c r="BC98" s="11"/>
      <c r="BD98" s="11"/>
      <c r="BE98" s="11"/>
      <c r="BF98" s="11"/>
      <c r="BG98" s="11"/>
      <c r="BH98" s="11"/>
      <c r="BI98" s="11"/>
      <c r="BJ98" s="11"/>
    </row>
    <row r="99" spans="1:62" ht="93" customHeight="1" x14ac:dyDescent="0.3">
      <c r="A99" s="11"/>
      <c r="B99" s="11"/>
      <c r="C99" s="11"/>
      <c r="D99" s="11"/>
      <c r="E99" s="11"/>
      <c r="F99" s="237"/>
      <c r="G99" s="11"/>
      <c r="H99" s="11"/>
      <c r="I99" s="11"/>
      <c r="J99" s="11"/>
      <c r="K99" s="11"/>
      <c r="L99" s="11"/>
      <c r="M99" s="11"/>
      <c r="N99" s="11"/>
      <c r="O99" s="194"/>
      <c r="P99" s="194"/>
      <c r="Q99" s="194"/>
      <c r="R99" s="194"/>
      <c r="S99" s="194"/>
      <c r="T99" s="194"/>
      <c r="U99" s="239"/>
      <c r="V99" s="240"/>
      <c r="W99" s="240"/>
      <c r="X99" s="240"/>
      <c r="Y99" s="240"/>
      <c r="Z99" s="240"/>
      <c r="AA99" s="240"/>
      <c r="AB99" s="240"/>
      <c r="AC99" s="240"/>
      <c r="AD99" s="240"/>
      <c r="AE99" s="240"/>
      <c r="AF99" s="240"/>
      <c r="AG99" s="240"/>
      <c r="AH99" s="240"/>
      <c r="AI99" s="240"/>
      <c r="AJ99" s="240"/>
      <c r="AK99" s="240"/>
      <c r="AL99" s="143"/>
      <c r="AM99" s="143"/>
      <c r="AN99" s="143"/>
      <c r="AO99" s="143"/>
      <c r="AP99" s="143"/>
      <c r="AQ99" s="143"/>
      <c r="AR99" s="143"/>
      <c r="AS99" s="143"/>
      <c r="AT99" s="143"/>
      <c r="AU99" s="143"/>
      <c r="AV99" s="143"/>
      <c r="AW99" s="143"/>
      <c r="AX99" s="143"/>
      <c r="AY99" s="143"/>
      <c r="AZ99" s="143"/>
      <c r="BA99" s="11"/>
      <c r="BB99" s="11"/>
      <c r="BC99" s="11"/>
      <c r="BD99" s="11"/>
      <c r="BE99" s="11"/>
      <c r="BF99" s="11"/>
      <c r="BG99" s="11"/>
      <c r="BH99" s="11"/>
      <c r="BI99" s="11"/>
      <c r="BJ99" s="11"/>
    </row>
    <row r="100" spans="1:62" ht="93" customHeight="1" x14ac:dyDescent="0.3">
      <c r="A100" s="11"/>
      <c r="B100" s="11"/>
      <c r="C100" s="11"/>
      <c r="D100" s="11"/>
      <c r="E100" s="11"/>
      <c r="F100" s="237"/>
      <c r="G100" s="11"/>
      <c r="H100" s="11"/>
      <c r="I100" s="11"/>
      <c r="J100" s="11"/>
      <c r="K100" s="11"/>
      <c r="L100" s="11"/>
      <c r="M100" s="11"/>
      <c r="N100" s="11"/>
      <c r="O100" s="194"/>
      <c r="P100" s="194"/>
      <c r="Q100" s="194"/>
      <c r="R100" s="194"/>
      <c r="S100" s="194"/>
      <c r="T100" s="194"/>
      <c r="U100" s="239"/>
      <c r="V100" s="240"/>
      <c r="W100" s="240"/>
      <c r="X100" s="240"/>
      <c r="Y100" s="240"/>
      <c r="Z100" s="240"/>
      <c r="AA100" s="240"/>
      <c r="AB100" s="240"/>
      <c r="AC100" s="240"/>
      <c r="AD100" s="240"/>
      <c r="AE100" s="240"/>
      <c r="AF100" s="240"/>
      <c r="AG100" s="240"/>
      <c r="AH100" s="240"/>
      <c r="AI100" s="240"/>
      <c r="AJ100" s="240"/>
      <c r="AK100" s="240"/>
      <c r="AL100" s="143"/>
      <c r="AM100" s="143"/>
      <c r="AN100" s="143"/>
      <c r="AO100" s="143"/>
      <c r="AP100" s="143"/>
      <c r="AQ100" s="143"/>
      <c r="AR100" s="143"/>
      <c r="AS100" s="143"/>
      <c r="AT100" s="143"/>
      <c r="AU100" s="143"/>
      <c r="AV100" s="143"/>
      <c r="AW100" s="143"/>
      <c r="AX100" s="143"/>
      <c r="AY100" s="143"/>
      <c r="AZ100" s="143"/>
      <c r="BA100" s="11"/>
      <c r="BB100" s="11"/>
      <c r="BC100" s="11"/>
      <c r="BD100" s="11"/>
      <c r="BE100" s="11"/>
      <c r="BF100" s="11"/>
      <c r="BG100" s="11"/>
      <c r="BH100" s="11"/>
      <c r="BI100" s="11"/>
      <c r="BJ100" s="11"/>
    </row>
    <row r="101" spans="1:62" ht="93" customHeight="1" x14ac:dyDescent="0.3">
      <c r="A101" s="11"/>
      <c r="B101" s="11"/>
      <c r="C101" s="11"/>
      <c r="D101" s="11"/>
      <c r="E101" s="11"/>
      <c r="F101" s="237"/>
      <c r="G101" s="11"/>
      <c r="H101" s="11"/>
      <c r="I101" s="11"/>
      <c r="J101" s="11"/>
      <c r="K101" s="11"/>
      <c r="L101" s="11"/>
      <c r="M101" s="11"/>
      <c r="N101" s="11"/>
      <c r="O101" s="194"/>
      <c r="P101" s="194"/>
      <c r="Q101" s="194"/>
      <c r="R101" s="194"/>
      <c r="S101" s="194"/>
      <c r="T101" s="194"/>
      <c r="U101" s="239"/>
      <c r="V101" s="240"/>
      <c r="W101" s="240"/>
      <c r="X101" s="240"/>
      <c r="Y101" s="240"/>
      <c r="Z101" s="240"/>
      <c r="AA101" s="240"/>
      <c r="AB101" s="240"/>
      <c r="AC101" s="240"/>
      <c r="AD101" s="240"/>
      <c r="AE101" s="240"/>
      <c r="AF101" s="240"/>
      <c r="AG101" s="240"/>
      <c r="AH101" s="240"/>
      <c r="AI101" s="240"/>
      <c r="AJ101" s="240"/>
      <c r="AK101" s="240"/>
      <c r="AL101" s="143"/>
      <c r="AM101" s="143"/>
      <c r="AN101" s="143"/>
      <c r="AO101" s="143"/>
      <c r="AP101" s="143"/>
      <c r="AQ101" s="143"/>
      <c r="AR101" s="143"/>
      <c r="AS101" s="143"/>
      <c r="AT101" s="143"/>
      <c r="AU101" s="143"/>
      <c r="AV101" s="143"/>
      <c r="AW101" s="143"/>
      <c r="AX101" s="143"/>
      <c r="AY101" s="143"/>
      <c r="AZ101" s="143"/>
      <c r="BA101" s="11"/>
      <c r="BB101" s="11"/>
      <c r="BC101" s="11"/>
      <c r="BD101" s="11"/>
      <c r="BE101" s="11"/>
      <c r="BF101" s="11"/>
      <c r="BG101" s="11"/>
      <c r="BH101" s="11"/>
      <c r="BI101" s="11"/>
      <c r="BJ101" s="11"/>
    </row>
    <row r="102" spans="1:62" ht="93" customHeight="1" x14ac:dyDescent="0.3">
      <c r="A102" s="11"/>
      <c r="B102" s="11"/>
      <c r="C102" s="11"/>
      <c r="D102" s="11"/>
      <c r="E102" s="11"/>
      <c r="F102" s="237"/>
      <c r="G102" s="11"/>
      <c r="H102" s="11"/>
      <c r="I102" s="11"/>
      <c r="J102" s="11"/>
      <c r="K102" s="11"/>
      <c r="L102" s="11"/>
      <c r="M102" s="11"/>
      <c r="N102" s="11"/>
      <c r="O102" s="194"/>
      <c r="P102" s="194"/>
      <c r="Q102" s="194"/>
      <c r="R102" s="194"/>
      <c r="S102" s="194"/>
      <c r="T102" s="194"/>
      <c r="U102" s="239"/>
      <c r="V102" s="240"/>
      <c r="W102" s="240"/>
      <c r="X102" s="240"/>
      <c r="Y102" s="240"/>
      <c r="Z102" s="240"/>
      <c r="AA102" s="240"/>
      <c r="AB102" s="240"/>
      <c r="AC102" s="240"/>
      <c r="AD102" s="240"/>
      <c r="AE102" s="240"/>
      <c r="AF102" s="240"/>
      <c r="AG102" s="240"/>
      <c r="AH102" s="240"/>
      <c r="AI102" s="240"/>
      <c r="AJ102" s="240"/>
      <c r="AK102" s="240"/>
      <c r="AL102" s="143"/>
      <c r="AM102" s="143"/>
      <c r="AN102" s="143"/>
      <c r="AO102" s="143"/>
      <c r="AP102" s="143"/>
      <c r="AQ102" s="143"/>
      <c r="AR102" s="143"/>
      <c r="AS102" s="143"/>
      <c r="AT102" s="143"/>
      <c r="AU102" s="143"/>
      <c r="AV102" s="143"/>
      <c r="AW102" s="143"/>
      <c r="AX102" s="143"/>
      <c r="AY102" s="143"/>
      <c r="AZ102" s="143"/>
      <c r="BA102" s="11"/>
      <c r="BB102" s="11"/>
      <c r="BC102" s="11"/>
      <c r="BD102" s="11"/>
      <c r="BE102" s="11"/>
      <c r="BF102" s="11"/>
      <c r="BG102" s="11"/>
      <c r="BH102" s="11"/>
      <c r="BI102" s="11"/>
      <c r="BJ102" s="11"/>
    </row>
    <row r="103" spans="1:62" ht="93" customHeight="1" x14ac:dyDescent="0.3">
      <c r="A103" s="11"/>
      <c r="B103" s="11"/>
      <c r="C103" s="11"/>
      <c r="D103" s="11"/>
      <c r="E103" s="11"/>
      <c r="F103" s="237"/>
      <c r="G103" s="11"/>
      <c r="H103" s="11"/>
      <c r="I103" s="11"/>
      <c r="J103" s="11"/>
      <c r="K103" s="11"/>
      <c r="L103" s="11"/>
      <c r="M103" s="11"/>
      <c r="N103" s="11"/>
      <c r="O103" s="194"/>
      <c r="P103" s="194"/>
      <c r="Q103" s="194"/>
      <c r="R103" s="194"/>
      <c r="S103" s="194"/>
      <c r="T103" s="194"/>
      <c r="U103" s="239"/>
      <c r="V103" s="240"/>
      <c r="W103" s="240"/>
      <c r="X103" s="240"/>
      <c r="Y103" s="240"/>
      <c r="Z103" s="240"/>
      <c r="AA103" s="240"/>
      <c r="AB103" s="240"/>
      <c r="AC103" s="240"/>
      <c r="AD103" s="240"/>
      <c r="AE103" s="240"/>
      <c r="AF103" s="240"/>
      <c r="AG103" s="240"/>
      <c r="AH103" s="240"/>
      <c r="AI103" s="240"/>
      <c r="AJ103" s="240"/>
      <c r="AK103" s="240"/>
      <c r="AL103" s="143"/>
      <c r="AM103" s="143"/>
      <c r="AN103" s="143"/>
      <c r="AO103" s="143"/>
      <c r="AP103" s="143"/>
      <c r="AQ103" s="143"/>
      <c r="AR103" s="143"/>
      <c r="AS103" s="143"/>
      <c r="AT103" s="143"/>
      <c r="AU103" s="143"/>
      <c r="AV103" s="143"/>
      <c r="AW103" s="143"/>
      <c r="AX103" s="143"/>
      <c r="AY103" s="143"/>
      <c r="AZ103" s="143"/>
      <c r="BA103" s="11"/>
      <c r="BB103" s="11"/>
      <c r="BC103" s="11"/>
      <c r="BD103" s="11"/>
      <c r="BE103" s="11"/>
      <c r="BF103" s="11"/>
      <c r="BG103" s="11"/>
      <c r="BH103" s="11"/>
      <c r="BI103" s="11"/>
      <c r="BJ103" s="11"/>
    </row>
    <row r="104" spans="1:62" ht="93" customHeight="1" x14ac:dyDescent="0.3">
      <c r="A104" s="11"/>
      <c r="B104" s="11"/>
      <c r="C104" s="11"/>
      <c r="D104" s="11"/>
      <c r="E104" s="11"/>
      <c r="F104" s="237"/>
      <c r="G104" s="11"/>
      <c r="H104" s="11"/>
      <c r="I104" s="11"/>
      <c r="J104" s="11"/>
      <c r="K104" s="11"/>
      <c r="L104" s="11"/>
      <c r="M104" s="11"/>
      <c r="N104" s="11"/>
      <c r="O104" s="194"/>
      <c r="P104" s="194"/>
      <c r="Q104" s="194"/>
      <c r="R104" s="194"/>
      <c r="S104" s="194"/>
      <c r="T104" s="194"/>
      <c r="U104" s="239"/>
      <c r="V104" s="240"/>
      <c r="W104" s="240"/>
      <c r="X104" s="240"/>
      <c r="Y104" s="240"/>
      <c r="Z104" s="240"/>
      <c r="AA104" s="240"/>
      <c r="AB104" s="240"/>
      <c r="AC104" s="240"/>
      <c r="AD104" s="240"/>
      <c r="AE104" s="240"/>
      <c r="AF104" s="240"/>
      <c r="AG104" s="240"/>
      <c r="AH104" s="240"/>
      <c r="AI104" s="240"/>
      <c r="AJ104" s="240"/>
      <c r="AK104" s="240"/>
      <c r="AL104" s="143"/>
      <c r="AM104" s="143"/>
      <c r="AN104" s="143"/>
      <c r="AO104" s="143"/>
      <c r="AP104" s="143"/>
      <c r="AQ104" s="143"/>
      <c r="AR104" s="143"/>
      <c r="AS104" s="143"/>
      <c r="AT104" s="143"/>
      <c r="AU104" s="143"/>
      <c r="AV104" s="143"/>
      <c r="AW104" s="143"/>
      <c r="AX104" s="143"/>
      <c r="AY104" s="143"/>
      <c r="AZ104" s="143"/>
      <c r="BA104" s="11"/>
      <c r="BB104" s="11"/>
      <c r="BC104" s="11"/>
      <c r="BD104" s="11"/>
      <c r="BE104" s="11"/>
      <c r="BF104" s="11"/>
      <c r="BG104" s="11"/>
      <c r="BH104" s="11"/>
      <c r="BI104" s="11"/>
      <c r="BJ104" s="11"/>
    </row>
    <row r="105" spans="1:62" ht="93" customHeight="1" x14ac:dyDescent="0.3">
      <c r="A105" s="11"/>
      <c r="B105" s="11"/>
      <c r="C105" s="11"/>
      <c r="D105" s="11"/>
      <c r="E105" s="11"/>
      <c r="F105" s="237"/>
      <c r="G105" s="11"/>
      <c r="H105" s="11"/>
      <c r="I105" s="11"/>
      <c r="J105" s="11"/>
      <c r="K105" s="11"/>
      <c r="L105" s="11"/>
      <c r="M105" s="11"/>
      <c r="N105" s="11"/>
      <c r="O105" s="194"/>
      <c r="P105" s="194"/>
      <c r="Q105" s="194"/>
      <c r="R105" s="194"/>
      <c r="S105" s="194"/>
      <c r="T105" s="194"/>
      <c r="U105" s="239"/>
      <c r="V105" s="240"/>
      <c r="W105" s="240"/>
      <c r="X105" s="240"/>
      <c r="Y105" s="240"/>
      <c r="Z105" s="240"/>
      <c r="AA105" s="240"/>
      <c r="AB105" s="240"/>
      <c r="AC105" s="240"/>
      <c r="AD105" s="240"/>
      <c r="AE105" s="240"/>
      <c r="AF105" s="240"/>
      <c r="AG105" s="240"/>
      <c r="AH105" s="240"/>
      <c r="AI105" s="240"/>
      <c r="AJ105" s="240"/>
      <c r="AK105" s="240"/>
      <c r="AL105" s="143"/>
      <c r="AM105" s="143"/>
      <c r="AN105" s="143"/>
      <c r="AO105" s="143"/>
      <c r="AP105" s="143"/>
      <c r="AQ105" s="143"/>
      <c r="AR105" s="143"/>
      <c r="AS105" s="143"/>
      <c r="AT105" s="143"/>
      <c r="AU105" s="143"/>
      <c r="AV105" s="143"/>
      <c r="AW105" s="143"/>
      <c r="AX105" s="143"/>
      <c r="AY105" s="143"/>
      <c r="AZ105" s="143"/>
      <c r="BA105" s="11"/>
      <c r="BB105" s="11"/>
      <c r="BC105" s="11"/>
      <c r="BD105" s="11"/>
      <c r="BE105" s="11"/>
      <c r="BF105" s="11"/>
      <c r="BG105" s="11"/>
      <c r="BH105" s="11"/>
      <c r="BI105" s="11"/>
      <c r="BJ105" s="11"/>
    </row>
    <row r="106" spans="1:62" ht="93" customHeight="1" x14ac:dyDescent="0.3">
      <c r="A106" s="11"/>
      <c r="B106" s="11"/>
      <c r="C106" s="11"/>
      <c r="D106" s="11"/>
      <c r="E106" s="11"/>
      <c r="F106" s="237"/>
      <c r="G106" s="11"/>
      <c r="H106" s="11"/>
      <c r="I106" s="11"/>
      <c r="J106" s="11"/>
      <c r="K106" s="11"/>
      <c r="L106" s="11"/>
      <c r="M106" s="11"/>
      <c r="N106" s="11"/>
      <c r="O106" s="194"/>
      <c r="P106" s="194"/>
      <c r="Q106" s="194"/>
      <c r="R106" s="194"/>
      <c r="S106" s="194"/>
      <c r="T106" s="194"/>
      <c r="U106" s="239"/>
      <c r="V106" s="240"/>
      <c r="W106" s="240"/>
      <c r="X106" s="240"/>
      <c r="Y106" s="240"/>
      <c r="Z106" s="240"/>
      <c r="AA106" s="240"/>
      <c r="AB106" s="240"/>
      <c r="AC106" s="240"/>
      <c r="AD106" s="240"/>
      <c r="AE106" s="240"/>
      <c r="AF106" s="240"/>
      <c r="AG106" s="240"/>
      <c r="AH106" s="240"/>
      <c r="AI106" s="240"/>
      <c r="AJ106" s="240"/>
      <c r="AK106" s="240"/>
      <c r="AL106" s="143"/>
      <c r="AM106" s="143"/>
      <c r="AN106" s="143"/>
      <c r="AO106" s="143"/>
      <c r="AP106" s="143"/>
      <c r="AQ106" s="143"/>
      <c r="AR106" s="143"/>
      <c r="AS106" s="143"/>
      <c r="AT106" s="143"/>
      <c r="AU106" s="143"/>
      <c r="AV106" s="143"/>
      <c r="AW106" s="143"/>
      <c r="AX106" s="143"/>
      <c r="AY106" s="143"/>
      <c r="AZ106" s="143"/>
      <c r="BA106" s="11"/>
      <c r="BB106" s="11"/>
      <c r="BC106" s="11"/>
      <c r="BD106" s="11"/>
      <c r="BE106" s="11"/>
      <c r="BF106" s="11"/>
      <c r="BG106" s="11"/>
      <c r="BH106" s="11"/>
      <c r="BI106" s="11"/>
      <c r="BJ106" s="11"/>
    </row>
    <row r="107" spans="1:62" ht="93" customHeight="1" x14ac:dyDescent="0.3">
      <c r="A107" s="11"/>
      <c r="B107" s="11"/>
      <c r="C107" s="11"/>
      <c r="D107" s="11"/>
      <c r="E107" s="11"/>
      <c r="F107" s="237"/>
      <c r="G107" s="11"/>
      <c r="H107" s="11"/>
      <c r="I107" s="11"/>
      <c r="J107" s="11"/>
      <c r="K107" s="11"/>
      <c r="L107" s="11"/>
      <c r="M107" s="11"/>
      <c r="N107" s="11"/>
      <c r="O107" s="194"/>
      <c r="P107" s="194"/>
      <c r="Q107" s="194"/>
      <c r="R107" s="194"/>
      <c r="S107" s="194"/>
      <c r="T107" s="194"/>
      <c r="U107" s="239"/>
      <c r="V107" s="240"/>
      <c r="W107" s="240"/>
      <c r="X107" s="240"/>
      <c r="Y107" s="240"/>
      <c r="Z107" s="240"/>
      <c r="AA107" s="240"/>
      <c r="AB107" s="240"/>
      <c r="AC107" s="240"/>
      <c r="AD107" s="240"/>
      <c r="AE107" s="240"/>
      <c r="AF107" s="240"/>
      <c r="AG107" s="240"/>
      <c r="AH107" s="240"/>
      <c r="AI107" s="240"/>
      <c r="AJ107" s="240"/>
      <c r="AK107" s="240"/>
      <c r="AL107" s="143"/>
      <c r="AM107" s="143"/>
      <c r="AN107" s="143"/>
      <c r="AO107" s="143"/>
      <c r="AP107" s="143"/>
      <c r="AQ107" s="143"/>
      <c r="AR107" s="143"/>
      <c r="AS107" s="143"/>
      <c r="AT107" s="143"/>
      <c r="AU107" s="143"/>
      <c r="AV107" s="143"/>
      <c r="AW107" s="143"/>
      <c r="AX107" s="143"/>
      <c r="AY107" s="143"/>
      <c r="AZ107" s="143"/>
      <c r="BA107" s="11"/>
      <c r="BB107" s="11"/>
      <c r="BC107" s="11"/>
      <c r="BD107" s="11"/>
      <c r="BE107" s="11"/>
      <c r="BF107" s="11"/>
      <c r="BG107" s="11"/>
      <c r="BH107" s="11"/>
      <c r="BI107" s="11"/>
      <c r="BJ107" s="11"/>
    </row>
    <row r="108" spans="1:62" ht="93" customHeight="1" x14ac:dyDescent="0.3">
      <c r="A108" s="11"/>
      <c r="B108" s="11"/>
      <c r="C108" s="11"/>
      <c r="D108" s="11"/>
      <c r="E108" s="11"/>
      <c r="F108" s="237"/>
      <c r="G108" s="11"/>
      <c r="H108" s="11"/>
      <c r="I108" s="11"/>
      <c r="J108" s="11"/>
      <c r="K108" s="11"/>
      <c r="L108" s="11"/>
      <c r="M108" s="11"/>
      <c r="N108" s="11"/>
      <c r="O108" s="194"/>
      <c r="P108" s="194"/>
      <c r="Q108" s="194"/>
      <c r="R108" s="194"/>
      <c r="S108" s="194"/>
      <c r="T108" s="194"/>
      <c r="U108" s="239"/>
      <c r="V108" s="240"/>
      <c r="W108" s="240"/>
      <c r="X108" s="240"/>
      <c r="Y108" s="240"/>
      <c r="Z108" s="240"/>
      <c r="AA108" s="240"/>
      <c r="AB108" s="240"/>
      <c r="AC108" s="240"/>
      <c r="AD108" s="240"/>
      <c r="AE108" s="240"/>
      <c r="AF108" s="240"/>
      <c r="AG108" s="240"/>
      <c r="AH108" s="240"/>
      <c r="AI108" s="240"/>
      <c r="AJ108" s="240"/>
      <c r="AK108" s="240"/>
      <c r="AL108" s="143"/>
      <c r="AM108" s="143"/>
      <c r="AN108" s="143"/>
      <c r="AO108" s="143"/>
      <c r="AP108" s="143"/>
      <c r="AQ108" s="143"/>
      <c r="AR108" s="143"/>
      <c r="AS108" s="143"/>
      <c r="AT108" s="143"/>
      <c r="AU108" s="143"/>
      <c r="AV108" s="143"/>
      <c r="AW108" s="143"/>
      <c r="AX108" s="143"/>
      <c r="AY108" s="143"/>
      <c r="AZ108" s="143"/>
      <c r="BA108" s="11"/>
      <c r="BB108" s="11"/>
      <c r="BC108" s="11"/>
      <c r="BD108" s="11"/>
      <c r="BE108" s="11"/>
      <c r="BF108" s="11"/>
      <c r="BG108" s="11"/>
      <c r="BH108" s="11"/>
      <c r="BI108" s="11"/>
      <c r="BJ108" s="11"/>
    </row>
    <row r="109" spans="1:62" ht="93" customHeight="1" x14ac:dyDescent="0.3">
      <c r="A109" s="11"/>
      <c r="B109" s="11"/>
      <c r="C109" s="11"/>
      <c r="D109" s="11"/>
      <c r="E109" s="11"/>
      <c r="F109" s="237"/>
      <c r="G109" s="11"/>
      <c r="H109" s="11"/>
      <c r="I109" s="11"/>
      <c r="J109" s="11"/>
      <c r="K109" s="11"/>
      <c r="L109" s="11"/>
      <c r="M109" s="11"/>
      <c r="N109" s="11"/>
      <c r="O109" s="194"/>
      <c r="P109" s="194"/>
      <c r="Q109" s="194"/>
      <c r="R109" s="194"/>
      <c r="S109" s="194"/>
      <c r="T109" s="194"/>
      <c r="U109" s="239"/>
      <c r="V109" s="240"/>
      <c r="W109" s="240"/>
      <c r="X109" s="240"/>
      <c r="Y109" s="240"/>
      <c r="Z109" s="240"/>
      <c r="AA109" s="240"/>
      <c r="AB109" s="240"/>
      <c r="AC109" s="240"/>
      <c r="AD109" s="240"/>
      <c r="AE109" s="240"/>
      <c r="AF109" s="240"/>
      <c r="AG109" s="240"/>
      <c r="AH109" s="240"/>
      <c r="AI109" s="240"/>
      <c r="AJ109" s="240"/>
      <c r="AK109" s="240"/>
      <c r="AL109" s="143"/>
      <c r="AM109" s="143"/>
      <c r="AN109" s="143"/>
      <c r="AO109" s="143"/>
      <c r="AP109" s="143"/>
      <c r="AQ109" s="143"/>
      <c r="AR109" s="143"/>
      <c r="AS109" s="143"/>
      <c r="AT109" s="143"/>
      <c r="AU109" s="143"/>
      <c r="AV109" s="143"/>
      <c r="AW109" s="143"/>
      <c r="AX109" s="143"/>
      <c r="AY109" s="143"/>
      <c r="AZ109" s="143"/>
      <c r="BA109" s="11"/>
      <c r="BB109" s="11"/>
      <c r="BC109" s="11"/>
      <c r="BD109" s="11"/>
      <c r="BE109" s="11"/>
      <c r="BF109" s="11"/>
      <c r="BG109" s="11"/>
      <c r="BH109" s="11"/>
      <c r="BI109" s="11"/>
      <c r="BJ109" s="11"/>
    </row>
    <row r="110" spans="1:62" ht="93" customHeight="1" x14ac:dyDescent="0.3">
      <c r="A110" s="11"/>
      <c r="B110" s="11"/>
      <c r="C110" s="11"/>
      <c r="D110" s="11"/>
      <c r="E110" s="11"/>
      <c r="F110" s="237"/>
      <c r="G110" s="11"/>
      <c r="H110" s="11"/>
      <c r="I110" s="11"/>
      <c r="J110" s="11"/>
      <c r="K110" s="11"/>
      <c r="L110" s="11"/>
      <c r="M110" s="11"/>
      <c r="N110" s="11"/>
      <c r="O110" s="194"/>
      <c r="P110" s="194"/>
      <c r="Q110" s="194"/>
      <c r="R110" s="194"/>
      <c r="S110" s="194"/>
      <c r="T110" s="194"/>
      <c r="U110" s="239"/>
      <c r="V110" s="240"/>
      <c r="W110" s="240"/>
      <c r="X110" s="240"/>
      <c r="Y110" s="240"/>
      <c r="Z110" s="240"/>
      <c r="AA110" s="240"/>
      <c r="AB110" s="240"/>
      <c r="AC110" s="240"/>
      <c r="AD110" s="240"/>
      <c r="AE110" s="240"/>
      <c r="AF110" s="240"/>
      <c r="AG110" s="240"/>
      <c r="AH110" s="240"/>
      <c r="AI110" s="240"/>
      <c r="AJ110" s="240"/>
      <c r="AK110" s="240"/>
      <c r="AL110" s="143"/>
      <c r="AM110" s="143"/>
      <c r="AN110" s="143"/>
      <c r="AO110" s="143"/>
      <c r="AP110" s="143"/>
      <c r="AQ110" s="143"/>
      <c r="AR110" s="143"/>
      <c r="AS110" s="143"/>
      <c r="AT110" s="143"/>
      <c r="AU110" s="143"/>
      <c r="AV110" s="143"/>
      <c r="AW110" s="143"/>
      <c r="AX110" s="143"/>
      <c r="AY110" s="143"/>
      <c r="AZ110" s="143"/>
      <c r="BA110" s="11"/>
      <c r="BB110" s="11"/>
      <c r="BC110" s="11"/>
      <c r="BD110" s="11"/>
      <c r="BE110" s="11"/>
      <c r="BF110" s="11"/>
      <c r="BG110" s="11"/>
      <c r="BH110" s="11"/>
      <c r="BI110" s="11"/>
      <c r="BJ110" s="11"/>
    </row>
    <row r="111" spans="1:62" ht="93" customHeight="1" x14ac:dyDescent="0.3">
      <c r="A111" s="11"/>
      <c r="B111" s="11"/>
      <c r="C111" s="11"/>
      <c r="D111" s="11"/>
      <c r="E111" s="11"/>
      <c r="F111" s="237"/>
      <c r="G111" s="11"/>
      <c r="H111" s="11"/>
      <c r="I111" s="11"/>
      <c r="J111" s="11"/>
      <c r="K111" s="11"/>
      <c r="L111" s="11"/>
      <c r="M111" s="11"/>
      <c r="N111" s="11"/>
      <c r="O111" s="194"/>
      <c r="P111" s="194"/>
      <c r="Q111" s="194"/>
      <c r="R111" s="194"/>
      <c r="S111" s="194"/>
      <c r="T111" s="194"/>
      <c r="U111" s="239"/>
      <c r="V111" s="240"/>
      <c r="W111" s="240"/>
      <c r="X111" s="240"/>
      <c r="Y111" s="240"/>
      <c r="Z111" s="240"/>
      <c r="AA111" s="240"/>
      <c r="AB111" s="240"/>
      <c r="AC111" s="240"/>
      <c r="AD111" s="240"/>
      <c r="AE111" s="240"/>
      <c r="AF111" s="240"/>
      <c r="AG111" s="240"/>
      <c r="AH111" s="240"/>
      <c r="AI111" s="240"/>
      <c r="AJ111" s="240"/>
      <c r="AK111" s="240"/>
      <c r="AL111" s="143"/>
      <c r="AM111" s="143"/>
      <c r="AN111" s="143"/>
      <c r="AO111" s="143"/>
      <c r="AP111" s="143"/>
      <c r="AQ111" s="143"/>
      <c r="AR111" s="143"/>
      <c r="AS111" s="143"/>
      <c r="AT111" s="143"/>
      <c r="AU111" s="143"/>
      <c r="AV111" s="143"/>
      <c r="AW111" s="143"/>
      <c r="AX111" s="143"/>
      <c r="AY111" s="143"/>
      <c r="AZ111" s="143"/>
      <c r="BA111" s="11"/>
      <c r="BB111" s="11"/>
      <c r="BC111" s="11"/>
      <c r="BD111" s="11"/>
      <c r="BE111" s="11"/>
      <c r="BF111" s="11"/>
      <c r="BG111" s="11"/>
      <c r="BH111" s="11"/>
      <c r="BI111" s="11"/>
      <c r="BJ111" s="11"/>
    </row>
    <row r="112" spans="1:62" ht="93" customHeight="1" x14ac:dyDescent="0.3">
      <c r="A112" s="11"/>
      <c r="B112" s="11"/>
      <c r="C112" s="11"/>
      <c r="D112" s="11"/>
      <c r="E112" s="11"/>
      <c r="F112" s="237"/>
      <c r="G112" s="11"/>
      <c r="H112" s="11"/>
      <c r="I112" s="11"/>
      <c r="J112" s="11"/>
      <c r="K112" s="11"/>
      <c r="L112" s="11"/>
      <c r="M112" s="11"/>
      <c r="N112" s="11"/>
      <c r="O112" s="194"/>
      <c r="P112" s="194"/>
      <c r="Q112" s="194"/>
      <c r="R112" s="194"/>
      <c r="S112" s="194"/>
      <c r="T112" s="194"/>
      <c r="U112" s="239"/>
      <c r="V112" s="240"/>
      <c r="W112" s="240"/>
      <c r="X112" s="240"/>
      <c r="Y112" s="240"/>
      <c r="Z112" s="240"/>
      <c r="AA112" s="240"/>
      <c r="AB112" s="240"/>
      <c r="AC112" s="240"/>
      <c r="AD112" s="240"/>
      <c r="AE112" s="240"/>
      <c r="AF112" s="240"/>
      <c r="AG112" s="240"/>
      <c r="AH112" s="240"/>
      <c r="AI112" s="240"/>
      <c r="AJ112" s="240"/>
      <c r="AK112" s="240"/>
      <c r="AL112" s="143"/>
      <c r="AM112" s="143"/>
      <c r="AN112" s="143"/>
      <c r="AO112" s="143"/>
      <c r="AP112" s="143"/>
      <c r="AQ112" s="143"/>
      <c r="AR112" s="143"/>
      <c r="AS112" s="143"/>
      <c r="AT112" s="143"/>
      <c r="AU112" s="143"/>
      <c r="AV112" s="143"/>
      <c r="AW112" s="143"/>
      <c r="AX112" s="143"/>
      <c r="AY112" s="143"/>
      <c r="AZ112" s="143"/>
      <c r="BA112" s="11"/>
      <c r="BB112" s="11"/>
      <c r="BC112" s="11"/>
      <c r="BD112" s="11"/>
      <c r="BE112" s="11"/>
      <c r="BF112" s="11"/>
      <c r="BG112" s="11"/>
      <c r="BH112" s="11"/>
      <c r="BI112" s="11"/>
      <c r="BJ112" s="11"/>
    </row>
    <row r="113" spans="1:62" ht="93" customHeight="1" x14ac:dyDescent="0.3">
      <c r="A113" s="11"/>
      <c r="B113" s="11"/>
      <c r="C113" s="11"/>
      <c r="D113" s="11"/>
      <c r="E113" s="11"/>
      <c r="F113" s="237"/>
      <c r="G113" s="11"/>
      <c r="H113" s="11"/>
      <c r="I113" s="11"/>
      <c r="J113" s="11"/>
      <c r="K113" s="11"/>
      <c r="L113" s="11"/>
      <c r="M113" s="11"/>
      <c r="N113" s="11"/>
      <c r="O113" s="194"/>
      <c r="P113" s="194"/>
      <c r="Q113" s="194"/>
      <c r="R113" s="194"/>
      <c r="S113" s="194"/>
      <c r="T113" s="194"/>
      <c r="U113" s="239"/>
      <c r="V113" s="240"/>
      <c r="W113" s="240"/>
      <c r="X113" s="240"/>
      <c r="Y113" s="240"/>
      <c r="Z113" s="240"/>
      <c r="AA113" s="240"/>
      <c r="AB113" s="240"/>
      <c r="AC113" s="240"/>
      <c r="AD113" s="240"/>
      <c r="AE113" s="240"/>
      <c r="AF113" s="240"/>
      <c r="AG113" s="240"/>
      <c r="AH113" s="240"/>
      <c r="AI113" s="240"/>
      <c r="AJ113" s="240"/>
      <c r="AK113" s="240"/>
      <c r="AL113" s="143"/>
      <c r="AM113" s="143"/>
      <c r="AN113" s="143"/>
      <c r="AO113" s="143"/>
      <c r="AP113" s="143"/>
      <c r="AQ113" s="143"/>
      <c r="AR113" s="143"/>
      <c r="AS113" s="143"/>
      <c r="AT113" s="143"/>
      <c r="AU113" s="143"/>
      <c r="AV113" s="143"/>
      <c r="AW113" s="143"/>
      <c r="AX113" s="143"/>
      <c r="AY113" s="143"/>
      <c r="AZ113" s="143"/>
      <c r="BA113" s="11"/>
      <c r="BB113" s="11"/>
      <c r="BC113" s="11"/>
      <c r="BD113" s="11"/>
      <c r="BE113" s="11"/>
      <c r="BF113" s="11"/>
      <c r="BG113" s="11"/>
      <c r="BH113" s="11"/>
      <c r="BI113" s="11"/>
      <c r="BJ113" s="11"/>
    </row>
    <row r="114" spans="1:62" ht="93" customHeight="1" x14ac:dyDescent="0.3">
      <c r="A114" s="11"/>
      <c r="B114" s="11"/>
      <c r="C114" s="11"/>
      <c r="D114" s="11"/>
      <c r="E114" s="11"/>
      <c r="F114" s="237"/>
      <c r="G114" s="11"/>
      <c r="H114" s="11"/>
      <c r="I114" s="11"/>
      <c r="J114" s="11"/>
      <c r="K114" s="11"/>
      <c r="L114" s="11"/>
      <c r="M114" s="11"/>
      <c r="N114" s="11"/>
      <c r="O114" s="194"/>
      <c r="P114" s="194"/>
      <c r="Q114" s="194"/>
      <c r="R114" s="194"/>
      <c r="S114" s="194"/>
      <c r="T114" s="194"/>
      <c r="U114" s="239"/>
      <c r="V114" s="240"/>
      <c r="W114" s="240"/>
      <c r="X114" s="240"/>
      <c r="Y114" s="240"/>
      <c r="Z114" s="240"/>
      <c r="AA114" s="240"/>
      <c r="AB114" s="240"/>
      <c r="AC114" s="240"/>
      <c r="AD114" s="240"/>
      <c r="AE114" s="240"/>
      <c r="AF114" s="240"/>
      <c r="AG114" s="240"/>
      <c r="AH114" s="240"/>
      <c r="AI114" s="240"/>
      <c r="AJ114" s="240"/>
      <c r="AK114" s="240"/>
      <c r="AL114" s="143"/>
      <c r="AM114" s="143"/>
      <c r="AN114" s="143"/>
      <c r="AO114" s="143"/>
      <c r="AP114" s="143"/>
      <c r="AQ114" s="143"/>
      <c r="AR114" s="143"/>
      <c r="AS114" s="143"/>
      <c r="AT114" s="143"/>
      <c r="AU114" s="143"/>
      <c r="AV114" s="143"/>
      <c r="AW114" s="143"/>
      <c r="AX114" s="143"/>
      <c r="AY114" s="143"/>
      <c r="AZ114" s="143"/>
      <c r="BA114" s="11"/>
      <c r="BB114" s="11"/>
      <c r="BC114" s="11"/>
      <c r="BD114" s="11"/>
      <c r="BE114" s="11"/>
      <c r="BF114" s="11"/>
      <c r="BG114" s="11"/>
      <c r="BH114" s="11"/>
      <c r="BI114" s="11"/>
      <c r="BJ114" s="11"/>
    </row>
    <row r="115" spans="1:62" ht="93" customHeight="1" x14ac:dyDescent="0.3">
      <c r="A115" s="11"/>
      <c r="B115" s="11"/>
      <c r="C115" s="11"/>
      <c r="D115" s="11"/>
      <c r="E115" s="11"/>
      <c r="F115" s="237"/>
      <c r="G115" s="11"/>
      <c r="H115" s="11"/>
      <c r="I115" s="11"/>
      <c r="J115" s="11"/>
      <c r="K115" s="11"/>
      <c r="L115" s="11"/>
      <c r="M115" s="11"/>
      <c r="N115" s="11"/>
      <c r="O115" s="194"/>
      <c r="P115" s="194"/>
      <c r="Q115" s="194"/>
      <c r="R115" s="194"/>
      <c r="S115" s="194"/>
      <c r="T115" s="194"/>
      <c r="U115" s="239"/>
      <c r="V115" s="240"/>
      <c r="W115" s="240"/>
      <c r="X115" s="240"/>
      <c r="Y115" s="240"/>
      <c r="Z115" s="240"/>
      <c r="AA115" s="240"/>
      <c r="AB115" s="240"/>
      <c r="AC115" s="240"/>
      <c r="AD115" s="240"/>
      <c r="AE115" s="240"/>
      <c r="AF115" s="240"/>
      <c r="AG115" s="240"/>
      <c r="AH115" s="240"/>
      <c r="AI115" s="240"/>
      <c r="AJ115" s="240"/>
      <c r="AK115" s="240"/>
      <c r="AL115" s="143"/>
      <c r="AM115" s="143"/>
      <c r="AN115" s="143"/>
      <c r="AO115" s="143"/>
      <c r="AP115" s="143"/>
      <c r="AQ115" s="143"/>
      <c r="AR115" s="143"/>
      <c r="AS115" s="143"/>
      <c r="AT115" s="143"/>
      <c r="AU115" s="143"/>
      <c r="AV115" s="143"/>
      <c r="AW115" s="143"/>
      <c r="AX115" s="143"/>
      <c r="AY115" s="143"/>
      <c r="AZ115" s="143"/>
      <c r="BA115" s="11"/>
      <c r="BB115" s="11"/>
      <c r="BC115" s="11"/>
      <c r="BD115" s="11"/>
      <c r="BE115" s="11"/>
      <c r="BF115" s="11"/>
      <c r="BG115" s="11"/>
      <c r="BH115" s="11"/>
      <c r="BI115" s="11"/>
      <c r="BJ115" s="11"/>
    </row>
    <row r="116" spans="1:62" ht="93" customHeight="1" x14ac:dyDescent="0.3">
      <c r="A116" s="11"/>
      <c r="B116" s="11"/>
      <c r="C116" s="11"/>
      <c r="D116" s="11"/>
      <c r="E116" s="11"/>
      <c r="F116" s="237"/>
      <c r="G116" s="11"/>
      <c r="H116" s="11"/>
      <c r="I116" s="11"/>
      <c r="J116" s="11"/>
      <c r="K116" s="11"/>
      <c r="L116" s="11"/>
      <c r="M116" s="11"/>
      <c r="N116" s="11"/>
      <c r="O116" s="194"/>
      <c r="P116" s="194"/>
      <c r="Q116" s="194"/>
      <c r="R116" s="194"/>
      <c r="S116" s="194"/>
      <c r="T116" s="194"/>
      <c r="U116" s="239"/>
      <c r="V116" s="240"/>
      <c r="W116" s="240"/>
      <c r="X116" s="240"/>
      <c r="Y116" s="240"/>
      <c r="Z116" s="240"/>
      <c r="AA116" s="240"/>
      <c r="AB116" s="240"/>
      <c r="AC116" s="240"/>
      <c r="AD116" s="240"/>
      <c r="AE116" s="240"/>
      <c r="AF116" s="240"/>
      <c r="AG116" s="240"/>
      <c r="AH116" s="240"/>
      <c r="AI116" s="240"/>
      <c r="AJ116" s="240"/>
      <c r="AK116" s="240"/>
      <c r="AL116" s="143"/>
      <c r="AM116" s="143"/>
      <c r="AN116" s="143"/>
      <c r="AO116" s="143"/>
      <c r="AP116" s="143"/>
      <c r="AQ116" s="143"/>
      <c r="AR116" s="143"/>
      <c r="AS116" s="143"/>
      <c r="AT116" s="143"/>
      <c r="AU116" s="143"/>
      <c r="AV116" s="143"/>
      <c r="AW116" s="143"/>
      <c r="AX116" s="143"/>
      <c r="AY116" s="143"/>
      <c r="AZ116" s="143"/>
      <c r="BA116" s="11"/>
      <c r="BB116" s="11"/>
      <c r="BC116" s="11"/>
      <c r="BD116" s="11"/>
      <c r="BE116" s="11"/>
      <c r="BF116" s="11"/>
      <c r="BG116" s="11"/>
      <c r="BH116" s="11"/>
      <c r="BI116" s="11"/>
      <c r="BJ116" s="11"/>
    </row>
    <row r="117" spans="1:62" ht="93" customHeight="1" x14ac:dyDescent="0.3">
      <c r="A117" s="11"/>
      <c r="B117" s="11"/>
      <c r="C117" s="11"/>
      <c r="D117" s="11"/>
      <c r="E117" s="11"/>
      <c r="F117" s="237"/>
      <c r="G117" s="11"/>
      <c r="H117" s="11"/>
      <c r="I117" s="11"/>
      <c r="J117" s="11"/>
      <c r="K117" s="11"/>
      <c r="L117" s="11"/>
      <c r="M117" s="11"/>
      <c r="N117" s="11"/>
      <c r="O117" s="194"/>
      <c r="P117" s="194"/>
      <c r="Q117" s="194"/>
      <c r="R117" s="194"/>
      <c r="S117" s="194"/>
      <c r="T117" s="194"/>
      <c r="U117" s="239"/>
      <c r="V117" s="240"/>
      <c r="W117" s="240"/>
      <c r="X117" s="240"/>
      <c r="Y117" s="240"/>
      <c r="Z117" s="240"/>
      <c r="AA117" s="240"/>
      <c r="AB117" s="240"/>
      <c r="AC117" s="240"/>
      <c r="AD117" s="240"/>
      <c r="AE117" s="240"/>
      <c r="AF117" s="240"/>
      <c r="AG117" s="240"/>
      <c r="AH117" s="240"/>
      <c r="AI117" s="240"/>
      <c r="AJ117" s="240"/>
      <c r="AK117" s="240"/>
      <c r="AL117" s="143"/>
      <c r="AM117" s="143"/>
      <c r="AN117" s="143"/>
      <c r="AO117" s="143"/>
      <c r="AP117" s="143"/>
      <c r="AQ117" s="143"/>
      <c r="AR117" s="143"/>
      <c r="AS117" s="143"/>
      <c r="AT117" s="143"/>
      <c r="AU117" s="143"/>
      <c r="AV117" s="143"/>
      <c r="AW117" s="143"/>
      <c r="AX117" s="143"/>
      <c r="AY117" s="143"/>
      <c r="AZ117" s="143"/>
      <c r="BA117" s="11"/>
      <c r="BB117" s="11"/>
      <c r="BC117" s="11"/>
      <c r="BD117" s="11"/>
      <c r="BE117" s="11"/>
      <c r="BF117" s="11"/>
      <c r="BG117" s="11"/>
      <c r="BH117" s="11"/>
      <c r="BI117" s="11"/>
      <c r="BJ117" s="11"/>
    </row>
    <row r="118" spans="1:62" ht="93" customHeight="1" x14ac:dyDescent="0.3">
      <c r="A118" s="11"/>
      <c r="B118" s="11"/>
      <c r="C118" s="11"/>
      <c r="D118" s="11"/>
      <c r="E118" s="11"/>
      <c r="F118" s="237"/>
      <c r="G118" s="11"/>
      <c r="H118" s="11"/>
      <c r="I118" s="11"/>
      <c r="J118" s="11"/>
      <c r="K118" s="11"/>
      <c r="L118" s="11"/>
      <c r="M118" s="11"/>
      <c r="N118" s="11"/>
      <c r="O118" s="194"/>
      <c r="P118" s="194"/>
      <c r="Q118" s="194"/>
      <c r="R118" s="194"/>
      <c r="S118" s="194"/>
      <c r="T118" s="194"/>
      <c r="U118" s="239"/>
      <c r="V118" s="240"/>
      <c r="W118" s="240"/>
      <c r="X118" s="240"/>
      <c r="Y118" s="240"/>
      <c r="Z118" s="240"/>
      <c r="AA118" s="240"/>
      <c r="AB118" s="240"/>
      <c r="AC118" s="240"/>
      <c r="AD118" s="240"/>
      <c r="AE118" s="240"/>
      <c r="AF118" s="240"/>
      <c r="AG118" s="240"/>
      <c r="AH118" s="240"/>
      <c r="AI118" s="240"/>
      <c r="AJ118" s="240"/>
      <c r="AK118" s="240"/>
      <c r="AL118" s="143"/>
      <c r="AM118" s="143"/>
      <c r="AN118" s="143"/>
      <c r="AO118" s="143"/>
      <c r="AP118" s="143"/>
      <c r="AQ118" s="143"/>
      <c r="AR118" s="143"/>
      <c r="AS118" s="143"/>
      <c r="AT118" s="143"/>
      <c r="AU118" s="143"/>
      <c r="AV118" s="143"/>
      <c r="AW118" s="143"/>
      <c r="AX118" s="143"/>
      <c r="AY118" s="143"/>
      <c r="AZ118" s="143"/>
      <c r="BA118" s="11"/>
      <c r="BB118" s="11"/>
      <c r="BC118" s="11"/>
      <c r="BD118" s="11"/>
      <c r="BE118" s="11"/>
      <c r="BF118" s="11"/>
      <c r="BG118" s="11"/>
      <c r="BH118" s="11"/>
      <c r="BI118" s="11"/>
      <c r="BJ118" s="11"/>
    </row>
    <row r="119" spans="1:62" ht="93" customHeight="1" x14ac:dyDescent="0.3">
      <c r="A119" s="11"/>
      <c r="B119" s="11"/>
      <c r="C119" s="11"/>
      <c r="D119" s="11"/>
      <c r="E119" s="11"/>
      <c r="F119" s="237"/>
      <c r="G119" s="11"/>
      <c r="H119" s="11"/>
      <c r="I119" s="11"/>
      <c r="J119" s="11"/>
      <c r="K119" s="11"/>
      <c r="L119" s="11"/>
      <c r="M119" s="11"/>
      <c r="N119" s="11"/>
      <c r="O119" s="194"/>
      <c r="P119" s="194"/>
      <c r="Q119" s="194"/>
      <c r="R119" s="194"/>
      <c r="S119" s="194"/>
      <c r="T119" s="194"/>
      <c r="U119" s="239"/>
      <c r="V119" s="240"/>
      <c r="W119" s="240"/>
      <c r="X119" s="240"/>
      <c r="Y119" s="240"/>
      <c r="Z119" s="240"/>
      <c r="AA119" s="240"/>
      <c r="AB119" s="240"/>
      <c r="AC119" s="240"/>
      <c r="AD119" s="240"/>
      <c r="AE119" s="240"/>
      <c r="AF119" s="240"/>
      <c r="AG119" s="240"/>
      <c r="AH119" s="240"/>
      <c r="AI119" s="240"/>
      <c r="AJ119" s="240"/>
      <c r="AK119" s="240"/>
      <c r="AL119" s="143"/>
      <c r="AM119" s="143"/>
      <c r="AN119" s="143"/>
      <c r="AO119" s="143"/>
      <c r="AP119" s="143"/>
      <c r="AQ119" s="143"/>
      <c r="AR119" s="143"/>
      <c r="AS119" s="143"/>
      <c r="AT119" s="143"/>
      <c r="AU119" s="143"/>
      <c r="AV119" s="143"/>
      <c r="AW119" s="143"/>
      <c r="AX119" s="143"/>
      <c r="AY119" s="143"/>
      <c r="AZ119" s="143"/>
      <c r="BA119" s="11"/>
      <c r="BB119" s="11"/>
      <c r="BC119" s="11"/>
      <c r="BD119" s="11"/>
      <c r="BE119" s="11"/>
      <c r="BF119" s="11"/>
      <c r="BG119" s="11"/>
      <c r="BH119" s="11"/>
      <c r="BI119" s="11"/>
      <c r="BJ119" s="11"/>
    </row>
    <row r="120" spans="1:62" ht="93" customHeight="1" x14ac:dyDescent="0.3">
      <c r="A120" s="11"/>
      <c r="B120" s="11"/>
      <c r="C120" s="11"/>
      <c r="D120" s="11"/>
      <c r="E120" s="11"/>
      <c r="F120" s="237"/>
      <c r="G120" s="11"/>
      <c r="H120" s="11"/>
      <c r="I120" s="11"/>
      <c r="J120" s="11"/>
      <c r="K120" s="11"/>
      <c r="L120" s="11"/>
      <c r="M120" s="11"/>
      <c r="N120" s="11"/>
      <c r="O120" s="194"/>
      <c r="P120" s="194"/>
      <c r="Q120" s="194"/>
      <c r="R120" s="194"/>
      <c r="S120" s="194"/>
      <c r="T120" s="194"/>
      <c r="U120" s="239"/>
      <c r="V120" s="240"/>
      <c r="W120" s="240"/>
      <c r="X120" s="240"/>
      <c r="Y120" s="240"/>
      <c r="Z120" s="240"/>
      <c r="AA120" s="240"/>
      <c r="AB120" s="240"/>
      <c r="AC120" s="240"/>
      <c r="AD120" s="240"/>
      <c r="AE120" s="240"/>
      <c r="AF120" s="240"/>
      <c r="AG120" s="240"/>
      <c r="AH120" s="240"/>
      <c r="AI120" s="240"/>
      <c r="AJ120" s="240"/>
      <c r="AK120" s="240"/>
      <c r="AL120" s="143"/>
      <c r="AM120" s="143"/>
      <c r="AN120" s="143"/>
      <c r="AO120" s="143"/>
      <c r="AP120" s="143"/>
      <c r="AQ120" s="143"/>
      <c r="AR120" s="143"/>
      <c r="AS120" s="143"/>
      <c r="AT120" s="143"/>
      <c r="AU120" s="143"/>
      <c r="AV120" s="143"/>
      <c r="AW120" s="143"/>
      <c r="AX120" s="143"/>
      <c r="AY120" s="143"/>
      <c r="AZ120" s="143"/>
      <c r="BA120" s="11"/>
      <c r="BB120" s="11"/>
      <c r="BC120" s="11"/>
      <c r="BD120" s="11"/>
      <c r="BE120" s="11"/>
      <c r="BF120" s="11"/>
      <c r="BG120" s="11"/>
      <c r="BH120" s="11"/>
      <c r="BI120" s="11"/>
      <c r="BJ120" s="11"/>
    </row>
    <row r="121" spans="1:62" ht="93" customHeight="1" x14ac:dyDescent="0.3">
      <c r="A121" s="11"/>
      <c r="B121" s="11"/>
      <c r="C121" s="11"/>
      <c r="D121" s="11"/>
      <c r="E121" s="11"/>
      <c r="F121" s="237"/>
      <c r="G121" s="11"/>
      <c r="H121" s="11"/>
      <c r="I121" s="11"/>
      <c r="J121" s="11"/>
      <c r="K121" s="11"/>
      <c r="L121" s="11"/>
      <c r="M121" s="11"/>
      <c r="N121" s="11"/>
      <c r="O121" s="194"/>
      <c r="P121" s="194"/>
      <c r="Q121" s="194"/>
      <c r="R121" s="194"/>
      <c r="S121" s="194"/>
      <c r="T121" s="194"/>
      <c r="U121" s="239"/>
      <c r="V121" s="240"/>
      <c r="W121" s="240"/>
      <c r="X121" s="240"/>
      <c r="Y121" s="240"/>
      <c r="Z121" s="240"/>
      <c r="AA121" s="240"/>
      <c r="AB121" s="240"/>
      <c r="AC121" s="240"/>
      <c r="AD121" s="240"/>
      <c r="AE121" s="240"/>
      <c r="AF121" s="240"/>
      <c r="AG121" s="240"/>
      <c r="AH121" s="240"/>
      <c r="AI121" s="240"/>
      <c r="AJ121" s="240"/>
      <c r="AK121" s="240"/>
      <c r="AL121" s="143"/>
      <c r="AM121" s="143"/>
      <c r="AN121" s="143"/>
      <c r="AO121" s="143"/>
      <c r="AP121" s="143"/>
      <c r="AQ121" s="143"/>
      <c r="AR121" s="143"/>
      <c r="AS121" s="143"/>
      <c r="AT121" s="143"/>
      <c r="AU121" s="143"/>
      <c r="AV121" s="143"/>
      <c r="AW121" s="143"/>
      <c r="AX121" s="143"/>
      <c r="AY121" s="143"/>
      <c r="AZ121" s="143"/>
      <c r="BA121" s="11"/>
      <c r="BB121" s="11"/>
      <c r="BC121" s="11"/>
      <c r="BD121" s="11"/>
      <c r="BE121" s="11"/>
      <c r="BF121" s="11"/>
      <c r="BG121" s="11"/>
      <c r="BH121" s="11"/>
      <c r="BI121" s="11"/>
      <c r="BJ121" s="11"/>
    </row>
    <row r="122" spans="1:62" ht="93" customHeight="1" x14ac:dyDescent="0.3">
      <c r="A122" s="11"/>
      <c r="B122" s="11"/>
      <c r="C122" s="11"/>
      <c r="D122" s="11"/>
      <c r="E122" s="11"/>
      <c r="F122" s="237"/>
      <c r="G122" s="11"/>
      <c r="H122" s="11"/>
      <c r="I122" s="11"/>
      <c r="J122" s="11"/>
      <c r="K122" s="11"/>
      <c r="L122" s="11"/>
      <c r="M122" s="11"/>
      <c r="N122" s="11"/>
      <c r="O122" s="194"/>
      <c r="P122" s="194"/>
      <c r="Q122" s="194"/>
      <c r="R122" s="194"/>
      <c r="S122" s="194"/>
      <c r="T122" s="194"/>
      <c r="U122" s="239"/>
      <c r="V122" s="240"/>
      <c r="W122" s="240"/>
      <c r="X122" s="240"/>
      <c r="Y122" s="240"/>
      <c r="Z122" s="240"/>
      <c r="AA122" s="240"/>
      <c r="AB122" s="240"/>
      <c r="AC122" s="240"/>
      <c r="AD122" s="240"/>
      <c r="AE122" s="240"/>
      <c r="AF122" s="240"/>
      <c r="AG122" s="240"/>
      <c r="AH122" s="240"/>
      <c r="AI122" s="240"/>
      <c r="AJ122" s="240"/>
      <c r="AK122" s="240"/>
      <c r="AL122" s="143"/>
      <c r="AM122" s="143"/>
      <c r="AN122" s="143"/>
      <c r="AO122" s="143"/>
      <c r="AP122" s="143"/>
      <c r="AQ122" s="143"/>
      <c r="AR122" s="143"/>
      <c r="AS122" s="143"/>
      <c r="AT122" s="143"/>
      <c r="AU122" s="143"/>
      <c r="AV122" s="143"/>
      <c r="AW122" s="143"/>
      <c r="AX122" s="143"/>
      <c r="AY122" s="143"/>
      <c r="AZ122" s="143"/>
      <c r="BA122" s="11"/>
      <c r="BB122" s="11"/>
      <c r="BC122" s="11"/>
      <c r="BD122" s="11"/>
      <c r="BE122" s="11"/>
      <c r="BF122" s="11"/>
      <c r="BG122" s="11"/>
      <c r="BH122" s="11"/>
      <c r="BI122" s="11"/>
      <c r="BJ122" s="11"/>
    </row>
    <row r="123" spans="1:62" ht="93" customHeight="1" x14ac:dyDescent="0.3">
      <c r="A123" s="11"/>
      <c r="B123" s="11"/>
      <c r="C123" s="11"/>
      <c r="D123" s="11"/>
      <c r="E123" s="11"/>
      <c r="F123" s="237"/>
      <c r="G123" s="11"/>
      <c r="H123" s="11"/>
      <c r="I123" s="11"/>
      <c r="J123" s="11"/>
      <c r="K123" s="11"/>
      <c r="L123" s="11"/>
      <c r="M123" s="11"/>
      <c r="N123" s="11"/>
      <c r="O123" s="194"/>
      <c r="P123" s="194"/>
      <c r="Q123" s="194"/>
      <c r="R123" s="194"/>
      <c r="S123" s="194"/>
      <c r="T123" s="194"/>
      <c r="U123" s="239"/>
      <c r="V123" s="240"/>
      <c r="W123" s="240"/>
      <c r="X123" s="240"/>
      <c r="Y123" s="240"/>
      <c r="Z123" s="240"/>
      <c r="AA123" s="240"/>
      <c r="AB123" s="240"/>
      <c r="AC123" s="240"/>
      <c r="AD123" s="240"/>
      <c r="AE123" s="240"/>
      <c r="AF123" s="240"/>
      <c r="AG123" s="240"/>
      <c r="AH123" s="240"/>
      <c r="AI123" s="240"/>
      <c r="AJ123" s="240"/>
      <c r="AK123" s="240"/>
      <c r="AL123" s="143"/>
      <c r="AM123" s="143"/>
      <c r="AN123" s="143"/>
      <c r="AO123" s="143"/>
      <c r="AP123" s="143"/>
      <c r="AQ123" s="143"/>
      <c r="AR123" s="143"/>
      <c r="AS123" s="143"/>
      <c r="AT123" s="143"/>
      <c r="AU123" s="143"/>
      <c r="AV123" s="143"/>
      <c r="AW123" s="143"/>
      <c r="AX123" s="143"/>
      <c r="AY123" s="143"/>
      <c r="AZ123" s="143"/>
      <c r="BA123" s="11"/>
      <c r="BB123" s="11"/>
      <c r="BC123" s="11"/>
      <c r="BD123" s="11"/>
      <c r="BE123" s="11"/>
      <c r="BF123" s="11"/>
      <c r="BG123" s="11"/>
      <c r="BH123" s="11"/>
      <c r="BI123" s="11"/>
      <c r="BJ123" s="11"/>
    </row>
    <row r="124" spans="1:62" ht="93" customHeight="1" x14ac:dyDescent="0.3">
      <c r="A124" s="11"/>
      <c r="B124" s="11"/>
      <c r="C124" s="11"/>
      <c r="D124" s="11"/>
      <c r="E124" s="11"/>
      <c r="F124" s="237"/>
      <c r="G124" s="11"/>
      <c r="H124" s="11"/>
      <c r="I124" s="11"/>
      <c r="J124" s="11"/>
      <c r="K124" s="11"/>
      <c r="L124" s="11"/>
      <c r="M124" s="11"/>
      <c r="N124" s="11"/>
      <c r="O124" s="194"/>
      <c r="P124" s="194"/>
      <c r="Q124" s="194"/>
      <c r="R124" s="194"/>
      <c r="S124" s="194"/>
      <c r="T124" s="194"/>
      <c r="U124" s="239"/>
      <c r="V124" s="240"/>
      <c r="W124" s="240"/>
      <c r="X124" s="240"/>
      <c r="Y124" s="240"/>
      <c r="Z124" s="240"/>
      <c r="AA124" s="240"/>
      <c r="AB124" s="240"/>
      <c r="AC124" s="240"/>
      <c r="AD124" s="240"/>
      <c r="AE124" s="240"/>
      <c r="AF124" s="240"/>
      <c r="AG124" s="240"/>
      <c r="AH124" s="240"/>
      <c r="AI124" s="240"/>
      <c r="AJ124" s="240"/>
      <c r="AK124" s="240"/>
      <c r="AL124" s="143"/>
      <c r="AM124" s="143"/>
      <c r="AN124" s="143"/>
      <c r="AO124" s="143"/>
      <c r="AP124" s="143"/>
      <c r="AQ124" s="143"/>
      <c r="AR124" s="143"/>
      <c r="AS124" s="143"/>
      <c r="AT124" s="143"/>
      <c r="AU124" s="143"/>
      <c r="AV124" s="143"/>
      <c r="AW124" s="143"/>
      <c r="AX124" s="143"/>
      <c r="AY124" s="143"/>
      <c r="AZ124" s="143"/>
      <c r="BA124" s="11"/>
      <c r="BB124" s="11"/>
      <c r="BC124" s="11"/>
      <c r="BD124" s="11"/>
      <c r="BE124" s="11"/>
      <c r="BF124" s="11"/>
      <c r="BG124" s="11"/>
      <c r="BH124" s="11"/>
      <c r="BI124" s="11"/>
      <c r="BJ124" s="11"/>
    </row>
    <row r="125" spans="1:62" ht="93" customHeight="1" x14ac:dyDescent="0.3">
      <c r="A125" s="11"/>
      <c r="B125" s="11"/>
      <c r="C125" s="11"/>
      <c r="D125" s="11"/>
      <c r="E125" s="11"/>
      <c r="F125" s="237"/>
      <c r="G125" s="11"/>
      <c r="H125" s="11"/>
      <c r="I125" s="11"/>
      <c r="J125" s="11"/>
      <c r="K125" s="11"/>
      <c r="L125" s="11"/>
      <c r="M125" s="11"/>
      <c r="N125" s="11"/>
      <c r="O125" s="194"/>
      <c r="P125" s="194"/>
      <c r="Q125" s="194"/>
      <c r="R125" s="194"/>
      <c r="S125" s="194"/>
      <c r="T125" s="194"/>
      <c r="U125" s="239"/>
      <c r="V125" s="240"/>
      <c r="W125" s="240"/>
      <c r="X125" s="240"/>
      <c r="Y125" s="240"/>
      <c r="Z125" s="240"/>
      <c r="AA125" s="240"/>
      <c r="AB125" s="240"/>
      <c r="AC125" s="240"/>
      <c r="AD125" s="240"/>
      <c r="AE125" s="240"/>
      <c r="AF125" s="240"/>
      <c r="AG125" s="240"/>
      <c r="AH125" s="240"/>
      <c r="AI125" s="240"/>
      <c r="AJ125" s="240"/>
      <c r="AK125" s="240"/>
      <c r="AL125" s="143"/>
      <c r="AM125" s="143"/>
      <c r="AN125" s="143"/>
      <c r="AO125" s="143"/>
      <c r="AP125" s="143"/>
      <c r="AQ125" s="143"/>
      <c r="AR125" s="143"/>
      <c r="AS125" s="143"/>
      <c r="AT125" s="143"/>
      <c r="AU125" s="143"/>
      <c r="AV125" s="143"/>
      <c r="AW125" s="143"/>
      <c r="AX125" s="143"/>
      <c r="AY125" s="143"/>
      <c r="AZ125" s="143"/>
      <c r="BA125" s="11"/>
      <c r="BB125" s="11"/>
      <c r="BC125" s="11"/>
      <c r="BD125" s="11"/>
      <c r="BE125" s="11"/>
      <c r="BF125" s="11"/>
      <c r="BG125" s="11"/>
      <c r="BH125" s="11"/>
      <c r="BI125" s="11"/>
      <c r="BJ125" s="11"/>
    </row>
    <row r="126" spans="1:62" ht="93" customHeight="1" x14ac:dyDescent="0.3">
      <c r="A126" s="11"/>
      <c r="B126" s="11"/>
      <c r="C126" s="11"/>
      <c r="D126" s="11"/>
      <c r="E126" s="11"/>
      <c r="F126" s="237"/>
      <c r="G126" s="11"/>
      <c r="H126" s="11"/>
      <c r="I126" s="11"/>
      <c r="J126" s="11"/>
      <c r="K126" s="11"/>
      <c r="L126" s="11"/>
      <c r="M126" s="11"/>
      <c r="N126" s="11"/>
      <c r="O126" s="194"/>
      <c r="P126" s="194"/>
      <c r="Q126" s="194"/>
      <c r="R126" s="194"/>
      <c r="S126" s="194"/>
      <c r="T126" s="194"/>
      <c r="U126" s="239"/>
      <c r="V126" s="240"/>
      <c r="W126" s="240"/>
      <c r="X126" s="240"/>
      <c r="Y126" s="240"/>
      <c r="Z126" s="240"/>
      <c r="AA126" s="240"/>
      <c r="AB126" s="240"/>
      <c r="AC126" s="240"/>
      <c r="AD126" s="240"/>
      <c r="AE126" s="240"/>
      <c r="AF126" s="240"/>
      <c r="AG126" s="240"/>
      <c r="AH126" s="240"/>
      <c r="AI126" s="240"/>
      <c r="AJ126" s="240"/>
      <c r="AK126" s="240"/>
      <c r="AL126" s="143"/>
      <c r="AM126" s="143"/>
      <c r="AN126" s="143"/>
      <c r="AO126" s="143"/>
      <c r="AP126" s="143"/>
      <c r="AQ126" s="143"/>
      <c r="AR126" s="143"/>
      <c r="AS126" s="143"/>
      <c r="AT126" s="143"/>
      <c r="AU126" s="143"/>
      <c r="AV126" s="143"/>
      <c r="AW126" s="143"/>
      <c r="AX126" s="143"/>
      <c r="AY126" s="143"/>
      <c r="AZ126" s="143"/>
      <c r="BA126" s="11"/>
      <c r="BB126" s="11"/>
      <c r="BC126" s="11"/>
      <c r="BD126" s="11"/>
      <c r="BE126" s="11"/>
      <c r="BF126" s="11"/>
      <c r="BG126" s="11"/>
      <c r="BH126" s="11"/>
      <c r="BI126" s="11"/>
      <c r="BJ126" s="11"/>
    </row>
    <row r="127" spans="1:62" ht="93" customHeight="1" x14ac:dyDescent="0.3">
      <c r="A127" s="11"/>
      <c r="B127" s="11"/>
      <c r="C127" s="11"/>
      <c r="D127" s="11"/>
      <c r="E127" s="11"/>
      <c r="F127" s="237"/>
      <c r="G127" s="11"/>
      <c r="H127" s="11"/>
      <c r="I127" s="11"/>
      <c r="J127" s="11"/>
      <c r="K127" s="11"/>
      <c r="L127" s="11"/>
      <c r="M127" s="11"/>
      <c r="N127" s="11"/>
      <c r="O127" s="194"/>
      <c r="P127" s="194"/>
      <c r="Q127" s="194"/>
      <c r="R127" s="194"/>
      <c r="S127" s="194"/>
      <c r="T127" s="194"/>
      <c r="U127" s="239"/>
      <c r="V127" s="240"/>
      <c r="W127" s="240"/>
      <c r="X127" s="240"/>
      <c r="Y127" s="240"/>
      <c r="Z127" s="240"/>
      <c r="AA127" s="240"/>
      <c r="AB127" s="240"/>
      <c r="AC127" s="240"/>
      <c r="AD127" s="240"/>
      <c r="AE127" s="240"/>
      <c r="AF127" s="240"/>
      <c r="AG127" s="240"/>
      <c r="AH127" s="240"/>
      <c r="AI127" s="240"/>
      <c r="AJ127" s="240"/>
      <c r="AK127" s="240"/>
      <c r="AL127" s="143"/>
      <c r="AM127" s="143"/>
      <c r="AN127" s="143"/>
      <c r="AO127" s="143"/>
      <c r="AP127" s="143"/>
      <c r="AQ127" s="143"/>
      <c r="AR127" s="143"/>
      <c r="AS127" s="143"/>
      <c r="AT127" s="143"/>
      <c r="AU127" s="143"/>
      <c r="AV127" s="143"/>
      <c r="AW127" s="143"/>
      <c r="AX127" s="143"/>
      <c r="AY127" s="143"/>
      <c r="AZ127" s="143"/>
      <c r="BA127" s="11"/>
      <c r="BB127" s="11"/>
      <c r="BC127" s="11"/>
      <c r="BD127" s="11"/>
      <c r="BE127" s="11"/>
      <c r="BF127" s="11"/>
      <c r="BG127" s="11"/>
      <c r="BH127" s="11"/>
      <c r="BI127" s="11"/>
      <c r="BJ127" s="11"/>
    </row>
    <row r="128" spans="1:62" ht="93" customHeight="1" x14ac:dyDescent="0.3">
      <c r="A128" s="11"/>
      <c r="B128" s="11"/>
      <c r="C128" s="11"/>
      <c r="D128" s="11"/>
      <c r="E128" s="11"/>
      <c r="F128" s="237"/>
      <c r="G128" s="11"/>
      <c r="H128" s="11"/>
      <c r="I128" s="11"/>
      <c r="J128" s="11"/>
      <c r="K128" s="11"/>
      <c r="L128" s="11"/>
      <c r="M128" s="11"/>
      <c r="N128" s="11"/>
      <c r="O128" s="194"/>
      <c r="P128" s="194"/>
      <c r="Q128" s="194"/>
      <c r="R128" s="194"/>
      <c r="S128" s="194"/>
      <c r="T128" s="194"/>
      <c r="U128" s="239"/>
      <c r="V128" s="240"/>
      <c r="W128" s="240"/>
      <c r="X128" s="240"/>
      <c r="Y128" s="240"/>
      <c r="Z128" s="240"/>
      <c r="AA128" s="240"/>
      <c r="AB128" s="240"/>
      <c r="AC128" s="240"/>
      <c r="AD128" s="240"/>
      <c r="AE128" s="240"/>
      <c r="AF128" s="240"/>
      <c r="AG128" s="240"/>
      <c r="AH128" s="240"/>
      <c r="AI128" s="240"/>
      <c r="AJ128" s="240"/>
      <c r="AK128" s="240"/>
      <c r="AL128" s="143"/>
      <c r="AM128" s="143"/>
      <c r="AN128" s="143"/>
      <c r="AO128" s="143"/>
      <c r="AP128" s="143"/>
      <c r="AQ128" s="143"/>
      <c r="AR128" s="143"/>
      <c r="AS128" s="143"/>
      <c r="AT128" s="143"/>
      <c r="AU128" s="143"/>
      <c r="AV128" s="143"/>
      <c r="AW128" s="143"/>
      <c r="AX128" s="143"/>
      <c r="AY128" s="143"/>
      <c r="AZ128" s="143"/>
      <c r="BA128" s="11"/>
      <c r="BB128" s="11"/>
      <c r="BC128" s="11"/>
      <c r="BD128" s="11"/>
      <c r="BE128" s="11"/>
      <c r="BF128" s="11"/>
      <c r="BG128" s="11"/>
      <c r="BH128" s="11"/>
      <c r="BI128" s="11"/>
      <c r="BJ128" s="11"/>
    </row>
    <row r="129" spans="1:62" ht="93" customHeight="1" x14ac:dyDescent="0.3">
      <c r="A129" s="11"/>
      <c r="B129" s="11"/>
      <c r="C129" s="11"/>
      <c r="D129" s="11"/>
      <c r="E129" s="11"/>
      <c r="F129" s="237"/>
      <c r="G129" s="11"/>
      <c r="H129" s="11"/>
      <c r="I129" s="11"/>
      <c r="J129" s="11"/>
      <c r="K129" s="11"/>
      <c r="L129" s="11"/>
      <c r="M129" s="11"/>
      <c r="N129" s="11"/>
      <c r="O129" s="194"/>
      <c r="P129" s="194"/>
      <c r="Q129" s="194"/>
      <c r="R129" s="194"/>
      <c r="S129" s="194"/>
      <c r="T129" s="194"/>
      <c r="U129" s="239"/>
      <c r="V129" s="240"/>
      <c r="W129" s="240"/>
      <c r="X129" s="240"/>
      <c r="Y129" s="240"/>
      <c r="Z129" s="240"/>
      <c r="AA129" s="240"/>
      <c r="AB129" s="240"/>
      <c r="AC129" s="240"/>
      <c r="AD129" s="240"/>
      <c r="AE129" s="240"/>
      <c r="AF129" s="240"/>
      <c r="AG129" s="240"/>
      <c r="AH129" s="240"/>
      <c r="AI129" s="240"/>
      <c r="AJ129" s="240"/>
      <c r="AK129" s="240"/>
      <c r="AL129" s="143"/>
      <c r="AM129" s="143"/>
      <c r="AN129" s="143"/>
      <c r="AO129" s="143"/>
      <c r="AP129" s="143"/>
      <c r="AQ129" s="143"/>
      <c r="AR129" s="143"/>
      <c r="AS129" s="143"/>
      <c r="AT129" s="143"/>
      <c r="AU129" s="143"/>
      <c r="AV129" s="143"/>
      <c r="AW129" s="143"/>
      <c r="AX129" s="143"/>
      <c r="AY129" s="143"/>
      <c r="AZ129" s="143"/>
      <c r="BA129" s="11"/>
      <c r="BB129" s="11"/>
      <c r="BC129" s="11"/>
      <c r="BD129" s="11"/>
      <c r="BE129" s="11"/>
      <c r="BF129" s="11"/>
      <c r="BG129" s="11"/>
      <c r="BH129" s="11"/>
      <c r="BI129" s="11"/>
      <c r="BJ129" s="11"/>
    </row>
    <row r="130" spans="1:62" ht="93" customHeight="1" x14ac:dyDescent="0.3">
      <c r="A130" s="11"/>
      <c r="B130" s="11"/>
      <c r="C130" s="11"/>
      <c r="D130" s="11"/>
      <c r="E130" s="11"/>
      <c r="F130" s="237"/>
      <c r="G130" s="11"/>
      <c r="H130" s="11"/>
      <c r="I130" s="11"/>
      <c r="J130" s="11"/>
      <c r="K130" s="11"/>
      <c r="L130" s="11"/>
      <c r="M130" s="11"/>
      <c r="N130" s="11"/>
      <c r="O130" s="194"/>
      <c r="P130" s="194"/>
      <c r="Q130" s="194"/>
      <c r="R130" s="194"/>
      <c r="S130" s="194"/>
      <c r="T130" s="194"/>
      <c r="U130" s="239"/>
      <c r="V130" s="240"/>
      <c r="W130" s="240"/>
      <c r="X130" s="240"/>
      <c r="Y130" s="240"/>
      <c r="Z130" s="240"/>
      <c r="AA130" s="240"/>
      <c r="AB130" s="240"/>
      <c r="AC130" s="240"/>
      <c r="AD130" s="240"/>
      <c r="AE130" s="240"/>
      <c r="AF130" s="240"/>
      <c r="AG130" s="240"/>
      <c r="AH130" s="240"/>
      <c r="AI130" s="240"/>
      <c r="AJ130" s="240"/>
      <c r="AK130" s="240"/>
      <c r="AL130" s="143"/>
      <c r="AM130" s="143"/>
      <c r="AN130" s="143"/>
      <c r="AO130" s="143"/>
      <c r="AP130" s="143"/>
      <c r="AQ130" s="143"/>
      <c r="AR130" s="143"/>
      <c r="AS130" s="143"/>
      <c r="AT130" s="143"/>
      <c r="AU130" s="143"/>
      <c r="AV130" s="143"/>
      <c r="AW130" s="143"/>
      <c r="AX130" s="143"/>
      <c r="AY130" s="143"/>
      <c r="AZ130" s="143"/>
      <c r="BA130" s="11"/>
      <c r="BB130" s="11"/>
      <c r="BC130" s="11"/>
      <c r="BD130" s="11"/>
      <c r="BE130" s="11"/>
      <c r="BF130" s="11"/>
      <c r="BG130" s="11"/>
      <c r="BH130" s="11"/>
      <c r="BI130" s="11"/>
      <c r="BJ130" s="11"/>
    </row>
    <row r="131" spans="1:62" ht="93" customHeight="1" x14ac:dyDescent="0.3">
      <c r="A131" s="11"/>
      <c r="B131" s="11"/>
      <c r="C131" s="11"/>
      <c r="D131" s="11"/>
      <c r="E131" s="11"/>
      <c r="F131" s="237"/>
      <c r="G131" s="11"/>
      <c r="H131" s="11"/>
      <c r="I131" s="11"/>
      <c r="J131" s="11"/>
      <c r="K131" s="11"/>
      <c r="L131" s="11"/>
      <c r="M131" s="11"/>
      <c r="N131" s="11"/>
      <c r="O131" s="194"/>
      <c r="P131" s="194"/>
      <c r="Q131" s="194"/>
      <c r="R131" s="194"/>
      <c r="S131" s="194"/>
      <c r="T131" s="194"/>
      <c r="U131" s="239"/>
      <c r="V131" s="240"/>
      <c r="W131" s="240"/>
      <c r="X131" s="240"/>
      <c r="Y131" s="240"/>
      <c r="Z131" s="240"/>
      <c r="AA131" s="240"/>
      <c r="AB131" s="240"/>
      <c r="AC131" s="240"/>
      <c r="AD131" s="240"/>
      <c r="AE131" s="240"/>
      <c r="AF131" s="240"/>
      <c r="AG131" s="240"/>
      <c r="AH131" s="240"/>
      <c r="AI131" s="240"/>
      <c r="AJ131" s="240"/>
      <c r="AK131" s="240"/>
      <c r="AL131" s="143"/>
      <c r="AM131" s="143"/>
      <c r="AN131" s="143"/>
      <c r="AO131" s="143"/>
      <c r="AP131" s="143"/>
      <c r="AQ131" s="143"/>
      <c r="AR131" s="143"/>
      <c r="AS131" s="143"/>
      <c r="AT131" s="143"/>
      <c r="AU131" s="143"/>
      <c r="AV131" s="143"/>
      <c r="AW131" s="143"/>
      <c r="AX131" s="143"/>
      <c r="AY131" s="143"/>
      <c r="AZ131" s="143"/>
      <c r="BA131" s="11"/>
      <c r="BB131" s="11"/>
      <c r="BC131" s="11"/>
      <c r="BD131" s="11"/>
      <c r="BE131" s="11"/>
      <c r="BF131" s="11"/>
      <c r="BG131" s="11"/>
      <c r="BH131" s="11"/>
      <c r="BI131" s="11"/>
      <c r="BJ131" s="11"/>
    </row>
    <row r="132" spans="1:62" ht="93" customHeight="1" x14ac:dyDescent="0.3">
      <c r="A132" s="11"/>
      <c r="B132" s="11"/>
      <c r="C132" s="11"/>
      <c r="D132" s="11"/>
      <c r="E132" s="11"/>
      <c r="F132" s="237"/>
      <c r="G132" s="11"/>
      <c r="H132" s="11"/>
      <c r="I132" s="11"/>
      <c r="J132" s="11"/>
      <c r="K132" s="11"/>
      <c r="L132" s="11"/>
      <c r="M132" s="11"/>
      <c r="N132" s="11"/>
      <c r="O132" s="194"/>
      <c r="P132" s="194"/>
      <c r="Q132" s="194"/>
      <c r="R132" s="194"/>
      <c r="S132" s="194"/>
      <c r="T132" s="194"/>
      <c r="U132" s="239"/>
      <c r="V132" s="240"/>
      <c r="W132" s="240"/>
      <c r="X132" s="240"/>
      <c r="Y132" s="240"/>
      <c r="Z132" s="240"/>
      <c r="AA132" s="240"/>
      <c r="AB132" s="240"/>
      <c r="AC132" s="240"/>
      <c r="AD132" s="240"/>
      <c r="AE132" s="240"/>
      <c r="AF132" s="240"/>
      <c r="AG132" s="240"/>
      <c r="AH132" s="240"/>
      <c r="AI132" s="240"/>
      <c r="AJ132" s="240"/>
      <c r="AK132" s="240"/>
      <c r="AL132" s="143"/>
      <c r="AM132" s="143"/>
      <c r="AN132" s="143"/>
      <c r="AO132" s="143"/>
      <c r="AP132" s="143"/>
      <c r="AQ132" s="143"/>
      <c r="AR132" s="143"/>
      <c r="AS132" s="143"/>
      <c r="AT132" s="143"/>
      <c r="AU132" s="143"/>
      <c r="AV132" s="143"/>
      <c r="AW132" s="143"/>
      <c r="AX132" s="143"/>
      <c r="AY132" s="143"/>
      <c r="AZ132" s="143"/>
      <c r="BA132" s="11"/>
      <c r="BB132" s="11"/>
      <c r="BC132" s="11"/>
      <c r="BD132" s="11"/>
      <c r="BE132" s="11"/>
      <c r="BF132" s="11"/>
      <c r="BG132" s="11"/>
      <c r="BH132" s="11"/>
      <c r="BI132" s="11"/>
      <c r="BJ132" s="11"/>
    </row>
    <row r="133" spans="1:62" ht="93" customHeight="1" x14ac:dyDescent="0.3">
      <c r="A133" s="11"/>
      <c r="B133" s="11"/>
      <c r="C133" s="11"/>
      <c r="D133" s="11"/>
      <c r="E133" s="11"/>
      <c r="F133" s="237"/>
      <c r="G133" s="11"/>
      <c r="H133" s="11"/>
      <c r="I133" s="11"/>
      <c r="J133" s="11"/>
      <c r="K133" s="11"/>
      <c r="L133" s="11"/>
      <c r="M133" s="11"/>
      <c r="N133" s="11"/>
      <c r="O133" s="194"/>
      <c r="P133" s="194"/>
      <c r="Q133" s="194"/>
      <c r="R133" s="194"/>
      <c r="S133" s="194"/>
      <c r="T133" s="194"/>
      <c r="U133" s="239"/>
      <c r="V133" s="240"/>
      <c r="W133" s="240"/>
      <c r="X133" s="240"/>
      <c r="Y133" s="240"/>
      <c r="Z133" s="240"/>
      <c r="AA133" s="240"/>
      <c r="AB133" s="240"/>
      <c r="AC133" s="240"/>
      <c r="AD133" s="240"/>
      <c r="AE133" s="240"/>
      <c r="AF133" s="240"/>
      <c r="AG133" s="240"/>
      <c r="AH133" s="240"/>
      <c r="AI133" s="240"/>
      <c r="AJ133" s="240"/>
      <c r="AK133" s="240"/>
      <c r="AL133" s="143"/>
      <c r="AM133" s="143"/>
      <c r="AN133" s="143"/>
      <c r="AO133" s="143"/>
      <c r="AP133" s="143"/>
      <c r="AQ133" s="143"/>
      <c r="AR133" s="143"/>
      <c r="AS133" s="143"/>
      <c r="AT133" s="143"/>
      <c r="AU133" s="143"/>
      <c r="AV133" s="143"/>
      <c r="AW133" s="143"/>
      <c r="AX133" s="143"/>
      <c r="AY133" s="143"/>
      <c r="AZ133" s="143"/>
      <c r="BA133" s="11"/>
      <c r="BB133" s="11"/>
      <c r="BC133" s="11"/>
      <c r="BD133" s="11"/>
      <c r="BE133" s="11"/>
      <c r="BF133" s="11"/>
      <c r="BG133" s="11"/>
      <c r="BH133" s="11"/>
      <c r="BI133" s="11"/>
      <c r="BJ133" s="11"/>
    </row>
    <row r="134" spans="1:62" ht="22.5" customHeight="1" x14ac:dyDescent="0.3">
      <c r="A134" s="11"/>
      <c r="B134" s="11"/>
      <c r="C134" s="11"/>
      <c r="D134" s="11"/>
      <c r="E134" s="11"/>
      <c r="F134" s="237" t="s">
        <v>511</v>
      </c>
      <c r="G134" s="11"/>
      <c r="H134" s="11"/>
      <c r="I134" s="11"/>
      <c r="J134" s="11"/>
      <c r="K134" s="11"/>
      <c r="L134" s="11"/>
      <c r="M134" s="11"/>
      <c r="N134" s="11"/>
      <c r="O134" s="194"/>
      <c r="P134" s="194"/>
      <c r="Q134" s="194"/>
      <c r="R134" s="194"/>
      <c r="S134" s="194"/>
      <c r="T134" s="194"/>
      <c r="U134" s="239"/>
      <c r="V134" s="240"/>
      <c r="W134" s="240"/>
      <c r="X134" s="240"/>
      <c r="Y134" s="240"/>
      <c r="Z134" s="240"/>
      <c r="AA134" s="240"/>
      <c r="AB134" s="240"/>
      <c r="AC134" s="240"/>
      <c r="AD134" s="240"/>
      <c r="AE134" s="240"/>
      <c r="AF134" s="240"/>
      <c r="AG134" s="240"/>
      <c r="AH134" s="240"/>
      <c r="AI134" s="240"/>
      <c r="AJ134" s="240"/>
      <c r="AK134" s="240"/>
      <c r="AL134" s="143"/>
      <c r="AM134" s="143"/>
      <c r="AN134" s="143"/>
      <c r="AO134" s="143"/>
      <c r="AP134" s="143"/>
      <c r="AQ134" s="143"/>
      <c r="AR134" s="143"/>
      <c r="AS134" s="143"/>
      <c r="AT134" s="143"/>
      <c r="AU134" s="143"/>
      <c r="AV134" s="143"/>
      <c r="AW134" s="143"/>
      <c r="AX134" s="143"/>
      <c r="AY134" s="143"/>
      <c r="AZ134" s="143"/>
      <c r="BA134" s="11"/>
      <c r="BB134" s="11"/>
      <c r="BC134" s="11"/>
      <c r="BD134" s="11"/>
      <c r="BE134" s="11"/>
      <c r="BF134" s="11"/>
      <c r="BG134" s="11"/>
      <c r="BH134" s="11"/>
      <c r="BI134" s="11"/>
      <c r="BJ134" s="11"/>
    </row>
    <row r="135" spans="1:62" ht="22.5" customHeight="1" x14ac:dyDescent="0.3">
      <c r="A135" s="11"/>
      <c r="B135" s="11"/>
      <c r="C135" s="11"/>
      <c r="D135" s="11"/>
      <c r="E135" s="11"/>
      <c r="F135" s="237" t="s">
        <v>513</v>
      </c>
      <c r="G135" s="11"/>
      <c r="H135" s="11"/>
      <c r="I135" s="11"/>
      <c r="J135" s="11"/>
      <c r="K135" s="11"/>
      <c r="L135" s="11"/>
      <c r="M135" s="11"/>
      <c r="N135" s="11"/>
      <c r="O135" s="194"/>
      <c r="P135" s="194"/>
      <c r="Q135" s="194"/>
      <c r="R135" s="194"/>
      <c r="S135" s="194"/>
      <c r="T135" s="194"/>
      <c r="U135" s="239"/>
      <c r="V135" s="240"/>
      <c r="W135" s="240"/>
      <c r="X135" s="240"/>
      <c r="Y135" s="240"/>
      <c r="Z135" s="240"/>
      <c r="AA135" s="240"/>
      <c r="AB135" s="240"/>
      <c r="AC135" s="240"/>
      <c r="AD135" s="240"/>
      <c r="AE135" s="240"/>
      <c r="AF135" s="240"/>
      <c r="AG135" s="240"/>
      <c r="AH135" s="240"/>
      <c r="AI135" s="240"/>
      <c r="AJ135" s="240"/>
      <c r="AK135" s="240"/>
      <c r="AL135" s="143"/>
      <c r="AM135" s="143"/>
      <c r="AN135" s="143"/>
      <c r="AO135" s="143"/>
      <c r="AP135" s="143"/>
      <c r="AQ135" s="143"/>
      <c r="AR135" s="143"/>
      <c r="AS135" s="143"/>
      <c r="AT135" s="143"/>
      <c r="AU135" s="143"/>
      <c r="AV135" s="143"/>
      <c r="AW135" s="143"/>
      <c r="AX135" s="143"/>
      <c r="AY135" s="143"/>
      <c r="AZ135" s="143"/>
      <c r="BA135" s="11"/>
      <c r="BB135" s="11"/>
      <c r="BC135" s="11"/>
      <c r="BD135" s="11"/>
      <c r="BE135" s="11"/>
      <c r="BF135" s="11"/>
      <c r="BG135" s="11"/>
      <c r="BH135" s="11"/>
      <c r="BI135" s="11"/>
      <c r="BJ135" s="11"/>
    </row>
    <row r="136" spans="1:62" ht="22.5" customHeight="1" x14ac:dyDescent="0.3">
      <c r="A136" s="11"/>
      <c r="B136" s="11"/>
      <c r="C136" s="11"/>
      <c r="D136" s="11"/>
      <c r="E136" s="11"/>
      <c r="F136" s="237" t="s">
        <v>516</v>
      </c>
      <c r="G136" s="11"/>
      <c r="H136" s="11"/>
      <c r="I136" s="11"/>
      <c r="J136" s="11"/>
      <c r="K136" s="11"/>
      <c r="L136" s="11"/>
      <c r="M136" s="11"/>
      <c r="N136" s="11"/>
      <c r="O136" s="194"/>
      <c r="P136" s="194"/>
      <c r="Q136" s="194"/>
      <c r="R136" s="194"/>
      <c r="S136" s="194"/>
      <c r="T136" s="194"/>
      <c r="U136" s="239"/>
      <c r="V136" s="240"/>
      <c r="W136" s="240"/>
      <c r="X136" s="240"/>
      <c r="Y136" s="240"/>
      <c r="Z136" s="240"/>
      <c r="AA136" s="240"/>
      <c r="AB136" s="240"/>
      <c r="AC136" s="240"/>
      <c r="AD136" s="240"/>
      <c r="AE136" s="240"/>
      <c r="AF136" s="240"/>
      <c r="AG136" s="240"/>
      <c r="AH136" s="240"/>
      <c r="AI136" s="240"/>
      <c r="AJ136" s="240"/>
      <c r="AK136" s="240"/>
      <c r="AL136" s="143"/>
      <c r="AM136" s="143"/>
      <c r="AN136" s="143"/>
      <c r="AO136" s="143"/>
      <c r="AP136" s="143"/>
      <c r="AQ136" s="143"/>
      <c r="AR136" s="143"/>
      <c r="AS136" s="143"/>
      <c r="AT136" s="143"/>
      <c r="AU136" s="143"/>
      <c r="AV136" s="143"/>
      <c r="AW136" s="143"/>
      <c r="AX136" s="143"/>
      <c r="AY136" s="143"/>
      <c r="AZ136" s="143"/>
      <c r="BA136" s="11"/>
      <c r="BB136" s="11"/>
      <c r="BC136" s="11"/>
      <c r="BD136" s="11"/>
      <c r="BE136" s="11"/>
      <c r="BF136" s="11"/>
      <c r="BG136" s="11"/>
      <c r="BH136" s="11"/>
      <c r="BI136" s="11"/>
      <c r="BJ136" s="11"/>
    </row>
    <row r="137" spans="1:62" ht="93" customHeight="1" x14ac:dyDescent="0.3">
      <c r="A137" s="11"/>
      <c r="B137" s="11"/>
      <c r="C137" s="11"/>
      <c r="D137" s="11"/>
      <c r="E137" s="11"/>
      <c r="F137" s="237"/>
      <c r="G137" s="11"/>
      <c r="H137" s="11"/>
      <c r="I137" s="11"/>
      <c r="J137" s="11"/>
      <c r="K137" s="11"/>
      <c r="L137" s="11"/>
      <c r="M137" s="11"/>
      <c r="N137" s="11"/>
      <c r="O137" s="194"/>
      <c r="P137" s="194"/>
      <c r="Q137" s="194"/>
      <c r="R137" s="194"/>
      <c r="S137" s="194"/>
      <c r="T137" s="194"/>
      <c r="U137" s="239"/>
      <c r="V137" s="240"/>
      <c r="W137" s="240"/>
      <c r="X137" s="240"/>
      <c r="Y137" s="240"/>
      <c r="Z137" s="240"/>
      <c r="AA137" s="240"/>
      <c r="AB137" s="240"/>
      <c r="AC137" s="240"/>
      <c r="AD137" s="240"/>
      <c r="AE137" s="240"/>
      <c r="AF137" s="240"/>
      <c r="AG137" s="240"/>
      <c r="AH137" s="240"/>
      <c r="AI137" s="240"/>
      <c r="AJ137" s="240"/>
      <c r="AK137" s="240"/>
      <c r="AL137" s="143"/>
      <c r="AM137" s="143"/>
      <c r="AN137" s="143"/>
      <c r="AO137" s="143"/>
      <c r="AP137" s="143"/>
      <c r="AQ137" s="143"/>
      <c r="AR137" s="143"/>
      <c r="AS137" s="143"/>
      <c r="AT137" s="143"/>
      <c r="AU137" s="143"/>
      <c r="AV137" s="143"/>
      <c r="AW137" s="143"/>
      <c r="AX137" s="143"/>
      <c r="AY137" s="143"/>
      <c r="AZ137" s="143"/>
      <c r="BA137" s="11"/>
      <c r="BB137" s="11"/>
      <c r="BC137" s="11"/>
      <c r="BD137" s="11"/>
      <c r="BE137" s="11"/>
      <c r="BF137" s="11"/>
      <c r="BG137" s="11"/>
      <c r="BH137" s="11"/>
      <c r="BI137" s="11"/>
      <c r="BJ137" s="11"/>
    </row>
    <row r="138" spans="1:62" ht="63.75" customHeight="1" x14ac:dyDescent="0.3">
      <c r="A138" s="11"/>
      <c r="B138" s="11"/>
      <c r="C138" s="11"/>
      <c r="D138" s="11"/>
      <c r="E138" s="11"/>
      <c r="F138" s="237" t="s">
        <v>521</v>
      </c>
      <c r="G138" s="11"/>
      <c r="H138" s="11"/>
      <c r="I138" s="11"/>
      <c r="J138" s="11"/>
      <c r="K138" s="11"/>
      <c r="L138" s="11"/>
      <c r="M138" s="11"/>
      <c r="N138" s="11"/>
      <c r="O138" s="194"/>
      <c r="P138" s="194"/>
      <c r="Q138" s="194"/>
      <c r="R138" s="194"/>
      <c r="S138" s="194"/>
      <c r="T138" s="194"/>
      <c r="U138" s="239"/>
      <c r="V138" s="240"/>
      <c r="W138" s="240"/>
      <c r="X138" s="240"/>
      <c r="Y138" s="240"/>
      <c r="Z138" s="240"/>
      <c r="AA138" s="240"/>
      <c r="AB138" s="240"/>
      <c r="AC138" s="240"/>
      <c r="AD138" s="240"/>
      <c r="AE138" s="240"/>
      <c r="AF138" s="240"/>
      <c r="AG138" s="240"/>
      <c r="AH138" s="240"/>
      <c r="AI138" s="240"/>
      <c r="AJ138" s="240"/>
      <c r="AK138" s="240"/>
      <c r="AL138" s="143"/>
      <c r="AM138" s="143"/>
      <c r="AN138" s="143"/>
      <c r="AO138" s="143"/>
      <c r="AP138" s="143"/>
      <c r="AQ138" s="143"/>
      <c r="AR138" s="143"/>
      <c r="AS138" s="143"/>
      <c r="AT138" s="143"/>
      <c r="AU138" s="143"/>
      <c r="AV138" s="143"/>
      <c r="AW138" s="143"/>
      <c r="AX138" s="143"/>
      <c r="AY138" s="143"/>
      <c r="AZ138" s="143"/>
      <c r="BA138" s="11"/>
      <c r="BB138" s="11"/>
      <c r="BC138" s="11"/>
      <c r="BD138" s="11"/>
      <c r="BE138" s="11"/>
      <c r="BF138" s="11"/>
      <c r="BG138" s="11"/>
      <c r="BH138" s="11"/>
      <c r="BI138" s="11"/>
      <c r="BJ138" s="11"/>
    </row>
    <row r="139" spans="1:62" ht="63.75" customHeight="1" x14ac:dyDescent="0.3">
      <c r="A139" s="11"/>
      <c r="B139" s="11"/>
      <c r="C139" s="11"/>
      <c r="D139" s="11"/>
      <c r="E139" s="11"/>
      <c r="F139" s="237" t="s">
        <v>522</v>
      </c>
      <c r="G139" s="11"/>
      <c r="H139" s="11"/>
      <c r="I139" s="11"/>
      <c r="J139" s="11"/>
      <c r="K139" s="11"/>
      <c r="L139" s="11"/>
      <c r="M139" s="11"/>
      <c r="N139" s="11"/>
      <c r="O139" s="194"/>
      <c r="P139" s="194"/>
      <c r="Q139" s="194"/>
      <c r="R139" s="194"/>
      <c r="S139" s="194"/>
      <c r="T139" s="194"/>
      <c r="U139" s="239"/>
      <c r="V139" s="240"/>
      <c r="W139" s="240"/>
      <c r="X139" s="240"/>
      <c r="Y139" s="240"/>
      <c r="Z139" s="240"/>
      <c r="AA139" s="240"/>
      <c r="AB139" s="240"/>
      <c r="AC139" s="240"/>
      <c r="AD139" s="240"/>
      <c r="AE139" s="240"/>
      <c r="AF139" s="240"/>
      <c r="AG139" s="240"/>
      <c r="AH139" s="240"/>
      <c r="AI139" s="240"/>
      <c r="AJ139" s="240"/>
      <c r="AK139" s="240"/>
      <c r="AL139" s="143"/>
      <c r="AM139" s="143"/>
      <c r="AN139" s="143"/>
      <c r="AO139" s="143"/>
      <c r="AP139" s="143"/>
      <c r="AQ139" s="143"/>
      <c r="AR139" s="143"/>
      <c r="AS139" s="143"/>
      <c r="AT139" s="143"/>
      <c r="AU139" s="143"/>
      <c r="AV139" s="143"/>
      <c r="AW139" s="143"/>
      <c r="AX139" s="143"/>
      <c r="AY139" s="143"/>
      <c r="AZ139" s="143"/>
      <c r="BA139" s="11"/>
      <c r="BB139" s="11"/>
      <c r="BC139" s="11"/>
      <c r="BD139" s="11"/>
      <c r="BE139" s="11"/>
      <c r="BF139" s="11"/>
      <c r="BG139" s="11"/>
      <c r="BH139" s="11"/>
      <c r="BI139" s="11"/>
      <c r="BJ139" s="11"/>
    </row>
    <row r="140" spans="1:62" ht="63.75" customHeight="1" x14ac:dyDescent="0.3">
      <c r="A140" s="11"/>
      <c r="B140" s="11"/>
      <c r="C140" s="11"/>
      <c r="D140" s="11"/>
      <c r="E140" s="11"/>
      <c r="F140" s="237" t="s">
        <v>524</v>
      </c>
      <c r="G140" s="11"/>
      <c r="H140" s="11"/>
      <c r="I140" s="11"/>
      <c r="J140" s="11"/>
      <c r="K140" s="11"/>
      <c r="L140" s="11"/>
      <c r="M140" s="11"/>
      <c r="N140" s="11"/>
      <c r="O140" s="194"/>
      <c r="P140" s="194"/>
      <c r="Q140" s="194"/>
      <c r="R140" s="194"/>
      <c r="S140" s="194"/>
      <c r="T140" s="194"/>
      <c r="U140" s="239"/>
      <c r="V140" s="240"/>
      <c r="W140" s="240"/>
      <c r="X140" s="240"/>
      <c r="Y140" s="240"/>
      <c r="Z140" s="240"/>
      <c r="AA140" s="240"/>
      <c r="AB140" s="240"/>
      <c r="AC140" s="240"/>
      <c r="AD140" s="240"/>
      <c r="AE140" s="240"/>
      <c r="AF140" s="240"/>
      <c r="AG140" s="240"/>
      <c r="AH140" s="240"/>
      <c r="AI140" s="240"/>
      <c r="AJ140" s="240"/>
      <c r="AK140" s="240"/>
      <c r="AL140" s="143"/>
      <c r="AM140" s="143"/>
      <c r="AN140" s="143"/>
      <c r="AO140" s="143"/>
      <c r="AP140" s="143"/>
      <c r="AQ140" s="143"/>
      <c r="AR140" s="143"/>
      <c r="AS140" s="143"/>
      <c r="AT140" s="143"/>
      <c r="AU140" s="143"/>
      <c r="AV140" s="143"/>
      <c r="AW140" s="143"/>
      <c r="AX140" s="143"/>
      <c r="AY140" s="143"/>
      <c r="AZ140" s="143"/>
      <c r="BA140" s="11"/>
      <c r="BB140" s="11"/>
      <c r="BC140" s="11"/>
      <c r="BD140" s="11"/>
      <c r="BE140" s="11"/>
      <c r="BF140" s="11"/>
      <c r="BG140" s="11"/>
      <c r="BH140" s="11"/>
      <c r="BI140" s="11"/>
      <c r="BJ140" s="11"/>
    </row>
    <row r="141" spans="1:62" ht="63.75" customHeight="1" x14ac:dyDescent="0.3">
      <c r="A141" s="11"/>
      <c r="B141" s="11"/>
      <c r="C141" s="11"/>
      <c r="D141" s="11"/>
      <c r="E141" s="11"/>
      <c r="F141" s="237" t="s">
        <v>91</v>
      </c>
      <c r="G141" s="11"/>
      <c r="H141" s="11"/>
      <c r="I141" s="11"/>
      <c r="J141" s="11"/>
      <c r="K141" s="11"/>
      <c r="L141" s="11"/>
      <c r="M141" s="11"/>
      <c r="N141" s="11"/>
      <c r="O141" s="194"/>
      <c r="P141" s="194"/>
      <c r="Q141" s="194"/>
      <c r="R141" s="194"/>
      <c r="S141" s="194"/>
      <c r="T141" s="194"/>
      <c r="U141" s="239"/>
      <c r="V141" s="240"/>
      <c r="W141" s="240"/>
      <c r="X141" s="240"/>
      <c r="Y141" s="240"/>
      <c r="Z141" s="240"/>
      <c r="AA141" s="240"/>
      <c r="AB141" s="240"/>
      <c r="AC141" s="240"/>
      <c r="AD141" s="240"/>
      <c r="AE141" s="240"/>
      <c r="AF141" s="240"/>
      <c r="AG141" s="240"/>
      <c r="AH141" s="240"/>
      <c r="AI141" s="240"/>
      <c r="AJ141" s="240"/>
      <c r="AK141" s="240"/>
      <c r="AL141" s="143"/>
      <c r="AM141" s="143"/>
      <c r="AN141" s="143"/>
      <c r="AO141" s="143"/>
      <c r="AP141" s="143"/>
      <c r="AQ141" s="143"/>
      <c r="AR141" s="143"/>
      <c r="AS141" s="143"/>
      <c r="AT141" s="143"/>
      <c r="AU141" s="143"/>
      <c r="AV141" s="143"/>
      <c r="AW141" s="143"/>
      <c r="AX141" s="143"/>
      <c r="AY141" s="143"/>
      <c r="AZ141" s="143"/>
      <c r="BA141" s="11"/>
      <c r="BB141" s="11"/>
      <c r="BC141" s="11"/>
      <c r="BD141" s="11"/>
      <c r="BE141" s="11"/>
      <c r="BF141" s="11"/>
      <c r="BG141" s="11"/>
      <c r="BH141" s="11"/>
      <c r="BI141" s="11"/>
      <c r="BJ141" s="11"/>
    </row>
    <row r="142" spans="1:62" ht="63.75" customHeight="1" x14ac:dyDescent="0.3">
      <c r="A142" s="11"/>
      <c r="B142" s="11"/>
      <c r="C142" s="11"/>
      <c r="D142" s="11"/>
      <c r="E142" s="11"/>
      <c r="F142" s="237" t="s">
        <v>525</v>
      </c>
      <c r="G142" s="11"/>
      <c r="H142" s="11"/>
      <c r="I142" s="11"/>
      <c r="J142" s="11"/>
      <c r="K142" s="11"/>
      <c r="L142" s="11"/>
      <c r="M142" s="11"/>
      <c r="N142" s="11"/>
      <c r="O142" s="194"/>
      <c r="P142" s="194"/>
      <c r="Q142" s="194"/>
      <c r="R142" s="194"/>
      <c r="S142" s="194"/>
      <c r="T142" s="194"/>
      <c r="U142" s="239"/>
      <c r="V142" s="240"/>
      <c r="W142" s="240"/>
      <c r="X142" s="240"/>
      <c r="Y142" s="240"/>
      <c r="Z142" s="240"/>
      <c r="AA142" s="240"/>
      <c r="AB142" s="240"/>
      <c r="AC142" s="240"/>
      <c r="AD142" s="240"/>
      <c r="AE142" s="240"/>
      <c r="AF142" s="240"/>
      <c r="AG142" s="240"/>
      <c r="AH142" s="240"/>
      <c r="AI142" s="240"/>
      <c r="AJ142" s="240"/>
      <c r="AK142" s="240"/>
      <c r="AL142" s="143"/>
      <c r="AM142" s="143"/>
      <c r="AN142" s="143"/>
      <c r="AO142" s="143"/>
      <c r="AP142" s="143"/>
      <c r="AQ142" s="143"/>
      <c r="AR142" s="143"/>
      <c r="AS142" s="143"/>
      <c r="AT142" s="143"/>
      <c r="AU142" s="143"/>
      <c r="AV142" s="143"/>
      <c r="AW142" s="143"/>
      <c r="AX142" s="143"/>
      <c r="AY142" s="143"/>
      <c r="AZ142" s="143"/>
      <c r="BA142" s="11"/>
      <c r="BB142" s="11"/>
      <c r="BC142" s="11"/>
      <c r="BD142" s="11"/>
      <c r="BE142" s="11"/>
      <c r="BF142" s="11"/>
      <c r="BG142" s="11"/>
      <c r="BH142" s="11"/>
      <c r="BI142" s="11"/>
      <c r="BJ142" s="11"/>
    </row>
    <row r="143" spans="1:62" ht="63.75" customHeight="1" x14ac:dyDescent="0.3">
      <c r="A143" s="11"/>
      <c r="B143" s="11"/>
      <c r="C143" s="11"/>
      <c r="D143" s="11"/>
      <c r="E143" s="11"/>
      <c r="F143" s="237" t="s">
        <v>526</v>
      </c>
      <c r="G143" s="11"/>
      <c r="H143" s="11"/>
      <c r="I143" s="11"/>
      <c r="J143" s="11"/>
      <c r="K143" s="11"/>
      <c r="L143" s="11"/>
      <c r="M143" s="11"/>
      <c r="N143" s="11"/>
      <c r="O143" s="194"/>
      <c r="P143" s="194"/>
      <c r="Q143" s="194"/>
      <c r="R143" s="194"/>
      <c r="S143" s="194"/>
      <c r="T143" s="194"/>
      <c r="U143" s="239"/>
      <c r="V143" s="240"/>
      <c r="W143" s="240"/>
      <c r="X143" s="240"/>
      <c r="Y143" s="240"/>
      <c r="Z143" s="240"/>
      <c r="AA143" s="240"/>
      <c r="AB143" s="240"/>
      <c r="AC143" s="240"/>
      <c r="AD143" s="240"/>
      <c r="AE143" s="240"/>
      <c r="AF143" s="240"/>
      <c r="AG143" s="240"/>
      <c r="AH143" s="240"/>
      <c r="AI143" s="240"/>
      <c r="AJ143" s="240"/>
      <c r="AK143" s="240"/>
      <c r="AL143" s="143"/>
      <c r="AM143" s="143"/>
      <c r="AN143" s="143"/>
      <c r="AO143" s="143"/>
      <c r="AP143" s="143"/>
      <c r="AQ143" s="143"/>
      <c r="AR143" s="143"/>
      <c r="AS143" s="143"/>
      <c r="AT143" s="143"/>
      <c r="AU143" s="143"/>
      <c r="AV143" s="143"/>
      <c r="AW143" s="143"/>
      <c r="AX143" s="143"/>
      <c r="AY143" s="143"/>
      <c r="AZ143" s="143"/>
      <c r="BA143" s="11"/>
      <c r="BB143" s="11"/>
      <c r="BC143" s="11"/>
      <c r="BD143" s="11"/>
      <c r="BE143" s="11"/>
      <c r="BF143" s="11"/>
      <c r="BG143" s="11"/>
      <c r="BH143" s="11"/>
      <c r="BI143" s="11"/>
      <c r="BJ143" s="11"/>
    </row>
    <row r="144" spans="1:62" ht="38.25" customHeight="1" x14ac:dyDescent="0.3">
      <c r="A144" s="11"/>
      <c r="B144" s="11"/>
      <c r="C144" s="11"/>
      <c r="D144" s="11"/>
      <c r="E144" s="11"/>
      <c r="F144" s="237" t="s">
        <v>527</v>
      </c>
      <c r="G144" s="11"/>
      <c r="H144" s="11"/>
      <c r="I144" s="11"/>
      <c r="J144" s="11"/>
      <c r="K144" s="11"/>
      <c r="L144" s="11"/>
      <c r="M144" s="11"/>
      <c r="N144" s="11"/>
      <c r="O144" s="194"/>
      <c r="P144" s="194"/>
      <c r="Q144" s="194"/>
      <c r="R144" s="194"/>
      <c r="S144" s="194"/>
      <c r="T144" s="194"/>
      <c r="U144" s="239"/>
      <c r="V144" s="240"/>
      <c r="W144" s="240"/>
      <c r="X144" s="240"/>
      <c r="Y144" s="240"/>
      <c r="Z144" s="240"/>
      <c r="AA144" s="240"/>
      <c r="AB144" s="240"/>
      <c r="AC144" s="240"/>
      <c r="AD144" s="240"/>
      <c r="AE144" s="240"/>
      <c r="AF144" s="240"/>
      <c r="AG144" s="240"/>
      <c r="AH144" s="240"/>
      <c r="AI144" s="240"/>
      <c r="AJ144" s="240"/>
      <c r="AK144" s="240"/>
      <c r="AL144" s="143"/>
      <c r="AM144" s="143"/>
      <c r="AN144" s="143"/>
      <c r="AO144" s="143"/>
      <c r="AP144" s="143"/>
      <c r="AQ144" s="143"/>
      <c r="AR144" s="143"/>
      <c r="AS144" s="143"/>
      <c r="AT144" s="143"/>
      <c r="AU144" s="143"/>
      <c r="AV144" s="143"/>
      <c r="AW144" s="143"/>
      <c r="AX144" s="143"/>
      <c r="AY144" s="143"/>
      <c r="AZ144" s="143"/>
      <c r="BA144" s="11"/>
      <c r="BB144" s="11"/>
      <c r="BC144" s="11"/>
      <c r="BD144" s="11"/>
      <c r="BE144" s="11"/>
      <c r="BF144" s="11"/>
      <c r="BG144" s="11"/>
      <c r="BH144" s="11"/>
      <c r="BI144" s="11"/>
      <c r="BJ144" s="11"/>
    </row>
    <row r="145" spans="1:62" ht="38.25" customHeight="1" x14ac:dyDescent="0.3">
      <c r="A145" s="11"/>
      <c r="B145" s="11"/>
      <c r="C145" s="11"/>
      <c r="D145" s="11"/>
      <c r="E145" s="11"/>
      <c r="F145" s="237" t="s">
        <v>528</v>
      </c>
      <c r="G145" s="11"/>
      <c r="H145" s="11"/>
      <c r="I145" s="11"/>
      <c r="J145" s="11"/>
      <c r="K145" s="11"/>
      <c r="L145" s="11"/>
      <c r="M145" s="11"/>
      <c r="N145" s="11"/>
      <c r="O145" s="194"/>
      <c r="P145" s="194"/>
      <c r="Q145" s="194"/>
      <c r="R145" s="194"/>
      <c r="S145" s="194"/>
      <c r="T145" s="194"/>
      <c r="U145" s="239"/>
      <c r="V145" s="240"/>
      <c r="W145" s="240"/>
      <c r="X145" s="240"/>
      <c r="Y145" s="240"/>
      <c r="Z145" s="240"/>
      <c r="AA145" s="240"/>
      <c r="AB145" s="240"/>
      <c r="AC145" s="240"/>
      <c r="AD145" s="240"/>
      <c r="AE145" s="240"/>
      <c r="AF145" s="240"/>
      <c r="AG145" s="240"/>
      <c r="AH145" s="240"/>
      <c r="AI145" s="240"/>
      <c r="AJ145" s="240"/>
      <c r="AK145" s="240"/>
      <c r="AL145" s="143"/>
      <c r="AM145" s="143"/>
      <c r="AN145" s="143"/>
      <c r="AO145" s="143"/>
      <c r="AP145" s="143"/>
      <c r="AQ145" s="143"/>
      <c r="AR145" s="143"/>
      <c r="AS145" s="143"/>
      <c r="AT145" s="143"/>
      <c r="AU145" s="143"/>
      <c r="AV145" s="143"/>
      <c r="AW145" s="143"/>
      <c r="AX145" s="143"/>
      <c r="AY145" s="143"/>
      <c r="AZ145" s="143"/>
      <c r="BA145" s="11"/>
      <c r="BB145" s="11"/>
      <c r="BC145" s="11"/>
      <c r="BD145" s="11"/>
      <c r="BE145" s="11"/>
      <c r="BF145" s="11"/>
      <c r="BG145" s="11"/>
      <c r="BH145" s="11"/>
      <c r="BI145" s="11"/>
      <c r="BJ145" s="11"/>
    </row>
    <row r="146" spans="1:62" ht="38.25" customHeight="1" x14ac:dyDescent="0.3">
      <c r="A146" s="11"/>
      <c r="B146" s="11"/>
      <c r="C146" s="11"/>
      <c r="D146" s="11"/>
      <c r="E146" s="11"/>
      <c r="F146" s="237" t="s">
        <v>529</v>
      </c>
      <c r="G146" s="11"/>
      <c r="H146" s="11"/>
      <c r="I146" s="11"/>
      <c r="J146" s="11"/>
      <c r="K146" s="11"/>
      <c r="L146" s="11"/>
      <c r="M146" s="11"/>
      <c r="N146" s="11"/>
      <c r="O146" s="194"/>
      <c r="P146" s="194"/>
      <c r="Q146" s="194"/>
      <c r="R146" s="194"/>
      <c r="S146" s="194"/>
      <c r="T146" s="194"/>
      <c r="U146" s="239"/>
      <c r="V146" s="240"/>
      <c r="W146" s="240"/>
      <c r="X146" s="240"/>
      <c r="Y146" s="240"/>
      <c r="Z146" s="240"/>
      <c r="AA146" s="240"/>
      <c r="AB146" s="240"/>
      <c r="AC146" s="240"/>
      <c r="AD146" s="240"/>
      <c r="AE146" s="240"/>
      <c r="AF146" s="240"/>
      <c r="AG146" s="240"/>
      <c r="AH146" s="240"/>
      <c r="AI146" s="240"/>
      <c r="AJ146" s="240"/>
      <c r="AK146" s="240"/>
      <c r="AL146" s="143"/>
      <c r="AM146" s="143"/>
      <c r="AN146" s="143"/>
      <c r="AO146" s="143"/>
      <c r="AP146" s="143"/>
      <c r="AQ146" s="143"/>
      <c r="AR146" s="143"/>
      <c r="AS146" s="143"/>
      <c r="AT146" s="143"/>
      <c r="AU146" s="143"/>
      <c r="AV146" s="143"/>
      <c r="AW146" s="143"/>
      <c r="AX146" s="143"/>
      <c r="AY146" s="143"/>
      <c r="AZ146" s="143"/>
      <c r="BA146" s="11"/>
      <c r="BB146" s="11"/>
      <c r="BC146" s="11"/>
      <c r="BD146" s="11"/>
      <c r="BE146" s="11"/>
      <c r="BF146" s="11"/>
      <c r="BG146" s="11"/>
      <c r="BH146" s="11"/>
      <c r="BI146" s="11"/>
      <c r="BJ146" s="11"/>
    </row>
    <row r="147" spans="1:62" ht="38.25" customHeight="1" x14ac:dyDescent="0.3">
      <c r="A147" s="11"/>
      <c r="B147" s="11"/>
      <c r="C147" s="11"/>
      <c r="D147" s="11"/>
      <c r="E147" s="11"/>
      <c r="F147" s="237" t="s">
        <v>530</v>
      </c>
      <c r="G147" s="11"/>
      <c r="H147" s="11"/>
      <c r="I147" s="11"/>
      <c r="J147" s="11"/>
      <c r="K147" s="11"/>
      <c r="L147" s="11"/>
      <c r="M147" s="11"/>
      <c r="N147" s="11"/>
      <c r="O147" s="194"/>
      <c r="P147" s="194"/>
      <c r="Q147" s="194"/>
      <c r="R147" s="194"/>
      <c r="S147" s="194"/>
      <c r="T147" s="194"/>
      <c r="U147" s="239"/>
      <c r="V147" s="240"/>
      <c r="W147" s="240"/>
      <c r="X147" s="240"/>
      <c r="Y147" s="240"/>
      <c r="Z147" s="240"/>
      <c r="AA147" s="240"/>
      <c r="AB147" s="240"/>
      <c r="AC147" s="240"/>
      <c r="AD147" s="240"/>
      <c r="AE147" s="240"/>
      <c r="AF147" s="240"/>
      <c r="AG147" s="240"/>
      <c r="AH147" s="240"/>
      <c r="AI147" s="240"/>
      <c r="AJ147" s="240"/>
      <c r="AK147" s="240"/>
      <c r="AL147" s="143"/>
      <c r="AM147" s="143"/>
      <c r="AN147" s="143"/>
      <c r="AO147" s="143"/>
      <c r="AP147" s="143"/>
      <c r="AQ147" s="143"/>
      <c r="AR147" s="143"/>
      <c r="AS147" s="143"/>
      <c r="AT147" s="143"/>
      <c r="AU147" s="143"/>
      <c r="AV147" s="143"/>
      <c r="AW147" s="143"/>
      <c r="AX147" s="143"/>
      <c r="AY147" s="143"/>
      <c r="AZ147" s="143"/>
      <c r="BA147" s="11"/>
      <c r="BB147" s="11"/>
      <c r="BC147" s="11"/>
      <c r="BD147" s="11"/>
      <c r="BE147" s="11"/>
      <c r="BF147" s="11"/>
      <c r="BG147" s="11"/>
      <c r="BH147" s="11"/>
      <c r="BI147" s="11"/>
      <c r="BJ147" s="11"/>
    </row>
    <row r="148" spans="1:62" ht="38.25" customHeight="1" x14ac:dyDescent="0.3">
      <c r="A148" s="11"/>
      <c r="B148" s="11"/>
      <c r="C148" s="11"/>
      <c r="D148" s="11"/>
      <c r="E148" s="11"/>
      <c r="F148" s="237" t="s">
        <v>531</v>
      </c>
      <c r="G148" s="11"/>
      <c r="H148" s="11"/>
      <c r="I148" s="11"/>
      <c r="J148" s="11"/>
      <c r="K148" s="11"/>
      <c r="L148" s="11"/>
      <c r="M148" s="11"/>
      <c r="N148" s="11"/>
      <c r="O148" s="194"/>
      <c r="P148" s="194"/>
      <c r="Q148" s="194"/>
      <c r="R148" s="194"/>
      <c r="S148" s="194"/>
      <c r="T148" s="194"/>
      <c r="U148" s="239"/>
      <c r="V148" s="240"/>
      <c r="W148" s="240"/>
      <c r="X148" s="240"/>
      <c r="Y148" s="240"/>
      <c r="Z148" s="240"/>
      <c r="AA148" s="240"/>
      <c r="AB148" s="240"/>
      <c r="AC148" s="240"/>
      <c r="AD148" s="240"/>
      <c r="AE148" s="240"/>
      <c r="AF148" s="240"/>
      <c r="AG148" s="240"/>
      <c r="AH148" s="240"/>
      <c r="AI148" s="240"/>
      <c r="AJ148" s="240"/>
      <c r="AK148" s="240"/>
      <c r="AL148" s="143"/>
      <c r="AM148" s="143"/>
      <c r="AN148" s="143"/>
      <c r="AO148" s="143"/>
      <c r="AP148" s="143"/>
      <c r="AQ148" s="143"/>
      <c r="AR148" s="143"/>
      <c r="AS148" s="143"/>
      <c r="AT148" s="143"/>
      <c r="AU148" s="143"/>
      <c r="AV148" s="143"/>
      <c r="AW148" s="143"/>
      <c r="AX148" s="143"/>
      <c r="AY148" s="143"/>
      <c r="AZ148" s="143"/>
      <c r="BA148" s="11"/>
      <c r="BB148" s="11"/>
      <c r="BC148" s="11"/>
      <c r="BD148" s="11"/>
      <c r="BE148" s="11"/>
      <c r="BF148" s="11"/>
      <c r="BG148" s="11"/>
      <c r="BH148" s="11"/>
      <c r="BI148" s="11"/>
      <c r="BJ148" s="11"/>
    </row>
    <row r="149" spans="1:62" ht="38.25" customHeight="1" x14ac:dyDescent="0.3">
      <c r="A149" s="11"/>
      <c r="B149" s="11"/>
      <c r="C149" s="11"/>
      <c r="D149" s="11"/>
      <c r="E149" s="11"/>
      <c r="F149" s="237" t="s">
        <v>532</v>
      </c>
      <c r="G149" s="11"/>
      <c r="H149" s="11"/>
      <c r="I149" s="11"/>
      <c r="J149" s="11"/>
      <c r="K149" s="11"/>
      <c r="L149" s="11"/>
      <c r="M149" s="11"/>
      <c r="N149" s="11"/>
      <c r="O149" s="194"/>
      <c r="P149" s="194"/>
      <c r="Q149" s="194"/>
      <c r="R149" s="194"/>
      <c r="S149" s="194"/>
      <c r="T149" s="194"/>
      <c r="U149" s="239"/>
      <c r="V149" s="240"/>
      <c r="W149" s="240"/>
      <c r="X149" s="240"/>
      <c r="Y149" s="240"/>
      <c r="Z149" s="240"/>
      <c r="AA149" s="240"/>
      <c r="AB149" s="240"/>
      <c r="AC149" s="240"/>
      <c r="AD149" s="240"/>
      <c r="AE149" s="240"/>
      <c r="AF149" s="240"/>
      <c r="AG149" s="240"/>
      <c r="AH149" s="240"/>
      <c r="AI149" s="240"/>
      <c r="AJ149" s="240"/>
      <c r="AK149" s="240"/>
      <c r="AL149" s="143"/>
      <c r="AM149" s="143"/>
      <c r="AN149" s="143"/>
      <c r="AO149" s="143"/>
      <c r="AP149" s="143"/>
      <c r="AQ149" s="143"/>
      <c r="AR149" s="143"/>
      <c r="AS149" s="143"/>
      <c r="AT149" s="143"/>
      <c r="AU149" s="143"/>
      <c r="AV149" s="143"/>
      <c r="AW149" s="143"/>
      <c r="AX149" s="143"/>
      <c r="AY149" s="143"/>
      <c r="AZ149" s="143"/>
      <c r="BA149" s="11"/>
      <c r="BB149" s="11"/>
      <c r="BC149" s="11"/>
      <c r="BD149" s="11"/>
      <c r="BE149" s="11"/>
      <c r="BF149" s="11"/>
      <c r="BG149" s="11"/>
      <c r="BH149" s="11"/>
      <c r="BI149" s="11"/>
      <c r="BJ149" s="11"/>
    </row>
    <row r="150" spans="1:62" ht="38.25" customHeight="1" x14ac:dyDescent="0.3">
      <c r="A150" s="11"/>
      <c r="B150" s="11"/>
      <c r="C150" s="11"/>
      <c r="D150" s="11"/>
      <c r="E150" s="11"/>
      <c r="F150" s="237" t="s">
        <v>533</v>
      </c>
      <c r="G150" s="11"/>
      <c r="H150" s="11"/>
      <c r="I150" s="11"/>
      <c r="J150" s="11"/>
      <c r="K150" s="11"/>
      <c r="L150" s="11"/>
      <c r="M150" s="11"/>
      <c r="N150" s="11"/>
      <c r="O150" s="194"/>
      <c r="P150" s="194"/>
      <c r="Q150" s="194"/>
      <c r="R150" s="194"/>
      <c r="S150" s="194"/>
      <c r="T150" s="194"/>
      <c r="U150" s="239"/>
      <c r="V150" s="240"/>
      <c r="W150" s="240"/>
      <c r="X150" s="240"/>
      <c r="Y150" s="240"/>
      <c r="Z150" s="240"/>
      <c r="AA150" s="240"/>
      <c r="AB150" s="240"/>
      <c r="AC150" s="240"/>
      <c r="AD150" s="240"/>
      <c r="AE150" s="240"/>
      <c r="AF150" s="240"/>
      <c r="AG150" s="240"/>
      <c r="AH150" s="240"/>
      <c r="AI150" s="240"/>
      <c r="AJ150" s="240"/>
      <c r="AK150" s="240"/>
      <c r="AL150" s="143"/>
      <c r="AM150" s="143"/>
      <c r="AN150" s="143"/>
      <c r="AO150" s="143"/>
      <c r="AP150" s="143"/>
      <c r="AQ150" s="143"/>
      <c r="AR150" s="143"/>
      <c r="AS150" s="143"/>
      <c r="AT150" s="143"/>
      <c r="AU150" s="143"/>
      <c r="AV150" s="143"/>
      <c r="AW150" s="143"/>
      <c r="AX150" s="143"/>
      <c r="AY150" s="143"/>
      <c r="AZ150" s="143"/>
      <c r="BA150" s="11"/>
      <c r="BB150" s="11"/>
      <c r="BC150" s="11"/>
      <c r="BD150" s="11"/>
      <c r="BE150" s="11"/>
      <c r="BF150" s="11"/>
      <c r="BG150" s="11"/>
      <c r="BH150" s="11"/>
      <c r="BI150" s="11"/>
      <c r="BJ150" s="11"/>
    </row>
    <row r="151" spans="1:62" ht="38.25" customHeight="1" x14ac:dyDescent="0.3">
      <c r="A151" s="11"/>
      <c r="B151" s="11"/>
      <c r="C151" s="11"/>
      <c r="D151" s="11"/>
      <c r="E151" s="11"/>
      <c r="F151" s="237" t="s">
        <v>530</v>
      </c>
      <c r="G151" s="11"/>
      <c r="H151" s="11"/>
      <c r="I151" s="11"/>
      <c r="J151" s="11"/>
      <c r="K151" s="11"/>
      <c r="L151" s="11"/>
      <c r="M151" s="11"/>
      <c r="N151" s="11"/>
      <c r="O151" s="194"/>
      <c r="P151" s="194"/>
      <c r="Q151" s="194"/>
      <c r="R151" s="194"/>
      <c r="S151" s="194"/>
      <c r="T151" s="194"/>
      <c r="U151" s="239"/>
      <c r="V151" s="240"/>
      <c r="W151" s="240"/>
      <c r="X151" s="240"/>
      <c r="Y151" s="240"/>
      <c r="Z151" s="240"/>
      <c r="AA151" s="240"/>
      <c r="AB151" s="240"/>
      <c r="AC151" s="240"/>
      <c r="AD151" s="240"/>
      <c r="AE151" s="240"/>
      <c r="AF151" s="240"/>
      <c r="AG151" s="240"/>
      <c r="AH151" s="240"/>
      <c r="AI151" s="240"/>
      <c r="AJ151" s="240"/>
      <c r="AK151" s="240"/>
      <c r="AL151" s="143"/>
      <c r="AM151" s="143"/>
      <c r="AN151" s="143"/>
      <c r="AO151" s="143"/>
      <c r="AP151" s="143"/>
      <c r="AQ151" s="143"/>
      <c r="AR151" s="143"/>
      <c r="AS151" s="143"/>
      <c r="AT151" s="143"/>
      <c r="AU151" s="143"/>
      <c r="AV151" s="143"/>
      <c r="AW151" s="143"/>
      <c r="AX151" s="143"/>
      <c r="AY151" s="143"/>
      <c r="AZ151" s="143"/>
      <c r="BA151" s="11"/>
      <c r="BB151" s="11"/>
      <c r="BC151" s="11"/>
      <c r="BD151" s="11"/>
      <c r="BE151" s="11"/>
      <c r="BF151" s="11"/>
      <c r="BG151" s="11"/>
      <c r="BH151" s="11"/>
      <c r="BI151" s="11"/>
      <c r="BJ151" s="11"/>
    </row>
    <row r="152" spans="1:62" ht="54" customHeight="1" x14ac:dyDescent="0.3">
      <c r="A152" s="11"/>
      <c r="B152" s="11"/>
      <c r="C152" s="11"/>
      <c r="D152" s="11"/>
      <c r="E152" s="11"/>
      <c r="F152" s="237" t="s">
        <v>534</v>
      </c>
      <c r="G152" s="11"/>
      <c r="H152" s="11"/>
      <c r="I152" s="11"/>
      <c r="J152" s="11"/>
      <c r="K152" s="11"/>
      <c r="L152" s="11"/>
      <c r="M152" s="11"/>
      <c r="N152" s="11"/>
      <c r="O152" s="194"/>
      <c r="P152" s="194"/>
      <c r="Q152" s="194"/>
      <c r="R152" s="194"/>
      <c r="S152" s="194"/>
      <c r="T152" s="194"/>
      <c r="U152" s="239"/>
      <c r="V152" s="240"/>
      <c r="W152" s="240"/>
      <c r="X152" s="240"/>
      <c r="Y152" s="240"/>
      <c r="Z152" s="240"/>
      <c r="AA152" s="240"/>
      <c r="AB152" s="240"/>
      <c r="AC152" s="240"/>
      <c r="AD152" s="240"/>
      <c r="AE152" s="240"/>
      <c r="AF152" s="240"/>
      <c r="AG152" s="240"/>
      <c r="AH152" s="240"/>
      <c r="AI152" s="240"/>
      <c r="AJ152" s="240"/>
      <c r="AK152" s="240"/>
      <c r="AL152" s="143"/>
      <c r="AM152" s="143"/>
      <c r="AN152" s="143"/>
      <c r="AO152" s="143"/>
      <c r="AP152" s="143"/>
      <c r="AQ152" s="143"/>
      <c r="AR152" s="143"/>
      <c r="AS152" s="143"/>
      <c r="AT152" s="143"/>
      <c r="AU152" s="143"/>
      <c r="AV152" s="143"/>
      <c r="AW152" s="143"/>
      <c r="AX152" s="143"/>
      <c r="AY152" s="143"/>
      <c r="AZ152" s="143"/>
      <c r="BA152" s="11"/>
      <c r="BB152" s="11"/>
      <c r="BC152" s="11"/>
      <c r="BD152" s="11"/>
      <c r="BE152" s="11"/>
      <c r="BF152" s="11"/>
      <c r="BG152" s="11"/>
      <c r="BH152" s="11"/>
      <c r="BI152" s="11"/>
      <c r="BJ152" s="11"/>
    </row>
    <row r="153" spans="1:62" ht="42.75" customHeight="1" x14ac:dyDescent="0.3">
      <c r="A153" s="11"/>
      <c r="B153" s="11"/>
      <c r="C153" s="11"/>
      <c r="D153" s="11"/>
      <c r="E153" s="11"/>
      <c r="F153" s="237" t="s">
        <v>538</v>
      </c>
      <c r="G153" s="11"/>
      <c r="H153" s="11"/>
      <c r="I153" s="11"/>
      <c r="J153" s="11"/>
      <c r="K153" s="11"/>
      <c r="L153" s="11"/>
      <c r="M153" s="11"/>
      <c r="N153" s="11"/>
      <c r="O153" s="194"/>
      <c r="P153" s="194"/>
      <c r="Q153" s="194"/>
      <c r="R153" s="194"/>
      <c r="S153" s="194"/>
      <c r="T153" s="194"/>
      <c r="U153" s="239"/>
      <c r="V153" s="240"/>
      <c r="W153" s="240"/>
      <c r="X153" s="240"/>
      <c r="Y153" s="240"/>
      <c r="Z153" s="240"/>
      <c r="AA153" s="240"/>
      <c r="AB153" s="240"/>
      <c r="AC153" s="240"/>
      <c r="AD153" s="240"/>
      <c r="AE153" s="240"/>
      <c r="AF153" s="240"/>
      <c r="AG153" s="240"/>
      <c r="AH153" s="240"/>
      <c r="AI153" s="240"/>
      <c r="AJ153" s="240"/>
      <c r="AK153" s="240"/>
      <c r="AL153" s="143"/>
      <c r="AM153" s="143"/>
      <c r="AN153" s="143"/>
      <c r="AO153" s="143"/>
      <c r="AP153" s="143"/>
      <c r="AQ153" s="143"/>
      <c r="AR153" s="143"/>
      <c r="AS153" s="143"/>
      <c r="AT153" s="143"/>
      <c r="AU153" s="143"/>
      <c r="AV153" s="143"/>
      <c r="AW153" s="143"/>
      <c r="AX153" s="143"/>
      <c r="AY153" s="143"/>
      <c r="AZ153" s="143"/>
      <c r="BA153" s="11"/>
      <c r="BB153" s="11"/>
      <c r="BC153" s="11"/>
      <c r="BD153" s="11"/>
      <c r="BE153" s="11"/>
      <c r="BF153" s="11"/>
      <c r="BG153" s="11"/>
      <c r="BH153" s="11"/>
      <c r="BI153" s="11"/>
      <c r="BJ153" s="11"/>
    </row>
    <row r="154" spans="1:62" ht="93" customHeight="1" x14ac:dyDescent="0.3">
      <c r="A154" s="11"/>
      <c r="B154" s="11"/>
      <c r="C154" s="11"/>
      <c r="D154" s="11"/>
      <c r="E154" s="11"/>
      <c r="F154" s="237"/>
      <c r="G154" s="11"/>
      <c r="H154" s="11"/>
      <c r="I154" s="11"/>
      <c r="J154" s="11"/>
      <c r="K154" s="11"/>
      <c r="L154" s="11"/>
      <c r="M154" s="11"/>
      <c r="N154" s="11"/>
      <c r="O154" s="194"/>
      <c r="P154" s="194"/>
      <c r="Q154" s="194"/>
      <c r="R154" s="194"/>
      <c r="S154" s="194"/>
      <c r="T154" s="194"/>
      <c r="U154" s="239"/>
      <c r="V154" s="240"/>
      <c r="W154" s="240"/>
      <c r="X154" s="240"/>
      <c r="Y154" s="240"/>
      <c r="Z154" s="240"/>
      <c r="AA154" s="240"/>
      <c r="AB154" s="240"/>
      <c r="AC154" s="240"/>
      <c r="AD154" s="240"/>
      <c r="AE154" s="240"/>
      <c r="AF154" s="240"/>
      <c r="AG154" s="240"/>
      <c r="AH154" s="240"/>
      <c r="AI154" s="240"/>
      <c r="AJ154" s="240"/>
      <c r="AK154" s="240"/>
      <c r="AL154" s="143"/>
      <c r="AM154" s="143"/>
      <c r="AN154" s="143"/>
      <c r="AO154" s="143"/>
      <c r="AP154" s="143"/>
      <c r="AQ154" s="143"/>
      <c r="AR154" s="143"/>
      <c r="AS154" s="143"/>
      <c r="AT154" s="143"/>
      <c r="AU154" s="143"/>
      <c r="AV154" s="143"/>
      <c r="AW154" s="143"/>
      <c r="AX154" s="143"/>
      <c r="AY154" s="143"/>
      <c r="AZ154" s="143"/>
      <c r="BA154" s="11"/>
      <c r="BB154" s="11"/>
      <c r="BC154" s="11"/>
      <c r="BD154" s="11"/>
      <c r="BE154" s="11"/>
      <c r="BF154" s="11"/>
      <c r="BG154" s="11"/>
      <c r="BH154" s="11"/>
      <c r="BI154" s="11"/>
      <c r="BJ154" s="11"/>
    </row>
    <row r="155" spans="1:62" ht="93" customHeight="1" x14ac:dyDescent="0.3">
      <c r="A155" s="11"/>
      <c r="B155" s="11"/>
      <c r="C155" s="11"/>
      <c r="D155" s="11"/>
      <c r="E155" s="11"/>
      <c r="F155" s="237"/>
      <c r="G155" s="11"/>
      <c r="H155" s="11"/>
      <c r="I155" s="11"/>
      <c r="J155" s="11"/>
      <c r="K155" s="11"/>
      <c r="L155" s="11"/>
      <c r="M155" s="11"/>
      <c r="N155" s="11"/>
      <c r="O155" s="194"/>
      <c r="P155" s="194"/>
      <c r="Q155" s="194"/>
      <c r="R155" s="194"/>
      <c r="S155" s="194"/>
      <c r="T155" s="194"/>
      <c r="U155" s="239"/>
      <c r="V155" s="240"/>
      <c r="W155" s="240"/>
      <c r="X155" s="240"/>
      <c r="Y155" s="240"/>
      <c r="Z155" s="240"/>
      <c r="AA155" s="240"/>
      <c r="AB155" s="240"/>
      <c r="AC155" s="240"/>
      <c r="AD155" s="240"/>
      <c r="AE155" s="240"/>
      <c r="AF155" s="240"/>
      <c r="AG155" s="240"/>
      <c r="AH155" s="240"/>
      <c r="AI155" s="240"/>
      <c r="AJ155" s="240"/>
      <c r="AK155" s="240"/>
      <c r="AL155" s="143"/>
      <c r="AM155" s="143"/>
      <c r="AN155" s="143"/>
      <c r="AO155" s="143"/>
      <c r="AP155" s="143"/>
      <c r="AQ155" s="143"/>
      <c r="AR155" s="143"/>
      <c r="AS155" s="143"/>
      <c r="AT155" s="143"/>
      <c r="AU155" s="143"/>
      <c r="AV155" s="143"/>
      <c r="AW155" s="143"/>
      <c r="AX155" s="143"/>
      <c r="AY155" s="143"/>
      <c r="AZ155" s="143"/>
      <c r="BA155" s="11"/>
      <c r="BB155" s="11"/>
      <c r="BC155" s="11"/>
      <c r="BD155" s="11"/>
      <c r="BE155" s="11"/>
      <c r="BF155" s="11"/>
      <c r="BG155" s="11"/>
      <c r="BH155" s="11"/>
      <c r="BI155" s="11"/>
      <c r="BJ155" s="11"/>
    </row>
    <row r="156" spans="1:62" ht="93" customHeight="1" x14ac:dyDescent="0.3">
      <c r="A156" s="11"/>
      <c r="B156" s="11"/>
      <c r="C156" s="11"/>
      <c r="D156" s="11"/>
      <c r="E156" s="11"/>
      <c r="F156" s="237"/>
      <c r="G156" s="11"/>
      <c r="H156" s="11"/>
      <c r="I156" s="11"/>
      <c r="J156" s="11"/>
      <c r="K156" s="11"/>
      <c r="L156" s="11"/>
      <c r="M156" s="11"/>
      <c r="N156" s="11"/>
      <c r="O156" s="194"/>
      <c r="P156" s="194"/>
      <c r="Q156" s="194"/>
      <c r="R156" s="194"/>
      <c r="S156" s="194"/>
      <c r="T156" s="194"/>
      <c r="U156" s="239"/>
      <c r="V156" s="240"/>
      <c r="W156" s="240"/>
      <c r="X156" s="240"/>
      <c r="Y156" s="240"/>
      <c r="Z156" s="240"/>
      <c r="AA156" s="240"/>
      <c r="AB156" s="240"/>
      <c r="AC156" s="240"/>
      <c r="AD156" s="240"/>
      <c r="AE156" s="240"/>
      <c r="AF156" s="240"/>
      <c r="AG156" s="240"/>
      <c r="AH156" s="240"/>
      <c r="AI156" s="240"/>
      <c r="AJ156" s="240"/>
      <c r="AK156" s="240"/>
      <c r="AL156" s="143"/>
      <c r="AM156" s="143"/>
      <c r="AN156" s="143"/>
      <c r="AO156" s="143"/>
      <c r="AP156" s="143"/>
      <c r="AQ156" s="143"/>
      <c r="AR156" s="143"/>
      <c r="AS156" s="143"/>
      <c r="AT156" s="143"/>
      <c r="AU156" s="143"/>
      <c r="AV156" s="143"/>
      <c r="AW156" s="143"/>
      <c r="AX156" s="143"/>
      <c r="AY156" s="143"/>
      <c r="AZ156" s="143"/>
      <c r="BA156" s="11"/>
      <c r="BB156" s="11"/>
      <c r="BC156" s="11"/>
      <c r="BD156" s="11"/>
      <c r="BE156" s="11"/>
      <c r="BF156" s="11"/>
      <c r="BG156" s="11"/>
      <c r="BH156" s="11"/>
      <c r="BI156" s="11"/>
      <c r="BJ156" s="11"/>
    </row>
    <row r="157" spans="1:62" ht="93" customHeight="1" x14ac:dyDescent="0.3">
      <c r="A157" s="11"/>
      <c r="B157" s="11"/>
      <c r="C157" s="11"/>
      <c r="D157" s="11"/>
      <c r="E157" s="11"/>
      <c r="F157" s="237"/>
      <c r="G157" s="11"/>
      <c r="H157" s="11"/>
      <c r="I157" s="11"/>
      <c r="J157" s="11"/>
      <c r="K157" s="11"/>
      <c r="L157" s="11"/>
      <c r="M157" s="11"/>
      <c r="N157" s="11"/>
      <c r="O157" s="194"/>
      <c r="P157" s="194"/>
      <c r="Q157" s="194"/>
      <c r="R157" s="194"/>
      <c r="S157" s="194"/>
      <c r="T157" s="194"/>
      <c r="U157" s="239"/>
      <c r="V157" s="240"/>
      <c r="W157" s="240"/>
      <c r="X157" s="240"/>
      <c r="Y157" s="240"/>
      <c r="Z157" s="240"/>
      <c r="AA157" s="240"/>
      <c r="AB157" s="240"/>
      <c r="AC157" s="240"/>
      <c r="AD157" s="240"/>
      <c r="AE157" s="240"/>
      <c r="AF157" s="240"/>
      <c r="AG157" s="240"/>
      <c r="AH157" s="240"/>
      <c r="AI157" s="240"/>
      <c r="AJ157" s="240"/>
      <c r="AK157" s="240"/>
      <c r="AL157" s="143"/>
      <c r="AM157" s="143"/>
      <c r="AN157" s="143"/>
      <c r="AO157" s="143"/>
      <c r="AP157" s="143"/>
      <c r="AQ157" s="143"/>
      <c r="AR157" s="143"/>
      <c r="AS157" s="143"/>
      <c r="AT157" s="143"/>
      <c r="AU157" s="143"/>
      <c r="AV157" s="143"/>
      <c r="AW157" s="143"/>
      <c r="AX157" s="143"/>
      <c r="AY157" s="143"/>
      <c r="AZ157" s="143"/>
      <c r="BA157" s="11"/>
      <c r="BB157" s="11"/>
      <c r="BC157" s="11"/>
      <c r="BD157" s="11"/>
      <c r="BE157" s="11"/>
      <c r="BF157" s="11"/>
      <c r="BG157" s="11"/>
      <c r="BH157" s="11"/>
      <c r="BI157" s="11"/>
      <c r="BJ157" s="11"/>
    </row>
    <row r="158" spans="1:62" ht="93" customHeight="1" x14ac:dyDescent="0.3">
      <c r="A158" s="11"/>
      <c r="B158" s="11"/>
      <c r="C158" s="11"/>
      <c r="D158" s="11"/>
      <c r="E158" s="11"/>
      <c r="F158" s="237"/>
      <c r="G158" s="11"/>
      <c r="H158" s="11"/>
      <c r="I158" s="11"/>
      <c r="J158" s="11"/>
      <c r="K158" s="11"/>
      <c r="L158" s="11"/>
      <c r="M158" s="11"/>
      <c r="N158" s="11"/>
      <c r="O158" s="194"/>
      <c r="P158" s="194"/>
      <c r="Q158" s="194"/>
      <c r="R158" s="194"/>
      <c r="S158" s="194"/>
      <c r="T158" s="194"/>
      <c r="U158" s="239"/>
      <c r="V158" s="240"/>
      <c r="W158" s="240"/>
      <c r="X158" s="240"/>
      <c r="Y158" s="240"/>
      <c r="Z158" s="240"/>
      <c r="AA158" s="240"/>
      <c r="AB158" s="240"/>
      <c r="AC158" s="240"/>
      <c r="AD158" s="240"/>
      <c r="AE158" s="240"/>
      <c r="AF158" s="240"/>
      <c r="AG158" s="240"/>
      <c r="AH158" s="240"/>
      <c r="AI158" s="240"/>
      <c r="AJ158" s="240"/>
      <c r="AK158" s="240"/>
      <c r="AL158" s="143"/>
      <c r="AM158" s="143"/>
      <c r="AN158" s="143"/>
      <c r="AO158" s="143"/>
      <c r="AP158" s="143"/>
      <c r="AQ158" s="143"/>
      <c r="AR158" s="143"/>
      <c r="AS158" s="143"/>
      <c r="AT158" s="143"/>
      <c r="AU158" s="143"/>
      <c r="AV158" s="143"/>
      <c r="AW158" s="143"/>
      <c r="AX158" s="143"/>
      <c r="AY158" s="143"/>
      <c r="AZ158" s="143"/>
      <c r="BA158" s="11"/>
      <c r="BB158" s="11"/>
      <c r="BC158" s="11"/>
      <c r="BD158" s="11"/>
      <c r="BE158" s="11"/>
      <c r="BF158" s="11"/>
      <c r="BG158" s="11"/>
      <c r="BH158" s="11"/>
      <c r="BI158" s="11"/>
      <c r="BJ158" s="11"/>
    </row>
    <row r="159" spans="1:62" ht="93" customHeight="1" x14ac:dyDescent="0.3">
      <c r="A159" s="11"/>
      <c r="B159" s="11"/>
      <c r="C159" s="11"/>
      <c r="D159" s="11"/>
      <c r="E159" s="11"/>
      <c r="F159" s="237"/>
      <c r="G159" s="11"/>
      <c r="H159" s="11"/>
      <c r="I159" s="11"/>
      <c r="J159" s="11"/>
      <c r="K159" s="11"/>
      <c r="L159" s="11"/>
      <c r="M159" s="11"/>
      <c r="N159" s="11"/>
      <c r="O159" s="194"/>
      <c r="P159" s="194"/>
      <c r="Q159" s="194"/>
      <c r="R159" s="194"/>
      <c r="S159" s="194"/>
      <c r="T159" s="194"/>
      <c r="U159" s="239"/>
      <c r="V159" s="240"/>
      <c r="W159" s="240"/>
      <c r="X159" s="240"/>
      <c r="Y159" s="240"/>
      <c r="Z159" s="240"/>
      <c r="AA159" s="240"/>
      <c r="AB159" s="240"/>
      <c r="AC159" s="240"/>
      <c r="AD159" s="240"/>
      <c r="AE159" s="240"/>
      <c r="AF159" s="240"/>
      <c r="AG159" s="240"/>
      <c r="AH159" s="240"/>
      <c r="AI159" s="240"/>
      <c r="AJ159" s="240"/>
      <c r="AK159" s="240"/>
      <c r="AL159" s="143"/>
      <c r="AM159" s="143"/>
      <c r="AN159" s="143"/>
      <c r="AO159" s="143"/>
      <c r="AP159" s="143"/>
      <c r="AQ159" s="143"/>
      <c r="AR159" s="143"/>
      <c r="AS159" s="143"/>
      <c r="AT159" s="143"/>
      <c r="AU159" s="143"/>
      <c r="AV159" s="143"/>
      <c r="AW159" s="143"/>
      <c r="AX159" s="143"/>
      <c r="AY159" s="143"/>
      <c r="AZ159" s="143"/>
      <c r="BA159" s="11"/>
      <c r="BB159" s="11"/>
      <c r="BC159" s="11"/>
      <c r="BD159" s="11"/>
      <c r="BE159" s="11"/>
      <c r="BF159" s="11"/>
      <c r="BG159" s="11"/>
      <c r="BH159" s="11"/>
      <c r="BI159" s="11"/>
      <c r="BJ159" s="11"/>
    </row>
    <row r="160" spans="1:62" ht="93" customHeight="1" x14ac:dyDescent="0.3">
      <c r="A160" s="11"/>
      <c r="B160" s="11"/>
      <c r="C160" s="11"/>
      <c r="D160" s="11"/>
      <c r="E160" s="11"/>
      <c r="F160" s="237"/>
      <c r="G160" s="11"/>
      <c r="H160" s="11"/>
      <c r="I160" s="11"/>
      <c r="J160" s="11"/>
      <c r="K160" s="11"/>
      <c r="L160" s="11"/>
      <c r="M160" s="11"/>
      <c r="N160" s="11"/>
      <c r="O160" s="194"/>
      <c r="P160" s="194"/>
      <c r="Q160" s="194"/>
      <c r="R160" s="194"/>
      <c r="S160" s="194"/>
      <c r="T160" s="194"/>
      <c r="U160" s="239"/>
      <c r="V160" s="240"/>
      <c r="W160" s="240"/>
      <c r="X160" s="240"/>
      <c r="Y160" s="240"/>
      <c r="Z160" s="240"/>
      <c r="AA160" s="240"/>
      <c r="AB160" s="240"/>
      <c r="AC160" s="240"/>
      <c r="AD160" s="240"/>
      <c r="AE160" s="240"/>
      <c r="AF160" s="240"/>
      <c r="AG160" s="240"/>
      <c r="AH160" s="240"/>
      <c r="AI160" s="240"/>
      <c r="AJ160" s="240"/>
      <c r="AK160" s="240"/>
      <c r="AL160" s="143"/>
      <c r="AM160" s="143"/>
      <c r="AN160" s="143"/>
      <c r="AO160" s="143"/>
      <c r="AP160" s="143"/>
      <c r="AQ160" s="143"/>
      <c r="AR160" s="143"/>
      <c r="AS160" s="143"/>
      <c r="AT160" s="143"/>
      <c r="AU160" s="143"/>
      <c r="AV160" s="143"/>
      <c r="AW160" s="143"/>
      <c r="AX160" s="143"/>
      <c r="AY160" s="143"/>
      <c r="AZ160" s="143"/>
      <c r="BA160" s="11"/>
      <c r="BB160" s="11"/>
      <c r="BC160" s="11"/>
      <c r="BD160" s="11"/>
      <c r="BE160" s="11"/>
      <c r="BF160" s="11"/>
      <c r="BG160" s="11"/>
      <c r="BH160" s="11"/>
      <c r="BI160" s="11"/>
      <c r="BJ160" s="11"/>
    </row>
    <row r="161" spans="1:62" ht="93" customHeight="1" x14ac:dyDescent="0.3">
      <c r="A161" s="11"/>
      <c r="B161" s="11"/>
      <c r="C161" s="11"/>
      <c r="D161" s="11"/>
      <c r="E161" s="11"/>
      <c r="F161" s="237"/>
      <c r="G161" s="11"/>
      <c r="H161" s="11"/>
      <c r="I161" s="11"/>
      <c r="J161" s="11"/>
      <c r="K161" s="11"/>
      <c r="L161" s="11"/>
      <c r="M161" s="11"/>
      <c r="N161" s="11"/>
      <c r="O161" s="194"/>
      <c r="P161" s="194"/>
      <c r="Q161" s="194"/>
      <c r="R161" s="194"/>
      <c r="S161" s="194"/>
      <c r="T161" s="194"/>
      <c r="U161" s="239"/>
      <c r="V161" s="240"/>
      <c r="W161" s="240"/>
      <c r="X161" s="240"/>
      <c r="Y161" s="240"/>
      <c r="Z161" s="240"/>
      <c r="AA161" s="240"/>
      <c r="AB161" s="240"/>
      <c r="AC161" s="240"/>
      <c r="AD161" s="240"/>
      <c r="AE161" s="240"/>
      <c r="AF161" s="240"/>
      <c r="AG161" s="240"/>
      <c r="AH161" s="240"/>
      <c r="AI161" s="240"/>
      <c r="AJ161" s="240"/>
      <c r="AK161" s="240"/>
      <c r="AL161" s="143"/>
      <c r="AM161" s="143"/>
      <c r="AN161" s="143"/>
      <c r="AO161" s="143"/>
      <c r="AP161" s="143"/>
      <c r="AQ161" s="143"/>
      <c r="AR161" s="143"/>
      <c r="AS161" s="143"/>
      <c r="AT161" s="143"/>
      <c r="AU161" s="143"/>
      <c r="AV161" s="143"/>
      <c r="AW161" s="143"/>
      <c r="AX161" s="143"/>
      <c r="AY161" s="143"/>
      <c r="AZ161" s="143"/>
      <c r="BA161" s="11"/>
      <c r="BB161" s="11"/>
      <c r="BC161" s="11"/>
      <c r="BD161" s="11"/>
      <c r="BE161" s="11"/>
      <c r="BF161" s="11"/>
      <c r="BG161" s="11"/>
      <c r="BH161" s="11"/>
      <c r="BI161" s="11"/>
      <c r="BJ161" s="11"/>
    </row>
    <row r="162" spans="1:62" ht="93" customHeight="1" x14ac:dyDescent="0.3">
      <c r="A162" s="11"/>
      <c r="B162" s="11"/>
      <c r="C162" s="11"/>
      <c r="D162" s="11"/>
      <c r="E162" s="11"/>
      <c r="F162" s="237"/>
      <c r="G162" s="11"/>
      <c r="H162" s="11"/>
      <c r="I162" s="11"/>
      <c r="J162" s="11"/>
      <c r="K162" s="11"/>
      <c r="L162" s="11"/>
      <c r="M162" s="11"/>
      <c r="N162" s="11"/>
      <c r="O162" s="194"/>
      <c r="P162" s="194"/>
      <c r="Q162" s="194"/>
      <c r="R162" s="194"/>
      <c r="S162" s="194"/>
      <c r="T162" s="194"/>
      <c r="U162" s="239"/>
      <c r="V162" s="240"/>
      <c r="W162" s="240"/>
      <c r="X162" s="240"/>
      <c r="Y162" s="240"/>
      <c r="Z162" s="240"/>
      <c r="AA162" s="240"/>
      <c r="AB162" s="240"/>
      <c r="AC162" s="240"/>
      <c r="AD162" s="240"/>
      <c r="AE162" s="240"/>
      <c r="AF162" s="240"/>
      <c r="AG162" s="240"/>
      <c r="AH162" s="240"/>
      <c r="AI162" s="240"/>
      <c r="AJ162" s="240"/>
      <c r="AK162" s="240"/>
      <c r="AL162" s="143"/>
      <c r="AM162" s="143"/>
      <c r="AN162" s="143"/>
      <c r="AO162" s="143"/>
      <c r="AP162" s="143"/>
      <c r="AQ162" s="143"/>
      <c r="AR162" s="143"/>
      <c r="AS162" s="143"/>
      <c r="AT162" s="143"/>
      <c r="AU162" s="143"/>
      <c r="AV162" s="143"/>
      <c r="AW162" s="143"/>
      <c r="AX162" s="143"/>
      <c r="AY162" s="143"/>
      <c r="AZ162" s="143"/>
      <c r="BA162" s="11"/>
      <c r="BB162" s="11"/>
      <c r="BC162" s="11"/>
      <c r="BD162" s="11"/>
      <c r="BE162" s="11"/>
      <c r="BF162" s="11"/>
      <c r="BG162" s="11"/>
      <c r="BH162" s="11"/>
      <c r="BI162" s="11"/>
      <c r="BJ162" s="11"/>
    </row>
    <row r="163" spans="1:62" ht="93" customHeight="1" x14ac:dyDescent="0.3">
      <c r="A163" s="11"/>
      <c r="B163" s="11"/>
      <c r="C163" s="11"/>
      <c r="D163" s="11"/>
      <c r="E163" s="11"/>
      <c r="F163" s="237"/>
      <c r="G163" s="11"/>
      <c r="H163" s="11"/>
      <c r="I163" s="11"/>
      <c r="J163" s="11"/>
      <c r="K163" s="11"/>
      <c r="L163" s="11"/>
      <c r="M163" s="11"/>
      <c r="N163" s="11"/>
      <c r="O163" s="194"/>
      <c r="P163" s="194"/>
      <c r="Q163" s="194"/>
      <c r="R163" s="194"/>
      <c r="S163" s="194"/>
      <c r="T163" s="194"/>
      <c r="U163" s="239"/>
      <c r="V163" s="240"/>
      <c r="W163" s="240"/>
      <c r="X163" s="240"/>
      <c r="Y163" s="240"/>
      <c r="Z163" s="240"/>
      <c r="AA163" s="240"/>
      <c r="AB163" s="240"/>
      <c r="AC163" s="240"/>
      <c r="AD163" s="240"/>
      <c r="AE163" s="240"/>
      <c r="AF163" s="240"/>
      <c r="AG163" s="240"/>
      <c r="AH163" s="240"/>
      <c r="AI163" s="240"/>
      <c r="AJ163" s="240"/>
      <c r="AK163" s="240"/>
      <c r="AL163" s="143"/>
      <c r="AM163" s="143"/>
      <c r="AN163" s="143"/>
      <c r="AO163" s="143"/>
      <c r="AP163" s="143"/>
      <c r="AQ163" s="143"/>
      <c r="AR163" s="143"/>
      <c r="AS163" s="143"/>
      <c r="AT163" s="143"/>
      <c r="AU163" s="143"/>
      <c r="AV163" s="143"/>
      <c r="AW163" s="143"/>
      <c r="AX163" s="143"/>
      <c r="AY163" s="143"/>
      <c r="AZ163" s="143"/>
      <c r="BA163" s="11"/>
      <c r="BB163" s="11"/>
      <c r="BC163" s="11"/>
      <c r="BD163" s="11"/>
      <c r="BE163" s="11"/>
      <c r="BF163" s="11"/>
      <c r="BG163" s="11"/>
      <c r="BH163" s="11"/>
      <c r="BI163" s="11"/>
      <c r="BJ163" s="11"/>
    </row>
    <row r="164" spans="1:62" ht="93" customHeight="1" x14ac:dyDescent="0.3">
      <c r="A164" s="11"/>
      <c r="B164" s="11"/>
      <c r="C164" s="11"/>
      <c r="D164" s="11"/>
      <c r="E164" s="11"/>
      <c r="F164" s="237"/>
      <c r="G164" s="11"/>
      <c r="H164" s="11"/>
      <c r="I164" s="11"/>
      <c r="J164" s="11"/>
      <c r="K164" s="11"/>
      <c r="L164" s="11"/>
      <c r="M164" s="11"/>
      <c r="N164" s="11"/>
      <c r="O164" s="194"/>
      <c r="P164" s="194"/>
      <c r="Q164" s="194"/>
      <c r="R164" s="194"/>
      <c r="S164" s="194"/>
      <c r="T164" s="194"/>
      <c r="U164" s="239"/>
      <c r="V164" s="240"/>
      <c r="W164" s="240"/>
      <c r="X164" s="240"/>
      <c r="Y164" s="240"/>
      <c r="Z164" s="240"/>
      <c r="AA164" s="240"/>
      <c r="AB164" s="240"/>
      <c r="AC164" s="240"/>
      <c r="AD164" s="240"/>
      <c r="AE164" s="240"/>
      <c r="AF164" s="240"/>
      <c r="AG164" s="240"/>
      <c r="AH164" s="240"/>
      <c r="AI164" s="240"/>
      <c r="AJ164" s="240"/>
      <c r="AK164" s="240"/>
      <c r="AL164" s="143"/>
      <c r="AM164" s="143"/>
      <c r="AN164" s="143"/>
      <c r="AO164" s="143"/>
      <c r="AP164" s="143"/>
      <c r="AQ164" s="143"/>
      <c r="AR164" s="143"/>
      <c r="AS164" s="143"/>
      <c r="AT164" s="143"/>
      <c r="AU164" s="143"/>
      <c r="AV164" s="143"/>
      <c r="AW164" s="143"/>
      <c r="AX164" s="143"/>
      <c r="AY164" s="143"/>
      <c r="AZ164" s="143"/>
      <c r="BA164" s="11"/>
      <c r="BB164" s="11"/>
      <c r="BC164" s="11"/>
      <c r="BD164" s="11"/>
      <c r="BE164" s="11"/>
      <c r="BF164" s="11"/>
      <c r="BG164" s="11"/>
      <c r="BH164" s="11"/>
      <c r="BI164" s="11"/>
      <c r="BJ164" s="11"/>
    </row>
    <row r="165" spans="1:62" ht="93" customHeight="1" x14ac:dyDescent="0.3">
      <c r="A165" s="11"/>
      <c r="B165" s="11"/>
      <c r="C165" s="11"/>
      <c r="D165" s="11"/>
      <c r="E165" s="11"/>
      <c r="F165" s="237"/>
      <c r="G165" s="11"/>
      <c r="H165" s="11"/>
      <c r="I165" s="11"/>
      <c r="J165" s="11"/>
      <c r="K165" s="11"/>
      <c r="L165" s="11"/>
      <c r="M165" s="11"/>
      <c r="N165" s="11"/>
      <c r="O165" s="194"/>
      <c r="P165" s="194"/>
      <c r="Q165" s="194"/>
      <c r="R165" s="194"/>
      <c r="S165" s="194"/>
      <c r="T165" s="194"/>
      <c r="U165" s="239"/>
      <c r="V165" s="240"/>
      <c r="W165" s="240"/>
      <c r="X165" s="240"/>
      <c r="Y165" s="240"/>
      <c r="Z165" s="240"/>
      <c r="AA165" s="240"/>
      <c r="AB165" s="240"/>
      <c r="AC165" s="240"/>
      <c r="AD165" s="240"/>
      <c r="AE165" s="240"/>
      <c r="AF165" s="240"/>
      <c r="AG165" s="240"/>
      <c r="AH165" s="240"/>
      <c r="AI165" s="240"/>
      <c r="AJ165" s="240"/>
      <c r="AK165" s="240"/>
      <c r="AL165" s="143"/>
      <c r="AM165" s="143"/>
      <c r="AN165" s="143"/>
      <c r="AO165" s="143"/>
      <c r="AP165" s="143"/>
      <c r="AQ165" s="143"/>
      <c r="AR165" s="143"/>
      <c r="AS165" s="143"/>
      <c r="AT165" s="143"/>
      <c r="AU165" s="143"/>
      <c r="AV165" s="143"/>
      <c r="AW165" s="143"/>
      <c r="AX165" s="143"/>
      <c r="AY165" s="143"/>
      <c r="AZ165" s="143"/>
      <c r="BA165" s="11"/>
      <c r="BB165" s="11"/>
      <c r="BC165" s="11"/>
      <c r="BD165" s="11"/>
      <c r="BE165" s="11"/>
      <c r="BF165" s="11"/>
      <c r="BG165" s="11"/>
      <c r="BH165" s="11"/>
      <c r="BI165" s="11"/>
      <c r="BJ165" s="11"/>
    </row>
    <row r="166" spans="1:62" ht="93" customHeight="1" x14ac:dyDescent="0.3">
      <c r="A166" s="11"/>
      <c r="B166" s="11"/>
      <c r="C166" s="11"/>
      <c r="D166" s="11"/>
      <c r="E166" s="11"/>
      <c r="F166" s="237"/>
      <c r="G166" s="11"/>
      <c r="H166" s="11"/>
      <c r="I166" s="11"/>
      <c r="J166" s="11"/>
      <c r="K166" s="11"/>
      <c r="L166" s="11"/>
      <c r="M166" s="11"/>
      <c r="N166" s="11"/>
      <c r="O166" s="194"/>
      <c r="P166" s="194"/>
      <c r="Q166" s="194"/>
      <c r="R166" s="194"/>
      <c r="S166" s="194"/>
      <c r="T166" s="194"/>
      <c r="U166" s="239"/>
      <c r="V166" s="240"/>
      <c r="W166" s="240"/>
      <c r="X166" s="240"/>
      <c r="Y166" s="240"/>
      <c r="Z166" s="240"/>
      <c r="AA166" s="240"/>
      <c r="AB166" s="240"/>
      <c r="AC166" s="240"/>
      <c r="AD166" s="240"/>
      <c r="AE166" s="240"/>
      <c r="AF166" s="240"/>
      <c r="AG166" s="240"/>
      <c r="AH166" s="240"/>
      <c r="AI166" s="240"/>
      <c r="AJ166" s="240"/>
      <c r="AK166" s="240"/>
      <c r="AL166" s="143"/>
      <c r="AM166" s="143"/>
      <c r="AN166" s="143"/>
      <c r="AO166" s="143"/>
      <c r="AP166" s="143"/>
      <c r="AQ166" s="143"/>
      <c r="AR166" s="143"/>
      <c r="AS166" s="143"/>
      <c r="AT166" s="143"/>
      <c r="AU166" s="143"/>
      <c r="AV166" s="143"/>
      <c r="AW166" s="143"/>
      <c r="AX166" s="143"/>
      <c r="AY166" s="143"/>
      <c r="AZ166" s="143"/>
      <c r="BA166" s="11"/>
      <c r="BB166" s="11"/>
      <c r="BC166" s="11"/>
      <c r="BD166" s="11"/>
      <c r="BE166" s="11"/>
      <c r="BF166" s="11"/>
      <c r="BG166" s="11"/>
      <c r="BH166" s="11"/>
      <c r="BI166" s="11"/>
      <c r="BJ166" s="11"/>
    </row>
    <row r="167" spans="1:62" ht="93" customHeight="1" x14ac:dyDescent="0.3">
      <c r="A167" s="11"/>
      <c r="B167" s="11"/>
      <c r="C167" s="11"/>
      <c r="D167" s="11"/>
      <c r="E167" s="11"/>
      <c r="F167" s="237"/>
      <c r="G167" s="11"/>
      <c r="H167" s="11"/>
      <c r="I167" s="11"/>
      <c r="J167" s="11"/>
      <c r="K167" s="11"/>
      <c r="L167" s="11"/>
      <c r="M167" s="11"/>
      <c r="N167" s="11"/>
      <c r="O167" s="194"/>
      <c r="P167" s="194"/>
      <c r="Q167" s="194"/>
      <c r="R167" s="194"/>
      <c r="S167" s="194"/>
      <c r="T167" s="194"/>
      <c r="U167" s="239"/>
      <c r="V167" s="240"/>
      <c r="W167" s="240"/>
      <c r="X167" s="240"/>
      <c r="Y167" s="240"/>
      <c r="Z167" s="240"/>
      <c r="AA167" s="240"/>
      <c r="AB167" s="240"/>
      <c r="AC167" s="240"/>
      <c r="AD167" s="240"/>
      <c r="AE167" s="240"/>
      <c r="AF167" s="240"/>
      <c r="AG167" s="240"/>
      <c r="AH167" s="240"/>
      <c r="AI167" s="240"/>
      <c r="AJ167" s="240"/>
      <c r="AK167" s="240"/>
      <c r="AL167" s="143"/>
      <c r="AM167" s="143"/>
      <c r="AN167" s="143"/>
      <c r="AO167" s="143"/>
      <c r="AP167" s="143"/>
      <c r="AQ167" s="143"/>
      <c r="AR167" s="143"/>
      <c r="AS167" s="143"/>
      <c r="AT167" s="143"/>
      <c r="AU167" s="143"/>
      <c r="AV167" s="143"/>
      <c r="AW167" s="143"/>
      <c r="AX167" s="143"/>
      <c r="AY167" s="143"/>
      <c r="AZ167" s="143"/>
      <c r="BA167" s="11"/>
      <c r="BB167" s="11"/>
      <c r="BC167" s="11"/>
      <c r="BD167" s="11"/>
      <c r="BE167" s="11"/>
      <c r="BF167" s="11"/>
      <c r="BG167" s="11"/>
      <c r="BH167" s="11"/>
      <c r="BI167" s="11"/>
      <c r="BJ167" s="11"/>
    </row>
    <row r="168" spans="1:62" ht="93" customHeight="1" x14ac:dyDescent="0.3">
      <c r="A168" s="11"/>
      <c r="B168" s="11"/>
      <c r="C168" s="11"/>
      <c r="D168" s="11"/>
      <c r="E168" s="11"/>
      <c r="F168" s="237"/>
      <c r="G168" s="11"/>
      <c r="H168" s="11"/>
      <c r="I168" s="11"/>
      <c r="J168" s="11"/>
      <c r="K168" s="11"/>
      <c r="L168" s="11"/>
      <c r="M168" s="11"/>
      <c r="N168" s="11"/>
      <c r="O168" s="194"/>
      <c r="P168" s="194"/>
      <c r="Q168" s="194"/>
      <c r="R168" s="194"/>
      <c r="S168" s="194"/>
      <c r="T168" s="194"/>
      <c r="U168" s="239"/>
      <c r="V168" s="240"/>
      <c r="W168" s="240"/>
      <c r="X168" s="240"/>
      <c r="Y168" s="240"/>
      <c r="Z168" s="240"/>
      <c r="AA168" s="240"/>
      <c r="AB168" s="240"/>
      <c r="AC168" s="240"/>
      <c r="AD168" s="240"/>
      <c r="AE168" s="240"/>
      <c r="AF168" s="240"/>
      <c r="AG168" s="240"/>
      <c r="AH168" s="240"/>
      <c r="AI168" s="240"/>
      <c r="AJ168" s="240"/>
      <c r="AK168" s="240"/>
      <c r="AL168" s="143"/>
      <c r="AM168" s="143"/>
      <c r="AN168" s="143"/>
      <c r="AO168" s="143"/>
      <c r="AP168" s="143"/>
      <c r="AQ168" s="143"/>
      <c r="AR168" s="143"/>
      <c r="AS168" s="143"/>
      <c r="AT168" s="143"/>
      <c r="AU168" s="143"/>
      <c r="AV168" s="143"/>
      <c r="AW168" s="143"/>
      <c r="AX168" s="143"/>
      <c r="AY168" s="143"/>
      <c r="AZ168" s="143"/>
      <c r="BA168" s="11"/>
      <c r="BB168" s="11"/>
      <c r="BC168" s="11"/>
      <c r="BD168" s="11"/>
      <c r="BE168" s="11"/>
      <c r="BF168" s="11"/>
      <c r="BG168" s="11"/>
      <c r="BH168" s="11"/>
      <c r="BI168" s="11"/>
      <c r="BJ168" s="11"/>
    </row>
    <row r="169" spans="1:62" ht="93" customHeight="1" x14ac:dyDescent="0.3">
      <c r="A169" s="11"/>
      <c r="B169" s="11"/>
      <c r="C169" s="11"/>
      <c r="D169" s="11"/>
      <c r="E169" s="11"/>
      <c r="F169" s="237"/>
      <c r="G169" s="11"/>
      <c r="H169" s="11"/>
      <c r="I169" s="11"/>
      <c r="J169" s="11"/>
      <c r="K169" s="11"/>
      <c r="L169" s="11"/>
      <c r="M169" s="11"/>
      <c r="N169" s="11"/>
      <c r="O169" s="194"/>
      <c r="P169" s="194"/>
      <c r="Q169" s="194"/>
      <c r="R169" s="194"/>
      <c r="S169" s="194"/>
      <c r="T169" s="194"/>
      <c r="U169" s="239"/>
      <c r="V169" s="240"/>
      <c r="W169" s="240"/>
      <c r="X169" s="240"/>
      <c r="Y169" s="240"/>
      <c r="Z169" s="240"/>
      <c r="AA169" s="240"/>
      <c r="AB169" s="240"/>
      <c r="AC169" s="240"/>
      <c r="AD169" s="240"/>
      <c r="AE169" s="240"/>
      <c r="AF169" s="240"/>
      <c r="AG169" s="240"/>
      <c r="AH169" s="240"/>
      <c r="AI169" s="240"/>
      <c r="AJ169" s="240"/>
      <c r="AK169" s="240"/>
      <c r="AL169" s="143"/>
      <c r="AM169" s="143"/>
      <c r="AN169" s="143"/>
      <c r="AO169" s="143"/>
      <c r="AP169" s="143"/>
      <c r="AQ169" s="143"/>
      <c r="AR169" s="143"/>
      <c r="AS169" s="143"/>
      <c r="AT169" s="143"/>
      <c r="AU169" s="143"/>
      <c r="AV169" s="143"/>
      <c r="AW169" s="143"/>
      <c r="AX169" s="143"/>
      <c r="AY169" s="143"/>
      <c r="AZ169" s="143"/>
      <c r="BA169" s="11"/>
      <c r="BB169" s="11"/>
      <c r="BC169" s="11"/>
      <c r="BD169" s="11"/>
      <c r="BE169" s="11"/>
      <c r="BF169" s="11"/>
      <c r="BG169" s="11"/>
      <c r="BH169" s="11"/>
      <c r="BI169" s="11"/>
      <c r="BJ169" s="11"/>
    </row>
    <row r="170" spans="1:62" ht="93" customHeight="1" x14ac:dyDescent="0.3">
      <c r="A170" s="11"/>
      <c r="B170" s="11"/>
      <c r="C170" s="11"/>
      <c r="D170" s="11"/>
      <c r="E170" s="11"/>
      <c r="F170" s="237"/>
      <c r="G170" s="11"/>
      <c r="H170" s="11"/>
      <c r="I170" s="11"/>
      <c r="J170" s="11"/>
      <c r="K170" s="11"/>
      <c r="L170" s="11"/>
      <c r="M170" s="11"/>
      <c r="N170" s="11"/>
      <c r="O170" s="194"/>
      <c r="P170" s="194"/>
      <c r="Q170" s="194"/>
      <c r="R170" s="194"/>
      <c r="S170" s="194"/>
      <c r="T170" s="194"/>
      <c r="U170" s="239"/>
      <c r="V170" s="240"/>
      <c r="W170" s="240"/>
      <c r="X170" s="240"/>
      <c r="Y170" s="240"/>
      <c r="Z170" s="240"/>
      <c r="AA170" s="240"/>
      <c r="AB170" s="240"/>
      <c r="AC170" s="240"/>
      <c r="AD170" s="240"/>
      <c r="AE170" s="240"/>
      <c r="AF170" s="240"/>
      <c r="AG170" s="240"/>
      <c r="AH170" s="240"/>
      <c r="AI170" s="240"/>
      <c r="AJ170" s="240"/>
      <c r="AK170" s="240"/>
      <c r="AL170" s="143"/>
      <c r="AM170" s="143"/>
      <c r="AN170" s="143"/>
      <c r="AO170" s="143"/>
      <c r="AP170" s="143"/>
      <c r="AQ170" s="143"/>
      <c r="AR170" s="143"/>
      <c r="AS170" s="143"/>
      <c r="AT170" s="143"/>
      <c r="AU170" s="143"/>
      <c r="AV170" s="143"/>
      <c r="AW170" s="143"/>
      <c r="AX170" s="143"/>
      <c r="AY170" s="143"/>
      <c r="AZ170" s="143"/>
      <c r="BA170" s="11"/>
      <c r="BB170" s="11"/>
      <c r="BC170" s="11"/>
      <c r="BD170" s="11"/>
      <c r="BE170" s="11"/>
      <c r="BF170" s="11"/>
      <c r="BG170" s="11"/>
      <c r="BH170" s="11"/>
      <c r="BI170" s="11"/>
      <c r="BJ170" s="11"/>
    </row>
    <row r="171" spans="1:62" ht="93" customHeight="1" x14ac:dyDescent="0.3">
      <c r="A171" s="11"/>
      <c r="B171" s="11"/>
      <c r="C171" s="11"/>
      <c r="D171" s="11"/>
      <c r="E171" s="11"/>
      <c r="F171" s="237"/>
      <c r="G171" s="11"/>
      <c r="H171" s="11"/>
      <c r="I171" s="11"/>
      <c r="J171" s="11"/>
      <c r="K171" s="11"/>
      <c r="L171" s="11"/>
      <c r="M171" s="11"/>
      <c r="N171" s="11"/>
      <c r="O171" s="194"/>
      <c r="P171" s="194"/>
      <c r="Q171" s="194"/>
      <c r="R171" s="194"/>
      <c r="S171" s="194"/>
      <c r="T171" s="194"/>
      <c r="U171" s="239"/>
      <c r="V171" s="240"/>
      <c r="W171" s="240"/>
      <c r="X171" s="240"/>
      <c r="Y171" s="240"/>
      <c r="Z171" s="240"/>
      <c r="AA171" s="240"/>
      <c r="AB171" s="240"/>
      <c r="AC171" s="240"/>
      <c r="AD171" s="240"/>
      <c r="AE171" s="240"/>
      <c r="AF171" s="240"/>
      <c r="AG171" s="240"/>
      <c r="AH171" s="240"/>
      <c r="AI171" s="240"/>
      <c r="AJ171" s="240"/>
      <c r="AK171" s="240"/>
      <c r="AL171" s="143"/>
      <c r="AM171" s="143"/>
      <c r="AN171" s="143"/>
      <c r="AO171" s="143"/>
      <c r="AP171" s="143"/>
      <c r="AQ171" s="143"/>
      <c r="AR171" s="143"/>
      <c r="AS171" s="143"/>
      <c r="AT171" s="143"/>
      <c r="AU171" s="143"/>
      <c r="AV171" s="143"/>
      <c r="AW171" s="143"/>
      <c r="AX171" s="143"/>
      <c r="AY171" s="143"/>
      <c r="AZ171" s="143"/>
      <c r="BA171" s="11"/>
      <c r="BB171" s="11"/>
      <c r="BC171" s="11"/>
      <c r="BD171" s="11"/>
      <c r="BE171" s="11"/>
      <c r="BF171" s="11"/>
      <c r="BG171" s="11"/>
      <c r="BH171" s="11"/>
      <c r="BI171" s="11"/>
      <c r="BJ171" s="11"/>
    </row>
    <row r="172" spans="1:62" ht="93" customHeight="1" x14ac:dyDescent="0.3">
      <c r="A172" s="11"/>
      <c r="B172" s="11"/>
      <c r="C172" s="11"/>
      <c r="D172" s="11"/>
      <c r="E172" s="11"/>
      <c r="F172" s="237"/>
      <c r="G172" s="11"/>
      <c r="H172" s="11"/>
      <c r="I172" s="11"/>
      <c r="J172" s="11"/>
      <c r="K172" s="11"/>
      <c r="L172" s="11"/>
      <c r="M172" s="11"/>
      <c r="N172" s="11"/>
      <c r="O172" s="194"/>
      <c r="P172" s="194"/>
      <c r="Q172" s="194"/>
      <c r="R172" s="194"/>
      <c r="S172" s="194"/>
      <c r="T172" s="194"/>
      <c r="U172" s="239"/>
      <c r="V172" s="240"/>
      <c r="W172" s="240"/>
      <c r="X172" s="240"/>
      <c r="Y172" s="240"/>
      <c r="Z172" s="240"/>
      <c r="AA172" s="240"/>
      <c r="AB172" s="240"/>
      <c r="AC172" s="240"/>
      <c r="AD172" s="240"/>
      <c r="AE172" s="240"/>
      <c r="AF172" s="240"/>
      <c r="AG172" s="240"/>
      <c r="AH172" s="240"/>
      <c r="AI172" s="240"/>
      <c r="AJ172" s="240"/>
      <c r="AK172" s="240"/>
      <c r="AL172" s="143"/>
      <c r="AM172" s="143"/>
      <c r="AN172" s="143"/>
      <c r="AO172" s="143"/>
      <c r="AP172" s="143"/>
      <c r="AQ172" s="143"/>
      <c r="AR172" s="143"/>
      <c r="AS172" s="143"/>
      <c r="AT172" s="143"/>
      <c r="AU172" s="143"/>
      <c r="AV172" s="143"/>
      <c r="AW172" s="143"/>
      <c r="AX172" s="143"/>
      <c r="AY172" s="143"/>
      <c r="AZ172" s="143"/>
      <c r="BA172" s="11"/>
      <c r="BB172" s="11"/>
      <c r="BC172" s="11"/>
      <c r="BD172" s="11"/>
      <c r="BE172" s="11"/>
      <c r="BF172" s="11"/>
      <c r="BG172" s="11"/>
      <c r="BH172" s="11"/>
      <c r="BI172" s="11"/>
      <c r="BJ172" s="11"/>
    </row>
    <row r="173" spans="1:62" ht="93" customHeight="1" x14ac:dyDescent="0.3">
      <c r="A173" s="11"/>
      <c r="B173" s="11"/>
      <c r="C173" s="11"/>
      <c r="D173" s="11"/>
      <c r="E173" s="11"/>
      <c r="F173" s="237"/>
      <c r="G173" s="11"/>
      <c r="H173" s="11"/>
      <c r="I173" s="11"/>
      <c r="J173" s="11"/>
      <c r="K173" s="11"/>
      <c r="L173" s="11"/>
      <c r="M173" s="11"/>
      <c r="N173" s="11"/>
      <c r="O173" s="194"/>
      <c r="P173" s="194"/>
      <c r="Q173" s="194"/>
      <c r="R173" s="194"/>
      <c r="S173" s="194"/>
      <c r="T173" s="194"/>
      <c r="U173" s="239"/>
      <c r="V173" s="240"/>
      <c r="W173" s="240"/>
      <c r="X173" s="240"/>
      <c r="Y173" s="240"/>
      <c r="Z173" s="240"/>
      <c r="AA173" s="240"/>
      <c r="AB173" s="240"/>
      <c r="AC173" s="240"/>
      <c r="AD173" s="240"/>
      <c r="AE173" s="240"/>
      <c r="AF173" s="240"/>
      <c r="AG173" s="240"/>
      <c r="AH173" s="240"/>
      <c r="AI173" s="240"/>
      <c r="AJ173" s="240"/>
      <c r="AK173" s="240"/>
      <c r="AL173" s="143"/>
      <c r="AM173" s="143"/>
      <c r="AN173" s="143"/>
      <c r="AO173" s="143"/>
      <c r="AP173" s="143"/>
      <c r="AQ173" s="143"/>
      <c r="AR173" s="143"/>
      <c r="AS173" s="143"/>
      <c r="AT173" s="143"/>
      <c r="AU173" s="143"/>
      <c r="AV173" s="143"/>
      <c r="AW173" s="143"/>
      <c r="AX173" s="143"/>
      <c r="AY173" s="143"/>
      <c r="AZ173" s="143"/>
      <c r="BA173" s="11"/>
      <c r="BB173" s="11"/>
      <c r="BC173" s="11"/>
      <c r="BD173" s="11"/>
      <c r="BE173" s="11"/>
      <c r="BF173" s="11"/>
      <c r="BG173" s="11"/>
      <c r="BH173" s="11"/>
      <c r="BI173" s="11"/>
      <c r="BJ173" s="11"/>
    </row>
    <row r="174" spans="1:62" ht="93" customHeight="1" x14ac:dyDescent="0.3">
      <c r="A174" s="11"/>
      <c r="B174" s="11"/>
      <c r="C174" s="11"/>
      <c r="D174" s="11"/>
      <c r="E174" s="11"/>
      <c r="F174" s="237"/>
      <c r="G174" s="11"/>
      <c r="H174" s="11"/>
      <c r="I174" s="11"/>
      <c r="J174" s="11"/>
      <c r="K174" s="11"/>
      <c r="L174" s="11"/>
      <c r="M174" s="11"/>
      <c r="N174" s="11"/>
      <c r="O174" s="194"/>
      <c r="P174" s="194"/>
      <c r="Q174" s="194"/>
      <c r="R174" s="194"/>
      <c r="S174" s="194"/>
      <c r="T174" s="194"/>
      <c r="U174" s="239"/>
      <c r="V174" s="240"/>
      <c r="W174" s="240"/>
      <c r="X174" s="240"/>
      <c r="Y174" s="240"/>
      <c r="Z174" s="240"/>
      <c r="AA174" s="240"/>
      <c r="AB174" s="240"/>
      <c r="AC174" s="240"/>
      <c r="AD174" s="240"/>
      <c r="AE174" s="240"/>
      <c r="AF174" s="240"/>
      <c r="AG174" s="240"/>
      <c r="AH174" s="240"/>
      <c r="AI174" s="240"/>
      <c r="AJ174" s="240"/>
      <c r="AK174" s="240"/>
      <c r="AL174" s="143"/>
      <c r="AM174" s="143"/>
      <c r="AN174" s="143"/>
      <c r="AO174" s="143"/>
      <c r="AP174" s="143"/>
      <c r="AQ174" s="143"/>
      <c r="AR174" s="143"/>
      <c r="AS174" s="143"/>
      <c r="AT174" s="143"/>
      <c r="AU174" s="143"/>
      <c r="AV174" s="143"/>
      <c r="AW174" s="143"/>
      <c r="AX174" s="143"/>
      <c r="AY174" s="143"/>
      <c r="AZ174" s="143"/>
      <c r="BA174" s="11"/>
      <c r="BB174" s="11"/>
      <c r="BC174" s="11"/>
      <c r="BD174" s="11"/>
      <c r="BE174" s="11"/>
      <c r="BF174" s="11"/>
      <c r="BG174" s="11"/>
      <c r="BH174" s="11"/>
      <c r="BI174" s="11"/>
      <c r="BJ174" s="11"/>
    </row>
    <row r="175" spans="1:62" ht="93" customHeight="1" x14ac:dyDescent="0.3">
      <c r="A175" s="11"/>
      <c r="B175" s="11"/>
      <c r="C175" s="11"/>
      <c r="D175" s="11"/>
      <c r="E175" s="11"/>
      <c r="F175" s="237"/>
      <c r="G175" s="11"/>
      <c r="H175" s="11"/>
      <c r="I175" s="11"/>
      <c r="J175" s="11"/>
      <c r="K175" s="11"/>
      <c r="L175" s="11"/>
      <c r="M175" s="11"/>
      <c r="N175" s="11"/>
      <c r="O175" s="194"/>
      <c r="P175" s="194"/>
      <c r="Q175" s="194"/>
      <c r="R175" s="194"/>
      <c r="S175" s="194"/>
      <c r="T175" s="194"/>
      <c r="U175" s="239"/>
      <c r="V175" s="240"/>
      <c r="W175" s="240"/>
      <c r="X175" s="240"/>
      <c r="Y175" s="240"/>
      <c r="Z175" s="240"/>
      <c r="AA175" s="240"/>
      <c r="AB175" s="240"/>
      <c r="AC175" s="240"/>
      <c r="AD175" s="240"/>
      <c r="AE175" s="240"/>
      <c r="AF175" s="240"/>
      <c r="AG175" s="240"/>
      <c r="AH175" s="240"/>
      <c r="AI175" s="240"/>
      <c r="AJ175" s="240"/>
      <c r="AK175" s="240"/>
      <c r="AL175" s="143"/>
      <c r="AM175" s="143"/>
      <c r="AN175" s="143"/>
      <c r="AO175" s="143"/>
      <c r="AP175" s="143"/>
      <c r="AQ175" s="143"/>
      <c r="AR175" s="143"/>
      <c r="AS175" s="143"/>
      <c r="AT175" s="143"/>
      <c r="AU175" s="143"/>
      <c r="AV175" s="143"/>
      <c r="AW175" s="143"/>
      <c r="AX175" s="143"/>
      <c r="AY175" s="143"/>
      <c r="AZ175" s="143"/>
      <c r="BA175" s="11"/>
      <c r="BB175" s="11"/>
      <c r="BC175" s="11"/>
      <c r="BD175" s="11"/>
      <c r="BE175" s="11"/>
      <c r="BF175" s="11"/>
      <c r="BG175" s="11"/>
      <c r="BH175" s="11"/>
      <c r="BI175" s="11"/>
      <c r="BJ175" s="11"/>
    </row>
    <row r="176" spans="1:62" ht="93" customHeight="1" x14ac:dyDescent="0.3">
      <c r="A176" s="11"/>
      <c r="B176" s="11"/>
      <c r="C176" s="11"/>
      <c r="D176" s="11"/>
      <c r="E176" s="11"/>
      <c r="F176" s="237"/>
      <c r="G176" s="11"/>
      <c r="H176" s="11"/>
      <c r="I176" s="11"/>
      <c r="J176" s="11"/>
      <c r="K176" s="11"/>
      <c r="L176" s="11"/>
      <c r="M176" s="11"/>
      <c r="N176" s="11"/>
      <c r="O176" s="194"/>
      <c r="P176" s="194"/>
      <c r="Q176" s="194"/>
      <c r="R176" s="194"/>
      <c r="S176" s="194"/>
      <c r="T176" s="194"/>
      <c r="U176" s="239"/>
      <c r="V176" s="240"/>
      <c r="W176" s="240"/>
      <c r="X176" s="240"/>
      <c r="Y176" s="240"/>
      <c r="Z176" s="240"/>
      <c r="AA176" s="240"/>
      <c r="AB176" s="240"/>
      <c r="AC176" s="240"/>
      <c r="AD176" s="240"/>
      <c r="AE176" s="240"/>
      <c r="AF176" s="240"/>
      <c r="AG176" s="240"/>
      <c r="AH176" s="240"/>
      <c r="AI176" s="240"/>
      <c r="AJ176" s="240"/>
      <c r="AK176" s="240"/>
      <c r="AL176" s="143"/>
      <c r="AM176" s="143"/>
      <c r="AN176" s="143"/>
      <c r="AO176" s="143"/>
      <c r="AP176" s="143"/>
      <c r="AQ176" s="143"/>
      <c r="AR176" s="143"/>
      <c r="AS176" s="143"/>
      <c r="AT176" s="143"/>
      <c r="AU176" s="143"/>
      <c r="AV176" s="143"/>
      <c r="AW176" s="143"/>
      <c r="AX176" s="143"/>
      <c r="AY176" s="143"/>
      <c r="AZ176" s="143"/>
      <c r="BA176" s="11"/>
      <c r="BB176" s="11"/>
      <c r="BC176" s="11"/>
      <c r="BD176" s="11"/>
      <c r="BE176" s="11"/>
      <c r="BF176" s="11"/>
      <c r="BG176" s="11"/>
      <c r="BH176" s="11"/>
      <c r="BI176" s="11"/>
      <c r="BJ176" s="11"/>
    </row>
    <row r="177" spans="1:62" ht="93" customHeight="1" x14ac:dyDescent="0.3">
      <c r="A177" s="11"/>
      <c r="B177" s="11"/>
      <c r="C177" s="11"/>
      <c r="D177" s="11"/>
      <c r="E177" s="11"/>
      <c r="F177" s="237"/>
      <c r="G177" s="11"/>
      <c r="H177" s="11"/>
      <c r="I177" s="11"/>
      <c r="J177" s="11"/>
      <c r="K177" s="11"/>
      <c r="L177" s="11"/>
      <c r="M177" s="11"/>
      <c r="N177" s="11"/>
      <c r="O177" s="194"/>
      <c r="P177" s="194"/>
      <c r="Q177" s="194"/>
      <c r="R177" s="194"/>
      <c r="S177" s="194"/>
      <c r="T177" s="194"/>
      <c r="U177" s="239"/>
      <c r="V177" s="240"/>
      <c r="W177" s="240"/>
      <c r="X177" s="240"/>
      <c r="Y177" s="240"/>
      <c r="Z177" s="240"/>
      <c r="AA177" s="240"/>
      <c r="AB177" s="240"/>
      <c r="AC177" s="240"/>
      <c r="AD177" s="240"/>
      <c r="AE177" s="240"/>
      <c r="AF177" s="240"/>
      <c r="AG177" s="240"/>
      <c r="AH177" s="240"/>
      <c r="AI177" s="240"/>
      <c r="AJ177" s="240"/>
      <c r="AK177" s="240"/>
      <c r="AL177" s="143"/>
      <c r="AM177" s="143"/>
      <c r="AN177" s="143"/>
      <c r="AO177" s="143"/>
      <c r="AP177" s="143"/>
      <c r="AQ177" s="143"/>
      <c r="AR177" s="143"/>
      <c r="AS177" s="143"/>
      <c r="AT177" s="143"/>
      <c r="AU177" s="143"/>
      <c r="AV177" s="143"/>
      <c r="AW177" s="143"/>
      <c r="AX177" s="143"/>
      <c r="AY177" s="143"/>
      <c r="AZ177" s="143"/>
      <c r="BA177" s="11"/>
      <c r="BB177" s="11"/>
      <c r="BC177" s="11"/>
      <c r="BD177" s="11"/>
      <c r="BE177" s="11"/>
      <c r="BF177" s="11"/>
      <c r="BG177" s="11"/>
      <c r="BH177" s="11"/>
      <c r="BI177" s="11"/>
      <c r="BJ177" s="11"/>
    </row>
    <row r="178" spans="1:62" ht="93" customHeight="1" x14ac:dyDescent="0.3">
      <c r="A178" s="11"/>
      <c r="B178" s="11"/>
      <c r="C178" s="11"/>
      <c r="D178" s="11"/>
      <c r="E178" s="11"/>
      <c r="F178" s="237"/>
      <c r="G178" s="11"/>
      <c r="H178" s="11"/>
      <c r="I178" s="11"/>
      <c r="J178" s="11"/>
      <c r="K178" s="11"/>
      <c r="L178" s="11"/>
      <c r="M178" s="11"/>
      <c r="N178" s="11"/>
      <c r="O178" s="194"/>
      <c r="P178" s="194"/>
      <c r="Q178" s="194"/>
      <c r="R178" s="194"/>
      <c r="S178" s="194"/>
      <c r="T178" s="194"/>
      <c r="U178" s="239"/>
      <c r="V178" s="240"/>
      <c r="W178" s="240"/>
      <c r="X178" s="240"/>
      <c r="Y178" s="240"/>
      <c r="Z178" s="240"/>
      <c r="AA178" s="240"/>
      <c r="AB178" s="240"/>
      <c r="AC178" s="240"/>
      <c r="AD178" s="240"/>
      <c r="AE178" s="240"/>
      <c r="AF178" s="240"/>
      <c r="AG178" s="240"/>
      <c r="AH178" s="240"/>
      <c r="AI178" s="240"/>
      <c r="AJ178" s="240"/>
      <c r="AK178" s="240"/>
      <c r="AL178" s="143"/>
      <c r="AM178" s="143"/>
      <c r="AN178" s="143"/>
      <c r="AO178" s="143"/>
      <c r="AP178" s="143"/>
      <c r="AQ178" s="143"/>
      <c r="AR178" s="143"/>
      <c r="AS178" s="143"/>
      <c r="AT178" s="143"/>
      <c r="AU178" s="143"/>
      <c r="AV178" s="143"/>
      <c r="AW178" s="143"/>
      <c r="AX178" s="143"/>
      <c r="AY178" s="143"/>
      <c r="AZ178" s="143"/>
      <c r="BA178" s="11"/>
      <c r="BB178" s="11"/>
      <c r="BC178" s="11"/>
      <c r="BD178" s="11"/>
      <c r="BE178" s="11"/>
      <c r="BF178" s="11"/>
      <c r="BG178" s="11"/>
      <c r="BH178" s="11"/>
      <c r="BI178" s="11"/>
      <c r="BJ178" s="11"/>
    </row>
    <row r="179" spans="1:62" ht="93" customHeight="1" x14ac:dyDescent="0.3">
      <c r="A179" s="11"/>
      <c r="B179" s="11"/>
      <c r="C179" s="11"/>
      <c r="D179" s="11"/>
      <c r="E179" s="11"/>
      <c r="F179" s="237"/>
      <c r="G179" s="11"/>
      <c r="H179" s="11"/>
      <c r="I179" s="11"/>
      <c r="J179" s="11"/>
      <c r="K179" s="11"/>
      <c r="L179" s="11"/>
      <c r="M179" s="11"/>
      <c r="N179" s="11"/>
      <c r="O179" s="194"/>
      <c r="P179" s="194"/>
      <c r="Q179" s="194"/>
      <c r="R179" s="194"/>
      <c r="S179" s="194"/>
      <c r="T179" s="194"/>
      <c r="U179" s="239"/>
      <c r="V179" s="240"/>
      <c r="W179" s="240"/>
      <c r="X179" s="240"/>
      <c r="Y179" s="240"/>
      <c r="Z179" s="240"/>
      <c r="AA179" s="240"/>
      <c r="AB179" s="240"/>
      <c r="AC179" s="240"/>
      <c r="AD179" s="240"/>
      <c r="AE179" s="240"/>
      <c r="AF179" s="240"/>
      <c r="AG179" s="240"/>
      <c r="AH179" s="240"/>
      <c r="AI179" s="240"/>
      <c r="AJ179" s="240"/>
      <c r="AK179" s="240"/>
      <c r="AL179" s="143"/>
      <c r="AM179" s="143"/>
      <c r="AN179" s="143"/>
      <c r="AO179" s="143"/>
      <c r="AP179" s="143"/>
      <c r="AQ179" s="143"/>
      <c r="AR179" s="143"/>
      <c r="AS179" s="143"/>
      <c r="AT179" s="143"/>
      <c r="AU179" s="143"/>
      <c r="AV179" s="143"/>
      <c r="AW179" s="143"/>
      <c r="AX179" s="143"/>
      <c r="AY179" s="143"/>
      <c r="AZ179" s="143"/>
      <c r="BA179" s="11"/>
      <c r="BB179" s="11"/>
      <c r="BC179" s="11"/>
      <c r="BD179" s="11"/>
      <c r="BE179" s="11"/>
      <c r="BF179" s="11"/>
      <c r="BG179" s="11"/>
      <c r="BH179" s="11"/>
      <c r="BI179" s="11"/>
      <c r="BJ179" s="11"/>
    </row>
    <row r="180" spans="1:62" ht="93" customHeight="1" x14ac:dyDescent="0.3">
      <c r="A180" s="11"/>
      <c r="B180" s="11"/>
      <c r="C180" s="11"/>
      <c r="D180" s="11"/>
      <c r="E180" s="11"/>
      <c r="F180" s="237"/>
      <c r="G180" s="11"/>
      <c r="H180" s="11"/>
      <c r="I180" s="11"/>
      <c r="J180" s="11"/>
      <c r="K180" s="11"/>
      <c r="L180" s="11"/>
      <c r="M180" s="11"/>
      <c r="N180" s="11"/>
      <c r="O180" s="194"/>
      <c r="P180" s="194"/>
      <c r="Q180" s="194"/>
      <c r="R180" s="194"/>
      <c r="S180" s="194"/>
      <c r="T180" s="194"/>
      <c r="U180" s="239"/>
      <c r="V180" s="240"/>
      <c r="W180" s="240"/>
      <c r="X180" s="240"/>
      <c r="Y180" s="240"/>
      <c r="Z180" s="240"/>
      <c r="AA180" s="240"/>
      <c r="AB180" s="240"/>
      <c r="AC180" s="240"/>
      <c r="AD180" s="240"/>
      <c r="AE180" s="240"/>
      <c r="AF180" s="240"/>
      <c r="AG180" s="240"/>
      <c r="AH180" s="240"/>
      <c r="AI180" s="240"/>
      <c r="AJ180" s="240"/>
      <c r="AK180" s="240"/>
      <c r="AL180" s="143"/>
      <c r="AM180" s="143"/>
      <c r="AN180" s="143"/>
      <c r="AO180" s="143"/>
      <c r="AP180" s="143"/>
      <c r="AQ180" s="143"/>
      <c r="AR180" s="143"/>
      <c r="AS180" s="143"/>
      <c r="AT180" s="143"/>
      <c r="AU180" s="143"/>
      <c r="AV180" s="143"/>
      <c r="AW180" s="143"/>
      <c r="AX180" s="143"/>
      <c r="AY180" s="143"/>
      <c r="AZ180" s="143"/>
      <c r="BA180" s="11"/>
      <c r="BB180" s="11"/>
      <c r="BC180" s="11"/>
      <c r="BD180" s="11"/>
      <c r="BE180" s="11"/>
      <c r="BF180" s="11"/>
      <c r="BG180" s="11"/>
      <c r="BH180" s="11"/>
      <c r="BI180" s="11"/>
      <c r="BJ180" s="11"/>
    </row>
    <row r="181" spans="1:62" ht="93" customHeight="1" x14ac:dyDescent="0.3">
      <c r="A181" s="11"/>
      <c r="B181" s="11"/>
      <c r="C181" s="11"/>
      <c r="D181" s="11"/>
      <c r="E181" s="11"/>
      <c r="F181" s="237"/>
      <c r="G181" s="11"/>
      <c r="H181" s="11"/>
      <c r="I181" s="11"/>
      <c r="J181" s="11"/>
      <c r="K181" s="11"/>
      <c r="L181" s="11"/>
      <c r="M181" s="11"/>
      <c r="N181" s="11"/>
      <c r="O181" s="194"/>
      <c r="P181" s="194"/>
      <c r="Q181" s="194"/>
      <c r="R181" s="194"/>
      <c r="S181" s="194"/>
      <c r="T181" s="194"/>
      <c r="U181" s="239"/>
      <c r="V181" s="240"/>
      <c r="W181" s="240"/>
      <c r="X181" s="240"/>
      <c r="Y181" s="240"/>
      <c r="Z181" s="240"/>
      <c r="AA181" s="240"/>
      <c r="AB181" s="240"/>
      <c r="AC181" s="240"/>
      <c r="AD181" s="240"/>
      <c r="AE181" s="240"/>
      <c r="AF181" s="240"/>
      <c r="AG181" s="240"/>
      <c r="AH181" s="240"/>
      <c r="AI181" s="240"/>
      <c r="AJ181" s="240"/>
      <c r="AK181" s="240"/>
      <c r="AL181" s="143"/>
      <c r="AM181" s="143"/>
      <c r="AN181" s="143"/>
      <c r="AO181" s="143"/>
      <c r="AP181" s="143"/>
      <c r="AQ181" s="143"/>
      <c r="AR181" s="143"/>
      <c r="AS181" s="143"/>
      <c r="AT181" s="143"/>
      <c r="AU181" s="143"/>
      <c r="AV181" s="143"/>
      <c r="AW181" s="143"/>
      <c r="AX181" s="143"/>
      <c r="AY181" s="143"/>
      <c r="AZ181" s="143"/>
      <c r="BA181" s="11"/>
      <c r="BB181" s="11"/>
      <c r="BC181" s="11"/>
      <c r="BD181" s="11"/>
      <c r="BE181" s="11"/>
      <c r="BF181" s="11"/>
      <c r="BG181" s="11"/>
      <c r="BH181" s="11"/>
      <c r="BI181" s="11"/>
      <c r="BJ181" s="11"/>
    </row>
    <row r="182" spans="1:62" ht="93" customHeight="1" x14ac:dyDescent="0.3">
      <c r="A182" s="11"/>
      <c r="B182" s="11"/>
      <c r="C182" s="11"/>
      <c r="D182" s="11"/>
      <c r="E182" s="11"/>
      <c r="F182" s="237"/>
      <c r="G182" s="11"/>
      <c r="H182" s="11"/>
      <c r="I182" s="11"/>
      <c r="J182" s="11"/>
      <c r="K182" s="11"/>
      <c r="L182" s="11"/>
      <c r="M182" s="11"/>
      <c r="N182" s="11"/>
      <c r="O182" s="194"/>
      <c r="P182" s="194"/>
      <c r="Q182" s="194"/>
      <c r="R182" s="194"/>
      <c r="S182" s="194"/>
      <c r="T182" s="194"/>
      <c r="U182" s="239"/>
      <c r="V182" s="240"/>
      <c r="W182" s="240"/>
      <c r="X182" s="240"/>
      <c r="Y182" s="240"/>
      <c r="Z182" s="240"/>
      <c r="AA182" s="240"/>
      <c r="AB182" s="240"/>
      <c r="AC182" s="240"/>
      <c r="AD182" s="240"/>
      <c r="AE182" s="240"/>
      <c r="AF182" s="240"/>
      <c r="AG182" s="240"/>
      <c r="AH182" s="240"/>
      <c r="AI182" s="240"/>
      <c r="AJ182" s="240"/>
      <c r="AK182" s="240"/>
      <c r="AL182" s="143"/>
      <c r="AM182" s="143"/>
      <c r="AN182" s="143"/>
      <c r="AO182" s="143"/>
      <c r="AP182" s="143"/>
      <c r="AQ182" s="143"/>
      <c r="AR182" s="143"/>
      <c r="AS182" s="143"/>
      <c r="AT182" s="143"/>
      <c r="AU182" s="143"/>
      <c r="AV182" s="143"/>
      <c r="AW182" s="143"/>
      <c r="AX182" s="143"/>
      <c r="AY182" s="143"/>
      <c r="AZ182" s="143"/>
      <c r="BA182" s="11"/>
      <c r="BB182" s="11"/>
      <c r="BC182" s="11"/>
      <c r="BD182" s="11"/>
      <c r="BE182" s="11"/>
      <c r="BF182" s="11"/>
      <c r="BG182" s="11"/>
      <c r="BH182" s="11"/>
      <c r="BI182" s="11"/>
      <c r="BJ182" s="11"/>
    </row>
    <row r="183" spans="1:62" ht="93" customHeight="1" x14ac:dyDescent="0.3">
      <c r="A183" s="11"/>
      <c r="B183" s="11"/>
      <c r="C183" s="11"/>
      <c r="D183" s="11"/>
      <c r="E183" s="11"/>
      <c r="F183" s="237"/>
      <c r="G183" s="11"/>
      <c r="H183" s="11"/>
      <c r="I183" s="11"/>
      <c r="J183" s="11"/>
      <c r="K183" s="11"/>
      <c r="L183" s="11"/>
      <c r="M183" s="11"/>
      <c r="N183" s="11"/>
      <c r="O183" s="194"/>
      <c r="P183" s="194"/>
      <c r="Q183" s="194"/>
      <c r="R183" s="194"/>
      <c r="S183" s="194"/>
      <c r="T183" s="194"/>
      <c r="U183" s="239"/>
      <c r="V183" s="240"/>
      <c r="W183" s="240"/>
      <c r="X183" s="240"/>
      <c r="Y183" s="240"/>
      <c r="Z183" s="240"/>
      <c r="AA183" s="240"/>
      <c r="AB183" s="240"/>
      <c r="AC183" s="240"/>
      <c r="AD183" s="240"/>
      <c r="AE183" s="240"/>
      <c r="AF183" s="240"/>
      <c r="AG183" s="240"/>
      <c r="AH183" s="240"/>
      <c r="AI183" s="240"/>
      <c r="AJ183" s="240"/>
      <c r="AK183" s="240"/>
      <c r="AL183" s="143"/>
      <c r="AM183" s="143"/>
      <c r="AN183" s="143"/>
      <c r="AO183" s="143"/>
      <c r="AP183" s="143"/>
      <c r="AQ183" s="143"/>
      <c r="AR183" s="143"/>
      <c r="AS183" s="143"/>
      <c r="AT183" s="143"/>
      <c r="AU183" s="143"/>
      <c r="AV183" s="143"/>
      <c r="AW183" s="143"/>
      <c r="AX183" s="143"/>
      <c r="AY183" s="143"/>
      <c r="AZ183" s="143"/>
      <c r="BA183" s="11"/>
      <c r="BB183" s="11"/>
      <c r="BC183" s="11"/>
      <c r="BD183" s="11"/>
      <c r="BE183" s="11"/>
      <c r="BF183" s="11"/>
      <c r="BG183" s="11"/>
      <c r="BH183" s="11"/>
      <c r="BI183" s="11"/>
      <c r="BJ183" s="11"/>
    </row>
    <row r="184" spans="1:62" ht="93" customHeight="1" x14ac:dyDescent="0.3">
      <c r="A184" s="11"/>
      <c r="B184" s="11"/>
      <c r="C184" s="11"/>
      <c r="D184" s="11"/>
      <c r="E184" s="11"/>
      <c r="F184" s="237"/>
      <c r="G184" s="11"/>
      <c r="H184" s="11"/>
      <c r="I184" s="11"/>
      <c r="J184" s="11"/>
      <c r="K184" s="11"/>
      <c r="L184" s="11"/>
      <c r="M184" s="11"/>
      <c r="N184" s="11"/>
      <c r="O184" s="194"/>
      <c r="P184" s="194"/>
      <c r="Q184" s="194"/>
      <c r="R184" s="194"/>
      <c r="S184" s="194"/>
      <c r="T184" s="194"/>
      <c r="U184" s="239"/>
      <c r="V184" s="240"/>
      <c r="W184" s="240"/>
      <c r="X184" s="240"/>
      <c r="Y184" s="240"/>
      <c r="Z184" s="240"/>
      <c r="AA184" s="240"/>
      <c r="AB184" s="240"/>
      <c r="AC184" s="240"/>
      <c r="AD184" s="240"/>
      <c r="AE184" s="240"/>
      <c r="AF184" s="240"/>
      <c r="AG184" s="240"/>
      <c r="AH184" s="240"/>
      <c r="AI184" s="240"/>
      <c r="AJ184" s="240"/>
      <c r="AK184" s="240"/>
      <c r="AL184" s="143"/>
      <c r="AM184" s="143"/>
      <c r="AN184" s="143"/>
      <c r="AO184" s="143"/>
      <c r="AP184" s="143"/>
      <c r="AQ184" s="143"/>
      <c r="AR184" s="143"/>
      <c r="AS184" s="143"/>
      <c r="AT184" s="143"/>
      <c r="AU184" s="143"/>
      <c r="AV184" s="143"/>
      <c r="AW184" s="143"/>
      <c r="AX184" s="143"/>
      <c r="AY184" s="143"/>
      <c r="AZ184" s="143"/>
      <c r="BA184" s="11"/>
      <c r="BB184" s="11"/>
      <c r="BC184" s="11"/>
      <c r="BD184" s="11"/>
      <c r="BE184" s="11"/>
      <c r="BF184" s="11"/>
      <c r="BG184" s="11"/>
      <c r="BH184" s="11"/>
      <c r="BI184" s="11"/>
      <c r="BJ184" s="11"/>
    </row>
    <row r="185" spans="1:62" ht="93" customHeight="1" x14ac:dyDescent="0.3">
      <c r="A185" s="11"/>
      <c r="B185" s="11"/>
      <c r="C185" s="11"/>
      <c r="D185" s="11"/>
      <c r="E185" s="11"/>
      <c r="F185" s="237"/>
      <c r="G185" s="11"/>
      <c r="H185" s="11"/>
      <c r="I185" s="11"/>
      <c r="J185" s="11"/>
      <c r="K185" s="11"/>
      <c r="L185" s="11"/>
      <c r="M185" s="11"/>
      <c r="N185" s="11"/>
      <c r="O185" s="194"/>
      <c r="P185" s="194"/>
      <c r="Q185" s="194"/>
      <c r="R185" s="194"/>
      <c r="S185" s="194"/>
      <c r="T185" s="194"/>
      <c r="U185" s="239"/>
      <c r="V185" s="240"/>
      <c r="W185" s="240"/>
      <c r="X185" s="240"/>
      <c r="Y185" s="240"/>
      <c r="Z185" s="240"/>
      <c r="AA185" s="240"/>
      <c r="AB185" s="240"/>
      <c r="AC185" s="240"/>
      <c r="AD185" s="240"/>
      <c r="AE185" s="240"/>
      <c r="AF185" s="240"/>
      <c r="AG185" s="240"/>
      <c r="AH185" s="240"/>
      <c r="AI185" s="240"/>
      <c r="AJ185" s="240"/>
      <c r="AK185" s="240"/>
      <c r="AL185" s="143"/>
      <c r="AM185" s="143"/>
      <c r="AN185" s="143"/>
      <c r="AO185" s="143"/>
      <c r="AP185" s="143"/>
      <c r="AQ185" s="143"/>
      <c r="AR185" s="143"/>
      <c r="AS185" s="143"/>
      <c r="AT185" s="143"/>
      <c r="AU185" s="143"/>
      <c r="AV185" s="143"/>
      <c r="AW185" s="143"/>
      <c r="AX185" s="143"/>
      <c r="AY185" s="143"/>
      <c r="AZ185" s="143"/>
      <c r="BA185" s="11"/>
      <c r="BB185" s="11"/>
      <c r="BC185" s="11"/>
      <c r="BD185" s="11"/>
      <c r="BE185" s="11"/>
      <c r="BF185" s="11"/>
      <c r="BG185" s="11"/>
      <c r="BH185" s="11"/>
      <c r="BI185" s="11"/>
      <c r="BJ185" s="11"/>
    </row>
    <row r="186" spans="1:62" ht="93" customHeight="1" x14ac:dyDescent="0.3">
      <c r="A186" s="11"/>
      <c r="B186" s="11"/>
      <c r="C186" s="11"/>
      <c r="D186" s="11"/>
      <c r="E186" s="11"/>
      <c r="F186" s="237"/>
      <c r="G186" s="11"/>
      <c r="H186" s="11"/>
      <c r="I186" s="11"/>
      <c r="J186" s="11"/>
      <c r="K186" s="11"/>
      <c r="L186" s="11"/>
      <c r="M186" s="11"/>
      <c r="N186" s="11"/>
      <c r="O186" s="194"/>
      <c r="P186" s="194"/>
      <c r="Q186" s="194"/>
      <c r="R186" s="194"/>
      <c r="S186" s="194"/>
      <c r="T186" s="194"/>
      <c r="U186" s="239"/>
      <c r="V186" s="240"/>
      <c r="W186" s="240"/>
      <c r="X186" s="240"/>
      <c r="Y186" s="240"/>
      <c r="Z186" s="240"/>
      <c r="AA186" s="240"/>
      <c r="AB186" s="240"/>
      <c r="AC186" s="240"/>
      <c r="AD186" s="240"/>
      <c r="AE186" s="240"/>
      <c r="AF186" s="240"/>
      <c r="AG186" s="240"/>
      <c r="AH186" s="240"/>
      <c r="AI186" s="240"/>
      <c r="AJ186" s="240"/>
      <c r="AK186" s="240"/>
      <c r="AL186" s="143"/>
      <c r="AM186" s="143"/>
      <c r="AN186" s="143"/>
      <c r="AO186" s="143"/>
      <c r="AP186" s="143"/>
      <c r="AQ186" s="143"/>
      <c r="AR186" s="143"/>
      <c r="AS186" s="143"/>
      <c r="AT186" s="143"/>
      <c r="AU186" s="143"/>
      <c r="AV186" s="143"/>
      <c r="AW186" s="143"/>
      <c r="AX186" s="143"/>
      <c r="AY186" s="143"/>
      <c r="AZ186" s="143"/>
      <c r="BA186" s="11"/>
      <c r="BB186" s="11"/>
      <c r="BC186" s="11"/>
      <c r="BD186" s="11"/>
      <c r="BE186" s="11"/>
      <c r="BF186" s="11"/>
      <c r="BG186" s="11"/>
      <c r="BH186" s="11"/>
      <c r="BI186" s="11"/>
      <c r="BJ186" s="11"/>
    </row>
    <row r="187" spans="1:62" ht="93" customHeight="1" x14ac:dyDescent="0.3">
      <c r="A187" s="11"/>
      <c r="B187" s="11"/>
      <c r="C187" s="11"/>
      <c r="D187" s="11"/>
      <c r="E187" s="11"/>
      <c r="F187" s="237"/>
      <c r="G187" s="11"/>
      <c r="H187" s="11"/>
      <c r="I187" s="11"/>
      <c r="J187" s="11"/>
      <c r="K187" s="11"/>
      <c r="L187" s="11"/>
      <c r="M187" s="11"/>
      <c r="N187" s="11"/>
      <c r="O187" s="194"/>
      <c r="P187" s="194"/>
      <c r="Q187" s="194"/>
      <c r="R187" s="194"/>
      <c r="S187" s="194"/>
      <c r="T187" s="194"/>
      <c r="U187" s="239"/>
      <c r="V187" s="240"/>
      <c r="W187" s="240"/>
      <c r="X187" s="240"/>
      <c r="Y187" s="240"/>
      <c r="Z187" s="240"/>
      <c r="AA187" s="240"/>
      <c r="AB187" s="240"/>
      <c r="AC187" s="240"/>
      <c r="AD187" s="240"/>
      <c r="AE187" s="240"/>
      <c r="AF187" s="240"/>
      <c r="AG187" s="240"/>
      <c r="AH187" s="240"/>
      <c r="AI187" s="240"/>
      <c r="AJ187" s="240"/>
      <c r="AK187" s="240"/>
      <c r="AL187" s="143"/>
      <c r="AM187" s="143"/>
      <c r="AN187" s="143"/>
      <c r="AO187" s="143"/>
      <c r="AP187" s="143"/>
      <c r="AQ187" s="143"/>
      <c r="AR187" s="143"/>
      <c r="AS187" s="143"/>
      <c r="AT187" s="143"/>
      <c r="AU187" s="143"/>
      <c r="AV187" s="143"/>
      <c r="AW187" s="143"/>
      <c r="AX187" s="143"/>
      <c r="AY187" s="143"/>
      <c r="AZ187" s="143"/>
      <c r="BA187" s="11"/>
      <c r="BB187" s="11"/>
      <c r="BC187" s="11"/>
      <c r="BD187" s="11"/>
      <c r="BE187" s="11"/>
      <c r="BF187" s="11"/>
      <c r="BG187" s="11"/>
      <c r="BH187" s="11"/>
      <c r="BI187" s="11"/>
      <c r="BJ187" s="11"/>
    </row>
    <row r="188" spans="1:62" ht="93" customHeight="1" x14ac:dyDescent="0.3">
      <c r="A188" s="11"/>
      <c r="B188" s="11"/>
      <c r="C188" s="11"/>
      <c r="D188" s="11"/>
      <c r="E188" s="11"/>
      <c r="F188" s="237"/>
      <c r="G188" s="11"/>
      <c r="H188" s="11"/>
      <c r="I188" s="11"/>
      <c r="J188" s="11"/>
      <c r="K188" s="11"/>
      <c r="L188" s="11"/>
      <c r="M188" s="11"/>
      <c r="N188" s="11"/>
      <c r="O188" s="194"/>
      <c r="P188" s="194"/>
      <c r="Q188" s="194"/>
      <c r="R188" s="194"/>
      <c r="S188" s="194"/>
      <c r="T188" s="194"/>
      <c r="U188" s="239"/>
      <c r="V188" s="240"/>
      <c r="W188" s="240"/>
      <c r="X188" s="240"/>
      <c r="Y188" s="240"/>
      <c r="Z188" s="240"/>
      <c r="AA188" s="240"/>
      <c r="AB188" s="240"/>
      <c r="AC188" s="240"/>
      <c r="AD188" s="240"/>
      <c r="AE188" s="240"/>
      <c r="AF188" s="240"/>
      <c r="AG188" s="240"/>
      <c r="AH188" s="240"/>
      <c r="AI188" s="240"/>
      <c r="AJ188" s="240"/>
      <c r="AK188" s="240"/>
      <c r="AL188" s="143"/>
      <c r="AM188" s="143"/>
      <c r="AN188" s="143"/>
      <c r="AO188" s="143"/>
      <c r="AP188" s="143"/>
      <c r="AQ188" s="143"/>
      <c r="AR188" s="143"/>
      <c r="AS188" s="143"/>
      <c r="AT188" s="143"/>
      <c r="AU188" s="143"/>
      <c r="AV188" s="143"/>
      <c r="AW188" s="143"/>
      <c r="AX188" s="143"/>
      <c r="AY188" s="143"/>
      <c r="AZ188" s="143"/>
      <c r="BA188" s="11"/>
      <c r="BB188" s="11"/>
      <c r="BC188" s="11"/>
      <c r="BD188" s="11"/>
      <c r="BE188" s="11"/>
      <c r="BF188" s="11"/>
      <c r="BG188" s="11"/>
      <c r="BH188" s="11"/>
      <c r="BI188" s="11"/>
      <c r="BJ188" s="11"/>
    </row>
    <row r="189" spans="1:62" ht="93" customHeight="1" x14ac:dyDescent="0.3">
      <c r="A189" s="11"/>
      <c r="B189" s="11"/>
      <c r="C189" s="11"/>
      <c r="D189" s="11"/>
      <c r="E189" s="11"/>
      <c r="F189" s="237"/>
      <c r="G189" s="11"/>
      <c r="H189" s="11"/>
      <c r="I189" s="11"/>
      <c r="J189" s="11"/>
      <c r="K189" s="11"/>
      <c r="L189" s="11"/>
      <c r="M189" s="11"/>
      <c r="N189" s="11"/>
      <c r="O189" s="194"/>
      <c r="P189" s="194"/>
      <c r="Q189" s="194"/>
      <c r="R189" s="194"/>
      <c r="S189" s="194"/>
      <c r="T189" s="194"/>
      <c r="U189" s="239"/>
      <c r="V189" s="240"/>
      <c r="W189" s="240"/>
      <c r="X189" s="240"/>
      <c r="Y189" s="240"/>
      <c r="Z189" s="240"/>
      <c r="AA189" s="240"/>
      <c r="AB189" s="240"/>
      <c r="AC189" s="240"/>
      <c r="AD189" s="240"/>
      <c r="AE189" s="240"/>
      <c r="AF189" s="240"/>
      <c r="AG189" s="240"/>
      <c r="AH189" s="240"/>
      <c r="AI189" s="240"/>
      <c r="AJ189" s="240"/>
      <c r="AK189" s="240"/>
      <c r="AL189" s="143"/>
      <c r="AM189" s="143"/>
      <c r="AN189" s="143"/>
      <c r="AO189" s="143"/>
      <c r="AP189" s="143"/>
      <c r="AQ189" s="143"/>
      <c r="AR189" s="143"/>
      <c r="AS189" s="143"/>
      <c r="AT189" s="143"/>
      <c r="AU189" s="143"/>
      <c r="AV189" s="143"/>
      <c r="AW189" s="143"/>
      <c r="AX189" s="143"/>
      <c r="AY189" s="143"/>
      <c r="AZ189" s="143"/>
      <c r="BA189" s="11"/>
      <c r="BB189" s="11"/>
      <c r="BC189" s="11"/>
      <c r="BD189" s="11"/>
      <c r="BE189" s="11"/>
      <c r="BF189" s="11"/>
      <c r="BG189" s="11"/>
      <c r="BH189" s="11"/>
      <c r="BI189" s="11"/>
      <c r="BJ189" s="11"/>
    </row>
    <row r="190" spans="1:62" ht="93" customHeight="1" x14ac:dyDescent="0.3">
      <c r="A190" s="11"/>
      <c r="B190" s="11"/>
      <c r="C190" s="11"/>
      <c r="D190" s="11"/>
      <c r="E190" s="11"/>
      <c r="F190" s="237"/>
      <c r="G190" s="11"/>
      <c r="H190" s="11"/>
      <c r="I190" s="11"/>
      <c r="J190" s="11"/>
      <c r="K190" s="11"/>
      <c r="L190" s="11"/>
      <c r="M190" s="11"/>
      <c r="N190" s="11"/>
      <c r="O190" s="194"/>
      <c r="P190" s="194"/>
      <c r="Q190" s="194"/>
      <c r="R190" s="194"/>
      <c r="S190" s="194"/>
      <c r="T190" s="194"/>
      <c r="U190" s="239"/>
      <c r="V190" s="240"/>
      <c r="W190" s="240"/>
      <c r="X190" s="240"/>
      <c r="Y190" s="240"/>
      <c r="Z190" s="240"/>
      <c r="AA190" s="240"/>
      <c r="AB190" s="240"/>
      <c r="AC190" s="240"/>
      <c r="AD190" s="240"/>
      <c r="AE190" s="240"/>
      <c r="AF190" s="240"/>
      <c r="AG190" s="240"/>
      <c r="AH190" s="240"/>
      <c r="AI190" s="240"/>
      <c r="AJ190" s="240"/>
      <c r="AK190" s="240"/>
      <c r="AL190" s="143"/>
      <c r="AM190" s="143"/>
      <c r="AN190" s="143"/>
      <c r="AO190" s="143"/>
      <c r="AP190" s="143"/>
      <c r="AQ190" s="143"/>
      <c r="AR190" s="143"/>
      <c r="AS190" s="143"/>
      <c r="AT190" s="143"/>
      <c r="AU190" s="143"/>
      <c r="AV190" s="143"/>
      <c r="AW190" s="143"/>
      <c r="AX190" s="143"/>
      <c r="AY190" s="143"/>
      <c r="AZ190" s="143"/>
      <c r="BA190" s="11"/>
      <c r="BB190" s="11"/>
      <c r="BC190" s="11"/>
      <c r="BD190" s="11"/>
      <c r="BE190" s="11"/>
      <c r="BF190" s="11"/>
      <c r="BG190" s="11"/>
      <c r="BH190" s="11"/>
      <c r="BI190" s="11"/>
      <c r="BJ190" s="11"/>
    </row>
    <row r="191" spans="1:62" ht="93" customHeight="1" x14ac:dyDescent="0.3">
      <c r="A191" s="11"/>
      <c r="B191" s="11"/>
      <c r="C191" s="11"/>
      <c r="D191" s="11"/>
      <c r="E191" s="11"/>
      <c r="F191" s="237"/>
      <c r="G191" s="11"/>
      <c r="H191" s="11"/>
      <c r="I191" s="11"/>
      <c r="J191" s="11"/>
      <c r="K191" s="11"/>
      <c r="L191" s="11"/>
      <c r="M191" s="11"/>
      <c r="N191" s="11"/>
      <c r="O191" s="194"/>
      <c r="P191" s="194"/>
      <c r="Q191" s="194"/>
      <c r="R191" s="194"/>
      <c r="S191" s="194"/>
      <c r="T191" s="194"/>
      <c r="U191" s="239"/>
      <c r="V191" s="240"/>
      <c r="W191" s="240"/>
      <c r="X191" s="240"/>
      <c r="Y191" s="240"/>
      <c r="Z191" s="240"/>
      <c r="AA191" s="240"/>
      <c r="AB191" s="240"/>
      <c r="AC191" s="240"/>
      <c r="AD191" s="240"/>
      <c r="AE191" s="240"/>
      <c r="AF191" s="240"/>
      <c r="AG191" s="240"/>
      <c r="AH191" s="240"/>
      <c r="AI191" s="240"/>
      <c r="AJ191" s="240"/>
      <c r="AK191" s="240"/>
      <c r="AL191" s="143"/>
      <c r="AM191" s="143"/>
      <c r="AN191" s="143"/>
      <c r="AO191" s="143"/>
      <c r="AP191" s="143"/>
      <c r="AQ191" s="143"/>
      <c r="AR191" s="143"/>
      <c r="AS191" s="143"/>
      <c r="AT191" s="143"/>
      <c r="AU191" s="143"/>
      <c r="AV191" s="143"/>
      <c r="AW191" s="143"/>
      <c r="AX191" s="143"/>
      <c r="AY191" s="143"/>
      <c r="AZ191" s="143"/>
      <c r="BA191" s="11"/>
      <c r="BB191" s="11"/>
      <c r="BC191" s="11"/>
      <c r="BD191" s="11"/>
      <c r="BE191" s="11"/>
      <c r="BF191" s="11"/>
      <c r="BG191" s="11"/>
      <c r="BH191" s="11"/>
      <c r="BI191" s="11"/>
      <c r="BJ191" s="11"/>
    </row>
    <row r="192" spans="1:62" ht="93" customHeight="1" x14ac:dyDescent="0.3">
      <c r="A192" s="11"/>
      <c r="B192" s="11"/>
      <c r="C192" s="11"/>
      <c r="D192" s="11"/>
      <c r="E192" s="11"/>
      <c r="F192" s="237"/>
      <c r="G192" s="11"/>
      <c r="H192" s="11"/>
      <c r="I192" s="11"/>
      <c r="J192" s="11"/>
      <c r="K192" s="11"/>
      <c r="L192" s="11"/>
      <c r="M192" s="11"/>
      <c r="N192" s="11"/>
      <c r="O192" s="194"/>
      <c r="P192" s="194"/>
      <c r="Q192" s="194"/>
      <c r="R192" s="194"/>
      <c r="S192" s="194"/>
      <c r="T192" s="194"/>
      <c r="U192" s="239"/>
      <c r="V192" s="240"/>
      <c r="W192" s="240"/>
      <c r="X192" s="240"/>
      <c r="Y192" s="240"/>
      <c r="Z192" s="240"/>
      <c r="AA192" s="240"/>
      <c r="AB192" s="240"/>
      <c r="AC192" s="240"/>
      <c r="AD192" s="240"/>
      <c r="AE192" s="240"/>
      <c r="AF192" s="240"/>
      <c r="AG192" s="240"/>
      <c r="AH192" s="240"/>
      <c r="AI192" s="240"/>
      <c r="AJ192" s="240"/>
      <c r="AK192" s="240"/>
      <c r="AL192" s="143"/>
      <c r="AM192" s="143"/>
      <c r="AN192" s="143"/>
      <c r="AO192" s="143"/>
      <c r="AP192" s="143"/>
      <c r="AQ192" s="143"/>
      <c r="AR192" s="143"/>
      <c r="AS192" s="143"/>
      <c r="AT192" s="143"/>
      <c r="AU192" s="143"/>
      <c r="AV192" s="143"/>
      <c r="AW192" s="143"/>
      <c r="AX192" s="143"/>
      <c r="AY192" s="143"/>
      <c r="AZ192" s="143"/>
      <c r="BA192" s="11"/>
      <c r="BB192" s="11"/>
      <c r="BC192" s="11"/>
      <c r="BD192" s="11"/>
      <c r="BE192" s="11"/>
      <c r="BF192" s="11"/>
      <c r="BG192" s="11"/>
      <c r="BH192" s="11"/>
      <c r="BI192" s="11"/>
      <c r="BJ192" s="11"/>
    </row>
    <row r="193" spans="1:62" ht="93" customHeight="1" x14ac:dyDescent="0.3">
      <c r="A193" s="11"/>
      <c r="B193" s="11"/>
      <c r="C193" s="11"/>
      <c r="D193" s="11"/>
      <c r="E193" s="11"/>
      <c r="F193" s="237"/>
      <c r="G193" s="11"/>
      <c r="H193" s="11"/>
      <c r="I193" s="11"/>
      <c r="J193" s="11"/>
      <c r="K193" s="11"/>
      <c r="L193" s="11"/>
      <c r="M193" s="11"/>
      <c r="N193" s="11"/>
      <c r="O193" s="194"/>
      <c r="P193" s="194"/>
      <c r="Q193" s="194"/>
      <c r="R193" s="194"/>
      <c r="S193" s="194"/>
      <c r="T193" s="194"/>
      <c r="U193" s="239"/>
      <c r="V193" s="240"/>
      <c r="W193" s="240"/>
      <c r="X193" s="240"/>
      <c r="Y193" s="240"/>
      <c r="Z193" s="240"/>
      <c r="AA193" s="240"/>
      <c r="AB193" s="240"/>
      <c r="AC193" s="240"/>
      <c r="AD193" s="240"/>
      <c r="AE193" s="240"/>
      <c r="AF193" s="240"/>
      <c r="AG193" s="240"/>
      <c r="AH193" s="240"/>
      <c r="AI193" s="240"/>
      <c r="AJ193" s="240"/>
      <c r="AK193" s="240"/>
      <c r="AL193" s="143"/>
      <c r="AM193" s="143"/>
      <c r="AN193" s="143"/>
      <c r="AO193" s="143"/>
      <c r="AP193" s="143"/>
      <c r="AQ193" s="143"/>
      <c r="AR193" s="143"/>
      <c r="AS193" s="143"/>
      <c r="AT193" s="143"/>
      <c r="AU193" s="143"/>
      <c r="AV193" s="143"/>
      <c r="AW193" s="143"/>
      <c r="AX193" s="143"/>
      <c r="AY193" s="143"/>
      <c r="AZ193" s="143"/>
      <c r="BA193" s="11"/>
      <c r="BB193" s="11"/>
      <c r="BC193" s="11"/>
      <c r="BD193" s="11"/>
      <c r="BE193" s="11"/>
      <c r="BF193" s="11"/>
      <c r="BG193" s="11"/>
      <c r="BH193" s="11"/>
      <c r="BI193" s="11"/>
      <c r="BJ193" s="11"/>
    </row>
    <row r="194" spans="1:62" ht="93" customHeight="1" x14ac:dyDescent="0.3">
      <c r="A194" s="11"/>
      <c r="B194" s="11"/>
      <c r="C194" s="11"/>
      <c r="D194" s="11"/>
      <c r="E194" s="11"/>
      <c r="F194" s="237"/>
      <c r="G194" s="11"/>
      <c r="H194" s="11"/>
      <c r="I194" s="11"/>
      <c r="J194" s="11"/>
      <c r="K194" s="11"/>
      <c r="L194" s="11"/>
      <c r="M194" s="11"/>
      <c r="N194" s="11"/>
      <c r="O194" s="194"/>
      <c r="P194" s="194"/>
      <c r="Q194" s="194"/>
      <c r="R194" s="194"/>
      <c r="S194" s="194"/>
      <c r="T194" s="194"/>
      <c r="U194" s="239"/>
      <c r="V194" s="240"/>
      <c r="W194" s="240"/>
      <c r="X194" s="240"/>
      <c r="Y194" s="240"/>
      <c r="Z194" s="240"/>
      <c r="AA194" s="240"/>
      <c r="AB194" s="240"/>
      <c r="AC194" s="240"/>
      <c r="AD194" s="240"/>
      <c r="AE194" s="240"/>
      <c r="AF194" s="240"/>
      <c r="AG194" s="240"/>
      <c r="AH194" s="240"/>
      <c r="AI194" s="240"/>
      <c r="AJ194" s="240"/>
      <c r="AK194" s="240"/>
      <c r="AL194" s="143"/>
      <c r="AM194" s="143"/>
      <c r="AN194" s="143"/>
      <c r="AO194" s="143"/>
      <c r="AP194" s="143"/>
      <c r="AQ194" s="143"/>
      <c r="AR194" s="143"/>
      <c r="AS194" s="143"/>
      <c r="AT194" s="143"/>
      <c r="AU194" s="143"/>
      <c r="AV194" s="143"/>
      <c r="AW194" s="143"/>
      <c r="AX194" s="143"/>
      <c r="AY194" s="143"/>
      <c r="AZ194" s="143"/>
      <c r="BA194" s="11"/>
      <c r="BB194" s="11"/>
      <c r="BC194" s="11"/>
      <c r="BD194" s="11"/>
      <c r="BE194" s="11"/>
      <c r="BF194" s="11"/>
      <c r="BG194" s="11"/>
      <c r="BH194" s="11"/>
      <c r="BI194" s="11"/>
      <c r="BJ194" s="11"/>
    </row>
    <row r="195" spans="1:62" ht="93" customHeight="1" x14ac:dyDescent="0.3">
      <c r="A195" s="11"/>
      <c r="B195" s="11"/>
      <c r="C195" s="11"/>
      <c r="D195" s="11"/>
      <c r="E195" s="11"/>
      <c r="F195" s="237"/>
      <c r="G195" s="11"/>
      <c r="H195" s="11"/>
      <c r="I195" s="11"/>
      <c r="J195" s="11"/>
      <c r="K195" s="11"/>
      <c r="L195" s="11"/>
      <c r="M195" s="11"/>
      <c r="N195" s="11"/>
      <c r="O195" s="194"/>
      <c r="P195" s="194"/>
      <c r="Q195" s="194"/>
      <c r="R195" s="194"/>
      <c r="S195" s="194"/>
      <c r="T195" s="194"/>
      <c r="U195" s="239"/>
      <c r="V195" s="240"/>
      <c r="W195" s="240"/>
      <c r="X195" s="240"/>
      <c r="Y195" s="240"/>
      <c r="Z195" s="240"/>
      <c r="AA195" s="240"/>
      <c r="AB195" s="240"/>
      <c r="AC195" s="240"/>
      <c r="AD195" s="240"/>
      <c r="AE195" s="240"/>
      <c r="AF195" s="240"/>
      <c r="AG195" s="240"/>
      <c r="AH195" s="240"/>
      <c r="AI195" s="240"/>
      <c r="AJ195" s="240"/>
      <c r="AK195" s="240"/>
      <c r="AL195" s="143"/>
      <c r="AM195" s="143"/>
      <c r="AN195" s="143"/>
      <c r="AO195" s="143"/>
      <c r="AP195" s="143"/>
      <c r="AQ195" s="143"/>
      <c r="AR195" s="143"/>
      <c r="AS195" s="143"/>
      <c r="AT195" s="143"/>
      <c r="AU195" s="143"/>
      <c r="AV195" s="143"/>
      <c r="AW195" s="143"/>
      <c r="AX195" s="143"/>
      <c r="AY195" s="143"/>
      <c r="AZ195" s="143"/>
      <c r="BA195" s="11"/>
      <c r="BB195" s="11"/>
      <c r="BC195" s="11"/>
      <c r="BD195" s="11"/>
      <c r="BE195" s="11"/>
      <c r="BF195" s="11"/>
      <c r="BG195" s="11"/>
      <c r="BH195" s="11"/>
      <c r="BI195" s="11"/>
      <c r="BJ195" s="11"/>
    </row>
    <row r="196" spans="1:62" ht="93" customHeight="1" x14ac:dyDescent="0.3">
      <c r="A196" s="11"/>
      <c r="B196" s="11"/>
      <c r="C196" s="11"/>
      <c r="D196" s="11"/>
      <c r="E196" s="11"/>
      <c r="F196" s="237"/>
      <c r="G196" s="11"/>
      <c r="H196" s="11"/>
      <c r="I196" s="11"/>
      <c r="J196" s="11"/>
      <c r="K196" s="11"/>
      <c r="L196" s="11"/>
      <c r="M196" s="11"/>
      <c r="N196" s="11"/>
      <c r="O196" s="194"/>
      <c r="P196" s="194"/>
      <c r="Q196" s="194"/>
      <c r="R196" s="194"/>
      <c r="S196" s="194"/>
      <c r="T196" s="194"/>
      <c r="U196" s="239"/>
      <c r="V196" s="240"/>
      <c r="W196" s="240"/>
      <c r="X196" s="240"/>
      <c r="Y196" s="240"/>
      <c r="Z196" s="240"/>
      <c r="AA196" s="240"/>
      <c r="AB196" s="240"/>
      <c r="AC196" s="240"/>
      <c r="AD196" s="240"/>
      <c r="AE196" s="240"/>
      <c r="AF196" s="240"/>
      <c r="AG196" s="240"/>
      <c r="AH196" s="240"/>
      <c r="AI196" s="240"/>
      <c r="AJ196" s="240"/>
      <c r="AK196" s="240"/>
      <c r="AL196" s="143"/>
      <c r="AM196" s="143"/>
      <c r="AN196" s="143"/>
      <c r="AO196" s="143"/>
      <c r="AP196" s="143"/>
      <c r="AQ196" s="143"/>
      <c r="AR196" s="143"/>
      <c r="AS196" s="143"/>
      <c r="AT196" s="143"/>
      <c r="AU196" s="143"/>
      <c r="AV196" s="143"/>
      <c r="AW196" s="143"/>
      <c r="AX196" s="143"/>
      <c r="AY196" s="143"/>
      <c r="AZ196" s="143"/>
      <c r="BA196" s="11"/>
      <c r="BB196" s="11"/>
      <c r="BC196" s="11"/>
      <c r="BD196" s="11"/>
      <c r="BE196" s="11"/>
      <c r="BF196" s="11"/>
      <c r="BG196" s="11"/>
      <c r="BH196" s="11"/>
      <c r="BI196" s="11"/>
      <c r="BJ196" s="11"/>
    </row>
    <row r="197" spans="1:62" ht="93" customHeight="1" x14ac:dyDescent="0.3">
      <c r="A197" s="11"/>
      <c r="B197" s="11"/>
      <c r="C197" s="11"/>
      <c r="D197" s="11"/>
      <c r="E197" s="11"/>
      <c r="F197" s="237"/>
      <c r="G197" s="11"/>
      <c r="H197" s="11"/>
      <c r="I197" s="11"/>
      <c r="J197" s="11"/>
      <c r="K197" s="11"/>
      <c r="L197" s="11"/>
      <c r="M197" s="11"/>
      <c r="N197" s="11"/>
      <c r="O197" s="194"/>
      <c r="P197" s="194"/>
      <c r="Q197" s="194"/>
      <c r="R197" s="194"/>
      <c r="S197" s="194"/>
      <c r="T197" s="194"/>
      <c r="U197" s="239"/>
      <c r="V197" s="240"/>
      <c r="W197" s="240"/>
      <c r="X197" s="240"/>
      <c r="Y197" s="240"/>
      <c r="Z197" s="240"/>
      <c r="AA197" s="240"/>
      <c r="AB197" s="240"/>
      <c r="AC197" s="240"/>
      <c r="AD197" s="240"/>
      <c r="AE197" s="240"/>
      <c r="AF197" s="240"/>
      <c r="AG197" s="240"/>
      <c r="AH197" s="240"/>
      <c r="AI197" s="240"/>
      <c r="AJ197" s="240"/>
      <c r="AK197" s="240"/>
      <c r="AL197" s="143"/>
      <c r="AM197" s="143"/>
      <c r="AN197" s="143"/>
      <c r="AO197" s="143"/>
      <c r="AP197" s="143"/>
      <c r="AQ197" s="143"/>
      <c r="AR197" s="143"/>
      <c r="AS197" s="143"/>
      <c r="AT197" s="143"/>
      <c r="AU197" s="143"/>
      <c r="AV197" s="143"/>
      <c r="AW197" s="143"/>
      <c r="AX197" s="143"/>
      <c r="AY197" s="143"/>
      <c r="AZ197" s="143"/>
      <c r="BA197" s="11"/>
      <c r="BB197" s="11"/>
      <c r="BC197" s="11"/>
      <c r="BD197" s="11"/>
      <c r="BE197" s="11"/>
      <c r="BF197" s="11"/>
      <c r="BG197" s="11"/>
      <c r="BH197" s="11"/>
      <c r="BI197" s="11"/>
      <c r="BJ197" s="11"/>
    </row>
    <row r="198" spans="1:62" ht="93" customHeight="1" x14ac:dyDescent="0.3">
      <c r="A198" s="11"/>
      <c r="B198" s="11"/>
      <c r="C198" s="11"/>
      <c r="D198" s="11"/>
      <c r="E198" s="11"/>
      <c r="F198" s="237"/>
      <c r="G198" s="11"/>
      <c r="H198" s="11"/>
      <c r="I198" s="11"/>
      <c r="J198" s="11"/>
      <c r="K198" s="11"/>
      <c r="L198" s="11"/>
      <c r="M198" s="11"/>
      <c r="N198" s="11"/>
      <c r="O198" s="194"/>
      <c r="P198" s="194"/>
      <c r="Q198" s="194"/>
      <c r="R198" s="194"/>
      <c r="S198" s="194"/>
      <c r="T198" s="194"/>
      <c r="U198" s="239"/>
      <c r="V198" s="240"/>
      <c r="W198" s="240"/>
      <c r="X198" s="240"/>
      <c r="Y198" s="240"/>
      <c r="Z198" s="240"/>
      <c r="AA198" s="240"/>
      <c r="AB198" s="240"/>
      <c r="AC198" s="240"/>
      <c r="AD198" s="240"/>
      <c r="AE198" s="240"/>
      <c r="AF198" s="240"/>
      <c r="AG198" s="240"/>
      <c r="AH198" s="240"/>
      <c r="AI198" s="240"/>
      <c r="AJ198" s="240"/>
      <c r="AK198" s="240"/>
      <c r="AL198" s="143"/>
      <c r="AM198" s="143"/>
      <c r="AN198" s="143"/>
      <c r="AO198" s="143"/>
      <c r="AP198" s="143"/>
      <c r="AQ198" s="143"/>
      <c r="AR198" s="143"/>
      <c r="AS198" s="143"/>
      <c r="AT198" s="143"/>
      <c r="AU198" s="143"/>
      <c r="AV198" s="143"/>
      <c r="AW198" s="143"/>
      <c r="AX198" s="143"/>
      <c r="AY198" s="143"/>
      <c r="AZ198" s="143"/>
      <c r="BA198" s="11"/>
      <c r="BB198" s="11"/>
      <c r="BC198" s="11"/>
      <c r="BD198" s="11"/>
      <c r="BE198" s="11"/>
      <c r="BF198" s="11"/>
      <c r="BG198" s="11"/>
      <c r="BH198" s="11"/>
      <c r="BI198" s="11"/>
      <c r="BJ198" s="11"/>
    </row>
    <row r="199" spans="1:62" ht="93" customHeight="1" x14ac:dyDescent="0.3">
      <c r="A199" s="11"/>
      <c r="B199" s="11"/>
      <c r="C199" s="11"/>
      <c r="D199" s="11"/>
      <c r="E199" s="11"/>
      <c r="F199" s="237"/>
      <c r="G199" s="11"/>
      <c r="H199" s="11"/>
      <c r="I199" s="11"/>
      <c r="J199" s="11"/>
      <c r="K199" s="11"/>
      <c r="L199" s="11"/>
      <c r="M199" s="11"/>
      <c r="N199" s="11"/>
      <c r="O199" s="194"/>
      <c r="P199" s="194"/>
      <c r="Q199" s="194"/>
      <c r="R199" s="194"/>
      <c r="S199" s="194"/>
      <c r="T199" s="194"/>
      <c r="U199" s="239"/>
      <c r="V199" s="240"/>
      <c r="W199" s="240"/>
      <c r="X199" s="240"/>
      <c r="Y199" s="240"/>
      <c r="Z199" s="240"/>
      <c r="AA199" s="240"/>
      <c r="AB199" s="240"/>
      <c r="AC199" s="240"/>
      <c r="AD199" s="240"/>
      <c r="AE199" s="240"/>
      <c r="AF199" s="240"/>
      <c r="AG199" s="240"/>
      <c r="AH199" s="240"/>
      <c r="AI199" s="240"/>
      <c r="AJ199" s="240"/>
      <c r="AK199" s="240"/>
      <c r="AL199" s="143"/>
      <c r="AM199" s="143"/>
      <c r="AN199" s="143"/>
      <c r="AO199" s="143"/>
      <c r="AP199" s="143"/>
      <c r="AQ199" s="143"/>
      <c r="AR199" s="143"/>
      <c r="AS199" s="143"/>
      <c r="AT199" s="143"/>
      <c r="AU199" s="143"/>
      <c r="AV199" s="143"/>
      <c r="AW199" s="143"/>
      <c r="AX199" s="143"/>
      <c r="AY199" s="143"/>
      <c r="AZ199" s="143"/>
      <c r="BA199" s="11"/>
      <c r="BB199" s="11"/>
      <c r="BC199" s="11"/>
      <c r="BD199" s="11"/>
      <c r="BE199" s="11"/>
      <c r="BF199" s="11"/>
      <c r="BG199" s="11"/>
      <c r="BH199" s="11"/>
      <c r="BI199" s="11"/>
      <c r="BJ199" s="11"/>
    </row>
    <row r="200" spans="1:62" ht="93" customHeight="1" x14ac:dyDescent="0.3">
      <c r="A200" s="11"/>
      <c r="B200" s="11"/>
      <c r="C200" s="11"/>
      <c r="D200" s="11"/>
      <c r="E200" s="11"/>
      <c r="F200" s="237"/>
      <c r="G200" s="11"/>
      <c r="H200" s="11"/>
      <c r="I200" s="11"/>
      <c r="J200" s="11"/>
      <c r="K200" s="11"/>
      <c r="L200" s="11"/>
      <c r="M200" s="11"/>
      <c r="N200" s="11"/>
      <c r="O200" s="194"/>
      <c r="P200" s="194"/>
      <c r="Q200" s="194"/>
      <c r="R200" s="194"/>
      <c r="S200" s="194"/>
      <c r="T200" s="194"/>
      <c r="U200" s="239"/>
      <c r="V200" s="240"/>
      <c r="W200" s="240"/>
      <c r="X200" s="240"/>
      <c r="Y200" s="240"/>
      <c r="Z200" s="240"/>
      <c r="AA200" s="240"/>
      <c r="AB200" s="240"/>
      <c r="AC200" s="240"/>
      <c r="AD200" s="240"/>
      <c r="AE200" s="240"/>
      <c r="AF200" s="240"/>
      <c r="AG200" s="240"/>
      <c r="AH200" s="240"/>
      <c r="AI200" s="240"/>
      <c r="AJ200" s="240"/>
      <c r="AK200" s="240"/>
      <c r="AL200" s="143"/>
      <c r="AM200" s="143"/>
      <c r="AN200" s="143"/>
      <c r="AO200" s="143"/>
      <c r="AP200" s="143"/>
      <c r="AQ200" s="143"/>
      <c r="AR200" s="143"/>
      <c r="AS200" s="143"/>
      <c r="AT200" s="143"/>
      <c r="AU200" s="143"/>
      <c r="AV200" s="143"/>
      <c r="AW200" s="143"/>
      <c r="AX200" s="143"/>
      <c r="AY200" s="143"/>
      <c r="AZ200" s="143"/>
      <c r="BA200" s="11"/>
      <c r="BB200" s="11"/>
      <c r="BC200" s="11"/>
      <c r="BD200" s="11"/>
      <c r="BE200" s="11"/>
      <c r="BF200" s="11"/>
      <c r="BG200" s="11"/>
      <c r="BH200" s="11"/>
      <c r="BI200" s="11"/>
      <c r="BJ200" s="11"/>
    </row>
    <row r="201" spans="1:62" ht="93" customHeight="1" x14ac:dyDescent="0.3">
      <c r="A201" s="11"/>
      <c r="B201" s="11"/>
      <c r="C201" s="11"/>
      <c r="D201" s="11"/>
      <c r="E201" s="11"/>
      <c r="F201" s="237"/>
      <c r="G201" s="11"/>
      <c r="H201" s="11"/>
      <c r="I201" s="11"/>
      <c r="J201" s="11"/>
      <c r="K201" s="11"/>
      <c r="L201" s="11"/>
      <c r="M201" s="11"/>
      <c r="N201" s="11"/>
      <c r="O201" s="194"/>
      <c r="P201" s="194"/>
      <c r="Q201" s="194"/>
      <c r="R201" s="194"/>
      <c r="S201" s="194"/>
      <c r="T201" s="194"/>
      <c r="U201" s="239"/>
      <c r="V201" s="240"/>
      <c r="W201" s="240"/>
      <c r="X201" s="240"/>
      <c r="Y201" s="240"/>
      <c r="Z201" s="240"/>
      <c r="AA201" s="240"/>
      <c r="AB201" s="240"/>
      <c r="AC201" s="240"/>
      <c r="AD201" s="240"/>
      <c r="AE201" s="240"/>
      <c r="AF201" s="240"/>
      <c r="AG201" s="240"/>
      <c r="AH201" s="240"/>
      <c r="AI201" s="240"/>
      <c r="AJ201" s="240"/>
      <c r="AK201" s="240"/>
      <c r="AL201" s="143"/>
      <c r="AM201" s="143"/>
      <c r="AN201" s="143"/>
      <c r="AO201" s="143"/>
      <c r="AP201" s="143"/>
      <c r="AQ201" s="143"/>
      <c r="AR201" s="143"/>
      <c r="AS201" s="143"/>
      <c r="AT201" s="143"/>
      <c r="AU201" s="143"/>
      <c r="AV201" s="143"/>
      <c r="AW201" s="143"/>
      <c r="AX201" s="143"/>
      <c r="AY201" s="143"/>
      <c r="AZ201" s="143"/>
      <c r="BA201" s="11"/>
      <c r="BB201" s="11"/>
      <c r="BC201" s="11"/>
      <c r="BD201" s="11"/>
      <c r="BE201" s="11"/>
      <c r="BF201" s="11"/>
      <c r="BG201" s="11"/>
      <c r="BH201" s="11"/>
      <c r="BI201" s="11"/>
      <c r="BJ201" s="11"/>
    </row>
    <row r="202" spans="1:62" ht="93" customHeight="1" x14ac:dyDescent="0.3">
      <c r="A202" s="11"/>
      <c r="B202" s="11"/>
      <c r="C202" s="11"/>
      <c r="D202" s="11"/>
      <c r="E202" s="11"/>
      <c r="F202" s="237"/>
      <c r="G202" s="11"/>
      <c r="H202" s="11"/>
      <c r="I202" s="11"/>
      <c r="J202" s="11"/>
      <c r="K202" s="11"/>
      <c r="L202" s="11"/>
      <c r="M202" s="11"/>
      <c r="N202" s="11"/>
      <c r="O202" s="194"/>
      <c r="P202" s="194"/>
      <c r="Q202" s="194"/>
      <c r="R202" s="194"/>
      <c r="S202" s="194"/>
      <c r="T202" s="194"/>
      <c r="U202" s="239"/>
      <c r="V202" s="240"/>
      <c r="W202" s="240"/>
      <c r="X202" s="240"/>
      <c r="Y202" s="240"/>
      <c r="Z202" s="240"/>
      <c r="AA202" s="240"/>
      <c r="AB202" s="240"/>
      <c r="AC202" s="240"/>
      <c r="AD202" s="240"/>
      <c r="AE202" s="240"/>
      <c r="AF202" s="240"/>
      <c r="AG202" s="240"/>
      <c r="AH202" s="240"/>
      <c r="AI202" s="240"/>
      <c r="AJ202" s="240"/>
      <c r="AK202" s="240"/>
      <c r="AL202" s="143"/>
      <c r="AM202" s="143"/>
      <c r="AN202" s="143"/>
      <c r="AO202" s="143"/>
      <c r="AP202" s="143"/>
      <c r="AQ202" s="143"/>
      <c r="AR202" s="143"/>
      <c r="AS202" s="143"/>
      <c r="AT202" s="143"/>
      <c r="AU202" s="143"/>
      <c r="AV202" s="143"/>
      <c r="AW202" s="143"/>
      <c r="AX202" s="143"/>
      <c r="AY202" s="143"/>
      <c r="AZ202" s="143"/>
      <c r="BA202" s="11"/>
      <c r="BB202" s="11"/>
      <c r="BC202" s="11"/>
      <c r="BD202" s="11"/>
      <c r="BE202" s="11"/>
      <c r="BF202" s="11"/>
      <c r="BG202" s="11"/>
      <c r="BH202" s="11"/>
      <c r="BI202" s="11"/>
      <c r="BJ202" s="11"/>
    </row>
    <row r="203" spans="1:62" ht="93" customHeight="1" x14ac:dyDescent="0.3">
      <c r="A203" s="11"/>
      <c r="B203" s="11"/>
      <c r="C203" s="11"/>
      <c r="D203" s="11"/>
      <c r="E203" s="11"/>
      <c r="F203" s="237"/>
      <c r="G203" s="11"/>
      <c r="H203" s="11"/>
      <c r="I203" s="11"/>
      <c r="J203" s="11"/>
      <c r="K203" s="11"/>
      <c r="L203" s="11"/>
      <c r="M203" s="11"/>
      <c r="N203" s="11"/>
      <c r="O203" s="194"/>
      <c r="P203" s="194"/>
      <c r="Q203" s="194"/>
      <c r="R203" s="194"/>
      <c r="S203" s="194"/>
      <c r="T203" s="194"/>
      <c r="U203" s="239"/>
      <c r="V203" s="240"/>
      <c r="W203" s="240"/>
      <c r="X203" s="240"/>
      <c r="Y203" s="240"/>
      <c r="Z203" s="240"/>
      <c r="AA203" s="240"/>
      <c r="AB203" s="240"/>
      <c r="AC203" s="240"/>
      <c r="AD203" s="240"/>
      <c r="AE203" s="240"/>
      <c r="AF203" s="240"/>
      <c r="AG203" s="240"/>
      <c r="AH203" s="240"/>
      <c r="AI203" s="240"/>
      <c r="AJ203" s="240"/>
      <c r="AK203" s="240"/>
      <c r="AL203" s="143"/>
      <c r="AM203" s="143"/>
      <c r="AN203" s="143"/>
      <c r="AO203" s="143"/>
      <c r="AP203" s="143"/>
      <c r="AQ203" s="143"/>
      <c r="AR203" s="143"/>
      <c r="AS203" s="143"/>
      <c r="AT203" s="143"/>
      <c r="AU203" s="143"/>
      <c r="AV203" s="143"/>
      <c r="AW203" s="143"/>
      <c r="AX203" s="143"/>
      <c r="AY203" s="143"/>
      <c r="AZ203" s="143"/>
      <c r="BA203" s="11"/>
      <c r="BB203" s="11"/>
      <c r="BC203" s="11"/>
      <c r="BD203" s="11"/>
      <c r="BE203" s="11"/>
      <c r="BF203" s="11"/>
      <c r="BG203" s="11"/>
      <c r="BH203" s="11"/>
      <c r="BI203" s="11"/>
      <c r="BJ203" s="11"/>
    </row>
    <row r="204" spans="1:62" ht="93" customHeight="1" x14ac:dyDescent="0.3">
      <c r="A204" s="11"/>
      <c r="B204" s="11"/>
      <c r="C204" s="11"/>
      <c r="D204" s="11"/>
      <c r="E204" s="11"/>
      <c r="F204" s="237"/>
      <c r="G204" s="11"/>
      <c r="H204" s="11"/>
      <c r="I204" s="11"/>
      <c r="J204" s="11"/>
      <c r="K204" s="11"/>
      <c r="L204" s="11"/>
      <c r="M204" s="11"/>
      <c r="N204" s="11"/>
      <c r="O204" s="194"/>
      <c r="P204" s="194"/>
      <c r="Q204" s="194"/>
      <c r="R204" s="194"/>
      <c r="S204" s="194"/>
      <c r="T204" s="194"/>
      <c r="U204" s="239"/>
      <c r="V204" s="240"/>
      <c r="W204" s="240"/>
      <c r="X204" s="240"/>
      <c r="Y204" s="240"/>
      <c r="Z204" s="240"/>
      <c r="AA204" s="240"/>
      <c r="AB204" s="240"/>
      <c r="AC204" s="240"/>
      <c r="AD204" s="240"/>
      <c r="AE204" s="240"/>
      <c r="AF204" s="240"/>
      <c r="AG204" s="240"/>
      <c r="AH204" s="240"/>
      <c r="AI204" s="240"/>
      <c r="AJ204" s="240"/>
      <c r="AK204" s="240"/>
      <c r="AL204" s="143"/>
      <c r="AM204" s="143"/>
      <c r="AN204" s="143"/>
      <c r="AO204" s="143"/>
      <c r="AP204" s="143"/>
      <c r="AQ204" s="143"/>
      <c r="AR204" s="143"/>
      <c r="AS204" s="143"/>
      <c r="AT204" s="143"/>
      <c r="AU204" s="143"/>
      <c r="AV204" s="143"/>
      <c r="AW204" s="143"/>
      <c r="AX204" s="143"/>
      <c r="AY204" s="143"/>
      <c r="AZ204" s="143"/>
      <c r="BA204" s="11"/>
      <c r="BB204" s="11"/>
      <c r="BC204" s="11"/>
      <c r="BD204" s="11"/>
      <c r="BE204" s="11"/>
      <c r="BF204" s="11"/>
      <c r="BG204" s="11"/>
      <c r="BH204" s="11"/>
      <c r="BI204" s="11"/>
      <c r="BJ204" s="11"/>
    </row>
    <row r="205" spans="1:62" ht="93" customHeight="1" x14ac:dyDescent="0.3">
      <c r="A205" s="11"/>
      <c r="B205" s="11"/>
      <c r="C205" s="11"/>
      <c r="D205" s="11"/>
      <c r="E205" s="11"/>
      <c r="F205" s="237"/>
      <c r="G205" s="11"/>
      <c r="H205" s="11"/>
      <c r="I205" s="11"/>
      <c r="J205" s="11"/>
      <c r="K205" s="11"/>
      <c r="L205" s="11"/>
      <c r="M205" s="11"/>
      <c r="N205" s="11"/>
      <c r="O205" s="194"/>
      <c r="P205" s="194"/>
      <c r="Q205" s="194"/>
      <c r="R205" s="194"/>
      <c r="S205" s="194"/>
      <c r="T205" s="194"/>
      <c r="U205" s="239"/>
      <c r="V205" s="240"/>
      <c r="W205" s="240"/>
      <c r="X205" s="240"/>
      <c r="Y205" s="240"/>
      <c r="Z205" s="240"/>
      <c r="AA205" s="240"/>
      <c r="AB205" s="240"/>
      <c r="AC205" s="240"/>
      <c r="AD205" s="240"/>
      <c r="AE205" s="240"/>
      <c r="AF205" s="240"/>
      <c r="AG205" s="240"/>
      <c r="AH205" s="240"/>
      <c r="AI205" s="240"/>
      <c r="AJ205" s="240"/>
      <c r="AK205" s="240"/>
      <c r="AL205" s="143"/>
      <c r="AM205" s="143"/>
      <c r="AN205" s="143"/>
      <c r="AO205" s="143"/>
      <c r="AP205" s="143"/>
      <c r="AQ205" s="143"/>
      <c r="AR205" s="143"/>
      <c r="AS205" s="143"/>
      <c r="AT205" s="143"/>
      <c r="AU205" s="143"/>
      <c r="AV205" s="143"/>
      <c r="AW205" s="143"/>
      <c r="AX205" s="143"/>
      <c r="AY205" s="143"/>
      <c r="AZ205" s="143"/>
      <c r="BA205" s="11"/>
      <c r="BB205" s="11"/>
      <c r="BC205" s="11"/>
      <c r="BD205" s="11"/>
      <c r="BE205" s="11"/>
      <c r="BF205" s="11"/>
      <c r="BG205" s="11"/>
      <c r="BH205" s="11"/>
      <c r="BI205" s="11"/>
      <c r="BJ205" s="11"/>
    </row>
    <row r="206" spans="1:62" ht="93" customHeight="1" x14ac:dyDescent="0.3">
      <c r="A206" s="11"/>
      <c r="B206" s="11"/>
      <c r="C206" s="11"/>
      <c r="D206" s="11"/>
      <c r="E206" s="11"/>
      <c r="F206" s="237"/>
      <c r="G206" s="11"/>
      <c r="H206" s="11"/>
      <c r="I206" s="11"/>
      <c r="J206" s="11"/>
      <c r="K206" s="11"/>
      <c r="L206" s="11"/>
      <c r="M206" s="11"/>
      <c r="N206" s="11"/>
      <c r="O206" s="194"/>
      <c r="P206" s="194"/>
      <c r="Q206" s="194"/>
      <c r="R206" s="194"/>
      <c r="S206" s="194"/>
      <c r="T206" s="194"/>
      <c r="U206" s="239"/>
      <c r="V206" s="240"/>
      <c r="W206" s="240"/>
      <c r="X206" s="240"/>
      <c r="Y206" s="240"/>
      <c r="Z206" s="240"/>
      <c r="AA206" s="240"/>
      <c r="AB206" s="240"/>
      <c r="AC206" s="240"/>
      <c r="AD206" s="240"/>
      <c r="AE206" s="240"/>
      <c r="AF206" s="240"/>
      <c r="AG206" s="240"/>
      <c r="AH206" s="240"/>
      <c r="AI206" s="240"/>
      <c r="AJ206" s="240"/>
      <c r="AK206" s="240"/>
      <c r="AL206" s="143"/>
      <c r="AM206" s="143"/>
      <c r="AN206" s="143"/>
      <c r="AO206" s="143"/>
      <c r="AP206" s="143"/>
      <c r="AQ206" s="143"/>
      <c r="AR206" s="143"/>
      <c r="AS206" s="143"/>
      <c r="AT206" s="143"/>
      <c r="AU206" s="143"/>
      <c r="AV206" s="143"/>
      <c r="AW206" s="143"/>
      <c r="AX206" s="143"/>
      <c r="AY206" s="143"/>
      <c r="AZ206" s="143"/>
      <c r="BA206" s="11"/>
      <c r="BB206" s="11"/>
      <c r="BC206" s="11"/>
      <c r="BD206" s="11"/>
      <c r="BE206" s="11"/>
      <c r="BF206" s="11"/>
      <c r="BG206" s="11"/>
      <c r="BH206" s="11"/>
      <c r="BI206" s="11"/>
      <c r="BJ206" s="11"/>
    </row>
    <row r="207" spans="1:62" ht="93" customHeight="1" x14ac:dyDescent="0.3">
      <c r="A207" s="11"/>
      <c r="B207" s="11"/>
      <c r="C207" s="11"/>
      <c r="D207" s="11"/>
      <c r="E207" s="11"/>
      <c r="F207" s="237"/>
      <c r="G207" s="11"/>
      <c r="H207" s="11"/>
      <c r="I207" s="11"/>
      <c r="J207" s="11"/>
      <c r="K207" s="11"/>
      <c r="L207" s="11"/>
      <c r="M207" s="11"/>
      <c r="N207" s="11"/>
      <c r="O207" s="194"/>
      <c r="P207" s="194"/>
      <c r="Q207" s="194"/>
      <c r="R207" s="194"/>
      <c r="S207" s="194"/>
      <c r="T207" s="194"/>
      <c r="U207" s="239"/>
      <c r="V207" s="240"/>
      <c r="W207" s="240"/>
      <c r="X207" s="240"/>
      <c r="Y207" s="240"/>
      <c r="Z207" s="240"/>
      <c r="AA207" s="240"/>
      <c r="AB207" s="240"/>
      <c r="AC207" s="240"/>
      <c r="AD207" s="240"/>
      <c r="AE207" s="240"/>
      <c r="AF207" s="240"/>
      <c r="AG207" s="240"/>
      <c r="AH207" s="240"/>
      <c r="AI207" s="240"/>
      <c r="AJ207" s="240"/>
      <c r="AK207" s="240"/>
      <c r="AL207" s="143"/>
      <c r="AM207" s="143"/>
      <c r="AN207" s="143"/>
      <c r="AO207" s="143"/>
      <c r="AP207" s="143"/>
      <c r="AQ207" s="143"/>
      <c r="AR207" s="143"/>
      <c r="AS207" s="143"/>
      <c r="AT207" s="143"/>
      <c r="AU207" s="143"/>
      <c r="AV207" s="143"/>
      <c r="AW207" s="143"/>
      <c r="AX207" s="143"/>
      <c r="AY207" s="143"/>
      <c r="AZ207" s="143"/>
      <c r="BA207" s="11"/>
      <c r="BB207" s="11"/>
      <c r="BC207" s="11"/>
      <c r="BD207" s="11"/>
      <c r="BE207" s="11"/>
      <c r="BF207" s="11"/>
      <c r="BG207" s="11"/>
      <c r="BH207" s="11"/>
      <c r="BI207" s="11"/>
      <c r="BJ207" s="11"/>
    </row>
    <row r="208" spans="1:62" ht="93" customHeight="1" x14ac:dyDescent="0.3">
      <c r="A208" s="11"/>
      <c r="B208" s="11"/>
      <c r="C208" s="11"/>
      <c r="D208" s="11"/>
      <c r="E208" s="11"/>
      <c r="F208" s="237"/>
      <c r="G208" s="11"/>
      <c r="H208" s="11"/>
      <c r="I208" s="11"/>
      <c r="J208" s="11"/>
      <c r="K208" s="11"/>
      <c r="L208" s="11"/>
      <c r="M208" s="11"/>
      <c r="N208" s="11"/>
      <c r="O208" s="194"/>
      <c r="P208" s="194"/>
      <c r="Q208" s="194"/>
      <c r="R208" s="194"/>
      <c r="S208" s="194"/>
      <c r="T208" s="194"/>
      <c r="U208" s="239"/>
      <c r="V208" s="240"/>
      <c r="W208" s="240"/>
      <c r="X208" s="240"/>
      <c r="Y208" s="240"/>
      <c r="Z208" s="240"/>
      <c r="AA208" s="240"/>
      <c r="AB208" s="240"/>
      <c r="AC208" s="240"/>
      <c r="AD208" s="240"/>
      <c r="AE208" s="240"/>
      <c r="AF208" s="240"/>
      <c r="AG208" s="240"/>
      <c r="AH208" s="240"/>
      <c r="AI208" s="240"/>
      <c r="AJ208" s="240"/>
      <c r="AK208" s="240"/>
      <c r="AL208" s="143"/>
      <c r="AM208" s="143"/>
      <c r="AN208" s="143"/>
      <c r="AO208" s="143"/>
      <c r="AP208" s="143"/>
      <c r="AQ208" s="143"/>
      <c r="AR208" s="143"/>
      <c r="AS208" s="143"/>
      <c r="AT208" s="143"/>
      <c r="AU208" s="143"/>
      <c r="AV208" s="143"/>
      <c r="AW208" s="143"/>
      <c r="AX208" s="143"/>
      <c r="AY208" s="143"/>
      <c r="AZ208" s="143"/>
      <c r="BA208" s="11"/>
      <c r="BB208" s="11"/>
      <c r="BC208" s="11"/>
      <c r="BD208" s="11"/>
      <c r="BE208" s="11"/>
      <c r="BF208" s="11"/>
      <c r="BG208" s="11"/>
      <c r="BH208" s="11"/>
      <c r="BI208" s="11"/>
      <c r="BJ208" s="11"/>
    </row>
    <row r="209" spans="1:62" ht="93" customHeight="1" x14ac:dyDescent="0.3">
      <c r="A209" s="11"/>
      <c r="B209" s="11"/>
      <c r="C209" s="11"/>
      <c r="D209" s="11"/>
      <c r="E209" s="11"/>
      <c r="F209" s="237"/>
      <c r="G209" s="11"/>
      <c r="H209" s="11"/>
      <c r="I209" s="11"/>
      <c r="J209" s="11"/>
      <c r="K209" s="11"/>
      <c r="L209" s="11"/>
      <c r="M209" s="11"/>
      <c r="N209" s="11"/>
      <c r="O209" s="194"/>
      <c r="P209" s="194"/>
      <c r="Q209" s="194"/>
      <c r="R209" s="194"/>
      <c r="S209" s="194"/>
      <c r="T209" s="194"/>
      <c r="U209" s="239"/>
      <c r="V209" s="240"/>
      <c r="W209" s="240"/>
      <c r="X209" s="240"/>
      <c r="Y209" s="240"/>
      <c r="Z209" s="240"/>
      <c r="AA209" s="240"/>
      <c r="AB209" s="240"/>
      <c r="AC209" s="240"/>
      <c r="AD209" s="240"/>
      <c r="AE209" s="240"/>
      <c r="AF209" s="240"/>
      <c r="AG209" s="240"/>
      <c r="AH209" s="240"/>
      <c r="AI209" s="240"/>
      <c r="AJ209" s="240"/>
      <c r="AK209" s="240"/>
      <c r="AL209" s="143"/>
      <c r="AM209" s="143"/>
      <c r="AN209" s="143"/>
      <c r="AO209" s="143"/>
      <c r="AP209" s="143"/>
      <c r="AQ209" s="143"/>
      <c r="AR209" s="143"/>
      <c r="AS209" s="143"/>
      <c r="AT209" s="143"/>
      <c r="AU209" s="143"/>
      <c r="AV209" s="143"/>
      <c r="AW209" s="143"/>
      <c r="AX209" s="143"/>
      <c r="AY209" s="143"/>
      <c r="AZ209" s="143"/>
      <c r="BA209" s="11"/>
      <c r="BB209" s="11"/>
      <c r="BC209" s="11"/>
      <c r="BD209" s="11"/>
      <c r="BE209" s="11"/>
      <c r="BF209" s="11"/>
      <c r="BG209" s="11"/>
      <c r="BH209" s="11"/>
      <c r="BI209" s="11"/>
      <c r="BJ209" s="11"/>
    </row>
    <row r="210" spans="1:62" ht="93" customHeight="1" x14ac:dyDescent="0.3">
      <c r="A210" s="11"/>
      <c r="B210" s="11"/>
      <c r="C210" s="11"/>
      <c r="D210" s="11"/>
      <c r="E210" s="11"/>
      <c r="F210" s="237"/>
      <c r="G210" s="11"/>
      <c r="H210" s="11"/>
      <c r="I210" s="11"/>
      <c r="J210" s="11"/>
      <c r="K210" s="11"/>
      <c r="L210" s="11"/>
      <c r="M210" s="11"/>
      <c r="N210" s="11"/>
      <c r="O210" s="194"/>
      <c r="P210" s="194"/>
      <c r="Q210" s="194"/>
      <c r="R210" s="194"/>
      <c r="S210" s="194"/>
      <c r="T210" s="194"/>
      <c r="U210" s="239"/>
      <c r="V210" s="240"/>
      <c r="W210" s="240"/>
      <c r="X210" s="240"/>
      <c r="Y210" s="240"/>
      <c r="Z210" s="240"/>
      <c r="AA210" s="240"/>
      <c r="AB210" s="240"/>
      <c r="AC210" s="240"/>
      <c r="AD210" s="240"/>
      <c r="AE210" s="240"/>
      <c r="AF210" s="240"/>
      <c r="AG210" s="240"/>
      <c r="AH210" s="240"/>
      <c r="AI210" s="240"/>
      <c r="AJ210" s="240"/>
      <c r="AK210" s="240"/>
      <c r="AL210" s="143"/>
      <c r="AM210" s="143"/>
      <c r="AN210" s="143"/>
      <c r="AO210" s="143"/>
      <c r="AP210" s="143"/>
      <c r="AQ210" s="143"/>
      <c r="AR210" s="143"/>
      <c r="AS210" s="143"/>
      <c r="AT210" s="143"/>
      <c r="AU210" s="143"/>
      <c r="AV210" s="143"/>
      <c r="AW210" s="143"/>
      <c r="AX210" s="143"/>
      <c r="AY210" s="143"/>
      <c r="AZ210" s="143"/>
      <c r="BA210" s="11"/>
      <c r="BB210" s="11"/>
      <c r="BC210" s="11"/>
      <c r="BD210" s="11"/>
      <c r="BE210" s="11"/>
      <c r="BF210" s="11"/>
      <c r="BG210" s="11"/>
      <c r="BH210" s="11"/>
      <c r="BI210" s="11"/>
      <c r="BJ210" s="11"/>
    </row>
    <row r="211" spans="1:62" ht="93" customHeight="1" x14ac:dyDescent="0.3">
      <c r="A211" s="11"/>
      <c r="B211" s="11"/>
      <c r="C211" s="11"/>
      <c r="D211" s="11"/>
      <c r="E211" s="11"/>
      <c r="F211" s="237"/>
      <c r="G211" s="11"/>
      <c r="H211" s="11"/>
      <c r="I211" s="11"/>
      <c r="J211" s="11"/>
      <c r="K211" s="11"/>
      <c r="L211" s="11"/>
      <c r="M211" s="11"/>
      <c r="N211" s="11"/>
      <c r="O211" s="194"/>
      <c r="P211" s="194"/>
      <c r="Q211" s="194"/>
      <c r="R211" s="194"/>
      <c r="S211" s="194"/>
      <c r="T211" s="194"/>
      <c r="U211" s="239"/>
      <c r="V211" s="240"/>
      <c r="W211" s="240"/>
      <c r="X211" s="240"/>
      <c r="Y211" s="240"/>
      <c r="Z211" s="240"/>
      <c r="AA211" s="240"/>
      <c r="AB211" s="240"/>
      <c r="AC211" s="240"/>
      <c r="AD211" s="240"/>
      <c r="AE211" s="240"/>
      <c r="AF211" s="240"/>
      <c r="AG211" s="240"/>
      <c r="AH211" s="240"/>
      <c r="AI211" s="240"/>
      <c r="AJ211" s="240"/>
      <c r="AK211" s="240"/>
      <c r="AL211" s="143"/>
      <c r="AM211" s="143"/>
      <c r="AN211" s="143"/>
      <c r="AO211" s="143"/>
      <c r="AP211" s="143"/>
      <c r="AQ211" s="143"/>
      <c r="AR211" s="143"/>
      <c r="AS211" s="143"/>
      <c r="AT211" s="143"/>
      <c r="AU211" s="143"/>
      <c r="AV211" s="143"/>
      <c r="AW211" s="143"/>
      <c r="AX211" s="143"/>
      <c r="AY211" s="143"/>
      <c r="AZ211" s="143"/>
      <c r="BA211" s="11"/>
      <c r="BB211" s="11"/>
      <c r="BC211" s="11"/>
      <c r="BD211" s="11"/>
      <c r="BE211" s="11"/>
      <c r="BF211" s="11"/>
      <c r="BG211" s="11"/>
      <c r="BH211" s="11"/>
      <c r="BI211" s="11"/>
      <c r="BJ211" s="11"/>
    </row>
    <row r="212" spans="1:62" ht="93" customHeight="1" x14ac:dyDescent="0.3">
      <c r="A212" s="11"/>
      <c r="B212" s="11"/>
      <c r="C212" s="11"/>
      <c r="D212" s="11"/>
      <c r="E212" s="11"/>
      <c r="F212" s="237"/>
      <c r="G212" s="11"/>
      <c r="H212" s="11"/>
      <c r="I212" s="11"/>
      <c r="J212" s="11"/>
      <c r="K212" s="11"/>
      <c r="L212" s="11"/>
      <c r="M212" s="11"/>
      <c r="N212" s="11"/>
      <c r="O212" s="194"/>
      <c r="P212" s="194"/>
      <c r="Q212" s="194"/>
      <c r="R212" s="194"/>
      <c r="S212" s="194"/>
      <c r="T212" s="194"/>
      <c r="U212" s="239"/>
      <c r="V212" s="240"/>
      <c r="W212" s="240"/>
      <c r="X212" s="240"/>
      <c r="Y212" s="240"/>
      <c r="Z212" s="240"/>
      <c r="AA212" s="240"/>
      <c r="AB212" s="240"/>
      <c r="AC212" s="240"/>
      <c r="AD212" s="240"/>
      <c r="AE212" s="240"/>
      <c r="AF212" s="240"/>
      <c r="AG212" s="240"/>
      <c r="AH212" s="240"/>
      <c r="AI212" s="240"/>
      <c r="AJ212" s="240"/>
      <c r="AK212" s="240"/>
      <c r="AL212" s="143"/>
      <c r="AM212" s="143"/>
      <c r="AN212" s="143"/>
      <c r="AO212" s="143"/>
      <c r="AP212" s="143"/>
      <c r="AQ212" s="143"/>
      <c r="AR212" s="143"/>
      <c r="AS212" s="143"/>
      <c r="AT212" s="143"/>
      <c r="AU212" s="143"/>
      <c r="AV212" s="143"/>
      <c r="AW212" s="143"/>
      <c r="AX212" s="143"/>
      <c r="AY212" s="143"/>
      <c r="AZ212" s="143"/>
      <c r="BA212" s="11"/>
      <c r="BB212" s="11"/>
      <c r="BC212" s="11"/>
      <c r="BD212" s="11"/>
      <c r="BE212" s="11"/>
      <c r="BF212" s="11"/>
      <c r="BG212" s="11"/>
      <c r="BH212" s="11"/>
      <c r="BI212" s="11"/>
      <c r="BJ212" s="11"/>
    </row>
    <row r="213" spans="1:62" ht="93" customHeight="1" x14ac:dyDescent="0.3">
      <c r="A213" s="11"/>
      <c r="B213" s="11"/>
      <c r="C213" s="11"/>
      <c r="D213" s="11"/>
      <c r="E213" s="11"/>
      <c r="F213" s="237"/>
      <c r="G213" s="11"/>
      <c r="H213" s="11"/>
      <c r="I213" s="11"/>
      <c r="J213" s="11"/>
      <c r="K213" s="11"/>
      <c r="L213" s="11"/>
      <c r="M213" s="11"/>
      <c r="N213" s="11"/>
      <c r="O213" s="194"/>
      <c r="P213" s="194"/>
      <c r="Q213" s="194"/>
      <c r="R213" s="194"/>
      <c r="S213" s="194"/>
      <c r="T213" s="194"/>
      <c r="U213" s="239"/>
      <c r="V213" s="240"/>
      <c r="W213" s="240"/>
      <c r="X213" s="240"/>
      <c r="Y213" s="240"/>
      <c r="Z213" s="240"/>
      <c r="AA213" s="240"/>
      <c r="AB213" s="240"/>
      <c r="AC213" s="240"/>
      <c r="AD213" s="240"/>
      <c r="AE213" s="240"/>
      <c r="AF213" s="240"/>
      <c r="AG213" s="240"/>
      <c r="AH213" s="240"/>
      <c r="AI213" s="240"/>
      <c r="AJ213" s="240"/>
      <c r="AK213" s="240"/>
      <c r="AL213" s="143"/>
      <c r="AM213" s="143"/>
      <c r="AN213" s="143"/>
      <c r="AO213" s="143"/>
      <c r="AP213" s="143"/>
      <c r="AQ213" s="143"/>
      <c r="AR213" s="143"/>
      <c r="AS213" s="143"/>
      <c r="AT213" s="143"/>
      <c r="AU213" s="143"/>
      <c r="AV213" s="143"/>
      <c r="AW213" s="143"/>
      <c r="AX213" s="143"/>
      <c r="AY213" s="143"/>
      <c r="AZ213" s="143"/>
      <c r="BA213" s="11"/>
      <c r="BB213" s="11"/>
      <c r="BC213" s="11"/>
      <c r="BD213" s="11"/>
      <c r="BE213" s="11"/>
      <c r="BF213" s="11"/>
      <c r="BG213" s="11"/>
      <c r="BH213" s="11"/>
      <c r="BI213" s="11"/>
      <c r="BJ213" s="11"/>
    </row>
    <row r="214" spans="1:62" ht="93" customHeight="1" x14ac:dyDescent="0.3">
      <c r="A214" s="11"/>
      <c r="B214" s="11"/>
      <c r="C214" s="11"/>
      <c r="D214" s="11"/>
      <c r="E214" s="11"/>
      <c r="F214" s="237"/>
      <c r="G214" s="11"/>
      <c r="H214" s="11"/>
      <c r="I214" s="11"/>
      <c r="J214" s="11"/>
      <c r="K214" s="11"/>
      <c r="L214" s="11"/>
      <c r="M214" s="11"/>
      <c r="N214" s="11"/>
      <c r="O214" s="194"/>
      <c r="P214" s="194"/>
      <c r="Q214" s="194"/>
      <c r="R214" s="194"/>
      <c r="S214" s="194"/>
      <c r="T214" s="194"/>
      <c r="U214" s="239"/>
      <c r="V214" s="240"/>
      <c r="W214" s="240"/>
      <c r="X214" s="240"/>
      <c r="Y214" s="240"/>
      <c r="Z214" s="240"/>
      <c r="AA214" s="240"/>
      <c r="AB214" s="240"/>
      <c r="AC214" s="240"/>
      <c r="AD214" s="240"/>
      <c r="AE214" s="240"/>
      <c r="AF214" s="240"/>
      <c r="AG214" s="240"/>
      <c r="AH214" s="240"/>
      <c r="AI214" s="240"/>
      <c r="AJ214" s="240"/>
      <c r="AK214" s="240"/>
      <c r="AL214" s="143"/>
      <c r="AM214" s="143"/>
      <c r="AN214" s="143"/>
      <c r="AO214" s="143"/>
      <c r="AP214" s="143"/>
      <c r="AQ214" s="143"/>
      <c r="AR214" s="143"/>
      <c r="AS214" s="143"/>
      <c r="AT214" s="143"/>
      <c r="AU214" s="143"/>
      <c r="AV214" s="143"/>
      <c r="AW214" s="143"/>
      <c r="AX214" s="143"/>
      <c r="AY214" s="143"/>
      <c r="AZ214" s="143"/>
      <c r="BA214" s="11"/>
      <c r="BB214" s="11"/>
      <c r="BC214" s="11"/>
      <c r="BD214" s="11"/>
      <c r="BE214" s="11"/>
      <c r="BF214" s="11"/>
      <c r="BG214" s="11"/>
      <c r="BH214" s="11"/>
      <c r="BI214" s="11"/>
      <c r="BJ214" s="11"/>
    </row>
    <row r="215" spans="1:62" ht="93" customHeight="1" x14ac:dyDescent="0.3">
      <c r="A215" s="11"/>
      <c r="B215" s="11"/>
      <c r="C215" s="11"/>
      <c r="D215" s="11"/>
      <c r="E215" s="11"/>
      <c r="F215" s="237"/>
      <c r="G215" s="11"/>
      <c r="H215" s="11"/>
      <c r="I215" s="11"/>
      <c r="J215" s="11"/>
      <c r="K215" s="11"/>
      <c r="L215" s="11"/>
      <c r="M215" s="11"/>
      <c r="N215" s="11"/>
      <c r="O215" s="194"/>
      <c r="P215" s="194"/>
      <c r="Q215" s="194"/>
      <c r="R215" s="194"/>
      <c r="S215" s="194"/>
      <c r="T215" s="194"/>
      <c r="U215" s="239"/>
      <c r="V215" s="240"/>
      <c r="W215" s="240"/>
      <c r="X215" s="240"/>
      <c r="Y215" s="240"/>
      <c r="Z215" s="240"/>
      <c r="AA215" s="240"/>
      <c r="AB215" s="240"/>
      <c r="AC215" s="240"/>
      <c r="AD215" s="240"/>
      <c r="AE215" s="240"/>
      <c r="AF215" s="240"/>
      <c r="AG215" s="240"/>
      <c r="AH215" s="240"/>
      <c r="AI215" s="240"/>
      <c r="AJ215" s="240"/>
      <c r="AK215" s="240"/>
      <c r="AL215" s="143"/>
      <c r="AM215" s="143"/>
      <c r="AN215" s="143"/>
      <c r="AO215" s="143"/>
      <c r="AP215" s="143"/>
      <c r="AQ215" s="143"/>
      <c r="AR215" s="143"/>
      <c r="AS215" s="143"/>
      <c r="AT215" s="143"/>
      <c r="AU215" s="143"/>
      <c r="AV215" s="143"/>
      <c r="AW215" s="143"/>
      <c r="AX215" s="143"/>
      <c r="AY215" s="143"/>
      <c r="AZ215" s="143"/>
      <c r="BA215" s="11"/>
      <c r="BB215" s="11"/>
      <c r="BC215" s="11"/>
      <c r="BD215" s="11"/>
      <c r="BE215" s="11"/>
      <c r="BF215" s="11"/>
      <c r="BG215" s="11"/>
      <c r="BH215" s="11"/>
      <c r="BI215" s="11"/>
      <c r="BJ215" s="11"/>
    </row>
    <row r="216" spans="1:62" ht="93" customHeight="1" x14ac:dyDescent="0.3">
      <c r="A216" s="11"/>
      <c r="B216" s="11"/>
      <c r="C216" s="11"/>
      <c r="D216" s="11"/>
      <c r="E216" s="11"/>
      <c r="F216" s="237"/>
      <c r="G216" s="11"/>
      <c r="H216" s="11"/>
      <c r="I216" s="11"/>
      <c r="J216" s="11"/>
      <c r="K216" s="11"/>
      <c r="L216" s="11"/>
      <c r="M216" s="11"/>
      <c r="N216" s="11"/>
      <c r="O216" s="194"/>
      <c r="P216" s="194"/>
      <c r="Q216" s="194"/>
      <c r="R216" s="194"/>
      <c r="S216" s="194"/>
      <c r="T216" s="194"/>
      <c r="U216" s="239"/>
      <c r="V216" s="240"/>
      <c r="W216" s="240"/>
      <c r="X216" s="240"/>
      <c r="Y216" s="240"/>
      <c r="Z216" s="240"/>
      <c r="AA216" s="240"/>
      <c r="AB216" s="240"/>
      <c r="AC216" s="240"/>
      <c r="AD216" s="240"/>
      <c r="AE216" s="240"/>
      <c r="AF216" s="240"/>
      <c r="AG216" s="240"/>
      <c r="AH216" s="240"/>
      <c r="AI216" s="240"/>
      <c r="AJ216" s="240"/>
      <c r="AK216" s="240"/>
      <c r="AL216" s="143"/>
      <c r="AM216" s="143"/>
      <c r="AN216" s="143"/>
      <c r="AO216" s="143"/>
      <c r="AP216" s="143"/>
      <c r="AQ216" s="143"/>
      <c r="AR216" s="143"/>
      <c r="AS216" s="143"/>
      <c r="AT216" s="143"/>
      <c r="AU216" s="143"/>
      <c r="AV216" s="143"/>
      <c r="AW216" s="143"/>
      <c r="AX216" s="143"/>
      <c r="AY216" s="143"/>
      <c r="AZ216" s="143"/>
      <c r="BA216" s="11"/>
      <c r="BB216" s="11"/>
      <c r="BC216" s="11"/>
      <c r="BD216" s="11"/>
      <c r="BE216" s="11"/>
      <c r="BF216" s="11"/>
      <c r="BG216" s="11"/>
      <c r="BH216" s="11"/>
      <c r="BI216" s="11"/>
      <c r="BJ216" s="11"/>
    </row>
    <row r="217" spans="1:62" ht="93" customHeight="1" x14ac:dyDescent="0.3">
      <c r="A217" s="11"/>
      <c r="B217" s="11"/>
      <c r="C217" s="11"/>
      <c r="D217" s="11"/>
      <c r="E217" s="11"/>
      <c r="F217" s="237"/>
      <c r="G217" s="11"/>
      <c r="H217" s="11"/>
      <c r="I217" s="11"/>
      <c r="J217" s="11"/>
      <c r="K217" s="11"/>
      <c r="L217" s="11"/>
      <c r="M217" s="11"/>
      <c r="N217" s="11"/>
      <c r="O217" s="194"/>
      <c r="P217" s="194"/>
      <c r="Q217" s="194"/>
      <c r="R217" s="194"/>
      <c r="S217" s="194"/>
      <c r="T217" s="194"/>
      <c r="U217" s="239"/>
      <c r="V217" s="240"/>
      <c r="W217" s="240"/>
      <c r="X217" s="240"/>
      <c r="Y217" s="240"/>
      <c r="Z217" s="240"/>
      <c r="AA217" s="240"/>
      <c r="AB217" s="240"/>
      <c r="AC217" s="240"/>
      <c r="AD217" s="240"/>
      <c r="AE217" s="240"/>
      <c r="AF217" s="240"/>
      <c r="AG217" s="240"/>
      <c r="AH217" s="240"/>
      <c r="AI217" s="240"/>
      <c r="AJ217" s="240"/>
      <c r="AK217" s="240"/>
      <c r="AL217" s="143"/>
      <c r="AM217" s="143"/>
      <c r="AN217" s="143"/>
      <c r="AO217" s="143"/>
      <c r="AP217" s="143"/>
      <c r="AQ217" s="143"/>
      <c r="AR217" s="143"/>
      <c r="AS217" s="143"/>
      <c r="AT217" s="143"/>
      <c r="AU217" s="143"/>
      <c r="AV217" s="143"/>
      <c r="AW217" s="143"/>
      <c r="AX217" s="143"/>
      <c r="AY217" s="143"/>
      <c r="AZ217" s="143"/>
      <c r="BA217" s="11"/>
      <c r="BB217" s="11"/>
      <c r="BC217" s="11"/>
      <c r="BD217" s="11"/>
      <c r="BE217" s="11"/>
      <c r="BF217" s="11"/>
      <c r="BG217" s="11"/>
      <c r="BH217" s="11"/>
      <c r="BI217" s="11"/>
      <c r="BJ217" s="11"/>
    </row>
    <row r="218" spans="1:62" ht="93" customHeight="1" x14ac:dyDescent="0.3">
      <c r="A218" s="11"/>
      <c r="B218" s="11"/>
      <c r="C218" s="11"/>
      <c r="D218" s="11"/>
      <c r="E218" s="11"/>
      <c r="F218" s="237"/>
      <c r="G218" s="11"/>
      <c r="H218" s="11"/>
      <c r="I218" s="11"/>
      <c r="J218" s="11"/>
      <c r="K218" s="11"/>
      <c r="L218" s="11"/>
      <c r="M218" s="11"/>
      <c r="N218" s="11"/>
      <c r="O218" s="194"/>
      <c r="P218" s="194"/>
      <c r="Q218" s="194"/>
      <c r="R218" s="194"/>
      <c r="S218" s="194"/>
      <c r="T218" s="194"/>
      <c r="U218" s="239"/>
      <c r="V218" s="240"/>
      <c r="W218" s="240"/>
      <c r="X218" s="240"/>
      <c r="Y218" s="240"/>
      <c r="Z218" s="240"/>
      <c r="AA218" s="240"/>
      <c r="AB218" s="240"/>
      <c r="AC218" s="240"/>
      <c r="AD218" s="240"/>
      <c r="AE218" s="240"/>
      <c r="AF218" s="240"/>
      <c r="AG218" s="240"/>
      <c r="AH218" s="240"/>
      <c r="AI218" s="240"/>
      <c r="AJ218" s="240"/>
      <c r="AK218" s="240"/>
      <c r="AL218" s="143"/>
      <c r="AM218" s="143"/>
      <c r="AN218" s="143"/>
      <c r="AO218" s="143"/>
      <c r="AP218" s="143"/>
      <c r="AQ218" s="143"/>
      <c r="AR218" s="143"/>
      <c r="AS218" s="143"/>
      <c r="AT218" s="143"/>
      <c r="AU218" s="143"/>
      <c r="AV218" s="143"/>
      <c r="AW218" s="143"/>
      <c r="AX218" s="143"/>
      <c r="AY218" s="143"/>
      <c r="AZ218" s="143"/>
      <c r="BA218" s="11"/>
      <c r="BB218" s="11"/>
      <c r="BC218" s="11"/>
      <c r="BD218" s="11"/>
      <c r="BE218" s="11"/>
      <c r="BF218" s="11"/>
      <c r="BG218" s="11"/>
      <c r="BH218" s="11"/>
      <c r="BI218" s="11"/>
      <c r="BJ218" s="11"/>
    </row>
    <row r="219" spans="1:62" ht="93" customHeight="1" x14ac:dyDescent="0.3">
      <c r="A219" s="11"/>
      <c r="B219" s="11"/>
      <c r="C219" s="11"/>
      <c r="D219" s="11"/>
      <c r="E219" s="11"/>
      <c r="F219" s="237"/>
      <c r="G219" s="11"/>
      <c r="H219" s="11"/>
      <c r="I219" s="11"/>
      <c r="J219" s="11"/>
      <c r="K219" s="11"/>
      <c r="L219" s="11"/>
      <c r="M219" s="11"/>
      <c r="N219" s="11"/>
      <c r="O219" s="194"/>
      <c r="P219" s="194"/>
      <c r="Q219" s="194"/>
      <c r="R219" s="194"/>
      <c r="S219" s="194"/>
      <c r="T219" s="194"/>
      <c r="U219" s="239"/>
      <c r="V219" s="240"/>
      <c r="W219" s="240"/>
      <c r="X219" s="240"/>
      <c r="Y219" s="240"/>
      <c r="Z219" s="240"/>
      <c r="AA219" s="240"/>
      <c r="AB219" s="240"/>
      <c r="AC219" s="240"/>
      <c r="AD219" s="240"/>
      <c r="AE219" s="240"/>
      <c r="AF219" s="240"/>
      <c r="AG219" s="240"/>
      <c r="AH219" s="240"/>
      <c r="AI219" s="240"/>
      <c r="AJ219" s="240"/>
      <c r="AK219" s="240"/>
      <c r="AL219" s="143"/>
      <c r="AM219" s="143"/>
      <c r="AN219" s="143"/>
      <c r="AO219" s="143"/>
      <c r="AP219" s="143"/>
      <c r="AQ219" s="143"/>
      <c r="AR219" s="143"/>
      <c r="AS219" s="143"/>
      <c r="AT219" s="143"/>
      <c r="AU219" s="143"/>
      <c r="AV219" s="143"/>
      <c r="AW219" s="143"/>
      <c r="AX219" s="143"/>
      <c r="AY219" s="143"/>
      <c r="AZ219" s="143"/>
      <c r="BA219" s="11"/>
      <c r="BB219" s="11"/>
      <c r="BC219" s="11"/>
      <c r="BD219" s="11"/>
      <c r="BE219" s="11"/>
      <c r="BF219" s="11"/>
      <c r="BG219" s="11"/>
      <c r="BH219" s="11"/>
      <c r="BI219" s="11"/>
      <c r="BJ219" s="11"/>
    </row>
    <row r="220" spans="1:62" ht="93" customHeight="1" x14ac:dyDescent="0.3">
      <c r="A220" s="11"/>
      <c r="B220" s="11"/>
      <c r="C220" s="11"/>
      <c r="D220" s="11"/>
      <c r="E220" s="11"/>
      <c r="F220" s="237"/>
      <c r="G220" s="11"/>
      <c r="H220" s="11"/>
      <c r="I220" s="11"/>
      <c r="J220" s="11"/>
      <c r="K220" s="11"/>
      <c r="L220" s="11"/>
      <c r="M220" s="11"/>
      <c r="N220" s="11"/>
      <c r="O220" s="194"/>
      <c r="P220" s="194"/>
      <c r="Q220" s="194"/>
      <c r="R220" s="194"/>
      <c r="S220" s="194"/>
      <c r="T220" s="194"/>
      <c r="U220" s="239"/>
      <c r="V220" s="240"/>
      <c r="W220" s="240"/>
      <c r="X220" s="240"/>
      <c r="Y220" s="240"/>
      <c r="Z220" s="240"/>
      <c r="AA220" s="240"/>
      <c r="AB220" s="240"/>
      <c r="AC220" s="240"/>
      <c r="AD220" s="240"/>
      <c r="AE220" s="240"/>
      <c r="AF220" s="240"/>
      <c r="AG220" s="240"/>
      <c r="AH220" s="240"/>
      <c r="AI220" s="240"/>
      <c r="AJ220" s="240"/>
      <c r="AK220" s="240"/>
      <c r="AL220" s="143"/>
      <c r="AM220" s="143"/>
      <c r="AN220" s="143"/>
      <c r="AO220" s="143"/>
      <c r="AP220" s="143"/>
      <c r="AQ220" s="143"/>
      <c r="AR220" s="143"/>
      <c r="AS220" s="143"/>
      <c r="AT220" s="143"/>
      <c r="AU220" s="143"/>
      <c r="AV220" s="143"/>
      <c r="AW220" s="143"/>
      <c r="AX220" s="143"/>
      <c r="AY220" s="143"/>
      <c r="AZ220" s="143"/>
      <c r="BA220" s="11"/>
      <c r="BB220" s="11"/>
      <c r="BC220" s="11"/>
      <c r="BD220" s="11"/>
      <c r="BE220" s="11"/>
      <c r="BF220" s="11"/>
      <c r="BG220" s="11"/>
      <c r="BH220" s="11"/>
      <c r="BI220" s="11"/>
      <c r="BJ220" s="11"/>
    </row>
    <row r="221" spans="1:62" ht="93" customHeight="1" x14ac:dyDescent="0.3">
      <c r="A221" s="11"/>
      <c r="B221" s="11"/>
      <c r="C221" s="11"/>
      <c r="D221" s="11"/>
      <c r="E221" s="11"/>
      <c r="F221" s="237"/>
      <c r="G221" s="11"/>
      <c r="H221" s="11"/>
      <c r="I221" s="11"/>
      <c r="J221" s="11"/>
      <c r="K221" s="11"/>
      <c r="L221" s="11"/>
      <c r="M221" s="11"/>
      <c r="N221" s="11"/>
      <c r="O221" s="194"/>
      <c r="P221" s="194"/>
      <c r="Q221" s="194"/>
      <c r="R221" s="194"/>
      <c r="S221" s="194"/>
      <c r="T221" s="194"/>
      <c r="U221" s="239"/>
      <c r="V221" s="240"/>
      <c r="W221" s="240"/>
      <c r="X221" s="240"/>
      <c r="Y221" s="240"/>
      <c r="Z221" s="240"/>
      <c r="AA221" s="240"/>
      <c r="AB221" s="240"/>
      <c r="AC221" s="240"/>
      <c r="AD221" s="240"/>
      <c r="AE221" s="240"/>
      <c r="AF221" s="240"/>
      <c r="AG221" s="240"/>
      <c r="AH221" s="240"/>
      <c r="AI221" s="240"/>
      <c r="AJ221" s="240"/>
      <c r="AK221" s="240"/>
      <c r="AL221" s="143"/>
      <c r="AM221" s="143"/>
      <c r="AN221" s="143"/>
      <c r="AO221" s="143"/>
      <c r="AP221" s="143"/>
      <c r="AQ221" s="143"/>
      <c r="AR221" s="143"/>
      <c r="AS221" s="143"/>
      <c r="AT221" s="143"/>
      <c r="AU221" s="143"/>
      <c r="AV221" s="143"/>
      <c r="AW221" s="143"/>
      <c r="AX221" s="143"/>
      <c r="AY221" s="143"/>
      <c r="AZ221" s="143"/>
      <c r="BA221" s="11"/>
      <c r="BB221" s="11"/>
      <c r="BC221" s="11"/>
      <c r="BD221" s="11"/>
      <c r="BE221" s="11"/>
      <c r="BF221" s="11"/>
      <c r="BG221" s="11"/>
      <c r="BH221" s="11"/>
      <c r="BI221" s="11"/>
      <c r="BJ221" s="11"/>
    </row>
    <row r="222" spans="1:62" ht="93" customHeight="1" x14ac:dyDescent="0.3">
      <c r="A222" s="11"/>
      <c r="B222" s="11"/>
      <c r="C222" s="11"/>
      <c r="D222" s="11"/>
      <c r="E222" s="11"/>
      <c r="F222" s="237"/>
      <c r="G222" s="11"/>
      <c r="H222" s="11"/>
      <c r="I222" s="11"/>
      <c r="J222" s="11"/>
      <c r="K222" s="11"/>
      <c r="L222" s="11"/>
      <c r="M222" s="11"/>
      <c r="N222" s="11"/>
      <c r="O222" s="194"/>
      <c r="P222" s="194"/>
      <c r="Q222" s="194"/>
      <c r="R222" s="194"/>
      <c r="S222" s="194"/>
      <c r="T222" s="194"/>
      <c r="U222" s="239"/>
      <c r="V222" s="240"/>
      <c r="W222" s="240"/>
      <c r="X222" s="240"/>
      <c r="Y222" s="240"/>
      <c r="Z222" s="240"/>
      <c r="AA222" s="240"/>
      <c r="AB222" s="240"/>
      <c r="AC222" s="240"/>
      <c r="AD222" s="240"/>
      <c r="AE222" s="240"/>
      <c r="AF222" s="240"/>
      <c r="AG222" s="240"/>
      <c r="AH222" s="240"/>
      <c r="AI222" s="240"/>
      <c r="AJ222" s="240"/>
      <c r="AK222" s="240"/>
      <c r="AL222" s="143"/>
      <c r="AM222" s="143"/>
      <c r="AN222" s="143"/>
      <c r="AO222" s="143"/>
      <c r="AP222" s="143"/>
      <c r="AQ222" s="143"/>
      <c r="AR222" s="143"/>
      <c r="AS222" s="143"/>
      <c r="AT222" s="143"/>
      <c r="AU222" s="143"/>
      <c r="AV222" s="143"/>
      <c r="AW222" s="143"/>
      <c r="AX222" s="143"/>
      <c r="AY222" s="143"/>
      <c r="AZ222" s="143"/>
      <c r="BA222" s="11"/>
      <c r="BB222" s="11"/>
      <c r="BC222" s="11"/>
      <c r="BD222" s="11"/>
      <c r="BE222" s="11"/>
      <c r="BF222" s="11"/>
      <c r="BG222" s="11"/>
      <c r="BH222" s="11"/>
      <c r="BI222" s="11"/>
      <c r="BJ222" s="11"/>
    </row>
    <row r="223" spans="1:62" ht="93" customHeight="1" x14ac:dyDescent="0.3">
      <c r="A223" s="11"/>
      <c r="B223" s="11"/>
      <c r="C223" s="11"/>
      <c r="D223" s="11"/>
      <c r="E223" s="11"/>
      <c r="F223" s="237"/>
      <c r="G223" s="11"/>
      <c r="H223" s="11"/>
      <c r="I223" s="11"/>
      <c r="J223" s="11"/>
      <c r="K223" s="11"/>
      <c r="L223" s="11"/>
      <c r="M223" s="11"/>
      <c r="N223" s="11"/>
      <c r="O223" s="194"/>
      <c r="P223" s="194"/>
      <c r="Q223" s="194"/>
      <c r="R223" s="194"/>
      <c r="S223" s="194"/>
      <c r="T223" s="194"/>
      <c r="U223" s="239"/>
      <c r="V223" s="240"/>
      <c r="W223" s="240"/>
      <c r="X223" s="240"/>
      <c r="Y223" s="240"/>
      <c r="Z223" s="240"/>
      <c r="AA223" s="240"/>
      <c r="AB223" s="240"/>
      <c r="AC223" s="240"/>
      <c r="AD223" s="240"/>
      <c r="AE223" s="240"/>
      <c r="AF223" s="240"/>
      <c r="AG223" s="240"/>
      <c r="AH223" s="240"/>
      <c r="AI223" s="240"/>
      <c r="AJ223" s="240"/>
      <c r="AK223" s="240"/>
      <c r="AL223" s="143"/>
      <c r="AM223" s="143"/>
      <c r="AN223" s="143"/>
      <c r="AO223" s="143"/>
      <c r="AP223" s="143"/>
      <c r="AQ223" s="143"/>
      <c r="AR223" s="143"/>
      <c r="AS223" s="143"/>
      <c r="AT223" s="143"/>
      <c r="AU223" s="143"/>
      <c r="AV223" s="143"/>
      <c r="AW223" s="143"/>
      <c r="AX223" s="143"/>
      <c r="AY223" s="143"/>
      <c r="AZ223" s="143"/>
      <c r="BA223" s="11"/>
      <c r="BB223" s="11"/>
      <c r="BC223" s="11"/>
      <c r="BD223" s="11"/>
      <c r="BE223" s="11"/>
      <c r="BF223" s="11"/>
      <c r="BG223" s="11"/>
      <c r="BH223" s="11"/>
      <c r="BI223" s="11"/>
      <c r="BJ223" s="11"/>
    </row>
    <row r="224" spans="1:62" ht="93" customHeight="1" x14ac:dyDescent="0.3">
      <c r="A224" s="11"/>
      <c r="B224" s="11"/>
      <c r="C224" s="11"/>
      <c r="D224" s="11"/>
      <c r="E224" s="11"/>
      <c r="F224" s="237"/>
      <c r="G224" s="11"/>
      <c r="H224" s="11"/>
      <c r="I224" s="11"/>
      <c r="J224" s="11"/>
      <c r="K224" s="11"/>
      <c r="L224" s="11"/>
      <c r="M224" s="11"/>
      <c r="N224" s="11"/>
      <c r="O224" s="194"/>
      <c r="P224" s="194"/>
      <c r="Q224" s="194"/>
      <c r="R224" s="194"/>
      <c r="S224" s="194"/>
      <c r="T224" s="194"/>
      <c r="U224" s="239"/>
      <c r="V224" s="240"/>
      <c r="W224" s="240"/>
      <c r="X224" s="240"/>
      <c r="Y224" s="240"/>
      <c r="Z224" s="240"/>
      <c r="AA224" s="240"/>
      <c r="AB224" s="240"/>
      <c r="AC224" s="240"/>
      <c r="AD224" s="240"/>
      <c r="AE224" s="240"/>
      <c r="AF224" s="240"/>
      <c r="AG224" s="240"/>
      <c r="AH224" s="240"/>
      <c r="AI224" s="240"/>
      <c r="AJ224" s="240"/>
      <c r="AK224" s="240"/>
      <c r="AL224" s="143"/>
      <c r="AM224" s="143"/>
      <c r="AN224" s="143"/>
      <c r="AO224" s="143"/>
      <c r="AP224" s="143"/>
      <c r="AQ224" s="143"/>
      <c r="AR224" s="143"/>
      <c r="AS224" s="143"/>
      <c r="AT224" s="143"/>
      <c r="AU224" s="143"/>
      <c r="AV224" s="143"/>
      <c r="AW224" s="143"/>
      <c r="AX224" s="143"/>
      <c r="AY224" s="143"/>
      <c r="AZ224" s="143"/>
      <c r="BA224" s="11"/>
      <c r="BB224" s="11"/>
      <c r="BC224" s="11"/>
      <c r="BD224" s="11"/>
      <c r="BE224" s="11"/>
      <c r="BF224" s="11"/>
      <c r="BG224" s="11"/>
      <c r="BH224" s="11"/>
      <c r="BI224" s="11"/>
      <c r="BJ224" s="11"/>
    </row>
    <row r="225" spans="1:62" ht="93" customHeight="1" x14ac:dyDescent="0.3">
      <c r="A225" s="11"/>
      <c r="B225" s="11"/>
      <c r="C225" s="11"/>
      <c r="D225" s="11"/>
      <c r="E225" s="11"/>
      <c r="F225" s="237"/>
      <c r="G225" s="11"/>
      <c r="H225" s="11"/>
      <c r="I225" s="11"/>
      <c r="J225" s="11"/>
      <c r="K225" s="11"/>
      <c r="L225" s="11"/>
      <c r="M225" s="11"/>
      <c r="N225" s="11"/>
      <c r="O225" s="194"/>
      <c r="P225" s="194"/>
      <c r="Q225" s="194"/>
      <c r="R225" s="194"/>
      <c r="S225" s="194"/>
      <c r="T225" s="194"/>
      <c r="U225" s="239"/>
      <c r="V225" s="240"/>
      <c r="W225" s="240"/>
      <c r="X225" s="240"/>
      <c r="Y225" s="240"/>
      <c r="Z225" s="240"/>
      <c r="AA225" s="240"/>
      <c r="AB225" s="240"/>
      <c r="AC225" s="240"/>
      <c r="AD225" s="240"/>
      <c r="AE225" s="240"/>
      <c r="AF225" s="240"/>
      <c r="AG225" s="240"/>
      <c r="AH225" s="240"/>
      <c r="AI225" s="240"/>
      <c r="AJ225" s="240"/>
      <c r="AK225" s="240"/>
      <c r="AL225" s="143"/>
      <c r="AM225" s="143"/>
      <c r="AN225" s="143"/>
      <c r="AO225" s="143"/>
      <c r="AP225" s="143"/>
      <c r="AQ225" s="143"/>
      <c r="AR225" s="143"/>
      <c r="AS225" s="143"/>
      <c r="AT225" s="143"/>
      <c r="AU225" s="143"/>
      <c r="AV225" s="143"/>
      <c r="AW225" s="143"/>
      <c r="AX225" s="143"/>
      <c r="AY225" s="143"/>
      <c r="AZ225" s="143"/>
      <c r="BA225" s="11"/>
      <c r="BB225" s="11"/>
      <c r="BC225" s="11"/>
      <c r="BD225" s="11"/>
      <c r="BE225" s="11"/>
      <c r="BF225" s="11"/>
      <c r="BG225" s="11"/>
      <c r="BH225" s="11"/>
      <c r="BI225" s="11"/>
      <c r="BJ225" s="11"/>
    </row>
    <row r="226" spans="1:62" ht="93" customHeight="1" x14ac:dyDescent="0.3">
      <c r="A226" s="11"/>
      <c r="B226" s="11"/>
      <c r="C226" s="11"/>
      <c r="D226" s="11"/>
      <c r="E226" s="11"/>
      <c r="F226" s="237"/>
      <c r="G226" s="11"/>
      <c r="H226" s="11"/>
      <c r="I226" s="11"/>
      <c r="J226" s="11"/>
      <c r="K226" s="11"/>
      <c r="L226" s="11"/>
      <c r="M226" s="11"/>
      <c r="N226" s="11"/>
      <c r="O226" s="194"/>
      <c r="P226" s="194"/>
      <c r="Q226" s="194"/>
      <c r="R226" s="194"/>
      <c r="S226" s="194"/>
      <c r="T226" s="194"/>
      <c r="U226" s="239"/>
      <c r="V226" s="240"/>
      <c r="W226" s="240"/>
      <c r="X226" s="240"/>
      <c r="Y226" s="240"/>
      <c r="Z226" s="240"/>
      <c r="AA226" s="240"/>
      <c r="AB226" s="240"/>
      <c r="AC226" s="240"/>
      <c r="AD226" s="240"/>
      <c r="AE226" s="240"/>
      <c r="AF226" s="240"/>
      <c r="AG226" s="240"/>
      <c r="AH226" s="240"/>
      <c r="AI226" s="240"/>
      <c r="AJ226" s="240"/>
      <c r="AK226" s="240"/>
      <c r="AL226" s="143"/>
      <c r="AM226" s="143"/>
      <c r="AN226" s="143"/>
      <c r="AO226" s="143"/>
      <c r="AP226" s="143"/>
      <c r="AQ226" s="143"/>
      <c r="AR226" s="143"/>
      <c r="AS226" s="143"/>
      <c r="AT226" s="143"/>
      <c r="AU226" s="143"/>
      <c r="AV226" s="143"/>
      <c r="AW226" s="143"/>
      <c r="AX226" s="143"/>
      <c r="AY226" s="143"/>
      <c r="AZ226" s="143"/>
      <c r="BA226" s="11"/>
      <c r="BB226" s="11"/>
      <c r="BC226" s="11"/>
      <c r="BD226" s="11"/>
      <c r="BE226" s="11"/>
      <c r="BF226" s="11"/>
      <c r="BG226" s="11"/>
      <c r="BH226" s="11"/>
      <c r="BI226" s="11"/>
      <c r="BJ226" s="11"/>
    </row>
    <row r="227" spans="1:62" ht="93" customHeight="1" x14ac:dyDescent="0.3">
      <c r="A227" s="11"/>
      <c r="B227" s="11"/>
      <c r="C227" s="11"/>
      <c r="D227" s="11"/>
      <c r="E227" s="11"/>
      <c r="F227" s="237"/>
      <c r="G227" s="11"/>
      <c r="H227" s="11"/>
      <c r="I227" s="11"/>
      <c r="J227" s="11"/>
      <c r="K227" s="11"/>
      <c r="L227" s="11"/>
      <c r="M227" s="11"/>
      <c r="N227" s="11"/>
      <c r="O227" s="194"/>
      <c r="P227" s="194"/>
      <c r="Q227" s="194"/>
      <c r="R227" s="194"/>
      <c r="S227" s="194"/>
      <c r="T227" s="194"/>
      <c r="U227" s="239"/>
      <c r="V227" s="240"/>
      <c r="W227" s="240"/>
      <c r="X227" s="240"/>
      <c r="Y227" s="240"/>
      <c r="Z227" s="240"/>
      <c r="AA227" s="240"/>
      <c r="AB227" s="240"/>
      <c r="AC227" s="240"/>
      <c r="AD227" s="240"/>
      <c r="AE227" s="240"/>
      <c r="AF227" s="240"/>
      <c r="AG227" s="240"/>
      <c r="AH227" s="240"/>
      <c r="AI227" s="240"/>
      <c r="AJ227" s="240"/>
      <c r="AK227" s="240"/>
      <c r="AL227" s="143"/>
      <c r="AM227" s="143"/>
      <c r="AN227" s="143"/>
      <c r="AO227" s="143"/>
      <c r="AP227" s="143"/>
      <c r="AQ227" s="143"/>
      <c r="AR227" s="143"/>
      <c r="AS227" s="143"/>
      <c r="AT227" s="143"/>
      <c r="AU227" s="143"/>
      <c r="AV227" s="143"/>
      <c r="AW227" s="143"/>
      <c r="AX227" s="143"/>
      <c r="AY227" s="143"/>
      <c r="AZ227" s="143"/>
      <c r="BA227" s="11"/>
      <c r="BB227" s="11"/>
      <c r="BC227" s="11"/>
      <c r="BD227" s="11"/>
      <c r="BE227" s="11"/>
      <c r="BF227" s="11"/>
      <c r="BG227" s="11"/>
      <c r="BH227" s="11"/>
      <c r="BI227" s="11"/>
      <c r="BJ227" s="11"/>
    </row>
    <row r="228" spans="1:62" ht="93" customHeight="1" x14ac:dyDescent="0.3">
      <c r="A228" s="11"/>
      <c r="B228" s="11"/>
      <c r="C228" s="11"/>
      <c r="D228" s="11"/>
      <c r="E228" s="11"/>
      <c r="F228" s="237"/>
      <c r="G228" s="11"/>
      <c r="H228" s="11"/>
      <c r="I228" s="11"/>
      <c r="J228" s="11"/>
      <c r="K228" s="11"/>
      <c r="L228" s="11"/>
      <c r="M228" s="11"/>
      <c r="N228" s="11"/>
      <c r="O228" s="194"/>
      <c r="P228" s="194"/>
      <c r="Q228" s="194"/>
      <c r="R228" s="194"/>
      <c r="S228" s="194"/>
      <c r="T228" s="194"/>
      <c r="U228" s="239"/>
      <c r="V228" s="240"/>
      <c r="W228" s="240"/>
      <c r="X228" s="240"/>
      <c r="Y228" s="240"/>
      <c r="Z228" s="240"/>
      <c r="AA228" s="240"/>
      <c r="AB228" s="240"/>
      <c r="AC228" s="240"/>
      <c r="AD228" s="240"/>
      <c r="AE228" s="240"/>
      <c r="AF228" s="240"/>
      <c r="AG228" s="240"/>
      <c r="AH228" s="240"/>
      <c r="AI228" s="240"/>
      <c r="AJ228" s="240"/>
      <c r="AK228" s="240"/>
      <c r="AL228" s="143"/>
      <c r="AM228" s="143"/>
      <c r="AN228" s="143"/>
      <c r="AO228" s="143"/>
      <c r="AP228" s="143"/>
      <c r="AQ228" s="143"/>
      <c r="AR228" s="143"/>
      <c r="AS228" s="143"/>
      <c r="AT228" s="143"/>
      <c r="AU228" s="143"/>
      <c r="AV228" s="143"/>
      <c r="AW228" s="143"/>
      <c r="AX228" s="143"/>
      <c r="AY228" s="143"/>
      <c r="AZ228" s="143"/>
      <c r="BA228" s="11"/>
      <c r="BB228" s="11"/>
      <c r="BC228" s="11"/>
      <c r="BD228" s="11"/>
      <c r="BE228" s="11"/>
      <c r="BF228" s="11"/>
      <c r="BG228" s="11"/>
      <c r="BH228" s="11"/>
      <c r="BI228" s="11"/>
      <c r="BJ228" s="11"/>
    </row>
    <row r="229" spans="1:62" ht="93" customHeight="1" x14ac:dyDescent="0.3">
      <c r="A229" s="11"/>
      <c r="B229" s="11"/>
      <c r="C229" s="11"/>
      <c r="D229" s="11"/>
      <c r="E229" s="11"/>
      <c r="F229" s="237"/>
      <c r="G229" s="11"/>
      <c r="H229" s="11"/>
      <c r="I229" s="11"/>
      <c r="J229" s="11"/>
      <c r="K229" s="11"/>
      <c r="L229" s="11"/>
      <c r="M229" s="11"/>
      <c r="N229" s="11"/>
      <c r="O229" s="194"/>
      <c r="P229" s="194"/>
      <c r="Q229" s="194"/>
      <c r="R229" s="194"/>
      <c r="S229" s="194"/>
      <c r="T229" s="194"/>
      <c r="U229" s="239"/>
      <c r="V229" s="240"/>
      <c r="W229" s="240"/>
      <c r="X229" s="240"/>
      <c r="Y229" s="240"/>
      <c r="Z229" s="240"/>
      <c r="AA229" s="240"/>
      <c r="AB229" s="240"/>
      <c r="AC229" s="240"/>
      <c r="AD229" s="240"/>
      <c r="AE229" s="240"/>
      <c r="AF229" s="240"/>
      <c r="AG229" s="240"/>
      <c r="AH229" s="240"/>
      <c r="AI229" s="240"/>
      <c r="AJ229" s="240"/>
      <c r="AK229" s="240"/>
      <c r="AL229" s="143"/>
      <c r="AM229" s="143"/>
      <c r="AN229" s="143"/>
      <c r="AO229" s="143"/>
      <c r="AP229" s="143"/>
      <c r="AQ229" s="143"/>
      <c r="AR229" s="143"/>
      <c r="AS229" s="143"/>
      <c r="AT229" s="143"/>
      <c r="AU229" s="143"/>
      <c r="AV229" s="143"/>
      <c r="AW229" s="143"/>
      <c r="AX229" s="143"/>
      <c r="AY229" s="143"/>
      <c r="AZ229" s="143"/>
      <c r="BA229" s="11"/>
      <c r="BB229" s="11"/>
      <c r="BC229" s="11"/>
      <c r="BD229" s="11"/>
      <c r="BE229" s="11"/>
      <c r="BF229" s="11"/>
      <c r="BG229" s="11"/>
      <c r="BH229" s="11"/>
      <c r="BI229" s="11"/>
      <c r="BJ229" s="11"/>
    </row>
    <row r="230" spans="1:62" ht="93" customHeight="1" x14ac:dyDescent="0.3">
      <c r="A230" s="11"/>
      <c r="B230" s="11"/>
      <c r="C230" s="11"/>
      <c r="D230" s="11"/>
      <c r="E230" s="11"/>
      <c r="F230" s="237"/>
      <c r="G230" s="11"/>
      <c r="H230" s="11"/>
      <c r="I230" s="11"/>
      <c r="J230" s="11"/>
      <c r="K230" s="11"/>
      <c r="L230" s="11"/>
      <c r="M230" s="11"/>
      <c r="N230" s="11"/>
      <c r="O230" s="194"/>
      <c r="P230" s="194"/>
      <c r="Q230" s="194"/>
      <c r="R230" s="194"/>
      <c r="S230" s="194"/>
      <c r="T230" s="194"/>
      <c r="U230" s="239"/>
      <c r="V230" s="240"/>
      <c r="W230" s="240"/>
      <c r="X230" s="240"/>
      <c r="Y230" s="240"/>
      <c r="Z230" s="240"/>
      <c r="AA230" s="240"/>
      <c r="AB230" s="240"/>
      <c r="AC230" s="240"/>
      <c r="AD230" s="240"/>
      <c r="AE230" s="240"/>
      <c r="AF230" s="240"/>
      <c r="AG230" s="240"/>
      <c r="AH230" s="240"/>
      <c r="AI230" s="240"/>
      <c r="AJ230" s="240"/>
      <c r="AK230" s="240"/>
      <c r="AL230" s="143"/>
      <c r="AM230" s="143"/>
      <c r="AN230" s="143"/>
      <c r="AO230" s="143"/>
      <c r="AP230" s="143"/>
      <c r="AQ230" s="143"/>
      <c r="AR230" s="143"/>
      <c r="AS230" s="143"/>
      <c r="AT230" s="143"/>
      <c r="AU230" s="143"/>
      <c r="AV230" s="143"/>
      <c r="AW230" s="143"/>
      <c r="AX230" s="143"/>
      <c r="AY230" s="143"/>
      <c r="AZ230" s="143"/>
      <c r="BA230" s="11"/>
      <c r="BB230" s="11"/>
      <c r="BC230" s="11"/>
      <c r="BD230" s="11"/>
      <c r="BE230" s="11"/>
      <c r="BF230" s="11"/>
      <c r="BG230" s="11"/>
      <c r="BH230" s="11"/>
      <c r="BI230" s="11"/>
      <c r="BJ230" s="11"/>
    </row>
    <row r="231" spans="1:62" ht="93" customHeight="1" x14ac:dyDescent="0.3">
      <c r="A231" s="11"/>
      <c r="B231" s="11"/>
      <c r="C231" s="11"/>
      <c r="D231" s="11"/>
      <c r="E231" s="11"/>
      <c r="F231" s="237"/>
      <c r="G231" s="11"/>
      <c r="H231" s="11"/>
      <c r="I231" s="11"/>
      <c r="J231" s="11"/>
      <c r="K231" s="11"/>
      <c r="L231" s="11"/>
      <c r="M231" s="11"/>
      <c r="N231" s="11"/>
      <c r="O231" s="194"/>
      <c r="P231" s="194"/>
      <c r="Q231" s="194"/>
      <c r="R231" s="194"/>
      <c r="S231" s="194"/>
      <c r="T231" s="194"/>
      <c r="U231" s="239"/>
      <c r="V231" s="240"/>
      <c r="W231" s="240"/>
      <c r="X231" s="240"/>
      <c r="Y231" s="240"/>
      <c r="Z231" s="240"/>
      <c r="AA231" s="240"/>
      <c r="AB231" s="240"/>
      <c r="AC231" s="240"/>
      <c r="AD231" s="240"/>
      <c r="AE231" s="240"/>
      <c r="AF231" s="240"/>
      <c r="AG231" s="240"/>
      <c r="AH231" s="240"/>
      <c r="AI231" s="240"/>
      <c r="AJ231" s="240"/>
      <c r="AK231" s="240"/>
      <c r="AL231" s="143"/>
      <c r="AM231" s="143"/>
      <c r="AN231" s="143"/>
      <c r="AO231" s="143"/>
      <c r="AP231" s="143"/>
      <c r="AQ231" s="143"/>
      <c r="AR231" s="143"/>
      <c r="AS231" s="143"/>
      <c r="AT231" s="143"/>
      <c r="AU231" s="143"/>
      <c r="AV231" s="143"/>
      <c r="AW231" s="143"/>
      <c r="AX231" s="143"/>
      <c r="AY231" s="143"/>
      <c r="AZ231" s="143"/>
      <c r="BA231" s="11"/>
      <c r="BB231" s="11"/>
      <c r="BC231" s="11"/>
      <c r="BD231" s="11"/>
      <c r="BE231" s="11"/>
      <c r="BF231" s="11"/>
      <c r="BG231" s="11"/>
      <c r="BH231" s="11"/>
      <c r="BI231" s="11"/>
      <c r="BJ231" s="11"/>
    </row>
    <row r="232" spans="1:62" ht="93" customHeight="1" x14ac:dyDescent="0.3">
      <c r="A232" s="11"/>
      <c r="B232" s="11"/>
      <c r="C232" s="11"/>
      <c r="D232" s="11"/>
      <c r="E232" s="11"/>
      <c r="F232" s="237"/>
      <c r="G232" s="11"/>
      <c r="H232" s="11"/>
      <c r="I232" s="11"/>
      <c r="J232" s="11"/>
      <c r="K232" s="11"/>
      <c r="L232" s="11"/>
      <c r="M232" s="11"/>
      <c r="N232" s="11"/>
      <c r="O232" s="194"/>
      <c r="P232" s="194"/>
      <c r="Q232" s="194"/>
      <c r="R232" s="194"/>
      <c r="S232" s="194"/>
      <c r="T232" s="194"/>
      <c r="U232" s="239"/>
      <c r="V232" s="240"/>
      <c r="W232" s="240"/>
      <c r="X232" s="240"/>
      <c r="Y232" s="240"/>
      <c r="Z232" s="240"/>
      <c r="AA232" s="240"/>
      <c r="AB232" s="240"/>
      <c r="AC232" s="240"/>
      <c r="AD232" s="240"/>
      <c r="AE232" s="240"/>
      <c r="AF232" s="240"/>
      <c r="AG232" s="240"/>
      <c r="AH232" s="240"/>
      <c r="AI232" s="240"/>
      <c r="AJ232" s="240"/>
      <c r="AK232" s="240"/>
      <c r="AL232" s="143"/>
      <c r="AM232" s="143"/>
      <c r="AN232" s="143"/>
      <c r="AO232" s="143"/>
      <c r="AP232" s="143"/>
      <c r="AQ232" s="143"/>
      <c r="AR232" s="143"/>
      <c r="AS232" s="143"/>
      <c r="AT232" s="143"/>
      <c r="AU232" s="143"/>
      <c r="AV232" s="143"/>
      <c r="AW232" s="143"/>
      <c r="AX232" s="143"/>
      <c r="AY232" s="143"/>
      <c r="AZ232" s="143"/>
      <c r="BA232" s="11"/>
      <c r="BB232" s="11"/>
      <c r="BC232" s="11"/>
      <c r="BD232" s="11"/>
      <c r="BE232" s="11"/>
      <c r="BF232" s="11"/>
      <c r="BG232" s="11"/>
      <c r="BH232" s="11"/>
      <c r="BI232" s="11"/>
      <c r="BJ232" s="11"/>
    </row>
    <row r="233" spans="1:62" ht="93" customHeight="1" x14ac:dyDescent="0.3">
      <c r="A233" s="11"/>
      <c r="B233" s="11"/>
      <c r="C233" s="11"/>
      <c r="D233" s="11"/>
      <c r="E233" s="11"/>
      <c r="F233" s="237"/>
      <c r="G233" s="11"/>
      <c r="H233" s="11"/>
      <c r="I233" s="11"/>
      <c r="J233" s="11"/>
      <c r="K233" s="11"/>
      <c r="L233" s="11"/>
      <c r="M233" s="11"/>
      <c r="N233" s="11"/>
      <c r="O233" s="194"/>
      <c r="P233" s="194"/>
      <c r="Q233" s="194"/>
      <c r="R233" s="194"/>
      <c r="S233" s="194"/>
      <c r="T233" s="194"/>
      <c r="U233" s="239"/>
      <c r="V233" s="240"/>
      <c r="W233" s="240"/>
      <c r="X233" s="240"/>
      <c r="Y233" s="240"/>
      <c r="Z233" s="240"/>
      <c r="AA233" s="240"/>
      <c r="AB233" s="240"/>
      <c r="AC233" s="240"/>
      <c r="AD233" s="240"/>
      <c r="AE233" s="240"/>
      <c r="AF233" s="240"/>
      <c r="AG233" s="240"/>
      <c r="AH233" s="240"/>
      <c r="AI233" s="240"/>
      <c r="AJ233" s="240"/>
      <c r="AK233" s="240"/>
      <c r="AL233" s="143"/>
      <c r="AM233" s="143"/>
      <c r="AN233" s="143"/>
      <c r="AO233" s="143"/>
      <c r="AP233" s="143"/>
      <c r="AQ233" s="143"/>
      <c r="AR233" s="143"/>
      <c r="AS233" s="143"/>
      <c r="AT233" s="143"/>
      <c r="AU233" s="143"/>
      <c r="AV233" s="143"/>
      <c r="AW233" s="143"/>
      <c r="AX233" s="143"/>
      <c r="AY233" s="143"/>
      <c r="AZ233" s="143"/>
      <c r="BA233" s="11"/>
      <c r="BB233" s="11"/>
      <c r="BC233" s="11"/>
      <c r="BD233" s="11"/>
      <c r="BE233" s="11"/>
      <c r="BF233" s="11"/>
      <c r="BG233" s="11"/>
      <c r="BH233" s="11"/>
      <c r="BI233" s="11"/>
      <c r="BJ233" s="11"/>
    </row>
    <row r="234" spans="1:62" ht="93" customHeight="1" x14ac:dyDescent="0.3">
      <c r="A234" s="11"/>
      <c r="B234" s="11"/>
      <c r="C234" s="11"/>
      <c r="D234" s="11"/>
      <c r="E234" s="11"/>
      <c r="F234" s="237"/>
      <c r="G234" s="11"/>
      <c r="H234" s="11"/>
      <c r="I234" s="11"/>
      <c r="J234" s="11"/>
      <c r="K234" s="11"/>
      <c r="L234" s="11"/>
      <c r="M234" s="11"/>
      <c r="N234" s="11"/>
      <c r="O234" s="194"/>
      <c r="P234" s="194"/>
      <c r="Q234" s="194"/>
      <c r="R234" s="194"/>
      <c r="S234" s="194"/>
      <c r="T234" s="194"/>
      <c r="U234" s="239"/>
      <c r="V234" s="240"/>
      <c r="W234" s="240"/>
      <c r="X234" s="240"/>
      <c r="Y234" s="240"/>
      <c r="Z234" s="240"/>
      <c r="AA234" s="240"/>
      <c r="AB234" s="240"/>
      <c r="AC234" s="240"/>
      <c r="AD234" s="240"/>
      <c r="AE234" s="240"/>
      <c r="AF234" s="240"/>
      <c r="AG234" s="240"/>
      <c r="AH234" s="240"/>
      <c r="AI234" s="240"/>
      <c r="AJ234" s="240"/>
      <c r="AK234" s="240"/>
      <c r="AL234" s="143"/>
      <c r="AM234" s="143"/>
      <c r="AN234" s="143"/>
      <c r="AO234" s="143"/>
      <c r="AP234" s="143"/>
      <c r="AQ234" s="143"/>
      <c r="AR234" s="143"/>
      <c r="AS234" s="143"/>
      <c r="AT234" s="143"/>
      <c r="AU234" s="143"/>
      <c r="AV234" s="143"/>
      <c r="AW234" s="143"/>
      <c r="AX234" s="143"/>
      <c r="AY234" s="143"/>
      <c r="AZ234" s="143"/>
      <c r="BA234" s="11"/>
      <c r="BB234" s="11"/>
      <c r="BC234" s="11"/>
      <c r="BD234" s="11"/>
      <c r="BE234" s="11"/>
      <c r="BF234" s="11"/>
      <c r="BG234" s="11"/>
      <c r="BH234" s="11"/>
      <c r="BI234" s="11"/>
      <c r="BJ234" s="11"/>
    </row>
    <row r="235" spans="1:62" ht="93" customHeight="1" x14ac:dyDescent="0.3">
      <c r="A235" s="11"/>
      <c r="B235" s="11"/>
      <c r="C235" s="11"/>
      <c r="D235" s="11"/>
      <c r="E235" s="11"/>
      <c r="F235" s="237"/>
      <c r="G235" s="11"/>
      <c r="H235" s="11"/>
      <c r="I235" s="11"/>
      <c r="J235" s="11"/>
      <c r="K235" s="11"/>
      <c r="L235" s="11"/>
      <c r="M235" s="11"/>
      <c r="N235" s="11"/>
      <c r="O235" s="194"/>
      <c r="P235" s="194"/>
      <c r="Q235" s="194"/>
      <c r="R235" s="194"/>
      <c r="S235" s="194"/>
      <c r="T235" s="194"/>
      <c r="U235" s="239"/>
      <c r="V235" s="240"/>
      <c r="W235" s="240"/>
      <c r="X235" s="240"/>
      <c r="Y235" s="240"/>
      <c r="Z235" s="240"/>
      <c r="AA235" s="240"/>
      <c r="AB235" s="240"/>
      <c r="AC235" s="240"/>
      <c r="AD235" s="240"/>
      <c r="AE235" s="240"/>
      <c r="AF235" s="240"/>
      <c r="AG235" s="240"/>
      <c r="AH235" s="240"/>
      <c r="AI235" s="240"/>
      <c r="AJ235" s="240"/>
      <c r="AK235" s="240"/>
      <c r="AL235" s="143"/>
      <c r="AM235" s="143"/>
      <c r="AN235" s="143"/>
      <c r="AO235" s="143"/>
      <c r="AP235" s="143"/>
      <c r="AQ235" s="143"/>
      <c r="AR235" s="143"/>
      <c r="AS235" s="143"/>
      <c r="AT235" s="143"/>
      <c r="AU235" s="143"/>
      <c r="AV235" s="143"/>
      <c r="AW235" s="143"/>
      <c r="AX235" s="143"/>
      <c r="AY235" s="143"/>
      <c r="AZ235" s="143"/>
      <c r="BA235" s="11"/>
      <c r="BB235" s="11"/>
      <c r="BC235" s="11"/>
      <c r="BD235" s="11"/>
      <c r="BE235" s="11"/>
      <c r="BF235" s="11"/>
      <c r="BG235" s="11"/>
      <c r="BH235" s="11"/>
      <c r="BI235" s="11"/>
      <c r="BJ235" s="11"/>
    </row>
    <row r="236" spans="1:62" ht="93" customHeight="1" x14ac:dyDescent="0.3">
      <c r="A236" s="11"/>
      <c r="B236" s="11"/>
      <c r="C236" s="11"/>
      <c r="D236" s="11"/>
      <c r="E236" s="11"/>
      <c r="F236" s="237"/>
      <c r="G236" s="11"/>
      <c r="H236" s="11"/>
      <c r="I236" s="11"/>
      <c r="J236" s="11"/>
      <c r="K236" s="11"/>
      <c r="L236" s="11"/>
      <c r="M236" s="11"/>
      <c r="N236" s="11"/>
      <c r="O236" s="194"/>
      <c r="P236" s="194"/>
      <c r="Q236" s="194"/>
      <c r="R236" s="194"/>
      <c r="S236" s="194"/>
      <c r="T236" s="194"/>
      <c r="U236" s="239"/>
      <c r="V236" s="240"/>
      <c r="W236" s="240"/>
      <c r="X236" s="240"/>
      <c r="Y236" s="240"/>
      <c r="Z236" s="240"/>
      <c r="AA236" s="240"/>
      <c r="AB236" s="240"/>
      <c r="AC236" s="240"/>
      <c r="AD236" s="240"/>
      <c r="AE236" s="240"/>
      <c r="AF236" s="240"/>
      <c r="AG236" s="240"/>
      <c r="AH236" s="240"/>
      <c r="AI236" s="240"/>
      <c r="AJ236" s="240"/>
      <c r="AK236" s="240"/>
      <c r="AL236" s="143"/>
      <c r="AM236" s="143"/>
      <c r="AN236" s="143"/>
      <c r="AO236" s="143"/>
      <c r="AP236" s="143"/>
      <c r="AQ236" s="143"/>
      <c r="AR236" s="143"/>
      <c r="AS236" s="143"/>
      <c r="AT236" s="143"/>
      <c r="AU236" s="143"/>
      <c r="AV236" s="143"/>
      <c r="AW236" s="143"/>
      <c r="AX236" s="143"/>
      <c r="AY236" s="143"/>
      <c r="AZ236" s="143"/>
      <c r="BA236" s="11"/>
      <c r="BB236" s="11"/>
      <c r="BC236" s="11"/>
      <c r="BD236" s="11"/>
      <c r="BE236" s="11"/>
      <c r="BF236" s="11"/>
      <c r="BG236" s="11"/>
      <c r="BH236" s="11"/>
      <c r="BI236" s="11"/>
      <c r="BJ236" s="11"/>
    </row>
    <row r="237" spans="1:62" ht="93" customHeight="1" x14ac:dyDescent="0.3">
      <c r="A237" s="11"/>
      <c r="B237" s="11"/>
      <c r="C237" s="11"/>
      <c r="D237" s="11"/>
      <c r="E237" s="11"/>
      <c r="F237" s="237"/>
      <c r="G237" s="11"/>
      <c r="H237" s="11"/>
      <c r="I237" s="11"/>
      <c r="J237" s="11"/>
      <c r="K237" s="11"/>
      <c r="L237" s="11"/>
      <c r="M237" s="11"/>
      <c r="N237" s="11"/>
      <c r="O237" s="194"/>
      <c r="P237" s="194"/>
      <c r="Q237" s="194"/>
      <c r="R237" s="194"/>
      <c r="S237" s="194"/>
      <c r="T237" s="194"/>
      <c r="U237" s="239"/>
      <c r="V237" s="240"/>
      <c r="W237" s="240"/>
      <c r="X237" s="240"/>
      <c r="Y237" s="240"/>
      <c r="Z237" s="240"/>
      <c r="AA237" s="240"/>
      <c r="AB237" s="240"/>
      <c r="AC237" s="240"/>
      <c r="AD237" s="240"/>
      <c r="AE237" s="240"/>
      <c r="AF237" s="240"/>
      <c r="AG237" s="240"/>
      <c r="AH237" s="240"/>
      <c r="AI237" s="240"/>
      <c r="AJ237" s="240"/>
      <c r="AK237" s="240"/>
      <c r="AL237" s="143"/>
      <c r="AM237" s="143"/>
      <c r="AN237" s="143"/>
      <c r="AO237" s="143"/>
      <c r="AP237" s="143"/>
      <c r="AQ237" s="143"/>
      <c r="AR237" s="143"/>
      <c r="AS237" s="143"/>
      <c r="AT237" s="143"/>
      <c r="AU237" s="143"/>
      <c r="AV237" s="143"/>
      <c r="AW237" s="143"/>
      <c r="AX237" s="143"/>
      <c r="AY237" s="143"/>
      <c r="AZ237" s="143"/>
      <c r="BA237" s="11"/>
      <c r="BB237" s="11"/>
      <c r="BC237" s="11"/>
      <c r="BD237" s="11"/>
      <c r="BE237" s="11"/>
      <c r="BF237" s="11"/>
      <c r="BG237" s="11"/>
      <c r="BH237" s="11"/>
      <c r="BI237" s="11"/>
      <c r="BJ237" s="11"/>
    </row>
    <row r="238" spans="1:62" ht="93" customHeight="1" x14ac:dyDescent="0.3">
      <c r="A238" s="11"/>
      <c r="B238" s="11"/>
      <c r="C238" s="11"/>
      <c r="D238" s="11"/>
      <c r="E238" s="11"/>
      <c r="F238" s="237"/>
      <c r="G238" s="11"/>
      <c r="H238" s="11"/>
      <c r="I238" s="11"/>
      <c r="J238" s="11"/>
      <c r="K238" s="11"/>
      <c r="L238" s="11"/>
      <c r="M238" s="11"/>
      <c r="N238" s="11"/>
      <c r="O238" s="194"/>
      <c r="P238" s="194"/>
      <c r="Q238" s="194"/>
      <c r="R238" s="194"/>
      <c r="S238" s="194"/>
      <c r="T238" s="194"/>
      <c r="U238" s="239"/>
      <c r="V238" s="240"/>
      <c r="W238" s="240"/>
      <c r="X238" s="240"/>
      <c r="Y238" s="240"/>
      <c r="Z238" s="240"/>
      <c r="AA238" s="240"/>
      <c r="AB238" s="240"/>
      <c r="AC238" s="240"/>
      <c r="AD238" s="240"/>
      <c r="AE238" s="240"/>
      <c r="AF238" s="240"/>
      <c r="AG238" s="240"/>
      <c r="AH238" s="240"/>
      <c r="AI238" s="240"/>
      <c r="AJ238" s="240"/>
      <c r="AK238" s="240"/>
      <c r="AL238" s="143"/>
      <c r="AM238" s="143"/>
      <c r="AN238" s="143"/>
      <c r="AO238" s="143"/>
      <c r="AP238" s="143"/>
      <c r="AQ238" s="143"/>
      <c r="AR238" s="143"/>
      <c r="AS238" s="143"/>
      <c r="AT238" s="143"/>
      <c r="AU238" s="143"/>
      <c r="AV238" s="143"/>
      <c r="AW238" s="143"/>
      <c r="AX238" s="143"/>
      <c r="AY238" s="143"/>
      <c r="AZ238" s="143"/>
      <c r="BA238" s="11"/>
      <c r="BB238" s="11"/>
      <c r="BC238" s="11"/>
      <c r="BD238" s="11"/>
      <c r="BE238" s="11"/>
      <c r="BF238" s="11"/>
      <c r="BG238" s="11"/>
      <c r="BH238" s="11"/>
      <c r="BI238" s="11"/>
      <c r="BJ238" s="11"/>
    </row>
    <row r="239" spans="1:62" ht="93" customHeight="1" x14ac:dyDescent="0.3">
      <c r="A239" s="11"/>
      <c r="B239" s="11"/>
      <c r="C239" s="11"/>
      <c r="D239" s="11"/>
      <c r="E239" s="11"/>
      <c r="F239" s="237"/>
      <c r="G239" s="11"/>
      <c r="H239" s="11"/>
      <c r="I239" s="11"/>
      <c r="J239" s="11"/>
      <c r="K239" s="11"/>
      <c r="L239" s="11"/>
      <c r="M239" s="11"/>
      <c r="N239" s="11"/>
      <c r="O239" s="194"/>
      <c r="P239" s="194"/>
      <c r="Q239" s="194"/>
      <c r="R239" s="194"/>
      <c r="S239" s="194"/>
      <c r="T239" s="194"/>
      <c r="U239" s="239"/>
      <c r="V239" s="240"/>
      <c r="W239" s="240"/>
      <c r="X239" s="240"/>
      <c r="Y239" s="240"/>
      <c r="Z239" s="240"/>
      <c r="AA239" s="240"/>
      <c r="AB239" s="240"/>
      <c r="AC239" s="240"/>
      <c r="AD239" s="240"/>
      <c r="AE239" s="240"/>
      <c r="AF239" s="240"/>
      <c r="AG239" s="240"/>
      <c r="AH239" s="240"/>
      <c r="AI239" s="240"/>
      <c r="AJ239" s="240"/>
      <c r="AK239" s="240"/>
      <c r="AL239" s="143"/>
      <c r="AM239" s="143"/>
      <c r="AN239" s="143"/>
      <c r="AO239" s="143"/>
      <c r="AP239" s="143"/>
      <c r="AQ239" s="143"/>
      <c r="AR239" s="143"/>
      <c r="AS239" s="143"/>
      <c r="AT239" s="143"/>
      <c r="AU239" s="143"/>
      <c r="AV239" s="143"/>
      <c r="AW239" s="143"/>
      <c r="AX239" s="143"/>
      <c r="AY239" s="143"/>
      <c r="AZ239" s="143"/>
      <c r="BA239" s="11"/>
      <c r="BB239" s="11"/>
      <c r="BC239" s="11"/>
      <c r="BD239" s="11"/>
      <c r="BE239" s="11"/>
      <c r="BF239" s="11"/>
      <c r="BG239" s="11"/>
      <c r="BH239" s="11"/>
      <c r="BI239" s="11"/>
      <c r="BJ239" s="11"/>
    </row>
    <row r="240" spans="1:62" ht="93" customHeight="1" x14ac:dyDescent="0.3">
      <c r="A240" s="11"/>
      <c r="B240" s="11"/>
      <c r="C240" s="11"/>
      <c r="D240" s="11"/>
      <c r="E240" s="11"/>
      <c r="F240" s="237"/>
      <c r="G240" s="11"/>
      <c r="H240" s="11"/>
      <c r="I240" s="11"/>
      <c r="J240" s="11"/>
      <c r="K240" s="11"/>
      <c r="L240" s="11"/>
      <c r="M240" s="11"/>
      <c r="N240" s="11"/>
      <c r="O240" s="194"/>
      <c r="P240" s="194"/>
      <c r="Q240" s="194"/>
      <c r="R240" s="194"/>
      <c r="S240" s="194"/>
      <c r="T240" s="194"/>
      <c r="U240" s="239"/>
      <c r="V240" s="240"/>
      <c r="W240" s="240"/>
      <c r="X240" s="240"/>
      <c r="Y240" s="240"/>
      <c r="Z240" s="240"/>
      <c r="AA240" s="240"/>
      <c r="AB240" s="240"/>
      <c r="AC240" s="240"/>
      <c r="AD240" s="240"/>
      <c r="AE240" s="240"/>
      <c r="AF240" s="240"/>
      <c r="AG240" s="240"/>
      <c r="AH240" s="240"/>
      <c r="AI240" s="240"/>
      <c r="AJ240" s="240"/>
      <c r="AK240" s="240"/>
      <c r="AL240" s="143"/>
      <c r="AM240" s="143"/>
      <c r="AN240" s="143"/>
      <c r="AO240" s="143"/>
      <c r="AP240" s="143"/>
      <c r="AQ240" s="143"/>
      <c r="AR240" s="143"/>
      <c r="AS240" s="143"/>
      <c r="AT240" s="143"/>
      <c r="AU240" s="143"/>
      <c r="AV240" s="143"/>
      <c r="AW240" s="143"/>
      <c r="AX240" s="143"/>
      <c r="AY240" s="143"/>
      <c r="AZ240" s="143"/>
      <c r="BA240" s="11"/>
      <c r="BB240" s="11"/>
      <c r="BC240" s="11"/>
      <c r="BD240" s="11"/>
      <c r="BE240" s="11"/>
      <c r="BF240" s="11"/>
      <c r="BG240" s="11"/>
      <c r="BH240" s="11"/>
      <c r="BI240" s="11"/>
      <c r="BJ240" s="11"/>
    </row>
    <row r="241" spans="1:62" ht="93" customHeight="1" x14ac:dyDescent="0.3">
      <c r="A241" s="11"/>
      <c r="B241" s="11"/>
      <c r="C241" s="11"/>
      <c r="D241" s="11"/>
      <c r="E241" s="11"/>
      <c r="F241" s="237"/>
      <c r="G241" s="11"/>
      <c r="H241" s="11"/>
      <c r="I241" s="11"/>
      <c r="J241" s="11"/>
      <c r="K241" s="11"/>
      <c r="L241" s="11"/>
      <c r="M241" s="11"/>
      <c r="N241" s="11"/>
      <c r="O241" s="194"/>
      <c r="P241" s="194"/>
      <c r="Q241" s="194"/>
      <c r="R241" s="194"/>
      <c r="S241" s="194"/>
      <c r="T241" s="194"/>
      <c r="U241" s="239"/>
      <c r="V241" s="240"/>
      <c r="W241" s="240"/>
      <c r="X241" s="240"/>
      <c r="Y241" s="240"/>
      <c r="Z241" s="240"/>
      <c r="AA241" s="240"/>
      <c r="AB241" s="240"/>
      <c r="AC241" s="240"/>
      <c r="AD241" s="240"/>
      <c r="AE241" s="240"/>
      <c r="AF241" s="240"/>
      <c r="AG241" s="240"/>
      <c r="AH241" s="240"/>
      <c r="AI241" s="240"/>
      <c r="AJ241" s="240"/>
      <c r="AK241" s="240"/>
      <c r="AL241" s="143"/>
      <c r="AM241" s="143"/>
      <c r="AN241" s="143"/>
      <c r="AO241" s="143"/>
      <c r="AP241" s="143"/>
      <c r="AQ241" s="143"/>
      <c r="AR241" s="143"/>
      <c r="AS241" s="143"/>
      <c r="AT241" s="143"/>
      <c r="AU241" s="143"/>
      <c r="AV241" s="143"/>
      <c r="AW241" s="143"/>
      <c r="AX241" s="143"/>
      <c r="AY241" s="143"/>
      <c r="AZ241" s="143"/>
      <c r="BA241" s="11"/>
      <c r="BB241" s="11"/>
      <c r="BC241" s="11"/>
      <c r="BD241" s="11"/>
      <c r="BE241" s="11"/>
      <c r="BF241" s="11"/>
      <c r="BG241" s="11"/>
      <c r="BH241" s="11"/>
      <c r="BI241" s="11"/>
      <c r="BJ241" s="11"/>
    </row>
    <row r="242" spans="1:62" ht="93" customHeight="1" x14ac:dyDescent="0.3">
      <c r="A242" s="11"/>
      <c r="B242" s="11"/>
      <c r="C242" s="11"/>
      <c r="D242" s="11"/>
      <c r="E242" s="11"/>
      <c r="F242" s="237"/>
      <c r="G242" s="11"/>
      <c r="H242" s="11"/>
      <c r="I242" s="11"/>
      <c r="J242" s="11"/>
      <c r="K242" s="11"/>
      <c r="L242" s="11"/>
      <c r="M242" s="11"/>
      <c r="N242" s="11"/>
      <c r="O242" s="194"/>
      <c r="P242" s="194"/>
      <c r="Q242" s="194"/>
      <c r="R242" s="194"/>
      <c r="S242" s="194"/>
      <c r="T242" s="194"/>
      <c r="U242" s="239"/>
      <c r="V242" s="240"/>
      <c r="W242" s="240"/>
      <c r="X242" s="240"/>
      <c r="Y242" s="240"/>
      <c r="Z242" s="240"/>
      <c r="AA242" s="240"/>
      <c r="AB242" s="240"/>
      <c r="AC242" s="240"/>
      <c r="AD242" s="240"/>
      <c r="AE242" s="240"/>
      <c r="AF242" s="240"/>
      <c r="AG242" s="240"/>
      <c r="AH242" s="240"/>
      <c r="AI242" s="240"/>
      <c r="AJ242" s="240"/>
      <c r="AK242" s="240"/>
      <c r="AL242" s="143"/>
      <c r="AM242" s="143"/>
      <c r="AN242" s="143"/>
      <c r="AO242" s="143"/>
      <c r="AP242" s="143"/>
      <c r="AQ242" s="143"/>
      <c r="AR242" s="143"/>
      <c r="AS242" s="143"/>
      <c r="AT242" s="143"/>
      <c r="AU242" s="143"/>
      <c r="AV242" s="143"/>
      <c r="AW242" s="143"/>
      <c r="AX242" s="143"/>
      <c r="AY242" s="143"/>
      <c r="AZ242" s="143"/>
      <c r="BA242" s="11"/>
      <c r="BB242" s="11"/>
      <c r="BC242" s="11"/>
      <c r="BD242" s="11"/>
      <c r="BE242" s="11"/>
      <c r="BF242" s="11"/>
      <c r="BG242" s="11"/>
      <c r="BH242" s="11"/>
      <c r="BI242" s="11"/>
      <c r="BJ242" s="11"/>
    </row>
    <row r="243" spans="1:62" ht="93" customHeight="1" x14ac:dyDescent="0.3">
      <c r="A243" s="11"/>
      <c r="B243" s="11"/>
      <c r="C243" s="11"/>
      <c r="D243" s="11"/>
      <c r="E243" s="11"/>
      <c r="F243" s="237"/>
      <c r="G243" s="11"/>
      <c r="H243" s="11"/>
      <c r="I243" s="11"/>
      <c r="J243" s="11"/>
      <c r="K243" s="11"/>
      <c r="L243" s="11"/>
      <c r="M243" s="11"/>
      <c r="N243" s="11"/>
      <c r="O243" s="194"/>
      <c r="P243" s="194"/>
      <c r="Q243" s="194"/>
      <c r="R243" s="194"/>
      <c r="S243" s="194"/>
      <c r="T243" s="194"/>
      <c r="U243" s="239"/>
      <c r="V243" s="240"/>
      <c r="W243" s="240"/>
      <c r="X243" s="240"/>
      <c r="Y243" s="240"/>
      <c r="Z243" s="240"/>
      <c r="AA243" s="240"/>
      <c r="AB243" s="240"/>
      <c r="AC243" s="240"/>
      <c r="AD243" s="240"/>
      <c r="AE243" s="240"/>
      <c r="AF243" s="240"/>
      <c r="AG243" s="240"/>
      <c r="AH243" s="240"/>
      <c r="AI243" s="240"/>
      <c r="AJ243" s="240"/>
      <c r="AK243" s="240"/>
      <c r="AL243" s="143"/>
      <c r="AM243" s="143"/>
      <c r="AN243" s="143"/>
      <c r="AO243" s="143"/>
      <c r="AP243" s="143"/>
      <c r="AQ243" s="143"/>
      <c r="AR243" s="143"/>
      <c r="AS243" s="143"/>
      <c r="AT243" s="143"/>
      <c r="AU243" s="143"/>
      <c r="AV243" s="143"/>
      <c r="AW243" s="143"/>
      <c r="AX243" s="143"/>
      <c r="AY243" s="143"/>
      <c r="AZ243" s="143"/>
      <c r="BA243" s="11"/>
      <c r="BB243" s="11"/>
      <c r="BC243" s="11"/>
      <c r="BD243" s="11"/>
      <c r="BE243" s="11"/>
      <c r="BF243" s="11"/>
      <c r="BG243" s="11"/>
      <c r="BH243" s="11"/>
      <c r="BI243" s="11"/>
      <c r="BJ243" s="11"/>
    </row>
    <row r="244" spans="1:62" ht="93" customHeight="1" x14ac:dyDescent="0.3">
      <c r="A244" s="11"/>
      <c r="B244" s="11"/>
      <c r="C244" s="11"/>
      <c r="D244" s="11"/>
      <c r="E244" s="11"/>
      <c r="F244" s="237"/>
      <c r="G244" s="11"/>
      <c r="H244" s="11"/>
      <c r="I244" s="11"/>
      <c r="J244" s="11"/>
      <c r="K244" s="11"/>
      <c r="L244" s="11"/>
      <c r="M244" s="11"/>
      <c r="N244" s="11"/>
      <c r="O244" s="194"/>
      <c r="P244" s="194"/>
      <c r="Q244" s="194"/>
      <c r="R244" s="194"/>
      <c r="S244" s="194"/>
      <c r="T244" s="194"/>
      <c r="U244" s="239"/>
      <c r="V244" s="240"/>
      <c r="W244" s="240"/>
      <c r="X244" s="240"/>
      <c r="Y244" s="240"/>
      <c r="Z244" s="240"/>
      <c r="AA244" s="240"/>
      <c r="AB244" s="240"/>
      <c r="AC244" s="240"/>
      <c r="AD244" s="240"/>
      <c r="AE244" s="240"/>
      <c r="AF244" s="240"/>
      <c r="AG244" s="240"/>
      <c r="AH244" s="240"/>
      <c r="AI244" s="240"/>
      <c r="AJ244" s="240"/>
      <c r="AK244" s="240"/>
      <c r="AL244" s="143"/>
      <c r="AM244" s="143"/>
      <c r="AN244" s="143"/>
      <c r="AO244" s="143"/>
      <c r="AP244" s="143"/>
      <c r="AQ244" s="143"/>
      <c r="AR244" s="143"/>
      <c r="AS244" s="143"/>
      <c r="AT244" s="143"/>
      <c r="AU244" s="143"/>
      <c r="AV244" s="143"/>
      <c r="AW244" s="143"/>
      <c r="AX244" s="143"/>
      <c r="AY244" s="143"/>
      <c r="AZ244" s="143"/>
      <c r="BA244" s="11"/>
      <c r="BB244" s="11"/>
      <c r="BC244" s="11"/>
      <c r="BD244" s="11"/>
      <c r="BE244" s="11"/>
      <c r="BF244" s="11"/>
      <c r="BG244" s="11"/>
      <c r="BH244" s="11"/>
      <c r="BI244" s="11"/>
      <c r="BJ244" s="11"/>
    </row>
    <row r="245" spans="1:62" ht="93" customHeight="1" x14ac:dyDescent="0.3">
      <c r="A245" s="11"/>
      <c r="B245" s="11"/>
      <c r="C245" s="11"/>
      <c r="D245" s="11"/>
      <c r="E245" s="11"/>
      <c r="F245" s="237"/>
      <c r="G245" s="11"/>
      <c r="H245" s="11"/>
      <c r="I245" s="11"/>
      <c r="J245" s="11"/>
      <c r="K245" s="11"/>
      <c r="L245" s="11"/>
      <c r="M245" s="11"/>
      <c r="N245" s="11"/>
      <c r="O245" s="194"/>
      <c r="P245" s="194"/>
      <c r="Q245" s="194"/>
      <c r="R245" s="194"/>
      <c r="S245" s="194"/>
      <c r="T245" s="194"/>
      <c r="U245" s="239"/>
      <c r="V245" s="240"/>
      <c r="W245" s="240"/>
      <c r="X245" s="240"/>
      <c r="Y245" s="240"/>
      <c r="Z245" s="240"/>
      <c r="AA245" s="240"/>
      <c r="AB245" s="240"/>
      <c r="AC245" s="240"/>
      <c r="AD245" s="240"/>
      <c r="AE245" s="240"/>
      <c r="AF245" s="240"/>
      <c r="AG245" s="240"/>
      <c r="AH245" s="240"/>
      <c r="AI245" s="240"/>
      <c r="AJ245" s="240"/>
      <c r="AK245" s="240"/>
      <c r="AL245" s="143"/>
      <c r="AM245" s="143"/>
      <c r="AN245" s="143"/>
      <c r="AO245" s="143"/>
      <c r="AP245" s="143"/>
      <c r="AQ245" s="143"/>
      <c r="AR245" s="143"/>
      <c r="AS245" s="143"/>
      <c r="AT245" s="143"/>
      <c r="AU245" s="143"/>
      <c r="AV245" s="143"/>
      <c r="AW245" s="143"/>
      <c r="AX245" s="143"/>
      <c r="AY245" s="143"/>
      <c r="AZ245" s="143"/>
      <c r="BA245" s="11"/>
      <c r="BB245" s="11"/>
      <c r="BC245" s="11"/>
      <c r="BD245" s="11"/>
      <c r="BE245" s="11"/>
      <c r="BF245" s="11"/>
      <c r="BG245" s="11"/>
      <c r="BH245" s="11"/>
      <c r="BI245" s="11"/>
      <c r="BJ245" s="11"/>
    </row>
    <row r="246" spans="1:62" ht="93" customHeight="1" x14ac:dyDescent="0.3">
      <c r="A246" s="11"/>
      <c r="B246" s="11"/>
      <c r="C246" s="11"/>
      <c r="D246" s="11"/>
      <c r="E246" s="11"/>
      <c r="F246" s="237"/>
      <c r="G246" s="11"/>
      <c r="H246" s="11"/>
      <c r="I246" s="11"/>
      <c r="J246" s="11"/>
      <c r="K246" s="11"/>
      <c r="L246" s="11"/>
      <c r="M246" s="11"/>
      <c r="N246" s="11"/>
      <c r="O246" s="194"/>
      <c r="P246" s="194"/>
      <c r="Q246" s="194"/>
      <c r="R246" s="194"/>
      <c r="S246" s="194"/>
      <c r="T246" s="194"/>
      <c r="U246" s="239"/>
      <c r="V246" s="240"/>
      <c r="W246" s="240"/>
      <c r="X246" s="240"/>
      <c r="Y246" s="240"/>
      <c r="Z246" s="240"/>
      <c r="AA246" s="240"/>
      <c r="AB246" s="240"/>
      <c r="AC246" s="240"/>
      <c r="AD246" s="240"/>
      <c r="AE246" s="240"/>
      <c r="AF246" s="240"/>
      <c r="AG246" s="240"/>
      <c r="AH246" s="240"/>
      <c r="AI246" s="240"/>
      <c r="AJ246" s="240"/>
      <c r="AK246" s="240"/>
      <c r="AL246" s="143"/>
      <c r="AM246" s="143"/>
      <c r="AN246" s="143"/>
      <c r="AO246" s="143"/>
      <c r="AP246" s="143"/>
      <c r="AQ246" s="143"/>
      <c r="AR246" s="143"/>
      <c r="AS246" s="143"/>
      <c r="AT246" s="143"/>
      <c r="AU246" s="143"/>
      <c r="AV246" s="143"/>
      <c r="AW246" s="143"/>
      <c r="AX246" s="143"/>
      <c r="AY246" s="143"/>
      <c r="AZ246" s="143"/>
      <c r="BA246" s="11"/>
      <c r="BB246" s="11"/>
      <c r="BC246" s="11"/>
      <c r="BD246" s="11"/>
      <c r="BE246" s="11"/>
      <c r="BF246" s="11"/>
      <c r="BG246" s="11"/>
      <c r="BH246" s="11"/>
      <c r="BI246" s="11"/>
      <c r="BJ246" s="11"/>
    </row>
    <row r="247" spans="1:62" ht="93" customHeight="1" x14ac:dyDescent="0.3">
      <c r="A247" s="11"/>
      <c r="B247" s="11"/>
      <c r="C247" s="11"/>
      <c r="D247" s="11"/>
      <c r="E247" s="11"/>
      <c r="F247" s="237"/>
      <c r="G247" s="11"/>
      <c r="H247" s="11"/>
      <c r="I247" s="11"/>
      <c r="J247" s="11"/>
      <c r="K247" s="11"/>
      <c r="L247" s="11"/>
      <c r="M247" s="11"/>
      <c r="N247" s="11"/>
      <c r="O247" s="194"/>
      <c r="P247" s="194"/>
      <c r="Q247" s="194"/>
      <c r="R247" s="194"/>
      <c r="S247" s="194"/>
      <c r="T247" s="194"/>
      <c r="U247" s="239"/>
      <c r="V247" s="240"/>
      <c r="W247" s="240"/>
      <c r="X247" s="240"/>
      <c r="Y247" s="240"/>
      <c r="Z247" s="240"/>
      <c r="AA247" s="240"/>
      <c r="AB247" s="240"/>
      <c r="AC247" s="240"/>
      <c r="AD247" s="240"/>
      <c r="AE247" s="240"/>
      <c r="AF247" s="240"/>
      <c r="AG247" s="240"/>
      <c r="AH247" s="240"/>
      <c r="AI247" s="240"/>
      <c r="AJ247" s="240"/>
      <c r="AK247" s="240"/>
      <c r="AL247" s="143"/>
      <c r="AM247" s="143"/>
      <c r="AN247" s="143"/>
      <c r="AO247" s="143"/>
      <c r="AP247" s="143"/>
      <c r="AQ247" s="143"/>
      <c r="AR247" s="143"/>
      <c r="AS247" s="143"/>
      <c r="AT247" s="143"/>
      <c r="AU247" s="143"/>
      <c r="AV247" s="143"/>
      <c r="AW247" s="143"/>
      <c r="AX247" s="143"/>
      <c r="AY247" s="143"/>
      <c r="AZ247" s="143"/>
      <c r="BA247" s="11"/>
      <c r="BB247" s="11"/>
      <c r="BC247" s="11"/>
      <c r="BD247" s="11"/>
      <c r="BE247" s="11"/>
      <c r="BF247" s="11"/>
      <c r="BG247" s="11"/>
      <c r="BH247" s="11"/>
      <c r="BI247" s="11"/>
      <c r="BJ247" s="11"/>
    </row>
    <row r="248" spans="1:62" ht="93" customHeight="1" x14ac:dyDescent="0.3">
      <c r="A248" s="11"/>
      <c r="B248" s="11"/>
      <c r="C248" s="11"/>
      <c r="D248" s="11"/>
      <c r="E248" s="11"/>
      <c r="F248" s="237"/>
      <c r="G248" s="11"/>
      <c r="H248" s="11"/>
      <c r="I248" s="11"/>
      <c r="J248" s="11"/>
      <c r="K248" s="11"/>
      <c r="L248" s="11"/>
      <c r="M248" s="11"/>
      <c r="N248" s="11"/>
      <c r="O248" s="194"/>
      <c r="P248" s="194"/>
      <c r="Q248" s="194"/>
      <c r="R248" s="194"/>
      <c r="S248" s="194"/>
      <c r="T248" s="194"/>
      <c r="U248" s="239"/>
      <c r="V248" s="240"/>
      <c r="W248" s="240"/>
      <c r="X248" s="240"/>
      <c r="Y248" s="240"/>
      <c r="Z248" s="240"/>
      <c r="AA248" s="240"/>
      <c r="AB248" s="240"/>
      <c r="AC248" s="240"/>
      <c r="AD248" s="240"/>
      <c r="AE248" s="240"/>
      <c r="AF248" s="240"/>
      <c r="AG248" s="240"/>
      <c r="AH248" s="240"/>
      <c r="AI248" s="240"/>
      <c r="AJ248" s="240"/>
      <c r="AK248" s="240"/>
      <c r="AL248" s="143"/>
      <c r="AM248" s="143"/>
      <c r="AN248" s="143"/>
      <c r="AO248" s="143"/>
      <c r="AP248" s="143"/>
      <c r="AQ248" s="143"/>
      <c r="AR248" s="143"/>
      <c r="AS248" s="143"/>
      <c r="AT248" s="143"/>
      <c r="AU248" s="143"/>
      <c r="AV248" s="143"/>
      <c r="AW248" s="143"/>
      <c r="AX248" s="143"/>
      <c r="AY248" s="143"/>
      <c r="AZ248" s="143"/>
      <c r="BA248" s="11"/>
      <c r="BB248" s="11"/>
      <c r="BC248" s="11"/>
      <c r="BD248" s="11"/>
      <c r="BE248" s="11"/>
      <c r="BF248" s="11"/>
      <c r="BG248" s="11"/>
      <c r="BH248" s="11"/>
      <c r="BI248" s="11"/>
      <c r="BJ248" s="11"/>
    </row>
    <row r="249" spans="1:62" ht="93" customHeight="1" x14ac:dyDescent="0.3">
      <c r="A249" s="11"/>
      <c r="B249" s="11"/>
      <c r="C249" s="11"/>
      <c r="D249" s="11"/>
      <c r="E249" s="11"/>
      <c r="F249" s="237"/>
      <c r="G249" s="11"/>
      <c r="H249" s="11"/>
      <c r="I249" s="11"/>
      <c r="J249" s="11"/>
      <c r="K249" s="11"/>
      <c r="L249" s="11"/>
      <c r="M249" s="11"/>
      <c r="N249" s="11"/>
      <c r="O249" s="194"/>
      <c r="P249" s="194"/>
      <c r="Q249" s="194"/>
      <c r="R249" s="194"/>
      <c r="S249" s="194"/>
      <c r="T249" s="194"/>
      <c r="U249" s="239"/>
      <c r="V249" s="240"/>
      <c r="W249" s="240"/>
      <c r="X249" s="240"/>
      <c r="Y249" s="240"/>
      <c r="Z249" s="240"/>
      <c r="AA249" s="240"/>
      <c r="AB249" s="240"/>
      <c r="AC249" s="240"/>
      <c r="AD249" s="240"/>
      <c r="AE249" s="240"/>
      <c r="AF249" s="240"/>
      <c r="AG249" s="240"/>
      <c r="AH249" s="240"/>
      <c r="AI249" s="240"/>
      <c r="AJ249" s="240"/>
      <c r="AK249" s="240"/>
      <c r="AL249" s="143"/>
      <c r="AM249" s="143"/>
      <c r="AN249" s="143"/>
      <c r="AO249" s="143"/>
      <c r="AP249" s="143"/>
      <c r="AQ249" s="143"/>
      <c r="AR249" s="143"/>
      <c r="AS249" s="143"/>
      <c r="AT249" s="143"/>
      <c r="AU249" s="143"/>
      <c r="AV249" s="143"/>
      <c r="AW249" s="143"/>
      <c r="AX249" s="143"/>
      <c r="AY249" s="143"/>
      <c r="AZ249" s="143"/>
      <c r="BA249" s="11"/>
      <c r="BB249" s="11"/>
      <c r="BC249" s="11"/>
      <c r="BD249" s="11"/>
      <c r="BE249" s="11"/>
      <c r="BF249" s="11"/>
      <c r="BG249" s="11"/>
      <c r="BH249" s="11"/>
      <c r="BI249" s="11"/>
      <c r="BJ249" s="11"/>
    </row>
    <row r="250" spans="1:62" ht="93" customHeight="1" x14ac:dyDescent="0.3">
      <c r="A250" s="11"/>
      <c r="B250" s="11"/>
      <c r="C250" s="11"/>
      <c r="D250" s="11"/>
      <c r="E250" s="11"/>
      <c r="F250" s="237"/>
      <c r="G250" s="11"/>
      <c r="H250" s="11"/>
      <c r="I250" s="11"/>
      <c r="J250" s="11"/>
      <c r="K250" s="11"/>
      <c r="L250" s="11"/>
      <c r="M250" s="11"/>
      <c r="N250" s="11"/>
      <c r="O250" s="194"/>
      <c r="P250" s="194"/>
      <c r="Q250" s="194"/>
      <c r="R250" s="194"/>
      <c r="S250" s="194"/>
      <c r="T250" s="194"/>
      <c r="U250" s="239"/>
      <c r="V250" s="240"/>
      <c r="W250" s="240"/>
      <c r="X250" s="240"/>
      <c r="Y250" s="240"/>
      <c r="Z250" s="240"/>
      <c r="AA250" s="240"/>
      <c r="AB250" s="240"/>
      <c r="AC250" s="240"/>
      <c r="AD250" s="240"/>
      <c r="AE250" s="240"/>
      <c r="AF250" s="240"/>
      <c r="AG250" s="240"/>
      <c r="AH250" s="240"/>
      <c r="AI250" s="240"/>
      <c r="AJ250" s="240"/>
      <c r="AK250" s="240"/>
      <c r="AL250" s="143"/>
      <c r="AM250" s="143"/>
      <c r="AN250" s="143"/>
      <c r="AO250" s="143"/>
      <c r="AP250" s="143"/>
      <c r="AQ250" s="143"/>
      <c r="AR250" s="143"/>
      <c r="AS250" s="143"/>
      <c r="AT250" s="143"/>
      <c r="AU250" s="143"/>
      <c r="AV250" s="143"/>
      <c r="AW250" s="143"/>
      <c r="AX250" s="143"/>
      <c r="AY250" s="143"/>
      <c r="AZ250" s="143"/>
      <c r="BA250" s="11"/>
      <c r="BB250" s="11"/>
      <c r="BC250" s="11"/>
      <c r="BD250" s="11"/>
      <c r="BE250" s="11"/>
      <c r="BF250" s="11"/>
      <c r="BG250" s="11"/>
      <c r="BH250" s="11"/>
      <c r="BI250" s="11"/>
      <c r="BJ250" s="11"/>
    </row>
    <row r="251" spans="1:62" ht="93" customHeight="1" x14ac:dyDescent="0.3">
      <c r="A251" s="11"/>
      <c r="B251" s="11"/>
      <c r="C251" s="11"/>
      <c r="D251" s="11"/>
      <c r="E251" s="11"/>
      <c r="F251" s="237"/>
      <c r="G251" s="11"/>
      <c r="H251" s="11"/>
      <c r="I251" s="11"/>
      <c r="J251" s="11"/>
      <c r="K251" s="11"/>
      <c r="L251" s="11"/>
      <c r="M251" s="11"/>
      <c r="N251" s="11"/>
      <c r="O251" s="194"/>
      <c r="P251" s="194"/>
      <c r="Q251" s="194"/>
      <c r="R251" s="194"/>
      <c r="S251" s="194"/>
      <c r="T251" s="194"/>
      <c r="U251" s="239"/>
      <c r="V251" s="240"/>
      <c r="W251" s="240"/>
      <c r="X251" s="240"/>
      <c r="Y251" s="240"/>
      <c r="Z251" s="240"/>
      <c r="AA251" s="240"/>
      <c r="AB251" s="240"/>
      <c r="AC251" s="240"/>
      <c r="AD251" s="240"/>
      <c r="AE251" s="240"/>
      <c r="AF251" s="240"/>
      <c r="AG251" s="240"/>
      <c r="AH251" s="240"/>
      <c r="AI251" s="240"/>
      <c r="AJ251" s="240"/>
      <c r="AK251" s="240"/>
      <c r="AL251" s="143"/>
      <c r="AM251" s="143"/>
      <c r="AN251" s="143"/>
      <c r="AO251" s="143"/>
      <c r="AP251" s="143"/>
      <c r="AQ251" s="143"/>
      <c r="AR251" s="143"/>
      <c r="AS251" s="143"/>
      <c r="AT251" s="143"/>
      <c r="AU251" s="143"/>
      <c r="AV251" s="143"/>
      <c r="AW251" s="143"/>
      <c r="AX251" s="143"/>
      <c r="AY251" s="143"/>
      <c r="AZ251" s="143"/>
      <c r="BA251" s="11"/>
      <c r="BB251" s="11"/>
      <c r="BC251" s="11"/>
      <c r="BD251" s="11"/>
      <c r="BE251" s="11"/>
      <c r="BF251" s="11"/>
      <c r="BG251" s="11"/>
      <c r="BH251" s="11"/>
      <c r="BI251" s="11"/>
      <c r="BJ251" s="11"/>
    </row>
    <row r="252" spans="1:62" ht="93" customHeight="1" x14ac:dyDescent="0.3">
      <c r="A252" s="11"/>
      <c r="B252" s="11"/>
      <c r="C252" s="11"/>
      <c r="D252" s="11"/>
      <c r="E252" s="11"/>
      <c r="F252" s="237"/>
      <c r="G252" s="11"/>
      <c r="H252" s="11"/>
      <c r="I252" s="11"/>
      <c r="J252" s="11"/>
      <c r="K252" s="11"/>
      <c r="L252" s="11"/>
      <c r="M252" s="11"/>
      <c r="N252" s="11"/>
      <c r="O252" s="194"/>
      <c r="P252" s="194"/>
      <c r="Q252" s="194"/>
      <c r="R252" s="194"/>
      <c r="S252" s="194"/>
      <c r="T252" s="194"/>
      <c r="U252" s="239"/>
      <c r="V252" s="240"/>
      <c r="W252" s="240"/>
      <c r="X252" s="240"/>
      <c r="Y252" s="240"/>
      <c r="Z252" s="240"/>
      <c r="AA252" s="240"/>
      <c r="AB252" s="240"/>
      <c r="AC252" s="240"/>
      <c r="AD252" s="240"/>
      <c r="AE252" s="240"/>
      <c r="AF252" s="240"/>
      <c r="AG252" s="240"/>
      <c r="AH252" s="240"/>
      <c r="AI252" s="240"/>
      <c r="AJ252" s="240"/>
      <c r="AK252" s="240"/>
      <c r="AL252" s="143"/>
      <c r="AM252" s="143"/>
      <c r="AN252" s="143"/>
      <c r="AO252" s="143"/>
      <c r="AP252" s="143"/>
      <c r="AQ252" s="143"/>
      <c r="AR252" s="143"/>
      <c r="AS252" s="143"/>
      <c r="AT252" s="143"/>
      <c r="AU252" s="143"/>
      <c r="AV252" s="143"/>
      <c r="AW252" s="143"/>
      <c r="AX252" s="143"/>
      <c r="AY252" s="143"/>
      <c r="AZ252" s="143"/>
      <c r="BA252" s="11"/>
      <c r="BB252" s="11"/>
      <c r="BC252" s="11"/>
      <c r="BD252" s="11"/>
      <c r="BE252" s="11"/>
      <c r="BF252" s="11"/>
      <c r="BG252" s="11"/>
      <c r="BH252" s="11"/>
      <c r="BI252" s="11"/>
      <c r="BJ252" s="11"/>
    </row>
    <row r="253" spans="1:62" ht="93" customHeight="1" x14ac:dyDescent="0.3">
      <c r="A253" s="11"/>
      <c r="B253" s="11"/>
      <c r="C253" s="11"/>
      <c r="D253" s="11"/>
      <c r="E253" s="11"/>
      <c r="F253" s="237"/>
      <c r="G253" s="11"/>
      <c r="H253" s="11"/>
      <c r="I253" s="11"/>
      <c r="J253" s="11"/>
      <c r="K253" s="11"/>
      <c r="L253" s="11"/>
      <c r="M253" s="11"/>
      <c r="N253" s="11"/>
      <c r="O253" s="194"/>
      <c r="P253" s="194"/>
      <c r="Q253" s="194"/>
      <c r="R253" s="194"/>
      <c r="S253" s="194"/>
      <c r="T253" s="194"/>
      <c r="U253" s="239"/>
      <c r="V253" s="240"/>
      <c r="W253" s="240"/>
      <c r="X253" s="240"/>
      <c r="Y253" s="240"/>
      <c r="Z253" s="240"/>
      <c r="AA253" s="240"/>
      <c r="AB253" s="240"/>
      <c r="AC253" s="240"/>
      <c r="AD253" s="240"/>
      <c r="AE253" s="240"/>
      <c r="AF253" s="240"/>
      <c r="AG253" s="240"/>
      <c r="AH253" s="240"/>
      <c r="AI253" s="240"/>
      <c r="AJ253" s="240"/>
      <c r="AK253" s="240"/>
      <c r="AL253" s="143"/>
      <c r="AM253" s="143"/>
      <c r="AN253" s="143"/>
      <c r="AO253" s="143"/>
      <c r="AP253" s="143"/>
      <c r="AQ253" s="143"/>
      <c r="AR253" s="143"/>
      <c r="AS253" s="143"/>
      <c r="AT253" s="143"/>
      <c r="AU253" s="143"/>
      <c r="AV253" s="143"/>
      <c r="AW253" s="143"/>
      <c r="AX253" s="143"/>
      <c r="AY253" s="143"/>
      <c r="AZ253" s="143"/>
      <c r="BA253" s="11"/>
      <c r="BB253" s="11"/>
      <c r="BC253" s="11"/>
      <c r="BD253" s="11"/>
      <c r="BE253" s="11"/>
      <c r="BF253" s="11"/>
      <c r="BG253" s="11"/>
      <c r="BH253" s="11"/>
      <c r="BI253" s="11"/>
      <c r="BJ253" s="11"/>
    </row>
    <row r="254" spans="1:62" ht="93" customHeight="1" x14ac:dyDescent="0.3">
      <c r="A254" s="11"/>
      <c r="B254" s="11"/>
      <c r="C254" s="11"/>
      <c r="D254" s="11"/>
      <c r="E254" s="11"/>
      <c r="F254" s="237"/>
      <c r="G254" s="11"/>
      <c r="H254" s="11"/>
      <c r="I254" s="11"/>
      <c r="J254" s="11"/>
      <c r="K254" s="11"/>
      <c r="L254" s="11"/>
      <c r="M254" s="11"/>
      <c r="N254" s="11"/>
      <c r="O254" s="194"/>
      <c r="P254" s="194"/>
      <c r="Q254" s="194"/>
      <c r="R254" s="194"/>
      <c r="S254" s="194"/>
      <c r="T254" s="194"/>
      <c r="U254" s="239"/>
      <c r="V254" s="240"/>
      <c r="W254" s="240"/>
      <c r="X254" s="240"/>
      <c r="Y254" s="240"/>
      <c r="Z254" s="240"/>
      <c r="AA254" s="240"/>
      <c r="AB254" s="240"/>
      <c r="AC254" s="240"/>
      <c r="AD254" s="240"/>
      <c r="AE254" s="240"/>
      <c r="AF254" s="240"/>
      <c r="AG254" s="240"/>
      <c r="AH254" s="240"/>
      <c r="AI254" s="240"/>
      <c r="AJ254" s="240"/>
      <c r="AK254" s="240"/>
      <c r="AL254" s="143"/>
      <c r="AM254" s="143"/>
      <c r="AN254" s="143"/>
      <c r="AO254" s="143"/>
      <c r="AP254" s="143"/>
      <c r="AQ254" s="143"/>
      <c r="AR254" s="143"/>
      <c r="AS254" s="143"/>
      <c r="AT254" s="143"/>
      <c r="AU254" s="143"/>
      <c r="AV254" s="143"/>
      <c r="AW254" s="143"/>
      <c r="AX254" s="143"/>
      <c r="AY254" s="143"/>
      <c r="AZ254" s="143"/>
      <c r="BA254" s="11"/>
      <c r="BB254" s="11"/>
      <c r="BC254" s="11"/>
      <c r="BD254" s="11"/>
      <c r="BE254" s="11"/>
      <c r="BF254" s="11"/>
      <c r="BG254" s="11"/>
      <c r="BH254" s="11"/>
      <c r="BI254" s="11"/>
      <c r="BJ254" s="11"/>
    </row>
    <row r="255" spans="1:62" ht="93" customHeight="1" x14ac:dyDescent="0.3">
      <c r="A255" s="11"/>
      <c r="B255" s="11"/>
      <c r="C255" s="11"/>
      <c r="D255" s="11"/>
      <c r="E255" s="11"/>
      <c r="F255" s="237"/>
      <c r="G255" s="11"/>
      <c r="H255" s="11"/>
      <c r="I255" s="11"/>
      <c r="J255" s="11"/>
      <c r="K255" s="11"/>
      <c r="L255" s="11"/>
      <c r="M255" s="11"/>
      <c r="N255" s="11"/>
      <c r="O255" s="194"/>
      <c r="P255" s="194"/>
      <c r="Q255" s="194"/>
      <c r="R255" s="194"/>
      <c r="S255" s="194"/>
      <c r="T255" s="194"/>
      <c r="U255" s="239"/>
      <c r="V255" s="240"/>
      <c r="W255" s="240"/>
      <c r="X255" s="240"/>
      <c r="Y255" s="240"/>
      <c r="Z255" s="240"/>
      <c r="AA255" s="240"/>
      <c r="AB255" s="240"/>
      <c r="AC255" s="240"/>
      <c r="AD255" s="240"/>
      <c r="AE255" s="240"/>
      <c r="AF255" s="240"/>
      <c r="AG255" s="240"/>
      <c r="AH255" s="240"/>
      <c r="AI255" s="240"/>
      <c r="AJ255" s="240"/>
      <c r="AK255" s="240"/>
      <c r="AL255" s="143"/>
      <c r="AM255" s="143"/>
      <c r="AN255" s="143"/>
      <c r="AO255" s="143"/>
      <c r="AP255" s="143"/>
      <c r="AQ255" s="143"/>
      <c r="AR255" s="143"/>
      <c r="AS255" s="143"/>
      <c r="AT255" s="143"/>
      <c r="AU255" s="143"/>
      <c r="AV255" s="143"/>
      <c r="AW255" s="143"/>
      <c r="AX255" s="143"/>
      <c r="AY255" s="143"/>
      <c r="AZ255" s="143"/>
      <c r="BA255" s="11"/>
      <c r="BB255" s="11"/>
      <c r="BC255" s="11"/>
      <c r="BD255" s="11"/>
      <c r="BE255" s="11"/>
      <c r="BF255" s="11"/>
      <c r="BG255" s="11"/>
      <c r="BH255" s="11"/>
      <c r="BI255" s="11"/>
      <c r="BJ255" s="11"/>
    </row>
    <row r="256" spans="1:62" ht="93" customHeight="1" x14ac:dyDescent="0.3">
      <c r="A256" s="11"/>
      <c r="B256" s="11"/>
      <c r="C256" s="11"/>
      <c r="D256" s="11"/>
      <c r="E256" s="11"/>
      <c r="F256" s="237"/>
      <c r="G256" s="11"/>
      <c r="H256" s="11"/>
      <c r="I256" s="11"/>
      <c r="J256" s="11"/>
      <c r="K256" s="11"/>
      <c r="L256" s="11"/>
      <c r="M256" s="11"/>
      <c r="N256" s="11"/>
      <c r="O256" s="194"/>
      <c r="P256" s="194"/>
      <c r="Q256" s="194"/>
      <c r="R256" s="194"/>
      <c r="S256" s="194"/>
      <c r="T256" s="194"/>
      <c r="U256" s="239"/>
      <c r="V256" s="240"/>
      <c r="W256" s="240"/>
      <c r="X256" s="240"/>
      <c r="Y256" s="240"/>
      <c r="Z256" s="240"/>
      <c r="AA256" s="240"/>
      <c r="AB256" s="240"/>
      <c r="AC256" s="240"/>
      <c r="AD256" s="240"/>
      <c r="AE256" s="240"/>
      <c r="AF256" s="240"/>
      <c r="AG256" s="240"/>
      <c r="AH256" s="240"/>
      <c r="AI256" s="240"/>
      <c r="AJ256" s="240"/>
      <c r="AK256" s="240"/>
      <c r="AL256" s="143"/>
      <c r="AM256" s="143"/>
      <c r="AN256" s="143"/>
      <c r="AO256" s="143"/>
      <c r="AP256" s="143"/>
      <c r="AQ256" s="143"/>
      <c r="AR256" s="143"/>
      <c r="AS256" s="143"/>
      <c r="AT256" s="143"/>
      <c r="AU256" s="143"/>
      <c r="AV256" s="143"/>
      <c r="AW256" s="143"/>
      <c r="AX256" s="143"/>
      <c r="AY256" s="143"/>
      <c r="AZ256" s="143"/>
      <c r="BA256" s="11"/>
      <c r="BB256" s="11"/>
      <c r="BC256" s="11"/>
      <c r="BD256" s="11"/>
      <c r="BE256" s="11"/>
      <c r="BF256" s="11"/>
      <c r="BG256" s="11"/>
      <c r="BH256" s="11"/>
      <c r="BI256" s="11"/>
      <c r="BJ256" s="11"/>
    </row>
    <row r="257" spans="1:62" ht="93" customHeight="1" x14ac:dyDescent="0.3">
      <c r="A257" s="11"/>
      <c r="B257" s="11"/>
      <c r="C257" s="11"/>
      <c r="D257" s="11"/>
      <c r="E257" s="11"/>
      <c r="F257" s="237"/>
      <c r="G257" s="11"/>
      <c r="H257" s="11"/>
      <c r="I257" s="11"/>
      <c r="J257" s="11"/>
      <c r="K257" s="11"/>
      <c r="L257" s="11"/>
      <c r="M257" s="11"/>
      <c r="N257" s="11"/>
      <c r="O257" s="194"/>
      <c r="P257" s="194"/>
      <c r="Q257" s="194"/>
      <c r="R257" s="194"/>
      <c r="S257" s="194"/>
      <c r="T257" s="194"/>
      <c r="U257" s="239"/>
      <c r="V257" s="240"/>
      <c r="W257" s="240"/>
      <c r="X257" s="240"/>
      <c r="Y257" s="240"/>
      <c r="Z257" s="240"/>
      <c r="AA257" s="240"/>
      <c r="AB257" s="240"/>
      <c r="AC257" s="240"/>
      <c r="AD257" s="240"/>
      <c r="AE257" s="240"/>
      <c r="AF257" s="240"/>
      <c r="AG257" s="240"/>
      <c r="AH257" s="240"/>
      <c r="AI257" s="240"/>
      <c r="AJ257" s="240"/>
      <c r="AK257" s="240"/>
      <c r="AL257" s="143"/>
      <c r="AM257" s="143"/>
      <c r="AN257" s="143"/>
      <c r="AO257" s="143"/>
      <c r="AP257" s="143"/>
      <c r="AQ257" s="143"/>
      <c r="AR257" s="143"/>
      <c r="AS257" s="143"/>
      <c r="AT257" s="143"/>
      <c r="AU257" s="143"/>
      <c r="AV257" s="143"/>
      <c r="AW257" s="143"/>
      <c r="AX257" s="143"/>
      <c r="AY257" s="143"/>
      <c r="AZ257" s="143"/>
      <c r="BA257" s="11"/>
      <c r="BB257" s="11"/>
      <c r="BC257" s="11"/>
      <c r="BD257" s="11"/>
      <c r="BE257" s="11"/>
      <c r="BF257" s="11"/>
      <c r="BG257" s="11"/>
      <c r="BH257" s="11"/>
      <c r="BI257" s="11"/>
      <c r="BJ257" s="11"/>
    </row>
    <row r="258" spans="1:62" ht="93" customHeight="1" x14ac:dyDescent="0.3">
      <c r="A258" s="11"/>
      <c r="B258" s="11"/>
      <c r="C258" s="11"/>
      <c r="D258" s="11"/>
      <c r="E258" s="11"/>
      <c r="F258" s="237"/>
      <c r="G258" s="11"/>
      <c r="H258" s="11"/>
      <c r="I258" s="11"/>
      <c r="J258" s="11"/>
      <c r="K258" s="11"/>
      <c r="L258" s="11"/>
      <c r="M258" s="11"/>
      <c r="N258" s="11"/>
      <c r="O258" s="194"/>
      <c r="P258" s="194"/>
      <c r="Q258" s="194"/>
      <c r="R258" s="194"/>
      <c r="S258" s="194"/>
      <c r="T258" s="194"/>
      <c r="U258" s="239"/>
      <c r="V258" s="240"/>
      <c r="W258" s="240"/>
      <c r="X258" s="240"/>
      <c r="Y258" s="240"/>
      <c r="Z258" s="240"/>
      <c r="AA258" s="240"/>
      <c r="AB258" s="240"/>
      <c r="AC258" s="240"/>
      <c r="AD258" s="240"/>
      <c r="AE258" s="240"/>
      <c r="AF258" s="240"/>
      <c r="AG258" s="240"/>
      <c r="AH258" s="240"/>
      <c r="AI258" s="240"/>
      <c r="AJ258" s="240"/>
      <c r="AK258" s="240"/>
      <c r="AL258" s="143"/>
      <c r="AM258" s="143"/>
      <c r="AN258" s="143"/>
      <c r="AO258" s="143"/>
      <c r="AP258" s="143"/>
      <c r="AQ258" s="143"/>
      <c r="AR258" s="143"/>
      <c r="AS258" s="143"/>
      <c r="AT258" s="143"/>
      <c r="AU258" s="143"/>
      <c r="AV258" s="143"/>
      <c r="AW258" s="143"/>
      <c r="AX258" s="143"/>
      <c r="AY258" s="143"/>
      <c r="AZ258" s="143"/>
      <c r="BA258" s="11"/>
      <c r="BB258" s="11"/>
      <c r="BC258" s="11"/>
      <c r="BD258" s="11"/>
      <c r="BE258" s="11"/>
      <c r="BF258" s="11"/>
      <c r="BG258" s="11"/>
      <c r="BH258" s="11"/>
      <c r="BI258" s="11"/>
      <c r="BJ258" s="11"/>
    </row>
    <row r="259" spans="1:62" ht="93" customHeight="1" x14ac:dyDescent="0.3">
      <c r="A259" s="11"/>
      <c r="B259" s="11"/>
      <c r="C259" s="11"/>
      <c r="D259" s="11"/>
      <c r="E259" s="11"/>
      <c r="F259" s="237"/>
      <c r="G259" s="11"/>
      <c r="H259" s="11"/>
      <c r="I259" s="11"/>
      <c r="J259" s="11"/>
      <c r="K259" s="11"/>
      <c r="L259" s="11"/>
      <c r="M259" s="11"/>
      <c r="N259" s="11"/>
      <c r="O259" s="194"/>
      <c r="P259" s="194"/>
      <c r="Q259" s="194"/>
      <c r="R259" s="194"/>
      <c r="S259" s="194"/>
      <c r="T259" s="194"/>
      <c r="U259" s="239"/>
      <c r="V259" s="240"/>
      <c r="W259" s="240"/>
      <c r="X259" s="240"/>
      <c r="Y259" s="240"/>
      <c r="Z259" s="240"/>
      <c r="AA259" s="240"/>
      <c r="AB259" s="240"/>
      <c r="AC259" s="240"/>
      <c r="AD259" s="240"/>
      <c r="AE259" s="240"/>
      <c r="AF259" s="240"/>
      <c r="AG259" s="240"/>
      <c r="AH259" s="240"/>
      <c r="AI259" s="240"/>
      <c r="AJ259" s="240"/>
      <c r="AK259" s="240"/>
      <c r="AL259" s="143"/>
      <c r="AM259" s="143"/>
      <c r="AN259" s="143"/>
      <c r="AO259" s="143"/>
      <c r="AP259" s="143"/>
      <c r="AQ259" s="143"/>
      <c r="AR259" s="143"/>
      <c r="AS259" s="143"/>
      <c r="AT259" s="143"/>
      <c r="AU259" s="143"/>
      <c r="AV259" s="143"/>
      <c r="AW259" s="143"/>
      <c r="AX259" s="143"/>
      <c r="AY259" s="143"/>
      <c r="AZ259" s="143"/>
      <c r="BA259" s="11"/>
      <c r="BB259" s="11"/>
      <c r="BC259" s="11"/>
      <c r="BD259" s="11"/>
      <c r="BE259" s="11"/>
      <c r="BF259" s="11"/>
      <c r="BG259" s="11"/>
      <c r="BH259" s="11"/>
      <c r="BI259" s="11"/>
      <c r="BJ259" s="11"/>
    </row>
    <row r="260" spans="1:62" ht="93" customHeight="1" x14ac:dyDescent="0.3">
      <c r="A260" s="11"/>
      <c r="B260" s="11"/>
      <c r="C260" s="11"/>
      <c r="D260" s="11"/>
      <c r="E260" s="11"/>
      <c r="F260" s="237"/>
      <c r="G260" s="11"/>
      <c r="H260" s="11"/>
      <c r="I260" s="11"/>
      <c r="J260" s="11"/>
      <c r="K260" s="11"/>
      <c r="L260" s="11"/>
      <c r="M260" s="11"/>
      <c r="N260" s="11"/>
      <c r="O260" s="194"/>
      <c r="P260" s="194"/>
      <c r="Q260" s="194"/>
      <c r="R260" s="194"/>
      <c r="S260" s="194"/>
      <c r="T260" s="194"/>
      <c r="U260" s="239"/>
      <c r="V260" s="240"/>
      <c r="W260" s="240"/>
      <c r="X260" s="240"/>
      <c r="Y260" s="240"/>
      <c r="Z260" s="240"/>
      <c r="AA260" s="240"/>
      <c r="AB260" s="240"/>
      <c r="AC260" s="240"/>
      <c r="AD260" s="240"/>
      <c r="AE260" s="240"/>
      <c r="AF260" s="240"/>
      <c r="AG260" s="240"/>
      <c r="AH260" s="240"/>
      <c r="AI260" s="240"/>
      <c r="AJ260" s="240"/>
      <c r="AK260" s="240"/>
      <c r="AL260" s="143"/>
      <c r="AM260" s="143"/>
      <c r="AN260" s="143"/>
      <c r="AO260" s="143"/>
      <c r="AP260" s="143"/>
      <c r="AQ260" s="143"/>
      <c r="AR260" s="143"/>
      <c r="AS260" s="143"/>
      <c r="AT260" s="143"/>
      <c r="AU260" s="143"/>
      <c r="AV260" s="143"/>
      <c r="AW260" s="143"/>
      <c r="AX260" s="143"/>
      <c r="AY260" s="143"/>
      <c r="AZ260" s="143"/>
      <c r="BA260" s="11"/>
      <c r="BB260" s="11"/>
      <c r="BC260" s="11"/>
      <c r="BD260" s="11"/>
      <c r="BE260" s="11"/>
      <c r="BF260" s="11"/>
      <c r="BG260" s="11"/>
      <c r="BH260" s="11"/>
      <c r="BI260" s="11"/>
      <c r="BJ260" s="11"/>
    </row>
    <row r="261" spans="1:62" ht="93" customHeight="1" x14ac:dyDescent="0.3">
      <c r="A261" s="11"/>
      <c r="B261" s="11"/>
      <c r="C261" s="11"/>
      <c r="D261" s="11"/>
      <c r="E261" s="11"/>
      <c r="F261" s="237"/>
      <c r="G261" s="11"/>
      <c r="H261" s="11"/>
      <c r="I261" s="11"/>
      <c r="J261" s="11"/>
      <c r="K261" s="11"/>
      <c r="L261" s="11"/>
      <c r="M261" s="11"/>
      <c r="N261" s="11"/>
      <c r="O261" s="194"/>
      <c r="P261" s="194"/>
      <c r="Q261" s="194"/>
      <c r="R261" s="194"/>
      <c r="S261" s="194"/>
      <c r="T261" s="194"/>
      <c r="U261" s="239"/>
      <c r="V261" s="240"/>
      <c r="W261" s="240"/>
      <c r="X261" s="240"/>
      <c r="Y261" s="240"/>
      <c r="Z261" s="240"/>
      <c r="AA261" s="240"/>
      <c r="AB261" s="240"/>
      <c r="AC261" s="240"/>
      <c r="AD261" s="240"/>
      <c r="AE261" s="240"/>
      <c r="AF261" s="240"/>
      <c r="AG261" s="240"/>
      <c r="AH261" s="240"/>
      <c r="AI261" s="240"/>
      <c r="AJ261" s="240"/>
      <c r="AK261" s="240"/>
      <c r="AL261" s="143"/>
      <c r="AM261" s="143"/>
      <c r="AN261" s="143"/>
      <c r="AO261" s="143"/>
      <c r="AP261" s="143"/>
      <c r="AQ261" s="143"/>
      <c r="AR261" s="143"/>
      <c r="AS261" s="143"/>
      <c r="AT261" s="143"/>
      <c r="AU261" s="143"/>
      <c r="AV261" s="143"/>
      <c r="AW261" s="143"/>
      <c r="AX261" s="143"/>
      <c r="AY261" s="143"/>
      <c r="AZ261" s="143"/>
      <c r="BA261" s="11"/>
      <c r="BB261" s="11"/>
      <c r="BC261" s="11"/>
      <c r="BD261" s="11"/>
      <c r="BE261" s="11"/>
      <c r="BF261" s="11"/>
      <c r="BG261" s="11"/>
      <c r="BH261" s="11"/>
      <c r="BI261" s="11"/>
      <c r="BJ261" s="11"/>
    </row>
    <row r="262" spans="1:62" ht="93" customHeight="1" x14ac:dyDescent="0.3">
      <c r="A262" s="11"/>
      <c r="B262" s="11"/>
      <c r="C262" s="11"/>
      <c r="D262" s="11"/>
      <c r="E262" s="11"/>
      <c r="F262" s="237"/>
      <c r="G262" s="11"/>
      <c r="H262" s="11"/>
      <c r="I262" s="11"/>
      <c r="J262" s="11"/>
      <c r="K262" s="11"/>
      <c r="L262" s="11"/>
      <c r="M262" s="11"/>
      <c r="N262" s="11"/>
      <c r="O262" s="194"/>
      <c r="P262" s="194"/>
      <c r="Q262" s="194"/>
      <c r="R262" s="194"/>
      <c r="S262" s="194"/>
      <c r="T262" s="194"/>
      <c r="U262" s="239"/>
      <c r="V262" s="240"/>
      <c r="W262" s="240"/>
      <c r="X262" s="240"/>
      <c r="Y262" s="240"/>
      <c r="Z262" s="240"/>
      <c r="AA262" s="240"/>
      <c r="AB262" s="240"/>
      <c r="AC262" s="240"/>
      <c r="AD262" s="240"/>
      <c r="AE262" s="240"/>
      <c r="AF262" s="240"/>
      <c r="AG262" s="240"/>
      <c r="AH262" s="240"/>
      <c r="AI262" s="240"/>
      <c r="AJ262" s="240"/>
      <c r="AK262" s="240"/>
      <c r="AL262" s="143"/>
      <c r="AM262" s="143"/>
      <c r="AN262" s="143"/>
      <c r="AO262" s="143"/>
      <c r="AP262" s="143"/>
      <c r="AQ262" s="143"/>
      <c r="AR262" s="143"/>
      <c r="AS262" s="143"/>
      <c r="AT262" s="143"/>
      <c r="AU262" s="143"/>
      <c r="AV262" s="143"/>
      <c r="AW262" s="143"/>
      <c r="AX262" s="143"/>
      <c r="AY262" s="143"/>
      <c r="AZ262" s="143"/>
      <c r="BA262" s="11"/>
      <c r="BB262" s="11"/>
      <c r="BC262" s="11"/>
      <c r="BD262" s="11"/>
      <c r="BE262" s="11"/>
      <c r="BF262" s="11"/>
      <c r="BG262" s="11"/>
      <c r="BH262" s="11"/>
      <c r="BI262" s="11"/>
      <c r="BJ262" s="11"/>
    </row>
    <row r="263" spans="1:62" ht="93" customHeight="1" x14ac:dyDescent="0.3">
      <c r="A263" s="11"/>
      <c r="B263" s="11"/>
      <c r="C263" s="11"/>
      <c r="D263" s="11"/>
      <c r="E263" s="11"/>
      <c r="F263" s="237"/>
      <c r="G263" s="11"/>
      <c r="H263" s="11"/>
      <c r="I263" s="11"/>
      <c r="J263" s="11"/>
      <c r="K263" s="11"/>
      <c r="L263" s="11"/>
      <c r="M263" s="11"/>
      <c r="N263" s="11"/>
      <c r="O263" s="194"/>
      <c r="P263" s="194"/>
      <c r="Q263" s="194"/>
      <c r="R263" s="194"/>
      <c r="S263" s="194"/>
      <c r="T263" s="194"/>
      <c r="U263" s="239"/>
      <c r="V263" s="240"/>
      <c r="W263" s="240"/>
      <c r="X263" s="240"/>
      <c r="Y263" s="240"/>
      <c r="Z263" s="240"/>
      <c r="AA263" s="240"/>
      <c r="AB263" s="240"/>
      <c r="AC263" s="240"/>
      <c r="AD263" s="240"/>
      <c r="AE263" s="240"/>
      <c r="AF263" s="240"/>
      <c r="AG263" s="240"/>
      <c r="AH263" s="240"/>
      <c r="AI263" s="240"/>
      <c r="AJ263" s="240"/>
      <c r="AK263" s="240"/>
      <c r="AL263" s="143"/>
      <c r="AM263" s="143"/>
      <c r="AN263" s="143"/>
      <c r="AO263" s="143"/>
      <c r="AP263" s="143"/>
      <c r="AQ263" s="143"/>
      <c r="AR263" s="143"/>
      <c r="AS263" s="143"/>
      <c r="AT263" s="143"/>
      <c r="AU263" s="143"/>
      <c r="AV263" s="143"/>
      <c r="AW263" s="143"/>
      <c r="AX263" s="143"/>
      <c r="AY263" s="143"/>
      <c r="AZ263" s="143"/>
      <c r="BA263" s="11"/>
      <c r="BB263" s="11"/>
      <c r="BC263" s="11"/>
      <c r="BD263" s="11"/>
      <c r="BE263" s="11"/>
      <c r="BF263" s="11"/>
      <c r="BG263" s="11"/>
      <c r="BH263" s="11"/>
      <c r="BI263" s="11"/>
      <c r="BJ263" s="11"/>
    </row>
    <row r="264" spans="1:62" ht="93" customHeight="1" x14ac:dyDescent="0.3">
      <c r="A264" s="11"/>
      <c r="B264" s="11"/>
      <c r="C264" s="11"/>
      <c r="D264" s="11"/>
      <c r="E264" s="11"/>
      <c r="F264" s="237"/>
      <c r="G264" s="11"/>
      <c r="H264" s="11"/>
      <c r="I264" s="11"/>
      <c r="J264" s="11"/>
      <c r="K264" s="11"/>
      <c r="L264" s="11"/>
      <c r="M264" s="11"/>
      <c r="N264" s="11"/>
      <c r="O264" s="194"/>
      <c r="P264" s="194"/>
      <c r="Q264" s="194"/>
      <c r="R264" s="194"/>
      <c r="S264" s="194"/>
      <c r="T264" s="194"/>
      <c r="U264" s="239"/>
      <c r="V264" s="240"/>
      <c r="W264" s="240"/>
      <c r="X264" s="240"/>
      <c r="Y264" s="240"/>
      <c r="Z264" s="240"/>
      <c r="AA264" s="240"/>
      <c r="AB264" s="240"/>
      <c r="AC264" s="240"/>
      <c r="AD264" s="240"/>
      <c r="AE264" s="240"/>
      <c r="AF264" s="240"/>
      <c r="AG264" s="240"/>
      <c r="AH264" s="240"/>
      <c r="AI264" s="240"/>
      <c r="AJ264" s="240"/>
      <c r="AK264" s="240"/>
      <c r="AL264" s="143"/>
      <c r="AM264" s="143"/>
      <c r="AN264" s="143"/>
      <c r="AO264" s="143"/>
      <c r="AP264" s="143"/>
      <c r="AQ264" s="143"/>
      <c r="AR264" s="143"/>
      <c r="AS264" s="143"/>
      <c r="AT264" s="143"/>
      <c r="AU264" s="143"/>
      <c r="AV264" s="143"/>
      <c r="AW264" s="143"/>
      <c r="AX264" s="143"/>
      <c r="AY264" s="143"/>
      <c r="AZ264" s="143"/>
      <c r="BA264" s="11"/>
      <c r="BB264" s="11"/>
      <c r="BC264" s="11"/>
      <c r="BD264" s="11"/>
      <c r="BE264" s="11"/>
      <c r="BF264" s="11"/>
      <c r="BG264" s="11"/>
      <c r="BH264" s="11"/>
      <c r="BI264" s="11"/>
      <c r="BJ264" s="11"/>
    </row>
    <row r="265" spans="1:62" ht="93" customHeight="1" x14ac:dyDescent="0.3">
      <c r="A265" s="11"/>
      <c r="B265" s="11"/>
      <c r="C265" s="11"/>
      <c r="D265" s="11"/>
      <c r="E265" s="11"/>
      <c r="F265" s="237"/>
      <c r="G265" s="11"/>
      <c r="H265" s="11"/>
      <c r="I265" s="11"/>
      <c r="J265" s="11"/>
      <c r="K265" s="11"/>
      <c r="L265" s="11"/>
      <c r="M265" s="11"/>
      <c r="N265" s="11"/>
      <c r="O265" s="194"/>
      <c r="P265" s="194"/>
      <c r="Q265" s="194"/>
      <c r="R265" s="194"/>
      <c r="S265" s="194"/>
      <c r="T265" s="194"/>
      <c r="U265" s="239"/>
      <c r="V265" s="240"/>
      <c r="W265" s="240"/>
      <c r="X265" s="240"/>
      <c r="Y265" s="240"/>
      <c r="Z265" s="240"/>
      <c r="AA265" s="240"/>
      <c r="AB265" s="240"/>
      <c r="AC265" s="240"/>
      <c r="AD265" s="240"/>
      <c r="AE265" s="240"/>
      <c r="AF265" s="240"/>
      <c r="AG265" s="240"/>
      <c r="AH265" s="240"/>
      <c r="AI265" s="240"/>
      <c r="AJ265" s="240"/>
      <c r="AK265" s="240"/>
      <c r="AL265" s="143"/>
      <c r="AM265" s="143"/>
      <c r="AN265" s="143"/>
      <c r="AO265" s="143"/>
      <c r="AP265" s="143"/>
      <c r="AQ265" s="143"/>
      <c r="AR265" s="143"/>
      <c r="AS265" s="143"/>
      <c r="AT265" s="143"/>
      <c r="AU265" s="143"/>
      <c r="AV265" s="143"/>
      <c r="AW265" s="143"/>
      <c r="AX265" s="143"/>
      <c r="AY265" s="143"/>
      <c r="AZ265" s="143"/>
      <c r="BA265" s="11"/>
      <c r="BB265" s="11"/>
      <c r="BC265" s="11"/>
      <c r="BD265" s="11"/>
      <c r="BE265" s="11"/>
      <c r="BF265" s="11"/>
      <c r="BG265" s="11"/>
      <c r="BH265" s="11"/>
      <c r="BI265" s="11"/>
      <c r="BJ265" s="11"/>
    </row>
    <row r="266" spans="1:62" ht="93" customHeight="1" x14ac:dyDescent="0.3">
      <c r="A266" s="11"/>
      <c r="B266" s="11"/>
      <c r="C266" s="11"/>
      <c r="D266" s="11"/>
      <c r="E266" s="11"/>
      <c r="F266" s="237"/>
      <c r="G266" s="11"/>
      <c r="H266" s="11"/>
      <c r="I266" s="11"/>
      <c r="J266" s="11"/>
      <c r="K266" s="11"/>
      <c r="L266" s="11"/>
      <c r="M266" s="11"/>
      <c r="N266" s="11"/>
      <c r="O266" s="194"/>
      <c r="P266" s="194"/>
      <c r="Q266" s="194"/>
      <c r="R266" s="194"/>
      <c r="S266" s="194"/>
      <c r="T266" s="194"/>
      <c r="U266" s="239"/>
      <c r="V266" s="240"/>
      <c r="W266" s="240"/>
      <c r="X266" s="240"/>
      <c r="Y266" s="240"/>
      <c r="Z266" s="240"/>
      <c r="AA266" s="240"/>
      <c r="AB266" s="240"/>
      <c r="AC266" s="240"/>
      <c r="AD266" s="240"/>
      <c r="AE266" s="240"/>
      <c r="AF266" s="240"/>
      <c r="AG266" s="240"/>
      <c r="AH266" s="240"/>
      <c r="AI266" s="240"/>
      <c r="AJ266" s="240"/>
      <c r="AK266" s="240"/>
      <c r="AL266" s="143"/>
      <c r="AM266" s="143"/>
      <c r="AN266" s="143"/>
      <c r="AO266" s="143"/>
      <c r="AP266" s="143"/>
      <c r="AQ266" s="143"/>
      <c r="AR266" s="143"/>
      <c r="AS266" s="143"/>
      <c r="AT266" s="143"/>
      <c r="AU266" s="143"/>
      <c r="AV266" s="143"/>
      <c r="AW266" s="143"/>
      <c r="AX266" s="143"/>
      <c r="AY266" s="143"/>
      <c r="AZ266" s="143"/>
      <c r="BA266" s="11"/>
      <c r="BB266" s="11"/>
      <c r="BC266" s="11"/>
      <c r="BD266" s="11"/>
      <c r="BE266" s="11"/>
      <c r="BF266" s="11"/>
      <c r="BG266" s="11"/>
      <c r="BH266" s="11"/>
      <c r="BI266" s="11"/>
      <c r="BJ266" s="11"/>
    </row>
    <row r="267" spans="1:62" ht="93" customHeight="1" x14ac:dyDescent="0.3">
      <c r="A267" s="11"/>
      <c r="B267" s="11"/>
      <c r="C267" s="11"/>
      <c r="D267" s="11"/>
      <c r="E267" s="11"/>
      <c r="F267" s="237"/>
      <c r="G267" s="11"/>
      <c r="H267" s="11"/>
      <c r="I267" s="11"/>
      <c r="J267" s="11"/>
      <c r="K267" s="11"/>
      <c r="L267" s="11"/>
      <c r="M267" s="11"/>
      <c r="N267" s="11"/>
      <c r="O267" s="194"/>
      <c r="P267" s="194"/>
      <c r="Q267" s="194"/>
      <c r="R267" s="194"/>
      <c r="S267" s="194"/>
      <c r="T267" s="194"/>
      <c r="U267" s="239"/>
      <c r="V267" s="240"/>
      <c r="W267" s="240"/>
      <c r="X267" s="240"/>
      <c r="Y267" s="240"/>
      <c r="Z267" s="240"/>
      <c r="AA267" s="240"/>
      <c r="AB267" s="240"/>
      <c r="AC267" s="240"/>
      <c r="AD267" s="240"/>
      <c r="AE267" s="240"/>
      <c r="AF267" s="240"/>
      <c r="AG267" s="240"/>
      <c r="AH267" s="240"/>
      <c r="AI267" s="240"/>
      <c r="AJ267" s="240"/>
      <c r="AK267" s="240"/>
      <c r="AL267" s="143"/>
      <c r="AM267" s="143"/>
      <c r="AN267" s="143"/>
      <c r="AO267" s="143"/>
      <c r="AP267" s="143"/>
      <c r="AQ267" s="143"/>
      <c r="AR267" s="143"/>
      <c r="AS267" s="143"/>
      <c r="AT267" s="143"/>
      <c r="AU267" s="143"/>
      <c r="AV267" s="143"/>
      <c r="AW267" s="143"/>
      <c r="AX267" s="143"/>
      <c r="AY267" s="143"/>
      <c r="AZ267" s="143"/>
      <c r="BA267" s="11"/>
      <c r="BB267" s="11"/>
      <c r="BC267" s="11"/>
      <c r="BD267" s="11"/>
      <c r="BE267" s="11"/>
      <c r="BF267" s="11"/>
      <c r="BG267" s="11"/>
      <c r="BH267" s="11"/>
      <c r="BI267" s="11"/>
      <c r="BJ267" s="11"/>
    </row>
    <row r="268" spans="1:62" ht="93" customHeight="1" x14ac:dyDescent="0.3">
      <c r="A268" s="11"/>
      <c r="B268" s="11"/>
      <c r="C268" s="11"/>
      <c r="D268" s="11"/>
      <c r="E268" s="11"/>
      <c r="F268" s="237"/>
      <c r="G268" s="11"/>
      <c r="H268" s="11"/>
      <c r="I268" s="11"/>
      <c r="J268" s="11"/>
      <c r="K268" s="11"/>
      <c r="L268" s="11"/>
      <c r="M268" s="11"/>
      <c r="N268" s="11"/>
      <c r="O268" s="194"/>
      <c r="P268" s="194"/>
      <c r="Q268" s="194"/>
      <c r="R268" s="194"/>
      <c r="S268" s="194"/>
      <c r="T268" s="194"/>
      <c r="U268" s="239"/>
      <c r="V268" s="240"/>
      <c r="W268" s="240"/>
      <c r="X268" s="240"/>
      <c r="Y268" s="240"/>
      <c r="Z268" s="240"/>
      <c r="AA268" s="240"/>
      <c r="AB268" s="240"/>
      <c r="AC268" s="240"/>
      <c r="AD268" s="240"/>
      <c r="AE268" s="240"/>
      <c r="AF268" s="240"/>
      <c r="AG268" s="240"/>
      <c r="AH268" s="240"/>
      <c r="AI268" s="240"/>
      <c r="AJ268" s="240"/>
      <c r="AK268" s="240"/>
      <c r="AL268" s="143"/>
      <c r="AM268" s="143"/>
      <c r="AN268" s="143"/>
      <c r="AO268" s="143"/>
      <c r="AP268" s="143"/>
      <c r="AQ268" s="143"/>
      <c r="AR268" s="143"/>
      <c r="AS268" s="143"/>
      <c r="AT268" s="143"/>
      <c r="AU268" s="143"/>
      <c r="AV268" s="143"/>
      <c r="AW268" s="143"/>
      <c r="AX268" s="143"/>
      <c r="AY268" s="143"/>
      <c r="AZ268" s="143"/>
      <c r="BA268" s="11"/>
      <c r="BB268" s="11"/>
      <c r="BC268" s="11"/>
      <c r="BD268" s="11"/>
      <c r="BE268" s="11"/>
      <c r="BF268" s="11"/>
      <c r="BG268" s="11"/>
      <c r="BH268" s="11"/>
      <c r="BI268" s="11"/>
      <c r="BJ268" s="11"/>
    </row>
    <row r="269" spans="1:62" ht="93" customHeight="1" x14ac:dyDescent="0.3">
      <c r="A269" s="11"/>
      <c r="B269" s="11"/>
      <c r="C269" s="11"/>
      <c r="D269" s="11"/>
      <c r="E269" s="11"/>
      <c r="F269" s="237"/>
      <c r="G269" s="11"/>
      <c r="H269" s="11"/>
      <c r="I269" s="11"/>
      <c r="J269" s="11"/>
      <c r="K269" s="11"/>
      <c r="L269" s="11"/>
      <c r="M269" s="11"/>
      <c r="N269" s="11"/>
      <c r="O269" s="194"/>
      <c r="P269" s="194"/>
      <c r="Q269" s="194"/>
      <c r="R269" s="194"/>
      <c r="S269" s="194"/>
      <c r="T269" s="194"/>
      <c r="U269" s="239"/>
      <c r="V269" s="240"/>
      <c r="W269" s="240"/>
      <c r="X269" s="240"/>
      <c r="Y269" s="240"/>
      <c r="Z269" s="240"/>
      <c r="AA269" s="240"/>
      <c r="AB269" s="240"/>
      <c r="AC269" s="240"/>
      <c r="AD269" s="240"/>
      <c r="AE269" s="240"/>
      <c r="AF269" s="240"/>
      <c r="AG269" s="240"/>
      <c r="AH269" s="240"/>
      <c r="AI269" s="240"/>
      <c r="AJ269" s="240"/>
      <c r="AK269" s="240"/>
      <c r="AL269" s="143"/>
      <c r="AM269" s="143"/>
      <c r="AN269" s="143"/>
      <c r="AO269" s="143"/>
      <c r="AP269" s="143"/>
      <c r="AQ269" s="143"/>
      <c r="AR269" s="143"/>
      <c r="AS269" s="143"/>
      <c r="AT269" s="143"/>
      <c r="AU269" s="143"/>
      <c r="AV269" s="143"/>
      <c r="AW269" s="143"/>
      <c r="AX269" s="143"/>
      <c r="AY269" s="143"/>
      <c r="AZ269" s="143"/>
      <c r="BA269" s="11"/>
      <c r="BB269" s="11"/>
      <c r="BC269" s="11"/>
      <c r="BD269" s="11"/>
      <c r="BE269" s="11"/>
      <c r="BF269" s="11"/>
      <c r="BG269" s="11"/>
      <c r="BH269" s="11"/>
      <c r="BI269" s="11"/>
      <c r="BJ269" s="11"/>
    </row>
    <row r="270" spans="1:62" ht="93" customHeight="1" x14ac:dyDescent="0.3">
      <c r="A270" s="11"/>
      <c r="B270" s="11"/>
      <c r="C270" s="11"/>
      <c r="D270" s="11"/>
      <c r="E270" s="11"/>
      <c r="F270" s="237"/>
      <c r="G270" s="11"/>
      <c r="H270" s="11"/>
      <c r="I270" s="11"/>
      <c r="J270" s="11"/>
      <c r="K270" s="11"/>
      <c r="L270" s="11"/>
      <c r="M270" s="11"/>
      <c r="N270" s="11"/>
      <c r="O270" s="194"/>
      <c r="P270" s="194"/>
      <c r="Q270" s="194"/>
      <c r="R270" s="194"/>
      <c r="S270" s="194"/>
      <c r="T270" s="194"/>
      <c r="U270" s="239"/>
      <c r="V270" s="240"/>
      <c r="W270" s="240"/>
      <c r="X270" s="240"/>
      <c r="Y270" s="240"/>
      <c r="Z270" s="240"/>
      <c r="AA270" s="240"/>
      <c r="AB270" s="240"/>
      <c r="AC270" s="240"/>
      <c r="AD270" s="240"/>
      <c r="AE270" s="240"/>
      <c r="AF270" s="240"/>
      <c r="AG270" s="240"/>
      <c r="AH270" s="240"/>
      <c r="AI270" s="240"/>
      <c r="AJ270" s="240"/>
      <c r="AK270" s="240"/>
      <c r="AL270" s="143"/>
      <c r="AM270" s="143"/>
      <c r="AN270" s="143"/>
      <c r="AO270" s="143"/>
      <c r="AP270" s="143"/>
      <c r="AQ270" s="143"/>
      <c r="AR270" s="143"/>
      <c r="AS270" s="143"/>
      <c r="AT270" s="143"/>
      <c r="AU270" s="143"/>
      <c r="AV270" s="143"/>
      <c r="AW270" s="143"/>
      <c r="AX270" s="143"/>
      <c r="AY270" s="143"/>
      <c r="AZ270" s="143"/>
      <c r="BA270" s="11"/>
      <c r="BB270" s="11"/>
      <c r="BC270" s="11"/>
      <c r="BD270" s="11"/>
      <c r="BE270" s="11"/>
      <c r="BF270" s="11"/>
      <c r="BG270" s="11"/>
      <c r="BH270" s="11"/>
      <c r="BI270" s="11"/>
      <c r="BJ270" s="11"/>
    </row>
    <row r="271" spans="1:62" ht="93" customHeight="1" x14ac:dyDescent="0.3">
      <c r="A271" s="11"/>
      <c r="B271" s="11"/>
      <c r="C271" s="11"/>
      <c r="D271" s="11"/>
      <c r="E271" s="11"/>
      <c r="F271" s="237"/>
      <c r="G271" s="11"/>
      <c r="H271" s="11"/>
      <c r="I271" s="11"/>
      <c r="J271" s="11"/>
      <c r="K271" s="11"/>
      <c r="L271" s="11"/>
      <c r="M271" s="11"/>
      <c r="N271" s="11"/>
      <c r="O271" s="194"/>
      <c r="P271" s="194"/>
      <c r="Q271" s="194"/>
      <c r="R271" s="194"/>
      <c r="S271" s="194"/>
      <c r="T271" s="194"/>
      <c r="U271" s="239"/>
      <c r="V271" s="240"/>
      <c r="W271" s="240"/>
      <c r="X271" s="240"/>
      <c r="Y271" s="240"/>
      <c r="Z271" s="240"/>
      <c r="AA271" s="240"/>
      <c r="AB271" s="240"/>
      <c r="AC271" s="240"/>
      <c r="AD271" s="240"/>
      <c r="AE271" s="240"/>
      <c r="AF271" s="240"/>
      <c r="AG271" s="240"/>
      <c r="AH271" s="240"/>
      <c r="AI271" s="240"/>
      <c r="AJ271" s="240"/>
      <c r="AK271" s="240"/>
      <c r="AL271" s="143"/>
      <c r="AM271" s="143"/>
      <c r="AN271" s="143"/>
      <c r="AO271" s="143"/>
      <c r="AP271" s="143"/>
      <c r="AQ271" s="143"/>
      <c r="AR271" s="143"/>
      <c r="AS271" s="143"/>
      <c r="AT271" s="143"/>
      <c r="AU271" s="143"/>
      <c r="AV271" s="143"/>
      <c r="AW271" s="143"/>
      <c r="AX271" s="143"/>
      <c r="AY271" s="143"/>
      <c r="AZ271" s="143"/>
      <c r="BA271" s="11"/>
      <c r="BB271" s="11"/>
      <c r="BC271" s="11"/>
      <c r="BD271" s="11"/>
      <c r="BE271" s="11"/>
      <c r="BF271" s="11"/>
      <c r="BG271" s="11"/>
      <c r="BH271" s="11"/>
      <c r="BI271" s="11"/>
      <c r="BJ271" s="11"/>
    </row>
    <row r="272" spans="1:62" ht="93" customHeight="1" x14ac:dyDescent="0.3">
      <c r="A272" s="11"/>
      <c r="B272" s="11"/>
      <c r="C272" s="11"/>
      <c r="D272" s="11"/>
      <c r="E272" s="11"/>
      <c r="F272" s="237"/>
      <c r="G272" s="11"/>
      <c r="H272" s="11"/>
      <c r="I272" s="11"/>
      <c r="J272" s="11"/>
      <c r="K272" s="11"/>
      <c r="L272" s="11"/>
      <c r="M272" s="11"/>
      <c r="N272" s="11"/>
      <c r="O272" s="194"/>
      <c r="P272" s="194"/>
      <c r="Q272" s="194"/>
      <c r="R272" s="194"/>
      <c r="S272" s="194"/>
      <c r="T272" s="194"/>
      <c r="U272" s="239"/>
      <c r="V272" s="240"/>
      <c r="W272" s="240"/>
      <c r="X272" s="240"/>
      <c r="Y272" s="240"/>
      <c r="Z272" s="240"/>
      <c r="AA272" s="240"/>
      <c r="AB272" s="240"/>
      <c r="AC272" s="240"/>
      <c r="AD272" s="240"/>
      <c r="AE272" s="240"/>
      <c r="AF272" s="240"/>
      <c r="AG272" s="240"/>
      <c r="AH272" s="240"/>
      <c r="AI272" s="240"/>
      <c r="AJ272" s="240"/>
      <c r="AK272" s="240"/>
      <c r="AL272" s="143"/>
      <c r="AM272" s="143"/>
      <c r="AN272" s="143"/>
      <c r="AO272" s="143"/>
      <c r="AP272" s="143"/>
      <c r="AQ272" s="143"/>
      <c r="AR272" s="143"/>
      <c r="AS272" s="143"/>
      <c r="AT272" s="143"/>
      <c r="AU272" s="143"/>
      <c r="AV272" s="143"/>
      <c r="AW272" s="143"/>
      <c r="AX272" s="143"/>
      <c r="AY272" s="143"/>
      <c r="AZ272" s="143"/>
      <c r="BA272" s="11"/>
      <c r="BB272" s="11"/>
      <c r="BC272" s="11"/>
      <c r="BD272" s="11"/>
      <c r="BE272" s="11"/>
      <c r="BF272" s="11"/>
      <c r="BG272" s="11"/>
      <c r="BH272" s="11"/>
      <c r="BI272" s="11"/>
      <c r="BJ272" s="11"/>
    </row>
    <row r="273" spans="1:62" ht="93" customHeight="1" x14ac:dyDescent="0.3">
      <c r="A273" s="11"/>
      <c r="B273" s="11"/>
      <c r="C273" s="11"/>
      <c r="D273" s="11"/>
      <c r="E273" s="11"/>
      <c r="F273" s="237"/>
      <c r="G273" s="11"/>
      <c r="H273" s="11"/>
      <c r="I273" s="11"/>
      <c r="J273" s="11"/>
      <c r="K273" s="11"/>
      <c r="L273" s="11"/>
      <c r="M273" s="11"/>
      <c r="N273" s="11"/>
      <c r="O273" s="194"/>
      <c r="P273" s="194"/>
      <c r="Q273" s="194"/>
      <c r="R273" s="194"/>
      <c r="S273" s="194"/>
      <c r="T273" s="194"/>
      <c r="U273" s="239"/>
      <c r="V273" s="240"/>
      <c r="W273" s="240"/>
      <c r="X273" s="240"/>
      <c r="Y273" s="240"/>
      <c r="Z273" s="240"/>
      <c r="AA273" s="240"/>
      <c r="AB273" s="240"/>
      <c r="AC273" s="240"/>
      <c r="AD273" s="240"/>
      <c r="AE273" s="240"/>
      <c r="AF273" s="240"/>
      <c r="AG273" s="240"/>
      <c r="AH273" s="240"/>
      <c r="AI273" s="240"/>
      <c r="AJ273" s="240"/>
      <c r="AK273" s="240"/>
      <c r="AL273" s="143"/>
      <c r="AM273" s="143"/>
      <c r="AN273" s="143"/>
      <c r="AO273" s="143"/>
      <c r="AP273" s="143"/>
      <c r="AQ273" s="143"/>
      <c r="AR273" s="143"/>
      <c r="AS273" s="143"/>
      <c r="AT273" s="143"/>
      <c r="AU273" s="143"/>
      <c r="AV273" s="143"/>
      <c r="AW273" s="143"/>
      <c r="AX273" s="143"/>
      <c r="AY273" s="143"/>
      <c r="AZ273" s="143"/>
      <c r="BA273" s="11"/>
      <c r="BB273" s="11"/>
      <c r="BC273" s="11"/>
      <c r="BD273" s="11"/>
      <c r="BE273" s="11"/>
      <c r="BF273" s="11"/>
      <c r="BG273" s="11"/>
      <c r="BH273" s="11"/>
      <c r="BI273" s="11"/>
      <c r="BJ273" s="11"/>
    </row>
    <row r="274" spans="1:62" ht="93" customHeight="1" x14ac:dyDescent="0.3">
      <c r="A274" s="11"/>
      <c r="B274" s="11"/>
      <c r="C274" s="11"/>
      <c r="D274" s="11"/>
      <c r="E274" s="11"/>
      <c r="F274" s="237"/>
      <c r="G274" s="11"/>
      <c r="H274" s="11"/>
      <c r="I274" s="11"/>
      <c r="J274" s="11"/>
      <c r="K274" s="11"/>
      <c r="L274" s="11"/>
      <c r="M274" s="11"/>
      <c r="N274" s="11"/>
      <c r="O274" s="194"/>
      <c r="P274" s="194"/>
      <c r="Q274" s="194"/>
      <c r="R274" s="194"/>
      <c r="S274" s="194"/>
      <c r="T274" s="194"/>
      <c r="U274" s="239"/>
      <c r="V274" s="240"/>
      <c r="W274" s="240"/>
      <c r="X274" s="240"/>
      <c r="Y274" s="240"/>
      <c r="Z274" s="240"/>
      <c r="AA274" s="240"/>
      <c r="AB274" s="240"/>
      <c r="AC274" s="240"/>
      <c r="AD274" s="240"/>
      <c r="AE274" s="240"/>
      <c r="AF274" s="240"/>
      <c r="AG274" s="240"/>
      <c r="AH274" s="240"/>
      <c r="AI274" s="240"/>
      <c r="AJ274" s="240"/>
      <c r="AK274" s="240"/>
      <c r="AL274" s="143"/>
      <c r="AM274" s="143"/>
      <c r="AN274" s="143"/>
      <c r="AO274" s="143"/>
      <c r="AP274" s="143"/>
      <c r="AQ274" s="143"/>
      <c r="AR274" s="143"/>
      <c r="AS274" s="143"/>
      <c r="AT274" s="143"/>
      <c r="AU274" s="143"/>
      <c r="AV274" s="143"/>
      <c r="AW274" s="143"/>
      <c r="AX274" s="143"/>
      <c r="AY274" s="143"/>
      <c r="AZ274" s="143"/>
      <c r="BA274" s="11"/>
      <c r="BB274" s="11"/>
      <c r="BC274" s="11"/>
      <c r="BD274" s="11"/>
      <c r="BE274" s="11"/>
      <c r="BF274" s="11"/>
      <c r="BG274" s="11"/>
      <c r="BH274" s="11"/>
      <c r="BI274" s="11"/>
      <c r="BJ274" s="11"/>
    </row>
    <row r="275" spans="1:62" ht="93" customHeight="1" x14ac:dyDescent="0.3">
      <c r="A275" s="11"/>
      <c r="B275" s="11"/>
      <c r="C275" s="11"/>
      <c r="D275" s="11"/>
      <c r="E275" s="11"/>
      <c r="F275" s="237"/>
      <c r="G275" s="11"/>
      <c r="H275" s="11"/>
      <c r="I275" s="11"/>
      <c r="J275" s="11"/>
      <c r="K275" s="11"/>
      <c r="L275" s="11"/>
      <c r="M275" s="11"/>
      <c r="N275" s="11"/>
      <c r="O275" s="194"/>
      <c r="P275" s="194"/>
      <c r="Q275" s="194"/>
      <c r="R275" s="194"/>
      <c r="S275" s="194"/>
      <c r="T275" s="194"/>
      <c r="U275" s="239"/>
      <c r="V275" s="240"/>
      <c r="W275" s="240"/>
      <c r="X275" s="240"/>
      <c r="Y275" s="240"/>
      <c r="Z275" s="240"/>
      <c r="AA275" s="240"/>
      <c r="AB275" s="240"/>
      <c r="AC275" s="240"/>
      <c r="AD275" s="240"/>
      <c r="AE275" s="240"/>
      <c r="AF275" s="240"/>
      <c r="AG275" s="240"/>
      <c r="AH275" s="240"/>
      <c r="AI275" s="240"/>
      <c r="AJ275" s="240"/>
      <c r="AK275" s="240"/>
      <c r="AL275" s="143"/>
      <c r="AM275" s="143"/>
      <c r="AN275" s="143"/>
      <c r="AO275" s="143"/>
      <c r="AP275" s="143"/>
      <c r="AQ275" s="143"/>
      <c r="AR275" s="143"/>
      <c r="AS275" s="143"/>
      <c r="AT275" s="143"/>
      <c r="AU275" s="143"/>
      <c r="AV275" s="143"/>
      <c r="AW275" s="143"/>
      <c r="AX275" s="143"/>
      <c r="AY275" s="143"/>
      <c r="AZ275" s="143"/>
      <c r="BA275" s="11"/>
      <c r="BB275" s="11"/>
      <c r="BC275" s="11"/>
      <c r="BD275" s="11"/>
      <c r="BE275" s="11"/>
      <c r="BF275" s="11"/>
      <c r="BG275" s="11"/>
      <c r="BH275" s="11"/>
      <c r="BI275" s="11"/>
      <c r="BJ275" s="11"/>
    </row>
    <row r="276" spans="1:62" ht="93" customHeight="1" x14ac:dyDescent="0.3">
      <c r="A276" s="11"/>
      <c r="B276" s="11"/>
      <c r="C276" s="11"/>
      <c r="D276" s="11"/>
      <c r="E276" s="11"/>
      <c r="F276" s="237"/>
      <c r="G276" s="11"/>
      <c r="H276" s="11"/>
      <c r="I276" s="11"/>
      <c r="J276" s="11"/>
      <c r="K276" s="11"/>
      <c r="L276" s="11"/>
      <c r="M276" s="11"/>
      <c r="N276" s="11"/>
      <c r="O276" s="194"/>
      <c r="P276" s="194"/>
      <c r="Q276" s="194"/>
      <c r="R276" s="194"/>
      <c r="S276" s="194"/>
      <c r="T276" s="194"/>
      <c r="U276" s="239"/>
      <c r="V276" s="240"/>
      <c r="W276" s="240"/>
      <c r="X276" s="240"/>
      <c r="Y276" s="240"/>
      <c r="Z276" s="240"/>
      <c r="AA276" s="240"/>
      <c r="AB276" s="240"/>
      <c r="AC276" s="240"/>
      <c r="AD276" s="240"/>
      <c r="AE276" s="240"/>
      <c r="AF276" s="240"/>
      <c r="AG276" s="240"/>
      <c r="AH276" s="240"/>
      <c r="AI276" s="240"/>
      <c r="AJ276" s="240"/>
      <c r="AK276" s="240"/>
      <c r="AL276" s="143"/>
      <c r="AM276" s="143"/>
      <c r="AN276" s="143"/>
      <c r="AO276" s="143"/>
      <c r="AP276" s="143"/>
      <c r="AQ276" s="143"/>
      <c r="AR276" s="143"/>
      <c r="AS276" s="143"/>
      <c r="AT276" s="143"/>
      <c r="AU276" s="143"/>
      <c r="AV276" s="143"/>
      <c r="AW276" s="143"/>
      <c r="AX276" s="143"/>
      <c r="AY276" s="143"/>
      <c r="AZ276" s="143"/>
      <c r="BA276" s="11"/>
      <c r="BB276" s="11"/>
      <c r="BC276" s="11"/>
      <c r="BD276" s="11"/>
      <c r="BE276" s="11"/>
      <c r="BF276" s="11"/>
      <c r="BG276" s="11"/>
      <c r="BH276" s="11"/>
      <c r="BI276" s="11"/>
      <c r="BJ276" s="11"/>
    </row>
    <row r="277" spans="1:62" ht="93" customHeight="1" x14ac:dyDescent="0.3">
      <c r="A277" s="11"/>
      <c r="B277" s="11"/>
      <c r="C277" s="11"/>
      <c r="D277" s="11"/>
      <c r="E277" s="11"/>
      <c r="F277" s="237"/>
      <c r="G277" s="11"/>
      <c r="H277" s="11"/>
      <c r="I277" s="11"/>
      <c r="J277" s="11"/>
      <c r="K277" s="11"/>
      <c r="L277" s="11"/>
      <c r="M277" s="11"/>
      <c r="N277" s="11"/>
      <c r="O277" s="194"/>
      <c r="P277" s="194"/>
      <c r="Q277" s="194"/>
      <c r="R277" s="194"/>
      <c r="S277" s="194"/>
      <c r="T277" s="194"/>
      <c r="U277" s="239"/>
      <c r="V277" s="240"/>
      <c r="W277" s="240"/>
      <c r="X277" s="240"/>
      <c r="Y277" s="240"/>
      <c r="Z277" s="240"/>
      <c r="AA277" s="240"/>
      <c r="AB277" s="240"/>
      <c r="AC277" s="240"/>
      <c r="AD277" s="240"/>
      <c r="AE277" s="240"/>
      <c r="AF277" s="240"/>
      <c r="AG277" s="240"/>
      <c r="AH277" s="240"/>
      <c r="AI277" s="240"/>
      <c r="AJ277" s="240"/>
      <c r="AK277" s="240"/>
      <c r="AL277" s="143"/>
      <c r="AM277" s="143"/>
      <c r="AN277" s="143"/>
      <c r="AO277" s="143"/>
      <c r="AP277" s="143"/>
      <c r="AQ277" s="143"/>
      <c r="AR277" s="143"/>
      <c r="AS277" s="143"/>
      <c r="AT277" s="143"/>
      <c r="AU277" s="143"/>
      <c r="AV277" s="143"/>
      <c r="AW277" s="143"/>
      <c r="AX277" s="143"/>
      <c r="AY277" s="143"/>
      <c r="AZ277" s="143"/>
      <c r="BA277" s="11"/>
      <c r="BB277" s="11"/>
      <c r="BC277" s="11"/>
      <c r="BD277" s="11"/>
      <c r="BE277" s="11"/>
      <c r="BF277" s="11"/>
      <c r="BG277" s="11"/>
      <c r="BH277" s="11"/>
      <c r="BI277" s="11"/>
      <c r="BJ277" s="11"/>
    </row>
    <row r="278" spans="1:62" ht="93" customHeight="1" x14ac:dyDescent="0.3">
      <c r="A278" s="11"/>
      <c r="B278" s="11"/>
      <c r="C278" s="11"/>
      <c r="D278" s="11"/>
      <c r="E278" s="11"/>
      <c r="F278" s="237"/>
      <c r="G278" s="11"/>
      <c r="H278" s="11"/>
      <c r="I278" s="11"/>
      <c r="J278" s="11"/>
      <c r="K278" s="11"/>
      <c r="L278" s="11"/>
      <c r="M278" s="11"/>
      <c r="N278" s="11"/>
      <c r="O278" s="194"/>
      <c r="P278" s="194"/>
      <c r="Q278" s="194"/>
      <c r="R278" s="194"/>
      <c r="S278" s="194"/>
      <c r="T278" s="194"/>
      <c r="U278" s="239"/>
      <c r="V278" s="240"/>
      <c r="W278" s="240"/>
      <c r="X278" s="240"/>
      <c r="Y278" s="240"/>
      <c r="Z278" s="240"/>
      <c r="AA278" s="240"/>
      <c r="AB278" s="240"/>
      <c r="AC278" s="240"/>
      <c r="AD278" s="240"/>
      <c r="AE278" s="240"/>
      <c r="AF278" s="240"/>
      <c r="AG278" s="240"/>
      <c r="AH278" s="240"/>
      <c r="AI278" s="240"/>
      <c r="AJ278" s="240"/>
      <c r="AK278" s="240"/>
      <c r="AL278" s="143"/>
      <c r="AM278" s="143"/>
      <c r="AN278" s="143"/>
      <c r="AO278" s="143"/>
      <c r="AP278" s="143"/>
      <c r="AQ278" s="143"/>
      <c r="AR278" s="143"/>
      <c r="AS278" s="143"/>
      <c r="AT278" s="143"/>
      <c r="AU278" s="143"/>
      <c r="AV278" s="143"/>
      <c r="AW278" s="143"/>
      <c r="AX278" s="143"/>
      <c r="AY278" s="143"/>
      <c r="AZ278" s="143"/>
      <c r="BA278" s="11"/>
      <c r="BB278" s="11"/>
      <c r="BC278" s="11"/>
      <c r="BD278" s="11"/>
      <c r="BE278" s="11"/>
      <c r="BF278" s="11"/>
      <c r="BG278" s="11"/>
      <c r="BH278" s="11"/>
      <c r="BI278" s="11"/>
      <c r="BJ278" s="11"/>
    </row>
    <row r="279" spans="1:62" ht="93" customHeight="1" x14ac:dyDescent="0.3">
      <c r="A279" s="11"/>
      <c r="B279" s="11"/>
      <c r="C279" s="11"/>
      <c r="D279" s="11"/>
      <c r="E279" s="11"/>
      <c r="F279" s="237"/>
      <c r="G279" s="11"/>
      <c r="H279" s="11"/>
      <c r="I279" s="11"/>
      <c r="J279" s="11"/>
      <c r="K279" s="11"/>
      <c r="L279" s="11"/>
      <c r="M279" s="11"/>
      <c r="N279" s="11"/>
      <c r="O279" s="194"/>
      <c r="P279" s="194"/>
      <c r="Q279" s="194"/>
      <c r="R279" s="194"/>
      <c r="S279" s="194"/>
      <c r="T279" s="194"/>
      <c r="U279" s="239"/>
      <c r="V279" s="240"/>
      <c r="W279" s="240"/>
      <c r="X279" s="240"/>
      <c r="Y279" s="240"/>
      <c r="Z279" s="240"/>
      <c r="AA279" s="240"/>
      <c r="AB279" s="240"/>
      <c r="AC279" s="240"/>
      <c r="AD279" s="240"/>
      <c r="AE279" s="240"/>
      <c r="AF279" s="240"/>
      <c r="AG279" s="240"/>
      <c r="AH279" s="240"/>
      <c r="AI279" s="240"/>
      <c r="AJ279" s="240"/>
      <c r="AK279" s="240"/>
      <c r="AL279" s="143"/>
      <c r="AM279" s="143"/>
      <c r="AN279" s="143"/>
      <c r="AO279" s="143"/>
      <c r="AP279" s="143"/>
      <c r="AQ279" s="143"/>
      <c r="AR279" s="143"/>
      <c r="AS279" s="143"/>
      <c r="AT279" s="143"/>
      <c r="AU279" s="143"/>
      <c r="AV279" s="143"/>
      <c r="AW279" s="143"/>
      <c r="AX279" s="143"/>
      <c r="AY279" s="143"/>
      <c r="AZ279" s="143"/>
      <c r="BA279" s="11"/>
      <c r="BB279" s="11"/>
      <c r="BC279" s="11"/>
      <c r="BD279" s="11"/>
      <c r="BE279" s="11"/>
      <c r="BF279" s="11"/>
      <c r="BG279" s="11"/>
      <c r="BH279" s="11"/>
      <c r="BI279" s="11"/>
      <c r="BJ279" s="11"/>
    </row>
    <row r="280" spans="1:62" ht="93" customHeight="1" x14ac:dyDescent="0.3">
      <c r="A280" s="11"/>
      <c r="B280" s="11"/>
      <c r="C280" s="11"/>
      <c r="D280" s="11"/>
      <c r="E280" s="11"/>
      <c r="F280" s="237"/>
      <c r="G280" s="11"/>
      <c r="H280" s="11"/>
      <c r="I280" s="11"/>
      <c r="J280" s="11"/>
      <c r="K280" s="11"/>
      <c r="L280" s="11"/>
      <c r="M280" s="11"/>
      <c r="N280" s="11"/>
      <c r="O280" s="194"/>
      <c r="P280" s="194"/>
      <c r="Q280" s="194"/>
      <c r="R280" s="194"/>
      <c r="S280" s="194"/>
      <c r="T280" s="194"/>
      <c r="U280" s="239"/>
      <c r="V280" s="240"/>
      <c r="W280" s="240"/>
      <c r="X280" s="240"/>
      <c r="Y280" s="240"/>
      <c r="Z280" s="240"/>
      <c r="AA280" s="240"/>
      <c r="AB280" s="240"/>
      <c r="AC280" s="240"/>
      <c r="AD280" s="240"/>
      <c r="AE280" s="240"/>
      <c r="AF280" s="240"/>
      <c r="AG280" s="240"/>
      <c r="AH280" s="240"/>
      <c r="AI280" s="240"/>
      <c r="AJ280" s="240"/>
      <c r="AK280" s="240"/>
      <c r="AL280" s="143"/>
      <c r="AM280" s="143"/>
      <c r="AN280" s="143"/>
      <c r="AO280" s="143"/>
      <c r="AP280" s="143"/>
      <c r="AQ280" s="143"/>
      <c r="AR280" s="143"/>
      <c r="AS280" s="143"/>
      <c r="AT280" s="143"/>
      <c r="AU280" s="143"/>
      <c r="AV280" s="143"/>
      <c r="AW280" s="143"/>
      <c r="AX280" s="143"/>
      <c r="AY280" s="143"/>
      <c r="AZ280" s="143"/>
      <c r="BA280" s="11"/>
      <c r="BB280" s="11"/>
      <c r="BC280" s="11"/>
      <c r="BD280" s="11"/>
      <c r="BE280" s="11"/>
      <c r="BF280" s="11"/>
      <c r="BG280" s="11"/>
      <c r="BH280" s="11"/>
      <c r="BI280" s="11"/>
      <c r="BJ280" s="11"/>
    </row>
    <row r="281" spans="1:62" ht="93" customHeight="1" x14ac:dyDescent="0.3">
      <c r="A281" s="11"/>
      <c r="B281" s="11"/>
      <c r="C281" s="11"/>
      <c r="D281" s="11"/>
      <c r="E281" s="11"/>
      <c r="F281" s="237"/>
      <c r="G281" s="11"/>
      <c r="H281" s="11"/>
      <c r="I281" s="11"/>
      <c r="J281" s="11"/>
      <c r="K281" s="11"/>
      <c r="L281" s="11"/>
      <c r="M281" s="11"/>
      <c r="N281" s="11"/>
      <c r="O281" s="194"/>
      <c r="P281" s="194"/>
      <c r="Q281" s="194"/>
      <c r="R281" s="194"/>
      <c r="S281" s="194"/>
      <c r="T281" s="194"/>
      <c r="U281" s="239"/>
      <c r="V281" s="240"/>
      <c r="W281" s="240"/>
      <c r="X281" s="240"/>
      <c r="Y281" s="240"/>
      <c r="Z281" s="240"/>
      <c r="AA281" s="240"/>
      <c r="AB281" s="240"/>
      <c r="AC281" s="240"/>
      <c r="AD281" s="240"/>
      <c r="AE281" s="240"/>
      <c r="AF281" s="240"/>
      <c r="AG281" s="240"/>
      <c r="AH281" s="240"/>
      <c r="AI281" s="240"/>
      <c r="AJ281" s="240"/>
      <c r="AK281" s="240"/>
      <c r="AL281" s="143"/>
      <c r="AM281" s="143"/>
      <c r="AN281" s="143"/>
      <c r="AO281" s="143"/>
      <c r="AP281" s="143"/>
      <c r="AQ281" s="143"/>
      <c r="AR281" s="143"/>
      <c r="AS281" s="143"/>
      <c r="AT281" s="143"/>
      <c r="AU281" s="143"/>
      <c r="AV281" s="143"/>
      <c r="AW281" s="143"/>
      <c r="AX281" s="143"/>
      <c r="AY281" s="143"/>
      <c r="AZ281" s="143"/>
      <c r="BA281" s="11"/>
      <c r="BB281" s="11"/>
      <c r="BC281" s="11"/>
      <c r="BD281" s="11"/>
      <c r="BE281" s="11"/>
      <c r="BF281" s="11"/>
      <c r="BG281" s="11"/>
      <c r="BH281" s="11"/>
      <c r="BI281" s="11"/>
      <c r="BJ281" s="11"/>
    </row>
    <row r="282" spans="1:62" ht="93" customHeight="1" x14ac:dyDescent="0.3">
      <c r="A282" s="11"/>
      <c r="B282" s="11"/>
      <c r="C282" s="11"/>
      <c r="D282" s="11"/>
      <c r="E282" s="11"/>
      <c r="F282" s="237"/>
      <c r="G282" s="11"/>
      <c r="H282" s="11"/>
      <c r="I282" s="11"/>
      <c r="J282" s="11"/>
      <c r="K282" s="11"/>
      <c r="L282" s="11"/>
      <c r="M282" s="11"/>
      <c r="N282" s="11"/>
      <c r="O282" s="194"/>
      <c r="P282" s="194"/>
      <c r="Q282" s="194"/>
      <c r="R282" s="194"/>
      <c r="S282" s="194"/>
      <c r="T282" s="194"/>
      <c r="U282" s="239"/>
      <c r="V282" s="240"/>
      <c r="W282" s="240"/>
      <c r="X282" s="240"/>
      <c r="Y282" s="240"/>
      <c r="Z282" s="240"/>
      <c r="AA282" s="240"/>
      <c r="AB282" s="240"/>
      <c r="AC282" s="240"/>
      <c r="AD282" s="240"/>
      <c r="AE282" s="240"/>
      <c r="AF282" s="240"/>
      <c r="AG282" s="240"/>
      <c r="AH282" s="240"/>
      <c r="AI282" s="240"/>
      <c r="AJ282" s="240"/>
      <c r="AK282" s="240"/>
      <c r="AL282" s="143"/>
      <c r="AM282" s="143"/>
      <c r="AN282" s="143"/>
      <c r="AO282" s="143"/>
      <c r="AP282" s="143"/>
      <c r="AQ282" s="143"/>
      <c r="AR282" s="143"/>
      <c r="AS282" s="143"/>
      <c r="AT282" s="143"/>
      <c r="AU282" s="143"/>
      <c r="AV282" s="143"/>
      <c r="AW282" s="143"/>
      <c r="AX282" s="143"/>
      <c r="AY282" s="143"/>
      <c r="AZ282" s="143"/>
      <c r="BA282" s="11"/>
      <c r="BB282" s="11"/>
      <c r="BC282" s="11"/>
      <c r="BD282" s="11"/>
      <c r="BE282" s="11"/>
      <c r="BF282" s="11"/>
      <c r="BG282" s="11"/>
      <c r="BH282" s="11"/>
      <c r="BI282" s="11"/>
      <c r="BJ282" s="11"/>
    </row>
    <row r="283" spans="1:62" ht="93" customHeight="1" x14ac:dyDescent="0.3">
      <c r="A283" s="11"/>
      <c r="B283" s="11"/>
      <c r="C283" s="11"/>
      <c r="D283" s="11"/>
      <c r="E283" s="11"/>
      <c r="F283" s="237"/>
      <c r="G283" s="11"/>
      <c r="H283" s="11"/>
      <c r="I283" s="11"/>
      <c r="J283" s="11"/>
      <c r="K283" s="11"/>
      <c r="L283" s="11"/>
      <c r="M283" s="11"/>
      <c r="N283" s="11"/>
      <c r="O283" s="194"/>
      <c r="P283" s="194"/>
      <c r="Q283" s="194"/>
      <c r="R283" s="194"/>
      <c r="S283" s="194"/>
      <c r="T283" s="194"/>
      <c r="U283" s="239"/>
      <c r="V283" s="240"/>
      <c r="W283" s="240"/>
      <c r="X283" s="240"/>
      <c r="Y283" s="240"/>
      <c r="Z283" s="240"/>
      <c r="AA283" s="240"/>
      <c r="AB283" s="240"/>
      <c r="AC283" s="240"/>
      <c r="AD283" s="240"/>
      <c r="AE283" s="240"/>
      <c r="AF283" s="240"/>
      <c r="AG283" s="240"/>
      <c r="AH283" s="240"/>
      <c r="AI283" s="240"/>
      <c r="AJ283" s="240"/>
      <c r="AK283" s="240"/>
      <c r="AL283" s="143"/>
      <c r="AM283" s="143"/>
      <c r="AN283" s="143"/>
      <c r="AO283" s="143"/>
      <c r="AP283" s="143"/>
      <c r="AQ283" s="143"/>
      <c r="AR283" s="143"/>
      <c r="AS283" s="143"/>
      <c r="AT283" s="143"/>
      <c r="AU283" s="143"/>
      <c r="AV283" s="143"/>
      <c r="AW283" s="143"/>
      <c r="AX283" s="143"/>
      <c r="AY283" s="143"/>
      <c r="AZ283" s="143"/>
      <c r="BA283" s="11"/>
      <c r="BB283" s="11"/>
      <c r="BC283" s="11"/>
      <c r="BD283" s="11"/>
      <c r="BE283" s="11"/>
      <c r="BF283" s="11"/>
      <c r="BG283" s="11"/>
      <c r="BH283" s="11"/>
      <c r="BI283" s="11"/>
      <c r="BJ283" s="11"/>
    </row>
    <row r="284" spans="1:62" ht="93" customHeight="1" x14ac:dyDescent="0.3">
      <c r="A284" s="11"/>
      <c r="B284" s="11"/>
      <c r="C284" s="11"/>
      <c r="D284" s="11"/>
      <c r="E284" s="11"/>
      <c r="F284" s="237"/>
      <c r="G284" s="11"/>
      <c r="H284" s="11"/>
      <c r="I284" s="11"/>
      <c r="J284" s="11"/>
      <c r="K284" s="11"/>
      <c r="L284" s="11"/>
      <c r="M284" s="11"/>
      <c r="N284" s="11"/>
      <c r="O284" s="194"/>
      <c r="P284" s="194"/>
      <c r="Q284" s="194"/>
      <c r="R284" s="194"/>
      <c r="S284" s="194"/>
      <c r="T284" s="194"/>
      <c r="U284" s="239"/>
      <c r="V284" s="240"/>
      <c r="W284" s="240"/>
      <c r="X284" s="240"/>
      <c r="Y284" s="240"/>
      <c r="Z284" s="240"/>
      <c r="AA284" s="240"/>
      <c r="AB284" s="240"/>
      <c r="AC284" s="240"/>
      <c r="AD284" s="240"/>
      <c r="AE284" s="240"/>
      <c r="AF284" s="240"/>
      <c r="AG284" s="240"/>
      <c r="AH284" s="240"/>
      <c r="AI284" s="240"/>
      <c r="AJ284" s="240"/>
      <c r="AK284" s="240"/>
      <c r="AL284" s="143"/>
      <c r="AM284" s="143"/>
      <c r="AN284" s="143"/>
      <c r="AO284" s="143"/>
      <c r="AP284" s="143"/>
      <c r="AQ284" s="143"/>
      <c r="AR284" s="143"/>
      <c r="AS284" s="143"/>
      <c r="AT284" s="143"/>
      <c r="AU284" s="143"/>
      <c r="AV284" s="143"/>
      <c r="AW284" s="143"/>
      <c r="AX284" s="143"/>
      <c r="AY284" s="143"/>
      <c r="AZ284" s="143"/>
      <c r="BA284" s="11"/>
      <c r="BB284" s="11"/>
      <c r="BC284" s="11"/>
      <c r="BD284" s="11"/>
      <c r="BE284" s="11"/>
      <c r="BF284" s="11"/>
      <c r="BG284" s="11"/>
      <c r="BH284" s="11"/>
      <c r="BI284" s="11"/>
      <c r="BJ284" s="11"/>
    </row>
    <row r="285" spans="1:62" ht="93" customHeight="1" x14ac:dyDescent="0.3">
      <c r="A285" s="11"/>
      <c r="B285" s="11"/>
      <c r="C285" s="11"/>
      <c r="D285" s="11"/>
      <c r="E285" s="11"/>
      <c r="F285" s="237"/>
      <c r="G285" s="11"/>
      <c r="H285" s="11"/>
      <c r="I285" s="11"/>
      <c r="J285" s="11"/>
      <c r="K285" s="11"/>
      <c r="L285" s="11"/>
      <c r="M285" s="11"/>
      <c r="N285" s="11"/>
      <c r="O285" s="194"/>
      <c r="P285" s="194"/>
      <c r="Q285" s="194"/>
      <c r="R285" s="194"/>
      <c r="S285" s="194"/>
      <c r="T285" s="194"/>
      <c r="U285" s="239"/>
      <c r="V285" s="240"/>
      <c r="W285" s="240"/>
      <c r="X285" s="240"/>
      <c r="Y285" s="240"/>
      <c r="Z285" s="240"/>
      <c r="AA285" s="240"/>
      <c r="AB285" s="240"/>
      <c r="AC285" s="240"/>
      <c r="AD285" s="240"/>
      <c r="AE285" s="240"/>
      <c r="AF285" s="240"/>
      <c r="AG285" s="240"/>
      <c r="AH285" s="240"/>
      <c r="AI285" s="240"/>
      <c r="AJ285" s="240"/>
      <c r="AK285" s="240"/>
      <c r="AL285" s="143"/>
      <c r="AM285" s="143"/>
      <c r="AN285" s="143"/>
      <c r="AO285" s="143"/>
      <c r="AP285" s="143"/>
      <c r="AQ285" s="143"/>
      <c r="AR285" s="143"/>
      <c r="AS285" s="143"/>
      <c r="AT285" s="143"/>
      <c r="AU285" s="143"/>
      <c r="AV285" s="143"/>
      <c r="AW285" s="143"/>
      <c r="AX285" s="143"/>
      <c r="AY285" s="143"/>
      <c r="AZ285" s="143"/>
      <c r="BA285" s="11"/>
      <c r="BB285" s="11"/>
      <c r="BC285" s="11"/>
      <c r="BD285" s="11"/>
      <c r="BE285" s="11"/>
      <c r="BF285" s="11"/>
      <c r="BG285" s="11"/>
      <c r="BH285" s="11"/>
      <c r="BI285" s="11"/>
      <c r="BJ285" s="11"/>
    </row>
    <row r="286" spans="1:62" ht="93" customHeight="1" x14ac:dyDescent="0.3">
      <c r="A286" s="11"/>
      <c r="B286" s="11"/>
      <c r="C286" s="11"/>
      <c r="D286" s="11"/>
      <c r="E286" s="11"/>
      <c r="F286" s="237"/>
      <c r="G286" s="11"/>
      <c r="H286" s="11"/>
      <c r="I286" s="11"/>
      <c r="J286" s="11"/>
      <c r="K286" s="11"/>
      <c r="L286" s="11"/>
      <c r="M286" s="11"/>
      <c r="N286" s="11"/>
      <c r="O286" s="194"/>
      <c r="P286" s="194"/>
      <c r="Q286" s="194"/>
      <c r="R286" s="194"/>
      <c r="S286" s="194"/>
      <c r="T286" s="194"/>
      <c r="U286" s="239"/>
      <c r="V286" s="240"/>
      <c r="W286" s="240"/>
      <c r="X286" s="240"/>
      <c r="Y286" s="240"/>
      <c r="Z286" s="240"/>
      <c r="AA286" s="240"/>
      <c r="AB286" s="240"/>
      <c r="AC286" s="240"/>
      <c r="AD286" s="240"/>
      <c r="AE286" s="240"/>
      <c r="AF286" s="240"/>
      <c r="AG286" s="240"/>
      <c r="AH286" s="240"/>
      <c r="AI286" s="240"/>
      <c r="AJ286" s="240"/>
      <c r="AK286" s="240"/>
      <c r="AL286" s="143"/>
      <c r="AM286" s="143"/>
      <c r="AN286" s="143"/>
      <c r="AO286" s="143"/>
      <c r="AP286" s="143"/>
      <c r="AQ286" s="143"/>
      <c r="AR286" s="143"/>
      <c r="AS286" s="143"/>
      <c r="AT286" s="143"/>
      <c r="AU286" s="143"/>
      <c r="AV286" s="143"/>
      <c r="AW286" s="143"/>
      <c r="AX286" s="143"/>
      <c r="AY286" s="143"/>
      <c r="AZ286" s="143"/>
      <c r="BA286" s="11"/>
      <c r="BB286" s="11"/>
      <c r="BC286" s="11"/>
      <c r="BD286" s="11"/>
      <c r="BE286" s="11"/>
      <c r="BF286" s="11"/>
      <c r="BG286" s="11"/>
      <c r="BH286" s="11"/>
      <c r="BI286" s="11"/>
      <c r="BJ286" s="11"/>
    </row>
    <row r="287" spans="1:62" ht="93" customHeight="1" x14ac:dyDescent="0.3">
      <c r="A287" s="11"/>
      <c r="B287" s="11"/>
      <c r="C287" s="11"/>
      <c r="D287" s="11"/>
      <c r="E287" s="11"/>
      <c r="F287" s="237"/>
      <c r="G287" s="11"/>
      <c r="H287" s="11"/>
      <c r="I287" s="11"/>
      <c r="J287" s="11"/>
      <c r="K287" s="11"/>
      <c r="L287" s="11"/>
      <c r="M287" s="11"/>
      <c r="N287" s="11"/>
      <c r="O287" s="194"/>
      <c r="P287" s="194"/>
      <c r="Q287" s="194"/>
      <c r="R287" s="194"/>
      <c r="S287" s="194"/>
      <c r="T287" s="194"/>
      <c r="U287" s="239"/>
      <c r="V287" s="240"/>
      <c r="W287" s="240"/>
      <c r="X287" s="240"/>
      <c r="Y287" s="240"/>
      <c r="Z287" s="240"/>
      <c r="AA287" s="240"/>
      <c r="AB287" s="240"/>
      <c r="AC287" s="240"/>
      <c r="AD287" s="240"/>
      <c r="AE287" s="240"/>
      <c r="AF287" s="240"/>
      <c r="AG287" s="240"/>
      <c r="AH287" s="240"/>
      <c r="AI287" s="240"/>
      <c r="AJ287" s="240"/>
      <c r="AK287" s="240"/>
      <c r="AL287" s="143"/>
      <c r="AM287" s="143"/>
      <c r="AN287" s="143"/>
      <c r="AO287" s="143"/>
      <c r="AP287" s="143"/>
      <c r="AQ287" s="143"/>
      <c r="AR287" s="143"/>
      <c r="AS287" s="143"/>
      <c r="AT287" s="143"/>
      <c r="AU287" s="143"/>
      <c r="AV287" s="143"/>
      <c r="AW287" s="143"/>
      <c r="AX287" s="143"/>
      <c r="AY287" s="143"/>
      <c r="AZ287" s="143"/>
      <c r="BA287" s="11"/>
      <c r="BB287" s="11"/>
      <c r="BC287" s="11"/>
      <c r="BD287" s="11"/>
      <c r="BE287" s="11"/>
      <c r="BF287" s="11"/>
      <c r="BG287" s="11"/>
      <c r="BH287" s="11"/>
      <c r="BI287" s="11"/>
      <c r="BJ287" s="11"/>
    </row>
    <row r="288" spans="1:62" ht="93" customHeight="1" x14ac:dyDescent="0.3">
      <c r="A288" s="11"/>
      <c r="B288" s="11"/>
      <c r="C288" s="11"/>
      <c r="D288" s="11"/>
      <c r="E288" s="11"/>
      <c r="F288" s="237"/>
      <c r="G288" s="11"/>
      <c r="H288" s="11"/>
      <c r="I288" s="11"/>
      <c r="J288" s="11"/>
      <c r="K288" s="11"/>
      <c r="L288" s="11"/>
      <c r="M288" s="11"/>
      <c r="N288" s="11"/>
      <c r="O288" s="194"/>
      <c r="P288" s="194"/>
      <c r="Q288" s="194"/>
      <c r="R288" s="194"/>
      <c r="S288" s="194"/>
      <c r="T288" s="194"/>
      <c r="U288" s="239"/>
      <c r="V288" s="240"/>
      <c r="W288" s="240"/>
      <c r="X288" s="240"/>
      <c r="Y288" s="240"/>
      <c r="Z288" s="240"/>
      <c r="AA288" s="240"/>
      <c r="AB288" s="240"/>
      <c r="AC288" s="240"/>
      <c r="AD288" s="240"/>
      <c r="AE288" s="240"/>
      <c r="AF288" s="240"/>
      <c r="AG288" s="240"/>
      <c r="AH288" s="240"/>
      <c r="AI288" s="240"/>
      <c r="AJ288" s="240"/>
      <c r="AK288" s="240"/>
      <c r="AL288" s="143"/>
      <c r="AM288" s="143"/>
      <c r="AN288" s="143"/>
      <c r="AO288" s="143"/>
      <c r="AP288" s="143"/>
      <c r="AQ288" s="143"/>
      <c r="AR288" s="143"/>
      <c r="AS288" s="143"/>
      <c r="AT288" s="143"/>
      <c r="AU288" s="143"/>
      <c r="AV288" s="143"/>
      <c r="AW288" s="143"/>
      <c r="AX288" s="143"/>
      <c r="AY288" s="143"/>
      <c r="AZ288" s="143"/>
      <c r="BA288" s="11"/>
      <c r="BB288" s="11"/>
      <c r="BC288" s="11"/>
      <c r="BD288" s="11"/>
      <c r="BE288" s="11"/>
      <c r="BF288" s="11"/>
      <c r="BG288" s="11"/>
      <c r="BH288" s="11"/>
      <c r="BI288" s="11"/>
      <c r="BJ288" s="11"/>
    </row>
    <row r="289" spans="1:62" ht="93" customHeight="1" x14ac:dyDescent="0.3">
      <c r="A289" s="11"/>
      <c r="B289" s="11"/>
      <c r="C289" s="11"/>
      <c r="D289" s="11"/>
      <c r="E289" s="11"/>
      <c r="F289" s="237"/>
      <c r="G289" s="11"/>
      <c r="H289" s="11"/>
      <c r="I289" s="11"/>
      <c r="J289" s="11"/>
      <c r="K289" s="11"/>
      <c r="L289" s="11"/>
      <c r="M289" s="11"/>
      <c r="N289" s="11"/>
      <c r="O289" s="194"/>
      <c r="P289" s="194"/>
      <c r="Q289" s="194"/>
      <c r="R289" s="194"/>
      <c r="S289" s="194"/>
      <c r="T289" s="194"/>
      <c r="U289" s="239"/>
      <c r="V289" s="240"/>
      <c r="W289" s="240"/>
      <c r="X289" s="240"/>
      <c r="Y289" s="240"/>
      <c r="Z289" s="240"/>
      <c r="AA289" s="240"/>
      <c r="AB289" s="240"/>
      <c r="AC289" s="240"/>
      <c r="AD289" s="240"/>
      <c r="AE289" s="240"/>
      <c r="AF289" s="240"/>
      <c r="AG289" s="240"/>
      <c r="AH289" s="240"/>
      <c r="AI289" s="240"/>
      <c r="AJ289" s="240"/>
      <c r="AK289" s="240"/>
      <c r="AL289" s="143"/>
      <c r="AM289" s="143"/>
      <c r="AN289" s="143"/>
      <c r="AO289" s="143"/>
      <c r="AP289" s="143"/>
      <c r="AQ289" s="143"/>
      <c r="AR289" s="143"/>
      <c r="AS289" s="143"/>
      <c r="AT289" s="143"/>
      <c r="AU289" s="143"/>
      <c r="AV289" s="143"/>
      <c r="AW289" s="143"/>
      <c r="AX289" s="143"/>
      <c r="AY289" s="143"/>
      <c r="AZ289" s="143"/>
      <c r="BA289" s="11"/>
      <c r="BB289" s="11"/>
      <c r="BC289" s="11"/>
      <c r="BD289" s="11"/>
      <c r="BE289" s="11"/>
      <c r="BF289" s="11"/>
      <c r="BG289" s="11"/>
      <c r="BH289" s="11"/>
      <c r="BI289" s="11"/>
      <c r="BJ289" s="11"/>
    </row>
    <row r="290" spans="1:62" ht="93" customHeight="1" x14ac:dyDescent="0.3">
      <c r="A290" s="11"/>
      <c r="B290" s="11"/>
      <c r="C290" s="11"/>
      <c r="D290" s="11"/>
      <c r="E290" s="11"/>
      <c r="F290" s="237"/>
      <c r="G290" s="11"/>
      <c r="H290" s="11"/>
      <c r="I290" s="11"/>
      <c r="J290" s="11"/>
      <c r="K290" s="11"/>
      <c r="L290" s="11"/>
      <c r="M290" s="11"/>
      <c r="N290" s="11"/>
      <c r="O290" s="194"/>
      <c r="P290" s="194"/>
      <c r="Q290" s="194"/>
      <c r="R290" s="194"/>
      <c r="S290" s="194"/>
      <c r="T290" s="194"/>
      <c r="U290" s="239"/>
      <c r="V290" s="240"/>
      <c r="W290" s="240"/>
      <c r="X290" s="240"/>
      <c r="Y290" s="240"/>
      <c r="Z290" s="240"/>
      <c r="AA290" s="240"/>
      <c r="AB290" s="240"/>
      <c r="AC290" s="240"/>
      <c r="AD290" s="240"/>
      <c r="AE290" s="240"/>
      <c r="AF290" s="240"/>
      <c r="AG290" s="240"/>
      <c r="AH290" s="240"/>
      <c r="AI290" s="240"/>
      <c r="AJ290" s="240"/>
      <c r="AK290" s="240"/>
      <c r="AL290" s="143"/>
      <c r="AM290" s="143"/>
      <c r="AN290" s="143"/>
      <c r="AO290" s="143"/>
      <c r="AP290" s="143"/>
      <c r="AQ290" s="143"/>
      <c r="AR290" s="143"/>
      <c r="AS290" s="143"/>
      <c r="AT290" s="143"/>
      <c r="AU290" s="143"/>
      <c r="AV290" s="143"/>
      <c r="AW290" s="143"/>
      <c r="AX290" s="143"/>
      <c r="AY290" s="143"/>
      <c r="AZ290" s="143"/>
      <c r="BA290" s="11"/>
      <c r="BB290" s="11"/>
      <c r="BC290" s="11"/>
      <c r="BD290" s="11"/>
      <c r="BE290" s="11"/>
      <c r="BF290" s="11"/>
      <c r="BG290" s="11"/>
      <c r="BH290" s="11"/>
      <c r="BI290" s="11"/>
      <c r="BJ290" s="11"/>
    </row>
    <row r="291" spans="1:62" ht="93" customHeight="1" x14ac:dyDescent="0.3">
      <c r="A291" s="11"/>
      <c r="B291" s="11"/>
      <c r="C291" s="11"/>
      <c r="D291" s="11"/>
      <c r="E291" s="11"/>
      <c r="F291" s="237"/>
      <c r="G291" s="11"/>
      <c r="H291" s="11"/>
      <c r="I291" s="11"/>
      <c r="J291" s="11"/>
      <c r="K291" s="11"/>
      <c r="L291" s="11"/>
      <c r="M291" s="11"/>
      <c r="N291" s="11"/>
      <c r="O291" s="194"/>
      <c r="P291" s="194"/>
      <c r="Q291" s="194"/>
      <c r="R291" s="194"/>
      <c r="S291" s="194"/>
      <c r="T291" s="194"/>
      <c r="U291" s="239"/>
      <c r="V291" s="240"/>
      <c r="W291" s="240"/>
      <c r="X291" s="240"/>
      <c r="Y291" s="240"/>
      <c r="Z291" s="240"/>
      <c r="AA291" s="240"/>
      <c r="AB291" s="240"/>
      <c r="AC291" s="240"/>
      <c r="AD291" s="240"/>
      <c r="AE291" s="240"/>
      <c r="AF291" s="240"/>
      <c r="AG291" s="240"/>
      <c r="AH291" s="240"/>
      <c r="AI291" s="240"/>
      <c r="AJ291" s="240"/>
      <c r="AK291" s="240"/>
      <c r="AL291" s="143"/>
      <c r="AM291" s="143"/>
      <c r="AN291" s="143"/>
      <c r="AO291" s="143"/>
      <c r="AP291" s="143"/>
      <c r="AQ291" s="143"/>
      <c r="AR291" s="143"/>
      <c r="AS291" s="143"/>
      <c r="AT291" s="143"/>
      <c r="AU291" s="143"/>
      <c r="AV291" s="143"/>
      <c r="AW291" s="143"/>
      <c r="AX291" s="143"/>
      <c r="AY291" s="143"/>
      <c r="AZ291" s="143"/>
      <c r="BA291" s="11"/>
      <c r="BB291" s="11"/>
      <c r="BC291" s="11"/>
      <c r="BD291" s="11"/>
      <c r="BE291" s="11"/>
      <c r="BF291" s="11"/>
      <c r="BG291" s="11"/>
      <c r="BH291" s="11"/>
      <c r="BI291" s="11"/>
      <c r="BJ291" s="11"/>
    </row>
    <row r="292" spans="1:62" ht="93" customHeight="1" x14ac:dyDescent="0.3">
      <c r="A292" s="11"/>
      <c r="B292" s="11"/>
      <c r="C292" s="11"/>
      <c r="D292" s="11"/>
      <c r="E292" s="11"/>
      <c r="F292" s="237"/>
      <c r="G292" s="11"/>
      <c r="H292" s="11"/>
      <c r="I292" s="11"/>
      <c r="J292" s="11"/>
      <c r="K292" s="11"/>
      <c r="L292" s="11"/>
      <c r="M292" s="11"/>
      <c r="N292" s="11"/>
      <c r="O292" s="194"/>
      <c r="P292" s="194"/>
      <c r="Q292" s="194"/>
      <c r="R292" s="194"/>
      <c r="S292" s="194"/>
      <c r="T292" s="194"/>
      <c r="U292" s="239"/>
      <c r="V292" s="240"/>
      <c r="W292" s="240"/>
      <c r="X292" s="240"/>
      <c r="Y292" s="240"/>
      <c r="Z292" s="240"/>
      <c r="AA292" s="240"/>
      <c r="AB292" s="240"/>
      <c r="AC292" s="240"/>
      <c r="AD292" s="240"/>
      <c r="AE292" s="240"/>
      <c r="AF292" s="240"/>
      <c r="AG292" s="240"/>
      <c r="AH292" s="240"/>
      <c r="AI292" s="240"/>
      <c r="AJ292" s="240"/>
      <c r="AK292" s="240"/>
      <c r="AL292" s="143"/>
      <c r="AM292" s="143"/>
      <c r="AN292" s="143"/>
      <c r="AO292" s="143"/>
      <c r="AP292" s="143"/>
      <c r="AQ292" s="143"/>
      <c r="AR292" s="143"/>
      <c r="AS292" s="143"/>
      <c r="AT292" s="143"/>
      <c r="AU292" s="143"/>
      <c r="AV292" s="143"/>
      <c r="AW292" s="143"/>
      <c r="AX292" s="143"/>
      <c r="AY292" s="143"/>
      <c r="AZ292" s="143"/>
      <c r="BA292" s="11"/>
      <c r="BB292" s="11"/>
      <c r="BC292" s="11"/>
      <c r="BD292" s="11"/>
      <c r="BE292" s="11"/>
      <c r="BF292" s="11"/>
      <c r="BG292" s="11"/>
      <c r="BH292" s="11"/>
      <c r="BI292" s="11"/>
      <c r="BJ292" s="11"/>
    </row>
    <row r="293" spans="1:62" ht="93" customHeight="1" x14ac:dyDescent="0.3">
      <c r="A293" s="11"/>
      <c r="B293" s="11"/>
      <c r="C293" s="11"/>
      <c r="D293" s="11"/>
      <c r="E293" s="11"/>
      <c r="F293" s="237"/>
      <c r="G293" s="11"/>
      <c r="H293" s="11"/>
      <c r="I293" s="11"/>
      <c r="J293" s="11"/>
      <c r="K293" s="11"/>
      <c r="L293" s="11"/>
      <c r="M293" s="11"/>
      <c r="N293" s="11"/>
      <c r="O293" s="194"/>
      <c r="P293" s="194"/>
      <c r="Q293" s="194"/>
      <c r="R293" s="194"/>
      <c r="S293" s="194"/>
      <c r="T293" s="194"/>
      <c r="U293" s="239"/>
      <c r="V293" s="240"/>
      <c r="W293" s="240"/>
      <c r="X293" s="240"/>
      <c r="Y293" s="240"/>
      <c r="Z293" s="240"/>
      <c r="AA293" s="240"/>
      <c r="AB293" s="240"/>
      <c r="AC293" s="240"/>
      <c r="AD293" s="240"/>
      <c r="AE293" s="240"/>
      <c r="AF293" s="240"/>
      <c r="AG293" s="240"/>
      <c r="AH293" s="240"/>
      <c r="AI293" s="240"/>
      <c r="AJ293" s="240"/>
      <c r="AK293" s="240"/>
      <c r="AL293" s="143"/>
      <c r="AM293" s="143"/>
      <c r="AN293" s="143"/>
      <c r="AO293" s="143"/>
      <c r="AP293" s="143"/>
      <c r="AQ293" s="143"/>
      <c r="AR293" s="143"/>
      <c r="AS293" s="143"/>
      <c r="AT293" s="143"/>
      <c r="AU293" s="143"/>
      <c r="AV293" s="143"/>
      <c r="AW293" s="143"/>
      <c r="AX293" s="143"/>
      <c r="AY293" s="143"/>
      <c r="AZ293" s="143"/>
      <c r="BA293" s="11"/>
      <c r="BB293" s="11"/>
      <c r="BC293" s="11"/>
      <c r="BD293" s="11"/>
      <c r="BE293" s="11"/>
      <c r="BF293" s="11"/>
      <c r="BG293" s="11"/>
      <c r="BH293" s="11"/>
      <c r="BI293" s="11"/>
      <c r="BJ293" s="11"/>
    </row>
    <row r="294" spans="1:62" ht="93" customHeight="1" x14ac:dyDescent="0.3">
      <c r="A294" s="11"/>
      <c r="B294" s="11"/>
      <c r="C294" s="11"/>
      <c r="D294" s="11"/>
      <c r="E294" s="11"/>
      <c r="F294" s="237"/>
      <c r="G294" s="11"/>
      <c r="H294" s="11"/>
      <c r="I294" s="11"/>
      <c r="J294" s="11"/>
      <c r="K294" s="11"/>
      <c r="L294" s="11"/>
      <c r="M294" s="11"/>
      <c r="N294" s="11"/>
      <c r="O294" s="194"/>
      <c r="P294" s="194"/>
      <c r="Q294" s="194"/>
      <c r="R294" s="194"/>
      <c r="S294" s="194"/>
      <c r="T294" s="194"/>
      <c r="U294" s="239"/>
      <c r="V294" s="240"/>
      <c r="W294" s="240"/>
      <c r="X294" s="240"/>
      <c r="Y294" s="240"/>
      <c r="Z294" s="240"/>
      <c r="AA294" s="240"/>
      <c r="AB294" s="240"/>
      <c r="AC294" s="240"/>
      <c r="AD294" s="240"/>
      <c r="AE294" s="240"/>
      <c r="AF294" s="240"/>
      <c r="AG294" s="240"/>
      <c r="AH294" s="240"/>
      <c r="AI294" s="240"/>
      <c r="AJ294" s="240"/>
      <c r="AK294" s="240"/>
      <c r="AL294" s="143"/>
      <c r="AM294" s="143"/>
      <c r="AN294" s="143"/>
      <c r="AO294" s="143"/>
      <c r="AP294" s="143"/>
      <c r="AQ294" s="143"/>
      <c r="AR294" s="143"/>
      <c r="AS294" s="143"/>
      <c r="AT294" s="143"/>
      <c r="AU294" s="143"/>
      <c r="AV294" s="143"/>
      <c r="AW294" s="143"/>
      <c r="AX294" s="143"/>
      <c r="AY294" s="143"/>
      <c r="AZ294" s="143"/>
      <c r="BA294" s="11"/>
      <c r="BB294" s="11"/>
      <c r="BC294" s="11"/>
      <c r="BD294" s="11"/>
      <c r="BE294" s="11"/>
      <c r="BF294" s="11"/>
      <c r="BG294" s="11"/>
      <c r="BH294" s="11"/>
      <c r="BI294" s="11"/>
      <c r="BJ294" s="11"/>
    </row>
    <row r="295" spans="1:62" ht="93" customHeight="1" x14ac:dyDescent="0.3">
      <c r="A295" s="11"/>
      <c r="B295" s="11"/>
      <c r="C295" s="11"/>
      <c r="D295" s="11"/>
      <c r="E295" s="11"/>
      <c r="F295" s="237"/>
      <c r="G295" s="11"/>
      <c r="H295" s="11"/>
      <c r="I295" s="11"/>
      <c r="J295" s="11"/>
      <c r="K295" s="11"/>
      <c r="L295" s="11"/>
      <c r="M295" s="11"/>
      <c r="N295" s="11"/>
      <c r="O295" s="194"/>
      <c r="P295" s="194"/>
      <c r="Q295" s="194"/>
      <c r="R295" s="194"/>
      <c r="S295" s="194"/>
      <c r="T295" s="194"/>
      <c r="U295" s="239"/>
      <c r="V295" s="240"/>
      <c r="W295" s="240"/>
      <c r="X295" s="240"/>
      <c r="Y295" s="240"/>
      <c r="Z295" s="240"/>
      <c r="AA295" s="240"/>
      <c r="AB295" s="240"/>
      <c r="AC295" s="240"/>
      <c r="AD295" s="240"/>
      <c r="AE295" s="240"/>
      <c r="AF295" s="240"/>
      <c r="AG295" s="240"/>
      <c r="AH295" s="240"/>
      <c r="AI295" s="240"/>
      <c r="AJ295" s="240"/>
      <c r="AK295" s="240"/>
      <c r="AL295" s="143"/>
      <c r="AM295" s="143"/>
      <c r="AN295" s="143"/>
      <c r="AO295" s="143"/>
      <c r="AP295" s="143"/>
      <c r="AQ295" s="143"/>
      <c r="AR295" s="143"/>
      <c r="AS295" s="143"/>
      <c r="AT295" s="143"/>
      <c r="AU295" s="143"/>
      <c r="AV295" s="143"/>
      <c r="AW295" s="143"/>
      <c r="AX295" s="143"/>
      <c r="AY295" s="143"/>
      <c r="AZ295" s="143"/>
      <c r="BA295" s="11"/>
      <c r="BB295" s="11"/>
      <c r="BC295" s="11"/>
      <c r="BD295" s="11"/>
      <c r="BE295" s="11"/>
      <c r="BF295" s="11"/>
      <c r="BG295" s="11"/>
      <c r="BH295" s="11"/>
      <c r="BI295" s="11"/>
      <c r="BJ295" s="11"/>
    </row>
    <row r="296" spans="1:62" ht="93" customHeight="1" x14ac:dyDescent="0.3">
      <c r="A296" s="11"/>
      <c r="B296" s="11"/>
      <c r="C296" s="11"/>
      <c r="D296" s="11"/>
      <c r="E296" s="11"/>
      <c r="F296" s="237"/>
      <c r="G296" s="11"/>
      <c r="H296" s="11"/>
      <c r="I296" s="11"/>
      <c r="J296" s="11"/>
      <c r="K296" s="11"/>
      <c r="L296" s="11"/>
      <c r="M296" s="11"/>
      <c r="N296" s="11"/>
      <c r="O296" s="194"/>
      <c r="P296" s="194"/>
      <c r="Q296" s="194"/>
      <c r="R296" s="194"/>
      <c r="S296" s="194"/>
      <c r="T296" s="194"/>
      <c r="U296" s="239"/>
      <c r="V296" s="240"/>
      <c r="W296" s="240"/>
      <c r="X296" s="240"/>
      <c r="Y296" s="240"/>
      <c r="Z296" s="240"/>
      <c r="AA296" s="240"/>
      <c r="AB296" s="240"/>
      <c r="AC296" s="240"/>
      <c r="AD296" s="240"/>
      <c r="AE296" s="240"/>
      <c r="AF296" s="240"/>
      <c r="AG296" s="240"/>
      <c r="AH296" s="240"/>
      <c r="AI296" s="240"/>
      <c r="AJ296" s="240"/>
      <c r="AK296" s="240"/>
      <c r="AL296" s="143"/>
      <c r="AM296" s="143"/>
      <c r="AN296" s="143"/>
      <c r="AO296" s="143"/>
      <c r="AP296" s="143"/>
      <c r="AQ296" s="143"/>
      <c r="AR296" s="143"/>
      <c r="AS296" s="143"/>
      <c r="AT296" s="143"/>
      <c r="AU296" s="143"/>
      <c r="AV296" s="143"/>
      <c r="AW296" s="143"/>
      <c r="AX296" s="143"/>
      <c r="AY296" s="143"/>
      <c r="AZ296" s="143"/>
      <c r="BA296" s="11"/>
      <c r="BB296" s="11"/>
      <c r="BC296" s="11"/>
      <c r="BD296" s="11"/>
      <c r="BE296" s="11"/>
      <c r="BF296" s="11"/>
      <c r="BG296" s="11"/>
      <c r="BH296" s="11"/>
      <c r="BI296" s="11"/>
      <c r="BJ296" s="11"/>
    </row>
    <row r="297" spans="1:62" ht="93" customHeight="1" x14ac:dyDescent="0.3">
      <c r="A297" s="11"/>
      <c r="B297" s="11"/>
      <c r="C297" s="11"/>
      <c r="D297" s="11"/>
      <c r="E297" s="11"/>
      <c r="F297" s="237"/>
      <c r="G297" s="11"/>
      <c r="H297" s="11"/>
      <c r="I297" s="11"/>
      <c r="J297" s="11"/>
      <c r="K297" s="11"/>
      <c r="L297" s="11"/>
      <c r="M297" s="11"/>
      <c r="N297" s="11"/>
      <c r="O297" s="194"/>
      <c r="P297" s="194"/>
      <c r="Q297" s="194"/>
      <c r="R297" s="194"/>
      <c r="S297" s="194"/>
      <c r="T297" s="194"/>
      <c r="U297" s="239"/>
      <c r="V297" s="240"/>
      <c r="W297" s="240"/>
      <c r="X297" s="240"/>
      <c r="Y297" s="240"/>
      <c r="Z297" s="240"/>
      <c r="AA297" s="240"/>
      <c r="AB297" s="240"/>
      <c r="AC297" s="240"/>
      <c r="AD297" s="240"/>
      <c r="AE297" s="240"/>
      <c r="AF297" s="240"/>
      <c r="AG297" s="240"/>
      <c r="AH297" s="240"/>
      <c r="AI297" s="240"/>
      <c r="AJ297" s="240"/>
      <c r="AK297" s="240"/>
      <c r="AL297" s="143"/>
      <c r="AM297" s="143"/>
      <c r="AN297" s="143"/>
      <c r="AO297" s="143"/>
      <c r="AP297" s="143"/>
      <c r="AQ297" s="143"/>
      <c r="AR297" s="143"/>
      <c r="AS297" s="143"/>
      <c r="AT297" s="143"/>
      <c r="AU297" s="143"/>
      <c r="AV297" s="143"/>
      <c r="AW297" s="143"/>
      <c r="AX297" s="143"/>
      <c r="AY297" s="143"/>
      <c r="AZ297" s="143"/>
      <c r="BA297" s="11"/>
      <c r="BB297" s="11"/>
      <c r="BC297" s="11"/>
      <c r="BD297" s="11"/>
      <c r="BE297" s="11"/>
      <c r="BF297" s="11"/>
      <c r="BG297" s="11"/>
      <c r="BH297" s="11"/>
      <c r="BI297" s="11"/>
      <c r="BJ297" s="11"/>
    </row>
    <row r="298" spans="1:62" ht="93" customHeight="1" x14ac:dyDescent="0.3">
      <c r="A298" s="11"/>
      <c r="B298" s="11"/>
      <c r="C298" s="11"/>
      <c r="D298" s="11"/>
      <c r="E298" s="11"/>
      <c r="F298" s="237"/>
      <c r="G298" s="11"/>
      <c r="H298" s="11"/>
      <c r="I298" s="11"/>
      <c r="J298" s="11"/>
      <c r="K298" s="11"/>
      <c r="L298" s="11"/>
      <c r="M298" s="11"/>
      <c r="N298" s="11"/>
      <c r="O298" s="194"/>
      <c r="P298" s="194"/>
      <c r="Q298" s="194"/>
      <c r="R298" s="194"/>
      <c r="S298" s="194"/>
      <c r="T298" s="194"/>
      <c r="U298" s="239"/>
      <c r="V298" s="240"/>
      <c r="W298" s="240"/>
      <c r="X298" s="240"/>
      <c r="Y298" s="240"/>
      <c r="Z298" s="240"/>
      <c r="AA298" s="240"/>
      <c r="AB298" s="240"/>
      <c r="AC298" s="240"/>
      <c r="AD298" s="240"/>
      <c r="AE298" s="240"/>
      <c r="AF298" s="240"/>
      <c r="AG298" s="240"/>
      <c r="AH298" s="240"/>
      <c r="AI298" s="240"/>
      <c r="AJ298" s="240"/>
      <c r="AK298" s="240"/>
      <c r="AL298" s="143"/>
      <c r="AM298" s="143"/>
      <c r="AN298" s="143"/>
      <c r="AO298" s="143"/>
      <c r="AP298" s="143"/>
      <c r="AQ298" s="143"/>
      <c r="AR298" s="143"/>
      <c r="AS298" s="143"/>
      <c r="AT298" s="143"/>
      <c r="AU298" s="143"/>
      <c r="AV298" s="143"/>
      <c r="AW298" s="143"/>
      <c r="AX298" s="143"/>
      <c r="AY298" s="143"/>
      <c r="AZ298" s="143"/>
      <c r="BA298" s="11"/>
      <c r="BB298" s="11"/>
      <c r="BC298" s="11"/>
      <c r="BD298" s="11"/>
      <c r="BE298" s="11"/>
      <c r="BF298" s="11"/>
      <c r="BG298" s="11"/>
      <c r="BH298" s="11"/>
      <c r="BI298" s="11"/>
      <c r="BJ298" s="11"/>
    </row>
    <row r="299" spans="1:62" ht="93" customHeight="1" x14ac:dyDescent="0.3">
      <c r="A299" s="11"/>
      <c r="B299" s="11"/>
      <c r="C299" s="11"/>
      <c r="D299" s="11"/>
      <c r="E299" s="11"/>
      <c r="F299" s="237"/>
      <c r="G299" s="11"/>
      <c r="H299" s="11"/>
      <c r="I299" s="11"/>
      <c r="J299" s="11"/>
      <c r="K299" s="11"/>
      <c r="L299" s="11"/>
      <c r="M299" s="11"/>
      <c r="N299" s="11"/>
      <c r="O299" s="194"/>
      <c r="P299" s="194"/>
      <c r="Q299" s="194"/>
      <c r="R299" s="194"/>
      <c r="S299" s="194"/>
      <c r="T299" s="194"/>
      <c r="U299" s="239"/>
      <c r="V299" s="240"/>
      <c r="W299" s="240"/>
      <c r="X299" s="240"/>
      <c r="Y299" s="240"/>
      <c r="Z299" s="240"/>
      <c r="AA299" s="240"/>
      <c r="AB299" s="240"/>
      <c r="AC299" s="240"/>
      <c r="AD299" s="240"/>
      <c r="AE299" s="240"/>
      <c r="AF299" s="240"/>
      <c r="AG299" s="240"/>
      <c r="AH299" s="240"/>
      <c r="AI299" s="240"/>
      <c r="AJ299" s="240"/>
      <c r="AK299" s="240"/>
      <c r="AL299" s="143"/>
      <c r="AM299" s="143"/>
      <c r="AN299" s="143"/>
      <c r="AO299" s="143"/>
      <c r="AP299" s="143"/>
      <c r="AQ299" s="143"/>
      <c r="AR299" s="143"/>
      <c r="AS299" s="143"/>
      <c r="AT299" s="143"/>
      <c r="AU299" s="143"/>
      <c r="AV299" s="143"/>
      <c r="AW299" s="143"/>
      <c r="AX299" s="143"/>
      <c r="AY299" s="143"/>
      <c r="AZ299" s="143"/>
      <c r="BA299" s="11"/>
      <c r="BB299" s="11"/>
      <c r="BC299" s="11"/>
      <c r="BD299" s="11"/>
      <c r="BE299" s="11"/>
      <c r="BF299" s="11"/>
      <c r="BG299" s="11"/>
      <c r="BH299" s="11"/>
      <c r="BI299" s="11"/>
      <c r="BJ299" s="11"/>
    </row>
    <row r="300" spans="1:62" ht="93" customHeight="1" x14ac:dyDescent="0.3">
      <c r="A300" s="11"/>
      <c r="B300" s="11"/>
      <c r="C300" s="11"/>
      <c r="D300" s="11"/>
      <c r="E300" s="11"/>
      <c r="F300" s="237"/>
      <c r="G300" s="11"/>
      <c r="H300" s="11"/>
      <c r="I300" s="11"/>
      <c r="J300" s="11"/>
      <c r="K300" s="11"/>
      <c r="L300" s="11"/>
      <c r="M300" s="11"/>
      <c r="N300" s="11"/>
      <c r="O300" s="194"/>
      <c r="P300" s="194"/>
      <c r="Q300" s="194"/>
      <c r="R300" s="194"/>
      <c r="S300" s="194"/>
      <c r="T300" s="194"/>
      <c r="U300" s="239"/>
      <c r="V300" s="240"/>
      <c r="W300" s="240"/>
      <c r="X300" s="240"/>
      <c r="Y300" s="240"/>
      <c r="Z300" s="240"/>
      <c r="AA300" s="240"/>
      <c r="AB300" s="240"/>
      <c r="AC300" s="240"/>
      <c r="AD300" s="240"/>
      <c r="AE300" s="240"/>
      <c r="AF300" s="240"/>
      <c r="AG300" s="240"/>
      <c r="AH300" s="240"/>
      <c r="AI300" s="240"/>
      <c r="AJ300" s="240"/>
      <c r="AK300" s="240"/>
      <c r="AL300" s="143"/>
      <c r="AM300" s="143"/>
      <c r="AN300" s="143"/>
      <c r="AO300" s="143"/>
      <c r="AP300" s="143"/>
      <c r="AQ300" s="143"/>
      <c r="AR300" s="143"/>
      <c r="AS300" s="143"/>
      <c r="AT300" s="143"/>
      <c r="AU300" s="143"/>
      <c r="AV300" s="143"/>
      <c r="AW300" s="143"/>
      <c r="AX300" s="143"/>
      <c r="AY300" s="143"/>
      <c r="AZ300" s="143"/>
      <c r="BA300" s="11"/>
      <c r="BB300" s="11"/>
      <c r="BC300" s="11"/>
      <c r="BD300" s="11"/>
      <c r="BE300" s="11"/>
      <c r="BF300" s="11"/>
      <c r="BG300" s="11"/>
      <c r="BH300" s="11"/>
      <c r="BI300" s="11"/>
      <c r="BJ300" s="11"/>
    </row>
    <row r="301" spans="1:62" ht="93" customHeight="1" x14ac:dyDescent="0.3">
      <c r="A301" s="11"/>
      <c r="B301" s="11"/>
      <c r="C301" s="11"/>
      <c r="D301" s="11"/>
      <c r="E301" s="11"/>
      <c r="F301" s="237"/>
      <c r="G301" s="11"/>
      <c r="H301" s="11"/>
      <c r="I301" s="11"/>
      <c r="J301" s="11"/>
      <c r="K301" s="11"/>
      <c r="L301" s="11"/>
      <c r="M301" s="11"/>
      <c r="N301" s="11"/>
      <c r="O301" s="194"/>
      <c r="P301" s="194"/>
      <c r="Q301" s="194"/>
      <c r="R301" s="194"/>
      <c r="S301" s="194"/>
      <c r="T301" s="194"/>
      <c r="U301" s="239"/>
      <c r="V301" s="240"/>
      <c r="W301" s="240"/>
      <c r="X301" s="240"/>
      <c r="Y301" s="240"/>
      <c r="Z301" s="240"/>
      <c r="AA301" s="240"/>
      <c r="AB301" s="240"/>
      <c r="AC301" s="240"/>
      <c r="AD301" s="240"/>
      <c r="AE301" s="240"/>
      <c r="AF301" s="240"/>
      <c r="AG301" s="240"/>
      <c r="AH301" s="240"/>
      <c r="AI301" s="240"/>
      <c r="AJ301" s="240"/>
      <c r="AK301" s="240"/>
      <c r="AL301" s="143"/>
      <c r="AM301" s="143"/>
      <c r="AN301" s="143"/>
      <c r="AO301" s="143"/>
      <c r="AP301" s="143"/>
      <c r="AQ301" s="143"/>
      <c r="AR301" s="143"/>
      <c r="AS301" s="143"/>
      <c r="AT301" s="143"/>
      <c r="AU301" s="143"/>
      <c r="AV301" s="143"/>
      <c r="AW301" s="143"/>
      <c r="AX301" s="143"/>
      <c r="AY301" s="143"/>
      <c r="AZ301" s="143"/>
      <c r="BA301" s="11"/>
      <c r="BB301" s="11"/>
      <c r="BC301" s="11"/>
      <c r="BD301" s="11"/>
      <c r="BE301" s="11"/>
      <c r="BF301" s="11"/>
      <c r="BG301" s="11"/>
      <c r="BH301" s="11"/>
      <c r="BI301" s="11"/>
      <c r="BJ301" s="11"/>
    </row>
    <row r="302" spans="1:62" ht="93" customHeight="1" x14ac:dyDescent="0.3">
      <c r="A302" s="11"/>
      <c r="B302" s="11"/>
      <c r="C302" s="11"/>
      <c r="D302" s="11"/>
      <c r="E302" s="11"/>
      <c r="F302" s="237"/>
      <c r="G302" s="11"/>
      <c r="H302" s="11"/>
      <c r="I302" s="11"/>
      <c r="J302" s="11"/>
      <c r="K302" s="11"/>
      <c r="L302" s="11"/>
      <c r="M302" s="11"/>
      <c r="N302" s="11"/>
      <c r="O302" s="194"/>
      <c r="P302" s="194"/>
      <c r="Q302" s="194"/>
      <c r="R302" s="194"/>
      <c r="S302" s="194"/>
      <c r="T302" s="194"/>
      <c r="U302" s="239"/>
      <c r="V302" s="240"/>
      <c r="W302" s="240"/>
      <c r="X302" s="240"/>
      <c r="Y302" s="240"/>
      <c r="Z302" s="240"/>
      <c r="AA302" s="240"/>
      <c r="AB302" s="240"/>
      <c r="AC302" s="240"/>
      <c r="AD302" s="240"/>
      <c r="AE302" s="240"/>
      <c r="AF302" s="240"/>
      <c r="AG302" s="240"/>
      <c r="AH302" s="240"/>
      <c r="AI302" s="240"/>
      <c r="AJ302" s="240"/>
      <c r="AK302" s="240"/>
      <c r="AL302" s="143"/>
      <c r="AM302" s="143"/>
      <c r="AN302" s="143"/>
      <c r="AO302" s="143"/>
      <c r="AP302" s="143"/>
      <c r="AQ302" s="143"/>
      <c r="AR302" s="143"/>
      <c r="AS302" s="143"/>
      <c r="AT302" s="143"/>
      <c r="AU302" s="143"/>
      <c r="AV302" s="143"/>
      <c r="AW302" s="143"/>
      <c r="AX302" s="143"/>
      <c r="AY302" s="143"/>
      <c r="AZ302" s="143"/>
      <c r="BA302" s="11"/>
      <c r="BB302" s="11"/>
      <c r="BC302" s="11"/>
      <c r="BD302" s="11"/>
      <c r="BE302" s="11"/>
      <c r="BF302" s="11"/>
      <c r="BG302" s="11"/>
      <c r="BH302" s="11"/>
      <c r="BI302" s="11"/>
      <c r="BJ302" s="11"/>
    </row>
    <row r="303" spans="1:62" ht="93" customHeight="1" x14ac:dyDescent="0.3">
      <c r="A303" s="11"/>
      <c r="B303" s="11"/>
      <c r="C303" s="11"/>
      <c r="D303" s="11"/>
      <c r="E303" s="11"/>
      <c r="F303" s="237"/>
      <c r="G303" s="11"/>
      <c r="H303" s="11"/>
      <c r="I303" s="11"/>
      <c r="J303" s="11"/>
      <c r="K303" s="11"/>
      <c r="L303" s="11"/>
      <c r="M303" s="11"/>
      <c r="N303" s="11"/>
      <c r="O303" s="194"/>
      <c r="P303" s="194"/>
      <c r="Q303" s="194"/>
      <c r="R303" s="194"/>
      <c r="S303" s="194"/>
      <c r="T303" s="194"/>
      <c r="U303" s="239"/>
      <c r="V303" s="240"/>
      <c r="W303" s="240"/>
      <c r="X303" s="240"/>
      <c r="Y303" s="240"/>
      <c r="Z303" s="240"/>
      <c r="AA303" s="240"/>
      <c r="AB303" s="240"/>
      <c r="AC303" s="240"/>
      <c r="AD303" s="240"/>
      <c r="AE303" s="240"/>
      <c r="AF303" s="240"/>
      <c r="AG303" s="240"/>
      <c r="AH303" s="240"/>
      <c r="AI303" s="240"/>
      <c r="AJ303" s="240"/>
      <c r="AK303" s="240"/>
      <c r="AL303" s="143"/>
      <c r="AM303" s="143"/>
      <c r="AN303" s="143"/>
      <c r="AO303" s="143"/>
      <c r="AP303" s="143"/>
      <c r="AQ303" s="143"/>
      <c r="AR303" s="143"/>
      <c r="AS303" s="143"/>
      <c r="AT303" s="143"/>
      <c r="AU303" s="143"/>
      <c r="AV303" s="143"/>
      <c r="AW303" s="143"/>
      <c r="AX303" s="143"/>
      <c r="AY303" s="143"/>
      <c r="AZ303" s="143"/>
      <c r="BA303" s="11"/>
      <c r="BB303" s="11"/>
      <c r="BC303" s="11"/>
      <c r="BD303" s="11"/>
      <c r="BE303" s="11"/>
      <c r="BF303" s="11"/>
      <c r="BG303" s="11"/>
      <c r="BH303" s="11"/>
      <c r="BI303" s="11"/>
      <c r="BJ303" s="11"/>
    </row>
    <row r="304" spans="1:62" ht="93" customHeight="1" x14ac:dyDescent="0.3">
      <c r="A304" s="11"/>
      <c r="B304" s="11"/>
      <c r="C304" s="11"/>
      <c r="D304" s="11"/>
      <c r="E304" s="11"/>
      <c r="F304" s="237"/>
      <c r="G304" s="11"/>
      <c r="H304" s="11"/>
      <c r="I304" s="11"/>
      <c r="J304" s="11"/>
      <c r="K304" s="11"/>
      <c r="L304" s="11"/>
      <c r="M304" s="11"/>
      <c r="N304" s="11"/>
      <c r="O304" s="194"/>
      <c r="P304" s="194"/>
      <c r="Q304" s="194"/>
      <c r="R304" s="194"/>
      <c r="S304" s="194"/>
      <c r="T304" s="194"/>
      <c r="U304" s="239"/>
      <c r="V304" s="240"/>
      <c r="W304" s="240"/>
      <c r="X304" s="240"/>
      <c r="Y304" s="240"/>
      <c r="Z304" s="240"/>
      <c r="AA304" s="240"/>
      <c r="AB304" s="240"/>
      <c r="AC304" s="240"/>
      <c r="AD304" s="240"/>
      <c r="AE304" s="240"/>
      <c r="AF304" s="240"/>
      <c r="AG304" s="240"/>
      <c r="AH304" s="240"/>
      <c r="AI304" s="240"/>
      <c r="AJ304" s="240"/>
      <c r="AK304" s="240"/>
      <c r="AL304" s="143"/>
      <c r="AM304" s="143"/>
      <c r="AN304" s="143"/>
      <c r="AO304" s="143"/>
      <c r="AP304" s="143"/>
      <c r="AQ304" s="143"/>
      <c r="AR304" s="143"/>
      <c r="AS304" s="143"/>
      <c r="AT304" s="143"/>
      <c r="AU304" s="143"/>
      <c r="AV304" s="143"/>
      <c r="AW304" s="143"/>
      <c r="AX304" s="143"/>
      <c r="AY304" s="143"/>
      <c r="AZ304" s="143"/>
      <c r="BA304" s="11"/>
      <c r="BB304" s="11"/>
      <c r="BC304" s="11"/>
      <c r="BD304" s="11"/>
      <c r="BE304" s="11"/>
      <c r="BF304" s="11"/>
      <c r="BG304" s="11"/>
      <c r="BH304" s="11"/>
      <c r="BI304" s="11"/>
      <c r="BJ304" s="11"/>
    </row>
    <row r="305" spans="1:62" ht="93" customHeight="1" x14ac:dyDescent="0.3">
      <c r="A305" s="11"/>
      <c r="B305" s="11"/>
      <c r="C305" s="11"/>
      <c r="D305" s="11"/>
      <c r="E305" s="11"/>
      <c r="F305" s="237"/>
      <c r="G305" s="11"/>
      <c r="H305" s="11"/>
      <c r="I305" s="11"/>
      <c r="J305" s="11"/>
      <c r="K305" s="11"/>
      <c r="L305" s="11"/>
      <c r="M305" s="11"/>
      <c r="N305" s="11"/>
      <c r="O305" s="194"/>
      <c r="P305" s="194"/>
      <c r="Q305" s="194"/>
      <c r="R305" s="194"/>
      <c r="S305" s="194"/>
      <c r="T305" s="194"/>
      <c r="U305" s="239"/>
      <c r="V305" s="240"/>
      <c r="W305" s="240"/>
      <c r="X305" s="240"/>
      <c r="Y305" s="240"/>
      <c r="Z305" s="240"/>
      <c r="AA305" s="240"/>
      <c r="AB305" s="240"/>
      <c r="AC305" s="240"/>
      <c r="AD305" s="240"/>
      <c r="AE305" s="240"/>
      <c r="AF305" s="240"/>
      <c r="AG305" s="240"/>
      <c r="AH305" s="240"/>
      <c r="AI305" s="240"/>
      <c r="AJ305" s="240"/>
      <c r="AK305" s="240"/>
      <c r="AL305" s="143"/>
      <c r="AM305" s="143"/>
      <c r="AN305" s="143"/>
      <c r="AO305" s="143"/>
      <c r="AP305" s="143"/>
      <c r="AQ305" s="143"/>
      <c r="AR305" s="143"/>
      <c r="AS305" s="143"/>
      <c r="AT305" s="143"/>
      <c r="AU305" s="143"/>
      <c r="AV305" s="143"/>
      <c r="AW305" s="143"/>
      <c r="AX305" s="143"/>
      <c r="AY305" s="143"/>
      <c r="AZ305" s="143"/>
      <c r="BA305" s="11"/>
      <c r="BB305" s="11"/>
      <c r="BC305" s="11"/>
      <c r="BD305" s="11"/>
      <c r="BE305" s="11"/>
      <c r="BF305" s="11"/>
      <c r="BG305" s="11"/>
      <c r="BH305" s="11"/>
      <c r="BI305" s="11"/>
      <c r="BJ305" s="11"/>
    </row>
    <row r="306" spans="1:62" ht="93" customHeight="1" x14ac:dyDescent="0.3">
      <c r="A306" s="11"/>
      <c r="B306" s="11"/>
      <c r="C306" s="11"/>
      <c r="D306" s="11"/>
      <c r="E306" s="11"/>
      <c r="F306" s="237"/>
      <c r="G306" s="11"/>
      <c r="H306" s="11"/>
      <c r="I306" s="11"/>
      <c r="J306" s="11"/>
      <c r="K306" s="11"/>
      <c r="L306" s="11"/>
      <c r="M306" s="11"/>
      <c r="N306" s="11"/>
      <c r="O306" s="194"/>
      <c r="P306" s="194"/>
      <c r="Q306" s="194"/>
      <c r="R306" s="194"/>
      <c r="S306" s="194"/>
      <c r="T306" s="194"/>
      <c r="U306" s="239"/>
      <c r="V306" s="240"/>
      <c r="W306" s="240"/>
      <c r="X306" s="240"/>
      <c r="Y306" s="240"/>
      <c r="Z306" s="240"/>
      <c r="AA306" s="240"/>
      <c r="AB306" s="240"/>
      <c r="AC306" s="240"/>
      <c r="AD306" s="240"/>
      <c r="AE306" s="240"/>
      <c r="AF306" s="240"/>
      <c r="AG306" s="240"/>
      <c r="AH306" s="240"/>
      <c r="AI306" s="240"/>
      <c r="AJ306" s="240"/>
      <c r="AK306" s="240"/>
      <c r="AL306" s="143"/>
      <c r="AM306" s="143"/>
      <c r="AN306" s="143"/>
      <c r="AO306" s="143"/>
      <c r="AP306" s="143"/>
      <c r="AQ306" s="143"/>
      <c r="AR306" s="143"/>
      <c r="AS306" s="143"/>
      <c r="AT306" s="143"/>
      <c r="AU306" s="143"/>
      <c r="AV306" s="143"/>
      <c r="AW306" s="143"/>
      <c r="AX306" s="143"/>
      <c r="AY306" s="143"/>
      <c r="AZ306" s="143"/>
      <c r="BA306" s="11"/>
      <c r="BB306" s="11"/>
      <c r="BC306" s="11"/>
      <c r="BD306" s="11"/>
      <c r="BE306" s="11"/>
      <c r="BF306" s="11"/>
      <c r="BG306" s="11"/>
      <c r="BH306" s="11"/>
      <c r="BI306" s="11"/>
      <c r="BJ306" s="11"/>
    </row>
    <row r="307" spans="1:62" ht="93" customHeight="1" x14ac:dyDescent="0.3">
      <c r="A307" s="11"/>
      <c r="B307" s="11"/>
      <c r="C307" s="11"/>
      <c r="D307" s="11"/>
      <c r="E307" s="11"/>
      <c r="F307" s="237"/>
      <c r="G307" s="11"/>
      <c r="H307" s="11"/>
      <c r="I307" s="11"/>
      <c r="J307" s="11"/>
      <c r="K307" s="11"/>
      <c r="L307" s="11"/>
      <c r="M307" s="11"/>
      <c r="N307" s="11"/>
      <c r="O307" s="194"/>
      <c r="P307" s="194"/>
      <c r="Q307" s="194"/>
      <c r="R307" s="194"/>
      <c r="S307" s="194"/>
      <c r="T307" s="194"/>
      <c r="U307" s="239"/>
      <c r="V307" s="240"/>
      <c r="W307" s="240"/>
      <c r="X307" s="240"/>
      <c r="Y307" s="240"/>
      <c r="Z307" s="240"/>
      <c r="AA307" s="240"/>
      <c r="AB307" s="240"/>
      <c r="AC307" s="240"/>
      <c r="AD307" s="240"/>
      <c r="AE307" s="240"/>
      <c r="AF307" s="240"/>
      <c r="AG307" s="240"/>
      <c r="AH307" s="240"/>
      <c r="AI307" s="240"/>
      <c r="AJ307" s="240"/>
      <c r="AK307" s="240"/>
      <c r="AL307" s="143"/>
      <c r="AM307" s="143"/>
      <c r="AN307" s="143"/>
      <c r="AO307" s="143"/>
      <c r="AP307" s="143"/>
      <c r="AQ307" s="143"/>
      <c r="AR307" s="143"/>
      <c r="AS307" s="143"/>
      <c r="AT307" s="143"/>
      <c r="AU307" s="143"/>
      <c r="AV307" s="143"/>
      <c r="AW307" s="143"/>
      <c r="AX307" s="143"/>
      <c r="AY307" s="143"/>
      <c r="AZ307" s="143"/>
      <c r="BA307" s="11"/>
      <c r="BB307" s="11"/>
      <c r="BC307" s="11"/>
      <c r="BD307" s="11"/>
      <c r="BE307" s="11"/>
      <c r="BF307" s="11"/>
      <c r="BG307" s="11"/>
      <c r="BH307" s="11"/>
      <c r="BI307" s="11"/>
      <c r="BJ307" s="11"/>
    </row>
    <row r="308" spans="1:62" ht="93" customHeight="1" x14ac:dyDescent="0.3">
      <c r="A308" s="11"/>
      <c r="B308" s="11"/>
      <c r="C308" s="11"/>
      <c r="D308" s="11"/>
      <c r="E308" s="11"/>
      <c r="F308" s="237"/>
      <c r="G308" s="11"/>
      <c r="H308" s="11"/>
      <c r="I308" s="11"/>
      <c r="J308" s="11"/>
      <c r="K308" s="11"/>
      <c r="L308" s="11"/>
      <c r="M308" s="11"/>
      <c r="N308" s="11"/>
      <c r="O308" s="194"/>
      <c r="P308" s="194"/>
      <c r="Q308" s="194"/>
      <c r="R308" s="194"/>
      <c r="S308" s="194"/>
      <c r="T308" s="194"/>
      <c r="U308" s="239"/>
      <c r="V308" s="240"/>
      <c r="W308" s="240"/>
      <c r="X308" s="240"/>
      <c r="Y308" s="240"/>
      <c r="Z308" s="240"/>
      <c r="AA308" s="240"/>
      <c r="AB308" s="240"/>
      <c r="AC308" s="240"/>
      <c r="AD308" s="240"/>
      <c r="AE308" s="240"/>
      <c r="AF308" s="240"/>
      <c r="AG308" s="240"/>
      <c r="AH308" s="240"/>
      <c r="AI308" s="240"/>
      <c r="AJ308" s="240"/>
      <c r="AK308" s="240"/>
      <c r="AL308" s="143"/>
      <c r="AM308" s="143"/>
      <c r="AN308" s="143"/>
      <c r="AO308" s="143"/>
      <c r="AP308" s="143"/>
      <c r="AQ308" s="143"/>
      <c r="AR308" s="143"/>
      <c r="AS308" s="143"/>
      <c r="AT308" s="143"/>
      <c r="AU308" s="143"/>
      <c r="AV308" s="143"/>
      <c r="AW308" s="143"/>
      <c r="AX308" s="143"/>
      <c r="AY308" s="143"/>
      <c r="AZ308" s="143"/>
      <c r="BA308" s="11"/>
      <c r="BB308" s="11"/>
      <c r="BC308" s="11"/>
      <c r="BD308" s="11"/>
      <c r="BE308" s="11"/>
      <c r="BF308" s="11"/>
      <c r="BG308" s="11"/>
      <c r="BH308" s="11"/>
      <c r="BI308" s="11"/>
      <c r="BJ308" s="11"/>
    </row>
    <row r="309" spans="1:62" ht="93" customHeight="1" x14ac:dyDescent="0.3">
      <c r="A309" s="11"/>
      <c r="B309" s="11"/>
      <c r="C309" s="11"/>
      <c r="D309" s="11"/>
      <c r="E309" s="11"/>
      <c r="F309" s="237"/>
      <c r="G309" s="11"/>
      <c r="H309" s="11"/>
      <c r="I309" s="11"/>
      <c r="J309" s="11"/>
      <c r="K309" s="11"/>
      <c r="L309" s="11"/>
      <c r="M309" s="11"/>
      <c r="N309" s="11"/>
      <c r="O309" s="194"/>
      <c r="P309" s="194"/>
      <c r="Q309" s="194"/>
      <c r="R309" s="194"/>
      <c r="S309" s="194"/>
      <c r="T309" s="194"/>
      <c r="U309" s="239"/>
      <c r="V309" s="240"/>
      <c r="W309" s="240"/>
      <c r="X309" s="240"/>
      <c r="Y309" s="240"/>
      <c r="Z309" s="240"/>
      <c r="AA309" s="240"/>
      <c r="AB309" s="240"/>
      <c r="AC309" s="240"/>
      <c r="AD309" s="240"/>
      <c r="AE309" s="240"/>
      <c r="AF309" s="240"/>
      <c r="AG309" s="240"/>
      <c r="AH309" s="240"/>
      <c r="AI309" s="240"/>
      <c r="AJ309" s="240"/>
      <c r="AK309" s="240"/>
      <c r="AL309" s="143"/>
      <c r="AM309" s="143"/>
      <c r="AN309" s="143"/>
      <c r="AO309" s="143"/>
      <c r="AP309" s="143"/>
      <c r="AQ309" s="143"/>
      <c r="AR309" s="143"/>
      <c r="AS309" s="143"/>
      <c r="AT309" s="143"/>
      <c r="AU309" s="143"/>
      <c r="AV309" s="143"/>
      <c r="AW309" s="143"/>
      <c r="AX309" s="143"/>
      <c r="AY309" s="143"/>
      <c r="AZ309" s="143"/>
      <c r="BA309" s="11"/>
      <c r="BB309" s="11"/>
      <c r="BC309" s="11"/>
      <c r="BD309" s="11"/>
      <c r="BE309" s="11"/>
      <c r="BF309" s="11"/>
      <c r="BG309" s="11"/>
      <c r="BH309" s="11"/>
      <c r="BI309" s="11"/>
      <c r="BJ309" s="11"/>
    </row>
    <row r="310" spans="1:62" ht="93" customHeight="1" x14ac:dyDescent="0.3">
      <c r="A310" s="11"/>
      <c r="B310" s="11"/>
      <c r="C310" s="11"/>
      <c r="D310" s="11"/>
      <c r="E310" s="11"/>
      <c r="F310" s="237"/>
      <c r="G310" s="11"/>
      <c r="H310" s="11"/>
      <c r="I310" s="11"/>
      <c r="J310" s="11"/>
      <c r="K310" s="11"/>
      <c r="L310" s="11"/>
      <c r="M310" s="11"/>
      <c r="N310" s="11"/>
      <c r="O310" s="194"/>
      <c r="P310" s="194"/>
      <c r="Q310" s="194"/>
      <c r="R310" s="194"/>
      <c r="S310" s="194"/>
      <c r="T310" s="194"/>
      <c r="U310" s="239"/>
      <c r="V310" s="240"/>
      <c r="W310" s="240"/>
      <c r="X310" s="240"/>
      <c r="Y310" s="240"/>
      <c r="Z310" s="240"/>
      <c r="AA310" s="240"/>
      <c r="AB310" s="240"/>
      <c r="AC310" s="240"/>
      <c r="AD310" s="240"/>
      <c r="AE310" s="240"/>
      <c r="AF310" s="240"/>
      <c r="AG310" s="240"/>
      <c r="AH310" s="240"/>
      <c r="AI310" s="240"/>
      <c r="AJ310" s="240"/>
      <c r="AK310" s="240"/>
      <c r="AL310" s="143"/>
      <c r="AM310" s="143"/>
      <c r="AN310" s="143"/>
      <c r="AO310" s="143"/>
      <c r="AP310" s="143"/>
      <c r="AQ310" s="143"/>
      <c r="AR310" s="143"/>
      <c r="AS310" s="143"/>
      <c r="AT310" s="143"/>
      <c r="AU310" s="143"/>
      <c r="AV310" s="143"/>
      <c r="AW310" s="143"/>
      <c r="AX310" s="143"/>
      <c r="AY310" s="143"/>
      <c r="AZ310" s="143"/>
      <c r="BA310" s="11"/>
      <c r="BB310" s="11"/>
      <c r="BC310" s="11"/>
      <c r="BD310" s="11"/>
      <c r="BE310" s="11"/>
      <c r="BF310" s="11"/>
      <c r="BG310" s="11"/>
      <c r="BH310" s="11"/>
      <c r="BI310" s="11"/>
      <c r="BJ310" s="11"/>
    </row>
    <row r="311" spans="1:62" ht="93" customHeight="1" x14ac:dyDescent="0.3">
      <c r="A311" s="11"/>
      <c r="B311" s="11"/>
      <c r="C311" s="11"/>
      <c r="D311" s="11"/>
      <c r="E311" s="11"/>
      <c r="F311" s="237"/>
      <c r="G311" s="11"/>
      <c r="H311" s="11"/>
      <c r="I311" s="11"/>
      <c r="J311" s="11"/>
      <c r="K311" s="11"/>
      <c r="L311" s="11"/>
      <c r="M311" s="11"/>
      <c r="N311" s="11"/>
      <c r="O311" s="194"/>
      <c r="P311" s="194"/>
      <c r="Q311" s="194"/>
      <c r="R311" s="194"/>
      <c r="S311" s="194"/>
      <c r="T311" s="194"/>
      <c r="U311" s="239"/>
      <c r="V311" s="240"/>
      <c r="W311" s="240"/>
      <c r="X311" s="240"/>
      <c r="Y311" s="240"/>
      <c r="Z311" s="240"/>
      <c r="AA311" s="240"/>
      <c r="AB311" s="240"/>
      <c r="AC311" s="240"/>
      <c r="AD311" s="240"/>
      <c r="AE311" s="240"/>
      <c r="AF311" s="240"/>
      <c r="AG311" s="240"/>
      <c r="AH311" s="240"/>
      <c r="AI311" s="240"/>
      <c r="AJ311" s="240"/>
      <c r="AK311" s="240"/>
      <c r="AL311" s="143"/>
      <c r="AM311" s="143"/>
      <c r="AN311" s="143"/>
      <c r="AO311" s="143"/>
      <c r="AP311" s="143"/>
      <c r="AQ311" s="143"/>
      <c r="AR311" s="143"/>
      <c r="AS311" s="143"/>
      <c r="AT311" s="143"/>
      <c r="AU311" s="143"/>
      <c r="AV311" s="143"/>
      <c r="AW311" s="143"/>
      <c r="AX311" s="143"/>
      <c r="AY311" s="143"/>
      <c r="AZ311" s="143"/>
      <c r="BA311" s="11"/>
      <c r="BB311" s="11"/>
      <c r="BC311" s="11"/>
      <c r="BD311" s="11"/>
      <c r="BE311" s="11"/>
      <c r="BF311" s="11"/>
      <c r="BG311" s="11"/>
      <c r="BH311" s="11"/>
      <c r="BI311" s="11"/>
      <c r="BJ311" s="11"/>
    </row>
    <row r="312" spans="1:62" ht="93" customHeight="1" x14ac:dyDescent="0.3">
      <c r="A312" s="11"/>
      <c r="B312" s="11"/>
      <c r="C312" s="11"/>
      <c r="D312" s="11"/>
      <c r="E312" s="11"/>
      <c r="F312" s="237"/>
      <c r="G312" s="11"/>
      <c r="H312" s="11"/>
      <c r="I312" s="11"/>
      <c r="J312" s="11"/>
      <c r="K312" s="11"/>
      <c r="L312" s="11"/>
      <c r="M312" s="11"/>
      <c r="N312" s="11"/>
      <c r="O312" s="194"/>
      <c r="P312" s="194"/>
      <c r="Q312" s="194"/>
      <c r="R312" s="194"/>
      <c r="S312" s="194"/>
      <c r="T312" s="194"/>
      <c r="U312" s="239"/>
      <c r="V312" s="240"/>
      <c r="W312" s="240"/>
      <c r="X312" s="240"/>
      <c r="Y312" s="240"/>
      <c r="Z312" s="240"/>
      <c r="AA312" s="240"/>
      <c r="AB312" s="240"/>
      <c r="AC312" s="240"/>
      <c r="AD312" s="240"/>
      <c r="AE312" s="240"/>
      <c r="AF312" s="240"/>
      <c r="AG312" s="240"/>
      <c r="AH312" s="240"/>
      <c r="AI312" s="240"/>
      <c r="AJ312" s="240"/>
      <c r="AK312" s="240"/>
      <c r="AL312" s="143"/>
      <c r="AM312" s="143"/>
      <c r="AN312" s="143"/>
      <c r="AO312" s="143"/>
      <c r="AP312" s="143"/>
      <c r="AQ312" s="143"/>
      <c r="AR312" s="143"/>
      <c r="AS312" s="143"/>
      <c r="AT312" s="143"/>
      <c r="AU312" s="143"/>
      <c r="AV312" s="143"/>
      <c r="AW312" s="143"/>
      <c r="AX312" s="143"/>
      <c r="AY312" s="143"/>
      <c r="AZ312" s="143"/>
      <c r="BA312" s="11"/>
      <c r="BB312" s="11"/>
      <c r="BC312" s="11"/>
      <c r="BD312" s="11"/>
      <c r="BE312" s="11"/>
      <c r="BF312" s="11"/>
      <c r="BG312" s="11"/>
      <c r="BH312" s="11"/>
      <c r="BI312" s="11"/>
      <c r="BJ312" s="11"/>
    </row>
    <row r="313" spans="1:62" ht="93" customHeight="1" x14ac:dyDescent="0.3">
      <c r="A313" s="11"/>
      <c r="B313" s="11"/>
      <c r="C313" s="11"/>
      <c r="D313" s="11"/>
      <c r="E313" s="11"/>
      <c r="F313" s="237"/>
      <c r="G313" s="11"/>
      <c r="H313" s="11"/>
      <c r="I313" s="11"/>
      <c r="J313" s="11"/>
      <c r="K313" s="11"/>
      <c r="L313" s="11"/>
      <c r="M313" s="11"/>
      <c r="N313" s="11"/>
      <c r="O313" s="194"/>
      <c r="P313" s="194"/>
      <c r="Q313" s="194"/>
      <c r="R313" s="194"/>
      <c r="S313" s="194"/>
      <c r="T313" s="194"/>
      <c r="U313" s="239"/>
      <c r="V313" s="240"/>
      <c r="W313" s="240"/>
      <c r="X313" s="240"/>
      <c r="Y313" s="240"/>
      <c r="Z313" s="240"/>
      <c r="AA313" s="240"/>
      <c r="AB313" s="240"/>
      <c r="AC313" s="240"/>
      <c r="AD313" s="240"/>
      <c r="AE313" s="240"/>
      <c r="AF313" s="240"/>
      <c r="AG313" s="240"/>
      <c r="AH313" s="240"/>
      <c r="AI313" s="240"/>
      <c r="AJ313" s="240"/>
      <c r="AK313" s="240"/>
      <c r="AL313" s="143"/>
      <c r="AM313" s="143"/>
      <c r="AN313" s="143"/>
      <c r="AO313" s="143"/>
      <c r="AP313" s="143"/>
      <c r="AQ313" s="143"/>
      <c r="AR313" s="143"/>
      <c r="AS313" s="143"/>
      <c r="AT313" s="143"/>
      <c r="AU313" s="143"/>
      <c r="AV313" s="143"/>
      <c r="AW313" s="143"/>
      <c r="AX313" s="143"/>
      <c r="AY313" s="143"/>
      <c r="AZ313" s="143"/>
      <c r="BA313" s="11"/>
      <c r="BB313" s="11"/>
      <c r="BC313" s="11"/>
      <c r="BD313" s="11"/>
      <c r="BE313" s="11"/>
      <c r="BF313" s="11"/>
      <c r="BG313" s="11"/>
      <c r="BH313" s="11"/>
      <c r="BI313" s="11"/>
      <c r="BJ313" s="11"/>
    </row>
    <row r="314" spans="1:62" ht="93" customHeight="1" x14ac:dyDescent="0.3">
      <c r="A314" s="11"/>
      <c r="B314" s="11"/>
      <c r="C314" s="11"/>
      <c r="D314" s="11"/>
      <c r="E314" s="11"/>
      <c r="F314" s="237"/>
      <c r="G314" s="11"/>
      <c r="H314" s="11"/>
      <c r="I314" s="11"/>
      <c r="J314" s="11"/>
      <c r="K314" s="11"/>
      <c r="L314" s="11"/>
      <c r="M314" s="11"/>
      <c r="N314" s="11"/>
      <c r="O314" s="194"/>
      <c r="P314" s="194"/>
      <c r="Q314" s="194"/>
      <c r="R314" s="194"/>
      <c r="S314" s="194"/>
      <c r="T314" s="194"/>
      <c r="U314" s="239"/>
      <c r="V314" s="240"/>
      <c r="W314" s="240"/>
      <c r="X314" s="240"/>
      <c r="Y314" s="240"/>
      <c r="Z314" s="240"/>
      <c r="AA314" s="240"/>
      <c r="AB314" s="240"/>
      <c r="AC314" s="240"/>
      <c r="AD314" s="240"/>
      <c r="AE314" s="240"/>
      <c r="AF314" s="240"/>
      <c r="AG314" s="240"/>
      <c r="AH314" s="240"/>
      <c r="AI314" s="240"/>
      <c r="AJ314" s="240"/>
      <c r="AK314" s="240"/>
      <c r="AL314" s="143"/>
      <c r="AM314" s="143"/>
      <c r="AN314" s="143"/>
      <c r="AO314" s="143"/>
      <c r="AP314" s="143"/>
      <c r="AQ314" s="143"/>
      <c r="AR314" s="143"/>
      <c r="AS314" s="143"/>
      <c r="AT314" s="143"/>
      <c r="AU314" s="143"/>
      <c r="AV314" s="143"/>
      <c r="AW314" s="143"/>
      <c r="AX314" s="143"/>
      <c r="AY314" s="143"/>
      <c r="AZ314" s="143"/>
      <c r="BA314" s="11"/>
      <c r="BB314" s="11"/>
      <c r="BC314" s="11"/>
      <c r="BD314" s="11"/>
      <c r="BE314" s="11"/>
      <c r="BF314" s="11"/>
      <c r="BG314" s="11"/>
      <c r="BH314" s="11"/>
      <c r="BI314" s="11"/>
      <c r="BJ314" s="11"/>
    </row>
    <row r="315" spans="1:62" ht="93" customHeight="1" x14ac:dyDescent="0.3">
      <c r="A315" s="11"/>
      <c r="B315" s="11"/>
      <c r="C315" s="11"/>
      <c r="D315" s="11"/>
      <c r="E315" s="11"/>
      <c r="F315" s="237"/>
      <c r="G315" s="11"/>
      <c r="H315" s="11"/>
      <c r="I315" s="11"/>
      <c r="J315" s="11"/>
      <c r="K315" s="11"/>
      <c r="L315" s="11"/>
      <c r="M315" s="11"/>
      <c r="N315" s="11"/>
      <c r="O315" s="194"/>
      <c r="P315" s="194"/>
      <c r="Q315" s="194"/>
      <c r="R315" s="194"/>
      <c r="S315" s="194"/>
      <c r="T315" s="194"/>
      <c r="U315" s="239"/>
      <c r="V315" s="240"/>
      <c r="W315" s="240"/>
      <c r="X315" s="240"/>
      <c r="Y315" s="240"/>
      <c r="Z315" s="240"/>
      <c r="AA315" s="240"/>
      <c r="AB315" s="240"/>
      <c r="AC315" s="240"/>
      <c r="AD315" s="240"/>
      <c r="AE315" s="240"/>
      <c r="AF315" s="240"/>
      <c r="AG315" s="240"/>
      <c r="AH315" s="240"/>
      <c r="AI315" s="240"/>
      <c r="AJ315" s="240"/>
      <c r="AK315" s="240"/>
      <c r="AL315" s="143"/>
      <c r="AM315" s="143"/>
      <c r="AN315" s="143"/>
      <c r="AO315" s="143"/>
      <c r="AP315" s="143"/>
      <c r="AQ315" s="143"/>
      <c r="AR315" s="143"/>
      <c r="AS315" s="143"/>
      <c r="AT315" s="143"/>
      <c r="AU315" s="143"/>
      <c r="AV315" s="143"/>
      <c r="AW315" s="143"/>
      <c r="AX315" s="143"/>
      <c r="AY315" s="143"/>
      <c r="AZ315" s="143"/>
      <c r="BA315" s="11"/>
      <c r="BB315" s="11"/>
      <c r="BC315" s="11"/>
      <c r="BD315" s="11"/>
      <c r="BE315" s="11"/>
      <c r="BF315" s="11"/>
      <c r="BG315" s="11"/>
      <c r="BH315" s="11"/>
      <c r="BI315" s="11"/>
      <c r="BJ315" s="11"/>
    </row>
    <row r="316" spans="1:62" ht="93" customHeight="1" x14ac:dyDescent="0.3">
      <c r="A316" s="11"/>
      <c r="B316" s="11"/>
      <c r="C316" s="11"/>
      <c r="D316" s="11"/>
      <c r="E316" s="11"/>
      <c r="F316" s="237"/>
      <c r="G316" s="11"/>
      <c r="H316" s="11"/>
      <c r="I316" s="11"/>
      <c r="J316" s="11"/>
      <c r="K316" s="11"/>
      <c r="L316" s="11"/>
      <c r="M316" s="11"/>
      <c r="N316" s="11"/>
      <c r="O316" s="194"/>
      <c r="P316" s="194"/>
      <c r="Q316" s="194"/>
      <c r="R316" s="194"/>
      <c r="S316" s="194"/>
      <c r="T316" s="194"/>
      <c r="U316" s="239"/>
      <c r="V316" s="240"/>
      <c r="W316" s="240"/>
      <c r="X316" s="240"/>
      <c r="Y316" s="240"/>
      <c r="Z316" s="240"/>
      <c r="AA316" s="240"/>
      <c r="AB316" s="240"/>
      <c r="AC316" s="240"/>
      <c r="AD316" s="240"/>
      <c r="AE316" s="240"/>
      <c r="AF316" s="240"/>
      <c r="AG316" s="240"/>
      <c r="AH316" s="240"/>
      <c r="AI316" s="240"/>
      <c r="AJ316" s="240"/>
      <c r="AK316" s="240"/>
      <c r="AL316" s="143"/>
      <c r="AM316" s="143"/>
      <c r="AN316" s="143"/>
      <c r="AO316" s="143"/>
      <c r="AP316" s="143"/>
      <c r="AQ316" s="143"/>
      <c r="AR316" s="143"/>
      <c r="AS316" s="143"/>
      <c r="AT316" s="143"/>
      <c r="AU316" s="143"/>
      <c r="AV316" s="143"/>
      <c r="AW316" s="143"/>
      <c r="AX316" s="143"/>
      <c r="AY316" s="143"/>
      <c r="AZ316" s="143"/>
      <c r="BA316" s="11"/>
      <c r="BB316" s="11"/>
      <c r="BC316" s="11"/>
      <c r="BD316" s="11"/>
      <c r="BE316" s="11"/>
      <c r="BF316" s="11"/>
      <c r="BG316" s="11"/>
      <c r="BH316" s="11"/>
      <c r="BI316" s="11"/>
      <c r="BJ316" s="11"/>
    </row>
    <row r="317" spans="1:62" ht="93" customHeight="1" x14ac:dyDescent="0.3">
      <c r="A317" s="11"/>
      <c r="B317" s="11"/>
      <c r="C317" s="11"/>
      <c r="D317" s="11"/>
      <c r="E317" s="11"/>
      <c r="F317" s="237"/>
      <c r="G317" s="11"/>
      <c r="H317" s="11"/>
      <c r="I317" s="11"/>
      <c r="J317" s="11"/>
      <c r="K317" s="11"/>
      <c r="L317" s="11"/>
      <c r="M317" s="11"/>
      <c r="N317" s="11"/>
      <c r="O317" s="194"/>
      <c r="P317" s="194"/>
      <c r="Q317" s="194"/>
      <c r="R317" s="194"/>
      <c r="S317" s="194"/>
      <c r="T317" s="194"/>
      <c r="U317" s="239"/>
      <c r="V317" s="240"/>
      <c r="W317" s="240"/>
      <c r="X317" s="240"/>
      <c r="Y317" s="240"/>
      <c r="Z317" s="240"/>
      <c r="AA317" s="240"/>
      <c r="AB317" s="240"/>
      <c r="AC317" s="240"/>
      <c r="AD317" s="240"/>
      <c r="AE317" s="240"/>
      <c r="AF317" s="240"/>
      <c r="AG317" s="240"/>
      <c r="AH317" s="240"/>
      <c r="AI317" s="240"/>
      <c r="AJ317" s="240"/>
      <c r="AK317" s="240"/>
      <c r="AL317" s="143"/>
      <c r="AM317" s="143"/>
      <c r="AN317" s="143"/>
      <c r="AO317" s="143"/>
      <c r="AP317" s="143"/>
      <c r="AQ317" s="143"/>
      <c r="AR317" s="143"/>
      <c r="AS317" s="143"/>
      <c r="AT317" s="143"/>
      <c r="AU317" s="143"/>
      <c r="AV317" s="143"/>
      <c r="AW317" s="143"/>
      <c r="AX317" s="143"/>
      <c r="AY317" s="143"/>
      <c r="AZ317" s="143"/>
      <c r="BA317" s="11"/>
      <c r="BB317" s="11"/>
      <c r="BC317" s="11"/>
      <c r="BD317" s="11"/>
      <c r="BE317" s="11"/>
      <c r="BF317" s="11"/>
      <c r="BG317" s="11"/>
      <c r="BH317" s="11"/>
      <c r="BI317" s="11"/>
      <c r="BJ317" s="11"/>
    </row>
    <row r="318" spans="1:62" ht="93" customHeight="1" x14ac:dyDescent="0.3">
      <c r="A318" s="11"/>
      <c r="B318" s="11"/>
      <c r="C318" s="11"/>
      <c r="D318" s="11"/>
      <c r="E318" s="11"/>
      <c r="F318" s="237"/>
      <c r="G318" s="11"/>
      <c r="H318" s="11"/>
      <c r="I318" s="11"/>
      <c r="J318" s="11"/>
      <c r="K318" s="11"/>
      <c r="L318" s="11"/>
      <c r="M318" s="11"/>
      <c r="N318" s="11"/>
      <c r="O318" s="194"/>
      <c r="P318" s="194"/>
      <c r="Q318" s="194"/>
      <c r="R318" s="194"/>
      <c r="S318" s="194"/>
      <c r="T318" s="194"/>
      <c r="U318" s="239"/>
      <c r="V318" s="240"/>
      <c r="W318" s="240"/>
      <c r="X318" s="240"/>
      <c r="Y318" s="240"/>
      <c r="Z318" s="240"/>
      <c r="AA318" s="240"/>
      <c r="AB318" s="240"/>
      <c r="AC318" s="240"/>
      <c r="AD318" s="240"/>
      <c r="AE318" s="240"/>
      <c r="AF318" s="240"/>
      <c r="AG318" s="240"/>
      <c r="AH318" s="240"/>
      <c r="AI318" s="240"/>
      <c r="AJ318" s="240"/>
      <c r="AK318" s="240"/>
      <c r="AL318" s="143"/>
      <c r="AM318" s="143"/>
      <c r="AN318" s="143"/>
      <c r="AO318" s="143"/>
      <c r="AP318" s="143"/>
      <c r="AQ318" s="143"/>
      <c r="AR318" s="143"/>
      <c r="AS318" s="143"/>
      <c r="AT318" s="143"/>
      <c r="AU318" s="143"/>
      <c r="AV318" s="143"/>
      <c r="AW318" s="143"/>
      <c r="AX318" s="143"/>
      <c r="AY318" s="143"/>
      <c r="AZ318" s="143"/>
      <c r="BA318" s="11"/>
      <c r="BB318" s="11"/>
      <c r="BC318" s="11"/>
      <c r="BD318" s="11"/>
      <c r="BE318" s="11"/>
      <c r="BF318" s="11"/>
      <c r="BG318" s="11"/>
      <c r="BH318" s="11"/>
      <c r="BI318" s="11"/>
      <c r="BJ318" s="11"/>
    </row>
    <row r="319" spans="1:62" ht="93" customHeight="1" x14ac:dyDescent="0.3">
      <c r="A319" s="11"/>
      <c r="B319" s="11"/>
      <c r="C319" s="11"/>
      <c r="D319" s="11"/>
      <c r="E319" s="11"/>
      <c r="F319" s="237"/>
      <c r="G319" s="11"/>
      <c r="H319" s="11"/>
      <c r="I319" s="11"/>
      <c r="J319" s="11"/>
      <c r="K319" s="11"/>
      <c r="L319" s="11"/>
      <c r="M319" s="11"/>
      <c r="N319" s="11"/>
      <c r="O319" s="194"/>
      <c r="P319" s="194"/>
      <c r="Q319" s="194"/>
      <c r="R319" s="194"/>
      <c r="S319" s="194"/>
      <c r="T319" s="194"/>
      <c r="U319" s="239"/>
      <c r="V319" s="240"/>
      <c r="W319" s="240"/>
      <c r="X319" s="240"/>
      <c r="Y319" s="240"/>
      <c r="Z319" s="240"/>
      <c r="AA319" s="240"/>
      <c r="AB319" s="240"/>
      <c r="AC319" s="240"/>
      <c r="AD319" s="240"/>
      <c r="AE319" s="240"/>
      <c r="AF319" s="240"/>
      <c r="AG319" s="240"/>
      <c r="AH319" s="240"/>
      <c r="AI319" s="240"/>
      <c r="AJ319" s="240"/>
      <c r="AK319" s="240"/>
      <c r="AL319" s="143"/>
      <c r="AM319" s="143"/>
      <c r="AN319" s="143"/>
      <c r="AO319" s="143"/>
      <c r="AP319" s="143"/>
      <c r="AQ319" s="143"/>
      <c r="AR319" s="143"/>
      <c r="AS319" s="143"/>
      <c r="AT319" s="143"/>
      <c r="AU319" s="143"/>
      <c r="AV319" s="143"/>
      <c r="AW319" s="143"/>
      <c r="AX319" s="143"/>
      <c r="AY319" s="143"/>
      <c r="AZ319" s="143"/>
      <c r="BA319" s="11"/>
      <c r="BB319" s="11"/>
      <c r="BC319" s="11"/>
      <c r="BD319" s="11"/>
      <c r="BE319" s="11"/>
      <c r="BF319" s="11"/>
      <c r="BG319" s="11"/>
      <c r="BH319" s="11"/>
      <c r="BI319" s="11"/>
      <c r="BJ319" s="11"/>
    </row>
    <row r="320" spans="1:62" ht="93" customHeight="1" x14ac:dyDescent="0.3">
      <c r="A320" s="11"/>
      <c r="B320" s="11"/>
      <c r="C320" s="11"/>
      <c r="D320" s="11"/>
      <c r="E320" s="11"/>
      <c r="F320" s="237"/>
      <c r="G320" s="11"/>
      <c r="H320" s="11"/>
      <c r="I320" s="11"/>
      <c r="J320" s="11"/>
      <c r="K320" s="11"/>
      <c r="L320" s="11"/>
      <c r="M320" s="11"/>
      <c r="N320" s="11"/>
      <c r="O320" s="194"/>
      <c r="P320" s="194"/>
      <c r="Q320" s="194"/>
      <c r="R320" s="194"/>
      <c r="S320" s="194"/>
      <c r="T320" s="194"/>
      <c r="U320" s="239"/>
      <c r="V320" s="240"/>
      <c r="W320" s="240"/>
      <c r="X320" s="240"/>
      <c r="Y320" s="240"/>
      <c r="Z320" s="240"/>
      <c r="AA320" s="240"/>
      <c r="AB320" s="240"/>
      <c r="AC320" s="240"/>
      <c r="AD320" s="240"/>
      <c r="AE320" s="240"/>
      <c r="AF320" s="240"/>
      <c r="AG320" s="240"/>
      <c r="AH320" s="240"/>
      <c r="AI320" s="240"/>
      <c r="AJ320" s="240"/>
      <c r="AK320" s="240"/>
      <c r="AL320" s="143"/>
      <c r="AM320" s="143"/>
      <c r="AN320" s="143"/>
      <c r="AO320" s="143"/>
      <c r="AP320" s="143"/>
      <c r="AQ320" s="143"/>
      <c r="AR320" s="143"/>
      <c r="AS320" s="143"/>
      <c r="AT320" s="143"/>
      <c r="AU320" s="143"/>
      <c r="AV320" s="143"/>
      <c r="AW320" s="143"/>
      <c r="AX320" s="143"/>
      <c r="AY320" s="143"/>
      <c r="AZ320" s="143"/>
      <c r="BA320" s="11"/>
      <c r="BB320" s="11"/>
      <c r="BC320" s="11"/>
      <c r="BD320" s="11"/>
      <c r="BE320" s="11"/>
      <c r="BF320" s="11"/>
      <c r="BG320" s="11"/>
      <c r="BH320" s="11"/>
      <c r="BI320" s="11"/>
      <c r="BJ320" s="11"/>
    </row>
    <row r="321" spans="1:62" ht="93" customHeight="1" x14ac:dyDescent="0.3">
      <c r="A321" s="11"/>
      <c r="B321" s="11"/>
      <c r="C321" s="11"/>
      <c r="D321" s="11"/>
      <c r="E321" s="11"/>
      <c r="F321" s="237"/>
      <c r="G321" s="11"/>
      <c r="H321" s="11"/>
      <c r="I321" s="11"/>
      <c r="J321" s="11"/>
      <c r="K321" s="11"/>
      <c r="L321" s="11"/>
      <c r="M321" s="11"/>
      <c r="N321" s="11"/>
      <c r="O321" s="194"/>
      <c r="P321" s="194"/>
      <c r="Q321" s="194"/>
      <c r="R321" s="194"/>
      <c r="S321" s="194"/>
      <c r="T321" s="194"/>
      <c r="U321" s="239"/>
      <c r="V321" s="240"/>
      <c r="W321" s="240"/>
      <c r="X321" s="240"/>
      <c r="Y321" s="240"/>
      <c r="Z321" s="240"/>
      <c r="AA321" s="240"/>
      <c r="AB321" s="240"/>
      <c r="AC321" s="240"/>
      <c r="AD321" s="240"/>
      <c r="AE321" s="240"/>
      <c r="AF321" s="240"/>
      <c r="AG321" s="240"/>
      <c r="AH321" s="240"/>
      <c r="AI321" s="240"/>
      <c r="AJ321" s="240"/>
      <c r="AK321" s="240"/>
      <c r="AL321" s="143"/>
      <c r="AM321" s="143"/>
      <c r="AN321" s="143"/>
      <c r="AO321" s="143"/>
      <c r="AP321" s="143"/>
      <c r="AQ321" s="143"/>
      <c r="AR321" s="143"/>
      <c r="AS321" s="143"/>
      <c r="AT321" s="143"/>
      <c r="AU321" s="143"/>
      <c r="AV321" s="143"/>
      <c r="AW321" s="143"/>
      <c r="AX321" s="143"/>
      <c r="AY321" s="143"/>
      <c r="AZ321" s="143"/>
      <c r="BA321" s="11"/>
      <c r="BB321" s="11"/>
      <c r="BC321" s="11"/>
      <c r="BD321" s="11"/>
      <c r="BE321" s="11"/>
      <c r="BF321" s="11"/>
      <c r="BG321" s="11"/>
      <c r="BH321" s="11"/>
      <c r="BI321" s="11"/>
      <c r="BJ321" s="11"/>
    </row>
    <row r="322" spans="1:62" ht="93" customHeight="1" x14ac:dyDescent="0.3">
      <c r="A322" s="11"/>
      <c r="B322" s="11"/>
      <c r="C322" s="11"/>
      <c r="D322" s="11"/>
      <c r="E322" s="11"/>
      <c r="F322" s="237"/>
      <c r="G322" s="11"/>
      <c r="H322" s="11"/>
      <c r="I322" s="11"/>
      <c r="J322" s="11"/>
      <c r="K322" s="11"/>
      <c r="L322" s="11"/>
      <c r="M322" s="11"/>
      <c r="N322" s="11"/>
      <c r="O322" s="194"/>
      <c r="P322" s="194"/>
      <c r="Q322" s="194"/>
      <c r="R322" s="194"/>
      <c r="S322" s="194"/>
      <c r="T322" s="194"/>
      <c r="U322" s="239"/>
      <c r="V322" s="240"/>
      <c r="W322" s="240"/>
      <c r="X322" s="240"/>
      <c r="Y322" s="240"/>
      <c r="Z322" s="240"/>
      <c r="AA322" s="240"/>
      <c r="AB322" s="240"/>
      <c r="AC322" s="240"/>
      <c r="AD322" s="240"/>
      <c r="AE322" s="240"/>
      <c r="AF322" s="240"/>
      <c r="AG322" s="240"/>
      <c r="AH322" s="240"/>
      <c r="AI322" s="240"/>
      <c r="AJ322" s="240"/>
      <c r="AK322" s="240"/>
      <c r="AL322" s="143"/>
      <c r="AM322" s="143"/>
      <c r="AN322" s="143"/>
      <c r="AO322" s="143"/>
      <c r="AP322" s="143"/>
      <c r="AQ322" s="143"/>
      <c r="AR322" s="143"/>
      <c r="AS322" s="143"/>
      <c r="AT322" s="143"/>
      <c r="AU322" s="143"/>
      <c r="AV322" s="143"/>
      <c r="AW322" s="143"/>
      <c r="AX322" s="143"/>
      <c r="AY322" s="143"/>
      <c r="AZ322" s="143"/>
      <c r="BA322" s="11"/>
      <c r="BB322" s="11"/>
      <c r="BC322" s="11"/>
      <c r="BD322" s="11"/>
      <c r="BE322" s="11"/>
      <c r="BF322" s="11"/>
      <c r="BG322" s="11"/>
      <c r="BH322" s="11"/>
      <c r="BI322" s="11"/>
      <c r="BJ322" s="11"/>
    </row>
    <row r="323" spans="1:62" ht="93" customHeight="1" x14ac:dyDescent="0.3">
      <c r="A323" s="11"/>
      <c r="B323" s="11"/>
      <c r="C323" s="11"/>
      <c r="D323" s="11"/>
      <c r="E323" s="11"/>
      <c r="F323" s="237"/>
      <c r="G323" s="11"/>
      <c r="H323" s="11"/>
      <c r="I323" s="11"/>
      <c r="J323" s="11"/>
      <c r="K323" s="11"/>
      <c r="L323" s="11"/>
      <c r="M323" s="11"/>
      <c r="N323" s="11"/>
      <c r="O323" s="194"/>
      <c r="P323" s="194"/>
      <c r="Q323" s="194"/>
      <c r="R323" s="194"/>
      <c r="S323" s="194"/>
      <c r="T323" s="194"/>
      <c r="U323" s="239"/>
      <c r="V323" s="240"/>
      <c r="W323" s="240"/>
      <c r="X323" s="240"/>
      <c r="Y323" s="240"/>
      <c r="Z323" s="240"/>
      <c r="AA323" s="240"/>
      <c r="AB323" s="240"/>
      <c r="AC323" s="240"/>
      <c r="AD323" s="240"/>
      <c r="AE323" s="240"/>
      <c r="AF323" s="240"/>
      <c r="AG323" s="240"/>
      <c r="AH323" s="240"/>
      <c r="AI323" s="240"/>
      <c r="AJ323" s="240"/>
      <c r="AK323" s="240"/>
      <c r="AL323" s="143"/>
      <c r="AM323" s="143"/>
      <c r="AN323" s="143"/>
      <c r="AO323" s="143"/>
      <c r="AP323" s="143"/>
      <c r="AQ323" s="143"/>
      <c r="AR323" s="143"/>
      <c r="AS323" s="143"/>
      <c r="AT323" s="143"/>
      <c r="AU323" s="143"/>
      <c r="AV323" s="143"/>
      <c r="AW323" s="143"/>
      <c r="AX323" s="143"/>
      <c r="AY323" s="143"/>
      <c r="AZ323" s="143"/>
      <c r="BA323" s="11"/>
      <c r="BB323" s="11"/>
      <c r="BC323" s="11"/>
      <c r="BD323" s="11"/>
      <c r="BE323" s="11"/>
      <c r="BF323" s="11"/>
      <c r="BG323" s="11"/>
      <c r="BH323" s="11"/>
      <c r="BI323" s="11"/>
      <c r="BJ323" s="11"/>
    </row>
    <row r="324" spans="1:62" ht="93" customHeight="1" x14ac:dyDescent="0.3">
      <c r="A324" s="11"/>
      <c r="B324" s="11"/>
      <c r="C324" s="11"/>
      <c r="D324" s="11"/>
      <c r="E324" s="11"/>
      <c r="F324" s="237"/>
      <c r="G324" s="11"/>
      <c r="H324" s="11"/>
      <c r="I324" s="11"/>
      <c r="J324" s="11"/>
      <c r="K324" s="11"/>
      <c r="L324" s="11"/>
      <c r="M324" s="11"/>
      <c r="N324" s="11"/>
      <c r="O324" s="194"/>
      <c r="P324" s="194"/>
      <c r="Q324" s="194"/>
      <c r="R324" s="194"/>
      <c r="S324" s="194"/>
      <c r="T324" s="194"/>
      <c r="U324" s="239"/>
      <c r="V324" s="240"/>
      <c r="W324" s="240"/>
      <c r="X324" s="240"/>
      <c r="Y324" s="240"/>
      <c r="Z324" s="240"/>
      <c r="AA324" s="240"/>
      <c r="AB324" s="240"/>
      <c r="AC324" s="240"/>
      <c r="AD324" s="240"/>
      <c r="AE324" s="240"/>
      <c r="AF324" s="240"/>
      <c r="AG324" s="240"/>
      <c r="AH324" s="240"/>
      <c r="AI324" s="240"/>
      <c r="AJ324" s="240"/>
      <c r="AK324" s="240"/>
      <c r="AL324" s="143"/>
      <c r="AM324" s="143"/>
      <c r="AN324" s="143"/>
      <c r="AO324" s="143"/>
      <c r="AP324" s="143"/>
      <c r="AQ324" s="143"/>
      <c r="AR324" s="143"/>
      <c r="AS324" s="143"/>
      <c r="AT324" s="143"/>
      <c r="AU324" s="143"/>
      <c r="AV324" s="143"/>
      <c r="AW324" s="143"/>
      <c r="AX324" s="143"/>
      <c r="AY324" s="143"/>
      <c r="AZ324" s="143"/>
      <c r="BA324" s="11"/>
      <c r="BB324" s="11"/>
      <c r="BC324" s="11"/>
      <c r="BD324" s="11"/>
      <c r="BE324" s="11"/>
      <c r="BF324" s="11"/>
      <c r="BG324" s="11"/>
      <c r="BH324" s="11"/>
      <c r="BI324" s="11"/>
      <c r="BJ324" s="11"/>
    </row>
    <row r="325" spans="1:62" ht="93" customHeight="1" x14ac:dyDescent="0.3">
      <c r="A325" s="11"/>
      <c r="B325" s="11"/>
      <c r="C325" s="11"/>
      <c r="D325" s="11"/>
      <c r="E325" s="11"/>
      <c r="F325" s="237"/>
      <c r="G325" s="11"/>
      <c r="H325" s="11"/>
      <c r="I325" s="11"/>
      <c r="J325" s="11"/>
      <c r="K325" s="11"/>
      <c r="L325" s="11"/>
      <c r="M325" s="11"/>
      <c r="N325" s="11"/>
      <c r="O325" s="194"/>
      <c r="P325" s="194"/>
      <c r="Q325" s="194"/>
      <c r="R325" s="194"/>
      <c r="S325" s="194"/>
      <c r="T325" s="194"/>
      <c r="U325" s="239"/>
      <c r="V325" s="240"/>
      <c r="W325" s="240"/>
      <c r="X325" s="240"/>
      <c r="Y325" s="240"/>
      <c r="Z325" s="240"/>
      <c r="AA325" s="240"/>
      <c r="AB325" s="240"/>
      <c r="AC325" s="240"/>
      <c r="AD325" s="240"/>
      <c r="AE325" s="240"/>
      <c r="AF325" s="240"/>
      <c r="AG325" s="240"/>
      <c r="AH325" s="240"/>
      <c r="AI325" s="240"/>
      <c r="AJ325" s="240"/>
      <c r="AK325" s="240"/>
      <c r="AL325" s="143"/>
      <c r="AM325" s="143"/>
      <c r="AN325" s="143"/>
      <c r="AO325" s="143"/>
      <c r="AP325" s="143"/>
      <c r="AQ325" s="143"/>
      <c r="AR325" s="143"/>
      <c r="AS325" s="143"/>
      <c r="AT325" s="143"/>
      <c r="AU325" s="143"/>
      <c r="AV325" s="143"/>
      <c r="AW325" s="143"/>
      <c r="AX325" s="143"/>
      <c r="AY325" s="143"/>
      <c r="AZ325" s="143"/>
      <c r="BA325" s="11"/>
      <c r="BB325" s="11"/>
      <c r="BC325" s="11"/>
      <c r="BD325" s="11"/>
      <c r="BE325" s="11"/>
      <c r="BF325" s="11"/>
      <c r="BG325" s="11"/>
      <c r="BH325" s="11"/>
      <c r="BI325" s="11"/>
      <c r="BJ325" s="11"/>
    </row>
    <row r="326" spans="1:62" ht="93" customHeight="1" x14ac:dyDescent="0.3">
      <c r="A326" s="11"/>
      <c r="B326" s="11"/>
      <c r="C326" s="11"/>
      <c r="D326" s="11"/>
      <c r="E326" s="11"/>
      <c r="F326" s="237"/>
      <c r="G326" s="11"/>
      <c r="H326" s="11"/>
      <c r="I326" s="11"/>
      <c r="J326" s="11"/>
      <c r="K326" s="11"/>
      <c r="L326" s="11"/>
      <c r="M326" s="11"/>
      <c r="N326" s="11"/>
      <c r="O326" s="194"/>
      <c r="P326" s="194"/>
      <c r="Q326" s="194"/>
      <c r="R326" s="194"/>
      <c r="S326" s="194"/>
      <c r="T326" s="194"/>
      <c r="U326" s="239"/>
      <c r="V326" s="240"/>
      <c r="W326" s="240"/>
      <c r="X326" s="240"/>
      <c r="Y326" s="240"/>
      <c r="Z326" s="240"/>
      <c r="AA326" s="240"/>
      <c r="AB326" s="240"/>
      <c r="AC326" s="240"/>
      <c r="AD326" s="240"/>
      <c r="AE326" s="240"/>
      <c r="AF326" s="240"/>
      <c r="AG326" s="240"/>
      <c r="AH326" s="240"/>
      <c r="AI326" s="240"/>
      <c r="AJ326" s="240"/>
      <c r="AK326" s="240"/>
      <c r="AL326" s="143"/>
      <c r="AM326" s="143"/>
      <c r="AN326" s="143"/>
      <c r="AO326" s="143"/>
      <c r="AP326" s="143"/>
      <c r="AQ326" s="143"/>
      <c r="AR326" s="143"/>
      <c r="AS326" s="143"/>
      <c r="AT326" s="143"/>
      <c r="AU326" s="143"/>
      <c r="AV326" s="143"/>
      <c r="AW326" s="143"/>
      <c r="AX326" s="143"/>
      <c r="AY326" s="143"/>
      <c r="AZ326" s="143"/>
      <c r="BA326" s="11"/>
      <c r="BB326" s="11"/>
      <c r="BC326" s="11"/>
      <c r="BD326" s="11"/>
      <c r="BE326" s="11"/>
      <c r="BF326" s="11"/>
      <c r="BG326" s="11"/>
      <c r="BH326" s="11"/>
      <c r="BI326" s="11"/>
      <c r="BJ326" s="11"/>
    </row>
    <row r="327" spans="1:62" ht="93" customHeight="1" x14ac:dyDescent="0.3">
      <c r="A327" s="11"/>
      <c r="B327" s="11"/>
      <c r="C327" s="11"/>
      <c r="D327" s="11"/>
      <c r="E327" s="11"/>
      <c r="F327" s="237"/>
      <c r="G327" s="11"/>
      <c r="H327" s="11"/>
      <c r="I327" s="11"/>
      <c r="J327" s="11"/>
      <c r="K327" s="11"/>
      <c r="L327" s="11"/>
      <c r="M327" s="11"/>
      <c r="N327" s="11"/>
      <c r="O327" s="194"/>
      <c r="P327" s="194"/>
      <c r="Q327" s="194"/>
      <c r="R327" s="194"/>
      <c r="S327" s="194"/>
      <c r="T327" s="194"/>
      <c r="U327" s="239"/>
      <c r="V327" s="240"/>
      <c r="W327" s="240"/>
      <c r="X327" s="240"/>
      <c r="Y327" s="240"/>
      <c r="Z327" s="240"/>
      <c r="AA327" s="240"/>
      <c r="AB327" s="240"/>
      <c r="AC327" s="240"/>
      <c r="AD327" s="240"/>
      <c r="AE327" s="240"/>
      <c r="AF327" s="240"/>
      <c r="AG327" s="240"/>
      <c r="AH327" s="240"/>
      <c r="AI327" s="240"/>
      <c r="AJ327" s="240"/>
      <c r="AK327" s="240"/>
      <c r="AL327" s="143"/>
      <c r="AM327" s="143"/>
      <c r="AN327" s="143"/>
      <c r="AO327" s="143"/>
      <c r="AP327" s="143"/>
      <c r="AQ327" s="143"/>
      <c r="AR327" s="143"/>
      <c r="AS327" s="143"/>
      <c r="AT327" s="143"/>
      <c r="AU327" s="143"/>
      <c r="AV327" s="143"/>
      <c r="AW327" s="143"/>
      <c r="AX327" s="143"/>
      <c r="AY327" s="143"/>
      <c r="AZ327" s="143"/>
      <c r="BA327" s="11"/>
      <c r="BB327" s="11"/>
      <c r="BC327" s="11"/>
      <c r="BD327" s="11"/>
      <c r="BE327" s="11"/>
      <c r="BF327" s="11"/>
      <c r="BG327" s="11"/>
      <c r="BH327" s="11"/>
      <c r="BI327" s="11"/>
      <c r="BJ327" s="11"/>
    </row>
    <row r="328" spans="1:62" ht="93" customHeight="1" x14ac:dyDescent="0.3">
      <c r="A328" s="11"/>
      <c r="B328" s="11"/>
      <c r="C328" s="11"/>
      <c r="D328" s="11"/>
      <c r="E328" s="11"/>
      <c r="F328" s="237"/>
      <c r="G328" s="11"/>
      <c r="H328" s="11"/>
      <c r="I328" s="11"/>
      <c r="J328" s="11"/>
      <c r="K328" s="11"/>
      <c r="L328" s="11"/>
      <c r="M328" s="11"/>
      <c r="N328" s="11"/>
      <c r="O328" s="194"/>
      <c r="P328" s="194"/>
      <c r="Q328" s="194"/>
      <c r="R328" s="194"/>
      <c r="S328" s="194"/>
      <c r="T328" s="194"/>
      <c r="U328" s="239"/>
      <c r="V328" s="240"/>
      <c r="W328" s="240"/>
      <c r="X328" s="240"/>
      <c r="Y328" s="240"/>
      <c r="Z328" s="240"/>
      <c r="AA328" s="240"/>
      <c r="AB328" s="240"/>
      <c r="AC328" s="240"/>
      <c r="AD328" s="240"/>
      <c r="AE328" s="240"/>
      <c r="AF328" s="240"/>
      <c r="AG328" s="240"/>
      <c r="AH328" s="240"/>
      <c r="AI328" s="240"/>
      <c r="AJ328" s="240"/>
      <c r="AK328" s="240"/>
      <c r="AL328" s="143"/>
      <c r="AM328" s="143"/>
      <c r="AN328" s="143"/>
      <c r="AO328" s="143"/>
      <c r="AP328" s="143"/>
      <c r="AQ328" s="143"/>
      <c r="AR328" s="143"/>
      <c r="AS328" s="143"/>
      <c r="AT328" s="143"/>
      <c r="AU328" s="143"/>
      <c r="AV328" s="143"/>
      <c r="AW328" s="143"/>
      <c r="AX328" s="143"/>
      <c r="AY328" s="143"/>
      <c r="AZ328" s="143"/>
      <c r="BA328" s="11"/>
      <c r="BB328" s="11"/>
      <c r="BC328" s="11"/>
      <c r="BD328" s="11"/>
      <c r="BE328" s="11"/>
      <c r="BF328" s="11"/>
      <c r="BG328" s="11"/>
      <c r="BH328" s="11"/>
      <c r="BI328" s="11"/>
      <c r="BJ328" s="11"/>
    </row>
    <row r="329" spans="1:62" ht="93" customHeight="1" x14ac:dyDescent="0.3">
      <c r="A329" s="11"/>
      <c r="B329" s="11"/>
      <c r="C329" s="11"/>
      <c r="D329" s="11"/>
      <c r="E329" s="11"/>
      <c r="F329" s="237"/>
      <c r="G329" s="11"/>
      <c r="H329" s="11"/>
      <c r="I329" s="11"/>
      <c r="J329" s="11"/>
      <c r="K329" s="11"/>
      <c r="L329" s="11"/>
      <c r="M329" s="11"/>
      <c r="N329" s="11"/>
      <c r="O329" s="194"/>
      <c r="P329" s="194"/>
      <c r="Q329" s="194"/>
      <c r="R329" s="194"/>
      <c r="S329" s="194"/>
      <c r="T329" s="194"/>
      <c r="U329" s="239"/>
      <c r="V329" s="240"/>
      <c r="W329" s="240"/>
      <c r="X329" s="240"/>
      <c r="Y329" s="240"/>
      <c r="Z329" s="240"/>
      <c r="AA329" s="240"/>
      <c r="AB329" s="240"/>
      <c r="AC329" s="240"/>
      <c r="AD329" s="240"/>
      <c r="AE329" s="240"/>
      <c r="AF329" s="240"/>
      <c r="AG329" s="240"/>
      <c r="AH329" s="240"/>
      <c r="AI329" s="240"/>
      <c r="AJ329" s="240"/>
      <c r="AK329" s="240"/>
      <c r="AL329" s="143"/>
      <c r="AM329" s="143"/>
      <c r="AN329" s="143"/>
      <c r="AO329" s="143"/>
      <c r="AP329" s="143"/>
      <c r="AQ329" s="143"/>
      <c r="AR329" s="143"/>
      <c r="AS329" s="143"/>
      <c r="AT329" s="143"/>
      <c r="AU329" s="143"/>
      <c r="AV329" s="143"/>
      <c r="AW329" s="143"/>
      <c r="AX329" s="143"/>
      <c r="AY329" s="143"/>
      <c r="AZ329" s="143"/>
      <c r="BA329" s="11"/>
      <c r="BB329" s="11"/>
      <c r="BC329" s="11"/>
      <c r="BD329" s="11"/>
      <c r="BE329" s="11"/>
      <c r="BF329" s="11"/>
      <c r="BG329" s="11"/>
      <c r="BH329" s="11"/>
      <c r="BI329" s="11"/>
      <c r="BJ329" s="11"/>
    </row>
    <row r="330" spans="1:62" ht="93" customHeight="1" x14ac:dyDescent="0.3">
      <c r="A330" s="11"/>
      <c r="B330" s="11"/>
      <c r="C330" s="11"/>
      <c r="D330" s="11"/>
      <c r="E330" s="11"/>
      <c r="F330" s="237"/>
      <c r="G330" s="11"/>
      <c r="H330" s="11"/>
      <c r="I330" s="11"/>
      <c r="J330" s="11"/>
      <c r="K330" s="11"/>
      <c r="L330" s="11"/>
      <c r="M330" s="11"/>
      <c r="N330" s="11"/>
      <c r="O330" s="194"/>
      <c r="P330" s="194"/>
      <c r="Q330" s="194"/>
      <c r="R330" s="194"/>
      <c r="S330" s="194"/>
      <c r="T330" s="194"/>
      <c r="U330" s="239"/>
      <c r="V330" s="240"/>
      <c r="W330" s="240"/>
      <c r="X330" s="240"/>
      <c r="Y330" s="240"/>
      <c r="Z330" s="240"/>
      <c r="AA330" s="240"/>
      <c r="AB330" s="240"/>
      <c r="AC330" s="240"/>
      <c r="AD330" s="240"/>
      <c r="AE330" s="240"/>
      <c r="AF330" s="240"/>
      <c r="AG330" s="240"/>
      <c r="AH330" s="240"/>
      <c r="AI330" s="240"/>
      <c r="AJ330" s="240"/>
      <c r="AK330" s="240"/>
      <c r="AL330" s="143"/>
      <c r="AM330" s="143"/>
      <c r="AN330" s="143"/>
      <c r="AO330" s="143"/>
      <c r="AP330" s="143"/>
      <c r="AQ330" s="143"/>
      <c r="AR330" s="143"/>
      <c r="AS330" s="143"/>
      <c r="AT330" s="143"/>
      <c r="AU330" s="143"/>
      <c r="AV330" s="143"/>
      <c r="AW330" s="143"/>
      <c r="AX330" s="143"/>
      <c r="AY330" s="143"/>
      <c r="AZ330" s="143"/>
      <c r="BA330" s="11"/>
      <c r="BB330" s="11"/>
      <c r="BC330" s="11"/>
      <c r="BD330" s="11"/>
      <c r="BE330" s="11"/>
      <c r="BF330" s="11"/>
      <c r="BG330" s="11"/>
      <c r="BH330" s="11"/>
      <c r="BI330" s="11"/>
      <c r="BJ330" s="11"/>
    </row>
    <row r="331" spans="1:62" ht="93" customHeight="1" x14ac:dyDescent="0.3">
      <c r="A331" s="11"/>
      <c r="B331" s="11"/>
      <c r="C331" s="11"/>
      <c r="D331" s="11"/>
      <c r="E331" s="11"/>
      <c r="F331" s="237"/>
      <c r="G331" s="11"/>
      <c r="H331" s="11"/>
      <c r="I331" s="11"/>
      <c r="J331" s="11"/>
      <c r="K331" s="11"/>
      <c r="L331" s="11"/>
      <c r="M331" s="11"/>
      <c r="N331" s="11"/>
      <c r="O331" s="194"/>
      <c r="P331" s="194"/>
      <c r="Q331" s="194"/>
      <c r="R331" s="194"/>
      <c r="S331" s="194"/>
      <c r="T331" s="194"/>
      <c r="U331" s="239"/>
      <c r="V331" s="240"/>
      <c r="W331" s="240"/>
      <c r="X331" s="240"/>
      <c r="Y331" s="240"/>
      <c r="Z331" s="240"/>
      <c r="AA331" s="240"/>
      <c r="AB331" s="240"/>
      <c r="AC331" s="240"/>
      <c r="AD331" s="240"/>
      <c r="AE331" s="240"/>
      <c r="AF331" s="240"/>
      <c r="AG331" s="240"/>
      <c r="AH331" s="240"/>
      <c r="AI331" s="240"/>
      <c r="AJ331" s="240"/>
      <c r="AK331" s="240"/>
      <c r="AL331" s="143"/>
      <c r="AM331" s="143"/>
      <c r="AN331" s="143"/>
      <c r="AO331" s="143"/>
      <c r="AP331" s="143"/>
      <c r="AQ331" s="143"/>
      <c r="AR331" s="143"/>
      <c r="AS331" s="143"/>
      <c r="AT331" s="143"/>
      <c r="AU331" s="143"/>
      <c r="AV331" s="143"/>
      <c r="AW331" s="143"/>
      <c r="AX331" s="143"/>
      <c r="AY331" s="143"/>
      <c r="AZ331" s="143"/>
      <c r="BA331" s="11"/>
      <c r="BB331" s="11"/>
      <c r="BC331" s="11"/>
      <c r="BD331" s="11"/>
      <c r="BE331" s="11"/>
      <c r="BF331" s="11"/>
      <c r="BG331" s="11"/>
      <c r="BH331" s="11"/>
      <c r="BI331" s="11"/>
      <c r="BJ331" s="11"/>
    </row>
    <row r="332" spans="1:62" ht="93" customHeight="1" x14ac:dyDescent="0.3">
      <c r="A332" s="11"/>
      <c r="B332" s="11"/>
      <c r="C332" s="11"/>
      <c r="D332" s="11"/>
      <c r="E332" s="11"/>
      <c r="F332" s="237"/>
      <c r="G332" s="11"/>
      <c r="H332" s="11"/>
      <c r="I332" s="11"/>
      <c r="J332" s="11"/>
      <c r="K332" s="11"/>
      <c r="L332" s="11"/>
      <c r="M332" s="11"/>
      <c r="N332" s="11"/>
      <c r="O332" s="194"/>
      <c r="P332" s="194"/>
      <c r="Q332" s="194"/>
      <c r="R332" s="194"/>
      <c r="S332" s="194"/>
      <c r="T332" s="194"/>
      <c r="U332" s="239"/>
      <c r="V332" s="240"/>
      <c r="W332" s="240"/>
      <c r="X332" s="240"/>
      <c r="Y332" s="240"/>
      <c r="Z332" s="240"/>
      <c r="AA332" s="240"/>
      <c r="AB332" s="240"/>
      <c r="AC332" s="240"/>
      <c r="AD332" s="240"/>
      <c r="AE332" s="240"/>
      <c r="AF332" s="240"/>
      <c r="AG332" s="240"/>
      <c r="AH332" s="240"/>
      <c r="AI332" s="240"/>
      <c r="AJ332" s="240"/>
      <c r="AK332" s="240"/>
      <c r="AL332" s="143"/>
      <c r="AM332" s="143"/>
      <c r="AN332" s="143"/>
      <c r="AO332" s="143"/>
      <c r="AP332" s="143"/>
      <c r="AQ332" s="143"/>
      <c r="AR332" s="143"/>
      <c r="AS332" s="143"/>
      <c r="AT332" s="143"/>
      <c r="AU332" s="143"/>
      <c r="AV332" s="143"/>
      <c r="AW332" s="143"/>
      <c r="AX332" s="143"/>
      <c r="AY332" s="143"/>
      <c r="AZ332" s="143"/>
      <c r="BA332" s="11"/>
      <c r="BB332" s="11"/>
      <c r="BC332" s="11"/>
      <c r="BD332" s="11"/>
      <c r="BE332" s="11"/>
      <c r="BF332" s="11"/>
      <c r="BG332" s="11"/>
      <c r="BH332" s="11"/>
      <c r="BI332" s="11"/>
      <c r="BJ332" s="11"/>
    </row>
    <row r="333" spans="1:62" ht="93" customHeight="1" x14ac:dyDescent="0.3">
      <c r="A333" s="11"/>
      <c r="B333" s="11"/>
      <c r="C333" s="11"/>
      <c r="D333" s="11"/>
      <c r="E333" s="11"/>
      <c r="F333" s="237"/>
      <c r="G333" s="11"/>
      <c r="H333" s="11"/>
      <c r="I333" s="11"/>
      <c r="J333" s="11"/>
      <c r="K333" s="11"/>
      <c r="L333" s="11"/>
      <c r="M333" s="11"/>
      <c r="N333" s="11"/>
      <c r="O333" s="194"/>
      <c r="P333" s="194"/>
      <c r="Q333" s="194"/>
      <c r="R333" s="194"/>
      <c r="S333" s="194"/>
      <c r="T333" s="194"/>
      <c r="U333" s="239"/>
      <c r="V333" s="240"/>
      <c r="W333" s="240"/>
      <c r="X333" s="240"/>
      <c r="Y333" s="240"/>
      <c r="Z333" s="240"/>
      <c r="AA333" s="240"/>
      <c r="AB333" s="240"/>
      <c r="AC333" s="240"/>
      <c r="AD333" s="240"/>
      <c r="AE333" s="240"/>
      <c r="AF333" s="240"/>
      <c r="AG333" s="240"/>
      <c r="AH333" s="240"/>
      <c r="AI333" s="240"/>
      <c r="AJ333" s="240"/>
      <c r="AK333" s="240"/>
      <c r="AL333" s="143"/>
      <c r="AM333" s="143"/>
      <c r="AN333" s="143"/>
      <c r="AO333" s="143"/>
      <c r="AP333" s="143"/>
      <c r="AQ333" s="143"/>
      <c r="AR333" s="143"/>
      <c r="AS333" s="143"/>
      <c r="AT333" s="143"/>
      <c r="AU333" s="143"/>
      <c r="AV333" s="143"/>
      <c r="AW333" s="143"/>
      <c r="AX333" s="143"/>
      <c r="AY333" s="143"/>
      <c r="AZ333" s="143"/>
      <c r="BA333" s="11"/>
      <c r="BB333" s="11"/>
      <c r="BC333" s="11"/>
      <c r="BD333" s="11"/>
      <c r="BE333" s="11"/>
      <c r="BF333" s="11"/>
      <c r="BG333" s="11"/>
      <c r="BH333" s="11"/>
      <c r="BI333" s="11"/>
      <c r="BJ333" s="11"/>
    </row>
    <row r="334" spans="1:62" ht="93" customHeight="1" x14ac:dyDescent="0.3">
      <c r="A334" s="11"/>
      <c r="B334" s="11"/>
      <c r="C334" s="11"/>
      <c r="D334" s="11"/>
      <c r="E334" s="11"/>
      <c r="F334" s="237"/>
      <c r="G334" s="11"/>
      <c r="H334" s="11"/>
      <c r="I334" s="11"/>
      <c r="J334" s="11"/>
      <c r="K334" s="11"/>
      <c r="L334" s="11"/>
      <c r="M334" s="11"/>
      <c r="N334" s="11"/>
      <c r="O334" s="194"/>
      <c r="P334" s="194"/>
      <c r="Q334" s="194"/>
      <c r="R334" s="194"/>
      <c r="S334" s="194"/>
      <c r="T334" s="194"/>
      <c r="U334" s="239"/>
      <c r="V334" s="240"/>
      <c r="W334" s="240"/>
      <c r="X334" s="240"/>
      <c r="Y334" s="240"/>
      <c r="Z334" s="240"/>
      <c r="AA334" s="240"/>
      <c r="AB334" s="240"/>
      <c r="AC334" s="240"/>
      <c r="AD334" s="240"/>
      <c r="AE334" s="240"/>
      <c r="AF334" s="240"/>
      <c r="AG334" s="240"/>
      <c r="AH334" s="240"/>
      <c r="AI334" s="240"/>
      <c r="AJ334" s="240"/>
      <c r="AK334" s="240"/>
      <c r="AL334" s="143"/>
      <c r="AM334" s="143"/>
      <c r="AN334" s="143"/>
      <c r="AO334" s="143"/>
      <c r="AP334" s="143"/>
      <c r="AQ334" s="143"/>
      <c r="AR334" s="143"/>
      <c r="AS334" s="143"/>
      <c r="AT334" s="143"/>
      <c r="AU334" s="143"/>
      <c r="AV334" s="143"/>
      <c r="AW334" s="143"/>
      <c r="AX334" s="143"/>
      <c r="AY334" s="143"/>
      <c r="AZ334" s="143"/>
      <c r="BA334" s="11"/>
      <c r="BB334" s="11"/>
      <c r="BC334" s="11"/>
      <c r="BD334" s="11"/>
      <c r="BE334" s="11"/>
      <c r="BF334" s="11"/>
      <c r="BG334" s="11"/>
      <c r="BH334" s="11"/>
      <c r="BI334" s="11"/>
      <c r="BJ334" s="11"/>
    </row>
    <row r="335" spans="1:62" ht="93" customHeight="1" x14ac:dyDescent="0.3">
      <c r="A335" s="11"/>
      <c r="B335" s="11"/>
      <c r="C335" s="11"/>
      <c r="D335" s="11"/>
      <c r="E335" s="11"/>
      <c r="F335" s="237"/>
      <c r="G335" s="11"/>
      <c r="H335" s="11"/>
      <c r="I335" s="11"/>
      <c r="J335" s="11"/>
      <c r="K335" s="11"/>
      <c r="L335" s="11"/>
      <c r="M335" s="11"/>
      <c r="N335" s="11"/>
      <c r="O335" s="194"/>
      <c r="P335" s="194"/>
      <c r="Q335" s="194"/>
      <c r="R335" s="194"/>
      <c r="S335" s="194"/>
      <c r="T335" s="194"/>
      <c r="U335" s="239"/>
      <c r="V335" s="240"/>
      <c r="W335" s="240"/>
      <c r="X335" s="240"/>
      <c r="Y335" s="240"/>
      <c r="Z335" s="240"/>
      <c r="AA335" s="240"/>
      <c r="AB335" s="240"/>
      <c r="AC335" s="240"/>
      <c r="AD335" s="240"/>
      <c r="AE335" s="240"/>
      <c r="AF335" s="240"/>
      <c r="AG335" s="240"/>
      <c r="AH335" s="240"/>
      <c r="AI335" s="240"/>
      <c r="AJ335" s="240"/>
      <c r="AK335" s="240"/>
      <c r="AL335" s="143"/>
      <c r="AM335" s="143"/>
      <c r="AN335" s="143"/>
      <c r="AO335" s="143"/>
      <c r="AP335" s="143"/>
      <c r="AQ335" s="143"/>
      <c r="AR335" s="143"/>
      <c r="AS335" s="143"/>
      <c r="AT335" s="143"/>
      <c r="AU335" s="143"/>
      <c r="AV335" s="143"/>
      <c r="AW335" s="143"/>
      <c r="AX335" s="143"/>
      <c r="AY335" s="143"/>
      <c r="AZ335" s="143"/>
      <c r="BA335" s="11"/>
      <c r="BB335" s="11"/>
      <c r="BC335" s="11"/>
      <c r="BD335" s="11"/>
      <c r="BE335" s="11"/>
      <c r="BF335" s="11"/>
      <c r="BG335" s="11"/>
      <c r="BH335" s="11"/>
      <c r="BI335" s="11"/>
      <c r="BJ335" s="11"/>
    </row>
    <row r="336" spans="1:62" ht="93" customHeight="1" x14ac:dyDescent="0.3">
      <c r="A336" s="11"/>
      <c r="B336" s="11"/>
      <c r="C336" s="11"/>
      <c r="D336" s="11"/>
      <c r="E336" s="11"/>
      <c r="F336" s="237"/>
      <c r="G336" s="11"/>
      <c r="H336" s="11"/>
      <c r="I336" s="11"/>
      <c r="J336" s="11"/>
      <c r="K336" s="11"/>
      <c r="L336" s="11"/>
      <c r="M336" s="11"/>
      <c r="N336" s="11"/>
      <c r="O336" s="194"/>
      <c r="P336" s="194"/>
      <c r="Q336" s="194"/>
      <c r="R336" s="194"/>
      <c r="S336" s="194"/>
      <c r="T336" s="194"/>
      <c r="U336" s="239"/>
      <c r="V336" s="240"/>
      <c r="W336" s="240"/>
      <c r="X336" s="240"/>
      <c r="Y336" s="240"/>
      <c r="Z336" s="240"/>
      <c r="AA336" s="240"/>
      <c r="AB336" s="240"/>
      <c r="AC336" s="240"/>
      <c r="AD336" s="240"/>
      <c r="AE336" s="240"/>
      <c r="AF336" s="240"/>
      <c r="AG336" s="240"/>
      <c r="AH336" s="240"/>
      <c r="AI336" s="240"/>
      <c r="AJ336" s="240"/>
      <c r="AK336" s="240"/>
      <c r="AL336" s="143"/>
      <c r="AM336" s="143"/>
      <c r="AN336" s="143"/>
      <c r="AO336" s="143"/>
      <c r="AP336" s="143"/>
      <c r="AQ336" s="143"/>
      <c r="AR336" s="143"/>
      <c r="AS336" s="143"/>
      <c r="AT336" s="143"/>
      <c r="AU336" s="143"/>
      <c r="AV336" s="143"/>
      <c r="AW336" s="143"/>
      <c r="AX336" s="143"/>
      <c r="AY336" s="143"/>
      <c r="AZ336" s="143"/>
      <c r="BA336" s="11"/>
      <c r="BB336" s="11"/>
      <c r="BC336" s="11"/>
      <c r="BD336" s="11"/>
      <c r="BE336" s="11"/>
      <c r="BF336" s="11"/>
      <c r="BG336" s="11"/>
      <c r="BH336" s="11"/>
      <c r="BI336" s="11"/>
      <c r="BJ336" s="11"/>
    </row>
    <row r="337" spans="1:62" ht="93" customHeight="1" x14ac:dyDescent="0.3">
      <c r="A337" s="11"/>
      <c r="B337" s="11"/>
      <c r="C337" s="11"/>
      <c r="D337" s="11"/>
      <c r="E337" s="11"/>
      <c r="F337" s="237"/>
      <c r="G337" s="11"/>
      <c r="H337" s="11"/>
      <c r="I337" s="11"/>
      <c r="J337" s="11"/>
      <c r="K337" s="11"/>
      <c r="L337" s="11"/>
      <c r="M337" s="11"/>
      <c r="N337" s="11"/>
      <c r="O337" s="194"/>
      <c r="P337" s="194"/>
      <c r="Q337" s="194"/>
      <c r="R337" s="194"/>
      <c r="S337" s="194"/>
      <c r="T337" s="194"/>
      <c r="U337" s="239"/>
      <c r="V337" s="240"/>
      <c r="W337" s="240"/>
      <c r="X337" s="240"/>
      <c r="Y337" s="240"/>
      <c r="Z337" s="240"/>
      <c r="AA337" s="240"/>
      <c r="AB337" s="240"/>
      <c r="AC337" s="240"/>
      <c r="AD337" s="240"/>
      <c r="AE337" s="240"/>
      <c r="AF337" s="240"/>
      <c r="AG337" s="240"/>
      <c r="AH337" s="240"/>
      <c r="AI337" s="240"/>
      <c r="AJ337" s="240"/>
      <c r="AK337" s="240"/>
      <c r="AL337" s="143"/>
      <c r="AM337" s="143"/>
      <c r="AN337" s="143"/>
      <c r="AO337" s="143"/>
      <c r="AP337" s="143"/>
      <c r="AQ337" s="143"/>
      <c r="AR337" s="143"/>
      <c r="AS337" s="143"/>
      <c r="AT337" s="143"/>
      <c r="AU337" s="143"/>
      <c r="AV337" s="143"/>
      <c r="AW337" s="143"/>
      <c r="AX337" s="143"/>
      <c r="AY337" s="143"/>
      <c r="AZ337" s="143"/>
      <c r="BA337" s="11"/>
      <c r="BB337" s="11"/>
      <c r="BC337" s="11"/>
      <c r="BD337" s="11"/>
      <c r="BE337" s="11"/>
      <c r="BF337" s="11"/>
      <c r="BG337" s="11"/>
      <c r="BH337" s="11"/>
      <c r="BI337" s="11"/>
      <c r="BJ337" s="11"/>
    </row>
    <row r="338" spans="1:62" ht="93" customHeight="1" x14ac:dyDescent="0.3">
      <c r="A338" s="11"/>
      <c r="B338" s="11"/>
      <c r="C338" s="11"/>
      <c r="D338" s="11"/>
      <c r="E338" s="11"/>
      <c r="F338" s="237"/>
      <c r="G338" s="11"/>
      <c r="H338" s="11"/>
      <c r="I338" s="11"/>
      <c r="J338" s="11"/>
      <c r="K338" s="11"/>
      <c r="L338" s="11"/>
      <c r="M338" s="11"/>
      <c r="N338" s="11"/>
      <c r="O338" s="194"/>
      <c r="P338" s="194"/>
      <c r="Q338" s="194"/>
      <c r="R338" s="194"/>
      <c r="S338" s="194"/>
      <c r="T338" s="194"/>
      <c r="U338" s="239"/>
      <c r="V338" s="240"/>
      <c r="W338" s="240"/>
      <c r="X338" s="240"/>
      <c r="Y338" s="240"/>
      <c r="Z338" s="240"/>
      <c r="AA338" s="240"/>
      <c r="AB338" s="240"/>
      <c r="AC338" s="240"/>
      <c r="AD338" s="240"/>
      <c r="AE338" s="240"/>
      <c r="AF338" s="240"/>
      <c r="AG338" s="240"/>
      <c r="AH338" s="240"/>
      <c r="AI338" s="240"/>
      <c r="AJ338" s="240"/>
      <c r="AK338" s="240"/>
      <c r="AL338" s="143"/>
      <c r="AM338" s="143"/>
      <c r="AN338" s="143"/>
      <c r="AO338" s="143"/>
      <c r="AP338" s="143"/>
      <c r="AQ338" s="143"/>
      <c r="AR338" s="143"/>
      <c r="AS338" s="143"/>
      <c r="AT338" s="143"/>
      <c r="AU338" s="143"/>
      <c r="AV338" s="143"/>
      <c r="AW338" s="143"/>
      <c r="AX338" s="143"/>
      <c r="AY338" s="143"/>
      <c r="AZ338" s="143"/>
      <c r="BA338" s="11"/>
      <c r="BB338" s="11"/>
      <c r="BC338" s="11"/>
      <c r="BD338" s="11"/>
      <c r="BE338" s="11"/>
      <c r="BF338" s="11"/>
      <c r="BG338" s="11"/>
      <c r="BH338" s="11"/>
      <c r="BI338" s="11"/>
      <c r="BJ338" s="11"/>
    </row>
    <row r="339" spans="1:62" ht="93" customHeight="1" x14ac:dyDescent="0.3">
      <c r="A339" s="11"/>
      <c r="B339" s="11"/>
      <c r="C339" s="11"/>
      <c r="D339" s="11"/>
      <c r="E339" s="11"/>
      <c r="F339" s="237"/>
      <c r="G339" s="11"/>
      <c r="H339" s="11"/>
      <c r="I339" s="11"/>
      <c r="J339" s="11"/>
      <c r="K339" s="11"/>
      <c r="L339" s="11"/>
      <c r="M339" s="11"/>
      <c r="N339" s="11"/>
      <c r="O339" s="194"/>
      <c r="P339" s="194"/>
      <c r="Q339" s="194"/>
      <c r="R339" s="194"/>
      <c r="S339" s="194"/>
      <c r="T339" s="194"/>
      <c r="U339" s="239"/>
      <c r="V339" s="240"/>
      <c r="W339" s="240"/>
      <c r="X339" s="240"/>
      <c r="Y339" s="240"/>
      <c r="Z339" s="240"/>
      <c r="AA339" s="240"/>
      <c r="AB339" s="240"/>
      <c r="AC339" s="240"/>
      <c r="AD339" s="240"/>
      <c r="AE339" s="240"/>
      <c r="AF339" s="240"/>
      <c r="AG339" s="240"/>
      <c r="AH339" s="240"/>
      <c r="AI339" s="240"/>
      <c r="AJ339" s="240"/>
      <c r="AK339" s="240"/>
      <c r="AL339" s="143"/>
      <c r="AM339" s="143"/>
      <c r="AN339" s="143"/>
      <c r="AO339" s="143"/>
      <c r="AP339" s="143"/>
      <c r="AQ339" s="143"/>
      <c r="AR339" s="143"/>
      <c r="AS339" s="143"/>
      <c r="AT339" s="143"/>
      <c r="AU339" s="143"/>
      <c r="AV339" s="143"/>
      <c r="AW339" s="143"/>
      <c r="AX339" s="143"/>
      <c r="AY339" s="143"/>
      <c r="AZ339" s="143"/>
      <c r="BA339" s="11"/>
      <c r="BB339" s="11"/>
      <c r="BC339" s="11"/>
      <c r="BD339" s="11"/>
      <c r="BE339" s="11"/>
      <c r="BF339" s="11"/>
      <c r="BG339" s="11"/>
      <c r="BH339" s="11"/>
      <c r="BI339" s="11"/>
      <c r="BJ339" s="11"/>
    </row>
    <row r="340" spans="1:62" ht="93" customHeight="1" x14ac:dyDescent="0.3">
      <c r="A340" s="11"/>
      <c r="B340" s="11"/>
      <c r="C340" s="11"/>
      <c r="D340" s="11"/>
      <c r="E340" s="11"/>
      <c r="F340" s="237"/>
      <c r="G340" s="11"/>
      <c r="H340" s="11"/>
      <c r="I340" s="11"/>
      <c r="J340" s="11"/>
      <c r="K340" s="11"/>
      <c r="L340" s="11"/>
      <c r="M340" s="11"/>
      <c r="N340" s="11"/>
      <c r="O340" s="194"/>
      <c r="P340" s="194"/>
      <c r="Q340" s="194"/>
      <c r="R340" s="194"/>
      <c r="S340" s="194"/>
      <c r="T340" s="194"/>
      <c r="U340" s="239"/>
      <c r="V340" s="240"/>
      <c r="W340" s="240"/>
      <c r="X340" s="240"/>
      <c r="Y340" s="240"/>
      <c r="Z340" s="240"/>
      <c r="AA340" s="240"/>
      <c r="AB340" s="240"/>
      <c r="AC340" s="240"/>
      <c r="AD340" s="240"/>
      <c r="AE340" s="240"/>
      <c r="AF340" s="240"/>
      <c r="AG340" s="240"/>
      <c r="AH340" s="240"/>
      <c r="AI340" s="240"/>
      <c r="AJ340" s="240"/>
      <c r="AK340" s="240"/>
      <c r="AL340" s="143"/>
      <c r="AM340" s="143"/>
      <c r="AN340" s="143"/>
      <c r="AO340" s="143"/>
      <c r="AP340" s="143"/>
      <c r="AQ340" s="143"/>
      <c r="AR340" s="143"/>
      <c r="AS340" s="143"/>
      <c r="AT340" s="143"/>
      <c r="AU340" s="143"/>
      <c r="AV340" s="143"/>
      <c r="AW340" s="143"/>
      <c r="AX340" s="143"/>
      <c r="AY340" s="143"/>
      <c r="AZ340" s="143"/>
      <c r="BA340" s="11"/>
      <c r="BB340" s="11"/>
      <c r="BC340" s="11"/>
      <c r="BD340" s="11"/>
      <c r="BE340" s="11"/>
      <c r="BF340" s="11"/>
      <c r="BG340" s="11"/>
      <c r="BH340" s="11"/>
      <c r="BI340" s="11"/>
      <c r="BJ340" s="11"/>
    </row>
    <row r="341" spans="1:62" ht="93" customHeight="1" x14ac:dyDescent="0.3">
      <c r="A341" s="11"/>
      <c r="B341" s="11"/>
      <c r="C341" s="11"/>
      <c r="D341" s="11"/>
      <c r="E341" s="11"/>
      <c r="F341" s="237"/>
      <c r="G341" s="11"/>
      <c r="H341" s="11"/>
      <c r="I341" s="11"/>
      <c r="J341" s="11"/>
      <c r="K341" s="11"/>
      <c r="L341" s="11"/>
      <c r="M341" s="11"/>
      <c r="N341" s="11"/>
      <c r="O341" s="194"/>
      <c r="P341" s="194"/>
      <c r="Q341" s="194"/>
      <c r="R341" s="194"/>
      <c r="S341" s="194"/>
      <c r="T341" s="194"/>
      <c r="U341" s="239"/>
      <c r="V341" s="240"/>
      <c r="W341" s="240"/>
      <c r="X341" s="240"/>
      <c r="Y341" s="240"/>
      <c r="Z341" s="240"/>
      <c r="AA341" s="240"/>
      <c r="AB341" s="240"/>
      <c r="AC341" s="240"/>
      <c r="AD341" s="240"/>
      <c r="AE341" s="240"/>
      <c r="AF341" s="240"/>
      <c r="AG341" s="240"/>
      <c r="AH341" s="240"/>
      <c r="AI341" s="240"/>
      <c r="AJ341" s="240"/>
      <c r="AK341" s="240"/>
      <c r="AL341" s="143"/>
      <c r="AM341" s="143"/>
      <c r="AN341" s="143"/>
      <c r="AO341" s="143"/>
      <c r="AP341" s="143"/>
      <c r="AQ341" s="143"/>
      <c r="AR341" s="143"/>
      <c r="AS341" s="143"/>
      <c r="AT341" s="143"/>
      <c r="AU341" s="143"/>
      <c r="AV341" s="143"/>
      <c r="AW341" s="143"/>
      <c r="AX341" s="143"/>
      <c r="AY341" s="143"/>
      <c r="AZ341" s="143"/>
      <c r="BA341" s="11"/>
      <c r="BB341" s="11"/>
      <c r="BC341" s="11"/>
      <c r="BD341" s="11"/>
      <c r="BE341" s="11"/>
      <c r="BF341" s="11"/>
      <c r="BG341" s="11"/>
      <c r="BH341" s="11"/>
      <c r="BI341" s="11"/>
      <c r="BJ341" s="11"/>
    </row>
    <row r="342" spans="1:62" ht="93" customHeight="1" x14ac:dyDescent="0.3">
      <c r="A342" s="11"/>
      <c r="B342" s="11"/>
      <c r="C342" s="11"/>
      <c r="D342" s="11"/>
      <c r="E342" s="11"/>
      <c r="F342" s="237"/>
      <c r="G342" s="11"/>
      <c r="H342" s="11"/>
      <c r="I342" s="11"/>
      <c r="J342" s="11"/>
      <c r="K342" s="11"/>
      <c r="L342" s="11"/>
      <c r="M342" s="11"/>
      <c r="N342" s="11"/>
      <c r="O342" s="194"/>
      <c r="P342" s="194"/>
      <c r="Q342" s="194"/>
      <c r="R342" s="194"/>
      <c r="S342" s="194"/>
      <c r="T342" s="194"/>
      <c r="U342" s="239"/>
      <c r="V342" s="240"/>
      <c r="W342" s="240"/>
      <c r="X342" s="240"/>
      <c r="Y342" s="240"/>
      <c r="Z342" s="240"/>
      <c r="AA342" s="240"/>
      <c r="AB342" s="240"/>
      <c r="AC342" s="240"/>
      <c r="AD342" s="240"/>
      <c r="AE342" s="240"/>
      <c r="AF342" s="240"/>
      <c r="AG342" s="240"/>
      <c r="AH342" s="240"/>
      <c r="AI342" s="240"/>
      <c r="AJ342" s="240"/>
      <c r="AK342" s="240"/>
      <c r="AL342" s="143"/>
      <c r="AM342" s="143"/>
      <c r="AN342" s="143"/>
      <c r="AO342" s="143"/>
      <c r="AP342" s="143"/>
      <c r="AQ342" s="143"/>
      <c r="AR342" s="143"/>
      <c r="AS342" s="143"/>
      <c r="AT342" s="143"/>
      <c r="AU342" s="143"/>
      <c r="AV342" s="143"/>
      <c r="AW342" s="143"/>
      <c r="AX342" s="143"/>
      <c r="AY342" s="143"/>
      <c r="AZ342" s="143"/>
      <c r="BA342" s="11"/>
      <c r="BB342" s="11"/>
      <c r="BC342" s="11"/>
      <c r="BD342" s="11"/>
      <c r="BE342" s="11"/>
      <c r="BF342" s="11"/>
      <c r="BG342" s="11"/>
      <c r="BH342" s="11"/>
      <c r="BI342" s="11"/>
      <c r="BJ342" s="11"/>
    </row>
    <row r="343" spans="1:62" ht="93" customHeight="1" x14ac:dyDescent="0.3">
      <c r="A343" s="11"/>
      <c r="B343" s="11"/>
      <c r="C343" s="11"/>
      <c r="D343" s="11"/>
      <c r="E343" s="11"/>
      <c r="F343" s="237"/>
      <c r="G343" s="11"/>
      <c r="H343" s="11"/>
      <c r="I343" s="11"/>
      <c r="J343" s="11"/>
      <c r="K343" s="11"/>
      <c r="L343" s="11"/>
      <c r="M343" s="11"/>
      <c r="N343" s="11"/>
      <c r="O343" s="194"/>
      <c r="P343" s="194"/>
      <c r="Q343" s="194"/>
      <c r="R343" s="194"/>
      <c r="S343" s="194"/>
      <c r="T343" s="194"/>
      <c r="U343" s="239"/>
      <c r="V343" s="240"/>
      <c r="W343" s="240"/>
      <c r="X343" s="240"/>
      <c r="Y343" s="240"/>
      <c r="Z343" s="240"/>
      <c r="AA343" s="240"/>
      <c r="AB343" s="240"/>
      <c r="AC343" s="240"/>
      <c r="AD343" s="240"/>
      <c r="AE343" s="240"/>
      <c r="AF343" s="240"/>
      <c r="AG343" s="240"/>
      <c r="AH343" s="240"/>
      <c r="AI343" s="240"/>
      <c r="AJ343" s="240"/>
      <c r="AK343" s="240"/>
      <c r="AL343" s="143"/>
      <c r="AM343" s="143"/>
      <c r="AN343" s="143"/>
      <c r="AO343" s="143"/>
      <c r="AP343" s="143"/>
      <c r="AQ343" s="143"/>
      <c r="AR343" s="143"/>
      <c r="AS343" s="143"/>
      <c r="AT343" s="143"/>
      <c r="AU343" s="143"/>
      <c r="AV343" s="143"/>
      <c r="AW343" s="143"/>
      <c r="AX343" s="143"/>
      <c r="AY343" s="143"/>
      <c r="AZ343" s="143"/>
      <c r="BA343" s="11"/>
      <c r="BB343" s="11"/>
      <c r="BC343" s="11"/>
      <c r="BD343" s="11"/>
      <c r="BE343" s="11"/>
      <c r="BF343" s="11"/>
      <c r="BG343" s="11"/>
      <c r="BH343" s="11"/>
      <c r="BI343" s="11"/>
      <c r="BJ343" s="11"/>
    </row>
    <row r="344" spans="1:62" ht="93" customHeight="1" x14ac:dyDescent="0.3">
      <c r="A344" s="11"/>
      <c r="B344" s="11"/>
      <c r="C344" s="11"/>
      <c r="D344" s="11"/>
      <c r="E344" s="11"/>
      <c r="F344" s="237"/>
      <c r="G344" s="11"/>
      <c r="H344" s="11"/>
      <c r="I344" s="11"/>
      <c r="J344" s="11"/>
      <c r="K344" s="11"/>
      <c r="L344" s="11"/>
      <c r="M344" s="11"/>
      <c r="N344" s="11"/>
      <c r="O344" s="194"/>
      <c r="P344" s="194"/>
      <c r="Q344" s="194"/>
      <c r="R344" s="194"/>
      <c r="S344" s="194"/>
      <c r="T344" s="194"/>
      <c r="U344" s="239"/>
      <c r="V344" s="240"/>
      <c r="W344" s="240"/>
      <c r="X344" s="240"/>
      <c r="Y344" s="240"/>
      <c r="Z344" s="240"/>
      <c r="AA344" s="240"/>
      <c r="AB344" s="240"/>
      <c r="AC344" s="240"/>
      <c r="AD344" s="240"/>
      <c r="AE344" s="240"/>
      <c r="AF344" s="240"/>
      <c r="AG344" s="240"/>
      <c r="AH344" s="240"/>
      <c r="AI344" s="240"/>
      <c r="AJ344" s="240"/>
      <c r="AK344" s="240"/>
      <c r="AL344" s="143"/>
      <c r="AM344" s="143"/>
      <c r="AN344" s="143"/>
      <c r="AO344" s="143"/>
      <c r="AP344" s="143"/>
      <c r="AQ344" s="143"/>
      <c r="AR344" s="143"/>
      <c r="AS344" s="143"/>
      <c r="AT344" s="143"/>
      <c r="AU344" s="143"/>
      <c r="AV344" s="143"/>
      <c r="AW344" s="143"/>
      <c r="AX344" s="143"/>
      <c r="AY344" s="143"/>
      <c r="AZ344" s="143"/>
      <c r="BA344" s="11"/>
      <c r="BB344" s="11"/>
      <c r="BC344" s="11"/>
      <c r="BD344" s="11"/>
      <c r="BE344" s="11"/>
      <c r="BF344" s="11"/>
      <c r="BG344" s="11"/>
      <c r="BH344" s="11"/>
      <c r="BI344" s="11"/>
      <c r="BJ344" s="11"/>
    </row>
    <row r="345" spans="1:62" ht="93" customHeight="1" x14ac:dyDescent="0.3">
      <c r="A345" s="11"/>
      <c r="B345" s="11"/>
      <c r="C345" s="11"/>
      <c r="D345" s="11"/>
      <c r="E345" s="11"/>
      <c r="F345" s="237"/>
      <c r="G345" s="11"/>
      <c r="H345" s="11"/>
      <c r="I345" s="11"/>
      <c r="J345" s="11"/>
      <c r="K345" s="11"/>
      <c r="L345" s="11"/>
      <c r="M345" s="11"/>
      <c r="N345" s="11"/>
      <c r="O345" s="194"/>
      <c r="P345" s="194"/>
      <c r="Q345" s="194"/>
      <c r="R345" s="194"/>
      <c r="S345" s="194"/>
      <c r="T345" s="194"/>
      <c r="U345" s="239"/>
      <c r="V345" s="240"/>
      <c r="W345" s="240"/>
      <c r="X345" s="240"/>
      <c r="Y345" s="240"/>
      <c r="Z345" s="240"/>
      <c r="AA345" s="240"/>
      <c r="AB345" s="240"/>
      <c r="AC345" s="240"/>
      <c r="AD345" s="240"/>
      <c r="AE345" s="240"/>
      <c r="AF345" s="240"/>
      <c r="AG345" s="240"/>
      <c r="AH345" s="240"/>
      <c r="AI345" s="240"/>
      <c r="AJ345" s="240"/>
      <c r="AK345" s="240"/>
      <c r="AL345" s="143"/>
      <c r="AM345" s="143"/>
      <c r="AN345" s="143"/>
      <c r="AO345" s="143"/>
      <c r="AP345" s="143"/>
      <c r="AQ345" s="143"/>
      <c r="AR345" s="143"/>
      <c r="AS345" s="143"/>
      <c r="AT345" s="143"/>
      <c r="AU345" s="143"/>
      <c r="AV345" s="143"/>
      <c r="AW345" s="143"/>
      <c r="AX345" s="143"/>
      <c r="AY345" s="143"/>
      <c r="AZ345" s="143"/>
      <c r="BA345" s="11"/>
      <c r="BB345" s="11"/>
      <c r="BC345" s="11"/>
      <c r="BD345" s="11"/>
      <c r="BE345" s="11"/>
      <c r="BF345" s="11"/>
      <c r="BG345" s="11"/>
      <c r="BH345" s="11"/>
      <c r="BI345" s="11"/>
      <c r="BJ345" s="11"/>
    </row>
    <row r="346" spans="1:62" ht="93" customHeight="1" x14ac:dyDescent="0.3">
      <c r="A346" s="11"/>
      <c r="B346" s="11"/>
      <c r="C346" s="11"/>
      <c r="D346" s="11"/>
      <c r="E346" s="11"/>
      <c r="F346" s="237"/>
      <c r="G346" s="11"/>
      <c r="H346" s="11"/>
      <c r="I346" s="11"/>
      <c r="J346" s="11"/>
      <c r="K346" s="11"/>
      <c r="L346" s="11"/>
      <c r="M346" s="11"/>
      <c r="N346" s="11"/>
      <c r="O346" s="194"/>
      <c r="P346" s="194"/>
      <c r="Q346" s="194"/>
      <c r="R346" s="194"/>
      <c r="S346" s="194"/>
      <c r="T346" s="194"/>
      <c r="U346" s="239"/>
      <c r="V346" s="240"/>
      <c r="W346" s="240"/>
      <c r="X346" s="240"/>
      <c r="Y346" s="240"/>
      <c r="Z346" s="240"/>
      <c r="AA346" s="240"/>
      <c r="AB346" s="240"/>
      <c r="AC346" s="240"/>
      <c r="AD346" s="240"/>
      <c r="AE346" s="240"/>
      <c r="AF346" s="240"/>
      <c r="AG346" s="240"/>
      <c r="AH346" s="240"/>
      <c r="AI346" s="240"/>
      <c r="AJ346" s="240"/>
      <c r="AK346" s="240"/>
      <c r="AL346" s="143"/>
      <c r="AM346" s="143"/>
      <c r="AN346" s="143"/>
      <c r="AO346" s="143"/>
      <c r="AP346" s="143"/>
      <c r="AQ346" s="143"/>
      <c r="AR346" s="143"/>
      <c r="AS346" s="143"/>
      <c r="AT346" s="143"/>
      <c r="AU346" s="143"/>
      <c r="AV346" s="143"/>
      <c r="AW346" s="143"/>
      <c r="AX346" s="143"/>
      <c r="AY346" s="143"/>
      <c r="AZ346" s="143"/>
      <c r="BA346" s="11"/>
      <c r="BB346" s="11"/>
      <c r="BC346" s="11"/>
      <c r="BD346" s="11"/>
      <c r="BE346" s="11"/>
      <c r="BF346" s="11"/>
      <c r="BG346" s="11"/>
      <c r="BH346" s="11"/>
      <c r="BI346" s="11"/>
      <c r="BJ346" s="11"/>
    </row>
    <row r="347" spans="1:62" ht="93" customHeight="1" x14ac:dyDescent="0.3">
      <c r="A347" s="11"/>
      <c r="B347" s="11"/>
      <c r="C347" s="11"/>
      <c r="D347" s="11"/>
      <c r="E347" s="11"/>
      <c r="F347" s="237"/>
      <c r="G347" s="11"/>
      <c r="H347" s="11"/>
      <c r="I347" s="11"/>
      <c r="J347" s="11"/>
      <c r="K347" s="11"/>
      <c r="L347" s="11"/>
      <c r="M347" s="11"/>
      <c r="N347" s="11"/>
      <c r="O347" s="194"/>
      <c r="P347" s="194"/>
      <c r="Q347" s="194"/>
      <c r="R347" s="194"/>
      <c r="S347" s="194"/>
      <c r="T347" s="194"/>
      <c r="U347" s="239"/>
      <c r="V347" s="240"/>
      <c r="W347" s="240"/>
      <c r="X347" s="240"/>
      <c r="Y347" s="240"/>
      <c r="Z347" s="240"/>
      <c r="AA347" s="240"/>
      <c r="AB347" s="240"/>
      <c r="AC347" s="240"/>
      <c r="AD347" s="240"/>
      <c r="AE347" s="240"/>
      <c r="AF347" s="240"/>
      <c r="AG347" s="240"/>
      <c r="AH347" s="240"/>
      <c r="AI347" s="240"/>
      <c r="AJ347" s="240"/>
      <c r="AK347" s="240"/>
      <c r="AL347" s="143"/>
      <c r="AM347" s="143"/>
      <c r="AN347" s="143"/>
      <c r="AO347" s="143"/>
      <c r="AP347" s="143"/>
      <c r="AQ347" s="143"/>
      <c r="AR347" s="143"/>
      <c r="AS347" s="143"/>
      <c r="AT347" s="143"/>
      <c r="AU347" s="143"/>
      <c r="AV347" s="143"/>
      <c r="AW347" s="143"/>
      <c r="AX347" s="143"/>
      <c r="AY347" s="143"/>
      <c r="AZ347" s="143"/>
      <c r="BA347" s="11"/>
      <c r="BB347" s="11"/>
      <c r="BC347" s="11"/>
      <c r="BD347" s="11"/>
      <c r="BE347" s="11"/>
      <c r="BF347" s="11"/>
      <c r="BG347" s="11"/>
      <c r="BH347" s="11"/>
      <c r="BI347" s="11"/>
      <c r="BJ347" s="11"/>
    </row>
    <row r="348" spans="1:62" ht="93" customHeight="1" x14ac:dyDescent="0.3">
      <c r="A348" s="11"/>
      <c r="B348" s="11"/>
      <c r="C348" s="11"/>
      <c r="D348" s="11"/>
      <c r="E348" s="11"/>
      <c r="F348" s="237"/>
      <c r="G348" s="11"/>
      <c r="H348" s="11"/>
      <c r="I348" s="11"/>
      <c r="J348" s="11"/>
      <c r="K348" s="11"/>
      <c r="L348" s="11"/>
      <c r="M348" s="11"/>
      <c r="N348" s="11"/>
      <c r="O348" s="194"/>
      <c r="P348" s="194"/>
      <c r="Q348" s="194"/>
      <c r="R348" s="194"/>
      <c r="S348" s="194"/>
      <c r="T348" s="194"/>
      <c r="U348" s="239"/>
      <c r="V348" s="240"/>
      <c r="W348" s="240"/>
      <c r="X348" s="240"/>
      <c r="Y348" s="240"/>
      <c r="Z348" s="240"/>
      <c r="AA348" s="240"/>
      <c r="AB348" s="240"/>
      <c r="AC348" s="240"/>
      <c r="AD348" s="240"/>
      <c r="AE348" s="240"/>
      <c r="AF348" s="240"/>
      <c r="AG348" s="240"/>
      <c r="AH348" s="240"/>
      <c r="AI348" s="240"/>
      <c r="AJ348" s="240"/>
      <c r="AK348" s="240"/>
      <c r="AL348" s="143"/>
      <c r="AM348" s="143"/>
      <c r="AN348" s="143"/>
      <c r="AO348" s="143"/>
      <c r="AP348" s="143"/>
      <c r="AQ348" s="143"/>
      <c r="AR348" s="143"/>
      <c r="AS348" s="143"/>
      <c r="AT348" s="143"/>
      <c r="AU348" s="143"/>
      <c r="AV348" s="143"/>
      <c r="AW348" s="143"/>
      <c r="AX348" s="143"/>
      <c r="AY348" s="143"/>
      <c r="AZ348" s="143"/>
      <c r="BA348" s="11"/>
      <c r="BB348" s="11"/>
      <c r="BC348" s="11"/>
      <c r="BD348" s="11"/>
      <c r="BE348" s="11"/>
      <c r="BF348" s="11"/>
      <c r="BG348" s="11"/>
      <c r="BH348" s="11"/>
      <c r="BI348" s="11"/>
      <c r="BJ348" s="11"/>
    </row>
    <row r="349" spans="1:62" ht="93" customHeight="1" x14ac:dyDescent="0.3">
      <c r="A349" s="11"/>
      <c r="B349" s="11"/>
      <c r="C349" s="11"/>
      <c r="D349" s="11"/>
      <c r="E349" s="11"/>
      <c r="F349" s="237"/>
      <c r="G349" s="11"/>
      <c r="H349" s="11"/>
      <c r="I349" s="11"/>
      <c r="J349" s="11"/>
      <c r="K349" s="11"/>
      <c r="L349" s="11"/>
      <c r="M349" s="11"/>
      <c r="N349" s="11"/>
      <c r="O349" s="194"/>
      <c r="P349" s="194"/>
      <c r="Q349" s="194"/>
      <c r="R349" s="194"/>
      <c r="S349" s="194"/>
      <c r="T349" s="194"/>
      <c r="U349" s="239"/>
      <c r="V349" s="240"/>
      <c r="W349" s="240"/>
      <c r="X349" s="240"/>
      <c r="Y349" s="240"/>
      <c r="Z349" s="240"/>
      <c r="AA349" s="240"/>
      <c r="AB349" s="240"/>
      <c r="AC349" s="240"/>
      <c r="AD349" s="240"/>
      <c r="AE349" s="240"/>
      <c r="AF349" s="240"/>
      <c r="AG349" s="240"/>
      <c r="AH349" s="240"/>
      <c r="AI349" s="240"/>
      <c r="AJ349" s="240"/>
      <c r="AK349" s="240"/>
      <c r="AL349" s="143"/>
      <c r="AM349" s="143"/>
      <c r="AN349" s="143"/>
      <c r="AO349" s="143"/>
      <c r="AP349" s="143"/>
      <c r="AQ349" s="143"/>
      <c r="AR349" s="143"/>
      <c r="AS349" s="143"/>
      <c r="AT349" s="143"/>
      <c r="AU349" s="143"/>
      <c r="AV349" s="143"/>
      <c r="AW349" s="143"/>
      <c r="AX349" s="143"/>
      <c r="AY349" s="143"/>
      <c r="AZ349" s="143"/>
      <c r="BA349" s="11"/>
      <c r="BB349" s="11"/>
      <c r="BC349" s="11"/>
      <c r="BD349" s="11"/>
      <c r="BE349" s="11"/>
      <c r="BF349" s="11"/>
      <c r="BG349" s="11"/>
      <c r="BH349" s="11"/>
      <c r="BI349" s="11"/>
      <c r="BJ349" s="11"/>
    </row>
    <row r="350" spans="1:62" ht="93" customHeight="1" x14ac:dyDescent="0.3">
      <c r="A350" s="11"/>
      <c r="B350" s="11"/>
      <c r="C350" s="11"/>
      <c r="D350" s="11"/>
      <c r="E350" s="11"/>
      <c r="F350" s="237"/>
      <c r="G350" s="11"/>
      <c r="H350" s="11"/>
      <c r="I350" s="11"/>
      <c r="J350" s="11"/>
      <c r="K350" s="11"/>
      <c r="L350" s="11"/>
      <c r="M350" s="11"/>
      <c r="N350" s="11"/>
      <c r="O350" s="194"/>
      <c r="P350" s="194"/>
      <c r="Q350" s="194"/>
      <c r="R350" s="194"/>
      <c r="S350" s="194"/>
      <c r="T350" s="194"/>
      <c r="U350" s="239"/>
      <c r="V350" s="240"/>
      <c r="W350" s="240"/>
      <c r="X350" s="240"/>
      <c r="Y350" s="240"/>
      <c r="Z350" s="240"/>
      <c r="AA350" s="240"/>
      <c r="AB350" s="240"/>
      <c r="AC350" s="240"/>
      <c r="AD350" s="240"/>
      <c r="AE350" s="240"/>
      <c r="AF350" s="240"/>
      <c r="AG350" s="240"/>
      <c r="AH350" s="240"/>
      <c r="AI350" s="240"/>
      <c r="AJ350" s="240"/>
      <c r="AK350" s="240"/>
      <c r="AL350" s="143"/>
      <c r="AM350" s="143"/>
      <c r="AN350" s="143"/>
      <c r="AO350" s="143"/>
      <c r="AP350" s="143"/>
      <c r="AQ350" s="143"/>
      <c r="AR350" s="143"/>
      <c r="AS350" s="143"/>
      <c r="AT350" s="143"/>
      <c r="AU350" s="143"/>
      <c r="AV350" s="143"/>
      <c r="AW350" s="143"/>
      <c r="AX350" s="143"/>
      <c r="AY350" s="143"/>
      <c r="AZ350" s="143"/>
      <c r="BA350" s="11"/>
      <c r="BB350" s="11"/>
      <c r="BC350" s="11"/>
      <c r="BD350" s="11"/>
      <c r="BE350" s="11"/>
      <c r="BF350" s="11"/>
      <c r="BG350" s="11"/>
      <c r="BH350" s="11"/>
      <c r="BI350" s="11"/>
      <c r="BJ350" s="11"/>
    </row>
    <row r="351" spans="1:62" ht="93" customHeight="1" x14ac:dyDescent="0.3">
      <c r="A351" s="11"/>
      <c r="B351" s="11"/>
      <c r="C351" s="11"/>
      <c r="D351" s="11"/>
      <c r="E351" s="11"/>
      <c r="F351" s="237"/>
      <c r="G351" s="11"/>
      <c r="H351" s="11"/>
      <c r="I351" s="11"/>
      <c r="J351" s="11"/>
      <c r="K351" s="11"/>
      <c r="L351" s="11"/>
      <c r="M351" s="11"/>
      <c r="N351" s="11"/>
      <c r="O351" s="194"/>
      <c r="P351" s="194"/>
      <c r="Q351" s="194"/>
      <c r="R351" s="194"/>
      <c r="S351" s="194"/>
      <c r="T351" s="194"/>
      <c r="U351" s="239"/>
      <c r="V351" s="240"/>
      <c r="W351" s="240"/>
      <c r="X351" s="240"/>
      <c r="Y351" s="240"/>
      <c r="Z351" s="240"/>
      <c r="AA351" s="240"/>
      <c r="AB351" s="240"/>
      <c r="AC351" s="240"/>
      <c r="AD351" s="240"/>
      <c r="AE351" s="240"/>
      <c r="AF351" s="240"/>
      <c r="AG351" s="240"/>
      <c r="AH351" s="240"/>
      <c r="AI351" s="240"/>
      <c r="AJ351" s="240"/>
      <c r="AK351" s="240"/>
      <c r="AL351" s="143"/>
      <c r="AM351" s="143"/>
      <c r="AN351" s="143"/>
      <c r="AO351" s="143"/>
      <c r="AP351" s="143"/>
      <c r="AQ351" s="143"/>
      <c r="AR351" s="143"/>
      <c r="AS351" s="143"/>
      <c r="AT351" s="143"/>
      <c r="AU351" s="143"/>
      <c r="AV351" s="143"/>
      <c r="AW351" s="143"/>
      <c r="AX351" s="143"/>
      <c r="AY351" s="143"/>
      <c r="AZ351" s="143"/>
      <c r="BA351" s="11"/>
      <c r="BB351" s="11"/>
      <c r="BC351" s="11"/>
      <c r="BD351" s="11"/>
      <c r="BE351" s="11"/>
      <c r="BF351" s="11"/>
      <c r="BG351" s="11"/>
      <c r="BH351" s="11"/>
      <c r="BI351" s="11"/>
      <c r="BJ351" s="11"/>
    </row>
    <row r="352" spans="1:62" ht="93" customHeight="1" x14ac:dyDescent="0.3">
      <c r="A352" s="11"/>
      <c r="B352" s="11"/>
      <c r="C352" s="11"/>
      <c r="D352" s="11"/>
      <c r="E352" s="11"/>
      <c r="F352" s="237"/>
      <c r="G352" s="11"/>
      <c r="H352" s="11"/>
      <c r="I352" s="11"/>
      <c r="J352" s="11"/>
      <c r="K352" s="11"/>
      <c r="L352" s="11"/>
      <c r="M352" s="11"/>
      <c r="N352" s="11"/>
      <c r="O352" s="194"/>
      <c r="P352" s="194"/>
      <c r="Q352" s="194"/>
      <c r="R352" s="194"/>
      <c r="S352" s="194"/>
      <c r="T352" s="194"/>
      <c r="U352" s="239"/>
      <c r="V352" s="240"/>
      <c r="W352" s="240"/>
      <c r="X352" s="240"/>
      <c r="Y352" s="240"/>
      <c r="Z352" s="240"/>
      <c r="AA352" s="240"/>
      <c r="AB352" s="240"/>
      <c r="AC352" s="240"/>
      <c r="AD352" s="240"/>
      <c r="AE352" s="240"/>
      <c r="AF352" s="240"/>
      <c r="AG352" s="240"/>
      <c r="AH352" s="240"/>
      <c r="AI352" s="240"/>
      <c r="AJ352" s="240"/>
      <c r="AK352" s="240"/>
      <c r="AL352" s="143"/>
      <c r="AM352" s="143"/>
      <c r="AN352" s="143"/>
      <c r="AO352" s="143"/>
      <c r="AP352" s="143"/>
      <c r="AQ352" s="143"/>
      <c r="AR352" s="143"/>
      <c r="AS352" s="143"/>
      <c r="AT352" s="143"/>
      <c r="AU352" s="143"/>
      <c r="AV352" s="143"/>
      <c r="AW352" s="143"/>
      <c r="AX352" s="143"/>
      <c r="AY352" s="143"/>
      <c r="AZ352" s="143"/>
      <c r="BA352" s="11"/>
      <c r="BB352" s="11"/>
      <c r="BC352" s="11"/>
      <c r="BD352" s="11"/>
      <c r="BE352" s="11"/>
      <c r="BF352" s="11"/>
      <c r="BG352" s="11"/>
      <c r="BH352" s="11"/>
      <c r="BI352" s="11"/>
      <c r="BJ352" s="11"/>
    </row>
    <row r="353" spans="1:62" ht="93" customHeight="1" x14ac:dyDescent="0.3">
      <c r="A353" s="11"/>
      <c r="B353" s="11"/>
      <c r="C353" s="11"/>
      <c r="D353" s="11"/>
      <c r="E353" s="11"/>
      <c r="F353" s="237"/>
      <c r="G353" s="11"/>
      <c r="H353" s="11"/>
      <c r="I353" s="11"/>
      <c r="J353" s="11"/>
      <c r="K353" s="11"/>
      <c r="L353" s="11"/>
      <c r="M353" s="11"/>
      <c r="N353" s="11"/>
      <c r="O353" s="194"/>
      <c r="P353" s="194"/>
      <c r="Q353" s="194"/>
      <c r="R353" s="194"/>
      <c r="S353" s="194"/>
      <c r="T353" s="194"/>
      <c r="U353" s="239"/>
      <c r="V353" s="240"/>
      <c r="W353" s="240"/>
      <c r="X353" s="240"/>
      <c r="Y353" s="240"/>
      <c r="Z353" s="240"/>
      <c r="AA353" s="240"/>
      <c r="AB353" s="240"/>
      <c r="AC353" s="240"/>
      <c r="AD353" s="240"/>
      <c r="AE353" s="240"/>
      <c r="AF353" s="240"/>
      <c r="AG353" s="240"/>
      <c r="AH353" s="240"/>
      <c r="AI353" s="240"/>
      <c r="AJ353" s="240"/>
      <c r="AK353" s="240"/>
      <c r="AL353" s="143"/>
      <c r="AM353" s="143"/>
      <c r="AN353" s="143"/>
      <c r="AO353" s="143"/>
      <c r="AP353" s="143"/>
      <c r="AQ353" s="143"/>
      <c r="AR353" s="143"/>
      <c r="AS353" s="143"/>
      <c r="AT353" s="143"/>
      <c r="AU353" s="143"/>
      <c r="AV353" s="143"/>
      <c r="AW353" s="143"/>
      <c r="AX353" s="143"/>
      <c r="AY353" s="143"/>
      <c r="AZ353" s="143"/>
      <c r="BA353" s="11"/>
      <c r="BB353" s="11"/>
      <c r="BC353" s="11"/>
      <c r="BD353" s="11"/>
      <c r="BE353" s="11"/>
      <c r="BF353" s="11"/>
      <c r="BG353" s="11"/>
      <c r="BH353" s="11"/>
      <c r="BI353" s="11"/>
      <c r="BJ353" s="11"/>
    </row>
    <row r="354" spans="1:62" ht="15.75" customHeight="1" x14ac:dyDescent="0.25"/>
    <row r="355" spans="1:62" ht="15.75" customHeight="1" x14ac:dyDescent="0.25"/>
    <row r="356" spans="1:62" ht="15.75" customHeight="1" x14ac:dyDescent="0.25"/>
    <row r="357" spans="1:62" ht="15.75" customHeight="1" x14ac:dyDescent="0.25"/>
    <row r="358" spans="1:62" ht="15.75" customHeight="1" x14ac:dyDescent="0.25"/>
    <row r="359" spans="1:62" ht="15.75" customHeight="1" x14ac:dyDescent="0.25"/>
    <row r="360" spans="1:62" ht="15.75" customHeight="1" x14ac:dyDescent="0.25"/>
    <row r="361" spans="1:62" ht="15.75" customHeight="1" x14ac:dyDescent="0.25"/>
    <row r="362" spans="1:62" ht="15.75" customHeight="1" x14ac:dyDescent="0.25"/>
    <row r="363" spans="1:62" ht="15.75" customHeight="1" x14ac:dyDescent="0.25"/>
    <row r="364" spans="1:62" ht="15.75" customHeight="1" x14ac:dyDescent="0.25"/>
    <row r="365" spans="1:62" ht="15.75" customHeight="1" x14ac:dyDescent="0.25"/>
    <row r="366" spans="1:62" ht="15.75" customHeight="1" x14ac:dyDescent="0.25"/>
    <row r="367" spans="1:62" ht="15.75" customHeight="1" x14ac:dyDescent="0.25"/>
    <row r="368" spans="1:62"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A3:C4"/>
    <mergeCell ref="D3:BA3"/>
    <mergeCell ref="D4:BA4"/>
    <mergeCell ref="A5:A7"/>
    <mergeCell ref="B5:B7"/>
    <mergeCell ref="C5:C7"/>
    <mergeCell ref="V5:BA5"/>
    <mergeCell ref="BA6:BA7"/>
    <mergeCell ref="K5:K7"/>
    <mergeCell ref="L5:L7"/>
    <mergeCell ref="O5:O7"/>
    <mergeCell ref="P5:P7"/>
    <mergeCell ref="Q5:R6"/>
    <mergeCell ref="V6:V7"/>
    <mergeCell ref="Z6:AK6"/>
    <mergeCell ref="AL6:AL7"/>
    <mergeCell ref="A32:C32"/>
    <mergeCell ref="E5:E7"/>
    <mergeCell ref="F5:J6"/>
    <mergeCell ref="C8:C27"/>
    <mergeCell ref="D8:D27"/>
    <mergeCell ref="E8:E27"/>
    <mergeCell ref="J8:J27"/>
    <mergeCell ref="I10:I27"/>
    <mergeCell ref="G10:G27"/>
    <mergeCell ref="H10:H27"/>
    <mergeCell ref="G29:H29"/>
    <mergeCell ref="G30:H30"/>
    <mergeCell ref="F8:F27"/>
    <mergeCell ref="C29:F30"/>
    <mergeCell ref="D5:D7"/>
    <mergeCell ref="K8:K27"/>
    <mergeCell ref="L8:L27"/>
    <mergeCell ref="M21:M24"/>
    <mergeCell ref="M25:M27"/>
    <mergeCell ref="Y6:Y7"/>
    <mergeCell ref="U5:U7"/>
    <mergeCell ref="S5:S7"/>
    <mergeCell ref="W6:W7"/>
    <mergeCell ref="X6:X7"/>
    <mergeCell ref="T5:T7"/>
    <mergeCell ref="AZ29:AZ30"/>
    <mergeCell ref="BA29:BA30"/>
    <mergeCell ref="M5:M7"/>
    <mergeCell ref="N5:N7"/>
    <mergeCell ref="M10:M11"/>
    <mergeCell ref="N10:N11"/>
    <mergeCell ref="M12:M20"/>
    <mergeCell ref="N12:N20"/>
    <mergeCell ref="N21:N24"/>
    <mergeCell ref="N25:N27"/>
    <mergeCell ref="AM6:AX6"/>
    <mergeCell ref="AY6:AY7"/>
    <mergeCell ref="AZ6:AZ7"/>
  </mergeCells>
  <conditionalFormatting sqref="Y8:Y27">
    <cfRule type="cellIs" dxfId="9" priority="1" operator="equal">
      <formula>"NO CUMPLE"</formula>
    </cfRule>
  </conditionalFormatting>
  <conditionalFormatting sqref="Y8:Y27">
    <cfRule type="cellIs" dxfId="8" priority="2" operator="equal">
      <formula>"CUMPLE"</formula>
    </cfRule>
  </conditionalFormatting>
  <dataValidations count="6">
    <dataValidation type="list" allowBlank="1" showInputMessage="1" showErrorMessage="1" prompt=" -  -  - " sqref="E8">
      <formula1>$D$41:$D$55</formula1>
    </dataValidation>
    <dataValidation type="list" allowBlank="1" showInputMessage="1" showErrorMessage="1" prompt=" -  -  - " sqref="A8:A27">
      <formula1>$A$41:$A$51</formula1>
    </dataValidation>
    <dataValidation type="list" allowBlank="1" showInputMessage="1" showErrorMessage="1" prompt=" -  -  - " sqref="D8">
      <formula1>$B$41:$B$57</formula1>
    </dataValidation>
    <dataValidation type="list" allowBlank="1" showInputMessage="1" showErrorMessage="1" prompt=" -  -  - " sqref="C8">
      <formula1>$C$41:$C$47</formula1>
    </dataValidation>
    <dataValidation type="list" allowBlank="1" showInputMessage="1" showErrorMessage="1" prompt=" -  -  - " sqref="F8">
      <formula1>$F$41:$F$45</formula1>
    </dataValidation>
    <dataValidation type="list" allowBlank="1" showInputMessage="1" showErrorMessage="1" prompt=" -  -  - " sqref="K8">
      <formula1>$E$41:$E$42</formula1>
    </dataValidation>
  </dataValidations>
  <pageMargins left="0.7" right="0.7" top="0.75" bottom="0.75" header="0" footer="0"/>
  <pageSetup orientation="landscape"/>
  <headerFooter>
    <oddFooter>&amp;LFO-267 V-10</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pane ySplit="4" topLeftCell="A5" activePane="bottomLeft" state="frozen"/>
      <selection pane="bottomLeft" activeCell="B6" sqref="B6"/>
    </sheetView>
  </sheetViews>
  <sheetFormatPr baseColWidth="10" defaultColWidth="14.42578125" defaultRowHeight="15" customHeight="1" outlineLevelCol="4" x14ac:dyDescent="0.25"/>
  <cols>
    <col min="1" max="1" width="40.140625" customWidth="1"/>
    <col min="2" max="2" width="25.140625" customWidth="1"/>
    <col min="3" max="3" width="28.140625" customWidth="1"/>
    <col min="4" max="4" width="42.85546875" customWidth="1"/>
    <col min="5" max="5" width="23.7109375" customWidth="1"/>
    <col min="6" max="6" width="25.7109375" customWidth="1"/>
    <col min="7" max="7" width="66.42578125" customWidth="1"/>
    <col min="8" max="10" width="17.42578125" customWidth="1"/>
    <col min="11" max="11" width="31.28515625" customWidth="1"/>
    <col min="12" max="12" width="44.42578125" customWidth="1"/>
    <col min="13" max="13" width="39.28515625" customWidth="1"/>
    <col min="14" max="14" width="27.28515625" customWidth="1"/>
    <col min="15" max="15" width="70.140625" customWidth="1"/>
    <col min="16" max="16" width="31.42578125" customWidth="1"/>
    <col min="17" max="17" width="21.140625" customWidth="1"/>
    <col min="18" max="20" width="19.140625" customWidth="1"/>
    <col min="21" max="21" width="29.42578125" customWidth="1"/>
    <col min="22" max="22" width="38.28515625" customWidth="1"/>
    <col min="23" max="23" width="27" customWidth="1"/>
    <col min="24" max="24" width="24.42578125" customWidth="1"/>
    <col min="25" max="25" width="34.28515625"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customWidth="1"/>
    <col min="52" max="52" width="43" customWidth="1"/>
    <col min="53" max="53" width="49.85546875"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1"/>
      <c r="B1" s="1"/>
      <c r="C1" s="1"/>
      <c r="D1" s="1"/>
      <c r="E1" s="1"/>
      <c r="F1" s="1"/>
      <c r="G1" s="1"/>
      <c r="H1" s="1"/>
      <c r="I1" s="1"/>
      <c r="J1" s="1"/>
      <c r="K1" s="1"/>
      <c r="L1" s="1"/>
      <c r="M1" s="1"/>
      <c r="N1" s="1"/>
      <c r="O1" s="5"/>
      <c r="P1" s="5"/>
      <c r="Q1" s="5"/>
      <c r="R1" s="5"/>
      <c r="S1" s="5"/>
      <c r="T1" s="5"/>
      <c r="U1" s="5"/>
      <c r="V1" s="1"/>
      <c r="W1" s="1"/>
      <c r="X1" s="1"/>
      <c r="Y1" s="1"/>
      <c r="Z1" s="1"/>
      <c r="AA1" s="1"/>
      <c r="AB1" s="1"/>
      <c r="AC1" s="1"/>
      <c r="AD1" s="1"/>
      <c r="AE1" s="1"/>
      <c r="AF1" s="1"/>
      <c r="AG1" s="1"/>
      <c r="AH1" s="1"/>
      <c r="AI1" s="1"/>
      <c r="AJ1" s="1"/>
      <c r="AK1" s="1"/>
      <c r="AL1" s="7"/>
      <c r="AM1" s="7"/>
      <c r="AN1" s="7"/>
      <c r="AO1" s="7"/>
      <c r="AP1" s="7"/>
      <c r="AQ1" s="7"/>
      <c r="AR1" s="7"/>
      <c r="AS1" s="7"/>
      <c r="AT1" s="7"/>
      <c r="AU1" s="7"/>
      <c r="AV1" s="7"/>
      <c r="AW1" s="7"/>
      <c r="AX1" s="7"/>
      <c r="AY1" s="7"/>
      <c r="AZ1" s="7"/>
      <c r="BA1" s="1"/>
      <c r="BB1" s="1"/>
      <c r="BC1" s="1"/>
      <c r="BD1" s="1"/>
      <c r="BE1" s="1"/>
      <c r="BF1" s="1"/>
      <c r="BG1" s="1"/>
      <c r="BH1" s="1"/>
      <c r="BI1" s="1"/>
      <c r="BJ1" s="1"/>
    </row>
    <row r="2" spans="1:62" ht="18.75" customHeight="1" x14ac:dyDescent="0.3">
      <c r="A2" s="1"/>
      <c r="B2" s="1"/>
      <c r="C2" s="1"/>
      <c r="D2" s="1"/>
      <c r="E2" s="1"/>
      <c r="F2" s="1"/>
      <c r="G2" s="1"/>
      <c r="H2" s="1"/>
      <c r="I2" s="1"/>
      <c r="J2" s="1"/>
      <c r="K2" s="1"/>
      <c r="L2" s="1"/>
      <c r="M2" s="1"/>
      <c r="N2" s="1"/>
      <c r="O2" s="5"/>
      <c r="P2" s="5"/>
      <c r="Q2" s="5"/>
      <c r="R2" s="5"/>
      <c r="S2" s="5"/>
      <c r="T2" s="5"/>
      <c r="U2" s="5"/>
      <c r="V2" s="1"/>
      <c r="W2" s="1"/>
      <c r="X2" s="1"/>
      <c r="Y2" s="1"/>
      <c r="Z2" s="1"/>
      <c r="AA2" s="1"/>
      <c r="AB2" s="1"/>
      <c r="AC2" s="1"/>
      <c r="AD2" s="1"/>
      <c r="AE2" s="1"/>
      <c r="AF2" s="1"/>
      <c r="AG2" s="1"/>
      <c r="AH2" s="1"/>
      <c r="AI2" s="1"/>
      <c r="AJ2" s="1"/>
      <c r="AK2" s="1"/>
      <c r="AL2" s="7"/>
      <c r="AM2" s="7"/>
      <c r="AN2" s="7"/>
      <c r="AO2" s="7"/>
      <c r="AP2" s="7"/>
      <c r="AQ2" s="7"/>
      <c r="AR2" s="7"/>
      <c r="AS2" s="7"/>
      <c r="AT2" s="7"/>
      <c r="AU2" s="7"/>
      <c r="AV2" s="7"/>
      <c r="AW2" s="7"/>
      <c r="AX2" s="7"/>
      <c r="AY2" s="7"/>
      <c r="AZ2" s="7"/>
      <c r="BA2" s="1"/>
      <c r="BB2" s="1"/>
      <c r="BC2" s="1"/>
      <c r="BD2" s="1"/>
      <c r="BE2" s="1"/>
      <c r="BF2" s="1"/>
      <c r="BG2" s="1"/>
      <c r="BH2" s="1"/>
      <c r="BI2" s="1"/>
      <c r="BJ2" s="1"/>
    </row>
    <row r="3" spans="1:62" ht="48.75" customHeight="1" x14ac:dyDescent="0.45">
      <c r="A3" s="1354"/>
      <c r="B3" s="975"/>
      <c r="C3" s="976"/>
      <c r="D3" s="1355" t="s">
        <v>1</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5"/>
      <c r="BB3" s="11"/>
      <c r="BC3" s="11"/>
      <c r="BD3" s="11"/>
      <c r="BE3" s="11"/>
      <c r="BF3" s="11"/>
      <c r="BG3" s="11"/>
      <c r="BH3" s="11"/>
      <c r="BI3" s="11"/>
      <c r="BJ3" s="11"/>
    </row>
    <row r="4" spans="1:62" ht="54.75" customHeight="1" x14ac:dyDescent="0.45">
      <c r="A4" s="977"/>
      <c r="B4" s="978"/>
      <c r="C4" s="979"/>
      <c r="D4" s="1355" t="s">
        <v>659</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5"/>
      <c r="BB4" s="11"/>
      <c r="BC4" s="11"/>
      <c r="BD4" s="11"/>
      <c r="BE4" s="11"/>
      <c r="BF4" s="11"/>
      <c r="BG4" s="11"/>
      <c r="BH4" s="11"/>
      <c r="BI4" s="11"/>
      <c r="BJ4" s="11"/>
    </row>
    <row r="5" spans="1:62" ht="36.75" customHeight="1" x14ac:dyDescent="0.3">
      <c r="A5" s="1333" t="s">
        <v>6</v>
      </c>
      <c r="B5" s="1333" t="s">
        <v>660</v>
      </c>
      <c r="C5" s="1333" t="s">
        <v>8</v>
      </c>
      <c r="D5" s="1333" t="s">
        <v>10</v>
      </c>
      <c r="E5" s="1333" t="s">
        <v>11</v>
      </c>
      <c r="F5" s="1334" t="s">
        <v>12</v>
      </c>
      <c r="G5" s="975"/>
      <c r="H5" s="975"/>
      <c r="I5" s="975"/>
      <c r="J5" s="976"/>
      <c r="K5" s="1325" t="s">
        <v>14</v>
      </c>
      <c r="L5" s="1325" t="s">
        <v>16</v>
      </c>
      <c r="M5" s="1325" t="s">
        <v>17</v>
      </c>
      <c r="N5" s="1325" t="s">
        <v>18</v>
      </c>
      <c r="O5" s="1333" t="s">
        <v>19</v>
      </c>
      <c r="P5" s="1333" t="s">
        <v>22</v>
      </c>
      <c r="Q5" s="1342" t="s">
        <v>23</v>
      </c>
      <c r="R5" s="976"/>
      <c r="S5" s="1333" t="s">
        <v>26</v>
      </c>
      <c r="T5" s="1333" t="s">
        <v>27</v>
      </c>
      <c r="U5" s="1344" t="s">
        <v>29</v>
      </c>
      <c r="V5" s="1338"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5"/>
      <c r="BB5" s="11"/>
      <c r="BC5" s="11"/>
      <c r="BD5" s="11"/>
      <c r="BE5" s="12"/>
      <c r="BF5" s="12"/>
      <c r="BG5" s="12"/>
      <c r="BH5" s="12"/>
      <c r="BI5" s="12"/>
      <c r="BJ5" s="11"/>
    </row>
    <row r="6" spans="1:62" ht="36.75" customHeight="1" x14ac:dyDescent="0.3">
      <c r="A6" s="972"/>
      <c r="B6" s="972"/>
      <c r="C6" s="972"/>
      <c r="D6" s="972"/>
      <c r="E6" s="972"/>
      <c r="F6" s="977"/>
      <c r="G6" s="978"/>
      <c r="H6" s="978"/>
      <c r="I6" s="978"/>
      <c r="J6" s="979"/>
      <c r="K6" s="972"/>
      <c r="L6" s="972"/>
      <c r="M6" s="972"/>
      <c r="N6" s="972"/>
      <c r="O6" s="972"/>
      <c r="P6" s="972"/>
      <c r="Q6" s="977"/>
      <c r="R6" s="979"/>
      <c r="S6" s="972"/>
      <c r="T6" s="972"/>
      <c r="U6" s="972"/>
      <c r="V6" s="1343" t="s">
        <v>31</v>
      </c>
      <c r="W6" s="1343" t="s">
        <v>33</v>
      </c>
      <c r="X6" s="1343" t="s">
        <v>34</v>
      </c>
      <c r="Y6" s="1343" t="s">
        <v>35</v>
      </c>
      <c r="Z6" s="1338" t="s">
        <v>37</v>
      </c>
      <c r="AA6" s="994"/>
      <c r="AB6" s="994"/>
      <c r="AC6" s="994"/>
      <c r="AD6" s="994"/>
      <c r="AE6" s="994"/>
      <c r="AF6" s="994"/>
      <c r="AG6" s="994"/>
      <c r="AH6" s="994"/>
      <c r="AI6" s="994"/>
      <c r="AJ6" s="994"/>
      <c r="AK6" s="995"/>
      <c r="AL6" s="1339" t="s">
        <v>38</v>
      </c>
      <c r="AM6" s="1338"/>
      <c r="AN6" s="994"/>
      <c r="AO6" s="994"/>
      <c r="AP6" s="994"/>
      <c r="AQ6" s="994"/>
      <c r="AR6" s="994"/>
      <c r="AS6" s="994"/>
      <c r="AT6" s="994"/>
      <c r="AU6" s="994"/>
      <c r="AV6" s="994"/>
      <c r="AW6" s="994"/>
      <c r="AX6" s="995"/>
      <c r="AY6" s="1339" t="s">
        <v>40</v>
      </c>
      <c r="AZ6" s="1339" t="s">
        <v>41</v>
      </c>
      <c r="BA6" s="1339" t="s">
        <v>42</v>
      </c>
      <c r="BB6" s="11"/>
      <c r="BC6" s="11"/>
      <c r="BD6" s="11"/>
      <c r="BE6" s="1"/>
      <c r="BF6" s="1"/>
      <c r="BG6" s="1"/>
      <c r="BH6" s="1"/>
      <c r="BI6" s="1"/>
      <c r="BJ6" s="11"/>
    </row>
    <row r="7" spans="1:62" ht="59.25" customHeight="1" x14ac:dyDescent="0.3">
      <c r="A7" s="973"/>
      <c r="B7" s="973"/>
      <c r="C7" s="973"/>
      <c r="D7" s="973"/>
      <c r="E7" s="973"/>
      <c r="F7" s="15" t="s">
        <v>44</v>
      </c>
      <c r="G7" s="15" t="s">
        <v>45</v>
      </c>
      <c r="H7" s="17" t="s">
        <v>46</v>
      </c>
      <c r="I7" s="17" t="s">
        <v>48</v>
      </c>
      <c r="J7" s="17" t="s">
        <v>49</v>
      </c>
      <c r="K7" s="973"/>
      <c r="L7" s="973"/>
      <c r="M7" s="973"/>
      <c r="N7" s="973"/>
      <c r="O7" s="972"/>
      <c r="P7" s="973"/>
      <c r="Q7" s="19" t="s">
        <v>50</v>
      </c>
      <c r="R7" s="19" t="s">
        <v>51</v>
      </c>
      <c r="S7" s="972"/>
      <c r="T7" s="972"/>
      <c r="U7" s="973"/>
      <c r="V7" s="973"/>
      <c r="W7" s="973"/>
      <c r="X7" s="973"/>
      <c r="Y7" s="973"/>
      <c r="Z7" s="20" t="s">
        <v>52</v>
      </c>
      <c r="AA7" s="20" t="s">
        <v>53</v>
      </c>
      <c r="AB7" s="20" t="s">
        <v>54</v>
      </c>
      <c r="AC7" s="20" t="s">
        <v>55</v>
      </c>
      <c r="AD7" s="20" t="s">
        <v>56</v>
      </c>
      <c r="AE7" s="20" t="s">
        <v>57</v>
      </c>
      <c r="AF7" s="20" t="s">
        <v>58</v>
      </c>
      <c r="AG7" s="20" t="s">
        <v>59</v>
      </c>
      <c r="AH7" s="20" t="s">
        <v>60</v>
      </c>
      <c r="AI7" s="20" t="s">
        <v>61</v>
      </c>
      <c r="AJ7" s="20" t="s">
        <v>62</v>
      </c>
      <c r="AK7" s="20" t="s">
        <v>63</v>
      </c>
      <c r="AL7" s="973"/>
      <c r="AM7" s="22" t="s">
        <v>64</v>
      </c>
      <c r="AN7" s="22" t="s">
        <v>65</v>
      </c>
      <c r="AO7" s="22" t="s">
        <v>54</v>
      </c>
      <c r="AP7" s="22" t="s">
        <v>55</v>
      </c>
      <c r="AQ7" s="22" t="s">
        <v>56</v>
      </c>
      <c r="AR7" s="22" t="s">
        <v>57</v>
      </c>
      <c r="AS7" s="22" t="s">
        <v>58</v>
      </c>
      <c r="AT7" s="22" t="s">
        <v>59</v>
      </c>
      <c r="AU7" s="22" t="s">
        <v>60</v>
      </c>
      <c r="AV7" s="22" t="s">
        <v>61</v>
      </c>
      <c r="AW7" s="22" t="s">
        <v>62</v>
      </c>
      <c r="AX7" s="22" t="s">
        <v>63</v>
      </c>
      <c r="AY7" s="973"/>
      <c r="AZ7" s="973"/>
      <c r="BA7" s="973"/>
      <c r="BB7" s="11"/>
      <c r="BC7" s="11"/>
      <c r="BD7" s="11"/>
      <c r="BE7" s="1"/>
      <c r="BF7" s="1"/>
      <c r="BG7" s="1"/>
      <c r="BH7" s="1"/>
      <c r="BI7" s="1"/>
      <c r="BJ7" s="11"/>
    </row>
    <row r="8" spans="1:62" ht="115.5" customHeight="1" x14ac:dyDescent="0.25">
      <c r="A8" s="35" t="s">
        <v>66</v>
      </c>
      <c r="B8" s="90" t="s">
        <v>67</v>
      </c>
      <c r="C8" s="35" t="s">
        <v>177</v>
      </c>
      <c r="D8" s="35" t="s">
        <v>201</v>
      </c>
      <c r="E8" s="35" t="s">
        <v>318</v>
      </c>
      <c r="F8" s="35">
        <v>1134</v>
      </c>
      <c r="G8" s="35" t="str">
        <f t="shared" ref="G8:G10" si="0">IF(LEN(F8)&gt;0,VLOOKUP(F8,$F$28:$G$32,2,0)," ")</f>
        <v>Oportunidades de generación de ingresos para vendedores informales</v>
      </c>
      <c r="H8" s="281">
        <v>1200</v>
      </c>
      <c r="I8" s="281">
        <v>1200</v>
      </c>
      <c r="J8" s="1395">
        <v>4021</v>
      </c>
      <c r="K8" s="1326" t="s">
        <v>297</v>
      </c>
      <c r="L8" s="1326" t="s">
        <v>556</v>
      </c>
      <c r="M8" s="137" t="s">
        <v>557</v>
      </c>
      <c r="N8" s="1394">
        <v>200</v>
      </c>
      <c r="O8" s="35" t="s">
        <v>558</v>
      </c>
      <c r="P8" s="30" t="s">
        <v>559</v>
      </c>
      <c r="Q8" s="33">
        <v>43466</v>
      </c>
      <c r="R8" s="33">
        <v>43830</v>
      </c>
      <c r="S8" s="35" t="s">
        <v>561</v>
      </c>
      <c r="T8" s="35">
        <v>1000</v>
      </c>
      <c r="U8" s="35" t="s">
        <v>563</v>
      </c>
      <c r="V8" s="33"/>
      <c r="W8" s="36"/>
      <c r="X8" s="33"/>
      <c r="Y8" s="33"/>
      <c r="Z8" s="27"/>
      <c r="AA8" s="27"/>
      <c r="AB8" s="27"/>
      <c r="AC8" s="27"/>
      <c r="AD8" s="27"/>
      <c r="AE8" s="27"/>
      <c r="AF8" s="27"/>
      <c r="AG8" s="27"/>
      <c r="AH8" s="27"/>
      <c r="AI8" s="27"/>
      <c r="AJ8" s="27"/>
      <c r="AK8" s="27"/>
      <c r="AL8" s="42"/>
      <c r="AM8" s="44"/>
      <c r="AN8" s="44"/>
      <c r="AO8" s="44"/>
      <c r="AP8" s="44"/>
      <c r="AQ8" s="44"/>
      <c r="AR8" s="44"/>
      <c r="AS8" s="44"/>
      <c r="AT8" s="44"/>
      <c r="AU8" s="44"/>
      <c r="AV8" s="44"/>
      <c r="AW8" s="44"/>
      <c r="AX8" s="44"/>
      <c r="AY8" s="42"/>
      <c r="AZ8" s="50"/>
      <c r="BA8" s="53"/>
      <c r="BB8" s="56"/>
      <c r="BC8" s="56"/>
      <c r="BD8" s="56"/>
      <c r="BE8" s="58"/>
      <c r="BF8" s="58"/>
      <c r="BG8" s="58"/>
      <c r="BH8" s="58"/>
      <c r="BI8" s="58"/>
      <c r="BJ8" s="56"/>
    </row>
    <row r="9" spans="1:62" ht="93.75" customHeight="1" x14ac:dyDescent="0.25">
      <c r="A9" s="35" t="s">
        <v>66</v>
      </c>
      <c r="B9" s="90" t="s">
        <v>67</v>
      </c>
      <c r="C9" s="35" t="s">
        <v>177</v>
      </c>
      <c r="D9" s="35" t="s">
        <v>201</v>
      </c>
      <c r="E9" s="35" t="s">
        <v>318</v>
      </c>
      <c r="F9" s="35">
        <v>1134</v>
      </c>
      <c r="G9" s="35" t="str">
        <f t="shared" si="0"/>
        <v>Oportunidades de generación de ingresos para vendedores informales</v>
      </c>
      <c r="H9" s="282">
        <v>1200</v>
      </c>
      <c r="I9" s="283">
        <v>1200</v>
      </c>
      <c r="J9" s="972"/>
      <c r="K9" s="972"/>
      <c r="L9" s="972"/>
      <c r="M9" s="35" t="s">
        <v>661</v>
      </c>
      <c r="N9" s="972"/>
      <c r="O9" s="35" t="s">
        <v>662</v>
      </c>
      <c r="P9" s="284" t="s">
        <v>569</v>
      </c>
      <c r="Q9" s="33">
        <v>43466</v>
      </c>
      <c r="R9" s="33">
        <v>43830</v>
      </c>
      <c r="S9" s="35" t="s">
        <v>663</v>
      </c>
      <c r="T9" s="35">
        <v>200</v>
      </c>
      <c r="U9" s="35" t="s">
        <v>563</v>
      </c>
      <c r="V9" s="33"/>
      <c r="W9" s="36"/>
      <c r="X9" s="33"/>
      <c r="Y9" s="33"/>
      <c r="Z9" s="27"/>
      <c r="AA9" s="27"/>
      <c r="AB9" s="27"/>
      <c r="AC9" s="27"/>
      <c r="AD9" s="27"/>
      <c r="AE9" s="27"/>
      <c r="AF9" s="27"/>
      <c r="AG9" s="27"/>
      <c r="AH9" s="27"/>
      <c r="AI9" s="27"/>
      <c r="AJ9" s="27"/>
      <c r="AK9" s="27"/>
      <c r="AL9" s="42"/>
      <c r="AM9" s="44"/>
      <c r="AN9" s="44"/>
      <c r="AO9" s="44"/>
      <c r="AP9" s="44"/>
      <c r="AQ9" s="44"/>
      <c r="AR9" s="44"/>
      <c r="AS9" s="44"/>
      <c r="AT9" s="44"/>
      <c r="AU9" s="44"/>
      <c r="AV9" s="44"/>
      <c r="AW9" s="44"/>
      <c r="AX9" s="44"/>
      <c r="AY9" s="42"/>
      <c r="AZ9" s="50"/>
      <c r="BA9" s="53"/>
      <c r="BB9" s="56"/>
      <c r="BC9" s="56"/>
      <c r="BD9" s="56"/>
      <c r="BE9" s="58"/>
      <c r="BF9" s="58"/>
      <c r="BG9" s="58"/>
      <c r="BH9" s="58"/>
      <c r="BI9" s="58"/>
      <c r="BJ9" s="56"/>
    </row>
    <row r="10" spans="1:62" ht="75" customHeight="1" x14ac:dyDescent="0.25">
      <c r="A10" s="35" t="s">
        <v>66</v>
      </c>
      <c r="B10" s="90" t="s">
        <v>67</v>
      </c>
      <c r="C10" s="35" t="s">
        <v>177</v>
      </c>
      <c r="D10" s="35" t="s">
        <v>201</v>
      </c>
      <c r="E10" s="35" t="s">
        <v>318</v>
      </c>
      <c r="F10" s="35">
        <v>1134</v>
      </c>
      <c r="G10" s="35" t="str">
        <f t="shared" si="0"/>
        <v>Oportunidades de generación de ingresos para vendedores informales</v>
      </c>
      <c r="H10" s="285">
        <v>1200</v>
      </c>
      <c r="I10" s="283">
        <v>1200</v>
      </c>
      <c r="J10" s="972"/>
      <c r="K10" s="972"/>
      <c r="L10" s="972"/>
      <c r="M10" s="137" t="s">
        <v>664</v>
      </c>
      <c r="N10" s="973"/>
      <c r="O10" s="23" t="s">
        <v>665</v>
      </c>
      <c r="P10" s="99" t="s">
        <v>666</v>
      </c>
      <c r="Q10" s="286">
        <v>43466</v>
      </c>
      <c r="R10" s="33">
        <v>43830</v>
      </c>
      <c r="S10" s="99" t="s">
        <v>595</v>
      </c>
      <c r="T10" s="23">
        <v>20</v>
      </c>
      <c r="U10" s="35" t="s">
        <v>563</v>
      </c>
      <c r="V10" s="33"/>
      <c r="W10" s="36"/>
      <c r="X10" s="33"/>
      <c r="Y10" s="33"/>
      <c r="Z10" s="27"/>
      <c r="AA10" s="27"/>
      <c r="AB10" s="27"/>
      <c r="AC10" s="27"/>
      <c r="AD10" s="27"/>
      <c r="AE10" s="27"/>
      <c r="AF10" s="27"/>
      <c r="AG10" s="27"/>
      <c r="AH10" s="27"/>
      <c r="AI10" s="27"/>
      <c r="AJ10" s="27"/>
      <c r="AK10" s="27"/>
      <c r="AL10" s="42"/>
      <c r="AM10" s="44"/>
      <c r="AN10" s="44"/>
      <c r="AO10" s="44"/>
      <c r="AP10" s="44"/>
      <c r="AQ10" s="44"/>
      <c r="AR10" s="44"/>
      <c r="AS10" s="44"/>
      <c r="AT10" s="44"/>
      <c r="AU10" s="44"/>
      <c r="AV10" s="44"/>
      <c r="AW10" s="44"/>
      <c r="AX10" s="44"/>
      <c r="AY10" s="42"/>
      <c r="AZ10" s="50"/>
      <c r="BA10" s="53"/>
      <c r="BB10" s="56"/>
      <c r="BC10" s="56"/>
      <c r="BD10" s="56"/>
      <c r="BE10" s="58"/>
      <c r="BF10" s="58"/>
      <c r="BG10" s="58"/>
      <c r="BH10" s="58"/>
      <c r="BI10" s="58"/>
      <c r="BJ10" s="56"/>
    </row>
    <row r="11" spans="1:62" ht="75" customHeight="1" x14ac:dyDescent="0.25">
      <c r="A11" s="35"/>
      <c r="B11" s="90"/>
      <c r="C11" s="35"/>
      <c r="D11" s="35"/>
      <c r="E11" s="35"/>
      <c r="F11" s="35"/>
      <c r="G11" s="35"/>
      <c r="H11" s="285"/>
      <c r="I11" s="283"/>
      <c r="J11" s="972"/>
      <c r="K11" s="972"/>
      <c r="L11" s="972"/>
      <c r="M11" s="88" t="s">
        <v>667</v>
      </c>
      <c r="N11" s="1329">
        <v>80</v>
      </c>
      <c r="O11" s="23"/>
      <c r="P11" s="99"/>
      <c r="Q11" s="286"/>
      <c r="R11" s="33"/>
      <c r="S11" s="99"/>
      <c r="T11" s="23"/>
      <c r="U11" s="35"/>
      <c r="V11" s="33"/>
      <c r="W11" s="36"/>
      <c r="X11" s="33"/>
      <c r="Y11" s="33"/>
      <c r="Z11" s="27"/>
      <c r="AA11" s="27"/>
      <c r="AB11" s="27"/>
      <c r="AC11" s="27"/>
      <c r="AD11" s="27"/>
      <c r="AE11" s="27"/>
      <c r="AF11" s="27"/>
      <c r="AG11" s="27"/>
      <c r="AH11" s="27"/>
      <c r="AI11" s="27"/>
      <c r="AJ11" s="27"/>
      <c r="AK11" s="27"/>
      <c r="AL11" s="42"/>
      <c r="AM11" s="44"/>
      <c r="AN11" s="44"/>
      <c r="AO11" s="44"/>
      <c r="AP11" s="44"/>
      <c r="AQ11" s="44"/>
      <c r="AR11" s="44"/>
      <c r="AS11" s="44"/>
      <c r="AT11" s="44"/>
      <c r="AU11" s="44"/>
      <c r="AV11" s="44"/>
      <c r="AW11" s="44"/>
      <c r="AX11" s="44"/>
      <c r="AY11" s="42"/>
      <c r="AZ11" s="50"/>
      <c r="BA11" s="53"/>
      <c r="BB11" s="56"/>
      <c r="BC11" s="56"/>
      <c r="BD11" s="56"/>
      <c r="BE11" s="58"/>
      <c r="BF11" s="58"/>
      <c r="BG11" s="58"/>
      <c r="BH11" s="58"/>
      <c r="BI11" s="58"/>
      <c r="BJ11" s="56"/>
    </row>
    <row r="12" spans="1:62" ht="75" customHeight="1" x14ac:dyDescent="0.25">
      <c r="A12" s="35"/>
      <c r="B12" s="90"/>
      <c r="C12" s="35"/>
      <c r="D12" s="35"/>
      <c r="E12" s="35"/>
      <c r="F12" s="35"/>
      <c r="G12" s="35"/>
      <c r="H12" s="285"/>
      <c r="I12" s="283"/>
      <c r="J12" s="972"/>
      <c r="K12" s="972"/>
      <c r="L12" s="972"/>
      <c r="M12" s="23" t="s">
        <v>598</v>
      </c>
      <c r="N12" s="972"/>
      <c r="O12" s="23"/>
      <c r="P12" s="99"/>
      <c r="Q12" s="286"/>
      <c r="R12" s="33"/>
      <c r="S12" s="99"/>
      <c r="T12" s="23"/>
      <c r="U12" s="35"/>
      <c r="V12" s="33"/>
      <c r="W12" s="36"/>
      <c r="X12" s="33"/>
      <c r="Y12" s="33"/>
      <c r="Z12" s="27"/>
      <c r="AA12" s="27"/>
      <c r="AB12" s="27"/>
      <c r="AC12" s="27"/>
      <c r="AD12" s="27"/>
      <c r="AE12" s="27"/>
      <c r="AF12" s="27"/>
      <c r="AG12" s="27"/>
      <c r="AH12" s="27"/>
      <c r="AI12" s="27"/>
      <c r="AJ12" s="27"/>
      <c r="AK12" s="27"/>
      <c r="AL12" s="42"/>
      <c r="AM12" s="44"/>
      <c r="AN12" s="44"/>
      <c r="AO12" s="44"/>
      <c r="AP12" s="44"/>
      <c r="AQ12" s="44"/>
      <c r="AR12" s="44"/>
      <c r="AS12" s="44"/>
      <c r="AT12" s="44"/>
      <c r="AU12" s="44"/>
      <c r="AV12" s="44"/>
      <c r="AW12" s="44"/>
      <c r="AX12" s="44"/>
      <c r="AY12" s="42"/>
      <c r="AZ12" s="50"/>
      <c r="BA12" s="53"/>
      <c r="BB12" s="56"/>
      <c r="BC12" s="56"/>
      <c r="BD12" s="56"/>
      <c r="BE12" s="58"/>
      <c r="BF12" s="58"/>
      <c r="BG12" s="58"/>
      <c r="BH12" s="58"/>
      <c r="BI12" s="58"/>
      <c r="BJ12" s="56"/>
    </row>
    <row r="13" spans="1:62" ht="75.75" customHeight="1" x14ac:dyDescent="0.25">
      <c r="A13" s="35" t="s">
        <v>66</v>
      </c>
      <c r="B13" s="90" t="s">
        <v>67</v>
      </c>
      <c r="C13" s="35" t="s">
        <v>177</v>
      </c>
      <c r="D13" s="35" t="s">
        <v>201</v>
      </c>
      <c r="E13" s="35" t="s">
        <v>318</v>
      </c>
      <c r="F13" s="35">
        <v>1134</v>
      </c>
      <c r="G13" s="35" t="str">
        <f t="shared" ref="G13:G14" si="1">IF(LEN(F13)&gt;0,VLOOKUP(F13,$F$28:$G$32,2,0)," ")</f>
        <v>Oportunidades de generación de ingresos para vendedores informales</v>
      </c>
      <c r="H13" s="283">
        <v>320</v>
      </c>
      <c r="I13" s="283">
        <v>320</v>
      </c>
      <c r="J13" s="972"/>
      <c r="K13" s="972"/>
      <c r="L13" s="972"/>
      <c r="M13" s="35" t="s">
        <v>668</v>
      </c>
      <c r="N13" s="972"/>
      <c r="O13" s="35" t="s">
        <v>669</v>
      </c>
      <c r="P13" s="88" t="s">
        <v>670</v>
      </c>
      <c r="Q13" s="286">
        <v>43466</v>
      </c>
      <c r="R13" s="33">
        <v>43830</v>
      </c>
      <c r="S13" s="35" t="s">
        <v>671</v>
      </c>
      <c r="T13" s="35">
        <v>100</v>
      </c>
      <c r="U13" s="35" t="s">
        <v>563</v>
      </c>
      <c r="V13" s="39"/>
      <c r="W13" s="36"/>
      <c r="X13" s="33"/>
      <c r="Y13" s="33" t="str">
        <f>+IF(X13&gt;R8,"NO CUMPLE","SI CUMPLE")</f>
        <v>SI CUMPLE</v>
      </c>
      <c r="Z13" s="27"/>
      <c r="AA13" s="27"/>
      <c r="AB13" s="27"/>
      <c r="AC13" s="27"/>
      <c r="AD13" s="27"/>
      <c r="AE13" s="27"/>
      <c r="AF13" s="27"/>
      <c r="AG13" s="27"/>
      <c r="AH13" s="27"/>
      <c r="AI13" s="27"/>
      <c r="AJ13" s="27"/>
      <c r="AK13" s="27"/>
      <c r="AL13" s="42"/>
      <c r="AM13" s="44"/>
      <c r="AN13" s="44"/>
      <c r="AO13" s="44"/>
      <c r="AP13" s="44"/>
      <c r="AQ13" s="44"/>
      <c r="AR13" s="44"/>
      <c r="AS13" s="44"/>
      <c r="AT13" s="44"/>
      <c r="AU13" s="44"/>
      <c r="AV13" s="44"/>
      <c r="AW13" s="44"/>
      <c r="AX13" s="44"/>
      <c r="AY13" s="42"/>
      <c r="AZ13" s="50"/>
      <c r="BA13" s="53"/>
      <c r="BB13" s="56"/>
      <c r="BC13" s="56"/>
      <c r="BD13" s="56"/>
      <c r="BE13" s="58"/>
      <c r="BF13" s="58"/>
      <c r="BG13" s="58"/>
      <c r="BH13" s="58"/>
      <c r="BI13" s="58"/>
      <c r="BJ13" s="56"/>
    </row>
    <row r="14" spans="1:62" ht="99.75" customHeight="1" x14ac:dyDescent="0.25">
      <c r="A14" s="35" t="s">
        <v>66</v>
      </c>
      <c r="B14" s="90" t="s">
        <v>67</v>
      </c>
      <c r="C14" s="35" t="s">
        <v>177</v>
      </c>
      <c r="D14" s="35" t="s">
        <v>201</v>
      </c>
      <c r="E14" s="35" t="s">
        <v>318</v>
      </c>
      <c r="F14" s="35">
        <v>1134</v>
      </c>
      <c r="G14" s="35" t="str">
        <f t="shared" si="1"/>
        <v>Oportunidades de generación de ingresos para vendedores informales</v>
      </c>
      <c r="H14" s="283">
        <v>320</v>
      </c>
      <c r="I14" s="283">
        <v>320</v>
      </c>
      <c r="J14" s="973"/>
      <c r="K14" s="973"/>
      <c r="L14" s="972"/>
      <c r="M14" s="35" t="s">
        <v>672</v>
      </c>
      <c r="N14" s="973"/>
      <c r="O14" s="35" t="s">
        <v>673</v>
      </c>
      <c r="P14" s="30" t="s">
        <v>601</v>
      </c>
      <c r="Q14" s="33">
        <v>43466</v>
      </c>
      <c r="R14" s="33">
        <v>43830</v>
      </c>
      <c r="S14" s="35" t="s">
        <v>602</v>
      </c>
      <c r="T14" s="35">
        <v>80</v>
      </c>
      <c r="U14" s="35" t="s">
        <v>563</v>
      </c>
      <c r="V14" s="33"/>
      <c r="W14" s="36"/>
      <c r="X14" s="33"/>
      <c r="Y14" s="33" t="e">
        <f>+IF(X14&gt;#REF!,"NO CUMPLE","SI CUMPLE")</f>
        <v>#REF!</v>
      </c>
      <c r="Z14" s="27"/>
      <c r="AA14" s="27"/>
      <c r="AB14" s="27"/>
      <c r="AC14" s="27"/>
      <c r="AD14" s="27"/>
      <c r="AE14" s="27"/>
      <c r="AF14" s="27"/>
      <c r="AG14" s="27"/>
      <c r="AH14" s="27"/>
      <c r="AI14" s="27"/>
      <c r="AJ14" s="27"/>
      <c r="AK14" s="27"/>
      <c r="AL14" s="42"/>
      <c r="AM14" s="44"/>
      <c r="AN14" s="44"/>
      <c r="AO14" s="44"/>
      <c r="AP14" s="44"/>
      <c r="AQ14" s="44"/>
      <c r="AR14" s="44"/>
      <c r="AS14" s="44"/>
      <c r="AT14" s="44"/>
      <c r="AU14" s="44"/>
      <c r="AV14" s="44"/>
      <c r="AW14" s="44"/>
      <c r="AX14" s="44"/>
      <c r="AY14" s="42"/>
      <c r="AZ14" s="50"/>
      <c r="BA14" s="53"/>
      <c r="BB14" s="56"/>
      <c r="BC14" s="56"/>
      <c r="BD14" s="56"/>
      <c r="BE14" s="58"/>
      <c r="BF14" s="58"/>
      <c r="BG14" s="58"/>
      <c r="BH14" s="58"/>
      <c r="BI14" s="58"/>
      <c r="BJ14" s="56"/>
    </row>
    <row r="15" spans="1:62" ht="42.75" customHeight="1" x14ac:dyDescent="0.25">
      <c r="A15" s="58"/>
      <c r="B15" s="58"/>
      <c r="C15" s="58"/>
      <c r="D15" s="58"/>
      <c r="E15" s="58"/>
      <c r="F15" s="96"/>
      <c r="G15" s="58"/>
      <c r="H15" s="58"/>
      <c r="I15" s="58"/>
      <c r="J15" s="58"/>
      <c r="K15" s="58"/>
      <c r="L15" s="58"/>
      <c r="M15" s="58"/>
      <c r="N15" s="58"/>
      <c r="O15" s="97"/>
      <c r="P15" s="97"/>
      <c r="Q15" s="97"/>
      <c r="R15" s="97"/>
      <c r="S15" s="97"/>
      <c r="T15" s="97"/>
      <c r="U15" s="99"/>
      <c r="V15" s="101"/>
      <c r="W15" s="101"/>
      <c r="X15" s="101"/>
      <c r="Y15" s="101"/>
      <c r="Z15" s="101"/>
      <c r="AA15" s="101"/>
      <c r="AB15" s="101"/>
      <c r="AC15" s="101"/>
      <c r="AD15" s="101"/>
      <c r="AE15" s="101"/>
      <c r="AF15" s="101"/>
      <c r="AG15" s="101"/>
      <c r="AH15" s="101"/>
      <c r="AI15" s="101"/>
      <c r="AJ15" s="101"/>
      <c r="AK15" s="101"/>
      <c r="AL15" s="102"/>
      <c r="AM15" s="102"/>
      <c r="AN15" s="102"/>
      <c r="AO15" s="102"/>
      <c r="AP15" s="102"/>
      <c r="AQ15" s="102"/>
      <c r="AR15" s="102"/>
      <c r="AS15" s="102"/>
      <c r="AT15" s="102"/>
      <c r="AU15" s="102"/>
      <c r="AV15" s="102"/>
      <c r="AW15" s="102"/>
      <c r="AX15" s="102"/>
      <c r="AY15" s="102"/>
      <c r="AZ15" s="103"/>
      <c r="BA15" s="56"/>
      <c r="BB15" s="56"/>
      <c r="BC15" s="56"/>
      <c r="BD15" s="56"/>
      <c r="BE15" s="58"/>
      <c r="BF15" s="58"/>
      <c r="BG15" s="58"/>
      <c r="BH15" s="58"/>
      <c r="BI15" s="58"/>
      <c r="BJ15" s="56"/>
    </row>
    <row r="16" spans="1:62" ht="58.5" customHeight="1" x14ac:dyDescent="0.25">
      <c r="A16" s="129" t="s">
        <v>214</v>
      </c>
      <c r="B16" s="245" t="s">
        <v>233</v>
      </c>
      <c r="C16" s="1336" t="s">
        <v>674</v>
      </c>
      <c r="D16" s="975"/>
      <c r="E16" s="975"/>
      <c r="F16" s="976"/>
      <c r="G16" s="1337" t="s">
        <v>277</v>
      </c>
      <c r="H16" s="995"/>
      <c r="I16" s="97"/>
      <c r="J16" s="97"/>
      <c r="K16" s="97"/>
      <c r="L16" s="97"/>
      <c r="M16" s="97"/>
      <c r="N16" s="97"/>
      <c r="O16" s="97"/>
      <c r="P16" s="97"/>
      <c r="Q16" s="97"/>
      <c r="R16" s="97"/>
      <c r="S16" s="97"/>
      <c r="T16" s="97"/>
      <c r="U16" s="97"/>
      <c r="V16" s="97"/>
      <c r="W16" s="97"/>
      <c r="X16" s="97"/>
      <c r="Y16" s="105"/>
      <c r="Z16" s="106"/>
      <c r="AA16" s="106"/>
      <c r="AB16" s="106"/>
      <c r="AC16" s="106"/>
      <c r="AD16" s="106"/>
      <c r="AE16" s="106"/>
      <c r="AF16" s="106"/>
      <c r="AG16" s="106"/>
      <c r="AH16" s="106"/>
      <c r="AI16" s="106"/>
      <c r="AJ16" s="106"/>
      <c r="AK16" s="106"/>
      <c r="AL16" s="109">
        <f>SUM(AL8:AL15)</f>
        <v>0</v>
      </c>
      <c r="AM16" s="109"/>
      <c r="AN16" s="109"/>
      <c r="AO16" s="109"/>
      <c r="AP16" s="109"/>
      <c r="AQ16" s="109"/>
      <c r="AR16" s="109"/>
      <c r="AS16" s="109"/>
      <c r="AT16" s="109"/>
      <c r="AU16" s="109"/>
      <c r="AV16" s="109"/>
      <c r="AW16" s="109"/>
      <c r="AX16" s="109"/>
      <c r="AY16" s="110">
        <f>SUM(AY8:AY15)</f>
        <v>0</v>
      </c>
      <c r="AZ16" s="1324"/>
      <c r="BA16" s="1324"/>
      <c r="BB16" s="56"/>
      <c r="BC16" s="56"/>
      <c r="BD16" s="56"/>
      <c r="BE16" s="58"/>
      <c r="BF16" s="58"/>
      <c r="BG16" s="58"/>
      <c r="BH16" s="58"/>
      <c r="BI16" s="58"/>
      <c r="BJ16" s="56"/>
    </row>
    <row r="17" spans="1:62" ht="58.5" customHeight="1" x14ac:dyDescent="0.25">
      <c r="A17" s="129" t="s">
        <v>232</v>
      </c>
      <c r="B17" s="245" t="s">
        <v>233</v>
      </c>
      <c r="C17" s="977"/>
      <c r="D17" s="978"/>
      <c r="E17" s="978"/>
      <c r="F17" s="979"/>
      <c r="G17" s="1337" t="s">
        <v>233</v>
      </c>
      <c r="H17" s="995"/>
      <c r="I17" s="97"/>
      <c r="J17" s="97"/>
      <c r="K17" s="97"/>
      <c r="L17" s="97"/>
      <c r="M17" s="97"/>
      <c r="N17" s="97"/>
      <c r="O17" s="97"/>
      <c r="P17" s="97"/>
      <c r="Q17" s="97"/>
      <c r="R17" s="97"/>
      <c r="S17" s="97"/>
      <c r="T17" s="97"/>
      <c r="U17" s="97"/>
      <c r="V17" s="97"/>
      <c r="W17" s="97"/>
      <c r="X17" s="97"/>
      <c r="Y17" s="105"/>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973"/>
      <c r="BA17" s="973"/>
      <c r="BB17" s="56"/>
      <c r="BC17" s="56"/>
      <c r="BD17" s="56"/>
      <c r="BE17" s="58"/>
      <c r="BF17" s="58"/>
      <c r="BG17" s="58"/>
      <c r="BH17" s="58"/>
      <c r="BI17" s="58"/>
      <c r="BJ17" s="56"/>
    </row>
    <row r="18" spans="1:62" ht="50.25" customHeight="1" x14ac:dyDescent="0.25">
      <c r="A18" s="58"/>
      <c r="B18" s="58"/>
      <c r="C18" s="58"/>
      <c r="D18" s="58"/>
      <c r="E18" s="58"/>
      <c r="F18" s="96"/>
      <c r="G18" s="58"/>
      <c r="H18" s="58"/>
      <c r="I18" s="58"/>
      <c r="J18" s="58"/>
      <c r="K18" s="58"/>
      <c r="L18" s="58"/>
      <c r="M18" s="58"/>
      <c r="N18" s="58"/>
      <c r="O18" s="97"/>
      <c r="P18" s="97"/>
      <c r="Q18" s="97"/>
      <c r="R18" s="97"/>
      <c r="S18" s="97"/>
      <c r="T18" s="97"/>
      <c r="U18" s="99"/>
      <c r="V18" s="101"/>
      <c r="W18" s="101"/>
      <c r="X18" s="101"/>
      <c r="Y18" s="101"/>
      <c r="Z18" s="101"/>
      <c r="AA18" s="101"/>
      <c r="AB18" s="101"/>
      <c r="AC18" s="101"/>
      <c r="AD18" s="101"/>
      <c r="AE18" s="101"/>
      <c r="AF18" s="101"/>
      <c r="AG18" s="101"/>
      <c r="AH18" s="101"/>
      <c r="AI18" s="101"/>
      <c r="AJ18" s="101"/>
      <c r="AK18" s="101"/>
      <c r="AL18" s="102"/>
      <c r="AM18" s="102"/>
      <c r="AN18" s="102"/>
      <c r="AO18" s="102"/>
      <c r="AP18" s="102"/>
      <c r="AQ18" s="102"/>
      <c r="AR18" s="102"/>
      <c r="AS18" s="102"/>
      <c r="AT18" s="102"/>
      <c r="AU18" s="102"/>
      <c r="AV18" s="102"/>
      <c r="AW18" s="102"/>
      <c r="AX18" s="102"/>
      <c r="AY18" s="102"/>
      <c r="AZ18" s="103"/>
      <c r="BA18" s="56"/>
      <c r="BB18" s="56"/>
      <c r="BC18" s="56"/>
      <c r="BD18" s="56"/>
      <c r="BE18" s="58"/>
      <c r="BF18" s="58"/>
      <c r="BG18" s="58"/>
      <c r="BH18" s="58"/>
      <c r="BI18" s="58"/>
      <c r="BJ18" s="56"/>
    </row>
    <row r="19" spans="1:62" ht="37.5" customHeight="1" x14ac:dyDescent="0.25">
      <c r="A19" s="58"/>
      <c r="B19" s="58"/>
      <c r="C19" s="58"/>
      <c r="D19" s="58"/>
      <c r="E19" s="58"/>
      <c r="F19" s="58"/>
      <c r="G19" s="58"/>
      <c r="H19" s="58"/>
      <c r="I19" s="58"/>
      <c r="J19" s="58"/>
      <c r="K19" s="114"/>
      <c r="L19" s="114"/>
      <c r="M19" s="114"/>
      <c r="N19" s="114"/>
      <c r="O19" s="97"/>
      <c r="P19" s="97"/>
      <c r="Q19" s="97"/>
      <c r="R19" s="97"/>
      <c r="S19" s="97"/>
      <c r="T19" s="97"/>
      <c r="U19" s="99"/>
      <c r="V19" s="101"/>
      <c r="W19" s="101"/>
      <c r="X19" s="101"/>
      <c r="Y19" s="101"/>
      <c r="Z19" s="101"/>
      <c r="AA19" s="101"/>
      <c r="AB19" s="101"/>
      <c r="AC19" s="101"/>
      <c r="AD19" s="101"/>
      <c r="AE19" s="101"/>
      <c r="AF19" s="101"/>
      <c r="AG19" s="101"/>
      <c r="AH19" s="101"/>
      <c r="AI19" s="101"/>
      <c r="AJ19" s="101"/>
      <c r="AK19" s="101"/>
      <c r="AL19" s="102"/>
      <c r="AM19" s="102"/>
      <c r="AN19" s="102"/>
      <c r="AO19" s="102"/>
      <c r="AP19" s="102"/>
      <c r="AQ19" s="102"/>
      <c r="AR19" s="102"/>
      <c r="AS19" s="102"/>
      <c r="AT19" s="102"/>
      <c r="AU19" s="102"/>
      <c r="AV19" s="102"/>
      <c r="AW19" s="102"/>
      <c r="AX19" s="102"/>
      <c r="AY19" s="102"/>
      <c r="AZ19" s="103"/>
      <c r="BA19" s="56"/>
      <c r="BB19" s="56"/>
      <c r="BC19" s="56"/>
      <c r="BD19" s="56"/>
      <c r="BE19" s="58"/>
      <c r="BF19" s="58"/>
      <c r="BG19" s="58"/>
      <c r="BH19" s="58"/>
      <c r="BI19" s="58"/>
      <c r="BJ19" s="56"/>
    </row>
    <row r="20" spans="1:62" ht="66" customHeight="1" x14ac:dyDescent="0.25">
      <c r="A20" s="58"/>
      <c r="B20" s="58"/>
      <c r="C20" s="58"/>
      <c r="D20" s="58"/>
      <c r="E20" s="58"/>
      <c r="F20" s="58"/>
      <c r="G20" s="58"/>
      <c r="H20" s="58"/>
      <c r="I20" s="58"/>
      <c r="J20" s="58"/>
      <c r="K20" s="116"/>
      <c r="L20" s="116"/>
      <c r="M20" s="116"/>
      <c r="N20" s="116"/>
      <c r="O20" s="97"/>
      <c r="P20" s="97"/>
      <c r="Q20" s="97"/>
      <c r="R20" s="97"/>
      <c r="S20" s="97"/>
      <c r="T20" s="97"/>
      <c r="U20" s="99"/>
      <c r="V20" s="101"/>
      <c r="W20" s="101"/>
      <c r="X20" s="101"/>
      <c r="Y20" s="101"/>
      <c r="Z20" s="101"/>
      <c r="AA20" s="101"/>
      <c r="AB20" s="101"/>
      <c r="AC20" s="101"/>
      <c r="AD20" s="101"/>
      <c r="AE20" s="101"/>
      <c r="AF20" s="101"/>
      <c r="AG20" s="101"/>
      <c r="AH20" s="101"/>
      <c r="AI20" s="101"/>
      <c r="AJ20" s="101"/>
      <c r="AK20" s="101"/>
      <c r="AL20" s="102"/>
      <c r="AM20" s="102"/>
      <c r="AN20" s="102"/>
      <c r="AO20" s="102"/>
      <c r="AP20" s="102"/>
      <c r="AQ20" s="102"/>
      <c r="AR20" s="102"/>
      <c r="AS20" s="102"/>
      <c r="AT20" s="102"/>
      <c r="AU20" s="102"/>
      <c r="AV20" s="102"/>
      <c r="AW20" s="102"/>
      <c r="AX20" s="102"/>
      <c r="AY20" s="102"/>
      <c r="AZ20" s="103"/>
      <c r="BA20" s="56"/>
      <c r="BB20" s="56"/>
      <c r="BC20" s="56"/>
      <c r="BD20" s="56"/>
      <c r="BE20" s="58"/>
      <c r="BF20" s="58"/>
      <c r="BG20" s="58"/>
      <c r="BH20" s="58"/>
      <c r="BI20" s="58"/>
      <c r="BJ20" s="56"/>
    </row>
    <row r="21" spans="1:62" ht="63.75" customHeight="1" x14ac:dyDescent="0.25">
      <c r="A21" s="58"/>
      <c r="B21" s="58"/>
      <c r="C21" s="58"/>
      <c r="D21" s="58"/>
      <c r="E21" s="58"/>
      <c r="F21" s="96"/>
      <c r="G21" s="58"/>
      <c r="H21" s="58"/>
      <c r="I21" s="58"/>
      <c r="J21" s="58"/>
      <c r="K21" s="58"/>
      <c r="L21" s="58"/>
      <c r="M21" s="58"/>
      <c r="N21" s="58"/>
      <c r="O21" s="97"/>
      <c r="P21" s="97"/>
      <c r="Q21" s="97"/>
      <c r="R21" s="97"/>
      <c r="S21" s="97"/>
      <c r="T21" s="97"/>
      <c r="U21" s="99"/>
      <c r="V21" s="101"/>
      <c r="W21" s="101"/>
      <c r="X21" s="101"/>
      <c r="Y21" s="101"/>
      <c r="Z21" s="101"/>
      <c r="AA21" s="101"/>
      <c r="AB21" s="101"/>
      <c r="AC21" s="101"/>
      <c r="AD21" s="101"/>
      <c r="AE21" s="101"/>
      <c r="AF21" s="101"/>
      <c r="AG21" s="101"/>
      <c r="AH21" s="101"/>
      <c r="AI21" s="101"/>
      <c r="AJ21" s="101"/>
      <c r="AK21" s="101"/>
      <c r="AL21" s="102"/>
      <c r="AM21" s="102"/>
      <c r="AN21" s="102"/>
      <c r="AO21" s="102"/>
      <c r="AP21" s="102"/>
      <c r="AQ21" s="102"/>
      <c r="AR21" s="102"/>
      <c r="AS21" s="102"/>
      <c r="AT21" s="102"/>
      <c r="AU21" s="102"/>
      <c r="AV21" s="102"/>
      <c r="AW21" s="102"/>
      <c r="AX21" s="102"/>
      <c r="AY21" s="102"/>
      <c r="AZ21" s="103"/>
      <c r="BA21" s="56"/>
      <c r="BB21" s="56"/>
      <c r="BC21" s="56"/>
      <c r="BD21" s="56"/>
      <c r="BE21" s="58"/>
      <c r="BF21" s="58"/>
      <c r="BG21" s="58"/>
      <c r="BH21" s="58"/>
      <c r="BI21" s="58"/>
      <c r="BJ21" s="56"/>
    </row>
    <row r="22" spans="1:62" ht="93" customHeight="1" x14ac:dyDescent="0.25">
      <c r="A22" s="58"/>
      <c r="B22" s="58"/>
      <c r="C22" s="58"/>
      <c r="D22" s="58"/>
      <c r="E22" s="58"/>
      <c r="F22" s="96"/>
      <c r="G22" s="58"/>
      <c r="H22" s="58"/>
      <c r="I22" s="58"/>
      <c r="J22" s="58"/>
      <c r="K22" s="58"/>
      <c r="L22" s="58"/>
      <c r="M22" s="58"/>
      <c r="N22" s="58"/>
      <c r="O22" s="97"/>
      <c r="P22" s="97"/>
      <c r="Q22" s="97"/>
      <c r="R22" s="97"/>
      <c r="S22" s="97"/>
      <c r="T22" s="97"/>
      <c r="U22" s="99"/>
      <c r="V22" s="101"/>
      <c r="W22" s="101"/>
      <c r="X22" s="101"/>
      <c r="Y22" s="101"/>
      <c r="Z22" s="101"/>
      <c r="AA22" s="101"/>
      <c r="AB22" s="101"/>
      <c r="AC22" s="101"/>
      <c r="AD22" s="101"/>
      <c r="AE22" s="101"/>
      <c r="AF22" s="101"/>
      <c r="AG22" s="101"/>
      <c r="AH22" s="101"/>
      <c r="AI22" s="101"/>
      <c r="AJ22" s="101"/>
      <c r="AK22" s="101"/>
      <c r="AL22" s="102"/>
      <c r="AM22" s="102"/>
      <c r="AN22" s="102"/>
      <c r="AO22" s="102"/>
      <c r="AP22" s="102"/>
      <c r="AQ22" s="102"/>
      <c r="AR22" s="102"/>
      <c r="AS22" s="102"/>
      <c r="AT22" s="102"/>
      <c r="AU22" s="102"/>
      <c r="AV22" s="102"/>
      <c r="AW22" s="102"/>
      <c r="AX22" s="102"/>
      <c r="AY22" s="102"/>
      <c r="AZ22" s="103"/>
      <c r="BA22" s="56"/>
      <c r="BB22" s="56"/>
      <c r="BC22" s="56"/>
      <c r="BD22" s="56"/>
      <c r="BE22" s="58"/>
      <c r="BF22" s="58"/>
      <c r="BG22" s="58"/>
      <c r="BH22" s="58"/>
      <c r="BI22" s="58"/>
      <c r="BJ22" s="56"/>
    </row>
    <row r="23" spans="1:62" ht="93" customHeight="1" x14ac:dyDescent="0.25">
      <c r="A23" s="58"/>
      <c r="B23" s="58"/>
      <c r="C23" s="58"/>
      <c r="D23" s="58"/>
      <c r="E23" s="58"/>
      <c r="F23" s="96"/>
      <c r="G23" s="58"/>
      <c r="H23" s="58"/>
      <c r="I23" s="58"/>
      <c r="J23" s="58"/>
      <c r="K23" s="58"/>
      <c r="L23" s="58"/>
      <c r="M23" s="58"/>
      <c r="N23" s="58"/>
      <c r="O23" s="97"/>
      <c r="P23" s="97"/>
      <c r="Q23" s="97"/>
      <c r="R23" s="97"/>
      <c r="S23" s="97"/>
      <c r="T23" s="97"/>
      <c r="U23" s="99"/>
      <c r="V23" s="101"/>
      <c r="W23" s="101"/>
      <c r="X23" s="101"/>
      <c r="Y23" s="101"/>
      <c r="Z23" s="101"/>
      <c r="AA23" s="101"/>
      <c r="AB23" s="101"/>
      <c r="AC23" s="101"/>
      <c r="AD23" s="101"/>
      <c r="AE23" s="101"/>
      <c r="AF23" s="101"/>
      <c r="AG23" s="101"/>
      <c r="AH23" s="101"/>
      <c r="AI23" s="101"/>
      <c r="AJ23" s="101"/>
      <c r="AK23" s="101"/>
      <c r="AL23" s="102"/>
      <c r="AM23" s="102"/>
      <c r="AN23" s="102"/>
      <c r="AO23" s="102"/>
      <c r="AP23" s="102"/>
      <c r="AQ23" s="102"/>
      <c r="AR23" s="102"/>
      <c r="AS23" s="102"/>
      <c r="AT23" s="102"/>
      <c r="AU23" s="102"/>
      <c r="AV23" s="102"/>
      <c r="AW23" s="102"/>
      <c r="AX23" s="102"/>
      <c r="AY23" s="102"/>
      <c r="AZ23" s="103"/>
      <c r="BA23" s="56"/>
      <c r="BB23" s="56"/>
      <c r="BC23" s="56"/>
      <c r="BD23" s="56"/>
      <c r="BE23" s="58"/>
      <c r="BF23" s="58"/>
      <c r="BG23" s="58"/>
      <c r="BH23" s="58"/>
      <c r="BI23" s="58"/>
      <c r="BJ23" s="56"/>
    </row>
    <row r="24" spans="1:62" ht="93" customHeight="1" x14ac:dyDescent="0.25">
      <c r="A24" s="58"/>
      <c r="B24" s="58"/>
      <c r="C24" s="58"/>
      <c r="D24" s="58"/>
      <c r="E24" s="58"/>
      <c r="F24" s="96"/>
      <c r="G24" s="58"/>
      <c r="H24" s="58"/>
      <c r="I24" s="58"/>
      <c r="J24" s="58"/>
      <c r="K24" s="58"/>
      <c r="L24" s="58"/>
      <c r="M24" s="58"/>
      <c r="N24" s="58"/>
      <c r="O24" s="97"/>
      <c r="P24" s="97"/>
      <c r="Q24" s="97"/>
      <c r="R24" s="97"/>
      <c r="S24" s="97"/>
      <c r="T24" s="97"/>
      <c r="U24" s="99"/>
      <c r="V24" s="101"/>
      <c r="W24" s="101"/>
      <c r="X24" s="101"/>
      <c r="Y24" s="101"/>
      <c r="Z24" s="101"/>
      <c r="AA24" s="101"/>
      <c r="AB24" s="101"/>
      <c r="AC24" s="101"/>
      <c r="AD24" s="101"/>
      <c r="AE24" s="101"/>
      <c r="AF24" s="101"/>
      <c r="AG24" s="101"/>
      <c r="AH24" s="101"/>
      <c r="AI24" s="101"/>
      <c r="AJ24" s="101"/>
      <c r="AK24" s="101"/>
      <c r="AL24" s="102"/>
      <c r="AM24" s="102"/>
      <c r="AN24" s="102"/>
      <c r="AO24" s="102"/>
      <c r="AP24" s="102"/>
      <c r="AQ24" s="102"/>
      <c r="AR24" s="102"/>
      <c r="AS24" s="102"/>
      <c r="AT24" s="102"/>
      <c r="AU24" s="102"/>
      <c r="AV24" s="102"/>
      <c r="AW24" s="102"/>
      <c r="AX24" s="102"/>
      <c r="AY24" s="102"/>
      <c r="AZ24" s="103"/>
      <c r="BA24" s="56"/>
      <c r="BB24" s="56"/>
      <c r="BC24" s="56"/>
      <c r="BD24" s="56"/>
      <c r="BE24" s="58"/>
      <c r="BF24" s="58"/>
      <c r="BG24" s="58"/>
      <c r="BH24" s="58"/>
      <c r="BI24" s="58"/>
      <c r="BJ24" s="56"/>
    </row>
    <row r="25" spans="1:62" ht="93" customHeight="1" x14ac:dyDescent="0.25">
      <c r="A25" s="58"/>
      <c r="B25" s="58"/>
      <c r="C25" s="58"/>
      <c r="D25" s="58"/>
      <c r="E25" s="58"/>
      <c r="F25" s="96"/>
      <c r="G25" s="58"/>
      <c r="H25" s="58"/>
      <c r="I25" s="58"/>
      <c r="J25" s="58"/>
      <c r="K25" s="58"/>
      <c r="L25" s="58"/>
      <c r="M25" s="58"/>
      <c r="N25" s="58"/>
      <c r="O25" s="97"/>
      <c r="P25" s="97"/>
      <c r="Q25" s="97"/>
      <c r="R25" s="97"/>
      <c r="S25" s="97"/>
      <c r="T25" s="97"/>
      <c r="U25" s="99"/>
      <c r="V25" s="101"/>
      <c r="W25" s="101"/>
      <c r="X25" s="101"/>
      <c r="Y25" s="101"/>
      <c r="Z25" s="101"/>
      <c r="AA25" s="101"/>
      <c r="AB25" s="101"/>
      <c r="AC25" s="101"/>
      <c r="AD25" s="101"/>
      <c r="AE25" s="101"/>
      <c r="AF25" s="101"/>
      <c r="AG25" s="101"/>
      <c r="AH25" s="101"/>
      <c r="AI25" s="101"/>
      <c r="AJ25" s="101"/>
      <c r="AK25" s="101"/>
      <c r="AL25" s="102"/>
      <c r="AM25" s="102"/>
      <c r="AN25" s="102"/>
      <c r="AO25" s="102"/>
      <c r="AP25" s="102"/>
      <c r="AQ25" s="102"/>
      <c r="AR25" s="102"/>
      <c r="AS25" s="102"/>
      <c r="AT25" s="102"/>
      <c r="AU25" s="102"/>
      <c r="AV25" s="102"/>
      <c r="AW25" s="102"/>
      <c r="AX25" s="102"/>
      <c r="AY25" s="102"/>
      <c r="AZ25" s="103"/>
      <c r="BA25" s="56"/>
      <c r="BB25" s="56"/>
      <c r="BC25" s="56"/>
      <c r="BD25" s="56"/>
      <c r="BE25" s="58"/>
      <c r="BF25" s="58"/>
      <c r="BG25" s="58"/>
      <c r="BH25" s="58"/>
      <c r="BI25" s="58"/>
      <c r="BJ25" s="56"/>
    </row>
    <row r="26" spans="1:62" ht="93" customHeight="1" x14ac:dyDescent="0.25">
      <c r="A26" s="58"/>
      <c r="B26" s="58"/>
      <c r="C26" s="58"/>
      <c r="D26" s="58"/>
      <c r="E26" s="58"/>
      <c r="F26" s="96"/>
      <c r="G26" s="58"/>
      <c r="H26" s="58"/>
      <c r="I26" s="58"/>
      <c r="J26" s="58"/>
      <c r="K26" s="58"/>
      <c r="L26" s="58"/>
      <c r="M26" s="58"/>
      <c r="N26" s="58"/>
      <c r="O26" s="97"/>
      <c r="P26" s="97"/>
      <c r="Q26" s="97"/>
      <c r="R26" s="97"/>
      <c r="S26" s="97"/>
      <c r="T26" s="97"/>
      <c r="U26" s="99"/>
      <c r="V26" s="101"/>
      <c r="W26" s="101"/>
      <c r="X26" s="101"/>
      <c r="Y26" s="101"/>
      <c r="Z26" s="101"/>
      <c r="AA26" s="101"/>
      <c r="AB26" s="101"/>
      <c r="AC26" s="101"/>
      <c r="AD26" s="101"/>
      <c r="AE26" s="101"/>
      <c r="AF26" s="101"/>
      <c r="AG26" s="101"/>
      <c r="AH26" s="101"/>
      <c r="AI26" s="101"/>
      <c r="AJ26" s="101"/>
      <c r="AK26" s="101"/>
      <c r="AL26" s="102"/>
      <c r="AM26" s="102"/>
      <c r="AN26" s="102"/>
      <c r="AO26" s="102"/>
      <c r="AP26" s="102"/>
      <c r="AQ26" s="102"/>
      <c r="AR26" s="102"/>
      <c r="AS26" s="102"/>
      <c r="AT26" s="102"/>
      <c r="AU26" s="102"/>
      <c r="AV26" s="102"/>
      <c r="AW26" s="102"/>
      <c r="AX26" s="102"/>
      <c r="AY26" s="102"/>
      <c r="AZ26" s="103"/>
      <c r="BA26" s="56"/>
      <c r="BB26" s="56"/>
      <c r="BC26" s="56"/>
      <c r="BD26" s="56"/>
      <c r="BE26" s="56"/>
      <c r="BF26" s="56"/>
      <c r="BG26" s="56"/>
      <c r="BH26" s="56"/>
      <c r="BI26" s="56"/>
      <c r="BJ26" s="56"/>
    </row>
    <row r="27" spans="1:62" ht="93" customHeight="1" x14ac:dyDescent="0.25">
      <c r="A27" s="133" t="s">
        <v>284</v>
      </c>
      <c r="B27" s="133" t="s">
        <v>285</v>
      </c>
      <c r="C27" s="133" t="s">
        <v>286</v>
      </c>
      <c r="D27" s="133" t="s">
        <v>287</v>
      </c>
      <c r="E27" s="133" t="s">
        <v>288</v>
      </c>
      <c r="F27" s="133" t="s">
        <v>289</v>
      </c>
      <c r="G27" s="133" t="s">
        <v>291</v>
      </c>
      <c r="H27" s="58"/>
      <c r="I27" s="58"/>
      <c r="J27" s="58"/>
      <c r="K27" s="58"/>
      <c r="L27" s="58"/>
      <c r="M27" s="58"/>
      <c r="N27" s="58"/>
      <c r="O27" s="97"/>
      <c r="P27" s="97"/>
      <c r="Q27" s="97"/>
      <c r="R27" s="97"/>
      <c r="S27" s="97"/>
      <c r="T27" s="97"/>
      <c r="U27" s="99"/>
      <c r="V27" s="101"/>
      <c r="W27" s="101"/>
      <c r="X27" s="101"/>
      <c r="Y27" s="101"/>
      <c r="Z27" s="101"/>
      <c r="AA27" s="101"/>
      <c r="AB27" s="101"/>
      <c r="AC27" s="101"/>
      <c r="AD27" s="101"/>
      <c r="AE27" s="101"/>
      <c r="AF27" s="101"/>
      <c r="AG27" s="101"/>
      <c r="AH27" s="101"/>
      <c r="AI27" s="101"/>
      <c r="AJ27" s="101"/>
      <c r="AK27" s="101"/>
      <c r="AL27" s="102"/>
      <c r="AM27" s="102"/>
      <c r="AN27" s="102"/>
      <c r="AO27" s="102"/>
      <c r="AP27" s="102"/>
      <c r="AQ27" s="102"/>
      <c r="AR27" s="102"/>
      <c r="AS27" s="102"/>
      <c r="AT27" s="102"/>
      <c r="AU27" s="102"/>
      <c r="AV27" s="102"/>
      <c r="AW27" s="102"/>
      <c r="AX27" s="102"/>
      <c r="AY27" s="102"/>
      <c r="AZ27" s="103"/>
      <c r="BA27" s="56"/>
      <c r="BB27" s="56"/>
      <c r="BC27" s="56"/>
      <c r="BD27" s="56"/>
      <c r="BE27" s="56"/>
      <c r="BF27" s="56"/>
      <c r="BG27" s="56"/>
      <c r="BH27" s="56"/>
      <c r="BI27" s="56"/>
      <c r="BJ27" s="56"/>
    </row>
    <row r="28" spans="1:62" ht="93" customHeight="1" x14ac:dyDescent="0.25">
      <c r="A28" s="135" t="s">
        <v>249</v>
      </c>
      <c r="B28" s="135" t="s">
        <v>218</v>
      </c>
      <c r="C28" s="135" t="s">
        <v>192</v>
      </c>
      <c r="D28" s="136" t="s">
        <v>70</v>
      </c>
      <c r="E28" s="136" t="s">
        <v>297</v>
      </c>
      <c r="F28" s="137">
        <v>1037</v>
      </c>
      <c r="G28" s="136" t="s">
        <v>145</v>
      </c>
      <c r="H28" s="58"/>
      <c r="I28" s="58"/>
      <c r="J28" s="58"/>
      <c r="K28" s="58"/>
      <c r="L28" s="58"/>
      <c r="M28" s="58"/>
      <c r="N28" s="58"/>
      <c r="O28" s="97"/>
      <c r="P28" s="97"/>
      <c r="Q28" s="97"/>
      <c r="R28" s="97"/>
      <c r="S28" s="97"/>
      <c r="T28" s="97"/>
      <c r="U28" s="99"/>
      <c r="V28" s="101"/>
      <c r="W28" s="101"/>
      <c r="X28" s="101"/>
      <c r="Y28" s="101"/>
      <c r="Z28" s="101"/>
      <c r="AA28" s="101"/>
      <c r="AB28" s="101"/>
      <c r="AC28" s="101"/>
      <c r="AD28" s="101"/>
      <c r="AE28" s="101"/>
      <c r="AF28" s="101"/>
      <c r="AG28" s="101"/>
      <c r="AH28" s="101"/>
      <c r="AI28" s="101"/>
      <c r="AJ28" s="101"/>
      <c r="AK28" s="101"/>
      <c r="AL28" s="102"/>
      <c r="AM28" s="102"/>
      <c r="AN28" s="102"/>
      <c r="AO28" s="102"/>
      <c r="AP28" s="102"/>
      <c r="AQ28" s="102"/>
      <c r="AR28" s="102"/>
      <c r="AS28" s="102"/>
      <c r="AT28" s="102"/>
      <c r="AU28" s="102"/>
      <c r="AV28" s="102"/>
      <c r="AW28" s="102"/>
      <c r="AX28" s="102"/>
      <c r="AY28" s="102"/>
      <c r="AZ28" s="103"/>
      <c r="BA28" s="56"/>
      <c r="BB28" s="56"/>
      <c r="BC28" s="56"/>
      <c r="BD28" s="56"/>
      <c r="BE28" s="56"/>
      <c r="BF28" s="56"/>
      <c r="BG28" s="56"/>
      <c r="BH28" s="56"/>
      <c r="BI28" s="56"/>
      <c r="BJ28" s="56"/>
    </row>
    <row r="29" spans="1:62" ht="93" customHeight="1" x14ac:dyDescent="0.25">
      <c r="A29" s="135" t="s">
        <v>298</v>
      </c>
      <c r="B29" s="135" t="s">
        <v>74</v>
      </c>
      <c r="C29" s="135" t="s">
        <v>171</v>
      </c>
      <c r="D29" s="136" t="s">
        <v>299</v>
      </c>
      <c r="E29" s="136" t="s">
        <v>300</v>
      </c>
      <c r="F29" s="137">
        <v>1134</v>
      </c>
      <c r="G29" s="136" t="s">
        <v>301</v>
      </c>
      <c r="H29" s="58"/>
      <c r="I29" s="58"/>
      <c r="J29" s="58"/>
      <c r="K29" s="58"/>
      <c r="L29" s="58"/>
      <c r="M29" s="58"/>
      <c r="N29" s="58"/>
      <c r="O29" s="97"/>
      <c r="P29" s="97"/>
      <c r="Q29" s="97"/>
      <c r="R29" s="97"/>
      <c r="S29" s="97"/>
      <c r="T29" s="97"/>
      <c r="U29" s="99"/>
      <c r="V29" s="101"/>
      <c r="W29" s="101"/>
      <c r="X29" s="101"/>
      <c r="Y29" s="101"/>
      <c r="Z29" s="101"/>
      <c r="AA29" s="101"/>
      <c r="AB29" s="101"/>
      <c r="AC29" s="101"/>
      <c r="AD29" s="101"/>
      <c r="AE29" s="101"/>
      <c r="AF29" s="101"/>
      <c r="AG29" s="101"/>
      <c r="AH29" s="101"/>
      <c r="AI29" s="101"/>
      <c r="AJ29" s="101"/>
      <c r="AK29" s="101"/>
      <c r="AL29" s="102"/>
      <c r="AM29" s="102"/>
      <c r="AN29" s="102"/>
      <c r="AO29" s="102"/>
      <c r="AP29" s="102"/>
      <c r="AQ29" s="102"/>
      <c r="AR29" s="102"/>
      <c r="AS29" s="102"/>
      <c r="AT29" s="102"/>
      <c r="AU29" s="102"/>
      <c r="AV29" s="102"/>
      <c r="AW29" s="102"/>
      <c r="AX29" s="102"/>
      <c r="AY29" s="102"/>
      <c r="AZ29" s="103"/>
      <c r="BA29" s="56"/>
      <c r="BB29" s="56"/>
      <c r="BC29" s="56"/>
      <c r="BD29" s="56"/>
      <c r="BE29" s="56"/>
      <c r="BF29" s="56"/>
      <c r="BG29" s="56"/>
      <c r="BH29" s="56"/>
      <c r="BI29" s="56"/>
      <c r="BJ29" s="56"/>
    </row>
    <row r="30" spans="1:62" ht="93" customHeight="1" x14ac:dyDescent="0.25">
      <c r="A30" s="135" t="s">
        <v>242</v>
      </c>
      <c r="B30" s="135" t="s">
        <v>193</v>
      </c>
      <c r="C30" s="135" t="s">
        <v>68</v>
      </c>
      <c r="D30" s="136" t="s">
        <v>302</v>
      </c>
      <c r="E30" s="136"/>
      <c r="F30" s="137">
        <v>1041</v>
      </c>
      <c r="G30" s="136" t="s">
        <v>305</v>
      </c>
      <c r="H30" s="58"/>
      <c r="I30" s="58"/>
      <c r="J30" s="58"/>
      <c r="K30" s="58"/>
      <c r="L30" s="58"/>
      <c r="M30" s="58"/>
      <c r="N30" s="58"/>
      <c r="O30" s="97"/>
      <c r="P30" s="97"/>
      <c r="Q30" s="97"/>
      <c r="R30" s="97"/>
      <c r="S30" s="97"/>
      <c r="T30" s="97"/>
      <c r="U30" s="99"/>
      <c r="V30" s="101"/>
      <c r="W30" s="101"/>
      <c r="X30" s="101"/>
      <c r="Y30" s="101"/>
      <c r="Z30" s="101"/>
      <c r="AA30" s="101"/>
      <c r="AB30" s="101"/>
      <c r="AC30" s="101"/>
      <c r="AD30" s="101"/>
      <c r="AE30" s="101"/>
      <c r="AF30" s="101"/>
      <c r="AG30" s="101"/>
      <c r="AH30" s="101"/>
      <c r="AI30" s="101"/>
      <c r="AJ30" s="101"/>
      <c r="AK30" s="101"/>
      <c r="AL30" s="102"/>
      <c r="AM30" s="102"/>
      <c r="AN30" s="102"/>
      <c r="AO30" s="102"/>
      <c r="AP30" s="102"/>
      <c r="AQ30" s="102"/>
      <c r="AR30" s="102"/>
      <c r="AS30" s="102"/>
      <c r="AT30" s="102"/>
      <c r="AU30" s="102"/>
      <c r="AV30" s="102"/>
      <c r="AW30" s="102"/>
      <c r="AX30" s="102"/>
      <c r="AY30" s="102"/>
      <c r="AZ30" s="103"/>
      <c r="BA30" s="56"/>
      <c r="BB30" s="56"/>
      <c r="BC30" s="56"/>
      <c r="BD30" s="56"/>
      <c r="BE30" s="56"/>
      <c r="BF30" s="56"/>
      <c r="BG30" s="56"/>
      <c r="BH30" s="56"/>
      <c r="BI30" s="56"/>
      <c r="BJ30" s="56"/>
    </row>
    <row r="31" spans="1:62" ht="93" customHeight="1" x14ac:dyDescent="0.3">
      <c r="A31" s="135" t="s">
        <v>310</v>
      </c>
      <c r="B31" s="140" t="s">
        <v>311</v>
      </c>
      <c r="C31" s="135" t="s">
        <v>177</v>
      </c>
      <c r="D31" s="136" t="s">
        <v>73</v>
      </c>
      <c r="E31" s="136"/>
      <c r="F31" s="136">
        <v>1078</v>
      </c>
      <c r="G31" s="136" t="s">
        <v>312</v>
      </c>
      <c r="H31" s="1"/>
      <c r="I31" s="1"/>
      <c r="J31" s="1"/>
      <c r="K31" s="1"/>
      <c r="L31" s="1"/>
      <c r="M31" s="1"/>
      <c r="N31" s="1"/>
      <c r="O31" s="5"/>
      <c r="P31" s="5"/>
      <c r="Q31" s="5"/>
      <c r="R31" s="5"/>
      <c r="S31" s="5"/>
      <c r="T31" s="5"/>
      <c r="U31" s="141"/>
      <c r="V31" s="142"/>
      <c r="W31" s="142"/>
      <c r="X31" s="142"/>
      <c r="Y31" s="142"/>
      <c r="Z31" s="142"/>
      <c r="AA31" s="142"/>
      <c r="AB31" s="142"/>
      <c r="AC31" s="142"/>
      <c r="AD31" s="142"/>
      <c r="AE31" s="142"/>
      <c r="AF31" s="142"/>
      <c r="AG31" s="142"/>
      <c r="AH31" s="142"/>
      <c r="AI31" s="142"/>
      <c r="AJ31" s="142"/>
      <c r="AK31" s="142"/>
      <c r="AL31" s="7"/>
      <c r="AM31" s="7"/>
      <c r="AN31" s="7"/>
      <c r="AO31" s="7"/>
      <c r="AP31" s="7"/>
      <c r="AQ31" s="7"/>
      <c r="AR31" s="7"/>
      <c r="AS31" s="7"/>
      <c r="AT31" s="7"/>
      <c r="AU31" s="7"/>
      <c r="AV31" s="7"/>
      <c r="AW31" s="7"/>
      <c r="AX31" s="7"/>
      <c r="AY31" s="7"/>
      <c r="AZ31" s="143"/>
      <c r="BA31" s="11"/>
      <c r="BB31" s="11"/>
      <c r="BC31" s="11"/>
      <c r="BD31" s="11"/>
      <c r="BE31" s="11"/>
      <c r="BF31" s="11"/>
      <c r="BG31" s="11"/>
      <c r="BH31" s="11"/>
      <c r="BI31" s="11"/>
      <c r="BJ31" s="11"/>
    </row>
    <row r="32" spans="1:62" ht="93" customHeight="1" x14ac:dyDescent="0.3">
      <c r="A32" s="135" t="s">
        <v>224</v>
      </c>
      <c r="B32" s="135" t="s">
        <v>316</v>
      </c>
      <c r="C32" s="135" t="s">
        <v>252</v>
      </c>
      <c r="D32" s="136" t="s">
        <v>318</v>
      </c>
      <c r="E32" s="136"/>
      <c r="F32" s="136">
        <v>1130</v>
      </c>
      <c r="G32" s="136" t="s">
        <v>319</v>
      </c>
      <c r="H32" s="1"/>
      <c r="I32" s="1"/>
      <c r="J32" s="1"/>
      <c r="K32" s="1"/>
      <c r="L32" s="1"/>
      <c r="M32" s="1"/>
      <c r="N32" s="1"/>
      <c r="O32" s="5"/>
      <c r="P32" s="5"/>
      <c r="Q32" s="5"/>
      <c r="R32" s="5"/>
      <c r="S32" s="5"/>
      <c r="T32" s="5"/>
      <c r="U32" s="141"/>
      <c r="V32" s="142"/>
      <c r="W32" s="142"/>
      <c r="X32" s="142"/>
      <c r="Y32" s="142"/>
      <c r="Z32" s="142"/>
      <c r="AA32" s="142"/>
      <c r="AB32" s="142"/>
      <c r="AC32" s="142"/>
      <c r="AD32" s="142"/>
      <c r="AE32" s="142"/>
      <c r="AF32" s="142"/>
      <c r="AG32" s="142"/>
      <c r="AH32" s="142"/>
      <c r="AI32" s="142"/>
      <c r="AJ32" s="142"/>
      <c r="AK32" s="142"/>
      <c r="AL32" s="7"/>
      <c r="AM32" s="7"/>
      <c r="AN32" s="7"/>
      <c r="AO32" s="7"/>
      <c r="AP32" s="7"/>
      <c r="AQ32" s="7"/>
      <c r="AR32" s="7"/>
      <c r="AS32" s="7"/>
      <c r="AT32" s="7"/>
      <c r="AU32" s="7"/>
      <c r="AV32" s="7"/>
      <c r="AW32" s="7"/>
      <c r="AX32" s="7"/>
      <c r="AY32" s="7"/>
      <c r="AZ32" s="143"/>
      <c r="BA32" s="11"/>
      <c r="BB32" s="11"/>
      <c r="BC32" s="11"/>
      <c r="BD32" s="11"/>
      <c r="BE32" s="11"/>
      <c r="BF32" s="11"/>
      <c r="BG32" s="11"/>
      <c r="BH32" s="11"/>
      <c r="BI32" s="11"/>
      <c r="BJ32" s="11"/>
    </row>
    <row r="33" spans="1:62" ht="93" customHeight="1" x14ac:dyDescent="0.3">
      <c r="A33" s="135" t="s">
        <v>230</v>
      </c>
      <c r="B33" s="145" t="s">
        <v>69</v>
      </c>
      <c r="C33" s="135" t="s">
        <v>313</v>
      </c>
      <c r="D33" s="136" t="s">
        <v>324</v>
      </c>
      <c r="E33" s="136"/>
      <c r="F33" s="136"/>
      <c r="G33" s="146"/>
      <c r="H33" s="1"/>
      <c r="I33" s="1"/>
      <c r="J33" s="1"/>
      <c r="K33" s="1"/>
      <c r="L33" s="1"/>
      <c r="M33" s="1"/>
      <c r="N33" s="1"/>
      <c r="O33" s="5"/>
      <c r="P33" s="5"/>
      <c r="Q33" s="5"/>
      <c r="R33" s="5"/>
      <c r="S33" s="5"/>
      <c r="T33" s="5"/>
      <c r="U33" s="141"/>
      <c r="V33" s="142"/>
      <c r="W33" s="142"/>
      <c r="X33" s="142"/>
      <c r="Y33" s="142"/>
      <c r="Z33" s="142"/>
      <c r="AA33" s="142"/>
      <c r="AB33" s="142"/>
      <c r="AC33" s="142"/>
      <c r="AD33" s="142"/>
      <c r="AE33" s="142"/>
      <c r="AF33" s="142"/>
      <c r="AG33" s="142"/>
      <c r="AH33" s="142"/>
      <c r="AI33" s="142"/>
      <c r="AJ33" s="142"/>
      <c r="AK33" s="142"/>
      <c r="AL33" s="7"/>
      <c r="AM33" s="7"/>
      <c r="AN33" s="7"/>
      <c r="AO33" s="7"/>
      <c r="AP33" s="7"/>
      <c r="AQ33" s="7"/>
      <c r="AR33" s="7"/>
      <c r="AS33" s="7"/>
      <c r="AT33" s="7"/>
      <c r="AU33" s="7"/>
      <c r="AV33" s="7"/>
      <c r="AW33" s="7"/>
      <c r="AX33" s="7"/>
      <c r="AY33" s="7"/>
      <c r="AZ33" s="143"/>
      <c r="BA33" s="11"/>
      <c r="BB33" s="11"/>
      <c r="BC33" s="11"/>
      <c r="BD33" s="11"/>
      <c r="BE33" s="11"/>
      <c r="BF33" s="11"/>
      <c r="BG33" s="11"/>
      <c r="BH33" s="11"/>
      <c r="BI33" s="11"/>
      <c r="BJ33" s="11"/>
    </row>
    <row r="34" spans="1:62" ht="93" customHeight="1" x14ac:dyDescent="0.3">
      <c r="A34" s="135" t="s">
        <v>188</v>
      </c>
      <c r="B34" s="135" t="s">
        <v>262</v>
      </c>
      <c r="C34" s="135" t="s">
        <v>325</v>
      </c>
      <c r="D34" s="136" t="s">
        <v>263</v>
      </c>
      <c r="E34" s="136"/>
      <c r="F34" s="136"/>
      <c r="G34" s="146"/>
      <c r="H34" s="1"/>
      <c r="I34" s="1"/>
      <c r="J34" s="1"/>
      <c r="K34" s="1"/>
      <c r="L34" s="1"/>
      <c r="M34" s="1"/>
      <c r="N34" s="1"/>
      <c r="O34" s="5"/>
      <c r="P34" s="5"/>
      <c r="Q34" s="5"/>
      <c r="R34" s="5"/>
      <c r="S34" s="5"/>
      <c r="T34" s="5"/>
      <c r="U34" s="141"/>
      <c r="V34" s="142"/>
      <c r="W34" s="142"/>
      <c r="X34" s="142"/>
      <c r="Y34" s="142"/>
      <c r="Z34" s="142"/>
      <c r="AA34" s="142"/>
      <c r="AB34" s="142"/>
      <c r="AC34" s="142"/>
      <c r="AD34" s="142"/>
      <c r="AE34" s="142"/>
      <c r="AF34" s="142"/>
      <c r="AG34" s="142"/>
      <c r="AH34" s="142"/>
      <c r="AI34" s="142"/>
      <c r="AJ34" s="142"/>
      <c r="AK34" s="142"/>
      <c r="AL34" s="7"/>
      <c r="AM34" s="7"/>
      <c r="AN34" s="7"/>
      <c r="AO34" s="7"/>
      <c r="AP34" s="7"/>
      <c r="AQ34" s="7"/>
      <c r="AR34" s="7"/>
      <c r="AS34" s="7"/>
      <c r="AT34" s="7"/>
      <c r="AU34" s="7"/>
      <c r="AV34" s="7"/>
      <c r="AW34" s="7"/>
      <c r="AX34" s="7"/>
      <c r="AY34" s="7"/>
      <c r="AZ34" s="143"/>
      <c r="BA34" s="11"/>
      <c r="BB34" s="11"/>
      <c r="BC34" s="11"/>
      <c r="BD34" s="11"/>
      <c r="BE34" s="11"/>
      <c r="BF34" s="11"/>
      <c r="BG34" s="11"/>
      <c r="BH34" s="11"/>
      <c r="BI34" s="11"/>
      <c r="BJ34" s="11"/>
    </row>
    <row r="35" spans="1:62" ht="93" customHeight="1" x14ac:dyDescent="0.3">
      <c r="A35" s="135" t="s">
        <v>137</v>
      </c>
      <c r="B35" s="135" t="s">
        <v>144</v>
      </c>
      <c r="C35" s="135"/>
      <c r="D35" s="136" t="s">
        <v>194</v>
      </c>
      <c r="E35" s="136"/>
      <c r="F35" s="136"/>
      <c r="G35" s="146"/>
      <c r="H35" s="1"/>
      <c r="I35" s="1"/>
      <c r="J35" s="1"/>
      <c r="K35" s="1"/>
      <c r="L35" s="1"/>
      <c r="M35" s="1"/>
      <c r="N35" s="1"/>
      <c r="O35" s="5"/>
      <c r="P35" s="5"/>
      <c r="Q35" s="5"/>
      <c r="R35" s="5"/>
      <c r="S35" s="5"/>
      <c r="T35" s="5"/>
      <c r="U35" s="141"/>
      <c r="V35" s="142"/>
      <c r="W35" s="142"/>
      <c r="X35" s="142"/>
      <c r="Y35" s="142"/>
      <c r="Z35" s="142"/>
      <c r="AA35" s="142"/>
      <c r="AB35" s="142"/>
      <c r="AC35" s="142"/>
      <c r="AD35" s="142"/>
      <c r="AE35" s="142"/>
      <c r="AF35" s="142"/>
      <c r="AG35" s="142"/>
      <c r="AH35" s="142"/>
      <c r="AI35" s="142"/>
      <c r="AJ35" s="142"/>
      <c r="AK35" s="142"/>
      <c r="AL35" s="7"/>
      <c r="AM35" s="7"/>
      <c r="AN35" s="7"/>
      <c r="AO35" s="7"/>
      <c r="AP35" s="7"/>
      <c r="AQ35" s="7"/>
      <c r="AR35" s="7"/>
      <c r="AS35" s="7"/>
      <c r="AT35" s="7"/>
      <c r="AU35" s="7"/>
      <c r="AV35" s="7"/>
      <c r="AW35" s="7"/>
      <c r="AX35" s="7"/>
      <c r="AY35" s="7"/>
      <c r="AZ35" s="143"/>
      <c r="BA35" s="11"/>
      <c r="BB35" s="11"/>
      <c r="BC35" s="11"/>
      <c r="BD35" s="11"/>
      <c r="BE35" s="11"/>
      <c r="BF35" s="11"/>
      <c r="BG35" s="11"/>
      <c r="BH35" s="11"/>
      <c r="BI35" s="11"/>
      <c r="BJ35" s="11"/>
    </row>
    <row r="36" spans="1:62" ht="93" customHeight="1" x14ac:dyDescent="0.3">
      <c r="A36" s="137" t="s">
        <v>331</v>
      </c>
      <c r="B36" s="135" t="s">
        <v>356</v>
      </c>
      <c r="C36" s="135"/>
      <c r="D36" s="136" t="s">
        <v>254</v>
      </c>
      <c r="E36" s="136"/>
      <c r="F36" s="136"/>
      <c r="G36" s="146"/>
      <c r="H36" s="1"/>
      <c r="I36" s="1"/>
      <c r="J36" s="1"/>
      <c r="K36" s="1"/>
      <c r="L36" s="1"/>
      <c r="M36" s="1"/>
      <c r="N36" s="1"/>
      <c r="O36" s="5"/>
      <c r="P36" s="5"/>
      <c r="Q36" s="5"/>
      <c r="R36" s="5"/>
      <c r="S36" s="5"/>
      <c r="T36" s="5"/>
      <c r="U36" s="141"/>
      <c r="V36" s="142"/>
      <c r="W36" s="142"/>
      <c r="X36" s="142"/>
      <c r="Y36" s="142"/>
      <c r="Z36" s="142"/>
      <c r="AA36" s="142"/>
      <c r="AB36" s="142"/>
      <c r="AC36" s="142"/>
      <c r="AD36" s="142"/>
      <c r="AE36" s="142"/>
      <c r="AF36" s="142"/>
      <c r="AG36" s="142"/>
      <c r="AH36" s="142"/>
      <c r="AI36" s="142"/>
      <c r="AJ36" s="142"/>
      <c r="AK36" s="142"/>
      <c r="AL36" s="7"/>
      <c r="AM36" s="7"/>
      <c r="AN36" s="7"/>
      <c r="AO36" s="7"/>
      <c r="AP36" s="7"/>
      <c r="AQ36" s="7"/>
      <c r="AR36" s="7"/>
      <c r="AS36" s="7"/>
      <c r="AT36" s="7"/>
      <c r="AU36" s="7"/>
      <c r="AV36" s="7"/>
      <c r="AW36" s="7"/>
      <c r="AX36" s="7"/>
      <c r="AY36" s="7"/>
      <c r="AZ36" s="143"/>
      <c r="BA36" s="11"/>
      <c r="BB36" s="11"/>
      <c r="BC36" s="11"/>
      <c r="BD36" s="11"/>
      <c r="BE36" s="11"/>
      <c r="BF36" s="11"/>
      <c r="BG36" s="11"/>
      <c r="BH36" s="11"/>
      <c r="BI36" s="11"/>
      <c r="BJ36" s="11"/>
    </row>
    <row r="37" spans="1:62" ht="93" customHeight="1" x14ac:dyDescent="0.3">
      <c r="A37" s="135" t="s">
        <v>71</v>
      </c>
      <c r="B37" s="135" t="s">
        <v>253</v>
      </c>
      <c r="C37" s="140"/>
      <c r="D37" s="136" t="s">
        <v>334</v>
      </c>
      <c r="E37" s="136"/>
      <c r="F37" s="136"/>
      <c r="G37" s="146"/>
      <c r="H37" s="1"/>
      <c r="I37" s="1"/>
      <c r="J37" s="1"/>
      <c r="K37" s="1"/>
      <c r="L37" s="1"/>
      <c r="M37" s="1"/>
      <c r="N37" s="1"/>
      <c r="O37" s="5"/>
      <c r="P37" s="5"/>
      <c r="Q37" s="5"/>
      <c r="R37" s="5"/>
      <c r="S37" s="5"/>
      <c r="T37" s="5"/>
      <c r="U37" s="141"/>
      <c r="V37" s="142"/>
      <c r="W37" s="142"/>
      <c r="X37" s="142"/>
      <c r="Y37" s="142"/>
      <c r="Z37" s="142"/>
      <c r="AA37" s="142"/>
      <c r="AB37" s="142"/>
      <c r="AC37" s="142"/>
      <c r="AD37" s="142"/>
      <c r="AE37" s="142"/>
      <c r="AF37" s="142"/>
      <c r="AG37" s="142"/>
      <c r="AH37" s="142"/>
      <c r="AI37" s="142"/>
      <c r="AJ37" s="142"/>
      <c r="AK37" s="142"/>
      <c r="AL37" s="7"/>
      <c r="AM37" s="7"/>
      <c r="AN37" s="7"/>
      <c r="AO37" s="7"/>
      <c r="AP37" s="7"/>
      <c r="AQ37" s="7"/>
      <c r="AR37" s="7"/>
      <c r="AS37" s="7"/>
      <c r="AT37" s="7"/>
      <c r="AU37" s="7"/>
      <c r="AV37" s="7"/>
      <c r="AW37" s="7"/>
      <c r="AX37" s="7"/>
      <c r="AY37" s="7"/>
      <c r="AZ37" s="143"/>
      <c r="BA37" s="11"/>
      <c r="BB37" s="11"/>
      <c r="BC37" s="11"/>
      <c r="BD37" s="11"/>
      <c r="BE37" s="11"/>
      <c r="BF37" s="11"/>
      <c r="BG37" s="11"/>
      <c r="BH37" s="11"/>
      <c r="BI37" s="11"/>
      <c r="BJ37" s="11"/>
    </row>
    <row r="38" spans="1:62" ht="93" customHeight="1" x14ac:dyDescent="0.3">
      <c r="A38" s="135" t="s">
        <v>66</v>
      </c>
      <c r="B38" s="135" t="s">
        <v>340</v>
      </c>
      <c r="C38" s="140"/>
      <c r="D38" s="136" t="s">
        <v>151</v>
      </c>
      <c r="E38" s="136"/>
      <c r="F38" s="136"/>
      <c r="G38" s="146"/>
      <c r="H38" s="1"/>
      <c r="I38" s="1"/>
      <c r="J38" s="1"/>
      <c r="K38" s="1"/>
      <c r="L38" s="1"/>
      <c r="M38" s="1"/>
      <c r="N38" s="1"/>
      <c r="O38" s="5"/>
      <c r="P38" s="5"/>
      <c r="Q38" s="5"/>
      <c r="R38" s="5"/>
      <c r="S38" s="5"/>
      <c r="T38" s="5"/>
      <c r="U38" s="141"/>
      <c r="V38" s="142"/>
      <c r="W38" s="142"/>
      <c r="X38" s="142"/>
      <c r="Y38" s="142"/>
      <c r="Z38" s="142"/>
      <c r="AA38" s="142"/>
      <c r="AB38" s="142"/>
      <c r="AC38" s="142"/>
      <c r="AD38" s="142"/>
      <c r="AE38" s="142"/>
      <c r="AF38" s="142"/>
      <c r="AG38" s="142"/>
      <c r="AH38" s="142"/>
      <c r="AI38" s="142"/>
      <c r="AJ38" s="142"/>
      <c r="AK38" s="142"/>
      <c r="AL38" s="7"/>
      <c r="AM38" s="7"/>
      <c r="AN38" s="7"/>
      <c r="AO38" s="7"/>
      <c r="AP38" s="7"/>
      <c r="AQ38" s="7"/>
      <c r="AR38" s="7"/>
      <c r="AS38" s="7"/>
      <c r="AT38" s="7"/>
      <c r="AU38" s="7"/>
      <c r="AV38" s="7"/>
      <c r="AW38" s="7"/>
      <c r="AX38" s="7"/>
      <c r="AY38" s="7"/>
      <c r="AZ38" s="143"/>
      <c r="BA38" s="11"/>
      <c r="BB38" s="11"/>
      <c r="BC38" s="11"/>
      <c r="BD38" s="11"/>
      <c r="BE38" s="11"/>
      <c r="BF38" s="11"/>
      <c r="BG38" s="11"/>
      <c r="BH38" s="11"/>
      <c r="BI38" s="11"/>
      <c r="BJ38" s="11"/>
    </row>
    <row r="39" spans="1:62" ht="93" customHeight="1" x14ac:dyDescent="0.3">
      <c r="A39" s="137"/>
      <c r="B39" s="135" t="s">
        <v>341</v>
      </c>
      <c r="C39" s="140"/>
      <c r="D39" s="136" t="s">
        <v>76</v>
      </c>
      <c r="E39" s="136"/>
      <c r="F39" s="136"/>
      <c r="G39" s="146"/>
      <c r="H39" s="1"/>
      <c r="I39" s="1"/>
      <c r="J39" s="1"/>
      <c r="K39" s="1"/>
      <c r="L39" s="1"/>
      <c r="M39" s="1"/>
      <c r="N39" s="1"/>
      <c r="O39" s="5"/>
      <c r="P39" s="5"/>
      <c r="Q39" s="5"/>
      <c r="R39" s="5"/>
      <c r="S39" s="5"/>
      <c r="T39" s="5"/>
      <c r="U39" s="141"/>
      <c r="V39" s="142"/>
      <c r="W39" s="142"/>
      <c r="X39" s="142"/>
      <c r="Y39" s="142"/>
      <c r="Z39" s="142"/>
      <c r="AA39" s="142"/>
      <c r="AB39" s="142"/>
      <c r="AC39" s="142"/>
      <c r="AD39" s="142"/>
      <c r="AE39" s="142"/>
      <c r="AF39" s="142"/>
      <c r="AG39" s="142"/>
      <c r="AH39" s="142"/>
      <c r="AI39" s="142"/>
      <c r="AJ39" s="142"/>
      <c r="AK39" s="142"/>
      <c r="AL39" s="7"/>
      <c r="AM39" s="7"/>
      <c r="AN39" s="7"/>
      <c r="AO39" s="7"/>
      <c r="AP39" s="7"/>
      <c r="AQ39" s="7"/>
      <c r="AR39" s="7"/>
      <c r="AS39" s="7"/>
      <c r="AT39" s="7"/>
      <c r="AU39" s="7"/>
      <c r="AV39" s="7"/>
      <c r="AW39" s="7"/>
      <c r="AX39" s="7"/>
      <c r="AY39" s="7"/>
      <c r="AZ39" s="143"/>
      <c r="BA39" s="11"/>
      <c r="BB39" s="11"/>
      <c r="BC39" s="11"/>
      <c r="BD39" s="11"/>
      <c r="BE39" s="11"/>
      <c r="BF39" s="11"/>
      <c r="BG39" s="11"/>
      <c r="BH39" s="11"/>
      <c r="BI39" s="11"/>
      <c r="BJ39" s="11"/>
    </row>
    <row r="40" spans="1:62" ht="93" customHeight="1" x14ac:dyDescent="0.3">
      <c r="A40" s="135"/>
      <c r="B40" s="135" t="s">
        <v>348</v>
      </c>
      <c r="C40" s="140"/>
      <c r="D40" s="136" t="s">
        <v>349</v>
      </c>
      <c r="E40" s="136"/>
      <c r="F40" s="136"/>
      <c r="G40" s="146"/>
      <c r="H40" s="1"/>
      <c r="I40" s="1"/>
      <c r="J40" s="1"/>
      <c r="K40" s="1"/>
      <c r="L40" s="1"/>
      <c r="M40" s="1"/>
      <c r="N40" s="1"/>
      <c r="O40" s="5"/>
      <c r="P40" s="5"/>
      <c r="Q40" s="5"/>
      <c r="R40" s="5"/>
      <c r="S40" s="5"/>
      <c r="T40" s="5"/>
      <c r="U40" s="141"/>
      <c r="V40" s="142"/>
      <c r="W40" s="142"/>
      <c r="X40" s="142"/>
      <c r="Y40" s="142"/>
      <c r="Z40" s="142"/>
      <c r="AA40" s="142"/>
      <c r="AB40" s="142"/>
      <c r="AC40" s="142"/>
      <c r="AD40" s="142"/>
      <c r="AE40" s="142"/>
      <c r="AF40" s="142"/>
      <c r="AG40" s="142"/>
      <c r="AH40" s="142"/>
      <c r="AI40" s="142"/>
      <c r="AJ40" s="142"/>
      <c r="AK40" s="142"/>
      <c r="AL40" s="7"/>
      <c r="AM40" s="7"/>
      <c r="AN40" s="7"/>
      <c r="AO40" s="7"/>
      <c r="AP40" s="7"/>
      <c r="AQ40" s="7"/>
      <c r="AR40" s="7"/>
      <c r="AS40" s="7"/>
      <c r="AT40" s="7"/>
      <c r="AU40" s="7"/>
      <c r="AV40" s="7"/>
      <c r="AW40" s="7"/>
      <c r="AX40" s="7"/>
      <c r="AY40" s="7"/>
      <c r="AZ40" s="143"/>
      <c r="BA40" s="11"/>
      <c r="BB40" s="11"/>
      <c r="BC40" s="11"/>
      <c r="BD40" s="11"/>
      <c r="BE40" s="11"/>
      <c r="BF40" s="11"/>
      <c r="BG40" s="11"/>
      <c r="BH40" s="11"/>
      <c r="BI40" s="11"/>
      <c r="BJ40" s="11"/>
    </row>
    <row r="41" spans="1:62" ht="93" customHeight="1" x14ac:dyDescent="0.3">
      <c r="A41" s="135"/>
      <c r="B41" s="135" t="s">
        <v>314</v>
      </c>
      <c r="C41" s="53"/>
      <c r="D41" s="136" t="s">
        <v>350</v>
      </c>
      <c r="E41" s="136"/>
      <c r="F41" s="136"/>
      <c r="G41" s="146"/>
      <c r="H41" s="1"/>
      <c r="I41" s="1"/>
      <c r="J41" s="1"/>
      <c r="K41" s="1"/>
      <c r="L41" s="1"/>
      <c r="M41" s="1"/>
      <c r="N41" s="1"/>
      <c r="O41" s="5"/>
      <c r="P41" s="5"/>
      <c r="Q41" s="5"/>
      <c r="R41" s="5"/>
      <c r="S41" s="5"/>
      <c r="T41" s="5"/>
      <c r="U41" s="141"/>
      <c r="V41" s="142"/>
      <c r="W41" s="142"/>
      <c r="X41" s="142"/>
      <c r="Y41" s="142"/>
      <c r="Z41" s="142"/>
      <c r="AA41" s="142"/>
      <c r="AB41" s="142"/>
      <c r="AC41" s="142"/>
      <c r="AD41" s="142"/>
      <c r="AE41" s="142"/>
      <c r="AF41" s="142"/>
      <c r="AG41" s="142"/>
      <c r="AH41" s="142"/>
      <c r="AI41" s="142"/>
      <c r="AJ41" s="142"/>
      <c r="AK41" s="142"/>
      <c r="AL41" s="7"/>
      <c r="AM41" s="7"/>
      <c r="AN41" s="7"/>
      <c r="AO41" s="7"/>
      <c r="AP41" s="7"/>
      <c r="AQ41" s="7"/>
      <c r="AR41" s="7"/>
      <c r="AS41" s="7"/>
      <c r="AT41" s="7"/>
      <c r="AU41" s="7"/>
      <c r="AV41" s="7"/>
      <c r="AW41" s="7"/>
      <c r="AX41" s="7"/>
      <c r="AY41" s="7"/>
      <c r="AZ41" s="143"/>
      <c r="BA41" s="11"/>
      <c r="BB41" s="11"/>
      <c r="BC41" s="11"/>
      <c r="BD41" s="11"/>
      <c r="BE41" s="11"/>
      <c r="BF41" s="11"/>
      <c r="BG41" s="11"/>
      <c r="BH41" s="11"/>
      <c r="BI41" s="11"/>
      <c r="BJ41" s="11"/>
    </row>
    <row r="42" spans="1:62" ht="93" customHeight="1" x14ac:dyDescent="0.3">
      <c r="A42" s="135"/>
      <c r="B42" s="135" t="s">
        <v>352</v>
      </c>
      <c r="C42" s="53"/>
      <c r="D42" s="136" t="s">
        <v>353</v>
      </c>
      <c r="E42" s="136"/>
      <c r="F42" s="136"/>
      <c r="G42" s="146"/>
      <c r="H42" s="1"/>
      <c r="I42" s="1"/>
      <c r="J42" s="1"/>
      <c r="K42" s="1"/>
      <c r="L42" s="1"/>
      <c r="M42" s="1"/>
      <c r="N42" s="1"/>
      <c r="O42" s="5"/>
      <c r="P42" s="5"/>
      <c r="Q42" s="5"/>
      <c r="R42" s="5"/>
      <c r="S42" s="5"/>
      <c r="T42" s="5"/>
      <c r="U42" s="141"/>
      <c r="V42" s="142"/>
      <c r="W42" s="142"/>
      <c r="X42" s="142"/>
      <c r="Y42" s="142"/>
      <c r="Z42" s="142"/>
      <c r="AA42" s="142"/>
      <c r="AB42" s="142"/>
      <c r="AC42" s="142"/>
      <c r="AD42" s="142"/>
      <c r="AE42" s="142"/>
      <c r="AF42" s="142"/>
      <c r="AG42" s="142"/>
      <c r="AH42" s="142"/>
      <c r="AI42" s="142"/>
      <c r="AJ42" s="142"/>
      <c r="AK42" s="142"/>
      <c r="AL42" s="7"/>
      <c r="AM42" s="7"/>
      <c r="AN42" s="7"/>
      <c r="AO42" s="7"/>
      <c r="AP42" s="7"/>
      <c r="AQ42" s="7"/>
      <c r="AR42" s="7"/>
      <c r="AS42" s="7"/>
      <c r="AT42" s="7"/>
      <c r="AU42" s="7"/>
      <c r="AV42" s="7"/>
      <c r="AW42" s="7"/>
      <c r="AX42" s="7"/>
      <c r="AY42" s="7"/>
      <c r="AZ42" s="143"/>
      <c r="BA42" s="11"/>
      <c r="BB42" s="11"/>
      <c r="BC42" s="11"/>
      <c r="BD42" s="11"/>
      <c r="BE42" s="11"/>
      <c r="BF42" s="11"/>
      <c r="BG42" s="11"/>
      <c r="BH42" s="11"/>
      <c r="BI42" s="11"/>
      <c r="BJ42" s="11"/>
    </row>
    <row r="43" spans="1:62" ht="93" customHeight="1" x14ac:dyDescent="0.3">
      <c r="A43" s="135"/>
      <c r="B43" s="145" t="s">
        <v>201</v>
      </c>
      <c r="C43" s="53"/>
      <c r="D43" s="136"/>
      <c r="E43" s="136"/>
      <c r="F43" s="136"/>
      <c r="G43" s="146"/>
      <c r="H43" s="1"/>
      <c r="I43" s="1"/>
      <c r="J43" s="1"/>
      <c r="K43" s="1"/>
      <c r="L43" s="1"/>
      <c r="M43" s="1"/>
      <c r="N43" s="1"/>
      <c r="O43" s="5"/>
      <c r="P43" s="5"/>
      <c r="Q43" s="5"/>
      <c r="R43" s="5"/>
      <c r="S43" s="5"/>
      <c r="T43" s="5"/>
      <c r="U43" s="141"/>
      <c r="V43" s="142"/>
      <c r="W43" s="142"/>
      <c r="X43" s="142"/>
      <c r="Y43" s="142"/>
      <c r="Z43" s="142"/>
      <c r="AA43" s="142"/>
      <c r="AB43" s="142"/>
      <c r="AC43" s="142"/>
      <c r="AD43" s="142"/>
      <c r="AE43" s="142"/>
      <c r="AF43" s="142"/>
      <c r="AG43" s="142"/>
      <c r="AH43" s="142"/>
      <c r="AI43" s="142"/>
      <c r="AJ43" s="142"/>
      <c r="AK43" s="142"/>
      <c r="AL43" s="7"/>
      <c r="AM43" s="7"/>
      <c r="AN43" s="7"/>
      <c r="AO43" s="7"/>
      <c r="AP43" s="7"/>
      <c r="AQ43" s="7"/>
      <c r="AR43" s="7"/>
      <c r="AS43" s="7"/>
      <c r="AT43" s="7"/>
      <c r="AU43" s="7"/>
      <c r="AV43" s="7"/>
      <c r="AW43" s="7"/>
      <c r="AX43" s="7"/>
      <c r="AY43" s="7"/>
      <c r="AZ43" s="143"/>
      <c r="BA43" s="11"/>
      <c r="BB43" s="11"/>
      <c r="BC43" s="11"/>
      <c r="BD43" s="11"/>
      <c r="BE43" s="11"/>
      <c r="BF43" s="11"/>
      <c r="BG43" s="11"/>
      <c r="BH43" s="11"/>
      <c r="BI43" s="11"/>
      <c r="BJ43" s="11"/>
    </row>
    <row r="44" spans="1:62" ht="93" customHeight="1" x14ac:dyDescent="0.3">
      <c r="A44" s="150"/>
      <c r="B44" s="151" t="s">
        <v>361</v>
      </c>
      <c r="C44" s="53"/>
      <c r="D44" s="53"/>
      <c r="E44" s="53"/>
      <c r="F44" s="136"/>
      <c r="G44" s="146"/>
      <c r="H44" s="1"/>
      <c r="I44" s="1"/>
      <c r="J44" s="1"/>
      <c r="K44" s="1"/>
      <c r="L44" s="1"/>
      <c r="M44" s="1"/>
      <c r="N44" s="1"/>
      <c r="O44" s="5"/>
      <c r="P44" s="5"/>
      <c r="Q44" s="5"/>
      <c r="R44" s="5"/>
      <c r="S44" s="5"/>
      <c r="T44" s="5"/>
      <c r="U44" s="141"/>
      <c r="V44" s="142"/>
      <c r="W44" s="142"/>
      <c r="X44" s="142"/>
      <c r="Y44" s="142"/>
      <c r="Z44" s="142"/>
      <c r="AA44" s="142"/>
      <c r="AB44" s="142"/>
      <c r="AC44" s="142"/>
      <c r="AD44" s="142"/>
      <c r="AE44" s="142"/>
      <c r="AF44" s="142"/>
      <c r="AG44" s="142"/>
      <c r="AH44" s="142"/>
      <c r="AI44" s="142"/>
      <c r="AJ44" s="142"/>
      <c r="AK44" s="142"/>
      <c r="AL44" s="7"/>
      <c r="AM44" s="7"/>
      <c r="AN44" s="7"/>
      <c r="AO44" s="7"/>
      <c r="AP44" s="7"/>
      <c r="AQ44" s="7"/>
      <c r="AR44" s="7"/>
      <c r="AS44" s="7"/>
      <c r="AT44" s="7"/>
      <c r="AU44" s="7"/>
      <c r="AV44" s="7"/>
      <c r="AW44" s="7"/>
      <c r="AX44" s="7"/>
      <c r="AY44" s="7"/>
      <c r="AZ44" s="143"/>
      <c r="BA44" s="11"/>
      <c r="BB44" s="11"/>
      <c r="BC44" s="11"/>
      <c r="BD44" s="11"/>
      <c r="BE44" s="11"/>
      <c r="BF44" s="11"/>
      <c r="BG44" s="11"/>
      <c r="BH44" s="11"/>
      <c r="BI44" s="11"/>
      <c r="BJ44" s="11"/>
    </row>
    <row r="45" spans="1:62" ht="93" customHeight="1" x14ac:dyDescent="0.3">
      <c r="A45" s="1"/>
      <c r="B45" s="1"/>
      <c r="C45" s="1"/>
      <c r="D45" s="1"/>
      <c r="E45" s="1"/>
      <c r="F45" s="153"/>
      <c r="G45" s="1"/>
      <c r="H45" s="1"/>
      <c r="I45" s="1"/>
      <c r="J45" s="1"/>
      <c r="K45" s="1"/>
      <c r="L45" s="1"/>
      <c r="M45" s="1"/>
      <c r="N45" s="1"/>
      <c r="O45" s="5"/>
      <c r="P45" s="5"/>
      <c r="Q45" s="5"/>
      <c r="R45" s="5"/>
      <c r="S45" s="5"/>
      <c r="T45" s="5"/>
      <c r="U45" s="141"/>
      <c r="V45" s="142"/>
      <c r="W45" s="142"/>
      <c r="X45" s="142"/>
      <c r="Y45" s="142"/>
      <c r="Z45" s="142"/>
      <c r="AA45" s="142"/>
      <c r="AB45" s="142"/>
      <c r="AC45" s="142"/>
      <c r="AD45" s="142"/>
      <c r="AE45" s="142"/>
      <c r="AF45" s="142"/>
      <c r="AG45" s="142"/>
      <c r="AH45" s="142"/>
      <c r="AI45" s="142"/>
      <c r="AJ45" s="142"/>
      <c r="AK45" s="142"/>
      <c r="AL45" s="7"/>
      <c r="AM45" s="7"/>
      <c r="AN45" s="7"/>
      <c r="AO45" s="7"/>
      <c r="AP45" s="7"/>
      <c r="AQ45" s="7"/>
      <c r="AR45" s="7"/>
      <c r="AS45" s="7"/>
      <c r="AT45" s="7"/>
      <c r="AU45" s="7"/>
      <c r="AV45" s="7"/>
      <c r="AW45" s="7"/>
      <c r="AX45" s="7"/>
      <c r="AY45" s="7"/>
      <c r="AZ45" s="143"/>
      <c r="BA45" s="11"/>
      <c r="BB45" s="11"/>
      <c r="BC45" s="11"/>
      <c r="BD45" s="11"/>
      <c r="BE45" s="11"/>
      <c r="BF45" s="11"/>
      <c r="BG45" s="11"/>
      <c r="BH45" s="11"/>
      <c r="BI45" s="11"/>
      <c r="BJ45" s="11"/>
    </row>
    <row r="46" spans="1:62" ht="15.75" customHeight="1" x14ac:dyDescent="0.3">
      <c r="A46" s="1"/>
      <c r="B46" s="1"/>
      <c r="C46" s="1"/>
      <c r="D46" s="1"/>
      <c r="E46" s="1"/>
      <c r="F46" s="1"/>
      <c r="G46" s="1"/>
      <c r="H46" s="1"/>
      <c r="I46" s="1"/>
      <c r="J46" s="1"/>
      <c r="K46" s="1"/>
      <c r="L46" s="1"/>
      <c r="M46" s="1"/>
      <c r="N46" s="1"/>
      <c r="O46" s="5"/>
      <c r="P46" s="5"/>
      <c r="Q46" s="5"/>
      <c r="R46" s="5"/>
      <c r="S46" s="5"/>
      <c r="T46" s="5"/>
      <c r="U46" s="5"/>
      <c r="V46" s="1"/>
      <c r="W46" s="1"/>
      <c r="X46" s="1"/>
      <c r="Y46" s="1"/>
      <c r="Z46" s="1"/>
      <c r="AA46" s="1"/>
      <c r="AB46" s="1"/>
      <c r="AC46" s="1"/>
      <c r="AD46" s="1"/>
      <c r="AE46" s="1"/>
      <c r="AF46" s="1"/>
      <c r="AG46" s="1"/>
      <c r="AH46" s="1"/>
      <c r="AI46" s="1"/>
      <c r="AJ46" s="1"/>
      <c r="AK46" s="1"/>
      <c r="AL46" s="7"/>
      <c r="AM46" s="7"/>
      <c r="AN46" s="7"/>
      <c r="AO46" s="7"/>
      <c r="AP46" s="7"/>
      <c r="AQ46" s="7"/>
      <c r="AR46" s="7"/>
      <c r="AS46" s="7"/>
      <c r="AT46" s="7"/>
      <c r="AU46" s="7"/>
      <c r="AV46" s="7"/>
      <c r="AW46" s="7"/>
      <c r="AX46" s="7"/>
      <c r="AY46" s="7"/>
      <c r="AZ46" s="7"/>
      <c r="BA46" s="1"/>
      <c r="BB46" s="1"/>
      <c r="BC46" s="1"/>
      <c r="BD46" s="1"/>
      <c r="BE46" s="1"/>
      <c r="BF46" s="1"/>
      <c r="BG46" s="1"/>
      <c r="BH46" s="1"/>
      <c r="BI46" s="1"/>
      <c r="BJ46" s="1"/>
    </row>
    <row r="47" spans="1:62" ht="15.75" customHeight="1" x14ac:dyDescent="0.3">
      <c r="A47" s="1"/>
      <c r="B47" s="1"/>
      <c r="C47" s="1"/>
      <c r="D47" s="1"/>
      <c r="E47" s="1"/>
      <c r="F47" s="1"/>
      <c r="G47" s="1"/>
      <c r="H47" s="1"/>
      <c r="I47" s="1"/>
      <c r="J47" s="1"/>
      <c r="K47" s="1"/>
      <c r="L47" s="1"/>
      <c r="M47" s="1"/>
      <c r="N47" s="1"/>
      <c r="O47" s="5"/>
      <c r="P47" s="5"/>
      <c r="Q47" s="5"/>
      <c r="R47" s="5"/>
      <c r="S47" s="5"/>
      <c r="T47" s="5"/>
      <c r="U47" s="5"/>
      <c r="V47" s="1"/>
      <c r="W47" s="1"/>
      <c r="X47" s="1"/>
      <c r="Y47" s="1"/>
      <c r="Z47" s="1"/>
      <c r="AA47" s="1"/>
      <c r="AB47" s="1"/>
      <c r="AC47" s="1"/>
      <c r="AD47" s="1"/>
      <c r="AE47" s="1"/>
      <c r="AF47" s="1"/>
      <c r="AG47" s="1"/>
      <c r="AH47" s="1"/>
      <c r="AI47" s="1"/>
      <c r="AJ47" s="1"/>
      <c r="AK47" s="1"/>
      <c r="AL47" s="7"/>
      <c r="AM47" s="7"/>
      <c r="AN47" s="7"/>
      <c r="AO47" s="7"/>
      <c r="AP47" s="7"/>
      <c r="AQ47" s="7"/>
      <c r="AR47" s="7"/>
      <c r="AS47" s="7"/>
      <c r="AT47" s="7"/>
      <c r="AU47" s="7"/>
      <c r="AV47" s="7"/>
      <c r="AW47" s="7"/>
      <c r="AX47" s="7"/>
      <c r="AY47" s="7"/>
      <c r="AZ47" s="7"/>
      <c r="BA47" s="1"/>
      <c r="BB47" s="1"/>
      <c r="BC47" s="1"/>
      <c r="BD47" s="1"/>
      <c r="BE47" s="1"/>
      <c r="BF47" s="1"/>
      <c r="BG47" s="1"/>
      <c r="BH47" s="1"/>
      <c r="BI47" s="1"/>
      <c r="BJ47" s="1"/>
    </row>
    <row r="48" spans="1:62" ht="15.75" customHeight="1" x14ac:dyDescent="0.3">
      <c r="A48" s="1"/>
      <c r="B48" s="1"/>
      <c r="C48" s="1"/>
      <c r="D48" s="1"/>
      <c r="E48" s="1"/>
      <c r="F48" s="1"/>
      <c r="G48" s="1"/>
      <c r="H48" s="1"/>
      <c r="I48" s="1"/>
      <c r="J48" s="1"/>
      <c r="K48" s="1"/>
      <c r="L48" s="1"/>
      <c r="M48" s="1"/>
      <c r="N48" s="1"/>
      <c r="O48" s="5"/>
      <c r="P48" s="5"/>
      <c r="Q48" s="5"/>
      <c r="R48" s="5"/>
      <c r="S48" s="5"/>
      <c r="T48" s="5"/>
      <c r="U48" s="5"/>
      <c r="V48" s="1"/>
      <c r="W48" s="1"/>
      <c r="X48" s="1"/>
      <c r="Y48" s="1"/>
      <c r="Z48" s="1"/>
      <c r="AA48" s="1"/>
      <c r="AB48" s="1"/>
      <c r="AC48" s="1"/>
      <c r="AD48" s="1"/>
      <c r="AE48" s="1"/>
      <c r="AF48" s="1"/>
      <c r="AG48" s="1"/>
      <c r="AH48" s="1"/>
      <c r="AI48" s="1"/>
      <c r="AJ48" s="1"/>
      <c r="AK48" s="1"/>
      <c r="AL48" s="7"/>
      <c r="AM48" s="7"/>
      <c r="AN48" s="7"/>
      <c r="AO48" s="7"/>
      <c r="AP48" s="7"/>
      <c r="AQ48" s="7"/>
      <c r="AR48" s="7"/>
      <c r="AS48" s="7"/>
      <c r="AT48" s="7"/>
      <c r="AU48" s="7"/>
      <c r="AV48" s="7"/>
      <c r="AW48" s="7"/>
      <c r="AX48" s="7"/>
      <c r="AY48" s="7"/>
      <c r="AZ48" s="7"/>
      <c r="BA48" s="1"/>
      <c r="BB48" s="1"/>
      <c r="BC48" s="1"/>
      <c r="BD48" s="1"/>
      <c r="BE48" s="1"/>
      <c r="BF48" s="1"/>
      <c r="BG48" s="1"/>
      <c r="BH48" s="1"/>
      <c r="BI48" s="1"/>
      <c r="BJ48" s="1"/>
    </row>
    <row r="49" spans="1:62" ht="15.75" customHeight="1" x14ac:dyDescent="0.3">
      <c r="A49" s="1"/>
      <c r="B49" s="1"/>
      <c r="C49" s="1"/>
      <c r="D49" s="1"/>
      <c r="E49" s="1"/>
      <c r="F49" s="1"/>
      <c r="G49" s="1"/>
      <c r="H49" s="1"/>
      <c r="I49" s="1"/>
      <c r="J49" s="1"/>
      <c r="K49" s="1"/>
      <c r="L49" s="1"/>
      <c r="M49" s="1"/>
      <c r="N49" s="1"/>
      <c r="O49" s="5"/>
      <c r="P49" s="5"/>
      <c r="Q49" s="5"/>
      <c r="R49" s="5"/>
      <c r="S49" s="5"/>
      <c r="T49" s="5"/>
      <c r="U49" s="5"/>
      <c r="V49" s="1"/>
      <c r="W49" s="1"/>
      <c r="X49" s="1"/>
      <c r="Y49" s="1"/>
      <c r="Z49" s="1"/>
      <c r="AA49" s="1"/>
      <c r="AB49" s="1"/>
      <c r="AC49" s="1"/>
      <c r="AD49" s="1"/>
      <c r="AE49" s="1"/>
      <c r="AF49" s="1"/>
      <c r="AG49" s="1"/>
      <c r="AH49" s="1"/>
      <c r="AI49" s="1"/>
      <c r="AJ49" s="1"/>
      <c r="AK49" s="1"/>
      <c r="AL49" s="7"/>
      <c r="AM49" s="7"/>
      <c r="AN49" s="7"/>
      <c r="AO49" s="7"/>
      <c r="AP49" s="7"/>
      <c r="AQ49" s="7"/>
      <c r="AR49" s="7"/>
      <c r="AS49" s="7"/>
      <c r="AT49" s="7"/>
      <c r="AU49" s="7"/>
      <c r="AV49" s="7"/>
      <c r="AW49" s="7"/>
      <c r="AX49" s="7"/>
      <c r="AY49" s="7"/>
      <c r="AZ49" s="7"/>
      <c r="BA49" s="1"/>
      <c r="BB49" s="1"/>
      <c r="BC49" s="1"/>
      <c r="BD49" s="1"/>
      <c r="BE49" s="1"/>
      <c r="BF49" s="1"/>
      <c r="BG49" s="1"/>
      <c r="BH49" s="1"/>
      <c r="BI49" s="1"/>
      <c r="BJ49" s="1"/>
    </row>
    <row r="50" spans="1:62" ht="15.75" customHeight="1" x14ac:dyDescent="0.3">
      <c r="A50" s="1"/>
      <c r="B50" s="1"/>
      <c r="C50" s="1"/>
      <c r="D50" s="1"/>
      <c r="E50" s="1"/>
      <c r="F50" s="1"/>
      <c r="G50" s="1"/>
      <c r="H50" s="1"/>
      <c r="I50" s="1"/>
      <c r="J50" s="1"/>
      <c r="K50" s="1"/>
      <c r="L50" s="1"/>
      <c r="M50" s="1"/>
      <c r="N50" s="1"/>
      <c r="O50" s="5"/>
      <c r="P50" s="5"/>
      <c r="Q50" s="5"/>
      <c r="R50" s="5"/>
      <c r="S50" s="5"/>
      <c r="T50" s="5"/>
      <c r="U50" s="5"/>
      <c r="V50" s="1"/>
      <c r="W50" s="1"/>
      <c r="X50" s="1"/>
      <c r="Y50" s="1"/>
      <c r="Z50" s="1"/>
      <c r="AA50" s="1"/>
      <c r="AB50" s="1"/>
      <c r="AC50" s="1"/>
      <c r="AD50" s="1"/>
      <c r="AE50" s="1"/>
      <c r="AF50" s="1"/>
      <c r="AG50" s="1"/>
      <c r="AH50" s="1"/>
      <c r="AI50" s="1"/>
      <c r="AJ50" s="1"/>
      <c r="AK50" s="1"/>
      <c r="AL50" s="7"/>
      <c r="AM50" s="7"/>
      <c r="AN50" s="7"/>
      <c r="AO50" s="7"/>
      <c r="AP50" s="7"/>
      <c r="AQ50" s="7"/>
      <c r="AR50" s="7"/>
      <c r="AS50" s="7"/>
      <c r="AT50" s="7"/>
      <c r="AU50" s="7"/>
      <c r="AV50" s="7"/>
      <c r="AW50" s="7"/>
      <c r="AX50" s="7"/>
      <c r="AY50" s="7"/>
      <c r="AZ50" s="7"/>
      <c r="BA50" s="1"/>
      <c r="BB50" s="1"/>
      <c r="BC50" s="1"/>
      <c r="BD50" s="1"/>
      <c r="BE50" s="1"/>
      <c r="BF50" s="1"/>
      <c r="BG50" s="1"/>
      <c r="BH50" s="1"/>
      <c r="BI50" s="1"/>
      <c r="BJ50" s="1"/>
    </row>
    <row r="51" spans="1:62" ht="15.75" customHeight="1" x14ac:dyDescent="0.3">
      <c r="A51" s="1"/>
      <c r="B51" s="1"/>
      <c r="C51" s="1"/>
      <c r="D51" s="1"/>
      <c r="E51" s="1"/>
      <c r="F51" s="1"/>
      <c r="G51" s="1"/>
      <c r="H51" s="1"/>
      <c r="I51" s="1"/>
      <c r="J51" s="1"/>
      <c r="K51" s="1"/>
      <c r="L51" s="1"/>
      <c r="M51" s="1"/>
      <c r="N51" s="1"/>
      <c r="O51" s="5"/>
      <c r="P51" s="5"/>
      <c r="Q51" s="5"/>
      <c r="R51" s="5"/>
      <c r="S51" s="5"/>
      <c r="T51" s="5"/>
      <c r="U51" s="5"/>
      <c r="V51" s="1"/>
      <c r="W51" s="1"/>
      <c r="X51" s="1"/>
      <c r="Y51" s="1"/>
      <c r="Z51" s="1"/>
      <c r="AA51" s="1"/>
      <c r="AB51" s="1"/>
      <c r="AC51" s="1"/>
      <c r="AD51" s="1"/>
      <c r="AE51" s="1"/>
      <c r="AF51" s="1"/>
      <c r="AG51" s="1"/>
      <c r="AH51" s="1"/>
      <c r="AI51" s="1"/>
      <c r="AJ51" s="1"/>
      <c r="AK51" s="1"/>
      <c r="AL51" s="7"/>
      <c r="AM51" s="7"/>
      <c r="AN51" s="7"/>
      <c r="AO51" s="7"/>
      <c r="AP51" s="7"/>
      <c r="AQ51" s="7"/>
      <c r="AR51" s="7"/>
      <c r="AS51" s="7"/>
      <c r="AT51" s="7"/>
      <c r="AU51" s="7"/>
      <c r="AV51" s="7"/>
      <c r="AW51" s="7"/>
      <c r="AX51" s="7"/>
      <c r="AY51" s="7"/>
      <c r="AZ51" s="7"/>
      <c r="BA51" s="1"/>
      <c r="BB51" s="1"/>
      <c r="BC51" s="1"/>
      <c r="BD51" s="1"/>
      <c r="BE51" s="1"/>
      <c r="BF51" s="1"/>
      <c r="BG51" s="1"/>
      <c r="BH51" s="1"/>
      <c r="BI51" s="1"/>
      <c r="BJ51" s="1"/>
    </row>
    <row r="52" spans="1:62" ht="15.75" customHeight="1" x14ac:dyDescent="0.3">
      <c r="A52" s="1"/>
      <c r="B52" s="1"/>
      <c r="C52" s="1"/>
      <c r="D52" s="1"/>
      <c r="E52" s="1"/>
      <c r="F52" s="1"/>
      <c r="G52" s="1"/>
      <c r="H52" s="1"/>
      <c r="I52" s="1"/>
      <c r="J52" s="1"/>
      <c r="K52" s="1"/>
      <c r="L52" s="1"/>
      <c r="M52" s="1"/>
      <c r="N52" s="1"/>
      <c r="O52" s="5"/>
      <c r="P52" s="5"/>
      <c r="Q52" s="5"/>
      <c r="R52" s="5"/>
      <c r="S52" s="5"/>
      <c r="T52" s="5"/>
      <c r="U52" s="5"/>
      <c r="V52" s="1"/>
      <c r="W52" s="1"/>
      <c r="X52" s="1"/>
      <c r="Y52" s="1"/>
      <c r="Z52" s="1"/>
      <c r="AA52" s="1"/>
      <c r="AB52" s="1"/>
      <c r="AC52" s="1"/>
      <c r="AD52" s="1"/>
      <c r="AE52" s="1"/>
      <c r="AF52" s="1"/>
      <c r="AG52" s="1"/>
      <c r="AH52" s="1"/>
      <c r="AI52" s="1"/>
      <c r="AJ52" s="1"/>
      <c r="AK52" s="1"/>
      <c r="AL52" s="7"/>
      <c r="AM52" s="7"/>
      <c r="AN52" s="7"/>
      <c r="AO52" s="7"/>
      <c r="AP52" s="7"/>
      <c r="AQ52" s="7"/>
      <c r="AR52" s="7"/>
      <c r="AS52" s="7"/>
      <c r="AT52" s="7"/>
      <c r="AU52" s="7"/>
      <c r="AV52" s="7"/>
      <c r="AW52" s="7"/>
      <c r="AX52" s="7"/>
      <c r="AY52" s="7"/>
      <c r="AZ52" s="7"/>
      <c r="BA52" s="1"/>
      <c r="BB52" s="1"/>
      <c r="BC52" s="1"/>
      <c r="BD52" s="1"/>
      <c r="BE52" s="1"/>
      <c r="BF52" s="1"/>
      <c r="BG52" s="1"/>
      <c r="BH52" s="1"/>
      <c r="BI52" s="1"/>
      <c r="BJ52" s="1"/>
    </row>
    <row r="53" spans="1:62" ht="15.75" customHeight="1" x14ac:dyDescent="0.3">
      <c r="A53" s="1"/>
      <c r="B53" s="1"/>
      <c r="C53" s="1"/>
      <c r="D53" s="1"/>
      <c r="E53" s="1"/>
      <c r="F53" s="1"/>
      <c r="G53" s="1"/>
      <c r="H53" s="1"/>
      <c r="I53" s="1"/>
      <c r="J53" s="1"/>
      <c r="K53" s="1"/>
      <c r="L53" s="1"/>
      <c r="M53" s="1"/>
      <c r="N53" s="1"/>
      <c r="O53" s="5"/>
      <c r="P53" s="5"/>
      <c r="Q53" s="5"/>
      <c r="R53" s="5"/>
      <c r="S53" s="5"/>
      <c r="T53" s="5"/>
      <c r="U53" s="5"/>
      <c r="V53" s="1"/>
      <c r="W53" s="1"/>
      <c r="X53" s="1"/>
      <c r="Y53" s="1"/>
      <c r="Z53" s="1"/>
      <c r="AA53" s="1"/>
      <c r="AB53" s="1"/>
      <c r="AC53" s="1"/>
      <c r="AD53" s="1"/>
      <c r="AE53" s="1"/>
      <c r="AF53" s="1"/>
      <c r="AG53" s="1"/>
      <c r="AH53" s="1"/>
      <c r="AI53" s="1"/>
      <c r="AJ53" s="1"/>
      <c r="AK53" s="1"/>
      <c r="AL53" s="7"/>
      <c r="AM53" s="7"/>
      <c r="AN53" s="7"/>
      <c r="AO53" s="7"/>
      <c r="AP53" s="7"/>
      <c r="AQ53" s="7"/>
      <c r="AR53" s="7"/>
      <c r="AS53" s="7"/>
      <c r="AT53" s="7"/>
      <c r="AU53" s="7"/>
      <c r="AV53" s="7"/>
      <c r="AW53" s="7"/>
      <c r="AX53" s="7"/>
      <c r="AY53" s="7"/>
      <c r="AZ53" s="7"/>
      <c r="BA53" s="1"/>
      <c r="BB53" s="1"/>
      <c r="BC53" s="1"/>
      <c r="BD53" s="1"/>
      <c r="BE53" s="1"/>
      <c r="BF53" s="1"/>
      <c r="BG53" s="1"/>
      <c r="BH53" s="1"/>
      <c r="BI53" s="1"/>
      <c r="BJ53" s="1"/>
    </row>
    <row r="54" spans="1:62" ht="15.75" customHeight="1" x14ac:dyDescent="0.3">
      <c r="A54" s="1"/>
      <c r="B54" s="1"/>
      <c r="C54" s="1"/>
      <c r="D54" s="1"/>
      <c r="E54" s="1"/>
      <c r="F54" s="1"/>
      <c r="G54" s="1"/>
      <c r="H54" s="1"/>
      <c r="I54" s="1"/>
      <c r="J54" s="1"/>
      <c r="K54" s="1"/>
      <c r="L54" s="1"/>
      <c r="M54" s="1"/>
      <c r="N54" s="1"/>
      <c r="O54" s="5"/>
      <c r="P54" s="5"/>
      <c r="Q54" s="5"/>
      <c r="R54" s="5"/>
      <c r="S54" s="5"/>
      <c r="T54" s="5"/>
      <c r="U54" s="5"/>
      <c r="V54" s="1"/>
      <c r="W54" s="1"/>
      <c r="X54" s="1"/>
      <c r="Y54" s="1"/>
      <c r="Z54" s="1"/>
      <c r="AA54" s="1"/>
      <c r="AB54" s="1"/>
      <c r="AC54" s="1"/>
      <c r="AD54" s="1"/>
      <c r="AE54" s="1"/>
      <c r="AF54" s="1"/>
      <c r="AG54" s="1"/>
      <c r="AH54" s="1"/>
      <c r="AI54" s="1"/>
      <c r="AJ54" s="1"/>
      <c r="AK54" s="1"/>
      <c r="AL54" s="7"/>
      <c r="AM54" s="7"/>
      <c r="AN54" s="7"/>
      <c r="AO54" s="7"/>
      <c r="AP54" s="7"/>
      <c r="AQ54" s="7"/>
      <c r="AR54" s="7"/>
      <c r="AS54" s="7"/>
      <c r="AT54" s="7"/>
      <c r="AU54" s="7"/>
      <c r="AV54" s="7"/>
      <c r="AW54" s="7"/>
      <c r="AX54" s="7"/>
      <c r="AY54" s="7"/>
      <c r="AZ54" s="7"/>
      <c r="BA54" s="1"/>
      <c r="BB54" s="1"/>
      <c r="BC54" s="1"/>
      <c r="BD54" s="1"/>
      <c r="BE54" s="1"/>
      <c r="BF54" s="1"/>
      <c r="BG54" s="1"/>
      <c r="BH54" s="1"/>
      <c r="BI54" s="1"/>
      <c r="BJ54" s="1"/>
    </row>
    <row r="55" spans="1:62" ht="15.75" customHeight="1" x14ac:dyDescent="0.3">
      <c r="A55" s="1"/>
      <c r="B55" s="1"/>
      <c r="C55" s="1"/>
      <c r="D55" s="1"/>
      <c r="E55" s="1"/>
      <c r="F55" s="1"/>
      <c r="G55" s="1"/>
      <c r="H55" s="1"/>
      <c r="I55" s="1"/>
      <c r="J55" s="1"/>
      <c r="K55" s="1"/>
      <c r="L55" s="1"/>
      <c r="M55" s="1"/>
      <c r="N55" s="1"/>
      <c r="O55" s="5"/>
      <c r="P55" s="5"/>
      <c r="Q55" s="5"/>
      <c r="R55" s="5"/>
      <c r="S55" s="5"/>
      <c r="T55" s="5"/>
      <c r="U55" s="5"/>
      <c r="V55" s="1"/>
      <c r="W55" s="1"/>
      <c r="X55" s="1"/>
      <c r="Y55" s="1"/>
      <c r="Z55" s="1"/>
      <c r="AA55" s="1"/>
      <c r="AB55" s="1"/>
      <c r="AC55" s="1"/>
      <c r="AD55" s="1"/>
      <c r="AE55" s="1"/>
      <c r="AF55" s="1"/>
      <c r="AG55" s="1"/>
      <c r="AH55" s="1"/>
      <c r="AI55" s="1"/>
      <c r="AJ55" s="1"/>
      <c r="AK55" s="1"/>
      <c r="AL55" s="7"/>
      <c r="AM55" s="7"/>
      <c r="AN55" s="7"/>
      <c r="AO55" s="7"/>
      <c r="AP55" s="7"/>
      <c r="AQ55" s="7"/>
      <c r="AR55" s="7"/>
      <c r="AS55" s="7"/>
      <c r="AT55" s="7"/>
      <c r="AU55" s="7"/>
      <c r="AV55" s="7"/>
      <c r="AW55" s="7"/>
      <c r="AX55" s="7"/>
      <c r="AY55" s="7"/>
      <c r="AZ55" s="7"/>
      <c r="BA55" s="1"/>
      <c r="BB55" s="1"/>
      <c r="BC55" s="1"/>
      <c r="BD55" s="1"/>
      <c r="BE55" s="1"/>
      <c r="BF55" s="1"/>
      <c r="BG55" s="1"/>
      <c r="BH55" s="1"/>
      <c r="BI55" s="1"/>
      <c r="BJ55" s="1"/>
    </row>
    <row r="56" spans="1:62" ht="15.75" customHeight="1" x14ac:dyDescent="0.3">
      <c r="A56" s="1"/>
      <c r="B56" s="1"/>
      <c r="C56" s="1"/>
      <c r="D56" s="1"/>
      <c r="E56" s="1"/>
      <c r="F56" s="1"/>
      <c r="G56" s="1"/>
      <c r="H56" s="1"/>
      <c r="I56" s="1"/>
      <c r="J56" s="1"/>
      <c r="K56" s="1"/>
      <c r="L56" s="1"/>
      <c r="M56" s="1"/>
      <c r="N56" s="1"/>
      <c r="O56" s="5"/>
      <c r="P56" s="5"/>
      <c r="Q56" s="5"/>
      <c r="R56" s="5"/>
      <c r="S56" s="5"/>
      <c r="T56" s="5"/>
      <c r="U56" s="5"/>
      <c r="V56" s="1"/>
      <c r="W56" s="1"/>
      <c r="X56" s="1"/>
      <c r="Y56" s="1"/>
      <c r="Z56" s="1"/>
      <c r="AA56" s="1"/>
      <c r="AB56" s="1"/>
      <c r="AC56" s="1"/>
      <c r="AD56" s="1"/>
      <c r="AE56" s="1"/>
      <c r="AF56" s="1"/>
      <c r="AG56" s="1"/>
      <c r="AH56" s="1"/>
      <c r="AI56" s="1"/>
      <c r="AJ56" s="1"/>
      <c r="AK56" s="1"/>
      <c r="AL56" s="7"/>
      <c r="AM56" s="7"/>
      <c r="AN56" s="7"/>
      <c r="AO56" s="7"/>
      <c r="AP56" s="7"/>
      <c r="AQ56" s="7"/>
      <c r="AR56" s="7"/>
      <c r="AS56" s="7"/>
      <c r="AT56" s="7"/>
      <c r="AU56" s="7"/>
      <c r="AV56" s="7"/>
      <c r="AW56" s="7"/>
      <c r="AX56" s="7"/>
      <c r="AY56" s="7"/>
      <c r="AZ56" s="7"/>
      <c r="BA56" s="1"/>
      <c r="BB56" s="1"/>
      <c r="BC56" s="1"/>
      <c r="BD56" s="1"/>
      <c r="BE56" s="1"/>
      <c r="BF56" s="1"/>
      <c r="BG56" s="1"/>
      <c r="BH56" s="1"/>
      <c r="BI56" s="1"/>
      <c r="BJ56" s="1"/>
    </row>
    <row r="57" spans="1:62" ht="15.75" customHeight="1" x14ac:dyDescent="0.3">
      <c r="A57" s="1"/>
      <c r="B57" s="1"/>
      <c r="C57" s="1"/>
      <c r="D57" s="1"/>
      <c r="E57" s="1"/>
      <c r="F57" s="1"/>
      <c r="G57" s="1"/>
      <c r="H57" s="1"/>
      <c r="I57" s="1"/>
      <c r="J57" s="1"/>
      <c r="K57" s="1"/>
      <c r="L57" s="1"/>
      <c r="M57" s="1"/>
      <c r="N57" s="1"/>
      <c r="O57" s="5"/>
      <c r="P57" s="5"/>
      <c r="Q57" s="5"/>
      <c r="R57" s="5"/>
      <c r="S57" s="5"/>
      <c r="T57" s="5"/>
      <c r="U57" s="5"/>
      <c r="V57" s="1"/>
      <c r="W57" s="1"/>
      <c r="X57" s="1"/>
      <c r="Y57" s="1"/>
      <c r="Z57" s="1"/>
      <c r="AA57" s="1"/>
      <c r="AB57" s="1"/>
      <c r="AC57" s="1"/>
      <c r="AD57" s="1"/>
      <c r="AE57" s="1"/>
      <c r="AF57" s="1"/>
      <c r="AG57" s="1"/>
      <c r="AH57" s="1"/>
      <c r="AI57" s="1"/>
      <c r="AJ57" s="1"/>
      <c r="AK57" s="1"/>
      <c r="AL57" s="7"/>
      <c r="AM57" s="7"/>
      <c r="AN57" s="7"/>
      <c r="AO57" s="7"/>
      <c r="AP57" s="7"/>
      <c r="AQ57" s="7"/>
      <c r="AR57" s="7"/>
      <c r="AS57" s="7"/>
      <c r="AT57" s="7"/>
      <c r="AU57" s="7"/>
      <c r="AV57" s="7"/>
      <c r="AW57" s="7"/>
      <c r="AX57" s="7"/>
      <c r="AY57" s="7"/>
      <c r="AZ57" s="7"/>
      <c r="BA57" s="1"/>
      <c r="BB57" s="1"/>
      <c r="BC57" s="1"/>
      <c r="BD57" s="1"/>
      <c r="BE57" s="1"/>
      <c r="BF57" s="1"/>
      <c r="BG57" s="1"/>
      <c r="BH57" s="1"/>
      <c r="BI57" s="1"/>
      <c r="BJ57" s="1"/>
    </row>
    <row r="58" spans="1:62" ht="15.75" customHeight="1" x14ac:dyDescent="0.3">
      <c r="A58" s="1"/>
      <c r="B58" s="1"/>
      <c r="C58" s="1"/>
      <c r="D58" s="1"/>
      <c r="E58" s="1"/>
      <c r="F58" s="1"/>
      <c r="G58" s="1"/>
      <c r="H58" s="1"/>
      <c r="I58" s="1"/>
      <c r="J58" s="1"/>
      <c r="K58" s="1"/>
      <c r="L58" s="1"/>
      <c r="M58" s="1"/>
      <c r="N58" s="1"/>
      <c r="O58" s="5"/>
      <c r="P58" s="5"/>
      <c r="Q58" s="5"/>
      <c r="R58" s="5"/>
      <c r="S58" s="5"/>
      <c r="T58" s="5"/>
      <c r="U58" s="5"/>
      <c r="V58" s="1"/>
      <c r="W58" s="1"/>
      <c r="X58" s="1"/>
      <c r="Y58" s="1"/>
      <c r="Z58" s="1"/>
      <c r="AA58" s="1"/>
      <c r="AB58" s="1"/>
      <c r="AC58" s="1"/>
      <c r="AD58" s="1"/>
      <c r="AE58" s="1"/>
      <c r="AF58" s="1"/>
      <c r="AG58" s="1"/>
      <c r="AH58" s="1"/>
      <c r="AI58" s="1"/>
      <c r="AJ58" s="1"/>
      <c r="AK58" s="1"/>
      <c r="AL58" s="7"/>
      <c r="AM58" s="7"/>
      <c r="AN58" s="7"/>
      <c r="AO58" s="7"/>
      <c r="AP58" s="7"/>
      <c r="AQ58" s="7"/>
      <c r="AR58" s="7"/>
      <c r="AS58" s="7"/>
      <c r="AT58" s="7"/>
      <c r="AU58" s="7"/>
      <c r="AV58" s="7"/>
      <c r="AW58" s="7"/>
      <c r="AX58" s="7"/>
      <c r="AY58" s="7"/>
      <c r="AZ58" s="7"/>
      <c r="BA58" s="1"/>
      <c r="BB58" s="1"/>
      <c r="BC58" s="1"/>
      <c r="BD58" s="1"/>
      <c r="BE58" s="1"/>
      <c r="BF58" s="1"/>
      <c r="BG58" s="1"/>
      <c r="BH58" s="1"/>
      <c r="BI58" s="1"/>
      <c r="BJ58" s="1"/>
    </row>
    <row r="59" spans="1:62" ht="15.75" customHeight="1" x14ac:dyDescent="0.3">
      <c r="A59" s="1"/>
      <c r="B59" s="1"/>
      <c r="C59" s="1"/>
      <c r="D59" s="1"/>
      <c r="E59" s="1"/>
      <c r="F59" s="1"/>
      <c r="G59" s="1"/>
      <c r="H59" s="1"/>
      <c r="I59" s="1"/>
      <c r="J59" s="1"/>
      <c r="K59" s="1"/>
      <c r="L59" s="1"/>
      <c r="M59" s="1"/>
      <c r="N59" s="1"/>
      <c r="O59" s="5"/>
      <c r="P59" s="5"/>
      <c r="Q59" s="5"/>
      <c r="R59" s="5"/>
      <c r="S59" s="5"/>
      <c r="T59" s="5"/>
      <c r="U59" s="5"/>
      <c r="V59" s="1"/>
      <c r="W59" s="1"/>
      <c r="X59" s="1"/>
      <c r="Y59" s="1"/>
      <c r="Z59" s="1"/>
      <c r="AA59" s="1"/>
      <c r="AB59" s="1"/>
      <c r="AC59" s="1"/>
      <c r="AD59" s="1"/>
      <c r="AE59" s="1"/>
      <c r="AF59" s="1"/>
      <c r="AG59" s="1"/>
      <c r="AH59" s="1"/>
      <c r="AI59" s="1"/>
      <c r="AJ59" s="1"/>
      <c r="AK59" s="1"/>
      <c r="AL59" s="7"/>
      <c r="AM59" s="7"/>
      <c r="AN59" s="7"/>
      <c r="AO59" s="7"/>
      <c r="AP59" s="7"/>
      <c r="AQ59" s="7"/>
      <c r="AR59" s="7"/>
      <c r="AS59" s="7"/>
      <c r="AT59" s="7"/>
      <c r="AU59" s="7"/>
      <c r="AV59" s="7"/>
      <c r="AW59" s="7"/>
      <c r="AX59" s="7"/>
      <c r="AY59" s="7"/>
      <c r="AZ59" s="7"/>
      <c r="BA59" s="1"/>
      <c r="BB59" s="1"/>
      <c r="BC59" s="1"/>
      <c r="BD59" s="1"/>
      <c r="BE59" s="1"/>
      <c r="BF59" s="1"/>
      <c r="BG59" s="1"/>
      <c r="BH59" s="1"/>
      <c r="BI59" s="1"/>
      <c r="BJ59" s="1"/>
    </row>
    <row r="60" spans="1:62" ht="15.75" customHeight="1" x14ac:dyDescent="0.3">
      <c r="A60" s="1"/>
      <c r="B60" s="1"/>
      <c r="C60" s="1"/>
      <c r="D60" s="1"/>
      <c r="E60" s="1"/>
      <c r="F60" s="1"/>
      <c r="G60" s="1"/>
      <c r="H60" s="1"/>
      <c r="I60" s="1"/>
      <c r="J60" s="1"/>
      <c r="K60" s="1"/>
      <c r="L60" s="1"/>
      <c r="M60" s="1"/>
      <c r="N60" s="1"/>
      <c r="O60" s="5"/>
      <c r="P60" s="5"/>
      <c r="Q60" s="5"/>
      <c r="R60" s="5"/>
      <c r="S60" s="5"/>
      <c r="T60" s="5"/>
      <c r="U60" s="5"/>
      <c r="V60" s="1"/>
      <c r="W60" s="1"/>
      <c r="X60" s="1"/>
      <c r="Y60" s="1"/>
      <c r="Z60" s="1"/>
      <c r="AA60" s="1"/>
      <c r="AB60" s="1"/>
      <c r="AC60" s="1"/>
      <c r="AD60" s="1"/>
      <c r="AE60" s="1"/>
      <c r="AF60" s="1"/>
      <c r="AG60" s="1"/>
      <c r="AH60" s="1"/>
      <c r="AI60" s="1"/>
      <c r="AJ60" s="1"/>
      <c r="AK60" s="1"/>
      <c r="AL60" s="7"/>
      <c r="AM60" s="7"/>
      <c r="AN60" s="7"/>
      <c r="AO60" s="7"/>
      <c r="AP60" s="7"/>
      <c r="AQ60" s="7"/>
      <c r="AR60" s="7"/>
      <c r="AS60" s="7"/>
      <c r="AT60" s="7"/>
      <c r="AU60" s="7"/>
      <c r="AV60" s="7"/>
      <c r="AW60" s="7"/>
      <c r="AX60" s="7"/>
      <c r="AY60" s="7"/>
      <c r="AZ60" s="7"/>
      <c r="BA60" s="1"/>
      <c r="BB60" s="1"/>
      <c r="BC60" s="1"/>
      <c r="BD60" s="1"/>
      <c r="BE60" s="1"/>
      <c r="BF60" s="1"/>
      <c r="BG60" s="1"/>
      <c r="BH60" s="1"/>
      <c r="BI60" s="1"/>
      <c r="BJ60" s="1"/>
    </row>
    <row r="61" spans="1:62" ht="15.75" customHeight="1" x14ac:dyDescent="0.3">
      <c r="A61" s="1"/>
      <c r="B61" s="1"/>
      <c r="C61" s="1"/>
      <c r="D61" s="1"/>
      <c r="E61" s="1"/>
      <c r="F61" s="1"/>
      <c r="G61" s="1"/>
      <c r="H61" s="1"/>
      <c r="I61" s="1"/>
      <c r="J61" s="1"/>
      <c r="K61" s="1"/>
      <c r="L61" s="1"/>
      <c r="M61" s="1"/>
      <c r="N61" s="1"/>
      <c r="O61" s="5"/>
      <c r="P61" s="5"/>
      <c r="Q61" s="5"/>
      <c r="R61" s="5"/>
      <c r="S61" s="5"/>
      <c r="T61" s="5"/>
      <c r="U61" s="5"/>
      <c r="V61" s="1"/>
      <c r="W61" s="1"/>
      <c r="X61" s="1"/>
      <c r="Y61" s="1"/>
      <c r="Z61" s="1"/>
      <c r="AA61" s="1"/>
      <c r="AB61" s="1"/>
      <c r="AC61" s="1"/>
      <c r="AD61" s="1"/>
      <c r="AE61" s="1"/>
      <c r="AF61" s="1"/>
      <c r="AG61" s="1"/>
      <c r="AH61" s="1"/>
      <c r="AI61" s="1"/>
      <c r="AJ61" s="1"/>
      <c r="AK61" s="1"/>
      <c r="AL61" s="7"/>
      <c r="AM61" s="7"/>
      <c r="AN61" s="7"/>
      <c r="AO61" s="7"/>
      <c r="AP61" s="7"/>
      <c r="AQ61" s="7"/>
      <c r="AR61" s="7"/>
      <c r="AS61" s="7"/>
      <c r="AT61" s="7"/>
      <c r="AU61" s="7"/>
      <c r="AV61" s="7"/>
      <c r="AW61" s="7"/>
      <c r="AX61" s="7"/>
      <c r="AY61" s="7"/>
      <c r="AZ61" s="7"/>
      <c r="BA61" s="1"/>
      <c r="BB61" s="1"/>
      <c r="BC61" s="1"/>
      <c r="BD61" s="1"/>
      <c r="BE61" s="1"/>
      <c r="BF61" s="1"/>
      <c r="BG61" s="1"/>
      <c r="BH61" s="1"/>
      <c r="BI61" s="1"/>
      <c r="BJ61" s="1"/>
    </row>
    <row r="62" spans="1:62" ht="15.75" customHeight="1" x14ac:dyDescent="0.3">
      <c r="A62" s="1"/>
      <c r="B62" s="1"/>
      <c r="C62" s="1"/>
      <c r="D62" s="1"/>
      <c r="E62" s="1"/>
      <c r="F62" s="1"/>
      <c r="G62" s="1"/>
      <c r="H62" s="1"/>
      <c r="I62" s="1"/>
      <c r="J62" s="1"/>
      <c r="K62" s="1"/>
      <c r="L62" s="1"/>
      <c r="M62" s="1"/>
      <c r="N62" s="1"/>
      <c r="O62" s="5"/>
      <c r="P62" s="5"/>
      <c r="Q62" s="5"/>
      <c r="R62" s="5"/>
      <c r="S62" s="5"/>
      <c r="T62" s="5"/>
      <c r="U62" s="5"/>
      <c r="V62" s="1"/>
      <c r="W62" s="1"/>
      <c r="X62" s="1"/>
      <c r="Y62" s="1"/>
      <c r="Z62" s="1"/>
      <c r="AA62" s="1"/>
      <c r="AB62" s="1"/>
      <c r="AC62" s="1"/>
      <c r="AD62" s="1"/>
      <c r="AE62" s="1"/>
      <c r="AF62" s="1"/>
      <c r="AG62" s="1"/>
      <c r="AH62" s="1"/>
      <c r="AI62" s="1"/>
      <c r="AJ62" s="1"/>
      <c r="AK62" s="1"/>
      <c r="AL62" s="7"/>
      <c r="AM62" s="7"/>
      <c r="AN62" s="7"/>
      <c r="AO62" s="7"/>
      <c r="AP62" s="7"/>
      <c r="AQ62" s="7"/>
      <c r="AR62" s="7"/>
      <c r="AS62" s="7"/>
      <c r="AT62" s="7"/>
      <c r="AU62" s="7"/>
      <c r="AV62" s="7"/>
      <c r="AW62" s="7"/>
      <c r="AX62" s="7"/>
      <c r="AY62" s="7"/>
      <c r="AZ62" s="7"/>
      <c r="BA62" s="1"/>
      <c r="BB62" s="1"/>
      <c r="BC62" s="1"/>
      <c r="BD62" s="1"/>
      <c r="BE62" s="1"/>
      <c r="BF62" s="1"/>
      <c r="BG62" s="1"/>
      <c r="BH62" s="1"/>
      <c r="BI62" s="1"/>
      <c r="BJ62" s="1"/>
    </row>
    <row r="63" spans="1:62" ht="15.75" customHeight="1" x14ac:dyDescent="0.3">
      <c r="A63" s="1"/>
      <c r="B63" s="1"/>
      <c r="C63" s="1"/>
      <c r="D63" s="1"/>
      <c r="E63" s="1"/>
      <c r="F63" s="1"/>
      <c r="G63" s="1"/>
      <c r="H63" s="1"/>
      <c r="I63" s="1"/>
      <c r="J63" s="1"/>
      <c r="K63" s="1"/>
      <c r="L63" s="1"/>
      <c r="M63" s="1"/>
      <c r="N63" s="1"/>
      <c r="O63" s="5"/>
      <c r="P63" s="5"/>
      <c r="Q63" s="5"/>
      <c r="R63" s="5"/>
      <c r="S63" s="5"/>
      <c r="T63" s="5"/>
      <c r="U63" s="5"/>
      <c r="V63" s="1"/>
      <c r="W63" s="1"/>
      <c r="X63" s="1"/>
      <c r="Y63" s="1"/>
      <c r="Z63" s="1"/>
      <c r="AA63" s="1"/>
      <c r="AB63" s="1"/>
      <c r="AC63" s="1"/>
      <c r="AD63" s="1"/>
      <c r="AE63" s="1"/>
      <c r="AF63" s="1"/>
      <c r="AG63" s="1"/>
      <c r="AH63" s="1"/>
      <c r="AI63" s="1"/>
      <c r="AJ63" s="1"/>
      <c r="AK63" s="1"/>
      <c r="AL63" s="7"/>
      <c r="AM63" s="7"/>
      <c r="AN63" s="7"/>
      <c r="AO63" s="7"/>
      <c r="AP63" s="7"/>
      <c r="AQ63" s="7"/>
      <c r="AR63" s="7"/>
      <c r="AS63" s="7"/>
      <c r="AT63" s="7"/>
      <c r="AU63" s="7"/>
      <c r="AV63" s="7"/>
      <c r="AW63" s="7"/>
      <c r="AX63" s="7"/>
      <c r="AY63" s="7"/>
      <c r="AZ63" s="7"/>
      <c r="BA63" s="1"/>
      <c r="BB63" s="1"/>
      <c r="BC63" s="1"/>
      <c r="BD63" s="1"/>
      <c r="BE63" s="1"/>
      <c r="BF63" s="1"/>
      <c r="BG63" s="1"/>
      <c r="BH63" s="1"/>
      <c r="BI63" s="1"/>
      <c r="BJ63" s="1"/>
    </row>
    <row r="64" spans="1:62" ht="15.75" customHeight="1" x14ac:dyDescent="0.3">
      <c r="A64" s="1"/>
      <c r="B64" s="1"/>
      <c r="C64" s="1"/>
      <c r="D64" s="1"/>
      <c r="E64" s="1"/>
      <c r="F64" s="1"/>
      <c r="G64" s="1"/>
      <c r="H64" s="1"/>
      <c r="I64" s="1"/>
      <c r="J64" s="1"/>
      <c r="K64" s="1"/>
      <c r="L64" s="1"/>
      <c r="M64" s="1"/>
      <c r="N64" s="1"/>
      <c r="O64" s="5"/>
      <c r="P64" s="5"/>
      <c r="Q64" s="5"/>
      <c r="R64" s="5"/>
      <c r="S64" s="5"/>
      <c r="T64" s="5"/>
      <c r="U64" s="5"/>
      <c r="V64" s="1"/>
      <c r="W64" s="1"/>
      <c r="X64" s="1"/>
      <c r="Y64" s="1"/>
      <c r="Z64" s="1"/>
      <c r="AA64" s="1"/>
      <c r="AB64" s="1"/>
      <c r="AC64" s="1"/>
      <c r="AD64" s="1"/>
      <c r="AE64" s="1"/>
      <c r="AF64" s="1"/>
      <c r="AG64" s="1"/>
      <c r="AH64" s="1"/>
      <c r="AI64" s="1"/>
      <c r="AJ64" s="1"/>
      <c r="AK64" s="1"/>
      <c r="AL64" s="7"/>
      <c r="AM64" s="7"/>
      <c r="AN64" s="7"/>
      <c r="AO64" s="7"/>
      <c r="AP64" s="7"/>
      <c r="AQ64" s="7"/>
      <c r="AR64" s="7"/>
      <c r="AS64" s="7"/>
      <c r="AT64" s="7"/>
      <c r="AU64" s="7"/>
      <c r="AV64" s="7"/>
      <c r="AW64" s="7"/>
      <c r="AX64" s="7"/>
      <c r="AY64" s="7"/>
      <c r="AZ64" s="7"/>
      <c r="BA64" s="1"/>
      <c r="BB64" s="1"/>
      <c r="BC64" s="1"/>
      <c r="BD64" s="1"/>
      <c r="BE64" s="1"/>
      <c r="BF64" s="1"/>
      <c r="BG64" s="1"/>
      <c r="BH64" s="1"/>
      <c r="BI64" s="1"/>
      <c r="BJ64" s="1"/>
    </row>
    <row r="65" spans="1:62" ht="15.75" customHeight="1" x14ac:dyDescent="0.3">
      <c r="A65" s="1"/>
      <c r="B65" s="1"/>
      <c r="C65" s="1"/>
      <c r="D65" s="1"/>
      <c r="E65" s="1"/>
      <c r="F65" s="1"/>
      <c r="G65" s="1"/>
      <c r="H65" s="1"/>
      <c r="I65" s="1"/>
      <c r="J65" s="1"/>
      <c r="K65" s="1"/>
      <c r="L65" s="1"/>
      <c r="M65" s="1"/>
      <c r="N65" s="1"/>
      <c r="O65" s="5"/>
      <c r="P65" s="5"/>
      <c r="Q65" s="5"/>
      <c r="R65" s="5"/>
      <c r="S65" s="5"/>
      <c r="T65" s="5"/>
      <c r="U65" s="5"/>
      <c r="V65" s="1"/>
      <c r="W65" s="1"/>
      <c r="X65" s="1"/>
      <c r="Y65" s="1"/>
      <c r="Z65" s="1"/>
      <c r="AA65" s="1"/>
      <c r="AB65" s="1"/>
      <c r="AC65" s="1"/>
      <c r="AD65" s="1"/>
      <c r="AE65" s="1"/>
      <c r="AF65" s="1"/>
      <c r="AG65" s="1"/>
      <c r="AH65" s="1"/>
      <c r="AI65" s="1"/>
      <c r="AJ65" s="1"/>
      <c r="AK65" s="1"/>
      <c r="AL65" s="7"/>
      <c r="AM65" s="7"/>
      <c r="AN65" s="7"/>
      <c r="AO65" s="7"/>
      <c r="AP65" s="7"/>
      <c r="AQ65" s="7"/>
      <c r="AR65" s="7"/>
      <c r="AS65" s="7"/>
      <c r="AT65" s="7"/>
      <c r="AU65" s="7"/>
      <c r="AV65" s="7"/>
      <c r="AW65" s="7"/>
      <c r="AX65" s="7"/>
      <c r="AY65" s="7"/>
      <c r="AZ65" s="7"/>
      <c r="BA65" s="1"/>
      <c r="BB65" s="1"/>
      <c r="BC65" s="1"/>
      <c r="BD65" s="1"/>
      <c r="BE65" s="1"/>
      <c r="BF65" s="1"/>
      <c r="BG65" s="1"/>
      <c r="BH65" s="1"/>
      <c r="BI65" s="1"/>
      <c r="BJ65" s="1"/>
    </row>
    <row r="66" spans="1:62" ht="93" customHeight="1" x14ac:dyDescent="0.3">
      <c r="A66" s="1"/>
      <c r="B66" s="1"/>
      <c r="C66" s="1"/>
      <c r="D66" s="1"/>
      <c r="E66" s="1"/>
      <c r="F66" s="153"/>
      <c r="G66" s="1"/>
      <c r="H66" s="1"/>
      <c r="I66" s="1"/>
      <c r="J66" s="1"/>
      <c r="K66" s="1"/>
      <c r="L66" s="1"/>
      <c r="M66" s="1"/>
      <c r="N66" s="1"/>
      <c r="O66" s="5"/>
      <c r="P66" s="5"/>
      <c r="Q66" s="5"/>
      <c r="R66" s="5"/>
      <c r="S66" s="5"/>
      <c r="T66" s="5"/>
      <c r="U66" s="141"/>
      <c r="V66" s="142"/>
      <c r="W66" s="142"/>
      <c r="X66" s="142"/>
      <c r="Y66" s="142"/>
      <c r="Z66" s="142"/>
      <c r="AA66" s="142"/>
      <c r="AB66" s="142"/>
      <c r="AC66" s="142"/>
      <c r="AD66" s="142"/>
      <c r="AE66" s="142"/>
      <c r="AF66" s="142"/>
      <c r="AG66" s="142"/>
      <c r="AH66" s="142"/>
      <c r="AI66" s="142"/>
      <c r="AJ66" s="142"/>
      <c r="AK66" s="142"/>
      <c r="AL66" s="7"/>
      <c r="AM66" s="7"/>
      <c r="AN66" s="7"/>
      <c r="AO66" s="7"/>
      <c r="AP66" s="7"/>
      <c r="AQ66" s="7"/>
      <c r="AR66" s="7"/>
      <c r="AS66" s="7"/>
      <c r="AT66" s="7"/>
      <c r="AU66" s="7"/>
      <c r="AV66" s="7"/>
      <c r="AW66" s="7"/>
      <c r="AX66" s="7"/>
      <c r="AY66" s="7"/>
      <c r="AZ66" s="143"/>
      <c r="BA66" s="11"/>
      <c r="BB66" s="11"/>
      <c r="BC66" s="11"/>
      <c r="BD66" s="11"/>
      <c r="BE66" s="11"/>
      <c r="BF66" s="11"/>
      <c r="BG66" s="11"/>
      <c r="BH66" s="11"/>
      <c r="BI66" s="11"/>
      <c r="BJ66" s="11"/>
    </row>
    <row r="67" spans="1:62" ht="93" customHeight="1" x14ac:dyDescent="0.3">
      <c r="A67" s="1"/>
      <c r="B67" s="1"/>
      <c r="C67" s="1"/>
      <c r="D67" s="1"/>
      <c r="E67" s="1"/>
      <c r="F67" s="153"/>
      <c r="G67" s="1"/>
      <c r="H67" s="1"/>
      <c r="I67" s="1"/>
      <c r="J67" s="1"/>
      <c r="K67" s="1"/>
      <c r="L67" s="1"/>
      <c r="M67" s="1"/>
      <c r="N67" s="1"/>
      <c r="O67" s="5"/>
      <c r="P67" s="5"/>
      <c r="Q67" s="5"/>
      <c r="R67" s="5"/>
      <c r="S67" s="5"/>
      <c r="T67" s="5"/>
      <c r="U67" s="141"/>
      <c r="V67" s="142"/>
      <c r="W67" s="142"/>
      <c r="X67" s="142"/>
      <c r="Y67" s="142"/>
      <c r="Z67" s="142"/>
      <c r="AA67" s="142"/>
      <c r="AB67" s="142"/>
      <c r="AC67" s="142"/>
      <c r="AD67" s="142"/>
      <c r="AE67" s="142"/>
      <c r="AF67" s="142"/>
      <c r="AG67" s="142"/>
      <c r="AH67" s="142"/>
      <c r="AI67" s="142"/>
      <c r="AJ67" s="142"/>
      <c r="AK67" s="142"/>
      <c r="AL67" s="7"/>
      <c r="AM67" s="7"/>
      <c r="AN67" s="7"/>
      <c r="AO67" s="7"/>
      <c r="AP67" s="7"/>
      <c r="AQ67" s="7"/>
      <c r="AR67" s="7"/>
      <c r="AS67" s="7"/>
      <c r="AT67" s="7"/>
      <c r="AU67" s="7"/>
      <c r="AV67" s="7"/>
      <c r="AW67" s="7"/>
      <c r="AX67" s="7"/>
      <c r="AY67" s="7"/>
      <c r="AZ67" s="143"/>
      <c r="BA67" s="11"/>
      <c r="BB67" s="11"/>
      <c r="BC67" s="11"/>
      <c r="BD67" s="11"/>
      <c r="BE67" s="11"/>
      <c r="BF67" s="11"/>
      <c r="BG67" s="11"/>
      <c r="BH67" s="11"/>
      <c r="BI67" s="11"/>
      <c r="BJ67" s="11"/>
    </row>
    <row r="68" spans="1:62" ht="93" customHeight="1" x14ac:dyDescent="0.3">
      <c r="A68" s="1"/>
      <c r="B68" s="1"/>
      <c r="C68" s="1"/>
      <c r="D68" s="1"/>
      <c r="E68" s="1"/>
      <c r="F68" s="153"/>
      <c r="G68" s="1"/>
      <c r="H68" s="1"/>
      <c r="I68" s="1"/>
      <c r="J68" s="1"/>
      <c r="K68" s="1"/>
      <c r="L68" s="1"/>
      <c r="M68" s="1"/>
      <c r="N68" s="1"/>
      <c r="O68" s="5"/>
      <c r="P68" s="5"/>
      <c r="Q68" s="5"/>
      <c r="R68" s="5"/>
      <c r="S68" s="5"/>
      <c r="T68" s="5"/>
      <c r="U68" s="141"/>
      <c r="V68" s="142"/>
      <c r="W68" s="142"/>
      <c r="X68" s="142"/>
      <c r="Y68" s="142"/>
      <c r="Z68" s="142"/>
      <c r="AA68" s="142"/>
      <c r="AB68" s="142"/>
      <c r="AC68" s="142"/>
      <c r="AD68" s="142"/>
      <c r="AE68" s="142"/>
      <c r="AF68" s="142"/>
      <c r="AG68" s="142"/>
      <c r="AH68" s="142"/>
      <c r="AI68" s="142"/>
      <c r="AJ68" s="142"/>
      <c r="AK68" s="142"/>
      <c r="AL68" s="7"/>
      <c r="AM68" s="7"/>
      <c r="AN68" s="7"/>
      <c r="AO68" s="7"/>
      <c r="AP68" s="7"/>
      <c r="AQ68" s="7"/>
      <c r="AR68" s="7"/>
      <c r="AS68" s="7"/>
      <c r="AT68" s="7"/>
      <c r="AU68" s="7"/>
      <c r="AV68" s="7"/>
      <c r="AW68" s="7"/>
      <c r="AX68" s="7"/>
      <c r="AY68" s="7"/>
      <c r="AZ68" s="143"/>
      <c r="BA68" s="11"/>
      <c r="BB68" s="11"/>
      <c r="BC68" s="11"/>
      <c r="BD68" s="11"/>
      <c r="BE68" s="11"/>
      <c r="BF68" s="11"/>
      <c r="BG68" s="11"/>
      <c r="BH68" s="11"/>
      <c r="BI68" s="11"/>
      <c r="BJ68" s="11"/>
    </row>
    <row r="69" spans="1:62" ht="93" customHeight="1" x14ac:dyDescent="0.3">
      <c r="A69" s="1"/>
      <c r="B69" s="1"/>
      <c r="C69" s="1"/>
      <c r="D69" s="1"/>
      <c r="E69" s="1"/>
      <c r="F69" s="153"/>
      <c r="G69" s="1"/>
      <c r="H69" s="1"/>
      <c r="I69" s="1"/>
      <c r="J69" s="1"/>
      <c r="K69" s="1"/>
      <c r="L69" s="1"/>
      <c r="M69" s="1"/>
      <c r="N69" s="1"/>
      <c r="O69" s="5"/>
      <c r="P69" s="5"/>
      <c r="Q69" s="5"/>
      <c r="R69" s="5"/>
      <c r="S69" s="5"/>
      <c r="T69" s="5"/>
      <c r="U69" s="141"/>
      <c r="V69" s="142"/>
      <c r="W69" s="142"/>
      <c r="X69" s="142"/>
      <c r="Y69" s="142"/>
      <c r="Z69" s="142"/>
      <c r="AA69" s="142"/>
      <c r="AB69" s="142"/>
      <c r="AC69" s="142"/>
      <c r="AD69" s="142"/>
      <c r="AE69" s="142"/>
      <c r="AF69" s="142"/>
      <c r="AG69" s="142"/>
      <c r="AH69" s="142"/>
      <c r="AI69" s="142"/>
      <c r="AJ69" s="142"/>
      <c r="AK69" s="142"/>
      <c r="AL69" s="7"/>
      <c r="AM69" s="7"/>
      <c r="AN69" s="7"/>
      <c r="AO69" s="7"/>
      <c r="AP69" s="7"/>
      <c r="AQ69" s="7"/>
      <c r="AR69" s="7"/>
      <c r="AS69" s="7"/>
      <c r="AT69" s="7"/>
      <c r="AU69" s="7"/>
      <c r="AV69" s="7"/>
      <c r="AW69" s="7"/>
      <c r="AX69" s="7"/>
      <c r="AY69" s="7"/>
      <c r="AZ69" s="143"/>
      <c r="BA69" s="11"/>
      <c r="BB69" s="11"/>
      <c r="BC69" s="11"/>
      <c r="BD69" s="11"/>
      <c r="BE69" s="11"/>
      <c r="BF69" s="11"/>
      <c r="BG69" s="11"/>
      <c r="BH69" s="11"/>
      <c r="BI69" s="11"/>
      <c r="BJ69" s="11"/>
    </row>
    <row r="70" spans="1:62" ht="93" customHeight="1" x14ac:dyDescent="0.3">
      <c r="A70" s="1"/>
      <c r="B70" s="1"/>
      <c r="C70" s="1"/>
      <c r="D70" s="1"/>
      <c r="E70" s="1"/>
      <c r="F70" s="153"/>
      <c r="G70" s="1"/>
      <c r="H70" s="1"/>
      <c r="I70" s="1"/>
      <c r="J70" s="1"/>
      <c r="K70" s="1"/>
      <c r="L70" s="1"/>
      <c r="M70" s="1"/>
      <c r="N70" s="1"/>
      <c r="O70" s="5"/>
      <c r="P70" s="5"/>
      <c r="Q70" s="5"/>
      <c r="R70" s="5"/>
      <c r="S70" s="5"/>
      <c r="T70" s="5"/>
      <c r="U70" s="141"/>
      <c r="V70" s="142"/>
      <c r="W70" s="142"/>
      <c r="X70" s="142"/>
      <c r="Y70" s="142"/>
      <c r="Z70" s="142"/>
      <c r="AA70" s="142"/>
      <c r="AB70" s="142"/>
      <c r="AC70" s="142"/>
      <c r="AD70" s="142"/>
      <c r="AE70" s="142"/>
      <c r="AF70" s="142"/>
      <c r="AG70" s="142"/>
      <c r="AH70" s="142"/>
      <c r="AI70" s="142"/>
      <c r="AJ70" s="142"/>
      <c r="AK70" s="142"/>
      <c r="AL70" s="7"/>
      <c r="AM70" s="7"/>
      <c r="AN70" s="7"/>
      <c r="AO70" s="7"/>
      <c r="AP70" s="7"/>
      <c r="AQ70" s="7"/>
      <c r="AR70" s="7"/>
      <c r="AS70" s="7"/>
      <c r="AT70" s="7"/>
      <c r="AU70" s="7"/>
      <c r="AV70" s="7"/>
      <c r="AW70" s="7"/>
      <c r="AX70" s="7"/>
      <c r="AY70" s="7"/>
      <c r="AZ70" s="143"/>
      <c r="BA70" s="11"/>
      <c r="BB70" s="11"/>
      <c r="BC70" s="11"/>
      <c r="BD70" s="11"/>
      <c r="BE70" s="11"/>
      <c r="BF70" s="11"/>
      <c r="BG70" s="11"/>
      <c r="BH70" s="11"/>
      <c r="BI70" s="11"/>
      <c r="BJ70" s="11"/>
    </row>
    <row r="71" spans="1:62" ht="93" customHeight="1" x14ac:dyDescent="0.3">
      <c r="A71" s="1"/>
      <c r="B71" s="1"/>
      <c r="C71" s="1"/>
      <c r="D71" s="1"/>
      <c r="E71" s="1"/>
      <c r="F71" s="153"/>
      <c r="G71" s="1"/>
      <c r="H71" s="1"/>
      <c r="I71" s="1"/>
      <c r="J71" s="1"/>
      <c r="K71" s="1"/>
      <c r="L71" s="1"/>
      <c r="M71" s="1"/>
      <c r="N71" s="1"/>
      <c r="O71" s="5"/>
      <c r="P71" s="5"/>
      <c r="Q71" s="5"/>
      <c r="R71" s="5"/>
      <c r="S71" s="5"/>
      <c r="T71" s="5"/>
      <c r="U71" s="141"/>
      <c r="V71" s="142"/>
      <c r="W71" s="142"/>
      <c r="X71" s="142"/>
      <c r="Y71" s="142"/>
      <c r="Z71" s="142"/>
      <c r="AA71" s="142"/>
      <c r="AB71" s="142"/>
      <c r="AC71" s="142"/>
      <c r="AD71" s="142"/>
      <c r="AE71" s="142"/>
      <c r="AF71" s="142"/>
      <c r="AG71" s="142"/>
      <c r="AH71" s="142"/>
      <c r="AI71" s="142"/>
      <c r="AJ71" s="142"/>
      <c r="AK71" s="142"/>
      <c r="AL71" s="7"/>
      <c r="AM71" s="7"/>
      <c r="AN71" s="7"/>
      <c r="AO71" s="7"/>
      <c r="AP71" s="7"/>
      <c r="AQ71" s="7"/>
      <c r="AR71" s="7"/>
      <c r="AS71" s="7"/>
      <c r="AT71" s="7"/>
      <c r="AU71" s="7"/>
      <c r="AV71" s="7"/>
      <c r="AW71" s="7"/>
      <c r="AX71" s="7"/>
      <c r="AY71" s="7"/>
      <c r="AZ71" s="143"/>
      <c r="BA71" s="11"/>
      <c r="BB71" s="11"/>
      <c r="BC71" s="11"/>
      <c r="BD71" s="11"/>
      <c r="BE71" s="11"/>
      <c r="BF71" s="11"/>
      <c r="BG71" s="11"/>
      <c r="BH71" s="11"/>
      <c r="BI71" s="11"/>
      <c r="BJ71" s="11"/>
    </row>
    <row r="72" spans="1:62" ht="93" customHeight="1" x14ac:dyDescent="0.3">
      <c r="A72" s="1"/>
      <c r="B72" s="1"/>
      <c r="C72" s="1"/>
      <c r="D72" s="1"/>
      <c r="E72" s="1"/>
      <c r="F72" s="153"/>
      <c r="G72" s="1"/>
      <c r="H72" s="1"/>
      <c r="I72" s="1"/>
      <c r="J72" s="1"/>
      <c r="K72" s="1"/>
      <c r="L72" s="1"/>
      <c r="M72" s="1"/>
      <c r="N72" s="1"/>
      <c r="O72" s="5"/>
      <c r="P72" s="5"/>
      <c r="Q72" s="5"/>
      <c r="R72" s="5"/>
      <c r="S72" s="5"/>
      <c r="T72" s="5"/>
      <c r="U72" s="141"/>
      <c r="V72" s="142"/>
      <c r="W72" s="142"/>
      <c r="X72" s="142"/>
      <c r="Y72" s="142"/>
      <c r="Z72" s="142"/>
      <c r="AA72" s="142"/>
      <c r="AB72" s="142"/>
      <c r="AC72" s="142"/>
      <c r="AD72" s="142"/>
      <c r="AE72" s="142"/>
      <c r="AF72" s="142"/>
      <c r="AG72" s="142"/>
      <c r="AH72" s="142"/>
      <c r="AI72" s="142"/>
      <c r="AJ72" s="142"/>
      <c r="AK72" s="142"/>
      <c r="AL72" s="7"/>
      <c r="AM72" s="7"/>
      <c r="AN72" s="7"/>
      <c r="AO72" s="7"/>
      <c r="AP72" s="7"/>
      <c r="AQ72" s="7"/>
      <c r="AR72" s="7"/>
      <c r="AS72" s="7"/>
      <c r="AT72" s="7"/>
      <c r="AU72" s="7"/>
      <c r="AV72" s="7"/>
      <c r="AW72" s="7"/>
      <c r="AX72" s="7"/>
      <c r="AY72" s="7"/>
      <c r="AZ72" s="143"/>
      <c r="BA72" s="11"/>
      <c r="BB72" s="11"/>
      <c r="BC72" s="11"/>
      <c r="BD72" s="11"/>
      <c r="BE72" s="11"/>
      <c r="BF72" s="11"/>
      <c r="BG72" s="11"/>
      <c r="BH72" s="11"/>
      <c r="BI72" s="11"/>
      <c r="BJ72" s="11"/>
    </row>
    <row r="73" spans="1:62" ht="93" customHeight="1" x14ac:dyDescent="0.3">
      <c r="A73" s="1"/>
      <c r="B73" s="1"/>
      <c r="C73" s="1"/>
      <c r="D73" s="1"/>
      <c r="E73" s="1"/>
      <c r="F73" s="153"/>
      <c r="G73" s="1"/>
      <c r="H73" s="1"/>
      <c r="I73" s="1"/>
      <c r="J73" s="1"/>
      <c r="K73" s="1"/>
      <c r="L73" s="1"/>
      <c r="M73" s="1"/>
      <c r="N73" s="1"/>
      <c r="O73" s="5"/>
      <c r="P73" s="5"/>
      <c r="Q73" s="5"/>
      <c r="R73" s="5"/>
      <c r="S73" s="5"/>
      <c r="T73" s="5"/>
      <c r="U73" s="141"/>
      <c r="V73" s="142"/>
      <c r="W73" s="142"/>
      <c r="X73" s="142"/>
      <c r="Y73" s="142"/>
      <c r="Z73" s="142"/>
      <c r="AA73" s="142"/>
      <c r="AB73" s="142"/>
      <c r="AC73" s="142"/>
      <c r="AD73" s="142"/>
      <c r="AE73" s="142"/>
      <c r="AF73" s="142"/>
      <c r="AG73" s="142"/>
      <c r="AH73" s="142"/>
      <c r="AI73" s="142"/>
      <c r="AJ73" s="142"/>
      <c r="AK73" s="142"/>
      <c r="AL73" s="7"/>
      <c r="AM73" s="7"/>
      <c r="AN73" s="7"/>
      <c r="AO73" s="7"/>
      <c r="AP73" s="7"/>
      <c r="AQ73" s="7"/>
      <c r="AR73" s="7"/>
      <c r="AS73" s="7"/>
      <c r="AT73" s="7"/>
      <c r="AU73" s="7"/>
      <c r="AV73" s="7"/>
      <c r="AW73" s="7"/>
      <c r="AX73" s="7"/>
      <c r="AY73" s="7"/>
      <c r="AZ73" s="143"/>
      <c r="BA73" s="11"/>
      <c r="BB73" s="11"/>
      <c r="BC73" s="11"/>
      <c r="BD73" s="11"/>
      <c r="BE73" s="11"/>
      <c r="BF73" s="11"/>
      <c r="BG73" s="11"/>
      <c r="BH73" s="11"/>
      <c r="BI73" s="11"/>
      <c r="BJ73" s="11"/>
    </row>
    <row r="74" spans="1:62" ht="93" customHeight="1" x14ac:dyDescent="0.3">
      <c r="A74" s="1"/>
      <c r="B74" s="1"/>
      <c r="C74" s="1"/>
      <c r="D74" s="1"/>
      <c r="E74" s="1"/>
      <c r="F74" s="153"/>
      <c r="G74" s="1"/>
      <c r="H74" s="1"/>
      <c r="I74" s="1"/>
      <c r="J74" s="1"/>
      <c r="K74" s="1"/>
      <c r="L74" s="1"/>
      <c r="M74" s="1"/>
      <c r="N74" s="1"/>
      <c r="O74" s="5"/>
      <c r="P74" s="5"/>
      <c r="Q74" s="5"/>
      <c r="R74" s="5"/>
      <c r="S74" s="5"/>
      <c r="T74" s="5"/>
      <c r="U74" s="141"/>
      <c r="V74" s="142"/>
      <c r="W74" s="142"/>
      <c r="X74" s="142"/>
      <c r="Y74" s="142"/>
      <c r="Z74" s="142"/>
      <c r="AA74" s="142"/>
      <c r="AB74" s="142"/>
      <c r="AC74" s="142"/>
      <c r="AD74" s="142"/>
      <c r="AE74" s="142"/>
      <c r="AF74" s="142"/>
      <c r="AG74" s="142"/>
      <c r="AH74" s="142"/>
      <c r="AI74" s="142"/>
      <c r="AJ74" s="142"/>
      <c r="AK74" s="142"/>
      <c r="AL74" s="7"/>
      <c r="AM74" s="7"/>
      <c r="AN74" s="7"/>
      <c r="AO74" s="7"/>
      <c r="AP74" s="7"/>
      <c r="AQ74" s="7"/>
      <c r="AR74" s="7"/>
      <c r="AS74" s="7"/>
      <c r="AT74" s="7"/>
      <c r="AU74" s="7"/>
      <c r="AV74" s="7"/>
      <c r="AW74" s="7"/>
      <c r="AX74" s="7"/>
      <c r="AY74" s="7"/>
      <c r="AZ74" s="143"/>
      <c r="BA74" s="11"/>
      <c r="BB74" s="11"/>
      <c r="BC74" s="11"/>
      <c r="BD74" s="11"/>
      <c r="BE74" s="11"/>
      <c r="BF74" s="11"/>
      <c r="BG74" s="11"/>
      <c r="BH74" s="11"/>
      <c r="BI74" s="11"/>
      <c r="BJ74" s="11"/>
    </row>
    <row r="75" spans="1:62" ht="93" customHeight="1" x14ac:dyDescent="0.3">
      <c r="A75" s="1"/>
      <c r="B75" s="1"/>
      <c r="C75" s="1"/>
      <c r="D75" s="1"/>
      <c r="E75" s="1"/>
      <c r="F75" s="153"/>
      <c r="G75" s="1"/>
      <c r="H75" s="1"/>
      <c r="I75" s="1"/>
      <c r="J75" s="1"/>
      <c r="K75" s="1"/>
      <c r="L75" s="1"/>
      <c r="M75" s="1"/>
      <c r="N75" s="1"/>
      <c r="O75" s="5"/>
      <c r="P75" s="5"/>
      <c r="Q75" s="5"/>
      <c r="R75" s="5"/>
      <c r="S75" s="5"/>
      <c r="T75" s="5"/>
      <c r="U75" s="141"/>
      <c r="V75" s="142"/>
      <c r="W75" s="142"/>
      <c r="X75" s="142"/>
      <c r="Y75" s="142"/>
      <c r="Z75" s="142"/>
      <c r="AA75" s="142"/>
      <c r="AB75" s="142"/>
      <c r="AC75" s="142"/>
      <c r="AD75" s="142"/>
      <c r="AE75" s="142"/>
      <c r="AF75" s="142"/>
      <c r="AG75" s="142"/>
      <c r="AH75" s="142"/>
      <c r="AI75" s="142"/>
      <c r="AJ75" s="142"/>
      <c r="AK75" s="142"/>
      <c r="AL75" s="7"/>
      <c r="AM75" s="7"/>
      <c r="AN75" s="7"/>
      <c r="AO75" s="7"/>
      <c r="AP75" s="7"/>
      <c r="AQ75" s="7"/>
      <c r="AR75" s="7"/>
      <c r="AS75" s="7"/>
      <c r="AT75" s="7"/>
      <c r="AU75" s="7"/>
      <c r="AV75" s="7"/>
      <c r="AW75" s="7"/>
      <c r="AX75" s="7"/>
      <c r="AY75" s="7"/>
      <c r="AZ75" s="143"/>
      <c r="BA75" s="11"/>
      <c r="BB75" s="11"/>
      <c r="BC75" s="11"/>
      <c r="BD75" s="11"/>
      <c r="BE75" s="11"/>
      <c r="BF75" s="11"/>
      <c r="BG75" s="11"/>
      <c r="BH75" s="11"/>
      <c r="BI75" s="11"/>
      <c r="BJ75" s="11"/>
    </row>
    <row r="76" spans="1:62" ht="93" customHeight="1" x14ac:dyDescent="0.3">
      <c r="A76" s="1"/>
      <c r="B76" s="1"/>
      <c r="C76" s="1"/>
      <c r="D76" s="1"/>
      <c r="E76" s="1"/>
      <c r="F76" s="153"/>
      <c r="G76" s="1"/>
      <c r="H76" s="1"/>
      <c r="I76" s="1"/>
      <c r="J76" s="1"/>
      <c r="K76" s="1"/>
      <c r="L76" s="1"/>
      <c r="M76" s="1"/>
      <c r="N76" s="1"/>
      <c r="O76" s="5"/>
      <c r="P76" s="5"/>
      <c r="Q76" s="5"/>
      <c r="R76" s="5"/>
      <c r="S76" s="5"/>
      <c r="T76" s="5"/>
      <c r="U76" s="141"/>
      <c r="V76" s="142"/>
      <c r="W76" s="142"/>
      <c r="X76" s="142"/>
      <c r="Y76" s="142"/>
      <c r="Z76" s="142"/>
      <c r="AA76" s="142"/>
      <c r="AB76" s="142"/>
      <c r="AC76" s="142"/>
      <c r="AD76" s="142"/>
      <c r="AE76" s="142"/>
      <c r="AF76" s="142"/>
      <c r="AG76" s="142"/>
      <c r="AH76" s="142"/>
      <c r="AI76" s="142"/>
      <c r="AJ76" s="142"/>
      <c r="AK76" s="142"/>
      <c r="AL76" s="7"/>
      <c r="AM76" s="7"/>
      <c r="AN76" s="7"/>
      <c r="AO76" s="7"/>
      <c r="AP76" s="7"/>
      <c r="AQ76" s="7"/>
      <c r="AR76" s="7"/>
      <c r="AS76" s="7"/>
      <c r="AT76" s="7"/>
      <c r="AU76" s="7"/>
      <c r="AV76" s="7"/>
      <c r="AW76" s="7"/>
      <c r="AX76" s="7"/>
      <c r="AY76" s="7"/>
      <c r="AZ76" s="143"/>
      <c r="BA76" s="11"/>
      <c r="BB76" s="11"/>
      <c r="BC76" s="11"/>
      <c r="BD76" s="11"/>
      <c r="BE76" s="11"/>
      <c r="BF76" s="11"/>
      <c r="BG76" s="11"/>
      <c r="BH76" s="11"/>
      <c r="BI76" s="11"/>
      <c r="BJ76" s="11"/>
    </row>
    <row r="77" spans="1:62" ht="93" customHeight="1" x14ac:dyDescent="0.3">
      <c r="A77" s="1"/>
      <c r="B77" s="1"/>
      <c r="C77" s="1"/>
      <c r="D77" s="1"/>
      <c r="E77" s="1"/>
      <c r="F77" s="153"/>
      <c r="G77" s="1"/>
      <c r="H77" s="1"/>
      <c r="I77" s="1"/>
      <c r="J77" s="1"/>
      <c r="K77" s="1"/>
      <c r="L77" s="1"/>
      <c r="M77" s="1"/>
      <c r="N77" s="1"/>
      <c r="O77" s="5"/>
      <c r="P77" s="5"/>
      <c r="Q77" s="5"/>
      <c r="R77" s="5"/>
      <c r="S77" s="5"/>
      <c r="T77" s="5"/>
      <c r="U77" s="141"/>
      <c r="V77" s="142"/>
      <c r="W77" s="142"/>
      <c r="X77" s="142"/>
      <c r="Y77" s="142"/>
      <c r="Z77" s="142"/>
      <c r="AA77" s="142"/>
      <c r="AB77" s="142"/>
      <c r="AC77" s="142"/>
      <c r="AD77" s="142"/>
      <c r="AE77" s="142"/>
      <c r="AF77" s="142"/>
      <c r="AG77" s="142"/>
      <c r="AH77" s="142"/>
      <c r="AI77" s="142"/>
      <c r="AJ77" s="142"/>
      <c r="AK77" s="142"/>
      <c r="AL77" s="7"/>
      <c r="AM77" s="7"/>
      <c r="AN77" s="7"/>
      <c r="AO77" s="7"/>
      <c r="AP77" s="7"/>
      <c r="AQ77" s="7"/>
      <c r="AR77" s="7"/>
      <c r="AS77" s="7"/>
      <c r="AT77" s="7"/>
      <c r="AU77" s="7"/>
      <c r="AV77" s="7"/>
      <c r="AW77" s="7"/>
      <c r="AX77" s="7"/>
      <c r="AY77" s="7"/>
      <c r="AZ77" s="143"/>
      <c r="BA77" s="11"/>
      <c r="BB77" s="11"/>
      <c r="BC77" s="11"/>
      <c r="BD77" s="11"/>
      <c r="BE77" s="11"/>
      <c r="BF77" s="11"/>
      <c r="BG77" s="11"/>
      <c r="BH77" s="11"/>
      <c r="BI77" s="11"/>
      <c r="BJ77" s="11"/>
    </row>
    <row r="78" spans="1:62" ht="93" customHeight="1" x14ac:dyDescent="0.3">
      <c r="A78" s="1"/>
      <c r="B78" s="1"/>
      <c r="C78" s="1"/>
      <c r="D78" s="1"/>
      <c r="E78" s="1"/>
      <c r="F78" s="153"/>
      <c r="G78" s="1"/>
      <c r="H78" s="1"/>
      <c r="I78" s="1"/>
      <c r="J78" s="1"/>
      <c r="K78" s="1"/>
      <c r="L78" s="1"/>
      <c r="M78" s="1"/>
      <c r="N78" s="1"/>
      <c r="O78" s="5"/>
      <c r="P78" s="5"/>
      <c r="Q78" s="5"/>
      <c r="R78" s="5"/>
      <c r="S78" s="5"/>
      <c r="T78" s="5"/>
      <c r="U78" s="141"/>
      <c r="V78" s="142"/>
      <c r="W78" s="142"/>
      <c r="X78" s="142"/>
      <c r="Y78" s="142"/>
      <c r="Z78" s="142"/>
      <c r="AA78" s="142"/>
      <c r="AB78" s="142"/>
      <c r="AC78" s="142"/>
      <c r="AD78" s="142"/>
      <c r="AE78" s="142"/>
      <c r="AF78" s="142"/>
      <c r="AG78" s="142"/>
      <c r="AH78" s="142"/>
      <c r="AI78" s="142"/>
      <c r="AJ78" s="142"/>
      <c r="AK78" s="142"/>
      <c r="AL78" s="7"/>
      <c r="AM78" s="7"/>
      <c r="AN78" s="7"/>
      <c r="AO78" s="7"/>
      <c r="AP78" s="7"/>
      <c r="AQ78" s="7"/>
      <c r="AR78" s="7"/>
      <c r="AS78" s="7"/>
      <c r="AT78" s="7"/>
      <c r="AU78" s="7"/>
      <c r="AV78" s="7"/>
      <c r="AW78" s="7"/>
      <c r="AX78" s="7"/>
      <c r="AY78" s="7"/>
      <c r="AZ78" s="143"/>
      <c r="BA78" s="11"/>
      <c r="BB78" s="11"/>
      <c r="BC78" s="11"/>
      <c r="BD78" s="11"/>
      <c r="BE78" s="11"/>
      <c r="BF78" s="11"/>
      <c r="BG78" s="11"/>
      <c r="BH78" s="11"/>
      <c r="BI78" s="11"/>
      <c r="BJ78" s="11"/>
    </row>
    <row r="79" spans="1:62" ht="93" customHeight="1" x14ac:dyDescent="0.3">
      <c r="A79" s="1"/>
      <c r="B79" s="1"/>
      <c r="C79" s="1"/>
      <c r="D79" s="1"/>
      <c r="E79" s="1"/>
      <c r="F79" s="153"/>
      <c r="G79" s="1"/>
      <c r="H79" s="1"/>
      <c r="I79" s="1"/>
      <c r="J79" s="1"/>
      <c r="K79" s="1"/>
      <c r="L79" s="1"/>
      <c r="M79" s="1"/>
      <c r="N79" s="1"/>
      <c r="O79" s="5"/>
      <c r="P79" s="5"/>
      <c r="Q79" s="5"/>
      <c r="R79" s="5"/>
      <c r="S79" s="5"/>
      <c r="T79" s="5"/>
      <c r="U79" s="141"/>
      <c r="V79" s="142"/>
      <c r="W79" s="142"/>
      <c r="X79" s="142"/>
      <c r="Y79" s="142"/>
      <c r="Z79" s="142"/>
      <c r="AA79" s="142"/>
      <c r="AB79" s="142"/>
      <c r="AC79" s="142"/>
      <c r="AD79" s="142"/>
      <c r="AE79" s="142"/>
      <c r="AF79" s="142"/>
      <c r="AG79" s="142"/>
      <c r="AH79" s="142"/>
      <c r="AI79" s="142"/>
      <c r="AJ79" s="142"/>
      <c r="AK79" s="142"/>
      <c r="AL79" s="7"/>
      <c r="AM79" s="7"/>
      <c r="AN79" s="7"/>
      <c r="AO79" s="7"/>
      <c r="AP79" s="7"/>
      <c r="AQ79" s="7"/>
      <c r="AR79" s="7"/>
      <c r="AS79" s="7"/>
      <c r="AT79" s="7"/>
      <c r="AU79" s="7"/>
      <c r="AV79" s="7"/>
      <c r="AW79" s="7"/>
      <c r="AX79" s="7"/>
      <c r="AY79" s="7"/>
      <c r="AZ79" s="143"/>
      <c r="BA79" s="11"/>
      <c r="BB79" s="11"/>
      <c r="BC79" s="11"/>
      <c r="BD79" s="11"/>
      <c r="BE79" s="11"/>
      <c r="BF79" s="11"/>
      <c r="BG79" s="11"/>
      <c r="BH79" s="11"/>
      <c r="BI79" s="11"/>
      <c r="BJ79" s="11"/>
    </row>
    <row r="80" spans="1:62" ht="93" customHeight="1" x14ac:dyDescent="0.3">
      <c r="A80" s="1"/>
      <c r="B80" s="1"/>
      <c r="C80" s="1"/>
      <c r="D80" s="1"/>
      <c r="E80" s="1"/>
      <c r="F80" s="153"/>
      <c r="G80" s="1"/>
      <c r="H80" s="1"/>
      <c r="I80" s="1"/>
      <c r="J80" s="1"/>
      <c r="K80" s="1"/>
      <c r="L80" s="1"/>
      <c r="M80" s="1"/>
      <c r="N80" s="1"/>
      <c r="O80" s="5"/>
      <c r="P80" s="5"/>
      <c r="Q80" s="5"/>
      <c r="R80" s="5"/>
      <c r="S80" s="5"/>
      <c r="T80" s="5"/>
      <c r="U80" s="141"/>
      <c r="V80" s="142"/>
      <c r="W80" s="142"/>
      <c r="X80" s="142"/>
      <c r="Y80" s="142"/>
      <c r="Z80" s="142"/>
      <c r="AA80" s="142"/>
      <c r="AB80" s="142"/>
      <c r="AC80" s="142"/>
      <c r="AD80" s="142"/>
      <c r="AE80" s="142"/>
      <c r="AF80" s="142"/>
      <c r="AG80" s="142"/>
      <c r="AH80" s="142"/>
      <c r="AI80" s="142"/>
      <c r="AJ80" s="142"/>
      <c r="AK80" s="142"/>
      <c r="AL80" s="7"/>
      <c r="AM80" s="7"/>
      <c r="AN80" s="7"/>
      <c r="AO80" s="7"/>
      <c r="AP80" s="7"/>
      <c r="AQ80" s="7"/>
      <c r="AR80" s="7"/>
      <c r="AS80" s="7"/>
      <c r="AT80" s="7"/>
      <c r="AU80" s="7"/>
      <c r="AV80" s="7"/>
      <c r="AW80" s="7"/>
      <c r="AX80" s="7"/>
      <c r="AY80" s="7"/>
      <c r="AZ80" s="143"/>
      <c r="BA80" s="11"/>
      <c r="BB80" s="11"/>
      <c r="BC80" s="11"/>
      <c r="BD80" s="11"/>
      <c r="BE80" s="11"/>
      <c r="BF80" s="11"/>
      <c r="BG80" s="11"/>
      <c r="BH80" s="11"/>
      <c r="BI80" s="11"/>
      <c r="BJ80" s="11"/>
    </row>
    <row r="81" spans="1:62" ht="93" customHeight="1" x14ac:dyDescent="0.3">
      <c r="A81" s="1"/>
      <c r="B81" s="1"/>
      <c r="C81" s="1"/>
      <c r="D81" s="1"/>
      <c r="E81" s="1"/>
      <c r="F81" s="153"/>
      <c r="G81" s="1"/>
      <c r="H81" s="1"/>
      <c r="I81" s="1"/>
      <c r="J81" s="1"/>
      <c r="K81" s="1"/>
      <c r="L81" s="1"/>
      <c r="M81" s="1"/>
      <c r="N81" s="1"/>
      <c r="O81" s="5"/>
      <c r="P81" s="5"/>
      <c r="Q81" s="5"/>
      <c r="R81" s="5"/>
      <c r="S81" s="5"/>
      <c r="T81" s="5"/>
      <c r="U81" s="141"/>
      <c r="V81" s="142"/>
      <c r="W81" s="142"/>
      <c r="X81" s="142"/>
      <c r="Y81" s="142"/>
      <c r="Z81" s="142"/>
      <c r="AA81" s="142"/>
      <c r="AB81" s="142"/>
      <c r="AC81" s="142"/>
      <c r="AD81" s="142"/>
      <c r="AE81" s="142"/>
      <c r="AF81" s="142"/>
      <c r="AG81" s="142"/>
      <c r="AH81" s="142"/>
      <c r="AI81" s="142"/>
      <c r="AJ81" s="142"/>
      <c r="AK81" s="142"/>
      <c r="AL81" s="7"/>
      <c r="AM81" s="7"/>
      <c r="AN81" s="7"/>
      <c r="AO81" s="7"/>
      <c r="AP81" s="7"/>
      <c r="AQ81" s="7"/>
      <c r="AR81" s="7"/>
      <c r="AS81" s="7"/>
      <c r="AT81" s="7"/>
      <c r="AU81" s="7"/>
      <c r="AV81" s="7"/>
      <c r="AW81" s="7"/>
      <c r="AX81" s="7"/>
      <c r="AY81" s="7"/>
      <c r="AZ81" s="143"/>
      <c r="BA81" s="11"/>
      <c r="BB81" s="11"/>
      <c r="BC81" s="11"/>
      <c r="BD81" s="11"/>
      <c r="BE81" s="11"/>
      <c r="BF81" s="11"/>
      <c r="BG81" s="11"/>
      <c r="BH81" s="11"/>
      <c r="BI81" s="11"/>
      <c r="BJ81" s="11"/>
    </row>
    <row r="82" spans="1:62" ht="93" customHeight="1" x14ac:dyDescent="0.3">
      <c r="A82" s="1"/>
      <c r="B82" s="1"/>
      <c r="C82" s="1"/>
      <c r="D82" s="1"/>
      <c r="E82" s="1"/>
      <c r="F82" s="153"/>
      <c r="G82" s="1"/>
      <c r="H82" s="1"/>
      <c r="I82" s="1"/>
      <c r="J82" s="1"/>
      <c r="K82" s="1"/>
      <c r="L82" s="1"/>
      <c r="M82" s="1"/>
      <c r="N82" s="1"/>
      <c r="O82" s="5"/>
      <c r="P82" s="5"/>
      <c r="Q82" s="5"/>
      <c r="R82" s="5"/>
      <c r="S82" s="5"/>
      <c r="T82" s="5"/>
      <c r="U82" s="141"/>
      <c r="V82" s="142"/>
      <c r="W82" s="142"/>
      <c r="X82" s="142"/>
      <c r="Y82" s="142"/>
      <c r="Z82" s="142"/>
      <c r="AA82" s="142"/>
      <c r="AB82" s="142"/>
      <c r="AC82" s="142"/>
      <c r="AD82" s="142"/>
      <c r="AE82" s="142"/>
      <c r="AF82" s="142"/>
      <c r="AG82" s="142"/>
      <c r="AH82" s="142"/>
      <c r="AI82" s="142"/>
      <c r="AJ82" s="142"/>
      <c r="AK82" s="142"/>
      <c r="AL82" s="7"/>
      <c r="AM82" s="7"/>
      <c r="AN82" s="7"/>
      <c r="AO82" s="7"/>
      <c r="AP82" s="7"/>
      <c r="AQ82" s="7"/>
      <c r="AR82" s="7"/>
      <c r="AS82" s="7"/>
      <c r="AT82" s="7"/>
      <c r="AU82" s="7"/>
      <c r="AV82" s="7"/>
      <c r="AW82" s="7"/>
      <c r="AX82" s="7"/>
      <c r="AY82" s="7"/>
      <c r="AZ82" s="143"/>
      <c r="BA82" s="11"/>
      <c r="BB82" s="11"/>
      <c r="BC82" s="11"/>
      <c r="BD82" s="11"/>
      <c r="BE82" s="11"/>
      <c r="BF82" s="11"/>
      <c r="BG82" s="11"/>
      <c r="BH82" s="11"/>
      <c r="BI82" s="11"/>
      <c r="BJ82" s="11"/>
    </row>
    <row r="83" spans="1:62" ht="93" customHeight="1" x14ac:dyDescent="0.3">
      <c r="A83" s="1"/>
      <c r="B83" s="1"/>
      <c r="C83" s="1"/>
      <c r="D83" s="1"/>
      <c r="E83" s="1"/>
      <c r="F83" s="153"/>
      <c r="G83" s="1"/>
      <c r="H83" s="1"/>
      <c r="I83" s="1"/>
      <c r="J83" s="1"/>
      <c r="K83" s="1"/>
      <c r="L83" s="1"/>
      <c r="M83" s="1"/>
      <c r="N83" s="1"/>
      <c r="O83" s="5"/>
      <c r="P83" s="5"/>
      <c r="Q83" s="5"/>
      <c r="R83" s="5"/>
      <c r="S83" s="5"/>
      <c r="T83" s="5"/>
      <c r="U83" s="141"/>
      <c r="V83" s="142"/>
      <c r="W83" s="142"/>
      <c r="X83" s="142"/>
      <c r="Y83" s="142"/>
      <c r="Z83" s="142"/>
      <c r="AA83" s="142"/>
      <c r="AB83" s="142"/>
      <c r="AC83" s="142"/>
      <c r="AD83" s="142"/>
      <c r="AE83" s="142"/>
      <c r="AF83" s="142"/>
      <c r="AG83" s="142"/>
      <c r="AH83" s="142"/>
      <c r="AI83" s="142"/>
      <c r="AJ83" s="142"/>
      <c r="AK83" s="142"/>
      <c r="AL83" s="7"/>
      <c r="AM83" s="7"/>
      <c r="AN83" s="7"/>
      <c r="AO83" s="7"/>
      <c r="AP83" s="7"/>
      <c r="AQ83" s="7"/>
      <c r="AR83" s="7"/>
      <c r="AS83" s="7"/>
      <c r="AT83" s="7"/>
      <c r="AU83" s="7"/>
      <c r="AV83" s="7"/>
      <c r="AW83" s="7"/>
      <c r="AX83" s="7"/>
      <c r="AY83" s="7"/>
      <c r="AZ83" s="143"/>
      <c r="BA83" s="11"/>
      <c r="BB83" s="11"/>
      <c r="BC83" s="11"/>
      <c r="BD83" s="11"/>
      <c r="BE83" s="11"/>
      <c r="BF83" s="11"/>
      <c r="BG83" s="11"/>
      <c r="BH83" s="11"/>
      <c r="BI83" s="11"/>
      <c r="BJ83" s="11"/>
    </row>
    <row r="84" spans="1:62" ht="93" customHeight="1" x14ac:dyDescent="0.3">
      <c r="A84" s="1"/>
      <c r="B84" s="1"/>
      <c r="C84" s="1"/>
      <c r="D84" s="1"/>
      <c r="E84" s="1"/>
      <c r="F84" s="153"/>
      <c r="G84" s="1"/>
      <c r="H84" s="1"/>
      <c r="I84" s="1"/>
      <c r="J84" s="1"/>
      <c r="K84" s="1"/>
      <c r="L84" s="1"/>
      <c r="M84" s="1"/>
      <c r="N84" s="1"/>
      <c r="O84" s="5"/>
      <c r="P84" s="5"/>
      <c r="Q84" s="5"/>
      <c r="R84" s="5"/>
      <c r="S84" s="5"/>
      <c r="T84" s="5"/>
      <c r="U84" s="141"/>
      <c r="V84" s="142"/>
      <c r="W84" s="142"/>
      <c r="X84" s="142"/>
      <c r="Y84" s="142"/>
      <c r="Z84" s="142"/>
      <c r="AA84" s="142"/>
      <c r="AB84" s="142"/>
      <c r="AC84" s="142"/>
      <c r="AD84" s="142"/>
      <c r="AE84" s="142"/>
      <c r="AF84" s="142"/>
      <c r="AG84" s="142"/>
      <c r="AH84" s="142"/>
      <c r="AI84" s="142"/>
      <c r="AJ84" s="142"/>
      <c r="AK84" s="142"/>
      <c r="AL84" s="7"/>
      <c r="AM84" s="7"/>
      <c r="AN84" s="7"/>
      <c r="AO84" s="7"/>
      <c r="AP84" s="7"/>
      <c r="AQ84" s="7"/>
      <c r="AR84" s="7"/>
      <c r="AS84" s="7"/>
      <c r="AT84" s="7"/>
      <c r="AU84" s="7"/>
      <c r="AV84" s="7"/>
      <c r="AW84" s="7"/>
      <c r="AX84" s="7"/>
      <c r="AY84" s="7"/>
      <c r="AZ84" s="143"/>
      <c r="BA84" s="11"/>
      <c r="BB84" s="11"/>
      <c r="BC84" s="11"/>
      <c r="BD84" s="11"/>
      <c r="BE84" s="11"/>
      <c r="BF84" s="11"/>
      <c r="BG84" s="11"/>
      <c r="BH84" s="11"/>
      <c r="BI84" s="11"/>
      <c r="BJ84" s="11"/>
    </row>
    <row r="85" spans="1:62" ht="93" customHeight="1" x14ac:dyDescent="0.3">
      <c r="A85" s="1"/>
      <c r="B85" s="1"/>
      <c r="C85" s="1"/>
      <c r="D85" s="1"/>
      <c r="E85" s="1"/>
      <c r="F85" s="153"/>
      <c r="G85" s="1"/>
      <c r="H85" s="1"/>
      <c r="I85" s="1"/>
      <c r="J85" s="1"/>
      <c r="K85" s="1"/>
      <c r="L85" s="1"/>
      <c r="M85" s="1"/>
      <c r="N85" s="1"/>
      <c r="O85" s="5"/>
      <c r="P85" s="5"/>
      <c r="Q85" s="5"/>
      <c r="R85" s="5"/>
      <c r="S85" s="5"/>
      <c r="T85" s="5"/>
      <c r="U85" s="141"/>
      <c r="V85" s="142"/>
      <c r="W85" s="142"/>
      <c r="X85" s="142"/>
      <c r="Y85" s="142"/>
      <c r="Z85" s="142"/>
      <c r="AA85" s="142"/>
      <c r="AB85" s="142"/>
      <c r="AC85" s="142"/>
      <c r="AD85" s="142"/>
      <c r="AE85" s="142"/>
      <c r="AF85" s="142"/>
      <c r="AG85" s="142"/>
      <c r="AH85" s="142"/>
      <c r="AI85" s="142"/>
      <c r="AJ85" s="142"/>
      <c r="AK85" s="142"/>
      <c r="AL85" s="7"/>
      <c r="AM85" s="7"/>
      <c r="AN85" s="7"/>
      <c r="AO85" s="7"/>
      <c r="AP85" s="7"/>
      <c r="AQ85" s="7"/>
      <c r="AR85" s="7"/>
      <c r="AS85" s="7"/>
      <c r="AT85" s="7"/>
      <c r="AU85" s="7"/>
      <c r="AV85" s="7"/>
      <c r="AW85" s="7"/>
      <c r="AX85" s="7"/>
      <c r="AY85" s="7"/>
      <c r="AZ85" s="143"/>
      <c r="BA85" s="11"/>
      <c r="BB85" s="11"/>
      <c r="BC85" s="11"/>
      <c r="BD85" s="11"/>
      <c r="BE85" s="11"/>
      <c r="BF85" s="11"/>
      <c r="BG85" s="11"/>
      <c r="BH85" s="11"/>
      <c r="BI85" s="11"/>
      <c r="BJ85" s="11"/>
    </row>
    <row r="86" spans="1:62" ht="93" customHeight="1" x14ac:dyDescent="0.3">
      <c r="A86" s="1"/>
      <c r="B86" s="1"/>
      <c r="C86" s="1"/>
      <c r="D86" s="1"/>
      <c r="E86" s="1"/>
      <c r="F86" s="153"/>
      <c r="G86" s="1"/>
      <c r="H86" s="1"/>
      <c r="I86" s="1"/>
      <c r="J86" s="1"/>
      <c r="K86" s="1"/>
      <c r="L86" s="1"/>
      <c r="M86" s="1"/>
      <c r="N86" s="1"/>
      <c r="O86" s="5"/>
      <c r="P86" s="5"/>
      <c r="Q86" s="5"/>
      <c r="R86" s="5"/>
      <c r="S86" s="5"/>
      <c r="T86" s="5"/>
      <c r="U86" s="141"/>
      <c r="V86" s="142"/>
      <c r="W86" s="142"/>
      <c r="X86" s="142"/>
      <c r="Y86" s="142"/>
      <c r="Z86" s="142"/>
      <c r="AA86" s="142"/>
      <c r="AB86" s="142"/>
      <c r="AC86" s="142"/>
      <c r="AD86" s="142"/>
      <c r="AE86" s="142"/>
      <c r="AF86" s="142"/>
      <c r="AG86" s="142"/>
      <c r="AH86" s="142"/>
      <c r="AI86" s="142"/>
      <c r="AJ86" s="142"/>
      <c r="AK86" s="142"/>
      <c r="AL86" s="7"/>
      <c r="AM86" s="7"/>
      <c r="AN86" s="7"/>
      <c r="AO86" s="7"/>
      <c r="AP86" s="7"/>
      <c r="AQ86" s="7"/>
      <c r="AR86" s="7"/>
      <c r="AS86" s="7"/>
      <c r="AT86" s="7"/>
      <c r="AU86" s="7"/>
      <c r="AV86" s="7"/>
      <c r="AW86" s="7"/>
      <c r="AX86" s="7"/>
      <c r="AY86" s="7"/>
      <c r="AZ86" s="143"/>
      <c r="BA86" s="11"/>
      <c r="BB86" s="11"/>
      <c r="BC86" s="11"/>
      <c r="BD86" s="11"/>
      <c r="BE86" s="11"/>
      <c r="BF86" s="11"/>
      <c r="BG86" s="11"/>
      <c r="BH86" s="11"/>
      <c r="BI86" s="11"/>
      <c r="BJ86" s="11"/>
    </row>
    <row r="87" spans="1:62" ht="93" customHeight="1" x14ac:dyDescent="0.3">
      <c r="A87" s="1"/>
      <c r="B87" s="1"/>
      <c r="C87" s="1"/>
      <c r="D87" s="1"/>
      <c r="E87" s="1"/>
      <c r="F87" s="153"/>
      <c r="G87" s="1"/>
      <c r="H87" s="1"/>
      <c r="I87" s="1"/>
      <c r="J87" s="1"/>
      <c r="K87" s="1"/>
      <c r="L87" s="1"/>
      <c r="M87" s="1"/>
      <c r="N87" s="1"/>
      <c r="O87" s="5"/>
      <c r="P87" s="5"/>
      <c r="Q87" s="5"/>
      <c r="R87" s="5"/>
      <c r="S87" s="5"/>
      <c r="T87" s="5"/>
      <c r="U87" s="141"/>
      <c r="V87" s="142"/>
      <c r="W87" s="142"/>
      <c r="X87" s="142"/>
      <c r="Y87" s="142"/>
      <c r="Z87" s="142"/>
      <c r="AA87" s="142"/>
      <c r="AB87" s="142"/>
      <c r="AC87" s="142"/>
      <c r="AD87" s="142"/>
      <c r="AE87" s="142"/>
      <c r="AF87" s="142"/>
      <c r="AG87" s="142"/>
      <c r="AH87" s="142"/>
      <c r="AI87" s="142"/>
      <c r="AJ87" s="142"/>
      <c r="AK87" s="142"/>
      <c r="AL87" s="7"/>
      <c r="AM87" s="7"/>
      <c r="AN87" s="7"/>
      <c r="AO87" s="7"/>
      <c r="AP87" s="7"/>
      <c r="AQ87" s="7"/>
      <c r="AR87" s="7"/>
      <c r="AS87" s="7"/>
      <c r="AT87" s="7"/>
      <c r="AU87" s="7"/>
      <c r="AV87" s="7"/>
      <c r="AW87" s="7"/>
      <c r="AX87" s="7"/>
      <c r="AY87" s="7"/>
      <c r="AZ87" s="143"/>
      <c r="BA87" s="11"/>
      <c r="BB87" s="11"/>
      <c r="BC87" s="11"/>
      <c r="BD87" s="11"/>
      <c r="BE87" s="11"/>
      <c r="BF87" s="11"/>
      <c r="BG87" s="11"/>
      <c r="BH87" s="11"/>
      <c r="BI87" s="11"/>
      <c r="BJ87" s="11"/>
    </row>
    <row r="88" spans="1:62" ht="93" customHeight="1" x14ac:dyDescent="0.3">
      <c r="A88" s="1"/>
      <c r="B88" s="1"/>
      <c r="C88" s="1"/>
      <c r="D88" s="1"/>
      <c r="E88" s="1"/>
      <c r="F88" s="153"/>
      <c r="G88" s="1"/>
      <c r="H88" s="1"/>
      <c r="I88" s="1"/>
      <c r="J88" s="1"/>
      <c r="K88" s="1"/>
      <c r="L88" s="1"/>
      <c r="M88" s="1"/>
      <c r="N88" s="1"/>
      <c r="O88" s="5"/>
      <c r="P88" s="5"/>
      <c r="Q88" s="5"/>
      <c r="R88" s="5"/>
      <c r="S88" s="5"/>
      <c r="T88" s="5"/>
      <c r="U88" s="141"/>
      <c r="V88" s="142"/>
      <c r="W88" s="142"/>
      <c r="X88" s="142"/>
      <c r="Y88" s="142"/>
      <c r="Z88" s="142"/>
      <c r="AA88" s="142"/>
      <c r="AB88" s="142"/>
      <c r="AC88" s="142"/>
      <c r="AD88" s="142"/>
      <c r="AE88" s="142"/>
      <c r="AF88" s="142"/>
      <c r="AG88" s="142"/>
      <c r="AH88" s="142"/>
      <c r="AI88" s="142"/>
      <c r="AJ88" s="142"/>
      <c r="AK88" s="142"/>
      <c r="AL88" s="7"/>
      <c r="AM88" s="7"/>
      <c r="AN88" s="7"/>
      <c r="AO88" s="7"/>
      <c r="AP88" s="7"/>
      <c r="AQ88" s="7"/>
      <c r="AR88" s="7"/>
      <c r="AS88" s="7"/>
      <c r="AT88" s="7"/>
      <c r="AU88" s="7"/>
      <c r="AV88" s="7"/>
      <c r="AW88" s="7"/>
      <c r="AX88" s="7"/>
      <c r="AY88" s="7"/>
      <c r="AZ88" s="143"/>
      <c r="BA88" s="11"/>
      <c r="BB88" s="11"/>
      <c r="BC88" s="11"/>
      <c r="BD88" s="11"/>
      <c r="BE88" s="11"/>
      <c r="BF88" s="11"/>
      <c r="BG88" s="11"/>
      <c r="BH88" s="11"/>
      <c r="BI88" s="11"/>
      <c r="BJ88" s="11"/>
    </row>
    <row r="89" spans="1:62" ht="93" customHeight="1" x14ac:dyDescent="0.3">
      <c r="A89" s="1"/>
      <c r="B89" s="1"/>
      <c r="C89" s="1"/>
      <c r="D89" s="1"/>
      <c r="E89" s="1"/>
      <c r="F89" s="153"/>
      <c r="G89" s="1"/>
      <c r="H89" s="1"/>
      <c r="I89" s="1"/>
      <c r="J89" s="1"/>
      <c r="K89" s="1"/>
      <c r="L89" s="1"/>
      <c r="M89" s="1"/>
      <c r="N89" s="1"/>
      <c r="O89" s="5"/>
      <c r="P89" s="5"/>
      <c r="Q89" s="5"/>
      <c r="R89" s="5"/>
      <c r="S89" s="5"/>
      <c r="T89" s="5"/>
      <c r="U89" s="141"/>
      <c r="V89" s="142"/>
      <c r="W89" s="142"/>
      <c r="X89" s="142"/>
      <c r="Y89" s="142"/>
      <c r="Z89" s="142"/>
      <c r="AA89" s="142"/>
      <c r="AB89" s="142"/>
      <c r="AC89" s="142"/>
      <c r="AD89" s="142"/>
      <c r="AE89" s="142"/>
      <c r="AF89" s="142"/>
      <c r="AG89" s="142"/>
      <c r="AH89" s="142"/>
      <c r="AI89" s="142"/>
      <c r="AJ89" s="142"/>
      <c r="AK89" s="142"/>
      <c r="AL89" s="7"/>
      <c r="AM89" s="7"/>
      <c r="AN89" s="7"/>
      <c r="AO89" s="7"/>
      <c r="AP89" s="7"/>
      <c r="AQ89" s="7"/>
      <c r="AR89" s="7"/>
      <c r="AS89" s="7"/>
      <c r="AT89" s="7"/>
      <c r="AU89" s="7"/>
      <c r="AV89" s="7"/>
      <c r="AW89" s="7"/>
      <c r="AX89" s="7"/>
      <c r="AY89" s="7"/>
      <c r="AZ89" s="143"/>
      <c r="BA89" s="11"/>
      <c r="BB89" s="11"/>
      <c r="BC89" s="11"/>
      <c r="BD89" s="11"/>
      <c r="BE89" s="11"/>
      <c r="BF89" s="11"/>
      <c r="BG89" s="11"/>
      <c r="BH89" s="11"/>
      <c r="BI89" s="11"/>
      <c r="BJ89" s="11"/>
    </row>
    <row r="90" spans="1:62" ht="93" customHeight="1" x14ac:dyDescent="0.3">
      <c r="A90" s="1"/>
      <c r="B90" s="1"/>
      <c r="C90" s="1"/>
      <c r="D90" s="1"/>
      <c r="E90" s="1"/>
      <c r="F90" s="153"/>
      <c r="G90" s="1"/>
      <c r="H90" s="1"/>
      <c r="I90" s="1"/>
      <c r="J90" s="1"/>
      <c r="K90" s="1"/>
      <c r="L90" s="1"/>
      <c r="M90" s="1"/>
      <c r="N90" s="1"/>
      <c r="O90" s="5"/>
      <c r="P90" s="5"/>
      <c r="Q90" s="5"/>
      <c r="R90" s="5"/>
      <c r="S90" s="5"/>
      <c r="T90" s="5"/>
      <c r="U90" s="141"/>
      <c r="V90" s="142"/>
      <c r="W90" s="142"/>
      <c r="X90" s="142"/>
      <c r="Y90" s="142"/>
      <c r="Z90" s="142"/>
      <c r="AA90" s="142"/>
      <c r="AB90" s="142"/>
      <c r="AC90" s="142"/>
      <c r="AD90" s="142"/>
      <c r="AE90" s="142"/>
      <c r="AF90" s="142"/>
      <c r="AG90" s="142"/>
      <c r="AH90" s="142"/>
      <c r="AI90" s="142"/>
      <c r="AJ90" s="142"/>
      <c r="AK90" s="142"/>
      <c r="AL90" s="7"/>
      <c r="AM90" s="7"/>
      <c r="AN90" s="7"/>
      <c r="AO90" s="7"/>
      <c r="AP90" s="7"/>
      <c r="AQ90" s="7"/>
      <c r="AR90" s="7"/>
      <c r="AS90" s="7"/>
      <c r="AT90" s="7"/>
      <c r="AU90" s="7"/>
      <c r="AV90" s="7"/>
      <c r="AW90" s="7"/>
      <c r="AX90" s="7"/>
      <c r="AY90" s="7"/>
      <c r="AZ90" s="143"/>
      <c r="BA90" s="11"/>
      <c r="BB90" s="11"/>
      <c r="BC90" s="11"/>
      <c r="BD90" s="11"/>
      <c r="BE90" s="11"/>
      <c r="BF90" s="11"/>
      <c r="BG90" s="11"/>
      <c r="BH90" s="11"/>
      <c r="BI90" s="11"/>
      <c r="BJ90" s="11"/>
    </row>
    <row r="91" spans="1:62" ht="93" customHeight="1" x14ac:dyDescent="0.3">
      <c r="A91" s="1"/>
      <c r="B91" s="1"/>
      <c r="C91" s="1"/>
      <c r="D91" s="1"/>
      <c r="E91" s="1"/>
      <c r="F91" s="153"/>
      <c r="G91" s="1"/>
      <c r="H91" s="1"/>
      <c r="I91" s="1"/>
      <c r="J91" s="1"/>
      <c r="K91" s="1"/>
      <c r="L91" s="1"/>
      <c r="M91" s="1"/>
      <c r="N91" s="1"/>
      <c r="O91" s="5"/>
      <c r="P91" s="5"/>
      <c r="Q91" s="5"/>
      <c r="R91" s="5"/>
      <c r="S91" s="5"/>
      <c r="T91" s="5"/>
      <c r="U91" s="141"/>
      <c r="V91" s="142"/>
      <c r="W91" s="142"/>
      <c r="X91" s="142"/>
      <c r="Y91" s="142"/>
      <c r="Z91" s="142"/>
      <c r="AA91" s="142"/>
      <c r="AB91" s="142"/>
      <c r="AC91" s="142"/>
      <c r="AD91" s="142"/>
      <c r="AE91" s="142"/>
      <c r="AF91" s="142"/>
      <c r="AG91" s="142"/>
      <c r="AH91" s="142"/>
      <c r="AI91" s="142"/>
      <c r="AJ91" s="142"/>
      <c r="AK91" s="142"/>
      <c r="AL91" s="7"/>
      <c r="AM91" s="7"/>
      <c r="AN91" s="7"/>
      <c r="AO91" s="7"/>
      <c r="AP91" s="7"/>
      <c r="AQ91" s="7"/>
      <c r="AR91" s="7"/>
      <c r="AS91" s="7"/>
      <c r="AT91" s="7"/>
      <c r="AU91" s="7"/>
      <c r="AV91" s="7"/>
      <c r="AW91" s="7"/>
      <c r="AX91" s="7"/>
      <c r="AY91" s="7"/>
      <c r="AZ91" s="143"/>
      <c r="BA91" s="11"/>
      <c r="BB91" s="11"/>
      <c r="BC91" s="11"/>
      <c r="BD91" s="11"/>
      <c r="BE91" s="11"/>
      <c r="BF91" s="11"/>
      <c r="BG91" s="11"/>
      <c r="BH91" s="11"/>
      <c r="BI91" s="11"/>
      <c r="BJ91" s="11"/>
    </row>
    <row r="92" spans="1:62" ht="93" customHeight="1" x14ac:dyDescent="0.3">
      <c r="A92" s="1"/>
      <c r="B92" s="1"/>
      <c r="C92" s="1"/>
      <c r="D92" s="1"/>
      <c r="E92" s="1"/>
      <c r="F92" s="153"/>
      <c r="G92" s="1"/>
      <c r="H92" s="1"/>
      <c r="I92" s="1"/>
      <c r="J92" s="1"/>
      <c r="K92" s="1"/>
      <c r="L92" s="1"/>
      <c r="M92" s="1"/>
      <c r="N92" s="1"/>
      <c r="O92" s="5"/>
      <c r="P92" s="5"/>
      <c r="Q92" s="5"/>
      <c r="R92" s="5"/>
      <c r="S92" s="5"/>
      <c r="T92" s="5"/>
      <c r="U92" s="141"/>
      <c r="V92" s="142"/>
      <c r="W92" s="142"/>
      <c r="X92" s="142"/>
      <c r="Y92" s="142"/>
      <c r="Z92" s="142"/>
      <c r="AA92" s="142"/>
      <c r="AB92" s="142"/>
      <c r="AC92" s="142"/>
      <c r="AD92" s="142"/>
      <c r="AE92" s="142"/>
      <c r="AF92" s="142"/>
      <c r="AG92" s="142"/>
      <c r="AH92" s="142"/>
      <c r="AI92" s="142"/>
      <c r="AJ92" s="142"/>
      <c r="AK92" s="142"/>
      <c r="AL92" s="7"/>
      <c r="AM92" s="7"/>
      <c r="AN92" s="7"/>
      <c r="AO92" s="7"/>
      <c r="AP92" s="7"/>
      <c r="AQ92" s="7"/>
      <c r="AR92" s="7"/>
      <c r="AS92" s="7"/>
      <c r="AT92" s="7"/>
      <c r="AU92" s="7"/>
      <c r="AV92" s="7"/>
      <c r="AW92" s="7"/>
      <c r="AX92" s="7"/>
      <c r="AY92" s="7"/>
      <c r="AZ92" s="143"/>
      <c r="BA92" s="11"/>
      <c r="BB92" s="11"/>
      <c r="BC92" s="11"/>
      <c r="BD92" s="11"/>
      <c r="BE92" s="11"/>
      <c r="BF92" s="11"/>
      <c r="BG92" s="11"/>
      <c r="BH92" s="11"/>
      <c r="BI92" s="11"/>
      <c r="BJ92" s="11"/>
    </row>
    <row r="93" spans="1:62" ht="93" customHeight="1" x14ac:dyDescent="0.3">
      <c r="A93" s="1"/>
      <c r="B93" s="1"/>
      <c r="C93" s="1"/>
      <c r="D93" s="1"/>
      <c r="E93" s="1"/>
      <c r="F93" s="153"/>
      <c r="G93" s="1"/>
      <c r="H93" s="1"/>
      <c r="I93" s="1"/>
      <c r="J93" s="1"/>
      <c r="K93" s="1"/>
      <c r="L93" s="1"/>
      <c r="M93" s="1"/>
      <c r="N93" s="1"/>
      <c r="O93" s="5"/>
      <c r="P93" s="5"/>
      <c r="Q93" s="5"/>
      <c r="R93" s="5"/>
      <c r="S93" s="5"/>
      <c r="T93" s="5"/>
      <c r="U93" s="141"/>
      <c r="V93" s="142"/>
      <c r="W93" s="142"/>
      <c r="X93" s="142"/>
      <c r="Y93" s="142"/>
      <c r="Z93" s="142"/>
      <c r="AA93" s="142"/>
      <c r="AB93" s="142"/>
      <c r="AC93" s="142"/>
      <c r="AD93" s="142"/>
      <c r="AE93" s="142"/>
      <c r="AF93" s="142"/>
      <c r="AG93" s="142"/>
      <c r="AH93" s="142"/>
      <c r="AI93" s="142"/>
      <c r="AJ93" s="142"/>
      <c r="AK93" s="142"/>
      <c r="AL93" s="7"/>
      <c r="AM93" s="7"/>
      <c r="AN93" s="7"/>
      <c r="AO93" s="7"/>
      <c r="AP93" s="7"/>
      <c r="AQ93" s="7"/>
      <c r="AR93" s="7"/>
      <c r="AS93" s="7"/>
      <c r="AT93" s="7"/>
      <c r="AU93" s="7"/>
      <c r="AV93" s="7"/>
      <c r="AW93" s="7"/>
      <c r="AX93" s="7"/>
      <c r="AY93" s="7"/>
      <c r="AZ93" s="143"/>
      <c r="BA93" s="11"/>
      <c r="BB93" s="11"/>
      <c r="BC93" s="11"/>
      <c r="BD93" s="11"/>
      <c r="BE93" s="11"/>
      <c r="BF93" s="11"/>
      <c r="BG93" s="11"/>
      <c r="BH93" s="11"/>
      <c r="BI93" s="11"/>
      <c r="BJ93" s="11"/>
    </row>
    <row r="94" spans="1:62" ht="93" customHeight="1" x14ac:dyDescent="0.3">
      <c r="A94" s="1"/>
      <c r="B94" s="1"/>
      <c r="C94" s="1"/>
      <c r="D94" s="1"/>
      <c r="E94" s="1"/>
      <c r="F94" s="153"/>
      <c r="G94" s="1"/>
      <c r="H94" s="1"/>
      <c r="I94" s="1"/>
      <c r="J94" s="1"/>
      <c r="K94" s="1"/>
      <c r="L94" s="1"/>
      <c r="M94" s="1"/>
      <c r="N94" s="1"/>
      <c r="O94" s="5"/>
      <c r="P94" s="5"/>
      <c r="Q94" s="5"/>
      <c r="R94" s="5"/>
      <c r="S94" s="5"/>
      <c r="T94" s="5"/>
      <c r="U94" s="141"/>
      <c r="V94" s="142"/>
      <c r="W94" s="142"/>
      <c r="X94" s="142"/>
      <c r="Y94" s="142"/>
      <c r="Z94" s="142"/>
      <c r="AA94" s="142"/>
      <c r="AB94" s="142"/>
      <c r="AC94" s="142"/>
      <c r="AD94" s="142"/>
      <c r="AE94" s="142"/>
      <c r="AF94" s="142"/>
      <c r="AG94" s="142"/>
      <c r="AH94" s="142"/>
      <c r="AI94" s="142"/>
      <c r="AJ94" s="142"/>
      <c r="AK94" s="142"/>
      <c r="AL94" s="7"/>
      <c r="AM94" s="7"/>
      <c r="AN94" s="7"/>
      <c r="AO94" s="7"/>
      <c r="AP94" s="7"/>
      <c r="AQ94" s="7"/>
      <c r="AR94" s="7"/>
      <c r="AS94" s="7"/>
      <c r="AT94" s="7"/>
      <c r="AU94" s="7"/>
      <c r="AV94" s="7"/>
      <c r="AW94" s="7"/>
      <c r="AX94" s="7"/>
      <c r="AY94" s="7"/>
      <c r="AZ94" s="143"/>
      <c r="BA94" s="11"/>
      <c r="BB94" s="11"/>
      <c r="BC94" s="11"/>
      <c r="BD94" s="11"/>
      <c r="BE94" s="11"/>
      <c r="BF94" s="11"/>
      <c r="BG94" s="11"/>
      <c r="BH94" s="11"/>
      <c r="BI94" s="11"/>
      <c r="BJ94" s="11"/>
    </row>
    <row r="95" spans="1:62" ht="93" customHeight="1" x14ac:dyDescent="0.3">
      <c r="A95" s="1"/>
      <c r="B95" s="1"/>
      <c r="C95" s="1"/>
      <c r="D95" s="1"/>
      <c r="E95" s="1"/>
      <c r="F95" s="153"/>
      <c r="G95" s="1"/>
      <c r="H95" s="1"/>
      <c r="I95" s="1"/>
      <c r="J95" s="1"/>
      <c r="K95" s="1"/>
      <c r="L95" s="1"/>
      <c r="M95" s="1"/>
      <c r="N95" s="1"/>
      <c r="O95" s="5"/>
      <c r="P95" s="5"/>
      <c r="Q95" s="5"/>
      <c r="R95" s="5"/>
      <c r="S95" s="5"/>
      <c r="T95" s="5"/>
      <c r="U95" s="141"/>
      <c r="V95" s="142"/>
      <c r="W95" s="142"/>
      <c r="X95" s="142"/>
      <c r="Y95" s="142"/>
      <c r="Z95" s="142"/>
      <c r="AA95" s="142"/>
      <c r="AB95" s="142"/>
      <c r="AC95" s="142"/>
      <c r="AD95" s="142"/>
      <c r="AE95" s="142"/>
      <c r="AF95" s="142"/>
      <c r="AG95" s="142"/>
      <c r="AH95" s="142"/>
      <c r="AI95" s="142"/>
      <c r="AJ95" s="142"/>
      <c r="AK95" s="142"/>
      <c r="AL95" s="7"/>
      <c r="AM95" s="7"/>
      <c r="AN95" s="7"/>
      <c r="AO95" s="7"/>
      <c r="AP95" s="7"/>
      <c r="AQ95" s="7"/>
      <c r="AR95" s="7"/>
      <c r="AS95" s="7"/>
      <c r="AT95" s="7"/>
      <c r="AU95" s="7"/>
      <c r="AV95" s="7"/>
      <c r="AW95" s="7"/>
      <c r="AX95" s="7"/>
      <c r="AY95" s="7"/>
      <c r="AZ95" s="143"/>
      <c r="BA95" s="11"/>
      <c r="BB95" s="11"/>
      <c r="BC95" s="11"/>
      <c r="BD95" s="11"/>
      <c r="BE95" s="11"/>
      <c r="BF95" s="11"/>
      <c r="BG95" s="11"/>
      <c r="BH95" s="11"/>
      <c r="BI95" s="11"/>
      <c r="BJ95" s="11"/>
    </row>
    <row r="96" spans="1:62" ht="93" customHeight="1" x14ac:dyDescent="0.3">
      <c r="A96" s="1"/>
      <c r="B96" s="1"/>
      <c r="C96" s="1"/>
      <c r="D96" s="1"/>
      <c r="E96" s="1"/>
      <c r="F96" s="153"/>
      <c r="G96" s="1"/>
      <c r="H96" s="1"/>
      <c r="I96" s="1"/>
      <c r="J96" s="1"/>
      <c r="K96" s="1"/>
      <c r="L96" s="1"/>
      <c r="M96" s="1"/>
      <c r="N96" s="1"/>
      <c r="O96" s="5"/>
      <c r="P96" s="5"/>
      <c r="Q96" s="5"/>
      <c r="R96" s="5"/>
      <c r="S96" s="5"/>
      <c r="T96" s="5"/>
      <c r="U96" s="141"/>
      <c r="V96" s="142"/>
      <c r="W96" s="142"/>
      <c r="X96" s="142"/>
      <c r="Y96" s="142"/>
      <c r="Z96" s="142"/>
      <c r="AA96" s="142"/>
      <c r="AB96" s="142"/>
      <c r="AC96" s="142"/>
      <c r="AD96" s="142"/>
      <c r="AE96" s="142"/>
      <c r="AF96" s="142"/>
      <c r="AG96" s="142"/>
      <c r="AH96" s="142"/>
      <c r="AI96" s="142"/>
      <c r="AJ96" s="142"/>
      <c r="AK96" s="142"/>
      <c r="AL96" s="7"/>
      <c r="AM96" s="7"/>
      <c r="AN96" s="7"/>
      <c r="AO96" s="7"/>
      <c r="AP96" s="7"/>
      <c r="AQ96" s="7"/>
      <c r="AR96" s="7"/>
      <c r="AS96" s="7"/>
      <c r="AT96" s="7"/>
      <c r="AU96" s="7"/>
      <c r="AV96" s="7"/>
      <c r="AW96" s="7"/>
      <c r="AX96" s="7"/>
      <c r="AY96" s="7"/>
      <c r="AZ96" s="143"/>
      <c r="BA96" s="11"/>
      <c r="BB96" s="11"/>
      <c r="BC96" s="11"/>
      <c r="BD96" s="11"/>
      <c r="BE96" s="11"/>
      <c r="BF96" s="11"/>
      <c r="BG96" s="11"/>
      <c r="BH96" s="11"/>
      <c r="BI96" s="11"/>
      <c r="BJ96" s="11"/>
    </row>
    <row r="97" spans="1:62" ht="93" customHeight="1" x14ac:dyDescent="0.3">
      <c r="A97" s="1"/>
      <c r="B97" s="1"/>
      <c r="C97" s="1"/>
      <c r="D97" s="1"/>
      <c r="E97" s="1"/>
      <c r="F97" s="153"/>
      <c r="G97" s="1"/>
      <c r="H97" s="1"/>
      <c r="I97" s="1"/>
      <c r="J97" s="1"/>
      <c r="K97" s="1"/>
      <c r="L97" s="1"/>
      <c r="M97" s="1"/>
      <c r="N97" s="1"/>
      <c r="O97" s="5"/>
      <c r="P97" s="5"/>
      <c r="Q97" s="5"/>
      <c r="R97" s="5"/>
      <c r="S97" s="5"/>
      <c r="T97" s="5"/>
      <c r="U97" s="141"/>
      <c r="V97" s="142"/>
      <c r="W97" s="142"/>
      <c r="X97" s="142"/>
      <c r="Y97" s="142"/>
      <c r="Z97" s="142"/>
      <c r="AA97" s="142"/>
      <c r="AB97" s="142"/>
      <c r="AC97" s="142"/>
      <c r="AD97" s="142"/>
      <c r="AE97" s="142"/>
      <c r="AF97" s="142"/>
      <c r="AG97" s="142"/>
      <c r="AH97" s="142"/>
      <c r="AI97" s="142"/>
      <c r="AJ97" s="142"/>
      <c r="AK97" s="142"/>
      <c r="AL97" s="7"/>
      <c r="AM97" s="7"/>
      <c r="AN97" s="7"/>
      <c r="AO97" s="7"/>
      <c r="AP97" s="7"/>
      <c r="AQ97" s="7"/>
      <c r="AR97" s="7"/>
      <c r="AS97" s="7"/>
      <c r="AT97" s="7"/>
      <c r="AU97" s="7"/>
      <c r="AV97" s="7"/>
      <c r="AW97" s="7"/>
      <c r="AX97" s="7"/>
      <c r="AY97" s="7"/>
      <c r="AZ97" s="143"/>
      <c r="BA97" s="11"/>
      <c r="BB97" s="11"/>
      <c r="BC97" s="11"/>
      <c r="BD97" s="11"/>
      <c r="BE97" s="11"/>
      <c r="BF97" s="11"/>
      <c r="BG97" s="11"/>
      <c r="BH97" s="11"/>
      <c r="BI97" s="11"/>
      <c r="BJ97" s="11"/>
    </row>
    <row r="98" spans="1:62" ht="93" customHeight="1" x14ac:dyDescent="0.3">
      <c r="A98" s="1"/>
      <c r="B98" s="1"/>
      <c r="C98" s="1"/>
      <c r="D98" s="1"/>
      <c r="E98" s="1"/>
      <c r="F98" s="153"/>
      <c r="G98" s="1"/>
      <c r="H98" s="1"/>
      <c r="I98" s="1"/>
      <c r="J98" s="1"/>
      <c r="K98" s="1"/>
      <c r="L98" s="1"/>
      <c r="M98" s="1"/>
      <c r="N98" s="1"/>
      <c r="O98" s="5"/>
      <c r="P98" s="5"/>
      <c r="Q98" s="5"/>
      <c r="R98" s="5"/>
      <c r="S98" s="5"/>
      <c r="T98" s="5"/>
      <c r="U98" s="141"/>
      <c r="V98" s="142"/>
      <c r="W98" s="142"/>
      <c r="X98" s="142"/>
      <c r="Y98" s="142"/>
      <c r="Z98" s="142"/>
      <c r="AA98" s="142"/>
      <c r="AB98" s="142"/>
      <c r="AC98" s="142"/>
      <c r="AD98" s="142"/>
      <c r="AE98" s="142"/>
      <c r="AF98" s="142"/>
      <c r="AG98" s="142"/>
      <c r="AH98" s="142"/>
      <c r="AI98" s="142"/>
      <c r="AJ98" s="142"/>
      <c r="AK98" s="142"/>
      <c r="AL98" s="7"/>
      <c r="AM98" s="7"/>
      <c r="AN98" s="7"/>
      <c r="AO98" s="7"/>
      <c r="AP98" s="7"/>
      <c r="AQ98" s="7"/>
      <c r="AR98" s="7"/>
      <c r="AS98" s="7"/>
      <c r="AT98" s="7"/>
      <c r="AU98" s="7"/>
      <c r="AV98" s="7"/>
      <c r="AW98" s="7"/>
      <c r="AX98" s="7"/>
      <c r="AY98" s="7"/>
      <c r="AZ98" s="143"/>
      <c r="BA98" s="11"/>
      <c r="BB98" s="11"/>
      <c r="BC98" s="11"/>
      <c r="BD98" s="11"/>
      <c r="BE98" s="11"/>
      <c r="BF98" s="11"/>
      <c r="BG98" s="11"/>
      <c r="BH98" s="11"/>
      <c r="BI98" s="11"/>
      <c r="BJ98" s="11"/>
    </row>
    <row r="99" spans="1:62" ht="93" customHeight="1" x14ac:dyDescent="0.3">
      <c r="A99" s="1"/>
      <c r="B99" s="1"/>
      <c r="C99" s="1"/>
      <c r="D99" s="1"/>
      <c r="E99" s="1"/>
      <c r="F99" s="153"/>
      <c r="G99" s="1"/>
      <c r="H99" s="1"/>
      <c r="I99" s="1"/>
      <c r="J99" s="1"/>
      <c r="K99" s="1"/>
      <c r="L99" s="1"/>
      <c r="M99" s="1"/>
      <c r="N99" s="1"/>
      <c r="O99" s="5"/>
      <c r="P99" s="5"/>
      <c r="Q99" s="5"/>
      <c r="R99" s="5"/>
      <c r="S99" s="5"/>
      <c r="T99" s="5"/>
      <c r="U99" s="141"/>
      <c r="V99" s="142"/>
      <c r="W99" s="142"/>
      <c r="X99" s="142"/>
      <c r="Y99" s="142"/>
      <c r="Z99" s="142"/>
      <c r="AA99" s="142"/>
      <c r="AB99" s="142"/>
      <c r="AC99" s="142"/>
      <c r="AD99" s="142"/>
      <c r="AE99" s="142"/>
      <c r="AF99" s="142"/>
      <c r="AG99" s="142"/>
      <c r="AH99" s="142"/>
      <c r="AI99" s="142"/>
      <c r="AJ99" s="142"/>
      <c r="AK99" s="142"/>
      <c r="AL99" s="7"/>
      <c r="AM99" s="7"/>
      <c r="AN99" s="7"/>
      <c r="AO99" s="7"/>
      <c r="AP99" s="7"/>
      <c r="AQ99" s="7"/>
      <c r="AR99" s="7"/>
      <c r="AS99" s="7"/>
      <c r="AT99" s="7"/>
      <c r="AU99" s="7"/>
      <c r="AV99" s="7"/>
      <c r="AW99" s="7"/>
      <c r="AX99" s="7"/>
      <c r="AY99" s="7"/>
      <c r="AZ99" s="143"/>
      <c r="BA99" s="11"/>
      <c r="BB99" s="11"/>
      <c r="BC99" s="11"/>
      <c r="BD99" s="11"/>
      <c r="BE99" s="11"/>
      <c r="BF99" s="11"/>
      <c r="BG99" s="11"/>
      <c r="BH99" s="11"/>
      <c r="BI99" s="11"/>
      <c r="BJ99" s="11"/>
    </row>
    <row r="100" spans="1:62" ht="93" customHeight="1" x14ac:dyDescent="0.3">
      <c r="A100" s="1"/>
      <c r="B100" s="1"/>
      <c r="C100" s="1"/>
      <c r="D100" s="1"/>
      <c r="E100" s="1"/>
      <c r="F100" s="153"/>
      <c r="G100" s="1"/>
      <c r="H100" s="1"/>
      <c r="I100" s="1"/>
      <c r="J100" s="1"/>
      <c r="K100" s="1"/>
      <c r="L100" s="1"/>
      <c r="M100" s="1"/>
      <c r="N100" s="1"/>
      <c r="O100" s="5"/>
      <c r="P100" s="5"/>
      <c r="Q100" s="5"/>
      <c r="R100" s="5"/>
      <c r="S100" s="5"/>
      <c r="T100" s="5"/>
      <c r="U100" s="141"/>
      <c r="V100" s="142"/>
      <c r="W100" s="142"/>
      <c r="X100" s="142"/>
      <c r="Y100" s="142"/>
      <c r="Z100" s="142"/>
      <c r="AA100" s="142"/>
      <c r="AB100" s="142"/>
      <c r="AC100" s="142"/>
      <c r="AD100" s="142"/>
      <c r="AE100" s="142"/>
      <c r="AF100" s="142"/>
      <c r="AG100" s="142"/>
      <c r="AH100" s="142"/>
      <c r="AI100" s="142"/>
      <c r="AJ100" s="142"/>
      <c r="AK100" s="142"/>
      <c r="AL100" s="7"/>
      <c r="AM100" s="7"/>
      <c r="AN100" s="7"/>
      <c r="AO100" s="7"/>
      <c r="AP100" s="7"/>
      <c r="AQ100" s="7"/>
      <c r="AR100" s="7"/>
      <c r="AS100" s="7"/>
      <c r="AT100" s="7"/>
      <c r="AU100" s="7"/>
      <c r="AV100" s="7"/>
      <c r="AW100" s="7"/>
      <c r="AX100" s="7"/>
      <c r="AY100" s="7"/>
      <c r="AZ100" s="143"/>
      <c r="BA100" s="11"/>
      <c r="BB100" s="11"/>
      <c r="BC100" s="11"/>
      <c r="BD100" s="11"/>
      <c r="BE100" s="11"/>
      <c r="BF100" s="11"/>
      <c r="BG100" s="11"/>
      <c r="BH100" s="11"/>
      <c r="BI100" s="11"/>
      <c r="BJ100" s="11"/>
    </row>
    <row r="101" spans="1:62" ht="93" customHeight="1" x14ac:dyDescent="0.3">
      <c r="A101" s="1"/>
      <c r="B101" s="1"/>
      <c r="C101" s="1"/>
      <c r="D101" s="1"/>
      <c r="E101" s="1"/>
      <c r="F101" s="153"/>
      <c r="G101" s="1"/>
      <c r="H101" s="1"/>
      <c r="I101" s="1"/>
      <c r="J101" s="1"/>
      <c r="K101" s="1"/>
      <c r="L101" s="1"/>
      <c r="M101" s="1"/>
      <c r="N101" s="1"/>
      <c r="O101" s="5"/>
      <c r="P101" s="5"/>
      <c r="Q101" s="5"/>
      <c r="R101" s="5"/>
      <c r="S101" s="5"/>
      <c r="T101" s="5"/>
      <c r="U101" s="141"/>
      <c r="V101" s="142"/>
      <c r="W101" s="142"/>
      <c r="X101" s="142"/>
      <c r="Y101" s="142"/>
      <c r="Z101" s="142"/>
      <c r="AA101" s="142"/>
      <c r="AB101" s="142"/>
      <c r="AC101" s="142"/>
      <c r="AD101" s="142"/>
      <c r="AE101" s="142"/>
      <c r="AF101" s="142"/>
      <c r="AG101" s="142"/>
      <c r="AH101" s="142"/>
      <c r="AI101" s="142"/>
      <c r="AJ101" s="142"/>
      <c r="AK101" s="142"/>
      <c r="AL101" s="7"/>
      <c r="AM101" s="7"/>
      <c r="AN101" s="7"/>
      <c r="AO101" s="7"/>
      <c r="AP101" s="7"/>
      <c r="AQ101" s="7"/>
      <c r="AR101" s="7"/>
      <c r="AS101" s="7"/>
      <c r="AT101" s="7"/>
      <c r="AU101" s="7"/>
      <c r="AV101" s="7"/>
      <c r="AW101" s="7"/>
      <c r="AX101" s="7"/>
      <c r="AY101" s="7"/>
      <c r="AZ101" s="143"/>
      <c r="BA101" s="11"/>
      <c r="BB101" s="11"/>
      <c r="BC101" s="11"/>
      <c r="BD101" s="11"/>
      <c r="BE101" s="11"/>
      <c r="BF101" s="11"/>
      <c r="BG101" s="11"/>
      <c r="BH101" s="11"/>
      <c r="BI101" s="11"/>
      <c r="BJ101" s="11"/>
    </row>
    <row r="102" spans="1:62" ht="93" customHeight="1" x14ac:dyDescent="0.3">
      <c r="A102" s="1"/>
      <c r="B102" s="1"/>
      <c r="C102" s="1"/>
      <c r="D102" s="1"/>
      <c r="E102" s="1"/>
      <c r="F102" s="153"/>
      <c r="G102" s="1"/>
      <c r="H102" s="1"/>
      <c r="I102" s="1"/>
      <c r="J102" s="1"/>
      <c r="K102" s="1"/>
      <c r="L102" s="1"/>
      <c r="M102" s="1"/>
      <c r="N102" s="1"/>
      <c r="O102" s="5"/>
      <c r="P102" s="5"/>
      <c r="Q102" s="5"/>
      <c r="R102" s="5"/>
      <c r="S102" s="5"/>
      <c r="T102" s="5"/>
      <c r="U102" s="141"/>
      <c r="V102" s="142"/>
      <c r="W102" s="142"/>
      <c r="X102" s="142"/>
      <c r="Y102" s="142"/>
      <c r="Z102" s="142"/>
      <c r="AA102" s="142"/>
      <c r="AB102" s="142"/>
      <c r="AC102" s="142"/>
      <c r="AD102" s="142"/>
      <c r="AE102" s="142"/>
      <c r="AF102" s="142"/>
      <c r="AG102" s="142"/>
      <c r="AH102" s="142"/>
      <c r="AI102" s="142"/>
      <c r="AJ102" s="142"/>
      <c r="AK102" s="142"/>
      <c r="AL102" s="7"/>
      <c r="AM102" s="7"/>
      <c r="AN102" s="7"/>
      <c r="AO102" s="7"/>
      <c r="AP102" s="7"/>
      <c r="AQ102" s="7"/>
      <c r="AR102" s="7"/>
      <c r="AS102" s="7"/>
      <c r="AT102" s="7"/>
      <c r="AU102" s="7"/>
      <c r="AV102" s="7"/>
      <c r="AW102" s="7"/>
      <c r="AX102" s="7"/>
      <c r="AY102" s="7"/>
      <c r="AZ102" s="143"/>
      <c r="BA102" s="11"/>
      <c r="BB102" s="11"/>
      <c r="BC102" s="11"/>
      <c r="BD102" s="11"/>
      <c r="BE102" s="11"/>
      <c r="BF102" s="11"/>
      <c r="BG102" s="11"/>
      <c r="BH102" s="11"/>
      <c r="BI102" s="11"/>
      <c r="BJ102" s="11"/>
    </row>
    <row r="103" spans="1:62" ht="93" customHeight="1" x14ac:dyDescent="0.3">
      <c r="A103" s="1"/>
      <c r="B103" s="1"/>
      <c r="C103" s="1"/>
      <c r="D103" s="1"/>
      <c r="E103" s="1"/>
      <c r="F103" s="153"/>
      <c r="G103" s="1"/>
      <c r="H103" s="1"/>
      <c r="I103" s="1"/>
      <c r="J103" s="1"/>
      <c r="K103" s="1"/>
      <c r="L103" s="1"/>
      <c r="M103" s="1"/>
      <c r="N103" s="1"/>
      <c r="O103" s="5"/>
      <c r="P103" s="5"/>
      <c r="Q103" s="5"/>
      <c r="R103" s="5"/>
      <c r="S103" s="5"/>
      <c r="T103" s="5"/>
      <c r="U103" s="141"/>
      <c r="V103" s="142"/>
      <c r="W103" s="142"/>
      <c r="X103" s="142"/>
      <c r="Y103" s="142"/>
      <c r="Z103" s="142"/>
      <c r="AA103" s="142"/>
      <c r="AB103" s="142"/>
      <c r="AC103" s="142"/>
      <c r="AD103" s="142"/>
      <c r="AE103" s="142"/>
      <c r="AF103" s="142"/>
      <c r="AG103" s="142"/>
      <c r="AH103" s="142"/>
      <c r="AI103" s="142"/>
      <c r="AJ103" s="142"/>
      <c r="AK103" s="142"/>
      <c r="AL103" s="7"/>
      <c r="AM103" s="7"/>
      <c r="AN103" s="7"/>
      <c r="AO103" s="7"/>
      <c r="AP103" s="7"/>
      <c r="AQ103" s="7"/>
      <c r="AR103" s="7"/>
      <c r="AS103" s="7"/>
      <c r="AT103" s="7"/>
      <c r="AU103" s="7"/>
      <c r="AV103" s="7"/>
      <c r="AW103" s="7"/>
      <c r="AX103" s="7"/>
      <c r="AY103" s="7"/>
      <c r="AZ103" s="143"/>
      <c r="BA103" s="11"/>
      <c r="BB103" s="11"/>
      <c r="BC103" s="11"/>
      <c r="BD103" s="11"/>
      <c r="BE103" s="11"/>
      <c r="BF103" s="11"/>
      <c r="BG103" s="11"/>
      <c r="BH103" s="11"/>
      <c r="BI103" s="11"/>
      <c r="BJ103" s="11"/>
    </row>
    <row r="104" spans="1:62" ht="93" customHeight="1" x14ac:dyDescent="0.3">
      <c r="A104" s="1"/>
      <c r="B104" s="1"/>
      <c r="C104" s="1"/>
      <c r="D104" s="1"/>
      <c r="E104" s="1"/>
      <c r="F104" s="153"/>
      <c r="G104" s="1"/>
      <c r="H104" s="1"/>
      <c r="I104" s="1"/>
      <c r="J104" s="1"/>
      <c r="K104" s="1"/>
      <c r="L104" s="1"/>
      <c r="M104" s="1"/>
      <c r="N104" s="1"/>
      <c r="O104" s="5"/>
      <c r="P104" s="5"/>
      <c r="Q104" s="5"/>
      <c r="R104" s="5"/>
      <c r="S104" s="5"/>
      <c r="T104" s="5"/>
      <c r="U104" s="141"/>
      <c r="V104" s="142"/>
      <c r="W104" s="142"/>
      <c r="X104" s="142"/>
      <c r="Y104" s="142"/>
      <c r="Z104" s="142"/>
      <c r="AA104" s="142"/>
      <c r="AB104" s="142"/>
      <c r="AC104" s="142"/>
      <c r="AD104" s="142"/>
      <c r="AE104" s="142"/>
      <c r="AF104" s="142"/>
      <c r="AG104" s="142"/>
      <c r="AH104" s="142"/>
      <c r="AI104" s="142"/>
      <c r="AJ104" s="142"/>
      <c r="AK104" s="142"/>
      <c r="AL104" s="7"/>
      <c r="AM104" s="7"/>
      <c r="AN104" s="7"/>
      <c r="AO104" s="7"/>
      <c r="AP104" s="7"/>
      <c r="AQ104" s="7"/>
      <c r="AR104" s="7"/>
      <c r="AS104" s="7"/>
      <c r="AT104" s="7"/>
      <c r="AU104" s="7"/>
      <c r="AV104" s="7"/>
      <c r="AW104" s="7"/>
      <c r="AX104" s="7"/>
      <c r="AY104" s="7"/>
      <c r="AZ104" s="143"/>
      <c r="BA104" s="11"/>
      <c r="BB104" s="11"/>
      <c r="BC104" s="11"/>
      <c r="BD104" s="11"/>
      <c r="BE104" s="11"/>
      <c r="BF104" s="11"/>
      <c r="BG104" s="11"/>
      <c r="BH104" s="11"/>
      <c r="BI104" s="11"/>
      <c r="BJ104" s="11"/>
    </row>
    <row r="105" spans="1:62" ht="93" customHeight="1" x14ac:dyDescent="0.3">
      <c r="A105" s="1"/>
      <c r="B105" s="1"/>
      <c r="C105" s="1"/>
      <c r="D105" s="1"/>
      <c r="E105" s="1"/>
      <c r="F105" s="153"/>
      <c r="G105" s="1"/>
      <c r="H105" s="1"/>
      <c r="I105" s="1"/>
      <c r="J105" s="1"/>
      <c r="K105" s="1"/>
      <c r="L105" s="1"/>
      <c r="M105" s="1"/>
      <c r="N105" s="1"/>
      <c r="O105" s="5"/>
      <c r="P105" s="5"/>
      <c r="Q105" s="5"/>
      <c r="R105" s="5"/>
      <c r="S105" s="5"/>
      <c r="T105" s="5"/>
      <c r="U105" s="141"/>
      <c r="V105" s="142"/>
      <c r="W105" s="142"/>
      <c r="X105" s="142"/>
      <c r="Y105" s="142"/>
      <c r="Z105" s="142"/>
      <c r="AA105" s="142"/>
      <c r="AB105" s="142"/>
      <c r="AC105" s="142"/>
      <c r="AD105" s="142"/>
      <c r="AE105" s="142"/>
      <c r="AF105" s="142"/>
      <c r="AG105" s="142"/>
      <c r="AH105" s="142"/>
      <c r="AI105" s="142"/>
      <c r="AJ105" s="142"/>
      <c r="AK105" s="142"/>
      <c r="AL105" s="7"/>
      <c r="AM105" s="7"/>
      <c r="AN105" s="7"/>
      <c r="AO105" s="7"/>
      <c r="AP105" s="7"/>
      <c r="AQ105" s="7"/>
      <c r="AR105" s="7"/>
      <c r="AS105" s="7"/>
      <c r="AT105" s="7"/>
      <c r="AU105" s="7"/>
      <c r="AV105" s="7"/>
      <c r="AW105" s="7"/>
      <c r="AX105" s="7"/>
      <c r="AY105" s="7"/>
      <c r="AZ105" s="143"/>
      <c r="BA105" s="11"/>
      <c r="BB105" s="11"/>
      <c r="BC105" s="11"/>
      <c r="BD105" s="11"/>
      <c r="BE105" s="11"/>
      <c r="BF105" s="11"/>
      <c r="BG105" s="11"/>
      <c r="BH105" s="11"/>
      <c r="BI105" s="11"/>
      <c r="BJ105" s="11"/>
    </row>
    <row r="106" spans="1:62" ht="93" customHeight="1" x14ac:dyDescent="0.3">
      <c r="A106" s="1"/>
      <c r="B106" s="1"/>
      <c r="C106" s="1"/>
      <c r="D106" s="1"/>
      <c r="E106" s="1"/>
      <c r="F106" s="153"/>
      <c r="G106" s="1"/>
      <c r="H106" s="1"/>
      <c r="I106" s="1"/>
      <c r="J106" s="1"/>
      <c r="K106" s="1"/>
      <c r="L106" s="1"/>
      <c r="M106" s="1"/>
      <c r="N106" s="1"/>
      <c r="O106" s="5"/>
      <c r="P106" s="5"/>
      <c r="Q106" s="5"/>
      <c r="R106" s="5"/>
      <c r="S106" s="5"/>
      <c r="T106" s="5"/>
      <c r="U106" s="141"/>
      <c r="V106" s="142"/>
      <c r="W106" s="142"/>
      <c r="X106" s="142"/>
      <c r="Y106" s="142"/>
      <c r="Z106" s="142"/>
      <c r="AA106" s="142"/>
      <c r="AB106" s="142"/>
      <c r="AC106" s="142"/>
      <c r="AD106" s="142"/>
      <c r="AE106" s="142"/>
      <c r="AF106" s="142"/>
      <c r="AG106" s="142"/>
      <c r="AH106" s="142"/>
      <c r="AI106" s="142"/>
      <c r="AJ106" s="142"/>
      <c r="AK106" s="142"/>
      <c r="AL106" s="7"/>
      <c r="AM106" s="7"/>
      <c r="AN106" s="7"/>
      <c r="AO106" s="7"/>
      <c r="AP106" s="7"/>
      <c r="AQ106" s="7"/>
      <c r="AR106" s="7"/>
      <c r="AS106" s="7"/>
      <c r="AT106" s="7"/>
      <c r="AU106" s="7"/>
      <c r="AV106" s="7"/>
      <c r="AW106" s="7"/>
      <c r="AX106" s="7"/>
      <c r="AY106" s="7"/>
      <c r="AZ106" s="143"/>
      <c r="BA106" s="11"/>
      <c r="BB106" s="11"/>
      <c r="BC106" s="11"/>
      <c r="BD106" s="11"/>
      <c r="BE106" s="11"/>
      <c r="BF106" s="11"/>
      <c r="BG106" s="11"/>
      <c r="BH106" s="11"/>
      <c r="BI106" s="11"/>
      <c r="BJ106" s="11"/>
    </row>
    <row r="107" spans="1:62" ht="93" customHeight="1" x14ac:dyDescent="0.3">
      <c r="A107" s="1"/>
      <c r="B107" s="1"/>
      <c r="C107" s="1"/>
      <c r="D107" s="1"/>
      <c r="E107" s="1"/>
      <c r="F107" s="153"/>
      <c r="G107" s="1"/>
      <c r="H107" s="1"/>
      <c r="I107" s="1"/>
      <c r="J107" s="1"/>
      <c r="K107" s="1"/>
      <c r="L107" s="1"/>
      <c r="M107" s="1"/>
      <c r="N107" s="1"/>
      <c r="O107" s="5"/>
      <c r="P107" s="5"/>
      <c r="Q107" s="5"/>
      <c r="R107" s="5"/>
      <c r="S107" s="5"/>
      <c r="T107" s="5"/>
      <c r="U107" s="141"/>
      <c r="V107" s="142"/>
      <c r="W107" s="142"/>
      <c r="X107" s="142"/>
      <c r="Y107" s="142"/>
      <c r="Z107" s="142"/>
      <c r="AA107" s="142"/>
      <c r="AB107" s="142"/>
      <c r="AC107" s="142"/>
      <c r="AD107" s="142"/>
      <c r="AE107" s="142"/>
      <c r="AF107" s="142"/>
      <c r="AG107" s="142"/>
      <c r="AH107" s="142"/>
      <c r="AI107" s="142"/>
      <c r="AJ107" s="142"/>
      <c r="AK107" s="142"/>
      <c r="AL107" s="7"/>
      <c r="AM107" s="7"/>
      <c r="AN107" s="7"/>
      <c r="AO107" s="7"/>
      <c r="AP107" s="7"/>
      <c r="AQ107" s="7"/>
      <c r="AR107" s="7"/>
      <c r="AS107" s="7"/>
      <c r="AT107" s="7"/>
      <c r="AU107" s="7"/>
      <c r="AV107" s="7"/>
      <c r="AW107" s="7"/>
      <c r="AX107" s="7"/>
      <c r="AY107" s="7"/>
      <c r="AZ107" s="143"/>
      <c r="BA107" s="11"/>
      <c r="BB107" s="11"/>
      <c r="BC107" s="11"/>
      <c r="BD107" s="11"/>
      <c r="BE107" s="11"/>
      <c r="BF107" s="11"/>
      <c r="BG107" s="11"/>
      <c r="BH107" s="11"/>
      <c r="BI107" s="11"/>
      <c r="BJ107" s="11"/>
    </row>
    <row r="108" spans="1:62" ht="93" customHeight="1" x14ac:dyDescent="0.3">
      <c r="A108" s="1"/>
      <c r="B108" s="1"/>
      <c r="C108" s="1"/>
      <c r="D108" s="1"/>
      <c r="E108" s="1"/>
      <c r="F108" s="153"/>
      <c r="G108" s="1"/>
      <c r="H108" s="1"/>
      <c r="I108" s="1"/>
      <c r="J108" s="1"/>
      <c r="K108" s="1"/>
      <c r="L108" s="1"/>
      <c r="M108" s="1"/>
      <c r="N108" s="1"/>
      <c r="O108" s="5"/>
      <c r="P108" s="5"/>
      <c r="Q108" s="5"/>
      <c r="R108" s="5"/>
      <c r="S108" s="5"/>
      <c r="T108" s="5"/>
      <c r="U108" s="141"/>
      <c r="V108" s="142"/>
      <c r="W108" s="142"/>
      <c r="X108" s="142"/>
      <c r="Y108" s="142"/>
      <c r="Z108" s="142"/>
      <c r="AA108" s="142"/>
      <c r="AB108" s="142"/>
      <c r="AC108" s="142"/>
      <c r="AD108" s="142"/>
      <c r="AE108" s="142"/>
      <c r="AF108" s="142"/>
      <c r="AG108" s="142"/>
      <c r="AH108" s="142"/>
      <c r="AI108" s="142"/>
      <c r="AJ108" s="142"/>
      <c r="AK108" s="142"/>
      <c r="AL108" s="7"/>
      <c r="AM108" s="7"/>
      <c r="AN108" s="7"/>
      <c r="AO108" s="7"/>
      <c r="AP108" s="7"/>
      <c r="AQ108" s="7"/>
      <c r="AR108" s="7"/>
      <c r="AS108" s="7"/>
      <c r="AT108" s="7"/>
      <c r="AU108" s="7"/>
      <c r="AV108" s="7"/>
      <c r="AW108" s="7"/>
      <c r="AX108" s="7"/>
      <c r="AY108" s="7"/>
      <c r="AZ108" s="143"/>
      <c r="BA108" s="11"/>
      <c r="BB108" s="11"/>
      <c r="BC108" s="11"/>
      <c r="BD108" s="11"/>
      <c r="BE108" s="11"/>
      <c r="BF108" s="11"/>
      <c r="BG108" s="11"/>
      <c r="BH108" s="11"/>
      <c r="BI108" s="11"/>
      <c r="BJ108" s="11"/>
    </row>
    <row r="109" spans="1:62" ht="93" customHeight="1" x14ac:dyDescent="0.3">
      <c r="A109" s="1"/>
      <c r="B109" s="1"/>
      <c r="C109" s="1"/>
      <c r="D109" s="1"/>
      <c r="E109" s="1"/>
      <c r="F109" s="153"/>
      <c r="G109" s="1"/>
      <c r="H109" s="1"/>
      <c r="I109" s="1"/>
      <c r="J109" s="1"/>
      <c r="K109" s="1"/>
      <c r="L109" s="1"/>
      <c r="M109" s="1"/>
      <c r="N109" s="1"/>
      <c r="O109" s="5"/>
      <c r="P109" s="5"/>
      <c r="Q109" s="5"/>
      <c r="R109" s="5"/>
      <c r="S109" s="5"/>
      <c r="T109" s="5"/>
      <c r="U109" s="141"/>
      <c r="V109" s="142"/>
      <c r="W109" s="142"/>
      <c r="X109" s="142"/>
      <c r="Y109" s="142"/>
      <c r="Z109" s="142"/>
      <c r="AA109" s="142"/>
      <c r="AB109" s="142"/>
      <c r="AC109" s="142"/>
      <c r="AD109" s="142"/>
      <c r="AE109" s="142"/>
      <c r="AF109" s="142"/>
      <c r="AG109" s="142"/>
      <c r="AH109" s="142"/>
      <c r="AI109" s="142"/>
      <c r="AJ109" s="142"/>
      <c r="AK109" s="142"/>
      <c r="AL109" s="7"/>
      <c r="AM109" s="7"/>
      <c r="AN109" s="7"/>
      <c r="AO109" s="7"/>
      <c r="AP109" s="7"/>
      <c r="AQ109" s="7"/>
      <c r="AR109" s="7"/>
      <c r="AS109" s="7"/>
      <c r="AT109" s="7"/>
      <c r="AU109" s="7"/>
      <c r="AV109" s="7"/>
      <c r="AW109" s="7"/>
      <c r="AX109" s="7"/>
      <c r="AY109" s="7"/>
      <c r="AZ109" s="143"/>
      <c r="BA109" s="11"/>
      <c r="BB109" s="11"/>
      <c r="BC109" s="11"/>
      <c r="BD109" s="11"/>
      <c r="BE109" s="11"/>
      <c r="BF109" s="11"/>
      <c r="BG109" s="11"/>
      <c r="BH109" s="11"/>
      <c r="BI109" s="11"/>
      <c r="BJ109" s="11"/>
    </row>
    <row r="110" spans="1:62" ht="93" customHeight="1" x14ac:dyDescent="0.3">
      <c r="A110" s="1"/>
      <c r="B110" s="1"/>
      <c r="C110" s="1"/>
      <c r="D110" s="1"/>
      <c r="E110" s="1"/>
      <c r="F110" s="153"/>
      <c r="G110" s="1"/>
      <c r="H110" s="1"/>
      <c r="I110" s="1"/>
      <c r="J110" s="1"/>
      <c r="K110" s="1"/>
      <c r="L110" s="1"/>
      <c r="M110" s="1"/>
      <c r="N110" s="1"/>
      <c r="O110" s="5"/>
      <c r="P110" s="5"/>
      <c r="Q110" s="5"/>
      <c r="R110" s="5"/>
      <c r="S110" s="5"/>
      <c r="T110" s="5"/>
      <c r="U110" s="141"/>
      <c r="V110" s="142"/>
      <c r="W110" s="142"/>
      <c r="X110" s="142"/>
      <c r="Y110" s="142"/>
      <c r="Z110" s="142"/>
      <c r="AA110" s="142"/>
      <c r="AB110" s="142"/>
      <c r="AC110" s="142"/>
      <c r="AD110" s="142"/>
      <c r="AE110" s="142"/>
      <c r="AF110" s="142"/>
      <c r="AG110" s="142"/>
      <c r="AH110" s="142"/>
      <c r="AI110" s="142"/>
      <c r="AJ110" s="142"/>
      <c r="AK110" s="142"/>
      <c r="AL110" s="7"/>
      <c r="AM110" s="7"/>
      <c r="AN110" s="7"/>
      <c r="AO110" s="7"/>
      <c r="AP110" s="7"/>
      <c r="AQ110" s="7"/>
      <c r="AR110" s="7"/>
      <c r="AS110" s="7"/>
      <c r="AT110" s="7"/>
      <c r="AU110" s="7"/>
      <c r="AV110" s="7"/>
      <c r="AW110" s="7"/>
      <c r="AX110" s="7"/>
      <c r="AY110" s="7"/>
      <c r="AZ110" s="143"/>
      <c r="BA110" s="11"/>
      <c r="BB110" s="11"/>
      <c r="BC110" s="11"/>
      <c r="BD110" s="11"/>
      <c r="BE110" s="11"/>
      <c r="BF110" s="11"/>
      <c r="BG110" s="11"/>
      <c r="BH110" s="11"/>
      <c r="BI110" s="11"/>
      <c r="BJ110" s="11"/>
    </row>
    <row r="111" spans="1:62" ht="93" customHeight="1" x14ac:dyDescent="0.3">
      <c r="A111" s="1"/>
      <c r="B111" s="1"/>
      <c r="C111" s="1"/>
      <c r="D111" s="1"/>
      <c r="E111" s="1"/>
      <c r="F111" s="153"/>
      <c r="G111" s="1"/>
      <c r="H111" s="1"/>
      <c r="I111" s="1"/>
      <c r="J111" s="1"/>
      <c r="K111" s="1"/>
      <c r="L111" s="1"/>
      <c r="M111" s="1"/>
      <c r="N111" s="1"/>
      <c r="O111" s="5"/>
      <c r="P111" s="5"/>
      <c r="Q111" s="5"/>
      <c r="R111" s="5"/>
      <c r="S111" s="5"/>
      <c r="T111" s="5"/>
      <c r="U111" s="141"/>
      <c r="V111" s="142"/>
      <c r="W111" s="142"/>
      <c r="X111" s="142"/>
      <c r="Y111" s="142"/>
      <c r="Z111" s="142"/>
      <c r="AA111" s="142"/>
      <c r="AB111" s="142"/>
      <c r="AC111" s="142"/>
      <c r="AD111" s="142"/>
      <c r="AE111" s="142"/>
      <c r="AF111" s="142"/>
      <c r="AG111" s="142"/>
      <c r="AH111" s="142"/>
      <c r="AI111" s="142"/>
      <c r="AJ111" s="142"/>
      <c r="AK111" s="142"/>
      <c r="AL111" s="7"/>
      <c r="AM111" s="7"/>
      <c r="AN111" s="7"/>
      <c r="AO111" s="7"/>
      <c r="AP111" s="7"/>
      <c r="AQ111" s="7"/>
      <c r="AR111" s="7"/>
      <c r="AS111" s="7"/>
      <c r="AT111" s="7"/>
      <c r="AU111" s="7"/>
      <c r="AV111" s="7"/>
      <c r="AW111" s="7"/>
      <c r="AX111" s="7"/>
      <c r="AY111" s="7"/>
      <c r="AZ111" s="143"/>
      <c r="BA111" s="11"/>
      <c r="BB111" s="11"/>
      <c r="BC111" s="11"/>
      <c r="BD111" s="11"/>
      <c r="BE111" s="11"/>
      <c r="BF111" s="11"/>
      <c r="BG111" s="11"/>
      <c r="BH111" s="11"/>
      <c r="BI111" s="11"/>
      <c r="BJ111" s="11"/>
    </row>
    <row r="112" spans="1:62" ht="93" customHeight="1" x14ac:dyDescent="0.3">
      <c r="A112" s="1"/>
      <c r="B112" s="1"/>
      <c r="C112" s="1"/>
      <c r="D112" s="1"/>
      <c r="E112" s="1"/>
      <c r="F112" s="153"/>
      <c r="G112" s="1"/>
      <c r="H112" s="1"/>
      <c r="I112" s="1"/>
      <c r="J112" s="1"/>
      <c r="K112" s="1"/>
      <c r="L112" s="1"/>
      <c r="M112" s="1"/>
      <c r="N112" s="1"/>
      <c r="O112" s="5"/>
      <c r="P112" s="5"/>
      <c r="Q112" s="5"/>
      <c r="R112" s="5"/>
      <c r="S112" s="5"/>
      <c r="T112" s="5"/>
      <c r="U112" s="141"/>
      <c r="V112" s="142"/>
      <c r="W112" s="142"/>
      <c r="X112" s="142"/>
      <c r="Y112" s="142"/>
      <c r="Z112" s="142"/>
      <c r="AA112" s="142"/>
      <c r="AB112" s="142"/>
      <c r="AC112" s="142"/>
      <c r="AD112" s="142"/>
      <c r="AE112" s="142"/>
      <c r="AF112" s="142"/>
      <c r="AG112" s="142"/>
      <c r="AH112" s="142"/>
      <c r="AI112" s="142"/>
      <c r="AJ112" s="142"/>
      <c r="AK112" s="142"/>
      <c r="AL112" s="7"/>
      <c r="AM112" s="7"/>
      <c r="AN112" s="7"/>
      <c r="AO112" s="7"/>
      <c r="AP112" s="7"/>
      <c r="AQ112" s="7"/>
      <c r="AR112" s="7"/>
      <c r="AS112" s="7"/>
      <c r="AT112" s="7"/>
      <c r="AU112" s="7"/>
      <c r="AV112" s="7"/>
      <c r="AW112" s="7"/>
      <c r="AX112" s="7"/>
      <c r="AY112" s="7"/>
      <c r="AZ112" s="143"/>
      <c r="BA112" s="11"/>
      <c r="BB112" s="11"/>
      <c r="BC112" s="11"/>
      <c r="BD112" s="11"/>
      <c r="BE112" s="11"/>
      <c r="BF112" s="11"/>
      <c r="BG112" s="11"/>
      <c r="BH112" s="11"/>
      <c r="BI112" s="11"/>
      <c r="BJ112" s="11"/>
    </row>
    <row r="113" spans="1:62" ht="93" customHeight="1" x14ac:dyDescent="0.3">
      <c r="A113" s="1"/>
      <c r="B113" s="1"/>
      <c r="C113" s="1"/>
      <c r="D113" s="1"/>
      <c r="E113" s="1"/>
      <c r="F113" s="153"/>
      <c r="G113" s="1"/>
      <c r="H113" s="1"/>
      <c r="I113" s="1"/>
      <c r="J113" s="1"/>
      <c r="K113" s="1"/>
      <c r="L113" s="1"/>
      <c r="M113" s="1"/>
      <c r="N113" s="1"/>
      <c r="O113" s="5"/>
      <c r="P113" s="5"/>
      <c r="Q113" s="5"/>
      <c r="R113" s="5"/>
      <c r="S113" s="5"/>
      <c r="T113" s="5"/>
      <c r="U113" s="141"/>
      <c r="V113" s="142"/>
      <c r="W113" s="142"/>
      <c r="X113" s="142"/>
      <c r="Y113" s="142"/>
      <c r="Z113" s="142"/>
      <c r="AA113" s="142"/>
      <c r="AB113" s="142"/>
      <c r="AC113" s="142"/>
      <c r="AD113" s="142"/>
      <c r="AE113" s="142"/>
      <c r="AF113" s="142"/>
      <c r="AG113" s="142"/>
      <c r="AH113" s="142"/>
      <c r="AI113" s="142"/>
      <c r="AJ113" s="142"/>
      <c r="AK113" s="142"/>
      <c r="AL113" s="7"/>
      <c r="AM113" s="7"/>
      <c r="AN113" s="7"/>
      <c r="AO113" s="7"/>
      <c r="AP113" s="7"/>
      <c r="AQ113" s="7"/>
      <c r="AR113" s="7"/>
      <c r="AS113" s="7"/>
      <c r="AT113" s="7"/>
      <c r="AU113" s="7"/>
      <c r="AV113" s="7"/>
      <c r="AW113" s="7"/>
      <c r="AX113" s="7"/>
      <c r="AY113" s="7"/>
      <c r="AZ113" s="143"/>
      <c r="BA113" s="11"/>
      <c r="BB113" s="11"/>
      <c r="BC113" s="11"/>
      <c r="BD113" s="11"/>
      <c r="BE113" s="11"/>
      <c r="BF113" s="11"/>
      <c r="BG113" s="11"/>
      <c r="BH113" s="11"/>
      <c r="BI113" s="11"/>
      <c r="BJ113" s="11"/>
    </row>
    <row r="114" spans="1:62" ht="93" customHeight="1" x14ac:dyDescent="0.3">
      <c r="A114" s="1"/>
      <c r="B114" s="1"/>
      <c r="C114" s="1"/>
      <c r="D114" s="1"/>
      <c r="E114" s="1"/>
      <c r="F114" s="153"/>
      <c r="G114" s="1"/>
      <c r="H114" s="1"/>
      <c r="I114" s="1"/>
      <c r="J114" s="1"/>
      <c r="K114" s="1"/>
      <c r="L114" s="1"/>
      <c r="M114" s="1"/>
      <c r="N114" s="1"/>
      <c r="O114" s="5"/>
      <c r="P114" s="5"/>
      <c r="Q114" s="5"/>
      <c r="R114" s="5"/>
      <c r="S114" s="5"/>
      <c r="T114" s="5"/>
      <c r="U114" s="141"/>
      <c r="V114" s="142"/>
      <c r="W114" s="142"/>
      <c r="X114" s="142"/>
      <c r="Y114" s="142"/>
      <c r="Z114" s="142"/>
      <c r="AA114" s="142"/>
      <c r="AB114" s="142"/>
      <c r="AC114" s="142"/>
      <c r="AD114" s="142"/>
      <c r="AE114" s="142"/>
      <c r="AF114" s="142"/>
      <c r="AG114" s="142"/>
      <c r="AH114" s="142"/>
      <c r="AI114" s="142"/>
      <c r="AJ114" s="142"/>
      <c r="AK114" s="142"/>
      <c r="AL114" s="7"/>
      <c r="AM114" s="7"/>
      <c r="AN114" s="7"/>
      <c r="AO114" s="7"/>
      <c r="AP114" s="7"/>
      <c r="AQ114" s="7"/>
      <c r="AR114" s="7"/>
      <c r="AS114" s="7"/>
      <c r="AT114" s="7"/>
      <c r="AU114" s="7"/>
      <c r="AV114" s="7"/>
      <c r="AW114" s="7"/>
      <c r="AX114" s="7"/>
      <c r="AY114" s="7"/>
      <c r="AZ114" s="143"/>
      <c r="BA114" s="11"/>
      <c r="BB114" s="11"/>
      <c r="BC114" s="11"/>
      <c r="BD114" s="11"/>
      <c r="BE114" s="11"/>
      <c r="BF114" s="11"/>
      <c r="BG114" s="11"/>
      <c r="BH114" s="11"/>
      <c r="BI114" s="11"/>
      <c r="BJ114" s="11"/>
    </row>
    <row r="115" spans="1:62" ht="93" customHeight="1" x14ac:dyDescent="0.3">
      <c r="A115" s="1"/>
      <c r="B115" s="1"/>
      <c r="C115" s="1"/>
      <c r="D115" s="1"/>
      <c r="E115" s="1"/>
      <c r="F115" s="153"/>
      <c r="G115" s="1"/>
      <c r="H115" s="1"/>
      <c r="I115" s="1"/>
      <c r="J115" s="1"/>
      <c r="K115" s="1"/>
      <c r="L115" s="1"/>
      <c r="M115" s="1"/>
      <c r="N115" s="1"/>
      <c r="O115" s="5"/>
      <c r="P115" s="5"/>
      <c r="Q115" s="5"/>
      <c r="R115" s="5"/>
      <c r="S115" s="5"/>
      <c r="T115" s="5"/>
      <c r="U115" s="141"/>
      <c r="V115" s="142"/>
      <c r="W115" s="142"/>
      <c r="X115" s="142"/>
      <c r="Y115" s="142"/>
      <c r="Z115" s="142"/>
      <c r="AA115" s="142"/>
      <c r="AB115" s="142"/>
      <c r="AC115" s="142"/>
      <c r="AD115" s="142"/>
      <c r="AE115" s="142"/>
      <c r="AF115" s="142"/>
      <c r="AG115" s="142"/>
      <c r="AH115" s="142"/>
      <c r="AI115" s="142"/>
      <c r="AJ115" s="142"/>
      <c r="AK115" s="142"/>
      <c r="AL115" s="7"/>
      <c r="AM115" s="7"/>
      <c r="AN115" s="7"/>
      <c r="AO115" s="7"/>
      <c r="AP115" s="7"/>
      <c r="AQ115" s="7"/>
      <c r="AR115" s="7"/>
      <c r="AS115" s="7"/>
      <c r="AT115" s="7"/>
      <c r="AU115" s="7"/>
      <c r="AV115" s="7"/>
      <c r="AW115" s="7"/>
      <c r="AX115" s="7"/>
      <c r="AY115" s="7"/>
      <c r="AZ115" s="143"/>
      <c r="BA115" s="11"/>
      <c r="BB115" s="11"/>
      <c r="BC115" s="11"/>
      <c r="BD115" s="11"/>
      <c r="BE115" s="11"/>
      <c r="BF115" s="11"/>
      <c r="BG115" s="11"/>
      <c r="BH115" s="11"/>
      <c r="BI115" s="11"/>
      <c r="BJ115" s="11"/>
    </row>
    <row r="116" spans="1:62" ht="93" customHeight="1" x14ac:dyDescent="0.3">
      <c r="A116" s="1"/>
      <c r="B116" s="1"/>
      <c r="C116" s="1"/>
      <c r="D116" s="1"/>
      <c r="E116" s="1"/>
      <c r="F116" s="153"/>
      <c r="G116" s="1"/>
      <c r="H116" s="1"/>
      <c r="I116" s="1"/>
      <c r="J116" s="1"/>
      <c r="K116" s="1"/>
      <c r="L116" s="1"/>
      <c r="M116" s="1"/>
      <c r="N116" s="1"/>
      <c r="O116" s="5"/>
      <c r="P116" s="5"/>
      <c r="Q116" s="5"/>
      <c r="R116" s="5"/>
      <c r="S116" s="5"/>
      <c r="T116" s="5"/>
      <c r="U116" s="141"/>
      <c r="V116" s="142"/>
      <c r="W116" s="142"/>
      <c r="X116" s="142"/>
      <c r="Y116" s="142"/>
      <c r="Z116" s="142"/>
      <c r="AA116" s="142"/>
      <c r="AB116" s="142"/>
      <c r="AC116" s="142"/>
      <c r="AD116" s="142"/>
      <c r="AE116" s="142"/>
      <c r="AF116" s="142"/>
      <c r="AG116" s="142"/>
      <c r="AH116" s="142"/>
      <c r="AI116" s="142"/>
      <c r="AJ116" s="142"/>
      <c r="AK116" s="142"/>
      <c r="AL116" s="7"/>
      <c r="AM116" s="7"/>
      <c r="AN116" s="7"/>
      <c r="AO116" s="7"/>
      <c r="AP116" s="7"/>
      <c r="AQ116" s="7"/>
      <c r="AR116" s="7"/>
      <c r="AS116" s="7"/>
      <c r="AT116" s="7"/>
      <c r="AU116" s="7"/>
      <c r="AV116" s="7"/>
      <c r="AW116" s="7"/>
      <c r="AX116" s="7"/>
      <c r="AY116" s="7"/>
      <c r="AZ116" s="143"/>
      <c r="BA116" s="11"/>
      <c r="BB116" s="11"/>
      <c r="BC116" s="11"/>
      <c r="BD116" s="11"/>
      <c r="BE116" s="11"/>
      <c r="BF116" s="11"/>
      <c r="BG116" s="11"/>
      <c r="BH116" s="11"/>
      <c r="BI116" s="11"/>
      <c r="BJ116" s="11"/>
    </row>
    <row r="117" spans="1:62" ht="93" customHeight="1" x14ac:dyDescent="0.3">
      <c r="A117" s="1"/>
      <c r="B117" s="1"/>
      <c r="C117" s="1"/>
      <c r="D117" s="1"/>
      <c r="E117" s="1"/>
      <c r="F117" s="153"/>
      <c r="G117" s="1"/>
      <c r="H117" s="1"/>
      <c r="I117" s="1"/>
      <c r="J117" s="1"/>
      <c r="K117" s="1"/>
      <c r="L117" s="1"/>
      <c r="M117" s="1"/>
      <c r="N117" s="1"/>
      <c r="O117" s="5"/>
      <c r="P117" s="5"/>
      <c r="Q117" s="5"/>
      <c r="R117" s="5"/>
      <c r="S117" s="5"/>
      <c r="T117" s="5"/>
      <c r="U117" s="141"/>
      <c r="V117" s="142"/>
      <c r="W117" s="142"/>
      <c r="X117" s="142"/>
      <c r="Y117" s="142"/>
      <c r="Z117" s="142"/>
      <c r="AA117" s="142"/>
      <c r="AB117" s="142"/>
      <c r="AC117" s="142"/>
      <c r="AD117" s="142"/>
      <c r="AE117" s="142"/>
      <c r="AF117" s="142"/>
      <c r="AG117" s="142"/>
      <c r="AH117" s="142"/>
      <c r="AI117" s="142"/>
      <c r="AJ117" s="142"/>
      <c r="AK117" s="142"/>
      <c r="AL117" s="7"/>
      <c r="AM117" s="7"/>
      <c r="AN117" s="7"/>
      <c r="AO117" s="7"/>
      <c r="AP117" s="7"/>
      <c r="AQ117" s="7"/>
      <c r="AR117" s="7"/>
      <c r="AS117" s="7"/>
      <c r="AT117" s="7"/>
      <c r="AU117" s="7"/>
      <c r="AV117" s="7"/>
      <c r="AW117" s="7"/>
      <c r="AX117" s="7"/>
      <c r="AY117" s="7"/>
      <c r="AZ117" s="143"/>
      <c r="BA117" s="11"/>
      <c r="BB117" s="11"/>
      <c r="BC117" s="11"/>
      <c r="BD117" s="11"/>
      <c r="BE117" s="11"/>
      <c r="BF117" s="11"/>
      <c r="BG117" s="11"/>
      <c r="BH117" s="11"/>
      <c r="BI117" s="11"/>
      <c r="BJ117" s="11"/>
    </row>
    <row r="118" spans="1:62" ht="93" customHeight="1" x14ac:dyDescent="0.3">
      <c r="A118" s="1"/>
      <c r="B118" s="1"/>
      <c r="C118" s="1"/>
      <c r="D118" s="1"/>
      <c r="E118" s="1"/>
      <c r="F118" s="153"/>
      <c r="G118" s="1"/>
      <c r="H118" s="1"/>
      <c r="I118" s="1"/>
      <c r="J118" s="1"/>
      <c r="K118" s="1"/>
      <c r="L118" s="1"/>
      <c r="M118" s="1"/>
      <c r="N118" s="1"/>
      <c r="O118" s="5"/>
      <c r="P118" s="5"/>
      <c r="Q118" s="5"/>
      <c r="R118" s="5"/>
      <c r="S118" s="5"/>
      <c r="T118" s="5"/>
      <c r="U118" s="141"/>
      <c r="V118" s="142"/>
      <c r="W118" s="142"/>
      <c r="X118" s="142"/>
      <c r="Y118" s="142"/>
      <c r="Z118" s="142"/>
      <c r="AA118" s="142"/>
      <c r="AB118" s="142"/>
      <c r="AC118" s="142"/>
      <c r="AD118" s="142"/>
      <c r="AE118" s="142"/>
      <c r="AF118" s="142"/>
      <c r="AG118" s="142"/>
      <c r="AH118" s="142"/>
      <c r="AI118" s="142"/>
      <c r="AJ118" s="142"/>
      <c r="AK118" s="142"/>
      <c r="AL118" s="7"/>
      <c r="AM118" s="7"/>
      <c r="AN118" s="7"/>
      <c r="AO118" s="7"/>
      <c r="AP118" s="7"/>
      <c r="AQ118" s="7"/>
      <c r="AR118" s="7"/>
      <c r="AS118" s="7"/>
      <c r="AT118" s="7"/>
      <c r="AU118" s="7"/>
      <c r="AV118" s="7"/>
      <c r="AW118" s="7"/>
      <c r="AX118" s="7"/>
      <c r="AY118" s="7"/>
      <c r="AZ118" s="143"/>
      <c r="BA118" s="11"/>
      <c r="BB118" s="11"/>
      <c r="BC118" s="11"/>
      <c r="BD118" s="11"/>
      <c r="BE118" s="11"/>
      <c r="BF118" s="11"/>
      <c r="BG118" s="11"/>
      <c r="BH118" s="11"/>
      <c r="BI118" s="11"/>
      <c r="BJ118" s="11"/>
    </row>
    <row r="119" spans="1:62" ht="93" customHeight="1" x14ac:dyDescent="0.3">
      <c r="A119" s="1"/>
      <c r="B119" s="1"/>
      <c r="C119" s="1"/>
      <c r="D119" s="1"/>
      <c r="E119" s="1"/>
      <c r="F119" s="153"/>
      <c r="G119" s="1"/>
      <c r="H119" s="1"/>
      <c r="I119" s="1"/>
      <c r="J119" s="1"/>
      <c r="K119" s="1"/>
      <c r="L119" s="1"/>
      <c r="M119" s="1"/>
      <c r="N119" s="1"/>
      <c r="O119" s="5"/>
      <c r="P119" s="5"/>
      <c r="Q119" s="5"/>
      <c r="R119" s="5"/>
      <c r="S119" s="5"/>
      <c r="T119" s="5"/>
      <c r="U119" s="141"/>
      <c r="V119" s="142"/>
      <c r="W119" s="142"/>
      <c r="X119" s="142"/>
      <c r="Y119" s="142"/>
      <c r="Z119" s="142"/>
      <c r="AA119" s="142"/>
      <c r="AB119" s="142"/>
      <c r="AC119" s="142"/>
      <c r="AD119" s="142"/>
      <c r="AE119" s="142"/>
      <c r="AF119" s="142"/>
      <c r="AG119" s="142"/>
      <c r="AH119" s="142"/>
      <c r="AI119" s="142"/>
      <c r="AJ119" s="142"/>
      <c r="AK119" s="142"/>
      <c r="AL119" s="7"/>
      <c r="AM119" s="7"/>
      <c r="AN119" s="7"/>
      <c r="AO119" s="7"/>
      <c r="AP119" s="7"/>
      <c r="AQ119" s="7"/>
      <c r="AR119" s="7"/>
      <c r="AS119" s="7"/>
      <c r="AT119" s="7"/>
      <c r="AU119" s="7"/>
      <c r="AV119" s="7"/>
      <c r="AW119" s="7"/>
      <c r="AX119" s="7"/>
      <c r="AY119" s="7"/>
      <c r="AZ119" s="143"/>
      <c r="BA119" s="11"/>
      <c r="BB119" s="11"/>
      <c r="BC119" s="11"/>
      <c r="BD119" s="11"/>
      <c r="BE119" s="11"/>
      <c r="BF119" s="11"/>
      <c r="BG119" s="11"/>
      <c r="BH119" s="11"/>
      <c r="BI119" s="11"/>
      <c r="BJ119" s="11"/>
    </row>
    <row r="120" spans="1:62" ht="93" customHeight="1" x14ac:dyDescent="0.3">
      <c r="A120" s="1"/>
      <c r="B120" s="1"/>
      <c r="C120" s="1"/>
      <c r="D120" s="1"/>
      <c r="E120" s="1"/>
      <c r="F120" s="153"/>
      <c r="G120" s="1"/>
      <c r="H120" s="1"/>
      <c r="I120" s="1"/>
      <c r="J120" s="1"/>
      <c r="K120" s="1"/>
      <c r="L120" s="1"/>
      <c r="M120" s="1"/>
      <c r="N120" s="1"/>
      <c r="O120" s="5"/>
      <c r="P120" s="5"/>
      <c r="Q120" s="5"/>
      <c r="R120" s="5"/>
      <c r="S120" s="5"/>
      <c r="T120" s="5"/>
      <c r="U120" s="141"/>
      <c r="V120" s="142"/>
      <c r="W120" s="142"/>
      <c r="X120" s="142"/>
      <c r="Y120" s="142"/>
      <c r="Z120" s="142"/>
      <c r="AA120" s="142"/>
      <c r="AB120" s="142"/>
      <c r="AC120" s="142"/>
      <c r="AD120" s="142"/>
      <c r="AE120" s="142"/>
      <c r="AF120" s="142"/>
      <c r="AG120" s="142"/>
      <c r="AH120" s="142"/>
      <c r="AI120" s="142"/>
      <c r="AJ120" s="142"/>
      <c r="AK120" s="142"/>
      <c r="AL120" s="7"/>
      <c r="AM120" s="7"/>
      <c r="AN120" s="7"/>
      <c r="AO120" s="7"/>
      <c r="AP120" s="7"/>
      <c r="AQ120" s="7"/>
      <c r="AR120" s="7"/>
      <c r="AS120" s="7"/>
      <c r="AT120" s="7"/>
      <c r="AU120" s="7"/>
      <c r="AV120" s="7"/>
      <c r="AW120" s="7"/>
      <c r="AX120" s="7"/>
      <c r="AY120" s="7"/>
      <c r="AZ120" s="143"/>
      <c r="BA120" s="11"/>
      <c r="BB120" s="11"/>
      <c r="BC120" s="11"/>
      <c r="BD120" s="11"/>
      <c r="BE120" s="11"/>
      <c r="BF120" s="11"/>
      <c r="BG120" s="11"/>
      <c r="BH120" s="11"/>
      <c r="BI120" s="11"/>
      <c r="BJ120" s="11"/>
    </row>
    <row r="121" spans="1:62" ht="22.5" customHeight="1" x14ac:dyDescent="0.3">
      <c r="A121" s="1"/>
      <c r="B121" s="1"/>
      <c r="C121" s="1"/>
      <c r="D121" s="1"/>
      <c r="E121" s="1"/>
      <c r="F121" s="153" t="s">
        <v>511</v>
      </c>
      <c r="G121" s="1"/>
      <c r="H121" s="1"/>
      <c r="I121" s="1"/>
      <c r="J121" s="1"/>
      <c r="K121" s="1"/>
      <c r="L121" s="1"/>
      <c r="M121" s="1"/>
      <c r="N121" s="1"/>
      <c r="O121" s="5"/>
      <c r="P121" s="5"/>
      <c r="Q121" s="5"/>
      <c r="R121" s="5"/>
      <c r="S121" s="5"/>
      <c r="T121" s="5"/>
      <c r="U121" s="141"/>
      <c r="V121" s="142"/>
      <c r="W121" s="142"/>
      <c r="X121" s="142"/>
      <c r="Y121" s="142"/>
      <c r="Z121" s="142"/>
      <c r="AA121" s="142"/>
      <c r="AB121" s="142"/>
      <c r="AC121" s="142"/>
      <c r="AD121" s="142"/>
      <c r="AE121" s="142"/>
      <c r="AF121" s="142"/>
      <c r="AG121" s="142"/>
      <c r="AH121" s="142"/>
      <c r="AI121" s="142"/>
      <c r="AJ121" s="142"/>
      <c r="AK121" s="142"/>
      <c r="AL121" s="7"/>
      <c r="AM121" s="7"/>
      <c r="AN121" s="7"/>
      <c r="AO121" s="7"/>
      <c r="AP121" s="7"/>
      <c r="AQ121" s="7"/>
      <c r="AR121" s="7"/>
      <c r="AS121" s="7"/>
      <c r="AT121" s="7"/>
      <c r="AU121" s="7"/>
      <c r="AV121" s="7"/>
      <c r="AW121" s="7"/>
      <c r="AX121" s="7"/>
      <c r="AY121" s="7"/>
      <c r="AZ121" s="143"/>
      <c r="BA121" s="11"/>
      <c r="BB121" s="11"/>
      <c r="BC121" s="11"/>
      <c r="BD121" s="11"/>
      <c r="BE121" s="11"/>
      <c r="BF121" s="11"/>
      <c r="BG121" s="11"/>
      <c r="BH121" s="11"/>
      <c r="BI121" s="11"/>
      <c r="BJ121" s="11"/>
    </row>
    <row r="122" spans="1:62" ht="22.5" customHeight="1" x14ac:dyDescent="0.3">
      <c r="A122" s="1"/>
      <c r="B122" s="1"/>
      <c r="C122" s="1"/>
      <c r="D122" s="1"/>
      <c r="E122" s="1"/>
      <c r="F122" s="153" t="s">
        <v>513</v>
      </c>
      <c r="G122" s="1"/>
      <c r="H122" s="1"/>
      <c r="I122" s="1"/>
      <c r="J122" s="1"/>
      <c r="K122" s="1"/>
      <c r="L122" s="1"/>
      <c r="M122" s="1"/>
      <c r="N122" s="1"/>
      <c r="O122" s="5"/>
      <c r="P122" s="5"/>
      <c r="Q122" s="5"/>
      <c r="R122" s="5"/>
      <c r="S122" s="5"/>
      <c r="T122" s="5"/>
      <c r="U122" s="141"/>
      <c r="V122" s="142"/>
      <c r="W122" s="142"/>
      <c r="X122" s="142"/>
      <c r="Y122" s="142"/>
      <c r="Z122" s="142"/>
      <c r="AA122" s="142"/>
      <c r="AB122" s="142"/>
      <c r="AC122" s="142"/>
      <c r="AD122" s="142"/>
      <c r="AE122" s="142"/>
      <c r="AF122" s="142"/>
      <c r="AG122" s="142"/>
      <c r="AH122" s="142"/>
      <c r="AI122" s="142"/>
      <c r="AJ122" s="142"/>
      <c r="AK122" s="142"/>
      <c r="AL122" s="7"/>
      <c r="AM122" s="7"/>
      <c r="AN122" s="7"/>
      <c r="AO122" s="7"/>
      <c r="AP122" s="7"/>
      <c r="AQ122" s="7"/>
      <c r="AR122" s="7"/>
      <c r="AS122" s="7"/>
      <c r="AT122" s="7"/>
      <c r="AU122" s="7"/>
      <c r="AV122" s="7"/>
      <c r="AW122" s="7"/>
      <c r="AX122" s="7"/>
      <c r="AY122" s="7"/>
      <c r="AZ122" s="143"/>
      <c r="BA122" s="11"/>
      <c r="BB122" s="11"/>
      <c r="BC122" s="11"/>
      <c r="BD122" s="11"/>
      <c r="BE122" s="11"/>
      <c r="BF122" s="11"/>
      <c r="BG122" s="11"/>
      <c r="BH122" s="11"/>
      <c r="BI122" s="11"/>
      <c r="BJ122" s="11"/>
    </row>
    <row r="123" spans="1:62" ht="22.5" customHeight="1" x14ac:dyDescent="0.3">
      <c r="A123" s="1"/>
      <c r="B123" s="1"/>
      <c r="C123" s="1"/>
      <c r="D123" s="1"/>
      <c r="E123" s="1"/>
      <c r="F123" s="153" t="s">
        <v>516</v>
      </c>
      <c r="G123" s="1"/>
      <c r="H123" s="1"/>
      <c r="I123" s="1"/>
      <c r="J123" s="1"/>
      <c r="K123" s="1"/>
      <c r="L123" s="1"/>
      <c r="M123" s="1"/>
      <c r="N123" s="1"/>
      <c r="O123" s="5"/>
      <c r="P123" s="5"/>
      <c r="Q123" s="5"/>
      <c r="R123" s="5"/>
      <c r="S123" s="5"/>
      <c r="T123" s="5"/>
      <c r="U123" s="141"/>
      <c r="V123" s="142"/>
      <c r="W123" s="142"/>
      <c r="X123" s="142"/>
      <c r="Y123" s="142"/>
      <c r="Z123" s="142"/>
      <c r="AA123" s="142"/>
      <c r="AB123" s="142"/>
      <c r="AC123" s="142"/>
      <c r="AD123" s="142"/>
      <c r="AE123" s="142"/>
      <c r="AF123" s="142"/>
      <c r="AG123" s="142"/>
      <c r="AH123" s="142"/>
      <c r="AI123" s="142"/>
      <c r="AJ123" s="142"/>
      <c r="AK123" s="142"/>
      <c r="AL123" s="7"/>
      <c r="AM123" s="7"/>
      <c r="AN123" s="7"/>
      <c r="AO123" s="7"/>
      <c r="AP123" s="7"/>
      <c r="AQ123" s="7"/>
      <c r="AR123" s="7"/>
      <c r="AS123" s="7"/>
      <c r="AT123" s="7"/>
      <c r="AU123" s="7"/>
      <c r="AV123" s="7"/>
      <c r="AW123" s="7"/>
      <c r="AX123" s="7"/>
      <c r="AY123" s="7"/>
      <c r="AZ123" s="143"/>
      <c r="BA123" s="11"/>
      <c r="BB123" s="11"/>
      <c r="BC123" s="11"/>
      <c r="BD123" s="11"/>
      <c r="BE123" s="11"/>
      <c r="BF123" s="11"/>
      <c r="BG123" s="11"/>
      <c r="BH123" s="11"/>
      <c r="BI123" s="11"/>
      <c r="BJ123" s="11"/>
    </row>
    <row r="124" spans="1:62" ht="93" customHeight="1" x14ac:dyDescent="0.3">
      <c r="A124" s="1"/>
      <c r="B124" s="1"/>
      <c r="C124" s="1"/>
      <c r="D124" s="1"/>
      <c r="E124" s="1"/>
      <c r="F124" s="153"/>
      <c r="G124" s="1"/>
      <c r="H124" s="1"/>
      <c r="I124" s="1"/>
      <c r="J124" s="1"/>
      <c r="K124" s="1"/>
      <c r="L124" s="1"/>
      <c r="M124" s="1"/>
      <c r="N124" s="1"/>
      <c r="O124" s="5"/>
      <c r="P124" s="5"/>
      <c r="Q124" s="5"/>
      <c r="R124" s="5"/>
      <c r="S124" s="5"/>
      <c r="T124" s="5"/>
      <c r="U124" s="141"/>
      <c r="V124" s="142"/>
      <c r="W124" s="142"/>
      <c r="X124" s="142"/>
      <c r="Y124" s="142"/>
      <c r="Z124" s="142"/>
      <c r="AA124" s="142"/>
      <c r="AB124" s="142"/>
      <c r="AC124" s="142"/>
      <c r="AD124" s="142"/>
      <c r="AE124" s="142"/>
      <c r="AF124" s="142"/>
      <c r="AG124" s="142"/>
      <c r="AH124" s="142"/>
      <c r="AI124" s="142"/>
      <c r="AJ124" s="142"/>
      <c r="AK124" s="142"/>
      <c r="AL124" s="7"/>
      <c r="AM124" s="7"/>
      <c r="AN124" s="7"/>
      <c r="AO124" s="7"/>
      <c r="AP124" s="7"/>
      <c r="AQ124" s="7"/>
      <c r="AR124" s="7"/>
      <c r="AS124" s="7"/>
      <c r="AT124" s="7"/>
      <c r="AU124" s="7"/>
      <c r="AV124" s="7"/>
      <c r="AW124" s="7"/>
      <c r="AX124" s="7"/>
      <c r="AY124" s="7"/>
      <c r="AZ124" s="143"/>
      <c r="BA124" s="11"/>
      <c r="BB124" s="11"/>
      <c r="BC124" s="11"/>
      <c r="BD124" s="11"/>
      <c r="BE124" s="11"/>
      <c r="BF124" s="11"/>
      <c r="BG124" s="11"/>
      <c r="BH124" s="11"/>
      <c r="BI124" s="11"/>
      <c r="BJ124" s="11"/>
    </row>
    <row r="125" spans="1:62" ht="63.75" customHeight="1" x14ac:dyDescent="0.3">
      <c r="A125" s="1"/>
      <c r="B125" s="1"/>
      <c r="C125" s="1"/>
      <c r="D125" s="1"/>
      <c r="E125" s="1"/>
      <c r="F125" s="153" t="s">
        <v>521</v>
      </c>
      <c r="G125" s="1"/>
      <c r="H125" s="1"/>
      <c r="I125" s="1"/>
      <c r="J125" s="1"/>
      <c r="K125" s="1"/>
      <c r="L125" s="1"/>
      <c r="M125" s="1"/>
      <c r="N125" s="1"/>
      <c r="O125" s="5"/>
      <c r="P125" s="5"/>
      <c r="Q125" s="5"/>
      <c r="R125" s="5"/>
      <c r="S125" s="5"/>
      <c r="T125" s="5"/>
      <c r="U125" s="141"/>
      <c r="V125" s="142"/>
      <c r="W125" s="142"/>
      <c r="X125" s="142"/>
      <c r="Y125" s="142"/>
      <c r="Z125" s="142"/>
      <c r="AA125" s="142"/>
      <c r="AB125" s="142"/>
      <c r="AC125" s="142"/>
      <c r="AD125" s="142"/>
      <c r="AE125" s="142"/>
      <c r="AF125" s="142"/>
      <c r="AG125" s="142"/>
      <c r="AH125" s="142"/>
      <c r="AI125" s="142"/>
      <c r="AJ125" s="142"/>
      <c r="AK125" s="142"/>
      <c r="AL125" s="7"/>
      <c r="AM125" s="7"/>
      <c r="AN125" s="7"/>
      <c r="AO125" s="7"/>
      <c r="AP125" s="7"/>
      <c r="AQ125" s="7"/>
      <c r="AR125" s="7"/>
      <c r="AS125" s="7"/>
      <c r="AT125" s="7"/>
      <c r="AU125" s="7"/>
      <c r="AV125" s="7"/>
      <c r="AW125" s="7"/>
      <c r="AX125" s="7"/>
      <c r="AY125" s="7"/>
      <c r="AZ125" s="143"/>
      <c r="BA125" s="11"/>
      <c r="BB125" s="11"/>
      <c r="BC125" s="11"/>
      <c r="BD125" s="11"/>
      <c r="BE125" s="11"/>
      <c r="BF125" s="11"/>
      <c r="BG125" s="11"/>
      <c r="BH125" s="11"/>
      <c r="BI125" s="11"/>
      <c r="BJ125" s="11"/>
    </row>
    <row r="126" spans="1:62" ht="63.75" customHeight="1" x14ac:dyDescent="0.3">
      <c r="A126" s="1"/>
      <c r="B126" s="1"/>
      <c r="C126" s="1"/>
      <c r="D126" s="1"/>
      <c r="E126" s="1"/>
      <c r="F126" s="153" t="s">
        <v>522</v>
      </c>
      <c r="G126" s="1"/>
      <c r="H126" s="1"/>
      <c r="I126" s="1"/>
      <c r="J126" s="1"/>
      <c r="K126" s="1"/>
      <c r="L126" s="1"/>
      <c r="M126" s="1"/>
      <c r="N126" s="1"/>
      <c r="O126" s="5"/>
      <c r="P126" s="5"/>
      <c r="Q126" s="5"/>
      <c r="R126" s="5"/>
      <c r="S126" s="5"/>
      <c r="T126" s="5"/>
      <c r="U126" s="141"/>
      <c r="V126" s="142"/>
      <c r="W126" s="142"/>
      <c r="X126" s="142"/>
      <c r="Y126" s="142"/>
      <c r="Z126" s="142"/>
      <c r="AA126" s="142"/>
      <c r="AB126" s="142"/>
      <c r="AC126" s="142"/>
      <c r="AD126" s="142"/>
      <c r="AE126" s="142"/>
      <c r="AF126" s="142"/>
      <c r="AG126" s="142"/>
      <c r="AH126" s="142"/>
      <c r="AI126" s="142"/>
      <c r="AJ126" s="142"/>
      <c r="AK126" s="142"/>
      <c r="AL126" s="7"/>
      <c r="AM126" s="7"/>
      <c r="AN126" s="7"/>
      <c r="AO126" s="7"/>
      <c r="AP126" s="7"/>
      <c r="AQ126" s="7"/>
      <c r="AR126" s="7"/>
      <c r="AS126" s="7"/>
      <c r="AT126" s="7"/>
      <c r="AU126" s="7"/>
      <c r="AV126" s="7"/>
      <c r="AW126" s="7"/>
      <c r="AX126" s="7"/>
      <c r="AY126" s="7"/>
      <c r="AZ126" s="143"/>
      <c r="BA126" s="11"/>
      <c r="BB126" s="11"/>
      <c r="BC126" s="11"/>
      <c r="BD126" s="11"/>
      <c r="BE126" s="11"/>
      <c r="BF126" s="11"/>
      <c r="BG126" s="11"/>
      <c r="BH126" s="11"/>
      <c r="BI126" s="11"/>
      <c r="BJ126" s="11"/>
    </row>
    <row r="127" spans="1:62" ht="63.75" customHeight="1" x14ac:dyDescent="0.3">
      <c r="A127" s="1"/>
      <c r="B127" s="1"/>
      <c r="C127" s="1"/>
      <c r="D127" s="1"/>
      <c r="E127" s="1"/>
      <c r="F127" s="153" t="s">
        <v>524</v>
      </c>
      <c r="G127" s="1"/>
      <c r="H127" s="1"/>
      <c r="I127" s="1"/>
      <c r="J127" s="1"/>
      <c r="K127" s="1"/>
      <c r="L127" s="1"/>
      <c r="M127" s="1"/>
      <c r="N127" s="1"/>
      <c r="O127" s="5"/>
      <c r="P127" s="5"/>
      <c r="Q127" s="5"/>
      <c r="R127" s="5"/>
      <c r="S127" s="5"/>
      <c r="T127" s="5"/>
      <c r="U127" s="141"/>
      <c r="V127" s="142"/>
      <c r="W127" s="142"/>
      <c r="X127" s="142"/>
      <c r="Y127" s="142"/>
      <c r="Z127" s="142"/>
      <c r="AA127" s="142"/>
      <c r="AB127" s="142"/>
      <c r="AC127" s="142"/>
      <c r="AD127" s="142"/>
      <c r="AE127" s="142"/>
      <c r="AF127" s="142"/>
      <c r="AG127" s="142"/>
      <c r="AH127" s="142"/>
      <c r="AI127" s="142"/>
      <c r="AJ127" s="142"/>
      <c r="AK127" s="142"/>
      <c r="AL127" s="7"/>
      <c r="AM127" s="7"/>
      <c r="AN127" s="7"/>
      <c r="AO127" s="7"/>
      <c r="AP127" s="7"/>
      <c r="AQ127" s="7"/>
      <c r="AR127" s="7"/>
      <c r="AS127" s="7"/>
      <c r="AT127" s="7"/>
      <c r="AU127" s="7"/>
      <c r="AV127" s="7"/>
      <c r="AW127" s="7"/>
      <c r="AX127" s="7"/>
      <c r="AY127" s="7"/>
      <c r="AZ127" s="143"/>
      <c r="BA127" s="11"/>
      <c r="BB127" s="11"/>
      <c r="BC127" s="11"/>
      <c r="BD127" s="11"/>
      <c r="BE127" s="11"/>
      <c r="BF127" s="11"/>
      <c r="BG127" s="11"/>
      <c r="BH127" s="11"/>
      <c r="BI127" s="11"/>
      <c r="BJ127" s="11"/>
    </row>
    <row r="128" spans="1:62" ht="63.75" customHeight="1" x14ac:dyDescent="0.3">
      <c r="A128" s="1"/>
      <c r="B128" s="1"/>
      <c r="C128" s="1"/>
      <c r="D128" s="1"/>
      <c r="E128" s="1"/>
      <c r="F128" s="153" t="s">
        <v>91</v>
      </c>
      <c r="G128" s="1"/>
      <c r="H128" s="1"/>
      <c r="I128" s="1"/>
      <c r="J128" s="1"/>
      <c r="K128" s="1"/>
      <c r="L128" s="1"/>
      <c r="M128" s="1"/>
      <c r="N128" s="1"/>
      <c r="O128" s="5"/>
      <c r="P128" s="5"/>
      <c r="Q128" s="5"/>
      <c r="R128" s="5"/>
      <c r="S128" s="5"/>
      <c r="T128" s="5"/>
      <c r="U128" s="141"/>
      <c r="V128" s="142"/>
      <c r="W128" s="142"/>
      <c r="X128" s="142"/>
      <c r="Y128" s="142"/>
      <c r="Z128" s="142"/>
      <c r="AA128" s="142"/>
      <c r="AB128" s="142"/>
      <c r="AC128" s="142"/>
      <c r="AD128" s="142"/>
      <c r="AE128" s="142"/>
      <c r="AF128" s="142"/>
      <c r="AG128" s="142"/>
      <c r="AH128" s="142"/>
      <c r="AI128" s="142"/>
      <c r="AJ128" s="142"/>
      <c r="AK128" s="142"/>
      <c r="AL128" s="7"/>
      <c r="AM128" s="7"/>
      <c r="AN128" s="7"/>
      <c r="AO128" s="7"/>
      <c r="AP128" s="7"/>
      <c r="AQ128" s="7"/>
      <c r="AR128" s="7"/>
      <c r="AS128" s="7"/>
      <c r="AT128" s="7"/>
      <c r="AU128" s="7"/>
      <c r="AV128" s="7"/>
      <c r="AW128" s="7"/>
      <c r="AX128" s="7"/>
      <c r="AY128" s="7"/>
      <c r="AZ128" s="143"/>
      <c r="BA128" s="11"/>
      <c r="BB128" s="11"/>
      <c r="BC128" s="11"/>
      <c r="BD128" s="11"/>
      <c r="BE128" s="11"/>
      <c r="BF128" s="11"/>
      <c r="BG128" s="11"/>
      <c r="BH128" s="11"/>
      <c r="BI128" s="11"/>
      <c r="BJ128" s="11"/>
    </row>
    <row r="129" spans="1:62" ht="63.75" customHeight="1" x14ac:dyDescent="0.3">
      <c r="A129" s="1"/>
      <c r="B129" s="1"/>
      <c r="C129" s="1"/>
      <c r="D129" s="1"/>
      <c r="E129" s="1"/>
      <c r="F129" s="153" t="s">
        <v>525</v>
      </c>
      <c r="G129" s="1"/>
      <c r="H129" s="1"/>
      <c r="I129" s="1"/>
      <c r="J129" s="1"/>
      <c r="K129" s="1"/>
      <c r="L129" s="1"/>
      <c r="M129" s="1"/>
      <c r="N129" s="1"/>
      <c r="O129" s="5"/>
      <c r="P129" s="5"/>
      <c r="Q129" s="5"/>
      <c r="R129" s="5"/>
      <c r="S129" s="5"/>
      <c r="T129" s="5"/>
      <c r="U129" s="141"/>
      <c r="V129" s="142"/>
      <c r="W129" s="142"/>
      <c r="X129" s="142"/>
      <c r="Y129" s="142"/>
      <c r="Z129" s="142"/>
      <c r="AA129" s="142"/>
      <c r="AB129" s="142"/>
      <c r="AC129" s="142"/>
      <c r="AD129" s="142"/>
      <c r="AE129" s="142"/>
      <c r="AF129" s="142"/>
      <c r="AG129" s="142"/>
      <c r="AH129" s="142"/>
      <c r="AI129" s="142"/>
      <c r="AJ129" s="142"/>
      <c r="AK129" s="142"/>
      <c r="AL129" s="7"/>
      <c r="AM129" s="7"/>
      <c r="AN129" s="7"/>
      <c r="AO129" s="7"/>
      <c r="AP129" s="7"/>
      <c r="AQ129" s="7"/>
      <c r="AR129" s="7"/>
      <c r="AS129" s="7"/>
      <c r="AT129" s="7"/>
      <c r="AU129" s="7"/>
      <c r="AV129" s="7"/>
      <c r="AW129" s="7"/>
      <c r="AX129" s="7"/>
      <c r="AY129" s="7"/>
      <c r="AZ129" s="143"/>
      <c r="BA129" s="11"/>
      <c r="BB129" s="11"/>
      <c r="BC129" s="11"/>
      <c r="BD129" s="11"/>
      <c r="BE129" s="11"/>
      <c r="BF129" s="11"/>
      <c r="BG129" s="11"/>
      <c r="BH129" s="11"/>
      <c r="BI129" s="11"/>
      <c r="BJ129" s="11"/>
    </row>
    <row r="130" spans="1:62" ht="63.75" customHeight="1" x14ac:dyDescent="0.3">
      <c r="A130" s="1"/>
      <c r="B130" s="1"/>
      <c r="C130" s="1"/>
      <c r="D130" s="1"/>
      <c r="E130" s="1"/>
      <c r="F130" s="153" t="s">
        <v>526</v>
      </c>
      <c r="G130" s="1"/>
      <c r="H130" s="1"/>
      <c r="I130" s="1"/>
      <c r="J130" s="1"/>
      <c r="K130" s="1"/>
      <c r="L130" s="1"/>
      <c r="M130" s="1"/>
      <c r="N130" s="1"/>
      <c r="O130" s="5"/>
      <c r="P130" s="5"/>
      <c r="Q130" s="5"/>
      <c r="R130" s="5"/>
      <c r="S130" s="5"/>
      <c r="T130" s="5"/>
      <c r="U130" s="141"/>
      <c r="V130" s="142"/>
      <c r="W130" s="142"/>
      <c r="X130" s="142"/>
      <c r="Y130" s="142"/>
      <c r="Z130" s="142"/>
      <c r="AA130" s="142"/>
      <c r="AB130" s="142"/>
      <c r="AC130" s="142"/>
      <c r="AD130" s="142"/>
      <c r="AE130" s="142"/>
      <c r="AF130" s="142"/>
      <c r="AG130" s="142"/>
      <c r="AH130" s="142"/>
      <c r="AI130" s="142"/>
      <c r="AJ130" s="142"/>
      <c r="AK130" s="142"/>
      <c r="AL130" s="7"/>
      <c r="AM130" s="7"/>
      <c r="AN130" s="7"/>
      <c r="AO130" s="7"/>
      <c r="AP130" s="7"/>
      <c r="AQ130" s="7"/>
      <c r="AR130" s="7"/>
      <c r="AS130" s="7"/>
      <c r="AT130" s="7"/>
      <c r="AU130" s="7"/>
      <c r="AV130" s="7"/>
      <c r="AW130" s="7"/>
      <c r="AX130" s="7"/>
      <c r="AY130" s="7"/>
      <c r="AZ130" s="143"/>
      <c r="BA130" s="11"/>
      <c r="BB130" s="11"/>
      <c r="BC130" s="11"/>
      <c r="BD130" s="11"/>
      <c r="BE130" s="11"/>
      <c r="BF130" s="11"/>
      <c r="BG130" s="11"/>
      <c r="BH130" s="11"/>
      <c r="BI130" s="11"/>
      <c r="BJ130" s="11"/>
    </row>
    <row r="131" spans="1:62" ht="38.25" customHeight="1" x14ac:dyDescent="0.3">
      <c r="A131" s="1"/>
      <c r="B131" s="1"/>
      <c r="C131" s="1"/>
      <c r="D131" s="1"/>
      <c r="E131" s="1"/>
      <c r="F131" s="153" t="s">
        <v>527</v>
      </c>
      <c r="G131" s="1"/>
      <c r="H131" s="1"/>
      <c r="I131" s="1"/>
      <c r="J131" s="1"/>
      <c r="K131" s="1"/>
      <c r="L131" s="1"/>
      <c r="M131" s="1"/>
      <c r="N131" s="1"/>
      <c r="O131" s="5"/>
      <c r="P131" s="5"/>
      <c r="Q131" s="5"/>
      <c r="R131" s="5"/>
      <c r="S131" s="5"/>
      <c r="T131" s="5"/>
      <c r="U131" s="141"/>
      <c r="V131" s="142"/>
      <c r="W131" s="142"/>
      <c r="X131" s="142"/>
      <c r="Y131" s="142"/>
      <c r="Z131" s="142"/>
      <c r="AA131" s="142"/>
      <c r="AB131" s="142"/>
      <c r="AC131" s="142"/>
      <c r="AD131" s="142"/>
      <c r="AE131" s="142"/>
      <c r="AF131" s="142"/>
      <c r="AG131" s="142"/>
      <c r="AH131" s="142"/>
      <c r="AI131" s="142"/>
      <c r="AJ131" s="142"/>
      <c r="AK131" s="142"/>
      <c r="AL131" s="7"/>
      <c r="AM131" s="7"/>
      <c r="AN131" s="7"/>
      <c r="AO131" s="7"/>
      <c r="AP131" s="7"/>
      <c r="AQ131" s="7"/>
      <c r="AR131" s="7"/>
      <c r="AS131" s="7"/>
      <c r="AT131" s="7"/>
      <c r="AU131" s="7"/>
      <c r="AV131" s="7"/>
      <c r="AW131" s="7"/>
      <c r="AX131" s="7"/>
      <c r="AY131" s="7"/>
      <c r="AZ131" s="143"/>
      <c r="BA131" s="11"/>
      <c r="BB131" s="11"/>
      <c r="BC131" s="11"/>
      <c r="BD131" s="11"/>
      <c r="BE131" s="11"/>
      <c r="BF131" s="11"/>
      <c r="BG131" s="11"/>
      <c r="BH131" s="11"/>
      <c r="BI131" s="11"/>
      <c r="BJ131" s="11"/>
    </row>
    <row r="132" spans="1:62" ht="38.25" customHeight="1" x14ac:dyDescent="0.3">
      <c r="A132" s="1"/>
      <c r="B132" s="1"/>
      <c r="C132" s="1"/>
      <c r="D132" s="1"/>
      <c r="E132" s="1"/>
      <c r="F132" s="153" t="s">
        <v>528</v>
      </c>
      <c r="G132" s="1"/>
      <c r="H132" s="1"/>
      <c r="I132" s="1"/>
      <c r="J132" s="1"/>
      <c r="K132" s="1"/>
      <c r="L132" s="1"/>
      <c r="M132" s="1"/>
      <c r="N132" s="1"/>
      <c r="O132" s="5"/>
      <c r="P132" s="5"/>
      <c r="Q132" s="5"/>
      <c r="R132" s="5"/>
      <c r="S132" s="5"/>
      <c r="T132" s="5"/>
      <c r="U132" s="141"/>
      <c r="V132" s="142"/>
      <c r="W132" s="142"/>
      <c r="X132" s="142"/>
      <c r="Y132" s="142"/>
      <c r="Z132" s="142"/>
      <c r="AA132" s="142"/>
      <c r="AB132" s="142"/>
      <c r="AC132" s="142"/>
      <c r="AD132" s="142"/>
      <c r="AE132" s="142"/>
      <c r="AF132" s="142"/>
      <c r="AG132" s="142"/>
      <c r="AH132" s="142"/>
      <c r="AI132" s="142"/>
      <c r="AJ132" s="142"/>
      <c r="AK132" s="142"/>
      <c r="AL132" s="7"/>
      <c r="AM132" s="7"/>
      <c r="AN132" s="7"/>
      <c r="AO132" s="7"/>
      <c r="AP132" s="7"/>
      <c r="AQ132" s="7"/>
      <c r="AR132" s="7"/>
      <c r="AS132" s="7"/>
      <c r="AT132" s="7"/>
      <c r="AU132" s="7"/>
      <c r="AV132" s="7"/>
      <c r="AW132" s="7"/>
      <c r="AX132" s="7"/>
      <c r="AY132" s="7"/>
      <c r="AZ132" s="143"/>
      <c r="BA132" s="11"/>
      <c r="BB132" s="11"/>
      <c r="BC132" s="11"/>
      <c r="BD132" s="11"/>
      <c r="BE132" s="11"/>
      <c r="BF132" s="11"/>
      <c r="BG132" s="11"/>
      <c r="BH132" s="11"/>
      <c r="BI132" s="11"/>
      <c r="BJ132" s="11"/>
    </row>
    <row r="133" spans="1:62" ht="38.25" customHeight="1" x14ac:dyDescent="0.3">
      <c r="A133" s="1"/>
      <c r="B133" s="1"/>
      <c r="C133" s="1"/>
      <c r="D133" s="1"/>
      <c r="E133" s="1"/>
      <c r="F133" s="153" t="s">
        <v>529</v>
      </c>
      <c r="G133" s="1"/>
      <c r="H133" s="1"/>
      <c r="I133" s="1"/>
      <c r="J133" s="1"/>
      <c r="K133" s="1"/>
      <c r="L133" s="1"/>
      <c r="M133" s="1"/>
      <c r="N133" s="1"/>
      <c r="O133" s="5"/>
      <c r="P133" s="5"/>
      <c r="Q133" s="5"/>
      <c r="R133" s="5"/>
      <c r="S133" s="5"/>
      <c r="T133" s="5"/>
      <c r="U133" s="141"/>
      <c r="V133" s="142"/>
      <c r="W133" s="142"/>
      <c r="X133" s="142"/>
      <c r="Y133" s="142"/>
      <c r="Z133" s="142"/>
      <c r="AA133" s="142"/>
      <c r="AB133" s="142"/>
      <c r="AC133" s="142"/>
      <c r="AD133" s="142"/>
      <c r="AE133" s="142"/>
      <c r="AF133" s="142"/>
      <c r="AG133" s="142"/>
      <c r="AH133" s="142"/>
      <c r="AI133" s="142"/>
      <c r="AJ133" s="142"/>
      <c r="AK133" s="142"/>
      <c r="AL133" s="7"/>
      <c r="AM133" s="7"/>
      <c r="AN133" s="7"/>
      <c r="AO133" s="7"/>
      <c r="AP133" s="7"/>
      <c r="AQ133" s="7"/>
      <c r="AR133" s="7"/>
      <c r="AS133" s="7"/>
      <c r="AT133" s="7"/>
      <c r="AU133" s="7"/>
      <c r="AV133" s="7"/>
      <c r="AW133" s="7"/>
      <c r="AX133" s="7"/>
      <c r="AY133" s="7"/>
      <c r="AZ133" s="143"/>
      <c r="BA133" s="11"/>
      <c r="BB133" s="11"/>
      <c r="BC133" s="11"/>
      <c r="BD133" s="11"/>
      <c r="BE133" s="11"/>
      <c r="BF133" s="11"/>
      <c r="BG133" s="11"/>
      <c r="BH133" s="11"/>
      <c r="BI133" s="11"/>
      <c r="BJ133" s="11"/>
    </row>
    <row r="134" spans="1:62" ht="38.25" customHeight="1" x14ac:dyDescent="0.3">
      <c r="A134" s="1"/>
      <c r="B134" s="1"/>
      <c r="C134" s="1"/>
      <c r="D134" s="1"/>
      <c r="E134" s="1"/>
      <c r="F134" s="153" t="s">
        <v>530</v>
      </c>
      <c r="G134" s="1"/>
      <c r="H134" s="1"/>
      <c r="I134" s="1"/>
      <c r="J134" s="1"/>
      <c r="K134" s="1"/>
      <c r="L134" s="1"/>
      <c r="M134" s="1"/>
      <c r="N134" s="1"/>
      <c r="O134" s="5"/>
      <c r="P134" s="5"/>
      <c r="Q134" s="5"/>
      <c r="R134" s="5"/>
      <c r="S134" s="5"/>
      <c r="T134" s="5"/>
      <c r="U134" s="141"/>
      <c r="V134" s="142"/>
      <c r="W134" s="142"/>
      <c r="X134" s="142"/>
      <c r="Y134" s="142"/>
      <c r="Z134" s="142"/>
      <c r="AA134" s="142"/>
      <c r="AB134" s="142"/>
      <c r="AC134" s="142"/>
      <c r="AD134" s="142"/>
      <c r="AE134" s="142"/>
      <c r="AF134" s="142"/>
      <c r="AG134" s="142"/>
      <c r="AH134" s="142"/>
      <c r="AI134" s="142"/>
      <c r="AJ134" s="142"/>
      <c r="AK134" s="142"/>
      <c r="AL134" s="7"/>
      <c r="AM134" s="7"/>
      <c r="AN134" s="7"/>
      <c r="AO134" s="7"/>
      <c r="AP134" s="7"/>
      <c r="AQ134" s="7"/>
      <c r="AR134" s="7"/>
      <c r="AS134" s="7"/>
      <c r="AT134" s="7"/>
      <c r="AU134" s="7"/>
      <c r="AV134" s="7"/>
      <c r="AW134" s="7"/>
      <c r="AX134" s="7"/>
      <c r="AY134" s="7"/>
      <c r="AZ134" s="143"/>
      <c r="BA134" s="11"/>
      <c r="BB134" s="11"/>
      <c r="BC134" s="11"/>
      <c r="BD134" s="11"/>
      <c r="BE134" s="11"/>
      <c r="BF134" s="11"/>
      <c r="BG134" s="11"/>
      <c r="BH134" s="11"/>
      <c r="BI134" s="11"/>
      <c r="BJ134" s="11"/>
    </row>
    <row r="135" spans="1:62" ht="38.25" customHeight="1" x14ac:dyDescent="0.3">
      <c r="A135" s="1"/>
      <c r="B135" s="1"/>
      <c r="C135" s="1"/>
      <c r="D135" s="1"/>
      <c r="E135" s="1"/>
      <c r="F135" s="153" t="s">
        <v>531</v>
      </c>
      <c r="G135" s="1"/>
      <c r="H135" s="1"/>
      <c r="I135" s="1"/>
      <c r="J135" s="1"/>
      <c r="K135" s="1"/>
      <c r="L135" s="1"/>
      <c r="M135" s="1"/>
      <c r="N135" s="1"/>
      <c r="O135" s="5"/>
      <c r="P135" s="5"/>
      <c r="Q135" s="5"/>
      <c r="R135" s="5"/>
      <c r="S135" s="5"/>
      <c r="T135" s="5"/>
      <c r="U135" s="141"/>
      <c r="V135" s="142"/>
      <c r="W135" s="142"/>
      <c r="X135" s="142"/>
      <c r="Y135" s="142"/>
      <c r="Z135" s="142"/>
      <c r="AA135" s="142"/>
      <c r="AB135" s="142"/>
      <c r="AC135" s="142"/>
      <c r="AD135" s="142"/>
      <c r="AE135" s="142"/>
      <c r="AF135" s="142"/>
      <c r="AG135" s="142"/>
      <c r="AH135" s="142"/>
      <c r="AI135" s="142"/>
      <c r="AJ135" s="142"/>
      <c r="AK135" s="142"/>
      <c r="AL135" s="7"/>
      <c r="AM135" s="7"/>
      <c r="AN135" s="7"/>
      <c r="AO135" s="7"/>
      <c r="AP135" s="7"/>
      <c r="AQ135" s="7"/>
      <c r="AR135" s="7"/>
      <c r="AS135" s="7"/>
      <c r="AT135" s="7"/>
      <c r="AU135" s="7"/>
      <c r="AV135" s="7"/>
      <c r="AW135" s="7"/>
      <c r="AX135" s="7"/>
      <c r="AY135" s="7"/>
      <c r="AZ135" s="143"/>
      <c r="BA135" s="11"/>
      <c r="BB135" s="11"/>
      <c r="BC135" s="11"/>
      <c r="BD135" s="11"/>
      <c r="BE135" s="11"/>
      <c r="BF135" s="11"/>
      <c r="BG135" s="11"/>
      <c r="BH135" s="11"/>
      <c r="BI135" s="11"/>
      <c r="BJ135" s="11"/>
    </row>
    <row r="136" spans="1:62" ht="38.25" customHeight="1" x14ac:dyDescent="0.3">
      <c r="A136" s="1"/>
      <c r="B136" s="1"/>
      <c r="C136" s="1"/>
      <c r="D136" s="1"/>
      <c r="E136" s="1"/>
      <c r="F136" s="153" t="s">
        <v>532</v>
      </c>
      <c r="G136" s="1"/>
      <c r="H136" s="1"/>
      <c r="I136" s="1"/>
      <c r="J136" s="1"/>
      <c r="K136" s="1"/>
      <c r="L136" s="1"/>
      <c r="M136" s="1"/>
      <c r="N136" s="1"/>
      <c r="O136" s="5"/>
      <c r="P136" s="5"/>
      <c r="Q136" s="5"/>
      <c r="R136" s="5"/>
      <c r="S136" s="5"/>
      <c r="T136" s="5"/>
      <c r="U136" s="141"/>
      <c r="V136" s="142"/>
      <c r="W136" s="142"/>
      <c r="X136" s="142"/>
      <c r="Y136" s="142"/>
      <c r="Z136" s="142"/>
      <c r="AA136" s="142"/>
      <c r="AB136" s="142"/>
      <c r="AC136" s="142"/>
      <c r="AD136" s="142"/>
      <c r="AE136" s="142"/>
      <c r="AF136" s="142"/>
      <c r="AG136" s="142"/>
      <c r="AH136" s="142"/>
      <c r="AI136" s="142"/>
      <c r="AJ136" s="142"/>
      <c r="AK136" s="142"/>
      <c r="AL136" s="7"/>
      <c r="AM136" s="7"/>
      <c r="AN136" s="7"/>
      <c r="AO136" s="7"/>
      <c r="AP136" s="7"/>
      <c r="AQ136" s="7"/>
      <c r="AR136" s="7"/>
      <c r="AS136" s="7"/>
      <c r="AT136" s="7"/>
      <c r="AU136" s="7"/>
      <c r="AV136" s="7"/>
      <c r="AW136" s="7"/>
      <c r="AX136" s="7"/>
      <c r="AY136" s="7"/>
      <c r="AZ136" s="143"/>
      <c r="BA136" s="11"/>
      <c r="BB136" s="11"/>
      <c r="BC136" s="11"/>
      <c r="BD136" s="11"/>
      <c r="BE136" s="11"/>
      <c r="BF136" s="11"/>
      <c r="BG136" s="11"/>
      <c r="BH136" s="11"/>
      <c r="BI136" s="11"/>
      <c r="BJ136" s="11"/>
    </row>
    <row r="137" spans="1:62" ht="38.25" customHeight="1" x14ac:dyDescent="0.3">
      <c r="A137" s="1"/>
      <c r="B137" s="1"/>
      <c r="C137" s="1"/>
      <c r="D137" s="1"/>
      <c r="E137" s="1"/>
      <c r="F137" s="153" t="s">
        <v>533</v>
      </c>
      <c r="G137" s="1"/>
      <c r="H137" s="1"/>
      <c r="I137" s="1"/>
      <c r="J137" s="1"/>
      <c r="K137" s="1"/>
      <c r="L137" s="1"/>
      <c r="M137" s="1"/>
      <c r="N137" s="1"/>
      <c r="O137" s="5"/>
      <c r="P137" s="5"/>
      <c r="Q137" s="5"/>
      <c r="R137" s="5"/>
      <c r="S137" s="5"/>
      <c r="T137" s="5"/>
      <c r="U137" s="141"/>
      <c r="V137" s="142"/>
      <c r="W137" s="142"/>
      <c r="X137" s="142"/>
      <c r="Y137" s="142"/>
      <c r="Z137" s="142"/>
      <c r="AA137" s="142"/>
      <c r="AB137" s="142"/>
      <c r="AC137" s="142"/>
      <c r="AD137" s="142"/>
      <c r="AE137" s="142"/>
      <c r="AF137" s="142"/>
      <c r="AG137" s="142"/>
      <c r="AH137" s="142"/>
      <c r="AI137" s="142"/>
      <c r="AJ137" s="142"/>
      <c r="AK137" s="142"/>
      <c r="AL137" s="7"/>
      <c r="AM137" s="7"/>
      <c r="AN137" s="7"/>
      <c r="AO137" s="7"/>
      <c r="AP137" s="7"/>
      <c r="AQ137" s="7"/>
      <c r="AR137" s="7"/>
      <c r="AS137" s="7"/>
      <c r="AT137" s="7"/>
      <c r="AU137" s="7"/>
      <c r="AV137" s="7"/>
      <c r="AW137" s="7"/>
      <c r="AX137" s="7"/>
      <c r="AY137" s="7"/>
      <c r="AZ137" s="143"/>
      <c r="BA137" s="11"/>
      <c r="BB137" s="11"/>
      <c r="BC137" s="11"/>
      <c r="BD137" s="11"/>
      <c r="BE137" s="11"/>
      <c r="BF137" s="11"/>
      <c r="BG137" s="11"/>
      <c r="BH137" s="11"/>
      <c r="BI137" s="11"/>
      <c r="BJ137" s="11"/>
    </row>
    <row r="138" spans="1:62" ht="38.25" customHeight="1" x14ac:dyDescent="0.3">
      <c r="A138" s="1"/>
      <c r="B138" s="1"/>
      <c r="C138" s="1"/>
      <c r="D138" s="1"/>
      <c r="E138" s="1"/>
      <c r="F138" s="153" t="s">
        <v>530</v>
      </c>
      <c r="G138" s="1"/>
      <c r="H138" s="1"/>
      <c r="I138" s="1"/>
      <c r="J138" s="1"/>
      <c r="K138" s="1"/>
      <c r="L138" s="1"/>
      <c r="M138" s="1"/>
      <c r="N138" s="1"/>
      <c r="O138" s="5"/>
      <c r="P138" s="5"/>
      <c r="Q138" s="5"/>
      <c r="R138" s="5"/>
      <c r="S138" s="5"/>
      <c r="T138" s="5"/>
      <c r="U138" s="141"/>
      <c r="V138" s="142"/>
      <c r="W138" s="142"/>
      <c r="X138" s="142"/>
      <c r="Y138" s="142"/>
      <c r="Z138" s="142"/>
      <c r="AA138" s="142"/>
      <c r="AB138" s="142"/>
      <c r="AC138" s="142"/>
      <c r="AD138" s="142"/>
      <c r="AE138" s="142"/>
      <c r="AF138" s="142"/>
      <c r="AG138" s="142"/>
      <c r="AH138" s="142"/>
      <c r="AI138" s="142"/>
      <c r="AJ138" s="142"/>
      <c r="AK138" s="142"/>
      <c r="AL138" s="7"/>
      <c r="AM138" s="7"/>
      <c r="AN138" s="7"/>
      <c r="AO138" s="7"/>
      <c r="AP138" s="7"/>
      <c r="AQ138" s="7"/>
      <c r="AR138" s="7"/>
      <c r="AS138" s="7"/>
      <c r="AT138" s="7"/>
      <c r="AU138" s="7"/>
      <c r="AV138" s="7"/>
      <c r="AW138" s="7"/>
      <c r="AX138" s="7"/>
      <c r="AY138" s="7"/>
      <c r="AZ138" s="143"/>
      <c r="BA138" s="11"/>
      <c r="BB138" s="11"/>
      <c r="BC138" s="11"/>
      <c r="BD138" s="11"/>
      <c r="BE138" s="11"/>
      <c r="BF138" s="11"/>
      <c r="BG138" s="11"/>
      <c r="BH138" s="11"/>
      <c r="BI138" s="11"/>
      <c r="BJ138" s="11"/>
    </row>
    <row r="139" spans="1:62" ht="54" customHeight="1" x14ac:dyDescent="0.3">
      <c r="A139" s="1"/>
      <c r="B139" s="1"/>
      <c r="C139" s="1"/>
      <c r="D139" s="1"/>
      <c r="E139" s="1"/>
      <c r="F139" s="153" t="s">
        <v>534</v>
      </c>
      <c r="G139" s="1"/>
      <c r="H139" s="1"/>
      <c r="I139" s="1"/>
      <c r="J139" s="1"/>
      <c r="K139" s="1"/>
      <c r="L139" s="1"/>
      <c r="M139" s="1"/>
      <c r="N139" s="1"/>
      <c r="O139" s="5"/>
      <c r="P139" s="5"/>
      <c r="Q139" s="5"/>
      <c r="R139" s="5"/>
      <c r="S139" s="5"/>
      <c r="T139" s="5"/>
      <c r="U139" s="141"/>
      <c r="V139" s="142"/>
      <c r="W139" s="142"/>
      <c r="X139" s="142"/>
      <c r="Y139" s="142"/>
      <c r="Z139" s="142"/>
      <c r="AA139" s="142"/>
      <c r="AB139" s="142"/>
      <c r="AC139" s="142"/>
      <c r="AD139" s="142"/>
      <c r="AE139" s="142"/>
      <c r="AF139" s="142"/>
      <c r="AG139" s="142"/>
      <c r="AH139" s="142"/>
      <c r="AI139" s="142"/>
      <c r="AJ139" s="142"/>
      <c r="AK139" s="142"/>
      <c r="AL139" s="7"/>
      <c r="AM139" s="7"/>
      <c r="AN139" s="7"/>
      <c r="AO139" s="7"/>
      <c r="AP139" s="7"/>
      <c r="AQ139" s="7"/>
      <c r="AR139" s="7"/>
      <c r="AS139" s="7"/>
      <c r="AT139" s="7"/>
      <c r="AU139" s="7"/>
      <c r="AV139" s="7"/>
      <c r="AW139" s="7"/>
      <c r="AX139" s="7"/>
      <c r="AY139" s="7"/>
      <c r="AZ139" s="143"/>
      <c r="BA139" s="11"/>
      <c r="BB139" s="11"/>
      <c r="BC139" s="11"/>
      <c r="BD139" s="11"/>
      <c r="BE139" s="11"/>
      <c r="BF139" s="11"/>
      <c r="BG139" s="11"/>
      <c r="BH139" s="11"/>
      <c r="BI139" s="11"/>
      <c r="BJ139" s="11"/>
    </row>
    <row r="140" spans="1:62" ht="42.75" customHeight="1" x14ac:dyDescent="0.3">
      <c r="A140" s="1"/>
      <c r="B140" s="1"/>
      <c r="C140" s="1"/>
      <c r="D140" s="1"/>
      <c r="E140" s="1"/>
      <c r="F140" s="153" t="s">
        <v>538</v>
      </c>
      <c r="G140" s="1"/>
      <c r="H140" s="1"/>
      <c r="I140" s="1"/>
      <c r="J140" s="1"/>
      <c r="K140" s="1"/>
      <c r="L140" s="1"/>
      <c r="M140" s="1"/>
      <c r="N140" s="1"/>
      <c r="O140" s="5"/>
      <c r="P140" s="5"/>
      <c r="Q140" s="5"/>
      <c r="R140" s="5"/>
      <c r="S140" s="5"/>
      <c r="T140" s="5"/>
      <c r="U140" s="141"/>
      <c r="V140" s="142"/>
      <c r="W140" s="142"/>
      <c r="X140" s="142"/>
      <c r="Y140" s="142"/>
      <c r="Z140" s="142"/>
      <c r="AA140" s="142"/>
      <c r="AB140" s="142"/>
      <c r="AC140" s="142"/>
      <c r="AD140" s="142"/>
      <c r="AE140" s="142"/>
      <c r="AF140" s="142"/>
      <c r="AG140" s="142"/>
      <c r="AH140" s="142"/>
      <c r="AI140" s="142"/>
      <c r="AJ140" s="142"/>
      <c r="AK140" s="142"/>
      <c r="AL140" s="7"/>
      <c r="AM140" s="7"/>
      <c r="AN140" s="7"/>
      <c r="AO140" s="7"/>
      <c r="AP140" s="7"/>
      <c r="AQ140" s="7"/>
      <c r="AR140" s="7"/>
      <c r="AS140" s="7"/>
      <c r="AT140" s="7"/>
      <c r="AU140" s="7"/>
      <c r="AV140" s="7"/>
      <c r="AW140" s="7"/>
      <c r="AX140" s="7"/>
      <c r="AY140" s="7"/>
      <c r="AZ140" s="143"/>
      <c r="BA140" s="11"/>
      <c r="BB140" s="11"/>
      <c r="BC140" s="11"/>
      <c r="BD140" s="11"/>
      <c r="BE140" s="11"/>
      <c r="BF140" s="11"/>
      <c r="BG140" s="11"/>
      <c r="BH140" s="11"/>
      <c r="BI140" s="11"/>
      <c r="BJ140" s="11"/>
    </row>
    <row r="141" spans="1:62" ht="93" customHeight="1" x14ac:dyDescent="0.3">
      <c r="A141" s="1"/>
      <c r="B141" s="1"/>
      <c r="C141" s="1"/>
      <c r="D141" s="1"/>
      <c r="E141" s="1"/>
      <c r="F141" s="153"/>
      <c r="G141" s="1"/>
      <c r="H141" s="1"/>
      <c r="I141" s="1"/>
      <c r="J141" s="1"/>
      <c r="K141" s="1"/>
      <c r="L141" s="1"/>
      <c r="M141" s="1"/>
      <c r="N141" s="1"/>
      <c r="O141" s="5"/>
      <c r="P141" s="5"/>
      <c r="Q141" s="5"/>
      <c r="R141" s="5"/>
      <c r="S141" s="5"/>
      <c r="T141" s="5"/>
      <c r="U141" s="141"/>
      <c r="V141" s="142"/>
      <c r="W141" s="142"/>
      <c r="X141" s="142"/>
      <c r="Y141" s="142"/>
      <c r="Z141" s="142"/>
      <c r="AA141" s="142"/>
      <c r="AB141" s="142"/>
      <c r="AC141" s="142"/>
      <c r="AD141" s="142"/>
      <c r="AE141" s="142"/>
      <c r="AF141" s="142"/>
      <c r="AG141" s="142"/>
      <c r="AH141" s="142"/>
      <c r="AI141" s="142"/>
      <c r="AJ141" s="142"/>
      <c r="AK141" s="142"/>
      <c r="AL141" s="7"/>
      <c r="AM141" s="7"/>
      <c r="AN141" s="7"/>
      <c r="AO141" s="7"/>
      <c r="AP141" s="7"/>
      <c r="AQ141" s="7"/>
      <c r="AR141" s="7"/>
      <c r="AS141" s="7"/>
      <c r="AT141" s="7"/>
      <c r="AU141" s="7"/>
      <c r="AV141" s="7"/>
      <c r="AW141" s="7"/>
      <c r="AX141" s="7"/>
      <c r="AY141" s="7"/>
      <c r="AZ141" s="143"/>
      <c r="BA141" s="11"/>
      <c r="BB141" s="11"/>
      <c r="BC141" s="11"/>
      <c r="BD141" s="11"/>
      <c r="BE141" s="11"/>
      <c r="BF141" s="11"/>
      <c r="BG141" s="11"/>
      <c r="BH141" s="11"/>
      <c r="BI141" s="11"/>
      <c r="BJ141" s="11"/>
    </row>
    <row r="142" spans="1:62" ht="93" customHeight="1" x14ac:dyDescent="0.3">
      <c r="A142" s="1"/>
      <c r="B142" s="1"/>
      <c r="C142" s="1"/>
      <c r="D142" s="1"/>
      <c r="E142" s="1"/>
      <c r="F142" s="153"/>
      <c r="G142" s="1"/>
      <c r="H142" s="1"/>
      <c r="I142" s="1"/>
      <c r="J142" s="1"/>
      <c r="K142" s="1"/>
      <c r="L142" s="1"/>
      <c r="M142" s="1"/>
      <c r="N142" s="1"/>
      <c r="O142" s="5"/>
      <c r="P142" s="5"/>
      <c r="Q142" s="5"/>
      <c r="R142" s="5"/>
      <c r="S142" s="5"/>
      <c r="T142" s="5"/>
      <c r="U142" s="141"/>
      <c r="V142" s="142"/>
      <c r="W142" s="142"/>
      <c r="X142" s="142"/>
      <c r="Y142" s="142"/>
      <c r="Z142" s="142"/>
      <c r="AA142" s="142"/>
      <c r="AB142" s="142"/>
      <c r="AC142" s="142"/>
      <c r="AD142" s="142"/>
      <c r="AE142" s="142"/>
      <c r="AF142" s="142"/>
      <c r="AG142" s="142"/>
      <c r="AH142" s="142"/>
      <c r="AI142" s="142"/>
      <c r="AJ142" s="142"/>
      <c r="AK142" s="142"/>
      <c r="AL142" s="7"/>
      <c r="AM142" s="7"/>
      <c r="AN142" s="7"/>
      <c r="AO142" s="7"/>
      <c r="AP142" s="7"/>
      <c r="AQ142" s="7"/>
      <c r="AR142" s="7"/>
      <c r="AS142" s="7"/>
      <c r="AT142" s="7"/>
      <c r="AU142" s="7"/>
      <c r="AV142" s="7"/>
      <c r="AW142" s="7"/>
      <c r="AX142" s="7"/>
      <c r="AY142" s="7"/>
      <c r="AZ142" s="143"/>
      <c r="BA142" s="11"/>
      <c r="BB142" s="11"/>
      <c r="BC142" s="11"/>
      <c r="BD142" s="11"/>
      <c r="BE142" s="11"/>
      <c r="BF142" s="11"/>
      <c r="BG142" s="11"/>
      <c r="BH142" s="11"/>
      <c r="BI142" s="11"/>
      <c r="BJ142" s="11"/>
    </row>
    <row r="143" spans="1:62" ht="93" customHeight="1" x14ac:dyDescent="0.3">
      <c r="A143" s="1"/>
      <c r="B143" s="1"/>
      <c r="C143" s="1"/>
      <c r="D143" s="1"/>
      <c r="E143" s="1"/>
      <c r="F143" s="153"/>
      <c r="G143" s="1"/>
      <c r="H143" s="1"/>
      <c r="I143" s="1"/>
      <c r="J143" s="1"/>
      <c r="K143" s="1"/>
      <c r="L143" s="1"/>
      <c r="M143" s="1"/>
      <c r="N143" s="1"/>
      <c r="O143" s="5"/>
      <c r="P143" s="5"/>
      <c r="Q143" s="5"/>
      <c r="R143" s="5"/>
      <c r="S143" s="5"/>
      <c r="T143" s="5"/>
      <c r="U143" s="141"/>
      <c r="V143" s="142"/>
      <c r="W143" s="142"/>
      <c r="X143" s="142"/>
      <c r="Y143" s="142"/>
      <c r="Z143" s="142"/>
      <c r="AA143" s="142"/>
      <c r="AB143" s="142"/>
      <c r="AC143" s="142"/>
      <c r="AD143" s="142"/>
      <c r="AE143" s="142"/>
      <c r="AF143" s="142"/>
      <c r="AG143" s="142"/>
      <c r="AH143" s="142"/>
      <c r="AI143" s="142"/>
      <c r="AJ143" s="142"/>
      <c r="AK143" s="142"/>
      <c r="AL143" s="7"/>
      <c r="AM143" s="7"/>
      <c r="AN143" s="7"/>
      <c r="AO143" s="7"/>
      <c r="AP143" s="7"/>
      <c r="AQ143" s="7"/>
      <c r="AR143" s="7"/>
      <c r="AS143" s="7"/>
      <c r="AT143" s="7"/>
      <c r="AU143" s="7"/>
      <c r="AV143" s="7"/>
      <c r="AW143" s="7"/>
      <c r="AX143" s="7"/>
      <c r="AY143" s="7"/>
      <c r="AZ143" s="143"/>
      <c r="BA143" s="11"/>
      <c r="BB143" s="11"/>
      <c r="BC143" s="11"/>
      <c r="BD143" s="11"/>
      <c r="BE143" s="11"/>
      <c r="BF143" s="11"/>
      <c r="BG143" s="11"/>
      <c r="BH143" s="11"/>
      <c r="BI143" s="11"/>
      <c r="BJ143" s="11"/>
    </row>
    <row r="144" spans="1:62" ht="93" customHeight="1" x14ac:dyDescent="0.3">
      <c r="A144" s="1"/>
      <c r="B144" s="1"/>
      <c r="C144" s="1"/>
      <c r="D144" s="1"/>
      <c r="E144" s="1"/>
      <c r="F144" s="153"/>
      <c r="G144" s="1"/>
      <c r="H144" s="1"/>
      <c r="I144" s="1"/>
      <c r="J144" s="1"/>
      <c r="K144" s="1"/>
      <c r="L144" s="1"/>
      <c r="M144" s="1"/>
      <c r="N144" s="1"/>
      <c r="O144" s="5"/>
      <c r="P144" s="5"/>
      <c r="Q144" s="5"/>
      <c r="R144" s="5"/>
      <c r="S144" s="5"/>
      <c r="T144" s="5"/>
      <c r="U144" s="141"/>
      <c r="V144" s="142"/>
      <c r="W144" s="142"/>
      <c r="X144" s="142"/>
      <c r="Y144" s="142"/>
      <c r="Z144" s="142"/>
      <c r="AA144" s="142"/>
      <c r="AB144" s="142"/>
      <c r="AC144" s="142"/>
      <c r="AD144" s="142"/>
      <c r="AE144" s="142"/>
      <c r="AF144" s="142"/>
      <c r="AG144" s="142"/>
      <c r="AH144" s="142"/>
      <c r="AI144" s="142"/>
      <c r="AJ144" s="142"/>
      <c r="AK144" s="142"/>
      <c r="AL144" s="7"/>
      <c r="AM144" s="7"/>
      <c r="AN144" s="7"/>
      <c r="AO144" s="7"/>
      <c r="AP144" s="7"/>
      <c r="AQ144" s="7"/>
      <c r="AR144" s="7"/>
      <c r="AS144" s="7"/>
      <c r="AT144" s="7"/>
      <c r="AU144" s="7"/>
      <c r="AV144" s="7"/>
      <c r="AW144" s="7"/>
      <c r="AX144" s="7"/>
      <c r="AY144" s="7"/>
      <c r="AZ144" s="143"/>
      <c r="BA144" s="11"/>
      <c r="BB144" s="11"/>
      <c r="BC144" s="11"/>
      <c r="BD144" s="11"/>
      <c r="BE144" s="11"/>
      <c r="BF144" s="11"/>
      <c r="BG144" s="11"/>
      <c r="BH144" s="11"/>
      <c r="BI144" s="11"/>
      <c r="BJ144" s="11"/>
    </row>
    <row r="145" spans="1:62" ht="93" customHeight="1" x14ac:dyDescent="0.3">
      <c r="A145" s="1"/>
      <c r="B145" s="1"/>
      <c r="C145" s="1"/>
      <c r="D145" s="1"/>
      <c r="E145" s="1"/>
      <c r="F145" s="153"/>
      <c r="G145" s="1"/>
      <c r="H145" s="1"/>
      <c r="I145" s="1"/>
      <c r="J145" s="1"/>
      <c r="K145" s="1"/>
      <c r="L145" s="1"/>
      <c r="M145" s="1"/>
      <c r="N145" s="1"/>
      <c r="O145" s="5"/>
      <c r="P145" s="5"/>
      <c r="Q145" s="5"/>
      <c r="R145" s="5"/>
      <c r="S145" s="5"/>
      <c r="T145" s="5"/>
      <c r="U145" s="141"/>
      <c r="V145" s="142"/>
      <c r="W145" s="142"/>
      <c r="X145" s="142"/>
      <c r="Y145" s="142"/>
      <c r="Z145" s="142"/>
      <c r="AA145" s="142"/>
      <c r="AB145" s="142"/>
      <c r="AC145" s="142"/>
      <c r="AD145" s="142"/>
      <c r="AE145" s="142"/>
      <c r="AF145" s="142"/>
      <c r="AG145" s="142"/>
      <c r="AH145" s="142"/>
      <c r="AI145" s="142"/>
      <c r="AJ145" s="142"/>
      <c r="AK145" s="142"/>
      <c r="AL145" s="7"/>
      <c r="AM145" s="7"/>
      <c r="AN145" s="7"/>
      <c r="AO145" s="7"/>
      <c r="AP145" s="7"/>
      <c r="AQ145" s="7"/>
      <c r="AR145" s="7"/>
      <c r="AS145" s="7"/>
      <c r="AT145" s="7"/>
      <c r="AU145" s="7"/>
      <c r="AV145" s="7"/>
      <c r="AW145" s="7"/>
      <c r="AX145" s="7"/>
      <c r="AY145" s="7"/>
      <c r="AZ145" s="143"/>
      <c r="BA145" s="11"/>
      <c r="BB145" s="11"/>
      <c r="BC145" s="11"/>
      <c r="BD145" s="11"/>
      <c r="BE145" s="11"/>
      <c r="BF145" s="11"/>
      <c r="BG145" s="11"/>
      <c r="BH145" s="11"/>
      <c r="BI145" s="11"/>
      <c r="BJ145" s="11"/>
    </row>
    <row r="146" spans="1:62" ht="93" customHeight="1" x14ac:dyDescent="0.3">
      <c r="A146" s="1"/>
      <c r="B146" s="1"/>
      <c r="C146" s="1"/>
      <c r="D146" s="1"/>
      <c r="E146" s="1"/>
      <c r="F146" s="153"/>
      <c r="G146" s="1"/>
      <c r="H146" s="1"/>
      <c r="I146" s="1"/>
      <c r="J146" s="1"/>
      <c r="K146" s="1"/>
      <c r="L146" s="1"/>
      <c r="M146" s="1"/>
      <c r="N146" s="1"/>
      <c r="O146" s="5"/>
      <c r="P146" s="5"/>
      <c r="Q146" s="5"/>
      <c r="R146" s="5"/>
      <c r="S146" s="5"/>
      <c r="T146" s="5"/>
      <c r="U146" s="141"/>
      <c r="V146" s="142"/>
      <c r="W146" s="142"/>
      <c r="X146" s="142"/>
      <c r="Y146" s="142"/>
      <c r="Z146" s="142"/>
      <c r="AA146" s="142"/>
      <c r="AB146" s="142"/>
      <c r="AC146" s="142"/>
      <c r="AD146" s="142"/>
      <c r="AE146" s="142"/>
      <c r="AF146" s="142"/>
      <c r="AG146" s="142"/>
      <c r="AH146" s="142"/>
      <c r="AI146" s="142"/>
      <c r="AJ146" s="142"/>
      <c r="AK146" s="142"/>
      <c r="AL146" s="7"/>
      <c r="AM146" s="7"/>
      <c r="AN146" s="7"/>
      <c r="AO146" s="7"/>
      <c r="AP146" s="7"/>
      <c r="AQ146" s="7"/>
      <c r="AR146" s="7"/>
      <c r="AS146" s="7"/>
      <c r="AT146" s="7"/>
      <c r="AU146" s="7"/>
      <c r="AV146" s="7"/>
      <c r="AW146" s="7"/>
      <c r="AX146" s="7"/>
      <c r="AY146" s="7"/>
      <c r="AZ146" s="143"/>
      <c r="BA146" s="11"/>
      <c r="BB146" s="11"/>
      <c r="BC146" s="11"/>
      <c r="BD146" s="11"/>
      <c r="BE146" s="11"/>
      <c r="BF146" s="11"/>
      <c r="BG146" s="11"/>
      <c r="BH146" s="11"/>
      <c r="BI146" s="11"/>
      <c r="BJ146" s="11"/>
    </row>
    <row r="147" spans="1:62" ht="93" customHeight="1" x14ac:dyDescent="0.3">
      <c r="A147" s="1"/>
      <c r="B147" s="1"/>
      <c r="C147" s="1"/>
      <c r="D147" s="1"/>
      <c r="E147" s="1"/>
      <c r="F147" s="153"/>
      <c r="G147" s="1"/>
      <c r="H147" s="1"/>
      <c r="I147" s="1"/>
      <c r="J147" s="1"/>
      <c r="K147" s="1"/>
      <c r="L147" s="1"/>
      <c r="M147" s="1"/>
      <c r="N147" s="1"/>
      <c r="O147" s="5"/>
      <c r="P147" s="5"/>
      <c r="Q147" s="5"/>
      <c r="R147" s="5"/>
      <c r="S147" s="5"/>
      <c r="T147" s="5"/>
      <c r="U147" s="141"/>
      <c r="V147" s="142"/>
      <c r="W147" s="142"/>
      <c r="X147" s="142"/>
      <c r="Y147" s="142"/>
      <c r="Z147" s="142"/>
      <c r="AA147" s="142"/>
      <c r="AB147" s="142"/>
      <c r="AC147" s="142"/>
      <c r="AD147" s="142"/>
      <c r="AE147" s="142"/>
      <c r="AF147" s="142"/>
      <c r="AG147" s="142"/>
      <c r="AH147" s="142"/>
      <c r="AI147" s="142"/>
      <c r="AJ147" s="142"/>
      <c r="AK147" s="142"/>
      <c r="AL147" s="7"/>
      <c r="AM147" s="7"/>
      <c r="AN147" s="7"/>
      <c r="AO147" s="7"/>
      <c r="AP147" s="7"/>
      <c r="AQ147" s="7"/>
      <c r="AR147" s="7"/>
      <c r="AS147" s="7"/>
      <c r="AT147" s="7"/>
      <c r="AU147" s="7"/>
      <c r="AV147" s="7"/>
      <c r="AW147" s="7"/>
      <c r="AX147" s="7"/>
      <c r="AY147" s="7"/>
      <c r="AZ147" s="143"/>
      <c r="BA147" s="11"/>
      <c r="BB147" s="11"/>
      <c r="BC147" s="11"/>
      <c r="BD147" s="11"/>
      <c r="BE147" s="11"/>
      <c r="BF147" s="11"/>
      <c r="BG147" s="11"/>
      <c r="BH147" s="11"/>
      <c r="BI147" s="11"/>
      <c r="BJ147" s="11"/>
    </row>
    <row r="148" spans="1:62" ht="93" customHeight="1" x14ac:dyDescent="0.3">
      <c r="A148" s="1"/>
      <c r="B148" s="1"/>
      <c r="C148" s="1"/>
      <c r="D148" s="1"/>
      <c r="E148" s="1"/>
      <c r="F148" s="153"/>
      <c r="G148" s="1"/>
      <c r="H148" s="1"/>
      <c r="I148" s="1"/>
      <c r="J148" s="1"/>
      <c r="K148" s="1"/>
      <c r="L148" s="1"/>
      <c r="M148" s="1"/>
      <c r="N148" s="1"/>
      <c r="O148" s="5"/>
      <c r="P148" s="5"/>
      <c r="Q148" s="5"/>
      <c r="R148" s="5"/>
      <c r="S148" s="5"/>
      <c r="T148" s="5"/>
      <c r="U148" s="141"/>
      <c r="V148" s="142"/>
      <c r="W148" s="142"/>
      <c r="X148" s="142"/>
      <c r="Y148" s="142"/>
      <c r="Z148" s="142"/>
      <c r="AA148" s="142"/>
      <c r="AB148" s="142"/>
      <c r="AC148" s="142"/>
      <c r="AD148" s="142"/>
      <c r="AE148" s="142"/>
      <c r="AF148" s="142"/>
      <c r="AG148" s="142"/>
      <c r="AH148" s="142"/>
      <c r="AI148" s="142"/>
      <c r="AJ148" s="142"/>
      <c r="AK148" s="142"/>
      <c r="AL148" s="7"/>
      <c r="AM148" s="7"/>
      <c r="AN148" s="7"/>
      <c r="AO148" s="7"/>
      <c r="AP148" s="7"/>
      <c r="AQ148" s="7"/>
      <c r="AR148" s="7"/>
      <c r="AS148" s="7"/>
      <c r="AT148" s="7"/>
      <c r="AU148" s="7"/>
      <c r="AV148" s="7"/>
      <c r="AW148" s="7"/>
      <c r="AX148" s="7"/>
      <c r="AY148" s="7"/>
      <c r="AZ148" s="143"/>
      <c r="BA148" s="11"/>
      <c r="BB148" s="11"/>
      <c r="BC148" s="11"/>
      <c r="BD148" s="11"/>
      <c r="BE148" s="11"/>
      <c r="BF148" s="11"/>
      <c r="BG148" s="11"/>
      <c r="BH148" s="11"/>
      <c r="BI148" s="11"/>
      <c r="BJ148" s="11"/>
    </row>
    <row r="149" spans="1:62" ht="93" customHeight="1" x14ac:dyDescent="0.3">
      <c r="A149" s="1"/>
      <c r="B149" s="1"/>
      <c r="C149" s="1"/>
      <c r="D149" s="1"/>
      <c r="E149" s="1"/>
      <c r="F149" s="153"/>
      <c r="G149" s="1"/>
      <c r="H149" s="1"/>
      <c r="I149" s="1"/>
      <c r="J149" s="1"/>
      <c r="K149" s="1"/>
      <c r="L149" s="1"/>
      <c r="M149" s="1"/>
      <c r="N149" s="1"/>
      <c r="O149" s="5"/>
      <c r="P149" s="5"/>
      <c r="Q149" s="5"/>
      <c r="R149" s="5"/>
      <c r="S149" s="5"/>
      <c r="T149" s="5"/>
      <c r="U149" s="141"/>
      <c r="V149" s="142"/>
      <c r="W149" s="142"/>
      <c r="X149" s="142"/>
      <c r="Y149" s="142"/>
      <c r="Z149" s="142"/>
      <c r="AA149" s="142"/>
      <c r="AB149" s="142"/>
      <c r="AC149" s="142"/>
      <c r="AD149" s="142"/>
      <c r="AE149" s="142"/>
      <c r="AF149" s="142"/>
      <c r="AG149" s="142"/>
      <c r="AH149" s="142"/>
      <c r="AI149" s="142"/>
      <c r="AJ149" s="142"/>
      <c r="AK149" s="142"/>
      <c r="AL149" s="7"/>
      <c r="AM149" s="7"/>
      <c r="AN149" s="7"/>
      <c r="AO149" s="7"/>
      <c r="AP149" s="7"/>
      <c r="AQ149" s="7"/>
      <c r="AR149" s="7"/>
      <c r="AS149" s="7"/>
      <c r="AT149" s="7"/>
      <c r="AU149" s="7"/>
      <c r="AV149" s="7"/>
      <c r="AW149" s="7"/>
      <c r="AX149" s="7"/>
      <c r="AY149" s="7"/>
      <c r="AZ149" s="143"/>
      <c r="BA149" s="11"/>
      <c r="BB149" s="11"/>
      <c r="BC149" s="11"/>
      <c r="BD149" s="11"/>
      <c r="BE149" s="11"/>
      <c r="BF149" s="11"/>
      <c r="BG149" s="11"/>
      <c r="BH149" s="11"/>
      <c r="BI149" s="11"/>
      <c r="BJ149" s="11"/>
    </row>
    <row r="150" spans="1:62" ht="93" customHeight="1" x14ac:dyDescent="0.3">
      <c r="A150" s="1"/>
      <c r="B150" s="1"/>
      <c r="C150" s="1"/>
      <c r="D150" s="1"/>
      <c r="E150" s="1"/>
      <c r="F150" s="153"/>
      <c r="G150" s="1"/>
      <c r="H150" s="1"/>
      <c r="I150" s="1"/>
      <c r="J150" s="1"/>
      <c r="K150" s="1"/>
      <c r="L150" s="1"/>
      <c r="M150" s="1"/>
      <c r="N150" s="1"/>
      <c r="O150" s="5"/>
      <c r="P150" s="5"/>
      <c r="Q150" s="5"/>
      <c r="R150" s="5"/>
      <c r="S150" s="5"/>
      <c r="T150" s="5"/>
      <c r="U150" s="141"/>
      <c r="V150" s="142"/>
      <c r="W150" s="142"/>
      <c r="X150" s="142"/>
      <c r="Y150" s="142"/>
      <c r="Z150" s="142"/>
      <c r="AA150" s="142"/>
      <c r="AB150" s="142"/>
      <c r="AC150" s="142"/>
      <c r="AD150" s="142"/>
      <c r="AE150" s="142"/>
      <c r="AF150" s="142"/>
      <c r="AG150" s="142"/>
      <c r="AH150" s="142"/>
      <c r="AI150" s="142"/>
      <c r="AJ150" s="142"/>
      <c r="AK150" s="142"/>
      <c r="AL150" s="7"/>
      <c r="AM150" s="7"/>
      <c r="AN150" s="7"/>
      <c r="AO150" s="7"/>
      <c r="AP150" s="7"/>
      <c r="AQ150" s="7"/>
      <c r="AR150" s="7"/>
      <c r="AS150" s="7"/>
      <c r="AT150" s="7"/>
      <c r="AU150" s="7"/>
      <c r="AV150" s="7"/>
      <c r="AW150" s="7"/>
      <c r="AX150" s="7"/>
      <c r="AY150" s="7"/>
      <c r="AZ150" s="143"/>
      <c r="BA150" s="11"/>
      <c r="BB150" s="11"/>
      <c r="BC150" s="11"/>
      <c r="BD150" s="11"/>
      <c r="BE150" s="11"/>
      <c r="BF150" s="11"/>
      <c r="BG150" s="11"/>
      <c r="BH150" s="11"/>
      <c r="BI150" s="11"/>
      <c r="BJ150" s="11"/>
    </row>
    <row r="151" spans="1:62" ht="93" customHeight="1" x14ac:dyDescent="0.3">
      <c r="A151" s="1"/>
      <c r="B151" s="1"/>
      <c r="C151" s="1"/>
      <c r="D151" s="1"/>
      <c r="E151" s="1"/>
      <c r="F151" s="153"/>
      <c r="G151" s="1"/>
      <c r="H151" s="1"/>
      <c r="I151" s="1"/>
      <c r="J151" s="1"/>
      <c r="K151" s="1"/>
      <c r="L151" s="1"/>
      <c r="M151" s="1"/>
      <c r="N151" s="1"/>
      <c r="O151" s="5"/>
      <c r="P151" s="5"/>
      <c r="Q151" s="5"/>
      <c r="R151" s="5"/>
      <c r="S151" s="5"/>
      <c r="T151" s="5"/>
      <c r="U151" s="141"/>
      <c r="V151" s="142"/>
      <c r="W151" s="142"/>
      <c r="X151" s="142"/>
      <c r="Y151" s="142"/>
      <c r="Z151" s="142"/>
      <c r="AA151" s="142"/>
      <c r="AB151" s="142"/>
      <c r="AC151" s="142"/>
      <c r="AD151" s="142"/>
      <c r="AE151" s="142"/>
      <c r="AF151" s="142"/>
      <c r="AG151" s="142"/>
      <c r="AH151" s="142"/>
      <c r="AI151" s="142"/>
      <c r="AJ151" s="142"/>
      <c r="AK151" s="142"/>
      <c r="AL151" s="7"/>
      <c r="AM151" s="7"/>
      <c r="AN151" s="7"/>
      <c r="AO151" s="7"/>
      <c r="AP151" s="7"/>
      <c r="AQ151" s="7"/>
      <c r="AR151" s="7"/>
      <c r="AS151" s="7"/>
      <c r="AT151" s="7"/>
      <c r="AU151" s="7"/>
      <c r="AV151" s="7"/>
      <c r="AW151" s="7"/>
      <c r="AX151" s="7"/>
      <c r="AY151" s="7"/>
      <c r="AZ151" s="143"/>
      <c r="BA151" s="11"/>
      <c r="BB151" s="11"/>
      <c r="BC151" s="11"/>
      <c r="BD151" s="11"/>
      <c r="BE151" s="11"/>
      <c r="BF151" s="11"/>
      <c r="BG151" s="11"/>
      <c r="BH151" s="11"/>
      <c r="BI151" s="11"/>
      <c r="BJ151" s="11"/>
    </row>
    <row r="152" spans="1:62" ht="93" customHeight="1" x14ac:dyDescent="0.3">
      <c r="A152" s="1"/>
      <c r="B152" s="1"/>
      <c r="C152" s="1"/>
      <c r="D152" s="1"/>
      <c r="E152" s="1"/>
      <c r="F152" s="153"/>
      <c r="G152" s="1"/>
      <c r="H152" s="1"/>
      <c r="I152" s="1"/>
      <c r="J152" s="1"/>
      <c r="K152" s="1"/>
      <c r="L152" s="1"/>
      <c r="M152" s="1"/>
      <c r="N152" s="1"/>
      <c r="O152" s="5"/>
      <c r="P152" s="5"/>
      <c r="Q152" s="5"/>
      <c r="R152" s="5"/>
      <c r="S152" s="5"/>
      <c r="T152" s="5"/>
      <c r="U152" s="141"/>
      <c r="V152" s="142"/>
      <c r="W152" s="142"/>
      <c r="X152" s="142"/>
      <c r="Y152" s="142"/>
      <c r="Z152" s="142"/>
      <c r="AA152" s="142"/>
      <c r="AB152" s="142"/>
      <c r="AC152" s="142"/>
      <c r="AD152" s="142"/>
      <c r="AE152" s="142"/>
      <c r="AF152" s="142"/>
      <c r="AG152" s="142"/>
      <c r="AH152" s="142"/>
      <c r="AI152" s="142"/>
      <c r="AJ152" s="142"/>
      <c r="AK152" s="142"/>
      <c r="AL152" s="7"/>
      <c r="AM152" s="7"/>
      <c r="AN152" s="7"/>
      <c r="AO152" s="7"/>
      <c r="AP152" s="7"/>
      <c r="AQ152" s="7"/>
      <c r="AR152" s="7"/>
      <c r="AS152" s="7"/>
      <c r="AT152" s="7"/>
      <c r="AU152" s="7"/>
      <c r="AV152" s="7"/>
      <c r="AW152" s="7"/>
      <c r="AX152" s="7"/>
      <c r="AY152" s="7"/>
      <c r="AZ152" s="143"/>
      <c r="BA152" s="11"/>
      <c r="BB152" s="11"/>
      <c r="BC152" s="11"/>
      <c r="BD152" s="11"/>
      <c r="BE152" s="11"/>
      <c r="BF152" s="11"/>
      <c r="BG152" s="11"/>
      <c r="BH152" s="11"/>
      <c r="BI152" s="11"/>
      <c r="BJ152" s="11"/>
    </row>
    <row r="153" spans="1:62" ht="93" customHeight="1" x14ac:dyDescent="0.3">
      <c r="A153" s="1"/>
      <c r="B153" s="1"/>
      <c r="C153" s="1"/>
      <c r="D153" s="1"/>
      <c r="E153" s="1"/>
      <c r="F153" s="153"/>
      <c r="G153" s="1"/>
      <c r="H153" s="1"/>
      <c r="I153" s="1"/>
      <c r="J153" s="1"/>
      <c r="K153" s="1"/>
      <c r="L153" s="1"/>
      <c r="M153" s="1"/>
      <c r="N153" s="1"/>
      <c r="O153" s="5"/>
      <c r="P153" s="5"/>
      <c r="Q153" s="5"/>
      <c r="R153" s="5"/>
      <c r="S153" s="5"/>
      <c r="T153" s="5"/>
      <c r="U153" s="141"/>
      <c r="V153" s="142"/>
      <c r="W153" s="142"/>
      <c r="X153" s="142"/>
      <c r="Y153" s="142"/>
      <c r="Z153" s="142"/>
      <c r="AA153" s="142"/>
      <c r="AB153" s="142"/>
      <c r="AC153" s="142"/>
      <c r="AD153" s="142"/>
      <c r="AE153" s="142"/>
      <c r="AF153" s="142"/>
      <c r="AG153" s="142"/>
      <c r="AH153" s="142"/>
      <c r="AI153" s="142"/>
      <c r="AJ153" s="142"/>
      <c r="AK153" s="142"/>
      <c r="AL153" s="7"/>
      <c r="AM153" s="7"/>
      <c r="AN153" s="7"/>
      <c r="AO153" s="7"/>
      <c r="AP153" s="7"/>
      <c r="AQ153" s="7"/>
      <c r="AR153" s="7"/>
      <c r="AS153" s="7"/>
      <c r="AT153" s="7"/>
      <c r="AU153" s="7"/>
      <c r="AV153" s="7"/>
      <c r="AW153" s="7"/>
      <c r="AX153" s="7"/>
      <c r="AY153" s="7"/>
      <c r="AZ153" s="143"/>
      <c r="BA153" s="11"/>
      <c r="BB153" s="11"/>
      <c r="BC153" s="11"/>
      <c r="BD153" s="11"/>
      <c r="BE153" s="11"/>
      <c r="BF153" s="11"/>
      <c r="BG153" s="11"/>
      <c r="BH153" s="11"/>
      <c r="BI153" s="11"/>
      <c r="BJ153" s="11"/>
    </row>
    <row r="154" spans="1:62" ht="93" customHeight="1" x14ac:dyDescent="0.3">
      <c r="A154" s="1"/>
      <c r="B154" s="1"/>
      <c r="C154" s="1"/>
      <c r="D154" s="1"/>
      <c r="E154" s="1"/>
      <c r="F154" s="153"/>
      <c r="G154" s="1"/>
      <c r="H154" s="1"/>
      <c r="I154" s="1"/>
      <c r="J154" s="1"/>
      <c r="K154" s="1"/>
      <c r="L154" s="1"/>
      <c r="M154" s="1"/>
      <c r="N154" s="1"/>
      <c r="O154" s="5"/>
      <c r="P154" s="5"/>
      <c r="Q154" s="5"/>
      <c r="R154" s="5"/>
      <c r="S154" s="5"/>
      <c r="T154" s="5"/>
      <c r="U154" s="141"/>
      <c r="V154" s="142"/>
      <c r="W154" s="142"/>
      <c r="X154" s="142"/>
      <c r="Y154" s="142"/>
      <c r="Z154" s="142"/>
      <c r="AA154" s="142"/>
      <c r="AB154" s="142"/>
      <c r="AC154" s="142"/>
      <c r="AD154" s="142"/>
      <c r="AE154" s="142"/>
      <c r="AF154" s="142"/>
      <c r="AG154" s="142"/>
      <c r="AH154" s="142"/>
      <c r="AI154" s="142"/>
      <c r="AJ154" s="142"/>
      <c r="AK154" s="142"/>
      <c r="AL154" s="7"/>
      <c r="AM154" s="7"/>
      <c r="AN154" s="7"/>
      <c r="AO154" s="7"/>
      <c r="AP154" s="7"/>
      <c r="AQ154" s="7"/>
      <c r="AR154" s="7"/>
      <c r="AS154" s="7"/>
      <c r="AT154" s="7"/>
      <c r="AU154" s="7"/>
      <c r="AV154" s="7"/>
      <c r="AW154" s="7"/>
      <c r="AX154" s="7"/>
      <c r="AY154" s="7"/>
      <c r="AZ154" s="143"/>
      <c r="BA154" s="11"/>
      <c r="BB154" s="11"/>
      <c r="BC154" s="11"/>
      <c r="BD154" s="11"/>
      <c r="BE154" s="11"/>
      <c r="BF154" s="11"/>
      <c r="BG154" s="11"/>
      <c r="BH154" s="11"/>
      <c r="BI154" s="11"/>
      <c r="BJ154" s="11"/>
    </row>
    <row r="155" spans="1:62" ht="93" customHeight="1" x14ac:dyDescent="0.3">
      <c r="A155" s="1"/>
      <c r="B155" s="1"/>
      <c r="C155" s="1"/>
      <c r="D155" s="1"/>
      <c r="E155" s="1"/>
      <c r="F155" s="153"/>
      <c r="G155" s="1"/>
      <c r="H155" s="1"/>
      <c r="I155" s="1"/>
      <c r="J155" s="1"/>
      <c r="K155" s="1"/>
      <c r="L155" s="1"/>
      <c r="M155" s="1"/>
      <c r="N155" s="1"/>
      <c r="O155" s="5"/>
      <c r="P155" s="5"/>
      <c r="Q155" s="5"/>
      <c r="R155" s="5"/>
      <c r="S155" s="5"/>
      <c r="T155" s="5"/>
      <c r="U155" s="141"/>
      <c r="V155" s="142"/>
      <c r="W155" s="142"/>
      <c r="X155" s="142"/>
      <c r="Y155" s="142"/>
      <c r="Z155" s="142"/>
      <c r="AA155" s="142"/>
      <c r="AB155" s="142"/>
      <c r="AC155" s="142"/>
      <c r="AD155" s="142"/>
      <c r="AE155" s="142"/>
      <c r="AF155" s="142"/>
      <c r="AG155" s="142"/>
      <c r="AH155" s="142"/>
      <c r="AI155" s="142"/>
      <c r="AJ155" s="142"/>
      <c r="AK155" s="142"/>
      <c r="AL155" s="7"/>
      <c r="AM155" s="7"/>
      <c r="AN155" s="7"/>
      <c r="AO155" s="7"/>
      <c r="AP155" s="7"/>
      <c r="AQ155" s="7"/>
      <c r="AR155" s="7"/>
      <c r="AS155" s="7"/>
      <c r="AT155" s="7"/>
      <c r="AU155" s="7"/>
      <c r="AV155" s="7"/>
      <c r="AW155" s="7"/>
      <c r="AX155" s="7"/>
      <c r="AY155" s="7"/>
      <c r="AZ155" s="143"/>
      <c r="BA155" s="11"/>
      <c r="BB155" s="11"/>
      <c r="BC155" s="11"/>
      <c r="BD155" s="11"/>
      <c r="BE155" s="11"/>
      <c r="BF155" s="11"/>
      <c r="BG155" s="11"/>
      <c r="BH155" s="11"/>
      <c r="BI155" s="11"/>
      <c r="BJ155" s="11"/>
    </row>
    <row r="156" spans="1:62" ht="93" customHeight="1" x14ac:dyDescent="0.3">
      <c r="A156" s="1"/>
      <c r="B156" s="1"/>
      <c r="C156" s="1"/>
      <c r="D156" s="1"/>
      <c r="E156" s="1"/>
      <c r="F156" s="153"/>
      <c r="G156" s="1"/>
      <c r="H156" s="1"/>
      <c r="I156" s="1"/>
      <c r="J156" s="1"/>
      <c r="K156" s="1"/>
      <c r="L156" s="1"/>
      <c r="M156" s="1"/>
      <c r="N156" s="1"/>
      <c r="O156" s="5"/>
      <c r="P156" s="5"/>
      <c r="Q156" s="5"/>
      <c r="R156" s="5"/>
      <c r="S156" s="5"/>
      <c r="T156" s="5"/>
      <c r="U156" s="141"/>
      <c r="V156" s="142"/>
      <c r="W156" s="142"/>
      <c r="X156" s="142"/>
      <c r="Y156" s="142"/>
      <c r="Z156" s="142"/>
      <c r="AA156" s="142"/>
      <c r="AB156" s="142"/>
      <c r="AC156" s="142"/>
      <c r="AD156" s="142"/>
      <c r="AE156" s="142"/>
      <c r="AF156" s="142"/>
      <c r="AG156" s="142"/>
      <c r="AH156" s="142"/>
      <c r="AI156" s="142"/>
      <c r="AJ156" s="142"/>
      <c r="AK156" s="142"/>
      <c r="AL156" s="7"/>
      <c r="AM156" s="7"/>
      <c r="AN156" s="7"/>
      <c r="AO156" s="7"/>
      <c r="AP156" s="7"/>
      <c r="AQ156" s="7"/>
      <c r="AR156" s="7"/>
      <c r="AS156" s="7"/>
      <c r="AT156" s="7"/>
      <c r="AU156" s="7"/>
      <c r="AV156" s="7"/>
      <c r="AW156" s="7"/>
      <c r="AX156" s="7"/>
      <c r="AY156" s="7"/>
      <c r="AZ156" s="143"/>
      <c r="BA156" s="11"/>
      <c r="BB156" s="11"/>
      <c r="BC156" s="11"/>
      <c r="BD156" s="11"/>
      <c r="BE156" s="11"/>
      <c r="BF156" s="11"/>
      <c r="BG156" s="11"/>
      <c r="BH156" s="11"/>
      <c r="BI156" s="11"/>
      <c r="BJ156" s="11"/>
    </row>
    <row r="157" spans="1:62" ht="93" customHeight="1" x14ac:dyDescent="0.3">
      <c r="A157" s="1"/>
      <c r="B157" s="1"/>
      <c r="C157" s="1"/>
      <c r="D157" s="1"/>
      <c r="E157" s="1"/>
      <c r="F157" s="153"/>
      <c r="G157" s="1"/>
      <c r="H157" s="1"/>
      <c r="I157" s="1"/>
      <c r="J157" s="1"/>
      <c r="K157" s="1"/>
      <c r="L157" s="1"/>
      <c r="M157" s="1"/>
      <c r="N157" s="1"/>
      <c r="O157" s="5"/>
      <c r="P157" s="5"/>
      <c r="Q157" s="5"/>
      <c r="R157" s="5"/>
      <c r="S157" s="5"/>
      <c r="T157" s="5"/>
      <c r="U157" s="141"/>
      <c r="V157" s="142"/>
      <c r="W157" s="142"/>
      <c r="X157" s="142"/>
      <c r="Y157" s="142"/>
      <c r="Z157" s="142"/>
      <c r="AA157" s="142"/>
      <c r="AB157" s="142"/>
      <c r="AC157" s="142"/>
      <c r="AD157" s="142"/>
      <c r="AE157" s="142"/>
      <c r="AF157" s="142"/>
      <c r="AG157" s="142"/>
      <c r="AH157" s="142"/>
      <c r="AI157" s="142"/>
      <c r="AJ157" s="142"/>
      <c r="AK157" s="142"/>
      <c r="AL157" s="7"/>
      <c r="AM157" s="7"/>
      <c r="AN157" s="7"/>
      <c r="AO157" s="7"/>
      <c r="AP157" s="7"/>
      <c r="AQ157" s="7"/>
      <c r="AR157" s="7"/>
      <c r="AS157" s="7"/>
      <c r="AT157" s="7"/>
      <c r="AU157" s="7"/>
      <c r="AV157" s="7"/>
      <c r="AW157" s="7"/>
      <c r="AX157" s="7"/>
      <c r="AY157" s="7"/>
      <c r="AZ157" s="143"/>
      <c r="BA157" s="11"/>
      <c r="BB157" s="11"/>
      <c r="BC157" s="11"/>
      <c r="BD157" s="11"/>
      <c r="BE157" s="11"/>
      <c r="BF157" s="11"/>
      <c r="BG157" s="11"/>
      <c r="BH157" s="11"/>
      <c r="BI157" s="11"/>
      <c r="BJ157" s="11"/>
    </row>
    <row r="158" spans="1:62" ht="93" customHeight="1" x14ac:dyDescent="0.3">
      <c r="A158" s="1"/>
      <c r="B158" s="1"/>
      <c r="C158" s="1"/>
      <c r="D158" s="1"/>
      <c r="E158" s="1"/>
      <c r="F158" s="153"/>
      <c r="G158" s="1"/>
      <c r="H158" s="1"/>
      <c r="I158" s="1"/>
      <c r="J158" s="1"/>
      <c r="K158" s="1"/>
      <c r="L158" s="1"/>
      <c r="M158" s="1"/>
      <c r="N158" s="1"/>
      <c r="O158" s="5"/>
      <c r="P158" s="5"/>
      <c r="Q158" s="5"/>
      <c r="R158" s="5"/>
      <c r="S158" s="5"/>
      <c r="T158" s="5"/>
      <c r="U158" s="141"/>
      <c r="V158" s="142"/>
      <c r="W158" s="142"/>
      <c r="X158" s="142"/>
      <c r="Y158" s="142"/>
      <c r="Z158" s="142"/>
      <c r="AA158" s="142"/>
      <c r="AB158" s="142"/>
      <c r="AC158" s="142"/>
      <c r="AD158" s="142"/>
      <c r="AE158" s="142"/>
      <c r="AF158" s="142"/>
      <c r="AG158" s="142"/>
      <c r="AH158" s="142"/>
      <c r="AI158" s="142"/>
      <c r="AJ158" s="142"/>
      <c r="AK158" s="142"/>
      <c r="AL158" s="7"/>
      <c r="AM158" s="7"/>
      <c r="AN158" s="7"/>
      <c r="AO158" s="7"/>
      <c r="AP158" s="7"/>
      <c r="AQ158" s="7"/>
      <c r="AR158" s="7"/>
      <c r="AS158" s="7"/>
      <c r="AT158" s="7"/>
      <c r="AU158" s="7"/>
      <c r="AV158" s="7"/>
      <c r="AW158" s="7"/>
      <c r="AX158" s="7"/>
      <c r="AY158" s="7"/>
      <c r="AZ158" s="143"/>
      <c r="BA158" s="11"/>
      <c r="BB158" s="11"/>
      <c r="BC158" s="11"/>
      <c r="BD158" s="11"/>
      <c r="BE158" s="11"/>
      <c r="BF158" s="11"/>
      <c r="BG158" s="11"/>
      <c r="BH158" s="11"/>
      <c r="BI158" s="11"/>
      <c r="BJ158" s="11"/>
    </row>
    <row r="159" spans="1:62" ht="93" customHeight="1" x14ac:dyDescent="0.3">
      <c r="A159" s="1"/>
      <c r="B159" s="1"/>
      <c r="C159" s="1"/>
      <c r="D159" s="1"/>
      <c r="E159" s="1"/>
      <c r="F159" s="153"/>
      <c r="G159" s="1"/>
      <c r="H159" s="1"/>
      <c r="I159" s="1"/>
      <c r="J159" s="1"/>
      <c r="K159" s="1"/>
      <c r="L159" s="1"/>
      <c r="M159" s="1"/>
      <c r="N159" s="1"/>
      <c r="O159" s="5"/>
      <c r="P159" s="5"/>
      <c r="Q159" s="5"/>
      <c r="R159" s="5"/>
      <c r="S159" s="5"/>
      <c r="T159" s="5"/>
      <c r="U159" s="141"/>
      <c r="V159" s="142"/>
      <c r="W159" s="142"/>
      <c r="X159" s="142"/>
      <c r="Y159" s="142"/>
      <c r="Z159" s="142"/>
      <c r="AA159" s="142"/>
      <c r="AB159" s="142"/>
      <c r="AC159" s="142"/>
      <c r="AD159" s="142"/>
      <c r="AE159" s="142"/>
      <c r="AF159" s="142"/>
      <c r="AG159" s="142"/>
      <c r="AH159" s="142"/>
      <c r="AI159" s="142"/>
      <c r="AJ159" s="142"/>
      <c r="AK159" s="142"/>
      <c r="AL159" s="7"/>
      <c r="AM159" s="7"/>
      <c r="AN159" s="7"/>
      <c r="AO159" s="7"/>
      <c r="AP159" s="7"/>
      <c r="AQ159" s="7"/>
      <c r="AR159" s="7"/>
      <c r="AS159" s="7"/>
      <c r="AT159" s="7"/>
      <c r="AU159" s="7"/>
      <c r="AV159" s="7"/>
      <c r="AW159" s="7"/>
      <c r="AX159" s="7"/>
      <c r="AY159" s="7"/>
      <c r="AZ159" s="143"/>
      <c r="BA159" s="11"/>
      <c r="BB159" s="11"/>
      <c r="BC159" s="11"/>
      <c r="BD159" s="11"/>
      <c r="BE159" s="11"/>
      <c r="BF159" s="11"/>
      <c r="BG159" s="11"/>
      <c r="BH159" s="11"/>
      <c r="BI159" s="11"/>
      <c r="BJ159" s="11"/>
    </row>
    <row r="160" spans="1:62" ht="93" customHeight="1" x14ac:dyDescent="0.3">
      <c r="A160" s="1"/>
      <c r="B160" s="1"/>
      <c r="C160" s="1"/>
      <c r="D160" s="1"/>
      <c r="E160" s="1"/>
      <c r="F160" s="153"/>
      <c r="G160" s="1"/>
      <c r="H160" s="1"/>
      <c r="I160" s="1"/>
      <c r="J160" s="1"/>
      <c r="K160" s="1"/>
      <c r="L160" s="1"/>
      <c r="M160" s="1"/>
      <c r="N160" s="1"/>
      <c r="O160" s="5"/>
      <c r="P160" s="5"/>
      <c r="Q160" s="5"/>
      <c r="R160" s="5"/>
      <c r="S160" s="5"/>
      <c r="T160" s="5"/>
      <c r="U160" s="141"/>
      <c r="V160" s="142"/>
      <c r="W160" s="142"/>
      <c r="X160" s="142"/>
      <c r="Y160" s="142"/>
      <c r="Z160" s="142"/>
      <c r="AA160" s="142"/>
      <c r="AB160" s="142"/>
      <c r="AC160" s="142"/>
      <c r="AD160" s="142"/>
      <c r="AE160" s="142"/>
      <c r="AF160" s="142"/>
      <c r="AG160" s="142"/>
      <c r="AH160" s="142"/>
      <c r="AI160" s="142"/>
      <c r="AJ160" s="142"/>
      <c r="AK160" s="142"/>
      <c r="AL160" s="7"/>
      <c r="AM160" s="7"/>
      <c r="AN160" s="7"/>
      <c r="AO160" s="7"/>
      <c r="AP160" s="7"/>
      <c r="AQ160" s="7"/>
      <c r="AR160" s="7"/>
      <c r="AS160" s="7"/>
      <c r="AT160" s="7"/>
      <c r="AU160" s="7"/>
      <c r="AV160" s="7"/>
      <c r="AW160" s="7"/>
      <c r="AX160" s="7"/>
      <c r="AY160" s="7"/>
      <c r="AZ160" s="143"/>
      <c r="BA160" s="11"/>
      <c r="BB160" s="11"/>
      <c r="BC160" s="11"/>
      <c r="BD160" s="11"/>
      <c r="BE160" s="11"/>
      <c r="BF160" s="11"/>
      <c r="BG160" s="11"/>
      <c r="BH160" s="11"/>
      <c r="BI160" s="11"/>
      <c r="BJ160" s="11"/>
    </row>
    <row r="161" spans="1:62" ht="93" customHeight="1" x14ac:dyDescent="0.3">
      <c r="A161" s="1"/>
      <c r="B161" s="1"/>
      <c r="C161" s="1"/>
      <c r="D161" s="1"/>
      <c r="E161" s="1"/>
      <c r="F161" s="153"/>
      <c r="G161" s="1"/>
      <c r="H161" s="1"/>
      <c r="I161" s="1"/>
      <c r="J161" s="1"/>
      <c r="K161" s="1"/>
      <c r="L161" s="1"/>
      <c r="M161" s="1"/>
      <c r="N161" s="1"/>
      <c r="O161" s="5"/>
      <c r="P161" s="5"/>
      <c r="Q161" s="5"/>
      <c r="R161" s="5"/>
      <c r="S161" s="5"/>
      <c r="T161" s="5"/>
      <c r="U161" s="141"/>
      <c r="V161" s="142"/>
      <c r="W161" s="142"/>
      <c r="X161" s="142"/>
      <c r="Y161" s="142"/>
      <c r="Z161" s="142"/>
      <c r="AA161" s="142"/>
      <c r="AB161" s="142"/>
      <c r="AC161" s="142"/>
      <c r="AD161" s="142"/>
      <c r="AE161" s="142"/>
      <c r="AF161" s="142"/>
      <c r="AG161" s="142"/>
      <c r="AH161" s="142"/>
      <c r="AI161" s="142"/>
      <c r="AJ161" s="142"/>
      <c r="AK161" s="142"/>
      <c r="AL161" s="7"/>
      <c r="AM161" s="7"/>
      <c r="AN161" s="7"/>
      <c r="AO161" s="7"/>
      <c r="AP161" s="7"/>
      <c r="AQ161" s="7"/>
      <c r="AR161" s="7"/>
      <c r="AS161" s="7"/>
      <c r="AT161" s="7"/>
      <c r="AU161" s="7"/>
      <c r="AV161" s="7"/>
      <c r="AW161" s="7"/>
      <c r="AX161" s="7"/>
      <c r="AY161" s="7"/>
      <c r="AZ161" s="143"/>
      <c r="BA161" s="11"/>
      <c r="BB161" s="11"/>
      <c r="BC161" s="11"/>
      <c r="BD161" s="11"/>
      <c r="BE161" s="11"/>
      <c r="BF161" s="11"/>
      <c r="BG161" s="11"/>
      <c r="BH161" s="11"/>
      <c r="BI161" s="11"/>
      <c r="BJ161" s="11"/>
    </row>
    <row r="162" spans="1:62" ht="93" customHeight="1" x14ac:dyDescent="0.3">
      <c r="A162" s="1"/>
      <c r="B162" s="1"/>
      <c r="C162" s="1"/>
      <c r="D162" s="1"/>
      <c r="E162" s="1"/>
      <c r="F162" s="153"/>
      <c r="G162" s="1"/>
      <c r="H162" s="1"/>
      <c r="I162" s="1"/>
      <c r="J162" s="1"/>
      <c r="K162" s="1"/>
      <c r="L162" s="1"/>
      <c r="M162" s="1"/>
      <c r="N162" s="1"/>
      <c r="O162" s="5"/>
      <c r="P162" s="5"/>
      <c r="Q162" s="5"/>
      <c r="R162" s="5"/>
      <c r="S162" s="5"/>
      <c r="T162" s="5"/>
      <c r="U162" s="141"/>
      <c r="V162" s="142"/>
      <c r="W162" s="142"/>
      <c r="X162" s="142"/>
      <c r="Y162" s="142"/>
      <c r="Z162" s="142"/>
      <c r="AA162" s="142"/>
      <c r="AB162" s="142"/>
      <c r="AC162" s="142"/>
      <c r="AD162" s="142"/>
      <c r="AE162" s="142"/>
      <c r="AF162" s="142"/>
      <c r="AG162" s="142"/>
      <c r="AH162" s="142"/>
      <c r="AI162" s="142"/>
      <c r="AJ162" s="142"/>
      <c r="AK162" s="142"/>
      <c r="AL162" s="7"/>
      <c r="AM162" s="7"/>
      <c r="AN162" s="7"/>
      <c r="AO162" s="7"/>
      <c r="AP162" s="7"/>
      <c r="AQ162" s="7"/>
      <c r="AR162" s="7"/>
      <c r="AS162" s="7"/>
      <c r="AT162" s="7"/>
      <c r="AU162" s="7"/>
      <c r="AV162" s="7"/>
      <c r="AW162" s="7"/>
      <c r="AX162" s="7"/>
      <c r="AY162" s="7"/>
      <c r="AZ162" s="143"/>
      <c r="BA162" s="11"/>
      <c r="BB162" s="11"/>
      <c r="BC162" s="11"/>
      <c r="BD162" s="11"/>
      <c r="BE162" s="11"/>
      <c r="BF162" s="11"/>
      <c r="BG162" s="11"/>
      <c r="BH162" s="11"/>
      <c r="BI162" s="11"/>
      <c r="BJ162" s="11"/>
    </row>
    <row r="163" spans="1:62" ht="93" customHeight="1" x14ac:dyDescent="0.3">
      <c r="A163" s="1"/>
      <c r="B163" s="1"/>
      <c r="C163" s="1"/>
      <c r="D163" s="1"/>
      <c r="E163" s="1"/>
      <c r="F163" s="153"/>
      <c r="G163" s="1"/>
      <c r="H163" s="1"/>
      <c r="I163" s="1"/>
      <c r="J163" s="1"/>
      <c r="K163" s="1"/>
      <c r="L163" s="1"/>
      <c r="M163" s="1"/>
      <c r="N163" s="1"/>
      <c r="O163" s="5"/>
      <c r="P163" s="5"/>
      <c r="Q163" s="5"/>
      <c r="R163" s="5"/>
      <c r="S163" s="5"/>
      <c r="T163" s="5"/>
      <c r="U163" s="141"/>
      <c r="V163" s="142"/>
      <c r="W163" s="142"/>
      <c r="X163" s="142"/>
      <c r="Y163" s="142"/>
      <c r="Z163" s="142"/>
      <c r="AA163" s="142"/>
      <c r="AB163" s="142"/>
      <c r="AC163" s="142"/>
      <c r="AD163" s="142"/>
      <c r="AE163" s="142"/>
      <c r="AF163" s="142"/>
      <c r="AG163" s="142"/>
      <c r="AH163" s="142"/>
      <c r="AI163" s="142"/>
      <c r="AJ163" s="142"/>
      <c r="AK163" s="142"/>
      <c r="AL163" s="7"/>
      <c r="AM163" s="7"/>
      <c r="AN163" s="7"/>
      <c r="AO163" s="7"/>
      <c r="AP163" s="7"/>
      <c r="AQ163" s="7"/>
      <c r="AR163" s="7"/>
      <c r="AS163" s="7"/>
      <c r="AT163" s="7"/>
      <c r="AU163" s="7"/>
      <c r="AV163" s="7"/>
      <c r="AW163" s="7"/>
      <c r="AX163" s="7"/>
      <c r="AY163" s="7"/>
      <c r="AZ163" s="143"/>
      <c r="BA163" s="11"/>
      <c r="BB163" s="11"/>
      <c r="BC163" s="11"/>
      <c r="BD163" s="11"/>
      <c r="BE163" s="11"/>
      <c r="BF163" s="11"/>
      <c r="BG163" s="11"/>
      <c r="BH163" s="11"/>
      <c r="BI163" s="11"/>
      <c r="BJ163" s="11"/>
    </row>
    <row r="164" spans="1:62" ht="93" customHeight="1" x14ac:dyDescent="0.3">
      <c r="A164" s="1"/>
      <c r="B164" s="1"/>
      <c r="C164" s="1"/>
      <c r="D164" s="1"/>
      <c r="E164" s="1"/>
      <c r="F164" s="153"/>
      <c r="G164" s="1"/>
      <c r="H164" s="1"/>
      <c r="I164" s="1"/>
      <c r="J164" s="1"/>
      <c r="K164" s="1"/>
      <c r="L164" s="1"/>
      <c r="M164" s="1"/>
      <c r="N164" s="1"/>
      <c r="O164" s="5"/>
      <c r="P164" s="5"/>
      <c r="Q164" s="5"/>
      <c r="R164" s="5"/>
      <c r="S164" s="5"/>
      <c r="T164" s="5"/>
      <c r="U164" s="141"/>
      <c r="V164" s="142"/>
      <c r="W164" s="142"/>
      <c r="X164" s="142"/>
      <c r="Y164" s="142"/>
      <c r="Z164" s="142"/>
      <c r="AA164" s="142"/>
      <c r="AB164" s="142"/>
      <c r="AC164" s="142"/>
      <c r="AD164" s="142"/>
      <c r="AE164" s="142"/>
      <c r="AF164" s="142"/>
      <c r="AG164" s="142"/>
      <c r="AH164" s="142"/>
      <c r="AI164" s="142"/>
      <c r="AJ164" s="142"/>
      <c r="AK164" s="142"/>
      <c r="AL164" s="7"/>
      <c r="AM164" s="7"/>
      <c r="AN164" s="7"/>
      <c r="AO164" s="7"/>
      <c r="AP164" s="7"/>
      <c r="AQ164" s="7"/>
      <c r="AR164" s="7"/>
      <c r="AS164" s="7"/>
      <c r="AT164" s="7"/>
      <c r="AU164" s="7"/>
      <c r="AV164" s="7"/>
      <c r="AW164" s="7"/>
      <c r="AX164" s="7"/>
      <c r="AY164" s="7"/>
      <c r="AZ164" s="143"/>
      <c r="BA164" s="11"/>
      <c r="BB164" s="11"/>
      <c r="BC164" s="11"/>
      <c r="BD164" s="11"/>
      <c r="BE164" s="11"/>
      <c r="BF164" s="11"/>
      <c r="BG164" s="11"/>
      <c r="BH164" s="11"/>
      <c r="BI164" s="11"/>
      <c r="BJ164" s="11"/>
    </row>
    <row r="165" spans="1:62" ht="93" customHeight="1" x14ac:dyDescent="0.3">
      <c r="A165" s="1"/>
      <c r="B165" s="1"/>
      <c r="C165" s="1"/>
      <c r="D165" s="1"/>
      <c r="E165" s="1"/>
      <c r="F165" s="153"/>
      <c r="G165" s="1"/>
      <c r="H165" s="1"/>
      <c r="I165" s="1"/>
      <c r="J165" s="1"/>
      <c r="K165" s="1"/>
      <c r="L165" s="1"/>
      <c r="M165" s="1"/>
      <c r="N165" s="1"/>
      <c r="O165" s="5"/>
      <c r="P165" s="5"/>
      <c r="Q165" s="5"/>
      <c r="R165" s="5"/>
      <c r="S165" s="5"/>
      <c r="T165" s="5"/>
      <c r="U165" s="141"/>
      <c r="V165" s="142"/>
      <c r="W165" s="142"/>
      <c r="X165" s="142"/>
      <c r="Y165" s="142"/>
      <c r="Z165" s="142"/>
      <c r="AA165" s="142"/>
      <c r="AB165" s="142"/>
      <c r="AC165" s="142"/>
      <c r="AD165" s="142"/>
      <c r="AE165" s="142"/>
      <c r="AF165" s="142"/>
      <c r="AG165" s="142"/>
      <c r="AH165" s="142"/>
      <c r="AI165" s="142"/>
      <c r="AJ165" s="142"/>
      <c r="AK165" s="142"/>
      <c r="AL165" s="7"/>
      <c r="AM165" s="7"/>
      <c r="AN165" s="7"/>
      <c r="AO165" s="7"/>
      <c r="AP165" s="7"/>
      <c r="AQ165" s="7"/>
      <c r="AR165" s="7"/>
      <c r="AS165" s="7"/>
      <c r="AT165" s="7"/>
      <c r="AU165" s="7"/>
      <c r="AV165" s="7"/>
      <c r="AW165" s="7"/>
      <c r="AX165" s="7"/>
      <c r="AY165" s="7"/>
      <c r="AZ165" s="143"/>
      <c r="BA165" s="11"/>
      <c r="BB165" s="11"/>
      <c r="BC165" s="11"/>
      <c r="BD165" s="11"/>
      <c r="BE165" s="11"/>
      <c r="BF165" s="11"/>
      <c r="BG165" s="11"/>
      <c r="BH165" s="11"/>
      <c r="BI165" s="11"/>
      <c r="BJ165" s="11"/>
    </row>
    <row r="166" spans="1:62" ht="93" customHeight="1" x14ac:dyDescent="0.3">
      <c r="A166" s="1"/>
      <c r="B166" s="1"/>
      <c r="C166" s="1"/>
      <c r="D166" s="1"/>
      <c r="E166" s="1"/>
      <c r="F166" s="153"/>
      <c r="G166" s="1"/>
      <c r="H166" s="1"/>
      <c r="I166" s="1"/>
      <c r="J166" s="1"/>
      <c r="K166" s="1"/>
      <c r="L166" s="1"/>
      <c r="M166" s="1"/>
      <c r="N166" s="1"/>
      <c r="O166" s="5"/>
      <c r="P166" s="5"/>
      <c r="Q166" s="5"/>
      <c r="R166" s="5"/>
      <c r="S166" s="5"/>
      <c r="T166" s="5"/>
      <c r="U166" s="141"/>
      <c r="V166" s="142"/>
      <c r="W166" s="142"/>
      <c r="X166" s="142"/>
      <c r="Y166" s="142"/>
      <c r="Z166" s="142"/>
      <c r="AA166" s="142"/>
      <c r="AB166" s="142"/>
      <c r="AC166" s="142"/>
      <c r="AD166" s="142"/>
      <c r="AE166" s="142"/>
      <c r="AF166" s="142"/>
      <c r="AG166" s="142"/>
      <c r="AH166" s="142"/>
      <c r="AI166" s="142"/>
      <c r="AJ166" s="142"/>
      <c r="AK166" s="142"/>
      <c r="AL166" s="7"/>
      <c r="AM166" s="7"/>
      <c r="AN166" s="7"/>
      <c r="AO166" s="7"/>
      <c r="AP166" s="7"/>
      <c r="AQ166" s="7"/>
      <c r="AR166" s="7"/>
      <c r="AS166" s="7"/>
      <c r="AT166" s="7"/>
      <c r="AU166" s="7"/>
      <c r="AV166" s="7"/>
      <c r="AW166" s="7"/>
      <c r="AX166" s="7"/>
      <c r="AY166" s="7"/>
      <c r="AZ166" s="143"/>
      <c r="BA166" s="11"/>
      <c r="BB166" s="11"/>
      <c r="BC166" s="11"/>
      <c r="BD166" s="11"/>
      <c r="BE166" s="11"/>
      <c r="BF166" s="11"/>
      <c r="BG166" s="11"/>
      <c r="BH166" s="11"/>
      <c r="BI166" s="11"/>
      <c r="BJ166" s="11"/>
    </row>
    <row r="167" spans="1:62" ht="93" customHeight="1" x14ac:dyDescent="0.3">
      <c r="A167" s="1"/>
      <c r="B167" s="1"/>
      <c r="C167" s="1"/>
      <c r="D167" s="1"/>
      <c r="E167" s="1"/>
      <c r="F167" s="153"/>
      <c r="G167" s="1"/>
      <c r="H167" s="1"/>
      <c r="I167" s="1"/>
      <c r="J167" s="1"/>
      <c r="K167" s="1"/>
      <c r="L167" s="1"/>
      <c r="M167" s="1"/>
      <c r="N167" s="1"/>
      <c r="O167" s="5"/>
      <c r="P167" s="5"/>
      <c r="Q167" s="5"/>
      <c r="R167" s="5"/>
      <c r="S167" s="5"/>
      <c r="T167" s="5"/>
      <c r="U167" s="141"/>
      <c r="V167" s="142"/>
      <c r="W167" s="142"/>
      <c r="X167" s="142"/>
      <c r="Y167" s="142"/>
      <c r="Z167" s="142"/>
      <c r="AA167" s="142"/>
      <c r="AB167" s="142"/>
      <c r="AC167" s="142"/>
      <c r="AD167" s="142"/>
      <c r="AE167" s="142"/>
      <c r="AF167" s="142"/>
      <c r="AG167" s="142"/>
      <c r="AH167" s="142"/>
      <c r="AI167" s="142"/>
      <c r="AJ167" s="142"/>
      <c r="AK167" s="142"/>
      <c r="AL167" s="7"/>
      <c r="AM167" s="7"/>
      <c r="AN167" s="7"/>
      <c r="AO167" s="7"/>
      <c r="AP167" s="7"/>
      <c r="AQ167" s="7"/>
      <c r="AR167" s="7"/>
      <c r="AS167" s="7"/>
      <c r="AT167" s="7"/>
      <c r="AU167" s="7"/>
      <c r="AV167" s="7"/>
      <c r="AW167" s="7"/>
      <c r="AX167" s="7"/>
      <c r="AY167" s="7"/>
      <c r="AZ167" s="143"/>
      <c r="BA167" s="11"/>
      <c r="BB167" s="11"/>
      <c r="BC167" s="11"/>
      <c r="BD167" s="11"/>
      <c r="BE167" s="11"/>
      <c r="BF167" s="11"/>
      <c r="BG167" s="11"/>
      <c r="BH167" s="11"/>
      <c r="BI167" s="11"/>
      <c r="BJ167" s="11"/>
    </row>
    <row r="168" spans="1:62" ht="93" customHeight="1" x14ac:dyDescent="0.3">
      <c r="A168" s="1"/>
      <c r="B168" s="1"/>
      <c r="C168" s="1"/>
      <c r="D168" s="1"/>
      <c r="E168" s="1"/>
      <c r="F168" s="153"/>
      <c r="G168" s="1"/>
      <c r="H168" s="1"/>
      <c r="I168" s="1"/>
      <c r="J168" s="1"/>
      <c r="K168" s="1"/>
      <c r="L168" s="1"/>
      <c r="M168" s="1"/>
      <c r="N168" s="1"/>
      <c r="O168" s="5"/>
      <c r="P168" s="5"/>
      <c r="Q168" s="5"/>
      <c r="R168" s="5"/>
      <c r="S168" s="5"/>
      <c r="T168" s="5"/>
      <c r="U168" s="141"/>
      <c r="V168" s="142"/>
      <c r="W168" s="142"/>
      <c r="X168" s="142"/>
      <c r="Y168" s="142"/>
      <c r="Z168" s="142"/>
      <c r="AA168" s="142"/>
      <c r="AB168" s="142"/>
      <c r="AC168" s="142"/>
      <c r="AD168" s="142"/>
      <c r="AE168" s="142"/>
      <c r="AF168" s="142"/>
      <c r="AG168" s="142"/>
      <c r="AH168" s="142"/>
      <c r="AI168" s="142"/>
      <c r="AJ168" s="142"/>
      <c r="AK168" s="142"/>
      <c r="AL168" s="7"/>
      <c r="AM168" s="7"/>
      <c r="AN168" s="7"/>
      <c r="AO168" s="7"/>
      <c r="AP168" s="7"/>
      <c r="AQ168" s="7"/>
      <c r="AR168" s="7"/>
      <c r="AS168" s="7"/>
      <c r="AT168" s="7"/>
      <c r="AU168" s="7"/>
      <c r="AV168" s="7"/>
      <c r="AW168" s="7"/>
      <c r="AX168" s="7"/>
      <c r="AY168" s="7"/>
      <c r="AZ168" s="143"/>
      <c r="BA168" s="11"/>
      <c r="BB168" s="11"/>
      <c r="BC168" s="11"/>
      <c r="BD168" s="11"/>
      <c r="BE168" s="11"/>
      <c r="BF168" s="11"/>
      <c r="BG168" s="11"/>
      <c r="BH168" s="11"/>
      <c r="BI168" s="11"/>
      <c r="BJ168" s="11"/>
    </row>
    <row r="169" spans="1:62" ht="93" customHeight="1" x14ac:dyDescent="0.3">
      <c r="A169" s="1"/>
      <c r="B169" s="1"/>
      <c r="C169" s="1"/>
      <c r="D169" s="1"/>
      <c r="E169" s="1"/>
      <c r="F169" s="153"/>
      <c r="G169" s="1"/>
      <c r="H169" s="1"/>
      <c r="I169" s="1"/>
      <c r="J169" s="1"/>
      <c r="K169" s="1"/>
      <c r="L169" s="1"/>
      <c r="M169" s="1"/>
      <c r="N169" s="1"/>
      <c r="O169" s="5"/>
      <c r="P169" s="5"/>
      <c r="Q169" s="5"/>
      <c r="R169" s="5"/>
      <c r="S169" s="5"/>
      <c r="T169" s="5"/>
      <c r="U169" s="141"/>
      <c r="V169" s="142"/>
      <c r="W169" s="142"/>
      <c r="X169" s="142"/>
      <c r="Y169" s="142"/>
      <c r="Z169" s="142"/>
      <c r="AA169" s="142"/>
      <c r="AB169" s="142"/>
      <c r="AC169" s="142"/>
      <c r="AD169" s="142"/>
      <c r="AE169" s="142"/>
      <c r="AF169" s="142"/>
      <c r="AG169" s="142"/>
      <c r="AH169" s="142"/>
      <c r="AI169" s="142"/>
      <c r="AJ169" s="142"/>
      <c r="AK169" s="142"/>
      <c r="AL169" s="7"/>
      <c r="AM169" s="7"/>
      <c r="AN169" s="7"/>
      <c r="AO169" s="7"/>
      <c r="AP169" s="7"/>
      <c r="AQ169" s="7"/>
      <c r="AR169" s="7"/>
      <c r="AS169" s="7"/>
      <c r="AT169" s="7"/>
      <c r="AU169" s="7"/>
      <c r="AV169" s="7"/>
      <c r="AW169" s="7"/>
      <c r="AX169" s="7"/>
      <c r="AY169" s="7"/>
      <c r="AZ169" s="143"/>
      <c r="BA169" s="11"/>
      <c r="BB169" s="11"/>
      <c r="BC169" s="11"/>
      <c r="BD169" s="11"/>
      <c r="BE169" s="11"/>
      <c r="BF169" s="11"/>
      <c r="BG169" s="11"/>
      <c r="BH169" s="11"/>
      <c r="BI169" s="11"/>
      <c r="BJ169" s="11"/>
    </row>
    <row r="170" spans="1:62" ht="93" customHeight="1" x14ac:dyDescent="0.3">
      <c r="A170" s="1"/>
      <c r="B170" s="1"/>
      <c r="C170" s="1"/>
      <c r="D170" s="1"/>
      <c r="E170" s="1"/>
      <c r="F170" s="153"/>
      <c r="G170" s="1"/>
      <c r="H170" s="1"/>
      <c r="I170" s="1"/>
      <c r="J170" s="1"/>
      <c r="K170" s="1"/>
      <c r="L170" s="1"/>
      <c r="M170" s="1"/>
      <c r="N170" s="1"/>
      <c r="O170" s="5"/>
      <c r="P170" s="5"/>
      <c r="Q170" s="5"/>
      <c r="R170" s="5"/>
      <c r="S170" s="5"/>
      <c r="T170" s="5"/>
      <c r="U170" s="141"/>
      <c r="V170" s="142"/>
      <c r="W170" s="142"/>
      <c r="X170" s="142"/>
      <c r="Y170" s="142"/>
      <c r="Z170" s="142"/>
      <c r="AA170" s="142"/>
      <c r="AB170" s="142"/>
      <c r="AC170" s="142"/>
      <c r="AD170" s="142"/>
      <c r="AE170" s="142"/>
      <c r="AF170" s="142"/>
      <c r="AG170" s="142"/>
      <c r="AH170" s="142"/>
      <c r="AI170" s="142"/>
      <c r="AJ170" s="142"/>
      <c r="AK170" s="142"/>
      <c r="AL170" s="7"/>
      <c r="AM170" s="7"/>
      <c r="AN170" s="7"/>
      <c r="AO170" s="7"/>
      <c r="AP170" s="7"/>
      <c r="AQ170" s="7"/>
      <c r="AR170" s="7"/>
      <c r="AS170" s="7"/>
      <c r="AT170" s="7"/>
      <c r="AU170" s="7"/>
      <c r="AV170" s="7"/>
      <c r="AW170" s="7"/>
      <c r="AX170" s="7"/>
      <c r="AY170" s="7"/>
      <c r="AZ170" s="143"/>
      <c r="BA170" s="11"/>
      <c r="BB170" s="11"/>
      <c r="BC170" s="11"/>
      <c r="BD170" s="11"/>
      <c r="BE170" s="11"/>
      <c r="BF170" s="11"/>
      <c r="BG170" s="11"/>
      <c r="BH170" s="11"/>
      <c r="BI170" s="11"/>
      <c r="BJ170" s="11"/>
    </row>
    <row r="171" spans="1:62" ht="93" customHeight="1" x14ac:dyDescent="0.3">
      <c r="A171" s="1"/>
      <c r="B171" s="1"/>
      <c r="C171" s="1"/>
      <c r="D171" s="1"/>
      <c r="E171" s="1"/>
      <c r="F171" s="153"/>
      <c r="G171" s="1"/>
      <c r="H171" s="1"/>
      <c r="I171" s="1"/>
      <c r="J171" s="1"/>
      <c r="K171" s="1"/>
      <c r="L171" s="1"/>
      <c r="M171" s="1"/>
      <c r="N171" s="1"/>
      <c r="O171" s="5"/>
      <c r="P171" s="5"/>
      <c r="Q171" s="5"/>
      <c r="R171" s="5"/>
      <c r="S171" s="5"/>
      <c r="T171" s="5"/>
      <c r="U171" s="141"/>
      <c r="V171" s="142"/>
      <c r="W171" s="142"/>
      <c r="X171" s="142"/>
      <c r="Y171" s="142"/>
      <c r="Z171" s="142"/>
      <c r="AA171" s="142"/>
      <c r="AB171" s="142"/>
      <c r="AC171" s="142"/>
      <c r="AD171" s="142"/>
      <c r="AE171" s="142"/>
      <c r="AF171" s="142"/>
      <c r="AG171" s="142"/>
      <c r="AH171" s="142"/>
      <c r="AI171" s="142"/>
      <c r="AJ171" s="142"/>
      <c r="AK171" s="142"/>
      <c r="AL171" s="7"/>
      <c r="AM171" s="7"/>
      <c r="AN171" s="7"/>
      <c r="AO171" s="7"/>
      <c r="AP171" s="7"/>
      <c r="AQ171" s="7"/>
      <c r="AR171" s="7"/>
      <c r="AS171" s="7"/>
      <c r="AT171" s="7"/>
      <c r="AU171" s="7"/>
      <c r="AV171" s="7"/>
      <c r="AW171" s="7"/>
      <c r="AX171" s="7"/>
      <c r="AY171" s="7"/>
      <c r="AZ171" s="143"/>
      <c r="BA171" s="11"/>
      <c r="BB171" s="11"/>
      <c r="BC171" s="11"/>
      <c r="BD171" s="11"/>
      <c r="BE171" s="11"/>
      <c r="BF171" s="11"/>
      <c r="BG171" s="11"/>
      <c r="BH171" s="11"/>
      <c r="BI171" s="11"/>
      <c r="BJ171" s="11"/>
    </row>
    <row r="172" spans="1:62" ht="93" customHeight="1" x14ac:dyDescent="0.3">
      <c r="A172" s="1"/>
      <c r="B172" s="1"/>
      <c r="C172" s="1"/>
      <c r="D172" s="1"/>
      <c r="E172" s="1"/>
      <c r="F172" s="153"/>
      <c r="G172" s="1"/>
      <c r="H172" s="1"/>
      <c r="I172" s="1"/>
      <c r="J172" s="1"/>
      <c r="K172" s="1"/>
      <c r="L172" s="1"/>
      <c r="M172" s="1"/>
      <c r="N172" s="1"/>
      <c r="O172" s="5"/>
      <c r="P172" s="5"/>
      <c r="Q172" s="5"/>
      <c r="R172" s="5"/>
      <c r="S172" s="5"/>
      <c r="T172" s="5"/>
      <c r="U172" s="141"/>
      <c r="V172" s="142"/>
      <c r="W172" s="142"/>
      <c r="X172" s="142"/>
      <c r="Y172" s="142"/>
      <c r="Z172" s="142"/>
      <c r="AA172" s="142"/>
      <c r="AB172" s="142"/>
      <c r="AC172" s="142"/>
      <c r="AD172" s="142"/>
      <c r="AE172" s="142"/>
      <c r="AF172" s="142"/>
      <c r="AG172" s="142"/>
      <c r="AH172" s="142"/>
      <c r="AI172" s="142"/>
      <c r="AJ172" s="142"/>
      <c r="AK172" s="142"/>
      <c r="AL172" s="7"/>
      <c r="AM172" s="7"/>
      <c r="AN172" s="7"/>
      <c r="AO172" s="7"/>
      <c r="AP172" s="7"/>
      <c r="AQ172" s="7"/>
      <c r="AR172" s="7"/>
      <c r="AS172" s="7"/>
      <c r="AT172" s="7"/>
      <c r="AU172" s="7"/>
      <c r="AV172" s="7"/>
      <c r="AW172" s="7"/>
      <c r="AX172" s="7"/>
      <c r="AY172" s="7"/>
      <c r="AZ172" s="143"/>
      <c r="BA172" s="11"/>
      <c r="BB172" s="11"/>
      <c r="BC172" s="11"/>
      <c r="BD172" s="11"/>
      <c r="BE172" s="11"/>
      <c r="BF172" s="11"/>
      <c r="BG172" s="11"/>
      <c r="BH172" s="11"/>
      <c r="BI172" s="11"/>
      <c r="BJ172" s="11"/>
    </row>
    <row r="173" spans="1:62" ht="93" customHeight="1" x14ac:dyDescent="0.3">
      <c r="A173" s="1"/>
      <c r="B173" s="1"/>
      <c r="C173" s="1"/>
      <c r="D173" s="1"/>
      <c r="E173" s="1"/>
      <c r="F173" s="153"/>
      <c r="G173" s="1"/>
      <c r="H173" s="1"/>
      <c r="I173" s="1"/>
      <c r="J173" s="1"/>
      <c r="K173" s="1"/>
      <c r="L173" s="1"/>
      <c r="M173" s="1"/>
      <c r="N173" s="1"/>
      <c r="O173" s="5"/>
      <c r="P173" s="5"/>
      <c r="Q173" s="5"/>
      <c r="R173" s="5"/>
      <c r="S173" s="5"/>
      <c r="T173" s="5"/>
      <c r="U173" s="141"/>
      <c r="V173" s="142"/>
      <c r="W173" s="142"/>
      <c r="X173" s="142"/>
      <c r="Y173" s="142"/>
      <c r="Z173" s="142"/>
      <c r="AA173" s="142"/>
      <c r="AB173" s="142"/>
      <c r="AC173" s="142"/>
      <c r="AD173" s="142"/>
      <c r="AE173" s="142"/>
      <c r="AF173" s="142"/>
      <c r="AG173" s="142"/>
      <c r="AH173" s="142"/>
      <c r="AI173" s="142"/>
      <c r="AJ173" s="142"/>
      <c r="AK173" s="142"/>
      <c r="AL173" s="7"/>
      <c r="AM173" s="7"/>
      <c r="AN173" s="7"/>
      <c r="AO173" s="7"/>
      <c r="AP173" s="7"/>
      <c r="AQ173" s="7"/>
      <c r="AR173" s="7"/>
      <c r="AS173" s="7"/>
      <c r="AT173" s="7"/>
      <c r="AU173" s="7"/>
      <c r="AV173" s="7"/>
      <c r="AW173" s="7"/>
      <c r="AX173" s="7"/>
      <c r="AY173" s="7"/>
      <c r="AZ173" s="143"/>
      <c r="BA173" s="11"/>
      <c r="BB173" s="11"/>
      <c r="BC173" s="11"/>
      <c r="BD173" s="11"/>
      <c r="BE173" s="11"/>
      <c r="BF173" s="11"/>
      <c r="BG173" s="11"/>
      <c r="BH173" s="11"/>
      <c r="BI173" s="11"/>
      <c r="BJ173" s="11"/>
    </row>
    <row r="174" spans="1:62" ht="93" customHeight="1" x14ac:dyDescent="0.3">
      <c r="A174" s="1"/>
      <c r="B174" s="1"/>
      <c r="C174" s="1"/>
      <c r="D174" s="1"/>
      <c r="E174" s="1"/>
      <c r="F174" s="153"/>
      <c r="G174" s="1"/>
      <c r="H174" s="1"/>
      <c r="I174" s="1"/>
      <c r="J174" s="1"/>
      <c r="K174" s="1"/>
      <c r="L174" s="1"/>
      <c r="M174" s="1"/>
      <c r="N174" s="1"/>
      <c r="O174" s="5"/>
      <c r="P174" s="5"/>
      <c r="Q174" s="5"/>
      <c r="R174" s="5"/>
      <c r="S174" s="5"/>
      <c r="T174" s="5"/>
      <c r="U174" s="141"/>
      <c r="V174" s="142"/>
      <c r="W174" s="142"/>
      <c r="X174" s="142"/>
      <c r="Y174" s="142"/>
      <c r="Z174" s="142"/>
      <c r="AA174" s="142"/>
      <c r="AB174" s="142"/>
      <c r="AC174" s="142"/>
      <c r="AD174" s="142"/>
      <c r="AE174" s="142"/>
      <c r="AF174" s="142"/>
      <c r="AG174" s="142"/>
      <c r="AH174" s="142"/>
      <c r="AI174" s="142"/>
      <c r="AJ174" s="142"/>
      <c r="AK174" s="142"/>
      <c r="AL174" s="7"/>
      <c r="AM174" s="7"/>
      <c r="AN174" s="7"/>
      <c r="AO174" s="7"/>
      <c r="AP174" s="7"/>
      <c r="AQ174" s="7"/>
      <c r="AR174" s="7"/>
      <c r="AS174" s="7"/>
      <c r="AT174" s="7"/>
      <c r="AU174" s="7"/>
      <c r="AV174" s="7"/>
      <c r="AW174" s="7"/>
      <c r="AX174" s="7"/>
      <c r="AY174" s="7"/>
      <c r="AZ174" s="143"/>
      <c r="BA174" s="11"/>
      <c r="BB174" s="11"/>
      <c r="BC174" s="11"/>
      <c r="BD174" s="11"/>
      <c r="BE174" s="11"/>
      <c r="BF174" s="11"/>
      <c r="BG174" s="11"/>
      <c r="BH174" s="11"/>
      <c r="BI174" s="11"/>
      <c r="BJ174" s="11"/>
    </row>
    <row r="175" spans="1:62" ht="93" customHeight="1" x14ac:dyDescent="0.3">
      <c r="A175" s="1"/>
      <c r="B175" s="1"/>
      <c r="C175" s="1"/>
      <c r="D175" s="1"/>
      <c r="E175" s="1"/>
      <c r="F175" s="153"/>
      <c r="G175" s="1"/>
      <c r="H175" s="1"/>
      <c r="I175" s="1"/>
      <c r="J175" s="1"/>
      <c r="K175" s="1"/>
      <c r="L175" s="1"/>
      <c r="M175" s="1"/>
      <c r="N175" s="1"/>
      <c r="O175" s="5"/>
      <c r="P175" s="5"/>
      <c r="Q175" s="5"/>
      <c r="R175" s="5"/>
      <c r="S175" s="5"/>
      <c r="T175" s="5"/>
      <c r="U175" s="141"/>
      <c r="V175" s="142"/>
      <c r="W175" s="142"/>
      <c r="X175" s="142"/>
      <c r="Y175" s="142"/>
      <c r="Z175" s="142"/>
      <c r="AA175" s="142"/>
      <c r="AB175" s="142"/>
      <c r="AC175" s="142"/>
      <c r="AD175" s="142"/>
      <c r="AE175" s="142"/>
      <c r="AF175" s="142"/>
      <c r="AG175" s="142"/>
      <c r="AH175" s="142"/>
      <c r="AI175" s="142"/>
      <c r="AJ175" s="142"/>
      <c r="AK175" s="142"/>
      <c r="AL175" s="7"/>
      <c r="AM175" s="7"/>
      <c r="AN175" s="7"/>
      <c r="AO175" s="7"/>
      <c r="AP175" s="7"/>
      <c r="AQ175" s="7"/>
      <c r="AR175" s="7"/>
      <c r="AS175" s="7"/>
      <c r="AT175" s="7"/>
      <c r="AU175" s="7"/>
      <c r="AV175" s="7"/>
      <c r="AW175" s="7"/>
      <c r="AX175" s="7"/>
      <c r="AY175" s="7"/>
      <c r="AZ175" s="143"/>
      <c r="BA175" s="11"/>
      <c r="BB175" s="11"/>
      <c r="BC175" s="11"/>
      <c r="BD175" s="11"/>
      <c r="BE175" s="11"/>
      <c r="BF175" s="11"/>
      <c r="BG175" s="11"/>
      <c r="BH175" s="11"/>
      <c r="BI175" s="11"/>
      <c r="BJ175" s="11"/>
    </row>
    <row r="176" spans="1:62" ht="93" customHeight="1" x14ac:dyDescent="0.3">
      <c r="A176" s="1"/>
      <c r="B176" s="1"/>
      <c r="C176" s="1"/>
      <c r="D176" s="1"/>
      <c r="E176" s="1"/>
      <c r="F176" s="153"/>
      <c r="G176" s="1"/>
      <c r="H176" s="1"/>
      <c r="I176" s="1"/>
      <c r="J176" s="1"/>
      <c r="K176" s="1"/>
      <c r="L176" s="1"/>
      <c r="M176" s="1"/>
      <c r="N176" s="1"/>
      <c r="O176" s="5"/>
      <c r="P176" s="5"/>
      <c r="Q176" s="5"/>
      <c r="R176" s="5"/>
      <c r="S176" s="5"/>
      <c r="T176" s="5"/>
      <c r="U176" s="141"/>
      <c r="V176" s="142"/>
      <c r="W176" s="142"/>
      <c r="X176" s="142"/>
      <c r="Y176" s="142"/>
      <c r="Z176" s="142"/>
      <c r="AA176" s="142"/>
      <c r="AB176" s="142"/>
      <c r="AC176" s="142"/>
      <c r="AD176" s="142"/>
      <c r="AE176" s="142"/>
      <c r="AF176" s="142"/>
      <c r="AG176" s="142"/>
      <c r="AH176" s="142"/>
      <c r="AI176" s="142"/>
      <c r="AJ176" s="142"/>
      <c r="AK176" s="142"/>
      <c r="AL176" s="7"/>
      <c r="AM176" s="7"/>
      <c r="AN176" s="7"/>
      <c r="AO176" s="7"/>
      <c r="AP176" s="7"/>
      <c r="AQ176" s="7"/>
      <c r="AR176" s="7"/>
      <c r="AS176" s="7"/>
      <c r="AT176" s="7"/>
      <c r="AU176" s="7"/>
      <c r="AV176" s="7"/>
      <c r="AW176" s="7"/>
      <c r="AX176" s="7"/>
      <c r="AY176" s="7"/>
      <c r="AZ176" s="143"/>
      <c r="BA176" s="11"/>
      <c r="BB176" s="11"/>
      <c r="BC176" s="11"/>
      <c r="BD176" s="11"/>
      <c r="BE176" s="11"/>
      <c r="BF176" s="11"/>
      <c r="BG176" s="11"/>
      <c r="BH176" s="11"/>
      <c r="BI176" s="11"/>
      <c r="BJ176" s="11"/>
    </row>
    <row r="177" spans="1:62" ht="93" customHeight="1" x14ac:dyDescent="0.3">
      <c r="A177" s="1"/>
      <c r="B177" s="1"/>
      <c r="C177" s="1"/>
      <c r="D177" s="1"/>
      <c r="E177" s="1"/>
      <c r="F177" s="153"/>
      <c r="G177" s="1"/>
      <c r="H177" s="1"/>
      <c r="I177" s="1"/>
      <c r="J177" s="1"/>
      <c r="K177" s="1"/>
      <c r="L177" s="1"/>
      <c r="M177" s="1"/>
      <c r="N177" s="1"/>
      <c r="O177" s="5"/>
      <c r="P177" s="5"/>
      <c r="Q177" s="5"/>
      <c r="R177" s="5"/>
      <c r="S177" s="5"/>
      <c r="T177" s="5"/>
      <c r="U177" s="141"/>
      <c r="V177" s="142"/>
      <c r="W177" s="142"/>
      <c r="X177" s="142"/>
      <c r="Y177" s="142"/>
      <c r="Z177" s="142"/>
      <c r="AA177" s="142"/>
      <c r="AB177" s="142"/>
      <c r="AC177" s="142"/>
      <c r="AD177" s="142"/>
      <c r="AE177" s="142"/>
      <c r="AF177" s="142"/>
      <c r="AG177" s="142"/>
      <c r="AH177" s="142"/>
      <c r="AI177" s="142"/>
      <c r="AJ177" s="142"/>
      <c r="AK177" s="142"/>
      <c r="AL177" s="7"/>
      <c r="AM177" s="7"/>
      <c r="AN177" s="7"/>
      <c r="AO177" s="7"/>
      <c r="AP177" s="7"/>
      <c r="AQ177" s="7"/>
      <c r="AR177" s="7"/>
      <c r="AS177" s="7"/>
      <c r="AT177" s="7"/>
      <c r="AU177" s="7"/>
      <c r="AV177" s="7"/>
      <c r="AW177" s="7"/>
      <c r="AX177" s="7"/>
      <c r="AY177" s="7"/>
      <c r="AZ177" s="143"/>
      <c r="BA177" s="11"/>
      <c r="BB177" s="11"/>
      <c r="BC177" s="11"/>
      <c r="BD177" s="11"/>
      <c r="BE177" s="11"/>
      <c r="BF177" s="11"/>
      <c r="BG177" s="11"/>
      <c r="BH177" s="11"/>
      <c r="BI177" s="11"/>
      <c r="BJ177" s="11"/>
    </row>
    <row r="178" spans="1:62" ht="93" customHeight="1" x14ac:dyDescent="0.3">
      <c r="A178" s="1"/>
      <c r="B178" s="1"/>
      <c r="C178" s="1"/>
      <c r="D178" s="1"/>
      <c r="E178" s="1"/>
      <c r="F178" s="153"/>
      <c r="G178" s="1"/>
      <c r="H178" s="1"/>
      <c r="I178" s="1"/>
      <c r="J178" s="1"/>
      <c r="K178" s="1"/>
      <c r="L178" s="1"/>
      <c r="M178" s="1"/>
      <c r="N178" s="1"/>
      <c r="O178" s="5"/>
      <c r="P178" s="5"/>
      <c r="Q178" s="5"/>
      <c r="R178" s="5"/>
      <c r="S178" s="5"/>
      <c r="T178" s="5"/>
      <c r="U178" s="141"/>
      <c r="V178" s="142"/>
      <c r="W178" s="142"/>
      <c r="X178" s="142"/>
      <c r="Y178" s="142"/>
      <c r="Z178" s="142"/>
      <c r="AA178" s="142"/>
      <c r="AB178" s="142"/>
      <c r="AC178" s="142"/>
      <c r="AD178" s="142"/>
      <c r="AE178" s="142"/>
      <c r="AF178" s="142"/>
      <c r="AG178" s="142"/>
      <c r="AH178" s="142"/>
      <c r="AI178" s="142"/>
      <c r="AJ178" s="142"/>
      <c r="AK178" s="142"/>
      <c r="AL178" s="7"/>
      <c r="AM178" s="7"/>
      <c r="AN178" s="7"/>
      <c r="AO178" s="7"/>
      <c r="AP178" s="7"/>
      <c r="AQ178" s="7"/>
      <c r="AR178" s="7"/>
      <c r="AS178" s="7"/>
      <c r="AT178" s="7"/>
      <c r="AU178" s="7"/>
      <c r="AV178" s="7"/>
      <c r="AW178" s="7"/>
      <c r="AX178" s="7"/>
      <c r="AY178" s="7"/>
      <c r="AZ178" s="143"/>
      <c r="BA178" s="11"/>
      <c r="BB178" s="11"/>
      <c r="BC178" s="11"/>
      <c r="BD178" s="11"/>
      <c r="BE178" s="11"/>
      <c r="BF178" s="11"/>
      <c r="BG178" s="11"/>
      <c r="BH178" s="11"/>
      <c r="BI178" s="11"/>
      <c r="BJ178" s="11"/>
    </row>
    <row r="179" spans="1:62" ht="93" customHeight="1" x14ac:dyDescent="0.3">
      <c r="A179" s="1"/>
      <c r="B179" s="1"/>
      <c r="C179" s="1"/>
      <c r="D179" s="1"/>
      <c r="E179" s="1"/>
      <c r="F179" s="153"/>
      <c r="G179" s="1"/>
      <c r="H179" s="1"/>
      <c r="I179" s="1"/>
      <c r="J179" s="1"/>
      <c r="K179" s="1"/>
      <c r="L179" s="1"/>
      <c r="M179" s="1"/>
      <c r="N179" s="1"/>
      <c r="O179" s="5"/>
      <c r="P179" s="5"/>
      <c r="Q179" s="5"/>
      <c r="R179" s="5"/>
      <c r="S179" s="5"/>
      <c r="T179" s="5"/>
      <c r="U179" s="141"/>
      <c r="V179" s="142"/>
      <c r="W179" s="142"/>
      <c r="X179" s="142"/>
      <c r="Y179" s="142"/>
      <c r="Z179" s="142"/>
      <c r="AA179" s="142"/>
      <c r="AB179" s="142"/>
      <c r="AC179" s="142"/>
      <c r="AD179" s="142"/>
      <c r="AE179" s="142"/>
      <c r="AF179" s="142"/>
      <c r="AG179" s="142"/>
      <c r="AH179" s="142"/>
      <c r="AI179" s="142"/>
      <c r="AJ179" s="142"/>
      <c r="AK179" s="142"/>
      <c r="AL179" s="7"/>
      <c r="AM179" s="7"/>
      <c r="AN179" s="7"/>
      <c r="AO179" s="7"/>
      <c r="AP179" s="7"/>
      <c r="AQ179" s="7"/>
      <c r="AR179" s="7"/>
      <c r="AS179" s="7"/>
      <c r="AT179" s="7"/>
      <c r="AU179" s="7"/>
      <c r="AV179" s="7"/>
      <c r="AW179" s="7"/>
      <c r="AX179" s="7"/>
      <c r="AY179" s="7"/>
      <c r="AZ179" s="143"/>
      <c r="BA179" s="11"/>
      <c r="BB179" s="11"/>
      <c r="BC179" s="11"/>
      <c r="BD179" s="11"/>
      <c r="BE179" s="11"/>
      <c r="BF179" s="11"/>
      <c r="BG179" s="11"/>
      <c r="BH179" s="11"/>
      <c r="BI179" s="11"/>
      <c r="BJ179" s="11"/>
    </row>
    <row r="180" spans="1:62" ht="93" customHeight="1" x14ac:dyDescent="0.3">
      <c r="A180" s="1"/>
      <c r="B180" s="1"/>
      <c r="C180" s="1"/>
      <c r="D180" s="1"/>
      <c r="E180" s="1"/>
      <c r="F180" s="153"/>
      <c r="G180" s="1"/>
      <c r="H180" s="1"/>
      <c r="I180" s="1"/>
      <c r="J180" s="1"/>
      <c r="K180" s="1"/>
      <c r="L180" s="1"/>
      <c r="M180" s="1"/>
      <c r="N180" s="1"/>
      <c r="O180" s="5"/>
      <c r="P180" s="5"/>
      <c r="Q180" s="5"/>
      <c r="R180" s="5"/>
      <c r="S180" s="5"/>
      <c r="T180" s="5"/>
      <c r="U180" s="141"/>
      <c r="V180" s="142"/>
      <c r="W180" s="142"/>
      <c r="X180" s="142"/>
      <c r="Y180" s="142"/>
      <c r="Z180" s="142"/>
      <c r="AA180" s="142"/>
      <c r="AB180" s="142"/>
      <c r="AC180" s="142"/>
      <c r="AD180" s="142"/>
      <c r="AE180" s="142"/>
      <c r="AF180" s="142"/>
      <c r="AG180" s="142"/>
      <c r="AH180" s="142"/>
      <c r="AI180" s="142"/>
      <c r="AJ180" s="142"/>
      <c r="AK180" s="142"/>
      <c r="AL180" s="7"/>
      <c r="AM180" s="7"/>
      <c r="AN180" s="7"/>
      <c r="AO180" s="7"/>
      <c r="AP180" s="7"/>
      <c r="AQ180" s="7"/>
      <c r="AR180" s="7"/>
      <c r="AS180" s="7"/>
      <c r="AT180" s="7"/>
      <c r="AU180" s="7"/>
      <c r="AV180" s="7"/>
      <c r="AW180" s="7"/>
      <c r="AX180" s="7"/>
      <c r="AY180" s="7"/>
      <c r="AZ180" s="143"/>
      <c r="BA180" s="11"/>
      <c r="BB180" s="11"/>
      <c r="BC180" s="11"/>
      <c r="BD180" s="11"/>
      <c r="BE180" s="11"/>
      <c r="BF180" s="11"/>
      <c r="BG180" s="11"/>
      <c r="BH180" s="11"/>
      <c r="BI180" s="11"/>
      <c r="BJ180" s="11"/>
    </row>
    <row r="181" spans="1:62" ht="93" customHeight="1" x14ac:dyDescent="0.3">
      <c r="A181" s="1"/>
      <c r="B181" s="1"/>
      <c r="C181" s="1"/>
      <c r="D181" s="1"/>
      <c r="E181" s="1"/>
      <c r="F181" s="153"/>
      <c r="G181" s="1"/>
      <c r="H181" s="1"/>
      <c r="I181" s="1"/>
      <c r="J181" s="1"/>
      <c r="K181" s="1"/>
      <c r="L181" s="1"/>
      <c r="M181" s="1"/>
      <c r="N181" s="1"/>
      <c r="O181" s="5"/>
      <c r="P181" s="5"/>
      <c r="Q181" s="5"/>
      <c r="R181" s="5"/>
      <c r="S181" s="5"/>
      <c r="T181" s="5"/>
      <c r="U181" s="141"/>
      <c r="V181" s="142"/>
      <c r="W181" s="142"/>
      <c r="X181" s="142"/>
      <c r="Y181" s="142"/>
      <c r="Z181" s="142"/>
      <c r="AA181" s="142"/>
      <c r="AB181" s="142"/>
      <c r="AC181" s="142"/>
      <c r="AD181" s="142"/>
      <c r="AE181" s="142"/>
      <c r="AF181" s="142"/>
      <c r="AG181" s="142"/>
      <c r="AH181" s="142"/>
      <c r="AI181" s="142"/>
      <c r="AJ181" s="142"/>
      <c r="AK181" s="142"/>
      <c r="AL181" s="7"/>
      <c r="AM181" s="7"/>
      <c r="AN181" s="7"/>
      <c r="AO181" s="7"/>
      <c r="AP181" s="7"/>
      <c r="AQ181" s="7"/>
      <c r="AR181" s="7"/>
      <c r="AS181" s="7"/>
      <c r="AT181" s="7"/>
      <c r="AU181" s="7"/>
      <c r="AV181" s="7"/>
      <c r="AW181" s="7"/>
      <c r="AX181" s="7"/>
      <c r="AY181" s="7"/>
      <c r="AZ181" s="143"/>
      <c r="BA181" s="11"/>
      <c r="BB181" s="11"/>
      <c r="BC181" s="11"/>
      <c r="BD181" s="11"/>
      <c r="BE181" s="11"/>
      <c r="BF181" s="11"/>
      <c r="BG181" s="11"/>
      <c r="BH181" s="11"/>
      <c r="BI181" s="11"/>
      <c r="BJ181" s="11"/>
    </row>
    <row r="182" spans="1:62" ht="93" customHeight="1" x14ac:dyDescent="0.3">
      <c r="A182" s="1"/>
      <c r="B182" s="1"/>
      <c r="C182" s="1"/>
      <c r="D182" s="1"/>
      <c r="E182" s="1"/>
      <c r="F182" s="153"/>
      <c r="G182" s="1"/>
      <c r="H182" s="1"/>
      <c r="I182" s="1"/>
      <c r="J182" s="1"/>
      <c r="K182" s="1"/>
      <c r="L182" s="1"/>
      <c r="M182" s="1"/>
      <c r="N182" s="1"/>
      <c r="O182" s="5"/>
      <c r="P182" s="5"/>
      <c r="Q182" s="5"/>
      <c r="R182" s="5"/>
      <c r="S182" s="5"/>
      <c r="T182" s="5"/>
      <c r="U182" s="141"/>
      <c r="V182" s="142"/>
      <c r="W182" s="142"/>
      <c r="X182" s="142"/>
      <c r="Y182" s="142"/>
      <c r="Z182" s="142"/>
      <c r="AA182" s="142"/>
      <c r="AB182" s="142"/>
      <c r="AC182" s="142"/>
      <c r="AD182" s="142"/>
      <c r="AE182" s="142"/>
      <c r="AF182" s="142"/>
      <c r="AG182" s="142"/>
      <c r="AH182" s="142"/>
      <c r="AI182" s="142"/>
      <c r="AJ182" s="142"/>
      <c r="AK182" s="142"/>
      <c r="AL182" s="7"/>
      <c r="AM182" s="7"/>
      <c r="AN182" s="7"/>
      <c r="AO182" s="7"/>
      <c r="AP182" s="7"/>
      <c r="AQ182" s="7"/>
      <c r="AR182" s="7"/>
      <c r="AS182" s="7"/>
      <c r="AT182" s="7"/>
      <c r="AU182" s="7"/>
      <c r="AV182" s="7"/>
      <c r="AW182" s="7"/>
      <c r="AX182" s="7"/>
      <c r="AY182" s="7"/>
      <c r="AZ182" s="143"/>
      <c r="BA182" s="11"/>
      <c r="BB182" s="11"/>
      <c r="BC182" s="11"/>
      <c r="BD182" s="11"/>
      <c r="BE182" s="11"/>
      <c r="BF182" s="11"/>
      <c r="BG182" s="11"/>
      <c r="BH182" s="11"/>
      <c r="BI182" s="11"/>
      <c r="BJ182" s="11"/>
    </row>
    <row r="183" spans="1:62" ht="93" customHeight="1" x14ac:dyDescent="0.3">
      <c r="A183" s="1"/>
      <c r="B183" s="1"/>
      <c r="C183" s="1"/>
      <c r="D183" s="1"/>
      <c r="E183" s="1"/>
      <c r="F183" s="153"/>
      <c r="G183" s="1"/>
      <c r="H183" s="1"/>
      <c r="I183" s="1"/>
      <c r="J183" s="1"/>
      <c r="K183" s="1"/>
      <c r="L183" s="1"/>
      <c r="M183" s="1"/>
      <c r="N183" s="1"/>
      <c r="O183" s="5"/>
      <c r="P183" s="5"/>
      <c r="Q183" s="5"/>
      <c r="R183" s="5"/>
      <c r="S183" s="5"/>
      <c r="T183" s="5"/>
      <c r="U183" s="141"/>
      <c r="V183" s="142"/>
      <c r="W183" s="142"/>
      <c r="X183" s="142"/>
      <c r="Y183" s="142"/>
      <c r="Z183" s="142"/>
      <c r="AA183" s="142"/>
      <c r="AB183" s="142"/>
      <c r="AC183" s="142"/>
      <c r="AD183" s="142"/>
      <c r="AE183" s="142"/>
      <c r="AF183" s="142"/>
      <c r="AG183" s="142"/>
      <c r="AH183" s="142"/>
      <c r="AI183" s="142"/>
      <c r="AJ183" s="142"/>
      <c r="AK183" s="142"/>
      <c r="AL183" s="7"/>
      <c r="AM183" s="7"/>
      <c r="AN183" s="7"/>
      <c r="AO183" s="7"/>
      <c r="AP183" s="7"/>
      <c r="AQ183" s="7"/>
      <c r="AR183" s="7"/>
      <c r="AS183" s="7"/>
      <c r="AT183" s="7"/>
      <c r="AU183" s="7"/>
      <c r="AV183" s="7"/>
      <c r="AW183" s="7"/>
      <c r="AX183" s="7"/>
      <c r="AY183" s="7"/>
      <c r="AZ183" s="143"/>
      <c r="BA183" s="11"/>
      <c r="BB183" s="11"/>
      <c r="BC183" s="11"/>
      <c r="BD183" s="11"/>
      <c r="BE183" s="11"/>
      <c r="BF183" s="11"/>
      <c r="BG183" s="11"/>
      <c r="BH183" s="11"/>
      <c r="BI183" s="11"/>
      <c r="BJ183" s="11"/>
    </row>
    <row r="184" spans="1:62" ht="93" customHeight="1" x14ac:dyDescent="0.3">
      <c r="A184" s="1"/>
      <c r="B184" s="1"/>
      <c r="C184" s="1"/>
      <c r="D184" s="1"/>
      <c r="E184" s="1"/>
      <c r="F184" s="153"/>
      <c r="G184" s="1"/>
      <c r="H184" s="1"/>
      <c r="I184" s="1"/>
      <c r="J184" s="1"/>
      <c r="K184" s="1"/>
      <c r="L184" s="1"/>
      <c r="M184" s="1"/>
      <c r="N184" s="1"/>
      <c r="O184" s="5"/>
      <c r="P184" s="5"/>
      <c r="Q184" s="5"/>
      <c r="R184" s="5"/>
      <c r="S184" s="5"/>
      <c r="T184" s="5"/>
      <c r="U184" s="141"/>
      <c r="V184" s="142"/>
      <c r="W184" s="142"/>
      <c r="X184" s="142"/>
      <c r="Y184" s="142"/>
      <c r="Z184" s="142"/>
      <c r="AA184" s="142"/>
      <c r="AB184" s="142"/>
      <c r="AC184" s="142"/>
      <c r="AD184" s="142"/>
      <c r="AE184" s="142"/>
      <c r="AF184" s="142"/>
      <c r="AG184" s="142"/>
      <c r="AH184" s="142"/>
      <c r="AI184" s="142"/>
      <c r="AJ184" s="142"/>
      <c r="AK184" s="142"/>
      <c r="AL184" s="7"/>
      <c r="AM184" s="7"/>
      <c r="AN184" s="7"/>
      <c r="AO184" s="7"/>
      <c r="AP184" s="7"/>
      <c r="AQ184" s="7"/>
      <c r="AR184" s="7"/>
      <c r="AS184" s="7"/>
      <c r="AT184" s="7"/>
      <c r="AU184" s="7"/>
      <c r="AV184" s="7"/>
      <c r="AW184" s="7"/>
      <c r="AX184" s="7"/>
      <c r="AY184" s="7"/>
      <c r="AZ184" s="143"/>
      <c r="BA184" s="11"/>
      <c r="BB184" s="11"/>
      <c r="BC184" s="11"/>
      <c r="BD184" s="11"/>
      <c r="BE184" s="11"/>
      <c r="BF184" s="11"/>
      <c r="BG184" s="11"/>
      <c r="BH184" s="11"/>
      <c r="BI184" s="11"/>
      <c r="BJ184" s="11"/>
    </row>
    <row r="185" spans="1:62" ht="93" customHeight="1" x14ac:dyDescent="0.3">
      <c r="A185" s="1"/>
      <c r="B185" s="1"/>
      <c r="C185" s="1"/>
      <c r="D185" s="1"/>
      <c r="E185" s="1"/>
      <c r="F185" s="153"/>
      <c r="G185" s="1"/>
      <c r="H185" s="1"/>
      <c r="I185" s="1"/>
      <c r="J185" s="1"/>
      <c r="K185" s="1"/>
      <c r="L185" s="1"/>
      <c r="M185" s="1"/>
      <c r="N185" s="1"/>
      <c r="O185" s="5"/>
      <c r="P185" s="5"/>
      <c r="Q185" s="5"/>
      <c r="R185" s="5"/>
      <c r="S185" s="5"/>
      <c r="T185" s="5"/>
      <c r="U185" s="141"/>
      <c r="V185" s="142"/>
      <c r="W185" s="142"/>
      <c r="X185" s="142"/>
      <c r="Y185" s="142"/>
      <c r="Z185" s="142"/>
      <c r="AA185" s="142"/>
      <c r="AB185" s="142"/>
      <c r="AC185" s="142"/>
      <c r="AD185" s="142"/>
      <c r="AE185" s="142"/>
      <c r="AF185" s="142"/>
      <c r="AG185" s="142"/>
      <c r="AH185" s="142"/>
      <c r="AI185" s="142"/>
      <c r="AJ185" s="142"/>
      <c r="AK185" s="142"/>
      <c r="AL185" s="7"/>
      <c r="AM185" s="7"/>
      <c r="AN185" s="7"/>
      <c r="AO185" s="7"/>
      <c r="AP185" s="7"/>
      <c r="AQ185" s="7"/>
      <c r="AR185" s="7"/>
      <c r="AS185" s="7"/>
      <c r="AT185" s="7"/>
      <c r="AU185" s="7"/>
      <c r="AV185" s="7"/>
      <c r="AW185" s="7"/>
      <c r="AX185" s="7"/>
      <c r="AY185" s="7"/>
      <c r="AZ185" s="143"/>
      <c r="BA185" s="11"/>
      <c r="BB185" s="11"/>
      <c r="BC185" s="11"/>
      <c r="BD185" s="11"/>
      <c r="BE185" s="11"/>
      <c r="BF185" s="11"/>
      <c r="BG185" s="11"/>
      <c r="BH185" s="11"/>
      <c r="BI185" s="11"/>
      <c r="BJ185" s="11"/>
    </row>
    <row r="186" spans="1:62" ht="93" customHeight="1" x14ac:dyDescent="0.3">
      <c r="A186" s="1"/>
      <c r="B186" s="1"/>
      <c r="C186" s="1"/>
      <c r="D186" s="1"/>
      <c r="E186" s="1"/>
      <c r="F186" s="153"/>
      <c r="G186" s="1"/>
      <c r="H186" s="1"/>
      <c r="I186" s="1"/>
      <c r="J186" s="1"/>
      <c r="K186" s="1"/>
      <c r="L186" s="1"/>
      <c r="M186" s="1"/>
      <c r="N186" s="1"/>
      <c r="O186" s="5"/>
      <c r="P186" s="5"/>
      <c r="Q186" s="5"/>
      <c r="R186" s="5"/>
      <c r="S186" s="5"/>
      <c r="T186" s="5"/>
      <c r="U186" s="141"/>
      <c r="V186" s="142"/>
      <c r="W186" s="142"/>
      <c r="X186" s="142"/>
      <c r="Y186" s="142"/>
      <c r="Z186" s="142"/>
      <c r="AA186" s="142"/>
      <c r="AB186" s="142"/>
      <c r="AC186" s="142"/>
      <c r="AD186" s="142"/>
      <c r="AE186" s="142"/>
      <c r="AF186" s="142"/>
      <c r="AG186" s="142"/>
      <c r="AH186" s="142"/>
      <c r="AI186" s="142"/>
      <c r="AJ186" s="142"/>
      <c r="AK186" s="142"/>
      <c r="AL186" s="7"/>
      <c r="AM186" s="7"/>
      <c r="AN186" s="7"/>
      <c r="AO186" s="7"/>
      <c r="AP186" s="7"/>
      <c r="AQ186" s="7"/>
      <c r="AR186" s="7"/>
      <c r="AS186" s="7"/>
      <c r="AT186" s="7"/>
      <c r="AU186" s="7"/>
      <c r="AV186" s="7"/>
      <c r="AW186" s="7"/>
      <c r="AX186" s="7"/>
      <c r="AY186" s="7"/>
      <c r="AZ186" s="143"/>
      <c r="BA186" s="11"/>
      <c r="BB186" s="11"/>
      <c r="BC186" s="11"/>
      <c r="BD186" s="11"/>
      <c r="BE186" s="11"/>
      <c r="BF186" s="11"/>
      <c r="BG186" s="11"/>
      <c r="BH186" s="11"/>
      <c r="BI186" s="11"/>
      <c r="BJ186" s="11"/>
    </row>
    <row r="187" spans="1:62" ht="93" customHeight="1" x14ac:dyDescent="0.3">
      <c r="A187" s="1"/>
      <c r="B187" s="1"/>
      <c r="C187" s="1"/>
      <c r="D187" s="1"/>
      <c r="E187" s="1"/>
      <c r="F187" s="153"/>
      <c r="G187" s="1"/>
      <c r="H187" s="1"/>
      <c r="I187" s="1"/>
      <c r="J187" s="1"/>
      <c r="K187" s="1"/>
      <c r="L187" s="1"/>
      <c r="M187" s="1"/>
      <c r="N187" s="1"/>
      <c r="O187" s="5"/>
      <c r="P187" s="5"/>
      <c r="Q187" s="5"/>
      <c r="R187" s="5"/>
      <c r="S187" s="5"/>
      <c r="T187" s="5"/>
      <c r="U187" s="141"/>
      <c r="V187" s="142"/>
      <c r="W187" s="142"/>
      <c r="X187" s="142"/>
      <c r="Y187" s="142"/>
      <c r="Z187" s="142"/>
      <c r="AA187" s="142"/>
      <c r="AB187" s="142"/>
      <c r="AC187" s="142"/>
      <c r="AD187" s="142"/>
      <c r="AE187" s="142"/>
      <c r="AF187" s="142"/>
      <c r="AG187" s="142"/>
      <c r="AH187" s="142"/>
      <c r="AI187" s="142"/>
      <c r="AJ187" s="142"/>
      <c r="AK187" s="142"/>
      <c r="AL187" s="7"/>
      <c r="AM187" s="7"/>
      <c r="AN187" s="7"/>
      <c r="AO187" s="7"/>
      <c r="AP187" s="7"/>
      <c r="AQ187" s="7"/>
      <c r="AR187" s="7"/>
      <c r="AS187" s="7"/>
      <c r="AT187" s="7"/>
      <c r="AU187" s="7"/>
      <c r="AV187" s="7"/>
      <c r="AW187" s="7"/>
      <c r="AX187" s="7"/>
      <c r="AY187" s="7"/>
      <c r="AZ187" s="143"/>
      <c r="BA187" s="11"/>
      <c r="BB187" s="11"/>
      <c r="BC187" s="11"/>
      <c r="BD187" s="11"/>
      <c r="BE187" s="11"/>
      <c r="BF187" s="11"/>
      <c r="BG187" s="11"/>
      <c r="BH187" s="11"/>
      <c r="BI187" s="11"/>
      <c r="BJ187" s="11"/>
    </row>
    <row r="188" spans="1:62" ht="93" customHeight="1" x14ac:dyDescent="0.3">
      <c r="A188" s="1"/>
      <c r="B188" s="1"/>
      <c r="C188" s="1"/>
      <c r="D188" s="1"/>
      <c r="E188" s="1"/>
      <c r="F188" s="153"/>
      <c r="G188" s="1"/>
      <c r="H188" s="1"/>
      <c r="I188" s="1"/>
      <c r="J188" s="1"/>
      <c r="K188" s="1"/>
      <c r="L188" s="1"/>
      <c r="M188" s="1"/>
      <c r="N188" s="1"/>
      <c r="O188" s="5"/>
      <c r="P188" s="5"/>
      <c r="Q188" s="5"/>
      <c r="R188" s="5"/>
      <c r="S188" s="5"/>
      <c r="T188" s="5"/>
      <c r="U188" s="141"/>
      <c r="V188" s="142"/>
      <c r="W188" s="142"/>
      <c r="X188" s="142"/>
      <c r="Y188" s="142"/>
      <c r="Z188" s="142"/>
      <c r="AA188" s="142"/>
      <c r="AB188" s="142"/>
      <c r="AC188" s="142"/>
      <c r="AD188" s="142"/>
      <c r="AE188" s="142"/>
      <c r="AF188" s="142"/>
      <c r="AG188" s="142"/>
      <c r="AH188" s="142"/>
      <c r="AI188" s="142"/>
      <c r="AJ188" s="142"/>
      <c r="AK188" s="142"/>
      <c r="AL188" s="7"/>
      <c r="AM188" s="7"/>
      <c r="AN188" s="7"/>
      <c r="AO188" s="7"/>
      <c r="AP188" s="7"/>
      <c r="AQ188" s="7"/>
      <c r="AR188" s="7"/>
      <c r="AS188" s="7"/>
      <c r="AT188" s="7"/>
      <c r="AU188" s="7"/>
      <c r="AV188" s="7"/>
      <c r="AW188" s="7"/>
      <c r="AX188" s="7"/>
      <c r="AY188" s="7"/>
      <c r="AZ188" s="143"/>
      <c r="BA188" s="11"/>
      <c r="BB188" s="11"/>
      <c r="BC188" s="11"/>
      <c r="BD188" s="11"/>
      <c r="BE188" s="11"/>
      <c r="BF188" s="11"/>
      <c r="BG188" s="11"/>
      <c r="BH188" s="11"/>
      <c r="BI188" s="11"/>
      <c r="BJ188" s="11"/>
    </row>
    <row r="189" spans="1:62" ht="93" customHeight="1" x14ac:dyDescent="0.3">
      <c r="A189" s="1"/>
      <c r="B189" s="1"/>
      <c r="C189" s="1"/>
      <c r="D189" s="1"/>
      <c r="E189" s="1"/>
      <c r="F189" s="153"/>
      <c r="G189" s="1"/>
      <c r="H189" s="1"/>
      <c r="I189" s="1"/>
      <c r="J189" s="1"/>
      <c r="K189" s="1"/>
      <c r="L189" s="1"/>
      <c r="M189" s="1"/>
      <c r="N189" s="1"/>
      <c r="O189" s="5"/>
      <c r="P189" s="5"/>
      <c r="Q189" s="5"/>
      <c r="R189" s="5"/>
      <c r="S189" s="5"/>
      <c r="T189" s="5"/>
      <c r="U189" s="141"/>
      <c r="V189" s="142"/>
      <c r="W189" s="142"/>
      <c r="X189" s="142"/>
      <c r="Y189" s="142"/>
      <c r="Z189" s="142"/>
      <c r="AA189" s="142"/>
      <c r="AB189" s="142"/>
      <c r="AC189" s="142"/>
      <c r="AD189" s="142"/>
      <c r="AE189" s="142"/>
      <c r="AF189" s="142"/>
      <c r="AG189" s="142"/>
      <c r="AH189" s="142"/>
      <c r="AI189" s="142"/>
      <c r="AJ189" s="142"/>
      <c r="AK189" s="142"/>
      <c r="AL189" s="7"/>
      <c r="AM189" s="7"/>
      <c r="AN189" s="7"/>
      <c r="AO189" s="7"/>
      <c r="AP189" s="7"/>
      <c r="AQ189" s="7"/>
      <c r="AR189" s="7"/>
      <c r="AS189" s="7"/>
      <c r="AT189" s="7"/>
      <c r="AU189" s="7"/>
      <c r="AV189" s="7"/>
      <c r="AW189" s="7"/>
      <c r="AX189" s="7"/>
      <c r="AY189" s="7"/>
      <c r="AZ189" s="143"/>
      <c r="BA189" s="11"/>
      <c r="BB189" s="11"/>
      <c r="BC189" s="11"/>
      <c r="BD189" s="11"/>
      <c r="BE189" s="11"/>
      <c r="BF189" s="11"/>
      <c r="BG189" s="11"/>
      <c r="BH189" s="11"/>
      <c r="BI189" s="11"/>
      <c r="BJ189" s="11"/>
    </row>
    <row r="190" spans="1:62" ht="93" customHeight="1" x14ac:dyDescent="0.3">
      <c r="A190" s="1"/>
      <c r="B190" s="1"/>
      <c r="C190" s="1"/>
      <c r="D190" s="1"/>
      <c r="E190" s="1"/>
      <c r="F190" s="153"/>
      <c r="G190" s="1"/>
      <c r="H190" s="1"/>
      <c r="I190" s="1"/>
      <c r="J190" s="1"/>
      <c r="K190" s="1"/>
      <c r="L190" s="1"/>
      <c r="M190" s="1"/>
      <c r="N190" s="1"/>
      <c r="O190" s="5"/>
      <c r="P190" s="5"/>
      <c r="Q190" s="5"/>
      <c r="R190" s="5"/>
      <c r="S190" s="5"/>
      <c r="T190" s="5"/>
      <c r="U190" s="141"/>
      <c r="V190" s="142"/>
      <c r="W190" s="142"/>
      <c r="X190" s="142"/>
      <c r="Y190" s="142"/>
      <c r="Z190" s="142"/>
      <c r="AA190" s="142"/>
      <c r="AB190" s="142"/>
      <c r="AC190" s="142"/>
      <c r="AD190" s="142"/>
      <c r="AE190" s="142"/>
      <c r="AF190" s="142"/>
      <c r="AG190" s="142"/>
      <c r="AH190" s="142"/>
      <c r="AI190" s="142"/>
      <c r="AJ190" s="142"/>
      <c r="AK190" s="142"/>
      <c r="AL190" s="7"/>
      <c r="AM190" s="7"/>
      <c r="AN190" s="7"/>
      <c r="AO190" s="7"/>
      <c r="AP190" s="7"/>
      <c r="AQ190" s="7"/>
      <c r="AR190" s="7"/>
      <c r="AS190" s="7"/>
      <c r="AT190" s="7"/>
      <c r="AU190" s="7"/>
      <c r="AV190" s="7"/>
      <c r="AW190" s="7"/>
      <c r="AX190" s="7"/>
      <c r="AY190" s="7"/>
      <c r="AZ190" s="143"/>
      <c r="BA190" s="11"/>
      <c r="BB190" s="11"/>
      <c r="BC190" s="11"/>
      <c r="BD190" s="11"/>
      <c r="BE190" s="11"/>
      <c r="BF190" s="11"/>
      <c r="BG190" s="11"/>
      <c r="BH190" s="11"/>
      <c r="BI190" s="11"/>
      <c r="BJ190" s="11"/>
    </row>
    <row r="191" spans="1:62" ht="93" customHeight="1" x14ac:dyDescent="0.3">
      <c r="A191" s="1"/>
      <c r="B191" s="1"/>
      <c r="C191" s="1"/>
      <c r="D191" s="1"/>
      <c r="E191" s="1"/>
      <c r="F191" s="153"/>
      <c r="G191" s="1"/>
      <c r="H191" s="1"/>
      <c r="I191" s="1"/>
      <c r="J191" s="1"/>
      <c r="K191" s="1"/>
      <c r="L191" s="1"/>
      <c r="M191" s="1"/>
      <c r="N191" s="1"/>
      <c r="O191" s="5"/>
      <c r="P191" s="5"/>
      <c r="Q191" s="5"/>
      <c r="R191" s="5"/>
      <c r="S191" s="5"/>
      <c r="T191" s="5"/>
      <c r="U191" s="141"/>
      <c r="V191" s="142"/>
      <c r="W191" s="142"/>
      <c r="X191" s="142"/>
      <c r="Y191" s="142"/>
      <c r="Z191" s="142"/>
      <c r="AA191" s="142"/>
      <c r="AB191" s="142"/>
      <c r="AC191" s="142"/>
      <c r="AD191" s="142"/>
      <c r="AE191" s="142"/>
      <c r="AF191" s="142"/>
      <c r="AG191" s="142"/>
      <c r="AH191" s="142"/>
      <c r="AI191" s="142"/>
      <c r="AJ191" s="142"/>
      <c r="AK191" s="142"/>
      <c r="AL191" s="7"/>
      <c r="AM191" s="7"/>
      <c r="AN191" s="7"/>
      <c r="AO191" s="7"/>
      <c r="AP191" s="7"/>
      <c r="AQ191" s="7"/>
      <c r="AR191" s="7"/>
      <c r="AS191" s="7"/>
      <c r="AT191" s="7"/>
      <c r="AU191" s="7"/>
      <c r="AV191" s="7"/>
      <c r="AW191" s="7"/>
      <c r="AX191" s="7"/>
      <c r="AY191" s="7"/>
      <c r="AZ191" s="143"/>
      <c r="BA191" s="11"/>
      <c r="BB191" s="11"/>
      <c r="BC191" s="11"/>
      <c r="BD191" s="11"/>
      <c r="BE191" s="11"/>
      <c r="BF191" s="11"/>
      <c r="BG191" s="11"/>
      <c r="BH191" s="11"/>
      <c r="BI191" s="11"/>
      <c r="BJ191" s="11"/>
    </row>
    <row r="192" spans="1:62" ht="93" customHeight="1" x14ac:dyDescent="0.3">
      <c r="A192" s="1"/>
      <c r="B192" s="1"/>
      <c r="C192" s="1"/>
      <c r="D192" s="1"/>
      <c r="E192" s="1"/>
      <c r="F192" s="153"/>
      <c r="G192" s="1"/>
      <c r="H192" s="1"/>
      <c r="I192" s="1"/>
      <c r="J192" s="1"/>
      <c r="K192" s="1"/>
      <c r="L192" s="1"/>
      <c r="M192" s="1"/>
      <c r="N192" s="1"/>
      <c r="O192" s="5"/>
      <c r="P192" s="5"/>
      <c r="Q192" s="5"/>
      <c r="R192" s="5"/>
      <c r="S192" s="5"/>
      <c r="T192" s="5"/>
      <c r="U192" s="141"/>
      <c r="V192" s="142"/>
      <c r="W192" s="142"/>
      <c r="X192" s="142"/>
      <c r="Y192" s="142"/>
      <c r="Z192" s="142"/>
      <c r="AA192" s="142"/>
      <c r="AB192" s="142"/>
      <c r="AC192" s="142"/>
      <c r="AD192" s="142"/>
      <c r="AE192" s="142"/>
      <c r="AF192" s="142"/>
      <c r="AG192" s="142"/>
      <c r="AH192" s="142"/>
      <c r="AI192" s="142"/>
      <c r="AJ192" s="142"/>
      <c r="AK192" s="142"/>
      <c r="AL192" s="7"/>
      <c r="AM192" s="7"/>
      <c r="AN192" s="7"/>
      <c r="AO192" s="7"/>
      <c r="AP192" s="7"/>
      <c r="AQ192" s="7"/>
      <c r="AR192" s="7"/>
      <c r="AS192" s="7"/>
      <c r="AT192" s="7"/>
      <c r="AU192" s="7"/>
      <c r="AV192" s="7"/>
      <c r="AW192" s="7"/>
      <c r="AX192" s="7"/>
      <c r="AY192" s="7"/>
      <c r="AZ192" s="143"/>
      <c r="BA192" s="11"/>
      <c r="BB192" s="11"/>
      <c r="BC192" s="11"/>
      <c r="BD192" s="11"/>
      <c r="BE192" s="11"/>
      <c r="BF192" s="11"/>
      <c r="BG192" s="11"/>
      <c r="BH192" s="11"/>
      <c r="BI192" s="11"/>
      <c r="BJ192" s="11"/>
    </row>
    <row r="193" spans="1:62" ht="93" customHeight="1" x14ac:dyDescent="0.3">
      <c r="A193" s="1"/>
      <c r="B193" s="1"/>
      <c r="C193" s="1"/>
      <c r="D193" s="1"/>
      <c r="E193" s="1"/>
      <c r="F193" s="153"/>
      <c r="G193" s="1"/>
      <c r="H193" s="1"/>
      <c r="I193" s="1"/>
      <c r="J193" s="1"/>
      <c r="K193" s="1"/>
      <c r="L193" s="1"/>
      <c r="M193" s="1"/>
      <c r="N193" s="1"/>
      <c r="O193" s="5"/>
      <c r="P193" s="5"/>
      <c r="Q193" s="5"/>
      <c r="R193" s="5"/>
      <c r="S193" s="5"/>
      <c r="T193" s="5"/>
      <c r="U193" s="141"/>
      <c r="V193" s="142"/>
      <c r="W193" s="142"/>
      <c r="X193" s="142"/>
      <c r="Y193" s="142"/>
      <c r="Z193" s="142"/>
      <c r="AA193" s="142"/>
      <c r="AB193" s="142"/>
      <c r="AC193" s="142"/>
      <c r="AD193" s="142"/>
      <c r="AE193" s="142"/>
      <c r="AF193" s="142"/>
      <c r="AG193" s="142"/>
      <c r="AH193" s="142"/>
      <c r="AI193" s="142"/>
      <c r="AJ193" s="142"/>
      <c r="AK193" s="142"/>
      <c r="AL193" s="7"/>
      <c r="AM193" s="7"/>
      <c r="AN193" s="7"/>
      <c r="AO193" s="7"/>
      <c r="AP193" s="7"/>
      <c r="AQ193" s="7"/>
      <c r="AR193" s="7"/>
      <c r="AS193" s="7"/>
      <c r="AT193" s="7"/>
      <c r="AU193" s="7"/>
      <c r="AV193" s="7"/>
      <c r="AW193" s="7"/>
      <c r="AX193" s="7"/>
      <c r="AY193" s="7"/>
      <c r="AZ193" s="143"/>
      <c r="BA193" s="11"/>
      <c r="BB193" s="11"/>
      <c r="BC193" s="11"/>
      <c r="BD193" s="11"/>
      <c r="BE193" s="11"/>
      <c r="BF193" s="11"/>
      <c r="BG193" s="11"/>
      <c r="BH193" s="11"/>
      <c r="BI193" s="11"/>
      <c r="BJ193" s="11"/>
    </row>
    <row r="194" spans="1:62" ht="93" customHeight="1" x14ac:dyDescent="0.3">
      <c r="A194" s="1"/>
      <c r="B194" s="1"/>
      <c r="C194" s="1"/>
      <c r="D194" s="1"/>
      <c r="E194" s="1"/>
      <c r="F194" s="153"/>
      <c r="G194" s="1"/>
      <c r="H194" s="1"/>
      <c r="I194" s="1"/>
      <c r="J194" s="1"/>
      <c r="K194" s="1"/>
      <c r="L194" s="1"/>
      <c r="M194" s="1"/>
      <c r="N194" s="1"/>
      <c r="O194" s="5"/>
      <c r="P194" s="5"/>
      <c r="Q194" s="5"/>
      <c r="R194" s="5"/>
      <c r="S194" s="5"/>
      <c r="T194" s="5"/>
      <c r="U194" s="141"/>
      <c r="V194" s="142"/>
      <c r="W194" s="142"/>
      <c r="X194" s="142"/>
      <c r="Y194" s="142"/>
      <c r="Z194" s="142"/>
      <c r="AA194" s="142"/>
      <c r="AB194" s="142"/>
      <c r="AC194" s="142"/>
      <c r="AD194" s="142"/>
      <c r="AE194" s="142"/>
      <c r="AF194" s="142"/>
      <c r="AG194" s="142"/>
      <c r="AH194" s="142"/>
      <c r="AI194" s="142"/>
      <c r="AJ194" s="142"/>
      <c r="AK194" s="142"/>
      <c r="AL194" s="7"/>
      <c r="AM194" s="7"/>
      <c r="AN194" s="7"/>
      <c r="AO194" s="7"/>
      <c r="AP194" s="7"/>
      <c r="AQ194" s="7"/>
      <c r="AR194" s="7"/>
      <c r="AS194" s="7"/>
      <c r="AT194" s="7"/>
      <c r="AU194" s="7"/>
      <c r="AV194" s="7"/>
      <c r="AW194" s="7"/>
      <c r="AX194" s="7"/>
      <c r="AY194" s="7"/>
      <c r="AZ194" s="143"/>
      <c r="BA194" s="11"/>
      <c r="BB194" s="11"/>
      <c r="BC194" s="11"/>
      <c r="BD194" s="11"/>
      <c r="BE194" s="11"/>
      <c r="BF194" s="11"/>
      <c r="BG194" s="11"/>
      <c r="BH194" s="11"/>
      <c r="BI194" s="11"/>
      <c r="BJ194" s="11"/>
    </row>
    <row r="195" spans="1:62" ht="93" customHeight="1" x14ac:dyDescent="0.3">
      <c r="A195" s="1"/>
      <c r="B195" s="1"/>
      <c r="C195" s="1"/>
      <c r="D195" s="1"/>
      <c r="E195" s="1"/>
      <c r="F195" s="153"/>
      <c r="G195" s="1"/>
      <c r="H195" s="1"/>
      <c r="I195" s="1"/>
      <c r="J195" s="1"/>
      <c r="K195" s="1"/>
      <c r="L195" s="1"/>
      <c r="M195" s="1"/>
      <c r="N195" s="1"/>
      <c r="O195" s="5"/>
      <c r="P195" s="5"/>
      <c r="Q195" s="5"/>
      <c r="R195" s="5"/>
      <c r="S195" s="5"/>
      <c r="T195" s="5"/>
      <c r="U195" s="141"/>
      <c r="V195" s="142"/>
      <c r="W195" s="142"/>
      <c r="X195" s="142"/>
      <c r="Y195" s="142"/>
      <c r="Z195" s="142"/>
      <c r="AA195" s="142"/>
      <c r="AB195" s="142"/>
      <c r="AC195" s="142"/>
      <c r="AD195" s="142"/>
      <c r="AE195" s="142"/>
      <c r="AF195" s="142"/>
      <c r="AG195" s="142"/>
      <c r="AH195" s="142"/>
      <c r="AI195" s="142"/>
      <c r="AJ195" s="142"/>
      <c r="AK195" s="142"/>
      <c r="AL195" s="7"/>
      <c r="AM195" s="7"/>
      <c r="AN195" s="7"/>
      <c r="AO195" s="7"/>
      <c r="AP195" s="7"/>
      <c r="AQ195" s="7"/>
      <c r="AR195" s="7"/>
      <c r="AS195" s="7"/>
      <c r="AT195" s="7"/>
      <c r="AU195" s="7"/>
      <c r="AV195" s="7"/>
      <c r="AW195" s="7"/>
      <c r="AX195" s="7"/>
      <c r="AY195" s="7"/>
      <c r="AZ195" s="143"/>
      <c r="BA195" s="11"/>
      <c r="BB195" s="11"/>
      <c r="BC195" s="11"/>
      <c r="BD195" s="11"/>
      <c r="BE195" s="11"/>
      <c r="BF195" s="11"/>
      <c r="BG195" s="11"/>
      <c r="BH195" s="11"/>
      <c r="BI195" s="11"/>
      <c r="BJ195" s="11"/>
    </row>
    <row r="196" spans="1:62" ht="93" customHeight="1" x14ac:dyDescent="0.3">
      <c r="A196" s="1"/>
      <c r="B196" s="1"/>
      <c r="C196" s="1"/>
      <c r="D196" s="1"/>
      <c r="E196" s="1"/>
      <c r="F196" s="153"/>
      <c r="G196" s="1"/>
      <c r="H196" s="1"/>
      <c r="I196" s="1"/>
      <c r="J196" s="1"/>
      <c r="K196" s="1"/>
      <c r="L196" s="1"/>
      <c r="M196" s="1"/>
      <c r="N196" s="1"/>
      <c r="O196" s="5"/>
      <c r="P196" s="5"/>
      <c r="Q196" s="5"/>
      <c r="R196" s="5"/>
      <c r="S196" s="5"/>
      <c r="T196" s="5"/>
      <c r="U196" s="141"/>
      <c r="V196" s="142"/>
      <c r="W196" s="142"/>
      <c r="X196" s="142"/>
      <c r="Y196" s="142"/>
      <c r="Z196" s="142"/>
      <c r="AA196" s="142"/>
      <c r="AB196" s="142"/>
      <c r="AC196" s="142"/>
      <c r="AD196" s="142"/>
      <c r="AE196" s="142"/>
      <c r="AF196" s="142"/>
      <c r="AG196" s="142"/>
      <c r="AH196" s="142"/>
      <c r="AI196" s="142"/>
      <c r="AJ196" s="142"/>
      <c r="AK196" s="142"/>
      <c r="AL196" s="7"/>
      <c r="AM196" s="7"/>
      <c r="AN196" s="7"/>
      <c r="AO196" s="7"/>
      <c r="AP196" s="7"/>
      <c r="AQ196" s="7"/>
      <c r="AR196" s="7"/>
      <c r="AS196" s="7"/>
      <c r="AT196" s="7"/>
      <c r="AU196" s="7"/>
      <c r="AV196" s="7"/>
      <c r="AW196" s="7"/>
      <c r="AX196" s="7"/>
      <c r="AY196" s="7"/>
      <c r="AZ196" s="143"/>
      <c r="BA196" s="11"/>
      <c r="BB196" s="11"/>
      <c r="BC196" s="11"/>
      <c r="BD196" s="11"/>
      <c r="BE196" s="11"/>
      <c r="BF196" s="11"/>
      <c r="BG196" s="11"/>
      <c r="BH196" s="11"/>
      <c r="BI196" s="11"/>
      <c r="BJ196" s="11"/>
    </row>
    <row r="197" spans="1:62" ht="93" customHeight="1" x14ac:dyDescent="0.3">
      <c r="A197" s="1"/>
      <c r="B197" s="1"/>
      <c r="C197" s="1"/>
      <c r="D197" s="1"/>
      <c r="E197" s="1"/>
      <c r="F197" s="153"/>
      <c r="G197" s="1"/>
      <c r="H197" s="1"/>
      <c r="I197" s="1"/>
      <c r="J197" s="1"/>
      <c r="K197" s="1"/>
      <c r="L197" s="1"/>
      <c r="M197" s="1"/>
      <c r="N197" s="1"/>
      <c r="O197" s="5"/>
      <c r="P197" s="5"/>
      <c r="Q197" s="5"/>
      <c r="R197" s="5"/>
      <c r="S197" s="5"/>
      <c r="T197" s="5"/>
      <c r="U197" s="141"/>
      <c r="V197" s="142"/>
      <c r="W197" s="142"/>
      <c r="X197" s="142"/>
      <c r="Y197" s="142"/>
      <c r="Z197" s="142"/>
      <c r="AA197" s="142"/>
      <c r="AB197" s="142"/>
      <c r="AC197" s="142"/>
      <c r="AD197" s="142"/>
      <c r="AE197" s="142"/>
      <c r="AF197" s="142"/>
      <c r="AG197" s="142"/>
      <c r="AH197" s="142"/>
      <c r="AI197" s="142"/>
      <c r="AJ197" s="142"/>
      <c r="AK197" s="142"/>
      <c r="AL197" s="7"/>
      <c r="AM197" s="7"/>
      <c r="AN197" s="7"/>
      <c r="AO197" s="7"/>
      <c r="AP197" s="7"/>
      <c r="AQ197" s="7"/>
      <c r="AR197" s="7"/>
      <c r="AS197" s="7"/>
      <c r="AT197" s="7"/>
      <c r="AU197" s="7"/>
      <c r="AV197" s="7"/>
      <c r="AW197" s="7"/>
      <c r="AX197" s="7"/>
      <c r="AY197" s="7"/>
      <c r="AZ197" s="143"/>
      <c r="BA197" s="11"/>
      <c r="BB197" s="11"/>
      <c r="BC197" s="11"/>
      <c r="BD197" s="11"/>
      <c r="BE197" s="11"/>
      <c r="BF197" s="11"/>
      <c r="BG197" s="11"/>
      <c r="BH197" s="11"/>
      <c r="BI197" s="11"/>
      <c r="BJ197" s="11"/>
    </row>
    <row r="198" spans="1:62" ht="93" customHeight="1" x14ac:dyDescent="0.3">
      <c r="A198" s="1"/>
      <c r="B198" s="1"/>
      <c r="C198" s="1"/>
      <c r="D198" s="1"/>
      <c r="E198" s="1"/>
      <c r="F198" s="153"/>
      <c r="G198" s="1"/>
      <c r="H198" s="1"/>
      <c r="I198" s="1"/>
      <c r="J198" s="1"/>
      <c r="K198" s="1"/>
      <c r="L198" s="1"/>
      <c r="M198" s="1"/>
      <c r="N198" s="1"/>
      <c r="O198" s="5"/>
      <c r="P198" s="5"/>
      <c r="Q198" s="5"/>
      <c r="R198" s="5"/>
      <c r="S198" s="5"/>
      <c r="T198" s="5"/>
      <c r="U198" s="141"/>
      <c r="V198" s="142"/>
      <c r="W198" s="142"/>
      <c r="X198" s="142"/>
      <c r="Y198" s="142"/>
      <c r="Z198" s="142"/>
      <c r="AA198" s="142"/>
      <c r="AB198" s="142"/>
      <c r="AC198" s="142"/>
      <c r="AD198" s="142"/>
      <c r="AE198" s="142"/>
      <c r="AF198" s="142"/>
      <c r="AG198" s="142"/>
      <c r="AH198" s="142"/>
      <c r="AI198" s="142"/>
      <c r="AJ198" s="142"/>
      <c r="AK198" s="142"/>
      <c r="AL198" s="7"/>
      <c r="AM198" s="7"/>
      <c r="AN198" s="7"/>
      <c r="AO198" s="7"/>
      <c r="AP198" s="7"/>
      <c r="AQ198" s="7"/>
      <c r="AR198" s="7"/>
      <c r="AS198" s="7"/>
      <c r="AT198" s="7"/>
      <c r="AU198" s="7"/>
      <c r="AV198" s="7"/>
      <c r="AW198" s="7"/>
      <c r="AX198" s="7"/>
      <c r="AY198" s="7"/>
      <c r="AZ198" s="143"/>
      <c r="BA198" s="11"/>
      <c r="BB198" s="11"/>
      <c r="BC198" s="11"/>
      <c r="BD198" s="11"/>
      <c r="BE198" s="11"/>
      <c r="BF198" s="11"/>
      <c r="BG198" s="11"/>
      <c r="BH198" s="11"/>
      <c r="BI198" s="11"/>
      <c r="BJ198" s="11"/>
    </row>
    <row r="199" spans="1:62" ht="93" customHeight="1" x14ac:dyDescent="0.3">
      <c r="A199" s="1"/>
      <c r="B199" s="1"/>
      <c r="C199" s="1"/>
      <c r="D199" s="1"/>
      <c r="E199" s="1"/>
      <c r="F199" s="153"/>
      <c r="G199" s="1"/>
      <c r="H199" s="1"/>
      <c r="I199" s="1"/>
      <c r="J199" s="1"/>
      <c r="K199" s="1"/>
      <c r="L199" s="1"/>
      <c r="M199" s="1"/>
      <c r="N199" s="1"/>
      <c r="O199" s="5"/>
      <c r="P199" s="5"/>
      <c r="Q199" s="5"/>
      <c r="R199" s="5"/>
      <c r="S199" s="5"/>
      <c r="T199" s="5"/>
      <c r="U199" s="141"/>
      <c r="V199" s="142"/>
      <c r="W199" s="142"/>
      <c r="X199" s="142"/>
      <c r="Y199" s="142"/>
      <c r="Z199" s="142"/>
      <c r="AA199" s="142"/>
      <c r="AB199" s="142"/>
      <c r="AC199" s="142"/>
      <c r="AD199" s="142"/>
      <c r="AE199" s="142"/>
      <c r="AF199" s="142"/>
      <c r="AG199" s="142"/>
      <c r="AH199" s="142"/>
      <c r="AI199" s="142"/>
      <c r="AJ199" s="142"/>
      <c r="AK199" s="142"/>
      <c r="AL199" s="7"/>
      <c r="AM199" s="7"/>
      <c r="AN199" s="7"/>
      <c r="AO199" s="7"/>
      <c r="AP199" s="7"/>
      <c r="AQ199" s="7"/>
      <c r="AR199" s="7"/>
      <c r="AS199" s="7"/>
      <c r="AT199" s="7"/>
      <c r="AU199" s="7"/>
      <c r="AV199" s="7"/>
      <c r="AW199" s="7"/>
      <c r="AX199" s="7"/>
      <c r="AY199" s="7"/>
      <c r="AZ199" s="143"/>
      <c r="BA199" s="11"/>
      <c r="BB199" s="11"/>
      <c r="BC199" s="11"/>
      <c r="BD199" s="11"/>
      <c r="BE199" s="11"/>
      <c r="BF199" s="11"/>
      <c r="BG199" s="11"/>
      <c r="BH199" s="11"/>
      <c r="BI199" s="11"/>
      <c r="BJ199" s="11"/>
    </row>
    <row r="200" spans="1:62" ht="93" customHeight="1" x14ac:dyDescent="0.3">
      <c r="A200" s="1"/>
      <c r="B200" s="1"/>
      <c r="C200" s="1"/>
      <c r="D200" s="1"/>
      <c r="E200" s="1"/>
      <c r="F200" s="153"/>
      <c r="G200" s="1"/>
      <c r="H200" s="1"/>
      <c r="I200" s="1"/>
      <c r="J200" s="1"/>
      <c r="K200" s="1"/>
      <c r="L200" s="1"/>
      <c r="M200" s="1"/>
      <c r="N200" s="1"/>
      <c r="O200" s="5"/>
      <c r="P200" s="5"/>
      <c r="Q200" s="5"/>
      <c r="R200" s="5"/>
      <c r="S200" s="5"/>
      <c r="T200" s="5"/>
      <c r="U200" s="141"/>
      <c r="V200" s="142"/>
      <c r="W200" s="142"/>
      <c r="X200" s="142"/>
      <c r="Y200" s="142"/>
      <c r="Z200" s="142"/>
      <c r="AA200" s="142"/>
      <c r="AB200" s="142"/>
      <c r="AC200" s="142"/>
      <c r="AD200" s="142"/>
      <c r="AE200" s="142"/>
      <c r="AF200" s="142"/>
      <c r="AG200" s="142"/>
      <c r="AH200" s="142"/>
      <c r="AI200" s="142"/>
      <c r="AJ200" s="142"/>
      <c r="AK200" s="142"/>
      <c r="AL200" s="7"/>
      <c r="AM200" s="7"/>
      <c r="AN200" s="7"/>
      <c r="AO200" s="7"/>
      <c r="AP200" s="7"/>
      <c r="AQ200" s="7"/>
      <c r="AR200" s="7"/>
      <c r="AS200" s="7"/>
      <c r="AT200" s="7"/>
      <c r="AU200" s="7"/>
      <c r="AV200" s="7"/>
      <c r="AW200" s="7"/>
      <c r="AX200" s="7"/>
      <c r="AY200" s="7"/>
      <c r="AZ200" s="143"/>
      <c r="BA200" s="11"/>
      <c r="BB200" s="11"/>
      <c r="BC200" s="11"/>
      <c r="BD200" s="11"/>
      <c r="BE200" s="11"/>
      <c r="BF200" s="11"/>
      <c r="BG200" s="11"/>
      <c r="BH200" s="11"/>
      <c r="BI200" s="11"/>
      <c r="BJ200" s="11"/>
    </row>
    <row r="201" spans="1:62" ht="93" customHeight="1" x14ac:dyDescent="0.3">
      <c r="A201" s="1"/>
      <c r="B201" s="1"/>
      <c r="C201" s="1"/>
      <c r="D201" s="1"/>
      <c r="E201" s="1"/>
      <c r="F201" s="153"/>
      <c r="G201" s="1"/>
      <c r="H201" s="1"/>
      <c r="I201" s="1"/>
      <c r="J201" s="1"/>
      <c r="K201" s="1"/>
      <c r="L201" s="1"/>
      <c r="M201" s="1"/>
      <c r="N201" s="1"/>
      <c r="O201" s="5"/>
      <c r="P201" s="5"/>
      <c r="Q201" s="5"/>
      <c r="R201" s="5"/>
      <c r="S201" s="5"/>
      <c r="T201" s="5"/>
      <c r="U201" s="141"/>
      <c r="V201" s="142"/>
      <c r="W201" s="142"/>
      <c r="X201" s="142"/>
      <c r="Y201" s="142"/>
      <c r="Z201" s="142"/>
      <c r="AA201" s="142"/>
      <c r="AB201" s="142"/>
      <c r="AC201" s="142"/>
      <c r="AD201" s="142"/>
      <c r="AE201" s="142"/>
      <c r="AF201" s="142"/>
      <c r="AG201" s="142"/>
      <c r="AH201" s="142"/>
      <c r="AI201" s="142"/>
      <c r="AJ201" s="142"/>
      <c r="AK201" s="142"/>
      <c r="AL201" s="7"/>
      <c r="AM201" s="7"/>
      <c r="AN201" s="7"/>
      <c r="AO201" s="7"/>
      <c r="AP201" s="7"/>
      <c r="AQ201" s="7"/>
      <c r="AR201" s="7"/>
      <c r="AS201" s="7"/>
      <c r="AT201" s="7"/>
      <c r="AU201" s="7"/>
      <c r="AV201" s="7"/>
      <c r="AW201" s="7"/>
      <c r="AX201" s="7"/>
      <c r="AY201" s="7"/>
      <c r="AZ201" s="143"/>
      <c r="BA201" s="11"/>
      <c r="BB201" s="11"/>
      <c r="BC201" s="11"/>
      <c r="BD201" s="11"/>
      <c r="BE201" s="11"/>
      <c r="BF201" s="11"/>
      <c r="BG201" s="11"/>
      <c r="BH201" s="11"/>
      <c r="BI201" s="11"/>
      <c r="BJ201" s="11"/>
    </row>
    <row r="202" spans="1:62" ht="93" customHeight="1" x14ac:dyDescent="0.3">
      <c r="A202" s="1"/>
      <c r="B202" s="1"/>
      <c r="C202" s="1"/>
      <c r="D202" s="1"/>
      <c r="E202" s="1"/>
      <c r="F202" s="153"/>
      <c r="G202" s="1"/>
      <c r="H202" s="1"/>
      <c r="I202" s="1"/>
      <c r="J202" s="1"/>
      <c r="K202" s="1"/>
      <c r="L202" s="1"/>
      <c r="M202" s="1"/>
      <c r="N202" s="1"/>
      <c r="O202" s="5"/>
      <c r="P202" s="5"/>
      <c r="Q202" s="5"/>
      <c r="R202" s="5"/>
      <c r="S202" s="5"/>
      <c r="T202" s="5"/>
      <c r="U202" s="141"/>
      <c r="V202" s="142"/>
      <c r="W202" s="142"/>
      <c r="X202" s="142"/>
      <c r="Y202" s="142"/>
      <c r="Z202" s="142"/>
      <c r="AA202" s="142"/>
      <c r="AB202" s="142"/>
      <c r="AC202" s="142"/>
      <c r="AD202" s="142"/>
      <c r="AE202" s="142"/>
      <c r="AF202" s="142"/>
      <c r="AG202" s="142"/>
      <c r="AH202" s="142"/>
      <c r="AI202" s="142"/>
      <c r="AJ202" s="142"/>
      <c r="AK202" s="142"/>
      <c r="AL202" s="7"/>
      <c r="AM202" s="7"/>
      <c r="AN202" s="7"/>
      <c r="AO202" s="7"/>
      <c r="AP202" s="7"/>
      <c r="AQ202" s="7"/>
      <c r="AR202" s="7"/>
      <c r="AS202" s="7"/>
      <c r="AT202" s="7"/>
      <c r="AU202" s="7"/>
      <c r="AV202" s="7"/>
      <c r="AW202" s="7"/>
      <c r="AX202" s="7"/>
      <c r="AY202" s="7"/>
      <c r="AZ202" s="143"/>
      <c r="BA202" s="11"/>
      <c r="BB202" s="11"/>
      <c r="BC202" s="11"/>
      <c r="BD202" s="11"/>
      <c r="BE202" s="11"/>
      <c r="BF202" s="11"/>
      <c r="BG202" s="11"/>
      <c r="BH202" s="11"/>
      <c r="BI202" s="11"/>
      <c r="BJ202" s="11"/>
    </row>
    <row r="203" spans="1:62" ht="93" customHeight="1" x14ac:dyDescent="0.3">
      <c r="A203" s="1"/>
      <c r="B203" s="1"/>
      <c r="C203" s="1"/>
      <c r="D203" s="1"/>
      <c r="E203" s="1"/>
      <c r="F203" s="153"/>
      <c r="G203" s="1"/>
      <c r="H203" s="1"/>
      <c r="I203" s="1"/>
      <c r="J203" s="1"/>
      <c r="K203" s="1"/>
      <c r="L203" s="1"/>
      <c r="M203" s="1"/>
      <c r="N203" s="1"/>
      <c r="O203" s="5"/>
      <c r="P203" s="5"/>
      <c r="Q203" s="5"/>
      <c r="R203" s="5"/>
      <c r="S203" s="5"/>
      <c r="T203" s="5"/>
      <c r="U203" s="141"/>
      <c r="V203" s="142"/>
      <c r="W203" s="142"/>
      <c r="X203" s="142"/>
      <c r="Y203" s="142"/>
      <c r="Z203" s="142"/>
      <c r="AA203" s="142"/>
      <c r="AB203" s="142"/>
      <c r="AC203" s="142"/>
      <c r="AD203" s="142"/>
      <c r="AE203" s="142"/>
      <c r="AF203" s="142"/>
      <c r="AG203" s="142"/>
      <c r="AH203" s="142"/>
      <c r="AI203" s="142"/>
      <c r="AJ203" s="142"/>
      <c r="AK203" s="142"/>
      <c r="AL203" s="7"/>
      <c r="AM203" s="7"/>
      <c r="AN203" s="7"/>
      <c r="AO203" s="7"/>
      <c r="AP203" s="7"/>
      <c r="AQ203" s="7"/>
      <c r="AR203" s="7"/>
      <c r="AS203" s="7"/>
      <c r="AT203" s="7"/>
      <c r="AU203" s="7"/>
      <c r="AV203" s="7"/>
      <c r="AW203" s="7"/>
      <c r="AX203" s="7"/>
      <c r="AY203" s="7"/>
      <c r="AZ203" s="143"/>
      <c r="BA203" s="11"/>
      <c r="BB203" s="11"/>
      <c r="BC203" s="11"/>
      <c r="BD203" s="11"/>
      <c r="BE203" s="11"/>
      <c r="BF203" s="11"/>
      <c r="BG203" s="11"/>
      <c r="BH203" s="11"/>
      <c r="BI203" s="11"/>
      <c r="BJ203" s="11"/>
    </row>
    <row r="204" spans="1:62" ht="93" customHeight="1" x14ac:dyDescent="0.3">
      <c r="A204" s="1"/>
      <c r="B204" s="1"/>
      <c r="C204" s="1"/>
      <c r="D204" s="1"/>
      <c r="E204" s="1"/>
      <c r="F204" s="153"/>
      <c r="G204" s="1"/>
      <c r="H204" s="1"/>
      <c r="I204" s="1"/>
      <c r="J204" s="1"/>
      <c r="K204" s="1"/>
      <c r="L204" s="1"/>
      <c r="M204" s="1"/>
      <c r="N204" s="1"/>
      <c r="O204" s="5"/>
      <c r="P204" s="5"/>
      <c r="Q204" s="5"/>
      <c r="R204" s="5"/>
      <c r="S204" s="5"/>
      <c r="T204" s="5"/>
      <c r="U204" s="141"/>
      <c r="V204" s="142"/>
      <c r="W204" s="142"/>
      <c r="X204" s="142"/>
      <c r="Y204" s="142"/>
      <c r="Z204" s="142"/>
      <c r="AA204" s="142"/>
      <c r="AB204" s="142"/>
      <c r="AC204" s="142"/>
      <c r="AD204" s="142"/>
      <c r="AE204" s="142"/>
      <c r="AF204" s="142"/>
      <c r="AG204" s="142"/>
      <c r="AH204" s="142"/>
      <c r="AI204" s="142"/>
      <c r="AJ204" s="142"/>
      <c r="AK204" s="142"/>
      <c r="AL204" s="7"/>
      <c r="AM204" s="7"/>
      <c r="AN204" s="7"/>
      <c r="AO204" s="7"/>
      <c r="AP204" s="7"/>
      <c r="AQ204" s="7"/>
      <c r="AR204" s="7"/>
      <c r="AS204" s="7"/>
      <c r="AT204" s="7"/>
      <c r="AU204" s="7"/>
      <c r="AV204" s="7"/>
      <c r="AW204" s="7"/>
      <c r="AX204" s="7"/>
      <c r="AY204" s="7"/>
      <c r="AZ204" s="143"/>
      <c r="BA204" s="11"/>
      <c r="BB204" s="11"/>
      <c r="BC204" s="11"/>
      <c r="BD204" s="11"/>
      <c r="BE204" s="11"/>
      <c r="BF204" s="11"/>
      <c r="BG204" s="11"/>
      <c r="BH204" s="11"/>
      <c r="BI204" s="11"/>
      <c r="BJ204" s="11"/>
    </row>
    <row r="205" spans="1:62" ht="93" customHeight="1" x14ac:dyDescent="0.3">
      <c r="A205" s="1"/>
      <c r="B205" s="1"/>
      <c r="C205" s="1"/>
      <c r="D205" s="1"/>
      <c r="E205" s="1"/>
      <c r="F205" s="153"/>
      <c r="G205" s="1"/>
      <c r="H205" s="1"/>
      <c r="I205" s="1"/>
      <c r="J205" s="1"/>
      <c r="K205" s="1"/>
      <c r="L205" s="1"/>
      <c r="M205" s="1"/>
      <c r="N205" s="1"/>
      <c r="O205" s="5"/>
      <c r="P205" s="5"/>
      <c r="Q205" s="5"/>
      <c r="R205" s="5"/>
      <c r="S205" s="5"/>
      <c r="T205" s="5"/>
      <c r="U205" s="141"/>
      <c r="V205" s="142"/>
      <c r="W205" s="142"/>
      <c r="X205" s="142"/>
      <c r="Y205" s="142"/>
      <c r="Z205" s="142"/>
      <c r="AA205" s="142"/>
      <c r="AB205" s="142"/>
      <c r="AC205" s="142"/>
      <c r="AD205" s="142"/>
      <c r="AE205" s="142"/>
      <c r="AF205" s="142"/>
      <c r="AG205" s="142"/>
      <c r="AH205" s="142"/>
      <c r="AI205" s="142"/>
      <c r="AJ205" s="142"/>
      <c r="AK205" s="142"/>
      <c r="AL205" s="7"/>
      <c r="AM205" s="7"/>
      <c r="AN205" s="7"/>
      <c r="AO205" s="7"/>
      <c r="AP205" s="7"/>
      <c r="AQ205" s="7"/>
      <c r="AR205" s="7"/>
      <c r="AS205" s="7"/>
      <c r="AT205" s="7"/>
      <c r="AU205" s="7"/>
      <c r="AV205" s="7"/>
      <c r="AW205" s="7"/>
      <c r="AX205" s="7"/>
      <c r="AY205" s="7"/>
      <c r="AZ205" s="143"/>
      <c r="BA205" s="11"/>
      <c r="BB205" s="11"/>
      <c r="BC205" s="11"/>
      <c r="BD205" s="11"/>
      <c r="BE205" s="11"/>
      <c r="BF205" s="11"/>
      <c r="BG205" s="11"/>
      <c r="BH205" s="11"/>
      <c r="BI205" s="11"/>
      <c r="BJ205" s="11"/>
    </row>
    <row r="206" spans="1:62" ht="93" customHeight="1" x14ac:dyDescent="0.3">
      <c r="A206" s="1"/>
      <c r="B206" s="1"/>
      <c r="C206" s="1"/>
      <c r="D206" s="1"/>
      <c r="E206" s="1"/>
      <c r="F206" s="153"/>
      <c r="G206" s="1"/>
      <c r="H206" s="1"/>
      <c r="I206" s="1"/>
      <c r="J206" s="1"/>
      <c r="K206" s="1"/>
      <c r="L206" s="1"/>
      <c r="M206" s="1"/>
      <c r="N206" s="1"/>
      <c r="O206" s="5"/>
      <c r="P206" s="5"/>
      <c r="Q206" s="5"/>
      <c r="R206" s="5"/>
      <c r="S206" s="5"/>
      <c r="T206" s="5"/>
      <c r="U206" s="141"/>
      <c r="V206" s="142"/>
      <c r="W206" s="142"/>
      <c r="X206" s="142"/>
      <c r="Y206" s="142"/>
      <c r="Z206" s="142"/>
      <c r="AA206" s="142"/>
      <c r="AB206" s="142"/>
      <c r="AC206" s="142"/>
      <c r="AD206" s="142"/>
      <c r="AE206" s="142"/>
      <c r="AF206" s="142"/>
      <c r="AG206" s="142"/>
      <c r="AH206" s="142"/>
      <c r="AI206" s="142"/>
      <c r="AJ206" s="142"/>
      <c r="AK206" s="142"/>
      <c r="AL206" s="7"/>
      <c r="AM206" s="7"/>
      <c r="AN206" s="7"/>
      <c r="AO206" s="7"/>
      <c r="AP206" s="7"/>
      <c r="AQ206" s="7"/>
      <c r="AR206" s="7"/>
      <c r="AS206" s="7"/>
      <c r="AT206" s="7"/>
      <c r="AU206" s="7"/>
      <c r="AV206" s="7"/>
      <c r="AW206" s="7"/>
      <c r="AX206" s="7"/>
      <c r="AY206" s="7"/>
      <c r="AZ206" s="143"/>
      <c r="BA206" s="11"/>
      <c r="BB206" s="11"/>
      <c r="BC206" s="11"/>
      <c r="BD206" s="11"/>
      <c r="BE206" s="11"/>
      <c r="BF206" s="11"/>
      <c r="BG206" s="11"/>
      <c r="BH206" s="11"/>
      <c r="BI206" s="11"/>
      <c r="BJ206" s="11"/>
    </row>
    <row r="207" spans="1:62" ht="93" customHeight="1" x14ac:dyDescent="0.3">
      <c r="A207" s="1"/>
      <c r="B207" s="1"/>
      <c r="C207" s="1"/>
      <c r="D207" s="1"/>
      <c r="E207" s="1"/>
      <c r="F207" s="153"/>
      <c r="G207" s="1"/>
      <c r="H207" s="1"/>
      <c r="I207" s="1"/>
      <c r="J207" s="1"/>
      <c r="K207" s="1"/>
      <c r="L207" s="1"/>
      <c r="M207" s="1"/>
      <c r="N207" s="1"/>
      <c r="O207" s="5"/>
      <c r="P207" s="5"/>
      <c r="Q207" s="5"/>
      <c r="R207" s="5"/>
      <c r="S207" s="5"/>
      <c r="T207" s="5"/>
      <c r="U207" s="141"/>
      <c r="V207" s="142"/>
      <c r="W207" s="142"/>
      <c r="X207" s="142"/>
      <c r="Y207" s="142"/>
      <c r="Z207" s="142"/>
      <c r="AA207" s="142"/>
      <c r="AB207" s="142"/>
      <c r="AC207" s="142"/>
      <c r="AD207" s="142"/>
      <c r="AE207" s="142"/>
      <c r="AF207" s="142"/>
      <c r="AG207" s="142"/>
      <c r="AH207" s="142"/>
      <c r="AI207" s="142"/>
      <c r="AJ207" s="142"/>
      <c r="AK207" s="142"/>
      <c r="AL207" s="7"/>
      <c r="AM207" s="7"/>
      <c r="AN207" s="7"/>
      <c r="AO207" s="7"/>
      <c r="AP207" s="7"/>
      <c r="AQ207" s="7"/>
      <c r="AR207" s="7"/>
      <c r="AS207" s="7"/>
      <c r="AT207" s="7"/>
      <c r="AU207" s="7"/>
      <c r="AV207" s="7"/>
      <c r="AW207" s="7"/>
      <c r="AX207" s="7"/>
      <c r="AY207" s="7"/>
      <c r="AZ207" s="143"/>
      <c r="BA207" s="11"/>
      <c r="BB207" s="11"/>
      <c r="BC207" s="11"/>
      <c r="BD207" s="11"/>
      <c r="BE207" s="11"/>
      <c r="BF207" s="11"/>
      <c r="BG207" s="11"/>
      <c r="BH207" s="11"/>
      <c r="BI207" s="11"/>
      <c r="BJ207" s="11"/>
    </row>
    <row r="208" spans="1:62" ht="93" customHeight="1" x14ac:dyDescent="0.3">
      <c r="A208" s="1"/>
      <c r="B208" s="1"/>
      <c r="C208" s="1"/>
      <c r="D208" s="1"/>
      <c r="E208" s="1"/>
      <c r="F208" s="153"/>
      <c r="G208" s="1"/>
      <c r="H208" s="1"/>
      <c r="I208" s="1"/>
      <c r="J208" s="1"/>
      <c r="K208" s="1"/>
      <c r="L208" s="1"/>
      <c r="M208" s="1"/>
      <c r="N208" s="1"/>
      <c r="O208" s="5"/>
      <c r="P208" s="5"/>
      <c r="Q208" s="5"/>
      <c r="R208" s="5"/>
      <c r="S208" s="5"/>
      <c r="T208" s="5"/>
      <c r="U208" s="141"/>
      <c r="V208" s="142"/>
      <c r="W208" s="142"/>
      <c r="X208" s="142"/>
      <c r="Y208" s="142"/>
      <c r="Z208" s="142"/>
      <c r="AA208" s="142"/>
      <c r="AB208" s="142"/>
      <c r="AC208" s="142"/>
      <c r="AD208" s="142"/>
      <c r="AE208" s="142"/>
      <c r="AF208" s="142"/>
      <c r="AG208" s="142"/>
      <c r="AH208" s="142"/>
      <c r="AI208" s="142"/>
      <c r="AJ208" s="142"/>
      <c r="AK208" s="142"/>
      <c r="AL208" s="7"/>
      <c r="AM208" s="7"/>
      <c r="AN208" s="7"/>
      <c r="AO208" s="7"/>
      <c r="AP208" s="7"/>
      <c r="AQ208" s="7"/>
      <c r="AR208" s="7"/>
      <c r="AS208" s="7"/>
      <c r="AT208" s="7"/>
      <c r="AU208" s="7"/>
      <c r="AV208" s="7"/>
      <c r="AW208" s="7"/>
      <c r="AX208" s="7"/>
      <c r="AY208" s="7"/>
      <c r="AZ208" s="143"/>
      <c r="BA208" s="11"/>
      <c r="BB208" s="11"/>
      <c r="BC208" s="11"/>
      <c r="BD208" s="11"/>
      <c r="BE208" s="11"/>
      <c r="BF208" s="11"/>
      <c r="BG208" s="11"/>
      <c r="BH208" s="11"/>
      <c r="BI208" s="11"/>
      <c r="BJ208" s="11"/>
    </row>
    <row r="209" spans="1:62" ht="93" customHeight="1" x14ac:dyDescent="0.3">
      <c r="A209" s="1"/>
      <c r="B209" s="1"/>
      <c r="C209" s="1"/>
      <c r="D209" s="1"/>
      <c r="E209" s="1"/>
      <c r="F209" s="153"/>
      <c r="G209" s="1"/>
      <c r="H209" s="1"/>
      <c r="I209" s="1"/>
      <c r="J209" s="1"/>
      <c r="K209" s="1"/>
      <c r="L209" s="1"/>
      <c r="M209" s="1"/>
      <c r="N209" s="1"/>
      <c r="O209" s="5"/>
      <c r="P209" s="5"/>
      <c r="Q209" s="5"/>
      <c r="R209" s="5"/>
      <c r="S209" s="5"/>
      <c r="T209" s="5"/>
      <c r="U209" s="141"/>
      <c r="V209" s="142"/>
      <c r="W209" s="142"/>
      <c r="X209" s="142"/>
      <c r="Y209" s="142"/>
      <c r="Z209" s="142"/>
      <c r="AA209" s="142"/>
      <c r="AB209" s="142"/>
      <c r="AC209" s="142"/>
      <c r="AD209" s="142"/>
      <c r="AE209" s="142"/>
      <c r="AF209" s="142"/>
      <c r="AG209" s="142"/>
      <c r="AH209" s="142"/>
      <c r="AI209" s="142"/>
      <c r="AJ209" s="142"/>
      <c r="AK209" s="142"/>
      <c r="AL209" s="7"/>
      <c r="AM209" s="7"/>
      <c r="AN209" s="7"/>
      <c r="AO209" s="7"/>
      <c r="AP209" s="7"/>
      <c r="AQ209" s="7"/>
      <c r="AR209" s="7"/>
      <c r="AS209" s="7"/>
      <c r="AT209" s="7"/>
      <c r="AU209" s="7"/>
      <c r="AV209" s="7"/>
      <c r="AW209" s="7"/>
      <c r="AX209" s="7"/>
      <c r="AY209" s="7"/>
      <c r="AZ209" s="143"/>
      <c r="BA209" s="11"/>
      <c r="BB209" s="11"/>
      <c r="BC209" s="11"/>
      <c r="BD209" s="11"/>
      <c r="BE209" s="11"/>
      <c r="BF209" s="11"/>
      <c r="BG209" s="11"/>
      <c r="BH209" s="11"/>
      <c r="BI209" s="11"/>
      <c r="BJ209" s="11"/>
    </row>
    <row r="210" spans="1:62" ht="93" customHeight="1" x14ac:dyDescent="0.3">
      <c r="A210" s="1"/>
      <c r="B210" s="1"/>
      <c r="C210" s="1"/>
      <c r="D210" s="1"/>
      <c r="E210" s="1"/>
      <c r="F210" s="153"/>
      <c r="G210" s="1"/>
      <c r="H210" s="1"/>
      <c r="I210" s="1"/>
      <c r="J210" s="1"/>
      <c r="K210" s="1"/>
      <c r="L210" s="1"/>
      <c r="M210" s="1"/>
      <c r="N210" s="1"/>
      <c r="O210" s="5"/>
      <c r="P210" s="5"/>
      <c r="Q210" s="5"/>
      <c r="R210" s="5"/>
      <c r="S210" s="5"/>
      <c r="T210" s="5"/>
      <c r="U210" s="141"/>
      <c r="V210" s="142"/>
      <c r="W210" s="142"/>
      <c r="X210" s="142"/>
      <c r="Y210" s="142"/>
      <c r="Z210" s="142"/>
      <c r="AA210" s="142"/>
      <c r="AB210" s="142"/>
      <c r="AC210" s="142"/>
      <c r="AD210" s="142"/>
      <c r="AE210" s="142"/>
      <c r="AF210" s="142"/>
      <c r="AG210" s="142"/>
      <c r="AH210" s="142"/>
      <c r="AI210" s="142"/>
      <c r="AJ210" s="142"/>
      <c r="AK210" s="142"/>
      <c r="AL210" s="7"/>
      <c r="AM210" s="7"/>
      <c r="AN210" s="7"/>
      <c r="AO210" s="7"/>
      <c r="AP210" s="7"/>
      <c r="AQ210" s="7"/>
      <c r="AR210" s="7"/>
      <c r="AS210" s="7"/>
      <c r="AT210" s="7"/>
      <c r="AU210" s="7"/>
      <c r="AV210" s="7"/>
      <c r="AW210" s="7"/>
      <c r="AX210" s="7"/>
      <c r="AY210" s="7"/>
      <c r="AZ210" s="143"/>
      <c r="BA210" s="11"/>
      <c r="BB210" s="11"/>
      <c r="BC210" s="11"/>
      <c r="BD210" s="11"/>
      <c r="BE210" s="11"/>
      <c r="BF210" s="11"/>
      <c r="BG210" s="11"/>
      <c r="BH210" s="11"/>
      <c r="BI210" s="11"/>
      <c r="BJ210" s="11"/>
    </row>
    <row r="211" spans="1:62" ht="93" customHeight="1" x14ac:dyDescent="0.3">
      <c r="A211" s="1"/>
      <c r="B211" s="1"/>
      <c r="C211" s="1"/>
      <c r="D211" s="1"/>
      <c r="E211" s="1"/>
      <c r="F211" s="153"/>
      <c r="G211" s="1"/>
      <c r="H211" s="1"/>
      <c r="I211" s="1"/>
      <c r="J211" s="1"/>
      <c r="K211" s="1"/>
      <c r="L211" s="1"/>
      <c r="M211" s="1"/>
      <c r="N211" s="1"/>
      <c r="O211" s="5"/>
      <c r="P211" s="5"/>
      <c r="Q211" s="5"/>
      <c r="R211" s="5"/>
      <c r="S211" s="5"/>
      <c r="T211" s="5"/>
      <c r="U211" s="141"/>
      <c r="V211" s="142"/>
      <c r="W211" s="142"/>
      <c r="X211" s="142"/>
      <c r="Y211" s="142"/>
      <c r="Z211" s="142"/>
      <c r="AA211" s="142"/>
      <c r="AB211" s="142"/>
      <c r="AC211" s="142"/>
      <c r="AD211" s="142"/>
      <c r="AE211" s="142"/>
      <c r="AF211" s="142"/>
      <c r="AG211" s="142"/>
      <c r="AH211" s="142"/>
      <c r="AI211" s="142"/>
      <c r="AJ211" s="142"/>
      <c r="AK211" s="142"/>
      <c r="AL211" s="7"/>
      <c r="AM211" s="7"/>
      <c r="AN211" s="7"/>
      <c r="AO211" s="7"/>
      <c r="AP211" s="7"/>
      <c r="AQ211" s="7"/>
      <c r="AR211" s="7"/>
      <c r="AS211" s="7"/>
      <c r="AT211" s="7"/>
      <c r="AU211" s="7"/>
      <c r="AV211" s="7"/>
      <c r="AW211" s="7"/>
      <c r="AX211" s="7"/>
      <c r="AY211" s="7"/>
      <c r="AZ211" s="143"/>
      <c r="BA211" s="11"/>
      <c r="BB211" s="11"/>
      <c r="BC211" s="11"/>
      <c r="BD211" s="11"/>
      <c r="BE211" s="11"/>
      <c r="BF211" s="11"/>
      <c r="BG211" s="11"/>
      <c r="BH211" s="11"/>
      <c r="BI211" s="11"/>
      <c r="BJ211" s="11"/>
    </row>
    <row r="212" spans="1:62" ht="93" customHeight="1" x14ac:dyDescent="0.3">
      <c r="A212" s="1"/>
      <c r="B212" s="1"/>
      <c r="C212" s="1"/>
      <c r="D212" s="1"/>
      <c r="E212" s="1"/>
      <c r="F212" s="153"/>
      <c r="G212" s="1"/>
      <c r="H212" s="1"/>
      <c r="I212" s="1"/>
      <c r="J212" s="1"/>
      <c r="K212" s="1"/>
      <c r="L212" s="1"/>
      <c r="M212" s="1"/>
      <c r="N212" s="1"/>
      <c r="O212" s="5"/>
      <c r="P212" s="5"/>
      <c r="Q212" s="5"/>
      <c r="R212" s="5"/>
      <c r="S212" s="5"/>
      <c r="T212" s="5"/>
      <c r="U212" s="141"/>
      <c r="V212" s="142"/>
      <c r="W212" s="142"/>
      <c r="X212" s="142"/>
      <c r="Y212" s="142"/>
      <c r="Z212" s="142"/>
      <c r="AA212" s="142"/>
      <c r="AB212" s="142"/>
      <c r="AC212" s="142"/>
      <c r="AD212" s="142"/>
      <c r="AE212" s="142"/>
      <c r="AF212" s="142"/>
      <c r="AG212" s="142"/>
      <c r="AH212" s="142"/>
      <c r="AI212" s="142"/>
      <c r="AJ212" s="142"/>
      <c r="AK212" s="142"/>
      <c r="AL212" s="7"/>
      <c r="AM212" s="7"/>
      <c r="AN212" s="7"/>
      <c r="AO212" s="7"/>
      <c r="AP212" s="7"/>
      <c r="AQ212" s="7"/>
      <c r="AR212" s="7"/>
      <c r="AS212" s="7"/>
      <c r="AT212" s="7"/>
      <c r="AU212" s="7"/>
      <c r="AV212" s="7"/>
      <c r="AW212" s="7"/>
      <c r="AX212" s="7"/>
      <c r="AY212" s="7"/>
      <c r="AZ212" s="143"/>
      <c r="BA212" s="11"/>
      <c r="BB212" s="11"/>
      <c r="BC212" s="11"/>
      <c r="BD212" s="11"/>
      <c r="BE212" s="11"/>
      <c r="BF212" s="11"/>
      <c r="BG212" s="11"/>
      <c r="BH212" s="11"/>
      <c r="BI212" s="11"/>
      <c r="BJ212" s="11"/>
    </row>
    <row r="213" spans="1:62" ht="93" customHeight="1" x14ac:dyDescent="0.3">
      <c r="A213" s="1"/>
      <c r="B213" s="1"/>
      <c r="C213" s="1"/>
      <c r="D213" s="1"/>
      <c r="E213" s="1"/>
      <c r="F213" s="153"/>
      <c r="G213" s="1"/>
      <c r="H213" s="1"/>
      <c r="I213" s="1"/>
      <c r="J213" s="1"/>
      <c r="K213" s="1"/>
      <c r="L213" s="1"/>
      <c r="M213" s="1"/>
      <c r="N213" s="1"/>
      <c r="O213" s="5"/>
      <c r="P213" s="5"/>
      <c r="Q213" s="5"/>
      <c r="R213" s="5"/>
      <c r="S213" s="5"/>
      <c r="T213" s="5"/>
      <c r="U213" s="141"/>
      <c r="V213" s="142"/>
      <c r="W213" s="142"/>
      <c r="X213" s="142"/>
      <c r="Y213" s="142"/>
      <c r="Z213" s="142"/>
      <c r="AA213" s="142"/>
      <c r="AB213" s="142"/>
      <c r="AC213" s="142"/>
      <c r="AD213" s="142"/>
      <c r="AE213" s="142"/>
      <c r="AF213" s="142"/>
      <c r="AG213" s="142"/>
      <c r="AH213" s="142"/>
      <c r="AI213" s="142"/>
      <c r="AJ213" s="142"/>
      <c r="AK213" s="142"/>
      <c r="AL213" s="7"/>
      <c r="AM213" s="7"/>
      <c r="AN213" s="7"/>
      <c r="AO213" s="7"/>
      <c r="AP213" s="7"/>
      <c r="AQ213" s="7"/>
      <c r="AR213" s="7"/>
      <c r="AS213" s="7"/>
      <c r="AT213" s="7"/>
      <c r="AU213" s="7"/>
      <c r="AV213" s="7"/>
      <c r="AW213" s="7"/>
      <c r="AX213" s="7"/>
      <c r="AY213" s="7"/>
      <c r="AZ213" s="143"/>
      <c r="BA213" s="11"/>
      <c r="BB213" s="11"/>
      <c r="BC213" s="11"/>
      <c r="BD213" s="11"/>
      <c r="BE213" s="11"/>
      <c r="BF213" s="11"/>
      <c r="BG213" s="11"/>
      <c r="BH213" s="11"/>
      <c r="BI213" s="11"/>
      <c r="BJ213" s="11"/>
    </row>
    <row r="214" spans="1:62" ht="93" customHeight="1" x14ac:dyDescent="0.3">
      <c r="A214" s="1"/>
      <c r="B214" s="1"/>
      <c r="C214" s="1"/>
      <c r="D214" s="1"/>
      <c r="E214" s="1"/>
      <c r="F214" s="153"/>
      <c r="G214" s="1"/>
      <c r="H214" s="1"/>
      <c r="I214" s="1"/>
      <c r="J214" s="1"/>
      <c r="K214" s="1"/>
      <c r="L214" s="1"/>
      <c r="M214" s="1"/>
      <c r="N214" s="1"/>
      <c r="O214" s="5"/>
      <c r="P214" s="5"/>
      <c r="Q214" s="5"/>
      <c r="R214" s="5"/>
      <c r="S214" s="5"/>
      <c r="T214" s="5"/>
      <c r="U214" s="141"/>
      <c r="V214" s="142"/>
      <c r="W214" s="142"/>
      <c r="X214" s="142"/>
      <c r="Y214" s="142"/>
      <c r="Z214" s="142"/>
      <c r="AA214" s="142"/>
      <c r="AB214" s="142"/>
      <c r="AC214" s="142"/>
      <c r="AD214" s="142"/>
      <c r="AE214" s="142"/>
      <c r="AF214" s="142"/>
      <c r="AG214" s="142"/>
      <c r="AH214" s="142"/>
      <c r="AI214" s="142"/>
      <c r="AJ214" s="142"/>
      <c r="AK214" s="142"/>
      <c r="AL214" s="7"/>
      <c r="AM214" s="7"/>
      <c r="AN214" s="7"/>
      <c r="AO214" s="7"/>
      <c r="AP214" s="7"/>
      <c r="AQ214" s="7"/>
      <c r="AR214" s="7"/>
      <c r="AS214" s="7"/>
      <c r="AT214" s="7"/>
      <c r="AU214" s="7"/>
      <c r="AV214" s="7"/>
      <c r="AW214" s="7"/>
      <c r="AX214" s="7"/>
      <c r="AY214" s="7"/>
      <c r="AZ214" s="143"/>
      <c r="BA214" s="11"/>
      <c r="BB214" s="11"/>
      <c r="BC214" s="11"/>
      <c r="BD214" s="11"/>
      <c r="BE214" s="11"/>
      <c r="BF214" s="11"/>
      <c r="BG214" s="11"/>
      <c r="BH214" s="11"/>
      <c r="BI214" s="11"/>
      <c r="BJ214" s="11"/>
    </row>
    <row r="215" spans="1:62" ht="93" customHeight="1" x14ac:dyDescent="0.3">
      <c r="A215" s="1"/>
      <c r="B215" s="1"/>
      <c r="C215" s="1"/>
      <c r="D215" s="1"/>
      <c r="E215" s="1"/>
      <c r="F215" s="153"/>
      <c r="G215" s="1"/>
      <c r="H215" s="1"/>
      <c r="I215" s="1"/>
      <c r="J215" s="1"/>
      <c r="K215" s="1"/>
      <c r="L215" s="1"/>
      <c r="M215" s="1"/>
      <c r="N215" s="1"/>
      <c r="O215" s="5"/>
      <c r="P215" s="5"/>
      <c r="Q215" s="5"/>
      <c r="R215" s="5"/>
      <c r="S215" s="5"/>
      <c r="T215" s="5"/>
      <c r="U215" s="141"/>
      <c r="V215" s="142"/>
      <c r="W215" s="142"/>
      <c r="X215" s="142"/>
      <c r="Y215" s="142"/>
      <c r="Z215" s="142"/>
      <c r="AA215" s="142"/>
      <c r="AB215" s="142"/>
      <c r="AC215" s="142"/>
      <c r="AD215" s="142"/>
      <c r="AE215" s="142"/>
      <c r="AF215" s="142"/>
      <c r="AG215" s="142"/>
      <c r="AH215" s="142"/>
      <c r="AI215" s="142"/>
      <c r="AJ215" s="142"/>
      <c r="AK215" s="142"/>
      <c r="AL215" s="7"/>
      <c r="AM215" s="7"/>
      <c r="AN215" s="7"/>
      <c r="AO215" s="7"/>
      <c r="AP215" s="7"/>
      <c r="AQ215" s="7"/>
      <c r="AR215" s="7"/>
      <c r="AS215" s="7"/>
      <c r="AT215" s="7"/>
      <c r="AU215" s="7"/>
      <c r="AV215" s="7"/>
      <c r="AW215" s="7"/>
      <c r="AX215" s="7"/>
      <c r="AY215" s="7"/>
      <c r="AZ215" s="143"/>
      <c r="BA215" s="11"/>
      <c r="BB215" s="11"/>
      <c r="BC215" s="11"/>
      <c r="BD215" s="11"/>
      <c r="BE215" s="11"/>
      <c r="BF215" s="11"/>
      <c r="BG215" s="11"/>
      <c r="BH215" s="11"/>
      <c r="BI215" s="11"/>
      <c r="BJ215" s="11"/>
    </row>
    <row r="216" spans="1:62" ht="93" customHeight="1" x14ac:dyDescent="0.3">
      <c r="A216" s="1"/>
      <c r="B216" s="1"/>
      <c r="C216" s="1"/>
      <c r="D216" s="1"/>
      <c r="E216" s="1"/>
      <c r="F216" s="153"/>
      <c r="G216" s="1"/>
      <c r="H216" s="1"/>
      <c r="I216" s="1"/>
      <c r="J216" s="1"/>
      <c r="K216" s="1"/>
      <c r="L216" s="1"/>
      <c r="M216" s="1"/>
      <c r="N216" s="1"/>
      <c r="O216" s="5"/>
      <c r="P216" s="5"/>
      <c r="Q216" s="5"/>
      <c r="R216" s="5"/>
      <c r="S216" s="5"/>
      <c r="T216" s="5"/>
      <c r="U216" s="141"/>
      <c r="V216" s="142"/>
      <c r="W216" s="142"/>
      <c r="X216" s="142"/>
      <c r="Y216" s="142"/>
      <c r="Z216" s="142"/>
      <c r="AA216" s="142"/>
      <c r="AB216" s="142"/>
      <c r="AC216" s="142"/>
      <c r="AD216" s="142"/>
      <c r="AE216" s="142"/>
      <c r="AF216" s="142"/>
      <c r="AG216" s="142"/>
      <c r="AH216" s="142"/>
      <c r="AI216" s="142"/>
      <c r="AJ216" s="142"/>
      <c r="AK216" s="142"/>
      <c r="AL216" s="7"/>
      <c r="AM216" s="7"/>
      <c r="AN216" s="7"/>
      <c r="AO216" s="7"/>
      <c r="AP216" s="7"/>
      <c r="AQ216" s="7"/>
      <c r="AR216" s="7"/>
      <c r="AS216" s="7"/>
      <c r="AT216" s="7"/>
      <c r="AU216" s="7"/>
      <c r="AV216" s="7"/>
      <c r="AW216" s="7"/>
      <c r="AX216" s="7"/>
      <c r="AY216" s="7"/>
      <c r="AZ216" s="143"/>
      <c r="BA216" s="11"/>
      <c r="BB216" s="11"/>
      <c r="BC216" s="11"/>
      <c r="BD216" s="11"/>
      <c r="BE216" s="11"/>
      <c r="BF216" s="11"/>
      <c r="BG216" s="11"/>
      <c r="BH216" s="11"/>
      <c r="BI216" s="11"/>
      <c r="BJ216" s="11"/>
    </row>
    <row r="217" spans="1:62" ht="93" customHeight="1" x14ac:dyDescent="0.3">
      <c r="A217" s="1"/>
      <c r="B217" s="1"/>
      <c r="C217" s="1"/>
      <c r="D217" s="1"/>
      <c r="E217" s="1"/>
      <c r="F217" s="153"/>
      <c r="G217" s="1"/>
      <c r="H217" s="1"/>
      <c r="I217" s="1"/>
      <c r="J217" s="1"/>
      <c r="K217" s="1"/>
      <c r="L217" s="1"/>
      <c r="M217" s="1"/>
      <c r="N217" s="1"/>
      <c r="O217" s="5"/>
      <c r="P217" s="5"/>
      <c r="Q217" s="5"/>
      <c r="R217" s="5"/>
      <c r="S217" s="5"/>
      <c r="T217" s="5"/>
      <c r="U217" s="141"/>
      <c r="V217" s="142"/>
      <c r="W217" s="142"/>
      <c r="X217" s="142"/>
      <c r="Y217" s="142"/>
      <c r="Z217" s="142"/>
      <c r="AA217" s="142"/>
      <c r="AB217" s="142"/>
      <c r="AC217" s="142"/>
      <c r="AD217" s="142"/>
      <c r="AE217" s="142"/>
      <c r="AF217" s="142"/>
      <c r="AG217" s="142"/>
      <c r="AH217" s="142"/>
      <c r="AI217" s="142"/>
      <c r="AJ217" s="142"/>
      <c r="AK217" s="142"/>
      <c r="AL217" s="7"/>
      <c r="AM217" s="7"/>
      <c r="AN217" s="7"/>
      <c r="AO217" s="7"/>
      <c r="AP217" s="7"/>
      <c r="AQ217" s="7"/>
      <c r="AR217" s="7"/>
      <c r="AS217" s="7"/>
      <c r="AT217" s="7"/>
      <c r="AU217" s="7"/>
      <c r="AV217" s="7"/>
      <c r="AW217" s="7"/>
      <c r="AX217" s="7"/>
      <c r="AY217" s="7"/>
      <c r="AZ217" s="143"/>
      <c r="BA217" s="11"/>
      <c r="BB217" s="11"/>
      <c r="BC217" s="11"/>
      <c r="BD217" s="11"/>
      <c r="BE217" s="11"/>
      <c r="BF217" s="11"/>
      <c r="BG217" s="11"/>
      <c r="BH217" s="11"/>
      <c r="BI217" s="11"/>
      <c r="BJ217" s="11"/>
    </row>
    <row r="218" spans="1:62" ht="93" customHeight="1" x14ac:dyDescent="0.3">
      <c r="A218" s="1"/>
      <c r="B218" s="1"/>
      <c r="C218" s="1"/>
      <c r="D218" s="1"/>
      <c r="E218" s="1"/>
      <c r="F218" s="153"/>
      <c r="G218" s="1"/>
      <c r="H218" s="1"/>
      <c r="I218" s="1"/>
      <c r="J218" s="1"/>
      <c r="K218" s="1"/>
      <c r="L218" s="1"/>
      <c r="M218" s="1"/>
      <c r="N218" s="1"/>
      <c r="O218" s="5"/>
      <c r="P218" s="5"/>
      <c r="Q218" s="5"/>
      <c r="R218" s="5"/>
      <c r="S218" s="5"/>
      <c r="T218" s="5"/>
      <c r="U218" s="141"/>
      <c r="V218" s="142"/>
      <c r="W218" s="142"/>
      <c r="X218" s="142"/>
      <c r="Y218" s="142"/>
      <c r="Z218" s="142"/>
      <c r="AA218" s="142"/>
      <c r="AB218" s="142"/>
      <c r="AC218" s="142"/>
      <c r="AD218" s="142"/>
      <c r="AE218" s="142"/>
      <c r="AF218" s="142"/>
      <c r="AG218" s="142"/>
      <c r="AH218" s="142"/>
      <c r="AI218" s="142"/>
      <c r="AJ218" s="142"/>
      <c r="AK218" s="142"/>
      <c r="AL218" s="7"/>
      <c r="AM218" s="7"/>
      <c r="AN218" s="7"/>
      <c r="AO218" s="7"/>
      <c r="AP218" s="7"/>
      <c r="AQ218" s="7"/>
      <c r="AR218" s="7"/>
      <c r="AS218" s="7"/>
      <c r="AT218" s="7"/>
      <c r="AU218" s="7"/>
      <c r="AV218" s="7"/>
      <c r="AW218" s="7"/>
      <c r="AX218" s="7"/>
      <c r="AY218" s="7"/>
      <c r="AZ218" s="143"/>
      <c r="BA218" s="11"/>
      <c r="BB218" s="11"/>
      <c r="BC218" s="11"/>
      <c r="BD218" s="11"/>
      <c r="BE218" s="11"/>
      <c r="BF218" s="11"/>
      <c r="BG218" s="11"/>
      <c r="BH218" s="11"/>
      <c r="BI218" s="11"/>
      <c r="BJ218" s="11"/>
    </row>
    <row r="219" spans="1:62" ht="93" customHeight="1" x14ac:dyDescent="0.3">
      <c r="A219" s="1"/>
      <c r="B219" s="1"/>
      <c r="C219" s="1"/>
      <c r="D219" s="1"/>
      <c r="E219" s="1"/>
      <c r="F219" s="153"/>
      <c r="G219" s="1"/>
      <c r="H219" s="1"/>
      <c r="I219" s="1"/>
      <c r="J219" s="1"/>
      <c r="K219" s="1"/>
      <c r="L219" s="1"/>
      <c r="M219" s="1"/>
      <c r="N219" s="1"/>
      <c r="O219" s="5"/>
      <c r="P219" s="5"/>
      <c r="Q219" s="5"/>
      <c r="R219" s="5"/>
      <c r="S219" s="5"/>
      <c r="T219" s="5"/>
      <c r="U219" s="141"/>
      <c r="V219" s="142"/>
      <c r="W219" s="142"/>
      <c r="X219" s="142"/>
      <c r="Y219" s="142"/>
      <c r="Z219" s="142"/>
      <c r="AA219" s="142"/>
      <c r="AB219" s="142"/>
      <c r="AC219" s="142"/>
      <c r="AD219" s="142"/>
      <c r="AE219" s="142"/>
      <c r="AF219" s="142"/>
      <c r="AG219" s="142"/>
      <c r="AH219" s="142"/>
      <c r="AI219" s="142"/>
      <c r="AJ219" s="142"/>
      <c r="AK219" s="142"/>
      <c r="AL219" s="7"/>
      <c r="AM219" s="7"/>
      <c r="AN219" s="7"/>
      <c r="AO219" s="7"/>
      <c r="AP219" s="7"/>
      <c r="AQ219" s="7"/>
      <c r="AR219" s="7"/>
      <c r="AS219" s="7"/>
      <c r="AT219" s="7"/>
      <c r="AU219" s="7"/>
      <c r="AV219" s="7"/>
      <c r="AW219" s="7"/>
      <c r="AX219" s="7"/>
      <c r="AY219" s="7"/>
      <c r="AZ219" s="143"/>
      <c r="BA219" s="11"/>
      <c r="BB219" s="11"/>
      <c r="BC219" s="11"/>
      <c r="BD219" s="11"/>
      <c r="BE219" s="11"/>
      <c r="BF219" s="11"/>
      <c r="BG219" s="11"/>
      <c r="BH219" s="11"/>
      <c r="BI219" s="11"/>
      <c r="BJ219" s="11"/>
    </row>
    <row r="220" spans="1:62" ht="93" customHeight="1" x14ac:dyDescent="0.3">
      <c r="A220" s="1"/>
      <c r="B220" s="1"/>
      <c r="C220" s="1"/>
      <c r="D220" s="1"/>
      <c r="E220" s="1"/>
      <c r="F220" s="153"/>
      <c r="G220" s="1"/>
      <c r="H220" s="1"/>
      <c r="I220" s="1"/>
      <c r="J220" s="1"/>
      <c r="K220" s="1"/>
      <c r="L220" s="1"/>
      <c r="M220" s="1"/>
      <c r="N220" s="1"/>
      <c r="O220" s="5"/>
      <c r="P220" s="5"/>
      <c r="Q220" s="5"/>
      <c r="R220" s="5"/>
      <c r="S220" s="5"/>
      <c r="T220" s="5"/>
      <c r="U220" s="141"/>
      <c r="V220" s="142"/>
      <c r="W220" s="142"/>
      <c r="X220" s="142"/>
      <c r="Y220" s="142"/>
      <c r="Z220" s="142"/>
      <c r="AA220" s="142"/>
      <c r="AB220" s="142"/>
      <c r="AC220" s="142"/>
      <c r="AD220" s="142"/>
      <c r="AE220" s="142"/>
      <c r="AF220" s="142"/>
      <c r="AG220" s="142"/>
      <c r="AH220" s="142"/>
      <c r="AI220" s="142"/>
      <c r="AJ220" s="142"/>
      <c r="AK220" s="142"/>
      <c r="AL220" s="7"/>
      <c r="AM220" s="7"/>
      <c r="AN220" s="7"/>
      <c r="AO220" s="7"/>
      <c r="AP220" s="7"/>
      <c r="AQ220" s="7"/>
      <c r="AR220" s="7"/>
      <c r="AS220" s="7"/>
      <c r="AT220" s="7"/>
      <c r="AU220" s="7"/>
      <c r="AV220" s="7"/>
      <c r="AW220" s="7"/>
      <c r="AX220" s="7"/>
      <c r="AY220" s="7"/>
      <c r="AZ220" s="143"/>
      <c r="BA220" s="11"/>
      <c r="BB220" s="11"/>
      <c r="BC220" s="11"/>
      <c r="BD220" s="11"/>
      <c r="BE220" s="11"/>
      <c r="BF220" s="11"/>
      <c r="BG220" s="11"/>
      <c r="BH220" s="11"/>
      <c r="BI220" s="11"/>
      <c r="BJ220" s="11"/>
    </row>
    <row r="221" spans="1:62" ht="93" customHeight="1" x14ac:dyDescent="0.3">
      <c r="A221" s="1"/>
      <c r="B221" s="1"/>
      <c r="C221" s="1"/>
      <c r="D221" s="1"/>
      <c r="E221" s="1"/>
      <c r="F221" s="153"/>
      <c r="G221" s="1"/>
      <c r="H221" s="1"/>
      <c r="I221" s="1"/>
      <c r="J221" s="1"/>
      <c r="K221" s="1"/>
      <c r="L221" s="1"/>
      <c r="M221" s="1"/>
      <c r="N221" s="1"/>
      <c r="O221" s="5"/>
      <c r="P221" s="5"/>
      <c r="Q221" s="5"/>
      <c r="R221" s="5"/>
      <c r="S221" s="5"/>
      <c r="T221" s="5"/>
      <c r="U221" s="141"/>
      <c r="V221" s="142"/>
      <c r="W221" s="142"/>
      <c r="X221" s="142"/>
      <c r="Y221" s="142"/>
      <c r="Z221" s="142"/>
      <c r="AA221" s="142"/>
      <c r="AB221" s="142"/>
      <c r="AC221" s="142"/>
      <c r="AD221" s="142"/>
      <c r="AE221" s="142"/>
      <c r="AF221" s="142"/>
      <c r="AG221" s="142"/>
      <c r="AH221" s="142"/>
      <c r="AI221" s="142"/>
      <c r="AJ221" s="142"/>
      <c r="AK221" s="142"/>
      <c r="AL221" s="7"/>
      <c r="AM221" s="7"/>
      <c r="AN221" s="7"/>
      <c r="AO221" s="7"/>
      <c r="AP221" s="7"/>
      <c r="AQ221" s="7"/>
      <c r="AR221" s="7"/>
      <c r="AS221" s="7"/>
      <c r="AT221" s="7"/>
      <c r="AU221" s="7"/>
      <c r="AV221" s="7"/>
      <c r="AW221" s="7"/>
      <c r="AX221" s="7"/>
      <c r="AY221" s="7"/>
      <c r="AZ221" s="143"/>
      <c r="BA221" s="11"/>
      <c r="BB221" s="11"/>
      <c r="BC221" s="11"/>
      <c r="BD221" s="11"/>
      <c r="BE221" s="11"/>
      <c r="BF221" s="11"/>
      <c r="BG221" s="11"/>
      <c r="BH221" s="11"/>
      <c r="BI221" s="11"/>
      <c r="BJ221" s="11"/>
    </row>
    <row r="222" spans="1:62" ht="93" customHeight="1" x14ac:dyDescent="0.3">
      <c r="A222" s="1"/>
      <c r="B222" s="1"/>
      <c r="C222" s="1"/>
      <c r="D222" s="1"/>
      <c r="E222" s="1"/>
      <c r="F222" s="153"/>
      <c r="G222" s="1"/>
      <c r="H222" s="1"/>
      <c r="I222" s="1"/>
      <c r="J222" s="1"/>
      <c r="K222" s="1"/>
      <c r="L222" s="1"/>
      <c r="M222" s="1"/>
      <c r="N222" s="1"/>
      <c r="O222" s="5"/>
      <c r="P222" s="5"/>
      <c r="Q222" s="5"/>
      <c r="R222" s="5"/>
      <c r="S222" s="5"/>
      <c r="T222" s="5"/>
      <c r="U222" s="141"/>
      <c r="V222" s="142"/>
      <c r="W222" s="142"/>
      <c r="X222" s="142"/>
      <c r="Y222" s="142"/>
      <c r="Z222" s="142"/>
      <c r="AA222" s="142"/>
      <c r="AB222" s="142"/>
      <c r="AC222" s="142"/>
      <c r="AD222" s="142"/>
      <c r="AE222" s="142"/>
      <c r="AF222" s="142"/>
      <c r="AG222" s="142"/>
      <c r="AH222" s="142"/>
      <c r="AI222" s="142"/>
      <c r="AJ222" s="142"/>
      <c r="AK222" s="142"/>
      <c r="AL222" s="7"/>
      <c r="AM222" s="7"/>
      <c r="AN222" s="7"/>
      <c r="AO222" s="7"/>
      <c r="AP222" s="7"/>
      <c r="AQ222" s="7"/>
      <c r="AR222" s="7"/>
      <c r="AS222" s="7"/>
      <c r="AT222" s="7"/>
      <c r="AU222" s="7"/>
      <c r="AV222" s="7"/>
      <c r="AW222" s="7"/>
      <c r="AX222" s="7"/>
      <c r="AY222" s="7"/>
      <c r="AZ222" s="143"/>
      <c r="BA222" s="11"/>
      <c r="BB222" s="11"/>
      <c r="BC222" s="11"/>
      <c r="BD222" s="11"/>
      <c r="BE222" s="11"/>
      <c r="BF222" s="11"/>
      <c r="BG222" s="11"/>
      <c r="BH222" s="11"/>
      <c r="BI222" s="11"/>
      <c r="BJ222" s="11"/>
    </row>
    <row r="223" spans="1:62" ht="93" customHeight="1" x14ac:dyDescent="0.3">
      <c r="A223" s="1"/>
      <c r="B223" s="1"/>
      <c r="C223" s="1"/>
      <c r="D223" s="1"/>
      <c r="E223" s="1"/>
      <c r="F223" s="153"/>
      <c r="G223" s="1"/>
      <c r="H223" s="1"/>
      <c r="I223" s="1"/>
      <c r="J223" s="1"/>
      <c r="K223" s="1"/>
      <c r="L223" s="1"/>
      <c r="M223" s="1"/>
      <c r="N223" s="1"/>
      <c r="O223" s="5"/>
      <c r="P223" s="5"/>
      <c r="Q223" s="5"/>
      <c r="R223" s="5"/>
      <c r="S223" s="5"/>
      <c r="T223" s="5"/>
      <c r="U223" s="141"/>
      <c r="V223" s="142"/>
      <c r="W223" s="142"/>
      <c r="X223" s="142"/>
      <c r="Y223" s="142"/>
      <c r="Z223" s="142"/>
      <c r="AA223" s="142"/>
      <c r="AB223" s="142"/>
      <c r="AC223" s="142"/>
      <c r="AD223" s="142"/>
      <c r="AE223" s="142"/>
      <c r="AF223" s="142"/>
      <c r="AG223" s="142"/>
      <c r="AH223" s="142"/>
      <c r="AI223" s="142"/>
      <c r="AJ223" s="142"/>
      <c r="AK223" s="142"/>
      <c r="AL223" s="7"/>
      <c r="AM223" s="7"/>
      <c r="AN223" s="7"/>
      <c r="AO223" s="7"/>
      <c r="AP223" s="7"/>
      <c r="AQ223" s="7"/>
      <c r="AR223" s="7"/>
      <c r="AS223" s="7"/>
      <c r="AT223" s="7"/>
      <c r="AU223" s="7"/>
      <c r="AV223" s="7"/>
      <c r="AW223" s="7"/>
      <c r="AX223" s="7"/>
      <c r="AY223" s="7"/>
      <c r="AZ223" s="143"/>
      <c r="BA223" s="11"/>
      <c r="BB223" s="11"/>
      <c r="BC223" s="11"/>
      <c r="BD223" s="11"/>
      <c r="BE223" s="11"/>
      <c r="BF223" s="11"/>
      <c r="BG223" s="11"/>
      <c r="BH223" s="11"/>
      <c r="BI223" s="11"/>
      <c r="BJ223" s="11"/>
    </row>
    <row r="224" spans="1:62" ht="93" customHeight="1" x14ac:dyDescent="0.3">
      <c r="A224" s="1"/>
      <c r="B224" s="1"/>
      <c r="C224" s="1"/>
      <c r="D224" s="1"/>
      <c r="E224" s="1"/>
      <c r="F224" s="153"/>
      <c r="G224" s="1"/>
      <c r="H224" s="1"/>
      <c r="I224" s="1"/>
      <c r="J224" s="1"/>
      <c r="K224" s="1"/>
      <c r="L224" s="1"/>
      <c r="M224" s="1"/>
      <c r="N224" s="1"/>
      <c r="O224" s="5"/>
      <c r="P224" s="5"/>
      <c r="Q224" s="5"/>
      <c r="R224" s="5"/>
      <c r="S224" s="5"/>
      <c r="T224" s="5"/>
      <c r="U224" s="141"/>
      <c r="V224" s="142"/>
      <c r="W224" s="142"/>
      <c r="X224" s="142"/>
      <c r="Y224" s="142"/>
      <c r="Z224" s="142"/>
      <c r="AA224" s="142"/>
      <c r="AB224" s="142"/>
      <c r="AC224" s="142"/>
      <c r="AD224" s="142"/>
      <c r="AE224" s="142"/>
      <c r="AF224" s="142"/>
      <c r="AG224" s="142"/>
      <c r="AH224" s="142"/>
      <c r="AI224" s="142"/>
      <c r="AJ224" s="142"/>
      <c r="AK224" s="142"/>
      <c r="AL224" s="7"/>
      <c r="AM224" s="7"/>
      <c r="AN224" s="7"/>
      <c r="AO224" s="7"/>
      <c r="AP224" s="7"/>
      <c r="AQ224" s="7"/>
      <c r="AR224" s="7"/>
      <c r="AS224" s="7"/>
      <c r="AT224" s="7"/>
      <c r="AU224" s="7"/>
      <c r="AV224" s="7"/>
      <c r="AW224" s="7"/>
      <c r="AX224" s="7"/>
      <c r="AY224" s="7"/>
      <c r="AZ224" s="143"/>
      <c r="BA224" s="11"/>
      <c r="BB224" s="11"/>
      <c r="BC224" s="11"/>
      <c r="BD224" s="11"/>
      <c r="BE224" s="11"/>
      <c r="BF224" s="11"/>
      <c r="BG224" s="11"/>
      <c r="BH224" s="11"/>
      <c r="BI224" s="11"/>
      <c r="BJ224" s="11"/>
    </row>
    <row r="225" spans="1:62" ht="93" customHeight="1" x14ac:dyDescent="0.3">
      <c r="A225" s="1"/>
      <c r="B225" s="1"/>
      <c r="C225" s="1"/>
      <c r="D225" s="1"/>
      <c r="E225" s="1"/>
      <c r="F225" s="153"/>
      <c r="G225" s="1"/>
      <c r="H225" s="1"/>
      <c r="I225" s="1"/>
      <c r="J225" s="1"/>
      <c r="K225" s="1"/>
      <c r="L225" s="1"/>
      <c r="M225" s="1"/>
      <c r="N225" s="1"/>
      <c r="O225" s="5"/>
      <c r="P225" s="5"/>
      <c r="Q225" s="5"/>
      <c r="R225" s="5"/>
      <c r="S225" s="5"/>
      <c r="T225" s="5"/>
      <c r="U225" s="141"/>
      <c r="V225" s="142"/>
      <c r="W225" s="142"/>
      <c r="X225" s="142"/>
      <c r="Y225" s="142"/>
      <c r="Z225" s="142"/>
      <c r="AA225" s="142"/>
      <c r="AB225" s="142"/>
      <c r="AC225" s="142"/>
      <c r="AD225" s="142"/>
      <c r="AE225" s="142"/>
      <c r="AF225" s="142"/>
      <c r="AG225" s="142"/>
      <c r="AH225" s="142"/>
      <c r="AI225" s="142"/>
      <c r="AJ225" s="142"/>
      <c r="AK225" s="142"/>
      <c r="AL225" s="7"/>
      <c r="AM225" s="7"/>
      <c r="AN225" s="7"/>
      <c r="AO225" s="7"/>
      <c r="AP225" s="7"/>
      <c r="AQ225" s="7"/>
      <c r="AR225" s="7"/>
      <c r="AS225" s="7"/>
      <c r="AT225" s="7"/>
      <c r="AU225" s="7"/>
      <c r="AV225" s="7"/>
      <c r="AW225" s="7"/>
      <c r="AX225" s="7"/>
      <c r="AY225" s="7"/>
      <c r="AZ225" s="143"/>
      <c r="BA225" s="11"/>
      <c r="BB225" s="11"/>
      <c r="BC225" s="11"/>
      <c r="BD225" s="11"/>
      <c r="BE225" s="11"/>
      <c r="BF225" s="11"/>
      <c r="BG225" s="11"/>
      <c r="BH225" s="11"/>
      <c r="BI225" s="11"/>
      <c r="BJ225" s="11"/>
    </row>
    <row r="226" spans="1:62" ht="93" customHeight="1" x14ac:dyDescent="0.3">
      <c r="A226" s="1"/>
      <c r="B226" s="1"/>
      <c r="C226" s="1"/>
      <c r="D226" s="1"/>
      <c r="E226" s="1"/>
      <c r="F226" s="153"/>
      <c r="G226" s="1"/>
      <c r="H226" s="1"/>
      <c r="I226" s="1"/>
      <c r="J226" s="1"/>
      <c r="K226" s="1"/>
      <c r="L226" s="1"/>
      <c r="M226" s="1"/>
      <c r="N226" s="1"/>
      <c r="O226" s="5"/>
      <c r="P226" s="5"/>
      <c r="Q226" s="5"/>
      <c r="R226" s="5"/>
      <c r="S226" s="5"/>
      <c r="T226" s="5"/>
      <c r="U226" s="141"/>
      <c r="V226" s="142"/>
      <c r="W226" s="142"/>
      <c r="X226" s="142"/>
      <c r="Y226" s="142"/>
      <c r="Z226" s="142"/>
      <c r="AA226" s="142"/>
      <c r="AB226" s="142"/>
      <c r="AC226" s="142"/>
      <c r="AD226" s="142"/>
      <c r="AE226" s="142"/>
      <c r="AF226" s="142"/>
      <c r="AG226" s="142"/>
      <c r="AH226" s="142"/>
      <c r="AI226" s="142"/>
      <c r="AJ226" s="142"/>
      <c r="AK226" s="142"/>
      <c r="AL226" s="7"/>
      <c r="AM226" s="7"/>
      <c r="AN226" s="7"/>
      <c r="AO226" s="7"/>
      <c r="AP226" s="7"/>
      <c r="AQ226" s="7"/>
      <c r="AR226" s="7"/>
      <c r="AS226" s="7"/>
      <c r="AT226" s="7"/>
      <c r="AU226" s="7"/>
      <c r="AV226" s="7"/>
      <c r="AW226" s="7"/>
      <c r="AX226" s="7"/>
      <c r="AY226" s="7"/>
      <c r="AZ226" s="143"/>
      <c r="BA226" s="11"/>
      <c r="BB226" s="11"/>
      <c r="BC226" s="11"/>
      <c r="BD226" s="11"/>
      <c r="BE226" s="11"/>
      <c r="BF226" s="11"/>
      <c r="BG226" s="11"/>
      <c r="BH226" s="11"/>
      <c r="BI226" s="11"/>
      <c r="BJ226" s="11"/>
    </row>
    <row r="227" spans="1:62" ht="93" customHeight="1" x14ac:dyDescent="0.3">
      <c r="A227" s="1"/>
      <c r="B227" s="1"/>
      <c r="C227" s="1"/>
      <c r="D227" s="1"/>
      <c r="E227" s="1"/>
      <c r="F227" s="153"/>
      <c r="G227" s="1"/>
      <c r="H227" s="1"/>
      <c r="I227" s="1"/>
      <c r="J227" s="1"/>
      <c r="K227" s="1"/>
      <c r="L227" s="1"/>
      <c r="M227" s="1"/>
      <c r="N227" s="1"/>
      <c r="O227" s="5"/>
      <c r="P227" s="5"/>
      <c r="Q227" s="5"/>
      <c r="R227" s="5"/>
      <c r="S227" s="5"/>
      <c r="T227" s="5"/>
      <c r="U227" s="141"/>
      <c r="V227" s="142"/>
      <c r="W227" s="142"/>
      <c r="X227" s="142"/>
      <c r="Y227" s="142"/>
      <c r="Z227" s="142"/>
      <c r="AA227" s="142"/>
      <c r="AB227" s="142"/>
      <c r="AC227" s="142"/>
      <c r="AD227" s="142"/>
      <c r="AE227" s="142"/>
      <c r="AF227" s="142"/>
      <c r="AG227" s="142"/>
      <c r="AH227" s="142"/>
      <c r="AI227" s="142"/>
      <c r="AJ227" s="142"/>
      <c r="AK227" s="142"/>
      <c r="AL227" s="7"/>
      <c r="AM227" s="7"/>
      <c r="AN227" s="7"/>
      <c r="AO227" s="7"/>
      <c r="AP227" s="7"/>
      <c r="AQ227" s="7"/>
      <c r="AR227" s="7"/>
      <c r="AS227" s="7"/>
      <c r="AT227" s="7"/>
      <c r="AU227" s="7"/>
      <c r="AV227" s="7"/>
      <c r="AW227" s="7"/>
      <c r="AX227" s="7"/>
      <c r="AY227" s="7"/>
      <c r="AZ227" s="143"/>
      <c r="BA227" s="11"/>
      <c r="BB227" s="11"/>
      <c r="BC227" s="11"/>
      <c r="BD227" s="11"/>
      <c r="BE227" s="11"/>
      <c r="BF227" s="11"/>
      <c r="BG227" s="11"/>
      <c r="BH227" s="11"/>
      <c r="BI227" s="11"/>
      <c r="BJ227" s="11"/>
    </row>
    <row r="228" spans="1:62" ht="93" customHeight="1" x14ac:dyDescent="0.3">
      <c r="A228" s="1"/>
      <c r="B228" s="1"/>
      <c r="C228" s="1"/>
      <c r="D228" s="1"/>
      <c r="E228" s="1"/>
      <c r="F228" s="153"/>
      <c r="G228" s="1"/>
      <c r="H228" s="1"/>
      <c r="I228" s="1"/>
      <c r="J228" s="1"/>
      <c r="K228" s="1"/>
      <c r="L228" s="1"/>
      <c r="M228" s="1"/>
      <c r="N228" s="1"/>
      <c r="O228" s="5"/>
      <c r="P228" s="5"/>
      <c r="Q228" s="5"/>
      <c r="R228" s="5"/>
      <c r="S228" s="5"/>
      <c r="T228" s="5"/>
      <c r="U228" s="141"/>
      <c r="V228" s="142"/>
      <c r="W228" s="142"/>
      <c r="X228" s="142"/>
      <c r="Y228" s="142"/>
      <c r="Z228" s="142"/>
      <c r="AA228" s="142"/>
      <c r="AB228" s="142"/>
      <c r="AC228" s="142"/>
      <c r="AD228" s="142"/>
      <c r="AE228" s="142"/>
      <c r="AF228" s="142"/>
      <c r="AG228" s="142"/>
      <c r="AH228" s="142"/>
      <c r="AI228" s="142"/>
      <c r="AJ228" s="142"/>
      <c r="AK228" s="142"/>
      <c r="AL228" s="7"/>
      <c r="AM228" s="7"/>
      <c r="AN228" s="7"/>
      <c r="AO228" s="7"/>
      <c r="AP228" s="7"/>
      <c r="AQ228" s="7"/>
      <c r="AR228" s="7"/>
      <c r="AS228" s="7"/>
      <c r="AT228" s="7"/>
      <c r="AU228" s="7"/>
      <c r="AV228" s="7"/>
      <c r="AW228" s="7"/>
      <c r="AX228" s="7"/>
      <c r="AY228" s="7"/>
      <c r="AZ228" s="143"/>
      <c r="BA228" s="11"/>
      <c r="BB228" s="11"/>
      <c r="BC228" s="11"/>
      <c r="BD228" s="11"/>
      <c r="BE228" s="11"/>
      <c r="BF228" s="11"/>
      <c r="BG228" s="11"/>
      <c r="BH228" s="11"/>
      <c r="BI228" s="11"/>
      <c r="BJ228" s="11"/>
    </row>
    <row r="229" spans="1:62" ht="93" customHeight="1" x14ac:dyDescent="0.3">
      <c r="A229" s="1"/>
      <c r="B229" s="1"/>
      <c r="C229" s="1"/>
      <c r="D229" s="1"/>
      <c r="E229" s="1"/>
      <c r="F229" s="153"/>
      <c r="G229" s="1"/>
      <c r="H229" s="1"/>
      <c r="I229" s="1"/>
      <c r="J229" s="1"/>
      <c r="K229" s="1"/>
      <c r="L229" s="1"/>
      <c r="M229" s="1"/>
      <c r="N229" s="1"/>
      <c r="O229" s="5"/>
      <c r="P229" s="5"/>
      <c r="Q229" s="5"/>
      <c r="R229" s="5"/>
      <c r="S229" s="5"/>
      <c r="T229" s="5"/>
      <c r="U229" s="141"/>
      <c r="V229" s="142"/>
      <c r="W229" s="142"/>
      <c r="X229" s="142"/>
      <c r="Y229" s="142"/>
      <c r="Z229" s="142"/>
      <c r="AA229" s="142"/>
      <c r="AB229" s="142"/>
      <c r="AC229" s="142"/>
      <c r="AD229" s="142"/>
      <c r="AE229" s="142"/>
      <c r="AF229" s="142"/>
      <c r="AG229" s="142"/>
      <c r="AH229" s="142"/>
      <c r="AI229" s="142"/>
      <c r="AJ229" s="142"/>
      <c r="AK229" s="142"/>
      <c r="AL229" s="7"/>
      <c r="AM229" s="7"/>
      <c r="AN229" s="7"/>
      <c r="AO229" s="7"/>
      <c r="AP229" s="7"/>
      <c r="AQ229" s="7"/>
      <c r="AR229" s="7"/>
      <c r="AS229" s="7"/>
      <c r="AT229" s="7"/>
      <c r="AU229" s="7"/>
      <c r="AV229" s="7"/>
      <c r="AW229" s="7"/>
      <c r="AX229" s="7"/>
      <c r="AY229" s="7"/>
      <c r="AZ229" s="143"/>
      <c r="BA229" s="11"/>
      <c r="BB229" s="11"/>
      <c r="BC229" s="11"/>
      <c r="BD229" s="11"/>
      <c r="BE229" s="11"/>
      <c r="BF229" s="11"/>
      <c r="BG229" s="11"/>
      <c r="BH229" s="11"/>
      <c r="BI229" s="11"/>
      <c r="BJ229" s="11"/>
    </row>
    <row r="230" spans="1:62" ht="93" customHeight="1" x14ac:dyDescent="0.3">
      <c r="A230" s="1"/>
      <c r="B230" s="1"/>
      <c r="C230" s="1"/>
      <c r="D230" s="1"/>
      <c r="E230" s="1"/>
      <c r="F230" s="153"/>
      <c r="G230" s="1"/>
      <c r="H230" s="1"/>
      <c r="I230" s="1"/>
      <c r="J230" s="1"/>
      <c r="K230" s="1"/>
      <c r="L230" s="1"/>
      <c r="M230" s="1"/>
      <c r="N230" s="1"/>
      <c r="O230" s="5"/>
      <c r="P230" s="5"/>
      <c r="Q230" s="5"/>
      <c r="R230" s="5"/>
      <c r="S230" s="5"/>
      <c r="T230" s="5"/>
      <c r="U230" s="141"/>
      <c r="V230" s="142"/>
      <c r="W230" s="142"/>
      <c r="X230" s="142"/>
      <c r="Y230" s="142"/>
      <c r="Z230" s="142"/>
      <c r="AA230" s="142"/>
      <c r="AB230" s="142"/>
      <c r="AC230" s="142"/>
      <c r="AD230" s="142"/>
      <c r="AE230" s="142"/>
      <c r="AF230" s="142"/>
      <c r="AG230" s="142"/>
      <c r="AH230" s="142"/>
      <c r="AI230" s="142"/>
      <c r="AJ230" s="142"/>
      <c r="AK230" s="142"/>
      <c r="AL230" s="7"/>
      <c r="AM230" s="7"/>
      <c r="AN230" s="7"/>
      <c r="AO230" s="7"/>
      <c r="AP230" s="7"/>
      <c r="AQ230" s="7"/>
      <c r="AR230" s="7"/>
      <c r="AS230" s="7"/>
      <c r="AT230" s="7"/>
      <c r="AU230" s="7"/>
      <c r="AV230" s="7"/>
      <c r="AW230" s="7"/>
      <c r="AX230" s="7"/>
      <c r="AY230" s="7"/>
      <c r="AZ230" s="143"/>
      <c r="BA230" s="11"/>
      <c r="BB230" s="11"/>
      <c r="BC230" s="11"/>
      <c r="BD230" s="11"/>
      <c r="BE230" s="11"/>
      <c r="BF230" s="11"/>
      <c r="BG230" s="11"/>
      <c r="BH230" s="11"/>
      <c r="BI230" s="11"/>
      <c r="BJ230" s="11"/>
    </row>
    <row r="231" spans="1:62" ht="93" customHeight="1" x14ac:dyDescent="0.3">
      <c r="A231" s="1"/>
      <c r="B231" s="1"/>
      <c r="C231" s="1"/>
      <c r="D231" s="1"/>
      <c r="E231" s="1"/>
      <c r="F231" s="153"/>
      <c r="G231" s="1"/>
      <c r="H231" s="1"/>
      <c r="I231" s="1"/>
      <c r="J231" s="1"/>
      <c r="K231" s="1"/>
      <c r="L231" s="1"/>
      <c r="M231" s="1"/>
      <c r="N231" s="1"/>
      <c r="O231" s="5"/>
      <c r="P231" s="5"/>
      <c r="Q231" s="5"/>
      <c r="R231" s="5"/>
      <c r="S231" s="5"/>
      <c r="T231" s="5"/>
      <c r="U231" s="141"/>
      <c r="V231" s="142"/>
      <c r="W231" s="142"/>
      <c r="X231" s="142"/>
      <c r="Y231" s="142"/>
      <c r="Z231" s="142"/>
      <c r="AA231" s="142"/>
      <c r="AB231" s="142"/>
      <c r="AC231" s="142"/>
      <c r="AD231" s="142"/>
      <c r="AE231" s="142"/>
      <c r="AF231" s="142"/>
      <c r="AG231" s="142"/>
      <c r="AH231" s="142"/>
      <c r="AI231" s="142"/>
      <c r="AJ231" s="142"/>
      <c r="AK231" s="142"/>
      <c r="AL231" s="7"/>
      <c r="AM231" s="7"/>
      <c r="AN231" s="7"/>
      <c r="AO231" s="7"/>
      <c r="AP231" s="7"/>
      <c r="AQ231" s="7"/>
      <c r="AR231" s="7"/>
      <c r="AS231" s="7"/>
      <c r="AT231" s="7"/>
      <c r="AU231" s="7"/>
      <c r="AV231" s="7"/>
      <c r="AW231" s="7"/>
      <c r="AX231" s="7"/>
      <c r="AY231" s="7"/>
      <c r="AZ231" s="143"/>
      <c r="BA231" s="11"/>
      <c r="BB231" s="11"/>
      <c r="BC231" s="11"/>
      <c r="BD231" s="11"/>
      <c r="BE231" s="11"/>
      <c r="BF231" s="11"/>
      <c r="BG231" s="11"/>
      <c r="BH231" s="11"/>
      <c r="BI231" s="11"/>
      <c r="BJ231" s="11"/>
    </row>
    <row r="232" spans="1:62" ht="93" customHeight="1" x14ac:dyDescent="0.3">
      <c r="A232" s="1"/>
      <c r="B232" s="1"/>
      <c r="C232" s="1"/>
      <c r="D232" s="1"/>
      <c r="E232" s="1"/>
      <c r="F232" s="153"/>
      <c r="G232" s="1"/>
      <c r="H232" s="1"/>
      <c r="I232" s="1"/>
      <c r="J232" s="1"/>
      <c r="K232" s="1"/>
      <c r="L232" s="1"/>
      <c r="M232" s="1"/>
      <c r="N232" s="1"/>
      <c r="O232" s="5"/>
      <c r="P232" s="5"/>
      <c r="Q232" s="5"/>
      <c r="R232" s="5"/>
      <c r="S232" s="5"/>
      <c r="T232" s="5"/>
      <c r="U232" s="141"/>
      <c r="V232" s="142"/>
      <c r="W232" s="142"/>
      <c r="X232" s="142"/>
      <c r="Y232" s="142"/>
      <c r="Z232" s="142"/>
      <c r="AA232" s="142"/>
      <c r="AB232" s="142"/>
      <c r="AC232" s="142"/>
      <c r="AD232" s="142"/>
      <c r="AE232" s="142"/>
      <c r="AF232" s="142"/>
      <c r="AG232" s="142"/>
      <c r="AH232" s="142"/>
      <c r="AI232" s="142"/>
      <c r="AJ232" s="142"/>
      <c r="AK232" s="142"/>
      <c r="AL232" s="7"/>
      <c r="AM232" s="7"/>
      <c r="AN232" s="7"/>
      <c r="AO232" s="7"/>
      <c r="AP232" s="7"/>
      <c r="AQ232" s="7"/>
      <c r="AR232" s="7"/>
      <c r="AS232" s="7"/>
      <c r="AT232" s="7"/>
      <c r="AU232" s="7"/>
      <c r="AV232" s="7"/>
      <c r="AW232" s="7"/>
      <c r="AX232" s="7"/>
      <c r="AY232" s="7"/>
      <c r="AZ232" s="143"/>
      <c r="BA232" s="11"/>
      <c r="BB232" s="11"/>
      <c r="BC232" s="11"/>
      <c r="BD232" s="11"/>
      <c r="BE232" s="11"/>
      <c r="BF232" s="11"/>
      <c r="BG232" s="11"/>
      <c r="BH232" s="11"/>
      <c r="BI232" s="11"/>
      <c r="BJ232" s="11"/>
    </row>
    <row r="233" spans="1:62" ht="93" customHeight="1" x14ac:dyDescent="0.3">
      <c r="A233" s="1"/>
      <c r="B233" s="1"/>
      <c r="C233" s="1"/>
      <c r="D233" s="1"/>
      <c r="E233" s="1"/>
      <c r="F233" s="153"/>
      <c r="G233" s="1"/>
      <c r="H233" s="1"/>
      <c r="I233" s="1"/>
      <c r="J233" s="1"/>
      <c r="K233" s="1"/>
      <c r="L233" s="1"/>
      <c r="M233" s="1"/>
      <c r="N233" s="1"/>
      <c r="O233" s="5"/>
      <c r="P233" s="5"/>
      <c r="Q233" s="5"/>
      <c r="R233" s="5"/>
      <c r="S233" s="5"/>
      <c r="T233" s="5"/>
      <c r="U233" s="141"/>
      <c r="V233" s="142"/>
      <c r="W233" s="142"/>
      <c r="X233" s="142"/>
      <c r="Y233" s="142"/>
      <c r="Z233" s="142"/>
      <c r="AA233" s="142"/>
      <c r="AB233" s="142"/>
      <c r="AC233" s="142"/>
      <c r="AD233" s="142"/>
      <c r="AE233" s="142"/>
      <c r="AF233" s="142"/>
      <c r="AG233" s="142"/>
      <c r="AH233" s="142"/>
      <c r="AI233" s="142"/>
      <c r="AJ233" s="142"/>
      <c r="AK233" s="142"/>
      <c r="AL233" s="7"/>
      <c r="AM233" s="7"/>
      <c r="AN233" s="7"/>
      <c r="AO233" s="7"/>
      <c r="AP233" s="7"/>
      <c r="AQ233" s="7"/>
      <c r="AR233" s="7"/>
      <c r="AS233" s="7"/>
      <c r="AT233" s="7"/>
      <c r="AU233" s="7"/>
      <c r="AV233" s="7"/>
      <c r="AW233" s="7"/>
      <c r="AX233" s="7"/>
      <c r="AY233" s="7"/>
      <c r="AZ233" s="143"/>
      <c r="BA233" s="11"/>
      <c r="BB233" s="11"/>
      <c r="BC233" s="11"/>
      <c r="BD233" s="11"/>
      <c r="BE233" s="11"/>
      <c r="BF233" s="11"/>
      <c r="BG233" s="11"/>
      <c r="BH233" s="11"/>
      <c r="BI233" s="11"/>
      <c r="BJ233" s="11"/>
    </row>
    <row r="234" spans="1:62" ht="93" customHeight="1" x14ac:dyDescent="0.3">
      <c r="A234" s="1"/>
      <c r="B234" s="1"/>
      <c r="C234" s="1"/>
      <c r="D234" s="1"/>
      <c r="E234" s="1"/>
      <c r="F234" s="153"/>
      <c r="G234" s="1"/>
      <c r="H234" s="1"/>
      <c r="I234" s="1"/>
      <c r="J234" s="1"/>
      <c r="K234" s="1"/>
      <c r="L234" s="1"/>
      <c r="M234" s="1"/>
      <c r="N234" s="1"/>
      <c r="O234" s="5"/>
      <c r="P234" s="5"/>
      <c r="Q234" s="5"/>
      <c r="R234" s="5"/>
      <c r="S234" s="5"/>
      <c r="T234" s="5"/>
      <c r="U234" s="141"/>
      <c r="V234" s="142"/>
      <c r="W234" s="142"/>
      <c r="X234" s="142"/>
      <c r="Y234" s="142"/>
      <c r="Z234" s="142"/>
      <c r="AA234" s="142"/>
      <c r="AB234" s="142"/>
      <c r="AC234" s="142"/>
      <c r="AD234" s="142"/>
      <c r="AE234" s="142"/>
      <c r="AF234" s="142"/>
      <c r="AG234" s="142"/>
      <c r="AH234" s="142"/>
      <c r="AI234" s="142"/>
      <c r="AJ234" s="142"/>
      <c r="AK234" s="142"/>
      <c r="AL234" s="7"/>
      <c r="AM234" s="7"/>
      <c r="AN234" s="7"/>
      <c r="AO234" s="7"/>
      <c r="AP234" s="7"/>
      <c r="AQ234" s="7"/>
      <c r="AR234" s="7"/>
      <c r="AS234" s="7"/>
      <c r="AT234" s="7"/>
      <c r="AU234" s="7"/>
      <c r="AV234" s="7"/>
      <c r="AW234" s="7"/>
      <c r="AX234" s="7"/>
      <c r="AY234" s="7"/>
      <c r="AZ234" s="143"/>
      <c r="BA234" s="11"/>
      <c r="BB234" s="11"/>
      <c r="BC234" s="11"/>
      <c r="BD234" s="11"/>
      <c r="BE234" s="11"/>
      <c r="BF234" s="11"/>
      <c r="BG234" s="11"/>
      <c r="BH234" s="11"/>
      <c r="BI234" s="11"/>
      <c r="BJ234" s="11"/>
    </row>
    <row r="235" spans="1:62" ht="93" customHeight="1" x14ac:dyDescent="0.3">
      <c r="A235" s="1"/>
      <c r="B235" s="1"/>
      <c r="C235" s="1"/>
      <c r="D235" s="1"/>
      <c r="E235" s="1"/>
      <c r="F235" s="153"/>
      <c r="G235" s="1"/>
      <c r="H235" s="1"/>
      <c r="I235" s="1"/>
      <c r="J235" s="1"/>
      <c r="K235" s="1"/>
      <c r="L235" s="1"/>
      <c r="M235" s="1"/>
      <c r="N235" s="1"/>
      <c r="O235" s="5"/>
      <c r="P235" s="5"/>
      <c r="Q235" s="5"/>
      <c r="R235" s="5"/>
      <c r="S235" s="5"/>
      <c r="T235" s="5"/>
      <c r="U235" s="141"/>
      <c r="V235" s="142"/>
      <c r="W235" s="142"/>
      <c r="X235" s="142"/>
      <c r="Y235" s="142"/>
      <c r="Z235" s="142"/>
      <c r="AA235" s="142"/>
      <c r="AB235" s="142"/>
      <c r="AC235" s="142"/>
      <c r="AD235" s="142"/>
      <c r="AE235" s="142"/>
      <c r="AF235" s="142"/>
      <c r="AG235" s="142"/>
      <c r="AH235" s="142"/>
      <c r="AI235" s="142"/>
      <c r="AJ235" s="142"/>
      <c r="AK235" s="142"/>
      <c r="AL235" s="7"/>
      <c r="AM235" s="7"/>
      <c r="AN235" s="7"/>
      <c r="AO235" s="7"/>
      <c r="AP235" s="7"/>
      <c r="AQ235" s="7"/>
      <c r="AR235" s="7"/>
      <c r="AS235" s="7"/>
      <c r="AT235" s="7"/>
      <c r="AU235" s="7"/>
      <c r="AV235" s="7"/>
      <c r="AW235" s="7"/>
      <c r="AX235" s="7"/>
      <c r="AY235" s="7"/>
      <c r="AZ235" s="143"/>
      <c r="BA235" s="11"/>
      <c r="BB235" s="11"/>
      <c r="BC235" s="11"/>
      <c r="BD235" s="11"/>
      <c r="BE235" s="11"/>
      <c r="BF235" s="11"/>
      <c r="BG235" s="11"/>
      <c r="BH235" s="11"/>
      <c r="BI235" s="11"/>
      <c r="BJ235" s="11"/>
    </row>
    <row r="236" spans="1:62" ht="93" customHeight="1" x14ac:dyDescent="0.3">
      <c r="A236" s="1"/>
      <c r="B236" s="1"/>
      <c r="C236" s="1"/>
      <c r="D236" s="1"/>
      <c r="E236" s="1"/>
      <c r="F236" s="153"/>
      <c r="G236" s="1"/>
      <c r="H236" s="1"/>
      <c r="I236" s="1"/>
      <c r="J236" s="1"/>
      <c r="K236" s="1"/>
      <c r="L236" s="1"/>
      <c r="M236" s="1"/>
      <c r="N236" s="1"/>
      <c r="O236" s="5"/>
      <c r="P236" s="5"/>
      <c r="Q236" s="5"/>
      <c r="R236" s="5"/>
      <c r="S236" s="5"/>
      <c r="T236" s="5"/>
      <c r="U236" s="141"/>
      <c r="V236" s="142"/>
      <c r="W236" s="142"/>
      <c r="X236" s="142"/>
      <c r="Y236" s="142"/>
      <c r="Z236" s="142"/>
      <c r="AA236" s="142"/>
      <c r="AB236" s="142"/>
      <c r="AC236" s="142"/>
      <c r="AD236" s="142"/>
      <c r="AE236" s="142"/>
      <c r="AF236" s="142"/>
      <c r="AG236" s="142"/>
      <c r="AH236" s="142"/>
      <c r="AI236" s="142"/>
      <c r="AJ236" s="142"/>
      <c r="AK236" s="142"/>
      <c r="AL236" s="7"/>
      <c r="AM236" s="7"/>
      <c r="AN236" s="7"/>
      <c r="AO236" s="7"/>
      <c r="AP236" s="7"/>
      <c r="AQ236" s="7"/>
      <c r="AR236" s="7"/>
      <c r="AS236" s="7"/>
      <c r="AT236" s="7"/>
      <c r="AU236" s="7"/>
      <c r="AV236" s="7"/>
      <c r="AW236" s="7"/>
      <c r="AX236" s="7"/>
      <c r="AY236" s="7"/>
      <c r="AZ236" s="143"/>
      <c r="BA236" s="11"/>
      <c r="BB236" s="11"/>
      <c r="BC236" s="11"/>
      <c r="BD236" s="11"/>
      <c r="BE236" s="11"/>
      <c r="BF236" s="11"/>
      <c r="BG236" s="11"/>
      <c r="BH236" s="11"/>
      <c r="BI236" s="11"/>
      <c r="BJ236" s="11"/>
    </row>
    <row r="237" spans="1:62" ht="93" customHeight="1" x14ac:dyDescent="0.3">
      <c r="A237" s="1"/>
      <c r="B237" s="1"/>
      <c r="C237" s="1"/>
      <c r="D237" s="1"/>
      <c r="E237" s="1"/>
      <c r="F237" s="153"/>
      <c r="G237" s="1"/>
      <c r="H237" s="1"/>
      <c r="I237" s="1"/>
      <c r="J237" s="1"/>
      <c r="K237" s="1"/>
      <c r="L237" s="1"/>
      <c r="M237" s="1"/>
      <c r="N237" s="1"/>
      <c r="O237" s="5"/>
      <c r="P237" s="5"/>
      <c r="Q237" s="5"/>
      <c r="R237" s="5"/>
      <c r="S237" s="5"/>
      <c r="T237" s="5"/>
      <c r="U237" s="141"/>
      <c r="V237" s="142"/>
      <c r="W237" s="142"/>
      <c r="X237" s="142"/>
      <c r="Y237" s="142"/>
      <c r="Z237" s="142"/>
      <c r="AA237" s="142"/>
      <c r="AB237" s="142"/>
      <c r="AC237" s="142"/>
      <c r="AD237" s="142"/>
      <c r="AE237" s="142"/>
      <c r="AF237" s="142"/>
      <c r="AG237" s="142"/>
      <c r="AH237" s="142"/>
      <c r="AI237" s="142"/>
      <c r="AJ237" s="142"/>
      <c r="AK237" s="142"/>
      <c r="AL237" s="7"/>
      <c r="AM237" s="7"/>
      <c r="AN237" s="7"/>
      <c r="AO237" s="7"/>
      <c r="AP237" s="7"/>
      <c r="AQ237" s="7"/>
      <c r="AR237" s="7"/>
      <c r="AS237" s="7"/>
      <c r="AT237" s="7"/>
      <c r="AU237" s="7"/>
      <c r="AV237" s="7"/>
      <c r="AW237" s="7"/>
      <c r="AX237" s="7"/>
      <c r="AY237" s="7"/>
      <c r="AZ237" s="143"/>
      <c r="BA237" s="11"/>
      <c r="BB237" s="11"/>
      <c r="BC237" s="11"/>
      <c r="BD237" s="11"/>
      <c r="BE237" s="11"/>
      <c r="BF237" s="11"/>
      <c r="BG237" s="11"/>
      <c r="BH237" s="11"/>
      <c r="BI237" s="11"/>
      <c r="BJ237" s="11"/>
    </row>
    <row r="238" spans="1:62" ht="93" customHeight="1" x14ac:dyDescent="0.3">
      <c r="A238" s="1"/>
      <c r="B238" s="1"/>
      <c r="C238" s="1"/>
      <c r="D238" s="1"/>
      <c r="E238" s="1"/>
      <c r="F238" s="153"/>
      <c r="G238" s="1"/>
      <c r="H238" s="1"/>
      <c r="I238" s="1"/>
      <c r="J238" s="1"/>
      <c r="K238" s="1"/>
      <c r="L238" s="1"/>
      <c r="M238" s="1"/>
      <c r="N238" s="1"/>
      <c r="O238" s="5"/>
      <c r="P238" s="5"/>
      <c r="Q238" s="5"/>
      <c r="R238" s="5"/>
      <c r="S238" s="5"/>
      <c r="T238" s="5"/>
      <c r="U238" s="141"/>
      <c r="V238" s="142"/>
      <c r="W238" s="142"/>
      <c r="X238" s="142"/>
      <c r="Y238" s="142"/>
      <c r="Z238" s="142"/>
      <c r="AA238" s="142"/>
      <c r="AB238" s="142"/>
      <c r="AC238" s="142"/>
      <c r="AD238" s="142"/>
      <c r="AE238" s="142"/>
      <c r="AF238" s="142"/>
      <c r="AG238" s="142"/>
      <c r="AH238" s="142"/>
      <c r="AI238" s="142"/>
      <c r="AJ238" s="142"/>
      <c r="AK238" s="142"/>
      <c r="AL238" s="7"/>
      <c r="AM238" s="7"/>
      <c r="AN238" s="7"/>
      <c r="AO238" s="7"/>
      <c r="AP238" s="7"/>
      <c r="AQ238" s="7"/>
      <c r="AR238" s="7"/>
      <c r="AS238" s="7"/>
      <c r="AT238" s="7"/>
      <c r="AU238" s="7"/>
      <c r="AV238" s="7"/>
      <c r="AW238" s="7"/>
      <c r="AX238" s="7"/>
      <c r="AY238" s="7"/>
      <c r="AZ238" s="143"/>
      <c r="BA238" s="11"/>
      <c r="BB238" s="11"/>
      <c r="BC238" s="11"/>
      <c r="BD238" s="11"/>
      <c r="BE238" s="11"/>
      <c r="BF238" s="11"/>
      <c r="BG238" s="11"/>
      <c r="BH238" s="11"/>
      <c r="BI238" s="11"/>
      <c r="BJ238" s="11"/>
    </row>
    <row r="239" spans="1:62" ht="93" customHeight="1" x14ac:dyDescent="0.3">
      <c r="A239" s="1"/>
      <c r="B239" s="1"/>
      <c r="C239" s="1"/>
      <c r="D239" s="1"/>
      <c r="E239" s="1"/>
      <c r="F239" s="153"/>
      <c r="G239" s="1"/>
      <c r="H239" s="1"/>
      <c r="I239" s="1"/>
      <c r="J239" s="1"/>
      <c r="K239" s="1"/>
      <c r="L239" s="1"/>
      <c r="M239" s="1"/>
      <c r="N239" s="1"/>
      <c r="O239" s="5"/>
      <c r="P239" s="5"/>
      <c r="Q239" s="5"/>
      <c r="R239" s="5"/>
      <c r="S239" s="5"/>
      <c r="T239" s="5"/>
      <c r="U239" s="141"/>
      <c r="V239" s="142"/>
      <c r="W239" s="142"/>
      <c r="X239" s="142"/>
      <c r="Y239" s="142"/>
      <c r="Z239" s="142"/>
      <c r="AA239" s="142"/>
      <c r="AB239" s="142"/>
      <c r="AC239" s="142"/>
      <c r="AD239" s="142"/>
      <c r="AE239" s="142"/>
      <c r="AF239" s="142"/>
      <c r="AG239" s="142"/>
      <c r="AH239" s="142"/>
      <c r="AI239" s="142"/>
      <c r="AJ239" s="142"/>
      <c r="AK239" s="142"/>
      <c r="AL239" s="7"/>
      <c r="AM239" s="7"/>
      <c r="AN239" s="7"/>
      <c r="AO239" s="7"/>
      <c r="AP239" s="7"/>
      <c r="AQ239" s="7"/>
      <c r="AR239" s="7"/>
      <c r="AS239" s="7"/>
      <c r="AT239" s="7"/>
      <c r="AU239" s="7"/>
      <c r="AV239" s="7"/>
      <c r="AW239" s="7"/>
      <c r="AX239" s="7"/>
      <c r="AY239" s="7"/>
      <c r="AZ239" s="143"/>
      <c r="BA239" s="11"/>
      <c r="BB239" s="11"/>
      <c r="BC239" s="11"/>
      <c r="BD239" s="11"/>
      <c r="BE239" s="11"/>
      <c r="BF239" s="11"/>
      <c r="BG239" s="11"/>
      <c r="BH239" s="11"/>
      <c r="BI239" s="11"/>
      <c r="BJ239" s="11"/>
    </row>
    <row r="240" spans="1:62" ht="93" customHeight="1" x14ac:dyDescent="0.3">
      <c r="A240" s="1"/>
      <c r="B240" s="1"/>
      <c r="C240" s="1"/>
      <c r="D240" s="1"/>
      <c r="E240" s="1"/>
      <c r="F240" s="153"/>
      <c r="G240" s="1"/>
      <c r="H240" s="1"/>
      <c r="I240" s="1"/>
      <c r="J240" s="1"/>
      <c r="K240" s="1"/>
      <c r="L240" s="1"/>
      <c r="M240" s="1"/>
      <c r="N240" s="1"/>
      <c r="O240" s="5"/>
      <c r="P240" s="5"/>
      <c r="Q240" s="5"/>
      <c r="R240" s="5"/>
      <c r="S240" s="5"/>
      <c r="T240" s="5"/>
      <c r="U240" s="141"/>
      <c r="V240" s="142"/>
      <c r="W240" s="142"/>
      <c r="X240" s="142"/>
      <c r="Y240" s="142"/>
      <c r="Z240" s="142"/>
      <c r="AA240" s="142"/>
      <c r="AB240" s="142"/>
      <c r="AC240" s="142"/>
      <c r="AD240" s="142"/>
      <c r="AE240" s="142"/>
      <c r="AF240" s="142"/>
      <c r="AG240" s="142"/>
      <c r="AH240" s="142"/>
      <c r="AI240" s="142"/>
      <c r="AJ240" s="142"/>
      <c r="AK240" s="142"/>
      <c r="AL240" s="7"/>
      <c r="AM240" s="7"/>
      <c r="AN240" s="7"/>
      <c r="AO240" s="7"/>
      <c r="AP240" s="7"/>
      <c r="AQ240" s="7"/>
      <c r="AR240" s="7"/>
      <c r="AS240" s="7"/>
      <c r="AT240" s="7"/>
      <c r="AU240" s="7"/>
      <c r="AV240" s="7"/>
      <c r="AW240" s="7"/>
      <c r="AX240" s="7"/>
      <c r="AY240" s="7"/>
      <c r="AZ240" s="143"/>
      <c r="BA240" s="11"/>
      <c r="BB240" s="11"/>
      <c r="BC240" s="11"/>
      <c r="BD240" s="11"/>
      <c r="BE240" s="11"/>
      <c r="BF240" s="11"/>
      <c r="BG240" s="11"/>
      <c r="BH240" s="11"/>
      <c r="BI240" s="11"/>
      <c r="BJ240" s="11"/>
    </row>
    <row r="241" spans="1:62" ht="93" customHeight="1" x14ac:dyDescent="0.3">
      <c r="A241" s="1"/>
      <c r="B241" s="1"/>
      <c r="C241" s="1"/>
      <c r="D241" s="1"/>
      <c r="E241" s="1"/>
      <c r="F241" s="153"/>
      <c r="G241" s="1"/>
      <c r="H241" s="1"/>
      <c r="I241" s="1"/>
      <c r="J241" s="1"/>
      <c r="K241" s="1"/>
      <c r="L241" s="1"/>
      <c r="M241" s="1"/>
      <c r="N241" s="1"/>
      <c r="O241" s="5"/>
      <c r="P241" s="5"/>
      <c r="Q241" s="5"/>
      <c r="R241" s="5"/>
      <c r="S241" s="5"/>
      <c r="T241" s="5"/>
      <c r="U241" s="141"/>
      <c r="V241" s="142"/>
      <c r="W241" s="142"/>
      <c r="X241" s="142"/>
      <c r="Y241" s="142"/>
      <c r="Z241" s="142"/>
      <c r="AA241" s="142"/>
      <c r="AB241" s="142"/>
      <c r="AC241" s="142"/>
      <c r="AD241" s="142"/>
      <c r="AE241" s="142"/>
      <c r="AF241" s="142"/>
      <c r="AG241" s="142"/>
      <c r="AH241" s="142"/>
      <c r="AI241" s="142"/>
      <c r="AJ241" s="142"/>
      <c r="AK241" s="142"/>
      <c r="AL241" s="7"/>
      <c r="AM241" s="7"/>
      <c r="AN241" s="7"/>
      <c r="AO241" s="7"/>
      <c r="AP241" s="7"/>
      <c r="AQ241" s="7"/>
      <c r="AR241" s="7"/>
      <c r="AS241" s="7"/>
      <c r="AT241" s="7"/>
      <c r="AU241" s="7"/>
      <c r="AV241" s="7"/>
      <c r="AW241" s="7"/>
      <c r="AX241" s="7"/>
      <c r="AY241" s="7"/>
      <c r="AZ241" s="143"/>
      <c r="BA241" s="11"/>
      <c r="BB241" s="11"/>
      <c r="BC241" s="11"/>
      <c r="BD241" s="11"/>
      <c r="BE241" s="11"/>
      <c r="BF241" s="11"/>
      <c r="BG241" s="11"/>
      <c r="BH241" s="11"/>
      <c r="BI241" s="11"/>
      <c r="BJ241" s="11"/>
    </row>
    <row r="242" spans="1:62" ht="93" customHeight="1" x14ac:dyDescent="0.3">
      <c r="A242" s="1"/>
      <c r="B242" s="1"/>
      <c r="C242" s="1"/>
      <c r="D242" s="1"/>
      <c r="E242" s="1"/>
      <c r="F242" s="153"/>
      <c r="G242" s="1"/>
      <c r="H242" s="1"/>
      <c r="I242" s="1"/>
      <c r="J242" s="1"/>
      <c r="K242" s="1"/>
      <c r="L242" s="1"/>
      <c r="M242" s="1"/>
      <c r="N242" s="1"/>
      <c r="O242" s="5"/>
      <c r="P242" s="5"/>
      <c r="Q242" s="5"/>
      <c r="R242" s="5"/>
      <c r="S242" s="5"/>
      <c r="T242" s="5"/>
      <c r="U242" s="141"/>
      <c r="V242" s="142"/>
      <c r="W242" s="142"/>
      <c r="X242" s="142"/>
      <c r="Y242" s="142"/>
      <c r="Z242" s="142"/>
      <c r="AA242" s="142"/>
      <c r="AB242" s="142"/>
      <c r="AC242" s="142"/>
      <c r="AD242" s="142"/>
      <c r="AE242" s="142"/>
      <c r="AF242" s="142"/>
      <c r="AG242" s="142"/>
      <c r="AH242" s="142"/>
      <c r="AI242" s="142"/>
      <c r="AJ242" s="142"/>
      <c r="AK242" s="142"/>
      <c r="AL242" s="7"/>
      <c r="AM242" s="7"/>
      <c r="AN242" s="7"/>
      <c r="AO242" s="7"/>
      <c r="AP242" s="7"/>
      <c r="AQ242" s="7"/>
      <c r="AR242" s="7"/>
      <c r="AS242" s="7"/>
      <c r="AT242" s="7"/>
      <c r="AU242" s="7"/>
      <c r="AV242" s="7"/>
      <c r="AW242" s="7"/>
      <c r="AX242" s="7"/>
      <c r="AY242" s="7"/>
      <c r="AZ242" s="143"/>
      <c r="BA242" s="11"/>
      <c r="BB242" s="11"/>
      <c r="BC242" s="11"/>
      <c r="BD242" s="11"/>
      <c r="BE242" s="11"/>
      <c r="BF242" s="11"/>
      <c r="BG242" s="11"/>
      <c r="BH242" s="11"/>
      <c r="BI242" s="11"/>
      <c r="BJ242" s="11"/>
    </row>
    <row r="243" spans="1:62" ht="93" customHeight="1" x14ac:dyDescent="0.3">
      <c r="A243" s="1"/>
      <c r="B243" s="1"/>
      <c r="C243" s="1"/>
      <c r="D243" s="1"/>
      <c r="E243" s="1"/>
      <c r="F243" s="153"/>
      <c r="G243" s="1"/>
      <c r="H243" s="1"/>
      <c r="I243" s="1"/>
      <c r="J243" s="1"/>
      <c r="K243" s="1"/>
      <c r="L243" s="1"/>
      <c r="M243" s="1"/>
      <c r="N243" s="1"/>
      <c r="O243" s="5"/>
      <c r="P243" s="5"/>
      <c r="Q243" s="5"/>
      <c r="R243" s="5"/>
      <c r="S243" s="5"/>
      <c r="T243" s="5"/>
      <c r="U243" s="141"/>
      <c r="V243" s="142"/>
      <c r="W243" s="142"/>
      <c r="X243" s="142"/>
      <c r="Y243" s="142"/>
      <c r="Z243" s="142"/>
      <c r="AA243" s="142"/>
      <c r="AB243" s="142"/>
      <c r="AC243" s="142"/>
      <c r="AD243" s="142"/>
      <c r="AE243" s="142"/>
      <c r="AF243" s="142"/>
      <c r="AG243" s="142"/>
      <c r="AH243" s="142"/>
      <c r="AI243" s="142"/>
      <c r="AJ243" s="142"/>
      <c r="AK243" s="142"/>
      <c r="AL243" s="7"/>
      <c r="AM243" s="7"/>
      <c r="AN243" s="7"/>
      <c r="AO243" s="7"/>
      <c r="AP243" s="7"/>
      <c r="AQ243" s="7"/>
      <c r="AR243" s="7"/>
      <c r="AS243" s="7"/>
      <c r="AT243" s="7"/>
      <c r="AU243" s="7"/>
      <c r="AV243" s="7"/>
      <c r="AW243" s="7"/>
      <c r="AX243" s="7"/>
      <c r="AY243" s="7"/>
      <c r="AZ243" s="143"/>
      <c r="BA243" s="11"/>
      <c r="BB243" s="11"/>
      <c r="BC243" s="11"/>
      <c r="BD243" s="11"/>
      <c r="BE243" s="11"/>
      <c r="BF243" s="11"/>
      <c r="BG243" s="11"/>
      <c r="BH243" s="11"/>
      <c r="BI243" s="11"/>
      <c r="BJ243" s="11"/>
    </row>
    <row r="244" spans="1:62" ht="93" customHeight="1" x14ac:dyDescent="0.3">
      <c r="A244" s="1"/>
      <c r="B244" s="1"/>
      <c r="C244" s="1"/>
      <c r="D244" s="1"/>
      <c r="E244" s="1"/>
      <c r="F244" s="153"/>
      <c r="G244" s="1"/>
      <c r="H244" s="1"/>
      <c r="I244" s="1"/>
      <c r="J244" s="1"/>
      <c r="K244" s="1"/>
      <c r="L244" s="1"/>
      <c r="M244" s="1"/>
      <c r="N244" s="1"/>
      <c r="O244" s="5"/>
      <c r="P244" s="5"/>
      <c r="Q244" s="5"/>
      <c r="R244" s="5"/>
      <c r="S244" s="5"/>
      <c r="T244" s="5"/>
      <c r="U244" s="141"/>
      <c r="V244" s="142"/>
      <c r="W244" s="142"/>
      <c r="X244" s="142"/>
      <c r="Y244" s="142"/>
      <c r="Z244" s="142"/>
      <c r="AA244" s="142"/>
      <c r="AB244" s="142"/>
      <c r="AC244" s="142"/>
      <c r="AD244" s="142"/>
      <c r="AE244" s="142"/>
      <c r="AF244" s="142"/>
      <c r="AG244" s="142"/>
      <c r="AH244" s="142"/>
      <c r="AI244" s="142"/>
      <c r="AJ244" s="142"/>
      <c r="AK244" s="142"/>
      <c r="AL244" s="7"/>
      <c r="AM244" s="7"/>
      <c r="AN244" s="7"/>
      <c r="AO244" s="7"/>
      <c r="AP244" s="7"/>
      <c r="AQ244" s="7"/>
      <c r="AR244" s="7"/>
      <c r="AS244" s="7"/>
      <c r="AT244" s="7"/>
      <c r="AU244" s="7"/>
      <c r="AV244" s="7"/>
      <c r="AW244" s="7"/>
      <c r="AX244" s="7"/>
      <c r="AY244" s="7"/>
      <c r="AZ244" s="143"/>
      <c r="BA244" s="11"/>
      <c r="BB244" s="11"/>
      <c r="BC244" s="11"/>
      <c r="BD244" s="11"/>
      <c r="BE244" s="11"/>
      <c r="BF244" s="11"/>
      <c r="BG244" s="11"/>
      <c r="BH244" s="11"/>
      <c r="BI244" s="11"/>
      <c r="BJ244" s="11"/>
    </row>
    <row r="245" spans="1:62" ht="93" customHeight="1" x14ac:dyDescent="0.3">
      <c r="A245" s="1"/>
      <c r="B245" s="1"/>
      <c r="C245" s="1"/>
      <c r="D245" s="1"/>
      <c r="E245" s="1"/>
      <c r="F245" s="153"/>
      <c r="G245" s="1"/>
      <c r="H245" s="1"/>
      <c r="I245" s="1"/>
      <c r="J245" s="1"/>
      <c r="K245" s="1"/>
      <c r="L245" s="1"/>
      <c r="M245" s="1"/>
      <c r="N245" s="1"/>
      <c r="O245" s="5"/>
      <c r="P245" s="5"/>
      <c r="Q245" s="5"/>
      <c r="R245" s="5"/>
      <c r="S245" s="5"/>
      <c r="T245" s="5"/>
      <c r="U245" s="141"/>
      <c r="V245" s="142"/>
      <c r="W245" s="142"/>
      <c r="X245" s="142"/>
      <c r="Y245" s="142"/>
      <c r="Z245" s="142"/>
      <c r="AA245" s="142"/>
      <c r="AB245" s="142"/>
      <c r="AC245" s="142"/>
      <c r="AD245" s="142"/>
      <c r="AE245" s="142"/>
      <c r="AF245" s="142"/>
      <c r="AG245" s="142"/>
      <c r="AH245" s="142"/>
      <c r="AI245" s="142"/>
      <c r="AJ245" s="142"/>
      <c r="AK245" s="142"/>
      <c r="AL245" s="7"/>
      <c r="AM245" s="7"/>
      <c r="AN245" s="7"/>
      <c r="AO245" s="7"/>
      <c r="AP245" s="7"/>
      <c r="AQ245" s="7"/>
      <c r="AR245" s="7"/>
      <c r="AS245" s="7"/>
      <c r="AT245" s="7"/>
      <c r="AU245" s="7"/>
      <c r="AV245" s="7"/>
      <c r="AW245" s="7"/>
      <c r="AX245" s="7"/>
      <c r="AY245" s="7"/>
      <c r="AZ245" s="143"/>
      <c r="BA245" s="11"/>
      <c r="BB245" s="11"/>
      <c r="BC245" s="11"/>
      <c r="BD245" s="11"/>
      <c r="BE245" s="11"/>
      <c r="BF245" s="11"/>
      <c r="BG245" s="11"/>
      <c r="BH245" s="11"/>
      <c r="BI245" s="11"/>
      <c r="BJ245" s="11"/>
    </row>
    <row r="246" spans="1:62" ht="93" customHeight="1" x14ac:dyDescent="0.3">
      <c r="A246" s="1"/>
      <c r="B246" s="1"/>
      <c r="C246" s="1"/>
      <c r="D246" s="1"/>
      <c r="E246" s="1"/>
      <c r="F246" s="153"/>
      <c r="G246" s="1"/>
      <c r="H246" s="1"/>
      <c r="I246" s="1"/>
      <c r="J246" s="1"/>
      <c r="K246" s="1"/>
      <c r="L246" s="1"/>
      <c r="M246" s="1"/>
      <c r="N246" s="1"/>
      <c r="O246" s="5"/>
      <c r="P246" s="5"/>
      <c r="Q246" s="5"/>
      <c r="R246" s="5"/>
      <c r="S246" s="5"/>
      <c r="T246" s="5"/>
      <c r="U246" s="141"/>
      <c r="V246" s="142"/>
      <c r="W246" s="142"/>
      <c r="X246" s="142"/>
      <c r="Y246" s="142"/>
      <c r="Z246" s="142"/>
      <c r="AA246" s="142"/>
      <c r="AB246" s="142"/>
      <c r="AC246" s="142"/>
      <c r="AD246" s="142"/>
      <c r="AE246" s="142"/>
      <c r="AF246" s="142"/>
      <c r="AG246" s="142"/>
      <c r="AH246" s="142"/>
      <c r="AI246" s="142"/>
      <c r="AJ246" s="142"/>
      <c r="AK246" s="142"/>
      <c r="AL246" s="7"/>
      <c r="AM246" s="7"/>
      <c r="AN246" s="7"/>
      <c r="AO246" s="7"/>
      <c r="AP246" s="7"/>
      <c r="AQ246" s="7"/>
      <c r="AR246" s="7"/>
      <c r="AS246" s="7"/>
      <c r="AT246" s="7"/>
      <c r="AU246" s="7"/>
      <c r="AV246" s="7"/>
      <c r="AW246" s="7"/>
      <c r="AX246" s="7"/>
      <c r="AY246" s="7"/>
      <c r="AZ246" s="143"/>
      <c r="BA246" s="11"/>
      <c r="BB246" s="11"/>
      <c r="BC246" s="11"/>
      <c r="BD246" s="11"/>
      <c r="BE246" s="11"/>
      <c r="BF246" s="11"/>
      <c r="BG246" s="11"/>
      <c r="BH246" s="11"/>
      <c r="BI246" s="11"/>
      <c r="BJ246" s="11"/>
    </row>
    <row r="247" spans="1:62" ht="93" customHeight="1" x14ac:dyDescent="0.3">
      <c r="A247" s="1"/>
      <c r="B247" s="1"/>
      <c r="C247" s="1"/>
      <c r="D247" s="1"/>
      <c r="E247" s="1"/>
      <c r="F247" s="153"/>
      <c r="G247" s="1"/>
      <c r="H247" s="1"/>
      <c r="I247" s="1"/>
      <c r="J247" s="1"/>
      <c r="K247" s="1"/>
      <c r="L247" s="1"/>
      <c r="M247" s="1"/>
      <c r="N247" s="1"/>
      <c r="O247" s="5"/>
      <c r="P247" s="5"/>
      <c r="Q247" s="5"/>
      <c r="R247" s="5"/>
      <c r="S247" s="5"/>
      <c r="T247" s="5"/>
      <c r="U247" s="141"/>
      <c r="V247" s="142"/>
      <c r="W247" s="142"/>
      <c r="X247" s="142"/>
      <c r="Y247" s="142"/>
      <c r="Z247" s="142"/>
      <c r="AA247" s="142"/>
      <c r="AB247" s="142"/>
      <c r="AC247" s="142"/>
      <c r="AD247" s="142"/>
      <c r="AE247" s="142"/>
      <c r="AF247" s="142"/>
      <c r="AG247" s="142"/>
      <c r="AH247" s="142"/>
      <c r="AI247" s="142"/>
      <c r="AJ247" s="142"/>
      <c r="AK247" s="142"/>
      <c r="AL247" s="7"/>
      <c r="AM247" s="7"/>
      <c r="AN247" s="7"/>
      <c r="AO247" s="7"/>
      <c r="AP247" s="7"/>
      <c r="AQ247" s="7"/>
      <c r="AR247" s="7"/>
      <c r="AS247" s="7"/>
      <c r="AT247" s="7"/>
      <c r="AU247" s="7"/>
      <c r="AV247" s="7"/>
      <c r="AW247" s="7"/>
      <c r="AX247" s="7"/>
      <c r="AY247" s="7"/>
      <c r="AZ247" s="143"/>
      <c r="BA247" s="11"/>
      <c r="BB247" s="11"/>
      <c r="BC247" s="11"/>
      <c r="BD247" s="11"/>
      <c r="BE247" s="11"/>
      <c r="BF247" s="11"/>
      <c r="BG247" s="11"/>
      <c r="BH247" s="11"/>
      <c r="BI247" s="11"/>
      <c r="BJ247" s="11"/>
    </row>
    <row r="248" spans="1:62" ht="93" customHeight="1" x14ac:dyDescent="0.3">
      <c r="A248" s="1"/>
      <c r="B248" s="1"/>
      <c r="C248" s="1"/>
      <c r="D248" s="1"/>
      <c r="E248" s="1"/>
      <c r="F248" s="153"/>
      <c r="G248" s="1"/>
      <c r="H248" s="1"/>
      <c r="I248" s="1"/>
      <c r="J248" s="1"/>
      <c r="K248" s="1"/>
      <c r="L248" s="1"/>
      <c r="M248" s="1"/>
      <c r="N248" s="1"/>
      <c r="O248" s="5"/>
      <c r="P248" s="5"/>
      <c r="Q248" s="5"/>
      <c r="R248" s="5"/>
      <c r="S248" s="5"/>
      <c r="T248" s="5"/>
      <c r="U248" s="141"/>
      <c r="V248" s="142"/>
      <c r="W248" s="142"/>
      <c r="X248" s="142"/>
      <c r="Y248" s="142"/>
      <c r="Z248" s="142"/>
      <c r="AA248" s="142"/>
      <c r="AB248" s="142"/>
      <c r="AC248" s="142"/>
      <c r="AD248" s="142"/>
      <c r="AE248" s="142"/>
      <c r="AF248" s="142"/>
      <c r="AG248" s="142"/>
      <c r="AH248" s="142"/>
      <c r="AI248" s="142"/>
      <c r="AJ248" s="142"/>
      <c r="AK248" s="142"/>
      <c r="AL248" s="7"/>
      <c r="AM248" s="7"/>
      <c r="AN248" s="7"/>
      <c r="AO248" s="7"/>
      <c r="AP248" s="7"/>
      <c r="AQ248" s="7"/>
      <c r="AR248" s="7"/>
      <c r="AS248" s="7"/>
      <c r="AT248" s="7"/>
      <c r="AU248" s="7"/>
      <c r="AV248" s="7"/>
      <c r="AW248" s="7"/>
      <c r="AX248" s="7"/>
      <c r="AY248" s="7"/>
      <c r="AZ248" s="143"/>
      <c r="BA248" s="11"/>
      <c r="BB248" s="11"/>
      <c r="BC248" s="11"/>
      <c r="BD248" s="11"/>
      <c r="BE248" s="11"/>
      <c r="BF248" s="11"/>
      <c r="BG248" s="11"/>
      <c r="BH248" s="11"/>
      <c r="BI248" s="11"/>
      <c r="BJ248" s="11"/>
    </row>
    <row r="249" spans="1:62" ht="93" customHeight="1" x14ac:dyDescent="0.3">
      <c r="A249" s="1"/>
      <c r="B249" s="1"/>
      <c r="C249" s="1"/>
      <c r="D249" s="1"/>
      <c r="E249" s="1"/>
      <c r="F249" s="153"/>
      <c r="G249" s="1"/>
      <c r="H249" s="1"/>
      <c r="I249" s="1"/>
      <c r="J249" s="1"/>
      <c r="K249" s="1"/>
      <c r="L249" s="1"/>
      <c r="M249" s="1"/>
      <c r="N249" s="1"/>
      <c r="O249" s="5"/>
      <c r="P249" s="5"/>
      <c r="Q249" s="5"/>
      <c r="R249" s="5"/>
      <c r="S249" s="5"/>
      <c r="T249" s="5"/>
      <c r="U249" s="141"/>
      <c r="V249" s="142"/>
      <c r="W249" s="142"/>
      <c r="X249" s="142"/>
      <c r="Y249" s="142"/>
      <c r="Z249" s="142"/>
      <c r="AA249" s="142"/>
      <c r="AB249" s="142"/>
      <c r="AC249" s="142"/>
      <c r="AD249" s="142"/>
      <c r="AE249" s="142"/>
      <c r="AF249" s="142"/>
      <c r="AG249" s="142"/>
      <c r="AH249" s="142"/>
      <c r="AI249" s="142"/>
      <c r="AJ249" s="142"/>
      <c r="AK249" s="142"/>
      <c r="AL249" s="7"/>
      <c r="AM249" s="7"/>
      <c r="AN249" s="7"/>
      <c r="AO249" s="7"/>
      <c r="AP249" s="7"/>
      <c r="AQ249" s="7"/>
      <c r="AR249" s="7"/>
      <c r="AS249" s="7"/>
      <c r="AT249" s="7"/>
      <c r="AU249" s="7"/>
      <c r="AV249" s="7"/>
      <c r="AW249" s="7"/>
      <c r="AX249" s="7"/>
      <c r="AY249" s="7"/>
      <c r="AZ249" s="143"/>
      <c r="BA249" s="11"/>
      <c r="BB249" s="11"/>
      <c r="BC249" s="11"/>
      <c r="BD249" s="11"/>
      <c r="BE249" s="11"/>
      <c r="BF249" s="11"/>
      <c r="BG249" s="11"/>
      <c r="BH249" s="11"/>
      <c r="BI249" s="11"/>
      <c r="BJ249" s="11"/>
    </row>
    <row r="250" spans="1:62" ht="93" customHeight="1" x14ac:dyDescent="0.3">
      <c r="A250" s="1"/>
      <c r="B250" s="1"/>
      <c r="C250" s="1"/>
      <c r="D250" s="1"/>
      <c r="E250" s="1"/>
      <c r="F250" s="153"/>
      <c r="G250" s="1"/>
      <c r="H250" s="1"/>
      <c r="I250" s="1"/>
      <c r="J250" s="1"/>
      <c r="K250" s="1"/>
      <c r="L250" s="1"/>
      <c r="M250" s="1"/>
      <c r="N250" s="1"/>
      <c r="O250" s="5"/>
      <c r="P250" s="5"/>
      <c r="Q250" s="5"/>
      <c r="R250" s="5"/>
      <c r="S250" s="5"/>
      <c r="T250" s="5"/>
      <c r="U250" s="141"/>
      <c r="V250" s="142"/>
      <c r="W250" s="142"/>
      <c r="X250" s="142"/>
      <c r="Y250" s="142"/>
      <c r="Z250" s="142"/>
      <c r="AA250" s="142"/>
      <c r="AB250" s="142"/>
      <c r="AC250" s="142"/>
      <c r="AD250" s="142"/>
      <c r="AE250" s="142"/>
      <c r="AF250" s="142"/>
      <c r="AG250" s="142"/>
      <c r="AH250" s="142"/>
      <c r="AI250" s="142"/>
      <c r="AJ250" s="142"/>
      <c r="AK250" s="142"/>
      <c r="AL250" s="7"/>
      <c r="AM250" s="7"/>
      <c r="AN250" s="7"/>
      <c r="AO250" s="7"/>
      <c r="AP250" s="7"/>
      <c r="AQ250" s="7"/>
      <c r="AR250" s="7"/>
      <c r="AS250" s="7"/>
      <c r="AT250" s="7"/>
      <c r="AU250" s="7"/>
      <c r="AV250" s="7"/>
      <c r="AW250" s="7"/>
      <c r="AX250" s="7"/>
      <c r="AY250" s="7"/>
      <c r="AZ250" s="143"/>
      <c r="BA250" s="11"/>
      <c r="BB250" s="11"/>
      <c r="BC250" s="11"/>
      <c r="BD250" s="11"/>
      <c r="BE250" s="11"/>
      <c r="BF250" s="11"/>
      <c r="BG250" s="11"/>
      <c r="BH250" s="11"/>
      <c r="BI250" s="11"/>
      <c r="BJ250" s="11"/>
    </row>
    <row r="251" spans="1:62" ht="93" customHeight="1" x14ac:dyDescent="0.3">
      <c r="A251" s="1"/>
      <c r="B251" s="1"/>
      <c r="C251" s="1"/>
      <c r="D251" s="1"/>
      <c r="E251" s="1"/>
      <c r="F251" s="153"/>
      <c r="G251" s="1"/>
      <c r="H251" s="1"/>
      <c r="I251" s="1"/>
      <c r="J251" s="1"/>
      <c r="K251" s="1"/>
      <c r="L251" s="1"/>
      <c r="M251" s="1"/>
      <c r="N251" s="1"/>
      <c r="O251" s="5"/>
      <c r="P251" s="5"/>
      <c r="Q251" s="5"/>
      <c r="R251" s="5"/>
      <c r="S251" s="5"/>
      <c r="T251" s="5"/>
      <c r="U251" s="141"/>
      <c r="V251" s="142"/>
      <c r="W251" s="142"/>
      <c r="X251" s="142"/>
      <c r="Y251" s="142"/>
      <c r="Z251" s="142"/>
      <c r="AA251" s="142"/>
      <c r="AB251" s="142"/>
      <c r="AC251" s="142"/>
      <c r="AD251" s="142"/>
      <c r="AE251" s="142"/>
      <c r="AF251" s="142"/>
      <c r="AG251" s="142"/>
      <c r="AH251" s="142"/>
      <c r="AI251" s="142"/>
      <c r="AJ251" s="142"/>
      <c r="AK251" s="142"/>
      <c r="AL251" s="7"/>
      <c r="AM251" s="7"/>
      <c r="AN251" s="7"/>
      <c r="AO251" s="7"/>
      <c r="AP251" s="7"/>
      <c r="AQ251" s="7"/>
      <c r="AR251" s="7"/>
      <c r="AS251" s="7"/>
      <c r="AT251" s="7"/>
      <c r="AU251" s="7"/>
      <c r="AV251" s="7"/>
      <c r="AW251" s="7"/>
      <c r="AX251" s="7"/>
      <c r="AY251" s="7"/>
      <c r="AZ251" s="143"/>
      <c r="BA251" s="11"/>
      <c r="BB251" s="11"/>
      <c r="BC251" s="11"/>
      <c r="BD251" s="11"/>
      <c r="BE251" s="11"/>
      <c r="BF251" s="11"/>
      <c r="BG251" s="11"/>
      <c r="BH251" s="11"/>
      <c r="BI251" s="11"/>
      <c r="BJ251" s="11"/>
    </row>
    <row r="252" spans="1:62" ht="93" customHeight="1" x14ac:dyDescent="0.3">
      <c r="A252" s="1"/>
      <c r="B252" s="1"/>
      <c r="C252" s="1"/>
      <c r="D252" s="1"/>
      <c r="E252" s="1"/>
      <c r="F252" s="153"/>
      <c r="G252" s="1"/>
      <c r="H252" s="1"/>
      <c r="I252" s="1"/>
      <c r="J252" s="1"/>
      <c r="K252" s="1"/>
      <c r="L252" s="1"/>
      <c r="M252" s="1"/>
      <c r="N252" s="1"/>
      <c r="O252" s="5"/>
      <c r="P252" s="5"/>
      <c r="Q252" s="5"/>
      <c r="R252" s="5"/>
      <c r="S252" s="5"/>
      <c r="T252" s="5"/>
      <c r="U252" s="141"/>
      <c r="V252" s="142"/>
      <c r="W252" s="142"/>
      <c r="X252" s="142"/>
      <c r="Y252" s="142"/>
      <c r="Z252" s="142"/>
      <c r="AA252" s="142"/>
      <c r="AB252" s="142"/>
      <c r="AC252" s="142"/>
      <c r="AD252" s="142"/>
      <c r="AE252" s="142"/>
      <c r="AF252" s="142"/>
      <c r="AG252" s="142"/>
      <c r="AH252" s="142"/>
      <c r="AI252" s="142"/>
      <c r="AJ252" s="142"/>
      <c r="AK252" s="142"/>
      <c r="AL252" s="7"/>
      <c r="AM252" s="7"/>
      <c r="AN252" s="7"/>
      <c r="AO252" s="7"/>
      <c r="AP252" s="7"/>
      <c r="AQ252" s="7"/>
      <c r="AR252" s="7"/>
      <c r="AS252" s="7"/>
      <c r="AT252" s="7"/>
      <c r="AU252" s="7"/>
      <c r="AV252" s="7"/>
      <c r="AW252" s="7"/>
      <c r="AX252" s="7"/>
      <c r="AY252" s="7"/>
      <c r="AZ252" s="143"/>
      <c r="BA252" s="11"/>
      <c r="BB252" s="11"/>
      <c r="BC252" s="11"/>
      <c r="BD252" s="11"/>
      <c r="BE252" s="11"/>
      <c r="BF252" s="11"/>
      <c r="BG252" s="11"/>
      <c r="BH252" s="11"/>
      <c r="BI252" s="11"/>
      <c r="BJ252" s="11"/>
    </row>
    <row r="253" spans="1:62" ht="93" customHeight="1" x14ac:dyDescent="0.3">
      <c r="A253" s="1"/>
      <c r="B253" s="1"/>
      <c r="C253" s="1"/>
      <c r="D253" s="1"/>
      <c r="E253" s="1"/>
      <c r="F253" s="153"/>
      <c r="G253" s="1"/>
      <c r="H253" s="1"/>
      <c r="I253" s="1"/>
      <c r="J253" s="1"/>
      <c r="K253" s="1"/>
      <c r="L253" s="1"/>
      <c r="M253" s="1"/>
      <c r="N253" s="1"/>
      <c r="O253" s="5"/>
      <c r="P253" s="5"/>
      <c r="Q253" s="5"/>
      <c r="R253" s="5"/>
      <c r="S253" s="5"/>
      <c r="T253" s="5"/>
      <c r="U253" s="141"/>
      <c r="V253" s="142"/>
      <c r="W253" s="142"/>
      <c r="X253" s="142"/>
      <c r="Y253" s="142"/>
      <c r="Z253" s="142"/>
      <c r="AA253" s="142"/>
      <c r="AB253" s="142"/>
      <c r="AC253" s="142"/>
      <c r="AD253" s="142"/>
      <c r="AE253" s="142"/>
      <c r="AF253" s="142"/>
      <c r="AG253" s="142"/>
      <c r="AH253" s="142"/>
      <c r="AI253" s="142"/>
      <c r="AJ253" s="142"/>
      <c r="AK253" s="142"/>
      <c r="AL253" s="7"/>
      <c r="AM253" s="7"/>
      <c r="AN253" s="7"/>
      <c r="AO253" s="7"/>
      <c r="AP253" s="7"/>
      <c r="AQ253" s="7"/>
      <c r="AR253" s="7"/>
      <c r="AS253" s="7"/>
      <c r="AT253" s="7"/>
      <c r="AU253" s="7"/>
      <c r="AV253" s="7"/>
      <c r="AW253" s="7"/>
      <c r="AX253" s="7"/>
      <c r="AY253" s="7"/>
      <c r="AZ253" s="143"/>
      <c r="BA253" s="11"/>
      <c r="BB253" s="11"/>
      <c r="BC253" s="11"/>
      <c r="BD253" s="11"/>
      <c r="BE253" s="11"/>
      <c r="BF253" s="11"/>
      <c r="BG253" s="11"/>
      <c r="BH253" s="11"/>
      <c r="BI253" s="11"/>
      <c r="BJ253" s="11"/>
    </row>
    <row r="254" spans="1:62" ht="93" customHeight="1" x14ac:dyDescent="0.3">
      <c r="A254" s="1"/>
      <c r="B254" s="1"/>
      <c r="C254" s="1"/>
      <c r="D254" s="1"/>
      <c r="E254" s="1"/>
      <c r="F254" s="153"/>
      <c r="G254" s="1"/>
      <c r="H254" s="1"/>
      <c r="I254" s="1"/>
      <c r="J254" s="1"/>
      <c r="K254" s="1"/>
      <c r="L254" s="1"/>
      <c r="M254" s="1"/>
      <c r="N254" s="1"/>
      <c r="O254" s="5"/>
      <c r="P254" s="5"/>
      <c r="Q254" s="5"/>
      <c r="R254" s="5"/>
      <c r="S254" s="5"/>
      <c r="T254" s="5"/>
      <c r="U254" s="141"/>
      <c r="V254" s="142"/>
      <c r="W254" s="142"/>
      <c r="X254" s="142"/>
      <c r="Y254" s="142"/>
      <c r="Z254" s="142"/>
      <c r="AA254" s="142"/>
      <c r="AB254" s="142"/>
      <c r="AC254" s="142"/>
      <c r="AD254" s="142"/>
      <c r="AE254" s="142"/>
      <c r="AF254" s="142"/>
      <c r="AG254" s="142"/>
      <c r="AH254" s="142"/>
      <c r="AI254" s="142"/>
      <c r="AJ254" s="142"/>
      <c r="AK254" s="142"/>
      <c r="AL254" s="7"/>
      <c r="AM254" s="7"/>
      <c r="AN254" s="7"/>
      <c r="AO254" s="7"/>
      <c r="AP254" s="7"/>
      <c r="AQ254" s="7"/>
      <c r="AR254" s="7"/>
      <c r="AS254" s="7"/>
      <c r="AT254" s="7"/>
      <c r="AU254" s="7"/>
      <c r="AV254" s="7"/>
      <c r="AW254" s="7"/>
      <c r="AX254" s="7"/>
      <c r="AY254" s="7"/>
      <c r="AZ254" s="143"/>
      <c r="BA254" s="11"/>
      <c r="BB254" s="11"/>
      <c r="BC254" s="11"/>
      <c r="BD254" s="11"/>
      <c r="BE254" s="11"/>
      <c r="BF254" s="11"/>
      <c r="BG254" s="11"/>
      <c r="BH254" s="11"/>
      <c r="BI254" s="11"/>
      <c r="BJ254" s="11"/>
    </row>
    <row r="255" spans="1:62" ht="93" customHeight="1" x14ac:dyDescent="0.3">
      <c r="A255" s="1"/>
      <c r="B255" s="1"/>
      <c r="C255" s="1"/>
      <c r="D255" s="1"/>
      <c r="E255" s="1"/>
      <c r="F255" s="153"/>
      <c r="G255" s="1"/>
      <c r="H255" s="1"/>
      <c r="I255" s="1"/>
      <c r="J255" s="1"/>
      <c r="K255" s="1"/>
      <c r="L255" s="1"/>
      <c r="M255" s="1"/>
      <c r="N255" s="1"/>
      <c r="O255" s="5"/>
      <c r="P255" s="5"/>
      <c r="Q255" s="5"/>
      <c r="R255" s="5"/>
      <c r="S255" s="5"/>
      <c r="T255" s="5"/>
      <c r="U255" s="141"/>
      <c r="V255" s="142"/>
      <c r="W255" s="142"/>
      <c r="X255" s="142"/>
      <c r="Y255" s="142"/>
      <c r="Z255" s="142"/>
      <c r="AA255" s="142"/>
      <c r="AB255" s="142"/>
      <c r="AC255" s="142"/>
      <c r="AD255" s="142"/>
      <c r="AE255" s="142"/>
      <c r="AF255" s="142"/>
      <c r="AG255" s="142"/>
      <c r="AH255" s="142"/>
      <c r="AI255" s="142"/>
      <c r="AJ255" s="142"/>
      <c r="AK255" s="142"/>
      <c r="AL255" s="7"/>
      <c r="AM255" s="7"/>
      <c r="AN255" s="7"/>
      <c r="AO255" s="7"/>
      <c r="AP255" s="7"/>
      <c r="AQ255" s="7"/>
      <c r="AR255" s="7"/>
      <c r="AS255" s="7"/>
      <c r="AT255" s="7"/>
      <c r="AU255" s="7"/>
      <c r="AV255" s="7"/>
      <c r="AW255" s="7"/>
      <c r="AX255" s="7"/>
      <c r="AY255" s="7"/>
      <c r="AZ255" s="143"/>
      <c r="BA255" s="11"/>
      <c r="BB255" s="11"/>
      <c r="BC255" s="11"/>
      <c r="BD255" s="11"/>
      <c r="BE255" s="11"/>
      <c r="BF255" s="11"/>
      <c r="BG255" s="11"/>
      <c r="BH255" s="11"/>
      <c r="BI255" s="11"/>
      <c r="BJ255" s="11"/>
    </row>
    <row r="256" spans="1:62" ht="93" customHeight="1" x14ac:dyDescent="0.3">
      <c r="A256" s="1"/>
      <c r="B256" s="1"/>
      <c r="C256" s="1"/>
      <c r="D256" s="1"/>
      <c r="E256" s="1"/>
      <c r="F256" s="153"/>
      <c r="G256" s="1"/>
      <c r="H256" s="1"/>
      <c r="I256" s="1"/>
      <c r="J256" s="1"/>
      <c r="K256" s="1"/>
      <c r="L256" s="1"/>
      <c r="M256" s="1"/>
      <c r="N256" s="1"/>
      <c r="O256" s="5"/>
      <c r="P256" s="5"/>
      <c r="Q256" s="5"/>
      <c r="R256" s="5"/>
      <c r="S256" s="5"/>
      <c r="T256" s="5"/>
      <c r="U256" s="141"/>
      <c r="V256" s="142"/>
      <c r="W256" s="142"/>
      <c r="X256" s="142"/>
      <c r="Y256" s="142"/>
      <c r="Z256" s="142"/>
      <c r="AA256" s="142"/>
      <c r="AB256" s="142"/>
      <c r="AC256" s="142"/>
      <c r="AD256" s="142"/>
      <c r="AE256" s="142"/>
      <c r="AF256" s="142"/>
      <c r="AG256" s="142"/>
      <c r="AH256" s="142"/>
      <c r="AI256" s="142"/>
      <c r="AJ256" s="142"/>
      <c r="AK256" s="142"/>
      <c r="AL256" s="7"/>
      <c r="AM256" s="7"/>
      <c r="AN256" s="7"/>
      <c r="AO256" s="7"/>
      <c r="AP256" s="7"/>
      <c r="AQ256" s="7"/>
      <c r="AR256" s="7"/>
      <c r="AS256" s="7"/>
      <c r="AT256" s="7"/>
      <c r="AU256" s="7"/>
      <c r="AV256" s="7"/>
      <c r="AW256" s="7"/>
      <c r="AX256" s="7"/>
      <c r="AY256" s="7"/>
      <c r="AZ256" s="143"/>
      <c r="BA256" s="11"/>
      <c r="BB256" s="11"/>
      <c r="BC256" s="11"/>
      <c r="BD256" s="11"/>
      <c r="BE256" s="11"/>
      <c r="BF256" s="11"/>
      <c r="BG256" s="11"/>
      <c r="BH256" s="11"/>
      <c r="BI256" s="11"/>
      <c r="BJ256" s="11"/>
    </row>
    <row r="257" spans="1:62" ht="93" customHeight="1" x14ac:dyDescent="0.3">
      <c r="A257" s="1"/>
      <c r="B257" s="1"/>
      <c r="C257" s="1"/>
      <c r="D257" s="1"/>
      <c r="E257" s="1"/>
      <c r="F257" s="153"/>
      <c r="G257" s="1"/>
      <c r="H257" s="1"/>
      <c r="I257" s="1"/>
      <c r="J257" s="1"/>
      <c r="K257" s="1"/>
      <c r="L257" s="1"/>
      <c r="M257" s="1"/>
      <c r="N257" s="1"/>
      <c r="O257" s="5"/>
      <c r="P257" s="5"/>
      <c r="Q257" s="5"/>
      <c r="R257" s="5"/>
      <c r="S257" s="5"/>
      <c r="T257" s="5"/>
      <c r="U257" s="141"/>
      <c r="V257" s="142"/>
      <c r="W257" s="142"/>
      <c r="X257" s="142"/>
      <c r="Y257" s="142"/>
      <c r="Z257" s="142"/>
      <c r="AA257" s="142"/>
      <c r="AB257" s="142"/>
      <c r="AC257" s="142"/>
      <c r="AD257" s="142"/>
      <c r="AE257" s="142"/>
      <c r="AF257" s="142"/>
      <c r="AG257" s="142"/>
      <c r="AH257" s="142"/>
      <c r="AI257" s="142"/>
      <c r="AJ257" s="142"/>
      <c r="AK257" s="142"/>
      <c r="AL257" s="7"/>
      <c r="AM257" s="7"/>
      <c r="AN257" s="7"/>
      <c r="AO257" s="7"/>
      <c r="AP257" s="7"/>
      <c r="AQ257" s="7"/>
      <c r="AR257" s="7"/>
      <c r="AS257" s="7"/>
      <c r="AT257" s="7"/>
      <c r="AU257" s="7"/>
      <c r="AV257" s="7"/>
      <c r="AW257" s="7"/>
      <c r="AX257" s="7"/>
      <c r="AY257" s="7"/>
      <c r="AZ257" s="143"/>
      <c r="BA257" s="11"/>
      <c r="BB257" s="11"/>
      <c r="BC257" s="11"/>
      <c r="BD257" s="11"/>
      <c r="BE257" s="11"/>
      <c r="BF257" s="11"/>
      <c r="BG257" s="11"/>
      <c r="BH257" s="11"/>
      <c r="BI257" s="11"/>
      <c r="BJ257" s="11"/>
    </row>
    <row r="258" spans="1:62" ht="93" customHeight="1" x14ac:dyDescent="0.3">
      <c r="A258" s="1"/>
      <c r="B258" s="1"/>
      <c r="C258" s="1"/>
      <c r="D258" s="1"/>
      <c r="E258" s="1"/>
      <c r="F258" s="153"/>
      <c r="G258" s="1"/>
      <c r="H258" s="1"/>
      <c r="I258" s="1"/>
      <c r="J258" s="1"/>
      <c r="K258" s="1"/>
      <c r="L258" s="1"/>
      <c r="M258" s="1"/>
      <c r="N258" s="1"/>
      <c r="O258" s="5"/>
      <c r="P258" s="5"/>
      <c r="Q258" s="5"/>
      <c r="R258" s="5"/>
      <c r="S258" s="5"/>
      <c r="T258" s="5"/>
      <c r="U258" s="141"/>
      <c r="V258" s="142"/>
      <c r="W258" s="142"/>
      <c r="X258" s="142"/>
      <c r="Y258" s="142"/>
      <c r="Z258" s="142"/>
      <c r="AA258" s="142"/>
      <c r="AB258" s="142"/>
      <c r="AC258" s="142"/>
      <c r="AD258" s="142"/>
      <c r="AE258" s="142"/>
      <c r="AF258" s="142"/>
      <c r="AG258" s="142"/>
      <c r="AH258" s="142"/>
      <c r="AI258" s="142"/>
      <c r="AJ258" s="142"/>
      <c r="AK258" s="142"/>
      <c r="AL258" s="7"/>
      <c r="AM258" s="7"/>
      <c r="AN258" s="7"/>
      <c r="AO258" s="7"/>
      <c r="AP258" s="7"/>
      <c r="AQ258" s="7"/>
      <c r="AR258" s="7"/>
      <c r="AS258" s="7"/>
      <c r="AT258" s="7"/>
      <c r="AU258" s="7"/>
      <c r="AV258" s="7"/>
      <c r="AW258" s="7"/>
      <c r="AX258" s="7"/>
      <c r="AY258" s="7"/>
      <c r="AZ258" s="143"/>
      <c r="BA258" s="11"/>
      <c r="BB258" s="11"/>
      <c r="BC258" s="11"/>
      <c r="BD258" s="11"/>
      <c r="BE258" s="11"/>
      <c r="BF258" s="11"/>
      <c r="BG258" s="11"/>
      <c r="BH258" s="11"/>
      <c r="BI258" s="11"/>
      <c r="BJ258" s="11"/>
    </row>
    <row r="259" spans="1:62" ht="93" customHeight="1" x14ac:dyDescent="0.3">
      <c r="A259" s="1"/>
      <c r="B259" s="1"/>
      <c r="C259" s="1"/>
      <c r="D259" s="1"/>
      <c r="E259" s="1"/>
      <c r="F259" s="153"/>
      <c r="G259" s="1"/>
      <c r="H259" s="1"/>
      <c r="I259" s="1"/>
      <c r="J259" s="1"/>
      <c r="K259" s="1"/>
      <c r="L259" s="1"/>
      <c r="M259" s="1"/>
      <c r="N259" s="1"/>
      <c r="O259" s="5"/>
      <c r="P259" s="5"/>
      <c r="Q259" s="5"/>
      <c r="R259" s="5"/>
      <c r="S259" s="5"/>
      <c r="T259" s="5"/>
      <c r="U259" s="141"/>
      <c r="V259" s="142"/>
      <c r="W259" s="142"/>
      <c r="X259" s="142"/>
      <c r="Y259" s="142"/>
      <c r="Z259" s="142"/>
      <c r="AA259" s="142"/>
      <c r="AB259" s="142"/>
      <c r="AC259" s="142"/>
      <c r="AD259" s="142"/>
      <c r="AE259" s="142"/>
      <c r="AF259" s="142"/>
      <c r="AG259" s="142"/>
      <c r="AH259" s="142"/>
      <c r="AI259" s="142"/>
      <c r="AJ259" s="142"/>
      <c r="AK259" s="142"/>
      <c r="AL259" s="7"/>
      <c r="AM259" s="7"/>
      <c r="AN259" s="7"/>
      <c r="AO259" s="7"/>
      <c r="AP259" s="7"/>
      <c r="AQ259" s="7"/>
      <c r="AR259" s="7"/>
      <c r="AS259" s="7"/>
      <c r="AT259" s="7"/>
      <c r="AU259" s="7"/>
      <c r="AV259" s="7"/>
      <c r="AW259" s="7"/>
      <c r="AX259" s="7"/>
      <c r="AY259" s="7"/>
      <c r="AZ259" s="143"/>
      <c r="BA259" s="11"/>
      <c r="BB259" s="11"/>
      <c r="BC259" s="11"/>
      <c r="BD259" s="11"/>
      <c r="BE259" s="11"/>
      <c r="BF259" s="11"/>
      <c r="BG259" s="11"/>
      <c r="BH259" s="11"/>
      <c r="BI259" s="11"/>
      <c r="BJ259" s="11"/>
    </row>
    <row r="260" spans="1:62" ht="93" customHeight="1" x14ac:dyDescent="0.3">
      <c r="A260" s="1"/>
      <c r="B260" s="1"/>
      <c r="C260" s="1"/>
      <c r="D260" s="1"/>
      <c r="E260" s="1"/>
      <c r="F260" s="153"/>
      <c r="G260" s="1"/>
      <c r="H260" s="1"/>
      <c r="I260" s="1"/>
      <c r="J260" s="1"/>
      <c r="K260" s="1"/>
      <c r="L260" s="1"/>
      <c r="M260" s="1"/>
      <c r="N260" s="1"/>
      <c r="O260" s="5"/>
      <c r="P260" s="5"/>
      <c r="Q260" s="5"/>
      <c r="R260" s="5"/>
      <c r="S260" s="5"/>
      <c r="T260" s="5"/>
      <c r="U260" s="141"/>
      <c r="V260" s="142"/>
      <c r="W260" s="142"/>
      <c r="X260" s="142"/>
      <c r="Y260" s="142"/>
      <c r="Z260" s="142"/>
      <c r="AA260" s="142"/>
      <c r="AB260" s="142"/>
      <c r="AC260" s="142"/>
      <c r="AD260" s="142"/>
      <c r="AE260" s="142"/>
      <c r="AF260" s="142"/>
      <c r="AG260" s="142"/>
      <c r="AH260" s="142"/>
      <c r="AI260" s="142"/>
      <c r="AJ260" s="142"/>
      <c r="AK260" s="142"/>
      <c r="AL260" s="7"/>
      <c r="AM260" s="7"/>
      <c r="AN260" s="7"/>
      <c r="AO260" s="7"/>
      <c r="AP260" s="7"/>
      <c r="AQ260" s="7"/>
      <c r="AR260" s="7"/>
      <c r="AS260" s="7"/>
      <c r="AT260" s="7"/>
      <c r="AU260" s="7"/>
      <c r="AV260" s="7"/>
      <c r="AW260" s="7"/>
      <c r="AX260" s="7"/>
      <c r="AY260" s="7"/>
      <c r="AZ260" s="143"/>
      <c r="BA260" s="11"/>
      <c r="BB260" s="11"/>
      <c r="BC260" s="11"/>
      <c r="BD260" s="11"/>
      <c r="BE260" s="11"/>
      <c r="BF260" s="11"/>
      <c r="BG260" s="11"/>
      <c r="BH260" s="11"/>
      <c r="BI260" s="11"/>
      <c r="BJ260" s="11"/>
    </row>
    <row r="261" spans="1:62" ht="93" customHeight="1" x14ac:dyDescent="0.3">
      <c r="A261" s="1"/>
      <c r="B261" s="1"/>
      <c r="C261" s="1"/>
      <c r="D261" s="1"/>
      <c r="E261" s="1"/>
      <c r="F261" s="153"/>
      <c r="G261" s="1"/>
      <c r="H261" s="1"/>
      <c r="I261" s="1"/>
      <c r="J261" s="1"/>
      <c r="K261" s="1"/>
      <c r="L261" s="1"/>
      <c r="M261" s="1"/>
      <c r="N261" s="1"/>
      <c r="O261" s="5"/>
      <c r="P261" s="5"/>
      <c r="Q261" s="5"/>
      <c r="R261" s="5"/>
      <c r="S261" s="5"/>
      <c r="T261" s="5"/>
      <c r="U261" s="141"/>
      <c r="V261" s="142"/>
      <c r="W261" s="142"/>
      <c r="X261" s="142"/>
      <c r="Y261" s="142"/>
      <c r="Z261" s="142"/>
      <c r="AA261" s="142"/>
      <c r="AB261" s="142"/>
      <c r="AC261" s="142"/>
      <c r="AD261" s="142"/>
      <c r="AE261" s="142"/>
      <c r="AF261" s="142"/>
      <c r="AG261" s="142"/>
      <c r="AH261" s="142"/>
      <c r="AI261" s="142"/>
      <c r="AJ261" s="142"/>
      <c r="AK261" s="142"/>
      <c r="AL261" s="7"/>
      <c r="AM261" s="7"/>
      <c r="AN261" s="7"/>
      <c r="AO261" s="7"/>
      <c r="AP261" s="7"/>
      <c r="AQ261" s="7"/>
      <c r="AR261" s="7"/>
      <c r="AS261" s="7"/>
      <c r="AT261" s="7"/>
      <c r="AU261" s="7"/>
      <c r="AV261" s="7"/>
      <c r="AW261" s="7"/>
      <c r="AX261" s="7"/>
      <c r="AY261" s="7"/>
      <c r="AZ261" s="143"/>
      <c r="BA261" s="11"/>
      <c r="BB261" s="11"/>
      <c r="BC261" s="11"/>
      <c r="BD261" s="11"/>
      <c r="BE261" s="11"/>
      <c r="BF261" s="11"/>
      <c r="BG261" s="11"/>
      <c r="BH261" s="11"/>
      <c r="BI261" s="11"/>
      <c r="BJ261" s="11"/>
    </row>
    <row r="262" spans="1:62" ht="93" customHeight="1" x14ac:dyDescent="0.3">
      <c r="A262" s="1"/>
      <c r="B262" s="1"/>
      <c r="C262" s="1"/>
      <c r="D262" s="1"/>
      <c r="E262" s="1"/>
      <c r="F262" s="153"/>
      <c r="G262" s="1"/>
      <c r="H262" s="1"/>
      <c r="I262" s="1"/>
      <c r="J262" s="1"/>
      <c r="K262" s="1"/>
      <c r="L262" s="1"/>
      <c r="M262" s="1"/>
      <c r="N262" s="1"/>
      <c r="O262" s="5"/>
      <c r="P262" s="5"/>
      <c r="Q262" s="5"/>
      <c r="R262" s="5"/>
      <c r="S262" s="5"/>
      <c r="T262" s="5"/>
      <c r="U262" s="141"/>
      <c r="V262" s="142"/>
      <c r="W262" s="142"/>
      <c r="X262" s="142"/>
      <c r="Y262" s="142"/>
      <c r="Z262" s="142"/>
      <c r="AA262" s="142"/>
      <c r="AB262" s="142"/>
      <c r="AC262" s="142"/>
      <c r="AD262" s="142"/>
      <c r="AE262" s="142"/>
      <c r="AF262" s="142"/>
      <c r="AG262" s="142"/>
      <c r="AH262" s="142"/>
      <c r="AI262" s="142"/>
      <c r="AJ262" s="142"/>
      <c r="AK262" s="142"/>
      <c r="AL262" s="7"/>
      <c r="AM262" s="7"/>
      <c r="AN262" s="7"/>
      <c r="AO262" s="7"/>
      <c r="AP262" s="7"/>
      <c r="AQ262" s="7"/>
      <c r="AR262" s="7"/>
      <c r="AS262" s="7"/>
      <c r="AT262" s="7"/>
      <c r="AU262" s="7"/>
      <c r="AV262" s="7"/>
      <c r="AW262" s="7"/>
      <c r="AX262" s="7"/>
      <c r="AY262" s="7"/>
      <c r="AZ262" s="143"/>
      <c r="BA262" s="11"/>
      <c r="BB262" s="11"/>
      <c r="BC262" s="11"/>
      <c r="BD262" s="11"/>
      <c r="BE262" s="11"/>
      <c r="BF262" s="11"/>
      <c r="BG262" s="11"/>
      <c r="BH262" s="11"/>
      <c r="BI262" s="11"/>
      <c r="BJ262" s="11"/>
    </row>
    <row r="263" spans="1:62" ht="93" customHeight="1" x14ac:dyDescent="0.3">
      <c r="A263" s="1"/>
      <c r="B263" s="1"/>
      <c r="C263" s="1"/>
      <c r="D263" s="1"/>
      <c r="E263" s="1"/>
      <c r="F263" s="153"/>
      <c r="G263" s="1"/>
      <c r="H263" s="1"/>
      <c r="I263" s="1"/>
      <c r="J263" s="1"/>
      <c r="K263" s="1"/>
      <c r="L263" s="1"/>
      <c r="M263" s="1"/>
      <c r="N263" s="1"/>
      <c r="O263" s="5"/>
      <c r="P263" s="5"/>
      <c r="Q263" s="5"/>
      <c r="R263" s="5"/>
      <c r="S263" s="5"/>
      <c r="T263" s="5"/>
      <c r="U263" s="141"/>
      <c r="V263" s="142"/>
      <c r="W263" s="142"/>
      <c r="X263" s="142"/>
      <c r="Y263" s="142"/>
      <c r="Z263" s="142"/>
      <c r="AA263" s="142"/>
      <c r="AB263" s="142"/>
      <c r="AC263" s="142"/>
      <c r="AD263" s="142"/>
      <c r="AE263" s="142"/>
      <c r="AF263" s="142"/>
      <c r="AG263" s="142"/>
      <c r="AH263" s="142"/>
      <c r="AI263" s="142"/>
      <c r="AJ263" s="142"/>
      <c r="AK263" s="142"/>
      <c r="AL263" s="7"/>
      <c r="AM263" s="7"/>
      <c r="AN263" s="7"/>
      <c r="AO263" s="7"/>
      <c r="AP263" s="7"/>
      <c r="AQ263" s="7"/>
      <c r="AR263" s="7"/>
      <c r="AS263" s="7"/>
      <c r="AT263" s="7"/>
      <c r="AU263" s="7"/>
      <c r="AV263" s="7"/>
      <c r="AW263" s="7"/>
      <c r="AX263" s="7"/>
      <c r="AY263" s="7"/>
      <c r="AZ263" s="143"/>
      <c r="BA263" s="11"/>
      <c r="BB263" s="11"/>
      <c r="BC263" s="11"/>
      <c r="BD263" s="11"/>
      <c r="BE263" s="11"/>
      <c r="BF263" s="11"/>
      <c r="BG263" s="11"/>
      <c r="BH263" s="11"/>
      <c r="BI263" s="11"/>
      <c r="BJ263" s="11"/>
    </row>
    <row r="264" spans="1:62" ht="93" customHeight="1" x14ac:dyDescent="0.3">
      <c r="A264" s="1"/>
      <c r="B264" s="1"/>
      <c r="C264" s="1"/>
      <c r="D264" s="1"/>
      <c r="E264" s="1"/>
      <c r="F264" s="153"/>
      <c r="G264" s="1"/>
      <c r="H264" s="1"/>
      <c r="I264" s="1"/>
      <c r="J264" s="1"/>
      <c r="K264" s="1"/>
      <c r="L264" s="1"/>
      <c r="M264" s="1"/>
      <c r="N264" s="1"/>
      <c r="O264" s="5"/>
      <c r="P264" s="5"/>
      <c r="Q264" s="5"/>
      <c r="R264" s="5"/>
      <c r="S264" s="5"/>
      <c r="T264" s="5"/>
      <c r="U264" s="141"/>
      <c r="V264" s="142"/>
      <c r="W264" s="142"/>
      <c r="X264" s="142"/>
      <c r="Y264" s="142"/>
      <c r="Z264" s="142"/>
      <c r="AA264" s="142"/>
      <c r="AB264" s="142"/>
      <c r="AC264" s="142"/>
      <c r="AD264" s="142"/>
      <c r="AE264" s="142"/>
      <c r="AF264" s="142"/>
      <c r="AG264" s="142"/>
      <c r="AH264" s="142"/>
      <c r="AI264" s="142"/>
      <c r="AJ264" s="142"/>
      <c r="AK264" s="142"/>
      <c r="AL264" s="7"/>
      <c r="AM264" s="7"/>
      <c r="AN264" s="7"/>
      <c r="AO264" s="7"/>
      <c r="AP264" s="7"/>
      <c r="AQ264" s="7"/>
      <c r="AR264" s="7"/>
      <c r="AS264" s="7"/>
      <c r="AT264" s="7"/>
      <c r="AU264" s="7"/>
      <c r="AV264" s="7"/>
      <c r="AW264" s="7"/>
      <c r="AX264" s="7"/>
      <c r="AY264" s="7"/>
      <c r="AZ264" s="143"/>
      <c r="BA264" s="11"/>
      <c r="BB264" s="11"/>
      <c r="BC264" s="11"/>
      <c r="BD264" s="11"/>
      <c r="BE264" s="11"/>
      <c r="BF264" s="11"/>
      <c r="BG264" s="11"/>
      <c r="BH264" s="11"/>
      <c r="BI264" s="11"/>
      <c r="BJ264" s="11"/>
    </row>
    <row r="265" spans="1:62" ht="93" customHeight="1" x14ac:dyDescent="0.3">
      <c r="A265" s="1"/>
      <c r="B265" s="1"/>
      <c r="C265" s="1"/>
      <c r="D265" s="1"/>
      <c r="E265" s="1"/>
      <c r="F265" s="153"/>
      <c r="G265" s="1"/>
      <c r="H265" s="1"/>
      <c r="I265" s="1"/>
      <c r="J265" s="1"/>
      <c r="K265" s="1"/>
      <c r="L265" s="1"/>
      <c r="M265" s="1"/>
      <c r="N265" s="1"/>
      <c r="O265" s="5"/>
      <c r="P265" s="5"/>
      <c r="Q265" s="5"/>
      <c r="R265" s="5"/>
      <c r="S265" s="5"/>
      <c r="T265" s="5"/>
      <c r="U265" s="141"/>
      <c r="V265" s="142"/>
      <c r="W265" s="142"/>
      <c r="X265" s="142"/>
      <c r="Y265" s="142"/>
      <c r="Z265" s="142"/>
      <c r="AA265" s="142"/>
      <c r="AB265" s="142"/>
      <c r="AC265" s="142"/>
      <c r="AD265" s="142"/>
      <c r="AE265" s="142"/>
      <c r="AF265" s="142"/>
      <c r="AG265" s="142"/>
      <c r="AH265" s="142"/>
      <c r="AI265" s="142"/>
      <c r="AJ265" s="142"/>
      <c r="AK265" s="142"/>
      <c r="AL265" s="7"/>
      <c r="AM265" s="7"/>
      <c r="AN265" s="7"/>
      <c r="AO265" s="7"/>
      <c r="AP265" s="7"/>
      <c r="AQ265" s="7"/>
      <c r="AR265" s="7"/>
      <c r="AS265" s="7"/>
      <c r="AT265" s="7"/>
      <c r="AU265" s="7"/>
      <c r="AV265" s="7"/>
      <c r="AW265" s="7"/>
      <c r="AX265" s="7"/>
      <c r="AY265" s="7"/>
      <c r="AZ265" s="143"/>
      <c r="BA265" s="11"/>
      <c r="BB265" s="11"/>
      <c r="BC265" s="11"/>
      <c r="BD265" s="11"/>
      <c r="BE265" s="11"/>
      <c r="BF265" s="11"/>
      <c r="BG265" s="11"/>
      <c r="BH265" s="11"/>
      <c r="BI265" s="11"/>
      <c r="BJ265" s="11"/>
    </row>
    <row r="266" spans="1:62" ht="93" customHeight="1" x14ac:dyDescent="0.3">
      <c r="A266" s="1"/>
      <c r="B266" s="1"/>
      <c r="C266" s="1"/>
      <c r="D266" s="1"/>
      <c r="E266" s="1"/>
      <c r="F266" s="153"/>
      <c r="G266" s="1"/>
      <c r="H266" s="1"/>
      <c r="I266" s="1"/>
      <c r="J266" s="1"/>
      <c r="K266" s="1"/>
      <c r="L266" s="1"/>
      <c r="M266" s="1"/>
      <c r="N266" s="1"/>
      <c r="O266" s="5"/>
      <c r="P266" s="5"/>
      <c r="Q266" s="5"/>
      <c r="R266" s="5"/>
      <c r="S266" s="5"/>
      <c r="T266" s="5"/>
      <c r="U266" s="141"/>
      <c r="V266" s="142"/>
      <c r="W266" s="142"/>
      <c r="X266" s="142"/>
      <c r="Y266" s="142"/>
      <c r="Z266" s="142"/>
      <c r="AA266" s="142"/>
      <c r="AB266" s="142"/>
      <c r="AC266" s="142"/>
      <c r="AD266" s="142"/>
      <c r="AE266" s="142"/>
      <c r="AF266" s="142"/>
      <c r="AG266" s="142"/>
      <c r="AH266" s="142"/>
      <c r="AI266" s="142"/>
      <c r="AJ266" s="142"/>
      <c r="AK266" s="142"/>
      <c r="AL266" s="7"/>
      <c r="AM266" s="7"/>
      <c r="AN266" s="7"/>
      <c r="AO266" s="7"/>
      <c r="AP266" s="7"/>
      <c r="AQ266" s="7"/>
      <c r="AR266" s="7"/>
      <c r="AS266" s="7"/>
      <c r="AT266" s="7"/>
      <c r="AU266" s="7"/>
      <c r="AV266" s="7"/>
      <c r="AW266" s="7"/>
      <c r="AX266" s="7"/>
      <c r="AY266" s="7"/>
      <c r="AZ266" s="143"/>
      <c r="BA266" s="11"/>
      <c r="BB266" s="11"/>
      <c r="BC266" s="11"/>
      <c r="BD266" s="11"/>
      <c r="BE266" s="11"/>
      <c r="BF266" s="11"/>
      <c r="BG266" s="11"/>
      <c r="BH266" s="11"/>
      <c r="BI266" s="11"/>
      <c r="BJ266" s="11"/>
    </row>
    <row r="267" spans="1:62" ht="93" customHeight="1" x14ac:dyDescent="0.3">
      <c r="A267" s="1"/>
      <c r="B267" s="1"/>
      <c r="C267" s="1"/>
      <c r="D267" s="1"/>
      <c r="E267" s="1"/>
      <c r="F267" s="153"/>
      <c r="G267" s="1"/>
      <c r="H267" s="1"/>
      <c r="I267" s="1"/>
      <c r="J267" s="1"/>
      <c r="K267" s="1"/>
      <c r="L267" s="1"/>
      <c r="M267" s="1"/>
      <c r="N267" s="1"/>
      <c r="O267" s="5"/>
      <c r="P267" s="5"/>
      <c r="Q267" s="5"/>
      <c r="R267" s="5"/>
      <c r="S267" s="5"/>
      <c r="T267" s="5"/>
      <c r="U267" s="141"/>
      <c r="V267" s="142"/>
      <c r="W267" s="142"/>
      <c r="X267" s="142"/>
      <c r="Y267" s="142"/>
      <c r="Z267" s="142"/>
      <c r="AA267" s="142"/>
      <c r="AB267" s="142"/>
      <c r="AC267" s="142"/>
      <c r="AD267" s="142"/>
      <c r="AE267" s="142"/>
      <c r="AF267" s="142"/>
      <c r="AG267" s="142"/>
      <c r="AH267" s="142"/>
      <c r="AI267" s="142"/>
      <c r="AJ267" s="142"/>
      <c r="AK267" s="142"/>
      <c r="AL267" s="7"/>
      <c r="AM267" s="7"/>
      <c r="AN267" s="7"/>
      <c r="AO267" s="7"/>
      <c r="AP267" s="7"/>
      <c r="AQ267" s="7"/>
      <c r="AR267" s="7"/>
      <c r="AS267" s="7"/>
      <c r="AT267" s="7"/>
      <c r="AU267" s="7"/>
      <c r="AV267" s="7"/>
      <c r="AW267" s="7"/>
      <c r="AX267" s="7"/>
      <c r="AY267" s="7"/>
      <c r="AZ267" s="143"/>
      <c r="BA267" s="11"/>
      <c r="BB267" s="11"/>
      <c r="BC267" s="11"/>
      <c r="BD267" s="11"/>
      <c r="BE267" s="11"/>
      <c r="BF267" s="11"/>
      <c r="BG267" s="11"/>
      <c r="BH267" s="11"/>
      <c r="BI267" s="11"/>
      <c r="BJ267" s="11"/>
    </row>
    <row r="268" spans="1:62" ht="93" customHeight="1" x14ac:dyDescent="0.3">
      <c r="A268" s="1"/>
      <c r="B268" s="1"/>
      <c r="C268" s="1"/>
      <c r="D268" s="1"/>
      <c r="E268" s="1"/>
      <c r="F268" s="153"/>
      <c r="G268" s="1"/>
      <c r="H268" s="1"/>
      <c r="I268" s="1"/>
      <c r="J268" s="1"/>
      <c r="K268" s="1"/>
      <c r="L268" s="1"/>
      <c r="M268" s="1"/>
      <c r="N268" s="1"/>
      <c r="O268" s="5"/>
      <c r="P268" s="5"/>
      <c r="Q268" s="5"/>
      <c r="R268" s="5"/>
      <c r="S268" s="5"/>
      <c r="T268" s="5"/>
      <c r="U268" s="141"/>
      <c r="V268" s="142"/>
      <c r="W268" s="142"/>
      <c r="X268" s="142"/>
      <c r="Y268" s="142"/>
      <c r="Z268" s="142"/>
      <c r="AA268" s="142"/>
      <c r="AB268" s="142"/>
      <c r="AC268" s="142"/>
      <c r="AD268" s="142"/>
      <c r="AE268" s="142"/>
      <c r="AF268" s="142"/>
      <c r="AG268" s="142"/>
      <c r="AH268" s="142"/>
      <c r="AI268" s="142"/>
      <c r="AJ268" s="142"/>
      <c r="AK268" s="142"/>
      <c r="AL268" s="7"/>
      <c r="AM268" s="7"/>
      <c r="AN268" s="7"/>
      <c r="AO268" s="7"/>
      <c r="AP268" s="7"/>
      <c r="AQ268" s="7"/>
      <c r="AR268" s="7"/>
      <c r="AS268" s="7"/>
      <c r="AT268" s="7"/>
      <c r="AU268" s="7"/>
      <c r="AV268" s="7"/>
      <c r="AW268" s="7"/>
      <c r="AX268" s="7"/>
      <c r="AY268" s="7"/>
      <c r="AZ268" s="143"/>
      <c r="BA268" s="11"/>
      <c r="BB268" s="11"/>
      <c r="BC268" s="11"/>
      <c r="BD268" s="11"/>
      <c r="BE268" s="11"/>
      <c r="BF268" s="11"/>
      <c r="BG268" s="11"/>
      <c r="BH268" s="11"/>
      <c r="BI268" s="11"/>
      <c r="BJ268" s="11"/>
    </row>
    <row r="269" spans="1:62" ht="93" customHeight="1" x14ac:dyDescent="0.3">
      <c r="A269" s="1"/>
      <c r="B269" s="1"/>
      <c r="C269" s="1"/>
      <c r="D269" s="1"/>
      <c r="E269" s="1"/>
      <c r="F269" s="153"/>
      <c r="G269" s="1"/>
      <c r="H269" s="1"/>
      <c r="I269" s="1"/>
      <c r="J269" s="1"/>
      <c r="K269" s="1"/>
      <c r="L269" s="1"/>
      <c r="M269" s="1"/>
      <c r="N269" s="1"/>
      <c r="O269" s="5"/>
      <c r="P269" s="5"/>
      <c r="Q269" s="5"/>
      <c r="R269" s="5"/>
      <c r="S269" s="5"/>
      <c r="T269" s="5"/>
      <c r="U269" s="141"/>
      <c r="V269" s="142"/>
      <c r="W269" s="142"/>
      <c r="X269" s="142"/>
      <c r="Y269" s="142"/>
      <c r="Z269" s="142"/>
      <c r="AA269" s="142"/>
      <c r="AB269" s="142"/>
      <c r="AC269" s="142"/>
      <c r="AD269" s="142"/>
      <c r="AE269" s="142"/>
      <c r="AF269" s="142"/>
      <c r="AG269" s="142"/>
      <c r="AH269" s="142"/>
      <c r="AI269" s="142"/>
      <c r="AJ269" s="142"/>
      <c r="AK269" s="142"/>
      <c r="AL269" s="7"/>
      <c r="AM269" s="7"/>
      <c r="AN269" s="7"/>
      <c r="AO269" s="7"/>
      <c r="AP269" s="7"/>
      <c r="AQ269" s="7"/>
      <c r="AR269" s="7"/>
      <c r="AS269" s="7"/>
      <c r="AT269" s="7"/>
      <c r="AU269" s="7"/>
      <c r="AV269" s="7"/>
      <c r="AW269" s="7"/>
      <c r="AX269" s="7"/>
      <c r="AY269" s="7"/>
      <c r="AZ269" s="143"/>
      <c r="BA269" s="11"/>
      <c r="BB269" s="11"/>
      <c r="BC269" s="11"/>
      <c r="BD269" s="11"/>
      <c r="BE269" s="11"/>
      <c r="BF269" s="11"/>
      <c r="BG269" s="11"/>
      <c r="BH269" s="11"/>
      <c r="BI269" s="11"/>
      <c r="BJ269" s="11"/>
    </row>
    <row r="270" spans="1:62" ht="93" customHeight="1" x14ac:dyDescent="0.3">
      <c r="A270" s="1"/>
      <c r="B270" s="1"/>
      <c r="C270" s="1"/>
      <c r="D270" s="1"/>
      <c r="E270" s="1"/>
      <c r="F270" s="153"/>
      <c r="G270" s="1"/>
      <c r="H270" s="1"/>
      <c r="I270" s="1"/>
      <c r="J270" s="1"/>
      <c r="K270" s="1"/>
      <c r="L270" s="1"/>
      <c r="M270" s="1"/>
      <c r="N270" s="1"/>
      <c r="O270" s="5"/>
      <c r="P270" s="5"/>
      <c r="Q270" s="5"/>
      <c r="R270" s="5"/>
      <c r="S270" s="5"/>
      <c r="T270" s="5"/>
      <c r="U270" s="141"/>
      <c r="V270" s="142"/>
      <c r="W270" s="142"/>
      <c r="X270" s="142"/>
      <c r="Y270" s="142"/>
      <c r="Z270" s="142"/>
      <c r="AA270" s="142"/>
      <c r="AB270" s="142"/>
      <c r="AC270" s="142"/>
      <c r="AD270" s="142"/>
      <c r="AE270" s="142"/>
      <c r="AF270" s="142"/>
      <c r="AG270" s="142"/>
      <c r="AH270" s="142"/>
      <c r="AI270" s="142"/>
      <c r="AJ270" s="142"/>
      <c r="AK270" s="142"/>
      <c r="AL270" s="7"/>
      <c r="AM270" s="7"/>
      <c r="AN270" s="7"/>
      <c r="AO270" s="7"/>
      <c r="AP270" s="7"/>
      <c r="AQ270" s="7"/>
      <c r="AR270" s="7"/>
      <c r="AS270" s="7"/>
      <c r="AT270" s="7"/>
      <c r="AU270" s="7"/>
      <c r="AV270" s="7"/>
      <c r="AW270" s="7"/>
      <c r="AX270" s="7"/>
      <c r="AY270" s="7"/>
      <c r="AZ270" s="143"/>
      <c r="BA270" s="11"/>
      <c r="BB270" s="11"/>
      <c r="BC270" s="11"/>
      <c r="BD270" s="11"/>
      <c r="BE270" s="11"/>
      <c r="BF270" s="11"/>
      <c r="BG270" s="11"/>
      <c r="BH270" s="11"/>
      <c r="BI270" s="11"/>
      <c r="BJ270" s="11"/>
    </row>
    <row r="271" spans="1:62" ht="93" customHeight="1" x14ac:dyDescent="0.3">
      <c r="A271" s="1"/>
      <c r="B271" s="1"/>
      <c r="C271" s="1"/>
      <c r="D271" s="1"/>
      <c r="E271" s="1"/>
      <c r="F271" s="153"/>
      <c r="G271" s="1"/>
      <c r="H271" s="1"/>
      <c r="I271" s="1"/>
      <c r="J271" s="1"/>
      <c r="K271" s="1"/>
      <c r="L271" s="1"/>
      <c r="M271" s="1"/>
      <c r="N271" s="1"/>
      <c r="O271" s="5"/>
      <c r="P271" s="5"/>
      <c r="Q271" s="5"/>
      <c r="R271" s="5"/>
      <c r="S271" s="5"/>
      <c r="T271" s="5"/>
      <c r="U271" s="141"/>
      <c r="V271" s="142"/>
      <c r="W271" s="142"/>
      <c r="X271" s="142"/>
      <c r="Y271" s="142"/>
      <c r="Z271" s="142"/>
      <c r="AA271" s="142"/>
      <c r="AB271" s="142"/>
      <c r="AC271" s="142"/>
      <c r="AD271" s="142"/>
      <c r="AE271" s="142"/>
      <c r="AF271" s="142"/>
      <c r="AG271" s="142"/>
      <c r="AH271" s="142"/>
      <c r="AI271" s="142"/>
      <c r="AJ271" s="142"/>
      <c r="AK271" s="142"/>
      <c r="AL271" s="7"/>
      <c r="AM271" s="7"/>
      <c r="AN271" s="7"/>
      <c r="AO271" s="7"/>
      <c r="AP271" s="7"/>
      <c r="AQ271" s="7"/>
      <c r="AR271" s="7"/>
      <c r="AS271" s="7"/>
      <c r="AT271" s="7"/>
      <c r="AU271" s="7"/>
      <c r="AV271" s="7"/>
      <c r="AW271" s="7"/>
      <c r="AX271" s="7"/>
      <c r="AY271" s="7"/>
      <c r="AZ271" s="143"/>
      <c r="BA271" s="11"/>
      <c r="BB271" s="11"/>
      <c r="BC271" s="11"/>
      <c r="BD271" s="11"/>
      <c r="BE271" s="11"/>
      <c r="BF271" s="11"/>
      <c r="BG271" s="11"/>
      <c r="BH271" s="11"/>
      <c r="BI271" s="11"/>
      <c r="BJ271" s="11"/>
    </row>
    <row r="272" spans="1:62" ht="93" customHeight="1" x14ac:dyDescent="0.3">
      <c r="A272" s="1"/>
      <c r="B272" s="1"/>
      <c r="C272" s="1"/>
      <c r="D272" s="1"/>
      <c r="E272" s="1"/>
      <c r="F272" s="153"/>
      <c r="G272" s="1"/>
      <c r="H272" s="1"/>
      <c r="I272" s="1"/>
      <c r="J272" s="1"/>
      <c r="K272" s="1"/>
      <c r="L272" s="1"/>
      <c r="M272" s="1"/>
      <c r="N272" s="1"/>
      <c r="O272" s="5"/>
      <c r="P272" s="5"/>
      <c r="Q272" s="5"/>
      <c r="R272" s="5"/>
      <c r="S272" s="5"/>
      <c r="T272" s="5"/>
      <c r="U272" s="141"/>
      <c r="V272" s="142"/>
      <c r="W272" s="142"/>
      <c r="X272" s="142"/>
      <c r="Y272" s="142"/>
      <c r="Z272" s="142"/>
      <c r="AA272" s="142"/>
      <c r="AB272" s="142"/>
      <c r="AC272" s="142"/>
      <c r="AD272" s="142"/>
      <c r="AE272" s="142"/>
      <c r="AF272" s="142"/>
      <c r="AG272" s="142"/>
      <c r="AH272" s="142"/>
      <c r="AI272" s="142"/>
      <c r="AJ272" s="142"/>
      <c r="AK272" s="142"/>
      <c r="AL272" s="7"/>
      <c r="AM272" s="7"/>
      <c r="AN272" s="7"/>
      <c r="AO272" s="7"/>
      <c r="AP272" s="7"/>
      <c r="AQ272" s="7"/>
      <c r="AR272" s="7"/>
      <c r="AS272" s="7"/>
      <c r="AT272" s="7"/>
      <c r="AU272" s="7"/>
      <c r="AV272" s="7"/>
      <c r="AW272" s="7"/>
      <c r="AX272" s="7"/>
      <c r="AY272" s="7"/>
      <c r="AZ272" s="143"/>
      <c r="BA272" s="11"/>
      <c r="BB272" s="11"/>
      <c r="BC272" s="11"/>
      <c r="BD272" s="11"/>
      <c r="BE272" s="11"/>
      <c r="BF272" s="11"/>
      <c r="BG272" s="11"/>
      <c r="BH272" s="11"/>
      <c r="BI272" s="11"/>
      <c r="BJ272" s="11"/>
    </row>
    <row r="273" spans="1:62" ht="93" customHeight="1" x14ac:dyDescent="0.3">
      <c r="A273" s="1"/>
      <c r="B273" s="1"/>
      <c r="C273" s="1"/>
      <c r="D273" s="1"/>
      <c r="E273" s="1"/>
      <c r="F273" s="153"/>
      <c r="G273" s="1"/>
      <c r="H273" s="1"/>
      <c r="I273" s="1"/>
      <c r="J273" s="1"/>
      <c r="K273" s="1"/>
      <c r="L273" s="1"/>
      <c r="M273" s="1"/>
      <c r="N273" s="1"/>
      <c r="O273" s="5"/>
      <c r="P273" s="5"/>
      <c r="Q273" s="5"/>
      <c r="R273" s="5"/>
      <c r="S273" s="5"/>
      <c r="T273" s="5"/>
      <c r="U273" s="141"/>
      <c r="V273" s="142"/>
      <c r="W273" s="142"/>
      <c r="X273" s="142"/>
      <c r="Y273" s="142"/>
      <c r="Z273" s="142"/>
      <c r="AA273" s="142"/>
      <c r="AB273" s="142"/>
      <c r="AC273" s="142"/>
      <c r="AD273" s="142"/>
      <c r="AE273" s="142"/>
      <c r="AF273" s="142"/>
      <c r="AG273" s="142"/>
      <c r="AH273" s="142"/>
      <c r="AI273" s="142"/>
      <c r="AJ273" s="142"/>
      <c r="AK273" s="142"/>
      <c r="AL273" s="7"/>
      <c r="AM273" s="7"/>
      <c r="AN273" s="7"/>
      <c r="AO273" s="7"/>
      <c r="AP273" s="7"/>
      <c r="AQ273" s="7"/>
      <c r="AR273" s="7"/>
      <c r="AS273" s="7"/>
      <c r="AT273" s="7"/>
      <c r="AU273" s="7"/>
      <c r="AV273" s="7"/>
      <c r="AW273" s="7"/>
      <c r="AX273" s="7"/>
      <c r="AY273" s="7"/>
      <c r="AZ273" s="143"/>
      <c r="BA273" s="11"/>
      <c r="BB273" s="11"/>
      <c r="BC273" s="11"/>
      <c r="BD273" s="11"/>
      <c r="BE273" s="11"/>
      <c r="BF273" s="11"/>
      <c r="BG273" s="11"/>
      <c r="BH273" s="11"/>
      <c r="BI273" s="11"/>
      <c r="BJ273" s="11"/>
    </row>
    <row r="274" spans="1:62" ht="93" customHeight="1" x14ac:dyDescent="0.3">
      <c r="A274" s="1"/>
      <c r="B274" s="1"/>
      <c r="C274" s="1"/>
      <c r="D274" s="1"/>
      <c r="E274" s="1"/>
      <c r="F274" s="153"/>
      <c r="G274" s="1"/>
      <c r="H274" s="1"/>
      <c r="I274" s="1"/>
      <c r="J274" s="1"/>
      <c r="K274" s="1"/>
      <c r="L274" s="1"/>
      <c r="M274" s="1"/>
      <c r="N274" s="1"/>
      <c r="O274" s="5"/>
      <c r="P274" s="5"/>
      <c r="Q274" s="5"/>
      <c r="R274" s="5"/>
      <c r="S274" s="5"/>
      <c r="T274" s="5"/>
      <c r="U274" s="141"/>
      <c r="V274" s="142"/>
      <c r="W274" s="142"/>
      <c r="X274" s="142"/>
      <c r="Y274" s="142"/>
      <c r="Z274" s="142"/>
      <c r="AA274" s="142"/>
      <c r="AB274" s="142"/>
      <c r="AC274" s="142"/>
      <c r="AD274" s="142"/>
      <c r="AE274" s="142"/>
      <c r="AF274" s="142"/>
      <c r="AG274" s="142"/>
      <c r="AH274" s="142"/>
      <c r="AI274" s="142"/>
      <c r="AJ274" s="142"/>
      <c r="AK274" s="142"/>
      <c r="AL274" s="7"/>
      <c r="AM274" s="7"/>
      <c r="AN274" s="7"/>
      <c r="AO274" s="7"/>
      <c r="AP274" s="7"/>
      <c r="AQ274" s="7"/>
      <c r="AR274" s="7"/>
      <c r="AS274" s="7"/>
      <c r="AT274" s="7"/>
      <c r="AU274" s="7"/>
      <c r="AV274" s="7"/>
      <c r="AW274" s="7"/>
      <c r="AX274" s="7"/>
      <c r="AY274" s="7"/>
      <c r="AZ274" s="143"/>
      <c r="BA274" s="11"/>
      <c r="BB274" s="11"/>
      <c r="BC274" s="11"/>
      <c r="BD274" s="11"/>
      <c r="BE274" s="11"/>
      <c r="BF274" s="11"/>
      <c r="BG274" s="11"/>
      <c r="BH274" s="11"/>
      <c r="BI274" s="11"/>
      <c r="BJ274" s="11"/>
    </row>
    <row r="275" spans="1:62" ht="93" customHeight="1" x14ac:dyDescent="0.3">
      <c r="A275" s="1"/>
      <c r="B275" s="1"/>
      <c r="C275" s="1"/>
      <c r="D275" s="1"/>
      <c r="E275" s="1"/>
      <c r="F275" s="153"/>
      <c r="G275" s="1"/>
      <c r="H275" s="1"/>
      <c r="I275" s="1"/>
      <c r="J275" s="1"/>
      <c r="K275" s="1"/>
      <c r="L275" s="1"/>
      <c r="M275" s="1"/>
      <c r="N275" s="1"/>
      <c r="O275" s="5"/>
      <c r="P275" s="5"/>
      <c r="Q275" s="5"/>
      <c r="R275" s="5"/>
      <c r="S275" s="5"/>
      <c r="T275" s="5"/>
      <c r="U275" s="141"/>
      <c r="V275" s="142"/>
      <c r="W275" s="142"/>
      <c r="X275" s="142"/>
      <c r="Y275" s="142"/>
      <c r="Z275" s="142"/>
      <c r="AA275" s="142"/>
      <c r="AB275" s="142"/>
      <c r="AC275" s="142"/>
      <c r="AD275" s="142"/>
      <c r="AE275" s="142"/>
      <c r="AF275" s="142"/>
      <c r="AG275" s="142"/>
      <c r="AH275" s="142"/>
      <c r="AI275" s="142"/>
      <c r="AJ275" s="142"/>
      <c r="AK275" s="142"/>
      <c r="AL275" s="7"/>
      <c r="AM275" s="7"/>
      <c r="AN275" s="7"/>
      <c r="AO275" s="7"/>
      <c r="AP275" s="7"/>
      <c r="AQ275" s="7"/>
      <c r="AR275" s="7"/>
      <c r="AS275" s="7"/>
      <c r="AT275" s="7"/>
      <c r="AU275" s="7"/>
      <c r="AV275" s="7"/>
      <c r="AW275" s="7"/>
      <c r="AX275" s="7"/>
      <c r="AY275" s="7"/>
      <c r="AZ275" s="143"/>
      <c r="BA275" s="11"/>
      <c r="BB275" s="11"/>
      <c r="BC275" s="11"/>
      <c r="BD275" s="11"/>
      <c r="BE275" s="11"/>
      <c r="BF275" s="11"/>
      <c r="BG275" s="11"/>
      <c r="BH275" s="11"/>
      <c r="BI275" s="11"/>
      <c r="BJ275" s="11"/>
    </row>
    <row r="276" spans="1:62" ht="93" customHeight="1" x14ac:dyDescent="0.3">
      <c r="A276" s="1"/>
      <c r="B276" s="1"/>
      <c r="C276" s="1"/>
      <c r="D276" s="1"/>
      <c r="E276" s="1"/>
      <c r="F276" s="153"/>
      <c r="G276" s="1"/>
      <c r="H276" s="1"/>
      <c r="I276" s="1"/>
      <c r="J276" s="1"/>
      <c r="K276" s="1"/>
      <c r="L276" s="1"/>
      <c r="M276" s="1"/>
      <c r="N276" s="1"/>
      <c r="O276" s="5"/>
      <c r="P276" s="5"/>
      <c r="Q276" s="5"/>
      <c r="R276" s="5"/>
      <c r="S276" s="5"/>
      <c r="T276" s="5"/>
      <c r="U276" s="141"/>
      <c r="V276" s="142"/>
      <c r="W276" s="142"/>
      <c r="X276" s="142"/>
      <c r="Y276" s="142"/>
      <c r="Z276" s="142"/>
      <c r="AA276" s="142"/>
      <c r="AB276" s="142"/>
      <c r="AC276" s="142"/>
      <c r="AD276" s="142"/>
      <c r="AE276" s="142"/>
      <c r="AF276" s="142"/>
      <c r="AG276" s="142"/>
      <c r="AH276" s="142"/>
      <c r="AI276" s="142"/>
      <c r="AJ276" s="142"/>
      <c r="AK276" s="142"/>
      <c r="AL276" s="7"/>
      <c r="AM276" s="7"/>
      <c r="AN276" s="7"/>
      <c r="AO276" s="7"/>
      <c r="AP276" s="7"/>
      <c r="AQ276" s="7"/>
      <c r="AR276" s="7"/>
      <c r="AS276" s="7"/>
      <c r="AT276" s="7"/>
      <c r="AU276" s="7"/>
      <c r="AV276" s="7"/>
      <c r="AW276" s="7"/>
      <c r="AX276" s="7"/>
      <c r="AY276" s="7"/>
      <c r="AZ276" s="143"/>
      <c r="BA276" s="11"/>
      <c r="BB276" s="11"/>
      <c r="BC276" s="11"/>
      <c r="BD276" s="11"/>
      <c r="BE276" s="11"/>
      <c r="BF276" s="11"/>
      <c r="BG276" s="11"/>
      <c r="BH276" s="11"/>
      <c r="BI276" s="11"/>
      <c r="BJ276" s="11"/>
    </row>
    <row r="277" spans="1:62" ht="93" customHeight="1" x14ac:dyDescent="0.3">
      <c r="A277" s="1"/>
      <c r="B277" s="1"/>
      <c r="C277" s="1"/>
      <c r="D277" s="1"/>
      <c r="E277" s="1"/>
      <c r="F277" s="153"/>
      <c r="G277" s="1"/>
      <c r="H277" s="1"/>
      <c r="I277" s="1"/>
      <c r="J277" s="1"/>
      <c r="K277" s="1"/>
      <c r="L277" s="1"/>
      <c r="M277" s="1"/>
      <c r="N277" s="1"/>
      <c r="O277" s="5"/>
      <c r="P277" s="5"/>
      <c r="Q277" s="5"/>
      <c r="R277" s="5"/>
      <c r="S277" s="5"/>
      <c r="T277" s="5"/>
      <c r="U277" s="141"/>
      <c r="V277" s="142"/>
      <c r="W277" s="142"/>
      <c r="X277" s="142"/>
      <c r="Y277" s="142"/>
      <c r="Z277" s="142"/>
      <c r="AA277" s="142"/>
      <c r="AB277" s="142"/>
      <c r="AC277" s="142"/>
      <c r="AD277" s="142"/>
      <c r="AE277" s="142"/>
      <c r="AF277" s="142"/>
      <c r="AG277" s="142"/>
      <c r="AH277" s="142"/>
      <c r="AI277" s="142"/>
      <c r="AJ277" s="142"/>
      <c r="AK277" s="142"/>
      <c r="AL277" s="7"/>
      <c r="AM277" s="7"/>
      <c r="AN277" s="7"/>
      <c r="AO277" s="7"/>
      <c r="AP277" s="7"/>
      <c r="AQ277" s="7"/>
      <c r="AR277" s="7"/>
      <c r="AS277" s="7"/>
      <c r="AT277" s="7"/>
      <c r="AU277" s="7"/>
      <c r="AV277" s="7"/>
      <c r="AW277" s="7"/>
      <c r="AX277" s="7"/>
      <c r="AY277" s="7"/>
      <c r="AZ277" s="143"/>
      <c r="BA277" s="11"/>
      <c r="BB277" s="11"/>
      <c r="BC277" s="11"/>
      <c r="BD277" s="11"/>
      <c r="BE277" s="11"/>
      <c r="BF277" s="11"/>
      <c r="BG277" s="11"/>
      <c r="BH277" s="11"/>
      <c r="BI277" s="11"/>
      <c r="BJ277" s="11"/>
    </row>
    <row r="278" spans="1:62" ht="93" customHeight="1" x14ac:dyDescent="0.3">
      <c r="A278" s="1"/>
      <c r="B278" s="1"/>
      <c r="C278" s="1"/>
      <c r="D278" s="1"/>
      <c r="E278" s="1"/>
      <c r="F278" s="153"/>
      <c r="G278" s="1"/>
      <c r="H278" s="1"/>
      <c r="I278" s="1"/>
      <c r="J278" s="1"/>
      <c r="K278" s="1"/>
      <c r="L278" s="1"/>
      <c r="M278" s="1"/>
      <c r="N278" s="1"/>
      <c r="O278" s="5"/>
      <c r="P278" s="5"/>
      <c r="Q278" s="5"/>
      <c r="R278" s="5"/>
      <c r="S278" s="5"/>
      <c r="T278" s="5"/>
      <c r="U278" s="141"/>
      <c r="V278" s="142"/>
      <c r="W278" s="142"/>
      <c r="X278" s="142"/>
      <c r="Y278" s="142"/>
      <c r="Z278" s="142"/>
      <c r="AA278" s="142"/>
      <c r="AB278" s="142"/>
      <c r="AC278" s="142"/>
      <c r="AD278" s="142"/>
      <c r="AE278" s="142"/>
      <c r="AF278" s="142"/>
      <c r="AG278" s="142"/>
      <c r="AH278" s="142"/>
      <c r="AI278" s="142"/>
      <c r="AJ278" s="142"/>
      <c r="AK278" s="142"/>
      <c r="AL278" s="7"/>
      <c r="AM278" s="7"/>
      <c r="AN278" s="7"/>
      <c r="AO278" s="7"/>
      <c r="AP278" s="7"/>
      <c r="AQ278" s="7"/>
      <c r="AR278" s="7"/>
      <c r="AS278" s="7"/>
      <c r="AT278" s="7"/>
      <c r="AU278" s="7"/>
      <c r="AV278" s="7"/>
      <c r="AW278" s="7"/>
      <c r="AX278" s="7"/>
      <c r="AY278" s="7"/>
      <c r="AZ278" s="143"/>
      <c r="BA278" s="11"/>
      <c r="BB278" s="11"/>
      <c r="BC278" s="11"/>
      <c r="BD278" s="11"/>
      <c r="BE278" s="11"/>
      <c r="BF278" s="11"/>
      <c r="BG278" s="11"/>
      <c r="BH278" s="11"/>
      <c r="BI278" s="11"/>
      <c r="BJ278" s="11"/>
    </row>
    <row r="279" spans="1:62" ht="93" customHeight="1" x14ac:dyDescent="0.3">
      <c r="A279" s="1"/>
      <c r="B279" s="1"/>
      <c r="C279" s="1"/>
      <c r="D279" s="1"/>
      <c r="E279" s="1"/>
      <c r="F279" s="153"/>
      <c r="G279" s="1"/>
      <c r="H279" s="1"/>
      <c r="I279" s="1"/>
      <c r="J279" s="1"/>
      <c r="K279" s="1"/>
      <c r="L279" s="1"/>
      <c r="M279" s="1"/>
      <c r="N279" s="1"/>
      <c r="O279" s="5"/>
      <c r="P279" s="5"/>
      <c r="Q279" s="5"/>
      <c r="R279" s="5"/>
      <c r="S279" s="5"/>
      <c r="T279" s="5"/>
      <c r="U279" s="141"/>
      <c r="V279" s="142"/>
      <c r="W279" s="142"/>
      <c r="X279" s="142"/>
      <c r="Y279" s="142"/>
      <c r="Z279" s="142"/>
      <c r="AA279" s="142"/>
      <c r="AB279" s="142"/>
      <c r="AC279" s="142"/>
      <c r="AD279" s="142"/>
      <c r="AE279" s="142"/>
      <c r="AF279" s="142"/>
      <c r="AG279" s="142"/>
      <c r="AH279" s="142"/>
      <c r="AI279" s="142"/>
      <c r="AJ279" s="142"/>
      <c r="AK279" s="142"/>
      <c r="AL279" s="7"/>
      <c r="AM279" s="7"/>
      <c r="AN279" s="7"/>
      <c r="AO279" s="7"/>
      <c r="AP279" s="7"/>
      <c r="AQ279" s="7"/>
      <c r="AR279" s="7"/>
      <c r="AS279" s="7"/>
      <c r="AT279" s="7"/>
      <c r="AU279" s="7"/>
      <c r="AV279" s="7"/>
      <c r="AW279" s="7"/>
      <c r="AX279" s="7"/>
      <c r="AY279" s="7"/>
      <c r="AZ279" s="143"/>
      <c r="BA279" s="11"/>
      <c r="BB279" s="11"/>
      <c r="BC279" s="11"/>
      <c r="BD279" s="11"/>
      <c r="BE279" s="11"/>
      <c r="BF279" s="11"/>
      <c r="BG279" s="11"/>
      <c r="BH279" s="11"/>
      <c r="BI279" s="11"/>
      <c r="BJ279" s="11"/>
    </row>
    <row r="280" spans="1:62" ht="93" customHeight="1" x14ac:dyDescent="0.3">
      <c r="A280" s="1"/>
      <c r="B280" s="1"/>
      <c r="C280" s="1"/>
      <c r="D280" s="1"/>
      <c r="E280" s="1"/>
      <c r="F280" s="153"/>
      <c r="G280" s="1"/>
      <c r="H280" s="1"/>
      <c r="I280" s="1"/>
      <c r="J280" s="1"/>
      <c r="K280" s="1"/>
      <c r="L280" s="1"/>
      <c r="M280" s="1"/>
      <c r="N280" s="1"/>
      <c r="O280" s="5"/>
      <c r="P280" s="5"/>
      <c r="Q280" s="5"/>
      <c r="R280" s="5"/>
      <c r="S280" s="5"/>
      <c r="T280" s="5"/>
      <c r="U280" s="141"/>
      <c r="V280" s="142"/>
      <c r="W280" s="142"/>
      <c r="X280" s="142"/>
      <c r="Y280" s="142"/>
      <c r="Z280" s="142"/>
      <c r="AA280" s="142"/>
      <c r="AB280" s="142"/>
      <c r="AC280" s="142"/>
      <c r="AD280" s="142"/>
      <c r="AE280" s="142"/>
      <c r="AF280" s="142"/>
      <c r="AG280" s="142"/>
      <c r="AH280" s="142"/>
      <c r="AI280" s="142"/>
      <c r="AJ280" s="142"/>
      <c r="AK280" s="142"/>
      <c r="AL280" s="7"/>
      <c r="AM280" s="7"/>
      <c r="AN280" s="7"/>
      <c r="AO280" s="7"/>
      <c r="AP280" s="7"/>
      <c r="AQ280" s="7"/>
      <c r="AR280" s="7"/>
      <c r="AS280" s="7"/>
      <c r="AT280" s="7"/>
      <c r="AU280" s="7"/>
      <c r="AV280" s="7"/>
      <c r="AW280" s="7"/>
      <c r="AX280" s="7"/>
      <c r="AY280" s="7"/>
      <c r="AZ280" s="143"/>
      <c r="BA280" s="11"/>
      <c r="BB280" s="11"/>
      <c r="BC280" s="11"/>
      <c r="BD280" s="11"/>
      <c r="BE280" s="11"/>
      <c r="BF280" s="11"/>
      <c r="BG280" s="11"/>
      <c r="BH280" s="11"/>
      <c r="BI280" s="11"/>
      <c r="BJ280" s="11"/>
    </row>
    <row r="281" spans="1:62" ht="93" customHeight="1" x14ac:dyDescent="0.3">
      <c r="A281" s="1"/>
      <c r="B281" s="1"/>
      <c r="C281" s="1"/>
      <c r="D281" s="1"/>
      <c r="E281" s="1"/>
      <c r="F281" s="153"/>
      <c r="G281" s="1"/>
      <c r="H281" s="1"/>
      <c r="I281" s="1"/>
      <c r="J281" s="1"/>
      <c r="K281" s="1"/>
      <c r="L281" s="1"/>
      <c r="M281" s="1"/>
      <c r="N281" s="1"/>
      <c r="O281" s="5"/>
      <c r="P281" s="5"/>
      <c r="Q281" s="5"/>
      <c r="R281" s="5"/>
      <c r="S281" s="5"/>
      <c r="T281" s="5"/>
      <c r="U281" s="141"/>
      <c r="V281" s="142"/>
      <c r="W281" s="142"/>
      <c r="X281" s="142"/>
      <c r="Y281" s="142"/>
      <c r="Z281" s="142"/>
      <c r="AA281" s="142"/>
      <c r="AB281" s="142"/>
      <c r="AC281" s="142"/>
      <c r="AD281" s="142"/>
      <c r="AE281" s="142"/>
      <c r="AF281" s="142"/>
      <c r="AG281" s="142"/>
      <c r="AH281" s="142"/>
      <c r="AI281" s="142"/>
      <c r="AJ281" s="142"/>
      <c r="AK281" s="142"/>
      <c r="AL281" s="7"/>
      <c r="AM281" s="7"/>
      <c r="AN281" s="7"/>
      <c r="AO281" s="7"/>
      <c r="AP281" s="7"/>
      <c r="AQ281" s="7"/>
      <c r="AR281" s="7"/>
      <c r="AS281" s="7"/>
      <c r="AT281" s="7"/>
      <c r="AU281" s="7"/>
      <c r="AV281" s="7"/>
      <c r="AW281" s="7"/>
      <c r="AX281" s="7"/>
      <c r="AY281" s="7"/>
      <c r="AZ281" s="143"/>
      <c r="BA281" s="11"/>
      <c r="BB281" s="11"/>
      <c r="BC281" s="11"/>
      <c r="BD281" s="11"/>
      <c r="BE281" s="11"/>
      <c r="BF281" s="11"/>
      <c r="BG281" s="11"/>
      <c r="BH281" s="11"/>
      <c r="BI281" s="11"/>
      <c r="BJ281" s="11"/>
    </row>
    <row r="282" spans="1:62" ht="93" customHeight="1" x14ac:dyDescent="0.3">
      <c r="A282" s="1"/>
      <c r="B282" s="1"/>
      <c r="C282" s="1"/>
      <c r="D282" s="1"/>
      <c r="E282" s="1"/>
      <c r="F282" s="153"/>
      <c r="G282" s="1"/>
      <c r="H282" s="1"/>
      <c r="I282" s="1"/>
      <c r="J282" s="1"/>
      <c r="K282" s="1"/>
      <c r="L282" s="1"/>
      <c r="M282" s="1"/>
      <c r="N282" s="1"/>
      <c r="O282" s="5"/>
      <c r="P282" s="5"/>
      <c r="Q282" s="5"/>
      <c r="R282" s="5"/>
      <c r="S282" s="5"/>
      <c r="T282" s="5"/>
      <c r="U282" s="141"/>
      <c r="V282" s="142"/>
      <c r="W282" s="142"/>
      <c r="X282" s="142"/>
      <c r="Y282" s="142"/>
      <c r="Z282" s="142"/>
      <c r="AA282" s="142"/>
      <c r="AB282" s="142"/>
      <c r="AC282" s="142"/>
      <c r="AD282" s="142"/>
      <c r="AE282" s="142"/>
      <c r="AF282" s="142"/>
      <c r="AG282" s="142"/>
      <c r="AH282" s="142"/>
      <c r="AI282" s="142"/>
      <c r="AJ282" s="142"/>
      <c r="AK282" s="142"/>
      <c r="AL282" s="7"/>
      <c r="AM282" s="7"/>
      <c r="AN282" s="7"/>
      <c r="AO282" s="7"/>
      <c r="AP282" s="7"/>
      <c r="AQ282" s="7"/>
      <c r="AR282" s="7"/>
      <c r="AS282" s="7"/>
      <c r="AT282" s="7"/>
      <c r="AU282" s="7"/>
      <c r="AV282" s="7"/>
      <c r="AW282" s="7"/>
      <c r="AX282" s="7"/>
      <c r="AY282" s="7"/>
      <c r="AZ282" s="143"/>
      <c r="BA282" s="11"/>
      <c r="BB282" s="11"/>
      <c r="BC282" s="11"/>
      <c r="BD282" s="11"/>
      <c r="BE282" s="11"/>
      <c r="BF282" s="11"/>
      <c r="BG282" s="11"/>
      <c r="BH282" s="11"/>
      <c r="BI282" s="11"/>
      <c r="BJ282" s="11"/>
    </row>
    <row r="283" spans="1:62" ht="93" customHeight="1" x14ac:dyDescent="0.3">
      <c r="A283" s="1"/>
      <c r="B283" s="1"/>
      <c r="C283" s="1"/>
      <c r="D283" s="1"/>
      <c r="E283" s="1"/>
      <c r="F283" s="153"/>
      <c r="G283" s="1"/>
      <c r="H283" s="1"/>
      <c r="I283" s="1"/>
      <c r="J283" s="1"/>
      <c r="K283" s="1"/>
      <c r="L283" s="1"/>
      <c r="M283" s="1"/>
      <c r="N283" s="1"/>
      <c r="O283" s="5"/>
      <c r="P283" s="5"/>
      <c r="Q283" s="5"/>
      <c r="R283" s="5"/>
      <c r="S283" s="5"/>
      <c r="T283" s="5"/>
      <c r="U283" s="141"/>
      <c r="V283" s="142"/>
      <c r="W283" s="142"/>
      <c r="X283" s="142"/>
      <c r="Y283" s="142"/>
      <c r="Z283" s="142"/>
      <c r="AA283" s="142"/>
      <c r="AB283" s="142"/>
      <c r="AC283" s="142"/>
      <c r="AD283" s="142"/>
      <c r="AE283" s="142"/>
      <c r="AF283" s="142"/>
      <c r="AG283" s="142"/>
      <c r="AH283" s="142"/>
      <c r="AI283" s="142"/>
      <c r="AJ283" s="142"/>
      <c r="AK283" s="142"/>
      <c r="AL283" s="7"/>
      <c r="AM283" s="7"/>
      <c r="AN283" s="7"/>
      <c r="AO283" s="7"/>
      <c r="AP283" s="7"/>
      <c r="AQ283" s="7"/>
      <c r="AR283" s="7"/>
      <c r="AS283" s="7"/>
      <c r="AT283" s="7"/>
      <c r="AU283" s="7"/>
      <c r="AV283" s="7"/>
      <c r="AW283" s="7"/>
      <c r="AX283" s="7"/>
      <c r="AY283" s="7"/>
      <c r="AZ283" s="143"/>
      <c r="BA283" s="11"/>
      <c r="BB283" s="11"/>
      <c r="BC283" s="11"/>
      <c r="BD283" s="11"/>
      <c r="BE283" s="11"/>
      <c r="BF283" s="11"/>
      <c r="BG283" s="11"/>
      <c r="BH283" s="11"/>
      <c r="BI283" s="11"/>
      <c r="BJ283" s="11"/>
    </row>
    <row r="284" spans="1:62" ht="93" customHeight="1" x14ac:dyDescent="0.3">
      <c r="A284" s="1"/>
      <c r="B284" s="1"/>
      <c r="C284" s="1"/>
      <c r="D284" s="1"/>
      <c r="E284" s="1"/>
      <c r="F284" s="153"/>
      <c r="G284" s="1"/>
      <c r="H284" s="1"/>
      <c r="I284" s="1"/>
      <c r="J284" s="1"/>
      <c r="K284" s="1"/>
      <c r="L284" s="1"/>
      <c r="M284" s="1"/>
      <c r="N284" s="1"/>
      <c r="O284" s="5"/>
      <c r="P284" s="5"/>
      <c r="Q284" s="5"/>
      <c r="R284" s="5"/>
      <c r="S284" s="5"/>
      <c r="T284" s="5"/>
      <c r="U284" s="141"/>
      <c r="V284" s="142"/>
      <c r="W284" s="142"/>
      <c r="X284" s="142"/>
      <c r="Y284" s="142"/>
      <c r="Z284" s="142"/>
      <c r="AA284" s="142"/>
      <c r="AB284" s="142"/>
      <c r="AC284" s="142"/>
      <c r="AD284" s="142"/>
      <c r="AE284" s="142"/>
      <c r="AF284" s="142"/>
      <c r="AG284" s="142"/>
      <c r="AH284" s="142"/>
      <c r="AI284" s="142"/>
      <c r="AJ284" s="142"/>
      <c r="AK284" s="142"/>
      <c r="AL284" s="7"/>
      <c r="AM284" s="7"/>
      <c r="AN284" s="7"/>
      <c r="AO284" s="7"/>
      <c r="AP284" s="7"/>
      <c r="AQ284" s="7"/>
      <c r="AR284" s="7"/>
      <c r="AS284" s="7"/>
      <c r="AT284" s="7"/>
      <c r="AU284" s="7"/>
      <c r="AV284" s="7"/>
      <c r="AW284" s="7"/>
      <c r="AX284" s="7"/>
      <c r="AY284" s="7"/>
      <c r="AZ284" s="143"/>
      <c r="BA284" s="11"/>
      <c r="BB284" s="11"/>
      <c r="BC284" s="11"/>
      <c r="BD284" s="11"/>
      <c r="BE284" s="11"/>
      <c r="BF284" s="11"/>
      <c r="BG284" s="11"/>
      <c r="BH284" s="11"/>
      <c r="BI284" s="11"/>
      <c r="BJ284" s="11"/>
    </row>
    <row r="285" spans="1:62" ht="93" customHeight="1" x14ac:dyDescent="0.3">
      <c r="A285" s="1"/>
      <c r="B285" s="1"/>
      <c r="C285" s="1"/>
      <c r="D285" s="1"/>
      <c r="E285" s="1"/>
      <c r="F285" s="153"/>
      <c r="G285" s="1"/>
      <c r="H285" s="1"/>
      <c r="I285" s="1"/>
      <c r="J285" s="1"/>
      <c r="K285" s="1"/>
      <c r="L285" s="1"/>
      <c r="M285" s="1"/>
      <c r="N285" s="1"/>
      <c r="O285" s="5"/>
      <c r="P285" s="5"/>
      <c r="Q285" s="5"/>
      <c r="R285" s="5"/>
      <c r="S285" s="5"/>
      <c r="T285" s="5"/>
      <c r="U285" s="141"/>
      <c r="V285" s="142"/>
      <c r="W285" s="142"/>
      <c r="X285" s="142"/>
      <c r="Y285" s="142"/>
      <c r="Z285" s="142"/>
      <c r="AA285" s="142"/>
      <c r="AB285" s="142"/>
      <c r="AC285" s="142"/>
      <c r="AD285" s="142"/>
      <c r="AE285" s="142"/>
      <c r="AF285" s="142"/>
      <c r="AG285" s="142"/>
      <c r="AH285" s="142"/>
      <c r="AI285" s="142"/>
      <c r="AJ285" s="142"/>
      <c r="AK285" s="142"/>
      <c r="AL285" s="7"/>
      <c r="AM285" s="7"/>
      <c r="AN285" s="7"/>
      <c r="AO285" s="7"/>
      <c r="AP285" s="7"/>
      <c r="AQ285" s="7"/>
      <c r="AR285" s="7"/>
      <c r="AS285" s="7"/>
      <c r="AT285" s="7"/>
      <c r="AU285" s="7"/>
      <c r="AV285" s="7"/>
      <c r="AW285" s="7"/>
      <c r="AX285" s="7"/>
      <c r="AY285" s="7"/>
      <c r="AZ285" s="143"/>
      <c r="BA285" s="11"/>
      <c r="BB285" s="11"/>
      <c r="BC285" s="11"/>
      <c r="BD285" s="11"/>
      <c r="BE285" s="11"/>
      <c r="BF285" s="11"/>
      <c r="BG285" s="11"/>
      <c r="BH285" s="11"/>
      <c r="BI285" s="11"/>
      <c r="BJ285" s="11"/>
    </row>
    <row r="286" spans="1:62" ht="93" customHeight="1" x14ac:dyDescent="0.3">
      <c r="A286" s="1"/>
      <c r="B286" s="1"/>
      <c r="C286" s="1"/>
      <c r="D286" s="1"/>
      <c r="E286" s="1"/>
      <c r="F286" s="153"/>
      <c r="G286" s="1"/>
      <c r="H286" s="1"/>
      <c r="I286" s="1"/>
      <c r="J286" s="1"/>
      <c r="K286" s="1"/>
      <c r="L286" s="1"/>
      <c r="M286" s="1"/>
      <c r="N286" s="1"/>
      <c r="O286" s="5"/>
      <c r="P286" s="5"/>
      <c r="Q286" s="5"/>
      <c r="R286" s="5"/>
      <c r="S286" s="5"/>
      <c r="T286" s="5"/>
      <c r="U286" s="141"/>
      <c r="V286" s="142"/>
      <c r="W286" s="142"/>
      <c r="X286" s="142"/>
      <c r="Y286" s="142"/>
      <c r="Z286" s="142"/>
      <c r="AA286" s="142"/>
      <c r="AB286" s="142"/>
      <c r="AC286" s="142"/>
      <c r="AD286" s="142"/>
      <c r="AE286" s="142"/>
      <c r="AF286" s="142"/>
      <c r="AG286" s="142"/>
      <c r="AH286" s="142"/>
      <c r="AI286" s="142"/>
      <c r="AJ286" s="142"/>
      <c r="AK286" s="142"/>
      <c r="AL286" s="7"/>
      <c r="AM286" s="7"/>
      <c r="AN286" s="7"/>
      <c r="AO286" s="7"/>
      <c r="AP286" s="7"/>
      <c r="AQ286" s="7"/>
      <c r="AR286" s="7"/>
      <c r="AS286" s="7"/>
      <c r="AT286" s="7"/>
      <c r="AU286" s="7"/>
      <c r="AV286" s="7"/>
      <c r="AW286" s="7"/>
      <c r="AX286" s="7"/>
      <c r="AY286" s="7"/>
      <c r="AZ286" s="143"/>
      <c r="BA286" s="11"/>
      <c r="BB286" s="11"/>
      <c r="BC286" s="11"/>
      <c r="BD286" s="11"/>
      <c r="BE286" s="11"/>
      <c r="BF286" s="11"/>
      <c r="BG286" s="11"/>
      <c r="BH286" s="11"/>
      <c r="BI286" s="11"/>
      <c r="BJ286" s="11"/>
    </row>
    <row r="287" spans="1:62" ht="93" customHeight="1" x14ac:dyDescent="0.3">
      <c r="A287" s="1"/>
      <c r="B287" s="1"/>
      <c r="C287" s="1"/>
      <c r="D287" s="1"/>
      <c r="E287" s="1"/>
      <c r="F287" s="153"/>
      <c r="G287" s="1"/>
      <c r="H287" s="1"/>
      <c r="I287" s="1"/>
      <c r="J287" s="1"/>
      <c r="K287" s="1"/>
      <c r="L287" s="1"/>
      <c r="M287" s="1"/>
      <c r="N287" s="1"/>
      <c r="O287" s="5"/>
      <c r="P287" s="5"/>
      <c r="Q287" s="5"/>
      <c r="R287" s="5"/>
      <c r="S287" s="5"/>
      <c r="T287" s="5"/>
      <c r="U287" s="141"/>
      <c r="V287" s="142"/>
      <c r="W287" s="142"/>
      <c r="X287" s="142"/>
      <c r="Y287" s="142"/>
      <c r="Z287" s="142"/>
      <c r="AA287" s="142"/>
      <c r="AB287" s="142"/>
      <c r="AC287" s="142"/>
      <c r="AD287" s="142"/>
      <c r="AE287" s="142"/>
      <c r="AF287" s="142"/>
      <c r="AG287" s="142"/>
      <c r="AH287" s="142"/>
      <c r="AI287" s="142"/>
      <c r="AJ287" s="142"/>
      <c r="AK287" s="142"/>
      <c r="AL287" s="7"/>
      <c r="AM287" s="7"/>
      <c r="AN287" s="7"/>
      <c r="AO287" s="7"/>
      <c r="AP287" s="7"/>
      <c r="AQ287" s="7"/>
      <c r="AR287" s="7"/>
      <c r="AS287" s="7"/>
      <c r="AT287" s="7"/>
      <c r="AU287" s="7"/>
      <c r="AV287" s="7"/>
      <c r="AW287" s="7"/>
      <c r="AX287" s="7"/>
      <c r="AY287" s="7"/>
      <c r="AZ287" s="143"/>
      <c r="BA287" s="11"/>
      <c r="BB287" s="11"/>
      <c r="BC287" s="11"/>
      <c r="BD287" s="11"/>
      <c r="BE287" s="11"/>
      <c r="BF287" s="11"/>
      <c r="BG287" s="11"/>
      <c r="BH287" s="11"/>
      <c r="BI287" s="11"/>
      <c r="BJ287" s="11"/>
    </row>
    <row r="288" spans="1:62" ht="93" customHeight="1" x14ac:dyDescent="0.3">
      <c r="A288" s="1"/>
      <c r="B288" s="1"/>
      <c r="C288" s="1"/>
      <c r="D288" s="1"/>
      <c r="E288" s="1"/>
      <c r="F288" s="153"/>
      <c r="G288" s="1"/>
      <c r="H288" s="1"/>
      <c r="I288" s="1"/>
      <c r="J288" s="1"/>
      <c r="K288" s="1"/>
      <c r="L288" s="1"/>
      <c r="M288" s="1"/>
      <c r="N288" s="1"/>
      <c r="O288" s="5"/>
      <c r="P288" s="5"/>
      <c r="Q288" s="5"/>
      <c r="R288" s="5"/>
      <c r="S288" s="5"/>
      <c r="T288" s="5"/>
      <c r="U288" s="141"/>
      <c r="V288" s="142"/>
      <c r="W288" s="142"/>
      <c r="X288" s="142"/>
      <c r="Y288" s="142"/>
      <c r="Z288" s="142"/>
      <c r="AA288" s="142"/>
      <c r="AB288" s="142"/>
      <c r="AC288" s="142"/>
      <c r="AD288" s="142"/>
      <c r="AE288" s="142"/>
      <c r="AF288" s="142"/>
      <c r="AG288" s="142"/>
      <c r="AH288" s="142"/>
      <c r="AI288" s="142"/>
      <c r="AJ288" s="142"/>
      <c r="AK288" s="142"/>
      <c r="AL288" s="7"/>
      <c r="AM288" s="7"/>
      <c r="AN288" s="7"/>
      <c r="AO288" s="7"/>
      <c r="AP288" s="7"/>
      <c r="AQ288" s="7"/>
      <c r="AR288" s="7"/>
      <c r="AS288" s="7"/>
      <c r="AT288" s="7"/>
      <c r="AU288" s="7"/>
      <c r="AV288" s="7"/>
      <c r="AW288" s="7"/>
      <c r="AX288" s="7"/>
      <c r="AY288" s="7"/>
      <c r="AZ288" s="143"/>
      <c r="BA288" s="11"/>
      <c r="BB288" s="11"/>
      <c r="BC288" s="11"/>
      <c r="BD288" s="11"/>
      <c r="BE288" s="11"/>
      <c r="BF288" s="11"/>
      <c r="BG288" s="11"/>
      <c r="BH288" s="11"/>
      <c r="BI288" s="11"/>
      <c r="BJ288" s="11"/>
    </row>
    <row r="289" spans="1:62" ht="93" customHeight="1" x14ac:dyDescent="0.3">
      <c r="A289" s="1"/>
      <c r="B289" s="1"/>
      <c r="C289" s="1"/>
      <c r="D289" s="1"/>
      <c r="E289" s="1"/>
      <c r="F289" s="153"/>
      <c r="G289" s="1"/>
      <c r="H289" s="1"/>
      <c r="I289" s="1"/>
      <c r="J289" s="1"/>
      <c r="K289" s="1"/>
      <c r="L289" s="1"/>
      <c r="M289" s="1"/>
      <c r="N289" s="1"/>
      <c r="O289" s="5"/>
      <c r="P289" s="5"/>
      <c r="Q289" s="5"/>
      <c r="R289" s="5"/>
      <c r="S289" s="5"/>
      <c r="T289" s="5"/>
      <c r="U289" s="141"/>
      <c r="V289" s="142"/>
      <c r="W289" s="142"/>
      <c r="X289" s="142"/>
      <c r="Y289" s="142"/>
      <c r="Z289" s="142"/>
      <c r="AA289" s="142"/>
      <c r="AB289" s="142"/>
      <c r="AC289" s="142"/>
      <c r="AD289" s="142"/>
      <c r="AE289" s="142"/>
      <c r="AF289" s="142"/>
      <c r="AG289" s="142"/>
      <c r="AH289" s="142"/>
      <c r="AI289" s="142"/>
      <c r="AJ289" s="142"/>
      <c r="AK289" s="142"/>
      <c r="AL289" s="7"/>
      <c r="AM289" s="7"/>
      <c r="AN289" s="7"/>
      <c r="AO289" s="7"/>
      <c r="AP289" s="7"/>
      <c r="AQ289" s="7"/>
      <c r="AR289" s="7"/>
      <c r="AS289" s="7"/>
      <c r="AT289" s="7"/>
      <c r="AU289" s="7"/>
      <c r="AV289" s="7"/>
      <c r="AW289" s="7"/>
      <c r="AX289" s="7"/>
      <c r="AY289" s="7"/>
      <c r="AZ289" s="143"/>
      <c r="BA289" s="11"/>
      <c r="BB289" s="11"/>
      <c r="BC289" s="11"/>
      <c r="BD289" s="11"/>
      <c r="BE289" s="11"/>
      <c r="BF289" s="11"/>
      <c r="BG289" s="11"/>
      <c r="BH289" s="11"/>
      <c r="BI289" s="11"/>
      <c r="BJ289" s="11"/>
    </row>
    <row r="290" spans="1:62" ht="93" customHeight="1" x14ac:dyDescent="0.3">
      <c r="A290" s="1"/>
      <c r="B290" s="1"/>
      <c r="C290" s="1"/>
      <c r="D290" s="1"/>
      <c r="E290" s="1"/>
      <c r="F290" s="153"/>
      <c r="G290" s="1"/>
      <c r="H290" s="1"/>
      <c r="I290" s="1"/>
      <c r="J290" s="1"/>
      <c r="K290" s="1"/>
      <c r="L290" s="1"/>
      <c r="M290" s="1"/>
      <c r="N290" s="1"/>
      <c r="O290" s="5"/>
      <c r="P290" s="5"/>
      <c r="Q290" s="5"/>
      <c r="R290" s="5"/>
      <c r="S290" s="5"/>
      <c r="T290" s="5"/>
      <c r="U290" s="141"/>
      <c r="V290" s="142"/>
      <c r="W290" s="142"/>
      <c r="X290" s="142"/>
      <c r="Y290" s="142"/>
      <c r="Z290" s="142"/>
      <c r="AA290" s="142"/>
      <c r="AB290" s="142"/>
      <c r="AC290" s="142"/>
      <c r="AD290" s="142"/>
      <c r="AE290" s="142"/>
      <c r="AF290" s="142"/>
      <c r="AG290" s="142"/>
      <c r="AH290" s="142"/>
      <c r="AI290" s="142"/>
      <c r="AJ290" s="142"/>
      <c r="AK290" s="142"/>
      <c r="AL290" s="7"/>
      <c r="AM290" s="7"/>
      <c r="AN290" s="7"/>
      <c r="AO290" s="7"/>
      <c r="AP290" s="7"/>
      <c r="AQ290" s="7"/>
      <c r="AR290" s="7"/>
      <c r="AS290" s="7"/>
      <c r="AT290" s="7"/>
      <c r="AU290" s="7"/>
      <c r="AV290" s="7"/>
      <c r="AW290" s="7"/>
      <c r="AX290" s="7"/>
      <c r="AY290" s="7"/>
      <c r="AZ290" s="143"/>
      <c r="BA290" s="11"/>
      <c r="BB290" s="11"/>
      <c r="BC290" s="11"/>
      <c r="BD290" s="11"/>
      <c r="BE290" s="11"/>
      <c r="BF290" s="11"/>
      <c r="BG290" s="11"/>
      <c r="BH290" s="11"/>
      <c r="BI290" s="11"/>
      <c r="BJ290" s="11"/>
    </row>
    <row r="291" spans="1:62" ht="93" customHeight="1" x14ac:dyDescent="0.3">
      <c r="A291" s="1"/>
      <c r="B291" s="1"/>
      <c r="C291" s="1"/>
      <c r="D291" s="1"/>
      <c r="E291" s="1"/>
      <c r="F291" s="153"/>
      <c r="G291" s="1"/>
      <c r="H291" s="1"/>
      <c r="I291" s="1"/>
      <c r="J291" s="1"/>
      <c r="K291" s="1"/>
      <c r="L291" s="1"/>
      <c r="M291" s="1"/>
      <c r="N291" s="1"/>
      <c r="O291" s="5"/>
      <c r="P291" s="5"/>
      <c r="Q291" s="5"/>
      <c r="R291" s="5"/>
      <c r="S291" s="5"/>
      <c r="T291" s="5"/>
      <c r="U291" s="141"/>
      <c r="V291" s="142"/>
      <c r="W291" s="142"/>
      <c r="X291" s="142"/>
      <c r="Y291" s="142"/>
      <c r="Z291" s="142"/>
      <c r="AA291" s="142"/>
      <c r="AB291" s="142"/>
      <c r="AC291" s="142"/>
      <c r="AD291" s="142"/>
      <c r="AE291" s="142"/>
      <c r="AF291" s="142"/>
      <c r="AG291" s="142"/>
      <c r="AH291" s="142"/>
      <c r="AI291" s="142"/>
      <c r="AJ291" s="142"/>
      <c r="AK291" s="142"/>
      <c r="AL291" s="7"/>
      <c r="AM291" s="7"/>
      <c r="AN291" s="7"/>
      <c r="AO291" s="7"/>
      <c r="AP291" s="7"/>
      <c r="AQ291" s="7"/>
      <c r="AR291" s="7"/>
      <c r="AS291" s="7"/>
      <c r="AT291" s="7"/>
      <c r="AU291" s="7"/>
      <c r="AV291" s="7"/>
      <c r="AW291" s="7"/>
      <c r="AX291" s="7"/>
      <c r="AY291" s="7"/>
      <c r="AZ291" s="143"/>
      <c r="BA291" s="11"/>
      <c r="BB291" s="11"/>
      <c r="BC291" s="11"/>
      <c r="BD291" s="11"/>
      <c r="BE291" s="11"/>
      <c r="BF291" s="11"/>
      <c r="BG291" s="11"/>
      <c r="BH291" s="11"/>
      <c r="BI291" s="11"/>
      <c r="BJ291" s="11"/>
    </row>
    <row r="292" spans="1:62" ht="93" customHeight="1" x14ac:dyDescent="0.3">
      <c r="A292" s="1"/>
      <c r="B292" s="1"/>
      <c r="C292" s="1"/>
      <c r="D292" s="1"/>
      <c r="E292" s="1"/>
      <c r="F292" s="153"/>
      <c r="G292" s="1"/>
      <c r="H292" s="1"/>
      <c r="I292" s="1"/>
      <c r="J292" s="1"/>
      <c r="K292" s="1"/>
      <c r="L292" s="1"/>
      <c r="M292" s="1"/>
      <c r="N292" s="1"/>
      <c r="O292" s="5"/>
      <c r="P292" s="5"/>
      <c r="Q292" s="5"/>
      <c r="R292" s="5"/>
      <c r="S292" s="5"/>
      <c r="T292" s="5"/>
      <c r="U292" s="141"/>
      <c r="V292" s="142"/>
      <c r="W292" s="142"/>
      <c r="X292" s="142"/>
      <c r="Y292" s="142"/>
      <c r="Z292" s="142"/>
      <c r="AA292" s="142"/>
      <c r="AB292" s="142"/>
      <c r="AC292" s="142"/>
      <c r="AD292" s="142"/>
      <c r="AE292" s="142"/>
      <c r="AF292" s="142"/>
      <c r="AG292" s="142"/>
      <c r="AH292" s="142"/>
      <c r="AI292" s="142"/>
      <c r="AJ292" s="142"/>
      <c r="AK292" s="142"/>
      <c r="AL292" s="7"/>
      <c r="AM292" s="7"/>
      <c r="AN292" s="7"/>
      <c r="AO292" s="7"/>
      <c r="AP292" s="7"/>
      <c r="AQ292" s="7"/>
      <c r="AR292" s="7"/>
      <c r="AS292" s="7"/>
      <c r="AT292" s="7"/>
      <c r="AU292" s="7"/>
      <c r="AV292" s="7"/>
      <c r="AW292" s="7"/>
      <c r="AX292" s="7"/>
      <c r="AY292" s="7"/>
      <c r="AZ292" s="143"/>
      <c r="BA292" s="11"/>
      <c r="BB292" s="11"/>
      <c r="BC292" s="11"/>
      <c r="BD292" s="11"/>
      <c r="BE292" s="11"/>
      <c r="BF292" s="11"/>
      <c r="BG292" s="11"/>
      <c r="BH292" s="11"/>
      <c r="BI292" s="11"/>
      <c r="BJ292" s="11"/>
    </row>
    <row r="293" spans="1:62" ht="93" customHeight="1" x14ac:dyDescent="0.3">
      <c r="A293" s="1"/>
      <c r="B293" s="1"/>
      <c r="C293" s="1"/>
      <c r="D293" s="1"/>
      <c r="E293" s="1"/>
      <c r="F293" s="153"/>
      <c r="G293" s="1"/>
      <c r="H293" s="1"/>
      <c r="I293" s="1"/>
      <c r="J293" s="1"/>
      <c r="K293" s="1"/>
      <c r="L293" s="1"/>
      <c r="M293" s="1"/>
      <c r="N293" s="1"/>
      <c r="O293" s="5"/>
      <c r="P293" s="5"/>
      <c r="Q293" s="5"/>
      <c r="R293" s="5"/>
      <c r="S293" s="5"/>
      <c r="T293" s="5"/>
      <c r="U293" s="141"/>
      <c r="V293" s="142"/>
      <c r="W293" s="142"/>
      <c r="X293" s="142"/>
      <c r="Y293" s="142"/>
      <c r="Z293" s="142"/>
      <c r="AA293" s="142"/>
      <c r="AB293" s="142"/>
      <c r="AC293" s="142"/>
      <c r="AD293" s="142"/>
      <c r="AE293" s="142"/>
      <c r="AF293" s="142"/>
      <c r="AG293" s="142"/>
      <c r="AH293" s="142"/>
      <c r="AI293" s="142"/>
      <c r="AJ293" s="142"/>
      <c r="AK293" s="142"/>
      <c r="AL293" s="7"/>
      <c r="AM293" s="7"/>
      <c r="AN293" s="7"/>
      <c r="AO293" s="7"/>
      <c r="AP293" s="7"/>
      <c r="AQ293" s="7"/>
      <c r="AR293" s="7"/>
      <c r="AS293" s="7"/>
      <c r="AT293" s="7"/>
      <c r="AU293" s="7"/>
      <c r="AV293" s="7"/>
      <c r="AW293" s="7"/>
      <c r="AX293" s="7"/>
      <c r="AY293" s="7"/>
      <c r="AZ293" s="143"/>
      <c r="BA293" s="11"/>
      <c r="BB293" s="11"/>
      <c r="BC293" s="11"/>
      <c r="BD293" s="11"/>
      <c r="BE293" s="11"/>
      <c r="BF293" s="11"/>
      <c r="BG293" s="11"/>
      <c r="BH293" s="11"/>
      <c r="BI293" s="11"/>
      <c r="BJ293" s="11"/>
    </row>
    <row r="294" spans="1:62" ht="93" customHeight="1" x14ac:dyDescent="0.3">
      <c r="A294" s="1"/>
      <c r="B294" s="1"/>
      <c r="C294" s="1"/>
      <c r="D294" s="1"/>
      <c r="E294" s="1"/>
      <c r="F294" s="153"/>
      <c r="G294" s="1"/>
      <c r="H294" s="1"/>
      <c r="I294" s="1"/>
      <c r="J294" s="1"/>
      <c r="K294" s="1"/>
      <c r="L294" s="1"/>
      <c r="M294" s="1"/>
      <c r="N294" s="1"/>
      <c r="O294" s="5"/>
      <c r="P294" s="5"/>
      <c r="Q294" s="5"/>
      <c r="R294" s="5"/>
      <c r="S294" s="5"/>
      <c r="T294" s="5"/>
      <c r="U294" s="141"/>
      <c r="V294" s="142"/>
      <c r="W294" s="142"/>
      <c r="X294" s="142"/>
      <c r="Y294" s="142"/>
      <c r="Z294" s="142"/>
      <c r="AA294" s="142"/>
      <c r="AB294" s="142"/>
      <c r="AC294" s="142"/>
      <c r="AD294" s="142"/>
      <c r="AE294" s="142"/>
      <c r="AF294" s="142"/>
      <c r="AG294" s="142"/>
      <c r="AH294" s="142"/>
      <c r="AI294" s="142"/>
      <c r="AJ294" s="142"/>
      <c r="AK294" s="142"/>
      <c r="AL294" s="7"/>
      <c r="AM294" s="7"/>
      <c r="AN294" s="7"/>
      <c r="AO294" s="7"/>
      <c r="AP294" s="7"/>
      <c r="AQ294" s="7"/>
      <c r="AR294" s="7"/>
      <c r="AS294" s="7"/>
      <c r="AT294" s="7"/>
      <c r="AU294" s="7"/>
      <c r="AV294" s="7"/>
      <c r="AW294" s="7"/>
      <c r="AX294" s="7"/>
      <c r="AY294" s="7"/>
      <c r="AZ294" s="143"/>
      <c r="BA294" s="11"/>
      <c r="BB294" s="11"/>
      <c r="BC294" s="11"/>
      <c r="BD294" s="11"/>
      <c r="BE294" s="11"/>
      <c r="BF294" s="11"/>
      <c r="BG294" s="11"/>
      <c r="BH294" s="11"/>
      <c r="BI294" s="11"/>
      <c r="BJ294" s="11"/>
    </row>
    <row r="295" spans="1:62" ht="93" customHeight="1" x14ac:dyDescent="0.3">
      <c r="A295" s="1"/>
      <c r="B295" s="1"/>
      <c r="C295" s="1"/>
      <c r="D295" s="1"/>
      <c r="E295" s="1"/>
      <c r="F295" s="153"/>
      <c r="G295" s="1"/>
      <c r="H295" s="1"/>
      <c r="I295" s="1"/>
      <c r="J295" s="1"/>
      <c r="K295" s="1"/>
      <c r="L295" s="1"/>
      <c r="M295" s="1"/>
      <c r="N295" s="1"/>
      <c r="O295" s="5"/>
      <c r="P295" s="5"/>
      <c r="Q295" s="5"/>
      <c r="R295" s="5"/>
      <c r="S295" s="5"/>
      <c r="T295" s="5"/>
      <c r="U295" s="141"/>
      <c r="V295" s="142"/>
      <c r="W295" s="142"/>
      <c r="X295" s="142"/>
      <c r="Y295" s="142"/>
      <c r="Z295" s="142"/>
      <c r="AA295" s="142"/>
      <c r="AB295" s="142"/>
      <c r="AC295" s="142"/>
      <c r="AD295" s="142"/>
      <c r="AE295" s="142"/>
      <c r="AF295" s="142"/>
      <c r="AG295" s="142"/>
      <c r="AH295" s="142"/>
      <c r="AI295" s="142"/>
      <c r="AJ295" s="142"/>
      <c r="AK295" s="142"/>
      <c r="AL295" s="7"/>
      <c r="AM295" s="7"/>
      <c r="AN295" s="7"/>
      <c r="AO295" s="7"/>
      <c r="AP295" s="7"/>
      <c r="AQ295" s="7"/>
      <c r="AR295" s="7"/>
      <c r="AS295" s="7"/>
      <c r="AT295" s="7"/>
      <c r="AU295" s="7"/>
      <c r="AV295" s="7"/>
      <c r="AW295" s="7"/>
      <c r="AX295" s="7"/>
      <c r="AY295" s="7"/>
      <c r="AZ295" s="143"/>
      <c r="BA295" s="11"/>
      <c r="BB295" s="11"/>
      <c r="BC295" s="11"/>
      <c r="BD295" s="11"/>
      <c r="BE295" s="11"/>
      <c r="BF295" s="11"/>
      <c r="BG295" s="11"/>
      <c r="BH295" s="11"/>
      <c r="BI295" s="11"/>
      <c r="BJ295" s="11"/>
    </row>
    <row r="296" spans="1:62" ht="93" customHeight="1" x14ac:dyDescent="0.3">
      <c r="A296" s="1"/>
      <c r="B296" s="1"/>
      <c r="C296" s="1"/>
      <c r="D296" s="1"/>
      <c r="E296" s="1"/>
      <c r="F296" s="153"/>
      <c r="G296" s="1"/>
      <c r="H296" s="1"/>
      <c r="I296" s="1"/>
      <c r="J296" s="1"/>
      <c r="K296" s="1"/>
      <c r="L296" s="1"/>
      <c r="M296" s="1"/>
      <c r="N296" s="1"/>
      <c r="O296" s="5"/>
      <c r="P296" s="5"/>
      <c r="Q296" s="5"/>
      <c r="R296" s="5"/>
      <c r="S296" s="5"/>
      <c r="T296" s="5"/>
      <c r="U296" s="141"/>
      <c r="V296" s="142"/>
      <c r="W296" s="142"/>
      <c r="X296" s="142"/>
      <c r="Y296" s="142"/>
      <c r="Z296" s="142"/>
      <c r="AA296" s="142"/>
      <c r="AB296" s="142"/>
      <c r="AC296" s="142"/>
      <c r="AD296" s="142"/>
      <c r="AE296" s="142"/>
      <c r="AF296" s="142"/>
      <c r="AG296" s="142"/>
      <c r="AH296" s="142"/>
      <c r="AI296" s="142"/>
      <c r="AJ296" s="142"/>
      <c r="AK296" s="142"/>
      <c r="AL296" s="7"/>
      <c r="AM296" s="7"/>
      <c r="AN296" s="7"/>
      <c r="AO296" s="7"/>
      <c r="AP296" s="7"/>
      <c r="AQ296" s="7"/>
      <c r="AR296" s="7"/>
      <c r="AS296" s="7"/>
      <c r="AT296" s="7"/>
      <c r="AU296" s="7"/>
      <c r="AV296" s="7"/>
      <c r="AW296" s="7"/>
      <c r="AX296" s="7"/>
      <c r="AY296" s="7"/>
      <c r="AZ296" s="143"/>
      <c r="BA296" s="11"/>
      <c r="BB296" s="11"/>
      <c r="BC296" s="11"/>
      <c r="BD296" s="11"/>
      <c r="BE296" s="11"/>
      <c r="BF296" s="11"/>
      <c r="BG296" s="11"/>
      <c r="BH296" s="11"/>
      <c r="BI296" s="11"/>
      <c r="BJ296" s="11"/>
    </row>
    <row r="297" spans="1:62" ht="93" customHeight="1" x14ac:dyDescent="0.3">
      <c r="A297" s="1"/>
      <c r="B297" s="1"/>
      <c r="C297" s="1"/>
      <c r="D297" s="1"/>
      <c r="E297" s="1"/>
      <c r="F297" s="153"/>
      <c r="G297" s="1"/>
      <c r="H297" s="1"/>
      <c r="I297" s="1"/>
      <c r="J297" s="1"/>
      <c r="K297" s="1"/>
      <c r="L297" s="1"/>
      <c r="M297" s="1"/>
      <c r="N297" s="1"/>
      <c r="O297" s="5"/>
      <c r="P297" s="5"/>
      <c r="Q297" s="5"/>
      <c r="R297" s="5"/>
      <c r="S297" s="5"/>
      <c r="T297" s="5"/>
      <c r="U297" s="141"/>
      <c r="V297" s="142"/>
      <c r="W297" s="142"/>
      <c r="X297" s="142"/>
      <c r="Y297" s="142"/>
      <c r="Z297" s="142"/>
      <c r="AA297" s="142"/>
      <c r="AB297" s="142"/>
      <c r="AC297" s="142"/>
      <c r="AD297" s="142"/>
      <c r="AE297" s="142"/>
      <c r="AF297" s="142"/>
      <c r="AG297" s="142"/>
      <c r="AH297" s="142"/>
      <c r="AI297" s="142"/>
      <c r="AJ297" s="142"/>
      <c r="AK297" s="142"/>
      <c r="AL297" s="7"/>
      <c r="AM297" s="7"/>
      <c r="AN297" s="7"/>
      <c r="AO297" s="7"/>
      <c r="AP297" s="7"/>
      <c r="AQ297" s="7"/>
      <c r="AR297" s="7"/>
      <c r="AS297" s="7"/>
      <c r="AT297" s="7"/>
      <c r="AU297" s="7"/>
      <c r="AV297" s="7"/>
      <c r="AW297" s="7"/>
      <c r="AX297" s="7"/>
      <c r="AY297" s="7"/>
      <c r="AZ297" s="143"/>
      <c r="BA297" s="11"/>
      <c r="BB297" s="11"/>
      <c r="BC297" s="11"/>
      <c r="BD297" s="11"/>
      <c r="BE297" s="11"/>
      <c r="BF297" s="11"/>
      <c r="BG297" s="11"/>
      <c r="BH297" s="11"/>
      <c r="BI297" s="11"/>
      <c r="BJ297" s="11"/>
    </row>
    <row r="298" spans="1:62" ht="93" customHeight="1" x14ac:dyDescent="0.3">
      <c r="A298" s="1"/>
      <c r="B298" s="1"/>
      <c r="C298" s="1"/>
      <c r="D298" s="1"/>
      <c r="E298" s="1"/>
      <c r="F298" s="153"/>
      <c r="G298" s="1"/>
      <c r="H298" s="1"/>
      <c r="I298" s="1"/>
      <c r="J298" s="1"/>
      <c r="K298" s="1"/>
      <c r="L298" s="1"/>
      <c r="M298" s="1"/>
      <c r="N298" s="1"/>
      <c r="O298" s="5"/>
      <c r="P298" s="5"/>
      <c r="Q298" s="5"/>
      <c r="R298" s="5"/>
      <c r="S298" s="5"/>
      <c r="T298" s="5"/>
      <c r="U298" s="141"/>
      <c r="V298" s="142"/>
      <c r="W298" s="142"/>
      <c r="X298" s="142"/>
      <c r="Y298" s="142"/>
      <c r="Z298" s="142"/>
      <c r="AA298" s="142"/>
      <c r="AB298" s="142"/>
      <c r="AC298" s="142"/>
      <c r="AD298" s="142"/>
      <c r="AE298" s="142"/>
      <c r="AF298" s="142"/>
      <c r="AG298" s="142"/>
      <c r="AH298" s="142"/>
      <c r="AI298" s="142"/>
      <c r="AJ298" s="142"/>
      <c r="AK298" s="142"/>
      <c r="AL298" s="7"/>
      <c r="AM298" s="7"/>
      <c r="AN298" s="7"/>
      <c r="AO298" s="7"/>
      <c r="AP298" s="7"/>
      <c r="AQ298" s="7"/>
      <c r="AR298" s="7"/>
      <c r="AS298" s="7"/>
      <c r="AT298" s="7"/>
      <c r="AU298" s="7"/>
      <c r="AV298" s="7"/>
      <c r="AW298" s="7"/>
      <c r="AX298" s="7"/>
      <c r="AY298" s="7"/>
      <c r="AZ298" s="143"/>
      <c r="BA298" s="11"/>
      <c r="BB298" s="11"/>
      <c r="BC298" s="11"/>
      <c r="BD298" s="11"/>
      <c r="BE298" s="11"/>
      <c r="BF298" s="11"/>
      <c r="BG298" s="11"/>
      <c r="BH298" s="11"/>
      <c r="BI298" s="11"/>
      <c r="BJ298" s="11"/>
    </row>
    <row r="299" spans="1:62" ht="93" customHeight="1" x14ac:dyDescent="0.3">
      <c r="A299" s="1"/>
      <c r="B299" s="1"/>
      <c r="C299" s="1"/>
      <c r="D299" s="1"/>
      <c r="E299" s="1"/>
      <c r="F299" s="153"/>
      <c r="G299" s="1"/>
      <c r="H299" s="1"/>
      <c r="I299" s="1"/>
      <c r="J299" s="1"/>
      <c r="K299" s="1"/>
      <c r="L299" s="1"/>
      <c r="M299" s="1"/>
      <c r="N299" s="1"/>
      <c r="O299" s="5"/>
      <c r="P299" s="5"/>
      <c r="Q299" s="5"/>
      <c r="R299" s="5"/>
      <c r="S299" s="5"/>
      <c r="T299" s="5"/>
      <c r="U299" s="141"/>
      <c r="V299" s="142"/>
      <c r="W299" s="142"/>
      <c r="X299" s="142"/>
      <c r="Y299" s="142"/>
      <c r="Z299" s="142"/>
      <c r="AA299" s="142"/>
      <c r="AB299" s="142"/>
      <c r="AC299" s="142"/>
      <c r="AD299" s="142"/>
      <c r="AE299" s="142"/>
      <c r="AF299" s="142"/>
      <c r="AG299" s="142"/>
      <c r="AH299" s="142"/>
      <c r="AI299" s="142"/>
      <c r="AJ299" s="142"/>
      <c r="AK299" s="142"/>
      <c r="AL299" s="7"/>
      <c r="AM299" s="7"/>
      <c r="AN299" s="7"/>
      <c r="AO299" s="7"/>
      <c r="AP299" s="7"/>
      <c r="AQ299" s="7"/>
      <c r="AR299" s="7"/>
      <c r="AS299" s="7"/>
      <c r="AT299" s="7"/>
      <c r="AU299" s="7"/>
      <c r="AV299" s="7"/>
      <c r="AW299" s="7"/>
      <c r="AX299" s="7"/>
      <c r="AY299" s="7"/>
      <c r="AZ299" s="143"/>
      <c r="BA299" s="11"/>
      <c r="BB299" s="11"/>
      <c r="BC299" s="11"/>
      <c r="BD299" s="11"/>
      <c r="BE299" s="11"/>
      <c r="BF299" s="11"/>
      <c r="BG299" s="11"/>
      <c r="BH299" s="11"/>
      <c r="BI299" s="11"/>
      <c r="BJ299" s="11"/>
    </row>
    <row r="300" spans="1:62" ht="93" customHeight="1" x14ac:dyDescent="0.3">
      <c r="A300" s="1"/>
      <c r="B300" s="1"/>
      <c r="C300" s="1"/>
      <c r="D300" s="1"/>
      <c r="E300" s="1"/>
      <c r="F300" s="153"/>
      <c r="G300" s="1"/>
      <c r="H300" s="1"/>
      <c r="I300" s="1"/>
      <c r="J300" s="1"/>
      <c r="K300" s="1"/>
      <c r="L300" s="1"/>
      <c r="M300" s="1"/>
      <c r="N300" s="1"/>
      <c r="O300" s="5"/>
      <c r="P300" s="5"/>
      <c r="Q300" s="5"/>
      <c r="R300" s="5"/>
      <c r="S300" s="5"/>
      <c r="T300" s="5"/>
      <c r="U300" s="141"/>
      <c r="V300" s="142"/>
      <c r="W300" s="142"/>
      <c r="X300" s="142"/>
      <c r="Y300" s="142"/>
      <c r="Z300" s="142"/>
      <c r="AA300" s="142"/>
      <c r="AB300" s="142"/>
      <c r="AC300" s="142"/>
      <c r="AD300" s="142"/>
      <c r="AE300" s="142"/>
      <c r="AF300" s="142"/>
      <c r="AG300" s="142"/>
      <c r="AH300" s="142"/>
      <c r="AI300" s="142"/>
      <c r="AJ300" s="142"/>
      <c r="AK300" s="142"/>
      <c r="AL300" s="7"/>
      <c r="AM300" s="7"/>
      <c r="AN300" s="7"/>
      <c r="AO300" s="7"/>
      <c r="AP300" s="7"/>
      <c r="AQ300" s="7"/>
      <c r="AR300" s="7"/>
      <c r="AS300" s="7"/>
      <c r="AT300" s="7"/>
      <c r="AU300" s="7"/>
      <c r="AV300" s="7"/>
      <c r="AW300" s="7"/>
      <c r="AX300" s="7"/>
      <c r="AY300" s="7"/>
      <c r="AZ300" s="143"/>
      <c r="BA300" s="11"/>
      <c r="BB300" s="11"/>
      <c r="BC300" s="11"/>
      <c r="BD300" s="11"/>
      <c r="BE300" s="11"/>
      <c r="BF300" s="11"/>
      <c r="BG300" s="11"/>
      <c r="BH300" s="11"/>
      <c r="BI300" s="11"/>
      <c r="BJ300" s="11"/>
    </row>
    <row r="301" spans="1:62" ht="93" customHeight="1" x14ac:dyDescent="0.3">
      <c r="A301" s="1"/>
      <c r="B301" s="1"/>
      <c r="C301" s="1"/>
      <c r="D301" s="1"/>
      <c r="E301" s="1"/>
      <c r="F301" s="153"/>
      <c r="G301" s="1"/>
      <c r="H301" s="1"/>
      <c r="I301" s="1"/>
      <c r="J301" s="1"/>
      <c r="K301" s="1"/>
      <c r="L301" s="1"/>
      <c r="M301" s="1"/>
      <c r="N301" s="1"/>
      <c r="O301" s="5"/>
      <c r="P301" s="5"/>
      <c r="Q301" s="5"/>
      <c r="R301" s="5"/>
      <c r="S301" s="5"/>
      <c r="T301" s="5"/>
      <c r="U301" s="141"/>
      <c r="V301" s="142"/>
      <c r="W301" s="142"/>
      <c r="X301" s="142"/>
      <c r="Y301" s="142"/>
      <c r="Z301" s="142"/>
      <c r="AA301" s="142"/>
      <c r="AB301" s="142"/>
      <c r="AC301" s="142"/>
      <c r="AD301" s="142"/>
      <c r="AE301" s="142"/>
      <c r="AF301" s="142"/>
      <c r="AG301" s="142"/>
      <c r="AH301" s="142"/>
      <c r="AI301" s="142"/>
      <c r="AJ301" s="142"/>
      <c r="AK301" s="142"/>
      <c r="AL301" s="7"/>
      <c r="AM301" s="7"/>
      <c r="AN301" s="7"/>
      <c r="AO301" s="7"/>
      <c r="AP301" s="7"/>
      <c r="AQ301" s="7"/>
      <c r="AR301" s="7"/>
      <c r="AS301" s="7"/>
      <c r="AT301" s="7"/>
      <c r="AU301" s="7"/>
      <c r="AV301" s="7"/>
      <c r="AW301" s="7"/>
      <c r="AX301" s="7"/>
      <c r="AY301" s="7"/>
      <c r="AZ301" s="143"/>
      <c r="BA301" s="11"/>
      <c r="BB301" s="11"/>
      <c r="BC301" s="11"/>
      <c r="BD301" s="11"/>
      <c r="BE301" s="11"/>
      <c r="BF301" s="11"/>
      <c r="BG301" s="11"/>
      <c r="BH301" s="11"/>
      <c r="BI301" s="11"/>
      <c r="BJ301" s="11"/>
    </row>
    <row r="302" spans="1:62" ht="93" customHeight="1" x14ac:dyDescent="0.3">
      <c r="A302" s="1"/>
      <c r="B302" s="1"/>
      <c r="C302" s="1"/>
      <c r="D302" s="1"/>
      <c r="E302" s="1"/>
      <c r="F302" s="153"/>
      <c r="G302" s="1"/>
      <c r="H302" s="1"/>
      <c r="I302" s="1"/>
      <c r="J302" s="1"/>
      <c r="K302" s="1"/>
      <c r="L302" s="1"/>
      <c r="M302" s="1"/>
      <c r="N302" s="1"/>
      <c r="O302" s="5"/>
      <c r="P302" s="5"/>
      <c r="Q302" s="5"/>
      <c r="R302" s="5"/>
      <c r="S302" s="5"/>
      <c r="T302" s="5"/>
      <c r="U302" s="141"/>
      <c r="V302" s="142"/>
      <c r="W302" s="142"/>
      <c r="X302" s="142"/>
      <c r="Y302" s="142"/>
      <c r="Z302" s="142"/>
      <c r="AA302" s="142"/>
      <c r="AB302" s="142"/>
      <c r="AC302" s="142"/>
      <c r="AD302" s="142"/>
      <c r="AE302" s="142"/>
      <c r="AF302" s="142"/>
      <c r="AG302" s="142"/>
      <c r="AH302" s="142"/>
      <c r="AI302" s="142"/>
      <c r="AJ302" s="142"/>
      <c r="AK302" s="142"/>
      <c r="AL302" s="7"/>
      <c r="AM302" s="7"/>
      <c r="AN302" s="7"/>
      <c r="AO302" s="7"/>
      <c r="AP302" s="7"/>
      <c r="AQ302" s="7"/>
      <c r="AR302" s="7"/>
      <c r="AS302" s="7"/>
      <c r="AT302" s="7"/>
      <c r="AU302" s="7"/>
      <c r="AV302" s="7"/>
      <c r="AW302" s="7"/>
      <c r="AX302" s="7"/>
      <c r="AY302" s="7"/>
      <c r="AZ302" s="143"/>
      <c r="BA302" s="11"/>
      <c r="BB302" s="11"/>
      <c r="BC302" s="11"/>
      <c r="BD302" s="11"/>
      <c r="BE302" s="11"/>
      <c r="BF302" s="11"/>
      <c r="BG302" s="11"/>
      <c r="BH302" s="11"/>
      <c r="BI302" s="11"/>
      <c r="BJ302" s="11"/>
    </row>
    <row r="303" spans="1:62" ht="93" customHeight="1" x14ac:dyDescent="0.3">
      <c r="A303" s="1"/>
      <c r="B303" s="1"/>
      <c r="C303" s="1"/>
      <c r="D303" s="1"/>
      <c r="E303" s="1"/>
      <c r="F303" s="153"/>
      <c r="G303" s="1"/>
      <c r="H303" s="1"/>
      <c r="I303" s="1"/>
      <c r="J303" s="1"/>
      <c r="K303" s="1"/>
      <c r="L303" s="1"/>
      <c r="M303" s="1"/>
      <c r="N303" s="1"/>
      <c r="O303" s="5"/>
      <c r="P303" s="5"/>
      <c r="Q303" s="5"/>
      <c r="R303" s="5"/>
      <c r="S303" s="5"/>
      <c r="T303" s="5"/>
      <c r="U303" s="141"/>
      <c r="V303" s="142"/>
      <c r="W303" s="142"/>
      <c r="X303" s="142"/>
      <c r="Y303" s="142"/>
      <c r="Z303" s="142"/>
      <c r="AA303" s="142"/>
      <c r="AB303" s="142"/>
      <c r="AC303" s="142"/>
      <c r="AD303" s="142"/>
      <c r="AE303" s="142"/>
      <c r="AF303" s="142"/>
      <c r="AG303" s="142"/>
      <c r="AH303" s="142"/>
      <c r="AI303" s="142"/>
      <c r="AJ303" s="142"/>
      <c r="AK303" s="142"/>
      <c r="AL303" s="7"/>
      <c r="AM303" s="7"/>
      <c r="AN303" s="7"/>
      <c r="AO303" s="7"/>
      <c r="AP303" s="7"/>
      <c r="AQ303" s="7"/>
      <c r="AR303" s="7"/>
      <c r="AS303" s="7"/>
      <c r="AT303" s="7"/>
      <c r="AU303" s="7"/>
      <c r="AV303" s="7"/>
      <c r="AW303" s="7"/>
      <c r="AX303" s="7"/>
      <c r="AY303" s="7"/>
      <c r="AZ303" s="143"/>
      <c r="BA303" s="11"/>
      <c r="BB303" s="11"/>
      <c r="BC303" s="11"/>
      <c r="BD303" s="11"/>
      <c r="BE303" s="11"/>
      <c r="BF303" s="11"/>
      <c r="BG303" s="11"/>
      <c r="BH303" s="11"/>
      <c r="BI303" s="11"/>
      <c r="BJ303" s="11"/>
    </row>
    <row r="304" spans="1:62" ht="93" customHeight="1" x14ac:dyDescent="0.3">
      <c r="A304" s="1"/>
      <c r="B304" s="1"/>
      <c r="C304" s="1"/>
      <c r="D304" s="1"/>
      <c r="E304" s="1"/>
      <c r="F304" s="153"/>
      <c r="G304" s="1"/>
      <c r="H304" s="1"/>
      <c r="I304" s="1"/>
      <c r="J304" s="1"/>
      <c r="K304" s="1"/>
      <c r="L304" s="1"/>
      <c r="M304" s="1"/>
      <c r="N304" s="1"/>
      <c r="O304" s="5"/>
      <c r="P304" s="5"/>
      <c r="Q304" s="5"/>
      <c r="R304" s="5"/>
      <c r="S304" s="5"/>
      <c r="T304" s="5"/>
      <c r="U304" s="141"/>
      <c r="V304" s="142"/>
      <c r="W304" s="142"/>
      <c r="X304" s="142"/>
      <c r="Y304" s="142"/>
      <c r="Z304" s="142"/>
      <c r="AA304" s="142"/>
      <c r="AB304" s="142"/>
      <c r="AC304" s="142"/>
      <c r="AD304" s="142"/>
      <c r="AE304" s="142"/>
      <c r="AF304" s="142"/>
      <c r="AG304" s="142"/>
      <c r="AH304" s="142"/>
      <c r="AI304" s="142"/>
      <c r="AJ304" s="142"/>
      <c r="AK304" s="142"/>
      <c r="AL304" s="7"/>
      <c r="AM304" s="7"/>
      <c r="AN304" s="7"/>
      <c r="AO304" s="7"/>
      <c r="AP304" s="7"/>
      <c r="AQ304" s="7"/>
      <c r="AR304" s="7"/>
      <c r="AS304" s="7"/>
      <c r="AT304" s="7"/>
      <c r="AU304" s="7"/>
      <c r="AV304" s="7"/>
      <c r="AW304" s="7"/>
      <c r="AX304" s="7"/>
      <c r="AY304" s="7"/>
      <c r="AZ304" s="143"/>
      <c r="BA304" s="11"/>
      <c r="BB304" s="11"/>
      <c r="BC304" s="11"/>
      <c r="BD304" s="11"/>
      <c r="BE304" s="11"/>
      <c r="BF304" s="11"/>
      <c r="BG304" s="11"/>
      <c r="BH304" s="11"/>
      <c r="BI304" s="11"/>
      <c r="BJ304" s="11"/>
    </row>
    <row r="305" spans="1:62" ht="93" customHeight="1" x14ac:dyDescent="0.3">
      <c r="A305" s="1"/>
      <c r="B305" s="1"/>
      <c r="C305" s="1"/>
      <c r="D305" s="1"/>
      <c r="E305" s="1"/>
      <c r="F305" s="153"/>
      <c r="G305" s="1"/>
      <c r="H305" s="1"/>
      <c r="I305" s="1"/>
      <c r="J305" s="1"/>
      <c r="K305" s="1"/>
      <c r="L305" s="1"/>
      <c r="M305" s="1"/>
      <c r="N305" s="1"/>
      <c r="O305" s="5"/>
      <c r="P305" s="5"/>
      <c r="Q305" s="5"/>
      <c r="R305" s="5"/>
      <c r="S305" s="5"/>
      <c r="T305" s="5"/>
      <c r="U305" s="141"/>
      <c r="V305" s="142"/>
      <c r="W305" s="142"/>
      <c r="X305" s="142"/>
      <c r="Y305" s="142"/>
      <c r="Z305" s="142"/>
      <c r="AA305" s="142"/>
      <c r="AB305" s="142"/>
      <c r="AC305" s="142"/>
      <c r="AD305" s="142"/>
      <c r="AE305" s="142"/>
      <c r="AF305" s="142"/>
      <c r="AG305" s="142"/>
      <c r="AH305" s="142"/>
      <c r="AI305" s="142"/>
      <c r="AJ305" s="142"/>
      <c r="AK305" s="142"/>
      <c r="AL305" s="7"/>
      <c r="AM305" s="7"/>
      <c r="AN305" s="7"/>
      <c r="AO305" s="7"/>
      <c r="AP305" s="7"/>
      <c r="AQ305" s="7"/>
      <c r="AR305" s="7"/>
      <c r="AS305" s="7"/>
      <c r="AT305" s="7"/>
      <c r="AU305" s="7"/>
      <c r="AV305" s="7"/>
      <c r="AW305" s="7"/>
      <c r="AX305" s="7"/>
      <c r="AY305" s="7"/>
      <c r="AZ305" s="143"/>
      <c r="BA305" s="11"/>
      <c r="BB305" s="11"/>
      <c r="BC305" s="11"/>
      <c r="BD305" s="11"/>
      <c r="BE305" s="11"/>
      <c r="BF305" s="11"/>
      <c r="BG305" s="11"/>
      <c r="BH305" s="11"/>
      <c r="BI305" s="11"/>
      <c r="BJ305" s="11"/>
    </row>
    <row r="306" spans="1:62" ht="93" customHeight="1" x14ac:dyDescent="0.3">
      <c r="A306" s="1"/>
      <c r="B306" s="1"/>
      <c r="C306" s="1"/>
      <c r="D306" s="1"/>
      <c r="E306" s="1"/>
      <c r="F306" s="153"/>
      <c r="G306" s="1"/>
      <c r="H306" s="1"/>
      <c r="I306" s="1"/>
      <c r="J306" s="1"/>
      <c r="K306" s="1"/>
      <c r="L306" s="1"/>
      <c r="M306" s="1"/>
      <c r="N306" s="1"/>
      <c r="O306" s="5"/>
      <c r="P306" s="5"/>
      <c r="Q306" s="5"/>
      <c r="R306" s="5"/>
      <c r="S306" s="5"/>
      <c r="T306" s="5"/>
      <c r="U306" s="141"/>
      <c r="V306" s="142"/>
      <c r="W306" s="142"/>
      <c r="X306" s="142"/>
      <c r="Y306" s="142"/>
      <c r="Z306" s="142"/>
      <c r="AA306" s="142"/>
      <c r="AB306" s="142"/>
      <c r="AC306" s="142"/>
      <c r="AD306" s="142"/>
      <c r="AE306" s="142"/>
      <c r="AF306" s="142"/>
      <c r="AG306" s="142"/>
      <c r="AH306" s="142"/>
      <c r="AI306" s="142"/>
      <c r="AJ306" s="142"/>
      <c r="AK306" s="142"/>
      <c r="AL306" s="7"/>
      <c r="AM306" s="7"/>
      <c r="AN306" s="7"/>
      <c r="AO306" s="7"/>
      <c r="AP306" s="7"/>
      <c r="AQ306" s="7"/>
      <c r="AR306" s="7"/>
      <c r="AS306" s="7"/>
      <c r="AT306" s="7"/>
      <c r="AU306" s="7"/>
      <c r="AV306" s="7"/>
      <c r="AW306" s="7"/>
      <c r="AX306" s="7"/>
      <c r="AY306" s="7"/>
      <c r="AZ306" s="143"/>
      <c r="BA306" s="11"/>
      <c r="BB306" s="11"/>
      <c r="BC306" s="11"/>
      <c r="BD306" s="11"/>
      <c r="BE306" s="11"/>
      <c r="BF306" s="11"/>
      <c r="BG306" s="11"/>
      <c r="BH306" s="11"/>
      <c r="BI306" s="11"/>
      <c r="BJ306" s="11"/>
    </row>
    <row r="307" spans="1:62" ht="93" customHeight="1" x14ac:dyDescent="0.3">
      <c r="A307" s="1"/>
      <c r="B307" s="1"/>
      <c r="C307" s="1"/>
      <c r="D307" s="1"/>
      <c r="E307" s="1"/>
      <c r="F307" s="153"/>
      <c r="G307" s="1"/>
      <c r="H307" s="1"/>
      <c r="I307" s="1"/>
      <c r="J307" s="1"/>
      <c r="K307" s="1"/>
      <c r="L307" s="1"/>
      <c r="M307" s="1"/>
      <c r="N307" s="1"/>
      <c r="O307" s="5"/>
      <c r="P307" s="5"/>
      <c r="Q307" s="5"/>
      <c r="R307" s="5"/>
      <c r="S307" s="5"/>
      <c r="T307" s="5"/>
      <c r="U307" s="141"/>
      <c r="V307" s="142"/>
      <c r="W307" s="142"/>
      <c r="X307" s="142"/>
      <c r="Y307" s="142"/>
      <c r="Z307" s="142"/>
      <c r="AA307" s="142"/>
      <c r="AB307" s="142"/>
      <c r="AC307" s="142"/>
      <c r="AD307" s="142"/>
      <c r="AE307" s="142"/>
      <c r="AF307" s="142"/>
      <c r="AG307" s="142"/>
      <c r="AH307" s="142"/>
      <c r="AI307" s="142"/>
      <c r="AJ307" s="142"/>
      <c r="AK307" s="142"/>
      <c r="AL307" s="7"/>
      <c r="AM307" s="7"/>
      <c r="AN307" s="7"/>
      <c r="AO307" s="7"/>
      <c r="AP307" s="7"/>
      <c r="AQ307" s="7"/>
      <c r="AR307" s="7"/>
      <c r="AS307" s="7"/>
      <c r="AT307" s="7"/>
      <c r="AU307" s="7"/>
      <c r="AV307" s="7"/>
      <c r="AW307" s="7"/>
      <c r="AX307" s="7"/>
      <c r="AY307" s="7"/>
      <c r="AZ307" s="143"/>
      <c r="BA307" s="11"/>
      <c r="BB307" s="11"/>
      <c r="BC307" s="11"/>
      <c r="BD307" s="11"/>
      <c r="BE307" s="11"/>
      <c r="BF307" s="11"/>
      <c r="BG307" s="11"/>
      <c r="BH307" s="11"/>
      <c r="BI307" s="11"/>
      <c r="BJ307" s="11"/>
    </row>
    <row r="308" spans="1:62" ht="93" customHeight="1" x14ac:dyDescent="0.3">
      <c r="A308" s="1"/>
      <c r="B308" s="1"/>
      <c r="C308" s="1"/>
      <c r="D308" s="1"/>
      <c r="E308" s="1"/>
      <c r="F308" s="153"/>
      <c r="G308" s="1"/>
      <c r="H308" s="1"/>
      <c r="I308" s="1"/>
      <c r="J308" s="1"/>
      <c r="K308" s="1"/>
      <c r="L308" s="1"/>
      <c r="M308" s="1"/>
      <c r="N308" s="1"/>
      <c r="O308" s="5"/>
      <c r="P308" s="5"/>
      <c r="Q308" s="5"/>
      <c r="R308" s="5"/>
      <c r="S308" s="5"/>
      <c r="T308" s="5"/>
      <c r="U308" s="141"/>
      <c r="V308" s="142"/>
      <c r="W308" s="142"/>
      <c r="X308" s="142"/>
      <c r="Y308" s="142"/>
      <c r="Z308" s="142"/>
      <c r="AA308" s="142"/>
      <c r="AB308" s="142"/>
      <c r="AC308" s="142"/>
      <c r="AD308" s="142"/>
      <c r="AE308" s="142"/>
      <c r="AF308" s="142"/>
      <c r="AG308" s="142"/>
      <c r="AH308" s="142"/>
      <c r="AI308" s="142"/>
      <c r="AJ308" s="142"/>
      <c r="AK308" s="142"/>
      <c r="AL308" s="7"/>
      <c r="AM308" s="7"/>
      <c r="AN308" s="7"/>
      <c r="AO308" s="7"/>
      <c r="AP308" s="7"/>
      <c r="AQ308" s="7"/>
      <c r="AR308" s="7"/>
      <c r="AS308" s="7"/>
      <c r="AT308" s="7"/>
      <c r="AU308" s="7"/>
      <c r="AV308" s="7"/>
      <c r="AW308" s="7"/>
      <c r="AX308" s="7"/>
      <c r="AY308" s="7"/>
      <c r="AZ308" s="143"/>
      <c r="BA308" s="11"/>
      <c r="BB308" s="11"/>
      <c r="BC308" s="11"/>
      <c r="BD308" s="11"/>
      <c r="BE308" s="11"/>
      <c r="BF308" s="11"/>
      <c r="BG308" s="11"/>
      <c r="BH308" s="11"/>
      <c r="BI308" s="11"/>
      <c r="BJ308" s="11"/>
    </row>
    <row r="309" spans="1:62" ht="93" customHeight="1" x14ac:dyDescent="0.3">
      <c r="A309" s="1"/>
      <c r="B309" s="1"/>
      <c r="C309" s="1"/>
      <c r="D309" s="1"/>
      <c r="E309" s="1"/>
      <c r="F309" s="153"/>
      <c r="G309" s="1"/>
      <c r="H309" s="1"/>
      <c r="I309" s="1"/>
      <c r="J309" s="1"/>
      <c r="K309" s="1"/>
      <c r="L309" s="1"/>
      <c r="M309" s="1"/>
      <c r="N309" s="1"/>
      <c r="O309" s="5"/>
      <c r="P309" s="5"/>
      <c r="Q309" s="5"/>
      <c r="R309" s="5"/>
      <c r="S309" s="5"/>
      <c r="T309" s="5"/>
      <c r="U309" s="141"/>
      <c r="V309" s="142"/>
      <c r="W309" s="142"/>
      <c r="X309" s="142"/>
      <c r="Y309" s="142"/>
      <c r="Z309" s="142"/>
      <c r="AA309" s="142"/>
      <c r="AB309" s="142"/>
      <c r="AC309" s="142"/>
      <c r="AD309" s="142"/>
      <c r="AE309" s="142"/>
      <c r="AF309" s="142"/>
      <c r="AG309" s="142"/>
      <c r="AH309" s="142"/>
      <c r="AI309" s="142"/>
      <c r="AJ309" s="142"/>
      <c r="AK309" s="142"/>
      <c r="AL309" s="7"/>
      <c r="AM309" s="7"/>
      <c r="AN309" s="7"/>
      <c r="AO309" s="7"/>
      <c r="AP309" s="7"/>
      <c r="AQ309" s="7"/>
      <c r="AR309" s="7"/>
      <c r="AS309" s="7"/>
      <c r="AT309" s="7"/>
      <c r="AU309" s="7"/>
      <c r="AV309" s="7"/>
      <c r="AW309" s="7"/>
      <c r="AX309" s="7"/>
      <c r="AY309" s="7"/>
      <c r="AZ309" s="143"/>
      <c r="BA309" s="11"/>
      <c r="BB309" s="11"/>
      <c r="BC309" s="11"/>
      <c r="BD309" s="11"/>
      <c r="BE309" s="11"/>
      <c r="BF309" s="11"/>
      <c r="BG309" s="11"/>
      <c r="BH309" s="11"/>
      <c r="BI309" s="11"/>
      <c r="BJ309" s="11"/>
    </row>
    <row r="310" spans="1:62" ht="93" customHeight="1" x14ac:dyDescent="0.3">
      <c r="A310" s="1"/>
      <c r="B310" s="1"/>
      <c r="C310" s="1"/>
      <c r="D310" s="1"/>
      <c r="E310" s="1"/>
      <c r="F310" s="153"/>
      <c r="G310" s="1"/>
      <c r="H310" s="1"/>
      <c r="I310" s="1"/>
      <c r="J310" s="1"/>
      <c r="K310" s="1"/>
      <c r="L310" s="1"/>
      <c r="M310" s="1"/>
      <c r="N310" s="1"/>
      <c r="O310" s="5"/>
      <c r="P310" s="5"/>
      <c r="Q310" s="5"/>
      <c r="R310" s="5"/>
      <c r="S310" s="5"/>
      <c r="T310" s="5"/>
      <c r="U310" s="141"/>
      <c r="V310" s="142"/>
      <c r="W310" s="142"/>
      <c r="X310" s="142"/>
      <c r="Y310" s="142"/>
      <c r="Z310" s="142"/>
      <c r="AA310" s="142"/>
      <c r="AB310" s="142"/>
      <c r="AC310" s="142"/>
      <c r="AD310" s="142"/>
      <c r="AE310" s="142"/>
      <c r="AF310" s="142"/>
      <c r="AG310" s="142"/>
      <c r="AH310" s="142"/>
      <c r="AI310" s="142"/>
      <c r="AJ310" s="142"/>
      <c r="AK310" s="142"/>
      <c r="AL310" s="7"/>
      <c r="AM310" s="7"/>
      <c r="AN310" s="7"/>
      <c r="AO310" s="7"/>
      <c r="AP310" s="7"/>
      <c r="AQ310" s="7"/>
      <c r="AR310" s="7"/>
      <c r="AS310" s="7"/>
      <c r="AT310" s="7"/>
      <c r="AU310" s="7"/>
      <c r="AV310" s="7"/>
      <c r="AW310" s="7"/>
      <c r="AX310" s="7"/>
      <c r="AY310" s="7"/>
      <c r="AZ310" s="143"/>
      <c r="BA310" s="11"/>
      <c r="BB310" s="11"/>
      <c r="BC310" s="11"/>
      <c r="BD310" s="11"/>
      <c r="BE310" s="11"/>
      <c r="BF310" s="11"/>
      <c r="BG310" s="11"/>
      <c r="BH310" s="11"/>
      <c r="BI310" s="11"/>
      <c r="BJ310" s="11"/>
    </row>
    <row r="311" spans="1:62" ht="93" customHeight="1" x14ac:dyDescent="0.3">
      <c r="A311" s="1"/>
      <c r="B311" s="1"/>
      <c r="C311" s="1"/>
      <c r="D311" s="1"/>
      <c r="E311" s="1"/>
      <c r="F311" s="153"/>
      <c r="G311" s="1"/>
      <c r="H311" s="1"/>
      <c r="I311" s="1"/>
      <c r="J311" s="1"/>
      <c r="K311" s="1"/>
      <c r="L311" s="1"/>
      <c r="M311" s="1"/>
      <c r="N311" s="1"/>
      <c r="O311" s="5"/>
      <c r="P311" s="5"/>
      <c r="Q311" s="5"/>
      <c r="R311" s="5"/>
      <c r="S311" s="5"/>
      <c r="T311" s="5"/>
      <c r="U311" s="141"/>
      <c r="V311" s="142"/>
      <c r="W311" s="142"/>
      <c r="X311" s="142"/>
      <c r="Y311" s="142"/>
      <c r="Z311" s="142"/>
      <c r="AA311" s="142"/>
      <c r="AB311" s="142"/>
      <c r="AC311" s="142"/>
      <c r="AD311" s="142"/>
      <c r="AE311" s="142"/>
      <c r="AF311" s="142"/>
      <c r="AG311" s="142"/>
      <c r="AH311" s="142"/>
      <c r="AI311" s="142"/>
      <c r="AJ311" s="142"/>
      <c r="AK311" s="142"/>
      <c r="AL311" s="7"/>
      <c r="AM311" s="7"/>
      <c r="AN311" s="7"/>
      <c r="AO311" s="7"/>
      <c r="AP311" s="7"/>
      <c r="AQ311" s="7"/>
      <c r="AR311" s="7"/>
      <c r="AS311" s="7"/>
      <c r="AT311" s="7"/>
      <c r="AU311" s="7"/>
      <c r="AV311" s="7"/>
      <c r="AW311" s="7"/>
      <c r="AX311" s="7"/>
      <c r="AY311" s="7"/>
      <c r="AZ311" s="143"/>
      <c r="BA311" s="11"/>
      <c r="BB311" s="11"/>
      <c r="BC311" s="11"/>
      <c r="BD311" s="11"/>
      <c r="BE311" s="11"/>
      <c r="BF311" s="11"/>
      <c r="BG311" s="11"/>
      <c r="BH311" s="11"/>
      <c r="BI311" s="11"/>
      <c r="BJ311" s="11"/>
    </row>
    <row r="312" spans="1:62" ht="93" customHeight="1" x14ac:dyDescent="0.3">
      <c r="A312" s="1"/>
      <c r="B312" s="1"/>
      <c r="C312" s="1"/>
      <c r="D312" s="1"/>
      <c r="E312" s="1"/>
      <c r="F312" s="153"/>
      <c r="G312" s="1"/>
      <c r="H312" s="1"/>
      <c r="I312" s="1"/>
      <c r="J312" s="1"/>
      <c r="K312" s="1"/>
      <c r="L312" s="1"/>
      <c r="M312" s="1"/>
      <c r="N312" s="1"/>
      <c r="O312" s="5"/>
      <c r="P312" s="5"/>
      <c r="Q312" s="5"/>
      <c r="R312" s="5"/>
      <c r="S312" s="5"/>
      <c r="T312" s="5"/>
      <c r="U312" s="141"/>
      <c r="V312" s="142"/>
      <c r="W312" s="142"/>
      <c r="X312" s="142"/>
      <c r="Y312" s="142"/>
      <c r="Z312" s="142"/>
      <c r="AA312" s="142"/>
      <c r="AB312" s="142"/>
      <c r="AC312" s="142"/>
      <c r="AD312" s="142"/>
      <c r="AE312" s="142"/>
      <c r="AF312" s="142"/>
      <c r="AG312" s="142"/>
      <c r="AH312" s="142"/>
      <c r="AI312" s="142"/>
      <c r="AJ312" s="142"/>
      <c r="AK312" s="142"/>
      <c r="AL312" s="7"/>
      <c r="AM312" s="7"/>
      <c r="AN312" s="7"/>
      <c r="AO312" s="7"/>
      <c r="AP312" s="7"/>
      <c r="AQ312" s="7"/>
      <c r="AR312" s="7"/>
      <c r="AS312" s="7"/>
      <c r="AT312" s="7"/>
      <c r="AU312" s="7"/>
      <c r="AV312" s="7"/>
      <c r="AW312" s="7"/>
      <c r="AX312" s="7"/>
      <c r="AY312" s="7"/>
      <c r="AZ312" s="143"/>
      <c r="BA312" s="11"/>
      <c r="BB312" s="11"/>
      <c r="BC312" s="11"/>
      <c r="BD312" s="11"/>
      <c r="BE312" s="11"/>
      <c r="BF312" s="11"/>
      <c r="BG312" s="11"/>
      <c r="BH312" s="11"/>
      <c r="BI312" s="11"/>
      <c r="BJ312" s="11"/>
    </row>
    <row r="313" spans="1:62" ht="93" customHeight="1" x14ac:dyDescent="0.3">
      <c r="A313" s="1"/>
      <c r="B313" s="1"/>
      <c r="C313" s="1"/>
      <c r="D313" s="1"/>
      <c r="E313" s="1"/>
      <c r="F313" s="153"/>
      <c r="G313" s="1"/>
      <c r="H313" s="1"/>
      <c r="I313" s="1"/>
      <c r="J313" s="1"/>
      <c r="K313" s="1"/>
      <c r="L313" s="1"/>
      <c r="M313" s="1"/>
      <c r="N313" s="1"/>
      <c r="O313" s="5"/>
      <c r="P313" s="5"/>
      <c r="Q313" s="5"/>
      <c r="R313" s="5"/>
      <c r="S313" s="5"/>
      <c r="T313" s="5"/>
      <c r="U313" s="141"/>
      <c r="V313" s="142"/>
      <c r="W313" s="142"/>
      <c r="X313" s="142"/>
      <c r="Y313" s="142"/>
      <c r="Z313" s="142"/>
      <c r="AA313" s="142"/>
      <c r="AB313" s="142"/>
      <c r="AC313" s="142"/>
      <c r="AD313" s="142"/>
      <c r="AE313" s="142"/>
      <c r="AF313" s="142"/>
      <c r="AG313" s="142"/>
      <c r="AH313" s="142"/>
      <c r="AI313" s="142"/>
      <c r="AJ313" s="142"/>
      <c r="AK313" s="142"/>
      <c r="AL313" s="7"/>
      <c r="AM313" s="7"/>
      <c r="AN313" s="7"/>
      <c r="AO313" s="7"/>
      <c r="AP313" s="7"/>
      <c r="AQ313" s="7"/>
      <c r="AR313" s="7"/>
      <c r="AS313" s="7"/>
      <c r="AT313" s="7"/>
      <c r="AU313" s="7"/>
      <c r="AV313" s="7"/>
      <c r="AW313" s="7"/>
      <c r="AX313" s="7"/>
      <c r="AY313" s="7"/>
      <c r="AZ313" s="143"/>
      <c r="BA313" s="11"/>
      <c r="BB313" s="11"/>
      <c r="BC313" s="11"/>
      <c r="BD313" s="11"/>
      <c r="BE313" s="11"/>
      <c r="BF313" s="11"/>
      <c r="BG313" s="11"/>
      <c r="BH313" s="11"/>
      <c r="BI313" s="11"/>
      <c r="BJ313" s="11"/>
    </row>
    <row r="314" spans="1:62" ht="93" customHeight="1" x14ac:dyDescent="0.3">
      <c r="A314" s="1"/>
      <c r="B314" s="1"/>
      <c r="C314" s="1"/>
      <c r="D314" s="1"/>
      <c r="E314" s="1"/>
      <c r="F314" s="153"/>
      <c r="G314" s="1"/>
      <c r="H314" s="1"/>
      <c r="I314" s="1"/>
      <c r="J314" s="1"/>
      <c r="K314" s="1"/>
      <c r="L314" s="1"/>
      <c r="M314" s="1"/>
      <c r="N314" s="1"/>
      <c r="O314" s="5"/>
      <c r="P314" s="5"/>
      <c r="Q314" s="5"/>
      <c r="R314" s="5"/>
      <c r="S314" s="5"/>
      <c r="T314" s="5"/>
      <c r="U314" s="141"/>
      <c r="V314" s="142"/>
      <c r="W314" s="142"/>
      <c r="X314" s="142"/>
      <c r="Y314" s="142"/>
      <c r="Z314" s="142"/>
      <c r="AA314" s="142"/>
      <c r="AB314" s="142"/>
      <c r="AC314" s="142"/>
      <c r="AD314" s="142"/>
      <c r="AE314" s="142"/>
      <c r="AF314" s="142"/>
      <c r="AG314" s="142"/>
      <c r="AH314" s="142"/>
      <c r="AI314" s="142"/>
      <c r="AJ314" s="142"/>
      <c r="AK314" s="142"/>
      <c r="AL314" s="7"/>
      <c r="AM314" s="7"/>
      <c r="AN314" s="7"/>
      <c r="AO314" s="7"/>
      <c r="AP314" s="7"/>
      <c r="AQ314" s="7"/>
      <c r="AR314" s="7"/>
      <c r="AS314" s="7"/>
      <c r="AT314" s="7"/>
      <c r="AU314" s="7"/>
      <c r="AV314" s="7"/>
      <c r="AW314" s="7"/>
      <c r="AX314" s="7"/>
      <c r="AY314" s="7"/>
      <c r="AZ314" s="143"/>
      <c r="BA314" s="11"/>
      <c r="BB314" s="11"/>
      <c r="BC314" s="11"/>
      <c r="BD314" s="11"/>
      <c r="BE314" s="11"/>
      <c r="BF314" s="11"/>
      <c r="BG314" s="11"/>
      <c r="BH314" s="11"/>
      <c r="BI314" s="11"/>
      <c r="BJ314" s="11"/>
    </row>
    <row r="315" spans="1:62" ht="93" customHeight="1" x14ac:dyDescent="0.3">
      <c r="A315" s="1"/>
      <c r="B315" s="1"/>
      <c r="C315" s="1"/>
      <c r="D315" s="1"/>
      <c r="E315" s="1"/>
      <c r="F315" s="153"/>
      <c r="G315" s="1"/>
      <c r="H315" s="1"/>
      <c r="I315" s="1"/>
      <c r="J315" s="1"/>
      <c r="K315" s="1"/>
      <c r="L315" s="1"/>
      <c r="M315" s="1"/>
      <c r="N315" s="1"/>
      <c r="O315" s="5"/>
      <c r="P315" s="5"/>
      <c r="Q315" s="5"/>
      <c r="R315" s="5"/>
      <c r="S315" s="5"/>
      <c r="T315" s="5"/>
      <c r="U315" s="141"/>
      <c r="V315" s="142"/>
      <c r="W315" s="142"/>
      <c r="X315" s="142"/>
      <c r="Y315" s="142"/>
      <c r="Z315" s="142"/>
      <c r="AA315" s="142"/>
      <c r="AB315" s="142"/>
      <c r="AC315" s="142"/>
      <c r="AD315" s="142"/>
      <c r="AE315" s="142"/>
      <c r="AF315" s="142"/>
      <c r="AG315" s="142"/>
      <c r="AH315" s="142"/>
      <c r="AI315" s="142"/>
      <c r="AJ315" s="142"/>
      <c r="AK315" s="142"/>
      <c r="AL315" s="7"/>
      <c r="AM315" s="7"/>
      <c r="AN315" s="7"/>
      <c r="AO315" s="7"/>
      <c r="AP315" s="7"/>
      <c r="AQ315" s="7"/>
      <c r="AR315" s="7"/>
      <c r="AS315" s="7"/>
      <c r="AT315" s="7"/>
      <c r="AU315" s="7"/>
      <c r="AV315" s="7"/>
      <c r="AW315" s="7"/>
      <c r="AX315" s="7"/>
      <c r="AY315" s="7"/>
      <c r="AZ315" s="143"/>
      <c r="BA315" s="11"/>
      <c r="BB315" s="11"/>
      <c r="BC315" s="11"/>
      <c r="BD315" s="11"/>
      <c r="BE315" s="11"/>
      <c r="BF315" s="11"/>
      <c r="BG315" s="11"/>
      <c r="BH315" s="11"/>
      <c r="BI315" s="11"/>
      <c r="BJ315" s="11"/>
    </row>
    <row r="316" spans="1:62" ht="93" customHeight="1" x14ac:dyDescent="0.3">
      <c r="A316" s="1"/>
      <c r="B316" s="1"/>
      <c r="C316" s="1"/>
      <c r="D316" s="1"/>
      <c r="E316" s="1"/>
      <c r="F316" s="153"/>
      <c r="G316" s="1"/>
      <c r="H316" s="1"/>
      <c r="I316" s="1"/>
      <c r="J316" s="1"/>
      <c r="K316" s="1"/>
      <c r="L316" s="1"/>
      <c r="M316" s="1"/>
      <c r="N316" s="1"/>
      <c r="O316" s="5"/>
      <c r="P316" s="5"/>
      <c r="Q316" s="5"/>
      <c r="R316" s="5"/>
      <c r="S316" s="5"/>
      <c r="T316" s="5"/>
      <c r="U316" s="141"/>
      <c r="V316" s="142"/>
      <c r="W316" s="142"/>
      <c r="X316" s="142"/>
      <c r="Y316" s="142"/>
      <c r="Z316" s="142"/>
      <c r="AA316" s="142"/>
      <c r="AB316" s="142"/>
      <c r="AC316" s="142"/>
      <c r="AD316" s="142"/>
      <c r="AE316" s="142"/>
      <c r="AF316" s="142"/>
      <c r="AG316" s="142"/>
      <c r="AH316" s="142"/>
      <c r="AI316" s="142"/>
      <c r="AJ316" s="142"/>
      <c r="AK316" s="142"/>
      <c r="AL316" s="7"/>
      <c r="AM316" s="7"/>
      <c r="AN316" s="7"/>
      <c r="AO316" s="7"/>
      <c r="AP316" s="7"/>
      <c r="AQ316" s="7"/>
      <c r="AR316" s="7"/>
      <c r="AS316" s="7"/>
      <c r="AT316" s="7"/>
      <c r="AU316" s="7"/>
      <c r="AV316" s="7"/>
      <c r="AW316" s="7"/>
      <c r="AX316" s="7"/>
      <c r="AY316" s="7"/>
      <c r="AZ316" s="143"/>
      <c r="BA316" s="11"/>
      <c r="BB316" s="11"/>
      <c r="BC316" s="11"/>
      <c r="BD316" s="11"/>
      <c r="BE316" s="11"/>
      <c r="BF316" s="11"/>
      <c r="BG316" s="11"/>
      <c r="BH316" s="11"/>
      <c r="BI316" s="11"/>
      <c r="BJ316" s="11"/>
    </row>
    <row r="317" spans="1:62" ht="93" customHeight="1" x14ac:dyDescent="0.3">
      <c r="A317" s="1"/>
      <c r="B317" s="1"/>
      <c r="C317" s="1"/>
      <c r="D317" s="1"/>
      <c r="E317" s="1"/>
      <c r="F317" s="153"/>
      <c r="G317" s="1"/>
      <c r="H317" s="1"/>
      <c r="I317" s="1"/>
      <c r="J317" s="1"/>
      <c r="K317" s="1"/>
      <c r="L317" s="1"/>
      <c r="M317" s="1"/>
      <c r="N317" s="1"/>
      <c r="O317" s="5"/>
      <c r="P317" s="5"/>
      <c r="Q317" s="5"/>
      <c r="R317" s="5"/>
      <c r="S317" s="5"/>
      <c r="T317" s="5"/>
      <c r="U317" s="141"/>
      <c r="V317" s="142"/>
      <c r="W317" s="142"/>
      <c r="X317" s="142"/>
      <c r="Y317" s="142"/>
      <c r="Z317" s="142"/>
      <c r="AA317" s="142"/>
      <c r="AB317" s="142"/>
      <c r="AC317" s="142"/>
      <c r="AD317" s="142"/>
      <c r="AE317" s="142"/>
      <c r="AF317" s="142"/>
      <c r="AG317" s="142"/>
      <c r="AH317" s="142"/>
      <c r="AI317" s="142"/>
      <c r="AJ317" s="142"/>
      <c r="AK317" s="142"/>
      <c r="AL317" s="7"/>
      <c r="AM317" s="7"/>
      <c r="AN317" s="7"/>
      <c r="AO317" s="7"/>
      <c r="AP317" s="7"/>
      <c r="AQ317" s="7"/>
      <c r="AR317" s="7"/>
      <c r="AS317" s="7"/>
      <c r="AT317" s="7"/>
      <c r="AU317" s="7"/>
      <c r="AV317" s="7"/>
      <c r="AW317" s="7"/>
      <c r="AX317" s="7"/>
      <c r="AY317" s="7"/>
      <c r="AZ317" s="143"/>
      <c r="BA317" s="11"/>
      <c r="BB317" s="11"/>
      <c r="BC317" s="11"/>
      <c r="BD317" s="11"/>
      <c r="BE317" s="11"/>
      <c r="BF317" s="11"/>
      <c r="BG317" s="11"/>
      <c r="BH317" s="11"/>
      <c r="BI317" s="11"/>
      <c r="BJ317" s="11"/>
    </row>
    <row r="318" spans="1:62" ht="93" customHeight="1" x14ac:dyDescent="0.3">
      <c r="A318" s="1"/>
      <c r="B318" s="1"/>
      <c r="C318" s="1"/>
      <c r="D318" s="1"/>
      <c r="E318" s="1"/>
      <c r="F318" s="153"/>
      <c r="G318" s="1"/>
      <c r="H318" s="1"/>
      <c r="I318" s="1"/>
      <c r="J318" s="1"/>
      <c r="K318" s="1"/>
      <c r="L318" s="1"/>
      <c r="M318" s="1"/>
      <c r="N318" s="1"/>
      <c r="O318" s="5"/>
      <c r="P318" s="5"/>
      <c r="Q318" s="5"/>
      <c r="R318" s="5"/>
      <c r="S318" s="5"/>
      <c r="T318" s="5"/>
      <c r="U318" s="141"/>
      <c r="V318" s="142"/>
      <c r="W318" s="142"/>
      <c r="X318" s="142"/>
      <c r="Y318" s="142"/>
      <c r="Z318" s="142"/>
      <c r="AA318" s="142"/>
      <c r="AB318" s="142"/>
      <c r="AC318" s="142"/>
      <c r="AD318" s="142"/>
      <c r="AE318" s="142"/>
      <c r="AF318" s="142"/>
      <c r="AG318" s="142"/>
      <c r="AH318" s="142"/>
      <c r="AI318" s="142"/>
      <c r="AJ318" s="142"/>
      <c r="AK318" s="142"/>
      <c r="AL318" s="7"/>
      <c r="AM318" s="7"/>
      <c r="AN318" s="7"/>
      <c r="AO318" s="7"/>
      <c r="AP318" s="7"/>
      <c r="AQ318" s="7"/>
      <c r="AR318" s="7"/>
      <c r="AS318" s="7"/>
      <c r="AT318" s="7"/>
      <c r="AU318" s="7"/>
      <c r="AV318" s="7"/>
      <c r="AW318" s="7"/>
      <c r="AX318" s="7"/>
      <c r="AY318" s="7"/>
      <c r="AZ318" s="143"/>
      <c r="BA318" s="11"/>
      <c r="BB318" s="11"/>
      <c r="BC318" s="11"/>
      <c r="BD318" s="11"/>
      <c r="BE318" s="11"/>
      <c r="BF318" s="11"/>
      <c r="BG318" s="11"/>
      <c r="BH318" s="11"/>
      <c r="BI318" s="11"/>
      <c r="BJ318" s="11"/>
    </row>
    <row r="319" spans="1:62" ht="93" customHeight="1" x14ac:dyDescent="0.3">
      <c r="A319" s="1"/>
      <c r="B319" s="1"/>
      <c r="C319" s="1"/>
      <c r="D319" s="1"/>
      <c r="E319" s="1"/>
      <c r="F319" s="153"/>
      <c r="G319" s="1"/>
      <c r="H319" s="1"/>
      <c r="I319" s="1"/>
      <c r="J319" s="1"/>
      <c r="K319" s="1"/>
      <c r="L319" s="1"/>
      <c r="M319" s="1"/>
      <c r="N319" s="1"/>
      <c r="O319" s="5"/>
      <c r="P319" s="5"/>
      <c r="Q319" s="5"/>
      <c r="R319" s="5"/>
      <c r="S319" s="5"/>
      <c r="T319" s="5"/>
      <c r="U319" s="141"/>
      <c r="V319" s="142"/>
      <c r="W319" s="142"/>
      <c r="X319" s="142"/>
      <c r="Y319" s="142"/>
      <c r="Z319" s="142"/>
      <c r="AA319" s="142"/>
      <c r="AB319" s="142"/>
      <c r="AC319" s="142"/>
      <c r="AD319" s="142"/>
      <c r="AE319" s="142"/>
      <c r="AF319" s="142"/>
      <c r="AG319" s="142"/>
      <c r="AH319" s="142"/>
      <c r="AI319" s="142"/>
      <c r="AJ319" s="142"/>
      <c r="AK319" s="142"/>
      <c r="AL319" s="7"/>
      <c r="AM319" s="7"/>
      <c r="AN319" s="7"/>
      <c r="AO319" s="7"/>
      <c r="AP319" s="7"/>
      <c r="AQ319" s="7"/>
      <c r="AR319" s="7"/>
      <c r="AS319" s="7"/>
      <c r="AT319" s="7"/>
      <c r="AU319" s="7"/>
      <c r="AV319" s="7"/>
      <c r="AW319" s="7"/>
      <c r="AX319" s="7"/>
      <c r="AY319" s="7"/>
      <c r="AZ319" s="143"/>
      <c r="BA319" s="11"/>
      <c r="BB319" s="11"/>
      <c r="BC319" s="11"/>
      <c r="BD319" s="11"/>
      <c r="BE319" s="11"/>
      <c r="BF319" s="11"/>
      <c r="BG319" s="11"/>
      <c r="BH319" s="11"/>
      <c r="BI319" s="11"/>
      <c r="BJ319" s="11"/>
    </row>
    <row r="320" spans="1:62" ht="93" customHeight="1" x14ac:dyDescent="0.3">
      <c r="A320" s="1"/>
      <c r="B320" s="1"/>
      <c r="C320" s="1"/>
      <c r="D320" s="1"/>
      <c r="E320" s="1"/>
      <c r="F320" s="153"/>
      <c r="G320" s="1"/>
      <c r="H320" s="1"/>
      <c r="I320" s="1"/>
      <c r="J320" s="1"/>
      <c r="K320" s="1"/>
      <c r="L320" s="1"/>
      <c r="M320" s="1"/>
      <c r="N320" s="1"/>
      <c r="O320" s="5"/>
      <c r="P320" s="5"/>
      <c r="Q320" s="5"/>
      <c r="R320" s="5"/>
      <c r="S320" s="5"/>
      <c r="T320" s="5"/>
      <c r="U320" s="141"/>
      <c r="V320" s="142"/>
      <c r="W320" s="142"/>
      <c r="X320" s="142"/>
      <c r="Y320" s="142"/>
      <c r="Z320" s="142"/>
      <c r="AA320" s="142"/>
      <c r="AB320" s="142"/>
      <c r="AC320" s="142"/>
      <c r="AD320" s="142"/>
      <c r="AE320" s="142"/>
      <c r="AF320" s="142"/>
      <c r="AG320" s="142"/>
      <c r="AH320" s="142"/>
      <c r="AI320" s="142"/>
      <c r="AJ320" s="142"/>
      <c r="AK320" s="142"/>
      <c r="AL320" s="7"/>
      <c r="AM320" s="7"/>
      <c r="AN320" s="7"/>
      <c r="AO320" s="7"/>
      <c r="AP320" s="7"/>
      <c r="AQ320" s="7"/>
      <c r="AR320" s="7"/>
      <c r="AS320" s="7"/>
      <c r="AT320" s="7"/>
      <c r="AU320" s="7"/>
      <c r="AV320" s="7"/>
      <c r="AW320" s="7"/>
      <c r="AX320" s="7"/>
      <c r="AY320" s="7"/>
      <c r="AZ320" s="143"/>
      <c r="BA320" s="11"/>
      <c r="BB320" s="11"/>
      <c r="BC320" s="11"/>
      <c r="BD320" s="11"/>
      <c r="BE320" s="11"/>
      <c r="BF320" s="11"/>
      <c r="BG320" s="11"/>
      <c r="BH320" s="11"/>
      <c r="BI320" s="11"/>
      <c r="BJ320" s="11"/>
    </row>
    <row r="321" spans="1:62" ht="93" customHeight="1" x14ac:dyDescent="0.3">
      <c r="A321" s="1"/>
      <c r="B321" s="1"/>
      <c r="C321" s="1"/>
      <c r="D321" s="1"/>
      <c r="E321" s="1"/>
      <c r="F321" s="153"/>
      <c r="G321" s="1"/>
      <c r="H321" s="1"/>
      <c r="I321" s="1"/>
      <c r="J321" s="1"/>
      <c r="K321" s="1"/>
      <c r="L321" s="1"/>
      <c r="M321" s="1"/>
      <c r="N321" s="1"/>
      <c r="O321" s="5"/>
      <c r="P321" s="5"/>
      <c r="Q321" s="5"/>
      <c r="R321" s="5"/>
      <c r="S321" s="5"/>
      <c r="T321" s="5"/>
      <c r="U321" s="141"/>
      <c r="V321" s="142"/>
      <c r="W321" s="142"/>
      <c r="X321" s="142"/>
      <c r="Y321" s="142"/>
      <c r="Z321" s="142"/>
      <c r="AA321" s="142"/>
      <c r="AB321" s="142"/>
      <c r="AC321" s="142"/>
      <c r="AD321" s="142"/>
      <c r="AE321" s="142"/>
      <c r="AF321" s="142"/>
      <c r="AG321" s="142"/>
      <c r="AH321" s="142"/>
      <c r="AI321" s="142"/>
      <c r="AJ321" s="142"/>
      <c r="AK321" s="142"/>
      <c r="AL321" s="7"/>
      <c r="AM321" s="7"/>
      <c r="AN321" s="7"/>
      <c r="AO321" s="7"/>
      <c r="AP321" s="7"/>
      <c r="AQ321" s="7"/>
      <c r="AR321" s="7"/>
      <c r="AS321" s="7"/>
      <c r="AT321" s="7"/>
      <c r="AU321" s="7"/>
      <c r="AV321" s="7"/>
      <c r="AW321" s="7"/>
      <c r="AX321" s="7"/>
      <c r="AY321" s="7"/>
      <c r="AZ321" s="143"/>
      <c r="BA321" s="11"/>
      <c r="BB321" s="11"/>
      <c r="BC321" s="11"/>
      <c r="BD321" s="11"/>
      <c r="BE321" s="11"/>
      <c r="BF321" s="11"/>
      <c r="BG321" s="11"/>
      <c r="BH321" s="11"/>
      <c r="BI321" s="11"/>
      <c r="BJ321" s="11"/>
    </row>
    <row r="322" spans="1:62" ht="93" customHeight="1" x14ac:dyDescent="0.3">
      <c r="A322" s="1"/>
      <c r="B322" s="1"/>
      <c r="C322" s="1"/>
      <c r="D322" s="1"/>
      <c r="E322" s="1"/>
      <c r="F322" s="153"/>
      <c r="G322" s="1"/>
      <c r="H322" s="1"/>
      <c r="I322" s="1"/>
      <c r="J322" s="1"/>
      <c r="K322" s="1"/>
      <c r="L322" s="1"/>
      <c r="M322" s="1"/>
      <c r="N322" s="1"/>
      <c r="O322" s="5"/>
      <c r="P322" s="5"/>
      <c r="Q322" s="5"/>
      <c r="R322" s="5"/>
      <c r="S322" s="5"/>
      <c r="T322" s="5"/>
      <c r="U322" s="141"/>
      <c r="V322" s="142"/>
      <c r="W322" s="142"/>
      <c r="X322" s="142"/>
      <c r="Y322" s="142"/>
      <c r="Z322" s="142"/>
      <c r="AA322" s="142"/>
      <c r="AB322" s="142"/>
      <c r="AC322" s="142"/>
      <c r="AD322" s="142"/>
      <c r="AE322" s="142"/>
      <c r="AF322" s="142"/>
      <c r="AG322" s="142"/>
      <c r="AH322" s="142"/>
      <c r="AI322" s="142"/>
      <c r="AJ322" s="142"/>
      <c r="AK322" s="142"/>
      <c r="AL322" s="7"/>
      <c r="AM322" s="7"/>
      <c r="AN322" s="7"/>
      <c r="AO322" s="7"/>
      <c r="AP322" s="7"/>
      <c r="AQ322" s="7"/>
      <c r="AR322" s="7"/>
      <c r="AS322" s="7"/>
      <c r="AT322" s="7"/>
      <c r="AU322" s="7"/>
      <c r="AV322" s="7"/>
      <c r="AW322" s="7"/>
      <c r="AX322" s="7"/>
      <c r="AY322" s="7"/>
      <c r="AZ322" s="143"/>
      <c r="BA322" s="11"/>
      <c r="BB322" s="11"/>
      <c r="BC322" s="11"/>
      <c r="BD322" s="11"/>
      <c r="BE322" s="11"/>
      <c r="BF322" s="11"/>
      <c r="BG322" s="11"/>
      <c r="BH322" s="11"/>
      <c r="BI322" s="11"/>
      <c r="BJ322" s="11"/>
    </row>
    <row r="323" spans="1:62" ht="93" customHeight="1" x14ac:dyDescent="0.3">
      <c r="A323" s="1"/>
      <c r="B323" s="1"/>
      <c r="C323" s="1"/>
      <c r="D323" s="1"/>
      <c r="E323" s="1"/>
      <c r="F323" s="153"/>
      <c r="G323" s="1"/>
      <c r="H323" s="1"/>
      <c r="I323" s="1"/>
      <c r="J323" s="1"/>
      <c r="K323" s="1"/>
      <c r="L323" s="1"/>
      <c r="M323" s="1"/>
      <c r="N323" s="1"/>
      <c r="O323" s="5"/>
      <c r="P323" s="5"/>
      <c r="Q323" s="5"/>
      <c r="R323" s="5"/>
      <c r="S323" s="5"/>
      <c r="T323" s="5"/>
      <c r="U323" s="141"/>
      <c r="V323" s="142"/>
      <c r="W323" s="142"/>
      <c r="X323" s="142"/>
      <c r="Y323" s="142"/>
      <c r="Z323" s="142"/>
      <c r="AA323" s="142"/>
      <c r="AB323" s="142"/>
      <c r="AC323" s="142"/>
      <c r="AD323" s="142"/>
      <c r="AE323" s="142"/>
      <c r="AF323" s="142"/>
      <c r="AG323" s="142"/>
      <c r="AH323" s="142"/>
      <c r="AI323" s="142"/>
      <c r="AJ323" s="142"/>
      <c r="AK323" s="142"/>
      <c r="AL323" s="7"/>
      <c r="AM323" s="7"/>
      <c r="AN323" s="7"/>
      <c r="AO323" s="7"/>
      <c r="AP323" s="7"/>
      <c r="AQ323" s="7"/>
      <c r="AR323" s="7"/>
      <c r="AS323" s="7"/>
      <c r="AT323" s="7"/>
      <c r="AU323" s="7"/>
      <c r="AV323" s="7"/>
      <c r="AW323" s="7"/>
      <c r="AX323" s="7"/>
      <c r="AY323" s="7"/>
      <c r="AZ323" s="143"/>
      <c r="BA323" s="11"/>
      <c r="BB323" s="11"/>
      <c r="BC323" s="11"/>
      <c r="BD323" s="11"/>
      <c r="BE323" s="11"/>
      <c r="BF323" s="11"/>
      <c r="BG323" s="11"/>
      <c r="BH323" s="11"/>
      <c r="BI323" s="11"/>
      <c r="BJ323" s="11"/>
    </row>
    <row r="324" spans="1:62" ht="93" customHeight="1" x14ac:dyDescent="0.3">
      <c r="A324" s="1"/>
      <c r="B324" s="1"/>
      <c r="C324" s="1"/>
      <c r="D324" s="1"/>
      <c r="E324" s="1"/>
      <c r="F324" s="153"/>
      <c r="G324" s="1"/>
      <c r="H324" s="1"/>
      <c r="I324" s="1"/>
      <c r="J324" s="1"/>
      <c r="K324" s="1"/>
      <c r="L324" s="1"/>
      <c r="M324" s="1"/>
      <c r="N324" s="1"/>
      <c r="O324" s="5"/>
      <c r="P324" s="5"/>
      <c r="Q324" s="5"/>
      <c r="R324" s="5"/>
      <c r="S324" s="5"/>
      <c r="T324" s="5"/>
      <c r="U324" s="141"/>
      <c r="V324" s="142"/>
      <c r="W324" s="142"/>
      <c r="X324" s="142"/>
      <c r="Y324" s="142"/>
      <c r="Z324" s="142"/>
      <c r="AA324" s="142"/>
      <c r="AB324" s="142"/>
      <c r="AC324" s="142"/>
      <c r="AD324" s="142"/>
      <c r="AE324" s="142"/>
      <c r="AF324" s="142"/>
      <c r="AG324" s="142"/>
      <c r="AH324" s="142"/>
      <c r="AI324" s="142"/>
      <c r="AJ324" s="142"/>
      <c r="AK324" s="142"/>
      <c r="AL324" s="7"/>
      <c r="AM324" s="7"/>
      <c r="AN324" s="7"/>
      <c r="AO324" s="7"/>
      <c r="AP324" s="7"/>
      <c r="AQ324" s="7"/>
      <c r="AR324" s="7"/>
      <c r="AS324" s="7"/>
      <c r="AT324" s="7"/>
      <c r="AU324" s="7"/>
      <c r="AV324" s="7"/>
      <c r="AW324" s="7"/>
      <c r="AX324" s="7"/>
      <c r="AY324" s="7"/>
      <c r="AZ324" s="143"/>
      <c r="BA324" s="11"/>
      <c r="BB324" s="11"/>
      <c r="BC324" s="11"/>
      <c r="BD324" s="11"/>
      <c r="BE324" s="11"/>
      <c r="BF324" s="11"/>
      <c r="BG324" s="11"/>
      <c r="BH324" s="11"/>
      <c r="BI324" s="11"/>
      <c r="BJ324" s="11"/>
    </row>
    <row r="325" spans="1:62" ht="93" customHeight="1" x14ac:dyDescent="0.3">
      <c r="A325" s="1"/>
      <c r="B325" s="1"/>
      <c r="C325" s="1"/>
      <c r="D325" s="1"/>
      <c r="E325" s="1"/>
      <c r="F325" s="153"/>
      <c r="G325" s="1"/>
      <c r="H325" s="1"/>
      <c r="I325" s="1"/>
      <c r="J325" s="1"/>
      <c r="K325" s="1"/>
      <c r="L325" s="1"/>
      <c r="M325" s="1"/>
      <c r="N325" s="1"/>
      <c r="O325" s="5"/>
      <c r="P325" s="5"/>
      <c r="Q325" s="5"/>
      <c r="R325" s="5"/>
      <c r="S325" s="5"/>
      <c r="T325" s="5"/>
      <c r="U325" s="141"/>
      <c r="V325" s="142"/>
      <c r="W325" s="142"/>
      <c r="X325" s="142"/>
      <c r="Y325" s="142"/>
      <c r="Z325" s="142"/>
      <c r="AA325" s="142"/>
      <c r="AB325" s="142"/>
      <c r="AC325" s="142"/>
      <c r="AD325" s="142"/>
      <c r="AE325" s="142"/>
      <c r="AF325" s="142"/>
      <c r="AG325" s="142"/>
      <c r="AH325" s="142"/>
      <c r="AI325" s="142"/>
      <c r="AJ325" s="142"/>
      <c r="AK325" s="142"/>
      <c r="AL325" s="7"/>
      <c r="AM325" s="7"/>
      <c r="AN325" s="7"/>
      <c r="AO325" s="7"/>
      <c r="AP325" s="7"/>
      <c r="AQ325" s="7"/>
      <c r="AR325" s="7"/>
      <c r="AS325" s="7"/>
      <c r="AT325" s="7"/>
      <c r="AU325" s="7"/>
      <c r="AV325" s="7"/>
      <c r="AW325" s="7"/>
      <c r="AX325" s="7"/>
      <c r="AY325" s="7"/>
      <c r="AZ325" s="143"/>
      <c r="BA325" s="11"/>
      <c r="BB325" s="11"/>
      <c r="BC325" s="11"/>
      <c r="BD325" s="11"/>
      <c r="BE325" s="11"/>
      <c r="BF325" s="11"/>
      <c r="BG325" s="11"/>
      <c r="BH325" s="11"/>
      <c r="BI325" s="11"/>
      <c r="BJ325" s="11"/>
    </row>
    <row r="326" spans="1:62" ht="93" customHeight="1" x14ac:dyDescent="0.3">
      <c r="A326" s="1"/>
      <c r="B326" s="1"/>
      <c r="C326" s="1"/>
      <c r="D326" s="1"/>
      <c r="E326" s="1"/>
      <c r="F326" s="153"/>
      <c r="G326" s="1"/>
      <c r="H326" s="1"/>
      <c r="I326" s="1"/>
      <c r="J326" s="1"/>
      <c r="K326" s="1"/>
      <c r="L326" s="1"/>
      <c r="M326" s="1"/>
      <c r="N326" s="1"/>
      <c r="O326" s="5"/>
      <c r="P326" s="5"/>
      <c r="Q326" s="5"/>
      <c r="R326" s="5"/>
      <c r="S326" s="5"/>
      <c r="T326" s="5"/>
      <c r="U326" s="141"/>
      <c r="V326" s="142"/>
      <c r="W326" s="142"/>
      <c r="X326" s="142"/>
      <c r="Y326" s="142"/>
      <c r="Z326" s="142"/>
      <c r="AA326" s="142"/>
      <c r="AB326" s="142"/>
      <c r="AC326" s="142"/>
      <c r="AD326" s="142"/>
      <c r="AE326" s="142"/>
      <c r="AF326" s="142"/>
      <c r="AG326" s="142"/>
      <c r="AH326" s="142"/>
      <c r="AI326" s="142"/>
      <c r="AJ326" s="142"/>
      <c r="AK326" s="142"/>
      <c r="AL326" s="7"/>
      <c r="AM326" s="7"/>
      <c r="AN326" s="7"/>
      <c r="AO326" s="7"/>
      <c r="AP326" s="7"/>
      <c r="AQ326" s="7"/>
      <c r="AR326" s="7"/>
      <c r="AS326" s="7"/>
      <c r="AT326" s="7"/>
      <c r="AU326" s="7"/>
      <c r="AV326" s="7"/>
      <c r="AW326" s="7"/>
      <c r="AX326" s="7"/>
      <c r="AY326" s="7"/>
      <c r="AZ326" s="143"/>
      <c r="BA326" s="11"/>
      <c r="BB326" s="11"/>
      <c r="BC326" s="11"/>
      <c r="BD326" s="11"/>
      <c r="BE326" s="11"/>
      <c r="BF326" s="11"/>
      <c r="BG326" s="11"/>
      <c r="BH326" s="11"/>
      <c r="BI326" s="11"/>
      <c r="BJ326" s="11"/>
    </row>
    <row r="327" spans="1:62" ht="93" customHeight="1" x14ac:dyDescent="0.3">
      <c r="A327" s="1"/>
      <c r="B327" s="1"/>
      <c r="C327" s="1"/>
      <c r="D327" s="1"/>
      <c r="E327" s="1"/>
      <c r="F327" s="153"/>
      <c r="G327" s="1"/>
      <c r="H327" s="1"/>
      <c r="I327" s="1"/>
      <c r="J327" s="1"/>
      <c r="K327" s="1"/>
      <c r="L327" s="1"/>
      <c r="M327" s="1"/>
      <c r="N327" s="1"/>
      <c r="O327" s="5"/>
      <c r="P327" s="5"/>
      <c r="Q327" s="5"/>
      <c r="R327" s="5"/>
      <c r="S327" s="5"/>
      <c r="T327" s="5"/>
      <c r="U327" s="141"/>
      <c r="V327" s="142"/>
      <c r="W327" s="142"/>
      <c r="X327" s="142"/>
      <c r="Y327" s="142"/>
      <c r="Z327" s="142"/>
      <c r="AA327" s="142"/>
      <c r="AB327" s="142"/>
      <c r="AC327" s="142"/>
      <c r="AD327" s="142"/>
      <c r="AE327" s="142"/>
      <c r="AF327" s="142"/>
      <c r="AG327" s="142"/>
      <c r="AH327" s="142"/>
      <c r="AI327" s="142"/>
      <c r="AJ327" s="142"/>
      <c r="AK327" s="142"/>
      <c r="AL327" s="7"/>
      <c r="AM327" s="7"/>
      <c r="AN327" s="7"/>
      <c r="AO327" s="7"/>
      <c r="AP327" s="7"/>
      <c r="AQ327" s="7"/>
      <c r="AR327" s="7"/>
      <c r="AS327" s="7"/>
      <c r="AT327" s="7"/>
      <c r="AU327" s="7"/>
      <c r="AV327" s="7"/>
      <c r="AW327" s="7"/>
      <c r="AX327" s="7"/>
      <c r="AY327" s="7"/>
      <c r="AZ327" s="143"/>
      <c r="BA327" s="11"/>
      <c r="BB327" s="11"/>
      <c r="BC327" s="11"/>
      <c r="BD327" s="11"/>
      <c r="BE327" s="11"/>
      <c r="BF327" s="11"/>
      <c r="BG327" s="11"/>
      <c r="BH327" s="11"/>
      <c r="BI327" s="11"/>
      <c r="BJ327" s="11"/>
    </row>
    <row r="328" spans="1:62" ht="93" customHeight="1" x14ac:dyDescent="0.3">
      <c r="A328" s="1"/>
      <c r="B328" s="1"/>
      <c r="C328" s="1"/>
      <c r="D328" s="1"/>
      <c r="E328" s="1"/>
      <c r="F328" s="153"/>
      <c r="G328" s="1"/>
      <c r="H328" s="1"/>
      <c r="I328" s="1"/>
      <c r="J328" s="1"/>
      <c r="K328" s="1"/>
      <c r="L328" s="1"/>
      <c r="M328" s="1"/>
      <c r="N328" s="1"/>
      <c r="O328" s="5"/>
      <c r="P328" s="5"/>
      <c r="Q328" s="5"/>
      <c r="R328" s="5"/>
      <c r="S328" s="5"/>
      <c r="T328" s="5"/>
      <c r="U328" s="141"/>
      <c r="V328" s="142"/>
      <c r="W328" s="142"/>
      <c r="X328" s="142"/>
      <c r="Y328" s="142"/>
      <c r="Z328" s="142"/>
      <c r="AA328" s="142"/>
      <c r="AB328" s="142"/>
      <c r="AC328" s="142"/>
      <c r="AD328" s="142"/>
      <c r="AE328" s="142"/>
      <c r="AF328" s="142"/>
      <c r="AG328" s="142"/>
      <c r="AH328" s="142"/>
      <c r="AI328" s="142"/>
      <c r="AJ328" s="142"/>
      <c r="AK328" s="142"/>
      <c r="AL328" s="7"/>
      <c r="AM328" s="7"/>
      <c r="AN328" s="7"/>
      <c r="AO328" s="7"/>
      <c r="AP328" s="7"/>
      <c r="AQ328" s="7"/>
      <c r="AR328" s="7"/>
      <c r="AS328" s="7"/>
      <c r="AT328" s="7"/>
      <c r="AU328" s="7"/>
      <c r="AV328" s="7"/>
      <c r="AW328" s="7"/>
      <c r="AX328" s="7"/>
      <c r="AY328" s="7"/>
      <c r="AZ328" s="143"/>
      <c r="BA328" s="11"/>
      <c r="BB328" s="11"/>
      <c r="BC328" s="11"/>
      <c r="BD328" s="11"/>
      <c r="BE328" s="11"/>
      <c r="BF328" s="11"/>
      <c r="BG328" s="11"/>
      <c r="BH328" s="11"/>
      <c r="BI328" s="11"/>
      <c r="BJ328" s="11"/>
    </row>
    <row r="329" spans="1:62" ht="93" customHeight="1" x14ac:dyDescent="0.3">
      <c r="A329" s="1"/>
      <c r="B329" s="1"/>
      <c r="C329" s="1"/>
      <c r="D329" s="1"/>
      <c r="E329" s="1"/>
      <c r="F329" s="153"/>
      <c r="G329" s="1"/>
      <c r="H329" s="1"/>
      <c r="I329" s="1"/>
      <c r="J329" s="1"/>
      <c r="K329" s="1"/>
      <c r="L329" s="1"/>
      <c r="M329" s="1"/>
      <c r="N329" s="1"/>
      <c r="O329" s="5"/>
      <c r="P329" s="5"/>
      <c r="Q329" s="5"/>
      <c r="R329" s="5"/>
      <c r="S329" s="5"/>
      <c r="T329" s="5"/>
      <c r="U329" s="141"/>
      <c r="V329" s="142"/>
      <c r="W329" s="142"/>
      <c r="X329" s="142"/>
      <c r="Y329" s="142"/>
      <c r="Z329" s="142"/>
      <c r="AA329" s="142"/>
      <c r="AB329" s="142"/>
      <c r="AC329" s="142"/>
      <c r="AD329" s="142"/>
      <c r="AE329" s="142"/>
      <c r="AF329" s="142"/>
      <c r="AG329" s="142"/>
      <c r="AH329" s="142"/>
      <c r="AI329" s="142"/>
      <c r="AJ329" s="142"/>
      <c r="AK329" s="142"/>
      <c r="AL329" s="7"/>
      <c r="AM329" s="7"/>
      <c r="AN329" s="7"/>
      <c r="AO329" s="7"/>
      <c r="AP329" s="7"/>
      <c r="AQ329" s="7"/>
      <c r="AR329" s="7"/>
      <c r="AS329" s="7"/>
      <c r="AT329" s="7"/>
      <c r="AU329" s="7"/>
      <c r="AV329" s="7"/>
      <c r="AW329" s="7"/>
      <c r="AX329" s="7"/>
      <c r="AY329" s="7"/>
      <c r="AZ329" s="143"/>
      <c r="BA329" s="11"/>
      <c r="BB329" s="11"/>
      <c r="BC329" s="11"/>
      <c r="BD329" s="11"/>
      <c r="BE329" s="11"/>
      <c r="BF329" s="11"/>
      <c r="BG329" s="11"/>
      <c r="BH329" s="11"/>
      <c r="BI329" s="11"/>
      <c r="BJ329" s="11"/>
    </row>
    <row r="330" spans="1:62" ht="93" customHeight="1" x14ac:dyDescent="0.3">
      <c r="A330" s="1"/>
      <c r="B330" s="1"/>
      <c r="C330" s="1"/>
      <c r="D330" s="1"/>
      <c r="E330" s="1"/>
      <c r="F330" s="153"/>
      <c r="G330" s="1"/>
      <c r="H330" s="1"/>
      <c r="I330" s="1"/>
      <c r="J330" s="1"/>
      <c r="K330" s="1"/>
      <c r="L330" s="1"/>
      <c r="M330" s="1"/>
      <c r="N330" s="1"/>
      <c r="O330" s="5"/>
      <c r="P330" s="5"/>
      <c r="Q330" s="5"/>
      <c r="R330" s="5"/>
      <c r="S330" s="5"/>
      <c r="T330" s="5"/>
      <c r="U330" s="141"/>
      <c r="V330" s="142"/>
      <c r="W330" s="142"/>
      <c r="X330" s="142"/>
      <c r="Y330" s="142"/>
      <c r="Z330" s="142"/>
      <c r="AA330" s="142"/>
      <c r="AB330" s="142"/>
      <c r="AC330" s="142"/>
      <c r="AD330" s="142"/>
      <c r="AE330" s="142"/>
      <c r="AF330" s="142"/>
      <c r="AG330" s="142"/>
      <c r="AH330" s="142"/>
      <c r="AI330" s="142"/>
      <c r="AJ330" s="142"/>
      <c r="AK330" s="142"/>
      <c r="AL330" s="7"/>
      <c r="AM330" s="7"/>
      <c r="AN330" s="7"/>
      <c r="AO330" s="7"/>
      <c r="AP330" s="7"/>
      <c r="AQ330" s="7"/>
      <c r="AR330" s="7"/>
      <c r="AS330" s="7"/>
      <c r="AT330" s="7"/>
      <c r="AU330" s="7"/>
      <c r="AV330" s="7"/>
      <c r="AW330" s="7"/>
      <c r="AX330" s="7"/>
      <c r="AY330" s="7"/>
      <c r="AZ330" s="143"/>
      <c r="BA330" s="11"/>
      <c r="BB330" s="11"/>
      <c r="BC330" s="11"/>
      <c r="BD330" s="11"/>
      <c r="BE330" s="11"/>
      <c r="BF330" s="11"/>
      <c r="BG330" s="11"/>
      <c r="BH330" s="11"/>
      <c r="BI330" s="11"/>
      <c r="BJ330" s="11"/>
    </row>
    <row r="331" spans="1:62" ht="93" customHeight="1" x14ac:dyDescent="0.3">
      <c r="A331" s="1"/>
      <c r="B331" s="1"/>
      <c r="C331" s="1"/>
      <c r="D331" s="1"/>
      <c r="E331" s="1"/>
      <c r="F331" s="153"/>
      <c r="G331" s="1"/>
      <c r="H331" s="1"/>
      <c r="I331" s="1"/>
      <c r="J331" s="1"/>
      <c r="K331" s="1"/>
      <c r="L331" s="1"/>
      <c r="M331" s="1"/>
      <c r="N331" s="1"/>
      <c r="O331" s="5"/>
      <c r="P331" s="5"/>
      <c r="Q331" s="5"/>
      <c r="R331" s="5"/>
      <c r="S331" s="5"/>
      <c r="T331" s="5"/>
      <c r="U331" s="141"/>
      <c r="V331" s="142"/>
      <c r="W331" s="142"/>
      <c r="X331" s="142"/>
      <c r="Y331" s="142"/>
      <c r="Z331" s="142"/>
      <c r="AA331" s="142"/>
      <c r="AB331" s="142"/>
      <c r="AC331" s="142"/>
      <c r="AD331" s="142"/>
      <c r="AE331" s="142"/>
      <c r="AF331" s="142"/>
      <c r="AG331" s="142"/>
      <c r="AH331" s="142"/>
      <c r="AI331" s="142"/>
      <c r="AJ331" s="142"/>
      <c r="AK331" s="142"/>
      <c r="AL331" s="7"/>
      <c r="AM331" s="7"/>
      <c r="AN331" s="7"/>
      <c r="AO331" s="7"/>
      <c r="AP331" s="7"/>
      <c r="AQ331" s="7"/>
      <c r="AR331" s="7"/>
      <c r="AS331" s="7"/>
      <c r="AT331" s="7"/>
      <c r="AU331" s="7"/>
      <c r="AV331" s="7"/>
      <c r="AW331" s="7"/>
      <c r="AX331" s="7"/>
      <c r="AY331" s="7"/>
      <c r="AZ331" s="143"/>
      <c r="BA331" s="11"/>
      <c r="BB331" s="11"/>
      <c r="BC331" s="11"/>
      <c r="BD331" s="11"/>
      <c r="BE331" s="11"/>
      <c r="BF331" s="11"/>
      <c r="BG331" s="11"/>
      <c r="BH331" s="11"/>
      <c r="BI331" s="11"/>
      <c r="BJ331" s="11"/>
    </row>
    <row r="332" spans="1:62" ht="93" customHeight="1" x14ac:dyDescent="0.3">
      <c r="A332" s="1"/>
      <c r="B332" s="1"/>
      <c r="C332" s="1"/>
      <c r="D332" s="1"/>
      <c r="E332" s="1"/>
      <c r="F332" s="153"/>
      <c r="G332" s="1"/>
      <c r="H332" s="1"/>
      <c r="I332" s="1"/>
      <c r="J332" s="1"/>
      <c r="K332" s="1"/>
      <c r="L332" s="1"/>
      <c r="M332" s="1"/>
      <c r="N332" s="1"/>
      <c r="O332" s="5"/>
      <c r="P332" s="5"/>
      <c r="Q332" s="5"/>
      <c r="R332" s="5"/>
      <c r="S332" s="5"/>
      <c r="T332" s="5"/>
      <c r="U332" s="141"/>
      <c r="V332" s="142"/>
      <c r="W332" s="142"/>
      <c r="X332" s="142"/>
      <c r="Y332" s="142"/>
      <c r="Z332" s="142"/>
      <c r="AA332" s="142"/>
      <c r="AB332" s="142"/>
      <c r="AC332" s="142"/>
      <c r="AD332" s="142"/>
      <c r="AE332" s="142"/>
      <c r="AF332" s="142"/>
      <c r="AG332" s="142"/>
      <c r="AH332" s="142"/>
      <c r="AI332" s="142"/>
      <c r="AJ332" s="142"/>
      <c r="AK332" s="142"/>
      <c r="AL332" s="7"/>
      <c r="AM332" s="7"/>
      <c r="AN332" s="7"/>
      <c r="AO332" s="7"/>
      <c r="AP332" s="7"/>
      <c r="AQ332" s="7"/>
      <c r="AR332" s="7"/>
      <c r="AS332" s="7"/>
      <c r="AT332" s="7"/>
      <c r="AU332" s="7"/>
      <c r="AV332" s="7"/>
      <c r="AW332" s="7"/>
      <c r="AX332" s="7"/>
      <c r="AY332" s="7"/>
      <c r="AZ332" s="143"/>
      <c r="BA332" s="11"/>
      <c r="BB332" s="11"/>
      <c r="BC332" s="11"/>
      <c r="BD332" s="11"/>
      <c r="BE332" s="11"/>
      <c r="BF332" s="11"/>
      <c r="BG332" s="11"/>
      <c r="BH332" s="11"/>
      <c r="BI332" s="11"/>
      <c r="BJ332" s="11"/>
    </row>
    <row r="333" spans="1:62" ht="93" customHeight="1" x14ac:dyDescent="0.3">
      <c r="A333" s="1"/>
      <c r="B333" s="1"/>
      <c r="C333" s="1"/>
      <c r="D333" s="1"/>
      <c r="E333" s="1"/>
      <c r="F333" s="153"/>
      <c r="G333" s="1"/>
      <c r="H333" s="1"/>
      <c r="I333" s="1"/>
      <c r="J333" s="1"/>
      <c r="K333" s="1"/>
      <c r="L333" s="1"/>
      <c r="M333" s="1"/>
      <c r="N333" s="1"/>
      <c r="O333" s="5"/>
      <c r="P333" s="5"/>
      <c r="Q333" s="5"/>
      <c r="R333" s="5"/>
      <c r="S333" s="5"/>
      <c r="T333" s="5"/>
      <c r="U333" s="141"/>
      <c r="V333" s="142"/>
      <c r="W333" s="142"/>
      <c r="X333" s="142"/>
      <c r="Y333" s="142"/>
      <c r="Z333" s="142"/>
      <c r="AA333" s="142"/>
      <c r="AB333" s="142"/>
      <c r="AC333" s="142"/>
      <c r="AD333" s="142"/>
      <c r="AE333" s="142"/>
      <c r="AF333" s="142"/>
      <c r="AG333" s="142"/>
      <c r="AH333" s="142"/>
      <c r="AI333" s="142"/>
      <c r="AJ333" s="142"/>
      <c r="AK333" s="142"/>
      <c r="AL333" s="7"/>
      <c r="AM333" s="7"/>
      <c r="AN333" s="7"/>
      <c r="AO333" s="7"/>
      <c r="AP333" s="7"/>
      <c r="AQ333" s="7"/>
      <c r="AR333" s="7"/>
      <c r="AS333" s="7"/>
      <c r="AT333" s="7"/>
      <c r="AU333" s="7"/>
      <c r="AV333" s="7"/>
      <c r="AW333" s="7"/>
      <c r="AX333" s="7"/>
      <c r="AY333" s="7"/>
      <c r="AZ333" s="143"/>
      <c r="BA333" s="11"/>
      <c r="BB333" s="11"/>
      <c r="BC333" s="11"/>
      <c r="BD333" s="11"/>
      <c r="BE333" s="11"/>
      <c r="BF333" s="11"/>
      <c r="BG333" s="11"/>
      <c r="BH333" s="11"/>
      <c r="BI333" s="11"/>
      <c r="BJ333" s="11"/>
    </row>
    <row r="334" spans="1:62" ht="93" customHeight="1" x14ac:dyDescent="0.3">
      <c r="A334" s="1"/>
      <c r="B334" s="1"/>
      <c r="C334" s="1"/>
      <c r="D334" s="1"/>
      <c r="E334" s="1"/>
      <c r="F334" s="153"/>
      <c r="G334" s="1"/>
      <c r="H334" s="1"/>
      <c r="I334" s="1"/>
      <c r="J334" s="1"/>
      <c r="K334" s="1"/>
      <c r="L334" s="1"/>
      <c r="M334" s="1"/>
      <c r="N334" s="1"/>
      <c r="O334" s="5"/>
      <c r="P334" s="5"/>
      <c r="Q334" s="5"/>
      <c r="R334" s="5"/>
      <c r="S334" s="5"/>
      <c r="T334" s="5"/>
      <c r="U334" s="141"/>
      <c r="V334" s="142"/>
      <c r="W334" s="142"/>
      <c r="X334" s="142"/>
      <c r="Y334" s="142"/>
      <c r="Z334" s="142"/>
      <c r="AA334" s="142"/>
      <c r="AB334" s="142"/>
      <c r="AC334" s="142"/>
      <c r="AD334" s="142"/>
      <c r="AE334" s="142"/>
      <c r="AF334" s="142"/>
      <c r="AG334" s="142"/>
      <c r="AH334" s="142"/>
      <c r="AI334" s="142"/>
      <c r="AJ334" s="142"/>
      <c r="AK334" s="142"/>
      <c r="AL334" s="7"/>
      <c r="AM334" s="7"/>
      <c r="AN334" s="7"/>
      <c r="AO334" s="7"/>
      <c r="AP334" s="7"/>
      <c r="AQ334" s="7"/>
      <c r="AR334" s="7"/>
      <c r="AS334" s="7"/>
      <c r="AT334" s="7"/>
      <c r="AU334" s="7"/>
      <c r="AV334" s="7"/>
      <c r="AW334" s="7"/>
      <c r="AX334" s="7"/>
      <c r="AY334" s="7"/>
      <c r="AZ334" s="143"/>
      <c r="BA334" s="11"/>
      <c r="BB334" s="11"/>
      <c r="BC334" s="11"/>
      <c r="BD334" s="11"/>
      <c r="BE334" s="11"/>
      <c r="BF334" s="11"/>
      <c r="BG334" s="11"/>
      <c r="BH334" s="11"/>
      <c r="BI334" s="11"/>
      <c r="BJ334" s="11"/>
    </row>
    <row r="335" spans="1:62" ht="93" customHeight="1" x14ac:dyDescent="0.3">
      <c r="A335" s="1"/>
      <c r="B335" s="1"/>
      <c r="C335" s="1"/>
      <c r="D335" s="1"/>
      <c r="E335" s="1"/>
      <c r="F335" s="153"/>
      <c r="G335" s="1"/>
      <c r="H335" s="1"/>
      <c r="I335" s="1"/>
      <c r="J335" s="1"/>
      <c r="K335" s="1"/>
      <c r="L335" s="1"/>
      <c r="M335" s="1"/>
      <c r="N335" s="1"/>
      <c r="O335" s="5"/>
      <c r="P335" s="5"/>
      <c r="Q335" s="5"/>
      <c r="R335" s="5"/>
      <c r="S335" s="5"/>
      <c r="T335" s="5"/>
      <c r="U335" s="141"/>
      <c r="V335" s="142"/>
      <c r="W335" s="142"/>
      <c r="X335" s="142"/>
      <c r="Y335" s="142"/>
      <c r="Z335" s="142"/>
      <c r="AA335" s="142"/>
      <c r="AB335" s="142"/>
      <c r="AC335" s="142"/>
      <c r="AD335" s="142"/>
      <c r="AE335" s="142"/>
      <c r="AF335" s="142"/>
      <c r="AG335" s="142"/>
      <c r="AH335" s="142"/>
      <c r="AI335" s="142"/>
      <c r="AJ335" s="142"/>
      <c r="AK335" s="142"/>
      <c r="AL335" s="7"/>
      <c r="AM335" s="7"/>
      <c r="AN335" s="7"/>
      <c r="AO335" s="7"/>
      <c r="AP335" s="7"/>
      <c r="AQ335" s="7"/>
      <c r="AR335" s="7"/>
      <c r="AS335" s="7"/>
      <c r="AT335" s="7"/>
      <c r="AU335" s="7"/>
      <c r="AV335" s="7"/>
      <c r="AW335" s="7"/>
      <c r="AX335" s="7"/>
      <c r="AY335" s="7"/>
      <c r="AZ335" s="143"/>
      <c r="BA335" s="11"/>
      <c r="BB335" s="11"/>
      <c r="BC335" s="11"/>
      <c r="BD335" s="11"/>
      <c r="BE335" s="11"/>
      <c r="BF335" s="11"/>
      <c r="BG335" s="11"/>
      <c r="BH335" s="11"/>
      <c r="BI335" s="11"/>
      <c r="BJ335" s="11"/>
    </row>
    <row r="336" spans="1:62" ht="93" customHeight="1" x14ac:dyDescent="0.3">
      <c r="A336" s="1"/>
      <c r="B336" s="1"/>
      <c r="C336" s="1"/>
      <c r="D336" s="1"/>
      <c r="E336" s="1"/>
      <c r="F336" s="153"/>
      <c r="G336" s="1"/>
      <c r="H336" s="1"/>
      <c r="I336" s="1"/>
      <c r="J336" s="1"/>
      <c r="K336" s="1"/>
      <c r="L336" s="1"/>
      <c r="M336" s="1"/>
      <c r="N336" s="1"/>
      <c r="O336" s="5"/>
      <c r="P336" s="5"/>
      <c r="Q336" s="5"/>
      <c r="R336" s="5"/>
      <c r="S336" s="5"/>
      <c r="T336" s="5"/>
      <c r="U336" s="141"/>
      <c r="V336" s="142"/>
      <c r="W336" s="142"/>
      <c r="X336" s="142"/>
      <c r="Y336" s="142"/>
      <c r="Z336" s="142"/>
      <c r="AA336" s="142"/>
      <c r="AB336" s="142"/>
      <c r="AC336" s="142"/>
      <c r="AD336" s="142"/>
      <c r="AE336" s="142"/>
      <c r="AF336" s="142"/>
      <c r="AG336" s="142"/>
      <c r="AH336" s="142"/>
      <c r="AI336" s="142"/>
      <c r="AJ336" s="142"/>
      <c r="AK336" s="142"/>
      <c r="AL336" s="7"/>
      <c r="AM336" s="7"/>
      <c r="AN336" s="7"/>
      <c r="AO336" s="7"/>
      <c r="AP336" s="7"/>
      <c r="AQ336" s="7"/>
      <c r="AR336" s="7"/>
      <c r="AS336" s="7"/>
      <c r="AT336" s="7"/>
      <c r="AU336" s="7"/>
      <c r="AV336" s="7"/>
      <c r="AW336" s="7"/>
      <c r="AX336" s="7"/>
      <c r="AY336" s="7"/>
      <c r="AZ336" s="143"/>
      <c r="BA336" s="11"/>
      <c r="BB336" s="11"/>
      <c r="BC336" s="11"/>
      <c r="BD336" s="11"/>
      <c r="BE336" s="11"/>
      <c r="BF336" s="11"/>
      <c r="BG336" s="11"/>
      <c r="BH336" s="11"/>
      <c r="BI336" s="11"/>
      <c r="BJ336" s="11"/>
    </row>
    <row r="337" spans="1:62" ht="93" customHeight="1" x14ac:dyDescent="0.3">
      <c r="A337" s="1"/>
      <c r="B337" s="1"/>
      <c r="C337" s="1"/>
      <c r="D337" s="1"/>
      <c r="E337" s="1"/>
      <c r="F337" s="153"/>
      <c r="G337" s="1"/>
      <c r="H337" s="1"/>
      <c r="I337" s="1"/>
      <c r="J337" s="1"/>
      <c r="K337" s="1"/>
      <c r="L337" s="1"/>
      <c r="M337" s="1"/>
      <c r="N337" s="1"/>
      <c r="O337" s="5"/>
      <c r="P337" s="5"/>
      <c r="Q337" s="5"/>
      <c r="R337" s="5"/>
      <c r="S337" s="5"/>
      <c r="T337" s="5"/>
      <c r="U337" s="141"/>
      <c r="V337" s="142"/>
      <c r="W337" s="142"/>
      <c r="X337" s="142"/>
      <c r="Y337" s="142"/>
      <c r="Z337" s="142"/>
      <c r="AA337" s="142"/>
      <c r="AB337" s="142"/>
      <c r="AC337" s="142"/>
      <c r="AD337" s="142"/>
      <c r="AE337" s="142"/>
      <c r="AF337" s="142"/>
      <c r="AG337" s="142"/>
      <c r="AH337" s="142"/>
      <c r="AI337" s="142"/>
      <c r="AJ337" s="142"/>
      <c r="AK337" s="142"/>
      <c r="AL337" s="7"/>
      <c r="AM337" s="7"/>
      <c r="AN337" s="7"/>
      <c r="AO337" s="7"/>
      <c r="AP337" s="7"/>
      <c r="AQ337" s="7"/>
      <c r="AR337" s="7"/>
      <c r="AS337" s="7"/>
      <c r="AT337" s="7"/>
      <c r="AU337" s="7"/>
      <c r="AV337" s="7"/>
      <c r="AW337" s="7"/>
      <c r="AX337" s="7"/>
      <c r="AY337" s="7"/>
      <c r="AZ337" s="143"/>
      <c r="BA337" s="11"/>
      <c r="BB337" s="11"/>
      <c r="BC337" s="11"/>
      <c r="BD337" s="11"/>
      <c r="BE337" s="11"/>
      <c r="BF337" s="11"/>
      <c r="BG337" s="11"/>
      <c r="BH337" s="11"/>
      <c r="BI337" s="11"/>
      <c r="BJ337" s="11"/>
    </row>
    <row r="338" spans="1:62" ht="93" customHeight="1" x14ac:dyDescent="0.3">
      <c r="A338" s="1"/>
      <c r="B338" s="1"/>
      <c r="C338" s="1"/>
      <c r="D338" s="1"/>
      <c r="E338" s="1"/>
      <c r="F338" s="153"/>
      <c r="G338" s="1"/>
      <c r="H338" s="1"/>
      <c r="I338" s="1"/>
      <c r="J338" s="1"/>
      <c r="K338" s="1"/>
      <c r="L338" s="1"/>
      <c r="M338" s="1"/>
      <c r="N338" s="1"/>
      <c r="O338" s="5"/>
      <c r="P338" s="5"/>
      <c r="Q338" s="5"/>
      <c r="R338" s="5"/>
      <c r="S338" s="5"/>
      <c r="T338" s="5"/>
      <c r="U338" s="141"/>
      <c r="V338" s="142"/>
      <c r="W338" s="142"/>
      <c r="X338" s="142"/>
      <c r="Y338" s="142"/>
      <c r="Z338" s="142"/>
      <c r="AA338" s="142"/>
      <c r="AB338" s="142"/>
      <c r="AC338" s="142"/>
      <c r="AD338" s="142"/>
      <c r="AE338" s="142"/>
      <c r="AF338" s="142"/>
      <c r="AG338" s="142"/>
      <c r="AH338" s="142"/>
      <c r="AI338" s="142"/>
      <c r="AJ338" s="142"/>
      <c r="AK338" s="142"/>
      <c r="AL338" s="7"/>
      <c r="AM338" s="7"/>
      <c r="AN338" s="7"/>
      <c r="AO338" s="7"/>
      <c r="AP338" s="7"/>
      <c r="AQ338" s="7"/>
      <c r="AR338" s="7"/>
      <c r="AS338" s="7"/>
      <c r="AT338" s="7"/>
      <c r="AU338" s="7"/>
      <c r="AV338" s="7"/>
      <c r="AW338" s="7"/>
      <c r="AX338" s="7"/>
      <c r="AY338" s="7"/>
      <c r="AZ338" s="143"/>
      <c r="BA338" s="11"/>
      <c r="BB338" s="11"/>
      <c r="BC338" s="11"/>
      <c r="BD338" s="11"/>
      <c r="BE338" s="11"/>
      <c r="BF338" s="11"/>
      <c r="BG338" s="11"/>
      <c r="BH338" s="11"/>
      <c r="BI338" s="11"/>
      <c r="BJ338" s="11"/>
    </row>
    <row r="339" spans="1:62" ht="93" customHeight="1" x14ac:dyDescent="0.3">
      <c r="A339" s="1"/>
      <c r="B339" s="1"/>
      <c r="C339" s="1"/>
      <c r="D339" s="1"/>
      <c r="E339" s="1"/>
      <c r="F339" s="153"/>
      <c r="G339" s="1"/>
      <c r="H339" s="1"/>
      <c r="I339" s="1"/>
      <c r="J339" s="1"/>
      <c r="K339" s="1"/>
      <c r="L339" s="1"/>
      <c r="M339" s="1"/>
      <c r="N339" s="1"/>
      <c r="O339" s="5"/>
      <c r="P339" s="5"/>
      <c r="Q339" s="5"/>
      <c r="R339" s="5"/>
      <c r="S339" s="5"/>
      <c r="T339" s="5"/>
      <c r="U339" s="141"/>
      <c r="V339" s="142"/>
      <c r="W339" s="142"/>
      <c r="X339" s="142"/>
      <c r="Y339" s="142"/>
      <c r="Z339" s="142"/>
      <c r="AA339" s="142"/>
      <c r="AB339" s="142"/>
      <c r="AC339" s="142"/>
      <c r="AD339" s="142"/>
      <c r="AE339" s="142"/>
      <c r="AF339" s="142"/>
      <c r="AG339" s="142"/>
      <c r="AH339" s="142"/>
      <c r="AI339" s="142"/>
      <c r="AJ339" s="142"/>
      <c r="AK339" s="142"/>
      <c r="AL339" s="7"/>
      <c r="AM339" s="7"/>
      <c r="AN339" s="7"/>
      <c r="AO339" s="7"/>
      <c r="AP339" s="7"/>
      <c r="AQ339" s="7"/>
      <c r="AR339" s="7"/>
      <c r="AS339" s="7"/>
      <c r="AT339" s="7"/>
      <c r="AU339" s="7"/>
      <c r="AV339" s="7"/>
      <c r="AW339" s="7"/>
      <c r="AX339" s="7"/>
      <c r="AY339" s="7"/>
      <c r="AZ339" s="143"/>
      <c r="BA339" s="11"/>
      <c r="BB339" s="11"/>
      <c r="BC339" s="11"/>
      <c r="BD339" s="11"/>
      <c r="BE339" s="11"/>
      <c r="BF339" s="11"/>
      <c r="BG339" s="11"/>
      <c r="BH339" s="11"/>
      <c r="BI339" s="11"/>
      <c r="BJ339" s="11"/>
    </row>
    <row r="340" spans="1:62" ht="93" customHeight="1" x14ac:dyDescent="0.3">
      <c r="A340" s="1"/>
      <c r="B340" s="1"/>
      <c r="C340" s="1"/>
      <c r="D340" s="1"/>
      <c r="E340" s="1"/>
      <c r="F340" s="153"/>
      <c r="G340" s="1"/>
      <c r="H340" s="1"/>
      <c r="I340" s="1"/>
      <c r="J340" s="1"/>
      <c r="K340" s="1"/>
      <c r="L340" s="1"/>
      <c r="M340" s="1"/>
      <c r="N340" s="1"/>
      <c r="O340" s="5"/>
      <c r="P340" s="5"/>
      <c r="Q340" s="5"/>
      <c r="R340" s="5"/>
      <c r="S340" s="5"/>
      <c r="T340" s="5"/>
      <c r="U340" s="141"/>
      <c r="V340" s="142"/>
      <c r="W340" s="142"/>
      <c r="X340" s="142"/>
      <c r="Y340" s="142"/>
      <c r="Z340" s="142"/>
      <c r="AA340" s="142"/>
      <c r="AB340" s="142"/>
      <c r="AC340" s="142"/>
      <c r="AD340" s="142"/>
      <c r="AE340" s="142"/>
      <c r="AF340" s="142"/>
      <c r="AG340" s="142"/>
      <c r="AH340" s="142"/>
      <c r="AI340" s="142"/>
      <c r="AJ340" s="142"/>
      <c r="AK340" s="142"/>
      <c r="AL340" s="7"/>
      <c r="AM340" s="7"/>
      <c r="AN340" s="7"/>
      <c r="AO340" s="7"/>
      <c r="AP340" s="7"/>
      <c r="AQ340" s="7"/>
      <c r="AR340" s="7"/>
      <c r="AS340" s="7"/>
      <c r="AT340" s="7"/>
      <c r="AU340" s="7"/>
      <c r="AV340" s="7"/>
      <c r="AW340" s="7"/>
      <c r="AX340" s="7"/>
      <c r="AY340" s="7"/>
      <c r="AZ340" s="143"/>
      <c r="BA340" s="11"/>
      <c r="BB340" s="11"/>
      <c r="BC340" s="11"/>
      <c r="BD340" s="11"/>
      <c r="BE340" s="11"/>
      <c r="BF340" s="11"/>
      <c r="BG340" s="11"/>
      <c r="BH340" s="11"/>
      <c r="BI340" s="11"/>
      <c r="BJ340" s="11"/>
    </row>
    <row r="341" spans="1:62" ht="15.75" customHeight="1" x14ac:dyDescent="0.25"/>
    <row r="342" spans="1:62" ht="15.75" customHeight="1" x14ac:dyDescent="0.25"/>
    <row r="343" spans="1:62" ht="15.75" customHeight="1" x14ac:dyDescent="0.25"/>
    <row r="344" spans="1:62" ht="15.75" customHeight="1" x14ac:dyDescent="0.25"/>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0">
    <mergeCell ref="A3:C4"/>
    <mergeCell ref="D3:BA3"/>
    <mergeCell ref="D4:BA4"/>
    <mergeCell ref="A5:A7"/>
    <mergeCell ref="B5:B7"/>
    <mergeCell ref="C5:C7"/>
    <mergeCell ref="V5:BA5"/>
    <mergeCell ref="BA6:BA7"/>
    <mergeCell ref="E5:E7"/>
    <mergeCell ref="F5:J6"/>
    <mergeCell ref="M5:M7"/>
    <mergeCell ref="N5:N7"/>
    <mergeCell ref="S5:S7"/>
    <mergeCell ref="D5:D7"/>
    <mergeCell ref="V6:V7"/>
    <mergeCell ref="Y6:Y7"/>
    <mergeCell ref="C16:F17"/>
    <mergeCell ref="G16:H16"/>
    <mergeCell ref="G17:H17"/>
    <mergeCell ref="K5:K7"/>
    <mergeCell ref="L5:L7"/>
    <mergeCell ref="J8:J14"/>
    <mergeCell ref="K8:K14"/>
    <mergeCell ref="L8:L14"/>
    <mergeCell ref="AZ16:AZ17"/>
    <mergeCell ref="BA16:BA17"/>
    <mergeCell ref="N8:N10"/>
    <mergeCell ref="N11:N14"/>
    <mergeCell ref="O5:O7"/>
    <mergeCell ref="P5:P7"/>
    <mergeCell ref="Q5:R6"/>
    <mergeCell ref="AM6:AX6"/>
    <mergeCell ref="AY6:AY7"/>
    <mergeCell ref="AZ6:AZ7"/>
    <mergeCell ref="Z6:AK6"/>
    <mergeCell ref="AL6:AL7"/>
    <mergeCell ref="T5:T7"/>
    <mergeCell ref="U5:U7"/>
    <mergeCell ref="W6:W7"/>
    <mergeCell ref="X6:X7"/>
  </mergeCells>
  <conditionalFormatting sqref="Y8:Y14">
    <cfRule type="cellIs" dxfId="7" priority="1" operator="equal">
      <formula>"NO CUMPLE"</formula>
    </cfRule>
  </conditionalFormatting>
  <conditionalFormatting sqref="Y8:Y14">
    <cfRule type="cellIs" dxfId="6" priority="2" operator="equal">
      <formula>"CUMPLE"</formula>
    </cfRule>
  </conditionalFormatting>
  <dataValidations count="6">
    <dataValidation type="list" allowBlank="1" showInputMessage="1" showErrorMessage="1" prompt=" -  -  - " sqref="E8:E14">
      <formula1>$D$28:$D$42</formula1>
    </dataValidation>
    <dataValidation type="list" allowBlank="1" showInputMessage="1" showErrorMessage="1" prompt=" -  -  - " sqref="F8:F14">
      <formula1>$F$28:$F$32</formula1>
    </dataValidation>
    <dataValidation type="list" allowBlank="1" showInputMessage="1" showErrorMessage="1" prompt=" -  -  - " sqref="D8:D14">
      <formula1>$B$28:$B$44</formula1>
    </dataValidation>
    <dataValidation type="list" allowBlank="1" showInputMessage="1" showErrorMessage="1" prompt=" -  -  - " sqref="K8">
      <formula1>$E$28:$E$29</formula1>
    </dataValidation>
    <dataValidation type="list" allowBlank="1" showInputMessage="1" showErrorMessage="1" prompt=" -  -  - " sqref="A8:A14">
      <formula1>$A$28:$A$38</formula1>
    </dataValidation>
    <dataValidation type="list" allowBlank="1" showInputMessage="1" showErrorMessage="1" prompt=" -  -  - " sqref="C8:C14">
      <formula1>$C$28:$C$34</formula1>
    </dataValidation>
  </dataValidations>
  <pageMargins left="0.7" right="0.7" top="0.75" bottom="0.75" header="0" footer="0"/>
  <pageSetup orientation="landscape"/>
  <headerFooter>
    <oddFooter>&amp;LFO-267 V-10</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topLeftCell="AU11" zoomScale="70" zoomScaleNormal="70" workbookViewId="0">
      <selection activeCell="U5" sqref="U1:BC1048576"/>
    </sheetView>
  </sheetViews>
  <sheetFormatPr baseColWidth="10" defaultColWidth="14.42578125" defaultRowHeight="15" customHeight="1" outlineLevelCol="4" x14ac:dyDescent="0.25"/>
  <cols>
    <col min="1" max="1" width="40.140625" customWidth="1"/>
    <col min="2" max="2" width="25.140625" customWidth="1"/>
    <col min="3" max="3" width="28.140625" customWidth="1"/>
    <col min="4" max="4" width="42.85546875" customWidth="1"/>
    <col min="5" max="5" width="23.7109375" customWidth="1"/>
    <col min="6" max="6" width="25.7109375" customWidth="1"/>
    <col min="7" max="7" width="66.5703125" customWidth="1"/>
    <col min="8" max="9" width="17.5703125" customWidth="1"/>
    <col min="10" max="10" width="33" customWidth="1"/>
    <col min="11" max="11" width="31.28515625" customWidth="1"/>
    <col min="12" max="12" width="27.28515625" customWidth="1"/>
    <col min="13" max="13" width="41.28515625" customWidth="1"/>
    <col min="14" max="14" width="27.28515625" customWidth="1"/>
    <col min="15" max="15" width="49.42578125" customWidth="1"/>
    <col min="16" max="16" width="40.28515625" customWidth="1"/>
    <col min="17" max="17" width="21.140625" customWidth="1"/>
    <col min="18" max="18" width="19.140625" customWidth="1"/>
    <col min="19" max="19" width="37.42578125" customWidth="1"/>
    <col min="20" max="20" width="19.140625" customWidth="1"/>
    <col min="21" max="21" width="29.5703125" customWidth="1"/>
    <col min="22" max="22" width="38.28515625" customWidth="1"/>
    <col min="23" max="23" width="27" customWidth="1"/>
    <col min="24" max="24" width="24.42578125" customWidth="1"/>
    <col min="25" max="25" width="34.28515625" customWidth="1"/>
    <col min="26" max="26" width="8.140625" customWidth="1" outlineLevel="4"/>
    <col min="27" max="27" width="10.85546875" customWidth="1" outlineLevel="4"/>
    <col min="28" max="28" width="8.85546875" customWidth="1" outlineLevel="4"/>
    <col min="29" max="29" width="7.42578125" customWidth="1" outlineLevel="4"/>
    <col min="30" max="30" width="7.7109375" customWidth="1" outlineLevel="4"/>
    <col min="31" max="31" width="7.28515625" customWidth="1" outlineLevel="4"/>
    <col min="32" max="32" width="7.140625" customWidth="1" outlineLevel="4"/>
    <col min="33" max="33" width="10.28515625" customWidth="1" outlineLevel="4"/>
    <col min="34" max="34" width="14.140625" customWidth="1" outlineLevel="4"/>
    <col min="35" max="35" width="11.28515625" customWidth="1" outlineLevel="4"/>
    <col min="36" max="36" width="13.42578125" customWidth="1" outlineLevel="4"/>
    <col min="37" max="37" width="12.42578125" customWidth="1" outlineLevel="4"/>
    <col min="38" max="38" width="24" customWidth="1"/>
    <col min="39" max="43" width="12.42578125" customWidth="1" outlineLevel="1"/>
    <col min="44" max="44" width="7.28515625" customWidth="1" outlineLevel="1"/>
    <col min="45" max="45" width="7.140625" customWidth="1" outlineLevel="1"/>
    <col min="46" max="46" width="10.28515625" customWidth="1" outlineLevel="1"/>
    <col min="47" max="47" width="14.140625" customWidth="1" outlineLevel="1"/>
    <col min="48" max="48" width="11.28515625" customWidth="1" outlineLevel="1"/>
    <col min="49" max="49" width="13.42578125" customWidth="1" outlineLevel="1"/>
    <col min="50" max="50" width="12.42578125" customWidth="1" outlineLevel="1"/>
    <col min="51" max="51" width="25.42578125" customWidth="1"/>
    <col min="52" max="52" width="43" customWidth="1"/>
    <col min="53" max="53" width="49.85546875" customWidth="1"/>
    <col min="54" max="56" width="10" customWidth="1"/>
    <col min="57" max="57" width="39.140625" customWidth="1"/>
    <col min="58" max="58" width="37.28515625" customWidth="1"/>
    <col min="59" max="59" width="31.5703125" customWidth="1"/>
    <col min="60" max="60" width="37" customWidth="1"/>
    <col min="61" max="61" width="31.5703125" customWidth="1"/>
    <col min="62" max="62" width="10" customWidth="1"/>
  </cols>
  <sheetData>
    <row r="1" spans="1:62" ht="18.75" customHeight="1" x14ac:dyDescent="0.3">
      <c r="A1" s="1"/>
      <c r="B1" s="1"/>
      <c r="C1" s="1"/>
      <c r="D1" s="1"/>
      <c r="E1" s="1"/>
      <c r="F1" s="1"/>
      <c r="G1" s="1"/>
      <c r="H1" s="1"/>
      <c r="I1" s="1"/>
      <c r="J1" s="1"/>
      <c r="K1" s="1"/>
      <c r="L1" s="1"/>
      <c r="M1" s="1"/>
      <c r="N1" s="1"/>
      <c r="O1" s="5"/>
      <c r="P1" s="5"/>
      <c r="Q1" s="5"/>
      <c r="R1" s="5"/>
      <c r="S1" s="5"/>
      <c r="T1" s="5"/>
      <c r="U1" s="5"/>
      <c r="V1" s="1"/>
      <c r="W1" s="1"/>
      <c r="X1" s="1"/>
      <c r="Y1" s="1"/>
      <c r="Z1" s="1"/>
      <c r="AA1" s="1"/>
      <c r="AB1" s="1"/>
      <c r="AC1" s="1"/>
      <c r="AD1" s="1"/>
      <c r="AE1" s="1"/>
      <c r="AF1" s="1"/>
      <c r="AG1" s="1"/>
      <c r="AH1" s="1"/>
      <c r="AI1" s="1"/>
      <c r="AJ1" s="1"/>
      <c r="AK1" s="1"/>
      <c r="AL1" s="7"/>
      <c r="AM1" s="7"/>
      <c r="AN1" s="7"/>
      <c r="AO1" s="7"/>
      <c r="AP1" s="7"/>
      <c r="AQ1" s="7"/>
      <c r="AR1" s="7"/>
      <c r="AS1" s="7"/>
      <c r="AT1" s="7"/>
      <c r="AU1" s="7"/>
      <c r="AV1" s="7"/>
      <c r="AW1" s="7"/>
      <c r="AX1" s="7"/>
      <c r="AY1" s="7"/>
      <c r="AZ1" s="7"/>
      <c r="BA1" s="1"/>
      <c r="BB1" s="1"/>
      <c r="BC1" s="1"/>
      <c r="BD1" s="1"/>
      <c r="BE1" s="1"/>
      <c r="BF1" s="1"/>
      <c r="BG1" s="1"/>
      <c r="BH1" s="1"/>
      <c r="BI1" s="1"/>
      <c r="BJ1" s="1"/>
    </row>
    <row r="2" spans="1:62" ht="18.75" customHeight="1" x14ac:dyDescent="0.3">
      <c r="A2" s="1"/>
      <c r="B2" s="1"/>
      <c r="C2" s="1"/>
      <c r="D2" s="1"/>
      <c r="E2" s="1"/>
      <c r="F2" s="1"/>
      <c r="G2" s="1"/>
      <c r="H2" s="1"/>
      <c r="I2" s="1"/>
      <c r="J2" s="1"/>
      <c r="K2" s="1"/>
      <c r="L2" s="1"/>
      <c r="M2" s="1"/>
      <c r="N2" s="1"/>
      <c r="O2" s="5"/>
      <c r="P2" s="5"/>
      <c r="Q2" s="5"/>
      <c r="R2" s="5"/>
      <c r="S2" s="5"/>
      <c r="T2" s="5"/>
      <c r="U2" s="5"/>
      <c r="V2" s="1"/>
      <c r="W2" s="1"/>
      <c r="X2" s="1"/>
      <c r="Y2" s="1"/>
      <c r="Z2" s="1"/>
      <c r="AA2" s="1"/>
      <c r="AB2" s="1"/>
      <c r="AC2" s="1"/>
      <c r="AD2" s="1"/>
      <c r="AE2" s="1"/>
      <c r="AF2" s="1"/>
      <c r="AG2" s="1"/>
      <c r="AH2" s="1"/>
      <c r="AI2" s="1"/>
      <c r="AJ2" s="1"/>
      <c r="AK2" s="1"/>
      <c r="AL2" s="7"/>
      <c r="AM2" s="7"/>
      <c r="AN2" s="7"/>
      <c r="AO2" s="7"/>
      <c r="AP2" s="7"/>
      <c r="AQ2" s="7"/>
      <c r="AR2" s="7"/>
      <c r="AS2" s="7"/>
      <c r="AT2" s="7"/>
      <c r="AU2" s="7"/>
      <c r="AV2" s="7"/>
      <c r="AW2" s="7"/>
      <c r="AX2" s="7"/>
      <c r="AY2" s="7"/>
      <c r="AZ2" s="7"/>
      <c r="BA2" s="1"/>
      <c r="BB2" s="1"/>
      <c r="BC2" s="1"/>
      <c r="BD2" s="1"/>
      <c r="BE2" s="1"/>
      <c r="BF2" s="1"/>
      <c r="BG2" s="1"/>
      <c r="BH2" s="1"/>
      <c r="BI2" s="1"/>
      <c r="BJ2" s="1"/>
    </row>
    <row r="3" spans="1:62" ht="48.75" customHeight="1" x14ac:dyDescent="0.45">
      <c r="A3" s="1354"/>
      <c r="B3" s="975"/>
      <c r="C3" s="976"/>
      <c r="D3" s="1355" t="s">
        <v>1</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5"/>
      <c r="BB3" s="11"/>
      <c r="BC3" s="11"/>
      <c r="BD3" s="11"/>
      <c r="BE3" s="11"/>
      <c r="BF3" s="11"/>
      <c r="BG3" s="11"/>
      <c r="BH3" s="11"/>
      <c r="BI3" s="11"/>
      <c r="BJ3" s="11"/>
    </row>
    <row r="4" spans="1:62" ht="54.75" customHeight="1" x14ac:dyDescent="0.45">
      <c r="A4" s="977"/>
      <c r="B4" s="978"/>
      <c r="C4" s="979"/>
      <c r="D4" s="1355" t="s">
        <v>675</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5"/>
      <c r="BB4" s="11"/>
      <c r="BC4" s="11"/>
      <c r="BD4" s="11"/>
      <c r="BE4" s="11"/>
      <c r="BF4" s="11"/>
      <c r="BG4" s="11"/>
      <c r="BH4" s="11"/>
      <c r="BI4" s="11"/>
      <c r="BJ4" s="11"/>
    </row>
    <row r="5" spans="1:62" ht="36.75" customHeight="1" x14ac:dyDescent="0.3">
      <c r="A5" s="1333" t="s">
        <v>6</v>
      </c>
      <c r="B5" s="1333" t="s">
        <v>676</v>
      </c>
      <c r="C5" s="1333" t="s">
        <v>8</v>
      </c>
      <c r="D5" s="1333" t="s">
        <v>10</v>
      </c>
      <c r="E5" s="1333" t="s">
        <v>11</v>
      </c>
      <c r="F5" s="1334" t="s">
        <v>12</v>
      </c>
      <c r="G5" s="975"/>
      <c r="H5" s="975"/>
      <c r="I5" s="975"/>
      <c r="J5" s="976"/>
      <c r="K5" s="1325" t="s">
        <v>14</v>
      </c>
      <c r="L5" s="1325" t="s">
        <v>16</v>
      </c>
      <c r="M5" s="1325" t="s">
        <v>17</v>
      </c>
      <c r="N5" s="1325" t="s">
        <v>18</v>
      </c>
      <c r="O5" s="1333" t="s">
        <v>19</v>
      </c>
      <c r="P5" s="1333" t="s">
        <v>22</v>
      </c>
      <c r="Q5" s="1342" t="s">
        <v>23</v>
      </c>
      <c r="R5" s="976"/>
      <c r="S5" s="1333" t="s">
        <v>26</v>
      </c>
      <c r="T5" s="1333" t="s">
        <v>27</v>
      </c>
      <c r="U5" s="1344" t="s">
        <v>29</v>
      </c>
      <c r="V5" s="1338"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5"/>
      <c r="BB5" s="11"/>
      <c r="BC5" s="11"/>
      <c r="BD5" s="11"/>
      <c r="BE5" s="12"/>
      <c r="BF5" s="12"/>
      <c r="BG5" s="12"/>
      <c r="BH5" s="12"/>
      <c r="BI5" s="12"/>
      <c r="BJ5" s="11"/>
    </row>
    <row r="6" spans="1:62" ht="36.75" customHeight="1" x14ac:dyDescent="0.3">
      <c r="A6" s="972"/>
      <c r="B6" s="972"/>
      <c r="C6" s="972"/>
      <c r="D6" s="972"/>
      <c r="E6" s="972"/>
      <c r="F6" s="977"/>
      <c r="G6" s="978"/>
      <c r="H6" s="978"/>
      <c r="I6" s="978"/>
      <c r="J6" s="979"/>
      <c r="K6" s="972"/>
      <c r="L6" s="972"/>
      <c r="M6" s="972"/>
      <c r="N6" s="972"/>
      <c r="O6" s="972"/>
      <c r="P6" s="972"/>
      <c r="Q6" s="977"/>
      <c r="R6" s="979"/>
      <c r="S6" s="972"/>
      <c r="T6" s="972"/>
      <c r="U6" s="972"/>
      <c r="V6" s="1343" t="s">
        <v>31</v>
      </c>
      <c r="W6" s="1343" t="s">
        <v>33</v>
      </c>
      <c r="X6" s="1343" t="s">
        <v>34</v>
      </c>
      <c r="Y6" s="1343" t="s">
        <v>35</v>
      </c>
      <c r="Z6" s="1338" t="s">
        <v>37</v>
      </c>
      <c r="AA6" s="994"/>
      <c r="AB6" s="994"/>
      <c r="AC6" s="994"/>
      <c r="AD6" s="994"/>
      <c r="AE6" s="994"/>
      <c r="AF6" s="994"/>
      <c r="AG6" s="994"/>
      <c r="AH6" s="994"/>
      <c r="AI6" s="994"/>
      <c r="AJ6" s="994"/>
      <c r="AK6" s="995"/>
      <c r="AL6" s="1339" t="s">
        <v>38</v>
      </c>
      <c r="AM6" s="1338"/>
      <c r="AN6" s="994"/>
      <c r="AO6" s="994"/>
      <c r="AP6" s="994"/>
      <c r="AQ6" s="994"/>
      <c r="AR6" s="994"/>
      <c r="AS6" s="994"/>
      <c r="AT6" s="994"/>
      <c r="AU6" s="994"/>
      <c r="AV6" s="994"/>
      <c r="AW6" s="994"/>
      <c r="AX6" s="995"/>
      <c r="AY6" s="1339" t="s">
        <v>40</v>
      </c>
      <c r="AZ6" s="1339" t="s">
        <v>41</v>
      </c>
      <c r="BA6" s="1339" t="s">
        <v>42</v>
      </c>
      <c r="BB6" s="11"/>
      <c r="BC6" s="11"/>
      <c r="BD6" s="11"/>
      <c r="BE6" s="1"/>
      <c r="BF6" s="1"/>
      <c r="BG6" s="1"/>
      <c r="BH6" s="1"/>
      <c r="BI6" s="1"/>
      <c r="BJ6" s="11"/>
    </row>
    <row r="7" spans="1:62" ht="93.75" customHeight="1" x14ac:dyDescent="0.3">
      <c r="A7" s="973"/>
      <c r="B7" s="973"/>
      <c r="C7" s="973"/>
      <c r="D7" s="973"/>
      <c r="E7" s="973"/>
      <c r="F7" s="15" t="s">
        <v>44</v>
      </c>
      <c r="G7" s="15" t="s">
        <v>45</v>
      </c>
      <c r="H7" s="17" t="s">
        <v>46</v>
      </c>
      <c r="I7" s="17" t="s">
        <v>48</v>
      </c>
      <c r="J7" s="17" t="s">
        <v>49</v>
      </c>
      <c r="K7" s="973"/>
      <c r="L7" s="973"/>
      <c r="M7" s="973"/>
      <c r="N7" s="973"/>
      <c r="O7" s="972"/>
      <c r="P7" s="973"/>
      <c r="Q7" s="19" t="s">
        <v>50</v>
      </c>
      <c r="R7" s="19" t="s">
        <v>51</v>
      </c>
      <c r="S7" s="972"/>
      <c r="T7" s="972"/>
      <c r="U7" s="973"/>
      <c r="V7" s="973"/>
      <c r="W7" s="973"/>
      <c r="X7" s="973"/>
      <c r="Y7" s="973"/>
      <c r="Z7" s="20" t="s">
        <v>52</v>
      </c>
      <c r="AA7" s="20" t="s">
        <v>53</v>
      </c>
      <c r="AB7" s="20" t="s">
        <v>54</v>
      </c>
      <c r="AC7" s="20" t="s">
        <v>55</v>
      </c>
      <c r="AD7" s="20" t="s">
        <v>56</v>
      </c>
      <c r="AE7" s="20" t="s">
        <v>57</v>
      </c>
      <c r="AF7" s="20" t="s">
        <v>58</v>
      </c>
      <c r="AG7" s="20" t="s">
        <v>59</v>
      </c>
      <c r="AH7" s="20" t="s">
        <v>60</v>
      </c>
      <c r="AI7" s="20" t="s">
        <v>61</v>
      </c>
      <c r="AJ7" s="20" t="s">
        <v>62</v>
      </c>
      <c r="AK7" s="20" t="s">
        <v>63</v>
      </c>
      <c r="AL7" s="973"/>
      <c r="AM7" s="22" t="s">
        <v>64</v>
      </c>
      <c r="AN7" s="22" t="s">
        <v>65</v>
      </c>
      <c r="AO7" s="22" t="s">
        <v>54</v>
      </c>
      <c r="AP7" s="22" t="s">
        <v>55</v>
      </c>
      <c r="AQ7" s="22" t="s">
        <v>56</v>
      </c>
      <c r="AR7" s="22" t="s">
        <v>57</v>
      </c>
      <c r="AS7" s="22" t="s">
        <v>58</v>
      </c>
      <c r="AT7" s="22" t="s">
        <v>59</v>
      </c>
      <c r="AU7" s="22" t="s">
        <v>60</v>
      </c>
      <c r="AV7" s="22" t="s">
        <v>61</v>
      </c>
      <c r="AW7" s="22" t="s">
        <v>62</v>
      </c>
      <c r="AX7" s="22" t="s">
        <v>63</v>
      </c>
      <c r="AY7" s="973"/>
      <c r="AZ7" s="973"/>
      <c r="BA7" s="973"/>
      <c r="BB7" s="11"/>
      <c r="BC7" s="11"/>
      <c r="BD7" s="11"/>
      <c r="BE7" s="1"/>
      <c r="BF7" s="1"/>
      <c r="BG7" s="1"/>
      <c r="BH7" s="1"/>
      <c r="BI7" s="1"/>
      <c r="BJ7" s="11"/>
    </row>
    <row r="8" spans="1:62" ht="125.25" customHeight="1" x14ac:dyDescent="0.25">
      <c r="A8" s="1326" t="s">
        <v>66</v>
      </c>
      <c r="B8" s="281"/>
      <c r="C8" s="1326" t="s">
        <v>325</v>
      </c>
      <c r="D8" s="1326" t="s">
        <v>352</v>
      </c>
      <c r="E8" s="1326" t="s">
        <v>353</v>
      </c>
      <c r="F8" s="1326">
        <v>1037</v>
      </c>
      <c r="G8" s="1326" t="str">
        <f>IF(LEN(F8)&gt;0,VLOOKUP(F8,$F$32:$G$36,2,0)," ")</f>
        <v>Fortalecimiento de la gestión institucional</v>
      </c>
      <c r="H8" s="1335" t="s">
        <v>67</v>
      </c>
      <c r="I8" s="1335" t="s">
        <v>67</v>
      </c>
      <c r="J8" s="1401">
        <v>142712000</v>
      </c>
      <c r="K8" s="150"/>
      <c r="L8" s="1326" t="s">
        <v>677</v>
      </c>
      <c r="M8" s="137" t="s">
        <v>678</v>
      </c>
      <c r="N8" s="42">
        <v>0.7</v>
      </c>
      <c r="O8" s="1396" t="s">
        <v>679</v>
      </c>
      <c r="P8" s="1397" t="s">
        <v>680</v>
      </c>
      <c r="Q8" s="288">
        <v>43556</v>
      </c>
      <c r="R8" s="288">
        <v>43799</v>
      </c>
      <c r="S8" s="289" t="s">
        <v>681</v>
      </c>
      <c r="T8" s="290">
        <v>1</v>
      </c>
      <c r="U8" s="289" t="s">
        <v>682</v>
      </c>
      <c r="V8" s="33"/>
      <c r="W8" s="36"/>
      <c r="X8" s="33"/>
      <c r="Y8" s="33" t="str">
        <f>+IF(X8&gt;R8,"NO CUMPLE","SI CUMPLE")</f>
        <v>SI CUMPLE</v>
      </c>
      <c r="Z8" s="27"/>
      <c r="AA8" s="27"/>
      <c r="AB8" s="27"/>
      <c r="AC8" s="27"/>
      <c r="AD8" s="27"/>
      <c r="AE8" s="27"/>
      <c r="AF8" s="27"/>
      <c r="AG8" s="27"/>
      <c r="AH8" s="27"/>
      <c r="AI8" s="27"/>
      <c r="AJ8" s="27"/>
      <c r="AK8" s="27"/>
      <c r="AL8" s="42"/>
      <c r="AM8" s="44"/>
      <c r="AN8" s="44"/>
      <c r="AO8" s="44"/>
      <c r="AP8" s="44"/>
      <c r="AQ8" s="44"/>
      <c r="AR8" s="44"/>
      <c r="AS8" s="44"/>
      <c r="AT8" s="44"/>
      <c r="AU8" s="44"/>
      <c r="AV8" s="44"/>
      <c r="AW8" s="44"/>
      <c r="AX8" s="44"/>
      <c r="AY8" s="42"/>
      <c r="AZ8" s="50"/>
      <c r="BA8" s="53"/>
      <c r="BB8" s="56"/>
      <c r="BC8" s="56"/>
      <c r="BD8" s="56"/>
      <c r="BE8" s="58"/>
      <c r="BF8" s="58"/>
      <c r="BG8" s="58"/>
      <c r="BH8" s="58"/>
      <c r="BI8" s="58"/>
      <c r="BJ8" s="56"/>
    </row>
    <row r="9" spans="1:62" ht="125.25" customHeight="1" x14ac:dyDescent="0.25">
      <c r="A9" s="972"/>
      <c r="B9" s="281"/>
      <c r="C9" s="972"/>
      <c r="D9" s="972"/>
      <c r="E9" s="972"/>
      <c r="F9" s="972"/>
      <c r="G9" s="972"/>
      <c r="H9" s="972"/>
      <c r="I9" s="972"/>
      <c r="J9" s="972"/>
      <c r="K9" s="150"/>
      <c r="L9" s="972"/>
      <c r="M9" s="137" t="s">
        <v>683</v>
      </c>
      <c r="N9" s="42">
        <v>0.7</v>
      </c>
      <c r="O9" s="973"/>
      <c r="P9" s="973"/>
      <c r="Q9" s="288">
        <v>43556</v>
      </c>
      <c r="R9" s="288">
        <v>43799</v>
      </c>
      <c r="S9" s="291" t="s">
        <v>684</v>
      </c>
      <c r="T9" s="290" t="s">
        <v>685</v>
      </c>
      <c r="U9" s="289" t="s">
        <v>682</v>
      </c>
      <c r="V9" s="33"/>
      <c r="W9" s="36"/>
      <c r="X9" s="33"/>
      <c r="Y9" s="33"/>
      <c r="Z9" s="27"/>
      <c r="AA9" s="27"/>
      <c r="AB9" s="27"/>
      <c r="AC9" s="27"/>
      <c r="AD9" s="27"/>
      <c r="AE9" s="27"/>
      <c r="AF9" s="27"/>
      <c r="AG9" s="27"/>
      <c r="AH9" s="27"/>
      <c r="AI9" s="27"/>
      <c r="AJ9" s="27"/>
      <c r="AK9" s="27"/>
      <c r="AL9" s="42"/>
      <c r="AM9" s="44"/>
      <c r="AN9" s="44"/>
      <c r="AO9" s="44"/>
      <c r="AP9" s="44"/>
      <c r="AQ9" s="44"/>
      <c r="AR9" s="44"/>
      <c r="AS9" s="44"/>
      <c r="AT9" s="44"/>
      <c r="AU9" s="44"/>
      <c r="AV9" s="44"/>
      <c r="AW9" s="44"/>
      <c r="AX9" s="44"/>
      <c r="AY9" s="42"/>
      <c r="AZ9" s="50"/>
      <c r="BA9" s="53"/>
      <c r="BB9" s="56"/>
      <c r="BC9" s="56"/>
      <c r="BD9" s="56"/>
      <c r="BE9" s="58"/>
      <c r="BF9" s="58"/>
      <c r="BG9" s="58"/>
      <c r="BH9" s="58"/>
      <c r="BI9" s="58"/>
      <c r="BJ9" s="56"/>
    </row>
    <row r="10" spans="1:62" ht="99.75" customHeight="1" x14ac:dyDescent="0.25">
      <c r="A10" s="972"/>
      <c r="B10" s="281"/>
      <c r="C10" s="972"/>
      <c r="D10" s="972"/>
      <c r="E10" s="972"/>
      <c r="F10" s="972"/>
      <c r="G10" s="972"/>
      <c r="H10" s="972"/>
      <c r="I10" s="972"/>
      <c r="J10" s="972"/>
      <c r="K10" s="150"/>
      <c r="L10" s="972"/>
      <c r="M10" s="137"/>
      <c r="N10" s="42"/>
      <c r="O10" s="1396" t="s">
        <v>686</v>
      </c>
      <c r="P10" s="292" t="s">
        <v>687</v>
      </c>
      <c r="Q10" s="288">
        <v>43466</v>
      </c>
      <c r="R10" s="288">
        <v>43830</v>
      </c>
      <c r="S10" s="291" t="s">
        <v>688</v>
      </c>
      <c r="T10" s="290">
        <v>1</v>
      </c>
      <c r="U10" s="289" t="s">
        <v>682</v>
      </c>
      <c r="V10" s="33"/>
      <c r="W10" s="36"/>
      <c r="X10" s="33"/>
      <c r="Y10" s="33" t="str">
        <f>+IF(X10&gt;R10,"NO CUMPLE","SI CUMPLE")</f>
        <v>SI CUMPLE</v>
      </c>
      <c r="Z10" s="27"/>
      <c r="AA10" s="27"/>
      <c r="AB10" s="27"/>
      <c r="AC10" s="27"/>
      <c r="AD10" s="27"/>
      <c r="AE10" s="27"/>
      <c r="AF10" s="27"/>
      <c r="AG10" s="27"/>
      <c r="AH10" s="27"/>
      <c r="AI10" s="27"/>
      <c r="AJ10" s="27"/>
      <c r="AK10" s="27"/>
      <c r="AL10" s="42"/>
      <c r="AM10" s="44"/>
      <c r="AN10" s="44"/>
      <c r="AO10" s="44"/>
      <c r="AP10" s="44"/>
      <c r="AQ10" s="44"/>
      <c r="AR10" s="44"/>
      <c r="AS10" s="44"/>
      <c r="AT10" s="44"/>
      <c r="AU10" s="44"/>
      <c r="AV10" s="44"/>
      <c r="AW10" s="44"/>
      <c r="AX10" s="44"/>
      <c r="AY10" s="42"/>
      <c r="AZ10" s="50"/>
      <c r="BA10" s="53"/>
      <c r="BB10" s="56"/>
      <c r="BC10" s="56"/>
      <c r="BD10" s="56"/>
      <c r="BE10" s="58"/>
      <c r="BF10" s="58"/>
      <c r="BG10" s="58"/>
      <c r="BH10" s="58"/>
      <c r="BI10" s="58"/>
      <c r="BJ10" s="56"/>
    </row>
    <row r="11" spans="1:62" ht="99.75" customHeight="1" x14ac:dyDescent="0.25">
      <c r="A11" s="972"/>
      <c r="B11" s="281"/>
      <c r="C11" s="972"/>
      <c r="D11" s="972"/>
      <c r="E11" s="972"/>
      <c r="F11" s="972"/>
      <c r="G11" s="972"/>
      <c r="H11" s="972"/>
      <c r="I11" s="972"/>
      <c r="J11" s="972"/>
      <c r="K11" s="150"/>
      <c r="L11" s="972"/>
      <c r="M11" s="137"/>
      <c r="N11" s="42"/>
      <c r="O11" s="973"/>
      <c r="P11" s="287" t="s">
        <v>689</v>
      </c>
      <c r="Q11" s="288">
        <v>43466</v>
      </c>
      <c r="R11" s="288">
        <v>43830</v>
      </c>
      <c r="S11" s="291" t="s">
        <v>690</v>
      </c>
      <c r="T11" s="290" t="s">
        <v>685</v>
      </c>
      <c r="U11" s="289" t="s">
        <v>682</v>
      </c>
      <c r="V11" s="33"/>
      <c r="W11" s="36"/>
      <c r="X11" s="33"/>
      <c r="Y11" s="33"/>
      <c r="Z11" s="27"/>
      <c r="AA11" s="27"/>
      <c r="AB11" s="27"/>
      <c r="AC11" s="27"/>
      <c r="AD11" s="27"/>
      <c r="AE11" s="27"/>
      <c r="AF11" s="27"/>
      <c r="AG11" s="27"/>
      <c r="AH11" s="27"/>
      <c r="AI11" s="27"/>
      <c r="AJ11" s="27"/>
      <c r="AK11" s="27"/>
      <c r="AL11" s="42"/>
      <c r="AM11" s="44"/>
      <c r="AN11" s="44"/>
      <c r="AO11" s="44"/>
      <c r="AP11" s="44"/>
      <c r="AQ11" s="44"/>
      <c r="AR11" s="44"/>
      <c r="AS11" s="44"/>
      <c r="AT11" s="44"/>
      <c r="AU11" s="44"/>
      <c r="AV11" s="44"/>
      <c r="AW11" s="44"/>
      <c r="AX11" s="44"/>
      <c r="AY11" s="42"/>
      <c r="AZ11" s="50"/>
      <c r="BA11" s="53"/>
      <c r="BB11" s="56"/>
      <c r="BC11" s="56"/>
      <c r="BD11" s="56"/>
      <c r="BE11" s="58"/>
      <c r="BF11" s="58"/>
      <c r="BG11" s="58"/>
      <c r="BH11" s="58"/>
      <c r="BI11" s="58"/>
      <c r="BJ11" s="56"/>
    </row>
    <row r="12" spans="1:62" ht="76.5" customHeight="1" x14ac:dyDescent="0.25">
      <c r="A12" s="972"/>
      <c r="B12" s="281"/>
      <c r="C12" s="972"/>
      <c r="D12" s="972"/>
      <c r="E12" s="972"/>
      <c r="F12" s="972"/>
      <c r="G12" s="972"/>
      <c r="H12" s="972"/>
      <c r="I12" s="972"/>
      <c r="J12" s="972"/>
      <c r="K12" s="150"/>
      <c r="L12" s="972"/>
      <c r="M12" s="293"/>
      <c r="N12" s="42"/>
      <c r="O12" s="1398" t="s">
        <v>691</v>
      </c>
      <c r="P12" s="1399" t="s">
        <v>692</v>
      </c>
      <c r="Q12" s="288">
        <v>43466</v>
      </c>
      <c r="R12" s="288">
        <v>43830</v>
      </c>
      <c r="S12" s="39" t="s">
        <v>82</v>
      </c>
      <c r="T12" s="39" t="s">
        <v>82</v>
      </c>
      <c r="U12" s="289" t="s">
        <v>682</v>
      </c>
      <c r="V12" s="33"/>
      <c r="W12" s="36"/>
      <c r="X12" s="33"/>
      <c r="Y12" s="33" t="str">
        <f t="shared" ref="Y12:Y18" si="0">+IF(X12&gt;R12,"NO CUMPLE","SI CUMPLE")</f>
        <v>SI CUMPLE</v>
      </c>
      <c r="Z12" s="27"/>
      <c r="AA12" s="27"/>
      <c r="AB12" s="27"/>
      <c r="AC12" s="27"/>
      <c r="AD12" s="27"/>
      <c r="AE12" s="27"/>
      <c r="AF12" s="27"/>
      <c r="AG12" s="27"/>
      <c r="AH12" s="27"/>
      <c r="AI12" s="27"/>
      <c r="AJ12" s="27"/>
      <c r="AK12" s="27"/>
      <c r="AL12" s="42"/>
      <c r="AM12" s="44"/>
      <c r="AN12" s="44"/>
      <c r="AO12" s="44"/>
      <c r="AP12" s="44"/>
      <c r="AQ12" s="44"/>
      <c r="AR12" s="44"/>
      <c r="AS12" s="44"/>
      <c r="AT12" s="44"/>
      <c r="AU12" s="44"/>
      <c r="AV12" s="44"/>
      <c r="AW12" s="44"/>
      <c r="AX12" s="44"/>
      <c r="AY12" s="42"/>
      <c r="AZ12" s="50"/>
      <c r="BA12" s="53"/>
      <c r="BB12" s="56"/>
      <c r="BC12" s="56"/>
      <c r="BD12" s="56"/>
      <c r="BE12" s="58"/>
      <c r="BF12" s="58"/>
      <c r="BG12" s="58"/>
      <c r="BH12" s="58"/>
      <c r="BI12" s="58"/>
      <c r="BJ12" s="56"/>
    </row>
    <row r="13" spans="1:62" ht="92.25" customHeight="1" x14ac:dyDescent="0.25">
      <c r="A13" s="972"/>
      <c r="B13" s="281"/>
      <c r="C13" s="972"/>
      <c r="D13" s="972"/>
      <c r="E13" s="972"/>
      <c r="F13" s="972"/>
      <c r="G13" s="972"/>
      <c r="H13" s="972"/>
      <c r="I13" s="972"/>
      <c r="J13" s="972"/>
      <c r="K13" s="150"/>
      <c r="L13" s="972"/>
      <c r="M13" s="293"/>
      <c r="N13" s="42"/>
      <c r="O13" s="973"/>
      <c r="P13" s="973"/>
      <c r="Q13" s="288">
        <v>43466</v>
      </c>
      <c r="R13" s="288">
        <v>43830</v>
      </c>
      <c r="S13" s="39" t="s">
        <v>82</v>
      </c>
      <c r="T13" s="39" t="s">
        <v>82</v>
      </c>
      <c r="U13" s="289" t="s">
        <v>682</v>
      </c>
      <c r="V13" s="33"/>
      <c r="W13" s="36"/>
      <c r="X13" s="33"/>
      <c r="Y13" s="33" t="str">
        <f t="shared" si="0"/>
        <v>SI CUMPLE</v>
      </c>
      <c r="Z13" s="27"/>
      <c r="AA13" s="27"/>
      <c r="AB13" s="27"/>
      <c r="AC13" s="27"/>
      <c r="AD13" s="27"/>
      <c r="AE13" s="27"/>
      <c r="AF13" s="27"/>
      <c r="AG13" s="27"/>
      <c r="AH13" s="27"/>
      <c r="AI13" s="27"/>
      <c r="AJ13" s="27"/>
      <c r="AK13" s="27"/>
      <c r="AL13" s="42"/>
      <c r="AM13" s="44"/>
      <c r="AN13" s="44"/>
      <c r="AO13" s="44"/>
      <c r="AP13" s="44"/>
      <c r="AQ13" s="44"/>
      <c r="AR13" s="44"/>
      <c r="AS13" s="44"/>
      <c r="AT13" s="44"/>
      <c r="AU13" s="44"/>
      <c r="AV13" s="44"/>
      <c r="AW13" s="44"/>
      <c r="AX13" s="44"/>
      <c r="AY13" s="42"/>
      <c r="AZ13" s="50"/>
      <c r="BA13" s="53"/>
      <c r="BB13" s="56"/>
      <c r="BC13" s="56"/>
      <c r="BD13" s="56"/>
      <c r="BE13" s="58"/>
      <c r="BF13" s="58"/>
      <c r="BG13" s="58"/>
      <c r="BH13" s="58"/>
      <c r="BI13" s="58"/>
      <c r="BJ13" s="56"/>
    </row>
    <row r="14" spans="1:62" ht="76.5" customHeight="1" x14ac:dyDescent="0.25">
      <c r="A14" s="972"/>
      <c r="B14" s="281"/>
      <c r="C14" s="972"/>
      <c r="D14" s="972"/>
      <c r="E14" s="972"/>
      <c r="F14" s="972"/>
      <c r="G14" s="972"/>
      <c r="H14" s="972"/>
      <c r="I14" s="972"/>
      <c r="J14" s="972"/>
      <c r="K14" s="150"/>
      <c r="L14" s="972"/>
      <c r="M14" s="137"/>
      <c r="N14" s="42"/>
      <c r="O14" s="294" t="s">
        <v>693</v>
      </c>
      <c r="P14" s="295" t="s">
        <v>694</v>
      </c>
      <c r="Q14" s="288">
        <v>43466</v>
      </c>
      <c r="R14" s="288">
        <v>43830</v>
      </c>
      <c r="S14" s="293" t="s">
        <v>695</v>
      </c>
      <c r="T14" s="39">
        <v>1</v>
      </c>
      <c r="U14" s="137" t="s">
        <v>682</v>
      </c>
      <c r="V14" s="33"/>
      <c r="W14" s="36"/>
      <c r="X14" s="33"/>
      <c r="Y14" s="33" t="str">
        <f t="shared" si="0"/>
        <v>SI CUMPLE</v>
      </c>
      <c r="Z14" s="27"/>
      <c r="AA14" s="27"/>
      <c r="AB14" s="27"/>
      <c r="AC14" s="27"/>
      <c r="AD14" s="27"/>
      <c r="AE14" s="27"/>
      <c r="AF14" s="27"/>
      <c r="AG14" s="27"/>
      <c r="AH14" s="27"/>
      <c r="AI14" s="27"/>
      <c r="AJ14" s="27"/>
      <c r="AK14" s="27"/>
      <c r="AL14" s="42"/>
      <c r="AM14" s="44"/>
      <c r="AN14" s="44"/>
      <c r="AO14" s="44"/>
      <c r="AP14" s="44"/>
      <c r="AQ14" s="44"/>
      <c r="AR14" s="44"/>
      <c r="AS14" s="44"/>
      <c r="AT14" s="44"/>
      <c r="AU14" s="44"/>
      <c r="AV14" s="44"/>
      <c r="AW14" s="44"/>
      <c r="AX14" s="44"/>
      <c r="AY14" s="42"/>
      <c r="AZ14" s="50"/>
      <c r="BA14" s="53"/>
      <c r="BB14" s="56"/>
      <c r="BC14" s="56"/>
      <c r="BD14" s="56"/>
      <c r="BE14" s="58"/>
      <c r="BF14" s="58"/>
      <c r="BG14" s="58"/>
      <c r="BH14" s="58"/>
      <c r="BI14" s="58"/>
      <c r="BJ14" s="56"/>
    </row>
    <row r="15" spans="1:62" ht="76.5" customHeight="1" x14ac:dyDescent="0.25">
      <c r="A15" s="972"/>
      <c r="B15" s="281"/>
      <c r="C15" s="972"/>
      <c r="D15" s="972"/>
      <c r="E15" s="972"/>
      <c r="F15" s="972"/>
      <c r="G15" s="972"/>
      <c r="H15" s="972"/>
      <c r="I15" s="972"/>
      <c r="J15" s="972"/>
      <c r="K15" s="150"/>
      <c r="L15" s="972"/>
      <c r="M15" s="137"/>
      <c r="N15" s="42"/>
      <c r="O15" s="1400" t="s">
        <v>696</v>
      </c>
      <c r="P15" s="1397" t="s">
        <v>697</v>
      </c>
      <c r="Q15" s="33">
        <v>43525</v>
      </c>
      <c r="R15" s="33">
        <v>43799</v>
      </c>
      <c r="S15" s="291" t="s">
        <v>698</v>
      </c>
      <c r="T15" s="35">
        <v>4</v>
      </c>
      <c r="U15" s="137"/>
      <c r="V15" s="33"/>
      <c r="W15" s="36"/>
      <c r="X15" s="33"/>
      <c r="Y15" s="33" t="str">
        <f t="shared" si="0"/>
        <v>SI CUMPLE</v>
      </c>
      <c r="Z15" s="27"/>
      <c r="AA15" s="27"/>
      <c r="AB15" s="27"/>
      <c r="AC15" s="27"/>
      <c r="AD15" s="27"/>
      <c r="AE15" s="27"/>
      <c r="AF15" s="27"/>
      <c r="AG15" s="27"/>
      <c r="AH15" s="27"/>
      <c r="AI15" s="27"/>
      <c r="AJ15" s="27"/>
      <c r="AK15" s="27"/>
      <c r="AL15" s="42"/>
      <c r="AM15" s="44"/>
      <c r="AN15" s="44"/>
      <c r="AO15" s="44"/>
      <c r="AP15" s="44"/>
      <c r="AQ15" s="44"/>
      <c r="AR15" s="44"/>
      <c r="AS15" s="44"/>
      <c r="AT15" s="44"/>
      <c r="AU15" s="44"/>
      <c r="AV15" s="44"/>
      <c r="AW15" s="44"/>
      <c r="AX15" s="44"/>
      <c r="AY15" s="42"/>
      <c r="AZ15" s="50"/>
      <c r="BA15" s="53"/>
      <c r="BB15" s="56"/>
      <c r="BC15" s="56"/>
      <c r="BD15" s="56"/>
      <c r="BE15" s="58"/>
      <c r="BF15" s="58"/>
      <c r="BG15" s="58"/>
      <c r="BH15" s="58"/>
      <c r="BI15" s="58"/>
      <c r="BJ15" s="56"/>
    </row>
    <row r="16" spans="1:62" ht="76.5" customHeight="1" x14ac:dyDescent="0.25">
      <c r="A16" s="972"/>
      <c r="B16" s="281"/>
      <c r="C16" s="972"/>
      <c r="D16" s="972"/>
      <c r="E16" s="972"/>
      <c r="F16" s="972"/>
      <c r="G16" s="972"/>
      <c r="H16" s="972"/>
      <c r="I16" s="972"/>
      <c r="J16" s="972"/>
      <c r="K16" s="150"/>
      <c r="L16" s="972"/>
      <c r="M16" s="137"/>
      <c r="N16" s="42"/>
      <c r="O16" s="973"/>
      <c r="P16" s="973"/>
      <c r="Q16" s="33">
        <v>43525</v>
      </c>
      <c r="R16" s="33">
        <v>43799</v>
      </c>
      <c r="S16" s="291" t="s">
        <v>699</v>
      </c>
      <c r="T16" s="35">
        <v>4</v>
      </c>
      <c r="U16" s="137"/>
      <c r="V16" s="33"/>
      <c r="W16" s="36"/>
      <c r="X16" s="33"/>
      <c r="Y16" s="33" t="str">
        <f t="shared" si="0"/>
        <v>SI CUMPLE</v>
      </c>
      <c r="Z16" s="27"/>
      <c r="AA16" s="27"/>
      <c r="AB16" s="27"/>
      <c r="AC16" s="27"/>
      <c r="AD16" s="27"/>
      <c r="AE16" s="27"/>
      <c r="AF16" s="27"/>
      <c r="AG16" s="27"/>
      <c r="AH16" s="27"/>
      <c r="AI16" s="27"/>
      <c r="AJ16" s="27"/>
      <c r="AK16" s="27"/>
      <c r="AL16" s="42"/>
      <c r="AM16" s="44"/>
      <c r="AN16" s="44"/>
      <c r="AO16" s="44"/>
      <c r="AP16" s="44"/>
      <c r="AQ16" s="44"/>
      <c r="AR16" s="44"/>
      <c r="AS16" s="44"/>
      <c r="AT16" s="44"/>
      <c r="AU16" s="44"/>
      <c r="AV16" s="44"/>
      <c r="AW16" s="44"/>
      <c r="AX16" s="44"/>
      <c r="AY16" s="42"/>
      <c r="AZ16" s="50"/>
      <c r="BA16" s="53"/>
      <c r="BB16" s="56"/>
      <c r="BC16" s="56"/>
      <c r="BD16" s="56"/>
      <c r="BE16" s="58"/>
      <c r="BF16" s="58"/>
      <c r="BG16" s="58"/>
      <c r="BH16" s="58"/>
      <c r="BI16" s="58"/>
      <c r="BJ16" s="56"/>
    </row>
    <row r="17" spans="1:62" ht="92.25" customHeight="1" x14ac:dyDescent="0.25">
      <c r="A17" s="972"/>
      <c r="B17" s="281"/>
      <c r="C17" s="972"/>
      <c r="D17" s="972"/>
      <c r="E17" s="972"/>
      <c r="F17" s="972"/>
      <c r="G17" s="972"/>
      <c r="H17" s="972"/>
      <c r="I17" s="972"/>
      <c r="J17" s="972"/>
      <c r="K17" s="150"/>
      <c r="L17" s="972"/>
      <c r="M17" s="137"/>
      <c r="N17" s="42"/>
      <c r="O17" s="35" t="s">
        <v>700</v>
      </c>
      <c r="P17" s="296" t="s">
        <v>701</v>
      </c>
      <c r="Q17" s="33">
        <v>43466</v>
      </c>
      <c r="R17" s="33">
        <v>43830</v>
      </c>
      <c r="S17" s="293" t="s">
        <v>702</v>
      </c>
      <c r="T17" s="39">
        <v>1</v>
      </c>
      <c r="U17" s="137"/>
      <c r="V17" s="33"/>
      <c r="W17" s="36"/>
      <c r="X17" s="33"/>
      <c r="Y17" s="33" t="str">
        <f t="shared" si="0"/>
        <v>SI CUMPLE</v>
      </c>
      <c r="Z17" s="27"/>
      <c r="AA17" s="27"/>
      <c r="AB17" s="27"/>
      <c r="AC17" s="27"/>
      <c r="AD17" s="27"/>
      <c r="AE17" s="27"/>
      <c r="AF17" s="27"/>
      <c r="AG17" s="27"/>
      <c r="AH17" s="27"/>
      <c r="AI17" s="27"/>
      <c r="AJ17" s="27"/>
      <c r="AK17" s="27"/>
      <c r="AL17" s="42"/>
      <c r="AM17" s="44"/>
      <c r="AN17" s="44"/>
      <c r="AO17" s="44"/>
      <c r="AP17" s="44"/>
      <c r="AQ17" s="44"/>
      <c r="AR17" s="44"/>
      <c r="AS17" s="44"/>
      <c r="AT17" s="44"/>
      <c r="AU17" s="44"/>
      <c r="AV17" s="44"/>
      <c r="AW17" s="44"/>
      <c r="AX17" s="44"/>
      <c r="AY17" s="42"/>
      <c r="AZ17" s="50"/>
      <c r="BA17" s="53"/>
      <c r="BB17" s="56"/>
      <c r="BC17" s="56"/>
      <c r="BD17" s="56"/>
      <c r="BE17" s="58"/>
      <c r="BF17" s="58"/>
      <c r="BG17" s="58"/>
      <c r="BH17" s="58"/>
      <c r="BI17" s="58"/>
      <c r="BJ17" s="56"/>
    </row>
    <row r="18" spans="1:62" ht="76.5" customHeight="1" x14ac:dyDescent="0.25">
      <c r="A18" s="973"/>
      <c r="B18" s="281"/>
      <c r="C18" s="973"/>
      <c r="D18" s="973"/>
      <c r="E18" s="973"/>
      <c r="F18" s="973"/>
      <c r="G18" s="973"/>
      <c r="H18" s="973"/>
      <c r="I18" s="973"/>
      <c r="J18" s="973"/>
      <c r="K18" s="150"/>
      <c r="L18" s="973"/>
      <c r="M18" s="137"/>
      <c r="N18" s="42"/>
      <c r="O18" s="35" t="s">
        <v>703</v>
      </c>
      <c r="P18" s="297" t="s">
        <v>704</v>
      </c>
      <c r="Q18" s="33">
        <v>43617</v>
      </c>
      <c r="R18" s="33">
        <v>43830</v>
      </c>
      <c r="S18" s="293" t="s">
        <v>705</v>
      </c>
      <c r="T18" s="35">
        <v>1</v>
      </c>
      <c r="U18" s="137"/>
      <c r="V18" s="33"/>
      <c r="W18" s="36"/>
      <c r="X18" s="33"/>
      <c r="Y18" s="33" t="str">
        <f t="shared" si="0"/>
        <v>SI CUMPLE</v>
      </c>
      <c r="Z18" s="27"/>
      <c r="AA18" s="27"/>
      <c r="AB18" s="27"/>
      <c r="AC18" s="27"/>
      <c r="AD18" s="27"/>
      <c r="AE18" s="27"/>
      <c r="AF18" s="27"/>
      <c r="AG18" s="27"/>
      <c r="AH18" s="27"/>
      <c r="AI18" s="27"/>
      <c r="AJ18" s="27"/>
      <c r="AK18" s="27"/>
      <c r="AL18" s="42"/>
      <c r="AM18" s="44"/>
      <c r="AN18" s="44"/>
      <c r="AO18" s="44"/>
      <c r="AP18" s="44"/>
      <c r="AQ18" s="44"/>
      <c r="AR18" s="44"/>
      <c r="AS18" s="44"/>
      <c r="AT18" s="44"/>
      <c r="AU18" s="44"/>
      <c r="AV18" s="44"/>
      <c r="AW18" s="44"/>
      <c r="AX18" s="44"/>
      <c r="AY18" s="42"/>
      <c r="AZ18" s="50"/>
      <c r="BA18" s="53"/>
      <c r="BB18" s="56"/>
      <c r="BC18" s="56"/>
      <c r="BD18" s="56"/>
      <c r="BE18" s="58"/>
      <c r="BF18" s="58"/>
      <c r="BG18" s="58"/>
      <c r="BH18" s="58"/>
      <c r="BI18" s="58"/>
      <c r="BJ18" s="56"/>
    </row>
    <row r="19" spans="1:62" ht="42.75" customHeight="1" x14ac:dyDescent="0.25">
      <c r="A19" s="58"/>
      <c r="B19" s="58"/>
      <c r="C19" s="58"/>
      <c r="D19" s="58"/>
      <c r="E19" s="58"/>
      <c r="F19" s="96"/>
      <c r="G19" s="58"/>
      <c r="H19" s="58"/>
      <c r="I19" s="58"/>
      <c r="J19" s="58"/>
      <c r="K19" s="58"/>
      <c r="L19" s="58"/>
      <c r="M19" s="58"/>
      <c r="N19" s="58"/>
      <c r="O19" s="97"/>
      <c r="P19" s="97"/>
      <c r="Q19" s="97"/>
      <c r="R19" s="97"/>
      <c r="S19" s="97"/>
      <c r="T19" s="97"/>
      <c r="U19" s="99"/>
      <c r="V19" s="101"/>
      <c r="W19" s="101"/>
      <c r="X19" s="101"/>
      <c r="Y19" s="101"/>
      <c r="Z19" s="101"/>
      <c r="AA19" s="101"/>
      <c r="AB19" s="101"/>
      <c r="AC19" s="101"/>
      <c r="AD19" s="101"/>
      <c r="AE19" s="101"/>
      <c r="AF19" s="101"/>
      <c r="AG19" s="101"/>
      <c r="AH19" s="101"/>
      <c r="AI19" s="101"/>
      <c r="AJ19" s="101"/>
      <c r="AK19" s="101"/>
      <c r="AL19" s="102"/>
      <c r="AM19" s="102"/>
      <c r="AN19" s="102"/>
      <c r="AO19" s="102"/>
      <c r="AP19" s="102"/>
      <c r="AQ19" s="102"/>
      <c r="AR19" s="102"/>
      <c r="AS19" s="102"/>
      <c r="AT19" s="102"/>
      <c r="AU19" s="102"/>
      <c r="AV19" s="102"/>
      <c r="AW19" s="102"/>
      <c r="AX19" s="102"/>
      <c r="AY19" s="102"/>
      <c r="AZ19" s="103"/>
      <c r="BA19" s="56"/>
      <c r="BB19" s="56"/>
      <c r="BC19" s="56"/>
      <c r="BD19" s="56"/>
      <c r="BE19" s="58"/>
      <c r="BF19" s="58"/>
      <c r="BG19" s="58"/>
      <c r="BH19" s="58"/>
      <c r="BI19" s="58"/>
      <c r="BJ19" s="56"/>
    </row>
    <row r="20" spans="1:62" ht="58.5" customHeight="1" x14ac:dyDescent="0.25">
      <c r="A20" s="129" t="s">
        <v>214</v>
      </c>
      <c r="B20" s="245" t="s">
        <v>706</v>
      </c>
      <c r="C20" s="1336" t="s">
        <v>707</v>
      </c>
      <c r="D20" s="975"/>
      <c r="E20" s="975"/>
      <c r="F20" s="976"/>
      <c r="G20" s="1337" t="s">
        <v>277</v>
      </c>
      <c r="H20" s="995"/>
      <c r="I20" s="97"/>
      <c r="J20" s="97"/>
      <c r="K20" s="97"/>
      <c r="L20" s="97"/>
      <c r="M20" s="97"/>
      <c r="N20" s="97"/>
      <c r="O20" s="97"/>
      <c r="P20" s="97"/>
      <c r="Q20" s="97"/>
      <c r="R20" s="97"/>
      <c r="S20" s="97"/>
      <c r="T20" s="97"/>
      <c r="U20" s="97"/>
      <c r="V20" s="97"/>
      <c r="W20" s="97"/>
      <c r="X20" s="97"/>
      <c r="Y20" s="105"/>
      <c r="Z20" s="106"/>
      <c r="AA20" s="106"/>
      <c r="AB20" s="106"/>
      <c r="AC20" s="106"/>
      <c r="AD20" s="106"/>
      <c r="AE20" s="106"/>
      <c r="AF20" s="106"/>
      <c r="AG20" s="106"/>
      <c r="AH20" s="106"/>
      <c r="AI20" s="106"/>
      <c r="AJ20" s="106"/>
      <c r="AK20" s="106"/>
      <c r="AL20" s="109">
        <f>SUM(AL8:AL19)</f>
        <v>0</v>
      </c>
      <c r="AM20" s="109"/>
      <c r="AN20" s="109"/>
      <c r="AO20" s="109"/>
      <c r="AP20" s="109"/>
      <c r="AQ20" s="109"/>
      <c r="AR20" s="109"/>
      <c r="AS20" s="109"/>
      <c r="AT20" s="109"/>
      <c r="AU20" s="109"/>
      <c r="AV20" s="109"/>
      <c r="AW20" s="109"/>
      <c r="AX20" s="109"/>
      <c r="AY20" s="110">
        <f>SUM(AY8:AY19)</f>
        <v>0</v>
      </c>
      <c r="AZ20" s="1324"/>
      <c r="BA20" s="1324"/>
      <c r="BB20" s="56"/>
      <c r="BC20" s="56"/>
      <c r="BD20" s="56"/>
      <c r="BE20" s="58"/>
      <c r="BF20" s="58"/>
      <c r="BG20" s="58"/>
      <c r="BH20" s="58"/>
      <c r="BI20" s="58"/>
      <c r="BJ20" s="56"/>
    </row>
    <row r="21" spans="1:62" ht="58.5" customHeight="1" x14ac:dyDescent="0.25">
      <c r="A21" s="129" t="s">
        <v>232</v>
      </c>
      <c r="B21" s="245" t="s">
        <v>233</v>
      </c>
      <c r="C21" s="977"/>
      <c r="D21" s="978"/>
      <c r="E21" s="978"/>
      <c r="F21" s="979"/>
      <c r="G21" s="1337" t="s">
        <v>233</v>
      </c>
      <c r="H21" s="995"/>
      <c r="I21" s="97"/>
      <c r="J21" s="97"/>
      <c r="K21" s="97"/>
      <c r="L21" s="97"/>
      <c r="M21" s="97"/>
      <c r="N21" s="97"/>
      <c r="O21" s="97"/>
      <c r="P21" s="97"/>
      <c r="Q21" s="97"/>
      <c r="R21" s="97"/>
      <c r="S21" s="97"/>
      <c r="T21" s="97"/>
      <c r="U21" s="97"/>
      <c r="V21" s="97"/>
      <c r="W21" s="97"/>
      <c r="X21" s="97"/>
      <c r="Y21" s="105"/>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973"/>
      <c r="BA21" s="973"/>
      <c r="BB21" s="56"/>
      <c r="BC21" s="56"/>
      <c r="BD21" s="56"/>
      <c r="BE21" s="58"/>
      <c r="BF21" s="58"/>
      <c r="BG21" s="58"/>
      <c r="BH21" s="58"/>
      <c r="BI21" s="58"/>
      <c r="BJ21" s="56"/>
    </row>
    <row r="22" spans="1:62" ht="50.25" customHeight="1" x14ac:dyDescent="0.25">
      <c r="A22" s="58"/>
      <c r="B22" s="58"/>
      <c r="C22" s="58"/>
      <c r="D22" s="58"/>
      <c r="E22" s="58"/>
      <c r="F22" s="96"/>
      <c r="G22" s="58"/>
      <c r="H22" s="58"/>
      <c r="I22" s="58"/>
      <c r="J22" s="58"/>
      <c r="K22" s="58"/>
      <c r="L22" s="58"/>
      <c r="M22" s="58"/>
      <c r="N22" s="58"/>
      <c r="O22" s="97"/>
      <c r="P22" s="97"/>
      <c r="Q22" s="97"/>
      <c r="R22" s="97"/>
      <c r="S22" s="97"/>
      <c r="T22" s="97"/>
      <c r="U22" s="99"/>
      <c r="V22" s="101"/>
      <c r="W22" s="101"/>
      <c r="X22" s="101"/>
      <c r="Y22" s="101"/>
      <c r="Z22" s="101"/>
      <c r="AA22" s="101"/>
      <c r="AB22" s="101"/>
      <c r="AC22" s="101"/>
      <c r="AD22" s="101"/>
      <c r="AE22" s="101"/>
      <c r="AF22" s="101"/>
      <c r="AG22" s="101"/>
      <c r="AH22" s="101"/>
      <c r="AI22" s="101"/>
      <c r="AJ22" s="101"/>
      <c r="AK22" s="101"/>
      <c r="AL22" s="102"/>
      <c r="AM22" s="102"/>
      <c r="AN22" s="102"/>
      <c r="AO22" s="102"/>
      <c r="AP22" s="102"/>
      <c r="AQ22" s="102"/>
      <c r="AR22" s="102"/>
      <c r="AS22" s="102"/>
      <c r="AT22" s="102"/>
      <c r="AU22" s="102"/>
      <c r="AV22" s="102"/>
      <c r="AW22" s="102"/>
      <c r="AX22" s="102"/>
      <c r="AY22" s="102"/>
      <c r="AZ22" s="103"/>
      <c r="BA22" s="56"/>
      <c r="BB22" s="56"/>
      <c r="BC22" s="56"/>
      <c r="BD22" s="56"/>
      <c r="BE22" s="58"/>
      <c r="BF22" s="58"/>
      <c r="BG22" s="58"/>
      <c r="BH22" s="58"/>
      <c r="BI22" s="58"/>
      <c r="BJ22" s="56"/>
    </row>
    <row r="23" spans="1:62" ht="37.5" customHeight="1" x14ac:dyDescent="0.25">
      <c r="A23" s="58"/>
      <c r="B23" s="58"/>
      <c r="C23" s="58"/>
      <c r="D23" s="58"/>
      <c r="E23" s="58"/>
      <c r="F23" s="58"/>
      <c r="G23" s="58"/>
      <c r="H23" s="58"/>
      <c r="I23" s="58"/>
      <c r="J23" s="58"/>
      <c r="K23" s="114"/>
      <c r="L23" s="114"/>
      <c r="M23" s="114"/>
      <c r="N23" s="114"/>
      <c r="O23" s="97"/>
      <c r="P23" s="97"/>
      <c r="Q23" s="97"/>
      <c r="R23" s="97"/>
      <c r="S23" s="97"/>
      <c r="T23" s="97"/>
      <c r="U23" s="99"/>
      <c r="V23" s="101"/>
      <c r="W23" s="101"/>
      <c r="X23" s="101"/>
      <c r="Y23" s="101"/>
      <c r="Z23" s="101"/>
      <c r="AA23" s="101"/>
      <c r="AB23" s="101"/>
      <c r="AC23" s="101"/>
      <c r="AD23" s="101"/>
      <c r="AE23" s="101"/>
      <c r="AF23" s="101"/>
      <c r="AG23" s="101"/>
      <c r="AH23" s="101"/>
      <c r="AI23" s="101"/>
      <c r="AJ23" s="101"/>
      <c r="AK23" s="101"/>
      <c r="AL23" s="102"/>
      <c r="AM23" s="102"/>
      <c r="AN23" s="102"/>
      <c r="AO23" s="102"/>
      <c r="AP23" s="102"/>
      <c r="AQ23" s="102"/>
      <c r="AR23" s="102"/>
      <c r="AS23" s="102"/>
      <c r="AT23" s="102"/>
      <c r="AU23" s="102"/>
      <c r="AV23" s="102"/>
      <c r="AW23" s="102"/>
      <c r="AX23" s="102"/>
      <c r="AY23" s="102"/>
      <c r="AZ23" s="103"/>
      <c r="BA23" s="56"/>
      <c r="BB23" s="56"/>
      <c r="BC23" s="56"/>
      <c r="BD23" s="56"/>
      <c r="BE23" s="58"/>
      <c r="BF23" s="58"/>
      <c r="BG23" s="58"/>
      <c r="BH23" s="58"/>
      <c r="BI23" s="58"/>
      <c r="BJ23" s="56"/>
    </row>
    <row r="24" spans="1:62" ht="66" customHeight="1" x14ac:dyDescent="0.25">
      <c r="A24" s="58"/>
      <c r="B24" s="58"/>
      <c r="C24" s="58"/>
      <c r="D24" s="58"/>
      <c r="E24" s="58"/>
      <c r="F24" s="58"/>
      <c r="G24" s="58"/>
      <c r="H24" s="58"/>
      <c r="I24" s="58"/>
      <c r="J24" s="58"/>
      <c r="K24" s="116"/>
      <c r="L24" s="116"/>
      <c r="M24" s="116"/>
      <c r="N24" s="116"/>
      <c r="O24" s="97"/>
      <c r="P24" s="97"/>
      <c r="Q24" s="97"/>
      <c r="R24" s="97"/>
      <c r="S24" s="97"/>
      <c r="T24" s="97"/>
      <c r="U24" s="99"/>
      <c r="V24" s="101"/>
      <c r="W24" s="101"/>
      <c r="X24" s="101"/>
      <c r="Y24" s="101"/>
      <c r="Z24" s="101"/>
      <c r="AA24" s="101"/>
      <c r="AB24" s="101"/>
      <c r="AC24" s="101"/>
      <c r="AD24" s="101"/>
      <c r="AE24" s="101"/>
      <c r="AF24" s="101"/>
      <c r="AG24" s="101"/>
      <c r="AH24" s="101"/>
      <c r="AI24" s="101"/>
      <c r="AJ24" s="101"/>
      <c r="AK24" s="101"/>
      <c r="AL24" s="102"/>
      <c r="AM24" s="102"/>
      <c r="AN24" s="102"/>
      <c r="AO24" s="102"/>
      <c r="AP24" s="102"/>
      <c r="AQ24" s="102"/>
      <c r="AR24" s="102"/>
      <c r="AS24" s="102"/>
      <c r="AT24" s="102"/>
      <c r="AU24" s="102"/>
      <c r="AV24" s="102"/>
      <c r="AW24" s="102"/>
      <c r="AX24" s="102"/>
      <c r="AY24" s="102"/>
      <c r="AZ24" s="103"/>
      <c r="BA24" s="56"/>
      <c r="BB24" s="56"/>
      <c r="BC24" s="56"/>
      <c r="BD24" s="56"/>
      <c r="BE24" s="58"/>
      <c r="BF24" s="58"/>
      <c r="BG24" s="58"/>
      <c r="BH24" s="58"/>
      <c r="BI24" s="58"/>
      <c r="BJ24" s="56"/>
    </row>
    <row r="25" spans="1:62" ht="63.75" customHeight="1" x14ac:dyDescent="0.25">
      <c r="A25" s="58"/>
      <c r="B25" s="58"/>
      <c r="C25" s="58"/>
      <c r="D25" s="58"/>
      <c r="E25" s="58"/>
      <c r="F25" s="96"/>
      <c r="G25" s="58"/>
      <c r="H25" s="58"/>
      <c r="I25" s="58"/>
      <c r="J25" s="58"/>
      <c r="K25" s="58"/>
      <c r="L25" s="58"/>
      <c r="M25" s="58"/>
      <c r="N25" s="58"/>
      <c r="O25" s="97"/>
      <c r="P25" s="97"/>
      <c r="Q25" s="97"/>
      <c r="R25" s="97"/>
      <c r="S25" s="97"/>
      <c r="T25" s="97"/>
      <c r="U25" s="99"/>
      <c r="V25" s="101"/>
      <c r="W25" s="101"/>
      <c r="X25" s="101"/>
      <c r="Y25" s="101"/>
      <c r="Z25" s="101"/>
      <c r="AA25" s="101"/>
      <c r="AB25" s="101"/>
      <c r="AC25" s="101"/>
      <c r="AD25" s="101"/>
      <c r="AE25" s="101"/>
      <c r="AF25" s="101"/>
      <c r="AG25" s="101"/>
      <c r="AH25" s="101"/>
      <c r="AI25" s="101"/>
      <c r="AJ25" s="101"/>
      <c r="AK25" s="101"/>
      <c r="AL25" s="102"/>
      <c r="AM25" s="102"/>
      <c r="AN25" s="102"/>
      <c r="AO25" s="102"/>
      <c r="AP25" s="102"/>
      <c r="AQ25" s="102"/>
      <c r="AR25" s="102"/>
      <c r="AS25" s="102"/>
      <c r="AT25" s="102"/>
      <c r="AU25" s="102"/>
      <c r="AV25" s="102"/>
      <c r="AW25" s="102"/>
      <c r="AX25" s="102"/>
      <c r="AY25" s="102"/>
      <c r="AZ25" s="103"/>
      <c r="BA25" s="56"/>
      <c r="BB25" s="56"/>
      <c r="BC25" s="56"/>
      <c r="BD25" s="56"/>
      <c r="BE25" s="58"/>
      <c r="BF25" s="58"/>
      <c r="BG25" s="58"/>
      <c r="BH25" s="58"/>
      <c r="BI25" s="58"/>
      <c r="BJ25" s="56"/>
    </row>
    <row r="26" spans="1:62" ht="93" customHeight="1" x14ac:dyDescent="0.25">
      <c r="A26" s="58"/>
      <c r="B26" s="58"/>
      <c r="C26" s="58"/>
      <c r="D26" s="58"/>
      <c r="E26" s="58"/>
      <c r="F26" s="96"/>
      <c r="G26" s="58"/>
      <c r="H26" s="58"/>
      <c r="I26" s="58"/>
      <c r="J26" s="58"/>
      <c r="K26" s="58"/>
      <c r="L26" s="58"/>
      <c r="M26" s="58"/>
      <c r="N26" s="58"/>
      <c r="O26" s="97"/>
      <c r="P26" s="97"/>
      <c r="Q26" s="97"/>
      <c r="R26" s="97"/>
      <c r="S26" s="97"/>
      <c r="T26" s="97"/>
      <c r="U26" s="99"/>
      <c r="V26" s="101"/>
      <c r="W26" s="101"/>
      <c r="X26" s="101"/>
      <c r="Y26" s="101"/>
      <c r="Z26" s="101"/>
      <c r="AA26" s="101"/>
      <c r="AB26" s="101"/>
      <c r="AC26" s="101"/>
      <c r="AD26" s="101"/>
      <c r="AE26" s="101"/>
      <c r="AF26" s="101"/>
      <c r="AG26" s="101"/>
      <c r="AH26" s="101"/>
      <c r="AI26" s="101"/>
      <c r="AJ26" s="101"/>
      <c r="AK26" s="101"/>
      <c r="AL26" s="102"/>
      <c r="AM26" s="102"/>
      <c r="AN26" s="102"/>
      <c r="AO26" s="102"/>
      <c r="AP26" s="102"/>
      <c r="AQ26" s="102"/>
      <c r="AR26" s="102"/>
      <c r="AS26" s="102"/>
      <c r="AT26" s="102"/>
      <c r="AU26" s="102"/>
      <c r="AV26" s="102"/>
      <c r="AW26" s="102"/>
      <c r="AX26" s="102"/>
      <c r="AY26" s="102"/>
      <c r="AZ26" s="103"/>
      <c r="BA26" s="56"/>
      <c r="BB26" s="56"/>
      <c r="BC26" s="56"/>
      <c r="BD26" s="56"/>
      <c r="BE26" s="58"/>
      <c r="BF26" s="58"/>
      <c r="BG26" s="58"/>
      <c r="BH26" s="58"/>
      <c r="BI26" s="58"/>
      <c r="BJ26" s="56"/>
    </row>
    <row r="27" spans="1:62" ht="93" customHeight="1" x14ac:dyDescent="0.25">
      <c r="A27" s="58"/>
      <c r="B27" s="58"/>
      <c r="C27" s="58"/>
      <c r="D27" s="58"/>
      <c r="E27" s="58"/>
      <c r="F27" s="96"/>
      <c r="G27" s="58"/>
      <c r="H27" s="58"/>
      <c r="I27" s="58"/>
      <c r="J27" s="58"/>
      <c r="K27" s="58"/>
      <c r="L27" s="58"/>
      <c r="M27" s="58"/>
      <c r="N27" s="58"/>
      <c r="O27" s="97"/>
      <c r="P27" s="97"/>
      <c r="Q27" s="97"/>
      <c r="R27" s="97"/>
      <c r="S27" s="97"/>
      <c r="T27" s="97"/>
      <c r="U27" s="99"/>
      <c r="V27" s="101"/>
      <c r="W27" s="101"/>
      <c r="X27" s="101"/>
      <c r="Y27" s="101"/>
      <c r="Z27" s="101"/>
      <c r="AA27" s="101"/>
      <c r="AB27" s="101"/>
      <c r="AC27" s="101"/>
      <c r="AD27" s="101"/>
      <c r="AE27" s="101"/>
      <c r="AF27" s="101"/>
      <c r="AG27" s="101"/>
      <c r="AH27" s="101"/>
      <c r="AI27" s="101"/>
      <c r="AJ27" s="101"/>
      <c r="AK27" s="101"/>
      <c r="AL27" s="102"/>
      <c r="AM27" s="102"/>
      <c r="AN27" s="102"/>
      <c r="AO27" s="102"/>
      <c r="AP27" s="102"/>
      <c r="AQ27" s="102"/>
      <c r="AR27" s="102"/>
      <c r="AS27" s="102"/>
      <c r="AT27" s="102"/>
      <c r="AU27" s="102"/>
      <c r="AV27" s="102"/>
      <c r="AW27" s="102"/>
      <c r="AX27" s="102"/>
      <c r="AY27" s="102"/>
      <c r="AZ27" s="103"/>
      <c r="BA27" s="56"/>
      <c r="BB27" s="56"/>
      <c r="BC27" s="56"/>
      <c r="BD27" s="56"/>
      <c r="BE27" s="58"/>
      <c r="BF27" s="58"/>
      <c r="BG27" s="58"/>
      <c r="BH27" s="58"/>
      <c r="BI27" s="58"/>
      <c r="BJ27" s="56"/>
    </row>
    <row r="28" spans="1:62" ht="93" customHeight="1" x14ac:dyDescent="0.25">
      <c r="A28" s="58"/>
      <c r="B28" s="58"/>
      <c r="C28" s="58"/>
      <c r="D28" s="58"/>
      <c r="E28" s="58"/>
      <c r="F28" s="96"/>
      <c r="G28" s="58"/>
      <c r="H28" s="58"/>
      <c r="I28" s="58"/>
      <c r="J28" s="58"/>
      <c r="K28" s="58"/>
      <c r="L28" s="58"/>
      <c r="M28" s="58"/>
      <c r="N28" s="58"/>
      <c r="O28" s="97"/>
      <c r="P28" s="97"/>
      <c r="Q28" s="97"/>
      <c r="R28" s="97"/>
      <c r="S28" s="97"/>
      <c r="T28" s="97"/>
      <c r="U28" s="99"/>
      <c r="V28" s="101"/>
      <c r="W28" s="101"/>
      <c r="X28" s="101"/>
      <c r="Y28" s="101"/>
      <c r="Z28" s="101"/>
      <c r="AA28" s="101"/>
      <c r="AB28" s="101"/>
      <c r="AC28" s="101"/>
      <c r="AD28" s="101"/>
      <c r="AE28" s="101"/>
      <c r="AF28" s="101"/>
      <c r="AG28" s="101"/>
      <c r="AH28" s="101"/>
      <c r="AI28" s="101"/>
      <c r="AJ28" s="101"/>
      <c r="AK28" s="101"/>
      <c r="AL28" s="102"/>
      <c r="AM28" s="102"/>
      <c r="AN28" s="102"/>
      <c r="AO28" s="102"/>
      <c r="AP28" s="102"/>
      <c r="AQ28" s="102"/>
      <c r="AR28" s="102"/>
      <c r="AS28" s="102"/>
      <c r="AT28" s="102"/>
      <c r="AU28" s="102"/>
      <c r="AV28" s="102"/>
      <c r="AW28" s="102"/>
      <c r="AX28" s="102"/>
      <c r="AY28" s="102"/>
      <c r="AZ28" s="103"/>
      <c r="BA28" s="56"/>
      <c r="BB28" s="56"/>
      <c r="BC28" s="56"/>
      <c r="BD28" s="56"/>
      <c r="BE28" s="58"/>
      <c r="BF28" s="58"/>
      <c r="BG28" s="58"/>
      <c r="BH28" s="58"/>
      <c r="BI28" s="58"/>
      <c r="BJ28" s="56"/>
    </row>
    <row r="29" spans="1:62" ht="93" customHeight="1" x14ac:dyDescent="0.25">
      <c r="A29" s="58"/>
      <c r="B29" s="58"/>
      <c r="C29" s="58"/>
      <c r="D29" s="58"/>
      <c r="E29" s="58"/>
      <c r="F29" s="96"/>
      <c r="G29" s="58"/>
      <c r="H29" s="58"/>
      <c r="I29" s="58"/>
      <c r="J29" s="58"/>
      <c r="K29" s="58"/>
      <c r="L29" s="58"/>
      <c r="M29" s="58"/>
      <c r="N29" s="58"/>
      <c r="O29" s="97"/>
      <c r="P29" s="97"/>
      <c r="Q29" s="97"/>
      <c r="R29" s="97"/>
      <c r="S29" s="97"/>
      <c r="T29" s="97"/>
      <c r="U29" s="99"/>
      <c r="V29" s="101"/>
      <c r="W29" s="101"/>
      <c r="X29" s="101"/>
      <c r="Y29" s="101"/>
      <c r="Z29" s="101"/>
      <c r="AA29" s="101"/>
      <c r="AB29" s="101"/>
      <c r="AC29" s="101"/>
      <c r="AD29" s="101"/>
      <c r="AE29" s="101"/>
      <c r="AF29" s="101"/>
      <c r="AG29" s="101"/>
      <c r="AH29" s="101"/>
      <c r="AI29" s="101"/>
      <c r="AJ29" s="101"/>
      <c r="AK29" s="101"/>
      <c r="AL29" s="102"/>
      <c r="AM29" s="102"/>
      <c r="AN29" s="102"/>
      <c r="AO29" s="102"/>
      <c r="AP29" s="102"/>
      <c r="AQ29" s="102"/>
      <c r="AR29" s="102"/>
      <c r="AS29" s="102"/>
      <c r="AT29" s="102"/>
      <c r="AU29" s="102"/>
      <c r="AV29" s="102"/>
      <c r="AW29" s="102"/>
      <c r="AX29" s="102"/>
      <c r="AY29" s="102"/>
      <c r="AZ29" s="103"/>
      <c r="BA29" s="56"/>
      <c r="BB29" s="56"/>
      <c r="BC29" s="56"/>
      <c r="BD29" s="56"/>
      <c r="BE29" s="58"/>
      <c r="BF29" s="58"/>
      <c r="BG29" s="58"/>
      <c r="BH29" s="58"/>
      <c r="BI29" s="58"/>
      <c r="BJ29" s="56"/>
    </row>
    <row r="30" spans="1:62" ht="93" customHeight="1" x14ac:dyDescent="0.25">
      <c r="A30" s="58"/>
      <c r="B30" s="58"/>
      <c r="C30" s="58"/>
      <c r="D30" s="58"/>
      <c r="E30" s="58"/>
      <c r="F30" s="96"/>
      <c r="G30" s="58"/>
      <c r="H30" s="58"/>
      <c r="I30" s="58"/>
      <c r="J30" s="58"/>
      <c r="K30" s="58"/>
      <c r="L30" s="58"/>
      <c r="M30" s="58"/>
      <c r="N30" s="58"/>
      <c r="O30" s="97"/>
      <c r="P30" s="97"/>
      <c r="Q30" s="97"/>
      <c r="R30" s="97"/>
      <c r="S30" s="97"/>
      <c r="T30" s="97"/>
      <c r="U30" s="99"/>
      <c r="V30" s="101"/>
      <c r="W30" s="101"/>
      <c r="X30" s="101"/>
      <c r="Y30" s="101"/>
      <c r="Z30" s="101"/>
      <c r="AA30" s="101"/>
      <c r="AB30" s="101"/>
      <c r="AC30" s="101"/>
      <c r="AD30" s="101"/>
      <c r="AE30" s="101"/>
      <c r="AF30" s="101"/>
      <c r="AG30" s="101"/>
      <c r="AH30" s="101"/>
      <c r="AI30" s="101"/>
      <c r="AJ30" s="101"/>
      <c r="AK30" s="101"/>
      <c r="AL30" s="102"/>
      <c r="AM30" s="102"/>
      <c r="AN30" s="102"/>
      <c r="AO30" s="102"/>
      <c r="AP30" s="102"/>
      <c r="AQ30" s="102"/>
      <c r="AR30" s="102"/>
      <c r="AS30" s="102"/>
      <c r="AT30" s="102"/>
      <c r="AU30" s="102"/>
      <c r="AV30" s="102"/>
      <c r="AW30" s="102"/>
      <c r="AX30" s="102"/>
      <c r="AY30" s="102"/>
      <c r="AZ30" s="103"/>
      <c r="BA30" s="56"/>
      <c r="BB30" s="56"/>
      <c r="BC30" s="56"/>
      <c r="BD30" s="56"/>
      <c r="BE30" s="56"/>
      <c r="BF30" s="56"/>
      <c r="BG30" s="56"/>
      <c r="BH30" s="56"/>
      <c r="BI30" s="56"/>
      <c r="BJ30" s="56"/>
    </row>
    <row r="31" spans="1:62" ht="93" customHeight="1" x14ac:dyDescent="0.25">
      <c r="A31" s="133" t="s">
        <v>284</v>
      </c>
      <c r="B31" s="133" t="s">
        <v>285</v>
      </c>
      <c r="C31" s="133" t="s">
        <v>286</v>
      </c>
      <c r="D31" s="133" t="s">
        <v>287</v>
      </c>
      <c r="E31" s="133" t="s">
        <v>288</v>
      </c>
      <c r="F31" s="133" t="s">
        <v>289</v>
      </c>
      <c r="G31" s="133" t="s">
        <v>291</v>
      </c>
      <c r="H31" s="58"/>
      <c r="I31" s="58"/>
      <c r="J31" s="58"/>
      <c r="K31" s="58"/>
      <c r="L31" s="58"/>
      <c r="M31" s="58"/>
      <c r="N31" s="58"/>
      <c r="O31" s="97"/>
      <c r="P31" s="97"/>
      <c r="Q31" s="97"/>
      <c r="R31" s="97"/>
      <c r="S31" s="97"/>
      <c r="T31" s="97"/>
      <c r="U31" s="99"/>
      <c r="V31" s="101"/>
      <c r="W31" s="101"/>
      <c r="X31" s="101"/>
      <c r="Y31" s="101"/>
      <c r="Z31" s="101"/>
      <c r="AA31" s="101"/>
      <c r="AB31" s="101"/>
      <c r="AC31" s="101"/>
      <c r="AD31" s="101"/>
      <c r="AE31" s="101"/>
      <c r="AF31" s="101"/>
      <c r="AG31" s="101"/>
      <c r="AH31" s="101"/>
      <c r="AI31" s="101"/>
      <c r="AJ31" s="101"/>
      <c r="AK31" s="101"/>
      <c r="AL31" s="102"/>
      <c r="AM31" s="102"/>
      <c r="AN31" s="102"/>
      <c r="AO31" s="102"/>
      <c r="AP31" s="102"/>
      <c r="AQ31" s="102"/>
      <c r="AR31" s="102"/>
      <c r="AS31" s="102"/>
      <c r="AT31" s="102"/>
      <c r="AU31" s="102"/>
      <c r="AV31" s="102"/>
      <c r="AW31" s="102"/>
      <c r="AX31" s="102"/>
      <c r="AY31" s="102"/>
      <c r="AZ31" s="103"/>
      <c r="BA31" s="56"/>
      <c r="BB31" s="56"/>
      <c r="BC31" s="56"/>
      <c r="BD31" s="56"/>
      <c r="BE31" s="56"/>
      <c r="BF31" s="56"/>
      <c r="BG31" s="56"/>
      <c r="BH31" s="56"/>
      <c r="BI31" s="56"/>
      <c r="BJ31" s="56"/>
    </row>
    <row r="32" spans="1:62" ht="93" customHeight="1" x14ac:dyDescent="0.25">
      <c r="A32" s="135" t="s">
        <v>249</v>
      </c>
      <c r="B32" s="135" t="s">
        <v>218</v>
      </c>
      <c r="C32" s="135" t="s">
        <v>192</v>
      </c>
      <c r="D32" s="136" t="s">
        <v>70</v>
      </c>
      <c r="E32" s="136" t="s">
        <v>297</v>
      </c>
      <c r="F32" s="137">
        <v>1037</v>
      </c>
      <c r="G32" s="136" t="s">
        <v>145</v>
      </c>
      <c r="H32" s="58"/>
      <c r="I32" s="58"/>
      <c r="J32" s="58"/>
      <c r="K32" s="58"/>
      <c r="L32" s="58"/>
      <c r="M32" s="58"/>
      <c r="N32" s="58"/>
      <c r="O32" s="97"/>
      <c r="P32" s="97"/>
      <c r="Q32" s="97"/>
      <c r="R32" s="97"/>
      <c r="S32" s="97"/>
      <c r="T32" s="97"/>
      <c r="U32" s="99"/>
      <c r="V32" s="101"/>
      <c r="W32" s="101"/>
      <c r="X32" s="101"/>
      <c r="Y32" s="101"/>
      <c r="Z32" s="101"/>
      <c r="AA32" s="101"/>
      <c r="AB32" s="101"/>
      <c r="AC32" s="101"/>
      <c r="AD32" s="101"/>
      <c r="AE32" s="101"/>
      <c r="AF32" s="101"/>
      <c r="AG32" s="101"/>
      <c r="AH32" s="101"/>
      <c r="AI32" s="101"/>
      <c r="AJ32" s="101"/>
      <c r="AK32" s="101"/>
      <c r="AL32" s="102"/>
      <c r="AM32" s="102"/>
      <c r="AN32" s="102"/>
      <c r="AO32" s="102"/>
      <c r="AP32" s="102"/>
      <c r="AQ32" s="102"/>
      <c r="AR32" s="102"/>
      <c r="AS32" s="102"/>
      <c r="AT32" s="102"/>
      <c r="AU32" s="102"/>
      <c r="AV32" s="102"/>
      <c r="AW32" s="102"/>
      <c r="AX32" s="102"/>
      <c r="AY32" s="102"/>
      <c r="AZ32" s="103"/>
      <c r="BA32" s="56"/>
      <c r="BB32" s="56"/>
      <c r="BC32" s="56"/>
      <c r="BD32" s="56"/>
      <c r="BE32" s="56"/>
      <c r="BF32" s="56"/>
      <c r="BG32" s="56"/>
      <c r="BH32" s="56"/>
      <c r="BI32" s="56"/>
      <c r="BJ32" s="56"/>
    </row>
    <row r="33" spans="1:62" ht="93" customHeight="1" x14ac:dyDescent="0.25">
      <c r="A33" s="135" t="s">
        <v>298</v>
      </c>
      <c r="B33" s="135" t="s">
        <v>74</v>
      </c>
      <c r="C33" s="135" t="s">
        <v>171</v>
      </c>
      <c r="D33" s="136" t="s">
        <v>299</v>
      </c>
      <c r="E33" s="136" t="s">
        <v>300</v>
      </c>
      <c r="F33" s="137">
        <v>1134</v>
      </c>
      <c r="G33" s="136" t="s">
        <v>301</v>
      </c>
      <c r="H33" s="58"/>
      <c r="I33" s="58"/>
      <c r="J33" s="58"/>
      <c r="K33" s="58"/>
      <c r="L33" s="58"/>
      <c r="M33" s="58"/>
      <c r="N33" s="58"/>
      <c r="O33" s="97"/>
      <c r="P33" s="97"/>
      <c r="Q33" s="97"/>
      <c r="R33" s="97"/>
      <c r="S33" s="97"/>
      <c r="T33" s="97"/>
      <c r="U33" s="99"/>
      <c r="V33" s="101"/>
      <c r="W33" s="101"/>
      <c r="X33" s="101"/>
      <c r="Y33" s="101"/>
      <c r="Z33" s="101"/>
      <c r="AA33" s="101"/>
      <c r="AB33" s="101"/>
      <c r="AC33" s="101"/>
      <c r="AD33" s="101"/>
      <c r="AE33" s="101"/>
      <c r="AF33" s="101"/>
      <c r="AG33" s="101"/>
      <c r="AH33" s="101"/>
      <c r="AI33" s="101"/>
      <c r="AJ33" s="101"/>
      <c r="AK33" s="101"/>
      <c r="AL33" s="102"/>
      <c r="AM33" s="102"/>
      <c r="AN33" s="102"/>
      <c r="AO33" s="102"/>
      <c r="AP33" s="102"/>
      <c r="AQ33" s="102"/>
      <c r="AR33" s="102"/>
      <c r="AS33" s="102"/>
      <c r="AT33" s="102"/>
      <c r="AU33" s="102"/>
      <c r="AV33" s="102"/>
      <c r="AW33" s="102"/>
      <c r="AX33" s="102"/>
      <c r="AY33" s="102"/>
      <c r="AZ33" s="103"/>
      <c r="BA33" s="56"/>
      <c r="BB33" s="56"/>
      <c r="BC33" s="56"/>
      <c r="BD33" s="56"/>
      <c r="BE33" s="56"/>
      <c r="BF33" s="56"/>
      <c r="BG33" s="56"/>
      <c r="BH33" s="56"/>
      <c r="BI33" s="56"/>
      <c r="BJ33" s="56"/>
    </row>
    <row r="34" spans="1:62" ht="93" customHeight="1" x14ac:dyDescent="0.25">
      <c r="A34" s="135" t="s">
        <v>242</v>
      </c>
      <c r="B34" s="135" t="s">
        <v>193</v>
      </c>
      <c r="C34" s="135" t="s">
        <v>68</v>
      </c>
      <c r="D34" s="136" t="s">
        <v>302</v>
      </c>
      <c r="E34" s="136"/>
      <c r="F34" s="137">
        <v>1041</v>
      </c>
      <c r="G34" s="136" t="s">
        <v>305</v>
      </c>
      <c r="H34" s="58"/>
      <c r="I34" s="58"/>
      <c r="J34" s="58"/>
      <c r="K34" s="58"/>
      <c r="L34" s="58"/>
      <c r="M34" s="58"/>
      <c r="N34" s="58"/>
      <c r="O34" s="97"/>
      <c r="P34" s="97"/>
      <c r="Q34" s="97"/>
      <c r="R34" s="97"/>
      <c r="S34" s="97"/>
      <c r="T34" s="97"/>
      <c r="U34" s="99"/>
      <c r="V34" s="101"/>
      <c r="W34" s="101"/>
      <c r="X34" s="101"/>
      <c r="Y34" s="101"/>
      <c r="Z34" s="101"/>
      <c r="AA34" s="101"/>
      <c r="AB34" s="101"/>
      <c r="AC34" s="101"/>
      <c r="AD34" s="101"/>
      <c r="AE34" s="101"/>
      <c r="AF34" s="101"/>
      <c r="AG34" s="101"/>
      <c r="AH34" s="101"/>
      <c r="AI34" s="101"/>
      <c r="AJ34" s="101"/>
      <c r="AK34" s="101"/>
      <c r="AL34" s="102"/>
      <c r="AM34" s="102"/>
      <c r="AN34" s="102"/>
      <c r="AO34" s="102"/>
      <c r="AP34" s="102"/>
      <c r="AQ34" s="102"/>
      <c r="AR34" s="102"/>
      <c r="AS34" s="102"/>
      <c r="AT34" s="102"/>
      <c r="AU34" s="102"/>
      <c r="AV34" s="102"/>
      <c r="AW34" s="102"/>
      <c r="AX34" s="102"/>
      <c r="AY34" s="102"/>
      <c r="AZ34" s="103"/>
      <c r="BA34" s="56"/>
      <c r="BB34" s="56"/>
      <c r="BC34" s="56"/>
      <c r="BD34" s="56"/>
      <c r="BE34" s="56"/>
      <c r="BF34" s="56"/>
      <c r="BG34" s="56"/>
      <c r="BH34" s="56"/>
      <c r="BI34" s="56"/>
      <c r="BJ34" s="56"/>
    </row>
    <row r="35" spans="1:62" ht="93" customHeight="1" x14ac:dyDescent="0.3">
      <c r="A35" s="135" t="s">
        <v>310</v>
      </c>
      <c r="B35" s="140" t="s">
        <v>311</v>
      </c>
      <c r="C35" s="135" t="s">
        <v>177</v>
      </c>
      <c r="D35" s="136" t="s">
        <v>73</v>
      </c>
      <c r="E35" s="136"/>
      <c r="F35" s="136">
        <v>1078</v>
      </c>
      <c r="G35" s="136" t="s">
        <v>312</v>
      </c>
      <c r="H35" s="1"/>
      <c r="I35" s="1"/>
      <c r="J35" s="1"/>
      <c r="K35" s="1"/>
      <c r="L35" s="1"/>
      <c r="M35" s="1"/>
      <c r="N35" s="1"/>
      <c r="O35" s="5"/>
      <c r="P35" s="5"/>
      <c r="Q35" s="5"/>
      <c r="R35" s="5"/>
      <c r="S35" s="5"/>
      <c r="T35" s="5"/>
      <c r="U35" s="141"/>
      <c r="V35" s="142"/>
      <c r="W35" s="142"/>
      <c r="X35" s="142"/>
      <c r="Y35" s="142"/>
      <c r="Z35" s="142"/>
      <c r="AA35" s="142"/>
      <c r="AB35" s="142"/>
      <c r="AC35" s="142"/>
      <c r="AD35" s="142"/>
      <c r="AE35" s="142"/>
      <c r="AF35" s="142"/>
      <c r="AG35" s="142"/>
      <c r="AH35" s="142"/>
      <c r="AI35" s="142"/>
      <c r="AJ35" s="142"/>
      <c r="AK35" s="142"/>
      <c r="AL35" s="7"/>
      <c r="AM35" s="7"/>
      <c r="AN35" s="7"/>
      <c r="AO35" s="7"/>
      <c r="AP35" s="7"/>
      <c r="AQ35" s="7"/>
      <c r="AR35" s="7"/>
      <c r="AS35" s="7"/>
      <c r="AT35" s="7"/>
      <c r="AU35" s="7"/>
      <c r="AV35" s="7"/>
      <c r="AW35" s="7"/>
      <c r="AX35" s="7"/>
      <c r="AY35" s="7"/>
      <c r="AZ35" s="143"/>
      <c r="BA35" s="11"/>
      <c r="BB35" s="11"/>
      <c r="BC35" s="11"/>
      <c r="BD35" s="11"/>
      <c r="BE35" s="11"/>
      <c r="BF35" s="11"/>
      <c r="BG35" s="11"/>
      <c r="BH35" s="11"/>
      <c r="BI35" s="11"/>
      <c r="BJ35" s="11"/>
    </row>
    <row r="36" spans="1:62" ht="93" customHeight="1" x14ac:dyDescent="0.3">
      <c r="A36" s="135" t="s">
        <v>224</v>
      </c>
      <c r="B36" s="135" t="s">
        <v>316</v>
      </c>
      <c r="C36" s="135" t="s">
        <v>252</v>
      </c>
      <c r="D36" s="136" t="s">
        <v>318</v>
      </c>
      <c r="E36" s="136"/>
      <c r="F36" s="136">
        <v>1130</v>
      </c>
      <c r="G36" s="136" t="s">
        <v>319</v>
      </c>
      <c r="H36" s="1"/>
      <c r="I36" s="1"/>
      <c r="J36" s="1"/>
      <c r="K36" s="1"/>
      <c r="L36" s="1"/>
      <c r="M36" s="1"/>
      <c r="N36" s="1"/>
      <c r="O36" s="5"/>
      <c r="P36" s="5"/>
      <c r="Q36" s="5"/>
      <c r="R36" s="5"/>
      <c r="S36" s="5"/>
      <c r="T36" s="5"/>
      <c r="U36" s="141"/>
      <c r="V36" s="142"/>
      <c r="W36" s="142"/>
      <c r="X36" s="142"/>
      <c r="Y36" s="142"/>
      <c r="Z36" s="142"/>
      <c r="AA36" s="142"/>
      <c r="AB36" s="142"/>
      <c r="AC36" s="142"/>
      <c r="AD36" s="142"/>
      <c r="AE36" s="142"/>
      <c r="AF36" s="142"/>
      <c r="AG36" s="142"/>
      <c r="AH36" s="142"/>
      <c r="AI36" s="142"/>
      <c r="AJ36" s="142"/>
      <c r="AK36" s="142"/>
      <c r="AL36" s="7"/>
      <c r="AM36" s="7"/>
      <c r="AN36" s="7"/>
      <c r="AO36" s="7"/>
      <c r="AP36" s="7"/>
      <c r="AQ36" s="7"/>
      <c r="AR36" s="7"/>
      <c r="AS36" s="7"/>
      <c r="AT36" s="7"/>
      <c r="AU36" s="7"/>
      <c r="AV36" s="7"/>
      <c r="AW36" s="7"/>
      <c r="AX36" s="7"/>
      <c r="AY36" s="7"/>
      <c r="AZ36" s="143"/>
      <c r="BA36" s="11"/>
      <c r="BB36" s="11"/>
      <c r="BC36" s="11"/>
      <c r="BD36" s="11"/>
      <c r="BE36" s="11"/>
      <c r="BF36" s="11"/>
      <c r="BG36" s="11"/>
      <c r="BH36" s="11"/>
      <c r="BI36" s="11"/>
      <c r="BJ36" s="11"/>
    </row>
    <row r="37" spans="1:62" ht="93" customHeight="1" x14ac:dyDescent="0.3">
      <c r="A37" s="135" t="s">
        <v>230</v>
      </c>
      <c r="B37" s="145" t="s">
        <v>69</v>
      </c>
      <c r="C37" s="135" t="s">
        <v>313</v>
      </c>
      <c r="D37" s="136" t="s">
        <v>324</v>
      </c>
      <c r="E37" s="136"/>
      <c r="F37" s="136"/>
      <c r="G37" s="146"/>
      <c r="H37" s="1"/>
      <c r="I37" s="1"/>
      <c r="J37" s="1"/>
      <c r="K37" s="1"/>
      <c r="L37" s="1"/>
      <c r="M37" s="1"/>
      <c r="N37" s="1"/>
      <c r="O37" s="5"/>
      <c r="P37" s="5"/>
      <c r="Q37" s="5"/>
      <c r="R37" s="5"/>
      <c r="S37" s="5"/>
      <c r="T37" s="5"/>
      <c r="U37" s="141"/>
      <c r="V37" s="142"/>
      <c r="W37" s="142"/>
      <c r="X37" s="142"/>
      <c r="Y37" s="142"/>
      <c r="Z37" s="142"/>
      <c r="AA37" s="142"/>
      <c r="AB37" s="142"/>
      <c r="AC37" s="142"/>
      <c r="AD37" s="142"/>
      <c r="AE37" s="142"/>
      <c r="AF37" s="142"/>
      <c r="AG37" s="142"/>
      <c r="AH37" s="142"/>
      <c r="AI37" s="142"/>
      <c r="AJ37" s="142"/>
      <c r="AK37" s="142"/>
      <c r="AL37" s="7"/>
      <c r="AM37" s="7"/>
      <c r="AN37" s="7"/>
      <c r="AO37" s="7"/>
      <c r="AP37" s="7"/>
      <c r="AQ37" s="7"/>
      <c r="AR37" s="7"/>
      <c r="AS37" s="7"/>
      <c r="AT37" s="7"/>
      <c r="AU37" s="7"/>
      <c r="AV37" s="7"/>
      <c r="AW37" s="7"/>
      <c r="AX37" s="7"/>
      <c r="AY37" s="7"/>
      <c r="AZ37" s="143"/>
      <c r="BA37" s="11"/>
      <c r="BB37" s="11"/>
      <c r="BC37" s="11"/>
      <c r="BD37" s="11"/>
      <c r="BE37" s="11"/>
      <c r="BF37" s="11"/>
      <c r="BG37" s="11"/>
      <c r="BH37" s="11"/>
      <c r="BI37" s="11"/>
      <c r="BJ37" s="11"/>
    </row>
    <row r="38" spans="1:62" ht="93" customHeight="1" x14ac:dyDescent="0.3">
      <c r="A38" s="135" t="s">
        <v>188</v>
      </c>
      <c r="B38" s="135" t="s">
        <v>262</v>
      </c>
      <c r="C38" s="135" t="s">
        <v>325</v>
      </c>
      <c r="D38" s="136" t="s">
        <v>263</v>
      </c>
      <c r="E38" s="136"/>
      <c r="F38" s="136"/>
      <c r="G38" s="146"/>
      <c r="H38" s="1"/>
      <c r="I38" s="1"/>
      <c r="J38" s="1"/>
      <c r="K38" s="1"/>
      <c r="L38" s="1"/>
      <c r="M38" s="1"/>
      <c r="N38" s="1"/>
      <c r="O38" s="5"/>
      <c r="P38" s="5"/>
      <c r="Q38" s="5"/>
      <c r="R38" s="5"/>
      <c r="S38" s="5"/>
      <c r="T38" s="5"/>
      <c r="U38" s="141"/>
      <c r="V38" s="142"/>
      <c r="W38" s="142"/>
      <c r="X38" s="142"/>
      <c r="Y38" s="142"/>
      <c r="Z38" s="142"/>
      <c r="AA38" s="142"/>
      <c r="AB38" s="142"/>
      <c r="AC38" s="142"/>
      <c r="AD38" s="142"/>
      <c r="AE38" s="142"/>
      <c r="AF38" s="142"/>
      <c r="AG38" s="142"/>
      <c r="AH38" s="142"/>
      <c r="AI38" s="142"/>
      <c r="AJ38" s="142"/>
      <c r="AK38" s="142"/>
      <c r="AL38" s="7"/>
      <c r="AM38" s="7"/>
      <c r="AN38" s="7"/>
      <c r="AO38" s="7"/>
      <c r="AP38" s="7"/>
      <c r="AQ38" s="7"/>
      <c r="AR38" s="7"/>
      <c r="AS38" s="7"/>
      <c r="AT38" s="7"/>
      <c r="AU38" s="7"/>
      <c r="AV38" s="7"/>
      <c r="AW38" s="7"/>
      <c r="AX38" s="7"/>
      <c r="AY38" s="7"/>
      <c r="AZ38" s="143"/>
      <c r="BA38" s="11"/>
      <c r="BB38" s="11"/>
      <c r="BC38" s="11"/>
      <c r="BD38" s="11"/>
      <c r="BE38" s="11"/>
      <c r="BF38" s="11"/>
      <c r="BG38" s="11"/>
      <c r="BH38" s="11"/>
      <c r="BI38" s="11"/>
      <c r="BJ38" s="11"/>
    </row>
    <row r="39" spans="1:62" ht="93" customHeight="1" x14ac:dyDescent="0.3">
      <c r="A39" s="135" t="s">
        <v>137</v>
      </c>
      <c r="B39" s="135" t="s">
        <v>144</v>
      </c>
      <c r="C39" s="135"/>
      <c r="D39" s="136" t="s">
        <v>194</v>
      </c>
      <c r="E39" s="136"/>
      <c r="F39" s="136"/>
      <c r="G39" s="146"/>
      <c r="H39" s="1"/>
      <c r="I39" s="1"/>
      <c r="J39" s="1"/>
      <c r="K39" s="1"/>
      <c r="L39" s="1"/>
      <c r="M39" s="1"/>
      <c r="N39" s="1"/>
      <c r="O39" s="5"/>
      <c r="P39" s="5"/>
      <c r="Q39" s="5"/>
      <c r="R39" s="5"/>
      <c r="S39" s="5"/>
      <c r="T39" s="5"/>
      <c r="U39" s="141"/>
      <c r="V39" s="142"/>
      <c r="W39" s="142"/>
      <c r="X39" s="142"/>
      <c r="Y39" s="142"/>
      <c r="Z39" s="142"/>
      <c r="AA39" s="142"/>
      <c r="AB39" s="142"/>
      <c r="AC39" s="142"/>
      <c r="AD39" s="142"/>
      <c r="AE39" s="142"/>
      <c r="AF39" s="142"/>
      <c r="AG39" s="142"/>
      <c r="AH39" s="142"/>
      <c r="AI39" s="142"/>
      <c r="AJ39" s="142"/>
      <c r="AK39" s="142"/>
      <c r="AL39" s="7"/>
      <c r="AM39" s="7"/>
      <c r="AN39" s="7"/>
      <c r="AO39" s="7"/>
      <c r="AP39" s="7"/>
      <c r="AQ39" s="7"/>
      <c r="AR39" s="7"/>
      <c r="AS39" s="7"/>
      <c r="AT39" s="7"/>
      <c r="AU39" s="7"/>
      <c r="AV39" s="7"/>
      <c r="AW39" s="7"/>
      <c r="AX39" s="7"/>
      <c r="AY39" s="7"/>
      <c r="AZ39" s="143"/>
      <c r="BA39" s="11"/>
      <c r="BB39" s="11"/>
      <c r="BC39" s="11"/>
      <c r="BD39" s="11"/>
      <c r="BE39" s="11"/>
      <c r="BF39" s="11"/>
      <c r="BG39" s="11"/>
      <c r="BH39" s="11"/>
      <c r="BI39" s="11"/>
      <c r="BJ39" s="11"/>
    </row>
    <row r="40" spans="1:62" ht="93" customHeight="1" x14ac:dyDescent="0.3">
      <c r="A40" s="137" t="s">
        <v>331</v>
      </c>
      <c r="B40" s="135" t="s">
        <v>356</v>
      </c>
      <c r="C40" s="135"/>
      <c r="D40" s="136" t="s">
        <v>254</v>
      </c>
      <c r="E40" s="136"/>
      <c r="F40" s="136"/>
      <c r="G40" s="146"/>
      <c r="H40" s="1"/>
      <c r="I40" s="1"/>
      <c r="J40" s="1"/>
      <c r="K40" s="1"/>
      <c r="L40" s="1"/>
      <c r="M40" s="1"/>
      <c r="N40" s="1"/>
      <c r="O40" s="5"/>
      <c r="P40" s="5"/>
      <c r="Q40" s="5"/>
      <c r="R40" s="5"/>
      <c r="S40" s="5"/>
      <c r="T40" s="5"/>
      <c r="U40" s="141"/>
      <c r="V40" s="142"/>
      <c r="W40" s="142"/>
      <c r="X40" s="142"/>
      <c r="Y40" s="142"/>
      <c r="Z40" s="142"/>
      <c r="AA40" s="142"/>
      <c r="AB40" s="142"/>
      <c r="AC40" s="142"/>
      <c r="AD40" s="142"/>
      <c r="AE40" s="142"/>
      <c r="AF40" s="142"/>
      <c r="AG40" s="142"/>
      <c r="AH40" s="142"/>
      <c r="AI40" s="142"/>
      <c r="AJ40" s="142"/>
      <c r="AK40" s="142"/>
      <c r="AL40" s="7"/>
      <c r="AM40" s="7"/>
      <c r="AN40" s="7"/>
      <c r="AO40" s="7"/>
      <c r="AP40" s="7"/>
      <c r="AQ40" s="7"/>
      <c r="AR40" s="7"/>
      <c r="AS40" s="7"/>
      <c r="AT40" s="7"/>
      <c r="AU40" s="7"/>
      <c r="AV40" s="7"/>
      <c r="AW40" s="7"/>
      <c r="AX40" s="7"/>
      <c r="AY40" s="7"/>
      <c r="AZ40" s="143"/>
      <c r="BA40" s="11"/>
      <c r="BB40" s="11"/>
      <c r="BC40" s="11"/>
      <c r="BD40" s="11"/>
      <c r="BE40" s="11"/>
      <c r="BF40" s="11"/>
      <c r="BG40" s="11"/>
      <c r="BH40" s="11"/>
      <c r="BI40" s="11"/>
      <c r="BJ40" s="11"/>
    </row>
    <row r="41" spans="1:62" ht="93" customHeight="1" x14ac:dyDescent="0.3">
      <c r="A41" s="135" t="s">
        <v>71</v>
      </c>
      <c r="B41" s="135" t="s">
        <v>253</v>
      </c>
      <c r="C41" s="140"/>
      <c r="D41" s="136" t="s">
        <v>334</v>
      </c>
      <c r="E41" s="136"/>
      <c r="F41" s="136"/>
      <c r="G41" s="146"/>
      <c r="H41" s="1"/>
      <c r="I41" s="1"/>
      <c r="J41" s="1"/>
      <c r="K41" s="1"/>
      <c r="L41" s="1"/>
      <c r="M41" s="1"/>
      <c r="N41" s="1"/>
      <c r="O41" s="5"/>
      <c r="P41" s="5"/>
      <c r="Q41" s="5"/>
      <c r="R41" s="5"/>
      <c r="S41" s="5"/>
      <c r="T41" s="5"/>
      <c r="U41" s="141"/>
      <c r="V41" s="142"/>
      <c r="W41" s="142"/>
      <c r="X41" s="142"/>
      <c r="Y41" s="142"/>
      <c r="Z41" s="142"/>
      <c r="AA41" s="142"/>
      <c r="AB41" s="142"/>
      <c r="AC41" s="142"/>
      <c r="AD41" s="142"/>
      <c r="AE41" s="142"/>
      <c r="AF41" s="142"/>
      <c r="AG41" s="142"/>
      <c r="AH41" s="142"/>
      <c r="AI41" s="142"/>
      <c r="AJ41" s="142"/>
      <c r="AK41" s="142"/>
      <c r="AL41" s="7"/>
      <c r="AM41" s="7"/>
      <c r="AN41" s="7"/>
      <c r="AO41" s="7"/>
      <c r="AP41" s="7"/>
      <c r="AQ41" s="7"/>
      <c r="AR41" s="7"/>
      <c r="AS41" s="7"/>
      <c r="AT41" s="7"/>
      <c r="AU41" s="7"/>
      <c r="AV41" s="7"/>
      <c r="AW41" s="7"/>
      <c r="AX41" s="7"/>
      <c r="AY41" s="7"/>
      <c r="AZ41" s="143"/>
      <c r="BA41" s="11"/>
      <c r="BB41" s="11"/>
      <c r="BC41" s="11"/>
      <c r="BD41" s="11"/>
      <c r="BE41" s="11"/>
      <c r="BF41" s="11"/>
      <c r="BG41" s="11"/>
      <c r="BH41" s="11"/>
      <c r="BI41" s="11"/>
      <c r="BJ41" s="11"/>
    </row>
    <row r="42" spans="1:62" ht="93" customHeight="1" x14ac:dyDescent="0.3">
      <c r="A42" s="135" t="s">
        <v>66</v>
      </c>
      <c r="B42" s="135" t="s">
        <v>340</v>
      </c>
      <c r="C42" s="140"/>
      <c r="D42" s="136" t="s">
        <v>151</v>
      </c>
      <c r="E42" s="136"/>
      <c r="F42" s="136"/>
      <c r="G42" s="146"/>
      <c r="H42" s="1"/>
      <c r="I42" s="1"/>
      <c r="J42" s="1"/>
      <c r="K42" s="1"/>
      <c r="L42" s="1"/>
      <c r="M42" s="1"/>
      <c r="N42" s="1"/>
      <c r="O42" s="5"/>
      <c r="P42" s="5"/>
      <c r="Q42" s="5"/>
      <c r="R42" s="5"/>
      <c r="S42" s="5"/>
      <c r="T42" s="5"/>
      <c r="U42" s="141"/>
      <c r="V42" s="142"/>
      <c r="W42" s="142"/>
      <c r="X42" s="142"/>
      <c r="Y42" s="142"/>
      <c r="Z42" s="142"/>
      <c r="AA42" s="142"/>
      <c r="AB42" s="142"/>
      <c r="AC42" s="142"/>
      <c r="AD42" s="142"/>
      <c r="AE42" s="142"/>
      <c r="AF42" s="142"/>
      <c r="AG42" s="142"/>
      <c r="AH42" s="142"/>
      <c r="AI42" s="142"/>
      <c r="AJ42" s="142"/>
      <c r="AK42" s="142"/>
      <c r="AL42" s="7"/>
      <c r="AM42" s="7"/>
      <c r="AN42" s="7"/>
      <c r="AO42" s="7"/>
      <c r="AP42" s="7"/>
      <c r="AQ42" s="7"/>
      <c r="AR42" s="7"/>
      <c r="AS42" s="7"/>
      <c r="AT42" s="7"/>
      <c r="AU42" s="7"/>
      <c r="AV42" s="7"/>
      <c r="AW42" s="7"/>
      <c r="AX42" s="7"/>
      <c r="AY42" s="7"/>
      <c r="AZ42" s="143"/>
      <c r="BA42" s="11"/>
      <c r="BB42" s="11"/>
      <c r="BC42" s="11"/>
      <c r="BD42" s="11"/>
      <c r="BE42" s="11"/>
      <c r="BF42" s="11"/>
      <c r="BG42" s="11"/>
      <c r="BH42" s="11"/>
      <c r="BI42" s="11"/>
      <c r="BJ42" s="11"/>
    </row>
    <row r="43" spans="1:62" ht="93" customHeight="1" x14ac:dyDescent="0.3">
      <c r="A43" s="137"/>
      <c r="B43" s="135" t="s">
        <v>341</v>
      </c>
      <c r="C43" s="140"/>
      <c r="D43" s="136" t="s">
        <v>76</v>
      </c>
      <c r="E43" s="136"/>
      <c r="F43" s="136"/>
      <c r="G43" s="146"/>
      <c r="H43" s="1"/>
      <c r="I43" s="1"/>
      <c r="J43" s="1"/>
      <c r="K43" s="1"/>
      <c r="L43" s="1"/>
      <c r="M43" s="1"/>
      <c r="N43" s="1"/>
      <c r="O43" s="5"/>
      <c r="P43" s="5"/>
      <c r="Q43" s="5"/>
      <c r="R43" s="5"/>
      <c r="S43" s="5"/>
      <c r="T43" s="5"/>
      <c r="U43" s="141"/>
      <c r="V43" s="142"/>
      <c r="W43" s="142"/>
      <c r="X43" s="142"/>
      <c r="Y43" s="142"/>
      <c r="Z43" s="142"/>
      <c r="AA43" s="142"/>
      <c r="AB43" s="142"/>
      <c r="AC43" s="142"/>
      <c r="AD43" s="142"/>
      <c r="AE43" s="142"/>
      <c r="AF43" s="142"/>
      <c r="AG43" s="142"/>
      <c r="AH43" s="142"/>
      <c r="AI43" s="142"/>
      <c r="AJ43" s="142"/>
      <c r="AK43" s="142"/>
      <c r="AL43" s="7"/>
      <c r="AM43" s="7"/>
      <c r="AN43" s="7"/>
      <c r="AO43" s="7"/>
      <c r="AP43" s="7"/>
      <c r="AQ43" s="7"/>
      <c r="AR43" s="7"/>
      <c r="AS43" s="7"/>
      <c r="AT43" s="7"/>
      <c r="AU43" s="7"/>
      <c r="AV43" s="7"/>
      <c r="AW43" s="7"/>
      <c r="AX43" s="7"/>
      <c r="AY43" s="7"/>
      <c r="AZ43" s="143"/>
      <c r="BA43" s="11"/>
      <c r="BB43" s="11"/>
      <c r="BC43" s="11"/>
      <c r="BD43" s="11"/>
      <c r="BE43" s="11"/>
      <c r="BF43" s="11"/>
      <c r="BG43" s="11"/>
      <c r="BH43" s="11"/>
      <c r="BI43" s="11"/>
      <c r="BJ43" s="11"/>
    </row>
    <row r="44" spans="1:62" ht="93" customHeight="1" x14ac:dyDescent="0.3">
      <c r="A44" s="135"/>
      <c r="B44" s="135" t="s">
        <v>348</v>
      </c>
      <c r="C44" s="140"/>
      <c r="D44" s="136" t="s">
        <v>349</v>
      </c>
      <c r="E44" s="136"/>
      <c r="F44" s="136"/>
      <c r="G44" s="146"/>
      <c r="H44" s="1"/>
      <c r="I44" s="1"/>
      <c r="J44" s="1"/>
      <c r="K44" s="1"/>
      <c r="L44" s="1"/>
      <c r="M44" s="1"/>
      <c r="N44" s="1"/>
      <c r="O44" s="5"/>
      <c r="P44" s="5"/>
      <c r="Q44" s="5"/>
      <c r="R44" s="5"/>
      <c r="S44" s="5"/>
      <c r="T44" s="5"/>
      <c r="U44" s="141"/>
      <c r="V44" s="142"/>
      <c r="W44" s="142"/>
      <c r="X44" s="142"/>
      <c r="Y44" s="142"/>
      <c r="Z44" s="142"/>
      <c r="AA44" s="142"/>
      <c r="AB44" s="142"/>
      <c r="AC44" s="142"/>
      <c r="AD44" s="142"/>
      <c r="AE44" s="142"/>
      <c r="AF44" s="142"/>
      <c r="AG44" s="142"/>
      <c r="AH44" s="142"/>
      <c r="AI44" s="142"/>
      <c r="AJ44" s="142"/>
      <c r="AK44" s="142"/>
      <c r="AL44" s="7"/>
      <c r="AM44" s="7"/>
      <c r="AN44" s="7"/>
      <c r="AO44" s="7"/>
      <c r="AP44" s="7"/>
      <c r="AQ44" s="7"/>
      <c r="AR44" s="7"/>
      <c r="AS44" s="7"/>
      <c r="AT44" s="7"/>
      <c r="AU44" s="7"/>
      <c r="AV44" s="7"/>
      <c r="AW44" s="7"/>
      <c r="AX44" s="7"/>
      <c r="AY44" s="7"/>
      <c r="AZ44" s="143"/>
      <c r="BA44" s="11"/>
      <c r="BB44" s="11"/>
      <c r="BC44" s="11"/>
      <c r="BD44" s="11"/>
      <c r="BE44" s="11"/>
      <c r="BF44" s="11"/>
      <c r="BG44" s="11"/>
      <c r="BH44" s="11"/>
      <c r="BI44" s="11"/>
      <c r="BJ44" s="11"/>
    </row>
    <row r="45" spans="1:62" ht="93" customHeight="1" x14ac:dyDescent="0.3">
      <c r="A45" s="135"/>
      <c r="B45" s="135" t="s">
        <v>314</v>
      </c>
      <c r="C45" s="53"/>
      <c r="D45" s="136" t="s">
        <v>350</v>
      </c>
      <c r="E45" s="136"/>
      <c r="F45" s="136"/>
      <c r="G45" s="146"/>
      <c r="H45" s="1"/>
      <c r="I45" s="1"/>
      <c r="J45" s="1"/>
      <c r="K45" s="1"/>
      <c r="L45" s="1"/>
      <c r="M45" s="1"/>
      <c r="N45" s="1"/>
      <c r="O45" s="5"/>
      <c r="P45" s="5"/>
      <c r="Q45" s="5"/>
      <c r="R45" s="5"/>
      <c r="S45" s="5"/>
      <c r="T45" s="5"/>
      <c r="U45" s="141"/>
      <c r="V45" s="142"/>
      <c r="W45" s="142"/>
      <c r="X45" s="142"/>
      <c r="Y45" s="142"/>
      <c r="Z45" s="142"/>
      <c r="AA45" s="142"/>
      <c r="AB45" s="142"/>
      <c r="AC45" s="142"/>
      <c r="AD45" s="142"/>
      <c r="AE45" s="142"/>
      <c r="AF45" s="142"/>
      <c r="AG45" s="142"/>
      <c r="AH45" s="142"/>
      <c r="AI45" s="142"/>
      <c r="AJ45" s="142"/>
      <c r="AK45" s="142"/>
      <c r="AL45" s="7"/>
      <c r="AM45" s="7"/>
      <c r="AN45" s="7"/>
      <c r="AO45" s="7"/>
      <c r="AP45" s="7"/>
      <c r="AQ45" s="7"/>
      <c r="AR45" s="7"/>
      <c r="AS45" s="7"/>
      <c r="AT45" s="7"/>
      <c r="AU45" s="7"/>
      <c r="AV45" s="7"/>
      <c r="AW45" s="7"/>
      <c r="AX45" s="7"/>
      <c r="AY45" s="7"/>
      <c r="AZ45" s="143"/>
      <c r="BA45" s="11"/>
      <c r="BB45" s="11"/>
      <c r="BC45" s="11"/>
      <c r="BD45" s="11"/>
      <c r="BE45" s="11"/>
      <c r="BF45" s="11"/>
      <c r="BG45" s="11"/>
      <c r="BH45" s="11"/>
      <c r="BI45" s="11"/>
      <c r="BJ45" s="11"/>
    </row>
    <row r="46" spans="1:62" ht="93" customHeight="1" x14ac:dyDescent="0.3">
      <c r="A46" s="135"/>
      <c r="B46" s="135" t="s">
        <v>352</v>
      </c>
      <c r="C46" s="53"/>
      <c r="D46" s="136" t="s">
        <v>353</v>
      </c>
      <c r="E46" s="136"/>
      <c r="F46" s="136"/>
      <c r="G46" s="146"/>
      <c r="H46" s="1"/>
      <c r="I46" s="1"/>
      <c r="J46" s="1"/>
      <c r="K46" s="1"/>
      <c r="L46" s="1"/>
      <c r="M46" s="1"/>
      <c r="N46" s="1"/>
      <c r="O46" s="5"/>
      <c r="P46" s="5"/>
      <c r="Q46" s="5"/>
      <c r="R46" s="5"/>
      <c r="S46" s="5"/>
      <c r="T46" s="5"/>
      <c r="U46" s="141"/>
      <c r="V46" s="142"/>
      <c r="W46" s="142"/>
      <c r="X46" s="142"/>
      <c r="Y46" s="142"/>
      <c r="Z46" s="142"/>
      <c r="AA46" s="142"/>
      <c r="AB46" s="142"/>
      <c r="AC46" s="142"/>
      <c r="AD46" s="142"/>
      <c r="AE46" s="142"/>
      <c r="AF46" s="142"/>
      <c r="AG46" s="142"/>
      <c r="AH46" s="142"/>
      <c r="AI46" s="142"/>
      <c r="AJ46" s="142"/>
      <c r="AK46" s="142"/>
      <c r="AL46" s="7"/>
      <c r="AM46" s="7"/>
      <c r="AN46" s="7"/>
      <c r="AO46" s="7"/>
      <c r="AP46" s="7"/>
      <c r="AQ46" s="7"/>
      <c r="AR46" s="7"/>
      <c r="AS46" s="7"/>
      <c r="AT46" s="7"/>
      <c r="AU46" s="7"/>
      <c r="AV46" s="7"/>
      <c r="AW46" s="7"/>
      <c r="AX46" s="7"/>
      <c r="AY46" s="7"/>
      <c r="AZ46" s="143"/>
      <c r="BA46" s="11"/>
      <c r="BB46" s="11"/>
      <c r="BC46" s="11"/>
      <c r="BD46" s="11"/>
      <c r="BE46" s="11"/>
      <c r="BF46" s="11"/>
      <c r="BG46" s="11"/>
      <c r="BH46" s="11"/>
      <c r="BI46" s="11"/>
      <c r="BJ46" s="11"/>
    </row>
    <row r="47" spans="1:62" ht="93" customHeight="1" x14ac:dyDescent="0.3">
      <c r="A47" s="135"/>
      <c r="B47" s="145" t="s">
        <v>201</v>
      </c>
      <c r="C47" s="53"/>
      <c r="D47" s="136"/>
      <c r="E47" s="136"/>
      <c r="F47" s="136"/>
      <c r="G47" s="146"/>
      <c r="H47" s="1"/>
      <c r="I47" s="1"/>
      <c r="J47" s="1"/>
      <c r="K47" s="1"/>
      <c r="L47" s="1"/>
      <c r="M47" s="1"/>
      <c r="N47" s="1"/>
      <c r="O47" s="5"/>
      <c r="P47" s="5"/>
      <c r="Q47" s="5"/>
      <c r="R47" s="5"/>
      <c r="S47" s="5"/>
      <c r="T47" s="5"/>
      <c r="U47" s="141"/>
      <c r="V47" s="142"/>
      <c r="W47" s="142"/>
      <c r="X47" s="142"/>
      <c r="Y47" s="142"/>
      <c r="Z47" s="142"/>
      <c r="AA47" s="142"/>
      <c r="AB47" s="142"/>
      <c r="AC47" s="142"/>
      <c r="AD47" s="142"/>
      <c r="AE47" s="142"/>
      <c r="AF47" s="142"/>
      <c r="AG47" s="142"/>
      <c r="AH47" s="142"/>
      <c r="AI47" s="142"/>
      <c r="AJ47" s="142"/>
      <c r="AK47" s="142"/>
      <c r="AL47" s="7"/>
      <c r="AM47" s="7"/>
      <c r="AN47" s="7"/>
      <c r="AO47" s="7"/>
      <c r="AP47" s="7"/>
      <c r="AQ47" s="7"/>
      <c r="AR47" s="7"/>
      <c r="AS47" s="7"/>
      <c r="AT47" s="7"/>
      <c r="AU47" s="7"/>
      <c r="AV47" s="7"/>
      <c r="AW47" s="7"/>
      <c r="AX47" s="7"/>
      <c r="AY47" s="7"/>
      <c r="AZ47" s="143"/>
      <c r="BA47" s="11"/>
      <c r="BB47" s="11"/>
      <c r="BC47" s="11"/>
      <c r="BD47" s="11"/>
      <c r="BE47" s="11"/>
      <c r="BF47" s="11"/>
      <c r="BG47" s="11"/>
      <c r="BH47" s="11"/>
      <c r="BI47" s="11"/>
      <c r="BJ47" s="11"/>
    </row>
    <row r="48" spans="1:62" ht="93" customHeight="1" x14ac:dyDescent="0.3">
      <c r="A48" s="150"/>
      <c r="B48" s="151" t="s">
        <v>361</v>
      </c>
      <c r="C48" s="53"/>
      <c r="D48" s="53"/>
      <c r="E48" s="53"/>
      <c r="F48" s="136"/>
      <c r="G48" s="146"/>
      <c r="H48" s="1"/>
      <c r="I48" s="1"/>
      <c r="J48" s="1"/>
      <c r="K48" s="1"/>
      <c r="L48" s="1"/>
      <c r="M48" s="1"/>
      <c r="N48" s="1"/>
      <c r="O48" s="5"/>
      <c r="P48" s="5"/>
      <c r="Q48" s="5"/>
      <c r="R48" s="5"/>
      <c r="S48" s="5"/>
      <c r="T48" s="5"/>
      <c r="U48" s="141"/>
      <c r="V48" s="142"/>
      <c r="W48" s="142"/>
      <c r="X48" s="142"/>
      <c r="Y48" s="142"/>
      <c r="Z48" s="142"/>
      <c r="AA48" s="142"/>
      <c r="AB48" s="142"/>
      <c r="AC48" s="142"/>
      <c r="AD48" s="142"/>
      <c r="AE48" s="142"/>
      <c r="AF48" s="142"/>
      <c r="AG48" s="142"/>
      <c r="AH48" s="142"/>
      <c r="AI48" s="142"/>
      <c r="AJ48" s="142"/>
      <c r="AK48" s="142"/>
      <c r="AL48" s="7"/>
      <c r="AM48" s="7"/>
      <c r="AN48" s="7"/>
      <c r="AO48" s="7"/>
      <c r="AP48" s="7"/>
      <c r="AQ48" s="7"/>
      <c r="AR48" s="7"/>
      <c r="AS48" s="7"/>
      <c r="AT48" s="7"/>
      <c r="AU48" s="7"/>
      <c r="AV48" s="7"/>
      <c r="AW48" s="7"/>
      <c r="AX48" s="7"/>
      <c r="AY48" s="7"/>
      <c r="AZ48" s="143"/>
      <c r="BA48" s="11"/>
      <c r="BB48" s="11"/>
      <c r="BC48" s="11"/>
      <c r="BD48" s="11"/>
      <c r="BE48" s="11"/>
      <c r="BF48" s="11"/>
      <c r="BG48" s="11"/>
      <c r="BH48" s="11"/>
      <c r="BI48" s="11"/>
      <c r="BJ48" s="11"/>
    </row>
    <row r="49" spans="1:62" ht="93" customHeight="1" x14ac:dyDescent="0.3">
      <c r="A49" s="1"/>
      <c r="B49" s="1"/>
      <c r="C49" s="1"/>
      <c r="D49" s="1"/>
      <c r="E49" s="1"/>
      <c r="F49" s="153"/>
      <c r="G49" s="1"/>
      <c r="H49" s="1"/>
      <c r="I49" s="1"/>
      <c r="J49" s="1"/>
      <c r="K49" s="1"/>
      <c r="L49" s="1"/>
      <c r="M49" s="1"/>
      <c r="N49" s="1"/>
      <c r="O49" s="5"/>
      <c r="P49" s="5"/>
      <c r="Q49" s="5"/>
      <c r="R49" s="5"/>
      <c r="S49" s="5"/>
      <c r="T49" s="5"/>
      <c r="U49" s="141"/>
      <c r="V49" s="142"/>
      <c r="W49" s="142"/>
      <c r="X49" s="142"/>
      <c r="Y49" s="142"/>
      <c r="Z49" s="142"/>
      <c r="AA49" s="142"/>
      <c r="AB49" s="142"/>
      <c r="AC49" s="142"/>
      <c r="AD49" s="142"/>
      <c r="AE49" s="142"/>
      <c r="AF49" s="142"/>
      <c r="AG49" s="142"/>
      <c r="AH49" s="142"/>
      <c r="AI49" s="142"/>
      <c r="AJ49" s="142"/>
      <c r="AK49" s="142"/>
      <c r="AL49" s="7"/>
      <c r="AM49" s="7"/>
      <c r="AN49" s="7"/>
      <c r="AO49" s="7"/>
      <c r="AP49" s="7"/>
      <c r="AQ49" s="7"/>
      <c r="AR49" s="7"/>
      <c r="AS49" s="7"/>
      <c r="AT49" s="7"/>
      <c r="AU49" s="7"/>
      <c r="AV49" s="7"/>
      <c r="AW49" s="7"/>
      <c r="AX49" s="7"/>
      <c r="AY49" s="7"/>
      <c r="AZ49" s="143"/>
      <c r="BA49" s="11"/>
      <c r="BB49" s="11"/>
      <c r="BC49" s="11"/>
      <c r="BD49" s="11"/>
      <c r="BE49" s="11"/>
      <c r="BF49" s="11"/>
      <c r="BG49" s="11"/>
      <c r="BH49" s="11"/>
      <c r="BI49" s="11"/>
      <c r="BJ49" s="11"/>
    </row>
    <row r="50" spans="1:62" ht="15.75" customHeight="1" x14ac:dyDescent="0.3">
      <c r="A50" s="1"/>
      <c r="B50" s="1"/>
      <c r="C50" s="1"/>
      <c r="D50" s="1"/>
      <c r="E50" s="1"/>
      <c r="F50" s="1"/>
      <c r="G50" s="1"/>
      <c r="H50" s="1"/>
      <c r="I50" s="1"/>
      <c r="J50" s="1"/>
      <c r="K50" s="1"/>
      <c r="L50" s="1"/>
      <c r="M50" s="1"/>
      <c r="N50" s="1"/>
      <c r="O50" s="5"/>
      <c r="P50" s="5"/>
      <c r="Q50" s="5"/>
      <c r="R50" s="5"/>
      <c r="S50" s="5"/>
      <c r="T50" s="5"/>
      <c r="U50" s="5"/>
      <c r="V50" s="1"/>
      <c r="W50" s="1"/>
      <c r="X50" s="1"/>
      <c r="Y50" s="1"/>
      <c r="Z50" s="1"/>
      <c r="AA50" s="1"/>
      <c r="AB50" s="1"/>
      <c r="AC50" s="1"/>
      <c r="AD50" s="1"/>
      <c r="AE50" s="1"/>
      <c r="AF50" s="1"/>
      <c r="AG50" s="1"/>
      <c r="AH50" s="1"/>
      <c r="AI50" s="1"/>
      <c r="AJ50" s="1"/>
      <c r="AK50" s="1"/>
      <c r="AL50" s="7"/>
      <c r="AM50" s="7"/>
      <c r="AN50" s="7"/>
      <c r="AO50" s="7"/>
      <c r="AP50" s="7"/>
      <c r="AQ50" s="7"/>
      <c r="AR50" s="7"/>
      <c r="AS50" s="7"/>
      <c r="AT50" s="7"/>
      <c r="AU50" s="7"/>
      <c r="AV50" s="7"/>
      <c r="AW50" s="7"/>
      <c r="AX50" s="7"/>
      <c r="AY50" s="7"/>
      <c r="AZ50" s="7"/>
      <c r="BA50" s="1"/>
      <c r="BB50" s="1"/>
      <c r="BC50" s="1"/>
      <c r="BD50" s="1"/>
      <c r="BE50" s="1"/>
      <c r="BF50" s="1"/>
      <c r="BG50" s="1"/>
      <c r="BH50" s="1"/>
      <c r="BI50" s="1"/>
      <c r="BJ50" s="1"/>
    </row>
    <row r="51" spans="1:62" ht="15.75" customHeight="1" x14ac:dyDescent="0.3">
      <c r="A51" s="1"/>
      <c r="B51" s="1"/>
      <c r="C51" s="1"/>
      <c r="D51" s="1"/>
      <c r="E51" s="1"/>
      <c r="F51" s="1"/>
      <c r="G51" s="1"/>
      <c r="H51" s="1"/>
      <c r="I51" s="1"/>
      <c r="J51" s="1"/>
      <c r="K51" s="1"/>
      <c r="L51" s="1"/>
      <c r="M51" s="1"/>
      <c r="N51" s="1"/>
      <c r="O51" s="5"/>
      <c r="P51" s="5"/>
      <c r="Q51" s="5"/>
      <c r="R51" s="5"/>
      <c r="S51" s="5"/>
      <c r="T51" s="5"/>
      <c r="U51" s="5"/>
      <c r="V51" s="1"/>
      <c r="W51" s="1"/>
      <c r="X51" s="1"/>
      <c r="Y51" s="1"/>
      <c r="Z51" s="1"/>
      <c r="AA51" s="1"/>
      <c r="AB51" s="1"/>
      <c r="AC51" s="1"/>
      <c r="AD51" s="1"/>
      <c r="AE51" s="1"/>
      <c r="AF51" s="1"/>
      <c r="AG51" s="1"/>
      <c r="AH51" s="1"/>
      <c r="AI51" s="1"/>
      <c r="AJ51" s="1"/>
      <c r="AK51" s="1"/>
      <c r="AL51" s="7"/>
      <c r="AM51" s="7"/>
      <c r="AN51" s="7"/>
      <c r="AO51" s="7"/>
      <c r="AP51" s="7"/>
      <c r="AQ51" s="7"/>
      <c r="AR51" s="7"/>
      <c r="AS51" s="7"/>
      <c r="AT51" s="7"/>
      <c r="AU51" s="7"/>
      <c r="AV51" s="7"/>
      <c r="AW51" s="7"/>
      <c r="AX51" s="7"/>
      <c r="AY51" s="7"/>
      <c r="AZ51" s="7"/>
      <c r="BA51" s="1"/>
      <c r="BB51" s="1"/>
      <c r="BC51" s="1"/>
      <c r="BD51" s="1"/>
      <c r="BE51" s="1"/>
      <c r="BF51" s="1"/>
      <c r="BG51" s="1"/>
      <c r="BH51" s="1"/>
      <c r="BI51" s="1"/>
      <c r="BJ51" s="1"/>
    </row>
    <row r="52" spans="1:62" ht="15.75" customHeight="1" x14ac:dyDescent="0.3">
      <c r="A52" s="1"/>
      <c r="B52" s="1"/>
      <c r="C52" s="1"/>
      <c r="D52" s="1"/>
      <c r="E52" s="1"/>
      <c r="F52" s="1"/>
      <c r="G52" s="1"/>
      <c r="H52" s="1"/>
      <c r="I52" s="1"/>
      <c r="J52" s="1"/>
      <c r="K52" s="1"/>
      <c r="L52" s="1"/>
      <c r="M52" s="1"/>
      <c r="N52" s="1"/>
      <c r="O52" s="5"/>
      <c r="P52" s="5"/>
      <c r="Q52" s="5"/>
      <c r="R52" s="5"/>
      <c r="S52" s="5"/>
      <c r="T52" s="5"/>
      <c r="U52" s="5"/>
      <c r="V52" s="1"/>
      <c r="W52" s="1"/>
      <c r="X52" s="1"/>
      <c r="Y52" s="1"/>
      <c r="Z52" s="1"/>
      <c r="AA52" s="1"/>
      <c r="AB52" s="1"/>
      <c r="AC52" s="1"/>
      <c r="AD52" s="1"/>
      <c r="AE52" s="1"/>
      <c r="AF52" s="1"/>
      <c r="AG52" s="1"/>
      <c r="AH52" s="1"/>
      <c r="AI52" s="1"/>
      <c r="AJ52" s="1"/>
      <c r="AK52" s="1"/>
      <c r="AL52" s="7"/>
      <c r="AM52" s="7"/>
      <c r="AN52" s="7"/>
      <c r="AO52" s="7"/>
      <c r="AP52" s="7"/>
      <c r="AQ52" s="7"/>
      <c r="AR52" s="7"/>
      <c r="AS52" s="7"/>
      <c r="AT52" s="7"/>
      <c r="AU52" s="7"/>
      <c r="AV52" s="7"/>
      <c r="AW52" s="7"/>
      <c r="AX52" s="7"/>
      <c r="AY52" s="7"/>
      <c r="AZ52" s="7"/>
      <c r="BA52" s="1"/>
      <c r="BB52" s="1"/>
      <c r="BC52" s="1"/>
      <c r="BD52" s="1"/>
      <c r="BE52" s="1"/>
      <c r="BF52" s="1"/>
      <c r="BG52" s="1"/>
      <c r="BH52" s="1"/>
      <c r="BI52" s="1"/>
      <c r="BJ52" s="1"/>
    </row>
    <row r="53" spans="1:62" ht="15.75" customHeight="1" x14ac:dyDescent="0.3">
      <c r="A53" s="1"/>
      <c r="B53" s="1"/>
      <c r="C53" s="1"/>
      <c r="D53" s="1"/>
      <c r="E53" s="1"/>
      <c r="F53" s="1"/>
      <c r="G53" s="1"/>
      <c r="H53" s="1"/>
      <c r="I53" s="1"/>
      <c r="J53" s="1"/>
      <c r="K53" s="1"/>
      <c r="L53" s="1"/>
      <c r="M53" s="1"/>
      <c r="N53" s="1"/>
      <c r="O53" s="5"/>
      <c r="P53" s="5"/>
      <c r="Q53" s="5"/>
      <c r="R53" s="5"/>
      <c r="S53" s="5"/>
      <c r="T53" s="5"/>
      <c r="U53" s="5"/>
      <c r="V53" s="1"/>
      <c r="W53" s="1"/>
      <c r="X53" s="1"/>
      <c r="Y53" s="1"/>
      <c r="Z53" s="1"/>
      <c r="AA53" s="1"/>
      <c r="AB53" s="1"/>
      <c r="AC53" s="1"/>
      <c r="AD53" s="1"/>
      <c r="AE53" s="1"/>
      <c r="AF53" s="1"/>
      <c r="AG53" s="1"/>
      <c r="AH53" s="1"/>
      <c r="AI53" s="1"/>
      <c r="AJ53" s="1"/>
      <c r="AK53" s="1"/>
      <c r="AL53" s="7"/>
      <c r="AM53" s="7"/>
      <c r="AN53" s="7"/>
      <c r="AO53" s="7"/>
      <c r="AP53" s="7"/>
      <c r="AQ53" s="7"/>
      <c r="AR53" s="7"/>
      <c r="AS53" s="7"/>
      <c r="AT53" s="7"/>
      <c r="AU53" s="7"/>
      <c r="AV53" s="7"/>
      <c r="AW53" s="7"/>
      <c r="AX53" s="7"/>
      <c r="AY53" s="7"/>
      <c r="AZ53" s="7"/>
      <c r="BA53" s="1"/>
      <c r="BB53" s="1"/>
      <c r="BC53" s="1"/>
      <c r="BD53" s="1"/>
      <c r="BE53" s="1"/>
      <c r="BF53" s="1"/>
      <c r="BG53" s="1"/>
      <c r="BH53" s="1"/>
      <c r="BI53" s="1"/>
      <c r="BJ53" s="1"/>
    </row>
    <row r="54" spans="1:62" ht="15.75" customHeight="1" x14ac:dyDescent="0.3">
      <c r="A54" s="1"/>
      <c r="B54" s="1"/>
      <c r="C54" s="1"/>
      <c r="D54" s="1"/>
      <c r="E54" s="1"/>
      <c r="F54" s="1"/>
      <c r="G54" s="1"/>
      <c r="H54" s="1"/>
      <c r="I54" s="1"/>
      <c r="J54" s="1"/>
      <c r="K54" s="1"/>
      <c r="L54" s="1"/>
      <c r="M54" s="1"/>
      <c r="N54" s="1"/>
      <c r="O54" s="5"/>
      <c r="P54" s="5"/>
      <c r="Q54" s="5"/>
      <c r="R54" s="5"/>
      <c r="S54" s="5"/>
      <c r="T54" s="5"/>
      <c r="U54" s="5"/>
      <c r="V54" s="1"/>
      <c r="W54" s="1"/>
      <c r="X54" s="1"/>
      <c r="Y54" s="1"/>
      <c r="Z54" s="1"/>
      <c r="AA54" s="1"/>
      <c r="AB54" s="1"/>
      <c r="AC54" s="1"/>
      <c r="AD54" s="1"/>
      <c r="AE54" s="1"/>
      <c r="AF54" s="1"/>
      <c r="AG54" s="1"/>
      <c r="AH54" s="1"/>
      <c r="AI54" s="1"/>
      <c r="AJ54" s="1"/>
      <c r="AK54" s="1"/>
      <c r="AL54" s="7"/>
      <c r="AM54" s="7"/>
      <c r="AN54" s="7"/>
      <c r="AO54" s="7"/>
      <c r="AP54" s="7"/>
      <c r="AQ54" s="7"/>
      <c r="AR54" s="7"/>
      <c r="AS54" s="7"/>
      <c r="AT54" s="7"/>
      <c r="AU54" s="7"/>
      <c r="AV54" s="7"/>
      <c r="AW54" s="7"/>
      <c r="AX54" s="7"/>
      <c r="AY54" s="7"/>
      <c r="AZ54" s="7"/>
      <c r="BA54" s="1"/>
      <c r="BB54" s="1"/>
      <c r="BC54" s="1"/>
      <c r="BD54" s="1"/>
      <c r="BE54" s="1"/>
      <c r="BF54" s="1"/>
      <c r="BG54" s="1"/>
      <c r="BH54" s="1"/>
      <c r="BI54" s="1"/>
      <c r="BJ54" s="1"/>
    </row>
    <row r="55" spans="1:62" ht="15.75" customHeight="1" x14ac:dyDescent="0.3">
      <c r="A55" s="1"/>
      <c r="B55" s="1"/>
      <c r="C55" s="1"/>
      <c r="D55" s="1"/>
      <c r="E55" s="1"/>
      <c r="F55" s="1"/>
      <c r="G55" s="1"/>
      <c r="H55" s="1"/>
      <c r="I55" s="1"/>
      <c r="J55" s="1"/>
      <c r="K55" s="1"/>
      <c r="L55" s="1"/>
      <c r="M55" s="1"/>
      <c r="N55" s="1"/>
      <c r="O55" s="5"/>
      <c r="P55" s="5"/>
      <c r="Q55" s="5"/>
      <c r="R55" s="5"/>
      <c r="S55" s="5"/>
      <c r="T55" s="5"/>
      <c r="U55" s="5"/>
      <c r="V55" s="1"/>
      <c r="W55" s="1"/>
      <c r="X55" s="1"/>
      <c r="Y55" s="1"/>
      <c r="Z55" s="1"/>
      <c r="AA55" s="1"/>
      <c r="AB55" s="1"/>
      <c r="AC55" s="1"/>
      <c r="AD55" s="1"/>
      <c r="AE55" s="1"/>
      <c r="AF55" s="1"/>
      <c r="AG55" s="1"/>
      <c r="AH55" s="1"/>
      <c r="AI55" s="1"/>
      <c r="AJ55" s="1"/>
      <c r="AK55" s="1"/>
      <c r="AL55" s="7"/>
      <c r="AM55" s="7"/>
      <c r="AN55" s="7"/>
      <c r="AO55" s="7"/>
      <c r="AP55" s="7"/>
      <c r="AQ55" s="7"/>
      <c r="AR55" s="7"/>
      <c r="AS55" s="7"/>
      <c r="AT55" s="7"/>
      <c r="AU55" s="7"/>
      <c r="AV55" s="7"/>
      <c r="AW55" s="7"/>
      <c r="AX55" s="7"/>
      <c r="AY55" s="7"/>
      <c r="AZ55" s="7"/>
      <c r="BA55" s="1"/>
      <c r="BB55" s="1"/>
      <c r="BC55" s="1"/>
      <c r="BD55" s="1"/>
      <c r="BE55" s="1"/>
      <c r="BF55" s="1"/>
      <c r="BG55" s="1"/>
      <c r="BH55" s="1"/>
      <c r="BI55" s="1"/>
      <c r="BJ55" s="1"/>
    </row>
    <row r="56" spans="1:62" ht="15.75" customHeight="1" x14ac:dyDescent="0.3">
      <c r="A56" s="1"/>
      <c r="B56" s="1"/>
      <c r="C56" s="1"/>
      <c r="D56" s="1"/>
      <c r="E56" s="1"/>
      <c r="F56" s="1"/>
      <c r="G56" s="1"/>
      <c r="H56" s="1"/>
      <c r="I56" s="1"/>
      <c r="J56" s="1"/>
      <c r="K56" s="1"/>
      <c r="L56" s="1"/>
      <c r="M56" s="1"/>
      <c r="N56" s="1"/>
      <c r="O56" s="5"/>
      <c r="P56" s="5"/>
      <c r="Q56" s="5"/>
      <c r="R56" s="5"/>
      <c r="S56" s="5"/>
      <c r="T56" s="5"/>
      <c r="U56" s="5"/>
      <c r="V56" s="1"/>
      <c r="W56" s="1"/>
      <c r="X56" s="1"/>
      <c r="Y56" s="1"/>
      <c r="Z56" s="1"/>
      <c r="AA56" s="1"/>
      <c r="AB56" s="1"/>
      <c r="AC56" s="1"/>
      <c r="AD56" s="1"/>
      <c r="AE56" s="1"/>
      <c r="AF56" s="1"/>
      <c r="AG56" s="1"/>
      <c r="AH56" s="1"/>
      <c r="AI56" s="1"/>
      <c r="AJ56" s="1"/>
      <c r="AK56" s="1"/>
      <c r="AL56" s="7"/>
      <c r="AM56" s="7"/>
      <c r="AN56" s="7"/>
      <c r="AO56" s="7"/>
      <c r="AP56" s="7"/>
      <c r="AQ56" s="7"/>
      <c r="AR56" s="7"/>
      <c r="AS56" s="7"/>
      <c r="AT56" s="7"/>
      <c r="AU56" s="7"/>
      <c r="AV56" s="7"/>
      <c r="AW56" s="7"/>
      <c r="AX56" s="7"/>
      <c r="AY56" s="7"/>
      <c r="AZ56" s="7"/>
      <c r="BA56" s="1"/>
      <c r="BB56" s="1"/>
      <c r="BC56" s="1"/>
      <c r="BD56" s="1"/>
      <c r="BE56" s="1"/>
      <c r="BF56" s="1"/>
      <c r="BG56" s="1"/>
      <c r="BH56" s="1"/>
      <c r="BI56" s="1"/>
      <c r="BJ56" s="1"/>
    </row>
    <row r="57" spans="1:62" ht="15.75" customHeight="1" x14ac:dyDescent="0.3">
      <c r="A57" s="1"/>
      <c r="B57" s="1"/>
      <c r="C57" s="1"/>
      <c r="D57" s="1"/>
      <c r="E57" s="1"/>
      <c r="F57" s="1"/>
      <c r="G57" s="1"/>
      <c r="H57" s="1"/>
      <c r="I57" s="1"/>
      <c r="J57" s="1"/>
      <c r="K57" s="1"/>
      <c r="L57" s="1"/>
      <c r="M57" s="1"/>
      <c r="N57" s="1"/>
      <c r="O57" s="5"/>
      <c r="P57" s="5"/>
      <c r="Q57" s="5"/>
      <c r="R57" s="5"/>
      <c r="S57" s="5"/>
      <c r="T57" s="5"/>
      <c r="U57" s="5"/>
      <c r="V57" s="1"/>
      <c r="W57" s="1"/>
      <c r="X57" s="1"/>
      <c r="Y57" s="1"/>
      <c r="Z57" s="1"/>
      <c r="AA57" s="1"/>
      <c r="AB57" s="1"/>
      <c r="AC57" s="1"/>
      <c r="AD57" s="1"/>
      <c r="AE57" s="1"/>
      <c r="AF57" s="1"/>
      <c r="AG57" s="1"/>
      <c r="AH57" s="1"/>
      <c r="AI57" s="1"/>
      <c r="AJ57" s="1"/>
      <c r="AK57" s="1"/>
      <c r="AL57" s="7"/>
      <c r="AM57" s="7"/>
      <c r="AN57" s="7"/>
      <c r="AO57" s="7"/>
      <c r="AP57" s="7"/>
      <c r="AQ57" s="7"/>
      <c r="AR57" s="7"/>
      <c r="AS57" s="7"/>
      <c r="AT57" s="7"/>
      <c r="AU57" s="7"/>
      <c r="AV57" s="7"/>
      <c r="AW57" s="7"/>
      <c r="AX57" s="7"/>
      <c r="AY57" s="7"/>
      <c r="AZ57" s="7"/>
      <c r="BA57" s="1"/>
      <c r="BB57" s="1"/>
      <c r="BC57" s="1"/>
      <c r="BD57" s="1"/>
      <c r="BE57" s="1"/>
      <c r="BF57" s="1"/>
      <c r="BG57" s="1"/>
      <c r="BH57" s="1"/>
      <c r="BI57" s="1"/>
      <c r="BJ57" s="1"/>
    </row>
    <row r="58" spans="1:62" ht="15.75" customHeight="1" x14ac:dyDescent="0.3">
      <c r="A58" s="1"/>
      <c r="B58" s="1"/>
      <c r="C58" s="1"/>
      <c r="D58" s="1"/>
      <c r="E58" s="1"/>
      <c r="F58" s="1"/>
      <c r="G58" s="1"/>
      <c r="H58" s="1"/>
      <c r="I58" s="1"/>
      <c r="J58" s="1"/>
      <c r="K58" s="1"/>
      <c r="L58" s="1"/>
      <c r="M58" s="1"/>
      <c r="N58" s="1"/>
      <c r="O58" s="5"/>
      <c r="P58" s="5"/>
      <c r="Q58" s="5"/>
      <c r="R58" s="5"/>
      <c r="S58" s="5"/>
      <c r="T58" s="5"/>
      <c r="U58" s="5"/>
      <c r="V58" s="1"/>
      <c r="W58" s="1"/>
      <c r="X58" s="1"/>
      <c r="Y58" s="1"/>
      <c r="Z58" s="1"/>
      <c r="AA58" s="1"/>
      <c r="AB58" s="1"/>
      <c r="AC58" s="1"/>
      <c r="AD58" s="1"/>
      <c r="AE58" s="1"/>
      <c r="AF58" s="1"/>
      <c r="AG58" s="1"/>
      <c r="AH58" s="1"/>
      <c r="AI58" s="1"/>
      <c r="AJ58" s="1"/>
      <c r="AK58" s="1"/>
      <c r="AL58" s="7"/>
      <c r="AM58" s="7"/>
      <c r="AN58" s="7"/>
      <c r="AO58" s="7"/>
      <c r="AP58" s="7"/>
      <c r="AQ58" s="7"/>
      <c r="AR58" s="7"/>
      <c r="AS58" s="7"/>
      <c r="AT58" s="7"/>
      <c r="AU58" s="7"/>
      <c r="AV58" s="7"/>
      <c r="AW58" s="7"/>
      <c r="AX58" s="7"/>
      <c r="AY58" s="7"/>
      <c r="AZ58" s="7"/>
      <c r="BA58" s="1"/>
      <c r="BB58" s="1"/>
      <c r="BC58" s="1"/>
      <c r="BD58" s="1"/>
      <c r="BE58" s="1"/>
      <c r="BF58" s="1"/>
      <c r="BG58" s="1"/>
      <c r="BH58" s="1"/>
      <c r="BI58" s="1"/>
      <c r="BJ58" s="1"/>
    </row>
    <row r="59" spans="1:62" ht="15.75" customHeight="1" x14ac:dyDescent="0.3">
      <c r="A59" s="1"/>
      <c r="B59" s="1"/>
      <c r="C59" s="1"/>
      <c r="D59" s="1"/>
      <c r="E59" s="1"/>
      <c r="F59" s="1"/>
      <c r="G59" s="1"/>
      <c r="H59" s="1"/>
      <c r="I59" s="1"/>
      <c r="J59" s="1"/>
      <c r="K59" s="1"/>
      <c r="L59" s="1"/>
      <c r="M59" s="1"/>
      <c r="N59" s="1"/>
      <c r="O59" s="5"/>
      <c r="P59" s="5"/>
      <c r="Q59" s="5"/>
      <c r="R59" s="5"/>
      <c r="S59" s="5"/>
      <c r="T59" s="5"/>
      <c r="U59" s="5"/>
      <c r="V59" s="1"/>
      <c r="W59" s="1"/>
      <c r="X59" s="1"/>
      <c r="Y59" s="1"/>
      <c r="Z59" s="1"/>
      <c r="AA59" s="1"/>
      <c r="AB59" s="1"/>
      <c r="AC59" s="1"/>
      <c r="AD59" s="1"/>
      <c r="AE59" s="1"/>
      <c r="AF59" s="1"/>
      <c r="AG59" s="1"/>
      <c r="AH59" s="1"/>
      <c r="AI59" s="1"/>
      <c r="AJ59" s="1"/>
      <c r="AK59" s="1"/>
      <c r="AL59" s="7"/>
      <c r="AM59" s="7"/>
      <c r="AN59" s="7"/>
      <c r="AO59" s="7"/>
      <c r="AP59" s="7"/>
      <c r="AQ59" s="7"/>
      <c r="AR59" s="7"/>
      <c r="AS59" s="7"/>
      <c r="AT59" s="7"/>
      <c r="AU59" s="7"/>
      <c r="AV59" s="7"/>
      <c r="AW59" s="7"/>
      <c r="AX59" s="7"/>
      <c r="AY59" s="7"/>
      <c r="AZ59" s="7"/>
      <c r="BA59" s="1"/>
      <c r="BB59" s="1"/>
      <c r="BC59" s="1"/>
      <c r="BD59" s="1"/>
      <c r="BE59" s="1"/>
      <c r="BF59" s="1"/>
      <c r="BG59" s="1"/>
      <c r="BH59" s="1"/>
      <c r="BI59" s="1"/>
      <c r="BJ59" s="1"/>
    </row>
    <row r="60" spans="1:62" ht="15.75" customHeight="1" x14ac:dyDescent="0.3">
      <c r="A60" s="1"/>
      <c r="B60" s="1"/>
      <c r="C60" s="1"/>
      <c r="D60" s="1"/>
      <c r="E60" s="1"/>
      <c r="F60" s="1"/>
      <c r="G60" s="1"/>
      <c r="H60" s="1"/>
      <c r="I60" s="1"/>
      <c r="J60" s="1"/>
      <c r="K60" s="1"/>
      <c r="L60" s="1"/>
      <c r="M60" s="1"/>
      <c r="N60" s="1"/>
      <c r="O60" s="5"/>
      <c r="P60" s="5"/>
      <c r="Q60" s="5"/>
      <c r="R60" s="5"/>
      <c r="S60" s="5"/>
      <c r="T60" s="5"/>
      <c r="U60" s="5"/>
      <c r="V60" s="1"/>
      <c r="W60" s="1"/>
      <c r="X60" s="1"/>
      <c r="Y60" s="1"/>
      <c r="Z60" s="1"/>
      <c r="AA60" s="1"/>
      <c r="AB60" s="1"/>
      <c r="AC60" s="1"/>
      <c r="AD60" s="1"/>
      <c r="AE60" s="1"/>
      <c r="AF60" s="1"/>
      <c r="AG60" s="1"/>
      <c r="AH60" s="1"/>
      <c r="AI60" s="1"/>
      <c r="AJ60" s="1"/>
      <c r="AK60" s="1"/>
      <c r="AL60" s="7"/>
      <c r="AM60" s="7"/>
      <c r="AN60" s="7"/>
      <c r="AO60" s="7"/>
      <c r="AP60" s="7"/>
      <c r="AQ60" s="7"/>
      <c r="AR60" s="7"/>
      <c r="AS60" s="7"/>
      <c r="AT60" s="7"/>
      <c r="AU60" s="7"/>
      <c r="AV60" s="7"/>
      <c r="AW60" s="7"/>
      <c r="AX60" s="7"/>
      <c r="AY60" s="7"/>
      <c r="AZ60" s="7"/>
      <c r="BA60" s="1"/>
      <c r="BB60" s="1"/>
      <c r="BC60" s="1"/>
      <c r="BD60" s="1"/>
      <c r="BE60" s="1"/>
      <c r="BF60" s="1"/>
      <c r="BG60" s="1"/>
      <c r="BH60" s="1"/>
      <c r="BI60" s="1"/>
      <c r="BJ60" s="1"/>
    </row>
    <row r="61" spans="1:62" ht="15.75" customHeight="1" x14ac:dyDescent="0.3">
      <c r="A61" s="1"/>
      <c r="B61" s="1"/>
      <c r="C61" s="1"/>
      <c r="D61" s="1"/>
      <c r="E61" s="1"/>
      <c r="F61" s="1"/>
      <c r="G61" s="1"/>
      <c r="H61" s="1"/>
      <c r="I61" s="1"/>
      <c r="J61" s="1"/>
      <c r="K61" s="1"/>
      <c r="L61" s="1"/>
      <c r="M61" s="1"/>
      <c r="N61" s="1"/>
      <c r="O61" s="5"/>
      <c r="P61" s="5"/>
      <c r="Q61" s="5"/>
      <c r="R61" s="5"/>
      <c r="S61" s="5"/>
      <c r="T61" s="5"/>
      <c r="U61" s="5"/>
      <c r="V61" s="1"/>
      <c r="W61" s="1"/>
      <c r="X61" s="1"/>
      <c r="Y61" s="1"/>
      <c r="Z61" s="1"/>
      <c r="AA61" s="1"/>
      <c r="AB61" s="1"/>
      <c r="AC61" s="1"/>
      <c r="AD61" s="1"/>
      <c r="AE61" s="1"/>
      <c r="AF61" s="1"/>
      <c r="AG61" s="1"/>
      <c r="AH61" s="1"/>
      <c r="AI61" s="1"/>
      <c r="AJ61" s="1"/>
      <c r="AK61" s="1"/>
      <c r="AL61" s="7"/>
      <c r="AM61" s="7"/>
      <c r="AN61" s="7"/>
      <c r="AO61" s="7"/>
      <c r="AP61" s="7"/>
      <c r="AQ61" s="7"/>
      <c r="AR61" s="7"/>
      <c r="AS61" s="7"/>
      <c r="AT61" s="7"/>
      <c r="AU61" s="7"/>
      <c r="AV61" s="7"/>
      <c r="AW61" s="7"/>
      <c r="AX61" s="7"/>
      <c r="AY61" s="7"/>
      <c r="AZ61" s="7"/>
      <c r="BA61" s="1"/>
      <c r="BB61" s="1"/>
      <c r="BC61" s="1"/>
      <c r="BD61" s="1"/>
      <c r="BE61" s="1"/>
      <c r="BF61" s="1"/>
      <c r="BG61" s="1"/>
      <c r="BH61" s="1"/>
      <c r="BI61" s="1"/>
      <c r="BJ61" s="1"/>
    </row>
    <row r="62" spans="1:62" ht="15.75" customHeight="1" x14ac:dyDescent="0.3">
      <c r="A62" s="1"/>
      <c r="B62" s="1"/>
      <c r="C62" s="1"/>
      <c r="D62" s="1"/>
      <c r="E62" s="1"/>
      <c r="F62" s="1"/>
      <c r="G62" s="1"/>
      <c r="H62" s="1"/>
      <c r="I62" s="1"/>
      <c r="J62" s="1"/>
      <c r="K62" s="1"/>
      <c r="L62" s="1"/>
      <c r="M62" s="1"/>
      <c r="N62" s="1"/>
      <c r="O62" s="5"/>
      <c r="P62" s="5"/>
      <c r="Q62" s="5"/>
      <c r="R62" s="5"/>
      <c r="S62" s="5"/>
      <c r="T62" s="5"/>
      <c r="U62" s="5"/>
      <c r="V62" s="1"/>
      <c r="W62" s="1"/>
      <c r="X62" s="1"/>
      <c r="Y62" s="1"/>
      <c r="Z62" s="1"/>
      <c r="AA62" s="1"/>
      <c r="AB62" s="1"/>
      <c r="AC62" s="1"/>
      <c r="AD62" s="1"/>
      <c r="AE62" s="1"/>
      <c r="AF62" s="1"/>
      <c r="AG62" s="1"/>
      <c r="AH62" s="1"/>
      <c r="AI62" s="1"/>
      <c r="AJ62" s="1"/>
      <c r="AK62" s="1"/>
      <c r="AL62" s="7"/>
      <c r="AM62" s="7"/>
      <c r="AN62" s="7"/>
      <c r="AO62" s="7"/>
      <c r="AP62" s="7"/>
      <c r="AQ62" s="7"/>
      <c r="AR62" s="7"/>
      <c r="AS62" s="7"/>
      <c r="AT62" s="7"/>
      <c r="AU62" s="7"/>
      <c r="AV62" s="7"/>
      <c r="AW62" s="7"/>
      <c r="AX62" s="7"/>
      <c r="AY62" s="7"/>
      <c r="AZ62" s="7"/>
      <c r="BA62" s="1"/>
      <c r="BB62" s="1"/>
      <c r="BC62" s="1"/>
      <c r="BD62" s="1"/>
      <c r="BE62" s="1"/>
      <c r="BF62" s="1"/>
      <c r="BG62" s="1"/>
      <c r="BH62" s="1"/>
      <c r="BI62" s="1"/>
      <c r="BJ62" s="1"/>
    </row>
    <row r="63" spans="1:62" ht="15.75" customHeight="1" x14ac:dyDescent="0.3">
      <c r="A63" s="1"/>
      <c r="B63" s="1"/>
      <c r="C63" s="1"/>
      <c r="D63" s="1"/>
      <c r="E63" s="1"/>
      <c r="F63" s="1"/>
      <c r="G63" s="1"/>
      <c r="H63" s="1"/>
      <c r="I63" s="1"/>
      <c r="J63" s="1"/>
      <c r="K63" s="1"/>
      <c r="L63" s="1"/>
      <c r="M63" s="1"/>
      <c r="N63" s="1"/>
      <c r="O63" s="5"/>
      <c r="P63" s="5"/>
      <c r="Q63" s="5"/>
      <c r="R63" s="5"/>
      <c r="S63" s="5"/>
      <c r="T63" s="5"/>
      <c r="U63" s="5"/>
      <c r="V63" s="1"/>
      <c r="W63" s="1"/>
      <c r="X63" s="1"/>
      <c r="Y63" s="1"/>
      <c r="Z63" s="1"/>
      <c r="AA63" s="1"/>
      <c r="AB63" s="1"/>
      <c r="AC63" s="1"/>
      <c r="AD63" s="1"/>
      <c r="AE63" s="1"/>
      <c r="AF63" s="1"/>
      <c r="AG63" s="1"/>
      <c r="AH63" s="1"/>
      <c r="AI63" s="1"/>
      <c r="AJ63" s="1"/>
      <c r="AK63" s="1"/>
      <c r="AL63" s="7"/>
      <c r="AM63" s="7"/>
      <c r="AN63" s="7"/>
      <c r="AO63" s="7"/>
      <c r="AP63" s="7"/>
      <c r="AQ63" s="7"/>
      <c r="AR63" s="7"/>
      <c r="AS63" s="7"/>
      <c r="AT63" s="7"/>
      <c r="AU63" s="7"/>
      <c r="AV63" s="7"/>
      <c r="AW63" s="7"/>
      <c r="AX63" s="7"/>
      <c r="AY63" s="7"/>
      <c r="AZ63" s="7"/>
      <c r="BA63" s="1"/>
      <c r="BB63" s="1"/>
      <c r="BC63" s="1"/>
      <c r="BD63" s="1"/>
      <c r="BE63" s="1"/>
      <c r="BF63" s="1"/>
      <c r="BG63" s="1"/>
      <c r="BH63" s="1"/>
      <c r="BI63" s="1"/>
      <c r="BJ63" s="1"/>
    </row>
    <row r="64" spans="1:62" ht="15.75" customHeight="1" x14ac:dyDescent="0.3">
      <c r="A64" s="1"/>
      <c r="B64" s="1"/>
      <c r="C64" s="1"/>
      <c r="D64" s="1"/>
      <c r="E64" s="1"/>
      <c r="F64" s="1"/>
      <c r="G64" s="1"/>
      <c r="H64" s="1"/>
      <c r="I64" s="1"/>
      <c r="J64" s="1"/>
      <c r="K64" s="1"/>
      <c r="L64" s="1"/>
      <c r="M64" s="1"/>
      <c r="N64" s="1"/>
      <c r="O64" s="5"/>
      <c r="P64" s="5"/>
      <c r="Q64" s="5"/>
      <c r="R64" s="5"/>
      <c r="S64" s="5"/>
      <c r="T64" s="5"/>
      <c r="U64" s="5"/>
      <c r="V64" s="1"/>
      <c r="W64" s="1"/>
      <c r="X64" s="1"/>
      <c r="Y64" s="1"/>
      <c r="Z64" s="1"/>
      <c r="AA64" s="1"/>
      <c r="AB64" s="1"/>
      <c r="AC64" s="1"/>
      <c r="AD64" s="1"/>
      <c r="AE64" s="1"/>
      <c r="AF64" s="1"/>
      <c r="AG64" s="1"/>
      <c r="AH64" s="1"/>
      <c r="AI64" s="1"/>
      <c r="AJ64" s="1"/>
      <c r="AK64" s="1"/>
      <c r="AL64" s="7"/>
      <c r="AM64" s="7"/>
      <c r="AN64" s="7"/>
      <c r="AO64" s="7"/>
      <c r="AP64" s="7"/>
      <c r="AQ64" s="7"/>
      <c r="AR64" s="7"/>
      <c r="AS64" s="7"/>
      <c r="AT64" s="7"/>
      <c r="AU64" s="7"/>
      <c r="AV64" s="7"/>
      <c r="AW64" s="7"/>
      <c r="AX64" s="7"/>
      <c r="AY64" s="7"/>
      <c r="AZ64" s="7"/>
      <c r="BA64" s="1"/>
      <c r="BB64" s="1"/>
      <c r="BC64" s="1"/>
      <c r="BD64" s="1"/>
      <c r="BE64" s="1"/>
      <c r="BF64" s="1"/>
      <c r="BG64" s="1"/>
      <c r="BH64" s="1"/>
      <c r="BI64" s="1"/>
      <c r="BJ64" s="1"/>
    </row>
    <row r="65" spans="1:62" ht="15.75" customHeight="1" x14ac:dyDescent="0.3">
      <c r="A65" s="1"/>
      <c r="B65" s="1"/>
      <c r="C65" s="1"/>
      <c r="D65" s="1"/>
      <c r="E65" s="1"/>
      <c r="F65" s="1"/>
      <c r="G65" s="1"/>
      <c r="H65" s="1"/>
      <c r="I65" s="1"/>
      <c r="J65" s="1"/>
      <c r="K65" s="1"/>
      <c r="L65" s="1"/>
      <c r="M65" s="1"/>
      <c r="N65" s="1"/>
      <c r="O65" s="5"/>
      <c r="P65" s="5"/>
      <c r="Q65" s="5"/>
      <c r="R65" s="5"/>
      <c r="S65" s="5"/>
      <c r="T65" s="5"/>
      <c r="U65" s="5"/>
      <c r="V65" s="1"/>
      <c r="W65" s="1"/>
      <c r="X65" s="1"/>
      <c r="Y65" s="1"/>
      <c r="Z65" s="1"/>
      <c r="AA65" s="1"/>
      <c r="AB65" s="1"/>
      <c r="AC65" s="1"/>
      <c r="AD65" s="1"/>
      <c r="AE65" s="1"/>
      <c r="AF65" s="1"/>
      <c r="AG65" s="1"/>
      <c r="AH65" s="1"/>
      <c r="AI65" s="1"/>
      <c r="AJ65" s="1"/>
      <c r="AK65" s="1"/>
      <c r="AL65" s="7"/>
      <c r="AM65" s="7"/>
      <c r="AN65" s="7"/>
      <c r="AO65" s="7"/>
      <c r="AP65" s="7"/>
      <c r="AQ65" s="7"/>
      <c r="AR65" s="7"/>
      <c r="AS65" s="7"/>
      <c r="AT65" s="7"/>
      <c r="AU65" s="7"/>
      <c r="AV65" s="7"/>
      <c r="AW65" s="7"/>
      <c r="AX65" s="7"/>
      <c r="AY65" s="7"/>
      <c r="AZ65" s="7"/>
      <c r="BA65" s="1"/>
      <c r="BB65" s="1"/>
      <c r="BC65" s="1"/>
      <c r="BD65" s="1"/>
      <c r="BE65" s="1"/>
      <c r="BF65" s="1"/>
      <c r="BG65" s="1"/>
      <c r="BH65" s="1"/>
      <c r="BI65" s="1"/>
      <c r="BJ65" s="1"/>
    </row>
    <row r="66" spans="1:62" ht="15.75" customHeight="1" x14ac:dyDescent="0.3">
      <c r="A66" s="1"/>
      <c r="B66" s="1"/>
      <c r="C66" s="1"/>
      <c r="D66" s="1"/>
      <c r="E66" s="1"/>
      <c r="F66" s="1"/>
      <c r="G66" s="1"/>
      <c r="H66" s="1"/>
      <c r="I66" s="1"/>
      <c r="J66" s="1"/>
      <c r="K66" s="1"/>
      <c r="L66" s="1"/>
      <c r="M66" s="1"/>
      <c r="N66" s="1"/>
      <c r="O66" s="5"/>
      <c r="P66" s="5"/>
      <c r="Q66" s="5"/>
      <c r="R66" s="5"/>
      <c r="S66" s="5"/>
      <c r="T66" s="5"/>
      <c r="U66" s="5"/>
      <c r="V66" s="1"/>
      <c r="W66" s="1"/>
      <c r="X66" s="1"/>
      <c r="Y66" s="1"/>
      <c r="Z66" s="1"/>
      <c r="AA66" s="1"/>
      <c r="AB66" s="1"/>
      <c r="AC66" s="1"/>
      <c r="AD66" s="1"/>
      <c r="AE66" s="1"/>
      <c r="AF66" s="1"/>
      <c r="AG66" s="1"/>
      <c r="AH66" s="1"/>
      <c r="AI66" s="1"/>
      <c r="AJ66" s="1"/>
      <c r="AK66" s="1"/>
      <c r="AL66" s="7"/>
      <c r="AM66" s="7"/>
      <c r="AN66" s="7"/>
      <c r="AO66" s="7"/>
      <c r="AP66" s="7"/>
      <c r="AQ66" s="7"/>
      <c r="AR66" s="7"/>
      <c r="AS66" s="7"/>
      <c r="AT66" s="7"/>
      <c r="AU66" s="7"/>
      <c r="AV66" s="7"/>
      <c r="AW66" s="7"/>
      <c r="AX66" s="7"/>
      <c r="AY66" s="7"/>
      <c r="AZ66" s="7"/>
      <c r="BA66" s="1"/>
      <c r="BB66" s="1"/>
      <c r="BC66" s="1"/>
      <c r="BD66" s="1"/>
      <c r="BE66" s="1"/>
      <c r="BF66" s="1"/>
      <c r="BG66" s="1"/>
      <c r="BH66" s="1"/>
      <c r="BI66" s="1"/>
      <c r="BJ66" s="1"/>
    </row>
    <row r="67" spans="1:62" ht="15.75" customHeight="1" x14ac:dyDescent="0.3">
      <c r="A67" s="1"/>
      <c r="B67" s="1"/>
      <c r="C67" s="1"/>
      <c r="D67" s="1"/>
      <c r="E67" s="1"/>
      <c r="F67" s="1"/>
      <c r="G67" s="1"/>
      <c r="H67" s="1"/>
      <c r="I67" s="1"/>
      <c r="J67" s="1"/>
      <c r="K67" s="1"/>
      <c r="L67" s="1"/>
      <c r="M67" s="1"/>
      <c r="N67" s="1"/>
      <c r="O67" s="5"/>
      <c r="P67" s="5"/>
      <c r="Q67" s="5"/>
      <c r="R67" s="5"/>
      <c r="S67" s="5"/>
      <c r="T67" s="5"/>
      <c r="U67" s="5"/>
      <c r="V67" s="1"/>
      <c r="W67" s="1"/>
      <c r="X67" s="1"/>
      <c r="Y67" s="1"/>
      <c r="Z67" s="1"/>
      <c r="AA67" s="1"/>
      <c r="AB67" s="1"/>
      <c r="AC67" s="1"/>
      <c r="AD67" s="1"/>
      <c r="AE67" s="1"/>
      <c r="AF67" s="1"/>
      <c r="AG67" s="1"/>
      <c r="AH67" s="1"/>
      <c r="AI67" s="1"/>
      <c r="AJ67" s="1"/>
      <c r="AK67" s="1"/>
      <c r="AL67" s="7"/>
      <c r="AM67" s="7"/>
      <c r="AN67" s="7"/>
      <c r="AO67" s="7"/>
      <c r="AP67" s="7"/>
      <c r="AQ67" s="7"/>
      <c r="AR67" s="7"/>
      <c r="AS67" s="7"/>
      <c r="AT67" s="7"/>
      <c r="AU67" s="7"/>
      <c r="AV67" s="7"/>
      <c r="AW67" s="7"/>
      <c r="AX67" s="7"/>
      <c r="AY67" s="7"/>
      <c r="AZ67" s="7"/>
      <c r="BA67" s="1"/>
      <c r="BB67" s="1"/>
      <c r="BC67" s="1"/>
      <c r="BD67" s="1"/>
      <c r="BE67" s="1"/>
      <c r="BF67" s="1"/>
      <c r="BG67" s="1"/>
      <c r="BH67" s="1"/>
      <c r="BI67" s="1"/>
      <c r="BJ67" s="1"/>
    </row>
    <row r="68" spans="1:62" ht="15.75" customHeight="1" x14ac:dyDescent="0.3">
      <c r="A68" s="1"/>
      <c r="B68" s="1"/>
      <c r="C68" s="1"/>
      <c r="D68" s="1"/>
      <c r="E68" s="1"/>
      <c r="F68" s="1"/>
      <c r="G68" s="1"/>
      <c r="H68" s="1"/>
      <c r="I68" s="1"/>
      <c r="J68" s="1"/>
      <c r="K68" s="1"/>
      <c r="L68" s="1"/>
      <c r="M68" s="1"/>
      <c r="N68" s="1"/>
      <c r="O68" s="5"/>
      <c r="P68" s="5"/>
      <c r="Q68" s="5"/>
      <c r="R68" s="5"/>
      <c r="S68" s="5"/>
      <c r="T68" s="5"/>
      <c r="U68" s="5"/>
      <c r="V68" s="1"/>
      <c r="W68" s="1"/>
      <c r="X68" s="1"/>
      <c r="Y68" s="1"/>
      <c r="Z68" s="1"/>
      <c r="AA68" s="1"/>
      <c r="AB68" s="1"/>
      <c r="AC68" s="1"/>
      <c r="AD68" s="1"/>
      <c r="AE68" s="1"/>
      <c r="AF68" s="1"/>
      <c r="AG68" s="1"/>
      <c r="AH68" s="1"/>
      <c r="AI68" s="1"/>
      <c r="AJ68" s="1"/>
      <c r="AK68" s="1"/>
      <c r="AL68" s="7"/>
      <c r="AM68" s="7"/>
      <c r="AN68" s="7"/>
      <c r="AO68" s="7"/>
      <c r="AP68" s="7"/>
      <c r="AQ68" s="7"/>
      <c r="AR68" s="7"/>
      <c r="AS68" s="7"/>
      <c r="AT68" s="7"/>
      <c r="AU68" s="7"/>
      <c r="AV68" s="7"/>
      <c r="AW68" s="7"/>
      <c r="AX68" s="7"/>
      <c r="AY68" s="7"/>
      <c r="AZ68" s="7"/>
      <c r="BA68" s="1"/>
      <c r="BB68" s="1"/>
      <c r="BC68" s="1"/>
      <c r="BD68" s="1"/>
      <c r="BE68" s="1"/>
      <c r="BF68" s="1"/>
      <c r="BG68" s="1"/>
      <c r="BH68" s="1"/>
      <c r="BI68" s="1"/>
      <c r="BJ68" s="1"/>
    </row>
    <row r="69" spans="1:62" ht="15.75" customHeight="1" x14ac:dyDescent="0.3">
      <c r="A69" s="1"/>
      <c r="B69" s="1"/>
      <c r="C69" s="1"/>
      <c r="D69" s="1"/>
      <c r="E69" s="1"/>
      <c r="F69" s="1"/>
      <c r="G69" s="1"/>
      <c r="H69" s="1"/>
      <c r="I69" s="1"/>
      <c r="J69" s="1"/>
      <c r="K69" s="1"/>
      <c r="L69" s="1"/>
      <c r="M69" s="1"/>
      <c r="N69" s="1"/>
      <c r="O69" s="5"/>
      <c r="P69" s="5"/>
      <c r="Q69" s="5"/>
      <c r="R69" s="5"/>
      <c r="S69" s="5"/>
      <c r="T69" s="5"/>
      <c r="U69" s="5"/>
      <c r="V69" s="1"/>
      <c r="W69" s="1"/>
      <c r="X69" s="1"/>
      <c r="Y69" s="1"/>
      <c r="Z69" s="1"/>
      <c r="AA69" s="1"/>
      <c r="AB69" s="1"/>
      <c r="AC69" s="1"/>
      <c r="AD69" s="1"/>
      <c r="AE69" s="1"/>
      <c r="AF69" s="1"/>
      <c r="AG69" s="1"/>
      <c r="AH69" s="1"/>
      <c r="AI69" s="1"/>
      <c r="AJ69" s="1"/>
      <c r="AK69" s="1"/>
      <c r="AL69" s="7"/>
      <c r="AM69" s="7"/>
      <c r="AN69" s="7"/>
      <c r="AO69" s="7"/>
      <c r="AP69" s="7"/>
      <c r="AQ69" s="7"/>
      <c r="AR69" s="7"/>
      <c r="AS69" s="7"/>
      <c r="AT69" s="7"/>
      <c r="AU69" s="7"/>
      <c r="AV69" s="7"/>
      <c r="AW69" s="7"/>
      <c r="AX69" s="7"/>
      <c r="AY69" s="7"/>
      <c r="AZ69" s="7"/>
      <c r="BA69" s="1"/>
      <c r="BB69" s="1"/>
      <c r="BC69" s="1"/>
      <c r="BD69" s="1"/>
      <c r="BE69" s="1"/>
      <c r="BF69" s="1"/>
      <c r="BG69" s="1"/>
      <c r="BH69" s="1"/>
      <c r="BI69" s="1"/>
      <c r="BJ69" s="1"/>
    </row>
    <row r="70" spans="1:62" ht="93" customHeight="1" x14ac:dyDescent="0.3">
      <c r="A70" s="1"/>
      <c r="B70" s="1"/>
      <c r="C70" s="1"/>
      <c r="D70" s="1"/>
      <c r="E70" s="1"/>
      <c r="F70" s="153"/>
      <c r="G70" s="1"/>
      <c r="H70" s="1"/>
      <c r="I70" s="1"/>
      <c r="J70" s="1"/>
      <c r="K70" s="1"/>
      <c r="L70" s="1"/>
      <c r="M70" s="1"/>
      <c r="N70" s="1"/>
      <c r="O70" s="5"/>
      <c r="P70" s="5"/>
      <c r="Q70" s="5"/>
      <c r="R70" s="5"/>
      <c r="S70" s="5"/>
      <c r="T70" s="5"/>
      <c r="U70" s="141"/>
      <c r="V70" s="142"/>
      <c r="W70" s="142"/>
      <c r="X70" s="142"/>
      <c r="Y70" s="142"/>
      <c r="Z70" s="142"/>
      <c r="AA70" s="142"/>
      <c r="AB70" s="142"/>
      <c r="AC70" s="142"/>
      <c r="AD70" s="142"/>
      <c r="AE70" s="142"/>
      <c r="AF70" s="142"/>
      <c r="AG70" s="142"/>
      <c r="AH70" s="142"/>
      <c r="AI70" s="142"/>
      <c r="AJ70" s="142"/>
      <c r="AK70" s="142"/>
      <c r="AL70" s="7"/>
      <c r="AM70" s="7"/>
      <c r="AN70" s="7"/>
      <c r="AO70" s="7"/>
      <c r="AP70" s="7"/>
      <c r="AQ70" s="7"/>
      <c r="AR70" s="7"/>
      <c r="AS70" s="7"/>
      <c r="AT70" s="7"/>
      <c r="AU70" s="7"/>
      <c r="AV70" s="7"/>
      <c r="AW70" s="7"/>
      <c r="AX70" s="7"/>
      <c r="AY70" s="7"/>
      <c r="AZ70" s="143"/>
      <c r="BA70" s="11"/>
      <c r="BB70" s="11"/>
      <c r="BC70" s="11"/>
      <c r="BD70" s="11"/>
      <c r="BE70" s="11"/>
      <c r="BF70" s="11"/>
      <c r="BG70" s="11"/>
      <c r="BH70" s="11"/>
      <c r="BI70" s="11"/>
      <c r="BJ70" s="11"/>
    </row>
    <row r="71" spans="1:62" ht="93" customHeight="1" x14ac:dyDescent="0.3">
      <c r="A71" s="1"/>
      <c r="B71" s="1"/>
      <c r="C71" s="1"/>
      <c r="D71" s="1"/>
      <c r="E71" s="1"/>
      <c r="F71" s="153"/>
      <c r="G71" s="1"/>
      <c r="H71" s="1"/>
      <c r="I71" s="1"/>
      <c r="J71" s="1"/>
      <c r="K71" s="1"/>
      <c r="L71" s="1"/>
      <c r="M71" s="1"/>
      <c r="N71" s="1"/>
      <c r="O71" s="5"/>
      <c r="P71" s="5"/>
      <c r="Q71" s="5"/>
      <c r="R71" s="5"/>
      <c r="S71" s="5"/>
      <c r="T71" s="5"/>
      <c r="U71" s="141"/>
      <c r="V71" s="142"/>
      <c r="W71" s="142"/>
      <c r="X71" s="142"/>
      <c r="Y71" s="142"/>
      <c r="Z71" s="142"/>
      <c r="AA71" s="142"/>
      <c r="AB71" s="142"/>
      <c r="AC71" s="142"/>
      <c r="AD71" s="142"/>
      <c r="AE71" s="142"/>
      <c r="AF71" s="142"/>
      <c r="AG71" s="142"/>
      <c r="AH71" s="142"/>
      <c r="AI71" s="142"/>
      <c r="AJ71" s="142"/>
      <c r="AK71" s="142"/>
      <c r="AL71" s="7"/>
      <c r="AM71" s="7"/>
      <c r="AN71" s="7"/>
      <c r="AO71" s="7"/>
      <c r="AP71" s="7"/>
      <c r="AQ71" s="7"/>
      <c r="AR71" s="7"/>
      <c r="AS71" s="7"/>
      <c r="AT71" s="7"/>
      <c r="AU71" s="7"/>
      <c r="AV71" s="7"/>
      <c r="AW71" s="7"/>
      <c r="AX71" s="7"/>
      <c r="AY71" s="7"/>
      <c r="AZ71" s="143"/>
      <c r="BA71" s="11"/>
      <c r="BB71" s="11"/>
      <c r="BC71" s="11"/>
      <c r="BD71" s="11"/>
      <c r="BE71" s="11"/>
      <c r="BF71" s="11"/>
      <c r="BG71" s="11"/>
      <c r="BH71" s="11"/>
      <c r="BI71" s="11"/>
      <c r="BJ71" s="11"/>
    </row>
    <row r="72" spans="1:62" ht="93" customHeight="1" x14ac:dyDescent="0.3">
      <c r="A72" s="1"/>
      <c r="B72" s="1"/>
      <c r="C72" s="1"/>
      <c r="D72" s="1"/>
      <c r="E72" s="1"/>
      <c r="F72" s="153"/>
      <c r="G72" s="1"/>
      <c r="H72" s="1"/>
      <c r="I72" s="1"/>
      <c r="J72" s="1"/>
      <c r="K72" s="1"/>
      <c r="L72" s="1"/>
      <c r="M72" s="1"/>
      <c r="N72" s="1"/>
      <c r="O72" s="5"/>
      <c r="P72" s="5"/>
      <c r="Q72" s="5"/>
      <c r="R72" s="5"/>
      <c r="S72" s="5"/>
      <c r="T72" s="5"/>
      <c r="U72" s="141"/>
      <c r="V72" s="142"/>
      <c r="W72" s="142"/>
      <c r="X72" s="142"/>
      <c r="Y72" s="142"/>
      <c r="Z72" s="142"/>
      <c r="AA72" s="142"/>
      <c r="AB72" s="142"/>
      <c r="AC72" s="142"/>
      <c r="AD72" s="142"/>
      <c r="AE72" s="142"/>
      <c r="AF72" s="142"/>
      <c r="AG72" s="142"/>
      <c r="AH72" s="142"/>
      <c r="AI72" s="142"/>
      <c r="AJ72" s="142"/>
      <c r="AK72" s="142"/>
      <c r="AL72" s="7"/>
      <c r="AM72" s="7"/>
      <c r="AN72" s="7"/>
      <c r="AO72" s="7"/>
      <c r="AP72" s="7"/>
      <c r="AQ72" s="7"/>
      <c r="AR72" s="7"/>
      <c r="AS72" s="7"/>
      <c r="AT72" s="7"/>
      <c r="AU72" s="7"/>
      <c r="AV72" s="7"/>
      <c r="AW72" s="7"/>
      <c r="AX72" s="7"/>
      <c r="AY72" s="7"/>
      <c r="AZ72" s="143"/>
      <c r="BA72" s="11"/>
      <c r="BB72" s="11"/>
      <c r="BC72" s="11"/>
      <c r="BD72" s="11"/>
      <c r="BE72" s="11"/>
      <c r="BF72" s="11"/>
      <c r="BG72" s="11"/>
      <c r="BH72" s="11"/>
      <c r="BI72" s="11"/>
      <c r="BJ72" s="11"/>
    </row>
    <row r="73" spans="1:62" ht="93" customHeight="1" x14ac:dyDescent="0.3">
      <c r="A73" s="1"/>
      <c r="B73" s="1"/>
      <c r="C73" s="1"/>
      <c r="D73" s="1"/>
      <c r="E73" s="1"/>
      <c r="F73" s="153"/>
      <c r="G73" s="1"/>
      <c r="H73" s="1"/>
      <c r="I73" s="1"/>
      <c r="J73" s="1"/>
      <c r="K73" s="1"/>
      <c r="L73" s="1"/>
      <c r="M73" s="1"/>
      <c r="N73" s="1"/>
      <c r="O73" s="5"/>
      <c r="P73" s="5"/>
      <c r="Q73" s="5"/>
      <c r="R73" s="5"/>
      <c r="S73" s="5"/>
      <c r="T73" s="5"/>
      <c r="U73" s="141"/>
      <c r="V73" s="142"/>
      <c r="W73" s="142"/>
      <c r="X73" s="142"/>
      <c r="Y73" s="142"/>
      <c r="Z73" s="142"/>
      <c r="AA73" s="142"/>
      <c r="AB73" s="142"/>
      <c r="AC73" s="142"/>
      <c r="AD73" s="142"/>
      <c r="AE73" s="142"/>
      <c r="AF73" s="142"/>
      <c r="AG73" s="142"/>
      <c r="AH73" s="142"/>
      <c r="AI73" s="142"/>
      <c r="AJ73" s="142"/>
      <c r="AK73" s="142"/>
      <c r="AL73" s="7"/>
      <c r="AM73" s="7"/>
      <c r="AN73" s="7"/>
      <c r="AO73" s="7"/>
      <c r="AP73" s="7"/>
      <c r="AQ73" s="7"/>
      <c r="AR73" s="7"/>
      <c r="AS73" s="7"/>
      <c r="AT73" s="7"/>
      <c r="AU73" s="7"/>
      <c r="AV73" s="7"/>
      <c r="AW73" s="7"/>
      <c r="AX73" s="7"/>
      <c r="AY73" s="7"/>
      <c r="AZ73" s="143"/>
      <c r="BA73" s="11"/>
      <c r="BB73" s="11"/>
      <c r="BC73" s="11"/>
      <c r="BD73" s="11"/>
      <c r="BE73" s="11"/>
      <c r="BF73" s="11"/>
      <c r="BG73" s="11"/>
      <c r="BH73" s="11"/>
      <c r="BI73" s="11"/>
      <c r="BJ73" s="11"/>
    </row>
    <row r="74" spans="1:62" ht="93" customHeight="1" x14ac:dyDescent="0.3">
      <c r="A74" s="1"/>
      <c r="B74" s="1"/>
      <c r="C74" s="1"/>
      <c r="D74" s="1"/>
      <c r="E74" s="1"/>
      <c r="F74" s="153"/>
      <c r="G74" s="1"/>
      <c r="H74" s="1"/>
      <c r="I74" s="1"/>
      <c r="J74" s="1"/>
      <c r="K74" s="1"/>
      <c r="L74" s="1"/>
      <c r="M74" s="1"/>
      <c r="N74" s="1"/>
      <c r="O74" s="5"/>
      <c r="P74" s="5"/>
      <c r="Q74" s="5"/>
      <c r="R74" s="5"/>
      <c r="S74" s="5"/>
      <c r="T74" s="5"/>
      <c r="U74" s="141"/>
      <c r="V74" s="142"/>
      <c r="W74" s="142"/>
      <c r="X74" s="142"/>
      <c r="Y74" s="142"/>
      <c r="Z74" s="142"/>
      <c r="AA74" s="142"/>
      <c r="AB74" s="142"/>
      <c r="AC74" s="142"/>
      <c r="AD74" s="142"/>
      <c r="AE74" s="142"/>
      <c r="AF74" s="142"/>
      <c r="AG74" s="142"/>
      <c r="AH74" s="142"/>
      <c r="AI74" s="142"/>
      <c r="AJ74" s="142"/>
      <c r="AK74" s="142"/>
      <c r="AL74" s="7"/>
      <c r="AM74" s="7"/>
      <c r="AN74" s="7"/>
      <c r="AO74" s="7"/>
      <c r="AP74" s="7"/>
      <c r="AQ74" s="7"/>
      <c r="AR74" s="7"/>
      <c r="AS74" s="7"/>
      <c r="AT74" s="7"/>
      <c r="AU74" s="7"/>
      <c r="AV74" s="7"/>
      <c r="AW74" s="7"/>
      <c r="AX74" s="7"/>
      <c r="AY74" s="7"/>
      <c r="AZ74" s="143"/>
      <c r="BA74" s="11"/>
      <c r="BB74" s="11"/>
      <c r="BC74" s="11"/>
      <c r="BD74" s="11"/>
      <c r="BE74" s="11"/>
      <c r="BF74" s="11"/>
      <c r="BG74" s="11"/>
      <c r="BH74" s="11"/>
      <c r="BI74" s="11"/>
      <c r="BJ74" s="11"/>
    </row>
    <row r="75" spans="1:62" ht="93" customHeight="1" x14ac:dyDescent="0.3">
      <c r="A75" s="1"/>
      <c r="B75" s="1"/>
      <c r="C75" s="1"/>
      <c r="D75" s="1"/>
      <c r="E75" s="1"/>
      <c r="F75" s="153"/>
      <c r="G75" s="1"/>
      <c r="H75" s="1"/>
      <c r="I75" s="1"/>
      <c r="J75" s="1"/>
      <c r="K75" s="1"/>
      <c r="L75" s="1"/>
      <c r="M75" s="1"/>
      <c r="N75" s="1"/>
      <c r="O75" s="5"/>
      <c r="P75" s="5"/>
      <c r="Q75" s="5"/>
      <c r="R75" s="5"/>
      <c r="S75" s="5"/>
      <c r="T75" s="5"/>
      <c r="U75" s="141"/>
      <c r="V75" s="142"/>
      <c r="W75" s="142"/>
      <c r="X75" s="142"/>
      <c r="Y75" s="142"/>
      <c r="Z75" s="142"/>
      <c r="AA75" s="142"/>
      <c r="AB75" s="142"/>
      <c r="AC75" s="142"/>
      <c r="AD75" s="142"/>
      <c r="AE75" s="142"/>
      <c r="AF75" s="142"/>
      <c r="AG75" s="142"/>
      <c r="AH75" s="142"/>
      <c r="AI75" s="142"/>
      <c r="AJ75" s="142"/>
      <c r="AK75" s="142"/>
      <c r="AL75" s="7"/>
      <c r="AM75" s="7"/>
      <c r="AN75" s="7"/>
      <c r="AO75" s="7"/>
      <c r="AP75" s="7"/>
      <c r="AQ75" s="7"/>
      <c r="AR75" s="7"/>
      <c r="AS75" s="7"/>
      <c r="AT75" s="7"/>
      <c r="AU75" s="7"/>
      <c r="AV75" s="7"/>
      <c r="AW75" s="7"/>
      <c r="AX75" s="7"/>
      <c r="AY75" s="7"/>
      <c r="AZ75" s="143"/>
      <c r="BA75" s="11"/>
      <c r="BB75" s="11"/>
      <c r="BC75" s="11"/>
      <c r="BD75" s="11"/>
      <c r="BE75" s="11"/>
      <c r="BF75" s="11"/>
      <c r="BG75" s="11"/>
      <c r="BH75" s="11"/>
      <c r="BI75" s="11"/>
      <c r="BJ75" s="11"/>
    </row>
    <row r="76" spans="1:62" ht="93" customHeight="1" x14ac:dyDescent="0.3">
      <c r="A76" s="1"/>
      <c r="B76" s="1"/>
      <c r="C76" s="1"/>
      <c r="D76" s="1"/>
      <c r="E76" s="1"/>
      <c r="F76" s="153"/>
      <c r="G76" s="1"/>
      <c r="H76" s="1"/>
      <c r="I76" s="1"/>
      <c r="J76" s="1"/>
      <c r="K76" s="1"/>
      <c r="L76" s="1"/>
      <c r="M76" s="1"/>
      <c r="N76" s="1"/>
      <c r="O76" s="5"/>
      <c r="P76" s="5"/>
      <c r="Q76" s="5"/>
      <c r="R76" s="5"/>
      <c r="S76" s="5"/>
      <c r="T76" s="5"/>
      <c r="U76" s="141"/>
      <c r="V76" s="142"/>
      <c r="W76" s="142"/>
      <c r="X76" s="142"/>
      <c r="Y76" s="142"/>
      <c r="Z76" s="142"/>
      <c r="AA76" s="142"/>
      <c r="AB76" s="142"/>
      <c r="AC76" s="142"/>
      <c r="AD76" s="142"/>
      <c r="AE76" s="142"/>
      <c r="AF76" s="142"/>
      <c r="AG76" s="142"/>
      <c r="AH76" s="142"/>
      <c r="AI76" s="142"/>
      <c r="AJ76" s="142"/>
      <c r="AK76" s="142"/>
      <c r="AL76" s="7"/>
      <c r="AM76" s="7"/>
      <c r="AN76" s="7"/>
      <c r="AO76" s="7"/>
      <c r="AP76" s="7"/>
      <c r="AQ76" s="7"/>
      <c r="AR76" s="7"/>
      <c r="AS76" s="7"/>
      <c r="AT76" s="7"/>
      <c r="AU76" s="7"/>
      <c r="AV76" s="7"/>
      <c r="AW76" s="7"/>
      <c r="AX76" s="7"/>
      <c r="AY76" s="7"/>
      <c r="AZ76" s="143"/>
      <c r="BA76" s="11"/>
      <c r="BB76" s="11"/>
      <c r="BC76" s="11"/>
      <c r="BD76" s="11"/>
      <c r="BE76" s="11"/>
      <c r="BF76" s="11"/>
      <c r="BG76" s="11"/>
      <c r="BH76" s="11"/>
      <c r="BI76" s="11"/>
      <c r="BJ76" s="11"/>
    </row>
    <row r="77" spans="1:62" ht="93" customHeight="1" x14ac:dyDescent="0.3">
      <c r="A77" s="1"/>
      <c r="B77" s="1"/>
      <c r="C77" s="1"/>
      <c r="D77" s="1"/>
      <c r="E77" s="1"/>
      <c r="F77" s="153"/>
      <c r="G77" s="1"/>
      <c r="H77" s="1"/>
      <c r="I77" s="1"/>
      <c r="J77" s="1"/>
      <c r="K77" s="1"/>
      <c r="L77" s="1"/>
      <c r="M77" s="1"/>
      <c r="N77" s="1"/>
      <c r="O77" s="5"/>
      <c r="P77" s="5"/>
      <c r="Q77" s="5"/>
      <c r="R77" s="5"/>
      <c r="S77" s="5"/>
      <c r="T77" s="5"/>
      <c r="U77" s="141"/>
      <c r="V77" s="142"/>
      <c r="W77" s="142"/>
      <c r="X77" s="142"/>
      <c r="Y77" s="142"/>
      <c r="Z77" s="142"/>
      <c r="AA77" s="142"/>
      <c r="AB77" s="142"/>
      <c r="AC77" s="142"/>
      <c r="AD77" s="142"/>
      <c r="AE77" s="142"/>
      <c r="AF77" s="142"/>
      <c r="AG77" s="142"/>
      <c r="AH77" s="142"/>
      <c r="AI77" s="142"/>
      <c r="AJ77" s="142"/>
      <c r="AK77" s="142"/>
      <c r="AL77" s="7"/>
      <c r="AM77" s="7"/>
      <c r="AN77" s="7"/>
      <c r="AO77" s="7"/>
      <c r="AP77" s="7"/>
      <c r="AQ77" s="7"/>
      <c r="AR77" s="7"/>
      <c r="AS77" s="7"/>
      <c r="AT77" s="7"/>
      <c r="AU77" s="7"/>
      <c r="AV77" s="7"/>
      <c r="AW77" s="7"/>
      <c r="AX77" s="7"/>
      <c r="AY77" s="7"/>
      <c r="AZ77" s="143"/>
      <c r="BA77" s="11"/>
      <c r="BB77" s="11"/>
      <c r="BC77" s="11"/>
      <c r="BD77" s="11"/>
      <c r="BE77" s="11"/>
      <c r="BF77" s="11"/>
      <c r="BG77" s="11"/>
      <c r="BH77" s="11"/>
      <c r="BI77" s="11"/>
      <c r="BJ77" s="11"/>
    </row>
    <row r="78" spans="1:62" ht="93" customHeight="1" x14ac:dyDescent="0.3">
      <c r="A78" s="1"/>
      <c r="B78" s="1"/>
      <c r="C78" s="1"/>
      <c r="D78" s="1"/>
      <c r="E78" s="1"/>
      <c r="F78" s="153"/>
      <c r="G78" s="1"/>
      <c r="H78" s="1"/>
      <c r="I78" s="1"/>
      <c r="J78" s="1"/>
      <c r="K78" s="1"/>
      <c r="L78" s="1"/>
      <c r="M78" s="1"/>
      <c r="N78" s="1"/>
      <c r="O78" s="5"/>
      <c r="P78" s="5"/>
      <c r="Q78" s="5"/>
      <c r="R78" s="5"/>
      <c r="S78" s="5"/>
      <c r="T78" s="5"/>
      <c r="U78" s="141"/>
      <c r="V78" s="142"/>
      <c r="W78" s="142"/>
      <c r="X78" s="142"/>
      <c r="Y78" s="142"/>
      <c r="Z78" s="142"/>
      <c r="AA78" s="142"/>
      <c r="AB78" s="142"/>
      <c r="AC78" s="142"/>
      <c r="AD78" s="142"/>
      <c r="AE78" s="142"/>
      <c r="AF78" s="142"/>
      <c r="AG78" s="142"/>
      <c r="AH78" s="142"/>
      <c r="AI78" s="142"/>
      <c r="AJ78" s="142"/>
      <c r="AK78" s="142"/>
      <c r="AL78" s="7"/>
      <c r="AM78" s="7"/>
      <c r="AN78" s="7"/>
      <c r="AO78" s="7"/>
      <c r="AP78" s="7"/>
      <c r="AQ78" s="7"/>
      <c r="AR78" s="7"/>
      <c r="AS78" s="7"/>
      <c r="AT78" s="7"/>
      <c r="AU78" s="7"/>
      <c r="AV78" s="7"/>
      <c r="AW78" s="7"/>
      <c r="AX78" s="7"/>
      <c r="AY78" s="7"/>
      <c r="AZ78" s="143"/>
      <c r="BA78" s="11"/>
      <c r="BB78" s="11"/>
      <c r="BC78" s="11"/>
      <c r="BD78" s="11"/>
      <c r="BE78" s="11"/>
      <c r="BF78" s="11"/>
      <c r="BG78" s="11"/>
      <c r="BH78" s="11"/>
      <c r="BI78" s="11"/>
      <c r="BJ78" s="11"/>
    </row>
    <row r="79" spans="1:62" ht="93" customHeight="1" x14ac:dyDescent="0.3">
      <c r="A79" s="1"/>
      <c r="B79" s="1"/>
      <c r="C79" s="1"/>
      <c r="D79" s="1"/>
      <c r="E79" s="1"/>
      <c r="F79" s="153"/>
      <c r="G79" s="1"/>
      <c r="H79" s="1"/>
      <c r="I79" s="1"/>
      <c r="J79" s="1"/>
      <c r="K79" s="1"/>
      <c r="L79" s="1"/>
      <c r="M79" s="1"/>
      <c r="N79" s="1"/>
      <c r="O79" s="5"/>
      <c r="P79" s="5"/>
      <c r="Q79" s="5"/>
      <c r="R79" s="5"/>
      <c r="S79" s="5"/>
      <c r="T79" s="5"/>
      <c r="U79" s="141"/>
      <c r="V79" s="142"/>
      <c r="W79" s="142"/>
      <c r="X79" s="142"/>
      <c r="Y79" s="142"/>
      <c r="Z79" s="142"/>
      <c r="AA79" s="142"/>
      <c r="AB79" s="142"/>
      <c r="AC79" s="142"/>
      <c r="AD79" s="142"/>
      <c r="AE79" s="142"/>
      <c r="AF79" s="142"/>
      <c r="AG79" s="142"/>
      <c r="AH79" s="142"/>
      <c r="AI79" s="142"/>
      <c r="AJ79" s="142"/>
      <c r="AK79" s="142"/>
      <c r="AL79" s="7"/>
      <c r="AM79" s="7"/>
      <c r="AN79" s="7"/>
      <c r="AO79" s="7"/>
      <c r="AP79" s="7"/>
      <c r="AQ79" s="7"/>
      <c r="AR79" s="7"/>
      <c r="AS79" s="7"/>
      <c r="AT79" s="7"/>
      <c r="AU79" s="7"/>
      <c r="AV79" s="7"/>
      <c r="AW79" s="7"/>
      <c r="AX79" s="7"/>
      <c r="AY79" s="7"/>
      <c r="AZ79" s="143"/>
      <c r="BA79" s="11"/>
      <c r="BB79" s="11"/>
      <c r="BC79" s="11"/>
      <c r="BD79" s="11"/>
      <c r="BE79" s="11"/>
      <c r="BF79" s="11"/>
      <c r="BG79" s="11"/>
      <c r="BH79" s="11"/>
      <c r="BI79" s="11"/>
      <c r="BJ79" s="11"/>
    </row>
    <row r="80" spans="1:62" ht="93" customHeight="1" x14ac:dyDescent="0.3">
      <c r="A80" s="1"/>
      <c r="B80" s="1"/>
      <c r="C80" s="1"/>
      <c r="D80" s="1"/>
      <c r="E80" s="1"/>
      <c r="F80" s="153"/>
      <c r="G80" s="1"/>
      <c r="H80" s="1"/>
      <c r="I80" s="1"/>
      <c r="J80" s="1"/>
      <c r="K80" s="1"/>
      <c r="L80" s="1"/>
      <c r="M80" s="1"/>
      <c r="N80" s="1"/>
      <c r="O80" s="5"/>
      <c r="P80" s="5"/>
      <c r="Q80" s="5"/>
      <c r="R80" s="5"/>
      <c r="S80" s="5"/>
      <c r="T80" s="5"/>
      <c r="U80" s="141"/>
      <c r="V80" s="142"/>
      <c r="W80" s="142"/>
      <c r="X80" s="142"/>
      <c r="Y80" s="142"/>
      <c r="Z80" s="142"/>
      <c r="AA80" s="142"/>
      <c r="AB80" s="142"/>
      <c r="AC80" s="142"/>
      <c r="AD80" s="142"/>
      <c r="AE80" s="142"/>
      <c r="AF80" s="142"/>
      <c r="AG80" s="142"/>
      <c r="AH80" s="142"/>
      <c r="AI80" s="142"/>
      <c r="AJ80" s="142"/>
      <c r="AK80" s="142"/>
      <c r="AL80" s="7"/>
      <c r="AM80" s="7"/>
      <c r="AN80" s="7"/>
      <c r="AO80" s="7"/>
      <c r="AP80" s="7"/>
      <c r="AQ80" s="7"/>
      <c r="AR80" s="7"/>
      <c r="AS80" s="7"/>
      <c r="AT80" s="7"/>
      <c r="AU80" s="7"/>
      <c r="AV80" s="7"/>
      <c r="AW80" s="7"/>
      <c r="AX80" s="7"/>
      <c r="AY80" s="7"/>
      <c r="AZ80" s="143"/>
      <c r="BA80" s="11"/>
      <c r="BB80" s="11"/>
      <c r="BC80" s="11"/>
      <c r="BD80" s="11"/>
      <c r="BE80" s="11"/>
      <c r="BF80" s="11"/>
      <c r="BG80" s="11"/>
      <c r="BH80" s="11"/>
      <c r="BI80" s="11"/>
      <c r="BJ80" s="11"/>
    </row>
    <row r="81" spans="1:62" ht="93" customHeight="1" x14ac:dyDescent="0.3">
      <c r="A81" s="1"/>
      <c r="B81" s="1"/>
      <c r="C81" s="1"/>
      <c r="D81" s="1"/>
      <c r="E81" s="1"/>
      <c r="F81" s="153"/>
      <c r="G81" s="1"/>
      <c r="H81" s="1"/>
      <c r="I81" s="1"/>
      <c r="J81" s="1"/>
      <c r="K81" s="1"/>
      <c r="L81" s="1"/>
      <c r="M81" s="1"/>
      <c r="N81" s="1"/>
      <c r="O81" s="5"/>
      <c r="P81" s="5"/>
      <c r="Q81" s="5"/>
      <c r="R81" s="5"/>
      <c r="S81" s="5"/>
      <c r="T81" s="5"/>
      <c r="U81" s="141"/>
      <c r="V81" s="142"/>
      <c r="W81" s="142"/>
      <c r="X81" s="142"/>
      <c r="Y81" s="142"/>
      <c r="Z81" s="142"/>
      <c r="AA81" s="142"/>
      <c r="AB81" s="142"/>
      <c r="AC81" s="142"/>
      <c r="AD81" s="142"/>
      <c r="AE81" s="142"/>
      <c r="AF81" s="142"/>
      <c r="AG81" s="142"/>
      <c r="AH81" s="142"/>
      <c r="AI81" s="142"/>
      <c r="AJ81" s="142"/>
      <c r="AK81" s="142"/>
      <c r="AL81" s="7"/>
      <c r="AM81" s="7"/>
      <c r="AN81" s="7"/>
      <c r="AO81" s="7"/>
      <c r="AP81" s="7"/>
      <c r="AQ81" s="7"/>
      <c r="AR81" s="7"/>
      <c r="AS81" s="7"/>
      <c r="AT81" s="7"/>
      <c r="AU81" s="7"/>
      <c r="AV81" s="7"/>
      <c r="AW81" s="7"/>
      <c r="AX81" s="7"/>
      <c r="AY81" s="7"/>
      <c r="AZ81" s="143"/>
      <c r="BA81" s="11"/>
      <c r="BB81" s="11"/>
      <c r="BC81" s="11"/>
      <c r="BD81" s="11"/>
      <c r="BE81" s="11"/>
      <c r="BF81" s="11"/>
      <c r="BG81" s="11"/>
      <c r="BH81" s="11"/>
      <c r="BI81" s="11"/>
      <c r="BJ81" s="11"/>
    </row>
    <row r="82" spans="1:62" ht="93" customHeight="1" x14ac:dyDescent="0.3">
      <c r="A82" s="1"/>
      <c r="B82" s="1"/>
      <c r="C82" s="1"/>
      <c r="D82" s="1"/>
      <c r="E82" s="1"/>
      <c r="F82" s="153"/>
      <c r="G82" s="1"/>
      <c r="H82" s="1"/>
      <c r="I82" s="1"/>
      <c r="J82" s="1"/>
      <c r="K82" s="1"/>
      <c r="L82" s="1"/>
      <c r="M82" s="1"/>
      <c r="N82" s="1"/>
      <c r="O82" s="5"/>
      <c r="P82" s="5"/>
      <c r="Q82" s="5"/>
      <c r="R82" s="5"/>
      <c r="S82" s="5"/>
      <c r="T82" s="5"/>
      <c r="U82" s="141"/>
      <c r="V82" s="142"/>
      <c r="W82" s="142"/>
      <c r="X82" s="142"/>
      <c r="Y82" s="142"/>
      <c r="Z82" s="142"/>
      <c r="AA82" s="142"/>
      <c r="AB82" s="142"/>
      <c r="AC82" s="142"/>
      <c r="AD82" s="142"/>
      <c r="AE82" s="142"/>
      <c r="AF82" s="142"/>
      <c r="AG82" s="142"/>
      <c r="AH82" s="142"/>
      <c r="AI82" s="142"/>
      <c r="AJ82" s="142"/>
      <c r="AK82" s="142"/>
      <c r="AL82" s="7"/>
      <c r="AM82" s="7"/>
      <c r="AN82" s="7"/>
      <c r="AO82" s="7"/>
      <c r="AP82" s="7"/>
      <c r="AQ82" s="7"/>
      <c r="AR82" s="7"/>
      <c r="AS82" s="7"/>
      <c r="AT82" s="7"/>
      <c r="AU82" s="7"/>
      <c r="AV82" s="7"/>
      <c r="AW82" s="7"/>
      <c r="AX82" s="7"/>
      <c r="AY82" s="7"/>
      <c r="AZ82" s="143"/>
      <c r="BA82" s="11"/>
      <c r="BB82" s="11"/>
      <c r="BC82" s="11"/>
      <c r="BD82" s="11"/>
      <c r="BE82" s="11"/>
      <c r="BF82" s="11"/>
      <c r="BG82" s="11"/>
      <c r="BH82" s="11"/>
      <c r="BI82" s="11"/>
      <c r="BJ82" s="11"/>
    </row>
    <row r="83" spans="1:62" ht="93" customHeight="1" x14ac:dyDescent="0.3">
      <c r="A83" s="1"/>
      <c r="B83" s="1"/>
      <c r="C83" s="1"/>
      <c r="D83" s="1"/>
      <c r="E83" s="1"/>
      <c r="F83" s="153"/>
      <c r="G83" s="1"/>
      <c r="H83" s="1"/>
      <c r="I83" s="1"/>
      <c r="J83" s="1"/>
      <c r="K83" s="1"/>
      <c r="L83" s="1"/>
      <c r="M83" s="1"/>
      <c r="N83" s="1"/>
      <c r="O83" s="5"/>
      <c r="P83" s="5"/>
      <c r="Q83" s="5"/>
      <c r="R83" s="5"/>
      <c r="S83" s="5"/>
      <c r="T83" s="5"/>
      <c r="U83" s="141"/>
      <c r="V83" s="142"/>
      <c r="W83" s="142"/>
      <c r="X83" s="142"/>
      <c r="Y83" s="142"/>
      <c r="Z83" s="142"/>
      <c r="AA83" s="142"/>
      <c r="AB83" s="142"/>
      <c r="AC83" s="142"/>
      <c r="AD83" s="142"/>
      <c r="AE83" s="142"/>
      <c r="AF83" s="142"/>
      <c r="AG83" s="142"/>
      <c r="AH83" s="142"/>
      <c r="AI83" s="142"/>
      <c r="AJ83" s="142"/>
      <c r="AK83" s="142"/>
      <c r="AL83" s="7"/>
      <c r="AM83" s="7"/>
      <c r="AN83" s="7"/>
      <c r="AO83" s="7"/>
      <c r="AP83" s="7"/>
      <c r="AQ83" s="7"/>
      <c r="AR83" s="7"/>
      <c r="AS83" s="7"/>
      <c r="AT83" s="7"/>
      <c r="AU83" s="7"/>
      <c r="AV83" s="7"/>
      <c r="AW83" s="7"/>
      <c r="AX83" s="7"/>
      <c r="AY83" s="7"/>
      <c r="AZ83" s="143"/>
      <c r="BA83" s="11"/>
      <c r="BB83" s="11"/>
      <c r="BC83" s="11"/>
      <c r="BD83" s="11"/>
      <c r="BE83" s="11"/>
      <c r="BF83" s="11"/>
      <c r="BG83" s="11"/>
      <c r="BH83" s="11"/>
      <c r="BI83" s="11"/>
      <c r="BJ83" s="11"/>
    </row>
    <row r="84" spans="1:62" ht="93" customHeight="1" x14ac:dyDescent="0.3">
      <c r="A84" s="1"/>
      <c r="B84" s="1"/>
      <c r="C84" s="1"/>
      <c r="D84" s="1"/>
      <c r="E84" s="1"/>
      <c r="F84" s="153"/>
      <c r="G84" s="1"/>
      <c r="H84" s="1"/>
      <c r="I84" s="1"/>
      <c r="J84" s="1"/>
      <c r="K84" s="1"/>
      <c r="L84" s="1"/>
      <c r="M84" s="1"/>
      <c r="N84" s="1"/>
      <c r="O84" s="5"/>
      <c r="P84" s="5"/>
      <c r="Q84" s="5"/>
      <c r="R84" s="5"/>
      <c r="S84" s="5"/>
      <c r="T84" s="5"/>
      <c r="U84" s="141"/>
      <c r="V84" s="142"/>
      <c r="W84" s="142"/>
      <c r="X84" s="142"/>
      <c r="Y84" s="142"/>
      <c r="Z84" s="142"/>
      <c r="AA84" s="142"/>
      <c r="AB84" s="142"/>
      <c r="AC84" s="142"/>
      <c r="AD84" s="142"/>
      <c r="AE84" s="142"/>
      <c r="AF84" s="142"/>
      <c r="AG84" s="142"/>
      <c r="AH84" s="142"/>
      <c r="AI84" s="142"/>
      <c r="AJ84" s="142"/>
      <c r="AK84" s="142"/>
      <c r="AL84" s="7"/>
      <c r="AM84" s="7"/>
      <c r="AN84" s="7"/>
      <c r="AO84" s="7"/>
      <c r="AP84" s="7"/>
      <c r="AQ84" s="7"/>
      <c r="AR84" s="7"/>
      <c r="AS84" s="7"/>
      <c r="AT84" s="7"/>
      <c r="AU84" s="7"/>
      <c r="AV84" s="7"/>
      <c r="AW84" s="7"/>
      <c r="AX84" s="7"/>
      <c r="AY84" s="7"/>
      <c r="AZ84" s="143"/>
      <c r="BA84" s="11"/>
      <c r="BB84" s="11"/>
      <c r="BC84" s="11"/>
      <c r="BD84" s="11"/>
      <c r="BE84" s="11"/>
      <c r="BF84" s="11"/>
      <c r="BG84" s="11"/>
      <c r="BH84" s="11"/>
      <c r="BI84" s="11"/>
      <c r="BJ84" s="11"/>
    </row>
    <row r="85" spans="1:62" ht="93" customHeight="1" x14ac:dyDescent="0.3">
      <c r="A85" s="1"/>
      <c r="B85" s="1"/>
      <c r="C85" s="1"/>
      <c r="D85" s="1"/>
      <c r="E85" s="1"/>
      <c r="F85" s="153"/>
      <c r="G85" s="1"/>
      <c r="H85" s="1"/>
      <c r="I85" s="1"/>
      <c r="J85" s="1"/>
      <c r="K85" s="1"/>
      <c r="L85" s="1"/>
      <c r="M85" s="1"/>
      <c r="N85" s="1"/>
      <c r="O85" s="5"/>
      <c r="P85" s="5"/>
      <c r="Q85" s="5"/>
      <c r="R85" s="5"/>
      <c r="S85" s="5"/>
      <c r="T85" s="5"/>
      <c r="U85" s="141"/>
      <c r="V85" s="142"/>
      <c r="W85" s="142"/>
      <c r="X85" s="142"/>
      <c r="Y85" s="142"/>
      <c r="Z85" s="142"/>
      <c r="AA85" s="142"/>
      <c r="AB85" s="142"/>
      <c r="AC85" s="142"/>
      <c r="AD85" s="142"/>
      <c r="AE85" s="142"/>
      <c r="AF85" s="142"/>
      <c r="AG85" s="142"/>
      <c r="AH85" s="142"/>
      <c r="AI85" s="142"/>
      <c r="AJ85" s="142"/>
      <c r="AK85" s="142"/>
      <c r="AL85" s="7"/>
      <c r="AM85" s="7"/>
      <c r="AN85" s="7"/>
      <c r="AO85" s="7"/>
      <c r="AP85" s="7"/>
      <c r="AQ85" s="7"/>
      <c r="AR85" s="7"/>
      <c r="AS85" s="7"/>
      <c r="AT85" s="7"/>
      <c r="AU85" s="7"/>
      <c r="AV85" s="7"/>
      <c r="AW85" s="7"/>
      <c r="AX85" s="7"/>
      <c r="AY85" s="7"/>
      <c r="AZ85" s="143"/>
      <c r="BA85" s="11"/>
      <c r="BB85" s="11"/>
      <c r="BC85" s="11"/>
      <c r="BD85" s="11"/>
      <c r="BE85" s="11"/>
      <c r="BF85" s="11"/>
      <c r="BG85" s="11"/>
      <c r="BH85" s="11"/>
      <c r="BI85" s="11"/>
      <c r="BJ85" s="11"/>
    </row>
    <row r="86" spans="1:62" ht="93" customHeight="1" x14ac:dyDescent="0.3">
      <c r="A86" s="1"/>
      <c r="B86" s="1"/>
      <c r="C86" s="1"/>
      <c r="D86" s="1"/>
      <c r="E86" s="1"/>
      <c r="F86" s="153"/>
      <c r="G86" s="1"/>
      <c r="H86" s="1"/>
      <c r="I86" s="1"/>
      <c r="J86" s="1"/>
      <c r="K86" s="1"/>
      <c r="L86" s="1"/>
      <c r="M86" s="1"/>
      <c r="N86" s="1"/>
      <c r="O86" s="5"/>
      <c r="P86" s="5"/>
      <c r="Q86" s="5"/>
      <c r="R86" s="5"/>
      <c r="S86" s="5"/>
      <c r="T86" s="5"/>
      <c r="U86" s="141"/>
      <c r="V86" s="142"/>
      <c r="W86" s="142"/>
      <c r="X86" s="142"/>
      <c r="Y86" s="142"/>
      <c r="Z86" s="142"/>
      <c r="AA86" s="142"/>
      <c r="AB86" s="142"/>
      <c r="AC86" s="142"/>
      <c r="AD86" s="142"/>
      <c r="AE86" s="142"/>
      <c r="AF86" s="142"/>
      <c r="AG86" s="142"/>
      <c r="AH86" s="142"/>
      <c r="AI86" s="142"/>
      <c r="AJ86" s="142"/>
      <c r="AK86" s="142"/>
      <c r="AL86" s="7"/>
      <c r="AM86" s="7"/>
      <c r="AN86" s="7"/>
      <c r="AO86" s="7"/>
      <c r="AP86" s="7"/>
      <c r="AQ86" s="7"/>
      <c r="AR86" s="7"/>
      <c r="AS86" s="7"/>
      <c r="AT86" s="7"/>
      <c r="AU86" s="7"/>
      <c r="AV86" s="7"/>
      <c r="AW86" s="7"/>
      <c r="AX86" s="7"/>
      <c r="AY86" s="7"/>
      <c r="AZ86" s="143"/>
      <c r="BA86" s="11"/>
      <c r="BB86" s="11"/>
      <c r="BC86" s="11"/>
      <c r="BD86" s="11"/>
      <c r="BE86" s="11"/>
      <c r="BF86" s="11"/>
      <c r="BG86" s="11"/>
      <c r="BH86" s="11"/>
      <c r="BI86" s="11"/>
      <c r="BJ86" s="11"/>
    </row>
    <row r="87" spans="1:62" ht="93" customHeight="1" x14ac:dyDescent="0.3">
      <c r="A87" s="1"/>
      <c r="B87" s="1"/>
      <c r="C87" s="1"/>
      <c r="D87" s="1"/>
      <c r="E87" s="1"/>
      <c r="F87" s="153"/>
      <c r="G87" s="1"/>
      <c r="H87" s="1"/>
      <c r="I87" s="1"/>
      <c r="J87" s="1"/>
      <c r="K87" s="1"/>
      <c r="L87" s="1"/>
      <c r="M87" s="1"/>
      <c r="N87" s="1"/>
      <c r="O87" s="5"/>
      <c r="P87" s="5"/>
      <c r="Q87" s="5"/>
      <c r="R87" s="5"/>
      <c r="S87" s="5"/>
      <c r="T87" s="5"/>
      <c r="U87" s="141"/>
      <c r="V87" s="142"/>
      <c r="W87" s="142"/>
      <c r="X87" s="142"/>
      <c r="Y87" s="142"/>
      <c r="Z87" s="142"/>
      <c r="AA87" s="142"/>
      <c r="AB87" s="142"/>
      <c r="AC87" s="142"/>
      <c r="AD87" s="142"/>
      <c r="AE87" s="142"/>
      <c r="AF87" s="142"/>
      <c r="AG87" s="142"/>
      <c r="AH87" s="142"/>
      <c r="AI87" s="142"/>
      <c r="AJ87" s="142"/>
      <c r="AK87" s="142"/>
      <c r="AL87" s="7"/>
      <c r="AM87" s="7"/>
      <c r="AN87" s="7"/>
      <c r="AO87" s="7"/>
      <c r="AP87" s="7"/>
      <c r="AQ87" s="7"/>
      <c r="AR87" s="7"/>
      <c r="AS87" s="7"/>
      <c r="AT87" s="7"/>
      <c r="AU87" s="7"/>
      <c r="AV87" s="7"/>
      <c r="AW87" s="7"/>
      <c r="AX87" s="7"/>
      <c r="AY87" s="7"/>
      <c r="AZ87" s="143"/>
      <c r="BA87" s="11"/>
      <c r="BB87" s="11"/>
      <c r="BC87" s="11"/>
      <c r="BD87" s="11"/>
      <c r="BE87" s="11"/>
      <c r="BF87" s="11"/>
      <c r="BG87" s="11"/>
      <c r="BH87" s="11"/>
      <c r="BI87" s="11"/>
      <c r="BJ87" s="11"/>
    </row>
    <row r="88" spans="1:62" ht="93" customHeight="1" x14ac:dyDescent="0.3">
      <c r="A88" s="1"/>
      <c r="B88" s="1"/>
      <c r="C88" s="1"/>
      <c r="D88" s="1"/>
      <c r="E88" s="1"/>
      <c r="F88" s="153"/>
      <c r="G88" s="1"/>
      <c r="H88" s="1"/>
      <c r="I88" s="1"/>
      <c r="J88" s="1"/>
      <c r="K88" s="1"/>
      <c r="L88" s="1"/>
      <c r="M88" s="1"/>
      <c r="N88" s="1"/>
      <c r="O88" s="5"/>
      <c r="P88" s="5"/>
      <c r="Q88" s="5"/>
      <c r="R88" s="5"/>
      <c r="S88" s="5"/>
      <c r="T88" s="5"/>
      <c r="U88" s="141"/>
      <c r="V88" s="142"/>
      <c r="W88" s="142"/>
      <c r="X88" s="142"/>
      <c r="Y88" s="142"/>
      <c r="Z88" s="142"/>
      <c r="AA88" s="142"/>
      <c r="AB88" s="142"/>
      <c r="AC88" s="142"/>
      <c r="AD88" s="142"/>
      <c r="AE88" s="142"/>
      <c r="AF88" s="142"/>
      <c r="AG88" s="142"/>
      <c r="AH88" s="142"/>
      <c r="AI88" s="142"/>
      <c r="AJ88" s="142"/>
      <c r="AK88" s="142"/>
      <c r="AL88" s="7"/>
      <c r="AM88" s="7"/>
      <c r="AN88" s="7"/>
      <c r="AO88" s="7"/>
      <c r="AP88" s="7"/>
      <c r="AQ88" s="7"/>
      <c r="AR88" s="7"/>
      <c r="AS88" s="7"/>
      <c r="AT88" s="7"/>
      <c r="AU88" s="7"/>
      <c r="AV88" s="7"/>
      <c r="AW88" s="7"/>
      <c r="AX88" s="7"/>
      <c r="AY88" s="7"/>
      <c r="AZ88" s="143"/>
      <c r="BA88" s="11"/>
      <c r="BB88" s="11"/>
      <c r="BC88" s="11"/>
      <c r="BD88" s="11"/>
      <c r="BE88" s="11"/>
      <c r="BF88" s="11"/>
      <c r="BG88" s="11"/>
      <c r="BH88" s="11"/>
      <c r="BI88" s="11"/>
      <c r="BJ88" s="11"/>
    </row>
    <row r="89" spans="1:62" ht="93" customHeight="1" x14ac:dyDescent="0.3">
      <c r="A89" s="1"/>
      <c r="B89" s="1"/>
      <c r="C89" s="1"/>
      <c r="D89" s="1"/>
      <c r="E89" s="1"/>
      <c r="F89" s="153"/>
      <c r="G89" s="1"/>
      <c r="H89" s="1"/>
      <c r="I89" s="1"/>
      <c r="J89" s="1"/>
      <c r="K89" s="1"/>
      <c r="L89" s="1"/>
      <c r="M89" s="1"/>
      <c r="N89" s="1"/>
      <c r="O89" s="5"/>
      <c r="P89" s="5"/>
      <c r="Q89" s="5"/>
      <c r="R89" s="5"/>
      <c r="S89" s="5"/>
      <c r="T89" s="5"/>
      <c r="U89" s="141"/>
      <c r="V89" s="142"/>
      <c r="W89" s="142"/>
      <c r="X89" s="142"/>
      <c r="Y89" s="142"/>
      <c r="Z89" s="142"/>
      <c r="AA89" s="142"/>
      <c r="AB89" s="142"/>
      <c r="AC89" s="142"/>
      <c r="AD89" s="142"/>
      <c r="AE89" s="142"/>
      <c r="AF89" s="142"/>
      <c r="AG89" s="142"/>
      <c r="AH89" s="142"/>
      <c r="AI89" s="142"/>
      <c r="AJ89" s="142"/>
      <c r="AK89" s="142"/>
      <c r="AL89" s="7"/>
      <c r="AM89" s="7"/>
      <c r="AN89" s="7"/>
      <c r="AO89" s="7"/>
      <c r="AP89" s="7"/>
      <c r="AQ89" s="7"/>
      <c r="AR89" s="7"/>
      <c r="AS89" s="7"/>
      <c r="AT89" s="7"/>
      <c r="AU89" s="7"/>
      <c r="AV89" s="7"/>
      <c r="AW89" s="7"/>
      <c r="AX89" s="7"/>
      <c r="AY89" s="7"/>
      <c r="AZ89" s="143"/>
      <c r="BA89" s="11"/>
      <c r="BB89" s="11"/>
      <c r="BC89" s="11"/>
      <c r="BD89" s="11"/>
      <c r="BE89" s="11"/>
      <c r="BF89" s="11"/>
      <c r="BG89" s="11"/>
      <c r="BH89" s="11"/>
      <c r="BI89" s="11"/>
      <c r="BJ89" s="11"/>
    </row>
    <row r="90" spans="1:62" ht="93" customHeight="1" x14ac:dyDescent="0.3">
      <c r="A90" s="1"/>
      <c r="B90" s="1"/>
      <c r="C90" s="1"/>
      <c r="D90" s="1"/>
      <c r="E90" s="1"/>
      <c r="F90" s="153"/>
      <c r="G90" s="1"/>
      <c r="H90" s="1"/>
      <c r="I90" s="1"/>
      <c r="J90" s="1"/>
      <c r="K90" s="1"/>
      <c r="L90" s="1"/>
      <c r="M90" s="1"/>
      <c r="N90" s="1"/>
      <c r="O90" s="5"/>
      <c r="P90" s="5"/>
      <c r="Q90" s="5"/>
      <c r="R90" s="5"/>
      <c r="S90" s="5"/>
      <c r="T90" s="5"/>
      <c r="U90" s="141"/>
      <c r="V90" s="142"/>
      <c r="W90" s="142"/>
      <c r="X90" s="142"/>
      <c r="Y90" s="142"/>
      <c r="Z90" s="142"/>
      <c r="AA90" s="142"/>
      <c r="AB90" s="142"/>
      <c r="AC90" s="142"/>
      <c r="AD90" s="142"/>
      <c r="AE90" s="142"/>
      <c r="AF90" s="142"/>
      <c r="AG90" s="142"/>
      <c r="AH90" s="142"/>
      <c r="AI90" s="142"/>
      <c r="AJ90" s="142"/>
      <c r="AK90" s="142"/>
      <c r="AL90" s="7"/>
      <c r="AM90" s="7"/>
      <c r="AN90" s="7"/>
      <c r="AO90" s="7"/>
      <c r="AP90" s="7"/>
      <c r="AQ90" s="7"/>
      <c r="AR90" s="7"/>
      <c r="AS90" s="7"/>
      <c r="AT90" s="7"/>
      <c r="AU90" s="7"/>
      <c r="AV90" s="7"/>
      <c r="AW90" s="7"/>
      <c r="AX90" s="7"/>
      <c r="AY90" s="7"/>
      <c r="AZ90" s="143"/>
      <c r="BA90" s="11"/>
      <c r="BB90" s="11"/>
      <c r="BC90" s="11"/>
      <c r="BD90" s="11"/>
      <c r="BE90" s="11"/>
      <c r="BF90" s="11"/>
      <c r="BG90" s="11"/>
      <c r="BH90" s="11"/>
      <c r="BI90" s="11"/>
      <c r="BJ90" s="11"/>
    </row>
    <row r="91" spans="1:62" ht="93" customHeight="1" x14ac:dyDescent="0.3">
      <c r="A91" s="1"/>
      <c r="B91" s="1"/>
      <c r="C91" s="1"/>
      <c r="D91" s="1"/>
      <c r="E91" s="1"/>
      <c r="F91" s="153"/>
      <c r="G91" s="1"/>
      <c r="H91" s="1"/>
      <c r="I91" s="1"/>
      <c r="J91" s="1"/>
      <c r="K91" s="1"/>
      <c r="L91" s="1"/>
      <c r="M91" s="1"/>
      <c r="N91" s="1"/>
      <c r="O91" s="5"/>
      <c r="P91" s="5"/>
      <c r="Q91" s="5"/>
      <c r="R91" s="5"/>
      <c r="S91" s="5"/>
      <c r="T91" s="5"/>
      <c r="U91" s="141"/>
      <c r="V91" s="142"/>
      <c r="W91" s="142"/>
      <c r="X91" s="142"/>
      <c r="Y91" s="142"/>
      <c r="Z91" s="142"/>
      <c r="AA91" s="142"/>
      <c r="AB91" s="142"/>
      <c r="AC91" s="142"/>
      <c r="AD91" s="142"/>
      <c r="AE91" s="142"/>
      <c r="AF91" s="142"/>
      <c r="AG91" s="142"/>
      <c r="AH91" s="142"/>
      <c r="AI91" s="142"/>
      <c r="AJ91" s="142"/>
      <c r="AK91" s="142"/>
      <c r="AL91" s="7"/>
      <c r="AM91" s="7"/>
      <c r="AN91" s="7"/>
      <c r="AO91" s="7"/>
      <c r="AP91" s="7"/>
      <c r="AQ91" s="7"/>
      <c r="AR91" s="7"/>
      <c r="AS91" s="7"/>
      <c r="AT91" s="7"/>
      <c r="AU91" s="7"/>
      <c r="AV91" s="7"/>
      <c r="AW91" s="7"/>
      <c r="AX91" s="7"/>
      <c r="AY91" s="7"/>
      <c r="AZ91" s="143"/>
      <c r="BA91" s="11"/>
      <c r="BB91" s="11"/>
      <c r="BC91" s="11"/>
      <c r="BD91" s="11"/>
      <c r="BE91" s="11"/>
      <c r="BF91" s="11"/>
      <c r="BG91" s="11"/>
      <c r="BH91" s="11"/>
      <c r="BI91" s="11"/>
      <c r="BJ91" s="11"/>
    </row>
    <row r="92" spans="1:62" ht="93" customHeight="1" x14ac:dyDescent="0.3">
      <c r="A92" s="1"/>
      <c r="B92" s="1"/>
      <c r="C92" s="1"/>
      <c r="D92" s="1"/>
      <c r="E92" s="1"/>
      <c r="F92" s="153"/>
      <c r="G92" s="1"/>
      <c r="H92" s="1"/>
      <c r="I92" s="1"/>
      <c r="J92" s="1"/>
      <c r="K92" s="1"/>
      <c r="L92" s="1"/>
      <c r="M92" s="1"/>
      <c r="N92" s="1"/>
      <c r="O92" s="5"/>
      <c r="P92" s="5"/>
      <c r="Q92" s="5"/>
      <c r="R92" s="5"/>
      <c r="S92" s="5"/>
      <c r="T92" s="5"/>
      <c r="U92" s="141"/>
      <c r="V92" s="142"/>
      <c r="W92" s="142"/>
      <c r="X92" s="142"/>
      <c r="Y92" s="142"/>
      <c r="Z92" s="142"/>
      <c r="AA92" s="142"/>
      <c r="AB92" s="142"/>
      <c r="AC92" s="142"/>
      <c r="AD92" s="142"/>
      <c r="AE92" s="142"/>
      <c r="AF92" s="142"/>
      <c r="AG92" s="142"/>
      <c r="AH92" s="142"/>
      <c r="AI92" s="142"/>
      <c r="AJ92" s="142"/>
      <c r="AK92" s="142"/>
      <c r="AL92" s="7"/>
      <c r="AM92" s="7"/>
      <c r="AN92" s="7"/>
      <c r="AO92" s="7"/>
      <c r="AP92" s="7"/>
      <c r="AQ92" s="7"/>
      <c r="AR92" s="7"/>
      <c r="AS92" s="7"/>
      <c r="AT92" s="7"/>
      <c r="AU92" s="7"/>
      <c r="AV92" s="7"/>
      <c r="AW92" s="7"/>
      <c r="AX92" s="7"/>
      <c r="AY92" s="7"/>
      <c r="AZ92" s="143"/>
      <c r="BA92" s="11"/>
      <c r="BB92" s="11"/>
      <c r="BC92" s="11"/>
      <c r="BD92" s="11"/>
      <c r="BE92" s="11"/>
      <c r="BF92" s="11"/>
      <c r="BG92" s="11"/>
      <c r="BH92" s="11"/>
      <c r="BI92" s="11"/>
      <c r="BJ92" s="11"/>
    </row>
    <row r="93" spans="1:62" ht="93" customHeight="1" x14ac:dyDescent="0.3">
      <c r="A93" s="1"/>
      <c r="B93" s="1"/>
      <c r="C93" s="1"/>
      <c r="D93" s="1"/>
      <c r="E93" s="1"/>
      <c r="F93" s="153"/>
      <c r="G93" s="1"/>
      <c r="H93" s="1"/>
      <c r="I93" s="1"/>
      <c r="J93" s="1"/>
      <c r="K93" s="1"/>
      <c r="L93" s="1"/>
      <c r="M93" s="1"/>
      <c r="N93" s="1"/>
      <c r="O93" s="5"/>
      <c r="P93" s="5"/>
      <c r="Q93" s="5"/>
      <c r="R93" s="5"/>
      <c r="S93" s="5"/>
      <c r="T93" s="5"/>
      <c r="U93" s="141"/>
      <c r="V93" s="142"/>
      <c r="W93" s="142"/>
      <c r="X93" s="142"/>
      <c r="Y93" s="142"/>
      <c r="Z93" s="142"/>
      <c r="AA93" s="142"/>
      <c r="AB93" s="142"/>
      <c r="AC93" s="142"/>
      <c r="AD93" s="142"/>
      <c r="AE93" s="142"/>
      <c r="AF93" s="142"/>
      <c r="AG93" s="142"/>
      <c r="AH93" s="142"/>
      <c r="AI93" s="142"/>
      <c r="AJ93" s="142"/>
      <c r="AK93" s="142"/>
      <c r="AL93" s="7"/>
      <c r="AM93" s="7"/>
      <c r="AN93" s="7"/>
      <c r="AO93" s="7"/>
      <c r="AP93" s="7"/>
      <c r="AQ93" s="7"/>
      <c r="AR93" s="7"/>
      <c r="AS93" s="7"/>
      <c r="AT93" s="7"/>
      <c r="AU93" s="7"/>
      <c r="AV93" s="7"/>
      <c r="AW93" s="7"/>
      <c r="AX93" s="7"/>
      <c r="AY93" s="7"/>
      <c r="AZ93" s="143"/>
      <c r="BA93" s="11"/>
      <c r="BB93" s="11"/>
      <c r="BC93" s="11"/>
      <c r="BD93" s="11"/>
      <c r="BE93" s="11"/>
      <c r="BF93" s="11"/>
      <c r="BG93" s="11"/>
      <c r="BH93" s="11"/>
      <c r="BI93" s="11"/>
      <c r="BJ93" s="11"/>
    </row>
    <row r="94" spans="1:62" ht="93" customHeight="1" x14ac:dyDescent="0.3">
      <c r="A94" s="1"/>
      <c r="B94" s="1"/>
      <c r="C94" s="1"/>
      <c r="D94" s="1"/>
      <c r="E94" s="1"/>
      <c r="F94" s="153"/>
      <c r="G94" s="1"/>
      <c r="H94" s="1"/>
      <c r="I94" s="1"/>
      <c r="J94" s="1"/>
      <c r="K94" s="1"/>
      <c r="L94" s="1"/>
      <c r="M94" s="1"/>
      <c r="N94" s="1"/>
      <c r="O94" s="5"/>
      <c r="P94" s="5"/>
      <c r="Q94" s="5"/>
      <c r="R94" s="5"/>
      <c r="S94" s="5"/>
      <c r="T94" s="5"/>
      <c r="U94" s="141"/>
      <c r="V94" s="142"/>
      <c r="W94" s="142"/>
      <c r="X94" s="142"/>
      <c r="Y94" s="142"/>
      <c r="Z94" s="142"/>
      <c r="AA94" s="142"/>
      <c r="AB94" s="142"/>
      <c r="AC94" s="142"/>
      <c r="AD94" s="142"/>
      <c r="AE94" s="142"/>
      <c r="AF94" s="142"/>
      <c r="AG94" s="142"/>
      <c r="AH94" s="142"/>
      <c r="AI94" s="142"/>
      <c r="AJ94" s="142"/>
      <c r="AK94" s="142"/>
      <c r="AL94" s="7"/>
      <c r="AM94" s="7"/>
      <c r="AN94" s="7"/>
      <c r="AO94" s="7"/>
      <c r="AP94" s="7"/>
      <c r="AQ94" s="7"/>
      <c r="AR94" s="7"/>
      <c r="AS94" s="7"/>
      <c r="AT94" s="7"/>
      <c r="AU94" s="7"/>
      <c r="AV94" s="7"/>
      <c r="AW94" s="7"/>
      <c r="AX94" s="7"/>
      <c r="AY94" s="7"/>
      <c r="AZ94" s="143"/>
      <c r="BA94" s="11"/>
      <c r="BB94" s="11"/>
      <c r="BC94" s="11"/>
      <c r="BD94" s="11"/>
      <c r="BE94" s="11"/>
      <c r="BF94" s="11"/>
      <c r="BG94" s="11"/>
      <c r="BH94" s="11"/>
      <c r="BI94" s="11"/>
      <c r="BJ94" s="11"/>
    </row>
    <row r="95" spans="1:62" ht="93" customHeight="1" x14ac:dyDescent="0.3">
      <c r="A95" s="1"/>
      <c r="B95" s="1"/>
      <c r="C95" s="1"/>
      <c r="D95" s="1"/>
      <c r="E95" s="1"/>
      <c r="F95" s="153"/>
      <c r="G95" s="1"/>
      <c r="H95" s="1"/>
      <c r="I95" s="1"/>
      <c r="J95" s="1"/>
      <c r="K95" s="1"/>
      <c r="L95" s="1"/>
      <c r="M95" s="1"/>
      <c r="N95" s="1"/>
      <c r="O95" s="5"/>
      <c r="P95" s="5"/>
      <c r="Q95" s="5"/>
      <c r="R95" s="5"/>
      <c r="S95" s="5"/>
      <c r="T95" s="5"/>
      <c r="U95" s="141"/>
      <c r="V95" s="142"/>
      <c r="W95" s="142"/>
      <c r="X95" s="142"/>
      <c r="Y95" s="142"/>
      <c r="Z95" s="142"/>
      <c r="AA95" s="142"/>
      <c r="AB95" s="142"/>
      <c r="AC95" s="142"/>
      <c r="AD95" s="142"/>
      <c r="AE95" s="142"/>
      <c r="AF95" s="142"/>
      <c r="AG95" s="142"/>
      <c r="AH95" s="142"/>
      <c r="AI95" s="142"/>
      <c r="AJ95" s="142"/>
      <c r="AK95" s="142"/>
      <c r="AL95" s="7"/>
      <c r="AM95" s="7"/>
      <c r="AN95" s="7"/>
      <c r="AO95" s="7"/>
      <c r="AP95" s="7"/>
      <c r="AQ95" s="7"/>
      <c r="AR95" s="7"/>
      <c r="AS95" s="7"/>
      <c r="AT95" s="7"/>
      <c r="AU95" s="7"/>
      <c r="AV95" s="7"/>
      <c r="AW95" s="7"/>
      <c r="AX95" s="7"/>
      <c r="AY95" s="7"/>
      <c r="AZ95" s="143"/>
      <c r="BA95" s="11"/>
      <c r="BB95" s="11"/>
      <c r="BC95" s="11"/>
      <c r="BD95" s="11"/>
      <c r="BE95" s="11"/>
      <c r="BF95" s="11"/>
      <c r="BG95" s="11"/>
      <c r="BH95" s="11"/>
      <c r="BI95" s="11"/>
      <c r="BJ95" s="11"/>
    </row>
    <row r="96" spans="1:62" ht="93" customHeight="1" x14ac:dyDescent="0.3">
      <c r="A96" s="1"/>
      <c r="B96" s="1"/>
      <c r="C96" s="1"/>
      <c r="D96" s="1"/>
      <c r="E96" s="1"/>
      <c r="F96" s="153"/>
      <c r="G96" s="1"/>
      <c r="H96" s="1"/>
      <c r="I96" s="1"/>
      <c r="J96" s="1"/>
      <c r="K96" s="1"/>
      <c r="L96" s="1"/>
      <c r="M96" s="1"/>
      <c r="N96" s="1"/>
      <c r="O96" s="5"/>
      <c r="P96" s="5"/>
      <c r="Q96" s="5"/>
      <c r="R96" s="5"/>
      <c r="S96" s="5"/>
      <c r="T96" s="5"/>
      <c r="U96" s="141"/>
      <c r="V96" s="142"/>
      <c r="W96" s="142"/>
      <c r="X96" s="142"/>
      <c r="Y96" s="142"/>
      <c r="Z96" s="142"/>
      <c r="AA96" s="142"/>
      <c r="AB96" s="142"/>
      <c r="AC96" s="142"/>
      <c r="AD96" s="142"/>
      <c r="AE96" s="142"/>
      <c r="AF96" s="142"/>
      <c r="AG96" s="142"/>
      <c r="AH96" s="142"/>
      <c r="AI96" s="142"/>
      <c r="AJ96" s="142"/>
      <c r="AK96" s="142"/>
      <c r="AL96" s="7"/>
      <c r="AM96" s="7"/>
      <c r="AN96" s="7"/>
      <c r="AO96" s="7"/>
      <c r="AP96" s="7"/>
      <c r="AQ96" s="7"/>
      <c r="AR96" s="7"/>
      <c r="AS96" s="7"/>
      <c r="AT96" s="7"/>
      <c r="AU96" s="7"/>
      <c r="AV96" s="7"/>
      <c r="AW96" s="7"/>
      <c r="AX96" s="7"/>
      <c r="AY96" s="7"/>
      <c r="AZ96" s="143"/>
      <c r="BA96" s="11"/>
      <c r="BB96" s="11"/>
      <c r="BC96" s="11"/>
      <c r="BD96" s="11"/>
      <c r="BE96" s="11"/>
      <c r="BF96" s="11"/>
      <c r="BG96" s="11"/>
      <c r="BH96" s="11"/>
      <c r="BI96" s="11"/>
      <c r="BJ96" s="11"/>
    </row>
    <row r="97" spans="1:62" ht="93" customHeight="1" x14ac:dyDescent="0.3">
      <c r="A97" s="1"/>
      <c r="B97" s="1"/>
      <c r="C97" s="1"/>
      <c r="D97" s="1"/>
      <c r="E97" s="1"/>
      <c r="F97" s="153"/>
      <c r="G97" s="1"/>
      <c r="H97" s="1"/>
      <c r="I97" s="1"/>
      <c r="J97" s="1"/>
      <c r="K97" s="1"/>
      <c r="L97" s="1"/>
      <c r="M97" s="1"/>
      <c r="N97" s="1"/>
      <c r="O97" s="5"/>
      <c r="P97" s="5"/>
      <c r="Q97" s="5"/>
      <c r="R97" s="5"/>
      <c r="S97" s="5"/>
      <c r="T97" s="5"/>
      <c r="U97" s="141"/>
      <c r="V97" s="142"/>
      <c r="W97" s="142"/>
      <c r="X97" s="142"/>
      <c r="Y97" s="142"/>
      <c r="Z97" s="142"/>
      <c r="AA97" s="142"/>
      <c r="AB97" s="142"/>
      <c r="AC97" s="142"/>
      <c r="AD97" s="142"/>
      <c r="AE97" s="142"/>
      <c r="AF97" s="142"/>
      <c r="AG97" s="142"/>
      <c r="AH97" s="142"/>
      <c r="AI97" s="142"/>
      <c r="AJ97" s="142"/>
      <c r="AK97" s="142"/>
      <c r="AL97" s="7"/>
      <c r="AM97" s="7"/>
      <c r="AN97" s="7"/>
      <c r="AO97" s="7"/>
      <c r="AP97" s="7"/>
      <c r="AQ97" s="7"/>
      <c r="AR97" s="7"/>
      <c r="AS97" s="7"/>
      <c r="AT97" s="7"/>
      <c r="AU97" s="7"/>
      <c r="AV97" s="7"/>
      <c r="AW97" s="7"/>
      <c r="AX97" s="7"/>
      <c r="AY97" s="7"/>
      <c r="AZ97" s="143"/>
      <c r="BA97" s="11"/>
      <c r="BB97" s="11"/>
      <c r="BC97" s="11"/>
      <c r="BD97" s="11"/>
      <c r="BE97" s="11"/>
      <c r="BF97" s="11"/>
      <c r="BG97" s="11"/>
      <c r="BH97" s="11"/>
      <c r="BI97" s="11"/>
      <c r="BJ97" s="11"/>
    </row>
    <row r="98" spans="1:62" ht="93" customHeight="1" x14ac:dyDescent="0.3">
      <c r="A98" s="1"/>
      <c r="B98" s="1"/>
      <c r="C98" s="1"/>
      <c r="D98" s="1"/>
      <c r="E98" s="1"/>
      <c r="F98" s="153"/>
      <c r="G98" s="1"/>
      <c r="H98" s="1"/>
      <c r="I98" s="1"/>
      <c r="J98" s="1"/>
      <c r="K98" s="1"/>
      <c r="L98" s="1"/>
      <c r="M98" s="1"/>
      <c r="N98" s="1"/>
      <c r="O98" s="5"/>
      <c r="P98" s="5"/>
      <c r="Q98" s="5"/>
      <c r="R98" s="5"/>
      <c r="S98" s="5"/>
      <c r="T98" s="5"/>
      <c r="U98" s="141"/>
      <c r="V98" s="142"/>
      <c r="W98" s="142"/>
      <c r="X98" s="142"/>
      <c r="Y98" s="142"/>
      <c r="Z98" s="142"/>
      <c r="AA98" s="142"/>
      <c r="AB98" s="142"/>
      <c r="AC98" s="142"/>
      <c r="AD98" s="142"/>
      <c r="AE98" s="142"/>
      <c r="AF98" s="142"/>
      <c r="AG98" s="142"/>
      <c r="AH98" s="142"/>
      <c r="AI98" s="142"/>
      <c r="AJ98" s="142"/>
      <c r="AK98" s="142"/>
      <c r="AL98" s="7"/>
      <c r="AM98" s="7"/>
      <c r="AN98" s="7"/>
      <c r="AO98" s="7"/>
      <c r="AP98" s="7"/>
      <c r="AQ98" s="7"/>
      <c r="AR98" s="7"/>
      <c r="AS98" s="7"/>
      <c r="AT98" s="7"/>
      <c r="AU98" s="7"/>
      <c r="AV98" s="7"/>
      <c r="AW98" s="7"/>
      <c r="AX98" s="7"/>
      <c r="AY98" s="7"/>
      <c r="AZ98" s="143"/>
      <c r="BA98" s="11"/>
      <c r="BB98" s="11"/>
      <c r="BC98" s="11"/>
      <c r="BD98" s="11"/>
      <c r="BE98" s="11"/>
      <c r="BF98" s="11"/>
      <c r="BG98" s="11"/>
      <c r="BH98" s="11"/>
      <c r="BI98" s="11"/>
      <c r="BJ98" s="11"/>
    </row>
    <row r="99" spans="1:62" ht="93" customHeight="1" x14ac:dyDescent="0.3">
      <c r="A99" s="1"/>
      <c r="B99" s="1"/>
      <c r="C99" s="1"/>
      <c r="D99" s="1"/>
      <c r="E99" s="1"/>
      <c r="F99" s="153"/>
      <c r="G99" s="1"/>
      <c r="H99" s="1"/>
      <c r="I99" s="1"/>
      <c r="J99" s="1"/>
      <c r="K99" s="1"/>
      <c r="L99" s="1"/>
      <c r="M99" s="1"/>
      <c r="N99" s="1"/>
      <c r="O99" s="5"/>
      <c r="P99" s="5"/>
      <c r="Q99" s="5"/>
      <c r="R99" s="5"/>
      <c r="S99" s="5"/>
      <c r="T99" s="5"/>
      <c r="U99" s="141"/>
      <c r="V99" s="142"/>
      <c r="W99" s="142"/>
      <c r="X99" s="142"/>
      <c r="Y99" s="142"/>
      <c r="Z99" s="142"/>
      <c r="AA99" s="142"/>
      <c r="AB99" s="142"/>
      <c r="AC99" s="142"/>
      <c r="AD99" s="142"/>
      <c r="AE99" s="142"/>
      <c r="AF99" s="142"/>
      <c r="AG99" s="142"/>
      <c r="AH99" s="142"/>
      <c r="AI99" s="142"/>
      <c r="AJ99" s="142"/>
      <c r="AK99" s="142"/>
      <c r="AL99" s="7"/>
      <c r="AM99" s="7"/>
      <c r="AN99" s="7"/>
      <c r="AO99" s="7"/>
      <c r="AP99" s="7"/>
      <c r="AQ99" s="7"/>
      <c r="AR99" s="7"/>
      <c r="AS99" s="7"/>
      <c r="AT99" s="7"/>
      <c r="AU99" s="7"/>
      <c r="AV99" s="7"/>
      <c r="AW99" s="7"/>
      <c r="AX99" s="7"/>
      <c r="AY99" s="7"/>
      <c r="AZ99" s="143"/>
      <c r="BA99" s="11"/>
      <c r="BB99" s="11"/>
      <c r="BC99" s="11"/>
      <c r="BD99" s="11"/>
      <c r="BE99" s="11"/>
      <c r="BF99" s="11"/>
      <c r="BG99" s="11"/>
      <c r="BH99" s="11"/>
      <c r="BI99" s="11"/>
      <c r="BJ99" s="11"/>
    </row>
    <row r="100" spans="1:62" ht="93" customHeight="1" x14ac:dyDescent="0.3">
      <c r="A100" s="1"/>
      <c r="B100" s="1"/>
      <c r="C100" s="1"/>
      <c r="D100" s="1"/>
      <c r="E100" s="1"/>
      <c r="F100" s="153"/>
      <c r="G100" s="1"/>
      <c r="H100" s="1"/>
      <c r="I100" s="1"/>
      <c r="J100" s="1"/>
      <c r="K100" s="1"/>
      <c r="L100" s="1"/>
      <c r="M100" s="1"/>
      <c r="N100" s="1"/>
      <c r="O100" s="5"/>
      <c r="P100" s="5"/>
      <c r="Q100" s="5"/>
      <c r="R100" s="5"/>
      <c r="S100" s="5"/>
      <c r="T100" s="5"/>
      <c r="U100" s="141"/>
      <c r="V100" s="142"/>
      <c r="W100" s="142"/>
      <c r="X100" s="142"/>
      <c r="Y100" s="142"/>
      <c r="Z100" s="142"/>
      <c r="AA100" s="142"/>
      <c r="AB100" s="142"/>
      <c r="AC100" s="142"/>
      <c r="AD100" s="142"/>
      <c r="AE100" s="142"/>
      <c r="AF100" s="142"/>
      <c r="AG100" s="142"/>
      <c r="AH100" s="142"/>
      <c r="AI100" s="142"/>
      <c r="AJ100" s="142"/>
      <c r="AK100" s="142"/>
      <c r="AL100" s="7"/>
      <c r="AM100" s="7"/>
      <c r="AN100" s="7"/>
      <c r="AO100" s="7"/>
      <c r="AP100" s="7"/>
      <c r="AQ100" s="7"/>
      <c r="AR100" s="7"/>
      <c r="AS100" s="7"/>
      <c r="AT100" s="7"/>
      <c r="AU100" s="7"/>
      <c r="AV100" s="7"/>
      <c r="AW100" s="7"/>
      <c r="AX100" s="7"/>
      <c r="AY100" s="7"/>
      <c r="AZ100" s="143"/>
      <c r="BA100" s="11"/>
      <c r="BB100" s="11"/>
      <c r="BC100" s="11"/>
      <c r="BD100" s="11"/>
      <c r="BE100" s="11"/>
      <c r="BF100" s="11"/>
      <c r="BG100" s="11"/>
      <c r="BH100" s="11"/>
      <c r="BI100" s="11"/>
      <c r="BJ100" s="11"/>
    </row>
    <row r="101" spans="1:62" ht="93" customHeight="1" x14ac:dyDescent="0.3">
      <c r="A101" s="1"/>
      <c r="B101" s="1"/>
      <c r="C101" s="1"/>
      <c r="D101" s="1"/>
      <c r="E101" s="1"/>
      <c r="F101" s="153"/>
      <c r="G101" s="1"/>
      <c r="H101" s="1"/>
      <c r="I101" s="1"/>
      <c r="J101" s="1"/>
      <c r="K101" s="1"/>
      <c r="L101" s="1"/>
      <c r="M101" s="1"/>
      <c r="N101" s="1"/>
      <c r="O101" s="5"/>
      <c r="P101" s="5"/>
      <c r="Q101" s="5"/>
      <c r="R101" s="5"/>
      <c r="S101" s="5"/>
      <c r="T101" s="5"/>
      <c r="U101" s="141"/>
      <c r="V101" s="142"/>
      <c r="W101" s="142"/>
      <c r="X101" s="142"/>
      <c r="Y101" s="142"/>
      <c r="Z101" s="142"/>
      <c r="AA101" s="142"/>
      <c r="AB101" s="142"/>
      <c r="AC101" s="142"/>
      <c r="AD101" s="142"/>
      <c r="AE101" s="142"/>
      <c r="AF101" s="142"/>
      <c r="AG101" s="142"/>
      <c r="AH101" s="142"/>
      <c r="AI101" s="142"/>
      <c r="AJ101" s="142"/>
      <c r="AK101" s="142"/>
      <c r="AL101" s="7"/>
      <c r="AM101" s="7"/>
      <c r="AN101" s="7"/>
      <c r="AO101" s="7"/>
      <c r="AP101" s="7"/>
      <c r="AQ101" s="7"/>
      <c r="AR101" s="7"/>
      <c r="AS101" s="7"/>
      <c r="AT101" s="7"/>
      <c r="AU101" s="7"/>
      <c r="AV101" s="7"/>
      <c r="AW101" s="7"/>
      <c r="AX101" s="7"/>
      <c r="AY101" s="7"/>
      <c r="AZ101" s="143"/>
      <c r="BA101" s="11"/>
      <c r="BB101" s="11"/>
      <c r="BC101" s="11"/>
      <c r="BD101" s="11"/>
      <c r="BE101" s="11"/>
      <c r="BF101" s="11"/>
      <c r="BG101" s="11"/>
      <c r="BH101" s="11"/>
      <c r="BI101" s="11"/>
      <c r="BJ101" s="11"/>
    </row>
    <row r="102" spans="1:62" ht="93" customHeight="1" x14ac:dyDescent="0.3">
      <c r="A102" s="1"/>
      <c r="B102" s="1"/>
      <c r="C102" s="1"/>
      <c r="D102" s="1"/>
      <c r="E102" s="1"/>
      <c r="F102" s="153"/>
      <c r="G102" s="1"/>
      <c r="H102" s="1"/>
      <c r="I102" s="1"/>
      <c r="J102" s="1"/>
      <c r="K102" s="1"/>
      <c r="L102" s="1"/>
      <c r="M102" s="1"/>
      <c r="N102" s="1"/>
      <c r="O102" s="5"/>
      <c r="P102" s="5"/>
      <c r="Q102" s="5"/>
      <c r="R102" s="5"/>
      <c r="S102" s="5"/>
      <c r="T102" s="5"/>
      <c r="U102" s="141"/>
      <c r="V102" s="142"/>
      <c r="W102" s="142"/>
      <c r="X102" s="142"/>
      <c r="Y102" s="142"/>
      <c r="Z102" s="142"/>
      <c r="AA102" s="142"/>
      <c r="AB102" s="142"/>
      <c r="AC102" s="142"/>
      <c r="AD102" s="142"/>
      <c r="AE102" s="142"/>
      <c r="AF102" s="142"/>
      <c r="AG102" s="142"/>
      <c r="AH102" s="142"/>
      <c r="AI102" s="142"/>
      <c r="AJ102" s="142"/>
      <c r="AK102" s="142"/>
      <c r="AL102" s="7"/>
      <c r="AM102" s="7"/>
      <c r="AN102" s="7"/>
      <c r="AO102" s="7"/>
      <c r="AP102" s="7"/>
      <c r="AQ102" s="7"/>
      <c r="AR102" s="7"/>
      <c r="AS102" s="7"/>
      <c r="AT102" s="7"/>
      <c r="AU102" s="7"/>
      <c r="AV102" s="7"/>
      <c r="AW102" s="7"/>
      <c r="AX102" s="7"/>
      <c r="AY102" s="7"/>
      <c r="AZ102" s="143"/>
      <c r="BA102" s="11"/>
      <c r="BB102" s="11"/>
      <c r="BC102" s="11"/>
      <c r="BD102" s="11"/>
      <c r="BE102" s="11"/>
      <c r="BF102" s="11"/>
      <c r="BG102" s="11"/>
      <c r="BH102" s="11"/>
      <c r="BI102" s="11"/>
      <c r="BJ102" s="11"/>
    </row>
    <row r="103" spans="1:62" ht="93" customHeight="1" x14ac:dyDescent="0.3">
      <c r="A103" s="1"/>
      <c r="B103" s="1"/>
      <c r="C103" s="1"/>
      <c r="D103" s="1"/>
      <c r="E103" s="1"/>
      <c r="F103" s="153"/>
      <c r="G103" s="1"/>
      <c r="H103" s="1"/>
      <c r="I103" s="1"/>
      <c r="J103" s="1"/>
      <c r="K103" s="1"/>
      <c r="L103" s="1"/>
      <c r="M103" s="1"/>
      <c r="N103" s="1"/>
      <c r="O103" s="5"/>
      <c r="P103" s="5"/>
      <c r="Q103" s="5"/>
      <c r="R103" s="5"/>
      <c r="S103" s="5"/>
      <c r="T103" s="5"/>
      <c r="U103" s="141"/>
      <c r="V103" s="142"/>
      <c r="W103" s="142"/>
      <c r="X103" s="142"/>
      <c r="Y103" s="142"/>
      <c r="Z103" s="142"/>
      <c r="AA103" s="142"/>
      <c r="AB103" s="142"/>
      <c r="AC103" s="142"/>
      <c r="AD103" s="142"/>
      <c r="AE103" s="142"/>
      <c r="AF103" s="142"/>
      <c r="AG103" s="142"/>
      <c r="AH103" s="142"/>
      <c r="AI103" s="142"/>
      <c r="AJ103" s="142"/>
      <c r="AK103" s="142"/>
      <c r="AL103" s="7"/>
      <c r="AM103" s="7"/>
      <c r="AN103" s="7"/>
      <c r="AO103" s="7"/>
      <c r="AP103" s="7"/>
      <c r="AQ103" s="7"/>
      <c r="AR103" s="7"/>
      <c r="AS103" s="7"/>
      <c r="AT103" s="7"/>
      <c r="AU103" s="7"/>
      <c r="AV103" s="7"/>
      <c r="AW103" s="7"/>
      <c r="AX103" s="7"/>
      <c r="AY103" s="7"/>
      <c r="AZ103" s="143"/>
      <c r="BA103" s="11"/>
      <c r="BB103" s="11"/>
      <c r="BC103" s="11"/>
      <c r="BD103" s="11"/>
      <c r="BE103" s="11"/>
      <c r="BF103" s="11"/>
      <c r="BG103" s="11"/>
      <c r="BH103" s="11"/>
      <c r="BI103" s="11"/>
      <c r="BJ103" s="11"/>
    </row>
    <row r="104" spans="1:62" ht="93" customHeight="1" x14ac:dyDescent="0.3">
      <c r="A104" s="1"/>
      <c r="B104" s="1"/>
      <c r="C104" s="1"/>
      <c r="D104" s="1"/>
      <c r="E104" s="1"/>
      <c r="F104" s="153"/>
      <c r="G104" s="1"/>
      <c r="H104" s="1"/>
      <c r="I104" s="1"/>
      <c r="J104" s="1"/>
      <c r="K104" s="1"/>
      <c r="L104" s="1"/>
      <c r="M104" s="1"/>
      <c r="N104" s="1"/>
      <c r="O104" s="5"/>
      <c r="P104" s="5"/>
      <c r="Q104" s="5"/>
      <c r="R104" s="5"/>
      <c r="S104" s="5"/>
      <c r="T104" s="5"/>
      <c r="U104" s="141"/>
      <c r="V104" s="142"/>
      <c r="W104" s="142"/>
      <c r="X104" s="142"/>
      <c r="Y104" s="142"/>
      <c r="Z104" s="142"/>
      <c r="AA104" s="142"/>
      <c r="AB104" s="142"/>
      <c r="AC104" s="142"/>
      <c r="AD104" s="142"/>
      <c r="AE104" s="142"/>
      <c r="AF104" s="142"/>
      <c r="AG104" s="142"/>
      <c r="AH104" s="142"/>
      <c r="AI104" s="142"/>
      <c r="AJ104" s="142"/>
      <c r="AK104" s="142"/>
      <c r="AL104" s="7"/>
      <c r="AM104" s="7"/>
      <c r="AN104" s="7"/>
      <c r="AO104" s="7"/>
      <c r="AP104" s="7"/>
      <c r="AQ104" s="7"/>
      <c r="AR104" s="7"/>
      <c r="AS104" s="7"/>
      <c r="AT104" s="7"/>
      <c r="AU104" s="7"/>
      <c r="AV104" s="7"/>
      <c r="AW104" s="7"/>
      <c r="AX104" s="7"/>
      <c r="AY104" s="7"/>
      <c r="AZ104" s="143"/>
      <c r="BA104" s="11"/>
      <c r="BB104" s="11"/>
      <c r="BC104" s="11"/>
      <c r="BD104" s="11"/>
      <c r="BE104" s="11"/>
      <c r="BF104" s="11"/>
      <c r="BG104" s="11"/>
      <c r="BH104" s="11"/>
      <c r="BI104" s="11"/>
      <c r="BJ104" s="11"/>
    </row>
    <row r="105" spans="1:62" ht="93" customHeight="1" x14ac:dyDescent="0.3">
      <c r="A105" s="1"/>
      <c r="B105" s="1"/>
      <c r="C105" s="1"/>
      <c r="D105" s="1"/>
      <c r="E105" s="1"/>
      <c r="F105" s="153"/>
      <c r="G105" s="1"/>
      <c r="H105" s="1"/>
      <c r="I105" s="1"/>
      <c r="J105" s="1"/>
      <c r="K105" s="1"/>
      <c r="L105" s="1"/>
      <c r="M105" s="1"/>
      <c r="N105" s="1"/>
      <c r="O105" s="5"/>
      <c r="P105" s="5"/>
      <c r="Q105" s="5"/>
      <c r="R105" s="5"/>
      <c r="S105" s="5"/>
      <c r="T105" s="5"/>
      <c r="U105" s="141"/>
      <c r="V105" s="142"/>
      <c r="W105" s="142"/>
      <c r="X105" s="142"/>
      <c r="Y105" s="142"/>
      <c r="Z105" s="142"/>
      <c r="AA105" s="142"/>
      <c r="AB105" s="142"/>
      <c r="AC105" s="142"/>
      <c r="AD105" s="142"/>
      <c r="AE105" s="142"/>
      <c r="AF105" s="142"/>
      <c r="AG105" s="142"/>
      <c r="AH105" s="142"/>
      <c r="AI105" s="142"/>
      <c r="AJ105" s="142"/>
      <c r="AK105" s="142"/>
      <c r="AL105" s="7"/>
      <c r="AM105" s="7"/>
      <c r="AN105" s="7"/>
      <c r="AO105" s="7"/>
      <c r="AP105" s="7"/>
      <c r="AQ105" s="7"/>
      <c r="AR105" s="7"/>
      <c r="AS105" s="7"/>
      <c r="AT105" s="7"/>
      <c r="AU105" s="7"/>
      <c r="AV105" s="7"/>
      <c r="AW105" s="7"/>
      <c r="AX105" s="7"/>
      <c r="AY105" s="7"/>
      <c r="AZ105" s="143"/>
      <c r="BA105" s="11"/>
      <c r="BB105" s="11"/>
      <c r="BC105" s="11"/>
      <c r="BD105" s="11"/>
      <c r="BE105" s="11"/>
      <c r="BF105" s="11"/>
      <c r="BG105" s="11"/>
      <c r="BH105" s="11"/>
      <c r="BI105" s="11"/>
      <c r="BJ105" s="11"/>
    </row>
    <row r="106" spans="1:62" ht="93" customHeight="1" x14ac:dyDescent="0.3">
      <c r="A106" s="1"/>
      <c r="B106" s="1"/>
      <c r="C106" s="1"/>
      <c r="D106" s="1"/>
      <c r="E106" s="1"/>
      <c r="F106" s="153"/>
      <c r="G106" s="1"/>
      <c r="H106" s="1"/>
      <c r="I106" s="1"/>
      <c r="J106" s="1"/>
      <c r="K106" s="1"/>
      <c r="L106" s="1"/>
      <c r="M106" s="1"/>
      <c r="N106" s="1"/>
      <c r="O106" s="5"/>
      <c r="P106" s="5"/>
      <c r="Q106" s="5"/>
      <c r="R106" s="5"/>
      <c r="S106" s="5"/>
      <c r="T106" s="5"/>
      <c r="U106" s="141"/>
      <c r="V106" s="142"/>
      <c r="W106" s="142"/>
      <c r="X106" s="142"/>
      <c r="Y106" s="142"/>
      <c r="Z106" s="142"/>
      <c r="AA106" s="142"/>
      <c r="AB106" s="142"/>
      <c r="AC106" s="142"/>
      <c r="AD106" s="142"/>
      <c r="AE106" s="142"/>
      <c r="AF106" s="142"/>
      <c r="AG106" s="142"/>
      <c r="AH106" s="142"/>
      <c r="AI106" s="142"/>
      <c r="AJ106" s="142"/>
      <c r="AK106" s="142"/>
      <c r="AL106" s="7"/>
      <c r="AM106" s="7"/>
      <c r="AN106" s="7"/>
      <c r="AO106" s="7"/>
      <c r="AP106" s="7"/>
      <c r="AQ106" s="7"/>
      <c r="AR106" s="7"/>
      <c r="AS106" s="7"/>
      <c r="AT106" s="7"/>
      <c r="AU106" s="7"/>
      <c r="AV106" s="7"/>
      <c r="AW106" s="7"/>
      <c r="AX106" s="7"/>
      <c r="AY106" s="7"/>
      <c r="AZ106" s="143"/>
      <c r="BA106" s="11"/>
      <c r="BB106" s="11"/>
      <c r="BC106" s="11"/>
      <c r="BD106" s="11"/>
      <c r="BE106" s="11"/>
      <c r="BF106" s="11"/>
      <c r="BG106" s="11"/>
      <c r="BH106" s="11"/>
      <c r="BI106" s="11"/>
      <c r="BJ106" s="11"/>
    </row>
    <row r="107" spans="1:62" ht="93" customHeight="1" x14ac:dyDescent="0.3">
      <c r="A107" s="1"/>
      <c r="B107" s="1"/>
      <c r="C107" s="1"/>
      <c r="D107" s="1"/>
      <c r="E107" s="1"/>
      <c r="F107" s="153"/>
      <c r="G107" s="1"/>
      <c r="H107" s="1"/>
      <c r="I107" s="1"/>
      <c r="J107" s="1"/>
      <c r="K107" s="1"/>
      <c r="L107" s="1"/>
      <c r="M107" s="1"/>
      <c r="N107" s="1"/>
      <c r="O107" s="5"/>
      <c r="P107" s="5"/>
      <c r="Q107" s="5"/>
      <c r="R107" s="5"/>
      <c r="S107" s="5"/>
      <c r="T107" s="5"/>
      <c r="U107" s="141"/>
      <c r="V107" s="142"/>
      <c r="W107" s="142"/>
      <c r="X107" s="142"/>
      <c r="Y107" s="142"/>
      <c r="Z107" s="142"/>
      <c r="AA107" s="142"/>
      <c r="AB107" s="142"/>
      <c r="AC107" s="142"/>
      <c r="AD107" s="142"/>
      <c r="AE107" s="142"/>
      <c r="AF107" s="142"/>
      <c r="AG107" s="142"/>
      <c r="AH107" s="142"/>
      <c r="AI107" s="142"/>
      <c r="AJ107" s="142"/>
      <c r="AK107" s="142"/>
      <c r="AL107" s="7"/>
      <c r="AM107" s="7"/>
      <c r="AN107" s="7"/>
      <c r="AO107" s="7"/>
      <c r="AP107" s="7"/>
      <c r="AQ107" s="7"/>
      <c r="AR107" s="7"/>
      <c r="AS107" s="7"/>
      <c r="AT107" s="7"/>
      <c r="AU107" s="7"/>
      <c r="AV107" s="7"/>
      <c r="AW107" s="7"/>
      <c r="AX107" s="7"/>
      <c r="AY107" s="7"/>
      <c r="AZ107" s="143"/>
      <c r="BA107" s="11"/>
      <c r="BB107" s="11"/>
      <c r="BC107" s="11"/>
      <c r="BD107" s="11"/>
      <c r="BE107" s="11"/>
      <c r="BF107" s="11"/>
      <c r="BG107" s="11"/>
      <c r="BH107" s="11"/>
      <c r="BI107" s="11"/>
      <c r="BJ107" s="11"/>
    </row>
    <row r="108" spans="1:62" ht="93" customHeight="1" x14ac:dyDescent="0.3">
      <c r="A108" s="1"/>
      <c r="B108" s="1"/>
      <c r="C108" s="1"/>
      <c r="D108" s="1"/>
      <c r="E108" s="1"/>
      <c r="F108" s="153"/>
      <c r="G108" s="1"/>
      <c r="H108" s="1"/>
      <c r="I108" s="1"/>
      <c r="J108" s="1"/>
      <c r="K108" s="1"/>
      <c r="L108" s="1"/>
      <c r="M108" s="1"/>
      <c r="N108" s="1"/>
      <c r="O108" s="5"/>
      <c r="P108" s="5"/>
      <c r="Q108" s="5"/>
      <c r="R108" s="5"/>
      <c r="S108" s="5"/>
      <c r="T108" s="5"/>
      <c r="U108" s="141"/>
      <c r="V108" s="142"/>
      <c r="W108" s="142"/>
      <c r="X108" s="142"/>
      <c r="Y108" s="142"/>
      <c r="Z108" s="142"/>
      <c r="AA108" s="142"/>
      <c r="AB108" s="142"/>
      <c r="AC108" s="142"/>
      <c r="AD108" s="142"/>
      <c r="AE108" s="142"/>
      <c r="AF108" s="142"/>
      <c r="AG108" s="142"/>
      <c r="AH108" s="142"/>
      <c r="AI108" s="142"/>
      <c r="AJ108" s="142"/>
      <c r="AK108" s="142"/>
      <c r="AL108" s="7"/>
      <c r="AM108" s="7"/>
      <c r="AN108" s="7"/>
      <c r="AO108" s="7"/>
      <c r="AP108" s="7"/>
      <c r="AQ108" s="7"/>
      <c r="AR108" s="7"/>
      <c r="AS108" s="7"/>
      <c r="AT108" s="7"/>
      <c r="AU108" s="7"/>
      <c r="AV108" s="7"/>
      <c r="AW108" s="7"/>
      <c r="AX108" s="7"/>
      <c r="AY108" s="7"/>
      <c r="AZ108" s="143"/>
      <c r="BA108" s="11"/>
      <c r="BB108" s="11"/>
      <c r="BC108" s="11"/>
      <c r="BD108" s="11"/>
      <c r="BE108" s="11"/>
      <c r="BF108" s="11"/>
      <c r="BG108" s="11"/>
      <c r="BH108" s="11"/>
      <c r="BI108" s="11"/>
      <c r="BJ108" s="11"/>
    </row>
    <row r="109" spans="1:62" ht="93" customHeight="1" x14ac:dyDescent="0.3">
      <c r="A109" s="1"/>
      <c r="B109" s="1"/>
      <c r="C109" s="1"/>
      <c r="D109" s="1"/>
      <c r="E109" s="1"/>
      <c r="F109" s="153"/>
      <c r="G109" s="1"/>
      <c r="H109" s="1"/>
      <c r="I109" s="1"/>
      <c r="J109" s="1"/>
      <c r="K109" s="1"/>
      <c r="L109" s="1"/>
      <c r="M109" s="1"/>
      <c r="N109" s="1"/>
      <c r="O109" s="5"/>
      <c r="P109" s="5"/>
      <c r="Q109" s="5"/>
      <c r="R109" s="5"/>
      <c r="S109" s="5"/>
      <c r="T109" s="5"/>
      <c r="U109" s="141"/>
      <c r="V109" s="142"/>
      <c r="W109" s="142"/>
      <c r="X109" s="142"/>
      <c r="Y109" s="142"/>
      <c r="Z109" s="142"/>
      <c r="AA109" s="142"/>
      <c r="AB109" s="142"/>
      <c r="AC109" s="142"/>
      <c r="AD109" s="142"/>
      <c r="AE109" s="142"/>
      <c r="AF109" s="142"/>
      <c r="AG109" s="142"/>
      <c r="AH109" s="142"/>
      <c r="AI109" s="142"/>
      <c r="AJ109" s="142"/>
      <c r="AK109" s="142"/>
      <c r="AL109" s="7"/>
      <c r="AM109" s="7"/>
      <c r="AN109" s="7"/>
      <c r="AO109" s="7"/>
      <c r="AP109" s="7"/>
      <c r="AQ109" s="7"/>
      <c r="AR109" s="7"/>
      <c r="AS109" s="7"/>
      <c r="AT109" s="7"/>
      <c r="AU109" s="7"/>
      <c r="AV109" s="7"/>
      <c r="AW109" s="7"/>
      <c r="AX109" s="7"/>
      <c r="AY109" s="7"/>
      <c r="AZ109" s="143"/>
      <c r="BA109" s="11"/>
      <c r="BB109" s="11"/>
      <c r="BC109" s="11"/>
      <c r="BD109" s="11"/>
      <c r="BE109" s="11"/>
      <c r="BF109" s="11"/>
      <c r="BG109" s="11"/>
      <c r="BH109" s="11"/>
      <c r="BI109" s="11"/>
      <c r="BJ109" s="11"/>
    </row>
    <row r="110" spans="1:62" ht="93" customHeight="1" x14ac:dyDescent="0.3">
      <c r="A110" s="1"/>
      <c r="B110" s="1"/>
      <c r="C110" s="1"/>
      <c r="D110" s="1"/>
      <c r="E110" s="1"/>
      <c r="F110" s="153"/>
      <c r="G110" s="1"/>
      <c r="H110" s="1"/>
      <c r="I110" s="1"/>
      <c r="J110" s="1"/>
      <c r="K110" s="1"/>
      <c r="L110" s="1"/>
      <c r="M110" s="1"/>
      <c r="N110" s="1"/>
      <c r="O110" s="5"/>
      <c r="P110" s="5"/>
      <c r="Q110" s="5"/>
      <c r="R110" s="5"/>
      <c r="S110" s="5"/>
      <c r="T110" s="5"/>
      <c r="U110" s="141"/>
      <c r="V110" s="142"/>
      <c r="W110" s="142"/>
      <c r="X110" s="142"/>
      <c r="Y110" s="142"/>
      <c r="Z110" s="142"/>
      <c r="AA110" s="142"/>
      <c r="AB110" s="142"/>
      <c r="AC110" s="142"/>
      <c r="AD110" s="142"/>
      <c r="AE110" s="142"/>
      <c r="AF110" s="142"/>
      <c r="AG110" s="142"/>
      <c r="AH110" s="142"/>
      <c r="AI110" s="142"/>
      <c r="AJ110" s="142"/>
      <c r="AK110" s="142"/>
      <c r="AL110" s="7"/>
      <c r="AM110" s="7"/>
      <c r="AN110" s="7"/>
      <c r="AO110" s="7"/>
      <c r="AP110" s="7"/>
      <c r="AQ110" s="7"/>
      <c r="AR110" s="7"/>
      <c r="AS110" s="7"/>
      <c r="AT110" s="7"/>
      <c r="AU110" s="7"/>
      <c r="AV110" s="7"/>
      <c r="AW110" s="7"/>
      <c r="AX110" s="7"/>
      <c r="AY110" s="7"/>
      <c r="AZ110" s="143"/>
      <c r="BA110" s="11"/>
      <c r="BB110" s="11"/>
      <c r="BC110" s="11"/>
      <c r="BD110" s="11"/>
      <c r="BE110" s="11"/>
      <c r="BF110" s="11"/>
      <c r="BG110" s="11"/>
      <c r="BH110" s="11"/>
      <c r="BI110" s="11"/>
      <c r="BJ110" s="11"/>
    </row>
    <row r="111" spans="1:62" ht="93" customHeight="1" x14ac:dyDescent="0.3">
      <c r="A111" s="1"/>
      <c r="B111" s="1"/>
      <c r="C111" s="1"/>
      <c r="D111" s="1"/>
      <c r="E111" s="1"/>
      <c r="F111" s="153"/>
      <c r="G111" s="1"/>
      <c r="H111" s="1"/>
      <c r="I111" s="1"/>
      <c r="J111" s="1"/>
      <c r="K111" s="1"/>
      <c r="L111" s="1"/>
      <c r="M111" s="1"/>
      <c r="N111" s="1"/>
      <c r="O111" s="5"/>
      <c r="P111" s="5"/>
      <c r="Q111" s="5"/>
      <c r="R111" s="5"/>
      <c r="S111" s="5"/>
      <c r="T111" s="5"/>
      <c r="U111" s="141"/>
      <c r="V111" s="142"/>
      <c r="W111" s="142"/>
      <c r="X111" s="142"/>
      <c r="Y111" s="142"/>
      <c r="Z111" s="142"/>
      <c r="AA111" s="142"/>
      <c r="AB111" s="142"/>
      <c r="AC111" s="142"/>
      <c r="AD111" s="142"/>
      <c r="AE111" s="142"/>
      <c r="AF111" s="142"/>
      <c r="AG111" s="142"/>
      <c r="AH111" s="142"/>
      <c r="AI111" s="142"/>
      <c r="AJ111" s="142"/>
      <c r="AK111" s="142"/>
      <c r="AL111" s="7"/>
      <c r="AM111" s="7"/>
      <c r="AN111" s="7"/>
      <c r="AO111" s="7"/>
      <c r="AP111" s="7"/>
      <c r="AQ111" s="7"/>
      <c r="AR111" s="7"/>
      <c r="AS111" s="7"/>
      <c r="AT111" s="7"/>
      <c r="AU111" s="7"/>
      <c r="AV111" s="7"/>
      <c r="AW111" s="7"/>
      <c r="AX111" s="7"/>
      <c r="AY111" s="7"/>
      <c r="AZ111" s="143"/>
      <c r="BA111" s="11"/>
      <c r="BB111" s="11"/>
      <c r="BC111" s="11"/>
      <c r="BD111" s="11"/>
      <c r="BE111" s="11"/>
      <c r="BF111" s="11"/>
      <c r="BG111" s="11"/>
      <c r="BH111" s="11"/>
      <c r="BI111" s="11"/>
      <c r="BJ111" s="11"/>
    </row>
    <row r="112" spans="1:62" ht="93" customHeight="1" x14ac:dyDescent="0.3">
      <c r="A112" s="1"/>
      <c r="B112" s="1"/>
      <c r="C112" s="1"/>
      <c r="D112" s="1"/>
      <c r="E112" s="1"/>
      <c r="F112" s="153"/>
      <c r="G112" s="1"/>
      <c r="H112" s="1"/>
      <c r="I112" s="1"/>
      <c r="J112" s="1"/>
      <c r="K112" s="1"/>
      <c r="L112" s="1"/>
      <c r="M112" s="1"/>
      <c r="N112" s="1"/>
      <c r="O112" s="5"/>
      <c r="P112" s="5"/>
      <c r="Q112" s="5"/>
      <c r="R112" s="5"/>
      <c r="S112" s="5"/>
      <c r="T112" s="5"/>
      <c r="U112" s="141"/>
      <c r="V112" s="142"/>
      <c r="W112" s="142"/>
      <c r="X112" s="142"/>
      <c r="Y112" s="142"/>
      <c r="Z112" s="142"/>
      <c r="AA112" s="142"/>
      <c r="AB112" s="142"/>
      <c r="AC112" s="142"/>
      <c r="AD112" s="142"/>
      <c r="AE112" s="142"/>
      <c r="AF112" s="142"/>
      <c r="AG112" s="142"/>
      <c r="AH112" s="142"/>
      <c r="AI112" s="142"/>
      <c r="AJ112" s="142"/>
      <c r="AK112" s="142"/>
      <c r="AL112" s="7"/>
      <c r="AM112" s="7"/>
      <c r="AN112" s="7"/>
      <c r="AO112" s="7"/>
      <c r="AP112" s="7"/>
      <c r="AQ112" s="7"/>
      <c r="AR112" s="7"/>
      <c r="AS112" s="7"/>
      <c r="AT112" s="7"/>
      <c r="AU112" s="7"/>
      <c r="AV112" s="7"/>
      <c r="AW112" s="7"/>
      <c r="AX112" s="7"/>
      <c r="AY112" s="7"/>
      <c r="AZ112" s="143"/>
      <c r="BA112" s="11"/>
      <c r="BB112" s="11"/>
      <c r="BC112" s="11"/>
      <c r="BD112" s="11"/>
      <c r="BE112" s="11"/>
      <c r="BF112" s="11"/>
      <c r="BG112" s="11"/>
      <c r="BH112" s="11"/>
      <c r="BI112" s="11"/>
      <c r="BJ112" s="11"/>
    </row>
    <row r="113" spans="1:62" ht="93" customHeight="1" x14ac:dyDescent="0.3">
      <c r="A113" s="1"/>
      <c r="B113" s="1"/>
      <c r="C113" s="1"/>
      <c r="D113" s="1"/>
      <c r="E113" s="1"/>
      <c r="F113" s="153"/>
      <c r="G113" s="1"/>
      <c r="H113" s="1"/>
      <c r="I113" s="1"/>
      <c r="J113" s="1"/>
      <c r="K113" s="1"/>
      <c r="L113" s="1"/>
      <c r="M113" s="1"/>
      <c r="N113" s="1"/>
      <c r="O113" s="5"/>
      <c r="P113" s="5"/>
      <c r="Q113" s="5"/>
      <c r="R113" s="5"/>
      <c r="S113" s="5"/>
      <c r="T113" s="5"/>
      <c r="U113" s="141"/>
      <c r="V113" s="142"/>
      <c r="W113" s="142"/>
      <c r="X113" s="142"/>
      <c r="Y113" s="142"/>
      <c r="Z113" s="142"/>
      <c r="AA113" s="142"/>
      <c r="AB113" s="142"/>
      <c r="AC113" s="142"/>
      <c r="AD113" s="142"/>
      <c r="AE113" s="142"/>
      <c r="AF113" s="142"/>
      <c r="AG113" s="142"/>
      <c r="AH113" s="142"/>
      <c r="AI113" s="142"/>
      <c r="AJ113" s="142"/>
      <c r="AK113" s="142"/>
      <c r="AL113" s="7"/>
      <c r="AM113" s="7"/>
      <c r="AN113" s="7"/>
      <c r="AO113" s="7"/>
      <c r="AP113" s="7"/>
      <c r="AQ113" s="7"/>
      <c r="AR113" s="7"/>
      <c r="AS113" s="7"/>
      <c r="AT113" s="7"/>
      <c r="AU113" s="7"/>
      <c r="AV113" s="7"/>
      <c r="AW113" s="7"/>
      <c r="AX113" s="7"/>
      <c r="AY113" s="7"/>
      <c r="AZ113" s="143"/>
      <c r="BA113" s="11"/>
      <c r="BB113" s="11"/>
      <c r="BC113" s="11"/>
      <c r="BD113" s="11"/>
      <c r="BE113" s="11"/>
      <c r="BF113" s="11"/>
      <c r="BG113" s="11"/>
      <c r="BH113" s="11"/>
      <c r="BI113" s="11"/>
      <c r="BJ113" s="11"/>
    </row>
    <row r="114" spans="1:62" ht="93" customHeight="1" x14ac:dyDescent="0.3">
      <c r="A114" s="1"/>
      <c r="B114" s="1"/>
      <c r="C114" s="1"/>
      <c r="D114" s="1"/>
      <c r="E114" s="1"/>
      <c r="F114" s="153"/>
      <c r="G114" s="1"/>
      <c r="H114" s="1"/>
      <c r="I114" s="1"/>
      <c r="J114" s="1"/>
      <c r="K114" s="1"/>
      <c r="L114" s="1"/>
      <c r="M114" s="1"/>
      <c r="N114" s="1"/>
      <c r="O114" s="5"/>
      <c r="P114" s="5"/>
      <c r="Q114" s="5"/>
      <c r="R114" s="5"/>
      <c r="S114" s="5"/>
      <c r="T114" s="5"/>
      <c r="U114" s="141"/>
      <c r="V114" s="142"/>
      <c r="W114" s="142"/>
      <c r="X114" s="142"/>
      <c r="Y114" s="142"/>
      <c r="Z114" s="142"/>
      <c r="AA114" s="142"/>
      <c r="AB114" s="142"/>
      <c r="AC114" s="142"/>
      <c r="AD114" s="142"/>
      <c r="AE114" s="142"/>
      <c r="AF114" s="142"/>
      <c r="AG114" s="142"/>
      <c r="AH114" s="142"/>
      <c r="AI114" s="142"/>
      <c r="AJ114" s="142"/>
      <c r="AK114" s="142"/>
      <c r="AL114" s="7"/>
      <c r="AM114" s="7"/>
      <c r="AN114" s="7"/>
      <c r="AO114" s="7"/>
      <c r="AP114" s="7"/>
      <c r="AQ114" s="7"/>
      <c r="AR114" s="7"/>
      <c r="AS114" s="7"/>
      <c r="AT114" s="7"/>
      <c r="AU114" s="7"/>
      <c r="AV114" s="7"/>
      <c r="AW114" s="7"/>
      <c r="AX114" s="7"/>
      <c r="AY114" s="7"/>
      <c r="AZ114" s="143"/>
      <c r="BA114" s="11"/>
      <c r="BB114" s="11"/>
      <c r="BC114" s="11"/>
      <c r="BD114" s="11"/>
      <c r="BE114" s="11"/>
      <c r="BF114" s="11"/>
      <c r="BG114" s="11"/>
      <c r="BH114" s="11"/>
      <c r="BI114" s="11"/>
      <c r="BJ114" s="11"/>
    </row>
    <row r="115" spans="1:62" ht="93" customHeight="1" x14ac:dyDescent="0.3">
      <c r="A115" s="1"/>
      <c r="B115" s="1"/>
      <c r="C115" s="1"/>
      <c r="D115" s="1"/>
      <c r="E115" s="1"/>
      <c r="F115" s="153"/>
      <c r="G115" s="1"/>
      <c r="H115" s="1"/>
      <c r="I115" s="1"/>
      <c r="J115" s="1"/>
      <c r="K115" s="1"/>
      <c r="L115" s="1"/>
      <c r="M115" s="1"/>
      <c r="N115" s="1"/>
      <c r="O115" s="5"/>
      <c r="P115" s="5"/>
      <c r="Q115" s="5"/>
      <c r="R115" s="5"/>
      <c r="S115" s="5"/>
      <c r="T115" s="5"/>
      <c r="U115" s="141"/>
      <c r="V115" s="142"/>
      <c r="W115" s="142"/>
      <c r="X115" s="142"/>
      <c r="Y115" s="142"/>
      <c r="Z115" s="142"/>
      <c r="AA115" s="142"/>
      <c r="AB115" s="142"/>
      <c r="AC115" s="142"/>
      <c r="AD115" s="142"/>
      <c r="AE115" s="142"/>
      <c r="AF115" s="142"/>
      <c r="AG115" s="142"/>
      <c r="AH115" s="142"/>
      <c r="AI115" s="142"/>
      <c r="AJ115" s="142"/>
      <c r="AK115" s="142"/>
      <c r="AL115" s="7"/>
      <c r="AM115" s="7"/>
      <c r="AN115" s="7"/>
      <c r="AO115" s="7"/>
      <c r="AP115" s="7"/>
      <c r="AQ115" s="7"/>
      <c r="AR115" s="7"/>
      <c r="AS115" s="7"/>
      <c r="AT115" s="7"/>
      <c r="AU115" s="7"/>
      <c r="AV115" s="7"/>
      <c r="AW115" s="7"/>
      <c r="AX115" s="7"/>
      <c r="AY115" s="7"/>
      <c r="AZ115" s="143"/>
      <c r="BA115" s="11"/>
      <c r="BB115" s="11"/>
      <c r="BC115" s="11"/>
      <c r="BD115" s="11"/>
      <c r="BE115" s="11"/>
      <c r="BF115" s="11"/>
      <c r="BG115" s="11"/>
      <c r="BH115" s="11"/>
      <c r="BI115" s="11"/>
      <c r="BJ115" s="11"/>
    </row>
    <row r="116" spans="1:62" ht="93" customHeight="1" x14ac:dyDescent="0.3">
      <c r="A116" s="1"/>
      <c r="B116" s="1"/>
      <c r="C116" s="1"/>
      <c r="D116" s="1"/>
      <c r="E116" s="1"/>
      <c r="F116" s="153"/>
      <c r="G116" s="1"/>
      <c r="H116" s="1"/>
      <c r="I116" s="1"/>
      <c r="J116" s="1"/>
      <c r="K116" s="1"/>
      <c r="L116" s="1"/>
      <c r="M116" s="1"/>
      <c r="N116" s="1"/>
      <c r="O116" s="5"/>
      <c r="P116" s="5"/>
      <c r="Q116" s="5"/>
      <c r="R116" s="5"/>
      <c r="S116" s="5"/>
      <c r="T116" s="5"/>
      <c r="U116" s="141"/>
      <c r="V116" s="142"/>
      <c r="W116" s="142"/>
      <c r="X116" s="142"/>
      <c r="Y116" s="142"/>
      <c r="Z116" s="142"/>
      <c r="AA116" s="142"/>
      <c r="AB116" s="142"/>
      <c r="AC116" s="142"/>
      <c r="AD116" s="142"/>
      <c r="AE116" s="142"/>
      <c r="AF116" s="142"/>
      <c r="AG116" s="142"/>
      <c r="AH116" s="142"/>
      <c r="AI116" s="142"/>
      <c r="AJ116" s="142"/>
      <c r="AK116" s="142"/>
      <c r="AL116" s="7"/>
      <c r="AM116" s="7"/>
      <c r="AN116" s="7"/>
      <c r="AO116" s="7"/>
      <c r="AP116" s="7"/>
      <c r="AQ116" s="7"/>
      <c r="AR116" s="7"/>
      <c r="AS116" s="7"/>
      <c r="AT116" s="7"/>
      <c r="AU116" s="7"/>
      <c r="AV116" s="7"/>
      <c r="AW116" s="7"/>
      <c r="AX116" s="7"/>
      <c r="AY116" s="7"/>
      <c r="AZ116" s="143"/>
      <c r="BA116" s="11"/>
      <c r="BB116" s="11"/>
      <c r="BC116" s="11"/>
      <c r="BD116" s="11"/>
      <c r="BE116" s="11"/>
      <c r="BF116" s="11"/>
      <c r="BG116" s="11"/>
      <c r="BH116" s="11"/>
      <c r="BI116" s="11"/>
      <c r="BJ116" s="11"/>
    </row>
    <row r="117" spans="1:62" ht="93" customHeight="1" x14ac:dyDescent="0.3">
      <c r="A117" s="1"/>
      <c r="B117" s="1"/>
      <c r="C117" s="1"/>
      <c r="D117" s="1"/>
      <c r="E117" s="1"/>
      <c r="F117" s="153"/>
      <c r="G117" s="1"/>
      <c r="H117" s="1"/>
      <c r="I117" s="1"/>
      <c r="J117" s="1"/>
      <c r="K117" s="1"/>
      <c r="L117" s="1"/>
      <c r="M117" s="1"/>
      <c r="N117" s="1"/>
      <c r="O117" s="5"/>
      <c r="P117" s="5"/>
      <c r="Q117" s="5"/>
      <c r="R117" s="5"/>
      <c r="S117" s="5"/>
      <c r="T117" s="5"/>
      <c r="U117" s="141"/>
      <c r="V117" s="142"/>
      <c r="W117" s="142"/>
      <c r="X117" s="142"/>
      <c r="Y117" s="142"/>
      <c r="Z117" s="142"/>
      <c r="AA117" s="142"/>
      <c r="AB117" s="142"/>
      <c r="AC117" s="142"/>
      <c r="AD117" s="142"/>
      <c r="AE117" s="142"/>
      <c r="AF117" s="142"/>
      <c r="AG117" s="142"/>
      <c r="AH117" s="142"/>
      <c r="AI117" s="142"/>
      <c r="AJ117" s="142"/>
      <c r="AK117" s="142"/>
      <c r="AL117" s="7"/>
      <c r="AM117" s="7"/>
      <c r="AN117" s="7"/>
      <c r="AO117" s="7"/>
      <c r="AP117" s="7"/>
      <c r="AQ117" s="7"/>
      <c r="AR117" s="7"/>
      <c r="AS117" s="7"/>
      <c r="AT117" s="7"/>
      <c r="AU117" s="7"/>
      <c r="AV117" s="7"/>
      <c r="AW117" s="7"/>
      <c r="AX117" s="7"/>
      <c r="AY117" s="7"/>
      <c r="AZ117" s="143"/>
      <c r="BA117" s="11"/>
      <c r="BB117" s="11"/>
      <c r="BC117" s="11"/>
      <c r="BD117" s="11"/>
      <c r="BE117" s="11"/>
      <c r="BF117" s="11"/>
      <c r="BG117" s="11"/>
      <c r="BH117" s="11"/>
      <c r="BI117" s="11"/>
      <c r="BJ117" s="11"/>
    </row>
    <row r="118" spans="1:62" ht="93" customHeight="1" x14ac:dyDescent="0.3">
      <c r="A118" s="1"/>
      <c r="B118" s="1"/>
      <c r="C118" s="1"/>
      <c r="D118" s="1"/>
      <c r="E118" s="1"/>
      <c r="F118" s="153"/>
      <c r="G118" s="1"/>
      <c r="H118" s="1"/>
      <c r="I118" s="1"/>
      <c r="J118" s="1"/>
      <c r="K118" s="1"/>
      <c r="L118" s="1"/>
      <c r="M118" s="1"/>
      <c r="N118" s="1"/>
      <c r="O118" s="5"/>
      <c r="P118" s="5"/>
      <c r="Q118" s="5"/>
      <c r="R118" s="5"/>
      <c r="S118" s="5"/>
      <c r="T118" s="5"/>
      <c r="U118" s="141"/>
      <c r="V118" s="142"/>
      <c r="W118" s="142"/>
      <c r="X118" s="142"/>
      <c r="Y118" s="142"/>
      <c r="Z118" s="142"/>
      <c r="AA118" s="142"/>
      <c r="AB118" s="142"/>
      <c r="AC118" s="142"/>
      <c r="AD118" s="142"/>
      <c r="AE118" s="142"/>
      <c r="AF118" s="142"/>
      <c r="AG118" s="142"/>
      <c r="AH118" s="142"/>
      <c r="AI118" s="142"/>
      <c r="AJ118" s="142"/>
      <c r="AK118" s="142"/>
      <c r="AL118" s="7"/>
      <c r="AM118" s="7"/>
      <c r="AN118" s="7"/>
      <c r="AO118" s="7"/>
      <c r="AP118" s="7"/>
      <c r="AQ118" s="7"/>
      <c r="AR118" s="7"/>
      <c r="AS118" s="7"/>
      <c r="AT118" s="7"/>
      <c r="AU118" s="7"/>
      <c r="AV118" s="7"/>
      <c r="AW118" s="7"/>
      <c r="AX118" s="7"/>
      <c r="AY118" s="7"/>
      <c r="AZ118" s="143"/>
      <c r="BA118" s="11"/>
      <c r="BB118" s="11"/>
      <c r="BC118" s="11"/>
      <c r="BD118" s="11"/>
      <c r="BE118" s="11"/>
      <c r="BF118" s="11"/>
      <c r="BG118" s="11"/>
      <c r="BH118" s="11"/>
      <c r="BI118" s="11"/>
      <c r="BJ118" s="11"/>
    </row>
    <row r="119" spans="1:62" ht="93" customHeight="1" x14ac:dyDescent="0.3">
      <c r="A119" s="1"/>
      <c r="B119" s="1"/>
      <c r="C119" s="1"/>
      <c r="D119" s="1"/>
      <c r="E119" s="1"/>
      <c r="F119" s="153"/>
      <c r="G119" s="1"/>
      <c r="H119" s="1"/>
      <c r="I119" s="1"/>
      <c r="J119" s="1"/>
      <c r="K119" s="1"/>
      <c r="L119" s="1"/>
      <c r="M119" s="1"/>
      <c r="N119" s="1"/>
      <c r="O119" s="5"/>
      <c r="P119" s="5"/>
      <c r="Q119" s="5"/>
      <c r="R119" s="5"/>
      <c r="S119" s="5"/>
      <c r="T119" s="5"/>
      <c r="U119" s="141"/>
      <c r="V119" s="142"/>
      <c r="W119" s="142"/>
      <c r="X119" s="142"/>
      <c r="Y119" s="142"/>
      <c r="Z119" s="142"/>
      <c r="AA119" s="142"/>
      <c r="AB119" s="142"/>
      <c r="AC119" s="142"/>
      <c r="AD119" s="142"/>
      <c r="AE119" s="142"/>
      <c r="AF119" s="142"/>
      <c r="AG119" s="142"/>
      <c r="AH119" s="142"/>
      <c r="AI119" s="142"/>
      <c r="AJ119" s="142"/>
      <c r="AK119" s="142"/>
      <c r="AL119" s="7"/>
      <c r="AM119" s="7"/>
      <c r="AN119" s="7"/>
      <c r="AO119" s="7"/>
      <c r="AP119" s="7"/>
      <c r="AQ119" s="7"/>
      <c r="AR119" s="7"/>
      <c r="AS119" s="7"/>
      <c r="AT119" s="7"/>
      <c r="AU119" s="7"/>
      <c r="AV119" s="7"/>
      <c r="AW119" s="7"/>
      <c r="AX119" s="7"/>
      <c r="AY119" s="7"/>
      <c r="AZ119" s="143"/>
      <c r="BA119" s="11"/>
      <c r="BB119" s="11"/>
      <c r="BC119" s="11"/>
      <c r="BD119" s="11"/>
      <c r="BE119" s="11"/>
      <c r="BF119" s="11"/>
      <c r="BG119" s="11"/>
      <c r="BH119" s="11"/>
      <c r="BI119" s="11"/>
      <c r="BJ119" s="11"/>
    </row>
    <row r="120" spans="1:62" ht="93" customHeight="1" x14ac:dyDescent="0.3">
      <c r="A120" s="1"/>
      <c r="B120" s="1"/>
      <c r="C120" s="1"/>
      <c r="D120" s="1"/>
      <c r="E120" s="1"/>
      <c r="F120" s="153"/>
      <c r="G120" s="1"/>
      <c r="H120" s="1"/>
      <c r="I120" s="1"/>
      <c r="J120" s="1"/>
      <c r="K120" s="1"/>
      <c r="L120" s="1"/>
      <c r="M120" s="1"/>
      <c r="N120" s="1"/>
      <c r="O120" s="5"/>
      <c r="P120" s="5"/>
      <c r="Q120" s="5"/>
      <c r="R120" s="5"/>
      <c r="S120" s="5"/>
      <c r="T120" s="5"/>
      <c r="U120" s="141"/>
      <c r="V120" s="142"/>
      <c r="W120" s="142"/>
      <c r="X120" s="142"/>
      <c r="Y120" s="142"/>
      <c r="Z120" s="142"/>
      <c r="AA120" s="142"/>
      <c r="AB120" s="142"/>
      <c r="AC120" s="142"/>
      <c r="AD120" s="142"/>
      <c r="AE120" s="142"/>
      <c r="AF120" s="142"/>
      <c r="AG120" s="142"/>
      <c r="AH120" s="142"/>
      <c r="AI120" s="142"/>
      <c r="AJ120" s="142"/>
      <c r="AK120" s="142"/>
      <c r="AL120" s="7"/>
      <c r="AM120" s="7"/>
      <c r="AN120" s="7"/>
      <c r="AO120" s="7"/>
      <c r="AP120" s="7"/>
      <c r="AQ120" s="7"/>
      <c r="AR120" s="7"/>
      <c r="AS120" s="7"/>
      <c r="AT120" s="7"/>
      <c r="AU120" s="7"/>
      <c r="AV120" s="7"/>
      <c r="AW120" s="7"/>
      <c r="AX120" s="7"/>
      <c r="AY120" s="7"/>
      <c r="AZ120" s="143"/>
      <c r="BA120" s="11"/>
      <c r="BB120" s="11"/>
      <c r="BC120" s="11"/>
      <c r="BD120" s="11"/>
      <c r="BE120" s="11"/>
      <c r="BF120" s="11"/>
      <c r="BG120" s="11"/>
      <c r="BH120" s="11"/>
      <c r="BI120" s="11"/>
      <c r="BJ120" s="11"/>
    </row>
    <row r="121" spans="1:62" ht="93" customHeight="1" x14ac:dyDescent="0.3">
      <c r="A121" s="1"/>
      <c r="B121" s="1"/>
      <c r="C121" s="1"/>
      <c r="D121" s="1"/>
      <c r="E121" s="1"/>
      <c r="F121" s="153"/>
      <c r="G121" s="1"/>
      <c r="H121" s="1"/>
      <c r="I121" s="1"/>
      <c r="J121" s="1"/>
      <c r="K121" s="1"/>
      <c r="L121" s="1"/>
      <c r="M121" s="1"/>
      <c r="N121" s="1"/>
      <c r="O121" s="5"/>
      <c r="P121" s="5"/>
      <c r="Q121" s="5"/>
      <c r="R121" s="5"/>
      <c r="S121" s="5"/>
      <c r="T121" s="5"/>
      <c r="U121" s="141"/>
      <c r="V121" s="142"/>
      <c r="W121" s="142"/>
      <c r="X121" s="142"/>
      <c r="Y121" s="142"/>
      <c r="Z121" s="142"/>
      <c r="AA121" s="142"/>
      <c r="AB121" s="142"/>
      <c r="AC121" s="142"/>
      <c r="AD121" s="142"/>
      <c r="AE121" s="142"/>
      <c r="AF121" s="142"/>
      <c r="AG121" s="142"/>
      <c r="AH121" s="142"/>
      <c r="AI121" s="142"/>
      <c r="AJ121" s="142"/>
      <c r="AK121" s="142"/>
      <c r="AL121" s="7"/>
      <c r="AM121" s="7"/>
      <c r="AN121" s="7"/>
      <c r="AO121" s="7"/>
      <c r="AP121" s="7"/>
      <c r="AQ121" s="7"/>
      <c r="AR121" s="7"/>
      <c r="AS121" s="7"/>
      <c r="AT121" s="7"/>
      <c r="AU121" s="7"/>
      <c r="AV121" s="7"/>
      <c r="AW121" s="7"/>
      <c r="AX121" s="7"/>
      <c r="AY121" s="7"/>
      <c r="AZ121" s="143"/>
      <c r="BA121" s="11"/>
      <c r="BB121" s="11"/>
      <c r="BC121" s="11"/>
      <c r="BD121" s="11"/>
      <c r="BE121" s="11"/>
      <c r="BF121" s="11"/>
      <c r="BG121" s="11"/>
      <c r="BH121" s="11"/>
      <c r="BI121" s="11"/>
      <c r="BJ121" s="11"/>
    </row>
    <row r="122" spans="1:62" ht="93" customHeight="1" x14ac:dyDescent="0.3">
      <c r="A122" s="1"/>
      <c r="B122" s="1"/>
      <c r="C122" s="1"/>
      <c r="D122" s="1"/>
      <c r="E122" s="1"/>
      <c r="F122" s="153"/>
      <c r="G122" s="1"/>
      <c r="H122" s="1"/>
      <c r="I122" s="1"/>
      <c r="J122" s="1"/>
      <c r="K122" s="1"/>
      <c r="L122" s="1"/>
      <c r="M122" s="1"/>
      <c r="N122" s="1"/>
      <c r="O122" s="5"/>
      <c r="P122" s="5"/>
      <c r="Q122" s="5"/>
      <c r="R122" s="5"/>
      <c r="S122" s="5"/>
      <c r="T122" s="5"/>
      <c r="U122" s="141"/>
      <c r="V122" s="142"/>
      <c r="W122" s="142"/>
      <c r="X122" s="142"/>
      <c r="Y122" s="142"/>
      <c r="Z122" s="142"/>
      <c r="AA122" s="142"/>
      <c r="AB122" s="142"/>
      <c r="AC122" s="142"/>
      <c r="AD122" s="142"/>
      <c r="AE122" s="142"/>
      <c r="AF122" s="142"/>
      <c r="AG122" s="142"/>
      <c r="AH122" s="142"/>
      <c r="AI122" s="142"/>
      <c r="AJ122" s="142"/>
      <c r="AK122" s="142"/>
      <c r="AL122" s="7"/>
      <c r="AM122" s="7"/>
      <c r="AN122" s="7"/>
      <c r="AO122" s="7"/>
      <c r="AP122" s="7"/>
      <c r="AQ122" s="7"/>
      <c r="AR122" s="7"/>
      <c r="AS122" s="7"/>
      <c r="AT122" s="7"/>
      <c r="AU122" s="7"/>
      <c r="AV122" s="7"/>
      <c r="AW122" s="7"/>
      <c r="AX122" s="7"/>
      <c r="AY122" s="7"/>
      <c r="AZ122" s="143"/>
      <c r="BA122" s="11"/>
      <c r="BB122" s="11"/>
      <c r="BC122" s="11"/>
      <c r="BD122" s="11"/>
      <c r="BE122" s="11"/>
      <c r="BF122" s="11"/>
      <c r="BG122" s="11"/>
      <c r="BH122" s="11"/>
      <c r="BI122" s="11"/>
      <c r="BJ122" s="11"/>
    </row>
    <row r="123" spans="1:62" ht="93" customHeight="1" x14ac:dyDescent="0.3">
      <c r="A123" s="1"/>
      <c r="B123" s="1"/>
      <c r="C123" s="1"/>
      <c r="D123" s="1"/>
      <c r="E123" s="1"/>
      <c r="F123" s="153"/>
      <c r="G123" s="1"/>
      <c r="H123" s="1"/>
      <c r="I123" s="1"/>
      <c r="J123" s="1"/>
      <c r="K123" s="1"/>
      <c r="L123" s="1"/>
      <c r="M123" s="1"/>
      <c r="N123" s="1"/>
      <c r="O123" s="5"/>
      <c r="P123" s="5"/>
      <c r="Q123" s="5"/>
      <c r="R123" s="5"/>
      <c r="S123" s="5"/>
      <c r="T123" s="5"/>
      <c r="U123" s="141"/>
      <c r="V123" s="142"/>
      <c r="W123" s="142"/>
      <c r="X123" s="142"/>
      <c r="Y123" s="142"/>
      <c r="Z123" s="142"/>
      <c r="AA123" s="142"/>
      <c r="AB123" s="142"/>
      <c r="AC123" s="142"/>
      <c r="AD123" s="142"/>
      <c r="AE123" s="142"/>
      <c r="AF123" s="142"/>
      <c r="AG123" s="142"/>
      <c r="AH123" s="142"/>
      <c r="AI123" s="142"/>
      <c r="AJ123" s="142"/>
      <c r="AK123" s="142"/>
      <c r="AL123" s="7"/>
      <c r="AM123" s="7"/>
      <c r="AN123" s="7"/>
      <c r="AO123" s="7"/>
      <c r="AP123" s="7"/>
      <c r="AQ123" s="7"/>
      <c r="AR123" s="7"/>
      <c r="AS123" s="7"/>
      <c r="AT123" s="7"/>
      <c r="AU123" s="7"/>
      <c r="AV123" s="7"/>
      <c r="AW123" s="7"/>
      <c r="AX123" s="7"/>
      <c r="AY123" s="7"/>
      <c r="AZ123" s="143"/>
      <c r="BA123" s="11"/>
      <c r="BB123" s="11"/>
      <c r="BC123" s="11"/>
      <c r="BD123" s="11"/>
      <c r="BE123" s="11"/>
      <c r="BF123" s="11"/>
      <c r="BG123" s="11"/>
      <c r="BH123" s="11"/>
      <c r="BI123" s="11"/>
      <c r="BJ123" s="11"/>
    </row>
    <row r="124" spans="1:62" ht="93" customHeight="1" x14ac:dyDescent="0.3">
      <c r="A124" s="1"/>
      <c r="B124" s="1"/>
      <c r="C124" s="1"/>
      <c r="D124" s="1"/>
      <c r="E124" s="1"/>
      <c r="F124" s="153"/>
      <c r="G124" s="1"/>
      <c r="H124" s="1"/>
      <c r="I124" s="1"/>
      <c r="J124" s="1"/>
      <c r="K124" s="1"/>
      <c r="L124" s="1"/>
      <c r="M124" s="1"/>
      <c r="N124" s="1"/>
      <c r="O124" s="5"/>
      <c r="P124" s="5"/>
      <c r="Q124" s="5"/>
      <c r="R124" s="5"/>
      <c r="S124" s="5"/>
      <c r="T124" s="5"/>
      <c r="U124" s="141"/>
      <c r="V124" s="142"/>
      <c r="W124" s="142"/>
      <c r="X124" s="142"/>
      <c r="Y124" s="142"/>
      <c r="Z124" s="142"/>
      <c r="AA124" s="142"/>
      <c r="AB124" s="142"/>
      <c r="AC124" s="142"/>
      <c r="AD124" s="142"/>
      <c r="AE124" s="142"/>
      <c r="AF124" s="142"/>
      <c r="AG124" s="142"/>
      <c r="AH124" s="142"/>
      <c r="AI124" s="142"/>
      <c r="AJ124" s="142"/>
      <c r="AK124" s="142"/>
      <c r="AL124" s="7"/>
      <c r="AM124" s="7"/>
      <c r="AN124" s="7"/>
      <c r="AO124" s="7"/>
      <c r="AP124" s="7"/>
      <c r="AQ124" s="7"/>
      <c r="AR124" s="7"/>
      <c r="AS124" s="7"/>
      <c r="AT124" s="7"/>
      <c r="AU124" s="7"/>
      <c r="AV124" s="7"/>
      <c r="AW124" s="7"/>
      <c r="AX124" s="7"/>
      <c r="AY124" s="7"/>
      <c r="AZ124" s="143"/>
      <c r="BA124" s="11"/>
      <c r="BB124" s="11"/>
      <c r="BC124" s="11"/>
      <c r="BD124" s="11"/>
      <c r="BE124" s="11"/>
      <c r="BF124" s="11"/>
      <c r="BG124" s="11"/>
      <c r="BH124" s="11"/>
      <c r="BI124" s="11"/>
      <c r="BJ124" s="11"/>
    </row>
    <row r="125" spans="1:62" ht="22.5" customHeight="1" x14ac:dyDescent="0.3">
      <c r="A125" s="1"/>
      <c r="B125" s="1"/>
      <c r="C125" s="1"/>
      <c r="D125" s="1"/>
      <c r="E125" s="1"/>
      <c r="F125" s="153" t="s">
        <v>511</v>
      </c>
      <c r="G125" s="1"/>
      <c r="H125" s="1"/>
      <c r="I125" s="1"/>
      <c r="J125" s="1"/>
      <c r="K125" s="1"/>
      <c r="L125" s="1"/>
      <c r="M125" s="1"/>
      <c r="N125" s="1"/>
      <c r="O125" s="5"/>
      <c r="P125" s="5"/>
      <c r="Q125" s="5"/>
      <c r="R125" s="5"/>
      <c r="S125" s="5"/>
      <c r="T125" s="5"/>
      <c r="U125" s="141"/>
      <c r="V125" s="142"/>
      <c r="W125" s="142"/>
      <c r="X125" s="142"/>
      <c r="Y125" s="142"/>
      <c r="Z125" s="142"/>
      <c r="AA125" s="142"/>
      <c r="AB125" s="142"/>
      <c r="AC125" s="142"/>
      <c r="AD125" s="142"/>
      <c r="AE125" s="142"/>
      <c r="AF125" s="142"/>
      <c r="AG125" s="142"/>
      <c r="AH125" s="142"/>
      <c r="AI125" s="142"/>
      <c r="AJ125" s="142"/>
      <c r="AK125" s="142"/>
      <c r="AL125" s="7"/>
      <c r="AM125" s="7"/>
      <c r="AN125" s="7"/>
      <c r="AO125" s="7"/>
      <c r="AP125" s="7"/>
      <c r="AQ125" s="7"/>
      <c r="AR125" s="7"/>
      <c r="AS125" s="7"/>
      <c r="AT125" s="7"/>
      <c r="AU125" s="7"/>
      <c r="AV125" s="7"/>
      <c r="AW125" s="7"/>
      <c r="AX125" s="7"/>
      <c r="AY125" s="7"/>
      <c r="AZ125" s="143"/>
      <c r="BA125" s="11"/>
      <c r="BB125" s="11"/>
      <c r="BC125" s="11"/>
      <c r="BD125" s="11"/>
      <c r="BE125" s="11"/>
      <c r="BF125" s="11"/>
      <c r="BG125" s="11"/>
      <c r="BH125" s="11"/>
      <c r="BI125" s="11"/>
      <c r="BJ125" s="11"/>
    </row>
    <row r="126" spans="1:62" ht="22.5" customHeight="1" x14ac:dyDescent="0.3">
      <c r="A126" s="1"/>
      <c r="B126" s="1"/>
      <c r="C126" s="1"/>
      <c r="D126" s="1"/>
      <c r="E126" s="1"/>
      <c r="F126" s="153" t="s">
        <v>513</v>
      </c>
      <c r="G126" s="1"/>
      <c r="H126" s="1"/>
      <c r="I126" s="1"/>
      <c r="J126" s="1"/>
      <c r="K126" s="1"/>
      <c r="L126" s="1"/>
      <c r="M126" s="1"/>
      <c r="N126" s="1"/>
      <c r="O126" s="5"/>
      <c r="P126" s="5"/>
      <c r="Q126" s="5"/>
      <c r="R126" s="5"/>
      <c r="S126" s="5"/>
      <c r="T126" s="5"/>
      <c r="U126" s="141"/>
      <c r="V126" s="142"/>
      <c r="W126" s="142"/>
      <c r="X126" s="142"/>
      <c r="Y126" s="142"/>
      <c r="Z126" s="142"/>
      <c r="AA126" s="142"/>
      <c r="AB126" s="142"/>
      <c r="AC126" s="142"/>
      <c r="AD126" s="142"/>
      <c r="AE126" s="142"/>
      <c r="AF126" s="142"/>
      <c r="AG126" s="142"/>
      <c r="AH126" s="142"/>
      <c r="AI126" s="142"/>
      <c r="AJ126" s="142"/>
      <c r="AK126" s="142"/>
      <c r="AL126" s="7"/>
      <c r="AM126" s="7"/>
      <c r="AN126" s="7"/>
      <c r="AO126" s="7"/>
      <c r="AP126" s="7"/>
      <c r="AQ126" s="7"/>
      <c r="AR126" s="7"/>
      <c r="AS126" s="7"/>
      <c r="AT126" s="7"/>
      <c r="AU126" s="7"/>
      <c r="AV126" s="7"/>
      <c r="AW126" s="7"/>
      <c r="AX126" s="7"/>
      <c r="AY126" s="7"/>
      <c r="AZ126" s="143"/>
      <c r="BA126" s="11"/>
      <c r="BB126" s="11"/>
      <c r="BC126" s="11"/>
      <c r="BD126" s="11"/>
      <c r="BE126" s="11"/>
      <c r="BF126" s="11"/>
      <c r="BG126" s="11"/>
      <c r="BH126" s="11"/>
      <c r="BI126" s="11"/>
      <c r="BJ126" s="11"/>
    </row>
    <row r="127" spans="1:62" ht="22.5" customHeight="1" x14ac:dyDescent="0.3">
      <c r="A127" s="1"/>
      <c r="B127" s="1"/>
      <c r="C127" s="1"/>
      <c r="D127" s="1"/>
      <c r="E127" s="1"/>
      <c r="F127" s="153" t="s">
        <v>516</v>
      </c>
      <c r="G127" s="1"/>
      <c r="H127" s="1"/>
      <c r="I127" s="1"/>
      <c r="J127" s="1"/>
      <c r="K127" s="1"/>
      <c r="L127" s="1"/>
      <c r="M127" s="1"/>
      <c r="N127" s="1"/>
      <c r="O127" s="5"/>
      <c r="P127" s="5"/>
      <c r="Q127" s="5"/>
      <c r="R127" s="5"/>
      <c r="S127" s="5"/>
      <c r="T127" s="5"/>
      <c r="U127" s="141"/>
      <c r="V127" s="142"/>
      <c r="W127" s="142"/>
      <c r="X127" s="142"/>
      <c r="Y127" s="142"/>
      <c r="Z127" s="142"/>
      <c r="AA127" s="142"/>
      <c r="AB127" s="142"/>
      <c r="AC127" s="142"/>
      <c r="AD127" s="142"/>
      <c r="AE127" s="142"/>
      <c r="AF127" s="142"/>
      <c r="AG127" s="142"/>
      <c r="AH127" s="142"/>
      <c r="AI127" s="142"/>
      <c r="AJ127" s="142"/>
      <c r="AK127" s="142"/>
      <c r="AL127" s="7"/>
      <c r="AM127" s="7"/>
      <c r="AN127" s="7"/>
      <c r="AO127" s="7"/>
      <c r="AP127" s="7"/>
      <c r="AQ127" s="7"/>
      <c r="AR127" s="7"/>
      <c r="AS127" s="7"/>
      <c r="AT127" s="7"/>
      <c r="AU127" s="7"/>
      <c r="AV127" s="7"/>
      <c r="AW127" s="7"/>
      <c r="AX127" s="7"/>
      <c r="AY127" s="7"/>
      <c r="AZ127" s="143"/>
      <c r="BA127" s="11"/>
      <c r="BB127" s="11"/>
      <c r="BC127" s="11"/>
      <c r="BD127" s="11"/>
      <c r="BE127" s="11"/>
      <c r="BF127" s="11"/>
      <c r="BG127" s="11"/>
      <c r="BH127" s="11"/>
      <c r="BI127" s="11"/>
      <c r="BJ127" s="11"/>
    </row>
    <row r="128" spans="1:62" ht="93" customHeight="1" x14ac:dyDescent="0.3">
      <c r="A128" s="1"/>
      <c r="B128" s="1"/>
      <c r="C128" s="1"/>
      <c r="D128" s="1"/>
      <c r="E128" s="1"/>
      <c r="F128" s="153"/>
      <c r="G128" s="1"/>
      <c r="H128" s="1"/>
      <c r="I128" s="1"/>
      <c r="J128" s="1"/>
      <c r="K128" s="1"/>
      <c r="L128" s="1"/>
      <c r="M128" s="1"/>
      <c r="N128" s="1"/>
      <c r="O128" s="5"/>
      <c r="P128" s="5"/>
      <c r="Q128" s="5"/>
      <c r="R128" s="5"/>
      <c r="S128" s="5"/>
      <c r="T128" s="5"/>
      <c r="U128" s="141"/>
      <c r="V128" s="142"/>
      <c r="W128" s="142"/>
      <c r="X128" s="142"/>
      <c r="Y128" s="142"/>
      <c r="Z128" s="142"/>
      <c r="AA128" s="142"/>
      <c r="AB128" s="142"/>
      <c r="AC128" s="142"/>
      <c r="AD128" s="142"/>
      <c r="AE128" s="142"/>
      <c r="AF128" s="142"/>
      <c r="AG128" s="142"/>
      <c r="AH128" s="142"/>
      <c r="AI128" s="142"/>
      <c r="AJ128" s="142"/>
      <c r="AK128" s="142"/>
      <c r="AL128" s="7"/>
      <c r="AM128" s="7"/>
      <c r="AN128" s="7"/>
      <c r="AO128" s="7"/>
      <c r="AP128" s="7"/>
      <c r="AQ128" s="7"/>
      <c r="AR128" s="7"/>
      <c r="AS128" s="7"/>
      <c r="AT128" s="7"/>
      <c r="AU128" s="7"/>
      <c r="AV128" s="7"/>
      <c r="AW128" s="7"/>
      <c r="AX128" s="7"/>
      <c r="AY128" s="7"/>
      <c r="AZ128" s="143"/>
      <c r="BA128" s="11"/>
      <c r="BB128" s="11"/>
      <c r="BC128" s="11"/>
      <c r="BD128" s="11"/>
      <c r="BE128" s="11"/>
      <c r="BF128" s="11"/>
      <c r="BG128" s="11"/>
      <c r="BH128" s="11"/>
      <c r="BI128" s="11"/>
      <c r="BJ128" s="11"/>
    </row>
    <row r="129" spans="1:62" ht="63.75" customHeight="1" x14ac:dyDescent="0.3">
      <c r="A129" s="1"/>
      <c r="B129" s="1"/>
      <c r="C129" s="1"/>
      <c r="D129" s="1"/>
      <c r="E129" s="1"/>
      <c r="F129" s="153" t="s">
        <v>521</v>
      </c>
      <c r="G129" s="1"/>
      <c r="H129" s="1"/>
      <c r="I129" s="1"/>
      <c r="J129" s="1"/>
      <c r="K129" s="1"/>
      <c r="L129" s="1"/>
      <c r="M129" s="1"/>
      <c r="N129" s="1"/>
      <c r="O129" s="5"/>
      <c r="P129" s="5"/>
      <c r="Q129" s="5"/>
      <c r="R129" s="5"/>
      <c r="S129" s="5"/>
      <c r="T129" s="5"/>
      <c r="U129" s="141"/>
      <c r="V129" s="142"/>
      <c r="W129" s="142"/>
      <c r="X129" s="142"/>
      <c r="Y129" s="142"/>
      <c r="Z129" s="142"/>
      <c r="AA129" s="142"/>
      <c r="AB129" s="142"/>
      <c r="AC129" s="142"/>
      <c r="AD129" s="142"/>
      <c r="AE129" s="142"/>
      <c r="AF129" s="142"/>
      <c r="AG129" s="142"/>
      <c r="AH129" s="142"/>
      <c r="AI129" s="142"/>
      <c r="AJ129" s="142"/>
      <c r="AK129" s="142"/>
      <c r="AL129" s="7"/>
      <c r="AM129" s="7"/>
      <c r="AN129" s="7"/>
      <c r="AO129" s="7"/>
      <c r="AP129" s="7"/>
      <c r="AQ129" s="7"/>
      <c r="AR129" s="7"/>
      <c r="AS129" s="7"/>
      <c r="AT129" s="7"/>
      <c r="AU129" s="7"/>
      <c r="AV129" s="7"/>
      <c r="AW129" s="7"/>
      <c r="AX129" s="7"/>
      <c r="AY129" s="7"/>
      <c r="AZ129" s="143"/>
      <c r="BA129" s="11"/>
      <c r="BB129" s="11"/>
      <c r="BC129" s="11"/>
      <c r="BD129" s="11"/>
      <c r="BE129" s="11"/>
      <c r="BF129" s="11"/>
      <c r="BG129" s="11"/>
      <c r="BH129" s="11"/>
      <c r="BI129" s="11"/>
      <c r="BJ129" s="11"/>
    </row>
    <row r="130" spans="1:62" ht="63.75" customHeight="1" x14ac:dyDescent="0.3">
      <c r="A130" s="1"/>
      <c r="B130" s="1"/>
      <c r="C130" s="1"/>
      <c r="D130" s="1"/>
      <c r="E130" s="1"/>
      <c r="F130" s="153" t="s">
        <v>522</v>
      </c>
      <c r="G130" s="1"/>
      <c r="H130" s="1"/>
      <c r="I130" s="1"/>
      <c r="J130" s="1"/>
      <c r="K130" s="1"/>
      <c r="L130" s="1"/>
      <c r="M130" s="1"/>
      <c r="N130" s="1"/>
      <c r="O130" s="5"/>
      <c r="P130" s="5"/>
      <c r="Q130" s="5"/>
      <c r="R130" s="5"/>
      <c r="S130" s="5"/>
      <c r="T130" s="5"/>
      <c r="U130" s="141"/>
      <c r="V130" s="142"/>
      <c r="W130" s="142"/>
      <c r="X130" s="142"/>
      <c r="Y130" s="142"/>
      <c r="Z130" s="142"/>
      <c r="AA130" s="142"/>
      <c r="AB130" s="142"/>
      <c r="AC130" s="142"/>
      <c r="AD130" s="142"/>
      <c r="AE130" s="142"/>
      <c r="AF130" s="142"/>
      <c r="AG130" s="142"/>
      <c r="AH130" s="142"/>
      <c r="AI130" s="142"/>
      <c r="AJ130" s="142"/>
      <c r="AK130" s="142"/>
      <c r="AL130" s="7"/>
      <c r="AM130" s="7"/>
      <c r="AN130" s="7"/>
      <c r="AO130" s="7"/>
      <c r="AP130" s="7"/>
      <c r="AQ130" s="7"/>
      <c r="AR130" s="7"/>
      <c r="AS130" s="7"/>
      <c r="AT130" s="7"/>
      <c r="AU130" s="7"/>
      <c r="AV130" s="7"/>
      <c r="AW130" s="7"/>
      <c r="AX130" s="7"/>
      <c r="AY130" s="7"/>
      <c r="AZ130" s="143"/>
      <c r="BA130" s="11"/>
      <c r="BB130" s="11"/>
      <c r="BC130" s="11"/>
      <c r="BD130" s="11"/>
      <c r="BE130" s="11"/>
      <c r="BF130" s="11"/>
      <c r="BG130" s="11"/>
      <c r="BH130" s="11"/>
      <c r="BI130" s="11"/>
      <c r="BJ130" s="11"/>
    </row>
    <row r="131" spans="1:62" ht="63.75" customHeight="1" x14ac:dyDescent="0.3">
      <c r="A131" s="1"/>
      <c r="B131" s="1"/>
      <c r="C131" s="1"/>
      <c r="D131" s="1"/>
      <c r="E131" s="1"/>
      <c r="F131" s="153" t="s">
        <v>524</v>
      </c>
      <c r="G131" s="1"/>
      <c r="H131" s="1"/>
      <c r="I131" s="1"/>
      <c r="J131" s="1"/>
      <c r="K131" s="1"/>
      <c r="L131" s="1"/>
      <c r="M131" s="1"/>
      <c r="N131" s="1"/>
      <c r="O131" s="5"/>
      <c r="P131" s="5"/>
      <c r="Q131" s="5"/>
      <c r="R131" s="5"/>
      <c r="S131" s="5"/>
      <c r="T131" s="5"/>
      <c r="U131" s="141"/>
      <c r="V131" s="142"/>
      <c r="W131" s="142"/>
      <c r="X131" s="142"/>
      <c r="Y131" s="142"/>
      <c r="Z131" s="142"/>
      <c r="AA131" s="142"/>
      <c r="AB131" s="142"/>
      <c r="AC131" s="142"/>
      <c r="AD131" s="142"/>
      <c r="AE131" s="142"/>
      <c r="AF131" s="142"/>
      <c r="AG131" s="142"/>
      <c r="AH131" s="142"/>
      <c r="AI131" s="142"/>
      <c r="AJ131" s="142"/>
      <c r="AK131" s="142"/>
      <c r="AL131" s="7"/>
      <c r="AM131" s="7"/>
      <c r="AN131" s="7"/>
      <c r="AO131" s="7"/>
      <c r="AP131" s="7"/>
      <c r="AQ131" s="7"/>
      <c r="AR131" s="7"/>
      <c r="AS131" s="7"/>
      <c r="AT131" s="7"/>
      <c r="AU131" s="7"/>
      <c r="AV131" s="7"/>
      <c r="AW131" s="7"/>
      <c r="AX131" s="7"/>
      <c r="AY131" s="7"/>
      <c r="AZ131" s="143"/>
      <c r="BA131" s="11"/>
      <c r="BB131" s="11"/>
      <c r="BC131" s="11"/>
      <c r="BD131" s="11"/>
      <c r="BE131" s="11"/>
      <c r="BF131" s="11"/>
      <c r="BG131" s="11"/>
      <c r="BH131" s="11"/>
      <c r="BI131" s="11"/>
      <c r="BJ131" s="11"/>
    </row>
    <row r="132" spans="1:62" ht="63.75" customHeight="1" x14ac:dyDescent="0.3">
      <c r="A132" s="1"/>
      <c r="B132" s="1"/>
      <c r="C132" s="1"/>
      <c r="D132" s="1"/>
      <c r="E132" s="1"/>
      <c r="F132" s="153" t="s">
        <v>91</v>
      </c>
      <c r="G132" s="1"/>
      <c r="H132" s="1"/>
      <c r="I132" s="1"/>
      <c r="J132" s="1"/>
      <c r="K132" s="1"/>
      <c r="L132" s="1"/>
      <c r="M132" s="1"/>
      <c r="N132" s="1"/>
      <c r="O132" s="5"/>
      <c r="P132" s="5"/>
      <c r="Q132" s="5"/>
      <c r="R132" s="5"/>
      <c r="S132" s="5"/>
      <c r="T132" s="5"/>
      <c r="U132" s="141"/>
      <c r="V132" s="142"/>
      <c r="W132" s="142"/>
      <c r="X132" s="142"/>
      <c r="Y132" s="142"/>
      <c r="Z132" s="142"/>
      <c r="AA132" s="142"/>
      <c r="AB132" s="142"/>
      <c r="AC132" s="142"/>
      <c r="AD132" s="142"/>
      <c r="AE132" s="142"/>
      <c r="AF132" s="142"/>
      <c r="AG132" s="142"/>
      <c r="AH132" s="142"/>
      <c r="AI132" s="142"/>
      <c r="AJ132" s="142"/>
      <c r="AK132" s="142"/>
      <c r="AL132" s="7"/>
      <c r="AM132" s="7"/>
      <c r="AN132" s="7"/>
      <c r="AO132" s="7"/>
      <c r="AP132" s="7"/>
      <c r="AQ132" s="7"/>
      <c r="AR132" s="7"/>
      <c r="AS132" s="7"/>
      <c r="AT132" s="7"/>
      <c r="AU132" s="7"/>
      <c r="AV132" s="7"/>
      <c r="AW132" s="7"/>
      <c r="AX132" s="7"/>
      <c r="AY132" s="7"/>
      <c r="AZ132" s="143"/>
      <c r="BA132" s="11"/>
      <c r="BB132" s="11"/>
      <c r="BC132" s="11"/>
      <c r="BD132" s="11"/>
      <c r="BE132" s="11"/>
      <c r="BF132" s="11"/>
      <c r="BG132" s="11"/>
      <c r="BH132" s="11"/>
      <c r="BI132" s="11"/>
      <c r="BJ132" s="11"/>
    </row>
    <row r="133" spans="1:62" ht="63.75" customHeight="1" x14ac:dyDescent="0.3">
      <c r="A133" s="1"/>
      <c r="B133" s="1"/>
      <c r="C133" s="1"/>
      <c r="D133" s="1"/>
      <c r="E133" s="1"/>
      <c r="F133" s="153" t="s">
        <v>525</v>
      </c>
      <c r="G133" s="1"/>
      <c r="H133" s="1"/>
      <c r="I133" s="1"/>
      <c r="J133" s="1"/>
      <c r="K133" s="1"/>
      <c r="L133" s="1"/>
      <c r="M133" s="1"/>
      <c r="N133" s="1"/>
      <c r="O133" s="5"/>
      <c r="P133" s="5"/>
      <c r="Q133" s="5"/>
      <c r="R133" s="5"/>
      <c r="S133" s="5"/>
      <c r="T133" s="5"/>
      <c r="U133" s="141"/>
      <c r="V133" s="142"/>
      <c r="W133" s="142"/>
      <c r="X133" s="142"/>
      <c r="Y133" s="142"/>
      <c r="Z133" s="142"/>
      <c r="AA133" s="142"/>
      <c r="AB133" s="142"/>
      <c r="AC133" s="142"/>
      <c r="AD133" s="142"/>
      <c r="AE133" s="142"/>
      <c r="AF133" s="142"/>
      <c r="AG133" s="142"/>
      <c r="AH133" s="142"/>
      <c r="AI133" s="142"/>
      <c r="AJ133" s="142"/>
      <c r="AK133" s="142"/>
      <c r="AL133" s="7"/>
      <c r="AM133" s="7"/>
      <c r="AN133" s="7"/>
      <c r="AO133" s="7"/>
      <c r="AP133" s="7"/>
      <c r="AQ133" s="7"/>
      <c r="AR133" s="7"/>
      <c r="AS133" s="7"/>
      <c r="AT133" s="7"/>
      <c r="AU133" s="7"/>
      <c r="AV133" s="7"/>
      <c r="AW133" s="7"/>
      <c r="AX133" s="7"/>
      <c r="AY133" s="7"/>
      <c r="AZ133" s="143"/>
      <c r="BA133" s="11"/>
      <c r="BB133" s="11"/>
      <c r="BC133" s="11"/>
      <c r="BD133" s="11"/>
      <c r="BE133" s="11"/>
      <c r="BF133" s="11"/>
      <c r="BG133" s="11"/>
      <c r="BH133" s="11"/>
      <c r="BI133" s="11"/>
      <c r="BJ133" s="11"/>
    </row>
    <row r="134" spans="1:62" ht="63.75" customHeight="1" x14ac:dyDescent="0.3">
      <c r="A134" s="1"/>
      <c r="B134" s="1"/>
      <c r="C134" s="1"/>
      <c r="D134" s="1"/>
      <c r="E134" s="1"/>
      <c r="F134" s="153" t="s">
        <v>526</v>
      </c>
      <c r="G134" s="1"/>
      <c r="H134" s="1"/>
      <c r="I134" s="1"/>
      <c r="J134" s="1"/>
      <c r="K134" s="1"/>
      <c r="L134" s="1"/>
      <c r="M134" s="1"/>
      <c r="N134" s="1"/>
      <c r="O134" s="5"/>
      <c r="P134" s="5"/>
      <c r="Q134" s="5"/>
      <c r="R134" s="5"/>
      <c r="S134" s="5"/>
      <c r="T134" s="5"/>
      <c r="U134" s="141"/>
      <c r="V134" s="142"/>
      <c r="W134" s="142"/>
      <c r="X134" s="142"/>
      <c r="Y134" s="142"/>
      <c r="Z134" s="142"/>
      <c r="AA134" s="142"/>
      <c r="AB134" s="142"/>
      <c r="AC134" s="142"/>
      <c r="AD134" s="142"/>
      <c r="AE134" s="142"/>
      <c r="AF134" s="142"/>
      <c r="AG134" s="142"/>
      <c r="AH134" s="142"/>
      <c r="AI134" s="142"/>
      <c r="AJ134" s="142"/>
      <c r="AK134" s="142"/>
      <c r="AL134" s="7"/>
      <c r="AM134" s="7"/>
      <c r="AN134" s="7"/>
      <c r="AO134" s="7"/>
      <c r="AP134" s="7"/>
      <c r="AQ134" s="7"/>
      <c r="AR134" s="7"/>
      <c r="AS134" s="7"/>
      <c r="AT134" s="7"/>
      <c r="AU134" s="7"/>
      <c r="AV134" s="7"/>
      <c r="AW134" s="7"/>
      <c r="AX134" s="7"/>
      <c r="AY134" s="7"/>
      <c r="AZ134" s="143"/>
      <c r="BA134" s="11"/>
      <c r="BB134" s="11"/>
      <c r="BC134" s="11"/>
      <c r="BD134" s="11"/>
      <c r="BE134" s="11"/>
      <c r="BF134" s="11"/>
      <c r="BG134" s="11"/>
      <c r="BH134" s="11"/>
      <c r="BI134" s="11"/>
      <c r="BJ134" s="11"/>
    </row>
    <row r="135" spans="1:62" ht="38.25" customHeight="1" x14ac:dyDescent="0.3">
      <c r="A135" s="1"/>
      <c r="B135" s="1"/>
      <c r="C135" s="1"/>
      <c r="D135" s="1"/>
      <c r="E135" s="1"/>
      <c r="F135" s="153" t="s">
        <v>527</v>
      </c>
      <c r="G135" s="1"/>
      <c r="H135" s="1"/>
      <c r="I135" s="1"/>
      <c r="J135" s="1"/>
      <c r="K135" s="1"/>
      <c r="L135" s="1"/>
      <c r="M135" s="1"/>
      <c r="N135" s="1"/>
      <c r="O135" s="5"/>
      <c r="P135" s="5"/>
      <c r="Q135" s="5"/>
      <c r="R135" s="5"/>
      <c r="S135" s="5"/>
      <c r="T135" s="5"/>
      <c r="U135" s="141"/>
      <c r="V135" s="142"/>
      <c r="W135" s="142"/>
      <c r="X135" s="142"/>
      <c r="Y135" s="142"/>
      <c r="Z135" s="142"/>
      <c r="AA135" s="142"/>
      <c r="AB135" s="142"/>
      <c r="AC135" s="142"/>
      <c r="AD135" s="142"/>
      <c r="AE135" s="142"/>
      <c r="AF135" s="142"/>
      <c r="AG135" s="142"/>
      <c r="AH135" s="142"/>
      <c r="AI135" s="142"/>
      <c r="AJ135" s="142"/>
      <c r="AK135" s="142"/>
      <c r="AL135" s="7"/>
      <c r="AM135" s="7"/>
      <c r="AN135" s="7"/>
      <c r="AO135" s="7"/>
      <c r="AP135" s="7"/>
      <c r="AQ135" s="7"/>
      <c r="AR135" s="7"/>
      <c r="AS135" s="7"/>
      <c r="AT135" s="7"/>
      <c r="AU135" s="7"/>
      <c r="AV135" s="7"/>
      <c r="AW135" s="7"/>
      <c r="AX135" s="7"/>
      <c r="AY135" s="7"/>
      <c r="AZ135" s="143"/>
      <c r="BA135" s="11"/>
      <c r="BB135" s="11"/>
      <c r="BC135" s="11"/>
      <c r="BD135" s="11"/>
      <c r="BE135" s="11"/>
      <c r="BF135" s="11"/>
      <c r="BG135" s="11"/>
      <c r="BH135" s="11"/>
      <c r="BI135" s="11"/>
      <c r="BJ135" s="11"/>
    </row>
    <row r="136" spans="1:62" ht="38.25" customHeight="1" x14ac:dyDescent="0.3">
      <c r="A136" s="1"/>
      <c r="B136" s="1"/>
      <c r="C136" s="1"/>
      <c r="D136" s="1"/>
      <c r="E136" s="1"/>
      <c r="F136" s="153" t="s">
        <v>528</v>
      </c>
      <c r="G136" s="1"/>
      <c r="H136" s="1"/>
      <c r="I136" s="1"/>
      <c r="J136" s="1"/>
      <c r="K136" s="1"/>
      <c r="L136" s="1"/>
      <c r="M136" s="1"/>
      <c r="N136" s="1"/>
      <c r="O136" s="5"/>
      <c r="P136" s="5"/>
      <c r="Q136" s="5"/>
      <c r="R136" s="5"/>
      <c r="S136" s="5"/>
      <c r="T136" s="5"/>
      <c r="U136" s="141"/>
      <c r="V136" s="142"/>
      <c r="W136" s="142"/>
      <c r="X136" s="142"/>
      <c r="Y136" s="142"/>
      <c r="Z136" s="142"/>
      <c r="AA136" s="142"/>
      <c r="AB136" s="142"/>
      <c r="AC136" s="142"/>
      <c r="AD136" s="142"/>
      <c r="AE136" s="142"/>
      <c r="AF136" s="142"/>
      <c r="AG136" s="142"/>
      <c r="AH136" s="142"/>
      <c r="AI136" s="142"/>
      <c r="AJ136" s="142"/>
      <c r="AK136" s="142"/>
      <c r="AL136" s="7"/>
      <c r="AM136" s="7"/>
      <c r="AN136" s="7"/>
      <c r="AO136" s="7"/>
      <c r="AP136" s="7"/>
      <c r="AQ136" s="7"/>
      <c r="AR136" s="7"/>
      <c r="AS136" s="7"/>
      <c r="AT136" s="7"/>
      <c r="AU136" s="7"/>
      <c r="AV136" s="7"/>
      <c r="AW136" s="7"/>
      <c r="AX136" s="7"/>
      <c r="AY136" s="7"/>
      <c r="AZ136" s="143"/>
      <c r="BA136" s="11"/>
      <c r="BB136" s="11"/>
      <c r="BC136" s="11"/>
      <c r="BD136" s="11"/>
      <c r="BE136" s="11"/>
      <c r="BF136" s="11"/>
      <c r="BG136" s="11"/>
      <c r="BH136" s="11"/>
      <c r="BI136" s="11"/>
      <c r="BJ136" s="11"/>
    </row>
    <row r="137" spans="1:62" ht="38.25" customHeight="1" x14ac:dyDescent="0.3">
      <c r="A137" s="1"/>
      <c r="B137" s="1"/>
      <c r="C137" s="1"/>
      <c r="D137" s="1"/>
      <c r="E137" s="1"/>
      <c r="F137" s="153" t="s">
        <v>529</v>
      </c>
      <c r="G137" s="1"/>
      <c r="H137" s="1"/>
      <c r="I137" s="1"/>
      <c r="J137" s="1"/>
      <c r="K137" s="1"/>
      <c r="L137" s="1"/>
      <c r="M137" s="1"/>
      <c r="N137" s="1"/>
      <c r="O137" s="5"/>
      <c r="P137" s="5"/>
      <c r="Q137" s="5"/>
      <c r="R137" s="5"/>
      <c r="S137" s="5"/>
      <c r="T137" s="5"/>
      <c r="U137" s="141"/>
      <c r="V137" s="142"/>
      <c r="W137" s="142"/>
      <c r="X137" s="142"/>
      <c r="Y137" s="142"/>
      <c r="Z137" s="142"/>
      <c r="AA137" s="142"/>
      <c r="AB137" s="142"/>
      <c r="AC137" s="142"/>
      <c r="AD137" s="142"/>
      <c r="AE137" s="142"/>
      <c r="AF137" s="142"/>
      <c r="AG137" s="142"/>
      <c r="AH137" s="142"/>
      <c r="AI137" s="142"/>
      <c r="AJ137" s="142"/>
      <c r="AK137" s="142"/>
      <c r="AL137" s="7"/>
      <c r="AM137" s="7"/>
      <c r="AN137" s="7"/>
      <c r="AO137" s="7"/>
      <c r="AP137" s="7"/>
      <c r="AQ137" s="7"/>
      <c r="AR137" s="7"/>
      <c r="AS137" s="7"/>
      <c r="AT137" s="7"/>
      <c r="AU137" s="7"/>
      <c r="AV137" s="7"/>
      <c r="AW137" s="7"/>
      <c r="AX137" s="7"/>
      <c r="AY137" s="7"/>
      <c r="AZ137" s="143"/>
      <c r="BA137" s="11"/>
      <c r="BB137" s="11"/>
      <c r="BC137" s="11"/>
      <c r="BD137" s="11"/>
      <c r="BE137" s="11"/>
      <c r="BF137" s="11"/>
      <c r="BG137" s="11"/>
      <c r="BH137" s="11"/>
      <c r="BI137" s="11"/>
      <c r="BJ137" s="11"/>
    </row>
    <row r="138" spans="1:62" ht="38.25" customHeight="1" x14ac:dyDescent="0.3">
      <c r="A138" s="1"/>
      <c r="B138" s="1"/>
      <c r="C138" s="1"/>
      <c r="D138" s="1"/>
      <c r="E138" s="1"/>
      <c r="F138" s="153" t="s">
        <v>530</v>
      </c>
      <c r="G138" s="1"/>
      <c r="H138" s="1"/>
      <c r="I138" s="1"/>
      <c r="J138" s="1"/>
      <c r="K138" s="1"/>
      <c r="L138" s="1"/>
      <c r="M138" s="1"/>
      <c r="N138" s="1"/>
      <c r="O138" s="5"/>
      <c r="P138" s="5"/>
      <c r="Q138" s="5"/>
      <c r="R138" s="5"/>
      <c r="S138" s="5"/>
      <c r="T138" s="5"/>
      <c r="U138" s="141"/>
      <c r="V138" s="142"/>
      <c r="W138" s="142"/>
      <c r="X138" s="142"/>
      <c r="Y138" s="142"/>
      <c r="Z138" s="142"/>
      <c r="AA138" s="142"/>
      <c r="AB138" s="142"/>
      <c r="AC138" s="142"/>
      <c r="AD138" s="142"/>
      <c r="AE138" s="142"/>
      <c r="AF138" s="142"/>
      <c r="AG138" s="142"/>
      <c r="AH138" s="142"/>
      <c r="AI138" s="142"/>
      <c r="AJ138" s="142"/>
      <c r="AK138" s="142"/>
      <c r="AL138" s="7"/>
      <c r="AM138" s="7"/>
      <c r="AN138" s="7"/>
      <c r="AO138" s="7"/>
      <c r="AP138" s="7"/>
      <c r="AQ138" s="7"/>
      <c r="AR138" s="7"/>
      <c r="AS138" s="7"/>
      <c r="AT138" s="7"/>
      <c r="AU138" s="7"/>
      <c r="AV138" s="7"/>
      <c r="AW138" s="7"/>
      <c r="AX138" s="7"/>
      <c r="AY138" s="7"/>
      <c r="AZ138" s="143"/>
      <c r="BA138" s="11"/>
      <c r="BB138" s="11"/>
      <c r="BC138" s="11"/>
      <c r="BD138" s="11"/>
      <c r="BE138" s="11"/>
      <c r="BF138" s="11"/>
      <c r="BG138" s="11"/>
      <c r="BH138" s="11"/>
      <c r="BI138" s="11"/>
      <c r="BJ138" s="11"/>
    </row>
    <row r="139" spans="1:62" ht="38.25" customHeight="1" x14ac:dyDescent="0.3">
      <c r="A139" s="1"/>
      <c r="B139" s="1"/>
      <c r="C139" s="1"/>
      <c r="D139" s="1"/>
      <c r="E139" s="1"/>
      <c r="F139" s="153" t="s">
        <v>531</v>
      </c>
      <c r="G139" s="1"/>
      <c r="H139" s="1"/>
      <c r="I139" s="1"/>
      <c r="J139" s="1"/>
      <c r="K139" s="1"/>
      <c r="L139" s="1"/>
      <c r="M139" s="1"/>
      <c r="N139" s="1"/>
      <c r="O139" s="5"/>
      <c r="P139" s="5"/>
      <c r="Q139" s="5"/>
      <c r="R139" s="5"/>
      <c r="S139" s="5"/>
      <c r="T139" s="5"/>
      <c r="U139" s="141"/>
      <c r="V139" s="142"/>
      <c r="W139" s="142"/>
      <c r="X139" s="142"/>
      <c r="Y139" s="142"/>
      <c r="Z139" s="142"/>
      <c r="AA139" s="142"/>
      <c r="AB139" s="142"/>
      <c r="AC139" s="142"/>
      <c r="AD139" s="142"/>
      <c r="AE139" s="142"/>
      <c r="AF139" s="142"/>
      <c r="AG139" s="142"/>
      <c r="AH139" s="142"/>
      <c r="AI139" s="142"/>
      <c r="AJ139" s="142"/>
      <c r="AK139" s="142"/>
      <c r="AL139" s="7"/>
      <c r="AM139" s="7"/>
      <c r="AN139" s="7"/>
      <c r="AO139" s="7"/>
      <c r="AP139" s="7"/>
      <c r="AQ139" s="7"/>
      <c r="AR139" s="7"/>
      <c r="AS139" s="7"/>
      <c r="AT139" s="7"/>
      <c r="AU139" s="7"/>
      <c r="AV139" s="7"/>
      <c r="AW139" s="7"/>
      <c r="AX139" s="7"/>
      <c r="AY139" s="7"/>
      <c r="AZ139" s="143"/>
      <c r="BA139" s="11"/>
      <c r="BB139" s="11"/>
      <c r="BC139" s="11"/>
      <c r="BD139" s="11"/>
      <c r="BE139" s="11"/>
      <c r="BF139" s="11"/>
      <c r="BG139" s="11"/>
      <c r="BH139" s="11"/>
      <c r="BI139" s="11"/>
      <c r="BJ139" s="11"/>
    </row>
    <row r="140" spans="1:62" ht="38.25" customHeight="1" x14ac:dyDescent="0.3">
      <c r="A140" s="1"/>
      <c r="B140" s="1"/>
      <c r="C140" s="1"/>
      <c r="D140" s="1"/>
      <c r="E140" s="1"/>
      <c r="F140" s="153" t="s">
        <v>532</v>
      </c>
      <c r="G140" s="1"/>
      <c r="H140" s="1"/>
      <c r="I140" s="1"/>
      <c r="J140" s="1"/>
      <c r="K140" s="1"/>
      <c r="L140" s="1"/>
      <c r="M140" s="1"/>
      <c r="N140" s="1"/>
      <c r="O140" s="5"/>
      <c r="P140" s="5"/>
      <c r="Q140" s="5"/>
      <c r="R140" s="5"/>
      <c r="S140" s="5"/>
      <c r="T140" s="5"/>
      <c r="U140" s="141"/>
      <c r="V140" s="142"/>
      <c r="W140" s="142"/>
      <c r="X140" s="142"/>
      <c r="Y140" s="142"/>
      <c r="Z140" s="142"/>
      <c r="AA140" s="142"/>
      <c r="AB140" s="142"/>
      <c r="AC140" s="142"/>
      <c r="AD140" s="142"/>
      <c r="AE140" s="142"/>
      <c r="AF140" s="142"/>
      <c r="AG140" s="142"/>
      <c r="AH140" s="142"/>
      <c r="AI140" s="142"/>
      <c r="AJ140" s="142"/>
      <c r="AK140" s="142"/>
      <c r="AL140" s="7"/>
      <c r="AM140" s="7"/>
      <c r="AN140" s="7"/>
      <c r="AO140" s="7"/>
      <c r="AP140" s="7"/>
      <c r="AQ140" s="7"/>
      <c r="AR140" s="7"/>
      <c r="AS140" s="7"/>
      <c r="AT140" s="7"/>
      <c r="AU140" s="7"/>
      <c r="AV140" s="7"/>
      <c r="AW140" s="7"/>
      <c r="AX140" s="7"/>
      <c r="AY140" s="7"/>
      <c r="AZ140" s="143"/>
      <c r="BA140" s="11"/>
      <c r="BB140" s="11"/>
      <c r="BC140" s="11"/>
      <c r="BD140" s="11"/>
      <c r="BE140" s="11"/>
      <c r="BF140" s="11"/>
      <c r="BG140" s="11"/>
      <c r="BH140" s="11"/>
      <c r="BI140" s="11"/>
      <c r="BJ140" s="11"/>
    </row>
    <row r="141" spans="1:62" ht="38.25" customHeight="1" x14ac:dyDescent="0.3">
      <c r="A141" s="1"/>
      <c r="B141" s="1"/>
      <c r="C141" s="1"/>
      <c r="D141" s="1"/>
      <c r="E141" s="1"/>
      <c r="F141" s="153" t="s">
        <v>533</v>
      </c>
      <c r="G141" s="1"/>
      <c r="H141" s="1"/>
      <c r="I141" s="1"/>
      <c r="J141" s="1"/>
      <c r="K141" s="1"/>
      <c r="L141" s="1"/>
      <c r="M141" s="1"/>
      <c r="N141" s="1"/>
      <c r="O141" s="5"/>
      <c r="P141" s="5"/>
      <c r="Q141" s="5"/>
      <c r="R141" s="5"/>
      <c r="S141" s="5"/>
      <c r="T141" s="5"/>
      <c r="U141" s="141"/>
      <c r="V141" s="142"/>
      <c r="W141" s="142"/>
      <c r="X141" s="142"/>
      <c r="Y141" s="142"/>
      <c r="Z141" s="142"/>
      <c r="AA141" s="142"/>
      <c r="AB141" s="142"/>
      <c r="AC141" s="142"/>
      <c r="AD141" s="142"/>
      <c r="AE141" s="142"/>
      <c r="AF141" s="142"/>
      <c r="AG141" s="142"/>
      <c r="AH141" s="142"/>
      <c r="AI141" s="142"/>
      <c r="AJ141" s="142"/>
      <c r="AK141" s="142"/>
      <c r="AL141" s="7"/>
      <c r="AM141" s="7"/>
      <c r="AN141" s="7"/>
      <c r="AO141" s="7"/>
      <c r="AP141" s="7"/>
      <c r="AQ141" s="7"/>
      <c r="AR141" s="7"/>
      <c r="AS141" s="7"/>
      <c r="AT141" s="7"/>
      <c r="AU141" s="7"/>
      <c r="AV141" s="7"/>
      <c r="AW141" s="7"/>
      <c r="AX141" s="7"/>
      <c r="AY141" s="7"/>
      <c r="AZ141" s="143"/>
      <c r="BA141" s="11"/>
      <c r="BB141" s="11"/>
      <c r="BC141" s="11"/>
      <c r="BD141" s="11"/>
      <c r="BE141" s="11"/>
      <c r="BF141" s="11"/>
      <c r="BG141" s="11"/>
      <c r="BH141" s="11"/>
      <c r="BI141" s="11"/>
      <c r="BJ141" s="11"/>
    </row>
    <row r="142" spans="1:62" ht="38.25" customHeight="1" x14ac:dyDescent="0.3">
      <c r="A142" s="1"/>
      <c r="B142" s="1"/>
      <c r="C142" s="1"/>
      <c r="D142" s="1"/>
      <c r="E142" s="1"/>
      <c r="F142" s="153" t="s">
        <v>530</v>
      </c>
      <c r="G142" s="1"/>
      <c r="H142" s="1"/>
      <c r="I142" s="1"/>
      <c r="J142" s="1"/>
      <c r="K142" s="1"/>
      <c r="L142" s="1"/>
      <c r="M142" s="1"/>
      <c r="N142" s="1"/>
      <c r="O142" s="5"/>
      <c r="P142" s="5"/>
      <c r="Q142" s="5"/>
      <c r="R142" s="5"/>
      <c r="S142" s="5"/>
      <c r="T142" s="5"/>
      <c r="U142" s="141"/>
      <c r="V142" s="142"/>
      <c r="W142" s="142"/>
      <c r="X142" s="142"/>
      <c r="Y142" s="142"/>
      <c r="Z142" s="142"/>
      <c r="AA142" s="142"/>
      <c r="AB142" s="142"/>
      <c r="AC142" s="142"/>
      <c r="AD142" s="142"/>
      <c r="AE142" s="142"/>
      <c r="AF142" s="142"/>
      <c r="AG142" s="142"/>
      <c r="AH142" s="142"/>
      <c r="AI142" s="142"/>
      <c r="AJ142" s="142"/>
      <c r="AK142" s="142"/>
      <c r="AL142" s="7"/>
      <c r="AM142" s="7"/>
      <c r="AN142" s="7"/>
      <c r="AO142" s="7"/>
      <c r="AP142" s="7"/>
      <c r="AQ142" s="7"/>
      <c r="AR142" s="7"/>
      <c r="AS142" s="7"/>
      <c r="AT142" s="7"/>
      <c r="AU142" s="7"/>
      <c r="AV142" s="7"/>
      <c r="AW142" s="7"/>
      <c r="AX142" s="7"/>
      <c r="AY142" s="7"/>
      <c r="AZ142" s="143"/>
      <c r="BA142" s="11"/>
      <c r="BB142" s="11"/>
      <c r="BC142" s="11"/>
      <c r="BD142" s="11"/>
      <c r="BE142" s="11"/>
      <c r="BF142" s="11"/>
      <c r="BG142" s="11"/>
      <c r="BH142" s="11"/>
      <c r="BI142" s="11"/>
      <c r="BJ142" s="11"/>
    </row>
    <row r="143" spans="1:62" ht="54" customHeight="1" x14ac:dyDescent="0.3">
      <c r="A143" s="1"/>
      <c r="B143" s="1"/>
      <c r="C143" s="1"/>
      <c r="D143" s="1"/>
      <c r="E143" s="1"/>
      <c r="F143" s="153" t="s">
        <v>534</v>
      </c>
      <c r="G143" s="1"/>
      <c r="H143" s="1"/>
      <c r="I143" s="1"/>
      <c r="J143" s="1"/>
      <c r="K143" s="1"/>
      <c r="L143" s="1"/>
      <c r="M143" s="1"/>
      <c r="N143" s="1"/>
      <c r="O143" s="5"/>
      <c r="P143" s="5"/>
      <c r="Q143" s="5"/>
      <c r="R143" s="5"/>
      <c r="S143" s="5"/>
      <c r="T143" s="5"/>
      <c r="U143" s="141"/>
      <c r="V143" s="142"/>
      <c r="W143" s="142"/>
      <c r="X143" s="142"/>
      <c r="Y143" s="142"/>
      <c r="Z143" s="142"/>
      <c r="AA143" s="142"/>
      <c r="AB143" s="142"/>
      <c r="AC143" s="142"/>
      <c r="AD143" s="142"/>
      <c r="AE143" s="142"/>
      <c r="AF143" s="142"/>
      <c r="AG143" s="142"/>
      <c r="AH143" s="142"/>
      <c r="AI143" s="142"/>
      <c r="AJ143" s="142"/>
      <c r="AK143" s="142"/>
      <c r="AL143" s="7"/>
      <c r="AM143" s="7"/>
      <c r="AN143" s="7"/>
      <c r="AO143" s="7"/>
      <c r="AP143" s="7"/>
      <c r="AQ143" s="7"/>
      <c r="AR143" s="7"/>
      <c r="AS143" s="7"/>
      <c r="AT143" s="7"/>
      <c r="AU143" s="7"/>
      <c r="AV143" s="7"/>
      <c r="AW143" s="7"/>
      <c r="AX143" s="7"/>
      <c r="AY143" s="7"/>
      <c r="AZ143" s="143"/>
      <c r="BA143" s="11"/>
      <c r="BB143" s="11"/>
      <c r="BC143" s="11"/>
      <c r="BD143" s="11"/>
      <c r="BE143" s="11"/>
      <c r="BF143" s="11"/>
      <c r="BG143" s="11"/>
      <c r="BH143" s="11"/>
      <c r="BI143" s="11"/>
      <c r="BJ143" s="11"/>
    </row>
    <row r="144" spans="1:62" ht="42.75" customHeight="1" x14ac:dyDescent="0.3">
      <c r="A144" s="1"/>
      <c r="B144" s="1"/>
      <c r="C144" s="1"/>
      <c r="D144" s="1"/>
      <c r="E144" s="1"/>
      <c r="F144" s="153" t="s">
        <v>538</v>
      </c>
      <c r="G144" s="1"/>
      <c r="H144" s="1"/>
      <c r="I144" s="1"/>
      <c r="J144" s="1"/>
      <c r="K144" s="1"/>
      <c r="L144" s="1"/>
      <c r="M144" s="1"/>
      <c r="N144" s="1"/>
      <c r="O144" s="5"/>
      <c r="P144" s="5"/>
      <c r="Q144" s="5"/>
      <c r="R144" s="5"/>
      <c r="S144" s="5"/>
      <c r="T144" s="5"/>
      <c r="U144" s="141"/>
      <c r="V144" s="142"/>
      <c r="W144" s="142"/>
      <c r="X144" s="142"/>
      <c r="Y144" s="142"/>
      <c r="Z144" s="142"/>
      <c r="AA144" s="142"/>
      <c r="AB144" s="142"/>
      <c r="AC144" s="142"/>
      <c r="AD144" s="142"/>
      <c r="AE144" s="142"/>
      <c r="AF144" s="142"/>
      <c r="AG144" s="142"/>
      <c r="AH144" s="142"/>
      <c r="AI144" s="142"/>
      <c r="AJ144" s="142"/>
      <c r="AK144" s="142"/>
      <c r="AL144" s="7"/>
      <c r="AM144" s="7"/>
      <c r="AN144" s="7"/>
      <c r="AO144" s="7"/>
      <c r="AP144" s="7"/>
      <c r="AQ144" s="7"/>
      <c r="AR144" s="7"/>
      <c r="AS144" s="7"/>
      <c r="AT144" s="7"/>
      <c r="AU144" s="7"/>
      <c r="AV144" s="7"/>
      <c r="AW144" s="7"/>
      <c r="AX144" s="7"/>
      <c r="AY144" s="7"/>
      <c r="AZ144" s="143"/>
      <c r="BA144" s="11"/>
      <c r="BB144" s="11"/>
      <c r="BC144" s="11"/>
      <c r="BD144" s="11"/>
      <c r="BE144" s="11"/>
      <c r="BF144" s="11"/>
      <c r="BG144" s="11"/>
      <c r="BH144" s="11"/>
      <c r="BI144" s="11"/>
      <c r="BJ144" s="11"/>
    </row>
    <row r="145" spans="1:62" ht="93" customHeight="1" x14ac:dyDescent="0.3">
      <c r="A145" s="1"/>
      <c r="B145" s="1"/>
      <c r="C145" s="1"/>
      <c r="D145" s="1"/>
      <c r="E145" s="1"/>
      <c r="F145" s="153"/>
      <c r="G145" s="1"/>
      <c r="H145" s="1"/>
      <c r="I145" s="1"/>
      <c r="J145" s="1"/>
      <c r="K145" s="1"/>
      <c r="L145" s="1"/>
      <c r="M145" s="1"/>
      <c r="N145" s="1"/>
      <c r="O145" s="5"/>
      <c r="P145" s="5"/>
      <c r="Q145" s="5"/>
      <c r="R145" s="5"/>
      <c r="S145" s="5"/>
      <c r="T145" s="5"/>
      <c r="U145" s="141"/>
      <c r="V145" s="142"/>
      <c r="W145" s="142"/>
      <c r="X145" s="142"/>
      <c r="Y145" s="142"/>
      <c r="Z145" s="142"/>
      <c r="AA145" s="142"/>
      <c r="AB145" s="142"/>
      <c r="AC145" s="142"/>
      <c r="AD145" s="142"/>
      <c r="AE145" s="142"/>
      <c r="AF145" s="142"/>
      <c r="AG145" s="142"/>
      <c r="AH145" s="142"/>
      <c r="AI145" s="142"/>
      <c r="AJ145" s="142"/>
      <c r="AK145" s="142"/>
      <c r="AL145" s="7"/>
      <c r="AM145" s="7"/>
      <c r="AN145" s="7"/>
      <c r="AO145" s="7"/>
      <c r="AP145" s="7"/>
      <c r="AQ145" s="7"/>
      <c r="AR145" s="7"/>
      <c r="AS145" s="7"/>
      <c r="AT145" s="7"/>
      <c r="AU145" s="7"/>
      <c r="AV145" s="7"/>
      <c r="AW145" s="7"/>
      <c r="AX145" s="7"/>
      <c r="AY145" s="7"/>
      <c r="AZ145" s="143"/>
      <c r="BA145" s="11"/>
      <c r="BB145" s="11"/>
      <c r="BC145" s="11"/>
      <c r="BD145" s="11"/>
      <c r="BE145" s="11"/>
      <c r="BF145" s="11"/>
      <c r="BG145" s="11"/>
      <c r="BH145" s="11"/>
      <c r="BI145" s="11"/>
      <c r="BJ145" s="11"/>
    </row>
    <row r="146" spans="1:62" ht="93" customHeight="1" x14ac:dyDescent="0.3">
      <c r="A146" s="1"/>
      <c r="B146" s="1"/>
      <c r="C146" s="1"/>
      <c r="D146" s="1"/>
      <c r="E146" s="1"/>
      <c r="F146" s="153"/>
      <c r="G146" s="1"/>
      <c r="H146" s="1"/>
      <c r="I146" s="1"/>
      <c r="J146" s="1"/>
      <c r="K146" s="1"/>
      <c r="L146" s="1"/>
      <c r="M146" s="1"/>
      <c r="N146" s="1"/>
      <c r="O146" s="5"/>
      <c r="P146" s="5"/>
      <c r="Q146" s="5"/>
      <c r="R146" s="5"/>
      <c r="S146" s="5"/>
      <c r="T146" s="5"/>
      <c r="U146" s="141"/>
      <c r="V146" s="142"/>
      <c r="W146" s="142"/>
      <c r="X146" s="142"/>
      <c r="Y146" s="142"/>
      <c r="Z146" s="142"/>
      <c r="AA146" s="142"/>
      <c r="AB146" s="142"/>
      <c r="AC146" s="142"/>
      <c r="AD146" s="142"/>
      <c r="AE146" s="142"/>
      <c r="AF146" s="142"/>
      <c r="AG146" s="142"/>
      <c r="AH146" s="142"/>
      <c r="AI146" s="142"/>
      <c r="AJ146" s="142"/>
      <c r="AK146" s="142"/>
      <c r="AL146" s="7"/>
      <c r="AM146" s="7"/>
      <c r="AN146" s="7"/>
      <c r="AO146" s="7"/>
      <c r="AP146" s="7"/>
      <c r="AQ146" s="7"/>
      <c r="AR146" s="7"/>
      <c r="AS146" s="7"/>
      <c r="AT146" s="7"/>
      <c r="AU146" s="7"/>
      <c r="AV146" s="7"/>
      <c r="AW146" s="7"/>
      <c r="AX146" s="7"/>
      <c r="AY146" s="7"/>
      <c r="AZ146" s="143"/>
      <c r="BA146" s="11"/>
      <c r="BB146" s="11"/>
      <c r="BC146" s="11"/>
      <c r="BD146" s="11"/>
      <c r="BE146" s="11"/>
      <c r="BF146" s="11"/>
      <c r="BG146" s="11"/>
      <c r="BH146" s="11"/>
      <c r="BI146" s="11"/>
      <c r="BJ146" s="11"/>
    </row>
    <row r="147" spans="1:62" ht="93" customHeight="1" x14ac:dyDescent="0.3">
      <c r="A147" s="1"/>
      <c r="B147" s="1"/>
      <c r="C147" s="1"/>
      <c r="D147" s="1"/>
      <c r="E147" s="1"/>
      <c r="F147" s="153"/>
      <c r="G147" s="1"/>
      <c r="H147" s="1"/>
      <c r="I147" s="1"/>
      <c r="J147" s="1"/>
      <c r="K147" s="1"/>
      <c r="L147" s="1"/>
      <c r="M147" s="1"/>
      <c r="N147" s="1"/>
      <c r="O147" s="5"/>
      <c r="P147" s="5"/>
      <c r="Q147" s="5"/>
      <c r="R147" s="5"/>
      <c r="S147" s="5"/>
      <c r="T147" s="5"/>
      <c r="U147" s="141"/>
      <c r="V147" s="142"/>
      <c r="W147" s="142"/>
      <c r="X147" s="142"/>
      <c r="Y147" s="142"/>
      <c r="Z147" s="142"/>
      <c r="AA147" s="142"/>
      <c r="AB147" s="142"/>
      <c r="AC147" s="142"/>
      <c r="AD147" s="142"/>
      <c r="AE147" s="142"/>
      <c r="AF147" s="142"/>
      <c r="AG147" s="142"/>
      <c r="AH147" s="142"/>
      <c r="AI147" s="142"/>
      <c r="AJ147" s="142"/>
      <c r="AK147" s="142"/>
      <c r="AL147" s="7"/>
      <c r="AM147" s="7"/>
      <c r="AN147" s="7"/>
      <c r="AO147" s="7"/>
      <c r="AP147" s="7"/>
      <c r="AQ147" s="7"/>
      <c r="AR147" s="7"/>
      <c r="AS147" s="7"/>
      <c r="AT147" s="7"/>
      <c r="AU147" s="7"/>
      <c r="AV147" s="7"/>
      <c r="AW147" s="7"/>
      <c r="AX147" s="7"/>
      <c r="AY147" s="7"/>
      <c r="AZ147" s="143"/>
      <c r="BA147" s="11"/>
      <c r="BB147" s="11"/>
      <c r="BC147" s="11"/>
      <c r="BD147" s="11"/>
      <c r="BE147" s="11"/>
      <c r="BF147" s="11"/>
      <c r="BG147" s="11"/>
      <c r="BH147" s="11"/>
      <c r="BI147" s="11"/>
      <c r="BJ147" s="11"/>
    </row>
    <row r="148" spans="1:62" ht="93" customHeight="1" x14ac:dyDescent="0.3">
      <c r="A148" s="1"/>
      <c r="B148" s="1"/>
      <c r="C148" s="1"/>
      <c r="D148" s="1"/>
      <c r="E148" s="1"/>
      <c r="F148" s="153"/>
      <c r="G148" s="1"/>
      <c r="H148" s="1"/>
      <c r="I148" s="1"/>
      <c r="J148" s="1"/>
      <c r="K148" s="1"/>
      <c r="L148" s="1"/>
      <c r="M148" s="1"/>
      <c r="N148" s="1"/>
      <c r="O148" s="5"/>
      <c r="P148" s="5"/>
      <c r="Q148" s="5"/>
      <c r="R148" s="5"/>
      <c r="S148" s="5"/>
      <c r="T148" s="5"/>
      <c r="U148" s="141"/>
      <c r="V148" s="142"/>
      <c r="W148" s="142"/>
      <c r="X148" s="142"/>
      <c r="Y148" s="142"/>
      <c r="Z148" s="142"/>
      <c r="AA148" s="142"/>
      <c r="AB148" s="142"/>
      <c r="AC148" s="142"/>
      <c r="AD148" s="142"/>
      <c r="AE148" s="142"/>
      <c r="AF148" s="142"/>
      <c r="AG148" s="142"/>
      <c r="AH148" s="142"/>
      <c r="AI148" s="142"/>
      <c r="AJ148" s="142"/>
      <c r="AK148" s="142"/>
      <c r="AL148" s="7"/>
      <c r="AM148" s="7"/>
      <c r="AN148" s="7"/>
      <c r="AO148" s="7"/>
      <c r="AP148" s="7"/>
      <c r="AQ148" s="7"/>
      <c r="AR148" s="7"/>
      <c r="AS148" s="7"/>
      <c r="AT148" s="7"/>
      <c r="AU148" s="7"/>
      <c r="AV148" s="7"/>
      <c r="AW148" s="7"/>
      <c r="AX148" s="7"/>
      <c r="AY148" s="7"/>
      <c r="AZ148" s="143"/>
      <c r="BA148" s="11"/>
      <c r="BB148" s="11"/>
      <c r="BC148" s="11"/>
      <c r="BD148" s="11"/>
      <c r="BE148" s="11"/>
      <c r="BF148" s="11"/>
      <c r="BG148" s="11"/>
      <c r="BH148" s="11"/>
      <c r="BI148" s="11"/>
      <c r="BJ148" s="11"/>
    </row>
    <row r="149" spans="1:62" ht="93" customHeight="1" x14ac:dyDescent="0.3">
      <c r="A149" s="1"/>
      <c r="B149" s="1"/>
      <c r="C149" s="1"/>
      <c r="D149" s="1"/>
      <c r="E149" s="1"/>
      <c r="F149" s="153"/>
      <c r="G149" s="1"/>
      <c r="H149" s="1"/>
      <c r="I149" s="1"/>
      <c r="J149" s="1"/>
      <c r="K149" s="1"/>
      <c r="L149" s="1"/>
      <c r="M149" s="1"/>
      <c r="N149" s="1"/>
      <c r="O149" s="5"/>
      <c r="P149" s="5"/>
      <c r="Q149" s="5"/>
      <c r="R149" s="5"/>
      <c r="S149" s="5"/>
      <c r="T149" s="5"/>
      <c r="U149" s="141"/>
      <c r="V149" s="142"/>
      <c r="W149" s="142"/>
      <c r="X149" s="142"/>
      <c r="Y149" s="142"/>
      <c r="Z149" s="142"/>
      <c r="AA149" s="142"/>
      <c r="AB149" s="142"/>
      <c r="AC149" s="142"/>
      <c r="AD149" s="142"/>
      <c r="AE149" s="142"/>
      <c r="AF149" s="142"/>
      <c r="AG149" s="142"/>
      <c r="AH149" s="142"/>
      <c r="AI149" s="142"/>
      <c r="AJ149" s="142"/>
      <c r="AK149" s="142"/>
      <c r="AL149" s="7"/>
      <c r="AM149" s="7"/>
      <c r="AN149" s="7"/>
      <c r="AO149" s="7"/>
      <c r="AP149" s="7"/>
      <c r="AQ149" s="7"/>
      <c r="AR149" s="7"/>
      <c r="AS149" s="7"/>
      <c r="AT149" s="7"/>
      <c r="AU149" s="7"/>
      <c r="AV149" s="7"/>
      <c r="AW149" s="7"/>
      <c r="AX149" s="7"/>
      <c r="AY149" s="7"/>
      <c r="AZ149" s="143"/>
      <c r="BA149" s="11"/>
      <c r="BB149" s="11"/>
      <c r="BC149" s="11"/>
      <c r="BD149" s="11"/>
      <c r="BE149" s="11"/>
      <c r="BF149" s="11"/>
      <c r="BG149" s="11"/>
      <c r="BH149" s="11"/>
      <c r="BI149" s="11"/>
      <c r="BJ149" s="11"/>
    </row>
    <row r="150" spans="1:62" ht="93" customHeight="1" x14ac:dyDescent="0.3">
      <c r="A150" s="1"/>
      <c r="B150" s="1"/>
      <c r="C150" s="1"/>
      <c r="D150" s="1"/>
      <c r="E150" s="1"/>
      <c r="F150" s="153"/>
      <c r="G150" s="1"/>
      <c r="H150" s="1"/>
      <c r="I150" s="1"/>
      <c r="J150" s="1"/>
      <c r="K150" s="1"/>
      <c r="L150" s="1"/>
      <c r="M150" s="1"/>
      <c r="N150" s="1"/>
      <c r="O150" s="5"/>
      <c r="P150" s="5"/>
      <c r="Q150" s="5"/>
      <c r="R150" s="5"/>
      <c r="S150" s="5"/>
      <c r="T150" s="5"/>
      <c r="U150" s="141"/>
      <c r="V150" s="142"/>
      <c r="W150" s="142"/>
      <c r="X150" s="142"/>
      <c r="Y150" s="142"/>
      <c r="Z150" s="142"/>
      <c r="AA150" s="142"/>
      <c r="AB150" s="142"/>
      <c r="AC150" s="142"/>
      <c r="AD150" s="142"/>
      <c r="AE150" s="142"/>
      <c r="AF150" s="142"/>
      <c r="AG150" s="142"/>
      <c r="AH150" s="142"/>
      <c r="AI150" s="142"/>
      <c r="AJ150" s="142"/>
      <c r="AK150" s="142"/>
      <c r="AL150" s="7"/>
      <c r="AM150" s="7"/>
      <c r="AN150" s="7"/>
      <c r="AO150" s="7"/>
      <c r="AP150" s="7"/>
      <c r="AQ150" s="7"/>
      <c r="AR150" s="7"/>
      <c r="AS150" s="7"/>
      <c r="AT150" s="7"/>
      <c r="AU150" s="7"/>
      <c r="AV150" s="7"/>
      <c r="AW150" s="7"/>
      <c r="AX150" s="7"/>
      <c r="AY150" s="7"/>
      <c r="AZ150" s="143"/>
      <c r="BA150" s="11"/>
      <c r="BB150" s="11"/>
      <c r="BC150" s="11"/>
      <c r="BD150" s="11"/>
      <c r="BE150" s="11"/>
      <c r="BF150" s="11"/>
      <c r="BG150" s="11"/>
      <c r="BH150" s="11"/>
      <c r="BI150" s="11"/>
      <c r="BJ150" s="11"/>
    </row>
    <row r="151" spans="1:62" ht="93" customHeight="1" x14ac:dyDescent="0.3">
      <c r="A151" s="1"/>
      <c r="B151" s="1"/>
      <c r="C151" s="1"/>
      <c r="D151" s="1"/>
      <c r="E151" s="1"/>
      <c r="F151" s="153"/>
      <c r="G151" s="1"/>
      <c r="H151" s="1"/>
      <c r="I151" s="1"/>
      <c r="J151" s="1"/>
      <c r="K151" s="1"/>
      <c r="L151" s="1"/>
      <c r="M151" s="1"/>
      <c r="N151" s="1"/>
      <c r="O151" s="5"/>
      <c r="P151" s="5"/>
      <c r="Q151" s="5"/>
      <c r="R151" s="5"/>
      <c r="S151" s="5"/>
      <c r="T151" s="5"/>
      <c r="U151" s="141"/>
      <c r="V151" s="142"/>
      <c r="W151" s="142"/>
      <c r="X151" s="142"/>
      <c r="Y151" s="142"/>
      <c r="Z151" s="142"/>
      <c r="AA151" s="142"/>
      <c r="AB151" s="142"/>
      <c r="AC151" s="142"/>
      <c r="AD151" s="142"/>
      <c r="AE151" s="142"/>
      <c r="AF151" s="142"/>
      <c r="AG151" s="142"/>
      <c r="AH151" s="142"/>
      <c r="AI151" s="142"/>
      <c r="AJ151" s="142"/>
      <c r="AK151" s="142"/>
      <c r="AL151" s="7"/>
      <c r="AM151" s="7"/>
      <c r="AN151" s="7"/>
      <c r="AO151" s="7"/>
      <c r="AP151" s="7"/>
      <c r="AQ151" s="7"/>
      <c r="AR151" s="7"/>
      <c r="AS151" s="7"/>
      <c r="AT151" s="7"/>
      <c r="AU151" s="7"/>
      <c r="AV151" s="7"/>
      <c r="AW151" s="7"/>
      <c r="AX151" s="7"/>
      <c r="AY151" s="7"/>
      <c r="AZ151" s="143"/>
      <c r="BA151" s="11"/>
      <c r="BB151" s="11"/>
      <c r="BC151" s="11"/>
      <c r="BD151" s="11"/>
      <c r="BE151" s="11"/>
      <c r="BF151" s="11"/>
      <c r="BG151" s="11"/>
      <c r="BH151" s="11"/>
      <c r="BI151" s="11"/>
      <c r="BJ151" s="11"/>
    </row>
    <row r="152" spans="1:62" ht="93" customHeight="1" x14ac:dyDescent="0.3">
      <c r="A152" s="1"/>
      <c r="B152" s="1"/>
      <c r="C152" s="1"/>
      <c r="D152" s="1"/>
      <c r="E152" s="1"/>
      <c r="F152" s="153"/>
      <c r="G152" s="1"/>
      <c r="H152" s="1"/>
      <c r="I152" s="1"/>
      <c r="J152" s="1"/>
      <c r="K152" s="1"/>
      <c r="L152" s="1"/>
      <c r="M152" s="1"/>
      <c r="N152" s="1"/>
      <c r="O152" s="5"/>
      <c r="P152" s="5"/>
      <c r="Q152" s="5"/>
      <c r="R152" s="5"/>
      <c r="S152" s="5"/>
      <c r="T152" s="5"/>
      <c r="U152" s="141"/>
      <c r="V152" s="142"/>
      <c r="W152" s="142"/>
      <c r="X152" s="142"/>
      <c r="Y152" s="142"/>
      <c r="Z152" s="142"/>
      <c r="AA152" s="142"/>
      <c r="AB152" s="142"/>
      <c r="AC152" s="142"/>
      <c r="AD152" s="142"/>
      <c r="AE152" s="142"/>
      <c r="AF152" s="142"/>
      <c r="AG152" s="142"/>
      <c r="AH152" s="142"/>
      <c r="AI152" s="142"/>
      <c r="AJ152" s="142"/>
      <c r="AK152" s="142"/>
      <c r="AL152" s="7"/>
      <c r="AM152" s="7"/>
      <c r="AN152" s="7"/>
      <c r="AO152" s="7"/>
      <c r="AP152" s="7"/>
      <c r="AQ152" s="7"/>
      <c r="AR152" s="7"/>
      <c r="AS152" s="7"/>
      <c r="AT152" s="7"/>
      <c r="AU152" s="7"/>
      <c r="AV152" s="7"/>
      <c r="AW152" s="7"/>
      <c r="AX152" s="7"/>
      <c r="AY152" s="7"/>
      <c r="AZ152" s="143"/>
      <c r="BA152" s="11"/>
      <c r="BB152" s="11"/>
      <c r="BC152" s="11"/>
      <c r="BD152" s="11"/>
      <c r="BE152" s="11"/>
      <c r="BF152" s="11"/>
      <c r="BG152" s="11"/>
      <c r="BH152" s="11"/>
      <c r="BI152" s="11"/>
      <c r="BJ152" s="11"/>
    </row>
    <row r="153" spans="1:62" ht="93" customHeight="1" x14ac:dyDescent="0.3">
      <c r="A153" s="1"/>
      <c r="B153" s="1"/>
      <c r="C153" s="1"/>
      <c r="D153" s="1"/>
      <c r="E153" s="1"/>
      <c r="F153" s="153"/>
      <c r="G153" s="1"/>
      <c r="H153" s="1"/>
      <c r="I153" s="1"/>
      <c r="J153" s="1"/>
      <c r="K153" s="1"/>
      <c r="L153" s="1"/>
      <c r="M153" s="1"/>
      <c r="N153" s="1"/>
      <c r="O153" s="5"/>
      <c r="P153" s="5"/>
      <c r="Q153" s="5"/>
      <c r="R153" s="5"/>
      <c r="S153" s="5"/>
      <c r="T153" s="5"/>
      <c r="U153" s="141"/>
      <c r="V153" s="142"/>
      <c r="W153" s="142"/>
      <c r="X153" s="142"/>
      <c r="Y153" s="142"/>
      <c r="Z153" s="142"/>
      <c r="AA153" s="142"/>
      <c r="AB153" s="142"/>
      <c r="AC153" s="142"/>
      <c r="AD153" s="142"/>
      <c r="AE153" s="142"/>
      <c r="AF153" s="142"/>
      <c r="AG153" s="142"/>
      <c r="AH153" s="142"/>
      <c r="AI153" s="142"/>
      <c r="AJ153" s="142"/>
      <c r="AK153" s="142"/>
      <c r="AL153" s="7"/>
      <c r="AM153" s="7"/>
      <c r="AN153" s="7"/>
      <c r="AO153" s="7"/>
      <c r="AP153" s="7"/>
      <c r="AQ153" s="7"/>
      <c r="AR153" s="7"/>
      <c r="AS153" s="7"/>
      <c r="AT153" s="7"/>
      <c r="AU153" s="7"/>
      <c r="AV153" s="7"/>
      <c r="AW153" s="7"/>
      <c r="AX153" s="7"/>
      <c r="AY153" s="7"/>
      <c r="AZ153" s="143"/>
      <c r="BA153" s="11"/>
      <c r="BB153" s="11"/>
      <c r="BC153" s="11"/>
      <c r="BD153" s="11"/>
      <c r="BE153" s="11"/>
      <c r="BF153" s="11"/>
      <c r="BG153" s="11"/>
      <c r="BH153" s="11"/>
      <c r="BI153" s="11"/>
      <c r="BJ153" s="11"/>
    </row>
    <row r="154" spans="1:62" ht="93" customHeight="1" x14ac:dyDescent="0.3">
      <c r="A154" s="1"/>
      <c r="B154" s="1"/>
      <c r="C154" s="1"/>
      <c r="D154" s="1"/>
      <c r="E154" s="1"/>
      <c r="F154" s="153"/>
      <c r="G154" s="1"/>
      <c r="H154" s="1"/>
      <c r="I154" s="1"/>
      <c r="J154" s="1"/>
      <c r="K154" s="1"/>
      <c r="L154" s="1"/>
      <c r="M154" s="1"/>
      <c r="N154" s="1"/>
      <c r="O154" s="5"/>
      <c r="P154" s="5"/>
      <c r="Q154" s="5"/>
      <c r="R154" s="5"/>
      <c r="S154" s="5"/>
      <c r="T154" s="5"/>
      <c r="U154" s="141"/>
      <c r="V154" s="142"/>
      <c r="W154" s="142"/>
      <c r="X154" s="142"/>
      <c r="Y154" s="142"/>
      <c r="Z154" s="142"/>
      <c r="AA154" s="142"/>
      <c r="AB154" s="142"/>
      <c r="AC154" s="142"/>
      <c r="AD154" s="142"/>
      <c r="AE154" s="142"/>
      <c r="AF154" s="142"/>
      <c r="AG154" s="142"/>
      <c r="AH154" s="142"/>
      <c r="AI154" s="142"/>
      <c r="AJ154" s="142"/>
      <c r="AK154" s="142"/>
      <c r="AL154" s="7"/>
      <c r="AM154" s="7"/>
      <c r="AN154" s="7"/>
      <c r="AO154" s="7"/>
      <c r="AP154" s="7"/>
      <c r="AQ154" s="7"/>
      <c r="AR154" s="7"/>
      <c r="AS154" s="7"/>
      <c r="AT154" s="7"/>
      <c r="AU154" s="7"/>
      <c r="AV154" s="7"/>
      <c r="AW154" s="7"/>
      <c r="AX154" s="7"/>
      <c r="AY154" s="7"/>
      <c r="AZ154" s="143"/>
      <c r="BA154" s="11"/>
      <c r="BB154" s="11"/>
      <c r="BC154" s="11"/>
      <c r="BD154" s="11"/>
      <c r="BE154" s="11"/>
      <c r="BF154" s="11"/>
      <c r="BG154" s="11"/>
      <c r="BH154" s="11"/>
      <c r="BI154" s="11"/>
      <c r="BJ154" s="11"/>
    </row>
    <row r="155" spans="1:62" ht="93" customHeight="1" x14ac:dyDescent="0.3">
      <c r="A155" s="1"/>
      <c r="B155" s="1"/>
      <c r="C155" s="1"/>
      <c r="D155" s="1"/>
      <c r="E155" s="1"/>
      <c r="F155" s="153"/>
      <c r="G155" s="1"/>
      <c r="H155" s="1"/>
      <c r="I155" s="1"/>
      <c r="J155" s="1"/>
      <c r="K155" s="1"/>
      <c r="L155" s="1"/>
      <c r="M155" s="1"/>
      <c r="N155" s="1"/>
      <c r="O155" s="5"/>
      <c r="P155" s="5"/>
      <c r="Q155" s="5"/>
      <c r="R155" s="5"/>
      <c r="S155" s="5"/>
      <c r="T155" s="5"/>
      <c r="U155" s="141"/>
      <c r="V155" s="142"/>
      <c r="W155" s="142"/>
      <c r="X155" s="142"/>
      <c r="Y155" s="142"/>
      <c r="Z155" s="142"/>
      <c r="AA155" s="142"/>
      <c r="AB155" s="142"/>
      <c r="AC155" s="142"/>
      <c r="AD155" s="142"/>
      <c r="AE155" s="142"/>
      <c r="AF155" s="142"/>
      <c r="AG155" s="142"/>
      <c r="AH155" s="142"/>
      <c r="AI155" s="142"/>
      <c r="AJ155" s="142"/>
      <c r="AK155" s="142"/>
      <c r="AL155" s="7"/>
      <c r="AM155" s="7"/>
      <c r="AN155" s="7"/>
      <c r="AO155" s="7"/>
      <c r="AP155" s="7"/>
      <c r="AQ155" s="7"/>
      <c r="AR155" s="7"/>
      <c r="AS155" s="7"/>
      <c r="AT155" s="7"/>
      <c r="AU155" s="7"/>
      <c r="AV155" s="7"/>
      <c r="AW155" s="7"/>
      <c r="AX155" s="7"/>
      <c r="AY155" s="7"/>
      <c r="AZ155" s="143"/>
      <c r="BA155" s="11"/>
      <c r="BB155" s="11"/>
      <c r="BC155" s="11"/>
      <c r="BD155" s="11"/>
      <c r="BE155" s="11"/>
      <c r="BF155" s="11"/>
      <c r="BG155" s="11"/>
      <c r="BH155" s="11"/>
      <c r="BI155" s="11"/>
      <c r="BJ155" s="11"/>
    </row>
    <row r="156" spans="1:62" ht="93" customHeight="1" x14ac:dyDescent="0.3">
      <c r="A156" s="1"/>
      <c r="B156" s="1"/>
      <c r="C156" s="1"/>
      <c r="D156" s="1"/>
      <c r="E156" s="1"/>
      <c r="F156" s="153"/>
      <c r="G156" s="1"/>
      <c r="H156" s="1"/>
      <c r="I156" s="1"/>
      <c r="J156" s="1"/>
      <c r="K156" s="1"/>
      <c r="L156" s="1"/>
      <c r="M156" s="1"/>
      <c r="N156" s="1"/>
      <c r="O156" s="5"/>
      <c r="P156" s="5"/>
      <c r="Q156" s="5"/>
      <c r="R156" s="5"/>
      <c r="S156" s="5"/>
      <c r="T156" s="5"/>
      <c r="U156" s="141"/>
      <c r="V156" s="142"/>
      <c r="W156" s="142"/>
      <c r="X156" s="142"/>
      <c r="Y156" s="142"/>
      <c r="Z156" s="142"/>
      <c r="AA156" s="142"/>
      <c r="AB156" s="142"/>
      <c r="AC156" s="142"/>
      <c r="AD156" s="142"/>
      <c r="AE156" s="142"/>
      <c r="AF156" s="142"/>
      <c r="AG156" s="142"/>
      <c r="AH156" s="142"/>
      <c r="AI156" s="142"/>
      <c r="AJ156" s="142"/>
      <c r="AK156" s="142"/>
      <c r="AL156" s="7"/>
      <c r="AM156" s="7"/>
      <c r="AN156" s="7"/>
      <c r="AO156" s="7"/>
      <c r="AP156" s="7"/>
      <c r="AQ156" s="7"/>
      <c r="AR156" s="7"/>
      <c r="AS156" s="7"/>
      <c r="AT156" s="7"/>
      <c r="AU156" s="7"/>
      <c r="AV156" s="7"/>
      <c r="AW156" s="7"/>
      <c r="AX156" s="7"/>
      <c r="AY156" s="7"/>
      <c r="AZ156" s="143"/>
      <c r="BA156" s="11"/>
      <c r="BB156" s="11"/>
      <c r="BC156" s="11"/>
      <c r="BD156" s="11"/>
      <c r="BE156" s="11"/>
      <c r="BF156" s="11"/>
      <c r="BG156" s="11"/>
      <c r="BH156" s="11"/>
      <c r="BI156" s="11"/>
      <c r="BJ156" s="11"/>
    </row>
    <row r="157" spans="1:62" ht="93" customHeight="1" x14ac:dyDescent="0.3">
      <c r="A157" s="1"/>
      <c r="B157" s="1"/>
      <c r="C157" s="1"/>
      <c r="D157" s="1"/>
      <c r="E157" s="1"/>
      <c r="F157" s="153"/>
      <c r="G157" s="1"/>
      <c r="H157" s="1"/>
      <c r="I157" s="1"/>
      <c r="J157" s="1"/>
      <c r="K157" s="1"/>
      <c r="L157" s="1"/>
      <c r="M157" s="1"/>
      <c r="N157" s="1"/>
      <c r="O157" s="5"/>
      <c r="P157" s="5"/>
      <c r="Q157" s="5"/>
      <c r="R157" s="5"/>
      <c r="S157" s="5"/>
      <c r="T157" s="5"/>
      <c r="U157" s="141"/>
      <c r="V157" s="142"/>
      <c r="W157" s="142"/>
      <c r="X157" s="142"/>
      <c r="Y157" s="142"/>
      <c r="Z157" s="142"/>
      <c r="AA157" s="142"/>
      <c r="AB157" s="142"/>
      <c r="AC157" s="142"/>
      <c r="AD157" s="142"/>
      <c r="AE157" s="142"/>
      <c r="AF157" s="142"/>
      <c r="AG157" s="142"/>
      <c r="AH157" s="142"/>
      <c r="AI157" s="142"/>
      <c r="AJ157" s="142"/>
      <c r="AK157" s="142"/>
      <c r="AL157" s="7"/>
      <c r="AM157" s="7"/>
      <c r="AN157" s="7"/>
      <c r="AO157" s="7"/>
      <c r="AP157" s="7"/>
      <c r="AQ157" s="7"/>
      <c r="AR157" s="7"/>
      <c r="AS157" s="7"/>
      <c r="AT157" s="7"/>
      <c r="AU157" s="7"/>
      <c r="AV157" s="7"/>
      <c r="AW157" s="7"/>
      <c r="AX157" s="7"/>
      <c r="AY157" s="7"/>
      <c r="AZ157" s="143"/>
      <c r="BA157" s="11"/>
      <c r="BB157" s="11"/>
      <c r="BC157" s="11"/>
      <c r="BD157" s="11"/>
      <c r="BE157" s="11"/>
      <c r="BF157" s="11"/>
      <c r="BG157" s="11"/>
      <c r="BH157" s="11"/>
      <c r="BI157" s="11"/>
      <c r="BJ157" s="11"/>
    </row>
    <row r="158" spans="1:62" ht="93" customHeight="1" x14ac:dyDescent="0.3">
      <c r="A158" s="1"/>
      <c r="B158" s="1"/>
      <c r="C158" s="1"/>
      <c r="D158" s="1"/>
      <c r="E158" s="1"/>
      <c r="F158" s="153"/>
      <c r="G158" s="1"/>
      <c r="H158" s="1"/>
      <c r="I158" s="1"/>
      <c r="J158" s="1"/>
      <c r="K158" s="1"/>
      <c r="L158" s="1"/>
      <c r="M158" s="1"/>
      <c r="N158" s="1"/>
      <c r="O158" s="5"/>
      <c r="P158" s="5"/>
      <c r="Q158" s="5"/>
      <c r="R158" s="5"/>
      <c r="S158" s="5"/>
      <c r="T158" s="5"/>
      <c r="U158" s="141"/>
      <c r="V158" s="142"/>
      <c r="W158" s="142"/>
      <c r="X158" s="142"/>
      <c r="Y158" s="142"/>
      <c r="Z158" s="142"/>
      <c r="AA158" s="142"/>
      <c r="AB158" s="142"/>
      <c r="AC158" s="142"/>
      <c r="AD158" s="142"/>
      <c r="AE158" s="142"/>
      <c r="AF158" s="142"/>
      <c r="AG158" s="142"/>
      <c r="AH158" s="142"/>
      <c r="AI158" s="142"/>
      <c r="AJ158" s="142"/>
      <c r="AK158" s="142"/>
      <c r="AL158" s="7"/>
      <c r="AM158" s="7"/>
      <c r="AN158" s="7"/>
      <c r="AO158" s="7"/>
      <c r="AP158" s="7"/>
      <c r="AQ158" s="7"/>
      <c r="AR158" s="7"/>
      <c r="AS158" s="7"/>
      <c r="AT158" s="7"/>
      <c r="AU158" s="7"/>
      <c r="AV158" s="7"/>
      <c r="AW158" s="7"/>
      <c r="AX158" s="7"/>
      <c r="AY158" s="7"/>
      <c r="AZ158" s="143"/>
      <c r="BA158" s="11"/>
      <c r="BB158" s="11"/>
      <c r="BC158" s="11"/>
      <c r="BD158" s="11"/>
      <c r="BE158" s="11"/>
      <c r="BF158" s="11"/>
      <c r="BG158" s="11"/>
      <c r="BH158" s="11"/>
      <c r="BI158" s="11"/>
      <c r="BJ158" s="11"/>
    </row>
    <row r="159" spans="1:62" ht="93" customHeight="1" x14ac:dyDescent="0.3">
      <c r="A159" s="1"/>
      <c r="B159" s="1"/>
      <c r="C159" s="1"/>
      <c r="D159" s="1"/>
      <c r="E159" s="1"/>
      <c r="F159" s="153"/>
      <c r="G159" s="1"/>
      <c r="H159" s="1"/>
      <c r="I159" s="1"/>
      <c r="J159" s="1"/>
      <c r="K159" s="1"/>
      <c r="L159" s="1"/>
      <c r="M159" s="1"/>
      <c r="N159" s="1"/>
      <c r="O159" s="5"/>
      <c r="P159" s="5"/>
      <c r="Q159" s="5"/>
      <c r="R159" s="5"/>
      <c r="S159" s="5"/>
      <c r="T159" s="5"/>
      <c r="U159" s="141"/>
      <c r="V159" s="142"/>
      <c r="W159" s="142"/>
      <c r="X159" s="142"/>
      <c r="Y159" s="142"/>
      <c r="Z159" s="142"/>
      <c r="AA159" s="142"/>
      <c r="AB159" s="142"/>
      <c r="AC159" s="142"/>
      <c r="AD159" s="142"/>
      <c r="AE159" s="142"/>
      <c r="AF159" s="142"/>
      <c r="AG159" s="142"/>
      <c r="AH159" s="142"/>
      <c r="AI159" s="142"/>
      <c r="AJ159" s="142"/>
      <c r="AK159" s="142"/>
      <c r="AL159" s="7"/>
      <c r="AM159" s="7"/>
      <c r="AN159" s="7"/>
      <c r="AO159" s="7"/>
      <c r="AP159" s="7"/>
      <c r="AQ159" s="7"/>
      <c r="AR159" s="7"/>
      <c r="AS159" s="7"/>
      <c r="AT159" s="7"/>
      <c r="AU159" s="7"/>
      <c r="AV159" s="7"/>
      <c r="AW159" s="7"/>
      <c r="AX159" s="7"/>
      <c r="AY159" s="7"/>
      <c r="AZ159" s="143"/>
      <c r="BA159" s="11"/>
      <c r="BB159" s="11"/>
      <c r="BC159" s="11"/>
      <c r="BD159" s="11"/>
      <c r="BE159" s="11"/>
      <c r="BF159" s="11"/>
      <c r="BG159" s="11"/>
      <c r="BH159" s="11"/>
      <c r="BI159" s="11"/>
      <c r="BJ159" s="11"/>
    </row>
    <row r="160" spans="1:62" ht="93" customHeight="1" x14ac:dyDescent="0.3">
      <c r="A160" s="1"/>
      <c r="B160" s="1"/>
      <c r="C160" s="1"/>
      <c r="D160" s="1"/>
      <c r="E160" s="1"/>
      <c r="F160" s="153"/>
      <c r="G160" s="1"/>
      <c r="H160" s="1"/>
      <c r="I160" s="1"/>
      <c r="J160" s="1"/>
      <c r="K160" s="1"/>
      <c r="L160" s="1"/>
      <c r="M160" s="1"/>
      <c r="N160" s="1"/>
      <c r="O160" s="5"/>
      <c r="P160" s="5"/>
      <c r="Q160" s="5"/>
      <c r="R160" s="5"/>
      <c r="S160" s="5"/>
      <c r="T160" s="5"/>
      <c r="U160" s="141"/>
      <c r="V160" s="142"/>
      <c r="W160" s="142"/>
      <c r="X160" s="142"/>
      <c r="Y160" s="142"/>
      <c r="Z160" s="142"/>
      <c r="AA160" s="142"/>
      <c r="AB160" s="142"/>
      <c r="AC160" s="142"/>
      <c r="AD160" s="142"/>
      <c r="AE160" s="142"/>
      <c r="AF160" s="142"/>
      <c r="AG160" s="142"/>
      <c r="AH160" s="142"/>
      <c r="AI160" s="142"/>
      <c r="AJ160" s="142"/>
      <c r="AK160" s="142"/>
      <c r="AL160" s="7"/>
      <c r="AM160" s="7"/>
      <c r="AN160" s="7"/>
      <c r="AO160" s="7"/>
      <c r="AP160" s="7"/>
      <c r="AQ160" s="7"/>
      <c r="AR160" s="7"/>
      <c r="AS160" s="7"/>
      <c r="AT160" s="7"/>
      <c r="AU160" s="7"/>
      <c r="AV160" s="7"/>
      <c r="AW160" s="7"/>
      <c r="AX160" s="7"/>
      <c r="AY160" s="7"/>
      <c r="AZ160" s="143"/>
      <c r="BA160" s="11"/>
      <c r="BB160" s="11"/>
      <c r="BC160" s="11"/>
      <c r="BD160" s="11"/>
      <c r="BE160" s="11"/>
      <c r="BF160" s="11"/>
      <c r="BG160" s="11"/>
      <c r="BH160" s="11"/>
      <c r="BI160" s="11"/>
      <c r="BJ160" s="11"/>
    </row>
    <row r="161" spans="1:62" ht="93" customHeight="1" x14ac:dyDescent="0.3">
      <c r="A161" s="1"/>
      <c r="B161" s="1"/>
      <c r="C161" s="1"/>
      <c r="D161" s="1"/>
      <c r="E161" s="1"/>
      <c r="F161" s="153"/>
      <c r="G161" s="1"/>
      <c r="H161" s="1"/>
      <c r="I161" s="1"/>
      <c r="J161" s="1"/>
      <c r="K161" s="1"/>
      <c r="L161" s="1"/>
      <c r="M161" s="1"/>
      <c r="N161" s="1"/>
      <c r="O161" s="5"/>
      <c r="P161" s="5"/>
      <c r="Q161" s="5"/>
      <c r="R161" s="5"/>
      <c r="S161" s="5"/>
      <c r="T161" s="5"/>
      <c r="U161" s="141"/>
      <c r="V161" s="142"/>
      <c r="W161" s="142"/>
      <c r="X161" s="142"/>
      <c r="Y161" s="142"/>
      <c r="Z161" s="142"/>
      <c r="AA161" s="142"/>
      <c r="AB161" s="142"/>
      <c r="AC161" s="142"/>
      <c r="AD161" s="142"/>
      <c r="AE161" s="142"/>
      <c r="AF161" s="142"/>
      <c r="AG161" s="142"/>
      <c r="AH161" s="142"/>
      <c r="AI161" s="142"/>
      <c r="AJ161" s="142"/>
      <c r="AK161" s="142"/>
      <c r="AL161" s="7"/>
      <c r="AM161" s="7"/>
      <c r="AN161" s="7"/>
      <c r="AO161" s="7"/>
      <c r="AP161" s="7"/>
      <c r="AQ161" s="7"/>
      <c r="AR161" s="7"/>
      <c r="AS161" s="7"/>
      <c r="AT161" s="7"/>
      <c r="AU161" s="7"/>
      <c r="AV161" s="7"/>
      <c r="AW161" s="7"/>
      <c r="AX161" s="7"/>
      <c r="AY161" s="7"/>
      <c r="AZ161" s="143"/>
      <c r="BA161" s="11"/>
      <c r="BB161" s="11"/>
      <c r="BC161" s="11"/>
      <c r="BD161" s="11"/>
      <c r="BE161" s="11"/>
      <c r="BF161" s="11"/>
      <c r="BG161" s="11"/>
      <c r="BH161" s="11"/>
      <c r="BI161" s="11"/>
      <c r="BJ161" s="11"/>
    </row>
    <row r="162" spans="1:62" ht="93" customHeight="1" x14ac:dyDescent="0.3">
      <c r="A162" s="1"/>
      <c r="B162" s="1"/>
      <c r="C162" s="1"/>
      <c r="D162" s="1"/>
      <c r="E162" s="1"/>
      <c r="F162" s="153"/>
      <c r="G162" s="1"/>
      <c r="H162" s="1"/>
      <c r="I162" s="1"/>
      <c r="J162" s="1"/>
      <c r="K162" s="1"/>
      <c r="L162" s="1"/>
      <c r="M162" s="1"/>
      <c r="N162" s="1"/>
      <c r="O162" s="5"/>
      <c r="P162" s="5"/>
      <c r="Q162" s="5"/>
      <c r="R162" s="5"/>
      <c r="S162" s="5"/>
      <c r="T162" s="5"/>
      <c r="U162" s="141"/>
      <c r="V162" s="142"/>
      <c r="W162" s="142"/>
      <c r="X162" s="142"/>
      <c r="Y162" s="142"/>
      <c r="Z162" s="142"/>
      <c r="AA162" s="142"/>
      <c r="AB162" s="142"/>
      <c r="AC162" s="142"/>
      <c r="AD162" s="142"/>
      <c r="AE162" s="142"/>
      <c r="AF162" s="142"/>
      <c r="AG162" s="142"/>
      <c r="AH162" s="142"/>
      <c r="AI162" s="142"/>
      <c r="AJ162" s="142"/>
      <c r="AK162" s="142"/>
      <c r="AL162" s="7"/>
      <c r="AM162" s="7"/>
      <c r="AN162" s="7"/>
      <c r="AO162" s="7"/>
      <c r="AP162" s="7"/>
      <c r="AQ162" s="7"/>
      <c r="AR162" s="7"/>
      <c r="AS162" s="7"/>
      <c r="AT162" s="7"/>
      <c r="AU162" s="7"/>
      <c r="AV162" s="7"/>
      <c r="AW162" s="7"/>
      <c r="AX162" s="7"/>
      <c r="AY162" s="7"/>
      <c r="AZ162" s="143"/>
      <c r="BA162" s="11"/>
      <c r="BB162" s="11"/>
      <c r="BC162" s="11"/>
      <c r="BD162" s="11"/>
      <c r="BE162" s="11"/>
      <c r="BF162" s="11"/>
      <c r="BG162" s="11"/>
      <c r="BH162" s="11"/>
      <c r="BI162" s="11"/>
      <c r="BJ162" s="11"/>
    </row>
    <row r="163" spans="1:62" ht="93" customHeight="1" x14ac:dyDescent="0.3">
      <c r="A163" s="1"/>
      <c r="B163" s="1"/>
      <c r="C163" s="1"/>
      <c r="D163" s="1"/>
      <c r="E163" s="1"/>
      <c r="F163" s="153"/>
      <c r="G163" s="1"/>
      <c r="H163" s="1"/>
      <c r="I163" s="1"/>
      <c r="J163" s="1"/>
      <c r="K163" s="1"/>
      <c r="L163" s="1"/>
      <c r="M163" s="1"/>
      <c r="N163" s="1"/>
      <c r="O163" s="5"/>
      <c r="P163" s="5"/>
      <c r="Q163" s="5"/>
      <c r="R163" s="5"/>
      <c r="S163" s="5"/>
      <c r="T163" s="5"/>
      <c r="U163" s="141"/>
      <c r="V163" s="142"/>
      <c r="W163" s="142"/>
      <c r="X163" s="142"/>
      <c r="Y163" s="142"/>
      <c r="Z163" s="142"/>
      <c r="AA163" s="142"/>
      <c r="AB163" s="142"/>
      <c r="AC163" s="142"/>
      <c r="AD163" s="142"/>
      <c r="AE163" s="142"/>
      <c r="AF163" s="142"/>
      <c r="AG163" s="142"/>
      <c r="AH163" s="142"/>
      <c r="AI163" s="142"/>
      <c r="AJ163" s="142"/>
      <c r="AK163" s="142"/>
      <c r="AL163" s="7"/>
      <c r="AM163" s="7"/>
      <c r="AN163" s="7"/>
      <c r="AO163" s="7"/>
      <c r="AP163" s="7"/>
      <c r="AQ163" s="7"/>
      <c r="AR163" s="7"/>
      <c r="AS163" s="7"/>
      <c r="AT163" s="7"/>
      <c r="AU163" s="7"/>
      <c r="AV163" s="7"/>
      <c r="AW163" s="7"/>
      <c r="AX163" s="7"/>
      <c r="AY163" s="7"/>
      <c r="AZ163" s="143"/>
      <c r="BA163" s="11"/>
      <c r="BB163" s="11"/>
      <c r="BC163" s="11"/>
      <c r="BD163" s="11"/>
      <c r="BE163" s="11"/>
      <c r="BF163" s="11"/>
      <c r="BG163" s="11"/>
      <c r="BH163" s="11"/>
      <c r="BI163" s="11"/>
      <c r="BJ163" s="11"/>
    </row>
    <row r="164" spans="1:62" ht="93" customHeight="1" x14ac:dyDescent="0.3">
      <c r="A164" s="1"/>
      <c r="B164" s="1"/>
      <c r="C164" s="1"/>
      <c r="D164" s="1"/>
      <c r="E164" s="1"/>
      <c r="F164" s="153"/>
      <c r="G164" s="1"/>
      <c r="H164" s="1"/>
      <c r="I164" s="1"/>
      <c r="J164" s="1"/>
      <c r="K164" s="1"/>
      <c r="L164" s="1"/>
      <c r="M164" s="1"/>
      <c r="N164" s="1"/>
      <c r="O164" s="5"/>
      <c r="P164" s="5"/>
      <c r="Q164" s="5"/>
      <c r="R164" s="5"/>
      <c r="S164" s="5"/>
      <c r="T164" s="5"/>
      <c r="U164" s="141"/>
      <c r="V164" s="142"/>
      <c r="W164" s="142"/>
      <c r="X164" s="142"/>
      <c r="Y164" s="142"/>
      <c r="Z164" s="142"/>
      <c r="AA164" s="142"/>
      <c r="AB164" s="142"/>
      <c r="AC164" s="142"/>
      <c r="AD164" s="142"/>
      <c r="AE164" s="142"/>
      <c r="AF164" s="142"/>
      <c r="AG164" s="142"/>
      <c r="AH164" s="142"/>
      <c r="AI164" s="142"/>
      <c r="AJ164" s="142"/>
      <c r="AK164" s="142"/>
      <c r="AL164" s="7"/>
      <c r="AM164" s="7"/>
      <c r="AN164" s="7"/>
      <c r="AO164" s="7"/>
      <c r="AP164" s="7"/>
      <c r="AQ164" s="7"/>
      <c r="AR164" s="7"/>
      <c r="AS164" s="7"/>
      <c r="AT164" s="7"/>
      <c r="AU164" s="7"/>
      <c r="AV164" s="7"/>
      <c r="AW164" s="7"/>
      <c r="AX164" s="7"/>
      <c r="AY164" s="7"/>
      <c r="AZ164" s="143"/>
      <c r="BA164" s="11"/>
      <c r="BB164" s="11"/>
      <c r="BC164" s="11"/>
      <c r="BD164" s="11"/>
      <c r="BE164" s="11"/>
      <c r="BF164" s="11"/>
      <c r="BG164" s="11"/>
      <c r="BH164" s="11"/>
      <c r="BI164" s="11"/>
      <c r="BJ164" s="11"/>
    </row>
    <row r="165" spans="1:62" ht="93" customHeight="1" x14ac:dyDescent="0.3">
      <c r="A165" s="1"/>
      <c r="B165" s="1"/>
      <c r="C165" s="1"/>
      <c r="D165" s="1"/>
      <c r="E165" s="1"/>
      <c r="F165" s="153"/>
      <c r="G165" s="1"/>
      <c r="H165" s="1"/>
      <c r="I165" s="1"/>
      <c r="J165" s="1"/>
      <c r="K165" s="1"/>
      <c r="L165" s="1"/>
      <c r="M165" s="1"/>
      <c r="N165" s="1"/>
      <c r="O165" s="5"/>
      <c r="P165" s="5"/>
      <c r="Q165" s="5"/>
      <c r="R165" s="5"/>
      <c r="S165" s="5"/>
      <c r="T165" s="5"/>
      <c r="U165" s="141"/>
      <c r="V165" s="142"/>
      <c r="W165" s="142"/>
      <c r="X165" s="142"/>
      <c r="Y165" s="142"/>
      <c r="Z165" s="142"/>
      <c r="AA165" s="142"/>
      <c r="AB165" s="142"/>
      <c r="AC165" s="142"/>
      <c r="AD165" s="142"/>
      <c r="AE165" s="142"/>
      <c r="AF165" s="142"/>
      <c r="AG165" s="142"/>
      <c r="AH165" s="142"/>
      <c r="AI165" s="142"/>
      <c r="AJ165" s="142"/>
      <c r="AK165" s="142"/>
      <c r="AL165" s="7"/>
      <c r="AM165" s="7"/>
      <c r="AN165" s="7"/>
      <c r="AO165" s="7"/>
      <c r="AP165" s="7"/>
      <c r="AQ165" s="7"/>
      <c r="AR165" s="7"/>
      <c r="AS165" s="7"/>
      <c r="AT165" s="7"/>
      <c r="AU165" s="7"/>
      <c r="AV165" s="7"/>
      <c r="AW165" s="7"/>
      <c r="AX165" s="7"/>
      <c r="AY165" s="7"/>
      <c r="AZ165" s="143"/>
      <c r="BA165" s="11"/>
      <c r="BB165" s="11"/>
      <c r="BC165" s="11"/>
      <c r="BD165" s="11"/>
      <c r="BE165" s="11"/>
      <c r="BF165" s="11"/>
      <c r="BG165" s="11"/>
      <c r="BH165" s="11"/>
      <c r="BI165" s="11"/>
      <c r="BJ165" s="11"/>
    </row>
    <row r="166" spans="1:62" ht="93" customHeight="1" x14ac:dyDescent="0.3">
      <c r="A166" s="1"/>
      <c r="B166" s="1"/>
      <c r="C166" s="1"/>
      <c r="D166" s="1"/>
      <c r="E166" s="1"/>
      <c r="F166" s="153"/>
      <c r="G166" s="1"/>
      <c r="H166" s="1"/>
      <c r="I166" s="1"/>
      <c r="J166" s="1"/>
      <c r="K166" s="1"/>
      <c r="L166" s="1"/>
      <c r="M166" s="1"/>
      <c r="N166" s="1"/>
      <c r="O166" s="5"/>
      <c r="P166" s="5"/>
      <c r="Q166" s="5"/>
      <c r="R166" s="5"/>
      <c r="S166" s="5"/>
      <c r="T166" s="5"/>
      <c r="U166" s="141"/>
      <c r="V166" s="142"/>
      <c r="W166" s="142"/>
      <c r="X166" s="142"/>
      <c r="Y166" s="142"/>
      <c r="Z166" s="142"/>
      <c r="AA166" s="142"/>
      <c r="AB166" s="142"/>
      <c r="AC166" s="142"/>
      <c r="AD166" s="142"/>
      <c r="AE166" s="142"/>
      <c r="AF166" s="142"/>
      <c r="AG166" s="142"/>
      <c r="AH166" s="142"/>
      <c r="AI166" s="142"/>
      <c r="AJ166" s="142"/>
      <c r="AK166" s="142"/>
      <c r="AL166" s="7"/>
      <c r="AM166" s="7"/>
      <c r="AN166" s="7"/>
      <c r="AO166" s="7"/>
      <c r="AP166" s="7"/>
      <c r="AQ166" s="7"/>
      <c r="AR166" s="7"/>
      <c r="AS166" s="7"/>
      <c r="AT166" s="7"/>
      <c r="AU166" s="7"/>
      <c r="AV166" s="7"/>
      <c r="AW166" s="7"/>
      <c r="AX166" s="7"/>
      <c r="AY166" s="7"/>
      <c r="AZ166" s="143"/>
      <c r="BA166" s="11"/>
      <c r="BB166" s="11"/>
      <c r="BC166" s="11"/>
      <c r="BD166" s="11"/>
      <c r="BE166" s="11"/>
      <c r="BF166" s="11"/>
      <c r="BG166" s="11"/>
      <c r="BH166" s="11"/>
      <c r="BI166" s="11"/>
      <c r="BJ166" s="11"/>
    </row>
    <row r="167" spans="1:62" ht="93" customHeight="1" x14ac:dyDescent="0.3">
      <c r="A167" s="1"/>
      <c r="B167" s="1"/>
      <c r="C167" s="1"/>
      <c r="D167" s="1"/>
      <c r="E167" s="1"/>
      <c r="F167" s="153"/>
      <c r="G167" s="1"/>
      <c r="H167" s="1"/>
      <c r="I167" s="1"/>
      <c r="J167" s="1"/>
      <c r="K167" s="1"/>
      <c r="L167" s="1"/>
      <c r="M167" s="1"/>
      <c r="N167" s="1"/>
      <c r="O167" s="5"/>
      <c r="P167" s="5"/>
      <c r="Q167" s="5"/>
      <c r="R167" s="5"/>
      <c r="S167" s="5"/>
      <c r="T167" s="5"/>
      <c r="U167" s="141"/>
      <c r="V167" s="142"/>
      <c r="W167" s="142"/>
      <c r="X167" s="142"/>
      <c r="Y167" s="142"/>
      <c r="Z167" s="142"/>
      <c r="AA167" s="142"/>
      <c r="AB167" s="142"/>
      <c r="AC167" s="142"/>
      <c r="AD167" s="142"/>
      <c r="AE167" s="142"/>
      <c r="AF167" s="142"/>
      <c r="AG167" s="142"/>
      <c r="AH167" s="142"/>
      <c r="AI167" s="142"/>
      <c r="AJ167" s="142"/>
      <c r="AK167" s="142"/>
      <c r="AL167" s="7"/>
      <c r="AM167" s="7"/>
      <c r="AN167" s="7"/>
      <c r="AO167" s="7"/>
      <c r="AP167" s="7"/>
      <c r="AQ167" s="7"/>
      <c r="AR167" s="7"/>
      <c r="AS167" s="7"/>
      <c r="AT167" s="7"/>
      <c r="AU167" s="7"/>
      <c r="AV167" s="7"/>
      <c r="AW167" s="7"/>
      <c r="AX167" s="7"/>
      <c r="AY167" s="7"/>
      <c r="AZ167" s="143"/>
      <c r="BA167" s="11"/>
      <c r="BB167" s="11"/>
      <c r="BC167" s="11"/>
      <c r="BD167" s="11"/>
      <c r="BE167" s="11"/>
      <c r="BF167" s="11"/>
      <c r="BG167" s="11"/>
      <c r="BH167" s="11"/>
      <c r="BI167" s="11"/>
      <c r="BJ167" s="11"/>
    </row>
    <row r="168" spans="1:62" ht="93" customHeight="1" x14ac:dyDescent="0.3">
      <c r="A168" s="1"/>
      <c r="B168" s="1"/>
      <c r="C168" s="1"/>
      <c r="D168" s="1"/>
      <c r="E168" s="1"/>
      <c r="F168" s="153"/>
      <c r="G168" s="1"/>
      <c r="H168" s="1"/>
      <c r="I168" s="1"/>
      <c r="J168" s="1"/>
      <c r="K168" s="1"/>
      <c r="L168" s="1"/>
      <c r="M168" s="1"/>
      <c r="N168" s="1"/>
      <c r="O168" s="5"/>
      <c r="P168" s="5"/>
      <c r="Q168" s="5"/>
      <c r="R168" s="5"/>
      <c r="S168" s="5"/>
      <c r="T168" s="5"/>
      <c r="U168" s="141"/>
      <c r="V168" s="142"/>
      <c r="W168" s="142"/>
      <c r="X168" s="142"/>
      <c r="Y168" s="142"/>
      <c r="Z168" s="142"/>
      <c r="AA168" s="142"/>
      <c r="AB168" s="142"/>
      <c r="AC168" s="142"/>
      <c r="AD168" s="142"/>
      <c r="AE168" s="142"/>
      <c r="AF168" s="142"/>
      <c r="AG168" s="142"/>
      <c r="AH168" s="142"/>
      <c r="AI168" s="142"/>
      <c r="AJ168" s="142"/>
      <c r="AK168" s="142"/>
      <c r="AL168" s="7"/>
      <c r="AM168" s="7"/>
      <c r="AN168" s="7"/>
      <c r="AO168" s="7"/>
      <c r="AP168" s="7"/>
      <c r="AQ168" s="7"/>
      <c r="AR168" s="7"/>
      <c r="AS168" s="7"/>
      <c r="AT168" s="7"/>
      <c r="AU168" s="7"/>
      <c r="AV168" s="7"/>
      <c r="AW168" s="7"/>
      <c r="AX168" s="7"/>
      <c r="AY168" s="7"/>
      <c r="AZ168" s="143"/>
      <c r="BA168" s="11"/>
      <c r="BB168" s="11"/>
      <c r="BC168" s="11"/>
      <c r="BD168" s="11"/>
      <c r="BE168" s="11"/>
      <c r="BF168" s="11"/>
      <c r="BG168" s="11"/>
      <c r="BH168" s="11"/>
      <c r="BI168" s="11"/>
      <c r="BJ168" s="11"/>
    </row>
    <row r="169" spans="1:62" ht="93" customHeight="1" x14ac:dyDescent="0.3">
      <c r="A169" s="1"/>
      <c r="B169" s="1"/>
      <c r="C169" s="1"/>
      <c r="D169" s="1"/>
      <c r="E169" s="1"/>
      <c r="F169" s="153"/>
      <c r="G169" s="1"/>
      <c r="H169" s="1"/>
      <c r="I169" s="1"/>
      <c r="J169" s="1"/>
      <c r="K169" s="1"/>
      <c r="L169" s="1"/>
      <c r="M169" s="1"/>
      <c r="N169" s="1"/>
      <c r="O169" s="5"/>
      <c r="P169" s="5"/>
      <c r="Q169" s="5"/>
      <c r="R169" s="5"/>
      <c r="S169" s="5"/>
      <c r="T169" s="5"/>
      <c r="U169" s="141"/>
      <c r="V169" s="142"/>
      <c r="W169" s="142"/>
      <c r="X169" s="142"/>
      <c r="Y169" s="142"/>
      <c r="Z169" s="142"/>
      <c r="AA169" s="142"/>
      <c r="AB169" s="142"/>
      <c r="AC169" s="142"/>
      <c r="AD169" s="142"/>
      <c r="AE169" s="142"/>
      <c r="AF169" s="142"/>
      <c r="AG169" s="142"/>
      <c r="AH169" s="142"/>
      <c r="AI169" s="142"/>
      <c r="AJ169" s="142"/>
      <c r="AK169" s="142"/>
      <c r="AL169" s="7"/>
      <c r="AM169" s="7"/>
      <c r="AN169" s="7"/>
      <c r="AO169" s="7"/>
      <c r="AP169" s="7"/>
      <c r="AQ169" s="7"/>
      <c r="AR169" s="7"/>
      <c r="AS169" s="7"/>
      <c r="AT169" s="7"/>
      <c r="AU169" s="7"/>
      <c r="AV169" s="7"/>
      <c r="AW169" s="7"/>
      <c r="AX169" s="7"/>
      <c r="AY169" s="7"/>
      <c r="AZ169" s="143"/>
      <c r="BA169" s="11"/>
      <c r="BB169" s="11"/>
      <c r="BC169" s="11"/>
      <c r="BD169" s="11"/>
      <c r="BE169" s="11"/>
      <c r="BF169" s="11"/>
      <c r="BG169" s="11"/>
      <c r="BH169" s="11"/>
      <c r="BI169" s="11"/>
      <c r="BJ169" s="11"/>
    </row>
    <row r="170" spans="1:62" ht="93" customHeight="1" x14ac:dyDescent="0.3">
      <c r="A170" s="1"/>
      <c r="B170" s="1"/>
      <c r="C170" s="1"/>
      <c r="D170" s="1"/>
      <c r="E170" s="1"/>
      <c r="F170" s="153"/>
      <c r="G170" s="1"/>
      <c r="H170" s="1"/>
      <c r="I170" s="1"/>
      <c r="J170" s="1"/>
      <c r="K170" s="1"/>
      <c r="L170" s="1"/>
      <c r="M170" s="1"/>
      <c r="N170" s="1"/>
      <c r="O170" s="5"/>
      <c r="P170" s="5"/>
      <c r="Q170" s="5"/>
      <c r="R170" s="5"/>
      <c r="S170" s="5"/>
      <c r="T170" s="5"/>
      <c r="U170" s="141"/>
      <c r="V170" s="142"/>
      <c r="W170" s="142"/>
      <c r="X170" s="142"/>
      <c r="Y170" s="142"/>
      <c r="Z170" s="142"/>
      <c r="AA170" s="142"/>
      <c r="AB170" s="142"/>
      <c r="AC170" s="142"/>
      <c r="AD170" s="142"/>
      <c r="AE170" s="142"/>
      <c r="AF170" s="142"/>
      <c r="AG170" s="142"/>
      <c r="AH170" s="142"/>
      <c r="AI170" s="142"/>
      <c r="AJ170" s="142"/>
      <c r="AK170" s="142"/>
      <c r="AL170" s="7"/>
      <c r="AM170" s="7"/>
      <c r="AN170" s="7"/>
      <c r="AO170" s="7"/>
      <c r="AP170" s="7"/>
      <c r="AQ170" s="7"/>
      <c r="AR170" s="7"/>
      <c r="AS170" s="7"/>
      <c r="AT170" s="7"/>
      <c r="AU170" s="7"/>
      <c r="AV170" s="7"/>
      <c r="AW170" s="7"/>
      <c r="AX170" s="7"/>
      <c r="AY170" s="7"/>
      <c r="AZ170" s="143"/>
      <c r="BA170" s="11"/>
      <c r="BB170" s="11"/>
      <c r="BC170" s="11"/>
      <c r="BD170" s="11"/>
      <c r="BE170" s="11"/>
      <c r="BF170" s="11"/>
      <c r="BG170" s="11"/>
      <c r="BH170" s="11"/>
      <c r="BI170" s="11"/>
      <c r="BJ170" s="11"/>
    </row>
    <row r="171" spans="1:62" ht="93" customHeight="1" x14ac:dyDescent="0.3">
      <c r="A171" s="1"/>
      <c r="B171" s="1"/>
      <c r="C171" s="1"/>
      <c r="D171" s="1"/>
      <c r="E171" s="1"/>
      <c r="F171" s="153"/>
      <c r="G171" s="1"/>
      <c r="H171" s="1"/>
      <c r="I171" s="1"/>
      <c r="J171" s="1"/>
      <c r="K171" s="1"/>
      <c r="L171" s="1"/>
      <c r="M171" s="1"/>
      <c r="N171" s="1"/>
      <c r="O171" s="5"/>
      <c r="P171" s="5"/>
      <c r="Q171" s="5"/>
      <c r="R171" s="5"/>
      <c r="S171" s="5"/>
      <c r="T171" s="5"/>
      <c r="U171" s="141"/>
      <c r="V171" s="142"/>
      <c r="W171" s="142"/>
      <c r="X171" s="142"/>
      <c r="Y171" s="142"/>
      <c r="Z171" s="142"/>
      <c r="AA171" s="142"/>
      <c r="AB171" s="142"/>
      <c r="AC171" s="142"/>
      <c r="AD171" s="142"/>
      <c r="AE171" s="142"/>
      <c r="AF171" s="142"/>
      <c r="AG171" s="142"/>
      <c r="AH171" s="142"/>
      <c r="AI171" s="142"/>
      <c r="AJ171" s="142"/>
      <c r="AK171" s="142"/>
      <c r="AL171" s="7"/>
      <c r="AM171" s="7"/>
      <c r="AN171" s="7"/>
      <c r="AO171" s="7"/>
      <c r="AP171" s="7"/>
      <c r="AQ171" s="7"/>
      <c r="AR171" s="7"/>
      <c r="AS171" s="7"/>
      <c r="AT171" s="7"/>
      <c r="AU171" s="7"/>
      <c r="AV171" s="7"/>
      <c r="AW171" s="7"/>
      <c r="AX171" s="7"/>
      <c r="AY171" s="7"/>
      <c r="AZ171" s="143"/>
      <c r="BA171" s="11"/>
      <c r="BB171" s="11"/>
      <c r="BC171" s="11"/>
      <c r="BD171" s="11"/>
      <c r="BE171" s="11"/>
      <c r="BF171" s="11"/>
      <c r="BG171" s="11"/>
      <c r="BH171" s="11"/>
      <c r="BI171" s="11"/>
      <c r="BJ171" s="11"/>
    </row>
    <row r="172" spans="1:62" ht="93" customHeight="1" x14ac:dyDescent="0.3">
      <c r="A172" s="1"/>
      <c r="B172" s="1"/>
      <c r="C172" s="1"/>
      <c r="D172" s="1"/>
      <c r="E172" s="1"/>
      <c r="F172" s="153"/>
      <c r="G172" s="1"/>
      <c r="H172" s="1"/>
      <c r="I172" s="1"/>
      <c r="J172" s="1"/>
      <c r="K172" s="1"/>
      <c r="L172" s="1"/>
      <c r="M172" s="1"/>
      <c r="N172" s="1"/>
      <c r="O172" s="5"/>
      <c r="P172" s="5"/>
      <c r="Q172" s="5"/>
      <c r="R172" s="5"/>
      <c r="S172" s="5"/>
      <c r="T172" s="5"/>
      <c r="U172" s="141"/>
      <c r="V172" s="142"/>
      <c r="W172" s="142"/>
      <c r="X172" s="142"/>
      <c r="Y172" s="142"/>
      <c r="Z172" s="142"/>
      <c r="AA172" s="142"/>
      <c r="AB172" s="142"/>
      <c r="AC172" s="142"/>
      <c r="AD172" s="142"/>
      <c r="AE172" s="142"/>
      <c r="AF172" s="142"/>
      <c r="AG172" s="142"/>
      <c r="AH172" s="142"/>
      <c r="AI172" s="142"/>
      <c r="AJ172" s="142"/>
      <c r="AK172" s="142"/>
      <c r="AL172" s="7"/>
      <c r="AM172" s="7"/>
      <c r="AN172" s="7"/>
      <c r="AO172" s="7"/>
      <c r="AP172" s="7"/>
      <c r="AQ172" s="7"/>
      <c r="AR172" s="7"/>
      <c r="AS172" s="7"/>
      <c r="AT172" s="7"/>
      <c r="AU172" s="7"/>
      <c r="AV172" s="7"/>
      <c r="AW172" s="7"/>
      <c r="AX172" s="7"/>
      <c r="AY172" s="7"/>
      <c r="AZ172" s="143"/>
      <c r="BA172" s="11"/>
      <c r="BB172" s="11"/>
      <c r="BC172" s="11"/>
      <c r="BD172" s="11"/>
      <c r="BE172" s="11"/>
      <c r="BF172" s="11"/>
      <c r="BG172" s="11"/>
      <c r="BH172" s="11"/>
      <c r="BI172" s="11"/>
      <c r="BJ172" s="11"/>
    </row>
    <row r="173" spans="1:62" ht="93" customHeight="1" x14ac:dyDescent="0.3">
      <c r="A173" s="1"/>
      <c r="B173" s="1"/>
      <c r="C173" s="1"/>
      <c r="D173" s="1"/>
      <c r="E173" s="1"/>
      <c r="F173" s="153"/>
      <c r="G173" s="1"/>
      <c r="H173" s="1"/>
      <c r="I173" s="1"/>
      <c r="J173" s="1"/>
      <c r="K173" s="1"/>
      <c r="L173" s="1"/>
      <c r="M173" s="1"/>
      <c r="N173" s="1"/>
      <c r="O173" s="5"/>
      <c r="P173" s="5"/>
      <c r="Q173" s="5"/>
      <c r="R173" s="5"/>
      <c r="S173" s="5"/>
      <c r="T173" s="5"/>
      <c r="U173" s="141"/>
      <c r="V173" s="142"/>
      <c r="W173" s="142"/>
      <c r="X173" s="142"/>
      <c r="Y173" s="142"/>
      <c r="Z173" s="142"/>
      <c r="AA173" s="142"/>
      <c r="AB173" s="142"/>
      <c r="AC173" s="142"/>
      <c r="AD173" s="142"/>
      <c r="AE173" s="142"/>
      <c r="AF173" s="142"/>
      <c r="AG173" s="142"/>
      <c r="AH173" s="142"/>
      <c r="AI173" s="142"/>
      <c r="AJ173" s="142"/>
      <c r="AK173" s="142"/>
      <c r="AL173" s="7"/>
      <c r="AM173" s="7"/>
      <c r="AN173" s="7"/>
      <c r="AO173" s="7"/>
      <c r="AP173" s="7"/>
      <c r="AQ173" s="7"/>
      <c r="AR173" s="7"/>
      <c r="AS173" s="7"/>
      <c r="AT173" s="7"/>
      <c r="AU173" s="7"/>
      <c r="AV173" s="7"/>
      <c r="AW173" s="7"/>
      <c r="AX173" s="7"/>
      <c r="AY173" s="7"/>
      <c r="AZ173" s="143"/>
      <c r="BA173" s="11"/>
      <c r="BB173" s="11"/>
      <c r="BC173" s="11"/>
      <c r="BD173" s="11"/>
      <c r="BE173" s="11"/>
      <c r="BF173" s="11"/>
      <c r="BG173" s="11"/>
      <c r="BH173" s="11"/>
      <c r="BI173" s="11"/>
      <c r="BJ173" s="11"/>
    </row>
    <row r="174" spans="1:62" ht="93" customHeight="1" x14ac:dyDescent="0.3">
      <c r="A174" s="1"/>
      <c r="B174" s="1"/>
      <c r="C174" s="1"/>
      <c r="D174" s="1"/>
      <c r="E174" s="1"/>
      <c r="F174" s="153"/>
      <c r="G174" s="1"/>
      <c r="H174" s="1"/>
      <c r="I174" s="1"/>
      <c r="J174" s="1"/>
      <c r="K174" s="1"/>
      <c r="L174" s="1"/>
      <c r="M174" s="1"/>
      <c r="N174" s="1"/>
      <c r="O174" s="5"/>
      <c r="P174" s="5"/>
      <c r="Q174" s="5"/>
      <c r="R174" s="5"/>
      <c r="S174" s="5"/>
      <c r="T174" s="5"/>
      <c r="U174" s="141"/>
      <c r="V174" s="142"/>
      <c r="W174" s="142"/>
      <c r="X174" s="142"/>
      <c r="Y174" s="142"/>
      <c r="Z174" s="142"/>
      <c r="AA174" s="142"/>
      <c r="AB174" s="142"/>
      <c r="AC174" s="142"/>
      <c r="AD174" s="142"/>
      <c r="AE174" s="142"/>
      <c r="AF174" s="142"/>
      <c r="AG174" s="142"/>
      <c r="AH174" s="142"/>
      <c r="AI174" s="142"/>
      <c r="AJ174" s="142"/>
      <c r="AK174" s="142"/>
      <c r="AL174" s="7"/>
      <c r="AM174" s="7"/>
      <c r="AN174" s="7"/>
      <c r="AO174" s="7"/>
      <c r="AP174" s="7"/>
      <c r="AQ174" s="7"/>
      <c r="AR174" s="7"/>
      <c r="AS174" s="7"/>
      <c r="AT174" s="7"/>
      <c r="AU174" s="7"/>
      <c r="AV174" s="7"/>
      <c r="AW174" s="7"/>
      <c r="AX174" s="7"/>
      <c r="AY174" s="7"/>
      <c r="AZ174" s="143"/>
      <c r="BA174" s="11"/>
      <c r="BB174" s="11"/>
      <c r="BC174" s="11"/>
      <c r="BD174" s="11"/>
      <c r="BE174" s="11"/>
      <c r="BF174" s="11"/>
      <c r="BG174" s="11"/>
      <c r="BH174" s="11"/>
      <c r="BI174" s="11"/>
      <c r="BJ174" s="11"/>
    </row>
    <row r="175" spans="1:62" ht="93" customHeight="1" x14ac:dyDescent="0.3">
      <c r="A175" s="1"/>
      <c r="B175" s="1"/>
      <c r="C175" s="1"/>
      <c r="D175" s="1"/>
      <c r="E175" s="1"/>
      <c r="F175" s="153"/>
      <c r="G175" s="1"/>
      <c r="H175" s="1"/>
      <c r="I175" s="1"/>
      <c r="J175" s="1"/>
      <c r="K175" s="1"/>
      <c r="L175" s="1"/>
      <c r="M175" s="1"/>
      <c r="N175" s="1"/>
      <c r="O175" s="5"/>
      <c r="P175" s="5"/>
      <c r="Q175" s="5"/>
      <c r="R175" s="5"/>
      <c r="S175" s="5"/>
      <c r="T175" s="5"/>
      <c r="U175" s="141"/>
      <c r="V175" s="142"/>
      <c r="W175" s="142"/>
      <c r="X175" s="142"/>
      <c r="Y175" s="142"/>
      <c r="Z175" s="142"/>
      <c r="AA175" s="142"/>
      <c r="AB175" s="142"/>
      <c r="AC175" s="142"/>
      <c r="AD175" s="142"/>
      <c r="AE175" s="142"/>
      <c r="AF175" s="142"/>
      <c r="AG175" s="142"/>
      <c r="AH175" s="142"/>
      <c r="AI175" s="142"/>
      <c r="AJ175" s="142"/>
      <c r="AK175" s="142"/>
      <c r="AL175" s="7"/>
      <c r="AM175" s="7"/>
      <c r="AN175" s="7"/>
      <c r="AO175" s="7"/>
      <c r="AP175" s="7"/>
      <c r="AQ175" s="7"/>
      <c r="AR175" s="7"/>
      <c r="AS175" s="7"/>
      <c r="AT175" s="7"/>
      <c r="AU175" s="7"/>
      <c r="AV175" s="7"/>
      <c r="AW175" s="7"/>
      <c r="AX175" s="7"/>
      <c r="AY175" s="7"/>
      <c r="AZ175" s="143"/>
      <c r="BA175" s="11"/>
      <c r="BB175" s="11"/>
      <c r="BC175" s="11"/>
      <c r="BD175" s="11"/>
      <c r="BE175" s="11"/>
      <c r="BF175" s="11"/>
      <c r="BG175" s="11"/>
      <c r="BH175" s="11"/>
      <c r="BI175" s="11"/>
      <c r="BJ175" s="11"/>
    </row>
    <row r="176" spans="1:62" ht="93" customHeight="1" x14ac:dyDescent="0.3">
      <c r="A176" s="1"/>
      <c r="B176" s="1"/>
      <c r="C176" s="1"/>
      <c r="D176" s="1"/>
      <c r="E176" s="1"/>
      <c r="F176" s="153"/>
      <c r="G176" s="1"/>
      <c r="H176" s="1"/>
      <c r="I176" s="1"/>
      <c r="J176" s="1"/>
      <c r="K176" s="1"/>
      <c r="L176" s="1"/>
      <c r="M176" s="1"/>
      <c r="N176" s="1"/>
      <c r="O176" s="5"/>
      <c r="P176" s="5"/>
      <c r="Q176" s="5"/>
      <c r="R176" s="5"/>
      <c r="S176" s="5"/>
      <c r="T176" s="5"/>
      <c r="U176" s="141"/>
      <c r="V176" s="142"/>
      <c r="W176" s="142"/>
      <c r="X176" s="142"/>
      <c r="Y176" s="142"/>
      <c r="Z176" s="142"/>
      <c r="AA176" s="142"/>
      <c r="AB176" s="142"/>
      <c r="AC176" s="142"/>
      <c r="AD176" s="142"/>
      <c r="AE176" s="142"/>
      <c r="AF176" s="142"/>
      <c r="AG176" s="142"/>
      <c r="AH176" s="142"/>
      <c r="AI176" s="142"/>
      <c r="AJ176" s="142"/>
      <c r="AK176" s="142"/>
      <c r="AL176" s="7"/>
      <c r="AM176" s="7"/>
      <c r="AN176" s="7"/>
      <c r="AO176" s="7"/>
      <c r="AP176" s="7"/>
      <c r="AQ176" s="7"/>
      <c r="AR176" s="7"/>
      <c r="AS176" s="7"/>
      <c r="AT176" s="7"/>
      <c r="AU176" s="7"/>
      <c r="AV176" s="7"/>
      <c r="AW176" s="7"/>
      <c r="AX176" s="7"/>
      <c r="AY176" s="7"/>
      <c r="AZ176" s="143"/>
      <c r="BA176" s="11"/>
      <c r="BB176" s="11"/>
      <c r="BC176" s="11"/>
      <c r="BD176" s="11"/>
      <c r="BE176" s="11"/>
      <c r="BF176" s="11"/>
      <c r="BG176" s="11"/>
      <c r="BH176" s="11"/>
      <c r="BI176" s="11"/>
      <c r="BJ176" s="11"/>
    </row>
    <row r="177" spans="1:62" ht="93" customHeight="1" x14ac:dyDescent="0.3">
      <c r="A177" s="1"/>
      <c r="B177" s="1"/>
      <c r="C177" s="1"/>
      <c r="D177" s="1"/>
      <c r="E177" s="1"/>
      <c r="F177" s="153"/>
      <c r="G177" s="1"/>
      <c r="H177" s="1"/>
      <c r="I177" s="1"/>
      <c r="J177" s="1"/>
      <c r="K177" s="1"/>
      <c r="L177" s="1"/>
      <c r="M177" s="1"/>
      <c r="N177" s="1"/>
      <c r="O177" s="5"/>
      <c r="P177" s="5"/>
      <c r="Q177" s="5"/>
      <c r="R177" s="5"/>
      <c r="S177" s="5"/>
      <c r="T177" s="5"/>
      <c r="U177" s="141"/>
      <c r="V177" s="142"/>
      <c r="W177" s="142"/>
      <c r="X177" s="142"/>
      <c r="Y177" s="142"/>
      <c r="Z177" s="142"/>
      <c r="AA177" s="142"/>
      <c r="AB177" s="142"/>
      <c r="AC177" s="142"/>
      <c r="AD177" s="142"/>
      <c r="AE177" s="142"/>
      <c r="AF177" s="142"/>
      <c r="AG177" s="142"/>
      <c r="AH177" s="142"/>
      <c r="AI177" s="142"/>
      <c r="AJ177" s="142"/>
      <c r="AK177" s="142"/>
      <c r="AL177" s="7"/>
      <c r="AM177" s="7"/>
      <c r="AN177" s="7"/>
      <c r="AO177" s="7"/>
      <c r="AP177" s="7"/>
      <c r="AQ177" s="7"/>
      <c r="AR177" s="7"/>
      <c r="AS177" s="7"/>
      <c r="AT177" s="7"/>
      <c r="AU177" s="7"/>
      <c r="AV177" s="7"/>
      <c r="AW177" s="7"/>
      <c r="AX177" s="7"/>
      <c r="AY177" s="7"/>
      <c r="AZ177" s="143"/>
      <c r="BA177" s="11"/>
      <c r="BB177" s="11"/>
      <c r="BC177" s="11"/>
      <c r="BD177" s="11"/>
      <c r="BE177" s="11"/>
      <c r="BF177" s="11"/>
      <c r="BG177" s="11"/>
      <c r="BH177" s="11"/>
      <c r="BI177" s="11"/>
      <c r="BJ177" s="11"/>
    </row>
    <row r="178" spans="1:62" ht="93" customHeight="1" x14ac:dyDescent="0.3">
      <c r="A178" s="1"/>
      <c r="B178" s="1"/>
      <c r="C178" s="1"/>
      <c r="D178" s="1"/>
      <c r="E178" s="1"/>
      <c r="F178" s="153"/>
      <c r="G178" s="1"/>
      <c r="H178" s="1"/>
      <c r="I178" s="1"/>
      <c r="J178" s="1"/>
      <c r="K178" s="1"/>
      <c r="L178" s="1"/>
      <c r="M178" s="1"/>
      <c r="N178" s="1"/>
      <c r="O178" s="5"/>
      <c r="P178" s="5"/>
      <c r="Q178" s="5"/>
      <c r="R178" s="5"/>
      <c r="S178" s="5"/>
      <c r="T178" s="5"/>
      <c r="U178" s="141"/>
      <c r="V178" s="142"/>
      <c r="W178" s="142"/>
      <c r="X178" s="142"/>
      <c r="Y178" s="142"/>
      <c r="Z178" s="142"/>
      <c r="AA178" s="142"/>
      <c r="AB178" s="142"/>
      <c r="AC178" s="142"/>
      <c r="AD178" s="142"/>
      <c r="AE178" s="142"/>
      <c r="AF178" s="142"/>
      <c r="AG178" s="142"/>
      <c r="AH178" s="142"/>
      <c r="AI178" s="142"/>
      <c r="AJ178" s="142"/>
      <c r="AK178" s="142"/>
      <c r="AL178" s="7"/>
      <c r="AM178" s="7"/>
      <c r="AN178" s="7"/>
      <c r="AO178" s="7"/>
      <c r="AP178" s="7"/>
      <c r="AQ178" s="7"/>
      <c r="AR178" s="7"/>
      <c r="AS178" s="7"/>
      <c r="AT178" s="7"/>
      <c r="AU178" s="7"/>
      <c r="AV178" s="7"/>
      <c r="AW178" s="7"/>
      <c r="AX178" s="7"/>
      <c r="AY178" s="7"/>
      <c r="AZ178" s="143"/>
      <c r="BA178" s="11"/>
      <c r="BB178" s="11"/>
      <c r="BC178" s="11"/>
      <c r="BD178" s="11"/>
      <c r="BE178" s="11"/>
      <c r="BF178" s="11"/>
      <c r="BG178" s="11"/>
      <c r="BH178" s="11"/>
      <c r="BI178" s="11"/>
      <c r="BJ178" s="11"/>
    </row>
    <row r="179" spans="1:62" ht="93" customHeight="1" x14ac:dyDescent="0.3">
      <c r="A179" s="1"/>
      <c r="B179" s="1"/>
      <c r="C179" s="1"/>
      <c r="D179" s="1"/>
      <c r="E179" s="1"/>
      <c r="F179" s="153"/>
      <c r="G179" s="1"/>
      <c r="H179" s="1"/>
      <c r="I179" s="1"/>
      <c r="J179" s="1"/>
      <c r="K179" s="1"/>
      <c r="L179" s="1"/>
      <c r="M179" s="1"/>
      <c r="N179" s="1"/>
      <c r="O179" s="5"/>
      <c r="P179" s="5"/>
      <c r="Q179" s="5"/>
      <c r="R179" s="5"/>
      <c r="S179" s="5"/>
      <c r="T179" s="5"/>
      <c r="U179" s="141"/>
      <c r="V179" s="142"/>
      <c r="W179" s="142"/>
      <c r="X179" s="142"/>
      <c r="Y179" s="142"/>
      <c r="Z179" s="142"/>
      <c r="AA179" s="142"/>
      <c r="AB179" s="142"/>
      <c r="AC179" s="142"/>
      <c r="AD179" s="142"/>
      <c r="AE179" s="142"/>
      <c r="AF179" s="142"/>
      <c r="AG179" s="142"/>
      <c r="AH179" s="142"/>
      <c r="AI179" s="142"/>
      <c r="AJ179" s="142"/>
      <c r="AK179" s="142"/>
      <c r="AL179" s="7"/>
      <c r="AM179" s="7"/>
      <c r="AN179" s="7"/>
      <c r="AO179" s="7"/>
      <c r="AP179" s="7"/>
      <c r="AQ179" s="7"/>
      <c r="AR179" s="7"/>
      <c r="AS179" s="7"/>
      <c r="AT179" s="7"/>
      <c r="AU179" s="7"/>
      <c r="AV179" s="7"/>
      <c r="AW179" s="7"/>
      <c r="AX179" s="7"/>
      <c r="AY179" s="7"/>
      <c r="AZ179" s="143"/>
      <c r="BA179" s="11"/>
      <c r="BB179" s="11"/>
      <c r="BC179" s="11"/>
      <c r="BD179" s="11"/>
      <c r="BE179" s="11"/>
      <c r="BF179" s="11"/>
      <c r="BG179" s="11"/>
      <c r="BH179" s="11"/>
      <c r="BI179" s="11"/>
      <c r="BJ179" s="11"/>
    </row>
    <row r="180" spans="1:62" ht="93" customHeight="1" x14ac:dyDescent="0.3">
      <c r="A180" s="1"/>
      <c r="B180" s="1"/>
      <c r="C180" s="1"/>
      <c r="D180" s="1"/>
      <c r="E180" s="1"/>
      <c r="F180" s="153"/>
      <c r="G180" s="1"/>
      <c r="H180" s="1"/>
      <c r="I180" s="1"/>
      <c r="J180" s="1"/>
      <c r="K180" s="1"/>
      <c r="L180" s="1"/>
      <c r="M180" s="1"/>
      <c r="N180" s="1"/>
      <c r="O180" s="5"/>
      <c r="P180" s="5"/>
      <c r="Q180" s="5"/>
      <c r="R180" s="5"/>
      <c r="S180" s="5"/>
      <c r="T180" s="5"/>
      <c r="U180" s="141"/>
      <c r="V180" s="142"/>
      <c r="W180" s="142"/>
      <c r="X180" s="142"/>
      <c r="Y180" s="142"/>
      <c r="Z180" s="142"/>
      <c r="AA180" s="142"/>
      <c r="AB180" s="142"/>
      <c r="AC180" s="142"/>
      <c r="AD180" s="142"/>
      <c r="AE180" s="142"/>
      <c r="AF180" s="142"/>
      <c r="AG180" s="142"/>
      <c r="AH180" s="142"/>
      <c r="AI180" s="142"/>
      <c r="AJ180" s="142"/>
      <c r="AK180" s="142"/>
      <c r="AL180" s="7"/>
      <c r="AM180" s="7"/>
      <c r="AN180" s="7"/>
      <c r="AO180" s="7"/>
      <c r="AP180" s="7"/>
      <c r="AQ180" s="7"/>
      <c r="AR180" s="7"/>
      <c r="AS180" s="7"/>
      <c r="AT180" s="7"/>
      <c r="AU180" s="7"/>
      <c r="AV180" s="7"/>
      <c r="AW180" s="7"/>
      <c r="AX180" s="7"/>
      <c r="AY180" s="7"/>
      <c r="AZ180" s="143"/>
      <c r="BA180" s="11"/>
      <c r="BB180" s="11"/>
      <c r="BC180" s="11"/>
      <c r="BD180" s="11"/>
      <c r="BE180" s="11"/>
      <c r="BF180" s="11"/>
      <c r="BG180" s="11"/>
      <c r="BH180" s="11"/>
      <c r="BI180" s="11"/>
      <c r="BJ180" s="11"/>
    </row>
    <row r="181" spans="1:62" ht="93" customHeight="1" x14ac:dyDescent="0.3">
      <c r="A181" s="1"/>
      <c r="B181" s="1"/>
      <c r="C181" s="1"/>
      <c r="D181" s="1"/>
      <c r="E181" s="1"/>
      <c r="F181" s="153"/>
      <c r="G181" s="1"/>
      <c r="H181" s="1"/>
      <c r="I181" s="1"/>
      <c r="J181" s="1"/>
      <c r="K181" s="1"/>
      <c r="L181" s="1"/>
      <c r="M181" s="1"/>
      <c r="N181" s="1"/>
      <c r="O181" s="5"/>
      <c r="P181" s="5"/>
      <c r="Q181" s="5"/>
      <c r="R181" s="5"/>
      <c r="S181" s="5"/>
      <c r="T181" s="5"/>
      <c r="U181" s="141"/>
      <c r="V181" s="142"/>
      <c r="W181" s="142"/>
      <c r="X181" s="142"/>
      <c r="Y181" s="142"/>
      <c r="Z181" s="142"/>
      <c r="AA181" s="142"/>
      <c r="AB181" s="142"/>
      <c r="AC181" s="142"/>
      <c r="AD181" s="142"/>
      <c r="AE181" s="142"/>
      <c r="AF181" s="142"/>
      <c r="AG181" s="142"/>
      <c r="AH181" s="142"/>
      <c r="AI181" s="142"/>
      <c r="AJ181" s="142"/>
      <c r="AK181" s="142"/>
      <c r="AL181" s="7"/>
      <c r="AM181" s="7"/>
      <c r="AN181" s="7"/>
      <c r="AO181" s="7"/>
      <c r="AP181" s="7"/>
      <c r="AQ181" s="7"/>
      <c r="AR181" s="7"/>
      <c r="AS181" s="7"/>
      <c r="AT181" s="7"/>
      <c r="AU181" s="7"/>
      <c r="AV181" s="7"/>
      <c r="AW181" s="7"/>
      <c r="AX181" s="7"/>
      <c r="AY181" s="7"/>
      <c r="AZ181" s="143"/>
      <c r="BA181" s="11"/>
      <c r="BB181" s="11"/>
      <c r="BC181" s="11"/>
      <c r="BD181" s="11"/>
      <c r="BE181" s="11"/>
      <c r="BF181" s="11"/>
      <c r="BG181" s="11"/>
      <c r="BH181" s="11"/>
      <c r="BI181" s="11"/>
      <c r="BJ181" s="11"/>
    </row>
    <row r="182" spans="1:62" ht="93" customHeight="1" x14ac:dyDescent="0.3">
      <c r="A182" s="1"/>
      <c r="B182" s="1"/>
      <c r="C182" s="1"/>
      <c r="D182" s="1"/>
      <c r="E182" s="1"/>
      <c r="F182" s="153"/>
      <c r="G182" s="1"/>
      <c r="H182" s="1"/>
      <c r="I182" s="1"/>
      <c r="J182" s="1"/>
      <c r="K182" s="1"/>
      <c r="L182" s="1"/>
      <c r="M182" s="1"/>
      <c r="N182" s="1"/>
      <c r="O182" s="5"/>
      <c r="P182" s="5"/>
      <c r="Q182" s="5"/>
      <c r="R182" s="5"/>
      <c r="S182" s="5"/>
      <c r="T182" s="5"/>
      <c r="U182" s="141"/>
      <c r="V182" s="142"/>
      <c r="W182" s="142"/>
      <c r="X182" s="142"/>
      <c r="Y182" s="142"/>
      <c r="Z182" s="142"/>
      <c r="AA182" s="142"/>
      <c r="AB182" s="142"/>
      <c r="AC182" s="142"/>
      <c r="AD182" s="142"/>
      <c r="AE182" s="142"/>
      <c r="AF182" s="142"/>
      <c r="AG182" s="142"/>
      <c r="AH182" s="142"/>
      <c r="AI182" s="142"/>
      <c r="AJ182" s="142"/>
      <c r="AK182" s="142"/>
      <c r="AL182" s="7"/>
      <c r="AM182" s="7"/>
      <c r="AN182" s="7"/>
      <c r="AO182" s="7"/>
      <c r="AP182" s="7"/>
      <c r="AQ182" s="7"/>
      <c r="AR182" s="7"/>
      <c r="AS182" s="7"/>
      <c r="AT182" s="7"/>
      <c r="AU182" s="7"/>
      <c r="AV182" s="7"/>
      <c r="AW182" s="7"/>
      <c r="AX182" s="7"/>
      <c r="AY182" s="7"/>
      <c r="AZ182" s="143"/>
      <c r="BA182" s="11"/>
      <c r="BB182" s="11"/>
      <c r="BC182" s="11"/>
      <c r="BD182" s="11"/>
      <c r="BE182" s="11"/>
      <c r="BF182" s="11"/>
      <c r="BG182" s="11"/>
      <c r="BH182" s="11"/>
      <c r="BI182" s="11"/>
      <c r="BJ182" s="11"/>
    </row>
    <row r="183" spans="1:62" ht="93" customHeight="1" x14ac:dyDescent="0.3">
      <c r="A183" s="1"/>
      <c r="B183" s="1"/>
      <c r="C183" s="1"/>
      <c r="D183" s="1"/>
      <c r="E183" s="1"/>
      <c r="F183" s="153"/>
      <c r="G183" s="1"/>
      <c r="H183" s="1"/>
      <c r="I183" s="1"/>
      <c r="J183" s="1"/>
      <c r="K183" s="1"/>
      <c r="L183" s="1"/>
      <c r="M183" s="1"/>
      <c r="N183" s="1"/>
      <c r="O183" s="5"/>
      <c r="P183" s="5"/>
      <c r="Q183" s="5"/>
      <c r="R183" s="5"/>
      <c r="S183" s="5"/>
      <c r="T183" s="5"/>
      <c r="U183" s="141"/>
      <c r="V183" s="142"/>
      <c r="W183" s="142"/>
      <c r="X183" s="142"/>
      <c r="Y183" s="142"/>
      <c r="Z183" s="142"/>
      <c r="AA183" s="142"/>
      <c r="AB183" s="142"/>
      <c r="AC183" s="142"/>
      <c r="AD183" s="142"/>
      <c r="AE183" s="142"/>
      <c r="AF183" s="142"/>
      <c r="AG183" s="142"/>
      <c r="AH183" s="142"/>
      <c r="AI183" s="142"/>
      <c r="AJ183" s="142"/>
      <c r="AK183" s="142"/>
      <c r="AL183" s="7"/>
      <c r="AM183" s="7"/>
      <c r="AN183" s="7"/>
      <c r="AO183" s="7"/>
      <c r="AP183" s="7"/>
      <c r="AQ183" s="7"/>
      <c r="AR183" s="7"/>
      <c r="AS183" s="7"/>
      <c r="AT183" s="7"/>
      <c r="AU183" s="7"/>
      <c r="AV183" s="7"/>
      <c r="AW183" s="7"/>
      <c r="AX183" s="7"/>
      <c r="AY183" s="7"/>
      <c r="AZ183" s="143"/>
      <c r="BA183" s="11"/>
      <c r="BB183" s="11"/>
      <c r="BC183" s="11"/>
      <c r="BD183" s="11"/>
      <c r="BE183" s="11"/>
      <c r="BF183" s="11"/>
      <c r="BG183" s="11"/>
      <c r="BH183" s="11"/>
      <c r="BI183" s="11"/>
      <c r="BJ183" s="11"/>
    </row>
    <row r="184" spans="1:62" ht="93" customHeight="1" x14ac:dyDescent="0.3">
      <c r="A184" s="1"/>
      <c r="B184" s="1"/>
      <c r="C184" s="1"/>
      <c r="D184" s="1"/>
      <c r="E184" s="1"/>
      <c r="F184" s="153"/>
      <c r="G184" s="1"/>
      <c r="H184" s="1"/>
      <c r="I184" s="1"/>
      <c r="J184" s="1"/>
      <c r="K184" s="1"/>
      <c r="L184" s="1"/>
      <c r="M184" s="1"/>
      <c r="N184" s="1"/>
      <c r="O184" s="5"/>
      <c r="P184" s="5"/>
      <c r="Q184" s="5"/>
      <c r="R184" s="5"/>
      <c r="S184" s="5"/>
      <c r="T184" s="5"/>
      <c r="U184" s="141"/>
      <c r="V184" s="142"/>
      <c r="W184" s="142"/>
      <c r="X184" s="142"/>
      <c r="Y184" s="142"/>
      <c r="Z184" s="142"/>
      <c r="AA184" s="142"/>
      <c r="AB184" s="142"/>
      <c r="AC184" s="142"/>
      <c r="AD184" s="142"/>
      <c r="AE184" s="142"/>
      <c r="AF184" s="142"/>
      <c r="AG184" s="142"/>
      <c r="AH184" s="142"/>
      <c r="AI184" s="142"/>
      <c r="AJ184" s="142"/>
      <c r="AK184" s="142"/>
      <c r="AL184" s="7"/>
      <c r="AM184" s="7"/>
      <c r="AN184" s="7"/>
      <c r="AO184" s="7"/>
      <c r="AP184" s="7"/>
      <c r="AQ184" s="7"/>
      <c r="AR184" s="7"/>
      <c r="AS184" s="7"/>
      <c r="AT184" s="7"/>
      <c r="AU184" s="7"/>
      <c r="AV184" s="7"/>
      <c r="AW184" s="7"/>
      <c r="AX184" s="7"/>
      <c r="AY184" s="7"/>
      <c r="AZ184" s="143"/>
      <c r="BA184" s="11"/>
      <c r="BB184" s="11"/>
      <c r="BC184" s="11"/>
      <c r="BD184" s="11"/>
      <c r="BE184" s="11"/>
      <c r="BF184" s="11"/>
      <c r="BG184" s="11"/>
      <c r="BH184" s="11"/>
      <c r="BI184" s="11"/>
      <c r="BJ184" s="11"/>
    </row>
    <row r="185" spans="1:62" ht="93" customHeight="1" x14ac:dyDescent="0.3">
      <c r="A185" s="1"/>
      <c r="B185" s="1"/>
      <c r="C185" s="1"/>
      <c r="D185" s="1"/>
      <c r="E185" s="1"/>
      <c r="F185" s="153"/>
      <c r="G185" s="1"/>
      <c r="H185" s="1"/>
      <c r="I185" s="1"/>
      <c r="J185" s="1"/>
      <c r="K185" s="1"/>
      <c r="L185" s="1"/>
      <c r="M185" s="1"/>
      <c r="N185" s="1"/>
      <c r="O185" s="5"/>
      <c r="P185" s="5"/>
      <c r="Q185" s="5"/>
      <c r="R185" s="5"/>
      <c r="S185" s="5"/>
      <c r="T185" s="5"/>
      <c r="U185" s="141"/>
      <c r="V185" s="142"/>
      <c r="W185" s="142"/>
      <c r="X185" s="142"/>
      <c r="Y185" s="142"/>
      <c r="Z185" s="142"/>
      <c r="AA185" s="142"/>
      <c r="AB185" s="142"/>
      <c r="AC185" s="142"/>
      <c r="AD185" s="142"/>
      <c r="AE185" s="142"/>
      <c r="AF185" s="142"/>
      <c r="AG185" s="142"/>
      <c r="AH185" s="142"/>
      <c r="AI185" s="142"/>
      <c r="AJ185" s="142"/>
      <c r="AK185" s="142"/>
      <c r="AL185" s="7"/>
      <c r="AM185" s="7"/>
      <c r="AN185" s="7"/>
      <c r="AO185" s="7"/>
      <c r="AP185" s="7"/>
      <c r="AQ185" s="7"/>
      <c r="AR185" s="7"/>
      <c r="AS185" s="7"/>
      <c r="AT185" s="7"/>
      <c r="AU185" s="7"/>
      <c r="AV185" s="7"/>
      <c r="AW185" s="7"/>
      <c r="AX185" s="7"/>
      <c r="AY185" s="7"/>
      <c r="AZ185" s="143"/>
      <c r="BA185" s="11"/>
      <c r="BB185" s="11"/>
      <c r="BC185" s="11"/>
      <c r="BD185" s="11"/>
      <c r="BE185" s="11"/>
      <c r="BF185" s="11"/>
      <c r="BG185" s="11"/>
      <c r="BH185" s="11"/>
      <c r="BI185" s="11"/>
      <c r="BJ185" s="11"/>
    </row>
    <row r="186" spans="1:62" ht="93" customHeight="1" x14ac:dyDescent="0.3">
      <c r="A186" s="1"/>
      <c r="B186" s="1"/>
      <c r="C186" s="1"/>
      <c r="D186" s="1"/>
      <c r="E186" s="1"/>
      <c r="F186" s="153"/>
      <c r="G186" s="1"/>
      <c r="H186" s="1"/>
      <c r="I186" s="1"/>
      <c r="J186" s="1"/>
      <c r="K186" s="1"/>
      <c r="L186" s="1"/>
      <c r="M186" s="1"/>
      <c r="N186" s="1"/>
      <c r="O186" s="5"/>
      <c r="P186" s="5"/>
      <c r="Q186" s="5"/>
      <c r="R186" s="5"/>
      <c r="S186" s="5"/>
      <c r="T186" s="5"/>
      <c r="U186" s="141"/>
      <c r="V186" s="142"/>
      <c r="W186" s="142"/>
      <c r="X186" s="142"/>
      <c r="Y186" s="142"/>
      <c r="Z186" s="142"/>
      <c r="AA186" s="142"/>
      <c r="AB186" s="142"/>
      <c r="AC186" s="142"/>
      <c r="AD186" s="142"/>
      <c r="AE186" s="142"/>
      <c r="AF186" s="142"/>
      <c r="AG186" s="142"/>
      <c r="AH186" s="142"/>
      <c r="AI186" s="142"/>
      <c r="AJ186" s="142"/>
      <c r="AK186" s="142"/>
      <c r="AL186" s="7"/>
      <c r="AM186" s="7"/>
      <c r="AN186" s="7"/>
      <c r="AO186" s="7"/>
      <c r="AP186" s="7"/>
      <c r="AQ186" s="7"/>
      <c r="AR186" s="7"/>
      <c r="AS186" s="7"/>
      <c r="AT186" s="7"/>
      <c r="AU186" s="7"/>
      <c r="AV186" s="7"/>
      <c r="AW186" s="7"/>
      <c r="AX186" s="7"/>
      <c r="AY186" s="7"/>
      <c r="AZ186" s="143"/>
      <c r="BA186" s="11"/>
      <c r="BB186" s="11"/>
      <c r="BC186" s="11"/>
      <c r="BD186" s="11"/>
      <c r="BE186" s="11"/>
      <c r="BF186" s="11"/>
      <c r="BG186" s="11"/>
      <c r="BH186" s="11"/>
      <c r="BI186" s="11"/>
      <c r="BJ186" s="11"/>
    </row>
    <row r="187" spans="1:62" ht="93" customHeight="1" x14ac:dyDescent="0.3">
      <c r="A187" s="1"/>
      <c r="B187" s="1"/>
      <c r="C187" s="1"/>
      <c r="D187" s="1"/>
      <c r="E187" s="1"/>
      <c r="F187" s="153"/>
      <c r="G187" s="1"/>
      <c r="H187" s="1"/>
      <c r="I187" s="1"/>
      <c r="J187" s="1"/>
      <c r="K187" s="1"/>
      <c r="L187" s="1"/>
      <c r="M187" s="1"/>
      <c r="N187" s="1"/>
      <c r="O187" s="5"/>
      <c r="P187" s="5"/>
      <c r="Q187" s="5"/>
      <c r="R187" s="5"/>
      <c r="S187" s="5"/>
      <c r="T187" s="5"/>
      <c r="U187" s="141"/>
      <c r="V187" s="142"/>
      <c r="W187" s="142"/>
      <c r="X187" s="142"/>
      <c r="Y187" s="142"/>
      <c r="Z187" s="142"/>
      <c r="AA187" s="142"/>
      <c r="AB187" s="142"/>
      <c r="AC187" s="142"/>
      <c r="AD187" s="142"/>
      <c r="AE187" s="142"/>
      <c r="AF187" s="142"/>
      <c r="AG187" s="142"/>
      <c r="AH187" s="142"/>
      <c r="AI187" s="142"/>
      <c r="AJ187" s="142"/>
      <c r="AK187" s="142"/>
      <c r="AL187" s="7"/>
      <c r="AM187" s="7"/>
      <c r="AN187" s="7"/>
      <c r="AO187" s="7"/>
      <c r="AP187" s="7"/>
      <c r="AQ187" s="7"/>
      <c r="AR187" s="7"/>
      <c r="AS187" s="7"/>
      <c r="AT187" s="7"/>
      <c r="AU187" s="7"/>
      <c r="AV187" s="7"/>
      <c r="AW187" s="7"/>
      <c r="AX187" s="7"/>
      <c r="AY187" s="7"/>
      <c r="AZ187" s="143"/>
      <c r="BA187" s="11"/>
      <c r="BB187" s="11"/>
      <c r="BC187" s="11"/>
      <c r="BD187" s="11"/>
      <c r="BE187" s="11"/>
      <c r="BF187" s="11"/>
      <c r="BG187" s="11"/>
      <c r="BH187" s="11"/>
      <c r="BI187" s="11"/>
      <c r="BJ187" s="11"/>
    </row>
    <row r="188" spans="1:62" ht="93" customHeight="1" x14ac:dyDescent="0.3">
      <c r="A188" s="1"/>
      <c r="B188" s="1"/>
      <c r="C188" s="1"/>
      <c r="D188" s="1"/>
      <c r="E188" s="1"/>
      <c r="F188" s="153"/>
      <c r="G188" s="1"/>
      <c r="H188" s="1"/>
      <c r="I188" s="1"/>
      <c r="J188" s="1"/>
      <c r="K188" s="1"/>
      <c r="L188" s="1"/>
      <c r="M188" s="1"/>
      <c r="N188" s="1"/>
      <c r="O188" s="5"/>
      <c r="P188" s="5"/>
      <c r="Q188" s="5"/>
      <c r="R188" s="5"/>
      <c r="S188" s="5"/>
      <c r="T188" s="5"/>
      <c r="U188" s="141"/>
      <c r="V188" s="142"/>
      <c r="W188" s="142"/>
      <c r="X188" s="142"/>
      <c r="Y188" s="142"/>
      <c r="Z188" s="142"/>
      <c r="AA188" s="142"/>
      <c r="AB188" s="142"/>
      <c r="AC188" s="142"/>
      <c r="AD188" s="142"/>
      <c r="AE188" s="142"/>
      <c r="AF188" s="142"/>
      <c r="AG188" s="142"/>
      <c r="AH188" s="142"/>
      <c r="AI188" s="142"/>
      <c r="AJ188" s="142"/>
      <c r="AK188" s="142"/>
      <c r="AL188" s="7"/>
      <c r="AM188" s="7"/>
      <c r="AN188" s="7"/>
      <c r="AO188" s="7"/>
      <c r="AP188" s="7"/>
      <c r="AQ188" s="7"/>
      <c r="AR188" s="7"/>
      <c r="AS188" s="7"/>
      <c r="AT188" s="7"/>
      <c r="AU188" s="7"/>
      <c r="AV188" s="7"/>
      <c r="AW188" s="7"/>
      <c r="AX188" s="7"/>
      <c r="AY188" s="7"/>
      <c r="AZ188" s="143"/>
      <c r="BA188" s="11"/>
      <c r="BB188" s="11"/>
      <c r="BC188" s="11"/>
      <c r="BD188" s="11"/>
      <c r="BE188" s="11"/>
      <c r="BF188" s="11"/>
      <c r="BG188" s="11"/>
      <c r="BH188" s="11"/>
      <c r="BI188" s="11"/>
      <c r="BJ188" s="11"/>
    </row>
    <row r="189" spans="1:62" ht="93" customHeight="1" x14ac:dyDescent="0.3">
      <c r="A189" s="1"/>
      <c r="B189" s="1"/>
      <c r="C189" s="1"/>
      <c r="D189" s="1"/>
      <c r="E189" s="1"/>
      <c r="F189" s="153"/>
      <c r="G189" s="1"/>
      <c r="H189" s="1"/>
      <c r="I189" s="1"/>
      <c r="J189" s="1"/>
      <c r="K189" s="1"/>
      <c r="L189" s="1"/>
      <c r="M189" s="1"/>
      <c r="N189" s="1"/>
      <c r="O189" s="5"/>
      <c r="P189" s="5"/>
      <c r="Q189" s="5"/>
      <c r="R189" s="5"/>
      <c r="S189" s="5"/>
      <c r="T189" s="5"/>
      <c r="U189" s="141"/>
      <c r="V189" s="142"/>
      <c r="W189" s="142"/>
      <c r="X189" s="142"/>
      <c r="Y189" s="142"/>
      <c r="Z189" s="142"/>
      <c r="AA189" s="142"/>
      <c r="AB189" s="142"/>
      <c r="AC189" s="142"/>
      <c r="AD189" s="142"/>
      <c r="AE189" s="142"/>
      <c r="AF189" s="142"/>
      <c r="AG189" s="142"/>
      <c r="AH189" s="142"/>
      <c r="AI189" s="142"/>
      <c r="AJ189" s="142"/>
      <c r="AK189" s="142"/>
      <c r="AL189" s="7"/>
      <c r="AM189" s="7"/>
      <c r="AN189" s="7"/>
      <c r="AO189" s="7"/>
      <c r="AP189" s="7"/>
      <c r="AQ189" s="7"/>
      <c r="AR189" s="7"/>
      <c r="AS189" s="7"/>
      <c r="AT189" s="7"/>
      <c r="AU189" s="7"/>
      <c r="AV189" s="7"/>
      <c r="AW189" s="7"/>
      <c r="AX189" s="7"/>
      <c r="AY189" s="7"/>
      <c r="AZ189" s="143"/>
      <c r="BA189" s="11"/>
      <c r="BB189" s="11"/>
      <c r="BC189" s="11"/>
      <c r="BD189" s="11"/>
      <c r="BE189" s="11"/>
      <c r="BF189" s="11"/>
      <c r="BG189" s="11"/>
      <c r="BH189" s="11"/>
      <c r="BI189" s="11"/>
      <c r="BJ189" s="11"/>
    </row>
    <row r="190" spans="1:62" ht="93" customHeight="1" x14ac:dyDescent="0.3">
      <c r="A190" s="1"/>
      <c r="B190" s="1"/>
      <c r="C190" s="1"/>
      <c r="D190" s="1"/>
      <c r="E190" s="1"/>
      <c r="F190" s="153"/>
      <c r="G190" s="1"/>
      <c r="H190" s="1"/>
      <c r="I190" s="1"/>
      <c r="J190" s="1"/>
      <c r="K190" s="1"/>
      <c r="L190" s="1"/>
      <c r="M190" s="1"/>
      <c r="N190" s="1"/>
      <c r="O190" s="5"/>
      <c r="P190" s="5"/>
      <c r="Q190" s="5"/>
      <c r="R190" s="5"/>
      <c r="S190" s="5"/>
      <c r="T190" s="5"/>
      <c r="U190" s="141"/>
      <c r="V190" s="142"/>
      <c r="W190" s="142"/>
      <c r="X190" s="142"/>
      <c r="Y190" s="142"/>
      <c r="Z190" s="142"/>
      <c r="AA190" s="142"/>
      <c r="AB190" s="142"/>
      <c r="AC190" s="142"/>
      <c r="AD190" s="142"/>
      <c r="AE190" s="142"/>
      <c r="AF190" s="142"/>
      <c r="AG190" s="142"/>
      <c r="AH190" s="142"/>
      <c r="AI190" s="142"/>
      <c r="AJ190" s="142"/>
      <c r="AK190" s="142"/>
      <c r="AL190" s="7"/>
      <c r="AM190" s="7"/>
      <c r="AN190" s="7"/>
      <c r="AO190" s="7"/>
      <c r="AP190" s="7"/>
      <c r="AQ190" s="7"/>
      <c r="AR190" s="7"/>
      <c r="AS190" s="7"/>
      <c r="AT190" s="7"/>
      <c r="AU190" s="7"/>
      <c r="AV190" s="7"/>
      <c r="AW190" s="7"/>
      <c r="AX190" s="7"/>
      <c r="AY190" s="7"/>
      <c r="AZ190" s="143"/>
      <c r="BA190" s="11"/>
      <c r="BB190" s="11"/>
      <c r="BC190" s="11"/>
      <c r="BD190" s="11"/>
      <c r="BE190" s="11"/>
      <c r="BF190" s="11"/>
      <c r="BG190" s="11"/>
      <c r="BH190" s="11"/>
      <c r="BI190" s="11"/>
      <c r="BJ190" s="11"/>
    </row>
    <row r="191" spans="1:62" ht="93" customHeight="1" x14ac:dyDescent="0.3">
      <c r="A191" s="1"/>
      <c r="B191" s="1"/>
      <c r="C191" s="1"/>
      <c r="D191" s="1"/>
      <c r="E191" s="1"/>
      <c r="F191" s="153"/>
      <c r="G191" s="1"/>
      <c r="H191" s="1"/>
      <c r="I191" s="1"/>
      <c r="J191" s="1"/>
      <c r="K191" s="1"/>
      <c r="L191" s="1"/>
      <c r="M191" s="1"/>
      <c r="N191" s="1"/>
      <c r="O191" s="5"/>
      <c r="P191" s="5"/>
      <c r="Q191" s="5"/>
      <c r="R191" s="5"/>
      <c r="S191" s="5"/>
      <c r="T191" s="5"/>
      <c r="U191" s="141"/>
      <c r="V191" s="142"/>
      <c r="W191" s="142"/>
      <c r="X191" s="142"/>
      <c r="Y191" s="142"/>
      <c r="Z191" s="142"/>
      <c r="AA191" s="142"/>
      <c r="AB191" s="142"/>
      <c r="AC191" s="142"/>
      <c r="AD191" s="142"/>
      <c r="AE191" s="142"/>
      <c r="AF191" s="142"/>
      <c r="AG191" s="142"/>
      <c r="AH191" s="142"/>
      <c r="AI191" s="142"/>
      <c r="AJ191" s="142"/>
      <c r="AK191" s="142"/>
      <c r="AL191" s="7"/>
      <c r="AM191" s="7"/>
      <c r="AN191" s="7"/>
      <c r="AO191" s="7"/>
      <c r="AP191" s="7"/>
      <c r="AQ191" s="7"/>
      <c r="AR191" s="7"/>
      <c r="AS191" s="7"/>
      <c r="AT191" s="7"/>
      <c r="AU191" s="7"/>
      <c r="AV191" s="7"/>
      <c r="AW191" s="7"/>
      <c r="AX191" s="7"/>
      <c r="AY191" s="7"/>
      <c r="AZ191" s="143"/>
      <c r="BA191" s="11"/>
      <c r="BB191" s="11"/>
      <c r="BC191" s="11"/>
      <c r="BD191" s="11"/>
      <c r="BE191" s="11"/>
      <c r="BF191" s="11"/>
      <c r="BG191" s="11"/>
      <c r="BH191" s="11"/>
      <c r="BI191" s="11"/>
      <c r="BJ191" s="11"/>
    </row>
    <row r="192" spans="1:62" ht="93" customHeight="1" x14ac:dyDescent="0.3">
      <c r="A192" s="1"/>
      <c r="B192" s="1"/>
      <c r="C192" s="1"/>
      <c r="D192" s="1"/>
      <c r="E192" s="1"/>
      <c r="F192" s="153"/>
      <c r="G192" s="1"/>
      <c r="H192" s="1"/>
      <c r="I192" s="1"/>
      <c r="J192" s="1"/>
      <c r="K192" s="1"/>
      <c r="L192" s="1"/>
      <c r="M192" s="1"/>
      <c r="N192" s="1"/>
      <c r="O192" s="5"/>
      <c r="P192" s="5"/>
      <c r="Q192" s="5"/>
      <c r="R192" s="5"/>
      <c r="S192" s="5"/>
      <c r="T192" s="5"/>
      <c r="U192" s="141"/>
      <c r="V192" s="142"/>
      <c r="W192" s="142"/>
      <c r="X192" s="142"/>
      <c r="Y192" s="142"/>
      <c r="Z192" s="142"/>
      <c r="AA192" s="142"/>
      <c r="AB192" s="142"/>
      <c r="AC192" s="142"/>
      <c r="AD192" s="142"/>
      <c r="AE192" s="142"/>
      <c r="AF192" s="142"/>
      <c r="AG192" s="142"/>
      <c r="AH192" s="142"/>
      <c r="AI192" s="142"/>
      <c r="AJ192" s="142"/>
      <c r="AK192" s="142"/>
      <c r="AL192" s="7"/>
      <c r="AM192" s="7"/>
      <c r="AN192" s="7"/>
      <c r="AO192" s="7"/>
      <c r="AP192" s="7"/>
      <c r="AQ192" s="7"/>
      <c r="AR192" s="7"/>
      <c r="AS192" s="7"/>
      <c r="AT192" s="7"/>
      <c r="AU192" s="7"/>
      <c r="AV192" s="7"/>
      <c r="AW192" s="7"/>
      <c r="AX192" s="7"/>
      <c r="AY192" s="7"/>
      <c r="AZ192" s="143"/>
      <c r="BA192" s="11"/>
      <c r="BB192" s="11"/>
      <c r="BC192" s="11"/>
      <c r="BD192" s="11"/>
      <c r="BE192" s="11"/>
      <c r="BF192" s="11"/>
      <c r="BG192" s="11"/>
      <c r="BH192" s="11"/>
      <c r="BI192" s="11"/>
      <c r="BJ192" s="11"/>
    </row>
    <row r="193" spans="1:62" ht="93" customHeight="1" x14ac:dyDescent="0.3">
      <c r="A193" s="1"/>
      <c r="B193" s="1"/>
      <c r="C193" s="1"/>
      <c r="D193" s="1"/>
      <c r="E193" s="1"/>
      <c r="F193" s="153"/>
      <c r="G193" s="1"/>
      <c r="H193" s="1"/>
      <c r="I193" s="1"/>
      <c r="J193" s="1"/>
      <c r="K193" s="1"/>
      <c r="L193" s="1"/>
      <c r="M193" s="1"/>
      <c r="N193" s="1"/>
      <c r="O193" s="5"/>
      <c r="P193" s="5"/>
      <c r="Q193" s="5"/>
      <c r="R193" s="5"/>
      <c r="S193" s="5"/>
      <c r="T193" s="5"/>
      <c r="U193" s="141"/>
      <c r="V193" s="142"/>
      <c r="W193" s="142"/>
      <c r="X193" s="142"/>
      <c r="Y193" s="142"/>
      <c r="Z193" s="142"/>
      <c r="AA193" s="142"/>
      <c r="AB193" s="142"/>
      <c r="AC193" s="142"/>
      <c r="AD193" s="142"/>
      <c r="AE193" s="142"/>
      <c r="AF193" s="142"/>
      <c r="AG193" s="142"/>
      <c r="AH193" s="142"/>
      <c r="AI193" s="142"/>
      <c r="AJ193" s="142"/>
      <c r="AK193" s="142"/>
      <c r="AL193" s="7"/>
      <c r="AM193" s="7"/>
      <c r="AN193" s="7"/>
      <c r="AO193" s="7"/>
      <c r="AP193" s="7"/>
      <c r="AQ193" s="7"/>
      <c r="AR193" s="7"/>
      <c r="AS193" s="7"/>
      <c r="AT193" s="7"/>
      <c r="AU193" s="7"/>
      <c r="AV193" s="7"/>
      <c r="AW193" s="7"/>
      <c r="AX193" s="7"/>
      <c r="AY193" s="7"/>
      <c r="AZ193" s="143"/>
      <c r="BA193" s="11"/>
      <c r="BB193" s="11"/>
      <c r="BC193" s="11"/>
      <c r="BD193" s="11"/>
      <c r="BE193" s="11"/>
      <c r="BF193" s="11"/>
      <c r="BG193" s="11"/>
      <c r="BH193" s="11"/>
      <c r="BI193" s="11"/>
      <c r="BJ193" s="11"/>
    </row>
    <row r="194" spans="1:62" ht="93" customHeight="1" x14ac:dyDescent="0.3">
      <c r="A194" s="1"/>
      <c r="B194" s="1"/>
      <c r="C194" s="1"/>
      <c r="D194" s="1"/>
      <c r="E194" s="1"/>
      <c r="F194" s="153"/>
      <c r="G194" s="1"/>
      <c r="H194" s="1"/>
      <c r="I194" s="1"/>
      <c r="J194" s="1"/>
      <c r="K194" s="1"/>
      <c r="L194" s="1"/>
      <c r="M194" s="1"/>
      <c r="N194" s="1"/>
      <c r="O194" s="5"/>
      <c r="P194" s="5"/>
      <c r="Q194" s="5"/>
      <c r="R194" s="5"/>
      <c r="S194" s="5"/>
      <c r="T194" s="5"/>
      <c r="U194" s="141"/>
      <c r="V194" s="142"/>
      <c r="W194" s="142"/>
      <c r="X194" s="142"/>
      <c r="Y194" s="142"/>
      <c r="Z194" s="142"/>
      <c r="AA194" s="142"/>
      <c r="AB194" s="142"/>
      <c r="AC194" s="142"/>
      <c r="AD194" s="142"/>
      <c r="AE194" s="142"/>
      <c r="AF194" s="142"/>
      <c r="AG194" s="142"/>
      <c r="AH194" s="142"/>
      <c r="AI194" s="142"/>
      <c r="AJ194" s="142"/>
      <c r="AK194" s="142"/>
      <c r="AL194" s="7"/>
      <c r="AM194" s="7"/>
      <c r="AN194" s="7"/>
      <c r="AO194" s="7"/>
      <c r="AP194" s="7"/>
      <c r="AQ194" s="7"/>
      <c r="AR194" s="7"/>
      <c r="AS194" s="7"/>
      <c r="AT194" s="7"/>
      <c r="AU194" s="7"/>
      <c r="AV194" s="7"/>
      <c r="AW194" s="7"/>
      <c r="AX194" s="7"/>
      <c r="AY194" s="7"/>
      <c r="AZ194" s="143"/>
      <c r="BA194" s="11"/>
      <c r="BB194" s="11"/>
      <c r="BC194" s="11"/>
      <c r="BD194" s="11"/>
      <c r="BE194" s="11"/>
      <c r="BF194" s="11"/>
      <c r="BG194" s="11"/>
      <c r="BH194" s="11"/>
      <c r="BI194" s="11"/>
      <c r="BJ194" s="11"/>
    </row>
    <row r="195" spans="1:62" ht="93" customHeight="1" x14ac:dyDescent="0.3">
      <c r="A195" s="1"/>
      <c r="B195" s="1"/>
      <c r="C195" s="1"/>
      <c r="D195" s="1"/>
      <c r="E195" s="1"/>
      <c r="F195" s="153"/>
      <c r="G195" s="1"/>
      <c r="H195" s="1"/>
      <c r="I195" s="1"/>
      <c r="J195" s="1"/>
      <c r="K195" s="1"/>
      <c r="L195" s="1"/>
      <c r="M195" s="1"/>
      <c r="N195" s="1"/>
      <c r="O195" s="5"/>
      <c r="P195" s="5"/>
      <c r="Q195" s="5"/>
      <c r="R195" s="5"/>
      <c r="S195" s="5"/>
      <c r="T195" s="5"/>
      <c r="U195" s="141"/>
      <c r="V195" s="142"/>
      <c r="W195" s="142"/>
      <c r="X195" s="142"/>
      <c r="Y195" s="142"/>
      <c r="Z195" s="142"/>
      <c r="AA195" s="142"/>
      <c r="AB195" s="142"/>
      <c r="AC195" s="142"/>
      <c r="AD195" s="142"/>
      <c r="AE195" s="142"/>
      <c r="AF195" s="142"/>
      <c r="AG195" s="142"/>
      <c r="AH195" s="142"/>
      <c r="AI195" s="142"/>
      <c r="AJ195" s="142"/>
      <c r="AK195" s="142"/>
      <c r="AL195" s="7"/>
      <c r="AM195" s="7"/>
      <c r="AN195" s="7"/>
      <c r="AO195" s="7"/>
      <c r="AP195" s="7"/>
      <c r="AQ195" s="7"/>
      <c r="AR195" s="7"/>
      <c r="AS195" s="7"/>
      <c r="AT195" s="7"/>
      <c r="AU195" s="7"/>
      <c r="AV195" s="7"/>
      <c r="AW195" s="7"/>
      <c r="AX195" s="7"/>
      <c r="AY195" s="7"/>
      <c r="AZ195" s="143"/>
      <c r="BA195" s="11"/>
      <c r="BB195" s="11"/>
      <c r="BC195" s="11"/>
      <c r="BD195" s="11"/>
      <c r="BE195" s="11"/>
      <c r="BF195" s="11"/>
      <c r="BG195" s="11"/>
      <c r="BH195" s="11"/>
      <c r="BI195" s="11"/>
      <c r="BJ195" s="11"/>
    </row>
    <row r="196" spans="1:62" ht="93" customHeight="1" x14ac:dyDescent="0.3">
      <c r="A196" s="1"/>
      <c r="B196" s="1"/>
      <c r="C196" s="1"/>
      <c r="D196" s="1"/>
      <c r="E196" s="1"/>
      <c r="F196" s="153"/>
      <c r="G196" s="1"/>
      <c r="H196" s="1"/>
      <c r="I196" s="1"/>
      <c r="J196" s="1"/>
      <c r="K196" s="1"/>
      <c r="L196" s="1"/>
      <c r="M196" s="1"/>
      <c r="N196" s="1"/>
      <c r="O196" s="5"/>
      <c r="P196" s="5"/>
      <c r="Q196" s="5"/>
      <c r="R196" s="5"/>
      <c r="S196" s="5"/>
      <c r="T196" s="5"/>
      <c r="U196" s="141"/>
      <c r="V196" s="142"/>
      <c r="W196" s="142"/>
      <c r="X196" s="142"/>
      <c r="Y196" s="142"/>
      <c r="Z196" s="142"/>
      <c r="AA196" s="142"/>
      <c r="AB196" s="142"/>
      <c r="AC196" s="142"/>
      <c r="AD196" s="142"/>
      <c r="AE196" s="142"/>
      <c r="AF196" s="142"/>
      <c r="AG196" s="142"/>
      <c r="AH196" s="142"/>
      <c r="AI196" s="142"/>
      <c r="AJ196" s="142"/>
      <c r="AK196" s="142"/>
      <c r="AL196" s="7"/>
      <c r="AM196" s="7"/>
      <c r="AN196" s="7"/>
      <c r="AO196" s="7"/>
      <c r="AP196" s="7"/>
      <c r="AQ196" s="7"/>
      <c r="AR196" s="7"/>
      <c r="AS196" s="7"/>
      <c r="AT196" s="7"/>
      <c r="AU196" s="7"/>
      <c r="AV196" s="7"/>
      <c r="AW196" s="7"/>
      <c r="AX196" s="7"/>
      <c r="AY196" s="7"/>
      <c r="AZ196" s="143"/>
      <c r="BA196" s="11"/>
      <c r="BB196" s="11"/>
      <c r="BC196" s="11"/>
      <c r="BD196" s="11"/>
      <c r="BE196" s="11"/>
      <c r="BF196" s="11"/>
      <c r="BG196" s="11"/>
      <c r="BH196" s="11"/>
      <c r="BI196" s="11"/>
      <c r="BJ196" s="11"/>
    </row>
    <row r="197" spans="1:62" ht="93" customHeight="1" x14ac:dyDescent="0.3">
      <c r="A197" s="1"/>
      <c r="B197" s="1"/>
      <c r="C197" s="1"/>
      <c r="D197" s="1"/>
      <c r="E197" s="1"/>
      <c r="F197" s="153"/>
      <c r="G197" s="1"/>
      <c r="H197" s="1"/>
      <c r="I197" s="1"/>
      <c r="J197" s="1"/>
      <c r="K197" s="1"/>
      <c r="L197" s="1"/>
      <c r="M197" s="1"/>
      <c r="N197" s="1"/>
      <c r="O197" s="5"/>
      <c r="P197" s="5"/>
      <c r="Q197" s="5"/>
      <c r="R197" s="5"/>
      <c r="S197" s="5"/>
      <c r="T197" s="5"/>
      <c r="U197" s="141"/>
      <c r="V197" s="142"/>
      <c r="W197" s="142"/>
      <c r="X197" s="142"/>
      <c r="Y197" s="142"/>
      <c r="Z197" s="142"/>
      <c r="AA197" s="142"/>
      <c r="AB197" s="142"/>
      <c r="AC197" s="142"/>
      <c r="AD197" s="142"/>
      <c r="AE197" s="142"/>
      <c r="AF197" s="142"/>
      <c r="AG197" s="142"/>
      <c r="AH197" s="142"/>
      <c r="AI197" s="142"/>
      <c r="AJ197" s="142"/>
      <c r="AK197" s="142"/>
      <c r="AL197" s="7"/>
      <c r="AM197" s="7"/>
      <c r="AN197" s="7"/>
      <c r="AO197" s="7"/>
      <c r="AP197" s="7"/>
      <c r="AQ197" s="7"/>
      <c r="AR197" s="7"/>
      <c r="AS197" s="7"/>
      <c r="AT197" s="7"/>
      <c r="AU197" s="7"/>
      <c r="AV197" s="7"/>
      <c r="AW197" s="7"/>
      <c r="AX197" s="7"/>
      <c r="AY197" s="7"/>
      <c r="AZ197" s="143"/>
      <c r="BA197" s="11"/>
      <c r="BB197" s="11"/>
      <c r="BC197" s="11"/>
      <c r="BD197" s="11"/>
      <c r="BE197" s="11"/>
      <c r="BF197" s="11"/>
      <c r="BG197" s="11"/>
      <c r="BH197" s="11"/>
      <c r="BI197" s="11"/>
      <c r="BJ197" s="11"/>
    </row>
    <row r="198" spans="1:62" ht="93" customHeight="1" x14ac:dyDescent="0.3">
      <c r="A198" s="1"/>
      <c r="B198" s="1"/>
      <c r="C198" s="1"/>
      <c r="D198" s="1"/>
      <c r="E198" s="1"/>
      <c r="F198" s="153"/>
      <c r="G198" s="1"/>
      <c r="H198" s="1"/>
      <c r="I198" s="1"/>
      <c r="J198" s="1"/>
      <c r="K198" s="1"/>
      <c r="L198" s="1"/>
      <c r="M198" s="1"/>
      <c r="N198" s="1"/>
      <c r="O198" s="5"/>
      <c r="P198" s="5"/>
      <c r="Q198" s="5"/>
      <c r="R198" s="5"/>
      <c r="S198" s="5"/>
      <c r="T198" s="5"/>
      <c r="U198" s="141"/>
      <c r="V198" s="142"/>
      <c r="W198" s="142"/>
      <c r="X198" s="142"/>
      <c r="Y198" s="142"/>
      <c r="Z198" s="142"/>
      <c r="AA198" s="142"/>
      <c r="AB198" s="142"/>
      <c r="AC198" s="142"/>
      <c r="AD198" s="142"/>
      <c r="AE198" s="142"/>
      <c r="AF198" s="142"/>
      <c r="AG198" s="142"/>
      <c r="AH198" s="142"/>
      <c r="AI198" s="142"/>
      <c r="AJ198" s="142"/>
      <c r="AK198" s="142"/>
      <c r="AL198" s="7"/>
      <c r="AM198" s="7"/>
      <c r="AN198" s="7"/>
      <c r="AO198" s="7"/>
      <c r="AP198" s="7"/>
      <c r="AQ198" s="7"/>
      <c r="AR198" s="7"/>
      <c r="AS198" s="7"/>
      <c r="AT198" s="7"/>
      <c r="AU198" s="7"/>
      <c r="AV198" s="7"/>
      <c r="AW198" s="7"/>
      <c r="AX198" s="7"/>
      <c r="AY198" s="7"/>
      <c r="AZ198" s="143"/>
      <c r="BA198" s="11"/>
      <c r="BB198" s="11"/>
      <c r="BC198" s="11"/>
      <c r="BD198" s="11"/>
      <c r="BE198" s="11"/>
      <c r="BF198" s="11"/>
      <c r="BG198" s="11"/>
      <c r="BH198" s="11"/>
      <c r="BI198" s="11"/>
      <c r="BJ198" s="11"/>
    </row>
    <row r="199" spans="1:62" ht="93" customHeight="1" x14ac:dyDescent="0.3">
      <c r="A199" s="1"/>
      <c r="B199" s="1"/>
      <c r="C199" s="1"/>
      <c r="D199" s="1"/>
      <c r="E199" s="1"/>
      <c r="F199" s="153"/>
      <c r="G199" s="1"/>
      <c r="H199" s="1"/>
      <c r="I199" s="1"/>
      <c r="J199" s="1"/>
      <c r="K199" s="1"/>
      <c r="L199" s="1"/>
      <c r="M199" s="1"/>
      <c r="N199" s="1"/>
      <c r="O199" s="5"/>
      <c r="P199" s="5"/>
      <c r="Q199" s="5"/>
      <c r="R199" s="5"/>
      <c r="S199" s="5"/>
      <c r="T199" s="5"/>
      <c r="U199" s="141"/>
      <c r="V199" s="142"/>
      <c r="W199" s="142"/>
      <c r="X199" s="142"/>
      <c r="Y199" s="142"/>
      <c r="Z199" s="142"/>
      <c r="AA199" s="142"/>
      <c r="AB199" s="142"/>
      <c r="AC199" s="142"/>
      <c r="AD199" s="142"/>
      <c r="AE199" s="142"/>
      <c r="AF199" s="142"/>
      <c r="AG199" s="142"/>
      <c r="AH199" s="142"/>
      <c r="AI199" s="142"/>
      <c r="AJ199" s="142"/>
      <c r="AK199" s="142"/>
      <c r="AL199" s="7"/>
      <c r="AM199" s="7"/>
      <c r="AN199" s="7"/>
      <c r="AO199" s="7"/>
      <c r="AP199" s="7"/>
      <c r="AQ199" s="7"/>
      <c r="AR199" s="7"/>
      <c r="AS199" s="7"/>
      <c r="AT199" s="7"/>
      <c r="AU199" s="7"/>
      <c r="AV199" s="7"/>
      <c r="AW199" s="7"/>
      <c r="AX199" s="7"/>
      <c r="AY199" s="7"/>
      <c r="AZ199" s="143"/>
      <c r="BA199" s="11"/>
      <c r="BB199" s="11"/>
      <c r="BC199" s="11"/>
      <c r="BD199" s="11"/>
      <c r="BE199" s="11"/>
      <c r="BF199" s="11"/>
      <c r="BG199" s="11"/>
      <c r="BH199" s="11"/>
      <c r="BI199" s="11"/>
      <c r="BJ199" s="11"/>
    </row>
    <row r="200" spans="1:62" ht="93" customHeight="1" x14ac:dyDescent="0.3">
      <c r="A200" s="1"/>
      <c r="B200" s="1"/>
      <c r="C200" s="1"/>
      <c r="D200" s="1"/>
      <c r="E200" s="1"/>
      <c r="F200" s="153"/>
      <c r="G200" s="1"/>
      <c r="H200" s="1"/>
      <c r="I200" s="1"/>
      <c r="J200" s="1"/>
      <c r="K200" s="1"/>
      <c r="L200" s="1"/>
      <c r="M200" s="1"/>
      <c r="N200" s="1"/>
      <c r="O200" s="5"/>
      <c r="P200" s="5"/>
      <c r="Q200" s="5"/>
      <c r="R200" s="5"/>
      <c r="S200" s="5"/>
      <c r="T200" s="5"/>
      <c r="U200" s="141"/>
      <c r="V200" s="142"/>
      <c r="W200" s="142"/>
      <c r="X200" s="142"/>
      <c r="Y200" s="142"/>
      <c r="Z200" s="142"/>
      <c r="AA200" s="142"/>
      <c r="AB200" s="142"/>
      <c r="AC200" s="142"/>
      <c r="AD200" s="142"/>
      <c r="AE200" s="142"/>
      <c r="AF200" s="142"/>
      <c r="AG200" s="142"/>
      <c r="AH200" s="142"/>
      <c r="AI200" s="142"/>
      <c r="AJ200" s="142"/>
      <c r="AK200" s="142"/>
      <c r="AL200" s="7"/>
      <c r="AM200" s="7"/>
      <c r="AN200" s="7"/>
      <c r="AO200" s="7"/>
      <c r="AP200" s="7"/>
      <c r="AQ200" s="7"/>
      <c r="AR200" s="7"/>
      <c r="AS200" s="7"/>
      <c r="AT200" s="7"/>
      <c r="AU200" s="7"/>
      <c r="AV200" s="7"/>
      <c r="AW200" s="7"/>
      <c r="AX200" s="7"/>
      <c r="AY200" s="7"/>
      <c r="AZ200" s="143"/>
      <c r="BA200" s="11"/>
      <c r="BB200" s="11"/>
      <c r="BC200" s="11"/>
      <c r="BD200" s="11"/>
      <c r="BE200" s="11"/>
      <c r="BF200" s="11"/>
      <c r="BG200" s="11"/>
      <c r="BH200" s="11"/>
      <c r="BI200" s="11"/>
      <c r="BJ200" s="11"/>
    </row>
    <row r="201" spans="1:62" ht="93" customHeight="1" x14ac:dyDescent="0.3">
      <c r="A201" s="1"/>
      <c r="B201" s="1"/>
      <c r="C201" s="1"/>
      <c r="D201" s="1"/>
      <c r="E201" s="1"/>
      <c r="F201" s="153"/>
      <c r="G201" s="1"/>
      <c r="H201" s="1"/>
      <c r="I201" s="1"/>
      <c r="J201" s="1"/>
      <c r="K201" s="1"/>
      <c r="L201" s="1"/>
      <c r="M201" s="1"/>
      <c r="N201" s="1"/>
      <c r="O201" s="5"/>
      <c r="P201" s="5"/>
      <c r="Q201" s="5"/>
      <c r="R201" s="5"/>
      <c r="S201" s="5"/>
      <c r="T201" s="5"/>
      <c r="U201" s="141"/>
      <c r="V201" s="142"/>
      <c r="W201" s="142"/>
      <c r="X201" s="142"/>
      <c r="Y201" s="142"/>
      <c r="Z201" s="142"/>
      <c r="AA201" s="142"/>
      <c r="AB201" s="142"/>
      <c r="AC201" s="142"/>
      <c r="AD201" s="142"/>
      <c r="AE201" s="142"/>
      <c r="AF201" s="142"/>
      <c r="AG201" s="142"/>
      <c r="AH201" s="142"/>
      <c r="AI201" s="142"/>
      <c r="AJ201" s="142"/>
      <c r="AK201" s="142"/>
      <c r="AL201" s="7"/>
      <c r="AM201" s="7"/>
      <c r="AN201" s="7"/>
      <c r="AO201" s="7"/>
      <c r="AP201" s="7"/>
      <c r="AQ201" s="7"/>
      <c r="AR201" s="7"/>
      <c r="AS201" s="7"/>
      <c r="AT201" s="7"/>
      <c r="AU201" s="7"/>
      <c r="AV201" s="7"/>
      <c r="AW201" s="7"/>
      <c r="AX201" s="7"/>
      <c r="AY201" s="7"/>
      <c r="AZ201" s="143"/>
      <c r="BA201" s="11"/>
      <c r="BB201" s="11"/>
      <c r="BC201" s="11"/>
      <c r="BD201" s="11"/>
      <c r="BE201" s="11"/>
      <c r="BF201" s="11"/>
      <c r="BG201" s="11"/>
      <c r="BH201" s="11"/>
      <c r="BI201" s="11"/>
      <c r="BJ201" s="11"/>
    </row>
    <row r="202" spans="1:62" ht="93" customHeight="1" x14ac:dyDescent="0.3">
      <c r="A202" s="1"/>
      <c r="B202" s="1"/>
      <c r="C202" s="1"/>
      <c r="D202" s="1"/>
      <c r="E202" s="1"/>
      <c r="F202" s="153"/>
      <c r="G202" s="1"/>
      <c r="H202" s="1"/>
      <c r="I202" s="1"/>
      <c r="J202" s="1"/>
      <c r="K202" s="1"/>
      <c r="L202" s="1"/>
      <c r="M202" s="1"/>
      <c r="N202" s="1"/>
      <c r="O202" s="5"/>
      <c r="P202" s="5"/>
      <c r="Q202" s="5"/>
      <c r="R202" s="5"/>
      <c r="S202" s="5"/>
      <c r="T202" s="5"/>
      <c r="U202" s="141"/>
      <c r="V202" s="142"/>
      <c r="W202" s="142"/>
      <c r="X202" s="142"/>
      <c r="Y202" s="142"/>
      <c r="Z202" s="142"/>
      <c r="AA202" s="142"/>
      <c r="AB202" s="142"/>
      <c r="AC202" s="142"/>
      <c r="AD202" s="142"/>
      <c r="AE202" s="142"/>
      <c r="AF202" s="142"/>
      <c r="AG202" s="142"/>
      <c r="AH202" s="142"/>
      <c r="AI202" s="142"/>
      <c r="AJ202" s="142"/>
      <c r="AK202" s="142"/>
      <c r="AL202" s="7"/>
      <c r="AM202" s="7"/>
      <c r="AN202" s="7"/>
      <c r="AO202" s="7"/>
      <c r="AP202" s="7"/>
      <c r="AQ202" s="7"/>
      <c r="AR202" s="7"/>
      <c r="AS202" s="7"/>
      <c r="AT202" s="7"/>
      <c r="AU202" s="7"/>
      <c r="AV202" s="7"/>
      <c r="AW202" s="7"/>
      <c r="AX202" s="7"/>
      <c r="AY202" s="7"/>
      <c r="AZ202" s="143"/>
      <c r="BA202" s="11"/>
      <c r="BB202" s="11"/>
      <c r="BC202" s="11"/>
      <c r="BD202" s="11"/>
      <c r="BE202" s="11"/>
      <c r="BF202" s="11"/>
      <c r="BG202" s="11"/>
      <c r="BH202" s="11"/>
      <c r="BI202" s="11"/>
      <c r="BJ202" s="11"/>
    </row>
    <row r="203" spans="1:62" ht="93" customHeight="1" x14ac:dyDescent="0.3">
      <c r="A203" s="1"/>
      <c r="B203" s="1"/>
      <c r="C203" s="1"/>
      <c r="D203" s="1"/>
      <c r="E203" s="1"/>
      <c r="F203" s="153"/>
      <c r="G203" s="1"/>
      <c r="H203" s="1"/>
      <c r="I203" s="1"/>
      <c r="J203" s="1"/>
      <c r="K203" s="1"/>
      <c r="L203" s="1"/>
      <c r="M203" s="1"/>
      <c r="N203" s="1"/>
      <c r="O203" s="5"/>
      <c r="P203" s="5"/>
      <c r="Q203" s="5"/>
      <c r="R203" s="5"/>
      <c r="S203" s="5"/>
      <c r="T203" s="5"/>
      <c r="U203" s="141"/>
      <c r="V203" s="142"/>
      <c r="W203" s="142"/>
      <c r="X203" s="142"/>
      <c r="Y203" s="142"/>
      <c r="Z203" s="142"/>
      <c r="AA203" s="142"/>
      <c r="AB203" s="142"/>
      <c r="AC203" s="142"/>
      <c r="AD203" s="142"/>
      <c r="AE203" s="142"/>
      <c r="AF203" s="142"/>
      <c r="AG203" s="142"/>
      <c r="AH203" s="142"/>
      <c r="AI203" s="142"/>
      <c r="AJ203" s="142"/>
      <c r="AK203" s="142"/>
      <c r="AL203" s="7"/>
      <c r="AM203" s="7"/>
      <c r="AN203" s="7"/>
      <c r="AO203" s="7"/>
      <c r="AP203" s="7"/>
      <c r="AQ203" s="7"/>
      <c r="AR203" s="7"/>
      <c r="AS203" s="7"/>
      <c r="AT203" s="7"/>
      <c r="AU203" s="7"/>
      <c r="AV203" s="7"/>
      <c r="AW203" s="7"/>
      <c r="AX203" s="7"/>
      <c r="AY203" s="7"/>
      <c r="AZ203" s="143"/>
      <c r="BA203" s="11"/>
      <c r="BB203" s="11"/>
      <c r="BC203" s="11"/>
      <c r="BD203" s="11"/>
      <c r="BE203" s="11"/>
      <c r="BF203" s="11"/>
      <c r="BG203" s="11"/>
      <c r="BH203" s="11"/>
      <c r="BI203" s="11"/>
      <c r="BJ203" s="11"/>
    </row>
    <row r="204" spans="1:62" ht="93" customHeight="1" x14ac:dyDescent="0.3">
      <c r="A204" s="1"/>
      <c r="B204" s="1"/>
      <c r="C204" s="1"/>
      <c r="D204" s="1"/>
      <c r="E204" s="1"/>
      <c r="F204" s="153"/>
      <c r="G204" s="1"/>
      <c r="H204" s="1"/>
      <c r="I204" s="1"/>
      <c r="J204" s="1"/>
      <c r="K204" s="1"/>
      <c r="L204" s="1"/>
      <c r="M204" s="1"/>
      <c r="N204" s="1"/>
      <c r="O204" s="5"/>
      <c r="P204" s="5"/>
      <c r="Q204" s="5"/>
      <c r="R204" s="5"/>
      <c r="S204" s="5"/>
      <c r="T204" s="5"/>
      <c r="U204" s="141"/>
      <c r="V204" s="142"/>
      <c r="W204" s="142"/>
      <c r="X204" s="142"/>
      <c r="Y204" s="142"/>
      <c r="Z204" s="142"/>
      <c r="AA204" s="142"/>
      <c r="AB204" s="142"/>
      <c r="AC204" s="142"/>
      <c r="AD204" s="142"/>
      <c r="AE204" s="142"/>
      <c r="AF204" s="142"/>
      <c r="AG204" s="142"/>
      <c r="AH204" s="142"/>
      <c r="AI204" s="142"/>
      <c r="AJ204" s="142"/>
      <c r="AK204" s="142"/>
      <c r="AL204" s="7"/>
      <c r="AM204" s="7"/>
      <c r="AN204" s="7"/>
      <c r="AO204" s="7"/>
      <c r="AP204" s="7"/>
      <c r="AQ204" s="7"/>
      <c r="AR204" s="7"/>
      <c r="AS204" s="7"/>
      <c r="AT204" s="7"/>
      <c r="AU204" s="7"/>
      <c r="AV204" s="7"/>
      <c r="AW204" s="7"/>
      <c r="AX204" s="7"/>
      <c r="AY204" s="7"/>
      <c r="AZ204" s="143"/>
      <c r="BA204" s="11"/>
      <c r="BB204" s="11"/>
      <c r="BC204" s="11"/>
      <c r="BD204" s="11"/>
      <c r="BE204" s="11"/>
      <c r="BF204" s="11"/>
      <c r="BG204" s="11"/>
      <c r="BH204" s="11"/>
      <c r="BI204" s="11"/>
      <c r="BJ204" s="11"/>
    </row>
    <row r="205" spans="1:62" ht="93" customHeight="1" x14ac:dyDescent="0.3">
      <c r="A205" s="1"/>
      <c r="B205" s="1"/>
      <c r="C205" s="1"/>
      <c r="D205" s="1"/>
      <c r="E205" s="1"/>
      <c r="F205" s="153"/>
      <c r="G205" s="1"/>
      <c r="H205" s="1"/>
      <c r="I205" s="1"/>
      <c r="J205" s="1"/>
      <c r="K205" s="1"/>
      <c r="L205" s="1"/>
      <c r="M205" s="1"/>
      <c r="N205" s="1"/>
      <c r="O205" s="5"/>
      <c r="P205" s="5"/>
      <c r="Q205" s="5"/>
      <c r="R205" s="5"/>
      <c r="S205" s="5"/>
      <c r="T205" s="5"/>
      <c r="U205" s="141"/>
      <c r="V205" s="142"/>
      <c r="W205" s="142"/>
      <c r="X205" s="142"/>
      <c r="Y205" s="142"/>
      <c r="Z205" s="142"/>
      <c r="AA205" s="142"/>
      <c r="AB205" s="142"/>
      <c r="AC205" s="142"/>
      <c r="AD205" s="142"/>
      <c r="AE205" s="142"/>
      <c r="AF205" s="142"/>
      <c r="AG205" s="142"/>
      <c r="AH205" s="142"/>
      <c r="AI205" s="142"/>
      <c r="AJ205" s="142"/>
      <c r="AK205" s="142"/>
      <c r="AL205" s="7"/>
      <c r="AM205" s="7"/>
      <c r="AN205" s="7"/>
      <c r="AO205" s="7"/>
      <c r="AP205" s="7"/>
      <c r="AQ205" s="7"/>
      <c r="AR205" s="7"/>
      <c r="AS205" s="7"/>
      <c r="AT205" s="7"/>
      <c r="AU205" s="7"/>
      <c r="AV205" s="7"/>
      <c r="AW205" s="7"/>
      <c r="AX205" s="7"/>
      <c r="AY205" s="7"/>
      <c r="AZ205" s="143"/>
      <c r="BA205" s="11"/>
      <c r="BB205" s="11"/>
      <c r="BC205" s="11"/>
      <c r="BD205" s="11"/>
      <c r="BE205" s="11"/>
      <c r="BF205" s="11"/>
      <c r="BG205" s="11"/>
      <c r="BH205" s="11"/>
      <c r="BI205" s="11"/>
      <c r="BJ205" s="11"/>
    </row>
    <row r="206" spans="1:62" ht="93" customHeight="1" x14ac:dyDescent="0.3">
      <c r="A206" s="1"/>
      <c r="B206" s="1"/>
      <c r="C206" s="1"/>
      <c r="D206" s="1"/>
      <c r="E206" s="1"/>
      <c r="F206" s="153"/>
      <c r="G206" s="1"/>
      <c r="H206" s="1"/>
      <c r="I206" s="1"/>
      <c r="J206" s="1"/>
      <c r="K206" s="1"/>
      <c r="L206" s="1"/>
      <c r="M206" s="1"/>
      <c r="N206" s="1"/>
      <c r="O206" s="5"/>
      <c r="P206" s="5"/>
      <c r="Q206" s="5"/>
      <c r="R206" s="5"/>
      <c r="S206" s="5"/>
      <c r="T206" s="5"/>
      <c r="U206" s="141"/>
      <c r="V206" s="142"/>
      <c r="W206" s="142"/>
      <c r="X206" s="142"/>
      <c r="Y206" s="142"/>
      <c r="Z206" s="142"/>
      <c r="AA206" s="142"/>
      <c r="AB206" s="142"/>
      <c r="AC206" s="142"/>
      <c r="AD206" s="142"/>
      <c r="AE206" s="142"/>
      <c r="AF206" s="142"/>
      <c r="AG206" s="142"/>
      <c r="AH206" s="142"/>
      <c r="AI206" s="142"/>
      <c r="AJ206" s="142"/>
      <c r="AK206" s="142"/>
      <c r="AL206" s="7"/>
      <c r="AM206" s="7"/>
      <c r="AN206" s="7"/>
      <c r="AO206" s="7"/>
      <c r="AP206" s="7"/>
      <c r="AQ206" s="7"/>
      <c r="AR206" s="7"/>
      <c r="AS206" s="7"/>
      <c r="AT206" s="7"/>
      <c r="AU206" s="7"/>
      <c r="AV206" s="7"/>
      <c r="AW206" s="7"/>
      <c r="AX206" s="7"/>
      <c r="AY206" s="7"/>
      <c r="AZ206" s="143"/>
      <c r="BA206" s="11"/>
      <c r="BB206" s="11"/>
      <c r="BC206" s="11"/>
      <c r="BD206" s="11"/>
      <c r="BE206" s="11"/>
      <c r="BF206" s="11"/>
      <c r="BG206" s="11"/>
      <c r="BH206" s="11"/>
      <c r="BI206" s="11"/>
      <c r="BJ206" s="11"/>
    </row>
    <row r="207" spans="1:62" ht="93" customHeight="1" x14ac:dyDescent="0.3">
      <c r="A207" s="1"/>
      <c r="B207" s="1"/>
      <c r="C207" s="1"/>
      <c r="D207" s="1"/>
      <c r="E207" s="1"/>
      <c r="F207" s="153"/>
      <c r="G207" s="1"/>
      <c r="H207" s="1"/>
      <c r="I207" s="1"/>
      <c r="J207" s="1"/>
      <c r="K207" s="1"/>
      <c r="L207" s="1"/>
      <c r="M207" s="1"/>
      <c r="N207" s="1"/>
      <c r="O207" s="5"/>
      <c r="P207" s="5"/>
      <c r="Q207" s="5"/>
      <c r="R207" s="5"/>
      <c r="S207" s="5"/>
      <c r="T207" s="5"/>
      <c r="U207" s="141"/>
      <c r="V207" s="142"/>
      <c r="W207" s="142"/>
      <c r="X207" s="142"/>
      <c r="Y207" s="142"/>
      <c r="Z207" s="142"/>
      <c r="AA207" s="142"/>
      <c r="AB207" s="142"/>
      <c r="AC207" s="142"/>
      <c r="AD207" s="142"/>
      <c r="AE207" s="142"/>
      <c r="AF207" s="142"/>
      <c r="AG207" s="142"/>
      <c r="AH207" s="142"/>
      <c r="AI207" s="142"/>
      <c r="AJ207" s="142"/>
      <c r="AK207" s="142"/>
      <c r="AL207" s="7"/>
      <c r="AM207" s="7"/>
      <c r="AN207" s="7"/>
      <c r="AO207" s="7"/>
      <c r="AP207" s="7"/>
      <c r="AQ207" s="7"/>
      <c r="AR207" s="7"/>
      <c r="AS207" s="7"/>
      <c r="AT207" s="7"/>
      <c r="AU207" s="7"/>
      <c r="AV207" s="7"/>
      <c r="AW207" s="7"/>
      <c r="AX207" s="7"/>
      <c r="AY207" s="7"/>
      <c r="AZ207" s="143"/>
      <c r="BA207" s="11"/>
      <c r="BB207" s="11"/>
      <c r="BC207" s="11"/>
      <c r="BD207" s="11"/>
      <c r="BE207" s="11"/>
      <c r="BF207" s="11"/>
      <c r="BG207" s="11"/>
      <c r="BH207" s="11"/>
      <c r="BI207" s="11"/>
      <c r="BJ207" s="11"/>
    </row>
    <row r="208" spans="1:62" ht="93" customHeight="1" x14ac:dyDescent="0.3">
      <c r="A208" s="1"/>
      <c r="B208" s="1"/>
      <c r="C208" s="1"/>
      <c r="D208" s="1"/>
      <c r="E208" s="1"/>
      <c r="F208" s="153"/>
      <c r="G208" s="1"/>
      <c r="H208" s="1"/>
      <c r="I208" s="1"/>
      <c r="J208" s="1"/>
      <c r="K208" s="1"/>
      <c r="L208" s="1"/>
      <c r="M208" s="1"/>
      <c r="N208" s="1"/>
      <c r="O208" s="5"/>
      <c r="P208" s="5"/>
      <c r="Q208" s="5"/>
      <c r="R208" s="5"/>
      <c r="S208" s="5"/>
      <c r="T208" s="5"/>
      <c r="U208" s="141"/>
      <c r="V208" s="142"/>
      <c r="W208" s="142"/>
      <c r="X208" s="142"/>
      <c r="Y208" s="142"/>
      <c r="Z208" s="142"/>
      <c r="AA208" s="142"/>
      <c r="AB208" s="142"/>
      <c r="AC208" s="142"/>
      <c r="AD208" s="142"/>
      <c r="AE208" s="142"/>
      <c r="AF208" s="142"/>
      <c r="AG208" s="142"/>
      <c r="AH208" s="142"/>
      <c r="AI208" s="142"/>
      <c r="AJ208" s="142"/>
      <c r="AK208" s="142"/>
      <c r="AL208" s="7"/>
      <c r="AM208" s="7"/>
      <c r="AN208" s="7"/>
      <c r="AO208" s="7"/>
      <c r="AP208" s="7"/>
      <c r="AQ208" s="7"/>
      <c r="AR208" s="7"/>
      <c r="AS208" s="7"/>
      <c r="AT208" s="7"/>
      <c r="AU208" s="7"/>
      <c r="AV208" s="7"/>
      <c r="AW208" s="7"/>
      <c r="AX208" s="7"/>
      <c r="AY208" s="7"/>
      <c r="AZ208" s="143"/>
      <c r="BA208" s="11"/>
      <c r="BB208" s="11"/>
      <c r="BC208" s="11"/>
      <c r="BD208" s="11"/>
      <c r="BE208" s="11"/>
      <c r="BF208" s="11"/>
      <c r="BG208" s="11"/>
      <c r="BH208" s="11"/>
      <c r="BI208" s="11"/>
      <c r="BJ208" s="11"/>
    </row>
    <row r="209" spans="1:62" ht="93" customHeight="1" x14ac:dyDescent="0.3">
      <c r="A209" s="1"/>
      <c r="B209" s="1"/>
      <c r="C209" s="1"/>
      <c r="D209" s="1"/>
      <c r="E209" s="1"/>
      <c r="F209" s="153"/>
      <c r="G209" s="1"/>
      <c r="H209" s="1"/>
      <c r="I209" s="1"/>
      <c r="J209" s="1"/>
      <c r="K209" s="1"/>
      <c r="L209" s="1"/>
      <c r="M209" s="1"/>
      <c r="N209" s="1"/>
      <c r="O209" s="5"/>
      <c r="P209" s="5"/>
      <c r="Q209" s="5"/>
      <c r="R209" s="5"/>
      <c r="S209" s="5"/>
      <c r="T209" s="5"/>
      <c r="U209" s="141"/>
      <c r="V209" s="142"/>
      <c r="W209" s="142"/>
      <c r="X209" s="142"/>
      <c r="Y209" s="142"/>
      <c r="Z209" s="142"/>
      <c r="AA209" s="142"/>
      <c r="AB209" s="142"/>
      <c r="AC209" s="142"/>
      <c r="AD209" s="142"/>
      <c r="AE209" s="142"/>
      <c r="AF209" s="142"/>
      <c r="AG209" s="142"/>
      <c r="AH209" s="142"/>
      <c r="AI209" s="142"/>
      <c r="AJ209" s="142"/>
      <c r="AK209" s="142"/>
      <c r="AL209" s="7"/>
      <c r="AM209" s="7"/>
      <c r="AN209" s="7"/>
      <c r="AO209" s="7"/>
      <c r="AP209" s="7"/>
      <c r="AQ209" s="7"/>
      <c r="AR209" s="7"/>
      <c r="AS209" s="7"/>
      <c r="AT209" s="7"/>
      <c r="AU209" s="7"/>
      <c r="AV209" s="7"/>
      <c r="AW209" s="7"/>
      <c r="AX209" s="7"/>
      <c r="AY209" s="7"/>
      <c r="AZ209" s="143"/>
      <c r="BA209" s="11"/>
      <c r="BB209" s="11"/>
      <c r="BC209" s="11"/>
      <c r="BD209" s="11"/>
      <c r="BE209" s="11"/>
      <c r="BF209" s="11"/>
      <c r="BG209" s="11"/>
      <c r="BH209" s="11"/>
      <c r="BI209" s="11"/>
      <c r="BJ209" s="11"/>
    </row>
    <row r="210" spans="1:62" ht="93" customHeight="1" x14ac:dyDescent="0.3">
      <c r="A210" s="1"/>
      <c r="B210" s="1"/>
      <c r="C210" s="1"/>
      <c r="D210" s="1"/>
      <c r="E210" s="1"/>
      <c r="F210" s="153"/>
      <c r="G210" s="1"/>
      <c r="H210" s="1"/>
      <c r="I210" s="1"/>
      <c r="J210" s="1"/>
      <c r="K210" s="1"/>
      <c r="L210" s="1"/>
      <c r="M210" s="1"/>
      <c r="N210" s="1"/>
      <c r="O210" s="5"/>
      <c r="P210" s="5"/>
      <c r="Q210" s="5"/>
      <c r="R210" s="5"/>
      <c r="S210" s="5"/>
      <c r="T210" s="5"/>
      <c r="U210" s="141"/>
      <c r="V210" s="142"/>
      <c r="W210" s="142"/>
      <c r="X210" s="142"/>
      <c r="Y210" s="142"/>
      <c r="Z210" s="142"/>
      <c r="AA210" s="142"/>
      <c r="AB210" s="142"/>
      <c r="AC210" s="142"/>
      <c r="AD210" s="142"/>
      <c r="AE210" s="142"/>
      <c r="AF210" s="142"/>
      <c r="AG210" s="142"/>
      <c r="AH210" s="142"/>
      <c r="AI210" s="142"/>
      <c r="AJ210" s="142"/>
      <c r="AK210" s="142"/>
      <c r="AL210" s="7"/>
      <c r="AM210" s="7"/>
      <c r="AN210" s="7"/>
      <c r="AO210" s="7"/>
      <c r="AP210" s="7"/>
      <c r="AQ210" s="7"/>
      <c r="AR210" s="7"/>
      <c r="AS210" s="7"/>
      <c r="AT210" s="7"/>
      <c r="AU210" s="7"/>
      <c r="AV210" s="7"/>
      <c r="AW210" s="7"/>
      <c r="AX210" s="7"/>
      <c r="AY210" s="7"/>
      <c r="AZ210" s="143"/>
      <c r="BA210" s="11"/>
      <c r="BB210" s="11"/>
      <c r="BC210" s="11"/>
      <c r="BD210" s="11"/>
      <c r="BE210" s="11"/>
      <c r="BF210" s="11"/>
      <c r="BG210" s="11"/>
      <c r="BH210" s="11"/>
      <c r="BI210" s="11"/>
      <c r="BJ210" s="11"/>
    </row>
    <row r="211" spans="1:62" ht="93" customHeight="1" x14ac:dyDescent="0.3">
      <c r="A211" s="1"/>
      <c r="B211" s="1"/>
      <c r="C211" s="1"/>
      <c r="D211" s="1"/>
      <c r="E211" s="1"/>
      <c r="F211" s="153"/>
      <c r="G211" s="1"/>
      <c r="H211" s="1"/>
      <c r="I211" s="1"/>
      <c r="J211" s="1"/>
      <c r="K211" s="1"/>
      <c r="L211" s="1"/>
      <c r="M211" s="1"/>
      <c r="N211" s="1"/>
      <c r="O211" s="5"/>
      <c r="P211" s="5"/>
      <c r="Q211" s="5"/>
      <c r="R211" s="5"/>
      <c r="S211" s="5"/>
      <c r="T211" s="5"/>
      <c r="U211" s="141"/>
      <c r="V211" s="142"/>
      <c r="W211" s="142"/>
      <c r="X211" s="142"/>
      <c r="Y211" s="142"/>
      <c r="Z211" s="142"/>
      <c r="AA211" s="142"/>
      <c r="AB211" s="142"/>
      <c r="AC211" s="142"/>
      <c r="AD211" s="142"/>
      <c r="AE211" s="142"/>
      <c r="AF211" s="142"/>
      <c r="AG211" s="142"/>
      <c r="AH211" s="142"/>
      <c r="AI211" s="142"/>
      <c r="AJ211" s="142"/>
      <c r="AK211" s="142"/>
      <c r="AL211" s="7"/>
      <c r="AM211" s="7"/>
      <c r="AN211" s="7"/>
      <c r="AO211" s="7"/>
      <c r="AP211" s="7"/>
      <c r="AQ211" s="7"/>
      <c r="AR211" s="7"/>
      <c r="AS211" s="7"/>
      <c r="AT211" s="7"/>
      <c r="AU211" s="7"/>
      <c r="AV211" s="7"/>
      <c r="AW211" s="7"/>
      <c r="AX211" s="7"/>
      <c r="AY211" s="7"/>
      <c r="AZ211" s="143"/>
      <c r="BA211" s="11"/>
      <c r="BB211" s="11"/>
      <c r="BC211" s="11"/>
      <c r="BD211" s="11"/>
      <c r="BE211" s="11"/>
      <c r="BF211" s="11"/>
      <c r="BG211" s="11"/>
      <c r="BH211" s="11"/>
      <c r="BI211" s="11"/>
      <c r="BJ211" s="11"/>
    </row>
    <row r="212" spans="1:62" ht="93" customHeight="1" x14ac:dyDescent="0.3">
      <c r="A212" s="1"/>
      <c r="B212" s="1"/>
      <c r="C212" s="1"/>
      <c r="D212" s="1"/>
      <c r="E212" s="1"/>
      <c r="F212" s="153"/>
      <c r="G212" s="1"/>
      <c r="H212" s="1"/>
      <c r="I212" s="1"/>
      <c r="J212" s="1"/>
      <c r="K212" s="1"/>
      <c r="L212" s="1"/>
      <c r="M212" s="1"/>
      <c r="N212" s="1"/>
      <c r="O212" s="5"/>
      <c r="P212" s="5"/>
      <c r="Q212" s="5"/>
      <c r="R212" s="5"/>
      <c r="S212" s="5"/>
      <c r="T212" s="5"/>
      <c r="U212" s="141"/>
      <c r="V212" s="142"/>
      <c r="W212" s="142"/>
      <c r="X212" s="142"/>
      <c r="Y212" s="142"/>
      <c r="Z212" s="142"/>
      <c r="AA212" s="142"/>
      <c r="AB212" s="142"/>
      <c r="AC212" s="142"/>
      <c r="AD212" s="142"/>
      <c r="AE212" s="142"/>
      <c r="AF212" s="142"/>
      <c r="AG212" s="142"/>
      <c r="AH212" s="142"/>
      <c r="AI212" s="142"/>
      <c r="AJ212" s="142"/>
      <c r="AK212" s="142"/>
      <c r="AL212" s="7"/>
      <c r="AM212" s="7"/>
      <c r="AN212" s="7"/>
      <c r="AO212" s="7"/>
      <c r="AP212" s="7"/>
      <c r="AQ212" s="7"/>
      <c r="AR212" s="7"/>
      <c r="AS212" s="7"/>
      <c r="AT212" s="7"/>
      <c r="AU212" s="7"/>
      <c r="AV212" s="7"/>
      <c r="AW212" s="7"/>
      <c r="AX212" s="7"/>
      <c r="AY212" s="7"/>
      <c r="AZ212" s="143"/>
      <c r="BA212" s="11"/>
      <c r="BB212" s="11"/>
      <c r="BC212" s="11"/>
      <c r="BD212" s="11"/>
      <c r="BE212" s="11"/>
      <c r="BF212" s="11"/>
      <c r="BG212" s="11"/>
      <c r="BH212" s="11"/>
      <c r="BI212" s="11"/>
      <c r="BJ212" s="11"/>
    </row>
    <row r="213" spans="1:62" ht="93" customHeight="1" x14ac:dyDescent="0.3">
      <c r="A213" s="1"/>
      <c r="B213" s="1"/>
      <c r="C213" s="1"/>
      <c r="D213" s="1"/>
      <c r="E213" s="1"/>
      <c r="F213" s="153"/>
      <c r="G213" s="1"/>
      <c r="H213" s="1"/>
      <c r="I213" s="1"/>
      <c r="J213" s="1"/>
      <c r="K213" s="1"/>
      <c r="L213" s="1"/>
      <c r="M213" s="1"/>
      <c r="N213" s="1"/>
      <c r="O213" s="5"/>
      <c r="P213" s="5"/>
      <c r="Q213" s="5"/>
      <c r="R213" s="5"/>
      <c r="S213" s="5"/>
      <c r="T213" s="5"/>
      <c r="U213" s="141"/>
      <c r="V213" s="142"/>
      <c r="W213" s="142"/>
      <c r="X213" s="142"/>
      <c r="Y213" s="142"/>
      <c r="Z213" s="142"/>
      <c r="AA213" s="142"/>
      <c r="AB213" s="142"/>
      <c r="AC213" s="142"/>
      <c r="AD213" s="142"/>
      <c r="AE213" s="142"/>
      <c r="AF213" s="142"/>
      <c r="AG213" s="142"/>
      <c r="AH213" s="142"/>
      <c r="AI213" s="142"/>
      <c r="AJ213" s="142"/>
      <c r="AK213" s="142"/>
      <c r="AL213" s="7"/>
      <c r="AM213" s="7"/>
      <c r="AN213" s="7"/>
      <c r="AO213" s="7"/>
      <c r="AP213" s="7"/>
      <c r="AQ213" s="7"/>
      <c r="AR213" s="7"/>
      <c r="AS213" s="7"/>
      <c r="AT213" s="7"/>
      <c r="AU213" s="7"/>
      <c r="AV213" s="7"/>
      <c r="AW213" s="7"/>
      <c r="AX213" s="7"/>
      <c r="AY213" s="7"/>
      <c r="AZ213" s="143"/>
      <c r="BA213" s="11"/>
      <c r="BB213" s="11"/>
      <c r="BC213" s="11"/>
      <c r="BD213" s="11"/>
      <c r="BE213" s="11"/>
      <c r="BF213" s="11"/>
      <c r="BG213" s="11"/>
      <c r="BH213" s="11"/>
      <c r="BI213" s="11"/>
      <c r="BJ213" s="11"/>
    </row>
    <row r="214" spans="1:62" ht="93" customHeight="1" x14ac:dyDescent="0.3">
      <c r="A214" s="1"/>
      <c r="B214" s="1"/>
      <c r="C214" s="1"/>
      <c r="D214" s="1"/>
      <c r="E214" s="1"/>
      <c r="F214" s="153"/>
      <c r="G214" s="1"/>
      <c r="H214" s="1"/>
      <c r="I214" s="1"/>
      <c r="J214" s="1"/>
      <c r="K214" s="1"/>
      <c r="L214" s="1"/>
      <c r="M214" s="1"/>
      <c r="N214" s="1"/>
      <c r="O214" s="5"/>
      <c r="P214" s="5"/>
      <c r="Q214" s="5"/>
      <c r="R214" s="5"/>
      <c r="S214" s="5"/>
      <c r="T214" s="5"/>
      <c r="U214" s="141"/>
      <c r="V214" s="142"/>
      <c r="W214" s="142"/>
      <c r="X214" s="142"/>
      <c r="Y214" s="142"/>
      <c r="Z214" s="142"/>
      <c r="AA214" s="142"/>
      <c r="AB214" s="142"/>
      <c r="AC214" s="142"/>
      <c r="AD214" s="142"/>
      <c r="AE214" s="142"/>
      <c r="AF214" s="142"/>
      <c r="AG214" s="142"/>
      <c r="AH214" s="142"/>
      <c r="AI214" s="142"/>
      <c r="AJ214" s="142"/>
      <c r="AK214" s="142"/>
      <c r="AL214" s="7"/>
      <c r="AM214" s="7"/>
      <c r="AN214" s="7"/>
      <c r="AO214" s="7"/>
      <c r="AP214" s="7"/>
      <c r="AQ214" s="7"/>
      <c r="AR214" s="7"/>
      <c r="AS214" s="7"/>
      <c r="AT214" s="7"/>
      <c r="AU214" s="7"/>
      <c r="AV214" s="7"/>
      <c r="AW214" s="7"/>
      <c r="AX214" s="7"/>
      <c r="AY214" s="7"/>
      <c r="AZ214" s="143"/>
      <c r="BA214" s="11"/>
      <c r="BB214" s="11"/>
      <c r="BC214" s="11"/>
      <c r="BD214" s="11"/>
      <c r="BE214" s="11"/>
      <c r="BF214" s="11"/>
      <c r="BG214" s="11"/>
      <c r="BH214" s="11"/>
      <c r="BI214" s="11"/>
      <c r="BJ214" s="11"/>
    </row>
    <row r="215" spans="1:62" ht="93" customHeight="1" x14ac:dyDescent="0.3">
      <c r="A215" s="1"/>
      <c r="B215" s="1"/>
      <c r="C215" s="1"/>
      <c r="D215" s="1"/>
      <c r="E215" s="1"/>
      <c r="F215" s="153"/>
      <c r="G215" s="1"/>
      <c r="H215" s="1"/>
      <c r="I215" s="1"/>
      <c r="J215" s="1"/>
      <c r="K215" s="1"/>
      <c r="L215" s="1"/>
      <c r="M215" s="1"/>
      <c r="N215" s="1"/>
      <c r="O215" s="5"/>
      <c r="P215" s="5"/>
      <c r="Q215" s="5"/>
      <c r="R215" s="5"/>
      <c r="S215" s="5"/>
      <c r="T215" s="5"/>
      <c r="U215" s="141"/>
      <c r="V215" s="142"/>
      <c r="W215" s="142"/>
      <c r="X215" s="142"/>
      <c r="Y215" s="142"/>
      <c r="Z215" s="142"/>
      <c r="AA215" s="142"/>
      <c r="AB215" s="142"/>
      <c r="AC215" s="142"/>
      <c r="AD215" s="142"/>
      <c r="AE215" s="142"/>
      <c r="AF215" s="142"/>
      <c r="AG215" s="142"/>
      <c r="AH215" s="142"/>
      <c r="AI215" s="142"/>
      <c r="AJ215" s="142"/>
      <c r="AK215" s="142"/>
      <c r="AL215" s="7"/>
      <c r="AM215" s="7"/>
      <c r="AN215" s="7"/>
      <c r="AO215" s="7"/>
      <c r="AP215" s="7"/>
      <c r="AQ215" s="7"/>
      <c r="AR215" s="7"/>
      <c r="AS215" s="7"/>
      <c r="AT215" s="7"/>
      <c r="AU215" s="7"/>
      <c r="AV215" s="7"/>
      <c r="AW215" s="7"/>
      <c r="AX215" s="7"/>
      <c r="AY215" s="7"/>
      <c r="AZ215" s="143"/>
      <c r="BA215" s="11"/>
      <c r="BB215" s="11"/>
      <c r="BC215" s="11"/>
      <c r="BD215" s="11"/>
      <c r="BE215" s="11"/>
      <c r="BF215" s="11"/>
      <c r="BG215" s="11"/>
      <c r="BH215" s="11"/>
      <c r="BI215" s="11"/>
      <c r="BJ215" s="11"/>
    </row>
    <row r="216" spans="1:62" ht="93" customHeight="1" x14ac:dyDescent="0.3">
      <c r="A216" s="1"/>
      <c r="B216" s="1"/>
      <c r="C216" s="1"/>
      <c r="D216" s="1"/>
      <c r="E216" s="1"/>
      <c r="F216" s="153"/>
      <c r="G216" s="1"/>
      <c r="H216" s="1"/>
      <c r="I216" s="1"/>
      <c r="J216" s="1"/>
      <c r="K216" s="1"/>
      <c r="L216" s="1"/>
      <c r="M216" s="1"/>
      <c r="N216" s="1"/>
      <c r="O216" s="5"/>
      <c r="P216" s="5"/>
      <c r="Q216" s="5"/>
      <c r="R216" s="5"/>
      <c r="S216" s="5"/>
      <c r="T216" s="5"/>
      <c r="U216" s="141"/>
      <c r="V216" s="142"/>
      <c r="W216" s="142"/>
      <c r="X216" s="142"/>
      <c r="Y216" s="142"/>
      <c r="Z216" s="142"/>
      <c r="AA216" s="142"/>
      <c r="AB216" s="142"/>
      <c r="AC216" s="142"/>
      <c r="AD216" s="142"/>
      <c r="AE216" s="142"/>
      <c r="AF216" s="142"/>
      <c r="AG216" s="142"/>
      <c r="AH216" s="142"/>
      <c r="AI216" s="142"/>
      <c r="AJ216" s="142"/>
      <c r="AK216" s="142"/>
      <c r="AL216" s="7"/>
      <c r="AM216" s="7"/>
      <c r="AN216" s="7"/>
      <c r="AO216" s="7"/>
      <c r="AP216" s="7"/>
      <c r="AQ216" s="7"/>
      <c r="AR216" s="7"/>
      <c r="AS216" s="7"/>
      <c r="AT216" s="7"/>
      <c r="AU216" s="7"/>
      <c r="AV216" s="7"/>
      <c r="AW216" s="7"/>
      <c r="AX216" s="7"/>
      <c r="AY216" s="7"/>
      <c r="AZ216" s="143"/>
      <c r="BA216" s="11"/>
      <c r="BB216" s="11"/>
      <c r="BC216" s="11"/>
      <c r="BD216" s="11"/>
      <c r="BE216" s="11"/>
      <c r="BF216" s="11"/>
      <c r="BG216" s="11"/>
      <c r="BH216" s="11"/>
      <c r="BI216" s="11"/>
      <c r="BJ216" s="11"/>
    </row>
    <row r="217" spans="1:62" ht="93" customHeight="1" x14ac:dyDescent="0.3">
      <c r="A217" s="1"/>
      <c r="B217" s="1"/>
      <c r="C217" s="1"/>
      <c r="D217" s="1"/>
      <c r="E217" s="1"/>
      <c r="F217" s="153"/>
      <c r="G217" s="1"/>
      <c r="H217" s="1"/>
      <c r="I217" s="1"/>
      <c r="J217" s="1"/>
      <c r="K217" s="1"/>
      <c r="L217" s="1"/>
      <c r="M217" s="1"/>
      <c r="N217" s="1"/>
      <c r="O217" s="5"/>
      <c r="P217" s="5"/>
      <c r="Q217" s="5"/>
      <c r="R217" s="5"/>
      <c r="S217" s="5"/>
      <c r="T217" s="5"/>
      <c r="U217" s="141"/>
      <c r="V217" s="142"/>
      <c r="W217" s="142"/>
      <c r="X217" s="142"/>
      <c r="Y217" s="142"/>
      <c r="Z217" s="142"/>
      <c r="AA217" s="142"/>
      <c r="AB217" s="142"/>
      <c r="AC217" s="142"/>
      <c r="AD217" s="142"/>
      <c r="AE217" s="142"/>
      <c r="AF217" s="142"/>
      <c r="AG217" s="142"/>
      <c r="AH217" s="142"/>
      <c r="AI217" s="142"/>
      <c r="AJ217" s="142"/>
      <c r="AK217" s="142"/>
      <c r="AL217" s="7"/>
      <c r="AM217" s="7"/>
      <c r="AN217" s="7"/>
      <c r="AO217" s="7"/>
      <c r="AP217" s="7"/>
      <c r="AQ217" s="7"/>
      <c r="AR217" s="7"/>
      <c r="AS217" s="7"/>
      <c r="AT217" s="7"/>
      <c r="AU217" s="7"/>
      <c r="AV217" s="7"/>
      <c r="AW217" s="7"/>
      <c r="AX217" s="7"/>
      <c r="AY217" s="7"/>
      <c r="AZ217" s="143"/>
      <c r="BA217" s="11"/>
      <c r="BB217" s="11"/>
      <c r="BC217" s="11"/>
      <c r="BD217" s="11"/>
      <c r="BE217" s="11"/>
      <c r="BF217" s="11"/>
      <c r="BG217" s="11"/>
      <c r="BH217" s="11"/>
      <c r="BI217" s="11"/>
      <c r="BJ217" s="11"/>
    </row>
    <row r="218" spans="1:62" ht="93" customHeight="1" x14ac:dyDescent="0.3">
      <c r="A218" s="1"/>
      <c r="B218" s="1"/>
      <c r="C218" s="1"/>
      <c r="D218" s="1"/>
      <c r="E218" s="1"/>
      <c r="F218" s="153"/>
      <c r="G218" s="1"/>
      <c r="H218" s="1"/>
      <c r="I218" s="1"/>
      <c r="J218" s="1"/>
      <c r="K218" s="1"/>
      <c r="L218" s="1"/>
      <c r="M218" s="1"/>
      <c r="N218" s="1"/>
      <c r="O218" s="5"/>
      <c r="P218" s="5"/>
      <c r="Q218" s="5"/>
      <c r="R218" s="5"/>
      <c r="S218" s="5"/>
      <c r="T218" s="5"/>
      <c r="U218" s="141"/>
      <c r="V218" s="142"/>
      <c r="W218" s="142"/>
      <c r="X218" s="142"/>
      <c r="Y218" s="142"/>
      <c r="Z218" s="142"/>
      <c r="AA218" s="142"/>
      <c r="AB218" s="142"/>
      <c r="AC218" s="142"/>
      <c r="AD218" s="142"/>
      <c r="AE218" s="142"/>
      <c r="AF218" s="142"/>
      <c r="AG218" s="142"/>
      <c r="AH218" s="142"/>
      <c r="AI218" s="142"/>
      <c r="AJ218" s="142"/>
      <c r="AK218" s="142"/>
      <c r="AL218" s="7"/>
      <c r="AM218" s="7"/>
      <c r="AN218" s="7"/>
      <c r="AO218" s="7"/>
      <c r="AP218" s="7"/>
      <c r="AQ218" s="7"/>
      <c r="AR218" s="7"/>
      <c r="AS218" s="7"/>
      <c r="AT218" s="7"/>
      <c r="AU218" s="7"/>
      <c r="AV218" s="7"/>
      <c r="AW218" s="7"/>
      <c r="AX218" s="7"/>
      <c r="AY218" s="7"/>
      <c r="AZ218" s="143"/>
      <c r="BA218" s="11"/>
      <c r="BB218" s="11"/>
      <c r="BC218" s="11"/>
      <c r="BD218" s="11"/>
      <c r="BE218" s="11"/>
      <c r="BF218" s="11"/>
      <c r="BG218" s="11"/>
      <c r="BH218" s="11"/>
      <c r="BI218" s="11"/>
      <c r="BJ218" s="11"/>
    </row>
    <row r="219" spans="1:62" ht="93" customHeight="1" x14ac:dyDescent="0.3">
      <c r="A219" s="1"/>
      <c r="B219" s="1"/>
      <c r="C219" s="1"/>
      <c r="D219" s="1"/>
      <c r="E219" s="1"/>
      <c r="F219" s="153"/>
      <c r="G219" s="1"/>
      <c r="H219" s="1"/>
      <c r="I219" s="1"/>
      <c r="J219" s="1"/>
      <c r="K219" s="1"/>
      <c r="L219" s="1"/>
      <c r="M219" s="1"/>
      <c r="N219" s="1"/>
      <c r="O219" s="5"/>
      <c r="P219" s="5"/>
      <c r="Q219" s="5"/>
      <c r="R219" s="5"/>
      <c r="S219" s="5"/>
      <c r="T219" s="5"/>
      <c r="U219" s="141"/>
      <c r="V219" s="142"/>
      <c r="W219" s="142"/>
      <c r="X219" s="142"/>
      <c r="Y219" s="142"/>
      <c r="Z219" s="142"/>
      <c r="AA219" s="142"/>
      <c r="AB219" s="142"/>
      <c r="AC219" s="142"/>
      <c r="AD219" s="142"/>
      <c r="AE219" s="142"/>
      <c r="AF219" s="142"/>
      <c r="AG219" s="142"/>
      <c r="AH219" s="142"/>
      <c r="AI219" s="142"/>
      <c r="AJ219" s="142"/>
      <c r="AK219" s="142"/>
      <c r="AL219" s="7"/>
      <c r="AM219" s="7"/>
      <c r="AN219" s="7"/>
      <c r="AO219" s="7"/>
      <c r="AP219" s="7"/>
      <c r="AQ219" s="7"/>
      <c r="AR219" s="7"/>
      <c r="AS219" s="7"/>
      <c r="AT219" s="7"/>
      <c r="AU219" s="7"/>
      <c r="AV219" s="7"/>
      <c r="AW219" s="7"/>
      <c r="AX219" s="7"/>
      <c r="AY219" s="7"/>
      <c r="AZ219" s="143"/>
      <c r="BA219" s="11"/>
      <c r="BB219" s="11"/>
      <c r="BC219" s="11"/>
      <c r="BD219" s="11"/>
      <c r="BE219" s="11"/>
      <c r="BF219" s="11"/>
      <c r="BG219" s="11"/>
      <c r="BH219" s="11"/>
      <c r="BI219" s="11"/>
      <c r="BJ219" s="11"/>
    </row>
    <row r="220" spans="1:62" ht="93" customHeight="1" x14ac:dyDescent="0.3">
      <c r="A220" s="1"/>
      <c r="B220" s="1"/>
      <c r="C220" s="1"/>
      <c r="D220" s="1"/>
      <c r="E220" s="1"/>
      <c r="F220" s="153"/>
      <c r="G220" s="1"/>
      <c r="H220" s="1"/>
      <c r="I220" s="1"/>
      <c r="J220" s="1"/>
      <c r="K220" s="1"/>
      <c r="L220" s="1"/>
      <c r="M220" s="1"/>
      <c r="N220" s="1"/>
      <c r="O220" s="5"/>
      <c r="P220" s="5"/>
      <c r="Q220" s="5"/>
      <c r="R220" s="5"/>
      <c r="S220" s="5"/>
      <c r="T220" s="5"/>
      <c r="U220" s="141"/>
      <c r="V220" s="142"/>
      <c r="W220" s="142"/>
      <c r="X220" s="142"/>
      <c r="Y220" s="142"/>
      <c r="Z220" s="142"/>
      <c r="AA220" s="142"/>
      <c r="AB220" s="142"/>
      <c r="AC220" s="142"/>
      <c r="AD220" s="142"/>
      <c r="AE220" s="142"/>
      <c r="AF220" s="142"/>
      <c r="AG220" s="142"/>
      <c r="AH220" s="142"/>
      <c r="AI220" s="142"/>
      <c r="AJ220" s="142"/>
      <c r="AK220" s="142"/>
      <c r="AL220" s="7"/>
      <c r="AM220" s="7"/>
      <c r="AN220" s="7"/>
      <c r="AO220" s="7"/>
      <c r="AP220" s="7"/>
      <c r="AQ220" s="7"/>
      <c r="AR220" s="7"/>
      <c r="AS220" s="7"/>
      <c r="AT220" s="7"/>
      <c r="AU220" s="7"/>
      <c r="AV220" s="7"/>
      <c r="AW220" s="7"/>
      <c r="AX220" s="7"/>
      <c r="AY220" s="7"/>
      <c r="AZ220" s="143"/>
      <c r="BA220" s="11"/>
      <c r="BB220" s="11"/>
      <c r="BC220" s="11"/>
      <c r="BD220" s="11"/>
      <c r="BE220" s="11"/>
      <c r="BF220" s="11"/>
      <c r="BG220" s="11"/>
      <c r="BH220" s="11"/>
      <c r="BI220" s="11"/>
      <c r="BJ220" s="11"/>
    </row>
    <row r="221" spans="1:62" ht="93" customHeight="1" x14ac:dyDescent="0.3">
      <c r="A221" s="1"/>
      <c r="B221" s="1"/>
      <c r="C221" s="1"/>
      <c r="D221" s="1"/>
      <c r="E221" s="1"/>
      <c r="F221" s="153"/>
      <c r="G221" s="1"/>
      <c r="H221" s="1"/>
      <c r="I221" s="1"/>
      <c r="J221" s="1"/>
      <c r="K221" s="1"/>
      <c r="L221" s="1"/>
      <c r="M221" s="1"/>
      <c r="N221" s="1"/>
      <c r="O221" s="5"/>
      <c r="P221" s="5"/>
      <c r="Q221" s="5"/>
      <c r="R221" s="5"/>
      <c r="S221" s="5"/>
      <c r="T221" s="5"/>
      <c r="U221" s="141"/>
      <c r="V221" s="142"/>
      <c r="W221" s="142"/>
      <c r="X221" s="142"/>
      <c r="Y221" s="142"/>
      <c r="Z221" s="142"/>
      <c r="AA221" s="142"/>
      <c r="AB221" s="142"/>
      <c r="AC221" s="142"/>
      <c r="AD221" s="142"/>
      <c r="AE221" s="142"/>
      <c r="AF221" s="142"/>
      <c r="AG221" s="142"/>
      <c r="AH221" s="142"/>
      <c r="AI221" s="142"/>
      <c r="AJ221" s="142"/>
      <c r="AK221" s="142"/>
      <c r="AL221" s="7"/>
      <c r="AM221" s="7"/>
      <c r="AN221" s="7"/>
      <c r="AO221" s="7"/>
      <c r="AP221" s="7"/>
      <c r="AQ221" s="7"/>
      <c r="AR221" s="7"/>
      <c r="AS221" s="7"/>
      <c r="AT221" s="7"/>
      <c r="AU221" s="7"/>
      <c r="AV221" s="7"/>
      <c r="AW221" s="7"/>
      <c r="AX221" s="7"/>
      <c r="AY221" s="7"/>
      <c r="AZ221" s="143"/>
      <c r="BA221" s="11"/>
      <c r="BB221" s="11"/>
      <c r="BC221" s="11"/>
      <c r="BD221" s="11"/>
      <c r="BE221" s="11"/>
      <c r="BF221" s="11"/>
      <c r="BG221" s="11"/>
      <c r="BH221" s="11"/>
      <c r="BI221" s="11"/>
      <c r="BJ221" s="11"/>
    </row>
    <row r="222" spans="1:62" ht="93" customHeight="1" x14ac:dyDescent="0.3">
      <c r="A222" s="1"/>
      <c r="B222" s="1"/>
      <c r="C222" s="1"/>
      <c r="D222" s="1"/>
      <c r="E222" s="1"/>
      <c r="F222" s="153"/>
      <c r="G222" s="1"/>
      <c r="H222" s="1"/>
      <c r="I222" s="1"/>
      <c r="J222" s="1"/>
      <c r="K222" s="1"/>
      <c r="L222" s="1"/>
      <c r="M222" s="1"/>
      <c r="N222" s="1"/>
      <c r="O222" s="5"/>
      <c r="P222" s="5"/>
      <c r="Q222" s="5"/>
      <c r="R222" s="5"/>
      <c r="S222" s="5"/>
      <c r="T222" s="5"/>
      <c r="U222" s="141"/>
      <c r="V222" s="142"/>
      <c r="W222" s="142"/>
      <c r="X222" s="142"/>
      <c r="Y222" s="142"/>
      <c r="Z222" s="142"/>
      <c r="AA222" s="142"/>
      <c r="AB222" s="142"/>
      <c r="AC222" s="142"/>
      <c r="AD222" s="142"/>
      <c r="AE222" s="142"/>
      <c r="AF222" s="142"/>
      <c r="AG222" s="142"/>
      <c r="AH222" s="142"/>
      <c r="AI222" s="142"/>
      <c r="AJ222" s="142"/>
      <c r="AK222" s="142"/>
      <c r="AL222" s="7"/>
      <c r="AM222" s="7"/>
      <c r="AN222" s="7"/>
      <c r="AO222" s="7"/>
      <c r="AP222" s="7"/>
      <c r="AQ222" s="7"/>
      <c r="AR222" s="7"/>
      <c r="AS222" s="7"/>
      <c r="AT222" s="7"/>
      <c r="AU222" s="7"/>
      <c r="AV222" s="7"/>
      <c r="AW222" s="7"/>
      <c r="AX222" s="7"/>
      <c r="AY222" s="7"/>
      <c r="AZ222" s="143"/>
      <c r="BA222" s="11"/>
      <c r="BB222" s="11"/>
      <c r="BC222" s="11"/>
      <c r="BD222" s="11"/>
      <c r="BE222" s="11"/>
      <c r="BF222" s="11"/>
      <c r="BG222" s="11"/>
      <c r="BH222" s="11"/>
      <c r="BI222" s="11"/>
      <c r="BJ222" s="11"/>
    </row>
    <row r="223" spans="1:62" ht="93" customHeight="1" x14ac:dyDescent="0.3">
      <c r="A223" s="1"/>
      <c r="B223" s="1"/>
      <c r="C223" s="1"/>
      <c r="D223" s="1"/>
      <c r="E223" s="1"/>
      <c r="F223" s="153"/>
      <c r="G223" s="1"/>
      <c r="H223" s="1"/>
      <c r="I223" s="1"/>
      <c r="J223" s="1"/>
      <c r="K223" s="1"/>
      <c r="L223" s="1"/>
      <c r="M223" s="1"/>
      <c r="N223" s="1"/>
      <c r="O223" s="5"/>
      <c r="P223" s="5"/>
      <c r="Q223" s="5"/>
      <c r="R223" s="5"/>
      <c r="S223" s="5"/>
      <c r="T223" s="5"/>
      <c r="U223" s="141"/>
      <c r="V223" s="142"/>
      <c r="W223" s="142"/>
      <c r="X223" s="142"/>
      <c r="Y223" s="142"/>
      <c r="Z223" s="142"/>
      <c r="AA223" s="142"/>
      <c r="AB223" s="142"/>
      <c r="AC223" s="142"/>
      <c r="AD223" s="142"/>
      <c r="AE223" s="142"/>
      <c r="AF223" s="142"/>
      <c r="AG223" s="142"/>
      <c r="AH223" s="142"/>
      <c r="AI223" s="142"/>
      <c r="AJ223" s="142"/>
      <c r="AK223" s="142"/>
      <c r="AL223" s="7"/>
      <c r="AM223" s="7"/>
      <c r="AN223" s="7"/>
      <c r="AO223" s="7"/>
      <c r="AP223" s="7"/>
      <c r="AQ223" s="7"/>
      <c r="AR223" s="7"/>
      <c r="AS223" s="7"/>
      <c r="AT223" s="7"/>
      <c r="AU223" s="7"/>
      <c r="AV223" s="7"/>
      <c r="AW223" s="7"/>
      <c r="AX223" s="7"/>
      <c r="AY223" s="7"/>
      <c r="AZ223" s="143"/>
      <c r="BA223" s="11"/>
      <c r="BB223" s="11"/>
      <c r="BC223" s="11"/>
      <c r="BD223" s="11"/>
      <c r="BE223" s="11"/>
      <c r="BF223" s="11"/>
      <c r="BG223" s="11"/>
      <c r="BH223" s="11"/>
      <c r="BI223" s="11"/>
      <c r="BJ223" s="11"/>
    </row>
    <row r="224" spans="1:62" ht="93" customHeight="1" x14ac:dyDescent="0.3">
      <c r="A224" s="1"/>
      <c r="B224" s="1"/>
      <c r="C224" s="1"/>
      <c r="D224" s="1"/>
      <c r="E224" s="1"/>
      <c r="F224" s="153"/>
      <c r="G224" s="1"/>
      <c r="H224" s="1"/>
      <c r="I224" s="1"/>
      <c r="J224" s="1"/>
      <c r="K224" s="1"/>
      <c r="L224" s="1"/>
      <c r="M224" s="1"/>
      <c r="N224" s="1"/>
      <c r="O224" s="5"/>
      <c r="P224" s="5"/>
      <c r="Q224" s="5"/>
      <c r="R224" s="5"/>
      <c r="S224" s="5"/>
      <c r="T224" s="5"/>
      <c r="U224" s="141"/>
      <c r="V224" s="142"/>
      <c r="W224" s="142"/>
      <c r="X224" s="142"/>
      <c r="Y224" s="142"/>
      <c r="Z224" s="142"/>
      <c r="AA224" s="142"/>
      <c r="AB224" s="142"/>
      <c r="AC224" s="142"/>
      <c r="AD224" s="142"/>
      <c r="AE224" s="142"/>
      <c r="AF224" s="142"/>
      <c r="AG224" s="142"/>
      <c r="AH224" s="142"/>
      <c r="AI224" s="142"/>
      <c r="AJ224" s="142"/>
      <c r="AK224" s="142"/>
      <c r="AL224" s="7"/>
      <c r="AM224" s="7"/>
      <c r="AN224" s="7"/>
      <c r="AO224" s="7"/>
      <c r="AP224" s="7"/>
      <c r="AQ224" s="7"/>
      <c r="AR224" s="7"/>
      <c r="AS224" s="7"/>
      <c r="AT224" s="7"/>
      <c r="AU224" s="7"/>
      <c r="AV224" s="7"/>
      <c r="AW224" s="7"/>
      <c r="AX224" s="7"/>
      <c r="AY224" s="7"/>
      <c r="AZ224" s="143"/>
      <c r="BA224" s="11"/>
      <c r="BB224" s="11"/>
      <c r="BC224" s="11"/>
      <c r="BD224" s="11"/>
      <c r="BE224" s="11"/>
      <c r="BF224" s="11"/>
      <c r="BG224" s="11"/>
      <c r="BH224" s="11"/>
      <c r="BI224" s="11"/>
      <c r="BJ224" s="11"/>
    </row>
    <row r="225" spans="1:62" ht="93" customHeight="1" x14ac:dyDescent="0.3">
      <c r="A225" s="1"/>
      <c r="B225" s="1"/>
      <c r="C225" s="1"/>
      <c r="D225" s="1"/>
      <c r="E225" s="1"/>
      <c r="F225" s="153"/>
      <c r="G225" s="1"/>
      <c r="H225" s="1"/>
      <c r="I225" s="1"/>
      <c r="J225" s="1"/>
      <c r="K225" s="1"/>
      <c r="L225" s="1"/>
      <c r="M225" s="1"/>
      <c r="N225" s="1"/>
      <c r="O225" s="5"/>
      <c r="P225" s="5"/>
      <c r="Q225" s="5"/>
      <c r="R225" s="5"/>
      <c r="S225" s="5"/>
      <c r="T225" s="5"/>
      <c r="U225" s="141"/>
      <c r="V225" s="142"/>
      <c r="W225" s="142"/>
      <c r="X225" s="142"/>
      <c r="Y225" s="142"/>
      <c r="Z225" s="142"/>
      <c r="AA225" s="142"/>
      <c r="AB225" s="142"/>
      <c r="AC225" s="142"/>
      <c r="AD225" s="142"/>
      <c r="AE225" s="142"/>
      <c r="AF225" s="142"/>
      <c r="AG225" s="142"/>
      <c r="AH225" s="142"/>
      <c r="AI225" s="142"/>
      <c r="AJ225" s="142"/>
      <c r="AK225" s="142"/>
      <c r="AL225" s="7"/>
      <c r="AM225" s="7"/>
      <c r="AN225" s="7"/>
      <c r="AO225" s="7"/>
      <c r="AP225" s="7"/>
      <c r="AQ225" s="7"/>
      <c r="AR225" s="7"/>
      <c r="AS225" s="7"/>
      <c r="AT225" s="7"/>
      <c r="AU225" s="7"/>
      <c r="AV225" s="7"/>
      <c r="AW225" s="7"/>
      <c r="AX225" s="7"/>
      <c r="AY225" s="7"/>
      <c r="AZ225" s="143"/>
      <c r="BA225" s="11"/>
      <c r="BB225" s="11"/>
      <c r="BC225" s="11"/>
      <c r="BD225" s="11"/>
      <c r="BE225" s="11"/>
      <c r="BF225" s="11"/>
      <c r="BG225" s="11"/>
      <c r="BH225" s="11"/>
      <c r="BI225" s="11"/>
      <c r="BJ225" s="11"/>
    </row>
    <row r="226" spans="1:62" ht="93" customHeight="1" x14ac:dyDescent="0.3">
      <c r="A226" s="1"/>
      <c r="B226" s="1"/>
      <c r="C226" s="1"/>
      <c r="D226" s="1"/>
      <c r="E226" s="1"/>
      <c r="F226" s="153"/>
      <c r="G226" s="1"/>
      <c r="H226" s="1"/>
      <c r="I226" s="1"/>
      <c r="J226" s="1"/>
      <c r="K226" s="1"/>
      <c r="L226" s="1"/>
      <c r="M226" s="1"/>
      <c r="N226" s="1"/>
      <c r="O226" s="5"/>
      <c r="P226" s="5"/>
      <c r="Q226" s="5"/>
      <c r="R226" s="5"/>
      <c r="S226" s="5"/>
      <c r="T226" s="5"/>
      <c r="U226" s="141"/>
      <c r="V226" s="142"/>
      <c r="W226" s="142"/>
      <c r="X226" s="142"/>
      <c r="Y226" s="142"/>
      <c r="Z226" s="142"/>
      <c r="AA226" s="142"/>
      <c r="AB226" s="142"/>
      <c r="AC226" s="142"/>
      <c r="AD226" s="142"/>
      <c r="AE226" s="142"/>
      <c r="AF226" s="142"/>
      <c r="AG226" s="142"/>
      <c r="AH226" s="142"/>
      <c r="AI226" s="142"/>
      <c r="AJ226" s="142"/>
      <c r="AK226" s="142"/>
      <c r="AL226" s="7"/>
      <c r="AM226" s="7"/>
      <c r="AN226" s="7"/>
      <c r="AO226" s="7"/>
      <c r="AP226" s="7"/>
      <c r="AQ226" s="7"/>
      <c r="AR226" s="7"/>
      <c r="AS226" s="7"/>
      <c r="AT226" s="7"/>
      <c r="AU226" s="7"/>
      <c r="AV226" s="7"/>
      <c r="AW226" s="7"/>
      <c r="AX226" s="7"/>
      <c r="AY226" s="7"/>
      <c r="AZ226" s="143"/>
      <c r="BA226" s="11"/>
      <c r="BB226" s="11"/>
      <c r="BC226" s="11"/>
      <c r="BD226" s="11"/>
      <c r="BE226" s="11"/>
      <c r="BF226" s="11"/>
      <c r="BG226" s="11"/>
      <c r="BH226" s="11"/>
      <c r="BI226" s="11"/>
      <c r="BJ226" s="11"/>
    </row>
    <row r="227" spans="1:62" ht="93" customHeight="1" x14ac:dyDescent="0.3">
      <c r="A227" s="1"/>
      <c r="B227" s="1"/>
      <c r="C227" s="1"/>
      <c r="D227" s="1"/>
      <c r="E227" s="1"/>
      <c r="F227" s="153"/>
      <c r="G227" s="1"/>
      <c r="H227" s="1"/>
      <c r="I227" s="1"/>
      <c r="J227" s="1"/>
      <c r="K227" s="1"/>
      <c r="L227" s="1"/>
      <c r="M227" s="1"/>
      <c r="N227" s="1"/>
      <c r="O227" s="5"/>
      <c r="P227" s="5"/>
      <c r="Q227" s="5"/>
      <c r="R227" s="5"/>
      <c r="S227" s="5"/>
      <c r="T227" s="5"/>
      <c r="U227" s="141"/>
      <c r="V227" s="142"/>
      <c r="W227" s="142"/>
      <c r="X227" s="142"/>
      <c r="Y227" s="142"/>
      <c r="Z227" s="142"/>
      <c r="AA227" s="142"/>
      <c r="AB227" s="142"/>
      <c r="AC227" s="142"/>
      <c r="AD227" s="142"/>
      <c r="AE227" s="142"/>
      <c r="AF227" s="142"/>
      <c r="AG227" s="142"/>
      <c r="AH227" s="142"/>
      <c r="AI227" s="142"/>
      <c r="AJ227" s="142"/>
      <c r="AK227" s="142"/>
      <c r="AL227" s="7"/>
      <c r="AM227" s="7"/>
      <c r="AN227" s="7"/>
      <c r="AO227" s="7"/>
      <c r="AP227" s="7"/>
      <c r="AQ227" s="7"/>
      <c r="AR227" s="7"/>
      <c r="AS227" s="7"/>
      <c r="AT227" s="7"/>
      <c r="AU227" s="7"/>
      <c r="AV227" s="7"/>
      <c r="AW227" s="7"/>
      <c r="AX227" s="7"/>
      <c r="AY227" s="7"/>
      <c r="AZ227" s="143"/>
      <c r="BA227" s="11"/>
      <c r="BB227" s="11"/>
      <c r="BC227" s="11"/>
      <c r="BD227" s="11"/>
      <c r="BE227" s="11"/>
      <c r="BF227" s="11"/>
      <c r="BG227" s="11"/>
      <c r="BH227" s="11"/>
      <c r="BI227" s="11"/>
      <c r="BJ227" s="11"/>
    </row>
    <row r="228" spans="1:62" ht="93" customHeight="1" x14ac:dyDescent="0.3">
      <c r="A228" s="1"/>
      <c r="B228" s="1"/>
      <c r="C228" s="1"/>
      <c r="D228" s="1"/>
      <c r="E228" s="1"/>
      <c r="F228" s="153"/>
      <c r="G228" s="1"/>
      <c r="H228" s="1"/>
      <c r="I228" s="1"/>
      <c r="J228" s="1"/>
      <c r="K228" s="1"/>
      <c r="L228" s="1"/>
      <c r="M228" s="1"/>
      <c r="N228" s="1"/>
      <c r="O228" s="5"/>
      <c r="P228" s="5"/>
      <c r="Q228" s="5"/>
      <c r="R228" s="5"/>
      <c r="S228" s="5"/>
      <c r="T228" s="5"/>
      <c r="U228" s="141"/>
      <c r="V228" s="142"/>
      <c r="W228" s="142"/>
      <c r="X228" s="142"/>
      <c r="Y228" s="142"/>
      <c r="Z228" s="142"/>
      <c r="AA228" s="142"/>
      <c r="AB228" s="142"/>
      <c r="AC228" s="142"/>
      <c r="AD228" s="142"/>
      <c r="AE228" s="142"/>
      <c r="AF228" s="142"/>
      <c r="AG228" s="142"/>
      <c r="AH228" s="142"/>
      <c r="AI228" s="142"/>
      <c r="AJ228" s="142"/>
      <c r="AK228" s="142"/>
      <c r="AL228" s="7"/>
      <c r="AM228" s="7"/>
      <c r="AN228" s="7"/>
      <c r="AO228" s="7"/>
      <c r="AP228" s="7"/>
      <c r="AQ228" s="7"/>
      <c r="AR228" s="7"/>
      <c r="AS228" s="7"/>
      <c r="AT228" s="7"/>
      <c r="AU228" s="7"/>
      <c r="AV228" s="7"/>
      <c r="AW228" s="7"/>
      <c r="AX228" s="7"/>
      <c r="AY228" s="7"/>
      <c r="AZ228" s="143"/>
      <c r="BA228" s="11"/>
      <c r="BB228" s="11"/>
      <c r="BC228" s="11"/>
      <c r="BD228" s="11"/>
      <c r="BE228" s="11"/>
      <c r="BF228" s="11"/>
      <c r="BG228" s="11"/>
      <c r="BH228" s="11"/>
      <c r="BI228" s="11"/>
      <c r="BJ228" s="11"/>
    </row>
    <row r="229" spans="1:62" ht="93" customHeight="1" x14ac:dyDescent="0.3">
      <c r="A229" s="1"/>
      <c r="B229" s="1"/>
      <c r="C229" s="1"/>
      <c r="D229" s="1"/>
      <c r="E229" s="1"/>
      <c r="F229" s="153"/>
      <c r="G229" s="1"/>
      <c r="H229" s="1"/>
      <c r="I229" s="1"/>
      <c r="J229" s="1"/>
      <c r="K229" s="1"/>
      <c r="L229" s="1"/>
      <c r="M229" s="1"/>
      <c r="N229" s="1"/>
      <c r="O229" s="5"/>
      <c r="P229" s="5"/>
      <c r="Q229" s="5"/>
      <c r="R229" s="5"/>
      <c r="S229" s="5"/>
      <c r="T229" s="5"/>
      <c r="U229" s="141"/>
      <c r="V229" s="142"/>
      <c r="W229" s="142"/>
      <c r="X229" s="142"/>
      <c r="Y229" s="142"/>
      <c r="Z229" s="142"/>
      <c r="AA229" s="142"/>
      <c r="AB229" s="142"/>
      <c r="AC229" s="142"/>
      <c r="AD229" s="142"/>
      <c r="AE229" s="142"/>
      <c r="AF229" s="142"/>
      <c r="AG229" s="142"/>
      <c r="AH229" s="142"/>
      <c r="AI229" s="142"/>
      <c r="AJ229" s="142"/>
      <c r="AK229" s="142"/>
      <c r="AL229" s="7"/>
      <c r="AM229" s="7"/>
      <c r="AN229" s="7"/>
      <c r="AO229" s="7"/>
      <c r="AP229" s="7"/>
      <c r="AQ229" s="7"/>
      <c r="AR229" s="7"/>
      <c r="AS229" s="7"/>
      <c r="AT229" s="7"/>
      <c r="AU229" s="7"/>
      <c r="AV229" s="7"/>
      <c r="AW229" s="7"/>
      <c r="AX229" s="7"/>
      <c r="AY229" s="7"/>
      <c r="AZ229" s="143"/>
      <c r="BA229" s="11"/>
      <c r="BB229" s="11"/>
      <c r="BC229" s="11"/>
      <c r="BD229" s="11"/>
      <c r="BE229" s="11"/>
      <c r="BF229" s="11"/>
      <c r="BG229" s="11"/>
      <c r="BH229" s="11"/>
      <c r="BI229" s="11"/>
      <c r="BJ229" s="11"/>
    </row>
    <row r="230" spans="1:62" ht="93" customHeight="1" x14ac:dyDescent="0.3">
      <c r="A230" s="1"/>
      <c r="B230" s="1"/>
      <c r="C230" s="1"/>
      <c r="D230" s="1"/>
      <c r="E230" s="1"/>
      <c r="F230" s="153"/>
      <c r="G230" s="1"/>
      <c r="H230" s="1"/>
      <c r="I230" s="1"/>
      <c r="J230" s="1"/>
      <c r="K230" s="1"/>
      <c r="L230" s="1"/>
      <c r="M230" s="1"/>
      <c r="N230" s="1"/>
      <c r="O230" s="5"/>
      <c r="P230" s="5"/>
      <c r="Q230" s="5"/>
      <c r="R230" s="5"/>
      <c r="S230" s="5"/>
      <c r="T230" s="5"/>
      <c r="U230" s="141"/>
      <c r="V230" s="142"/>
      <c r="W230" s="142"/>
      <c r="X230" s="142"/>
      <c r="Y230" s="142"/>
      <c r="Z230" s="142"/>
      <c r="AA230" s="142"/>
      <c r="AB230" s="142"/>
      <c r="AC230" s="142"/>
      <c r="AD230" s="142"/>
      <c r="AE230" s="142"/>
      <c r="AF230" s="142"/>
      <c r="AG230" s="142"/>
      <c r="AH230" s="142"/>
      <c r="AI230" s="142"/>
      <c r="AJ230" s="142"/>
      <c r="AK230" s="142"/>
      <c r="AL230" s="7"/>
      <c r="AM230" s="7"/>
      <c r="AN230" s="7"/>
      <c r="AO230" s="7"/>
      <c r="AP230" s="7"/>
      <c r="AQ230" s="7"/>
      <c r="AR230" s="7"/>
      <c r="AS230" s="7"/>
      <c r="AT230" s="7"/>
      <c r="AU230" s="7"/>
      <c r="AV230" s="7"/>
      <c r="AW230" s="7"/>
      <c r="AX230" s="7"/>
      <c r="AY230" s="7"/>
      <c r="AZ230" s="143"/>
      <c r="BA230" s="11"/>
      <c r="BB230" s="11"/>
      <c r="BC230" s="11"/>
      <c r="BD230" s="11"/>
      <c r="BE230" s="11"/>
      <c r="BF230" s="11"/>
      <c r="BG230" s="11"/>
      <c r="BH230" s="11"/>
      <c r="BI230" s="11"/>
      <c r="BJ230" s="11"/>
    </row>
    <row r="231" spans="1:62" ht="93" customHeight="1" x14ac:dyDescent="0.3">
      <c r="A231" s="1"/>
      <c r="B231" s="1"/>
      <c r="C231" s="1"/>
      <c r="D231" s="1"/>
      <c r="E231" s="1"/>
      <c r="F231" s="153"/>
      <c r="G231" s="1"/>
      <c r="H231" s="1"/>
      <c r="I231" s="1"/>
      <c r="J231" s="1"/>
      <c r="K231" s="1"/>
      <c r="L231" s="1"/>
      <c r="M231" s="1"/>
      <c r="N231" s="1"/>
      <c r="O231" s="5"/>
      <c r="P231" s="5"/>
      <c r="Q231" s="5"/>
      <c r="R231" s="5"/>
      <c r="S231" s="5"/>
      <c r="T231" s="5"/>
      <c r="U231" s="141"/>
      <c r="V231" s="142"/>
      <c r="W231" s="142"/>
      <c r="X231" s="142"/>
      <c r="Y231" s="142"/>
      <c r="Z231" s="142"/>
      <c r="AA231" s="142"/>
      <c r="AB231" s="142"/>
      <c r="AC231" s="142"/>
      <c r="AD231" s="142"/>
      <c r="AE231" s="142"/>
      <c r="AF231" s="142"/>
      <c r="AG231" s="142"/>
      <c r="AH231" s="142"/>
      <c r="AI231" s="142"/>
      <c r="AJ231" s="142"/>
      <c r="AK231" s="142"/>
      <c r="AL231" s="7"/>
      <c r="AM231" s="7"/>
      <c r="AN231" s="7"/>
      <c r="AO231" s="7"/>
      <c r="AP231" s="7"/>
      <c r="AQ231" s="7"/>
      <c r="AR231" s="7"/>
      <c r="AS231" s="7"/>
      <c r="AT231" s="7"/>
      <c r="AU231" s="7"/>
      <c r="AV231" s="7"/>
      <c r="AW231" s="7"/>
      <c r="AX231" s="7"/>
      <c r="AY231" s="7"/>
      <c r="AZ231" s="143"/>
      <c r="BA231" s="11"/>
      <c r="BB231" s="11"/>
      <c r="BC231" s="11"/>
      <c r="BD231" s="11"/>
      <c r="BE231" s="11"/>
      <c r="BF231" s="11"/>
      <c r="BG231" s="11"/>
      <c r="BH231" s="11"/>
      <c r="BI231" s="11"/>
      <c r="BJ231" s="11"/>
    </row>
    <row r="232" spans="1:62" ht="93" customHeight="1" x14ac:dyDescent="0.3">
      <c r="A232" s="1"/>
      <c r="B232" s="1"/>
      <c r="C232" s="1"/>
      <c r="D232" s="1"/>
      <c r="E232" s="1"/>
      <c r="F232" s="153"/>
      <c r="G232" s="1"/>
      <c r="H232" s="1"/>
      <c r="I232" s="1"/>
      <c r="J232" s="1"/>
      <c r="K232" s="1"/>
      <c r="L232" s="1"/>
      <c r="M232" s="1"/>
      <c r="N232" s="1"/>
      <c r="O232" s="5"/>
      <c r="P232" s="5"/>
      <c r="Q232" s="5"/>
      <c r="R232" s="5"/>
      <c r="S232" s="5"/>
      <c r="T232" s="5"/>
      <c r="U232" s="141"/>
      <c r="V232" s="142"/>
      <c r="W232" s="142"/>
      <c r="X232" s="142"/>
      <c r="Y232" s="142"/>
      <c r="Z232" s="142"/>
      <c r="AA232" s="142"/>
      <c r="AB232" s="142"/>
      <c r="AC232" s="142"/>
      <c r="AD232" s="142"/>
      <c r="AE232" s="142"/>
      <c r="AF232" s="142"/>
      <c r="AG232" s="142"/>
      <c r="AH232" s="142"/>
      <c r="AI232" s="142"/>
      <c r="AJ232" s="142"/>
      <c r="AK232" s="142"/>
      <c r="AL232" s="7"/>
      <c r="AM232" s="7"/>
      <c r="AN232" s="7"/>
      <c r="AO232" s="7"/>
      <c r="AP232" s="7"/>
      <c r="AQ232" s="7"/>
      <c r="AR232" s="7"/>
      <c r="AS232" s="7"/>
      <c r="AT232" s="7"/>
      <c r="AU232" s="7"/>
      <c r="AV232" s="7"/>
      <c r="AW232" s="7"/>
      <c r="AX232" s="7"/>
      <c r="AY232" s="7"/>
      <c r="AZ232" s="143"/>
      <c r="BA232" s="11"/>
      <c r="BB232" s="11"/>
      <c r="BC232" s="11"/>
      <c r="BD232" s="11"/>
      <c r="BE232" s="11"/>
      <c r="BF232" s="11"/>
      <c r="BG232" s="11"/>
      <c r="BH232" s="11"/>
      <c r="BI232" s="11"/>
      <c r="BJ232" s="11"/>
    </row>
    <row r="233" spans="1:62" ht="93" customHeight="1" x14ac:dyDescent="0.3">
      <c r="A233" s="1"/>
      <c r="B233" s="1"/>
      <c r="C233" s="1"/>
      <c r="D233" s="1"/>
      <c r="E233" s="1"/>
      <c r="F233" s="153"/>
      <c r="G233" s="1"/>
      <c r="H233" s="1"/>
      <c r="I233" s="1"/>
      <c r="J233" s="1"/>
      <c r="K233" s="1"/>
      <c r="L233" s="1"/>
      <c r="M233" s="1"/>
      <c r="N233" s="1"/>
      <c r="O233" s="5"/>
      <c r="P233" s="5"/>
      <c r="Q233" s="5"/>
      <c r="R233" s="5"/>
      <c r="S233" s="5"/>
      <c r="T233" s="5"/>
      <c r="U233" s="141"/>
      <c r="V233" s="142"/>
      <c r="W233" s="142"/>
      <c r="X233" s="142"/>
      <c r="Y233" s="142"/>
      <c r="Z233" s="142"/>
      <c r="AA233" s="142"/>
      <c r="AB233" s="142"/>
      <c r="AC233" s="142"/>
      <c r="AD233" s="142"/>
      <c r="AE233" s="142"/>
      <c r="AF233" s="142"/>
      <c r="AG233" s="142"/>
      <c r="AH233" s="142"/>
      <c r="AI233" s="142"/>
      <c r="AJ233" s="142"/>
      <c r="AK233" s="142"/>
      <c r="AL233" s="7"/>
      <c r="AM233" s="7"/>
      <c r="AN233" s="7"/>
      <c r="AO233" s="7"/>
      <c r="AP233" s="7"/>
      <c r="AQ233" s="7"/>
      <c r="AR233" s="7"/>
      <c r="AS233" s="7"/>
      <c r="AT233" s="7"/>
      <c r="AU233" s="7"/>
      <c r="AV233" s="7"/>
      <c r="AW233" s="7"/>
      <c r="AX233" s="7"/>
      <c r="AY233" s="7"/>
      <c r="AZ233" s="143"/>
      <c r="BA233" s="11"/>
      <c r="BB233" s="11"/>
      <c r="BC233" s="11"/>
      <c r="BD233" s="11"/>
      <c r="BE233" s="11"/>
      <c r="BF233" s="11"/>
      <c r="BG233" s="11"/>
      <c r="BH233" s="11"/>
      <c r="BI233" s="11"/>
      <c r="BJ233" s="11"/>
    </row>
    <row r="234" spans="1:62" ht="93" customHeight="1" x14ac:dyDescent="0.3">
      <c r="A234" s="1"/>
      <c r="B234" s="1"/>
      <c r="C234" s="1"/>
      <c r="D234" s="1"/>
      <c r="E234" s="1"/>
      <c r="F234" s="153"/>
      <c r="G234" s="1"/>
      <c r="H234" s="1"/>
      <c r="I234" s="1"/>
      <c r="J234" s="1"/>
      <c r="K234" s="1"/>
      <c r="L234" s="1"/>
      <c r="M234" s="1"/>
      <c r="N234" s="1"/>
      <c r="O234" s="5"/>
      <c r="P234" s="5"/>
      <c r="Q234" s="5"/>
      <c r="R234" s="5"/>
      <c r="S234" s="5"/>
      <c r="T234" s="5"/>
      <c r="U234" s="141"/>
      <c r="V234" s="142"/>
      <c r="W234" s="142"/>
      <c r="X234" s="142"/>
      <c r="Y234" s="142"/>
      <c r="Z234" s="142"/>
      <c r="AA234" s="142"/>
      <c r="AB234" s="142"/>
      <c r="AC234" s="142"/>
      <c r="AD234" s="142"/>
      <c r="AE234" s="142"/>
      <c r="AF234" s="142"/>
      <c r="AG234" s="142"/>
      <c r="AH234" s="142"/>
      <c r="AI234" s="142"/>
      <c r="AJ234" s="142"/>
      <c r="AK234" s="142"/>
      <c r="AL234" s="7"/>
      <c r="AM234" s="7"/>
      <c r="AN234" s="7"/>
      <c r="AO234" s="7"/>
      <c r="AP234" s="7"/>
      <c r="AQ234" s="7"/>
      <c r="AR234" s="7"/>
      <c r="AS234" s="7"/>
      <c r="AT234" s="7"/>
      <c r="AU234" s="7"/>
      <c r="AV234" s="7"/>
      <c r="AW234" s="7"/>
      <c r="AX234" s="7"/>
      <c r="AY234" s="7"/>
      <c r="AZ234" s="143"/>
      <c r="BA234" s="11"/>
      <c r="BB234" s="11"/>
      <c r="BC234" s="11"/>
      <c r="BD234" s="11"/>
      <c r="BE234" s="11"/>
      <c r="BF234" s="11"/>
      <c r="BG234" s="11"/>
      <c r="BH234" s="11"/>
      <c r="BI234" s="11"/>
      <c r="BJ234" s="11"/>
    </row>
    <row r="235" spans="1:62" ht="93" customHeight="1" x14ac:dyDescent="0.3">
      <c r="A235" s="1"/>
      <c r="B235" s="1"/>
      <c r="C235" s="1"/>
      <c r="D235" s="1"/>
      <c r="E235" s="1"/>
      <c r="F235" s="153"/>
      <c r="G235" s="1"/>
      <c r="H235" s="1"/>
      <c r="I235" s="1"/>
      <c r="J235" s="1"/>
      <c r="K235" s="1"/>
      <c r="L235" s="1"/>
      <c r="M235" s="1"/>
      <c r="N235" s="1"/>
      <c r="O235" s="5"/>
      <c r="P235" s="5"/>
      <c r="Q235" s="5"/>
      <c r="R235" s="5"/>
      <c r="S235" s="5"/>
      <c r="T235" s="5"/>
      <c r="U235" s="141"/>
      <c r="V235" s="142"/>
      <c r="W235" s="142"/>
      <c r="X235" s="142"/>
      <c r="Y235" s="142"/>
      <c r="Z235" s="142"/>
      <c r="AA235" s="142"/>
      <c r="AB235" s="142"/>
      <c r="AC235" s="142"/>
      <c r="AD235" s="142"/>
      <c r="AE235" s="142"/>
      <c r="AF235" s="142"/>
      <c r="AG235" s="142"/>
      <c r="AH235" s="142"/>
      <c r="AI235" s="142"/>
      <c r="AJ235" s="142"/>
      <c r="AK235" s="142"/>
      <c r="AL235" s="7"/>
      <c r="AM235" s="7"/>
      <c r="AN235" s="7"/>
      <c r="AO235" s="7"/>
      <c r="AP235" s="7"/>
      <c r="AQ235" s="7"/>
      <c r="AR235" s="7"/>
      <c r="AS235" s="7"/>
      <c r="AT235" s="7"/>
      <c r="AU235" s="7"/>
      <c r="AV235" s="7"/>
      <c r="AW235" s="7"/>
      <c r="AX235" s="7"/>
      <c r="AY235" s="7"/>
      <c r="AZ235" s="143"/>
      <c r="BA235" s="11"/>
      <c r="BB235" s="11"/>
      <c r="BC235" s="11"/>
      <c r="BD235" s="11"/>
      <c r="BE235" s="11"/>
      <c r="BF235" s="11"/>
      <c r="BG235" s="11"/>
      <c r="BH235" s="11"/>
      <c r="BI235" s="11"/>
      <c r="BJ235" s="11"/>
    </row>
    <row r="236" spans="1:62" ht="93" customHeight="1" x14ac:dyDescent="0.3">
      <c r="A236" s="1"/>
      <c r="B236" s="1"/>
      <c r="C236" s="1"/>
      <c r="D236" s="1"/>
      <c r="E236" s="1"/>
      <c r="F236" s="153"/>
      <c r="G236" s="1"/>
      <c r="H236" s="1"/>
      <c r="I236" s="1"/>
      <c r="J236" s="1"/>
      <c r="K236" s="1"/>
      <c r="L236" s="1"/>
      <c r="M236" s="1"/>
      <c r="N236" s="1"/>
      <c r="O236" s="5"/>
      <c r="P236" s="5"/>
      <c r="Q236" s="5"/>
      <c r="R236" s="5"/>
      <c r="S236" s="5"/>
      <c r="T236" s="5"/>
      <c r="U236" s="141"/>
      <c r="V236" s="142"/>
      <c r="W236" s="142"/>
      <c r="X236" s="142"/>
      <c r="Y236" s="142"/>
      <c r="Z236" s="142"/>
      <c r="AA236" s="142"/>
      <c r="AB236" s="142"/>
      <c r="AC236" s="142"/>
      <c r="AD236" s="142"/>
      <c r="AE236" s="142"/>
      <c r="AF236" s="142"/>
      <c r="AG236" s="142"/>
      <c r="AH236" s="142"/>
      <c r="AI236" s="142"/>
      <c r="AJ236" s="142"/>
      <c r="AK236" s="142"/>
      <c r="AL236" s="7"/>
      <c r="AM236" s="7"/>
      <c r="AN236" s="7"/>
      <c r="AO236" s="7"/>
      <c r="AP236" s="7"/>
      <c r="AQ236" s="7"/>
      <c r="AR236" s="7"/>
      <c r="AS236" s="7"/>
      <c r="AT236" s="7"/>
      <c r="AU236" s="7"/>
      <c r="AV236" s="7"/>
      <c r="AW236" s="7"/>
      <c r="AX236" s="7"/>
      <c r="AY236" s="7"/>
      <c r="AZ236" s="143"/>
      <c r="BA236" s="11"/>
      <c r="BB236" s="11"/>
      <c r="BC236" s="11"/>
      <c r="BD236" s="11"/>
      <c r="BE236" s="11"/>
      <c r="BF236" s="11"/>
      <c r="BG236" s="11"/>
      <c r="BH236" s="11"/>
      <c r="BI236" s="11"/>
      <c r="BJ236" s="11"/>
    </row>
    <row r="237" spans="1:62" ht="93" customHeight="1" x14ac:dyDescent="0.3">
      <c r="A237" s="1"/>
      <c r="B237" s="1"/>
      <c r="C237" s="1"/>
      <c r="D237" s="1"/>
      <c r="E237" s="1"/>
      <c r="F237" s="153"/>
      <c r="G237" s="1"/>
      <c r="H237" s="1"/>
      <c r="I237" s="1"/>
      <c r="J237" s="1"/>
      <c r="K237" s="1"/>
      <c r="L237" s="1"/>
      <c r="M237" s="1"/>
      <c r="N237" s="1"/>
      <c r="O237" s="5"/>
      <c r="P237" s="5"/>
      <c r="Q237" s="5"/>
      <c r="R237" s="5"/>
      <c r="S237" s="5"/>
      <c r="T237" s="5"/>
      <c r="U237" s="141"/>
      <c r="V237" s="142"/>
      <c r="W237" s="142"/>
      <c r="X237" s="142"/>
      <c r="Y237" s="142"/>
      <c r="Z237" s="142"/>
      <c r="AA237" s="142"/>
      <c r="AB237" s="142"/>
      <c r="AC237" s="142"/>
      <c r="AD237" s="142"/>
      <c r="AE237" s="142"/>
      <c r="AF237" s="142"/>
      <c r="AG237" s="142"/>
      <c r="AH237" s="142"/>
      <c r="AI237" s="142"/>
      <c r="AJ237" s="142"/>
      <c r="AK237" s="142"/>
      <c r="AL237" s="7"/>
      <c r="AM237" s="7"/>
      <c r="AN237" s="7"/>
      <c r="AO237" s="7"/>
      <c r="AP237" s="7"/>
      <c r="AQ237" s="7"/>
      <c r="AR237" s="7"/>
      <c r="AS237" s="7"/>
      <c r="AT237" s="7"/>
      <c r="AU237" s="7"/>
      <c r="AV237" s="7"/>
      <c r="AW237" s="7"/>
      <c r="AX237" s="7"/>
      <c r="AY237" s="7"/>
      <c r="AZ237" s="143"/>
      <c r="BA237" s="11"/>
      <c r="BB237" s="11"/>
      <c r="BC237" s="11"/>
      <c r="BD237" s="11"/>
      <c r="BE237" s="11"/>
      <c r="BF237" s="11"/>
      <c r="BG237" s="11"/>
      <c r="BH237" s="11"/>
      <c r="BI237" s="11"/>
      <c r="BJ237" s="11"/>
    </row>
    <row r="238" spans="1:62" ht="93" customHeight="1" x14ac:dyDescent="0.3">
      <c r="A238" s="1"/>
      <c r="B238" s="1"/>
      <c r="C238" s="1"/>
      <c r="D238" s="1"/>
      <c r="E238" s="1"/>
      <c r="F238" s="153"/>
      <c r="G238" s="1"/>
      <c r="H238" s="1"/>
      <c r="I238" s="1"/>
      <c r="J238" s="1"/>
      <c r="K238" s="1"/>
      <c r="L238" s="1"/>
      <c r="M238" s="1"/>
      <c r="N238" s="1"/>
      <c r="O238" s="5"/>
      <c r="P238" s="5"/>
      <c r="Q238" s="5"/>
      <c r="R238" s="5"/>
      <c r="S238" s="5"/>
      <c r="T238" s="5"/>
      <c r="U238" s="141"/>
      <c r="V238" s="142"/>
      <c r="W238" s="142"/>
      <c r="X238" s="142"/>
      <c r="Y238" s="142"/>
      <c r="Z238" s="142"/>
      <c r="AA238" s="142"/>
      <c r="AB238" s="142"/>
      <c r="AC238" s="142"/>
      <c r="AD238" s="142"/>
      <c r="AE238" s="142"/>
      <c r="AF238" s="142"/>
      <c r="AG238" s="142"/>
      <c r="AH238" s="142"/>
      <c r="AI238" s="142"/>
      <c r="AJ238" s="142"/>
      <c r="AK238" s="142"/>
      <c r="AL238" s="7"/>
      <c r="AM238" s="7"/>
      <c r="AN238" s="7"/>
      <c r="AO238" s="7"/>
      <c r="AP238" s="7"/>
      <c r="AQ238" s="7"/>
      <c r="AR238" s="7"/>
      <c r="AS238" s="7"/>
      <c r="AT238" s="7"/>
      <c r="AU238" s="7"/>
      <c r="AV238" s="7"/>
      <c r="AW238" s="7"/>
      <c r="AX238" s="7"/>
      <c r="AY238" s="7"/>
      <c r="AZ238" s="143"/>
      <c r="BA238" s="11"/>
      <c r="BB238" s="11"/>
      <c r="BC238" s="11"/>
      <c r="BD238" s="11"/>
      <c r="BE238" s="11"/>
      <c r="BF238" s="11"/>
      <c r="BG238" s="11"/>
      <c r="BH238" s="11"/>
      <c r="BI238" s="11"/>
      <c r="BJ238" s="11"/>
    </row>
    <row r="239" spans="1:62" ht="93" customHeight="1" x14ac:dyDescent="0.3">
      <c r="A239" s="1"/>
      <c r="B239" s="1"/>
      <c r="C239" s="1"/>
      <c r="D239" s="1"/>
      <c r="E239" s="1"/>
      <c r="F239" s="153"/>
      <c r="G239" s="1"/>
      <c r="H239" s="1"/>
      <c r="I239" s="1"/>
      <c r="J239" s="1"/>
      <c r="K239" s="1"/>
      <c r="L239" s="1"/>
      <c r="M239" s="1"/>
      <c r="N239" s="1"/>
      <c r="O239" s="5"/>
      <c r="P239" s="5"/>
      <c r="Q239" s="5"/>
      <c r="R239" s="5"/>
      <c r="S239" s="5"/>
      <c r="T239" s="5"/>
      <c r="U239" s="141"/>
      <c r="V239" s="142"/>
      <c r="W239" s="142"/>
      <c r="X239" s="142"/>
      <c r="Y239" s="142"/>
      <c r="Z239" s="142"/>
      <c r="AA239" s="142"/>
      <c r="AB239" s="142"/>
      <c r="AC239" s="142"/>
      <c r="AD239" s="142"/>
      <c r="AE239" s="142"/>
      <c r="AF239" s="142"/>
      <c r="AG239" s="142"/>
      <c r="AH239" s="142"/>
      <c r="AI239" s="142"/>
      <c r="AJ239" s="142"/>
      <c r="AK239" s="142"/>
      <c r="AL239" s="7"/>
      <c r="AM239" s="7"/>
      <c r="AN239" s="7"/>
      <c r="AO239" s="7"/>
      <c r="AP239" s="7"/>
      <c r="AQ239" s="7"/>
      <c r="AR239" s="7"/>
      <c r="AS239" s="7"/>
      <c r="AT239" s="7"/>
      <c r="AU239" s="7"/>
      <c r="AV239" s="7"/>
      <c r="AW239" s="7"/>
      <c r="AX239" s="7"/>
      <c r="AY239" s="7"/>
      <c r="AZ239" s="143"/>
      <c r="BA239" s="11"/>
      <c r="BB239" s="11"/>
      <c r="BC239" s="11"/>
      <c r="BD239" s="11"/>
      <c r="BE239" s="11"/>
      <c r="BF239" s="11"/>
      <c r="BG239" s="11"/>
      <c r="BH239" s="11"/>
      <c r="BI239" s="11"/>
      <c r="BJ239" s="11"/>
    </row>
    <row r="240" spans="1:62" ht="93" customHeight="1" x14ac:dyDescent="0.3">
      <c r="A240" s="1"/>
      <c r="B240" s="1"/>
      <c r="C240" s="1"/>
      <c r="D240" s="1"/>
      <c r="E240" s="1"/>
      <c r="F240" s="153"/>
      <c r="G240" s="1"/>
      <c r="H240" s="1"/>
      <c r="I240" s="1"/>
      <c r="J240" s="1"/>
      <c r="K240" s="1"/>
      <c r="L240" s="1"/>
      <c r="M240" s="1"/>
      <c r="N240" s="1"/>
      <c r="O240" s="5"/>
      <c r="P240" s="5"/>
      <c r="Q240" s="5"/>
      <c r="R240" s="5"/>
      <c r="S240" s="5"/>
      <c r="T240" s="5"/>
      <c r="U240" s="141"/>
      <c r="V240" s="142"/>
      <c r="W240" s="142"/>
      <c r="X240" s="142"/>
      <c r="Y240" s="142"/>
      <c r="Z240" s="142"/>
      <c r="AA240" s="142"/>
      <c r="AB240" s="142"/>
      <c r="AC240" s="142"/>
      <c r="AD240" s="142"/>
      <c r="AE240" s="142"/>
      <c r="AF240" s="142"/>
      <c r="AG240" s="142"/>
      <c r="AH240" s="142"/>
      <c r="AI240" s="142"/>
      <c r="AJ240" s="142"/>
      <c r="AK240" s="142"/>
      <c r="AL240" s="7"/>
      <c r="AM240" s="7"/>
      <c r="AN240" s="7"/>
      <c r="AO240" s="7"/>
      <c r="AP240" s="7"/>
      <c r="AQ240" s="7"/>
      <c r="AR240" s="7"/>
      <c r="AS240" s="7"/>
      <c r="AT240" s="7"/>
      <c r="AU240" s="7"/>
      <c r="AV240" s="7"/>
      <c r="AW240" s="7"/>
      <c r="AX240" s="7"/>
      <c r="AY240" s="7"/>
      <c r="AZ240" s="143"/>
      <c r="BA240" s="11"/>
      <c r="BB240" s="11"/>
      <c r="BC240" s="11"/>
      <c r="BD240" s="11"/>
      <c r="BE240" s="11"/>
      <c r="BF240" s="11"/>
      <c r="BG240" s="11"/>
      <c r="BH240" s="11"/>
      <c r="BI240" s="11"/>
      <c r="BJ240" s="11"/>
    </row>
    <row r="241" spans="1:62" ht="93" customHeight="1" x14ac:dyDescent="0.3">
      <c r="A241" s="1"/>
      <c r="B241" s="1"/>
      <c r="C241" s="1"/>
      <c r="D241" s="1"/>
      <c r="E241" s="1"/>
      <c r="F241" s="153"/>
      <c r="G241" s="1"/>
      <c r="H241" s="1"/>
      <c r="I241" s="1"/>
      <c r="J241" s="1"/>
      <c r="K241" s="1"/>
      <c r="L241" s="1"/>
      <c r="M241" s="1"/>
      <c r="N241" s="1"/>
      <c r="O241" s="5"/>
      <c r="P241" s="5"/>
      <c r="Q241" s="5"/>
      <c r="R241" s="5"/>
      <c r="S241" s="5"/>
      <c r="T241" s="5"/>
      <c r="U241" s="141"/>
      <c r="V241" s="142"/>
      <c r="W241" s="142"/>
      <c r="X241" s="142"/>
      <c r="Y241" s="142"/>
      <c r="Z241" s="142"/>
      <c r="AA241" s="142"/>
      <c r="AB241" s="142"/>
      <c r="AC241" s="142"/>
      <c r="AD241" s="142"/>
      <c r="AE241" s="142"/>
      <c r="AF241" s="142"/>
      <c r="AG241" s="142"/>
      <c r="AH241" s="142"/>
      <c r="AI241" s="142"/>
      <c r="AJ241" s="142"/>
      <c r="AK241" s="142"/>
      <c r="AL241" s="7"/>
      <c r="AM241" s="7"/>
      <c r="AN241" s="7"/>
      <c r="AO241" s="7"/>
      <c r="AP241" s="7"/>
      <c r="AQ241" s="7"/>
      <c r="AR241" s="7"/>
      <c r="AS241" s="7"/>
      <c r="AT241" s="7"/>
      <c r="AU241" s="7"/>
      <c r="AV241" s="7"/>
      <c r="AW241" s="7"/>
      <c r="AX241" s="7"/>
      <c r="AY241" s="7"/>
      <c r="AZ241" s="143"/>
      <c r="BA241" s="11"/>
      <c r="BB241" s="11"/>
      <c r="BC241" s="11"/>
      <c r="BD241" s="11"/>
      <c r="BE241" s="11"/>
      <c r="BF241" s="11"/>
      <c r="BG241" s="11"/>
      <c r="BH241" s="11"/>
      <c r="BI241" s="11"/>
      <c r="BJ241" s="11"/>
    </row>
    <row r="242" spans="1:62" ht="93" customHeight="1" x14ac:dyDescent="0.3">
      <c r="A242" s="1"/>
      <c r="B242" s="1"/>
      <c r="C242" s="1"/>
      <c r="D242" s="1"/>
      <c r="E242" s="1"/>
      <c r="F242" s="153"/>
      <c r="G242" s="1"/>
      <c r="H242" s="1"/>
      <c r="I242" s="1"/>
      <c r="J242" s="1"/>
      <c r="K242" s="1"/>
      <c r="L242" s="1"/>
      <c r="M242" s="1"/>
      <c r="N242" s="1"/>
      <c r="O242" s="5"/>
      <c r="P242" s="5"/>
      <c r="Q242" s="5"/>
      <c r="R242" s="5"/>
      <c r="S242" s="5"/>
      <c r="T242" s="5"/>
      <c r="U242" s="141"/>
      <c r="V242" s="142"/>
      <c r="W242" s="142"/>
      <c r="X242" s="142"/>
      <c r="Y242" s="142"/>
      <c r="Z242" s="142"/>
      <c r="AA242" s="142"/>
      <c r="AB242" s="142"/>
      <c r="AC242" s="142"/>
      <c r="AD242" s="142"/>
      <c r="AE242" s="142"/>
      <c r="AF242" s="142"/>
      <c r="AG242" s="142"/>
      <c r="AH242" s="142"/>
      <c r="AI242" s="142"/>
      <c r="AJ242" s="142"/>
      <c r="AK242" s="142"/>
      <c r="AL242" s="7"/>
      <c r="AM242" s="7"/>
      <c r="AN242" s="7"/>
      <c r="AO242" s="7"/>
      <c r="AP242" s="7"/>
      <c r="AQ242" s="7"/>
      <c r="AR242" s="7"/>
      <c r="AS242" s="7"/>
      <c r="AT242" s="7"/>
      <c r="AU242" s="7"/>
      <c r="AV242" s="7"/>
      <c r="AW242" s="7"/>
      <c r="AX242" s="7"/>
      <c r="AY242" s="7"/>
      <c r="AZ242" s="143"/>
      <c r="BA242" s="11"/>
      <c r="BB242" s="11"/>
      <c r="BC242" s="11"/>
      <c r="BD242" s="11"/>
      <c r="BE242" s="11"/>
      <c r="BF242" s="11"/>
      <c r="BG242" s="11"/>
      <c r="BH242" s="11"/>
      <c r="BI242" s="11"/>
      <c r="BJ242" s="11"/>
    </row>
    <row r="243" spans="1:62" ht="93" customHeight="1" x14ac:dyDescent="0.3">
      <c r="A243" s="1"/>
      <c r="B243" s="1"/>
      <c r="C243" s="1"/>
      <c r="D243" s="1"/>
      <c r="E243" s="1"/>
      <c r="F243" s="153"/>
      <c r="G243" s="1"/>
      <c r="H243" s="1"/>
      <c r="I243" s="1"/>
      <c r="J243" s="1"/>
      <c r="K243" s="1"/>
      <c r="L243" s="1"/>
      <c r="M243" s="1"/>
      <c r="N243" s="1"/>
      <c r="O243" s="5"/>
      <c r="P243" s="5"/>
      <c r="Q243" s="5"/>
      <c r="R243" s="5"/>
      <c r="S243" s="5"/>
      <c r="T243" s="5"/>
      <c r="U243" s="141"/>
      <c r="V243" s="142"/>
      <c r="W243" s="142"/>
      <c r="X243" s="142"/>
      <c r="Y243" s="142"/>
      <c r="Z243" s="142"/>
      <c r="AA243" s="142"/>
      <c r="AB243" s="142"/>
      <c r="AC243" s="142"/>
      <c r="AD243" s="142"/>
      <c r="AE243" s="142"/>
      <c r="AF243" s="142"/>
      <c r="AG243" s="142"/>
      <c r="AH243" s="142"/>
      <c r="AI243" s="142"/>
      <c r="AJ243" s="142"/>
      <c r="AK243" s="142"/>
      <c r="AL243" s="7"/>
      <c r="AM243" s="7"/>
      <c r="AN243" s="7"/>
      <c r="AO243" s="7"/>
      <c r="AP243" s="7"/>
      <c r="AQ243" s="7"/>
      <c r="AR243" s="7"/>
      <c r="AS243" s="7"/>
      <c r="AT243" s="7"/>
      <c r="AU243" s="7"/>
      <c r="AV243" s="7"/>
      <c r="AW243" s="7"/>
      <c r="AX243" s="7"/>
      <c r="AY243" s="7"/>
      <c r="AZ243" s="143"/>
      <c r="BA243" s="11"/>
      <c r="BB243" s="11"/>
      <c r="BC243" s="11"/>
      <c r="BD243" s="11"/>
      <c r="BE243" s="11"/>
      <c r="BF243" s="11"/>
      <c r="BG243" s="11"/>
      <c r="BH243" s="11"/>
      <c r="BI243" s="11"/>
      <c r="BJ243" s="11"/>
    </row>
    <row r="244" spans="1:62" ht="93" customHeight="1" x14ac:dyDescent="0.3">
      <c r="A244" s="1"/>
      <c r="B244" s="1"/>
      <c r="C244" s="1"/>
      <c r="D244" s="1"/>
      <c r="E244" s="1"/>
      <c r="F244" s="153"/>
      <c r="G244" s="1"/>
      <c r="H244" s="1"/>
      <c r="I244" s="1"/>
      <c r="J244" s="1"/>
      <c r="K244" s="1"/>
      <c r="L244" s="1"/>
      <c r="M244" s="1"/>
      <c r="N244" s="1"/>
      <c r="O244" s="5"/>
      <c r="P244" s="5"/>
      <c r="Q244" s="5"/>
      <c r="R244" s="5"/>
      <c r="S244" s="5"/>
      <c r="T244" s="5"/>
      <c r="U244" s="141"/>
      <c r="V244" s="142"/>
      <c r="W244" s="142"/>
      <c r="X244" s="142"/>
      <c r="Y244" s="142"/>
      <c r="Z244" s="142"/>
      <c r="AA244" s="142"/>
      <c r="AB244" s="142"/>
      <c r="AC244" s="142"/>
      <c r="AD244" s="142"/>
      <c r="AE244" s="142"/>
      <c r="AF244" s="142"/>
      <c r="AG244" s="142"/>
      <c r="AH244" s="142"/>
      <c r="AI244" s="142"/>
      <c r="AJ244" s="142"/>
      <c r="AK244" s="142"/>
      <c r="AL244" s="7"/>
      <c r="AM244" s="7"/>
      <c r="AN244" s="7"/>
      <c r="AO244" s="7"/>
      <c r="AP244" s="7"/>
      <c r="AQ244" s="7"/>
      <c r="AR244" s="7"/>
      <c r="AS244" s="7"/>
      <c r="AT244" s="7"/>
      <c r="AU244" s="7"/>
      <c r="AV244" s="7"/>
      <c r="AW244" s="7"/>
      <c r="AX244" s="7"/>
      <c r="AY244" s="7"/>
      <c r="AZ244" s="143"/>
      <c r="BA244" s="11"/>
      <c r="BB244" s="11"/>
      <c r="BC244" s="11"/>
      <c r="BD244" s="11"/>
      <c r="BE244" s="11"/>
      <c r="BF244" s="11"/>
      <c r="BG244" s="11"/>
      <c r="BH244" s="11"/>
      <c r="BI244" s="11"/>
      <c r="BJ244" s="11"/>
    </row>
    <row r="245" spans="1:62" ht="93" customHeight="1" x14ac:dyDescent="0.3">
      <c r="A245" s="1"/>
      <c r="B245" s="1"/>
      <c r="C245" s="1"/>
      <c r="D245" s="1"/>
      <c r="E245" s="1"/>
      <c r="F245" s="153"/>
      <c r="G245" s="1"/>
      <c r="H245" s="1"/>
      <c r="I245" s="1"/>
      <c r="J245" s="1"/>
      <c r="K245" s="1"/>
      <c r="L245" s="1"/>
      <c r="M245" s="1"/>
      <c r="N245" s="1"/>
      <c r="O245" s="5"/>
      <c r="P245" s="5"/>
      <c r="Q245" s="5"/>
      <c r="R245" s="5"/>
      <c r="S245" s="5"/>
      <c r="T245" s="5"/>
      <c r="U245" s="141"/>
      <c r="V245" s="142"/>
      <c r="W245" s="142"/>
      <c r="X245" s="142"/>
      <c r="Y245" s="142"/>
      <c r="Z245" s="142"/>
      <c r="AA245" s="142"/>
      <c r="AB245" s="142"/>
      <c r="AC245" s="142"/>
      <c r="AD245" s="142"/>
      <c r="AE245" s="142"/>
      <c r="AF245" s="142"/>
      <c r="AG245" s="142"/>
      <c r="AH245" s="142"/>
      <c r="AI245" s="142"/>
      <c r="AJ245" s="142"/>
      <c r="AK245" s="142"/>
      <c r="AL245" s="7"/>
      <c r="AM245" s="7"/>
      <c r="AN245" s="7"/>
      <c r="AO245" s="7"/>
      <c r="AP245" s="7"/>
      <c r="AQ245" s="7"/>
      <c r="AR245" s="7"/>
      <c r="AS245" s="7"/>
      <c r="AT245" s="7"/>
      <c r="AU245" s="7"/>
      <c r="AV245" s="7"/>
      <c r="AW245" s="7"/>
      <c r="AX245" s="7"/>
      <c r="AY245" s="7"/>
      <c r="AZ245" s="143"/>
      <c r="BA245" s="11"/>
      <c r="BB245" s="11"/>
      <c r="BC245" s="11"/>
      <c r="BD245" s="11"/>
      <c r="BE245" s="11"/>
      <c r="BF245" s="11"/>
      <c r="BG245" s="11"/>
      <c r="BH245" s="11"/>
      <c r="BI245" s="11"/>
      <c r="BJ245" s="11"/>
    </row>
    <row r="246" spans="1:62" ht="93" customHeight="1" x14ac:dyDescent="0.3">
      <c r="A246" s="1"/>
      <c r="B246" s="1"/>
      <c r="C246" s="1"/>
      <c r="D246" s="1"/>
      <c r="E246" s="1"/>
      <c r="F246" s="153"/>
      <c r="G246" s="1"/>
      <c r="H246" s="1"/>
      <c r="I246" s="1"/>
      <c r="J246" s="1"/>
      <c r="K246" s="1"/>
      <c r="L246" s="1"/>
      <c r="M246" s="1"/>
      <c r="N246" s="1"/>
      <c r="O246" s="5"/>
      <c r="P246" s="5"/>
      <c r="Q246" s="5"/>
      <c r="R246" s="5"/>
      <c r="S246" s="5"/>
      <c r="T246" s="5"/>
      <c r="U246" s="141"/>
      <c r="V246" s="142"/>
      <c r="W246" s="142"/>
      <c r="X246" s="142"/>
      <c r="Y246" s="142"/>
      <c r="Z246" s="142"/>
      <c r="AA246" s="142"/>
      <c r="AB246" s="142"/>
      <c r="AC246" s="142"/>
      <c r="AD246" s="142"/>
      <c r="AE246" s="142"/>
      <c r="AF246" s="142"/>
      <c r="AG246" s="142"/>
      <c r="AH246" s="142"/>
      <c r="AI246" s="142"/>
      <c r="AJ246" s="142"/>
      <c r="AK246" s="142"/>
      <c r="AL246" s="7"/>
      <c r="AM246" s="7"/>
      <c r="AN246" s="7"/>
      <c r="AO246" s="7"/>
      <c r="AP246" s="7"/>
      <c r="AQ246" s="7"/>
      <c r="AR246" s="7"/>
      <c r="AS246" s="7"/>
      <c r="AT246" s="7"/>
      <c r="AU246" s="7"/>
      <c r="AV246" s="7"/>
      <c r="AW246" s="7"/>
      <c r="AX246" s="7"/>
      <c r="AY246" s="7"/>
      <c r="AZ246" s="143"/>
      <c r="BA246" s="11"/>
      <c r="BB246" s="11"/>
      <c r="BC246" s="11"/>
      <c r="BD246" s="11"/>
      <c r="BE246" s="11"/>
      <c r="BF246" s="11"/>
      <c r="BG246" s="11"/>
      <c r="BH246" s="11"/>
      <c r="BI246" s="11"/>
      <c r="BJ246" s="11"/>
    </row>
    <row r="247" spans="1:62" ht="93" customHeight="1" x14ac:dyDescent="0.3">
      <c r="A247" s="1"/>
      <c r="B247" s="1"/>
      <c r="C247" s="1"/>
      <c r="D247" s="1"/>
      <c r="E247" s="1"/>
      <c r="F247" s="153"/>
      <c r="G247" s="1"/>
      <c r="H247" s="1"/>
      <c r="I247" s="1"/>
      <c r="J247" s="1"/>
      <c r="K247" s="1"/>
      <c r="L247" s="1"/>
      <c r="M247" s="1"/>
      <c r="N247" s="1"/>
      <c r="O247" s="5"/>
      <c r="P247" s="5"/>
      <c r="Q247" s="5"/>
      <c r="R247" s="5"/>
      <c r="S247" s="5"/>
      <c r="T247" s="5"/>
      <c r="U247" s="141"/>
      <c r="V247" s="142"/>
      <c r="W247" s="142"/>
      <c r="X247" s="142"/>
      <c r="Y247" s="142"/>
      <c r="Z247" s="142"/>
      <c r="AA247" s="142"/>
      <c r="AB247" s="142"/>
      <c r="AC247" s="142"/>
      <c r="AD247" s="142"/>
      <c r="AE247" s="142"/>
      <c r="AF247" s="142"/>
      <c r="AG247" s="142"/>
      <c r="AH247" s="142"/>
      <c r="AI247" s="142"/>
      <c r="AJ247" s="142"/>
      <c r="AK247" s="142"/>
      <c r="AL247" s="7"/>
      <c r="AM247" s="7"/>
      <c r="AN247" s="7"/>
      <c r="AO247" s="7"/>
      <c r="AP247" s="7"/>
      <c r="AQ247" s="7"/>
      <c r="AR247" s="7"/>
      <c r="AS247" s="7"/>
      <c r="AT247" s="7"/>
      <c r="AU247" s="7"/>
      <c r="AV247" s="7"/>
      <c r="AW247" s="7"/>
      <c r="AX247" s="7"/>
      <c r="AY247" s="7"/>
      <c r="AZ247" s="143"/>
      <c r="BA247" s="11"/>
      <c r="BB247" s="11"/>
      <c r="BC247" s="11"/>
      <c r="BD247" s="11"/>
      <c r="BE247" s="11"/>
      <c r="BF247" s="11"/>
      <c r="BG247" s="11"/>
      <c r="BH247" s="11"/>
      <c r="BI247" s="11"/>
      <c r="BJ247" s="11"/>
    </row>
    <row r="248" spans="1:62" ht="93" customHeight="1" x14ac:dyDescent="0.3">
      <c r="A248" s="1"/>
      <c r="B248" s="1"/>
      <c r="C248" s="1"/>
      <c r="D248" s="1"/>
      <c r="E248" s="1"/>
      <c r="F248" s="153"/>
      <c r="G248" s="1"/>
      <c r="H248" s="1"/>
      <c r="I248" s="1"/>
      <c r="J248" s="1"/>
      <c r="K248" s="1"/>
      <c r="L248" s="1"/>
      <c r="M248" s="1"/>
      <c r="N248" s="1"/>
      <c r="O248" s="5"/>
      <c r="P248" s="5"/>
      <c r="Q248" s="5"/>
      <c r="R248" s="5"/>
      <c r="S248" s="5"/>
      <c r="T248" s="5"/>
      <c r="U248" s="141"/>
      <c r="V248" s="142"/>
      <c r="W248" s="142"/>
      <c r="X248" s="142"/>
      <c r="Y248" s="142"/>
      <c r="Z248" s="142"/>
      <c r="AA248" s="142"/>
      <c r="AB248" s="142"/>
      <c r="AC248" s="142"/>
      <c r="AD248" s="142"/>
      <c r="AE248" s="142"/>
      <c r="AF248" s="142"/>
      <c r="AG248" s="142"/>
      <c r="AH248" s="142"/>
      <c r="AI248" s="142"/>
      <c r="AJ248" s="142"/>
      <c r="AK248" s="142"/>
      <c r="AL248" s="7"/>
      <c r="AM248" s="7"/>
      <c r="AN248" s="7"/>
      <c r="AO248" s="7"/>
      <c r="AP248" s="7"/>
      <c r="AQ248" s="7"/>
      <c r="AR248" s="7"/>
      <c r="AS248" s="7"/>
      <c r="AT248" s="7"/>
      <c r="AU248" s="7"/>
      <c r="AV248" s="7"/>
      <c r="AW248" s="7"/>
      <c r="AX248" s="7"/>
      <c r="AY248" s="7"/>
      <c r="AZ248" s="143"/>
      <c r="BA248" s="11"/>
      <c r="BB248" s="11"/>
      <c r="BC248" s="11"/>
      <c r="BD248" s="11"/>
      <c r="BE248" s="11"/>
      <c r="BF248" s="11"/>
      <c r="BG248" s="11"/>
      <c r="BH248" s="11"/>
      <c r="BI248" s="11"/>
      <c r="BJ248" s="11"/>
    </row>
    <row r="249" spans="1:62" ht="93" customHeight="1" x14ac:dyDescent="0.3">
      <c r="A249" s="1"/>
      <c r="B249" s="1"/>
      <c r="C249" s="1"/>
      <c r="D249" s="1"/>
      <c r="E249" s="1"/>
      <c r="F249" s="153"/>
      <c r="G249" s="1"/>
      <c r="H249" s="1"/>
      <c r="I249" s="1"/>
      <c r="J249" s="1"/>
      <c r="K249" s="1"/>
      <c r="L249" s="1"/>
      <c r="M249" s="1"/>
      <c r="N249" s="1"/>
      <c r="O249" s="5"/>
      <c r="P249" s="5"/>
      <c r="Q249" s="5"/>
      <c r="R249" s="5"/>
      <c r="S249" s="5"/>
      <c r="T249" s="5"/>
      <c r="U249" s="141"/>
      <c r="V249" s="142"/>
      <c r="W249" s="142"/>
      <c r="X249" s="142"/>
      <c r="Y249" s="142"/>
      <c r="Z249" s="142"/>
      <c r="AA249" s="142"/>
      <c r="AB249" s="142"/>
      <c r="AC249" s="142"/>
      <c r="AD249" s="142"/>
      <c r="AE249" s="142"/>
      <c r="AF249" s="142"/>
      <c r="AG249" s="142"/>
      <c r="AH249" s="142"/>
      <c r="AI249" s="142"/>
      <c r="AJ249" s="142"/>
      <c r="AK249" s="142"/>
      <c r="AL249" s="7"/>
      <c r="AM249" s="7"/>
      <c r="AN249" s="7"/>
      <c r="AO249" s="7"/>
      <c r="AP249" s="7"/>
      <c r="AQ249" s="7"/>
      <c r="AR249" s="7"/>
      <c r="AS249" s="7"/>
      <c r="AT249" s="7"/>
      <c r="AU249" s="7"/>
      <c r="AV249" s="7"/>
      <c r="AW249" s="7"/>
      <c r="AX249" s="7"/>
      <c r="AY249" s="7"/>
      <c r="AZ249" s="143"/>
      <c r="BA249" s="11"/>
      <c r="BB249" s="11"/>
      <c r="BC249" s="11"/>
      <c r="BD249" s="11"/>
      <c r="BE249" s="11"/>
      <c r="BF249" s="11"/>
      <c r="BG249" s="11"/>
      <c r="BH249" s="11"/>
      <c r="BI249" s="11"/>
      <c r="BJ249" s="11"/>
    </row>
    <row r="250" spans="1:62" ht="93" customHeight="1" x14ac:dyDescent="0.3">
      <c r="A250" s="1"/>
      <c r="B250" s="1"/>
      <c r="C250" s="1"/>
      <c r="D250" s="1"/>
      <c r="E250" s="1"/>
      <c r="F250" s="153"/>
      <c r="G250" s="1"/>
      <c r="H250" s="1"/>
      <c r="I250" s="1"/>
      <c r="J250" s="1"/>
      <c r="K250" s="1"/>
      <c r="L250" s="1"/>
      <c r="M250" s="1"/>
      <c r="N250" s="1"/>
      <c r="O250" s="5"/>
      <c r="P250" s="5"/>
      <c r="Q250" s="5"/>
      <c r="R250" s="5"/>
      <c r="S250" s="5"/>
      <c r="T250" s="5"/>
      <c r="U250" s="141"/>
      <c r="V250" s="142"/>
      <c r="W250" s="142"/>
      <c r="X250" s="142"/>
      <c r="Y250" s="142"/>
      <c r="Z250" s="142"/>
      <c r="AA250" s="142"/>
      <c r="AB250" s="142"/>
      <c r="AC250" s="142"/>
      <c r="AD250" s="142"/>
      <c r="AE250" s="142"/>
      <c r="AF250" s="142"/>
      <c r="AG250" s="142"/>
      <c r="AH250" s="142"/>
      <c r="AI250" s="142"/>
      <c r="AJ250" s="142"/>
      <c r="AK250" s="142"/>
      <c r="AL250" s="7"/>
      <c r="AM250" s="7"/>
      <c r="AN250" s="7"/>
      <c r="AO250" s="7"/>
      <c r="AP250" s="7"/>
      <c r="AQ250" s="7"/>
      <c r="AR250" s="7"/>
      <c r="AS250" s="7"/>
      <c r="AT250" s="7"/>
      <c r="AU250" s="7"/>
      <c r="AV250" s="7"/>
      <c r="AW250" s="7"/>
      <c r="AX250" s="7"/>
      <c r="AY250" s="7"/>
      <c r="AZ250" s="143"/>
      <c r="BA250" s="11"/>
      <c r="BB250" s="11"/>
      <c r="BC250" s="11"/>
      <c r="BD250" s="11"/>
      <c r="BE250" s="11"/>
      <c r="BF250" s="11"/>
      <c r="BG250" s="11"/>
      <c r="BH250" s="11"/>
      <c r="BI250" s="11"/>
      <c r="BJ250" s="11"/>
    </row>
    <row r="251" spans="1:62" ht="93" customHeight="1" x14ac:dyDescent="0.3">
      <c r="A251" s="1"/>
      <c r="B251" s="1"/>
      <c r="C251" s="1"/>
      <c r="D251" s="1"/>
      <c r="E251" s="1"/>
      <c r="F251" s="153"/>
      <c r="G251" s="1"/>
      <c r="H251" s="1"/>
      <c r="I251" s="1"/>
      <c r="J251" s="1"/>
      <c r="K251" s="1"/>
      <c r="L251" s="1"/>
      <c r="M251" s="1"/>
      <c r="N251" s="1"/>
      <c r="O251" s="5"/>
      <c r="P251" s="5"/>
      <c r="Q251" s="5"/>
      <c r="R251" s="5"/>
      <c r="S251" s="5"/>
      <c r="T251" s="5"/>
      <c r="U251" s="141"/>
      <c r="V251" s="142"/>
      <c r="W251" s="142"/>
      <c r="X251" s="142"/>
      <c r="Y251" s="142"/>
      <c r="Z251" s="142"/>
      <c r="AA251" s="142"/>
      <c r="AB251" s="142"/>
      <c r="AC251" s="142"/>
      <c r="AD251" s="142"/>
      <c r="AE251" s="142"/>
      <c r="AF251" s="142"/>
      <c r="AG251" s="142"/>
      <c r="AH251" s="142"/>
      <c r="AI251" s="142"/>
      <c r="AJ251" s="142"/>
      <c r="AK251" s="142"/>
      <c r="AL251" s="7"/>
      <c r="AM251" s="7"/>
      <c r="AN251" s="7"/>
      <c r="AO251" s="7"/>
      <c r="AP251" s="7"/>
      <c r="AQ251" s="7"/>
      <c r="AR251" s="7"/>
      <c r="AS251" s="7"/>
      <c r="AT251" s="7"/>
      <c r="AU251" s="7"/>
      <c r="AV251" s="7"/>
      <c r="AW251" s="7"/>
      <c r="AX251" s="7"/>
      <c r="AY251" s="7"/>
      <c r="AZ251" s="143"/>
      <c r="BA251" s="11"/>
      <c r="BB251" s="11"/>
      <c r="BC251" s="11"/>
      <c r="BD251" s="11"/>
      <c r="BE251" s="11"/>
      <c r="BF251" s="11"/>
      <c r="BG251" s="11"/>
      <c r="BH251" s="11"/>
      <c r="BI251" s="11"/>
      <c r="BJ251" s="11"/>
    </row>
    <row r="252" spans="1:62" ht="93" customHeight="1" x14ac:dyDescent="0.3">
      <c r="A252" s="1"/>
      <c r="B252" s="1"/>
      <c r="C252" s="1"/>
      <c r="D252" s="1"/>
      <c r="E252" s="1"/>
      <c r="F252" s="153"/>
      <c r="G252" s="1"/>
      <c r="H252" s="1"/>
      <c r="I252" s="1"/>
      <c r="J252" s="1"/>
      <c r="K252" s="1"/>
      <c r="L252" s="1"/>
      <c r="M252" s="1"/>
      <c r="N252" s="1"/>
      <c r="O252" s="5"/>
      <c r="P252" s="5"/>
      <c r="Q252" s="5"/>
      <c r="R252" s="5"/>
      <c r="S252" s="5"/>
      <c r="T252" s="5"/>
      <c r="U252" s="141"/>
      <c r="V252" s="142"/>
      <c r="W252" s="142"/>
      <c r="X252" s="142"/>
      <c r="Y252" s="142"/>
      <c r="Z252" s="142"/>
      <c r="AA252" s="142"/>
      <c r="AB252" s="142"/>
      <c r="AC252" s="142"/>
      <c r="AD252" s="142"/>
      <c r="AE252" s="142"/>
      <c r="AF252" s="142"/>
      <c r="AG252" s="142"/>
      <c r="AH252" s="142"/>
      <c r="AI252" s="142"/>
      <c r="AJ252" s="142"/>
      <c r="AK252" s="142"/>
      <c r="AL252" s="7"/>
      <c r="AM252" s="7"/>
      <c r="AN252" s="7"/>
      <c r="AO252" s="7"/>
      <c r="AP252" s="7"/>
      <c r="AQ252" s="7"/>
      <c r="AR252" s="7"/>
      <c r="AS252" s="7"/>
      <c r="AT252" s="7"/>
      <c r="AU252" s="7"/>
      <c r="AV252" s="7"/>
      <c r="AW252" s="7"/>
      <c r="AX252" s="7"/>
      <c r="AY252" s="7"/>
      <c r="AZ252" s="143"/>
      <c r="BA252" s="11"/>
      <c r="BB252" s="11"/>
      <c r="BC252" s="11"/>
      <c r="BD252" s="11"/>
      <c r="BE252" s="11"/>
      <c r="BF252" s="11"/>
      <c r="BG252" s="11"/>
      <c r="BH252" s="11"/>
      <c r="BI252" s="11"/>
      <c r="BJ252" s="11"/>
    </row>
    <row r="253" spans="1:62" ht="93" customHeight="1" x14ac:dyDescent="0.3">
      <c r="A253" s="1"/>
      <c r="B253" s="1"/>
      <c r="C253" s="1"/>
      <c r="D253" s="1"/>
      <c r="E253" s="1"/>
      <c r="F253" s="153"/>
      <c r="G253" s="1"/>
      <c r="H253" s="1"/>
      <c r="I253" s="1"/>
      <c r="J253" s="1"/>
      <c r="K253" s="1"/>
      <c r="L253" s="1"/>
      <c r="M253" s="1"/>
      <c r="N253" s="1"/>
      <c r="O253" s="5"/>
      <c r="P253" s="5"/>
      <c r="Q253" s="5"/>
      <c r="R253" s="5"/>
      <c r="S253" s="5"/>
      <c r="T253" s="5"/>
      <c r="U253" s="141"/>
      <c r="V253" s="142"/>
      <c r="W253" s="142"/>
      <c r="X253" s="142"/>
      <c r="Y253" s="142"/>
      <c r="Z253" s="142"/>
      <c r="AA253" s="142"/>
      <c r="AB253" s="142"/>
      <c r="AC253" s="142"/>
      <c r="AD253" s="142"/>
      <c r="AE253" s="142"/>
      <c r="AF253" s="142"/>
      <c r="AG253" s="142"/>
      <c r="AH253" s="142"/>
      <c r="AI253" s="142"/>
      <c r="AJ253" s="142"/>
      <c r="AK253" s="142"/>
      <c r="AL253" s="7"/>
      <c r="AM253" s="7"/>
      <c r="AN253" s="7"/>
      <c r="AO253" s="7"/>
      <c r="AP253" s="7"/>
      <c r="AQ253" s="7"/>
      <c r="AR253" s="7"/>
      <c r="AS253" s="7"/>
      <c r="AT253" s="7"/>
      <c r="AU253" s="7"/>
      <c r="AV253" s="7"/>
      <c r="AW253" s="7"/>
      <c r="AX253" s="7"/>
      <c r="AY253" s="7"/>
      <c r="AZ253" s="143"/>
      <c r="BA253" s="11"/>
      <c r="BB253" s="11"/>
      <c r="BC253" s="11"/>
      <c r="BD253" s="11"/>
      <c r="BE253" s="11"/>
      <c r="BF253" s="11"/>
      <c r="BG253" s="11"/>
      <c r="BH253" s="11"/>
      <c r="BI253" s="11"/>
      <c r="BJ253" s="11"/>
    </row>
    <row r="254" spans="1:62" ht="93" customHeight="1" x14ac:dyDescent="0.3">
      <c r="A254" s="1"/>
      <c r="B254" s="1"/>
      <c r="C254" s="1"/>
      <c r="D254" s="1"/>
      <c r="E254" s="1"/>
      <c r="F254" s="153"/>
      <c r="G254" s="1"/>
      <c r="H254" s="1"/>
      <c r="I254" s="1"/>
      <c r="J254" s="1"/>
      <c r="K254" s="1"/>
      <c r="L254" s="1"/>
      <c r="M254" s="1"/>
      <c r="N254" s="1"/>
      <c r="O254" s="5"/>
      <c r="P254" s="5"/>
      <c r="Q254" s="5"/>
      <c r="R254" s="5"/>
      <c r="S254" s="5"/>
      <c r="T254" s="5"/>
      <c r="U254" s="141"/>
      <c r="V254" s="142"/>
      <c r="W254" s="142"/>
      <c r="X254" s="142"/>
      <c r="Y254" s="142"/>
      <c r="Z254" s="142"/>
      <c r="AA254" s="142"/>
      <c r="AB254" s="142"/>
      <c r="AC254" s="142"/>
      <c r="AD254" s="142"/>
      <c r="AE254" s="142"/>
      <c r="AF254" s="142"/>
      <c r="AG254" s="142"/>
      <c r="AH254" s="142"/>
      <c r="AI254" s="142"/>
      <c r="AJ254" s="142"/>
      <c r="AK254" s="142"/>
      <c r="AL254" s="7"/>
      <c r="AM254" s="7"/>
      <c r="AN254" s="7"/>
      <c r="AO254" s="7"/>
      <c r="AP254" s="7"/>
      <c r="AQ254" s="7"/>
      <c r="AR254" s="7"/>
      <c r="AS254" s="7"/>
      <c r="AT254" s="7"/>
      <c r="AU254" s="7"/>
      <c r="AV254" s="7"/>
      <c r="AW254" s="7"/>
      <c r="AX254" s="7"/>
      <c r="AY254" s="7"/>
      <c r="AZ254" s="143"/>
      <c r="BA254" s="11"/>
      <c r="BB254" s="11"/>
      <c r="BC254" s="11"/>
      <c r="BD254" s="11"/>
      <c r="BE254" s="11"/>
      <c r="BF254" s="11"/>
      <c r="BG254" s="11"/>
      <c r="BH254" s="11"/>
      <c r="BI254" s="11"/>
      <c r="BJ254" s="11"/>
    </row>
    <row r="255" spans="1:62" ht="93" customHeight="1" x14ac:dyDescent="0.3">
      <c r="A255" s="1"/>
      <c r="B255" s="1"/>
      <c r="C255" s="1"/>
      <c r="D255" s="1"/>
      <c r="E255" s="1"/>
      <c r="F255" s="153"/>
      <c r="G255" s="1"/>
      <c r="H255" s="1"/>
      <c r="I255" s="1"/>
      <c r="J255" s="1"/>
      <c r="K255" s="1"/>
      <c r="L255" s="1"/>
      <c r="M255" s="1"/>
      <c r="N255" s="1"/>
      <c r="O255" s="5"/>
      <c r="P255" s="5"/>
      <c r="Q255" s="5"/>
      <c r="R255" s="5"/>
      <c r="S255" s="5"/>
      <c r="T255" s="5"/>
      <c r="U255" s="141"/>
      <c r="V255" s="142"/>
      <c r="W255" s="142"/>
      <c r="X255" s="142"/>
      <c r="Y255" s="142"/>
      <c r="Z255" s="142"/>
      <c r="AA255" s="142"/>
      <c r="AB255" s="142"/>
      <c r="AC255" s="142"/>
      <c r="AD255" s="142"/>
      <c r="AE255" s="142"/>
      <c r="AF255" s="142"/>
      <c r="AG255" s="142"/>
      <c r="AH255" s="142"/>
      <c r="AI255" s="142"/>
      <c r="AJ255" s="142"/>
      <c r="AK255" s="142"/>
      <c r="AL255" s="7"/>
      <c r="AM255" s="7"/>
      <c r="AN255" s="7"/>
      <c r="AO255" s="7"/>
      <c r="AP255" s="7"/>
      <c r="AQ255" s="7"/>
      <c r="AR255" s="7"/>
      <c r="AS255" s="7"/>
      <c r="AT255" s="7"/>
      <c r="AU255" s="7"/>
      <c r="AV255" s="7"/>
      <c r="AW255" s="7"/>
      <c r="AX255" s="7"/>
      <c r="AY255" s="7"/>
      <c r="AZ255" s="143"/>
      <c r="BA255" s="11"/>
      <c r="BB255" s="11"/>
      <c r="BC255" s="11"/>
      <c r="BD255" s="11"/>
      <c r="BE255" s="11"/>
      <c r="BF255" s="11"/>
      <c r="BG255" s="11"/>
      <c r="BH255" s="11"/>
      <c r="BI255" s="11"/>
      <c r="BJ255" s="11"/>
    </row>
    <row r="256" spans="1:62" ht="93" customHeight="1" x14ac:dyDescent="0.3">
      <c r="A256" s="1"/>
      <c r="B256" s="1"/>
      <c r="C256" s="1"/>
      <c r="D256" s="1"/>
      <c r="E256" s="1"/>
      <c r="F256" s="153"/>
      <c r="G256" s="1"/>
      <c r="H256" s="1"/>
      <c r="I256" s="1"/>
      <c r="J256" s="1"/>
      <c r="K256" s="1"/>
      <c r="L256" s="1"/>
      <c r="M256" s="1"/>
      <c r="N256" s="1"/>
      <c r="O256" s="5"/>
      <c r="P256" s="5"/>
      <c r="Q256" s="5"/>
      <c r="R256" s="5"/>
      <c r="S256" s="5"/>
      <c r="T256" s="5"/>
      <c r="U256" s="141"/>
      <c r="V256" s="142"/>
      <c r="W256" s="142"/>
      <c r="X256" s="142"/>
      <c r="Y256" s="142"/>
      <c r="Z256" s="142"/>
      <c r="AA256" s="142"/>
      <c r="AB256" s="142"/>
      <c r="AC256" s="142"/>
      <c r="AD256" s="142"/>
      <c r="AE256" s="142"/>
      <c r="AF256" s="142"/>
      <c r="AG256" s="142"/>
      <c r="AH256" s="142"/>
      <c r="AI256" s="142"/>
      <c r="AJ256" s="142"/>
      <c r="AK256" s="142"/>
      <c r="AL256" s="7"/>
      <c r="AM256" s="7"/>
      <c r="AN256" s="7"/>
      <c r="AO256" s="7"/>
      <c r="AP256" s="7"/>
      <c r="AQ256" s="7"/>
      <c r="AR256" s="7"/>
      <c r="AS256" s="7"/>
      <c r="AT256" s="7"/>
      <c r="AU256" s="7"/>
      <c r="AV256" s="7"/>
      <c r="AW256" s="7"/>
      <c r="AX256" s="7"/>
      <c r="AY256" s="7"/>
      <c r="AZ256" s="143"/>
      <c r="BA256" s="11"/>
      <c r="BB256" s="11"/>
      <c r="BC256" s="11"/>
      <c r="BD256" s="11"/>
      <c r="BE256" s="11"/>
      <c r="BF256" s="11"/>
      <c r="BG256" s="11"/>
      <c r="BH256" s="11"/>
      <c r="BI256" s="11"/>
      <c r="BJ256" s="11"/>
    </row>
    <row r="257" spans="1:62" ht="93" customHeight="1" x14ac:dyDescent="0.3">
      <c r="A257" s="1"/>
      <c r="B257" s="1"/>
      <c r="C257" s="1"/>
      <c r="D257" s="1"/>
      <c r="E257" s="1"/>
      <c r="F257" s="153"/>
      <c r="G257" s="1"/>
      <c r="H257" s="1"/>
      <c r="I257" s="1"/>
      <c r="J257" s="1"/>
      <c r="K257" s="1"/>
      <c r="L257" s="1"/>
      <c r="M257" s="1"/>
      <c r="N257" s="1"/>
      <c r="O257" s="5"/>
      <c r="P257" s="5"/>
      <c r="Q257" s="5"/>
      <c r="R257" s="5"/>
      <c r="S257" s="5"/>
      <c r="T257" s="5"/>
      <c r="U257" s="141"/>
      <c r="V257" s="142"/>
      <c r="W257" s="142"/>
      <c r="X257" s="142"/>
      <c r="Y257" s="142"/>
      <c r="Z257" s="142"/>
      <c r="AA257" s="142"/>
      <c r="AB257" s="142"/>
      <c r="AC257" s="142"/>
      <c r="AD257" s="142"/>
      <c r="AE257" s="142"/>
      <c r="AF257" s="142"/>
      <c r="AG257" s="142"/>
      <c r="AH257" s="142"/>
      <c r="AI257" s="142"/>
      <c r="AJ257" s="142"/>
      <c r="AK257" s="142"/>
      <c r="AL257" s="7"/>
      <c r="AM257" s="7"/>
      <c r="AN257" s="7"/>
      <c r="AO257" s="7"/>
      <c r="AP257" s="7"/>
      <c r="AQ257" s="7"/>
      <c r="AR257" s="7"/>
      <c r="AS257" s="7"/>
      <c r="AT257" s="7"/>
      <c r="AU257" s="7"/>
      <c r="AV257" s="7"/>
      <c r="AW257" s="7"/>
      <c r="AX257" s="7"/>
      <c r="AY257" s="7"/>
      <c r="AZ257" s="143"/>
      <c r="BA257" s="11"/>
      <c r="BB257" s="11"/>
      <c r="BC257" s="11"/>
      <c r="BD257" s="11"/>
      <c r="BE257" s="11"/>
      <c r="BF257" s="11"/>
      <c r="BG257" s="11"/>
      <c r="BH257" s="11"/>
      <c r="BI257" s="11"/>
      <c r="BJ257" s="11"/>
    </row>
    <row r="258" spans="1:62" ht="93" customHeight="1" x14ac:dyDescent="0.3">
      <c r="A258" s="1"/>
      <c r="B258" s="1"/>
      <c r="C258" s="1"/>
      <c r="D258" s="1"/>
      <c r="E258" s="1"/>
      <c r="F258" s="153"/>
      <c r="G258" s="1"/>
      <c r="H258" s="1"/>
      <c r="I258" s="1"/>
      <c r="J258" s="1"/>
      <c r="K258" s="1"/>
      <c r="L258" s="1"/>
      <c r="M258" s="1"/>
      <c r="N258" s="1"/>
      <c r="O258" s="5"/>
      <c r="P258" s="5"/>
      <c r="Q258" s="5"/>
      <c r="R258" s="5"/>
      <c r="S258" s="5"/>
      <c r="T258" s="5"/>
      <c r="U258" s="141"/>
      <c r="V258" s="142"/>
      <c r="W258" s="142"/>
      <c r="X258" s="142"/>
      <c r="Y258" s="142"/>
      <c r="Z258" s="142"/>
      <c r="AA258" s="142"/>
      <c r="AB258" s="142"/>
      <c r="AC258" s="142"/>
      <c r="AD258" s="142"/>
      <c r="AE258" s="142"/>
      <c r="AF258" s="142"/>
      <c r="AG258" s="142"/>
      <c r="AH258" s="142"/>
      <c r="AI258" s="142"/>
      <c r="AJ258" s="142"/>
      <c r="AK258" s="142"/>
      <c r="AL258" s="7"/>
      <c r="AM258" s="7"/>
      <c r="AN258" s="7"/>
      <c r="AO258" s="7"/>
      <c r="AP258" s="7"/>
      <c r="AQ258" s="7"/>
      <c r="AR258" s="7"/>
      <c r="AS258" s="7"/>
      <c r="AT258" s="7"/>
      <c r="AU258" s="7"/>
      <c r="AV258" s="7"/>
      <c r="AW258" s="7"/>
      <c r="AX258" s="7"/>
      <c r="AY258" s="7"/>
      <c r="AZ258" s="143"/>
      <c r="BA258" s="11"/>
      <c r="BB258" s="11"/>
      <c r="BC258" s="11"/>
      <c r="BD258" s="11"/>
      <c r="BE258" s="11"/>
      <c r="BF258" s="11"/>
      <c r="BG258" s="11"/>
      <c r="BH258" s="11"/>
      <c r="BI258" s="11"/>
      <c r="BJ258" s="11"/>
    </row>
    <row r="259" spans="1:62" ht="93" customHeight="1" x14ac:dyDescent="0.3">
      <c r="A259" s="1"/>
      <c r="B259" s="1"/>
      <c r="C259" s="1"/>
      <c r="D259" s="1"/>
      <c r="E259" s="1"/>
      <c r="F259" s="153"/>
      <c r="G259" s="1"/>
      <c r="H259" s="1"/>
      <c r="I259" s="1"/>
      <c r="J259" s="1"/>
      <c r="K259" s="1"/>
      <c r="L259" s="1"/>
      <c r="M259" s="1"/>
      <c r="N259" s="1"/>
      <c r="O259" s="5"/>
      <c r="P259" s="5"/>
      <c r="Q259" s="5"/>
      <c r="R259" s="5"/>
      <c r="S259" s="5"/>
      <c r="T259" s="5"/>
      <c r="U259" s="141"/>
      <c r="V259" s="142"/>
      <c r="W259" s="142"/>
      <c r="X259" s="142"/>
      <c r="Y259" s="142"/>
      <c r="Z259" s="142"/>
      <c r="AA259" s="142"/>
      <c r="AB259" s="142"/>
      <c r="AC259" s="142"/>
      <c r="AD259" s="142"/>
      <c r="AE259" s="142"/>
      <c r="AF259" s="142"/>
      <c r="AG259" s="142"/>
      <c r="AH259" s="142"/>
      <c r="AI259" s="142"/>
      <c r="AJ259" s="142"/>
      <c r="AK259" s="142"/>
      <c r="AL259" s="7"/>
      <c r="AM259" s="7"/>
      <c r="AN259" s="7"/>
      <c r="AO259" s="7"/>
      <c r="AP259" s="7"/>
      <c r="AQ259" s="7"/>
      <c r="AR259" s="7"/>
      <c r="AS259" s="7"/>
      <c r="AT259" s="7"/>
      <c r="AU259" s="7"/>
      <c r="AV259" s="7"/>
      <c r="AW259" s="7"/>
      <c r="AX259" s="7"/>
      <c r="AY259" s="7"/>
      <c r="AZ259" s="143"/>
      <c r="BA259" s="11"/>
      <c r="BB259" s="11"/>
      <c r="BC259" s="11"/>
      <c r="BD259" s="11"/>
      <c r="BE259" s="11"/>
      <c r="BF259" s="11"/>
      <c r="BG259" s="11"/>
      <c r="BH259" s="11"/>
      <c r="BI259" s="11"/>
      <c r="BJ259" s="11"/>
    </row>
    <row r="260" spans="1:62" ht="93" customHeight="1" x14ac:dyDescent="0.3">
      <c r="A260" s="1"/>
      <c r="B260" s="1"/>
      <c r="C260" s="1"/>
      <c r="D260" s="1"/>
      <c r="E260" s="1"/>
      <c r="F260" s="153"/>
      <c r="G260" s="1"/>
      <c r="H260" s="1"/>
      <c r="I260" s="1"/>
      <c r="J260" s="1"/>
      <c r="K260" s="1"/>
      <c r="L260" s="1"/>
      <c r="M260" s="1"/>
      <c r="N260" s="1"/>
      <c r="O260" s="5"/>
      <c r="P260" s="5"/>
      <c r="Q260" s="5"/>
      <c r="R260" s="5"/>
      <c r="S260" s="5"/>
      <c r="T260" s="5"/>
      <c r="U260" s="141"/>
      <c r="V260" s="142"/>
      <c r="W260" s="142"/>
      <c r="X260" s="142"/>
      <c r="Y260" s="142"/>
      <c r="Z260" s="142"/>
      <c r="AA260" s="142"/>
      <c r="AB260" s="142"/>
      <c r="AC260" s="142"/>
      <c r="AD260" s="142"/>
      <c r="AE260" s="142"/>
      <c r="AF260" s="142"/>
      <c r="AG260" s="142"/>
      <c r="AH260" s="142"/>
      <c r="AI260" s="142"/>
      <c r="AJ260" s="142"/>
      <c r="AK260" s="142"/>
      <c r="AL260" s="7"/>
      <c r="AM260" s="7"/>
      <c r="AN260" s="7"/>
      <c r="AO260" s="7"/>
      <c r="AP260" s="7"/>
      <c r="AQ260" s="7"/>
      <c r="AR260" s="7"/>
      <c r="AS260" s="7"/>
      <c r="AT260" s="7"/>
      <c r="AU260" s="7"/>
      <c r="AV260" s="7"/>
      <c r="AW260" s="7"/>
      <c r="AX260" s="7"/>
      <c r="AY260" s="7"/>
      <c r="AZ260" s="143"/>
      <c r="BA260" s="11"/>
      <c r="BB260" s="11"/>
      <c r="BC260" s="11"/>
      <c r="BD260" s="11"/>
      <c r="BE260" s="11"/>
      <c r="BF260" s="11"/>
      <c r="BG260" s="11"/>
      <c r="BH260" s="11"/>
      <c r="BI260" s="11"/>
      <c r="BJ260" s="11"/>
    </row>
    <row r="261" spans="1:62" ht="93" customHeight="1" x14ac:dyDescent="0.3">
      <c r="A261" s="1"/>
      <c r="B261" s="1"/>
      <c r="C261" s="1"/>
      <c r="D261" s="1"/>
      <c r="E261" s="1"/>
      <c r="F261" s="153"/>
      <c r="G261" s="1"/>
      <c r="H261" s="1"/>
      <c r="I261" s="1"/>
      <c r="J261" s="1"/>
      <c r="K261" s="1"/>
      <c r="L261" s="1"/>
      <c r="M261" s="1"/>
      <c r="N261" s="1"/>
      <c r="O261" s="5"/>
      <c r="P261" s="5"/>
      <c r="Q261" s="5"/>
      <c r="R261" s="5"/>
      <c r="S261" s="5"/>
      <c r="T261" s="5"/>
      <c r="U261" s="141"/>
      <c r="V261" s="142"/>
      <c r="W261" s="142"/>
      <c r="X261" s="142"/>
      <c r="Y261" s="142"/>
      <c r="Z261" s="142"/>
      <c r="AA261" s="142"/>
      <c r="AB261" s="142"/>
      <c r="AC261" s="142"/>
      <c r="AD261" s="142"/>
      <c r="AE261" s="142"/>
      <c r="AF261" s="142"/>
      <c r="AG261" s="142"/>
      <c r="AH261" s="142"/>
      <c r="AI261" s="142"/>
      <c r="AJ261" s="142"/>
      <c r="AK261" s="142"/>
      <c r="AL261" s="7"/>
      <c r="AM261" s="7"/>
      <c r="AN261" s="7"/>
      <c r="AO261" s="7"/>
      <c r="AP261" s="7"/>
      <c r="AQ261" s="7"/>
      <c r="AR261" s="7"/>
      <c r="AS261" s="7"/>
      <c r="AT261" s="7"/>
      <c r="AU261" s="7"/>
      <c r="AV261" s="7"/>
      <c r="AW261" s="7"/>
      <c r="AX261" s="7"/>
      <c r="AY261" s="7"/>
      <c r="AZ261" s="143"/>
      <c r="BA261" s="11"/>
      <c r="BB261" s="11"/>
      <c r="BC261" s="11"/>
      <c r="BD261" s="11"/>
      <c r="BE261" s="11"/>
      <c r="BF261" s="11"/>
      <c r="BG261" s="11"/>
      <c r="BH261" s="11"/>
      <c r="BI261" s="11"/>
      <c r="BJ261" s="11"/>
    </row>
    <row r="262" spans="1:62" ht="93" customHeight="1" x14ac:dyDescent="0.3">
      <c r="A262" s="1"/>
      <c r="B262" s="1"/>
      <c r="C262" s="1"/>
      <c r="D262" s="1"/>
      <c r="E262" s="1"/>
      <c r="F262" s="153"/>
      <c r="G262" s="1"/>
      <c r="H262" s="1"/>
      <c r="I262" s="1"/>
      <c r="J262" s="1"/>
      <c r="K262" s="1"/>
      <c r="L262" s="1"/>
      <c r="M262" s="1"/>
      <c r="N262" s="1"/>
      <c r="O262" s="5"/>
      <c r="P262" s="5"/>
      <c r="Q262" s="5"/>
      <c r="R262" s="5"/>
      <c r="S262" s="5"/>
      <c r="T262" s="5"/>
      <c r="U262" s="141"/>
      <c r="V262" s="142"/>
      <c r="W262" s="142"/>
      <c r="X262" s="142"/>
      <c r="Y262" s="142"/>
      <c r="Z262" s="142"/>
      <c r="AA262" s="142"/>
      <c r="AB262" s="142"/>
      <c r="AC262" s="142"/>
      <c r="AD262" s="142"/>
      <c r="AE262" s="142"/>
      <c r="AF262" s="142"/>
      <c r="AG262" s="142"/>
      <c r="AH262" s="142"/>
      <c r="AI262" s="142"/>
      <c r="AJ262" s="142"/>
      <c r="AK262" s="142"/>
      <c r="AL262" s="7"/>
      <c r="AM262" s="7"/>
      <c r="AN262" s="7"/>
      <c r="AO262" s="7"/>
      <c r="AP262" s="7"/>
      <c r="AQ262" s="7"/>
      <c r="AR262" s="7"/>
      <c r="AS262" s="7"/>
      <c r="AT262" s="7"/>
      <c r="AU262" s="7"/>
      <c r="AV262" s="7"/>
      <c r="AW262" s="7"/>
      <c r="AX262" s="7"/>
      <c r="AY262" s="7"/>
      <c r="AZ262" s="143"/>
      <c r="BA262" s="11"/>
      <c r="BB262" s="11"/>
      <c r="BC262" s="11"/>
      <c r="BD262" s="11"/>
      <c r="BE262" s="11"/>
      <c r="BF262" s="11"/>
      <c r="BG262" s="11"/>
      <c r="BH262" s="11"/>
      <c r="BI262" s="11"/>
      <c r="BJ262" s="11"/>
    </row>
    <row r="263" spans="1:62" ht="93" customHeight="1" x14ac:dyDescent="0.3">
      <c r="A263" s="1"/>
      <c r="B263" s="1"/>
      <c r="C263" s="1"/>
      <c r="D263" s="1"/>
      <c r="E263" s="1"/>
      <c r="F263" s="153"/>
      <c r="G263" s="1"/>
      <c r="H263" s="1"/>
      <c r="I263" s="1"/>
      <c r="J263" s="1"/>
      <c r="K263" s="1"/>
      <c r="L263" s="1"/>
      <c r="M263" s="1"/>
      <c r="N263" s="1"/>
      <c r="O263" s="5"/>
      <c r="P263" s="5"/>
      <c r="Q263" s="5"/>
      <c r="R263" s="5"/>
      <c r="S263" s="5"/>
      <c r="T263" s="5"/>
      <c r="U263" s="141"/>
      <c r="V263" s="142"/>
      <c r="W263" s="142"/>
      <c r="X263" s="142"/>
      <c r="Y263" s="142"/>
      <c r="Z263" s="142"/>
      <c r="AA263" s="142"/>
      <c r="AB263" s="142"/>
      <c r="AC263" s="142"/>
      <c r="AD263" s="142"/>
      <c r="AE263" s="142"/>
      <c r="AF263" s="142"/>
      <c r="AG263" s="142"/>
      <c r="AH263" s="142"/>
      <c r="AI263" s="142"/>
      <c r="AJ263" s="142"/>
      <c r="AK263" s="142"/>
      <c r="AL263" s="7"/>
      <c r="AM263" s="7"/>
      <c r="AN263" s="7"/>
      <c r="AO263" s="7"/>
      <c r="AP263" s="7"/>
      <c r="AQ263" s="7"/>
      <c r="AR263" s="7"/>
      <c r="AS263" s="7"/>
      <c r="AT263" s="7"/>
      <c r="AU263" s="7"/>
      <c r="AV263" s="7"/>
      <c r="AW263" s="7"/>
      <c r="AX263" s="7"/>
      <c r="AY263" s="7"/>
      <c r="AZ263" s="143"/>
      <c r="BA263" s="11"/>
      <c r="BB263" s="11"/>
      <c r="BC263" s="11"/>
      <c r="BD263" s="11"/>
      <c r="BE263" s="11"/>
      <c r="BF263" s="11"/>
      <c r="BG263" s="11"/>
      <c r="BH263" s="11"/>
      <c r="BI263" s="11"/>
      <c r="BJ263" s="11"/>
    </row>
    <row r="264" spans="1:62" ht="93" customHeight="1" x14ac:dyDescent="0.3">
      <c r="A264" s="1"/>
      <c r="B264" s="1"/>
      <c r="C264" s="1"/>
      <c r="D264" s="1"/>
      <c r="E264" s="1"/>
      <c r="F264" s="153"/>
      <c r="G264" s="1"/>
      <c r="H264" s="1"/>
      <c r="I264" s="1"/>
      <c r="J264" s="1"/>
      <c r="K264" s="1"/>
      <c r="L264" s="1"/>
      <c r="M264" s="1"/>
      <c r="N264" s="1"/>
      <c r="O264" s="5"/>
      <c r="P264" s="5"/>
      <c r="Q264" s="5"/>
      <c r="R264" s="5"/>
      <c r="S264" s="5"/>
      <c r="T264" s="5"/>
      <c r="U264" s="141"/>
      <c r="V264" s="142"/>
      <c r="W264" s="142"/>
      <c r="X264" s="142"/>
      <c r="Y264" s="142"/>
      <c r="Z264" s="142"/>
      <c r="AA264" s="142"/>
      <c r="AB264" s="142"/>
      <c r="AC264" s="142"/>
      <c r="AD264" s="142"/>
      <c r="AE264" s="142"/>
      <c r="AF264" s="142"/>
      <c r="AG264" s="142"/>
      <c r="AH264" s="142"/>
      <c r="AI264" s="142"/>
      <c r="AJ264" s="142"/>
      <c r="AK264" s="142"/>
      <c r="AL264" s="7"/>
      <c r="AM264" s="7"/>
      <c r="AN264" s="7"/>
      <c r="AO264" s="7"/>
      <c r="AP264" s="7"/>
      <c r="AQ264" s="7"/>
      <c r="AR264" s="7"/>
      <c r="AS264" s="7"/>
      <c r="AT264" s="7"/>
      <c r="AU264" s="7"/>
      <c r="AV264" s="7"/>
      <c r="AW264" s="7"/>
      <c r="AX264" s="7"/>
      <c r="AY264" s="7"/>
      <c r="AZ264" s="143"/>
      <c r="BA264" s="11"/>
      <c r="BB264" s="11"/>
      <c r="BC264" s="11"/>
      <c r="BD264" s="11"/>
      <c r="BE264" s="11"/>
      <c r="BF264" s="11"/>
      <c r="BG264" s="11"/>
      <c r="BH264" s="11"/>
      <c r="BI264" s="11"/>
      <c r="BJ264" s="11"/>
    </row>
    <row r="265" spans="1:62" ht="93" customHeight="1" x14ac:dyDescent="0.3">
      <c r="A265" s="1"/>
      <c r="B265" s="1"/>
      <c r="C265" s="1"/>
      <c r="D265" s="1"/>
      <c r="E265" s="1"/>
      <c r="F265" s="153"/>
      <c r="G265" s="1"/>
      <c r="H265" s="1"/>
      <c r="I265" s="1"/>
      <c r="J265" s="1"/>
      <c r="K265" s="1"/>
      <c r="L265" s="1"/>
      <c r="M265" s="1"/>
      <c r="N265" s="1"/>
      <c r="O265" s="5"/>
      <c r="P265" s="5"/>
      <c r="Q265" s="5"/>
      <c r="R265" s="5"/>
      <c r="S265" s="5"/>
      <c r="T265" s="5"/>
      <c r="U265" s="141"/>
      <c r="V265" s="142"/>
      <c r="W265" s="142"/>
      <c r="X265" s="142"/>
      <c r="Y265" s="142"/>
      <c r="Z265" s="142"/>
      <c r="AA265" s="142"/>
      <c r="AB265" s="142"/>
      <c r="AC265" s="142"/>
      <c r="AD265" s="142"/>
      <c r="AE265" s="142"/>
      <c r="AF265" s="142"/>
      <c r="AG265" s="142"/>
      <c r="AH265" s="142"/>
      <c r="AI265" s="142"/>
      <c r="AJ265" s="142"/>
      <c r="AK265" s="142"/>
      <c r="AL265" s="7"/>
      <c r="AM265" s="7"/>
      <c r="AN265" s="7"/>
      <c r="AO265" s="7"/>
      <c r="AP265" s="7"/>
      <c r="AQ265" s="7"/>
      <c r="AR265" s="7"/>
      <c r="AS265" s="7"/>
      <c r="AT265" s="7"/>
      <c r="AU265" s="7"/>
      <c r="AV265" s="7"/>
      <c r="AW265" s="7"/>
      <c r="AX265" s="7"/>
      <c r="AY265" s="7"/>
      <c r="AZ265" s="143"/>
      <c r="BA265" s="11"/>
      <c r="BB265" s="11"/>
      <c r="BC265" s="11"/>
      <c r="BD265" s="11"/>
      <c r="BE265" s="11"/>
      <c r="BF265" s="11"/>
      <c r="BG265" s="11"/>
      <c r="BH265" s="11"/>
      <c r="BI265" s="11"/>
      <c r="BJ265" s="11"/>
    </row>
    <row r="266" spans="1:62" ht="93" customHeight="1" x14ac:dyDescent="0.3">
      <c r="A266" s="1"/>
      <c r="B266" s="1"/>
      <c r="C266" s="1"/>
      <c r="D266" s="1"/>
      <c r="E266" s="1"/>
      <c r="F266" s="153"/>
      <c r="G266" s="1"/>
      <c r="H266" s="1"/>
      <c r="I266" s="1"/>
      <c r="J266" s="1"/>
      <c r="K266" s="1"/>
      <c r="L266" s="1"/>
      <c r="M266" s="1"/>
      <c r="N266" s="1"/>
      <c r="O266" s="5"/>
      <c r="P266" s="5"/>
      <c r="Q266" s="5"/>
      <c r="R266" s="5"/>
      <c r="S266" s="5"/>
      <c r="T266" s="5"/>
      <c r="U266" s="141"/>
      <c r="V266" s="142"/>
      <c r="W266" s="142"/>
      <c r="X266" s="142"/>
      <c r="Y266" s="142"/>
      <c r="Z266" s="142"/>
      <c r="AA266" s="142"/>
      <c r="AB266" s="142"/>
      <c r="AC266" s="142"/>
      <c r="AD266" s="142"/>
      <c r="AE266" s="142"/>
      <c r="AF266" s="142"/>
      <c r="AG266" s="142"/>
      <c r="AH266" s="142"/>
      <c r="AI266" s="142"/>
      <c r="AJ266" s="142"/>
      <c r="AK266" s="142"/>
      <c r="AL266" s="7"/>
      <c r="AM266" s="7"/>
      <c r="AN266" s="7"/>
      <c r="AO266" s="7"/>
      <c r="AP266" s="7"/>
      <c r="AQ266" s="7"/>
      <c r="AR266" s="7"/>
      <c r="AS266" s="7"/>
      <c r="AT266" s="7"/>
      <c r="AU266" s="7"/>
      <c r="AV266" s="7"/>
      <c r="AW266" s="7"/>
      <c r="AX266" s="7"/>
      <c r="AY266" s="7"/>
      <c r="AZ266" s="143"/>
      <c r="BA266" s="11"/>
      <c r="BB266" s="11"/>
      <c r="BC266" s="11"/>
      <c r="BD266" s="11"/>
      <c r="BE266" s="11"/>
      <c r="BF266" s="11"/>
      <c r="BG266" s="11"/>
      <c r="BH266" s="11"/>
      <c r="BI266" s="11"/>
      <c r="BJ266" s="11"/>
    </row>
    <row r="267" spans="1:62" ht="93" customHeight="1" x14ac:dyDescent="0.3">
      <c r="A267" s="1"/>
      <c r="B267" s="1"/>
      <c r="C267" s="1"/>
      <c r="D267" s="1"/>
      <c r="E267" s="1"/>
      <c r="F267" s="153"/>
      <c r="G267" s="1"/>
      <c r="H267" s="1"/>
      <c r="I267" s="1"/>
      <c r="J267" s="1"/>
      <c r="K267" s="1"/>
      <c r="L267" s="1"/>
      <c r="M267" s="1"/>
      <c r="N267" s="1"/>
      <c r="O267" s="5"/>
      <c r="P267" s="5"/>
      <c r="Q267" s="5"/>
      <c r="R267" s="5"/>
      <c r="S267" s="5"/>
      <c r="T267" s="5"/>
      <c r="U267" s="141"/>
      <c r="V267" s="142"/>
      <c r="W267" s="142"/>
      <c r="X267" s="142"/>
      <c r="Y267" s="142"/>
      <c r="Z267" s="142"/>
      <c r="AA267" s="142"/>
      <c r="AB267" s="142"/>
      <c r="AC267" s="142"/>
      <c r="AD267" s="142"/>
      <c r="AE267" s="142"/>
      <c r="AF267" s="142"/>
      <c r="AG267" s="142"/>
      <c r="AH267" s="142"/>
      <c r="AI267" s="142"/>
      <c r="AJ267" s="142"/>
      <c r="AK267" s="142"/>
      <c r="AL267" s="7"/>
      <c r="AM267" s="7"/>
      <c r="AN267" s="7"/>
      <c r="AO267" s="7"/>
      <c r="AP267" s="7"/>
      <c r="AQ267" s="7"/>
      <c r="AR267" s="7"/>
      <c r="AS267" s="7"/>
      <c r="AT267" s="7"/>
      <c r="AU267" s="7"/>
      <c r="AV267" s="7"/>
      <c r="AW267" s="7"/>
      <c r="AX267" s="7"/>
      <c r="AY267" s="7"/>
      <c r="AZ267" s="143"/>
      <c r="BA267" s="11"/>
      <c r="BB267" s="11"/>
      <c r="BC267" s="11"/>
      <c r="BD267" s="11"/>
      <c r="BE267" s="11"/>
      <c r="BF267" s="11"/>
      <c r="BG267" s="11"/>
      <c r="BH267" s="11"/>
      <c r="BI267" s="11"/>
      <c r="BJ267" s="11"/>
    </row>
    <row r="268" spans="1:62" ht="93" customHeight="1" x14ac:dyDescent="0.3">
      <c r="A268" s="1"/>
      <c r="B268" s="1"/>
      <c r="C268" s="1"/>
      <c r="D268" s="1"/>
      <c r="E268" s="1"/>
      <c r="F268" s="153"/>
      <c r="G268" s="1"/>
      <c r="H268" s="1"/>
      <c r="I268" s="1"/>
      <c r="J268" s="1"/>
      <c r="K268" s="1"/>
      <c r="L268" s="1"/>
      <c r="M268" s="1"/>
      <c r="N268" s="1"/>
      <c r="O268" s="5"/>
      <c r="P268" s="5"/>
      <c r="Q268" s="5"/>
      <c r="R268" s="5"/>
      <c r="S268" s="5"/>
      <c r="T268" s="5"/>
      <c r="U268" s="141"/>
      <c r="V268" s="142"/>
      <c r="W268" s="142"/>
      <c r="X268" s="142"/>
      <c r="Y268" s="142"/>
      <c r="Z268" s="142"/>
      <c r="AA268" s="142"/>
      <c r="AB268" s="142"/>
      <c r="AC268" s="142"/>
      <c r="AD268" s="142"/>
      <c r="AE268" s="142"/>
      <c r="AF268" s="142"/>
      <c r="AG268" s="142"/>
      <c r="AH268" s="142"/>
      <c r="AI268" s="142"/>
      <c r="AJ268" s="142"/>
      <c r="AK268" s="142"/>
      <c r="AL268" s="7"/>
      <c r="AM268" s="7"/>
      <c r="AN268" s="7"/>
      <c r="AO268" s="7"/>
      <c r="AP268" s="7"/>
      <c r="AQ268" s="7"/>
      <c r="AR268" s="7"/>
      <c r="AS268" s="7"/>
      <c r="AT268" s="7"/>
      <c r="AU268" s="7"/>
      <c r="AV268" s="7"/>
      <c r="AW268" s="7"/>
      <c r="AX268" s="7"/>
      <c r="AY268" s="7"/>
      <c r="AZ268" s="143"/>
      <c r="BA268" s="11"/>
      <c r="BB268" s="11"/>
      <c r="BC268" s="11"/>
      <c r="BD268" s="11"/>
      <c r="BE268" s="11"/>
      <c r="BF268" s="11"/>
      <c r="BG268" s="11"/>
      <c r="BH268" s="11"/>
      <c r="BI268" s="11"/>
      <c r="BJ268" s="11"/>
    </row>
    <row r="269" spans="1:62" ht="93" customHeight="1" x14ac:dyDescent="0.3">
      <c r="A269" s="1"/>
      <c r="B269" s="1"/>
      <c r="C269" s="1"/>
      <c r="D269" s="1"/>
      <c r="E269" s="1"/>
      <c r="F269" s="153"/>
      <c r="G269" s="1"/>
      <c r="H269" s="1"/>
      <c r="I269" s="1"/>
      <c r="J269" s="1"/>
      <c r="K269" s="1"/>
      <c r="L269" s="1"/>
      <c r="M269" s="1"/>
      <c r="N269" s="1"/>
      <c r="O269" s="5"/>
      <c r="P269" s="5"/>
      <c r="Q269" s="5"/>
      <c r="R269" s="5"/>
      <c r="S269" s="5"/>
      <c r="T269" s="5"/>
      <c r="U269" s="141"/>
      <c r="V269" s="142"/>
      <c r="W269" s="142"/>
      <c r="X269" s="142"/>
      <c r="Y269" s="142"/>
      <c r="Z269" s="142"/>
      <c r="AA269" s="142"/>
      <c r="AB269" s="142"/>
      <c r="AC269" s="142"/>
      <c r="AD269" s="142"/>
      <c r="AE269" s="142"/>
      <c r="AF269" s="142"/>
      <c r="AG269" s="142"/>
      <c r="AH269" s="142"/>
      <c r="AI269" s="142"/>
      <c r="AJ269" s="142"/>
      <c r="AK269" s="142"/>
      <c r="AL269" s="7"/>
      <c r="AM269" s="7"/>
      <c r="AN269" s="7"/>
      <c r="AO269" s="7"/>
      <c r="AP269" s="7"/>
      <c r="AQ269" s="7"/>
      <c r="AR269" s="7"/>
      <c r="AS269" s="7"/>
      <c r="AT269" s="7"/>
      <c r="AU269" s="7"/>
      <c r="AV269" s="7"/>
      <c r="AW269" s="7"/>
      <c r="AX269" s="7"/>
      <c r="AY269" s="7"/>
      <c r="AZ269" s="143"/>
      <c r="BA269" s="11"/>
      <c r="BB269" s="11"/>
      <c r="BC269" s="11"/>
      <c r="BD269" s="11"/>
      <c r="BE269" s="11"/>
      <c r="BF269" s="11"/>
      <c r="BG269" s="11"/>
      <c r="BH269" s="11"/>
      <c r="BI269" s="11"/>
      <c r="BJ269" s="11"/>
    </row>
    <row r="270" spans="1:62" ht="93" customHeight="1" x14ac:dyDescent="0.3">
      <c r="A270" s="1"/>
      <c r="B270" s="1"/>
      <c r="C270" s="1"/>
      <c r="D270" s="1"/>
      <c r="E270" s="1"/>
      <c r="F270" s="153"/>
      <c r="G270" s="1"/>
      <c r="H270" s="1"/>
      <c r="I270" s="1"/>
      <c r="J270" s="1"/>
      <c r="K270" s="1"/>
      <c r="L270" s="1"/>
      <c r="M270" s="1"/>
      <c r="N270" s="1"/>
      <c r="O270" s="5"/>
      <c r="P270" s="5"/>
      <c r="Q270" s="5"/>
      <c r="R270" s="5"/>
      <c r="S270" s="5"/>
      <c r="T270" s="5"/>
      <c r="U270" s="141"/>
      <c r="V270" s="142"/>
      <c r="W270" s="142"/>
      <c r="X270" s="142"/>
      <c r="Y270" s="142"/>
      <c r="Z270" s="142"/>
      <c r="AA270" s="142"/>
      <c r="AB270" s="142"/>
      <c r="AC270" s="142"/>
      <c r="AD270" s="142"/>
      <c r="AE270" s="142"/>
      <c r="AF270" s="142"/>
      <c r="AG270" s="142"/>
      <c r="AH270" s="142"/>
      <c r="AI270" s="142"/>
      <c r="AJ270" s="142"/>
      <c r="AK270" s="142"/>
      <c r="AL270" s="7"/>
      <c r="AM270" s="7"/>
      <c r="AN270" s="7"/>
      <c r="AO270" s="7"/>
      <c r="AP270" s="7"/>
      <c r="AQ270" s="7"/>
      <c r="AR270" s="7"/>
      <c r="AS270" s="7"/>
      <c r="AT270" s="7"/>
      <c r="AU270" s="7"/>
      <c r="AV270" s="7"/>
      <c r="AW270" s="7"/>
      <c r="AX270" s="7"/>
      <c r="AY270" s="7"/>
      <c r="AZ270" s="143"/>
      <c r="BA270" s="11"/>
      <c r="BB270" s="11"/>
      <c r="BC270" s="11"/>
      <c r="BD270" s="11"/>
      <c r="BE270" s="11"/>
      <c r="BF270" s="11"/>
      <c r="BG270" s="11"/>
      <c r="BH270" s="11"/>
      <c r="BI270" s="11"/>
      <c r="BJ270" s="11"/>
    </row>
    <row r="271" spans="1:62" ht="93" customHeight="1" x14ac:dyDescent="0.3">
      <c r="A271" s="1"/>
      <c r="B271" s="1"/>
      <c r="C271" s="1"/>
      <c r="D271" s="1"/>
      <c r="E271" s="1"/>
      <c r="F271" s="153"/>
      <c r="G271" s="1"/>
      <c r="H271" s="1"/>
      <c r="I271" s="1"/>
      <c r="J271" s="1"/>
      <c r="K271" s="1"/>
      <c r="L271" s="1"/>
      <c r="M271" s="1"/>
      <c r="N271" s="1"/>
      <c r="O271" s="5"/>
      <c r="P271" s="5"/>
      <c r="Q271" s="5"/>
      <c r="R271" s="5"/>
      <c r="S271" s="5"/>
      <c r="T271" s="5"/>
      <c r="U271" s="141"/>
      <c r="V271" s="142"/>
      <c r="W271" s="142"/>
      <c r="X271" s="142"/>
      <c r="Y271" s="142"/>
      <c r="Z271" s="142"/>
      <c r="AA271" s="142"/>
      <c r="AB271" s="142"/>
      <c r="AC271" s="142"/>
      <c r="AD271" s="142"/>
      <c r="AE271" s="142"/>
      <c r="AF271" s="142"/>
      <c r="AG271" s="142"/>
      <c r="AH271" s="142"/>
      <c r="AI271" s="142"/>
      <c r="AJ271" s="142"/>
      <c r="AK271" s="142"/>
      <c r="AL271" s="7"/>
      <c r="AM271" s="7"/>
      <c r="AN271" s="7"/>
      <c r="AO271" s="7"/>
      <c r="AP271" s="7"/>
      <c r="AQ271" s="7"/>
      <c r="AR271" s="7"/>
      <c r="AS271" s="7"/>
      <c r="AT271" s="7"/>
      <c r="AU271" s="7"/>
      <c r="AV271" s="7"/>
      <c r="AW271" s="7"/>
      <c r="AX271" s="7"/>
      <c r="AY271" s="7"/>
      <c r="AZ271" s="143"/>
      <c r="BA271" s="11"/>
      <c r="BB271" s="11"/>
      <c r="BC271" s="11"/>
      <c r="BD271" s="11"/>
      <c r="BE271" s="11"/>
      <c r="BF271" s="11"/>
      <c r="BG271" s="11"/>
      <c r="BH271" s="11"/>
      <c r="BI271" s="11"/>
      <c r="BJ271" s="11"/>
    </row>
    <row r="272" spans="1:62" ht="93" customHeight="1" x14ac:dyDescent="0.3">
      <c r="A272" s="1"/>
      <c r="B272" s="1"/>
      <c r="C272" s="1"/>
      <c r="D272" s="1"/>
      <c r="E272" s="1"/>
      <c r="F272" s="153"/>
      <c r="G272" s="1"/>
      <c r="H272" s="1"/>
      <c r="I272" s="1"/>
      <c r="J272" s="1"/>
      <c r="K272" s="1"/>
      <c r="L272" s="1"/>
      <c r="M272" s="1"/>
      <c r="N272" s="1"/>
      <c r="O272" s="5"/>
      <c r="P272" s="5"/>
      <c r="Q272" s="5"/>
      <c r="R272" s="5"/>
      <c r="S272" s="5"/>
      <c r="T272" s="5"/>
      <c r="U272" s="141"/>
      <c r="V272" s="142"/>
      <c r="W272" s="142"/>
      <c r="X272" s="142"/>
      <c r="Y272" s="142"/>
      <c r="Z272" s="142"/>
      <c r="AA272" s="142"/>
      <c r="AB272" s="142"/>
      <c r="AC272" s="142"/>
      <c r="AD272" s="142"/>
      <c r="AE272" s="142"/>
      <c r="AF272" s="142"/>
      <c r="AG272" s="142"/>
      <c r="AH272" s="142"/>
      <c r="AI272" s="142"/>
      <c r="AJ272" s="142"/>
      <c r="AK272" s="142"/>
      <c r="AL272" s="7"/>
      <c r="AM272" s="7"/>
      <c r="AN272" s="7"/>
      <c r="AO272" s="7"/>
      <c r="AP272" s="7"/>
      <c r="AQ272" s="7"/>
      <c r="AR272" s="7"/>
      <c r="AS272" s="7"/>
      <c r="AT272" s="7"/>
      <c r="AU272" s="7"/>
      <c r="AV272" s="7"/>
      <c r="AW272" s="7"/>
      <c r="AX272" s="7"/>
      <c r="AY272" s="7"/>
      <c r="AZ272" s="143"/>
      <c r="BA272" s="11"/>
      <c r="BB272" s="11"/>
      <c r="BC272" s="11"/>
      <c r="BD272" s="11"/>
      <c r="BE272" s="11"/>
      <c r="BF272" s="11"/>
      <c r="BG272" s="11"/>
      <c r="BH272" s="11"/>
      <c r="BI272" s="11"/>
      <c r="BJ272" s="11"/>
    </row>
    <row r="273" spans="1:62" ht="93" customHeight="1" x14ac:dyDescent="0.3">
      <c r="A273" s="1"/>
      <c r="B273" s="1"/>
      <c r="C273" s="1"/>
      <c r="D273" s="1"/>
      <c r="E273" s="1"/>
      <c r="F273" s="153"/>
      <c r="G273" s="1"/>
      <c r="H273" s="1"/>
      <c r="I273" s="1"/>
      <c r="J273" s="1"/>
      <c r="K273" s="1"/>
      <c r="L273" s="1"/>
      <c r="M273" s="1"/>
      <c r="N273" s="1"/>
      <c r="O273" s="5"/>
      <c r="P273" s="5"/>
      <c r="Q273" s="5"/>
      <c r="R273" s="5"/>
      <c r="S273" s="5"/>
      <c r="T273" s="5"/>
      <c r="U273" s="141"/>
      <c r="V273" s="142"/>
      <c r="W273" s="142"/>
      <c r="X273" s="142"/>
      <c r="Y273" s="142"/>
      <c r="Z273" s="142"/>
      <c r="AA273" s="142"/>
      <c r="AB273" s="142"/>
      <c r="AC273" s="142"/>
      <c r="AD273" s="142"/>
      <c r="AE273" s="142"/>
      <c r="AF273" s="142"/>
      <c r="AG273" s="142"/>
      <c r="AH273" s="142"/>
      <c r="AI273" s="142"/>
      <c r="AJ273" s="142"/>
      <c r="AK273" s="142"/>
      <c r="AL273" s="7"/>
      <c r="AM273" s="7"/>
      <c r="AN273" s="7"/>
      <c r="AO273" s="7"/>
      <c r="AP273" s="7"/>
      <c r="AQ273" s="7"/>
      <c r="AR273" s="7"/>
      <c r="AS273" s="7"/>
      <c r="AT273" s="7"/>
      <c r="AU273" s="7"/>
      <c r="AV273" s="7"/>
      <c r="AW273" s="7"/>
      <c r="AX273" s="7"/>
      <c r="AY273" s="7"/>
      <c r="AZ273" s="143"/>
      <c r="BA273" s="11"/>
      <c r="BB273" s="11"/>
      <c r="BC273" s="11"/>
      <c r="BD273" s="11"/>
      <c r="BE273" s="11"/>
      <c r="BF273" s="11"/>
      <c r="BG273" s="11"/>
      <c r="BH273" s="11"/>
      <c r="BI273" s="11"/>
      <c r="BJ273" s="11"/>
    </row>
    <row r="274" spans="1:62" ht="93" customHeight="1" x14ac:dyDescent="0.3">
      <c r="A274" s="1"/>
      <c r="B274" s="1"/>
      <c r="C274" s="1"/>
      <c r="D274" s="1"/>
      <c r="E274" s="1"/>
      <c r="F274" s="153"/>
      <c r="G274" s="1"/>
      <c r="H274" s="1"/>
      <c r="I274" s="1"/>
      <c r="J274" s="1"/>
      <c r="K274" s="1"/>
      <c r="L274" s="1"/>
      <c r="M274" s="1"/>
      <c r="N274" s="1"/>
      <c r="O274" s="5"/>
      <c r="P274" s="5"/>
      <c r="Q274" s="5"/>
      <c r="R274" s="5"/>
      <c r="S274" s="5"/>
      <c r="T274" s="5"/>
      <c r="U274" s="141"/>
      <c r="V274" s="142"/>
      <c r="W274" s="142"/>
      <c r="X274" s="142"/>
      <c r="Y274" s="142"/>
      <c r="Z274" s="142"/>
      <c r="AA274" s="142"/>
      <c r="AB274" s="142"/>
      <c r="AC274" s="142"/>
      <c r="AD274" s="142"/>
      <c r="AE274" s="142"/>
      <c r="AF274" s="142"/>
      <c r="AG274" s="142"/>
      <c r="AH274" s="142"/>
      <c r="AI274" s="142"/>
      <c r="AJ274" s="142"/>
      <c r="AK274" s="142"/>
      <c r="AL274" s="7"/>
      <c r="AM274" s="7"/>
      <c r="AN274" s="7"/>
      <c r="AO274" s="7"/>
      <c r="AP274" s="7"/>
      <c r="AQ274" s="7"/>
      <c r="AR274" s="7"/>
      <c r="AS274" s="7"/>
      <c r="AT274" s="7"/>
      <c r="AU274" s="7"/>
      <c r="AV274" s="7"/>
      <c r="AW274" s="7"/>
      <c r="AX274" s="7"/>
      <c r="AY274" s="7"/>
      <c r="AZ274" s="143"/>
      <c r="BA274" s="11"/>
      <c r="BB274" s="11"/>
      <c r="BC274" s="11"/>
      <c r="BD274" s="11"/>
      <c r="BE274" s="11"/>
      <c r="BF274" s="11"/>
      <c r="BG274" s="11"/>
      <c r="BH274" s="11"/>
      <c r="BI274" s="11"/>
      <c r="BJ274" s="11"/>
    </row>
    <row r="275" spans="1:62" ht="93" customHeight="1" x14ac:dyDescent="0.3">
      <c r="A275" s="1"/>
      <c r="B275" s="1"/>
      <c r="C275" s="1"/>
      <c r="D275" s="1"/>
      <c r="E275" s="1"/>
      <c r="F275" s="153"/>
      <c r="G275" s="1"/>
      <c r="H275" s="1"/>
      <c r="I275" s="1"/>
      <c r="J275" s="1"/>
      <c r="K275" s="1"/>
      <c r="L275" s="1"/>
      <c r="M275" s="1"/>
      <c r="N275" s="1"/>
      <c r="O275" s="5"/>
      <c r="P275" s="5"/>
      <c r="Q275" s="5"/>
      <c r="R275" s="5"/>
      <c r="S275" s="5"/>
      <c r="T275" s="5"/>
      <c r="U275" s="141"/>
      <c r="V275" s="142"/>
      <c r="W275" s="142"/>
      <c r="X275" s="142"/>
      <c r="Y275" s="142"/>
      <c r="Z275" s="142"/>
      <c r="AA275" s="142"/>
      <c r="AB275" s="142"/>
      <c r="AC275" s="142"/>
      <c r="AD275" s="142"/>
      <c r="AE275" s="142"/>
      <c r="AF275" s="142"/>
      <c r="AG275" s="142"/>
      <c r="AH275" s="142"/>
      <c r="AI275" s="142"/>
      <c r="AJ275" s="142"/>
      <c r="AK275" s="142"/>
      <c r="AL275" s="7"/>
      <c r="AM275" s="7"/>
      <c r="AN275" s="7"/>
      <c r="AO275" s="7"/>
      <c r="AP275" s="7"/>
      <c r="AQ275" s="7"/>
      <c r="AR275" s="7"/>
      <c r="AS275" s="7"/>
      <c r="AT275" s="7"/>
      <c r="AU275" s="7"/>
      <c r="AV275" s="7"/>
      <c r="AW275" s="7"/>
      <c r="AX275" s="7"/>
      <c r="AY275" s="7"/>
      <c r="AZ275" s="143"/>
      <c r="BA275" s="11"/>
      <c r="BB275" s="11"/>
      <c r="BC275" s="11"/>
      <c r="BD275" s="11"/>
      <c r="BE275" s="11"/>
      <c r="BF275" s="11"/>
      <c r="BG275" s="11"/>
      <c r="BH275" s="11"/>
      <c r="BI275" s="11"/>
      <c r="BJ275" s="11"/>
    </row>
    <row r="276" spans="1:62" ht="93" customHeight="1" x14ac:dyDescent="0.3">
      <c r="A276" s="1"/>
      <c r="B276" s="1"/>
      <c r="C276" s="1"/>
      <c r="D276" s="1"/>
      <c r="E276" s="1"/>
      <c r="F276" s="153"/>
      <c r="G276" s="1"/>
      <c r="H276" s="1"/>
      <c r="I276" s="1"/>
      <c r="J276" s="1"/>
      <c r="K276" s="1"/>
      <c r="L276" s="1"/>
      <c r="M276" s="1"/>
      <c r="N276" s="1"/>
      <c r="O276" s="5"/>
      <c r="P276" s="5"/>
      <c r="Q276" s="5"/>
      <c r="R276" s="5"/>
      <c r="S276" s="5"/>
      <c r="T276" s="5"/>
      <c r="U276" s="141"/>
      <c r="V276" s="142"/>
      <c r="W276" s="142"/>
      <c r="X276" s="142"/>
      <c r="Y276" s="142"/>
      <c r="Z276" s="142"/>
      <c r="AA276" s="142"/>
      <c r="AB276" s="142"/>
      <c r="AC276" s="142"/>
      <c r="AD276" s="142"/>
      <c r="AE276" s="142"/>
      <c r="AF276" s="142"/>
      <c r="AG276" s="142"/>
      <c r="AH276" s="142"/>
      <c r="AI276" s="142"/>
      <c r="AJ276" s="142"/>
      <c r="AK276" s="142"/>
      <c r="AL276" s="7"/>
      <c r="AM276" s="7"/>
      <c r="AN276" s="7"/>
      <c r="AO276" s="7"/>
      <c r="AP276" s="7"/>
      <c r="AQ276" s="7"/>
      <c r="AR276" s="7"/>
      <c r="AS276" s="7"/>
      <c r="AT276" s="7"/>
      <c r="AU276" s="7"/>
      <c r="AV276" s="7"/>
      <c r="AW276" s="7"/>
      <c r="AX276" s="7"/>
      <c r="AY276" s="7"/>
      <c r="AZ276" s="143"/>
      <c r="BA276" s="11"/>
      <c r="BB276" s="11"/>
      <c r="BC276" s="11"/>
      <c r="BD276" s="11"/>
      <c r="BE276" s="11"/>
      <c r="BF276" s="11"/>
      <c r="BG276" s="11"/>
      <c r="BH276" s="11"/>
      <c r="BI276" s="11"/>
      <c r="BJ276" s="11"/>
    </row>
    <row r="277" spans="1:62" ht="93" customHeight="1" x14ac:dyDescent="0.3">
      <c r="A277" s="1"/>
      <c r="B277" s="1"/>
      <c r="C277" s="1"/>
      <c r="D277" s="1"/>
      <c r="E277" s="1"/>
      <c r="F277" s="153"/>
      <c r="G277" s="1"/>
      <c r="H277" s="1"/>
      <c r="I277" s="1"/>
      <c r="J277" s="1"/>
      <c r="K277" s="1"/>
      <c r="L277" s="1"/>
      <c r="M277" s="1"/>
      <c r="N277" s="1"/>
      <c r="O277" s="5"/>
      <c r="P277" s="5"/>
      <c r="Q277" s="5"/>
      <c r="R277" s="5"/>
      <c r="S277" s="5"/>
      <c r="T277" s="5"/>
      <c r="U277" s="141"/>
      <c r="V277" s="142"/>
      <c r="W277" s="142"/>
      <c r="X277" s="142"/>
      <c r="Y277" s="142"/>
      <c r="Z277" s="142"/>
      <c r="AA277" s="142"/>
      <c r="AB277" s="142"/>
      <c r="AC277" s="142"/>
      <c r="AD277" s="142"/>
      <c r="AE277" s="142"/>
      <c r="AF277" s="142"/>
      <c r="AG277" s="142"/>
      <c r="AH277" s="142"/>
      <c r="AI277" s="142"/>
      <c r="AJ277" s="142"/>
      <c r="AK277" s="142"/>
      <c r="AL277" s="7"/>
      <c r="AM277" s="7"/>
      <c r="AN277" s="7"/>
      <c r="AO277" s="7"/>
      <c r="AP277" s="7"/>
      <c r="AQ277" s="7"/>
      <c r="AR277" s="7"/>
      <c r="AS277" s="7"/>
      <c r="AT277" s="7"/>
      <c r="AU277" s="7"/>
      <c r="AV277" s="7"/>
      <c r="AW277" s="7"/>
      <c r="AX277" s="7"/>
      <c r="AY277" s="7"/>
      <c r="AZ277" s="143"/>
      <c r="BA277" s="11"/>
      <c r="BB277" s="11"/>
      <c r="BC277" s="11"/>
      <c r="BD277" s="11"/>
      <c r="BE277" s="11"/>
      <c r="BF277" s="11"/>
      <c r="BG277" s="11"/>
      <c r="BH277" s="11"/>
      <c r="BI277" s="11"/>
      <c r="BJ277" s="11"/>
    </row>
    <row r="278" spans="1:62" ht="93" customHeight="1" x14ac:dyDescent="0.3">
      <c r="A278" s="1"/>
      <c r="B278" s="1"/>
      <c r="C278" s="1"/>
      <c r="D278" s="1"/>
      <c r="E278" s="1"/>
      <c r="F278" s="153"/>
      <c r="G278" s="1"/>
      <c r="H278" s="1"/>
      <c r="I278" s="1"/>
      <c r="J278" s="1"/>
      <c r="K278" s="1"/>
      <c r="L278" s="1"/>
      <c r="M278" s="1"/>
      <c r="N278" s="1"/>
      <c r="O278" s="5"/>
      <c r="P278" s="5"/>
      <c r="Q278" s="5"/>
      <c r="R278" s="5"/>
      <c r="S278" s="5"/>
      <c r="T278" s="5"/>
      <c r="U278" s="141"/>
      <c r="V278" s="142"/>
      <c r="W278" s="142"/>
      <c r="X278" s="142"/>
      <c r="Y278" s="142"/>
      <c r="Z278" s="142"/>
      <c r="AA278" s="142"/>
      <c r="AB278" s="142"/>
      <c r="AC278" s="142"/>
      <c r="AD278" s="142"/>
      <c r="AE278" s="142"/>
      <c r="AF278" s="142"/>
      <c r="AG278" s="142"/>
      <c r="AH278" s="142"/>
      <c r="AI278" s="142"/>
      <c r="AJ278" s="142"/>
      <c r="AK278" s="142"/>
      <c r="AL278" s="7"/>
      <c r="AM278" s="7"/>
      <c r="AN278" s="7"/>
      <c r="AO278" s="7"/>
      <c r="AP278" s="7"/>
      <c r="AQ278" s="7"/>
      <c r="AR278" s="7"/>
      <c r="AS278" s="7"/>
      <c r="AT278" s="7"/>
      <c r="AU278" s="7"/>
      <c r="AV278" s="7"/>
      <c r="AW278" s="7"/>
      <c r="AX278" s="7"/>
      <c r="AY278" s="7"/>
      <c r="AZ278" s="143"/>
      <c r="BA278" s="11"/>
      <c r="BB278" s="11"/>
      <c r="BC278" s="11"/>
      <c r="BD278" s="11"/>
      <c r="BE278" s="11"/>
      <c r="BF278" s="11"/>
      <c r="BG278" s="11"/>
      <c r="BH278" s="11"/>
      <c r="BI278" s="11"/>
      <c r="BJ278" s="11"/>
    </row>
    <row r="279" spans="1:62" ht="93" customHeight="1" x14ac:dyDescent="0.3">
      <c r="A279" s="1"/>
      <c r="B279" s="1"/>
      <c r="C279" s="1"/>
      <c r="D279" s="1"/>
      <c r="E279" s="1"/>
      <c r="F279" s="153"/>
      <c r="G279" s="1"/>
      <c r="H279" s="1"/>
      <c r="I279" s="1"/>
      <c r="J279" s="1"/>
      <c r="K279" s="1"/>
      <c r="L279" s="1"/>
      <c r="M279" s="1"/>
      <c r="N279" s="1"/>
      <c r="O279" s="5"/>
      <c r="P279" s="5"/>
      <c r="Q279" s="5"/>
      <c r="R279" s="5"/>
      <c r="S279" s="5"/>
      <c r="T279" s="5"/>
      <c r="U279" s="141"/>
      <c r="V279" s="142"/>
      <c r="W279" s="142"/>
      <c r="X279" s="142"/>
      <c r="Y279" s="142"/>
      <c r="Z279" s="142"/>
      <c r="AA279" s="142"/>
      <c r="AB279" s="142"/>
      <c r="AC279" s="142"/>
      <c r="AD279" s="142"/>
      <c r="AE279" s="142"/>
      <c r="AF279" s="142"/>
      <c r="AG279" s="142"/>
      <c r="AH279" s="142"/>
      <c r="AI279" s="142"/>
      <c r="AJ279" s="142"/>
      <c r="AK279" s="142"/>
      <c r="AL279" s="7"/>
      <c r="AM279" s="7"/>
      <c r="AN279" s="7"/>
      <c r="AO279" s="7"/>
      <c r="AP279" s="7"/>
      <c r="AQ279" s="7"/>
      <c r="AR279" s="7"/>
      <c r="AS279" s="7"/>
      <c r="AT279" s="7"/>
      <c r="AU279" s="7"/>
      <c r="AV279" s="7"/>
      <c r="AW279" s="7"/>
      <c r="AX279" s="7"/>
      <c r="AY279" s="7"/>
      <c r="AZ279" s="143"/>
      <c r="BA279" s="11"/>
      <c r="BB279" s="11"/>
      <c r="BC279" s="11"/>
      <c r="BD279" s="11"/>
      <c r="BE279" s="11"/>
      <c r="BF279" s="11"/>
      <c r="BG279" s="11"/>
      <c r="BH279" s="11"/>
      <c r="BI279" s="11"/>
      <c r="BJ279" s="11"/>
    </row>
    <row r="280" spans="1:62" ht="93" customHeight="1" x14ac:dyDescent="0.3">
      <c r="A280" s="1"/>
      <c r="B280" s="1"/>
      <c r="C280" s="1"/>
      <c r="D280" s="1"/>
      <c r="E280" s="1"/>
      <c r="F280" s="153"/>
      <c r="G280" s="1"/>
      <c r="H280" s="1"/>
      <c r="I280" s="1"/>
      <c r="J280" s="1"/>
      <c r="K280" s="1"/>
      <c r="L280" s="1"/>
      <c r="M280" s="1"/>
      <c r="N280" s="1"/>
      <c r="O280" s="5"/>
      <c r="P280" s="5"/>
      <c r="Q280" s="5"/>
      <c r="R280" s="5"/>
      <c r="S280" s="5"/>
      <c r="T280" s="5"/>
      <c r="U280" s="141"/>
      <c r="V280" s="142"/>
      <c r="W280" s="142"/>
      <c r="X280" s="142"/>
      <c r="Y280" s="142"/>
      <c r="Z280" s="142"/>
      <c r="AA280" s="142"/>
      <c r="AB280" s="142"/>
      <c r="AC280" s="142"/>
      <c r="AD280" s="142"/>
      <c r="AE280" s="142"/>
      <c r="AF280" s="142"/>
      <c r="AG280" s="142"/>
      <c r="AH280" s="142"/>
      <c r="AI280" s="142"/>
      <c r="AJ280" s="142"/>
      <c r="AK280" s="142"/>
      <c r="AL280" s="7"/>
      <c r="AM280" s="7"/>
      <c r="AN280" s="7"/>
      <c r="AO280" s="7"/>
      <c r="AP280" s="7"/>
      <c r="AQ280" s="7"/>
      <c r="AR280" s="7"/>
      <c r="AS280" s="7"/>
      <c r="AT280" s="7"/>
      <c r="AU280" s="7"/>
      <c r="AV280" s="7"/>
      <c r="AW280" s="7"/>
      <c r="AX280" s="7"/>
      <c r="AY280" s="7"/>
      <c r="AZ280" s="143"/>
      <c r="BA280" s="11"/>
      <c r="BB280" s="11"/>
      <c r="BC280" s="11"/>
      <c r="BD280" s="11"/>
      <c r="BE280" s="11"/>
      <c r="BF280" s="11"/>
      <c r="BG280" s="11"/>
      <c r="BH280" s="11"/>
      <c r="BI280" s="11"/>
      <c r="BJ280" s="11"/>
    </row>
    <row r="281" spans="1:62" ht="93" customHeight="1" x14ac:dyDescent="0.3">
      <c r="A281" s="1"/>
      <c r="B281" s="1"/>
      <c r="C281" s="1"/>
      <c r="D281" s="1"/>
      <c r="E281" s="1"/>
      <c r="F281" s="153"/>
      <c r="G281" s="1"/>
      <c r="H281" s="1"/>
      <c r="I281" s="1"/>
      <c r="J281" s="1"/>
      <c r="K281" s="1"/>
      <c r="L281" s="1"/>
      <c r="M281" s="1"/>
      <c r="N281" s="1"/>
      <c r="O281" s="5"/>
      <c r="P281" s="5"/>
      <c r="Q281" s="5"/>
      <c r="R281" s="5"/>
      <c r="S281" s="5"/>
      <c r="T281" s="5"/>
      <c r="U281" s="141"/>
      <c r="V281" s="142"/>
      <c r="W281" s="142"/>
      <c r="X281" s="142"/>
      <c r="Y281" s="142"/>
      <c r="Z281" s="142"/>
      <c r="AA281" s="142"/>
      <c r="AB281" s="142"/>
      <c r="AC281" s="142"/>
      <c r="AD281" s="142"/>
      <c r="AE281" s="142"/>
      <c r="AF281" s="142"/>
      <c r="AG281" s="142"/>
      <c r="AH281" s="142"/>
      <c r="AI281" s="142"/>
      <c r="AJ281" s="142"/>
      <c r="AK281" s="142"/>
      <c r="AL281" s="7"/>
      <c r="AM281" s="7"/>
      <c r="AN281" s="7"/>
      <c r="AO281" s="7"/>
      <c r="AP281" s="7"/>
      <c r="AQ281" s="7"/>
      <c r="AR281" s="7"/>
      <c r="AS281" s="7"/>
      <c r="AT281" s="7"/>
      <c r="AU281" s="7"/>
      <c r="AV281" s="7"/>
      <c r="AW281" s="7"/>
      <c r="AX281" s="7"/>
      <c r="AY281" s="7"/>
      <c r="AZ281" s="143"/>
      <c r="BA281" s="11"/>
      <c r="BB281" s="11"/>
      <c r="BC281" s="11"/>
      <c r="BD281" s="11"/>
      <c r="BE281" s="11"/>
      <c r="BF281" s="11"/>
      <c r="BG281" s="11"/>
      <c r="BH281" s="11"/>
      <c r="BI281" s="11"/>
      <c r="BJ281" s="11"/>
    </row>
    <row r="282" spans="1:62" ht="93" customHeight="1" x14ac:dyDescent="0.3">
      <c r="A282" s="1"/>
      <c r="B282" s="1"/>
      <c r="C282" s="1"/>
      <c r="D282" s="1"/>
      <c r="E282" s="1"/>
      <c r="F282" s="153"/>
      <c r="G282" s="1"/>
      <c r="H282" s="1"/>
      <c r="I282" s="1"/>
      <c r="J282" s="1"/>
      <c r="K282" s="1"/>
      <c r="L282" s="1"/>
      <c r="M282" s="1"/>
      <c r="N282" s="1"/>
      <c r="O282" s="5"/>
      <c r="P282" s="5"/>
      <c r="Q282" s="5"/>
      <c r="R282" s="5"/>
      <c r="S282" s="5"/>
      <c r="T282" s="5"/>
      <c r="U282" s="141"/>
      <c r="V282" s="142"/>
      <c r="W282" s="142"/>
      <c r="X282" s="142"/>
      <c r="Y282" s="142"/>
      <c r="Z282" s="142"/>
      <c r="AA282" s="142"/>
      <c r="AB282" s="142"/>
      <c r="AC282" s="142"/>
      <c r="AD282" s="142"/>
      <c r="AE282" s="142"/>
      <c r="AF282" s="142"/>
      <c r="AG282" s="142"/>
      <c r="AH282" s="142"/>
      <c r="AI282" s="142"/>
      <c r="AJ282" s="142"/>
      <c r="AK282" s="142"/>
      <c r="AL282" s="7"/>
      <c r="AM282" s="7"/>
      <c r="AN282" s="7"/>
      <c r="AO282" s="7"/>
      <c r="AP282" s="7"/>
      <c r="AQ282" s="7"/>
      <c r="AR282" s="7"/>
      <c r="AS282" s="7"/>
      <c r="AT282" s="7"/>
      <c r="AU282" s="7"/>
      <c r="AV282" s="7"/>
      <c r="AW282" s="7"/>
      <c r="AX282" s="7"/>
      <c r="AY282" s="7"/>
      <c r="AZ282" s="143"/>
      <c r="BA282" s="11"/>
      <c r="BB282" s="11"/>
      <c r="BC282" s="11"/>
      <c r="BD282" s="11"/>
      <c r="BE282" s="11"/>
      <c r="BF282" s="11"/>
      <c r="BG282" s="11"/>
      <c r="BH282" s="11"/>
      <c r="BI282" s="11"/>
      <c r="BJ282" s="11"/>
    </row>
    <row r="283" spans="1:62" ht="93" customHeight="1" x14ac:dyDescent="0.3">
      <c r="A283" s="1"/>
      <c r="B283" s="1"/>
      <c r="C283" s="1"/>
      <c r="D283" s="1"/>
      <c r="E283" s="1"/>
      <c r="F283" s="153"/>
      <c r="G283" s="1"/>
      <c r="H283" s="1"/>
      <c r="I283" s="1"/>
      <c r="J283" s="1"/>
      <c r="K283" s="1"/>
      <c r="L283" s="1"/>
      <c r="M283" s="1"/>
      <c r="N283" s="1"/>
      <c r="O283" s="5"/>
      <c r="P283" s="5"/>
      <c r="Q283" s="5"/>
      <c r="R283" s="5"/>
      <c r="S283" s="5"/>
      <c r="T283" s="5"/>
      <c r="U283" s="141"/>
      <c r="V283" s="142"/>
      <c r="W283" s="142"/>
      <c r="X283" s="142"/>
      <c r="Y283" s="142"/>
      <c r="Z283" s="142"/>
      <c r="AA283" s="142"/>
      <c r="AB283" s="142"/>
      <c r="AC283" s="142"/>
      <c r="AD283" s="142"/>
      <c r="AE283" s="142"/>
      <c r="AF283" s="142"/>
      <c r="AG283" s="142"/>
      <c r="AH283" s="142"/>
      <c r="AI283" s="142"/>
      <c r="AJ283" s="142"/>
      <c r="AK283" s="142"/>
      <c r="AL283" s="7"/>
      <c r="AM283" s="7"/>
      <c r="AN283" s="7"/>
      <c r="AO283" s="7"/>
      <c r="AP283" s="7"/>
      <c r="AQ283" s="7"/>
      <c r="AR283" s="7"/>
      <c r="AS283" s="7"/>
      <c r="AT283" s="7"/>
      <c r="AU283" s="7"/>
      <c r="AV283" s="7"/>
      <c r="AW283" s="7"/>
      <c r="AX283" s="7"/>
      <c r="AY283" s="7"/>
      <c r="AZ283" s="143"/>
      <c r="BA283" s="11"/>
      <c r="BB283" s="11"/>
      <c r="BC283" s="11"/>
      <c r="BD283" s="11"/>
      <c r="BE283" s="11"/>
      <c r="BF283" s="11"/>
      <c r="BG283" s="11"/>
      <c r="BH283" s="11"/>
      <c r="BI283" s="11"/>
      <c r="BJ283" s="11"/>
    </row>
    <row r="284" spans="1:62" ht="93" customHeight="1" x14ac:dyDescent="0.3">
      <c r="A284" s="1"/>
      <c r="B284" s="1"/>
      <c r="C284" s="1"/>
      <c r="D284" s="1"/>
      <c r="E284" s="1"/>
      <c r="F284" s="153"/>
      <c r="G284" s="1"/>
      <c r="H284" s="1"/>
      <c r="I284" s="1"/>
      <c r="J284" s="1"/>
      <c r="K284" s="1"/>
      <c r="L284" s="1"/>
      <c r="M284" s="1"/>
      <c r="N284" s="1"/>
      <c r="O284" s="5"/>
      <c r="P284" s="5"/>
      <c r="Q284" s="5"/>
      <c r="R284" s="5"/>
      <c r="S284" s="5"/>
      <c r="T284" s="5"/>
      <c r="U284" s="141"/>
      <c r="V284" s="142"/>
      <c r="W284" s="142"/>
      <c r="X284" s="142"/>
      <c r="Y284" s="142"/>
      <c r="Z284" s="142"/>
      <c r="AA284" s="142"/>
      <c r="AB284" s="142"/>
      <c r="AC284" s="142"/>
      <c r="AD284" s="142"/>
      <c r="AE284" s="142"/>
      <c r="AF284" s="142"/>
      <c r="AG284" s="142"/>
      <c r="AH284" s="142"/>
      <c r="AI284" s="142"/>
      <c r="AJ284" s="142"/>
      <c r="AK284" s="142"/>
      <c r="AL284" s="7"/>
      <c r="AM284" s="7"/>
      <c r="AN284" s="7"/>
      <c r="AO284" s="7"/>
      <c r="AP284" s="7"/>
      <c r="AQ284" s="7"/>
      <c r="AR284" s="7"/>
      <c r="AS284" s="7"/>
      <c r="AT284" s="7"/>
      <c r="AU284" s="7"/>
      <c r="AV284" s="7"/>
      <c r="AW284" s="7"/>
      <c r="AX284" s="7"/>
      <c r="AY284" s="7"/>
      <c r="AZ284" s="143"/>
      <c r="BA284" s="11"/>
      <c r="BB284" s="11"/>
      <c r="BC284" s="11"/>
      <c r="BD284" s="11"/>
      <c r="BE284" s="11"/>
      <c r="BF284" s="11"/>
      <c r="BG284" s="11"/>
      <c r="BH284" s="11"/>
      <c r="BI284" s="11"/>
      <c r="BJ284" s="11"/>
    </row>
    <row r="285" spans="1:62" ht="93" customHeight="1" x14ac:dyDescent="0.3">
      <c r="A285" s="1"/>
      <c r="B285" s="1"/>
      <c r="C285" s="1"/>
      <c r="D285" s="1"/>
      <c r="E285" s="1"/>
      <c r="F285" s="153"/>
      <c r="G285" s="1"/>
      <c r="H285" s="1"/>
      <c r="I285" s="1"/>
      <c r="J285" s="1"/>
      <c r="K285" s="1"/>
      <c r="L285" s="1"/>
      <c r="M285" s="1"/>
      <c r="N285" s="1"/>
      <c r="O285" s="5"/>
      <c r="P285" s="5"/>
      <c r="Q285" s="5"/>
      <c r="R285" s="5"/>
      <c r="S285" s="5"/>
      <c r="T285" s="5"/>
      <c r="U285" s="141"/>
      <c r="V285" s="142"/>
      <c r="W285" s="142"/>
      <c r="X285" s="142"/>
      <c r="Y285" s="142"/>
      <c r="Z285" s="142"/>
      <c r="AA285" s="142"/>
      <c r="AB285" s="142"/>
      <c r="AC285" s="142"/>
      <c r="AD285" s="142"/>
      <c r="AE285" s="142"/>
      <c r="AF285" s="142"/>
      <c r="AG285" s="142"/>
      <c r="AH285" s="142"/>
      <c r="AI285" s="142"/>
      <c r="AJ285" s="142"/>
      <c r="AK285" s="142"/>
      <c r="AL285" s="7"/>
      <c r="AM285" s="7"/>
      <c r="AN285" s="7"/>
      <c r="AO285" s="7"/>
      <c r="AP285" s="7"/>
      <c r="AQ285" s="7"/>
      <c r="AR285" s="7"/>
      <c r="AS285" s="7"/>
      <c r="AT285" s="7"/>
      <c r="AU285" s="7"/>
      <c r="AV285" s="7"/>
      <c r="AW285" s="7"/>
      <c r="AX285" s="7"/>
      <c r="AY285" s="7"/>
      <c r="AZ285" s="143"/>
      <c r="BA285" s="11"/>
      <c r="BB285" s="11"/>
      <c r="BC285" s="11"/>
      <c r="BD285" s="11"/>
      <c r="BE285" s="11"/>
      <c r="BF285" s="11"/>
      <c r="BG285" s="11"/>
      <c r="BH285" s="11"/>
      <c r="BI285" s="11"/>
      <c r="BJ285" s="11"/>
    </row>
    <row r="286" spans="1:62" ht="93" customHeight="1" x14ac:dyDescent="0.3">
      <c r="A286" s="1"/>
      <c r="B286" s="1"/>
      <c r="C286" s="1"/>
      <c r="D286" s="1"/>
      <c r="E286" s="1"/>
      <c r="F286" s="153"/>
      <c r="G286" s="1"/>
      <c r="H286" s="1"/>
      <c r="I286" s="1"/>
      <c r="J286" s="1"/>
      <c r="K286" s="1"/>
      <c r="L286" s="1"/>
      <c r="M286" s="1"/>
      <c r="N286" s="1"/>
      <c r="O286" s="5"/>
      <c r="P286" s="5"/>
      <c r="Q286" s="5"/>
      <c r="R286" s="5"/>
      <c r="S286" s="5"/>
      <c r="T286" s="5"/>
      <c r="U286" s="141"/>
      <c r="V286" s="142"/>
      <c r="W286" s="142"/>
      <c r="X286" s="142"/>
      <c r="Y286" s="142"/>
      <c r="Z286" s="142"/>
      <c r="AA286" s="142"/>
      <c r="AB286" s="142"/>
      <c r="AC286" s="142"/>
      <c r="AD286" s="142"/>
      <c r="AE286" s="142"/>
      <c r="AF286" s="142"/>
      <c r="AG286" s="142"/>
      <c r="AH286" s="142"/>
      <c r="AI286" s="142"/>
      <c r="AJ286" s="142"/>
      <c r="AK286" s="142"/>
      <c r="AL286" s="7"/>
      <c r="AM286" s="7"/>
      <c r="AN286" s="7"/>
      <c r="AO286" s="7"/>
      <c r="AP286" s="7"/>
      <c r="AQ286" s="7"/>
      <c r="AR286" s="7"/>
      <c r="AS286" s="7"/>
      <c r="AT286" s="7"/>
      <c r="AU286" s="7"/>
      <c r="AV286" s="7"/>
      <c r="AW286" s="7"/>
      <c r="AX286" s="7"/>
      <c r="AY286" s="7"/>
      <c r="AZ286" s="143"/>
      <c r="BA286" s="11"/>
      <c r="BB286" s="11"/>
      <c r="BC286" s="11"/>
      <c r="BD286" s="11"/>
      <c r="BE286" s="11"/>
      <c r="BF286" s="11"/>
      <c r="BG286" s="11"/>
      <c r="BH286" s="11"/>
      <c r="BI286" s="11"/>
      <c r="BJ286" s="11"/>
    </row>
    <row r="287" spans="1:62" ht="93" customHeight="1" x14ac:dyDescent="0.3">
      <c r="A287" s="1"/>
      <c r="B287" s="1"/>
      <c r="C287" s="1"/>
      <c r="D287" s="1"/>
      <c r="E287" s="1"/>
      <c r="F287" s="153"/>
      <c r="G287" s="1"/>
      <c r="H287" s="1"/>
      <c r="I287" s="1"/>
      <c r="J287" s="1"/>
      <c r="K287" s="1"/>
      <c r="L287" s="1"/>
      <c r="M287" s="1"/>
      <c r="N287" s="1"/>
      <c r="O287" s="5"/>
      <c r="P287" s="5"/>
      <c r="Q287" s="5"/>
      <c r="R287" s="5"/>
      <c r="S287" s="5"/>
      <c r="T287" s="5"/>
      <c r="U287" s="141"/>
      <c r="V287" s="142"/>
      <c r="W287" s="142"/>
      <c r="X287" s="142"/>
      <c r="Y287" s="142"/>
      <c r="Z287" s="142"/>
      <c r="AA287" s="142"/>
      <c r="AB287" s="142"/>
      <c r="AC287" s="142"/>
      <c r="AD287" s="142"/>
      <c r="AE287" s="142"/>
      <c r="AF287" s="142"/>
      <c r="AG287" s="142"/>
      <c r="AH287" s="142"/>
      <c r="AI287" s="142"/>
      <c r="AJ287" s="142"/>
      <c r="AK287" s="142"/>
      <c r="AL287" s="7"/>
      <c r="AM287" s="7"/>
      <c r="AN287" s="7"/>
      <c r="AO287" s="7"/>
      <c r="AP287" s="7"/>
      <c r="AQ287" s="7"/>
      <c r="AR287" s="7"/>
      <c r="AS287" s="7"/>
      <c r="AT287" s="7"/>
      <c r="AU287" s="7"/>
      <c r="AV287" s="7"/>
      <c r="AW287" s="7"/>
      <c r="AX287" s="7"/>
      <c r="AY287" s="7"/>
      <c r="AZ287" s="143"/>
      <c r="BA287" s="11"/>
      <c r="BB287" s="11"/>
      <c r="BC287" s="11"/>
      <c r="BD287" s="11"/>
      <c r="BE287" s="11"/>
      <c r="BF287" s="11"/>
      <c r="BG287" s="11"/>
      <c r="BH287" s="11"/>
      <c r="BI287" s="11"/>
      <c r="BJ287" s="11"/>
    </row>
    <row r="288" spans="1:62" ht="93" customHeight="1" x14ac:dyDescent="0.3">
      <c r="A288" s="1"/>
      <c r="B288" s="1"/>
      <c r="C288" s="1"/>
      <c r="D288" s="1"/>
      <c r="E288" s="1"/>
      <c r="F288" s="153"/>
      <c r="G288" s="1"/>
      <c r="H288" s="1"/>
      <c r="I288" s="1"/>
      <c r="J288" s="1"/>
      <c r="K288" s="1"/>
      <c r="L288" s="1"/>
      <c r="M288" s="1"/>
      <c r="N288" s="1"/>
      <c r="O288" s="5"/>
      <c r="P288" s="5"/>
      <c r="Q288" s="5"/>
      <c r="R288" s="5"/>
      <c r="S288" s="5"/>
      <c r="T288" s="5"/>
      <c r="U288" s="141"/>
      <c r="V288" s="142"/>
      <c r="W288" s="142"/>
      <c r="X288" s="142"/>
      <c r="Y288" s="142"/>
      <c r="Z288" s="142"/>
      <c r="AA288" s="142"/>
      <c r="AB288" s="142"/>
      <c r="AC288" s="142"/>
      <c r="AD288" s="142"/>
      <c r="AE288" s="142"/>
      <c r="AF288" s="142"/>
      <c r="AG288" s="142"/>
      <c r="AH288" s="142"/>
      <c r="AI288" s="142"/>
      <c r="AJ288" s="142"/>
      <c r="AK288" s="142"/>
      <c r="AL288" s="7"/>
      <c r="AM288" s="7"/>
      <c r="AN288" s="7"/>
      <c r="AO288" s="7"/>
      <c r="AP288" s="7"/>
      <c r="AQ288" s="7"/>
      <c r="AR288" s="7"/>
      <c r="AS288" s="7"/>
      <c r="AT288" s="7"/>
      <c r="AU288" s="7"/>
      <c r="AV288" s="7"/>
      <c r="AW288" s="7"/>
      <c r="AX288" s="7"/>
      <c r="AY288" s="7"/>
      <c r="AZ288" s="143"/>
      <c r="BA288" s="11"/>
      <c r="BB288" s="11"/>
      <c r="BC288" s="11"/>
      <c r="BD288" s="11"/>
      <c r="BE288" s="11"/>
      <c r="BF288" s="11"/>
      <c r="BG288" s="11"/>
      <c r="BH288" s="11"/>
      <c r="BI288" s="11"/>
      <c r="BJ288" s="11"/>
    </row>
    <row r="289" spans="1:62" ht="93" customHeight="1" x14ac:dyDescent="0.3">
      <c r="A289" s="1"/>
      <c r="B289" s="1"/>
      <c r="C289" s="1"/>
      <c r="D289" s="1"/>
      <c r="E289" s="1"/>
      <c r="F289" s="153"/>
      <c r="G289" s="1"/>
      <c r="H289" s="1"/>
      <c r="I289" s="1"/>
      <c r="J289" s="1"/>
      <c r="K289" s="1"/>
      <c r="L289" s="1"/>
      <c r="M289" s="1"/>
      <c r="N289" s="1"/>
      <c r="O289" s="5"/>
      <c r="P289" s="5"/>
      <c r="Q289" s="5"/>
      <c r="R289" s="5"/>
      <c r="S289" s="5"/>
      <c r="T289" s="5"/>
      <c r="U289" s="141"/>
      <c r="V289" s="142"/>
      <c r="W289" s="142"/>
      <c r="X289" s="142"/>
      <c r="Y289" s="142"/>
      <c r="Z289" s="142"/>
      <c r="AA289" s="142"/>
      <c r="AB289" s="142"/>
      <c r="AC289" s="142"/>
      <c r="AD289" s="142"/>
      <c r="AE289" s="142"/>
      <c r="AF289" s="142"/>
      <c r="AG289" s="142"/>
      <c r="AH289" s="142"/>
      <c r="AI289" s="142"/>
      <c r="AJ289" s="142"/>
      <c r="AK289" s="142"/>
      <c r="AL289" s="7"/>
      <c r="AM289" s="7"/>
      <c r="AN289" s="7"/>
      <c r="AO289" s="7"/>
      <c r="AP289" s="7"/>
      <c r="AQ289" s="7"/>
      <c r="AR289" s="7"/>
      <c r="AS289" s="7"/>
      <c r="AT289" s="7"/>
      <c r="AU289" s="7"/>
      <c r="AV289" s="7"/>
      <c r="AW289" s="7"/>
      <c r="AX289" s="7"/>
      <c r="AY289" s="7"/>
      <c r="AZ289" s="143"/>
      <c r="BA289" s="11"/>
      <c r="BB289" s="11"/>
      <c r="BC289" s="11"/>
      <c r="BD289" s="11"/>
      <c r="BE289" s="11"/>
      <c r="BF289" s="11"/>
      <c r="BG289" s="11"/>
      <c r="BH289" s="11"/>
      <c r="BI289" s="11"/>
      <c r="BJ289" s="11"/>
    </row>
    <row r="290" spans="1:62" ht="93" customHeight="1" x14ac:dyDescent="0.3">
      <c r="A290" s="1"/>
      <c r="B290" s="1"/>
      <c r="C290" s="1"/>
      <c r="D290" s="1"/>
      <c r="E290" s="1"/>
      <c r="F290" s="153"/>
      <c r="G290" s="1"/>
      <c r="H290" s="1"/>
      <c r="I290" s="1"/>
      <c r="J290" s="1"/>
      <c r="K290" s="1"/>
      <c r="L290" s="1"/>
      <c r="M290" s="1"/>
      <c r="N290" s="1"/>
      <c r="O290" s="5"/>
      <c r="P290" s="5"/>
      <c r="Q290" s="5"/>
      <c r="R290" s="5"/>
      <c r="S290" s="5"/>
      <c r="T290" s="5"/>
      <c r="U290" s="141"/>
      <c r="V290" s="142"/>
      <c r="W290" s="142"/>
      <c r="X290" s="142"/>
      <c r="Y290" s="142"/>
      <c r="Z290" s="142"/>
      <c r="AA290" s="142"/>
      <c r="AB290" s="142"/>
      <c r="AC290" s="142"/>
      <c r="AD290" s="142"/>
      <c r="AE290" s="142"/>
      <c r="AF290" s="142"/>
      <c r="AG290" s="142"/>
      <c r="AH290" s="142"/>
      <c r="AI290" s="142"/>
      <c r="AJ290" s="142"/>
      <c r="AK290" s="142"/>
      <c r="AL290" s="7"/>
      <c r="AM290" s="7"/>
      <c r="AN290" s="7"/>
      <c r="AO290" s="7"/>
      <c r="AP290" s="7"/>
      <c r="AQ290" s="7"/>
      <c r="AR290" s="7"/>
      <c r="AS290" s="7"/>
      <c r="AT290" s="7"/>
      <c r="AU290" s="7"/>
      <c r="AV290" s="7"/>
      <c r="AW290" s="7"/>
      <c r="AX290" s="7"/>
      <c r="AY290" s="7"/>
      <c r="AZ290" s="143"/>
      <c r="BA290" s="11"/>
      <c r="BB290" s="11"/>
      <c r="BC290" s="11"/>
      <c r="BD290" s="11"/>
      <c r="BE290" s="11"/>
      <c r="BF290" s="11"/>
      <c r="BG290" s="11"/>
      <c r="BH290" s="11"/>
      <c r="BI290" s="11"/>
      <c r="BJ290" s="11"/>
    </row>
    <row r="291" spans="1:62" ht="93" customHeight="1" x14ac:dyDescent="0.3">
      <c r="A291" s="1"/>
      <c r="B291" s="1"/>
      <c r="C291" s="1"/>
      <c r="D291" s="1"/>
      <c r="E291" s="1"/>
      <c r="F291" s="153"/>
      <c r="G291" s="1"/>
      <c r="H291" s="1"/>
      <c r="I291" s="1"/>
      <c r="J291" s="1"/>
      <c r="K291" s="1"/>
      <c r="L291" s="1"/>
      <c r="M291" s="1"/>
      <c r="N291" s="1"/>
      <c r="O291" s="5"/>
      <c r="P291" s="5"/>
      <c r="Q291" s="5"/>
      <c r="R291" s="5"/>
      <c r="S291" s="5"/>
      <c r="T291" s="5"/>
      <c r="U291" s="141"/>
      <c r="V291" s="142"/>
      <c r="W291" s="142"/>
      <c r="X291" s="142"/>
      <c r="Y291" s="142"/>
      <c r="Z291" s="142"/>
      <c r="AA291" s="142"/>
      <c r="AB291" s="142"/>
      <c r="AC291" s="142"/>
      <c r="AD291" s="142"/>
      <c r="AE291" s="142"/>
      <c r="AF291" s="142"/>
      <c r="AG291" s="142"/>
      <c r="AH291" s="142"/>
      <c r="AI291" s="142"/>
      <c r="AJ291" s="142"/>
      <c r="AK291" s="142"/>
      <c r="AL291" s="7"/>
      <c r="AM291" s="7"/>
      <c r="AN291" s="7"/>
      <c r="AO291" s="7"/>
      <c r="AP291" s="7"/>
      <c r="AQ291" s="7"/>
      <c r="AR291" s="7"/>
      <c r="AS291" s="7"/>
      <c r="AT291" s="7"/>
      <c r="AU291" s="7"/>
      <c r="AV291" s="7"/>
      <c r="AW291" s="7"/>
      <c r="AX291" s="7"/>
      <c r="AY291" s="7"/>
      <c r="AZ291" s="143"/>
      <c r="BA291" s="11"/>
      <c r="BB291" s="11"/>
      <c r="BC291" s="11"/>
      <c r="BD291" s="11"/>
      <c r="BE291" s="11"/>
      <c r="BF291" s="11"/>
      <c r="BG291" s="11"/>
      <c r="BH291" s="11"/>
      <c r="BI291" s="11"/>
      <c r="BJ291" s="11"/>
    </row>
    <row r="292" spans="1:62" ht="93" customHeight="1" x14ac:dyDescent="0.3">
      <c r="A292" s="1"/>
      <c r="B292" s="1"/>
      <c r="C292" s="1"/>
      <c r="D292" s="1"/>
      <c r="E292" s="1"/>
      <c r="F292" s="153"/>
      <c r="G292" s="1"/>
      <c r="H292" s="1"/>
      <c r="I292" s="1"/>
      <c r="J292" s="1"/>
      <c r="K292" s="1"/>
      <c r="L292" s="1"/>
      <c r="M292" s="1"/>
      <c r="N292" s="1"/>
      <c r="O292" s="5"/>
      <c r="P292" s="5"/>
      <c r="Q292" s="5"/>
      <c r="R292" s="5"/>
      <c r="S292" s="5"/>
      <c r="T292" s="5"/>
      <c r="U292" s="141"/>
      <c r="V292" s="142"/>
      <c r="W292" s="142"/>
      <c r="X292" s="142"/>
      <c r="Y292" s="142"/>
      <c r="Z292" s="142"/>
      <c r="AA292" s="142"/>
      <c r="AB292" s="142"/>
      <c r="AC292" s="142"/>
      <c r="AD292" s="142"/>
      <c r="AE292" s="142"/>
      <c r="AF292" s="142"/>
      <c r="AG292" s="142"/>
      <c r="AH292" s="142"/>
      <c r="AI292" s="142"/>
      <c r="AJ292" s="142"/>
      <c r="AK292" s="142"/>
      <c r="AL292" s="7"/>
      <c r="AM292" s="7"/>
      <c r="AN292" s="7"/>
      <c r="AO292" s="7"/>
      <c r="AP292" s="7"/>
      <c r="AQ292" s="7"/>
      <c r="AR292" s="7"/>
      <c r="AS292" s="7"/>
      <c r="AT292" s="7"/>
      <c r="AU292" s="7"/>
      <c r="AV292" s="7"/>
      <c r="AW292" s="7"/>
      <c r="AX292" s="7"/>
      <c r="AY292" s="7"/>
      <c r="AZ292" s="143"/>
      <c r="BA292" s="11"/>
      <c r="BB292" s="11"/>
      <c r="BC292" s="11"/>
      <c r="BD292" s="11"/>
      <c r="BE292" s="11"/>
      <c r="BF292" s="11"/>
      <c r="BG292" s="11"/>
      <c r="BH292" s="11"/>
      <c r="BI292" s="11"/>
      <c r="BJ292" s="11"/>
    </row>
    <row r="293" spans="1:62" ht="93" customHeight="1" x14ac:dyDescent="0.3">
      <c r="A293" s="1"/>
      <c r="B293" s="1"/>
      <c r="C293" s="1"/>
      <c r="D293" s="1"/>
      <c r="E293" s="1"/>
      <c r="F293" s="153"/>
      <c r="G293" s="1"/>
      <c r="H293" s="1"/>
      <c r="I293" s="1"/>
      <c r="J293" s="1"/>
      <c r="K293" s="1"/>
      <c r="L293" s="1"/>
      <c r="M293" s="1"/>
      <c r="N293" s="1"/>
      <c r="O293" s="5"/>
      <c r="P293" s="5"/>
      <c r="Q293" s="5"/>
      <c r="R293" s="5"/>
      <c r="S293" s="5"/>
      <c r="T293" s="5"/>
      <c r="U293" s="141"/>
      <c r="V293" s="142"/>
      <c r="W293" s="142"/>
      <c r="X293" s="142"/>
      <c r="Y293" s="142"/>
      <c r="Z293" s="142"/>
      <c r="AA293" s="142"/>
      <c r="AB293" s="142"/>
      <c r="AC293" s="142"/>
      <c r="AD293" s="142"/>
      <c r="AE293" s="142"/>
      <c r="AF293" s="142"/>
      <c r="AG293" s="142"/>
      <c r="AH293" s="142"/>
      <c r="AI293" s="142"/>
      <c r="AJ293" s="142"/>
      <c r="AK293" s="142"/>
      <c r="AL293" s="7"/>
      <c r="AM293" s="7"/>
      <c r="AN293" s="7"/>
      <c r="AO293" s="7"/>
      <c r="AP293" s="7"/>
      <c r="AQ293" s="7"/>
      <c r="AR293" s="7"/>
      <c r="AS293" s="7"/>
      <c r="AT293" s="7"/>
      <c r="AU293" s="7"/>
      <c r="AV293" s="7"/>
      <c r="AW293" s="7"/>
      <c r="AX293" s="7"/>
      <c r="AY293" s="7"/>
      <c r="AZ293" s="143"/>
      <c r="BA293" s="11"/>
      <c r="BB293" s="11"/>
      <c r="BC293" s="11"/>
      <c r="BD293" s="11"/>
      <c r="BE293" s="11"/>
      <c r="BF293" s="11"/>
      <c r="BG293" s="11"/>
      <c r="BH293" s="11"/>
      <c r="BI293" s="11"/>
      <c r="BJ293" s="11"/>
    </row>
    <row r="294" spans="1:62" ht="93" customHeight="1" x14ac:dyDescent="0.3">
      <c r="A294" s="1"/>
      <c r="B294" s="1"/>
      <c r="C294" s="1"/>
      <c r="D294" s="1"/>
      <c r="E294" s="1"/>
      <c r="F294" s="153"/>
      <c r="G294" s="1"/>
      <c r="H294" s="1"/>
      <c r="I294" s="1"/>
      <c r="J294" s="1"/>
      <c r="K294" s="1"/>
      <c r="L294" s="1"/>
      <c r="M294" s="1"/>
      <c r="N294" s="1"/>
      <c r="O294" s="5"/>
      <c r="P294" s="5"/>
      <c r="Q294" s="5"/>
      <c r="R294" s="5"/>
      <c r="S294" s="5"/>
      <c r="T294" s="5"/>
      <c r="U294" s="141"/>
      <c r="V294" s="142"/>
      <c r="W294" s="142"/>
      <c r="X294" s="142"/>
      <c r="Y294" s="142"/>
      <c r="Z294" s="142"/>
      <c r="AA294" s="142"/>
      <c r="AB294" s="142"/>
      <c r="AC294" s="142"/>
      <c r="AD294" s="142"/>
      <c r="AE294" s="142"/>
      <c r="AF294" s="142"/>
      <c r="AG294" s="142"/>
      <c r="AH294" s="142"/>
      <c r="AI294" s="142"/>
      <c r="AJ294" s="142"/>
      <c r="AK294" s="142"/>
      <c r="AL294" s="7"/>
      <c r="AM294" s="7"/>
      <c r="AN294" s="7"/>
      <c r="AO294" s="7"/>
      <c r="AP294" s="7"/>
      <c r="AQ294" s="7"/>
      <c r="AR294" s="7"/>
      <c r="AS294" s="7"/>
      <c r="AT294" s="7"/>
      <c r="AU294" s="7"/>
      <c r="AV294" s="7"/>
      <c r="AW294" s="7"/>
      <c r="AX294" s="7"/>
      <c r="AY294" s="7"/>
      <c r="AZ294" s="143"/>
      <c r="BA294" s="11"/>
      <c r="BB294" s="11"/>
      <c r="BC294" s="11"/>
      <c r="BD294" s="11"/>
      <c r="BE294" s="11"/>
      <c r="BF294" s="11"/>
      <c r="BG294" s="11"/>
      <c r="BH294" s="11"/>
      <c r="BI294" s="11"/>
      <c r="BJ294" s="11"/>
    </row>
    <row r="295" spans="1:62" ht="93" customHeight="1" x14ac:dyDescent="0.3">
      <c r="A295" s="1"/>
      <c r="B295" s="1"/>
      <c r="C295" s="1"/>
      <c r="D295" s="1"/>
      <c r="E295" s="1"/>
      <c r="F295" s="153"/>
      <c r="G295" s="1"/>
      <c r="H295" s="1"/>
      <c r="I295" s="1"/>
      <c r="J295" s="1"/>
      <c r="K295" s="1"/>
      <c r="L295" s="1"/>
      <c r="M295" s="1"/>
      <c r="N295" s="1"/>
      <c r="O295" s="5"/>
      <c r="P295" s="5"/>
      <c r="Q295" s="5"/>
      <c r="R295" s="5"/>
      <c r="S295" s="5"/>
      <c r="T295" s="5"/>
      <c r="U295" s="141"/>
      <c r="V295" s="142"/>
      <c r="W295" s="142"/>
      <c r="X295" s="142"/>
      <c r="Y295" s="142"/>
      <c r="Z295" s="142"/>
      <c r="AA295" s="142"/>
      <c r="AB295" s="142"/>
      <c r="AC295" s="142"/>
      <c r="AD295" s="142"/>
      <c r="AE295" s="142"/>
      <c r="AF295" s="142"/>
      <c r="AG295" s="142"/>
      <c r="AH295" s="142"/>
      <c r="AI295" s="142"/>
      <c r="AJ295" s="142"/>
      <c r="AK295" s="142"/>
      <c r="AL295" s="7"/>
      <c r="AM295" s="7"/>
      <c r="AN295" s="7"/>
      <c r="AO295" s="7"/>
      <c r="AP295" s="7"/>
      <c r="AQ295" s="7"/>
      <c r="AR295" s="7"/>
      <c r="AS295" s="7"/>
      <c r="AT295" s="7"/>
      <c r="AU295" s="7"/>
      <c r="AV295" s="7"/>
      <c r="AW295" s="7"/>
      <c r="AX295" s="7"/>
      <c r="AY295" s="7"/>
      <c r="AZ295" s="143"/>
      <c r="BA295" s="11"/>
      <c r="BB295" s="11"/>
      <c r="BC295" s="11"/>
      <c r="BD295" s="11"/>
      <c r="BE295" s="11"/>
      <c r="BF295" s="11"/>
      <c r="BG295" s="11"/>
      <c r="BH295" s="11"/>
      <c r="BI295" s="11"/>
      <c r="BJ295" s="11"/>
    </row>
    <row r="296" spans="1:62" ht="93" customHeight="1" x14ac:dyDescent="0.3">
      <c r="A296" s="1"/>
      <c r="B296" s="1"/>
      <c r="C296" s="1"/>
      <c r="D296" s="1"/>
      <c r="E296" s="1"/>
      <c r="F296" s="153"/>
      <c r="G296" s="1"/>
      <c r="H296" s="1"/>
      <c r="I296" s="1"/>
      <c r="J296" s="1"/>
      <c r="K296" s="1"/>
      <c r="L296" s="1"/>
      <c r="M296" s="1"/>
      <c r="N296" s="1"/>
      <c r="O296" s="5"/>
      <c r="P296" s="5"/>
      <c r="Q296" s="5"/>
      <c r="R296" s="5"/>
      <c r="S296" s="5"/>
      <c r="T296" s="5"/>
      <c r="U296" s="141"/>
      <c r="V296" s="142"/>
      <c r="W296" s="142"/>
      <c r="X296" s="142"/>
      <c r="Y296" s="142"/>
      <c r="Z296" s="142"/>
      <c r="AA296" s="142"/>
      <c r="AB296" s="142"/>
      <c r="AC296" s="142"/>
      <c r="AD296" s="142"/>
      <c r="AE296" s="142"/>
      <c r="AF296" s="142"/>
      <c r="AG296" s="142"/>
      <c r="AH296" s="142"/>
      <c r="AI296" s="142"/>
      <c r="AJ296" s="142"/>
      <c r="AK296" s="142"/>
      <c r="AL296" s="7"/>
      <c r="AM296" s="7"/>
      <c r="AN296" s="7"/>
      <c r="AO296" s="7"/>
      <c r="AP296" s="7"/>
      <c r="AQ296" s="7"/>
      <c r="AR296" s="7"/>
      <c r="AS296" s="7"/>
      <c r="AT296" s="7"/>
      <c r="AU296" s="7"/>
      <c r="AV296" s="7"/>
      <c r="AW296" s="7"/>
      <c r="AX296" s="7"/>
      <c r="AY296" s="7"/>
      <c r="AZ296" s="143"/>
      <c r="BA296" s="11"/>
      <c r="BB296" s="11"/>
      <c r="BC296" s="11"/>
      <c r="BD296" s="11"/>
      <c r="BE296" s="11"/>
      <c r="BF296" s="11"/>
      <c r="BG296" s="11"/>
      <c r="BH296" s="11"/>
      <c r="BI296" s="11"/>
      <c r="BJ296" s="11"/>
    </row>
    <row r="297" spans="1:62" ht="93" customHeight="1" x14ac:dyDescent="0.3">
      <c r="A297" s="1"/>
      <c r="B297" s="1"/>
      <c r="C297" s="1"/>
      <c r="D297" s="1"/>
      <c r="E297" s="1"/>
      <c r="F297" s="153"/>
      <c r="G297" s="1"/>
      <c r="H297" s="1"/>
      <c r="I297" s="1"/>
      <c r="J297" s="1"/>
      <c r="K297" s="1"/>
      <c r="L297" s="1"/>
      <c r="M297" s="1"/>
      <c r="N297" s="1"/>
      <c r="O297" s="5"/>
      <c r="P297" s="5"/>
      <c r="Q297" s="5"/>
      <c r="R297" s="5"/>
      <c r="S297" s="5"/>
      <c r="T297" s="5"/>
      <c r="U297" s="141"/>
      <c r="V297" s="142"/>
      <c r="W297" s="142"/>
      <c r="X297" s="142"/>
      <c r="Y297" s="142"/>
      <c r="Z297" s="142"/>
      <c r="AA297" s="142"/>
      <c r="AB297" s="142"/>
      <c r="AC297" s="142"/>
      <c r="AD297" s="142"/>
      <c r="AE297" s="142"/>
      <c r="AF297" s="142"/>
      <c r="AG297" s="142"/>
      <c r="AH297" s="142"/>
      <c r="AI297" s="142"/>
      <c r="AJ297" s="142"/>
      <c r="AK297" s="142"/>
      <c r="AL297" s="7"/>
      <c r="AM297" s="7"/>
      <c r="AN297" s="7"/>
      <c r="AO297" s="7"/>
      <c r="AP297" s="7"/>
      <c r="AQ297" s="7"/>
      <c r="AR297" s="7"/>
      <c r="AS297" s="7"/>
      <c r="AT297" s="7"/>
      <c r="AU297" s="7"/>
      <c r="AV297" s="7"/>
      <c r="AW297" s="7"/>
      <c r="AX297" s="7"/>
      <c r="AY297" s="7"/>
      <c r="AZ297" s="143"/>
      <c r="BA297" s="11"/>
      <c r="BB297" s="11"/>
      <c r="BC297" s="11"/>
      <c r="BD297" s="11"/>
      <c r="BE297" s="11"/>
      <c r="BF297" s="11"/>
      <c r="BG297" s="11"/>
      <c r="BH297" s="11"/>
      <c r="BI297" s="11"/>
      <c r="BJ297" s="11"/>
    </row>
    <row r="298" spans="1:62" ht="93" customHeight="1" x14ac:dyDescent="0.3">
      <c r="A298" s="1"/>
      <c r="B298" s="1"/>
      <c r="C298" s="1"/>
      <c r="D298" s="1"/>
      <c r="E298" s="1"/>
      <c r="F298" s="153"/>
      <c r="G298" s="1"/>
      <c r="H298" s="1"/>
      <c r="I298" s="1"/>
      <c r="J298" s="1"/>
      <c r="K298" s="1"/>
      <c r="L298" s="1"/>
      <c r="M298" s="1"/>
      <c r="N298" s="1"/>
      <c r="O298" s="5"/>
      <c r="P298" s="5"/>
      <c r="Q298" s="5"/>
      <c r="R298" s="5"/>
      <c r="S298" s="5"/>
      <c r="T298" s="5"/>
      <c r="U298" s="141"/>
      <c r="V298" s="142"/>
      <c r="W298" s="142"/>
      <c r="X298" s="142"/>
      <c r="Y298" s="142"/>
      <c r="Z298" s="142"/>
      <c r="AA298" s="142"/>
      <c r="AB298" s="142"/>
      <c r="AC298" s="142"/>
      <c r="AD298" s="142"/>
      <c r="AE298" s="142"/>
      <c r="AF298" s="142"/>
      <c r="AG298" s="142"/>
      <c r="AH298" s="142"/>
      <c r="AI298" s="142"/>
      <c r="AJ298" s="142"/>
      <c r="AK298" s="142"/>
      <c r="AL298" s="7"/>
      <c r="AM298" s="7"/>
      <c r="AN298" s="7"/>
      <c r="AO298" s="7"/>
      <c r="AP298" s="7"/>
      <c r="AQ298" s="7"/>
      <c r="AR298" s="7"/>
      <c r="AS298" s="7"/>
      <c r="AT298" s="7"/>
      <c r="AU298" s="7"/>
      <c r="AV298" s="7"/>
      <c r="AW298" s="7"/>
      <c r="AX298" s="7"/>
      <c r="AY298" s="7"/>
      <c r="AZ298" s="143"/>
      <c r="BA298" s="11"/>
      <c r="BB298" s="11"/>
      <c r="BC298" s="11"/>
      <c r="BD298" s="11"/>
      <c r="BE298" s="11"/>
      <c r="BF298" s="11"/>
      <c r="BG298" s="11"/>
      <c r="BH298" s="11"/>
      <c r="BI298" s="11"/>
      <c r="BJ298" s="11"/>
    </row>
    <row r="299" spans="1:62" ht="93" customHeight="1" x14ac:dyDescent="0.3">
      <c r="A299" s="1"/>
      <c r="B299" s="1"/>
      <c r="C299" s="1"/>
      <c r="D299" s="1"/>
      <c r="E299" s="1"/>
      <c r="F299" s="153"/>
      <c r="G299" s="1"/>
      <c r="H299" s="1"/>
      <c r="I299" s="1"/>
      <c r="J299" s="1"/>
      <c r="K299" s="1"/>
      <c r="L299" s="1"/>
      <c r="M299" s="1"/>
      <c r="N299" s="1"/>
      <c r="O299" s="5"/>
      <c r="P299" s="5"/>
      <c r="Q299" s="5"/>
      <c r="R299" s="5"/>
      <c r="S299" s="5"/>
      <c r="T299" s="5"/>
      <c r="U299" s="141"/>
      <c r="V299" s="142"/>
      <c r="W299" s="142"/>
      <c r="X299" s="142"/>
      <c r="Y299" s="142"/>
      <c r="Z299" s="142"/>
      <c r="AA299" s="142"/>
      <c r="AB299" s="142"/>
      <c r="AC299" s="142"/>
      <c r="AD299" s="142"/>
      <c r="AE299" s="142"/>
      <c r="AF299" s="142"/>
      <c r="AG299" s="142"/>
      <c r="AH299" s="142"/>
      <c r="AI299" s="142"/>
      <c r="AJ299" s="142"/>
      <c r="AK299" s="142"/>
      <c r="AL299" s="7"/>
      <c r="AM299" s="7"/>
      <c r="AN299" s="7"/>
      <c r="AO299" s="7"/>
      <c r="AP299" s="7"/>
      <c r="AQ299" s="7"/>
      <c r="AR299" s="7"/>
      <c r="AS299" s="7"/>
      <c r="AT299" s="7"/>
      <c r="AU299" s="7"/>
      <c r="AV299" s="7"/>
      <c r="AW299" s="7"/>
      <c r="AX299" s="7"/>
      <c r="AY299" s="7"/>
      <c r="AZ299" s="143"/>
      <c r="BA299" s="11"/>
      <c r="BB299" s="11"/>
      <c r="BC299" s="11"/>
      <c r="BD299" s="11"/>
      <c r="BE299" s="11"/>
      <c r="BF299" s="11"/>
      <c r="BG299" s="11"/>
      <c r="BH299" s="11"/>
      <c r="BI299" s="11"/>
      <c r="BJ299" s="11"/>
    </row>
    <row r="300" spans="1:62" ht="93" customHeight="1" x14ac:dyDescent="0.3">
      <c r="A300" s="1"/>
      <c r="B300" s="1"/>
      <c r="C300" s="1"/>
      <c r="D300" s="1"/>
      <c r="E300" s="1"/>
      <c r="F300" s="153"/>
      <c r="G300" s="1"/>
      <c r="H300" s="1"/>
      <c r="I300" s="1"/>
      <c r="J300" s="1"/>
      <c r="K300" s="1"/>
      <c r="L300" s="1"/>
      <c r="M300" s="1"/>
      <c r="N300" s="1"/>
      <c r="O300" s="5"/>
      <c r="P300" s="5"/>
      <c r="Q300" s="5"/>
      <c r="R300" s="5"/>
      <c r="S300" s="5"/>
      <c r="T300" s="5"/>
      <c r="U300" s="141"/>
      <c r="V300" s="142"/>
      <c r="W300" s="142"/>
      <c r="X300" s="142"/>
      <c r="Y300" s="142"/>
      <c r="Z300" s="142"/>
      <c r="AA300" s="142"/>
      <c r="AB300" s="142"/>
      <c r="AC300" s="142"/>
      <c r="AD300" s="142"/>
      <c r="AE300" s="142"/>
      <c r="AF300" s="142"/>
      <c r="AG300" s="142"/>
      <c r="AH300" s="142"/>
      <c r="AI300" s="142"/>
      <c r="AJ300" s="142"/>
      <c r="AK300" s="142"/>
      <c r="AL300" s="7"/>
      <c r="AM300" s="7"/>
      <c r="AN300" s="7"/>
      <c r="AO300" s="7"/>
      <c r="AP300" s="7"/>
      <c r="AQ300" s="7"/>
      <c r="AR300" s="7"/>
      <c r="AS300" s="7"/>
      <c r="AT300" s="7"/>
      <c r="AU300" s="7"/>
      <c r="AV300" s="7"/>
      <c r="AW300" s="7"/>
      <c r="AX300" s="7"/>
      <c r="AY300" s="7"/>
      <c r="AZ300" s="143"/>
      <c r="BA300" s="11"/>
      <c r="BB300" s="11"/>
      <c r="BC300" s="11"/>
      <c r="BD300" s="11"/>
      <c r="BE300" s="11"/>
      <c r="BF300" s="11"/>
      <c r="BG300" s="11"/>
      <c r="BH300" s="11"/>
      <c r="BI300" s="11"/>
      <c r="BJ300" s="11"/>
    </row>
    <row r="301" spans="1:62" ht="93" customHeight="1" x14ac:dyDescent="0.3">
      <c r="A301" s="1"/>
      <c r="B301" s="1"/>
      <c r="C301" s="1"/>
      <c r="D301" s="1"/>
      <c r="E301" s="1"/>
      <c r="F301" s="153"/>
      <c r="G301" s="1"/>
      <c r="H301" s="1"/>
      <c r="I301" s="1"/>
      <c r="J301" s="1"/>
      <c r="K301" s="1"/>
      <c r="L301" s="1"/>
      <c r="M301" s="1"/>
      <c r="N301" s="1"/>
      <c r="O301" s="5"/>
      <c r="P301" s="5"/>
      <c r="Q301" s="5"/>
      <c r="R301" s="5"/>
      <c r="S301" s="5"/>
      <c r="T301" s="5"/>
      <c r="U301" s="141"/>
      <c r="V301" s="142"/>
      <c r="W301" s="142"/>
      <c r="X301" s="142"/>
      <c r="Y301" s="142"/>
      <c r="Z301" s="142"/>
      <c r="AA301" s="142"/>
      <c r="AB301" s="142"/>
      <c r="AC301" s="142"/>
      <c r="AD301" s="142"/>
      <c r="AE301" s="142"/>
      <c r="AF301" s="142"/>
      <c r="AG301" s="142"/>
      <c r="AH301" s="142"/>
      <c r="AI301" s="142"/>
      <c r="AJ301" s="142"/>
      <c r="AK301" s="142"/>
      <c r="AL301" s="7"/>
      <c r="AM301" s="7"/>
      <c r="AN301" s="7"/>
      <c r="AO301" s="7"/>
      <c r="AP301" s="7"/>
      <c r="AQ301" s="7"/>
      <c r="AR301" s="7"/>
      <c r="AS301" s="7"/>
      <c r="AT301" s="7"/>
      <c r="AU301" s="7"/>
      <c r="AV301" s="7"/>
      <c r="AW301" s="7"/>
      <c r="AX301" s="7"/>
      <c r="AY301" s="7"/>
      <c r="AZ301" s="143"/>
      <c r="BA301" s="11"/>
      <c r="BB301" s="11"/>
      <c r="BC301" s="11"/>
      <c r="BD301" s="11"/>
      <c r="BE301" s="11"/>
      <c r="BF301" s="11"/>
      <c r="BG301" s="11"/>
      <c r="BH301" s="11"/>
      <c r="BI301" s="11"/>
      <c r="BJ301" s="11"/>
    </row>
    <row r="302" spans="1:62" ht="93" customHeight="1" x14ac:dyDescent="0.3">
      <c r="A302" s="1"/>
      <c r="B302" s="1"/>
      <c r="C302" s="1"/>
      <c r="D302" s="1"/>
      <c r="E302" s="1"/>
      <c r="F302" s="153"/>
      <c r="G302" s="1"/>
      <c r="H302" s="1"/>
      <c r="I302" s="1"/>
      <c r="J302" s="1"/>
      <c r="K302" s="1"/>
      <c r="L302" s="1"/>
      <c r="M302" s="1"/>
      <c r="N302" s="1"/>
      <c r="O302" s="5"/>
      <c r="P302" s="5"/>
      <c r="Q302" s="5"/>
      <c r="R302" s="5"/>
      <c r="S302" s="5"/>
      <c r="T302" s="5"/>
      <c r="U302" s="141"/>
      <c r="V302" s="142"/>
      <c r="W302" s="142"/>
      <c r="X302" s="142"/>
      <c r="Y302" s="142"/>
      <c r="Z302" s="142"/>
      <c r="AA302" s="142"/>
      <c r="AB302" s="142"/>
      <c r="AC302" s="142"/>
      <c r="AD302" s="142"/>
      <c r="AE302" s="142"/>
      <c r="AF302" s="142"/>
      <c r="AG302" s="142"/>
      <c r="AH302" s="142"/>
      <c r="AI302" s="142"/>
      <c r="AJ302" s="142"/>
      <c r="AK302" s="142"/>
      <c r="AL302" s="7"/>
      <c r="AM302" s="7"/>
      <c r="AN302" s="7"/>
      <c r="AO302" s="7"/>
      <c r="AP302" s="7"/>
      <c r="AQ302" s="7"/>
      <c r="AR302" s="7"/>
      <c r="AS302" s="7"/>
      <c r="AT302" s="7"/>
      <c r="AU302" s="7"/>
      <c r="AV302" s="7"/>
      <c r="AW302" s="7"/>
      <c r="AX302" s="7"/>
      <c r="AY302" s="7"/>
      <c r="AZ302" s="143"/>
      <c r="BA302" s="11"/>
      <c r="BB302" s="11"/>
      <c r="BC302" s="11"/>
      <c r="BD302" s="11"/>
      <c r="BE302" s="11"/>
      <c r="BF302" s="11"/>
      <c r="BG302" s="11"/>
      <c r="BH302" s="11"/>
      <c r="BI302" s="11"/>
      <c r="BJ302" s="11"/>
    </row>
    <row r="303" spans="1:62" ht="93" customHeight="1" x14ac:dyDescent="0.3">
      <c r="A303" s="1"/>
      <c r="B303" s="1"/>
      <c r="C303" s="1"/>
      <c r="D303" s="1"/>
      <c r="E303" s="1"/>
      <c r="F303" s="153"/>
      <c r="G303" s="1"/>
      <c r="H303" s="1"/>
      <c r="I303" s="1"/>
      <c r="J303" s="1"/>
      <c r="K303" s="1"/>
      <c r="L303" s="1"/>
      <c r="M303" s="1"/>
      <c r="N303" s="1"/>
      <c r="O303" s="5"/>
      <c r="P303" s="5"/>
      <c r="Q303" s="5"/>
      <c r="R303" s="5"/>
      <c r="S303" s="5"/>
      <c r="T303" s="5"/>
      <c r="U303" s="141"/>
      <c r="V303" s="142"/>
      <c r="W303" s="142"/>
      <c r="X303" s="142"/>
      <c r="Y303" s="142"/>
      <c r="Z303" s="142"/>
      <c r="AA303" s="142"/>
      <c r="AB303" s="142"/>
      <c r="AC303" s="142"/>
      <c r="AD303" s="142"/>
      <c r="AE303" s="142"/>
      <c r="AF303" s="142"/>
      <c r="AG303" s="142"/>
      <c r="AH303" s="142"/>
      <c r="AI303" s="142"/>
      <c r="AJ303" s="142"/>
      <c r="AK303" s="142"/>
      <c r="AL303" s="7"/>
      <c r="AM303" s="7"/>
      <c r="AN303" s="7"/>
      <c r="AO303" s="7"/>
      <c r="AP303" s="7"/>
      <c r="AQ303" s="7"/>
      <c r="AR303" s="7"/>
      <c r="AS303" s="7"/>
      <c r="AT303" s="7"/>
      <c r="AU303" s="7"/>
      <c r="AV303" s="7"/>
      <c r="AW303" s="7"/>
      <c r="AX303" s="7"/>
      <c r="AY303" s="7"/>
      <c r="AZ303" s="143"/>
      <c r="BA303" s="11"/>
      <c r="BB303" s="11"/>
      <c r="BC303" s="11"/>
      <c r="BD303" s="11"/>
      <c r="BE303" s="11"/>
      <c r="BF303" s="11"/>
      <c r="BG303" s="11"/>
      <c r="BH303" s="11"/>
      <c r="BI303" s="11"/>
      <c r="BJ303" s="11"/>
    </row>
    <row r="304" spans="1:62" ht="93" customHeight="1" x14ac:dyDescent="0.3">
      <c r="A304" s="1"/>
      <c r="B304" s="1"/>
      <c r="C304" s="1"/>
      <c r="D304" s="1"/>
      <c r="E304" s="1"/>
      <c r="F304" s="153"/>
      <c r="G304" s="1"/>
      <c r="H304" s="1"/>
      <c r="I304" s="1"/>
      <c r="J304" s="1"/>
      <c r="K304" s="1"/>
      <c r="L304" s="1"/>
      <c r="M304" s="1"/>
      <c r="N304" s="1"/>
      <c r="O304" s="5"/>
      <c r="P304" s="5"/>
      <c r="Q304" s="5"/>
      <c r="R304" s="5"/>
      <c r="S304" s="5"/>
      <c r="T304" s="5"/>
      <c r="U304" s="141"/>
      <c r="V304" s="142"/>
      <c r="W304" s="142"/>
      <c r="X304" s="142"/>
      <c r="Y304" s="142"/>
      <c r="Z304" s="142"/>
      <c r="AA304" s="142"/>
      <c r="AB304" s="142"/>
      <c r="AC304" s="142"/>
      <c r="AD304" s="142"/>
      <c r="AE304" s="142"/>
      <c r="AF304" s="142"/>
      <c r="AG304" s="142"/>
      <c r="AH304" s="142"/>
      <c r="AI304" s="142"/>
      <c r="AJ304" s="142"/>
      <c r="AK304" s="142"/>
      <c r="AL304" s="7"/>
      <c r="AM304" s="7"/>
      <c r="AN304" s="7"/>
      <c r="AO304" s="7"/>
      <c r="AP304" s="7"/>
      <c r="AQ304" s="7"/>
      <c r="AR304" s="7"/>
      <c r="AS304" s="7"/>
      <c r="AT304" s="7"/>
      <c r="AU304" s="7"/>
      <c r="AV304" s="7"/>
      <c r="AW304" s="7"/>
      <c r="AX304" s="7"/>
      <c r="AY304" s="7"/>
      <c r="AZ304" s="143"/>
      <c r="BA304" s="11"/>
      <c r="BB304" s="11"/>
      <c r="BC304" s="11"/>
      <c r="BD304" s="11"/>
      <c r="BE304" s="11"/>
      <c r="BF304" s="11"/>
      <c r="BG304" s="11"/>
      <c r="BH304" s="11"/>
      <c r="BI304" s="11"/>
      <c r="BJ304" s="11"/>
    </row>
    <row r="305" spans="1:62" ht="93" customHeight="1" x14ac:dyDescent="0.3">
      <c r="A305" s="1"/>
      <c r="B305" s="1"/>
      <c r="C305" s="1"/>
      <c r="D305" s="1"/>
      <c r="E305" s="1"/>
      <c r="F305" s="153"/>
      <c r="G305" s="1"/>
      <c r="H305" s="1"/>
      <c r="I305" s="1"/>
      <c r="J305" s="1"/>
      <c r="K305" s="1"/>
      <c r="L305" s="1"/>
      <c r="M305" s="1"/>
      <c r="N305" s="1"/>
      <c r="O305" s="5"/>
      <c r="P305" s="5"/>
      <c r="Q305" s="5"/>
      <c r="R305" s="5"/>
      <c r="S305" s="5"/>
      <c r="T305" s="5"/>
      <c r="U305" s="141"/>
      <c r="V305" s="142"/>
      <c r="W305" s="142"/>
      <c r="X305" s="142"/>
      <c r="Y305" s="142"/>
      <c r="Z305" s="142"/>
      <c r="AA305" s="142"/>
      <c r="AB305" s="142"/>
      <c r="AC305" s="142"/>
      <c r="AD305" s="142"/>
      <c r="AE305" s="142"/>
      <c r="AF305" s="142"/>
      <c r="AG305" s="142"/>
      <c r="AH305" s="142"/>
      <c r="AI305" s="142"/>
      <c r="AJ305" s="142"/>
      <c r="AK305" s="142"/>
      <c r="AL305" s="7"/>
      <c r="AM305" s="7"/>
      <c r="AN305" s="7"/>
      <c r="AO305" s="7"/>
      <c r="AP305" s="7"/>
      <c r="AQ305" s="7"/>
      <c r="AR305" s="7"/>
      <c r="AS305" s="7"/>
      <c r="AT305" s="7"/>
      <c r="AU305" s="7"/>
      <c r="AV305" s="7"/>
      <c r="AW305" s="7"/>
      <c r="AX305" s="7"/>
      <c r="AY305" s="7"/>
      <c r="AZ305" s="143"/>
      <c r="BA305" s="11"/>
      <c r="BB305" s="11"/>
      <c r="BC305" s="11"/>
      <c r="BD305" s="11"/>
      <c r="BE305" s="11"/>
      <c r="BF305" s="11"/>
      <c r="BG305" s="11"/>
      <c r="BH305" s="11"/>
      <c r="BI305" s="11"/>
      <c r="BJ305" s="11"/>
    </row>
    <row r="306" spans="1:62" ht="93" customHeight="1" x14ac:dyDescent="0.3">
      <c r="A306" s="1"/>
      <c r="B306" s="1"/>
      <c r="C306" s="1"/>
      <c r="D306" s="1"/>
      <c r="E306" s="1"/>
      <c r="F306" s="153"/>
      <c r="G306" s="1"/>
      <c r="H306" s="1"/>
      <c r="I306" s="1"/>
      <c r="J306" s="1"/>
      <c r="K306" s="1"/>
      <c r="L306" s="1"/>
      <c r="M306" s="1"/>
      <c r="N306" s="1"/>
      <c r="O306" s="5"/>
      <c r="P306" s="5"/>
      <c r="Q306" s="5"/>
      <c r="R306" s="5"/>
      <c r="S306" s="5"/>
      <c r="T306" s="5"/>
      <c r="U306" s="141"/>
      <c r="V306" s="142"/>
      <c r="W306" s="142"/>
      <c r="X306" s="142"/>
      <c r="Y306" s="142"/>
      <c r="Z306" s="142"/>
      <c r="AA306" s="142"/>
      <c r="AB306" s="142"/>
      <c r="AC306" s="142"/>
      <c r="AD306" s="142"/>
      <c r="AE306" s="142"/>
      <c r="AF306" s="142"/>
      <c r="AG306" s="142"/>
      <c r="AH306" s="142"/>
      <c r="AI306" s="142"/>
      <c r="AJ306" s="142"/>
      <c r="AK306" s="142"/>
      <c r="AL306" s="7"/>
      <c r="AM306" s="7"/>
      <c r="AN306" s="7"/>
      <c r="AO306" s="7"/>
      <c r="AP306" s="7"/>
      <c r="AQ306" s="7"/>
      <c r="AR306" s="7"/>
      <c r="AS306" s="7"/>
      <c r="AT306" s="7"/>
      <c r="AU306" s="7"/>
      <c r="AV306" s="7"/>
      <c r="AW306" s="7"/>
      <c r="AX306" s="7"/>
      <c r="AY306" s="7"/>
      <c r="AZ306" s="143"/>
      <c r="BA306" s="11"/>
      <c r="BB306" s="11"/>
      <c r="BC306" s="11"/>
      <c r="BD306" s="11"/>
      <c r="BE306" s="11"/>
      <c r="BF306" s="11"/>
      <c r="BG306" s="11"/>
      <c r="BH306" s="11"/>
      <c r="BI306" s="11"/>
      <c r="BJ306" s="11"/>
    </row>
    <row r="307" spans="1:62" ht="93" customHeight="1" x14ac:dyDescent="0.3">
      <c r="A307" s="1"/>
      <c r="B307" s="1"/>
      <c r="C307" s="1"/>
      <c r="D307" s="1"/>
      <c r="E307" s="1"/>
      <c r="F307" s="153"/>
      <c r="G307" s="1"/>
      <c r="H307" s="1"/>
      <c r="I307" s="1"/>
      <c r="J307" s="1"/>
      <c r="K307" s="1"/>
      <c r="L307" s="1"/>
      <c r="M307" s="1"/>
      <c r="N307" s="1"/>
      <c r="O307" s="5"/>
      <c r="P307" s="5"/>
      <c r="Q307" s="5"/>
      <c r="R307" s="5"/>
      <c r="S307" s="5"/>
      <c r="T307" s="5"/>
      <c r="U307" s="141"/>
      <c r="V307" s="142"/>
      <c r="W307" s="142"/>
      <c r="X307" s="142"/>
      <c r="Y307" s="142"/>
      <c r="Z307" s="142"/>
      <c r="AA307" s="142"/>
      <c r="AB307" s="142"/>
      <c r="AC307" s="142"/>
      <c r="AD307" s="142"/>
      <c r="AE307" s="142"/>
      <c r="AF307" s="142"/>
      <c r="AG307" s="142"/>
      <c r="AH307" s="142"/>
      <c r="AI307" s="142"/>
      <c r="AJ307" s="142"/>
      <c r="AK307" s="142"/>
      <c r="AL307" s="7"/>
      <c r="AM307" s="7"/>
      <c r="AN307" s="7"/>
      <c r="AO307" s="7"/>
      <c r="AP307" s="7"/>
      <c r="AQ307" s="7"/>
      <c r="AR307" s="7"/>
      <c r="AS307" s="7"/>
      <c r="AT307" s="7"/>
      <c r="AU307" s="7"/>
      <c r="AV307" s="7"/>
      <c r="AW307" s="7"/>
      <c r="AX307" s="7"/>
      <c r="AY307" s="7"/>
      <c r="AZ307" s="143"/>
      <c r="BA307" s="11"/>
      <c r="BB307" s="11"/>
      <c r="BC307" s="11"/>
      <c r="BD307" s="11"/>
      <c r="BE307" s="11"/>
      <c r="BF307" s="11"/>
      <c r="BG307" s="11"/>
      <c r="BH307" s="11"/>
      <c r="BI307" s="11"/>
      <c r="BJ307" s="11"/>
    </row>
    <row r="308" spans="1:62" ht="93" customHeight="1" x14ac:dyDescent="0.3">
      <c r="A308" s="1"/>
      <c r="B308" s="1"/>
      <c r="C308" s="1"/>
      <c r="D308" s="1"/>
      <c r="E308" s="1"/>
      <c r="F308" s="153"/>
      <c r="G308" s="1"/>
      <c r="H308" s="1"/>
      <c r="I308" s="1"/>
      <c r="J308" s="1"/>
      <c r="K308" s="1"/>
      <c r="L308" s="1"/>
      <c r="M308" s="1"/>
      <c r="N308" s="1"/>
      <c r="O308" s="5"/>
      <c r="P308" s="5"/>
      <c r="Q308" s="5"/>
      <c r="R308" s="5"/>
      <c r="S308" s="5"/>
      <c r="T308" s="5"/>
      <c r="U308" s="141"/>
      <c r="V308" s="142"/>
      <c r="W308" s="142"/>
      <c r="X308" s="142"/>
      <c r="Y308" s="142"/>
      <c r="Z308" s="142"/>
      <c r="AA308" s="142"/>
      <c r="AB308" s="142"/>
      <c r="AC308" s="142"/>
      <c r="AD308" s="142"/>
      <c r="AE308" s="142"/>
      <c r="AF308" s="142"/>
      <c r="AG308" s="142"/>
      <c r="AH308" s="142"/>
      <c r="AI308" s="142"/>
      <c r="AJ308" s="142"/>
      <c r="AK308" s="142"/>
      <c r="AL308" s="7"/>
      <c r="AM308" s="7"/>
      <c r="AN308" s="7"/>
      <c r="AO308" s="7"/>
      <c r="AP308" s="7"/>
      <c r="AQ308" s="7"/>
      <c r="AR308" s="7"/>
      <c r="AS308" s="7"/>
      <c r="AT308" s="7"/>
      <c r="AU308" s="7"/>
      <c r="AV308" s="7"/>
      <c r="AW308" s="7"/>
      <c r="AX308" s="7"/>
      <c r="AY308" s="7"/>
      <c r="AZ308" s="143"/>
      <c r="BA308" s="11"/>
      <c r="BB308" s="11"/>
      <c r="BC308" s="11"/>
      <c r="BD308" s="11"/>
      <c r="BE308" s="11"/>
      <c r="BF308" s="11"/>
      <c r="BG308" s="11"/>
      <c r="BH308" s="11"/>
      <c r="BI308" s="11"/>
      <c r="BJ308" s="11"/>
    </row>
    <row r="309" spans="1:62" ht="93" customHeight="1" x14ac:dyDescent="0.3">
      <c r="A309" s="1"/>
      <c r="B309" s="1"/>
      <c r="C309" s="1"/>
      <c r="D309" s="1"/>
      <c r="E309" s="1"/>
      <c r="F309" s="153"/>
      <c r="G309" s="1"/>
      <c r="H309" s="1"/>
      <c r="I309" s="1"/>
      <c r="J309" s="1"/>
      <c r="K309" s="1"/>
      <c r="L309" s="1"/>
      <c r="M309" s="1"/>
      <c r="N309" s="1"/>
      <c r="O309" s="5"/>
      <c r="P309" s="5"/>
      <c r="Q309" s="5"/>
      <c r="R309" s="5"/>
      <c r="S309" s="5"/>
      <c r="T309" s="5"/>
      <c r="U309" s="141"/>
      <c r="V309" s="142"/>
      <c r="W309" s="142"/>
      <c r="X309" s="142"/>
      <c r="Y309" s="142"/>
      <c r="Z309" s="142"/>
      <c r="AA309" s="142"/>
      <c r="AB309" s="142"/>
      <c r="AC309" s="142"/>
      <c r="AD309" s="142"/>
      <c r="AE309" s="142"/>
      <c r="AF309" s="142"/>
      <c r="AG309" s="142"/>
      <c r="AH309" s="142"/>
      <c r="AI309" s="142"/>
      <c r="AJ309" s="142"/>
      <c r="AK309" s="142"/>
      <c r="AL309" s="7"/>
      <c r="AM309" s="7"/>
      <c r="AN309" s="7"/>
      <c r="AO309" s="7"/>
      <c r="AP309" s="7"/>
      <c r="AQ309" s="7"/>
      <c r="AR309" s="7"/>
      <c r="AS309" s="7"/>
      <c r="AT309" s="7"/>
      <c r="AU309" s="7"/>
      <c r="AV309" s="7"/>
      <c r="AW309" s="7"/>
      <c r="AX309" s="7"/>
      <c r="AY309" s="7"/>
      <c r="AZ309" s="143"/>
      <c r="BA309" s="11"/>
      <c r="BB309" s="11"/>
      <c r="BC309" s="11"/>
      <c r="BD309" s="11"/>
      <c r="BE309" s="11"/>
      <c r="BF309" s="11"/>
      <c r="BG309" s="11"/>
      <c r="BH309" s="11"/>
      <c r="BI309" s="11"/>
      <c r="BJ309" s="11"/>
    </row>
    <row r="310" spans="1:62" ht="93" customHeight="1" x14ac:dyDescent="0.3">
      <c r="A310" s="1"/>
      <c r="B310" s="1"/>
      <c r="C310" s="1"/>
      <c r="D310" s="1"/>
      <c r="E310" s="1"/>
      <c r="F310" s="153"/>
      <c r="G310" s="1"/>
      <c r="H310" s="1"/>
      <c r="I310" s="1"/>
      <c r="J310" s="1"/>
      <c r="K310" s="1"/>
      <c r="L310" s="1"/>
      <c r="M310" s="1"/>
      <c r="N310" s="1"/>
      <c r="O310" s="5"/>
      <c r="P310" s="5"/>
      <c r="Q310" s="5"/>
      <c r="R310" s="5"/>
      <c r="S310" s="5"/>
      <c r="T310" s="5"/>
      <c r="U310" s="141"/>
      <c r="V310" s="142"/>
      <c r="W310" s="142"/>
      <c r="X310" s="142"/>
      <c r="Y310" s="142"/>
      <c r="Z310" s="142"/>
      <c r="AA310" s="142"/>
      <c r="AB310" s="142"/>
      <c r="AC310" s="142"/>
      <c r="AD310" s="142"/>
      <c r="AE310" s="142"/>
      <c r="AF310" s="142"/>
      <c r="AG310" s="142"/>
      <c r="AH310" s="142"/>
      <c r="AI310" s="142"/>
      <c r="AJ310" s="142"/>
      <c r="AK310" s="142"/>
      <c r="AL310" s="7"/>
      <c r="AM310" s="7"/>
      <c r="AN310" s="7"/>
      <c r="AO310" s="7"/>
      <c r="AP310" s="7"/>
      <c r="AQ310" s="7"/>
      <c r="AR310" s="7"/>
      <c r="AS310" s="7"/>
      <c r="AT310" s="7"/>
      <c r="AU310" s="7"/>
      <c r="AV310" s="7"/>
      <c r="AW310" s="7"/>
      <c r="AX310" s="7"/>
      <c r="AY310" s="7"/>
      <c r="AZ310" s="143"/>
      <c r="BA310" s="11"/>
      <c r="BB310" s="11"/>
      <c r="BC310" s="11"/>
      <c r="BD310" s="11"/>
      <c r="BE310" s="11"/>
      <c r="BF310" s="11"/>
      <c r="BG310" s="11"/>
      <c r="BH310" s="11"/>
      <c r="BI310" s="11"/>
      <c r="BJ310" s="11"/>
    </row>
    <row r="311" spans="1:62" ht="93" customHeight="1" x14ac:dyDescent="0.3">
      <c r="A311" s="1"/>
      <c r="B311" s="1"/>
      <c r="C311" s="1"/>
      <c r="D311" s="1"/>
      <c r="E311" s="1"/>
      <c r="F311" s="153"/>
      <c r="G311" s="1"/>
      <c r="H311" s="1"/>
      <c r="I311" s="1"/>
      <c r="J311" s="1"/>
      <c r="K311" s="1"/>
      <c r="L311" s="1"/>
      <c r="M311" s="1"/>
      <c r="N311" s="1"/>
      <c r="O311" s="5"/>
      <c r="P311" s="5"/>
      <c r="Q311" s="5"/>
      <c r="R311" s="5"/>
      <c r="S311" s="5"/>
      <c r="T311" s="5"/>
      <c r="U311" s="141"/>
      <c r="V311" s="142"/>
      <c r="W311" s="142"/>
      <c r="X311" s="142"/>
      <c r="Y311" s="142"/>
      <c r="Z311" s="142"/>
      <c r="AA311" s="142"/>
      <c r="AB311" s="142"/>
      <c r="AC311" s="142"/>
      <c r="AD311" s="142"/>
      <c r="AE311" s="142"/>
      <c r="AF311" s="142"/>
      <c r="AG311" s="142"/>
      <c r="AH311" s="142"/>
      <c r="AI311" s="142"/>
      <c r="AJ311" s="142"/>
      <c r="AK311" s="142"/>
      <c r="AL311" s="7"/>
      <c r="AM311" s="7"/>
      <c r="AN311" s="7"/>
      <c r="AO311" s="7"/>
      <c r="AP311" s="7"/>
      <c r="AQ311" s="7"/>
      <c r="AR311" s="7"/>
      <c r="AS311" s="7"/>
      <c r="AT311" s="7"/>
      <c r="AU311" s="7"/>
      <c r="AV311" s="7"/>
      <c r="AW311" s="7"/>
      <c r="AX311" s="7"/>
      <c r="AY311" s="7"/>
      <c r="AZ311" s="143"/>
      <c r="BA311" s="11"/>
      <c r="BB311" s="11"/>
      <c r="BC311" s="11"/>
      <c r="BD311" s="11"/>
      <c r="BE311" s="11"/>
      <c r="BF311" s="11"/>
      <c r="BG311" s="11"/>
      <c r="BH311" s="11"/>
      <c r="BI311" s="11"/>
      <c r="BJ311" s="11"/>
    </row>
    <row r="312" spans="1:62" ht="93" customHeight="1" x14ac:dyDescent="0.3">
      <c r="A312" s="1"/>
      <c r="B312" s="1"/>
      <c r="C312" s="1"/>
      <c r="D312" s="1"/>
      <c r="E312" s="1"/>
      <c r="F312" s="153"/>
      <c r="G312" s="1"/>
      <c r="H312" s="1"/>
      <c r="I312" s="1"/>
      <c r="J312" s="1"/>
      <c r="K312" s="1"/>
      <c r="L312" s="1"/>
      <c r="M312" s="1"/>
      <c r="N312" s="1"/>
      <c r="O312" s="5"/>
      <c r="P312" s="5"/>
      <c r="Q312" s="5"/>
      <c r="R312" s="5"/>
      <c r="S312" s="5"/>
      <c r="T312" s="5"/>
      <c r="U312" s="141"/>
      <c r="V312" s="142"/>
      <c r="W312" s="142"/>
      <c r="X312" s="142"/>
      <c r="Y312" s="142"/>
      <c r="Z312" s="142"/>
      <c r="AA312" s="142"/>
      <c r="AB312" s="142"/>
      <c r="AC312" s="142"/>
      <c r="AD312" s="142"/>
      <c r="AE312" s="142"/>
      <c r="AF312" s="142"/>
      <c r="AG312" s="142"/>
      <c r="AH312" s="142"/>
      <c r="AI312" s="142"/>
      <c r="AJ312" s="142"/>
      <c r="AK312" s="142"/>
      <c r="AL312" s="7"/>
      <c r="AM312" s="7"/>
      <c r="AN312" s="7"/>
      <c r="AO312" s="7"/>
      <c r="AP312" s="7"/>
      <c r="AQ312" s="7"/>
      <c r="AR312" s="7"/>
      <c r="AS312" s="7"/>
      <c r="AT312" s="7"/>
      <c r="AU312" s="7"/>
      <c r="AV312" s="7"/>
      <c r="AW312" s="7"/>
      <c r="AX312" s="7"/>
      <c r="AY312" s="7"/>
      <c r="AZ312" s="143"/>
      <c r="BA312" s="11"/>
      <c r="BB312" s="11"/>
      <c r="BC312" s="11"/>
      <c r="BD312" s="11"/>
      <c r="BE312" s="11"/>
      <c r="BF312" s="11"/>
      <c r="BG312" s="11"/>
      <c r="BH312" s="11"/>
      <c r="BI312" s="11"/>
      <c r="BJ312" s="11"/>
    </row>
    <row r="313" spans="1:62" ht="93" customHeight="1" x14ac:dyDescent="0.3">
      <c r="A313" s="1"/>
      <c r="B313" s="1"/>
      <c r="C313" s="1"/>
      <c r="D313" s="1"/>
      <c r="E313" s="1"/>
      <c r="F313" s="153"/>
      <c r="G313" s="1"/>
      <c r="H313" s="1"/>
      <c r="I313" s="1"/>
      <c r="J313" s="1"/>
      <c r="K313" s="1"/>
      <c r="L313" s="1"/>
      <c r="M313" s="1"/>
      <c r="N313" s="1"/>
      <c r="O313" s="5"/>
      <c r="P313" s="5"/>
      <c r="Q313" s="5"/>
      <c r="R313" s="5"/>
      <c r="S313" s="5"/>
      <c r="T313" s="5"/>
      <c r="U313" s="141"/>
      <c r="V313" s="142"/>
      <c r="W313" s="142"/>
      <c r="X313" s="142"/>
      <c r="Y313" s="142"/>
      <c r="Z313" s="142"/>
      <c r="AA313" s="142"/>
      <c r="AB313" s="142"/>
      <c r="AC313" s="142"/>
      <c r="AD313" s="142"/>
      <c r="AE313" s="142"/>
      <c r="AF313" s="142"/>
      <c r="AG313" s="142"/>
      <c r="AH313" s="142"/>
      <c r="AI313" s="142"/>
      <c r="AJ313" s="142"/>
      <c r="AK313" s="142"/>
      <c r="AL313" s="7"/>
      <c r="AM313" s="7"/>
      <c r="AN313" s="7"/>
      <c r="AO313" s="7"/>
      <c r="AP313" s="7"/>
      <c r="AQ313" s="7"/>
      <c r="AR313" s="7"/>
      <c r="AS313" s="7"/>
      <c r="AT313" s="7"/>
      <c r="AU313" s="7"/>
      <c r="AV313" s="7"/>
      <c r="AW313" s="7"/>
      <c r="AX313" s="7"/>
      <c r="AY313" s="7"/>
      <c r="AZ313" s="143"/>
      <c r="BA313" s="11"/>
      <c r="BB313" s="11"/>
      <c r="BC313" s="11"/>
      <c r="BD313" s="11"/>
      <c r="BE313" s="11"/>
      <c r="BF313" s="11"/>
      <c r="BG313" s="11"/>
      <c r="BH313" s="11"/>
      <c r="BI313" s="11"/>
      <c r="BJ313" s="11"/>
    </row>
    <row r="314" spans="1:62" ht="93" customHeight="1" x14ac:dyDescent="0.3">
      <c r="A314" s="1"/>
      <c r="B314" s="1"/>
      <c r="C314" s="1"/>
      <c r="D314" s="1"/>
      <c r="E314" s="1"/>
      <c r="F314" s="153"/>
      <c r="G314" s="1"/>
      <c r="H314" s="1"/>
      <c r="I314" s="1"/>
      <c r="J314" s="1"/>
      <c r="K314" s="1"/>
      <c r="L314" s="1"/>
      <c r="M314" s="1"/>
      <c r="N314" s="1"/>
      <c r="O314" s="5"/>
      <c r="P314" s="5"/>
      <c r="Q314" s="5"/>
      <c r="R314" s="5"/>
      <c r="S314" s="5"/>
      <c r="T314" s="5"/>
      <c r="U314" s="141"/>
      <c r="V314" s="142"/>
      <c r="W314" s="142"/>
      <c r="X314" s="142"/>
      <c r="Y314" s="142"/>
      <c r="Z314" s="142"/>
      <c r="AA314" s="142"/>
      <c r="AB314" s="142"/>
      <c r="AC314" s="142"/>
      <c r="AD314" s="142"/>
      <c r="AE314" s="142"/>
      <c r="AF314" s="142"/>
      <c r="AG314" s="142"/>
      <c r="AH314" s="142"/>
      <c r="AI314" s="142"/>
      <c r="AJ314" s="142"/>
      <c r="AK314" s="142"/>
      <c r="AL314" s="7"/>
      <c r="AM314" s="7"/>
      <c r="AN314" s="7"/>
      <c r="AO314" s="7"/>
      <c r="AP314" s="7"/>
      <c r="AQ314" s="7"/>
      <c r="AR314" s="7"/>
      <c r="AS314" s="7"/>
      <c r="AT314" s="7"/>
      <c r="AU314" s="7"/>
      <c r="AV314" s="7"/>
      <c r="AW314" s="7"/>
      <c r="AX314" s="7"/>
      <c r="AY314" s="7"/>
      <c r="AZ314" s="143"/>
      <c r="BA314" s="11"/>
      <c r="BB314" s="11"/>
      <c r="BC314" s="11"/>
      <c r="BD314" s="11"/>
      <c r="BE314" s="11"/>
      <c r="BF314" s="11"/>
      <c r="BG314" s="11"/>
      <c r="BH314" s="11"/>
      <c r="BI314" s="11"/>
      <c r="BJ314" s="11"/>
    </row>
    <row r="315" spans="1:62" ht="93" customHeight="1" x14ac:dyDescent="0.3">
      <c r="A315" s="1"/>
      <c r="B315" s="1"/>
      <c r="C315" s="1"/>
      <c r="D315" s="1"/>
      <c r="E315" s="1"/>
      <c r="F315" s="153"/>
      <c r="G315" s="1"/>
      <c r="H315" s="1"/>
      <c r="I315" s="1"/>
      <c r="J315" s="1"/>
      <c r="K315" s="1"/>
      <c r="L315" s="1"/>
      <c r="M315" s="1"/>
      <c r="N315" s="1"/>
      <c r="O315" s="5"/>
      <c r="P315" s="5"/>
      <c r="Q315" s="5"/>
      <c r="R315" s="5"/>
      <c r="S315" s="5"/>
      <c r="T315" s="5"/>
      <c r="U315" s="141"/>
      <c r="V315" s="142"/>
      <c r="W315" s="142"/>
      <c r="X315" s="142"/>
      <c r="Y315" s="142"/>
      <c r="Z315" s="142"/>
      <c r="AA315" s="142"/>
      <c r="AB315" s="142"/>
      <c r="AC315" s="142"/>
      <c r="AD315" s="142"/>
      <c r="AE315" s="142"/>
      <c r="AF315" s="142"/>
      <c r="AG315" s="142"/>
      <c r="AH315" s="142"/>
      <c r="AI315" s="142"/>
      <c r="AJ315" s="142"/>
      <c r="AK315" s="142"/>
      <c r="AL315" s="7"/>
      <c r="AM315" s="7"/>
      <c r="AN315" s="7"/>
      <c r="AO315" s="7"/>
      <c r="AP315" s="7"/>
      <c r="AQ315" s="7"/>
      <c r="AR315" s="7"/>
      <c r="AS315" s="7"/>
      <c r="AT315" s="7"/>
      <c r="AU315" s="7"/>
      <c r="AV315" s="7"/>
      <c r="AW315" s="7"/>
      <c r="AX315" s="7"/>
      <c r="AY315" s="7"/>
      <c r="AZ315" s="143"/>
      <c r="BA315" s="11"/>
      <c r="BB315" s="11"/>
      <c r="BC315" s="11"/>
      <c r="BD315" s="11"/>
      <c r="BE315" s="11"/>
      <c r="BF315" s="11"/>
      <c r="BG315" s="11"/>
      <c r="BH315" s="11"/>
      <c r="BI315" s="11"/>
      <c r="BJ315" s="11"/>
    </row>
    <row r="316" spans="1:62" ht="93" customHeight="1" x14ac:dyDescent="0.3">
      <c r="A316" s="1"/>
      <c r="B316" s="1"/>
      <c r="C316" s="1"/>
      <c r="D316" s="1"/>
      <c r="E316" s="1"/>
      <c r="F316" s="153"/>
      <c r="G316" s="1"/>
      <c r="H316" s="1"/>
      <c r="I316" s="1"/>
      <c r="J316" s="1"/>
      <c r="K316" s="1"/>
      <c r="L316" s="1"/>
      <c r="M316" s="1"/>
      <c r="N316" s="1"/>
      <c r="O316" s="5"/>
      <c r="P316" s="5"/>
      <c r="Q316" s="5"/>
      <c r="R316" s="5"/>
      <c r="S316" s="5"/>
      <c r="T316" s="5"/>
      <c r="U316" s="141"/>
      <c r="V316" s="142"/>
      <c r="W316" s="142"/>
      <c r="X316" s="142"/>
      <c r="Y316" s="142"/>
      <c r="Z316" s="142"/>
      <c r="AA316" s="142"/>
      <c r="AB316" s="142"/>
      <c r="AC316" s="142"/>
      <c r="AD316" s="142"/>
      <c r="AE316" s="142"/>
      <c r="AF316" s="142"/>
      <c r="AG316" s="142"/>
      <c r="AH316" s="142"/>
      <c r="AI316" s="142"/>
      <c r="AJ316" s="142"/>
      <c r="AK316" s="142"/>
      <c r="AL316" s="7"/>
      <c r="AM316" s="7"/>
      <c r="AN316" s="7"/>
      <c r="AO316" s="7"/>
      <c r="AP316" s="7"/>
      <c r="AQ316" s="7"/>
      <c r="AR316" s="7"/>
      <c r="AS316" s="7"/>
      <c r="AT316" s="7"/>
      <c r="AU316" s="7"/>
      <c r="AV316" s="7"/>
      <c r="AW316" s="7"/>
      <c r="AX316" s="7"/>
      <c r="AY316" s="7"/>
      <c r="AZ316" s="143"/>
      <c r="BA316" s="11"/>
      <c r="BB316" s="11"/>
      <c r="BC316" s="11"/>
      <c r="BD316" s="11"/>
      <c r="BE316" s="11"/>
      <c r="BF316" s="11"/>
      <c r="BG316" s="11"/>
      <c r="BH316" s="11"/>
      <c r="BI316" s="11"/>
      <c r="BJ316" s="11"/>
    </row>
    <row r="317" spans="1:62" ht="93" customHeight="1" x14ac:dyDescent="0.3">
      <c r="A317" s="1"/>
      <c r="B317" s="1"/>
      <c r="C317" s="1"/>
      <c r="D317" s="1"/>
      <c r="E317" s="1"/>
      <c r="F317" s="153"/>
      <c r="G317" s="1"/>
      <c r="H317" s="1"/>
      <c r="I317" s="1"/>
      <c r="J317" s="1"/>
      <c r="K317" s="1"/>
      <c r="L317" s="1"/>
      <c r="M317" s="1"/>
      <c r="N317" s="1"/>
      <c r="O317" s="5"/>
      <c r="P317" s="5"/>
      <c r="Q317" s="5"/>
      <c r="R317" s="5"/>
      <c r="S317" s="5"/>
      <c r="T317" s="5"/>
      <c r="U317" s="141"/>
      <c r="V317" s="142"/>
      <c r="W317" s="142"/>
      <c r="X317" s="142"/>
      <c r="Y317" s="142"/>
      <c r="Z317" s="142"/>
      <c r="AA317" s="142"/>
      <c r="AB317" s="142"/>
      <c r="AC317" s="142"/>
      <c r="AD317" s="142"/>
      <c r="AE317" s="142"/>
      <c r="AF317" s="142"/>
      <c r="AG317" s="142"/>
      <c r="AH317" s="142"/>
      <c r="AI317" s="142"/>
      <c r="AJ317" s="142"/>
      <c r="AK317" s="142"/>
      <c r="AL317" s="7"/>
      <c r="AM317" s="7"/>
      <c r="AN317" s="7"/>
      <c r="AO317" s="7"/>
      <c r="AP317" s="7"/>
      <c r="AQ317" s="7"/>
      <c r="AR317" s="7"/>
      <c r="AS317" s="7"/>
      <c r="AT317" s="7"/>
      <c r="AU317" s="7"/>
      <c r="AV317" s="7"/>
      <c r="AW317" s="7"/>
      <c r="AX317" s="7"/>
      <c r="AY317" s="7"/>
      <c r="AZ317" s="143"/>
      <c r="BA317" s="11"/>
      <c r="BB317" s="11"/>
      <c r="BC317" s="11"/>
      <c r="BD317" s="11"/>
      <c r="BE317" s="11"/>
      <c r="BF317" s="11"/>
      <c r="BG317" s="11"/>
      <c r="BH317" s="11"/>
      <c r="BI317" s="11"/>
      <c r="BJ317" s="11"/>
    </row>
    <row r="318" spans="1:62" ht="93" customHeight="1" x14ac:dyDescent="0.3">
      <c r="A318" s="1"/>
      <c r="B318" s="1"/>
      <c r="C318" s="1"/>
      <c r="D318" s="1"/>
      <c r="E318" s="1"/>
      <c r="F318" s="153"/>
      <c r="G318" s="1"/>
      <c r="H318" s="1"/>
      <c r="I318" s="1"/>
      <c r="J318" s="1"/>
      <c r="K318" s="1"/>
      <c r="L318" s="1"/>
      <c r="M318" s="1"/>
      <c r="N318" s="1"/>
      <c r="O318" s="5"/>
      <c r="P318" s="5"/>
      <c r="Q318" s="5"/>
      <c r="R318" s="5"/>
      <c r="S318" s="5"/>
      <c r="T318" s="5"/>
      <c r="U318" s="141"/>
      <c r="V318" s="142"/>
      <c r="W318" s="142"/>
      <c r="X318" s="142"/>
      <c r="Y318" s="142"/>
      <c r="Z318" s="142"/>
      <c r="AA318" s="142"/>
      <c r="AB318" s="142"/>
      <c r="AC318" s="142"/>
      <c r="AD318" s="142"/>
      <c r="AE318" s="142"/>
      <c r="AF318" s="142"/>
      <c r="AG318" s="142"/>
      <c r="AH318" s="142"/>
      <c r="AI318" s="142"/>
      <c r="AJ318" s="142"/>
      <c r="AK318" s="142"/>
      <c r="AL318" s="7"/>
      <c r="AM318" s="7"/>
      <c r="AN318" s="7"/>
      <c r="AO318" s="7"/>
      <c r="AP318" s="7"/>
      <c r="AQ318" s="7"/>
      <c r="AR318" s="7"/>
      <c r="AS318" s="7"/>
      <c r="AT318" s="7"/>
      <c r="AU318" s="7"/>
      <c r="AV318" s="7"/>
      <c r="AW318" s="7"/>
      <c r="AX318" s="7"/>
      <c r="AY318" s="7"/>
      <c r="AZ318" s="143"/>
      <c r="BA318" s="11"/>
      <c r="BB318" s="11"/>
      <c r="BC318" s="11"/>
      <c r="BD318" s="11"/>
      <c r="BE318" s="11"/>
      <c r="BF318" s="11"/>
      <c r="BG318" s="11"/>
      <c r="BH318" s="11"/>
      <c r="BI318" s="11"/>
      <c r="BJ318" s="11"/>
    </row>
    <row r="319" spans="1:62" ht="93" customHeight="1" x14ac:dyDescent="0.3">
      <c r="A319" s="1"/>
      <c r="B319" s="1"/>
      <c r="C319" s="1"/>
      <c r="D319" s="1"/>
      <c r="E319" s="1"/>
      <c r="F319" s="153"/>
      <c r="G319" s="1"/>
      <c r="H319" s="1"/>
      <c r="I319" s="1"/>
      <c r="J319" s="1"/>
      <c r="K319" s="1"/>
      <c r="L319" s="1"/>
      <c r="M319" s="1"/>
      <c r="N319" s="1"/>
      <c r="O319" s="5"/>
      <c r="P319" s="5"/>
      <c r="Q319" s="5"/>
      <c r="R319" s="5"/>
      <c r="S319" s="5"/>
      <c r="T319" s="5"/>
      <c r="U319" s="141"/>
      <c r="V319" s="142"/>
      <c r="W319" s="142"/>
      <c r="X319" s="142"/>
      <c r="Y319" s="142"/>
      <c r="Z319" s="142"/>
      <c r="AA319" s="142"/>
      <c r="AB319" s="142"/>
      <c r="AC319" s="142"/>
      <c r="AD319" s="142"/>
      <c r="AE319" s="142"/>
      <c r="AF319" s="142"/>
      <c r="AG319" s="142"/>
      <c r="AH319" s="142"/>
      <c r="AI319" s="142"/>
      <c r="AJ319" s="142"/>
      <c r="AK319" s="142"/>
      <c r="AL319" s="7"/>
      <c r="AM319" s="7"/>
      <c r="AN319" s="7"/>
      <c r="AO319" s="7"/>
      <c r="AP319" s="7"/>
      <c r="AQ319" s="7"/>
      <c r="AR319" s="7"/>
      <c r="AS319" s="7"/>
      <c r="AT319" s="7"/>
      <c r="AU319" s="7"/>
      <c r="AV319" s="7"/>
      <c r="AW319" s="7"/>
      <c r="AX319" s="7"/>
      <c r="AY319" s="7"/>
      <c r="AZ319" s="143"/>
      <c r="BA319" s="11"/>
      <c r="BB319" s="11"/>
      <c r="BC319" s="11"/>
      <c r="BD319" s="11"/>
      <c r="BE319" s="11"/>
      <c r="BF319" s="11"/>
      <c r="BG319" s="11"/>
      <c r="BH319" s="11"/>
      <c r="BI319" s="11"/>
      <c r="BJ319" s="11"/>
    </row>
    <row r="320" spans="1:62" ht="93" customHeight="1" x14ac:dyDescent="0.3">
      <c r="A320" s="1"/>
      <c r="B320" s="1"/>
      <c r="C320" s="1"/>
      <c r="D320" s="1"/>
      <c r="E320" s="1"/>
      <c r="F320" s="153"/>
      <c r="G320" s="1"/>
      <c r="H320" s="1"/>
      <c r="I320" s="1"/>
      <c r="J320" s="1"/>
      <c r="K320" s="1"/>
      <c r="L320" s="1"/>
      <c r="M320" s="1"/>
      <c r="N320" s="1"/>
      <c r="O320" s="5"/>
      <c r="P320" s="5"/>
      <c r="Q320" s="5"/>
      <c r="R320" s="5"/>
      <c r="S320" s="5"/>
      <c r="T320" s="5"/>
      <c r="U320" s="141"/>
      <c r="V320" s="142"/>
      <c r="W320" s="142"/>
      <c r="X320" s="142"/>
      <c r="Y320" s="142"/>
      <c r="Z320" s="142"/>
      <c r="AA320" s="142"/>
      <c r="AB320" s="142"/>
      <c r="AC320" s="142"/>
      <c r="AD320" s="142"/>
      <c r="AE320" s="142"/>
      <c r="AF320" s="142"/>
      <c r="AG320" s="142"/>
      <c r="AH320" s="142"/>
      <c r="AI320" s="142"/>
      <c r="AJ320" s="142"/>
      <c r="AK320" s="142"/>
      <c r="AL320" s="7"/>
      <c r="AM320" s="7"/>
      <c r="AN320" s="7"/>
      <c r="AO320" s="7"/>
      <c r="AP320" s="7"/>
      <c r="AQ320" s="7"/>
      <c r="AR320" s="7"/>
      <c r="AS320" s="7"/>
      <c r="AT320" s="7"/>
      <c r="AU320" s="7"/>
      <c r="AV320" s="7"/>
      <c r="AW320" s="7"/>
      <c r="AX320" s="7"/>
      <c r="AY320" s="7"/>
      <c r="AZ320" s="143"/>
      <c r="BA320" s="11"/>
      <c r="BB320" s="11"/>
      <c r="BC320" s="11"/>
      <c r="BD320" s="11"/>
      <c r="BE320" s="11"/>
      <c r="BF320" s="11"/>
      <c r="BG320" s="11"/>
      <c r="BH320" s="11"/>
      <c r="BI320" s="11"/>
      <c r="BJ320" s="11"/>
    </row>
    <row r="321" spans="1:62" ht="93" customHeight="1" x14ac:dyDescent="0.3">
      <c r="A321" s="1"/>
      <c r="B321" s="1"/>
      <c r="C321" s="1"/>
      <c r="D321" s="1"/>
      <c r="E321" s="1"/>
      <c r="F321" s="153"/>
      <c r="G321" s="1"/>
      <c r="H321" s="1"/>
      <c r="I321" s="1"/>
      <c r="J321" s="1"/>
      <c r="K321" s="1"/>
      <c r="L321" s="1"/>
      <c r="M321" s="1"/>
      <c r="N321" s="1"/>
      <c r="O321" s="5"/>
      <c r="P321" s="5"/>
      <c r="Q321" s="5"/>
      <c r="R321" s="5"/>
      <c r="S321" s="5"/>
      <c r="T321" s="5"/>
      <c r="U321" s="141"/>
      <c r="V321" s="142"/>
      <c r="W321" s="142"/>
      <c r="X321" s="142"/>
      <c r="Y321" s="142"/>
      <c r="Z321" s="142"/>
      <c r="AA321" s="142"/>
      <c r="AB321" s="142"/>
      <c r="AC321" s="142"/>
      <c r="AD321" s="142"/>
      <c r="AE321" s="142"/>
      <c r="AF321" s="142"/>
      <c r="AG321" s="142"/>
      <c r="AH321" s="142"/>
      <c r="AI321" s="142"/>
      <c r="AJ321" s="142"/>
      <c r="AK321" s="142"/>
      <c r="AL321" s="7"/>
      <c r="AM321" s="7"/>
      <c r="AN321" s="7"/>
      <c r="AO321" s="7"/>
      <c r="AP321" s="7"/>
      <c r="AQ321" s="7"/>
      <c r="AR321" s="7"/>
      <c r="AS321" s="7"/>
      <c r="AT321" s="7"/>
      <c r="AU321" s="7"/>
      <c r="AV321" s="7"/>
      <c r="AW321" s="7"/>
      <c r="AX321" s="7"/>
      <c r="AY321" s="7"/>
      <c r="AZ321" s="143"/>
      <c r="BA321" s="11"/>
      <c r="BB321" s="11"/>
      <c r="BC321" s="11"/>
      <c r="BD321" s="11"/>
      <c r="BE321" s="11"/>
      <c r="BF321" s="11"/>
      <c r="BG321" s="11"/>
      <c r="BH321" s="11"/>
      <c r="BI321" s="11"/>
      <c r="BJ321" s="11"/>
    </row>
    <row r="322" spans="1:62" ht="93" customHeight="1" x14ac:dyDescent="0.3">
      <c r="A322" s="1"/>
      <c r="B322" s="1"/>
      <c r="C322" s="1"/>
      <c r="D322" s="1"/>
      <c r="E322" s="1"/>
      <c r="F322" s="153"/>
      <c r="G322" s="1"/>
      <c r="H322" s="1"/>
      <c r="I322" s="1"/>
      <c r="J322" s="1"/>
      <c r="K322" s="1"/>
      <c r="L322" s="1"/>
      <c r="M322" s="1"/>
      <c r="N322" s="1"/>
      <c r="O322" s="5"/>
      <c r="P322" s="5"/>
      <c r="Q322" s="5"/>
      <c r="R322" s="5"/>
      <c r="S322" s="5"/>
      <c r="T322" s="5"/>
      <c r="U322" s="141"/>
      <c r="V322" s="142"/>
      <c r="W322" s="142"/>
      <c r="X322" s="142"/>
      <c r="Y322" s="142"/>
      <c r="Z322" s="142"/>
      <c r="AA322" s="142"/>
      <c r="AB322" s="142"/>
      <c r="AC322" s="142"/>
      <c r="AD322" s="142"/>
      <c r="AE322" s="142"/>
      <c r="AF322" s="142"/>
      <c r="AG322" s="142"/>
      <c r="AH322" s="142"/>
      <c r="AI322" s="142"/>
      <c r="AJ322" s="142"/>
      <c r="AK322" s="142"/>
      <c r="AL322" s="7"/>
      <c r="AM322" s="7"/>
      <c r="AN322" s="7"/>
      <c r="AO322" s="7"/>
      <c r="AP322" s="7"/>
      <c r="AQ322" s="7"/>
      <c r="AR322" s="7"/>
      <c r="AS322" s="7"/>
      <c r="AT322" s="7"/>
      <c r="AU322" s="7"/>
      <c r="AV322" s="7"/>
      <c r="AW322" s="7"/>
      <c r="AX322" s="7"/>
      <c r="AY322" s="7"/>
      <c r="AZ322" s="143"/>
      <c r="BA322" s="11"/>
      <c r="BB322" s="11"/>
      <c r="BC322" s="11"/>
      <c r="BD322" s="11"/>
      <c r="BE322" s="11"/>
      <c r="BF322" s="11"/>
      <c r="BG322" s="11"/>
      <c r="BH322" s="11"/>
      <c r="BI322" s="11"/>
      <c r="BJ322" s="11"/>
    </row>
    <row r="323" spans="1:62" ht="93" customHeight="1" x14ac:dyDescent="0.3">
      <c r="A323" s="1"/>
      <c r="B323" s="1"/>
      <c r="C323" s="1"/>
      <c r="D323" s="1"/>
      <c r="E323" s="1"/>
      <c r="F323" s="153"/>
      <c r="G323" s="1"/>
      <c r="H323" s="1"/>
      <c r="I323" s="1"/>
      <c r="J323" s="1"/>
      <c r="K323" s="1"/>
      <c r="L323" s="1"/>
      <c r="M323" s="1"/>
      <c r="N323" s="1"/>
      <c r="O323" s="5"/>
      <c r="P323" s="5"/>
      <c r="Q323" s="5"/>
      <c r="R323" s="5"/>
      <c r="S323" s="5"/>
      <c r="T323" s="5"/>
      <c r="U323" s="141"/>
      <c r="V323" s="142"/>
      <c r="W323" s="142"/>
      <c r="X323" s="142"/>
      <c r="Y323" s="142"/>
      <c r="Z323" s="142"/>
      <c r="AA323" s="142"/>
      <c r="AB323" s="142"/>
      <c r="AC323" s="142"/>
      <c r="AD323" s="142"/>
      <c r="AE323" s="142"/>
      <c r="AF323" s="142"/>
      <c r="AG323" s="142"/>
      <c r="AH323" s="142"/>
      <c r="AI323" s="142"/>
      <c r="AJ323" s="142"/>
      <c r="AK323" s="142"/>
      <c r="AL323" s="7"/>
      <c r="AM323" s="7"/>
      <c r="AN323" s="7"/>
      <c r="AO323" s="7"/>
      <c r="AP323" s="7"/>
      <c r="AQ323" s="7"/>
      <c r="AR323" s="7"/>
      <c r="AS323" s="7"/>
      <c r="AT323" s="7"/>
      <c r="AU323" s="7"/>
      <c r="AV323" s="7"/>
      <c r="AW323" s="7"/>
      <c r="AX323" s="7"/>
      <c r="AY323" s="7"/>
      <c r="AZ323" s="143"/>
      <c r="BA323" s="11"/>
      <c r="BB323" s="11"/>
      <c r="BC323" s="11"/>
      <c r="BD323" s="11"/>
      <c r="BE323" s="11"/>
      <c r="BF323" s="11"/>
      <c r="BG323" s="11"/>
      <c r="BH323" s="11"/>
      <c r="BI323" s="11"/>
      <c r="BJ323" s="11"/>
    </row>
    <row r="324" spans="1:62" ht="93" customHeight="1" x14ac:dyDescent="0.3">
      <c r="A324" s="1"/>
      <c r="B324" s="1"/>
      <c r="C324" s="1"/>
      <c r="D324" s="1"/>
      <c r="E324" s="1"/>
      <c r="F324" s="153"/>
      <c r="G324" s="1"/>
      <c r="H324" s="1"/>
      <c r="I324" s="1"/>
      <c r="J324" s="1"/>
      <c r="K324" s="1"/>
      <c r="L324" s="1"/>
      <c r="M324" s="1"/>
      <c r="N324" s="1"/>
      <c r="O324" s="5"/>
      <c r="P324" s="5"/>
      <c r="Q324" s="5"/>
      <c r="R324" s="5"/>
      <c r="S324" s="5"/>
      <c r="T324" s="5"/>
      <c r="U324" s="141"/>
      <c r="V324" s="142"/>
      <c r="W324" s="142"/>
      <c r="X324" s="142"/>
      <c r="Y324" s="142"/>
      <c r="Z324" s="142"/>
      <c r="AA324" s="142"/>
      <c r="AB324" s="142"/>
      <c r="AC324" s="142"/>
      <c r="AD324" s="142"/>
      <c r="AE324" s="142"/>
      <c r="AF324" s="142"/>
      <c r="AG324" s="142"/>
      <c r="AH324" s="142"/>
      <c r="AI324" s="142"/>
      <c r="AJ324" s="142"/>
      <c r="AK324" s="142"/>
      <c r="AL324" s="7"/>
      <c r="AM324" s="7"/>
      <c r="AN324" s="7"/>
      <c r="AO324" s="7"/>
      <c r="AP324" s="7"/>
      <c r="AQ324" s="7"/>
      <c r="AR324" s="7"/>
      <c r="AS324" s="7"/>
      <c r="AT324" s="7"/>
      <c r="AU324" s="7"/>
      <c r="AV324" s="7"/>
      <c r="AW324" s="7"/>
      <c r="AX324" s="7"/>
      <c r="AY324" s="7"/>
      <c r="AZ324" s="143"/>
      <c r="BA324" s="11"/>
      <c r="BB324" s="11"/>
      <c r="BC324" s="11"/>
      <c r="BD324" s="11"/>
      <c r="BE324" s="11"/>
      <c r="BF324" s="11"/>
      <c r="BG324" s="11"/>
      <c r="BH324" s="11"/>
      <c r="BI324" s="11"/>
      <c r="BJ324" s="11"/>
    </row>
    <row r="325" spans="1:62" ht="93" customHeight="1" x14ac:dyDescent="0.3">
      <c r="A325" s="1"/>
      <c r="B325" s="1"/>
      <c r="C325" s="1"/>
      <c r="D325" s="1"/>
      <c r="E325" s="1"/>
      <c r="F325" s="153"/>
      <c r="G325" s="1"/>
      <c r="H325" s="1"/>
      <c r="I325" s="1"/>
      <c r="J325" s="1"/>
      <c r="K325" s="1"/>
      <c r="L325" s="1"/>
      <c r="M325" s="1"/>
      <c r="N325" s="1"/>
      <c r="O325" s="5"/>
      <c r="P325" s="5"/>
      <c r="Q325" s="5"/>
      <c r="R325" s="5"/>
      <c r="S325" s="5"/>
      <c r="T325" s="5"/>
      <c r="U325" s="141"/>
      <c r="V325" s="142"/>
      <c r="W325" s="142"/>
      <c r="X325" s="142"/>
      <c r="Y325" s="142"/>
      <c r="Z325" s="142"/>
      <c r="AA325" s="142"/>
      <c r="AB325" s="142"/>
      <c r="AC325" s="142"/>
      <c r="AD325" s="142"/>
      <c r="AE325" s="142"/>
      <c r="AF325" s="142"/>
      <c r="AG325" s="142"/>
      <c r="AH325" s="142"/>
      <c r="AI325" s="142"/>
      <c r="AJ325" s="142"/>
      <c r="AK325" s="142"/>
      <c r="AL325" s="7"/>
      <c r="AM325" s="7"/>
      <c r="AN325" s="7"/>
      <c r="AO325" s="7"/>
      <c r="AP325" s="7"/>
      <c r="AQ325" s="7"/>
      <c r="AR325" s="7"/>
      <c r="AS325" s="7"/>
      <c r="AT325" s="7"/>
      <c r="AU325" s="7"/>
      <c r="AV325" s="7"/>
      <c r="AW325" s="7"/>
      <c r="AX325" s="7"/>
      <c r="AY325" s="7"/>
      <c r="AZ325" s="143"/>
      <c r="BA325" s="11"/>
      <c r="BB325" s="11"/>
      <c r="BC325" s="11"/>
      <c r="BD325" s="11"/>
      <c r="BE325" s="11"/>
      <c r="BF325" s="11"/>
      <c r="BG325" s="11"/>
      <c r="BH325" s="11"/>
      <c r="BI325" s="11"/>
      <c r="BJ325" s="11"/>
    </row>
    <row r="326" spans="1:62" ht="93" customHeight="1" x14ac:dyDescent="0.3">
      <c r="A326" s="1"/>
      <c r="B326" s="1"/>
      <c r="C326" s="1"/>
      <c r="D326" s="1"/>
      <c r="E326" s="1"/>
      <c r="F326" s="153"/>
      <c r="G326" s="1"/>
      <c r="H326" s="1"/>
      <c r="I326" s="1"/>
      <c r="J326" s="1"/>
      <c r="K326" s="1"/>
      <c r="L326" s="1"/>
      <c r="M326" s="1"/>
      <c r="N326" s="1"/>
      <c r="O326" s="5"/>
      <c r="P326" s="5"/>
      <c r="Q326" s="5"/>
      <c r="R326" s="5"/>
      <c r="S326" s="5"/>
      <c r="T326" s="5"/>
      <c r="U326" s="141"/>
      <c r="V326" s="142"/>
      <c r="W326" s="142"/>
      <c r="X326" s="142"/>
      <c r="Y326" s="142"/>
      <c r="Z326" s="142"/>
      <c r="AA326" s="142"/>
      <c r="AB326" s="142"/>
      <c r="AC326" s="142"/>
      <c r="AD326" s="142"/>
      <c r="AE326" s="142"/>
      <c r="AF326" s="142"/>
      <c r="AG326" s="142"/>
      <c r="AH326" s="142"/>
      <c r="AI326" s="142"/>
      <c r="AJ326" s="142"/>
      <c r="AK326" s="142"/>
      <c r="AL326" s="7"/>
      <c r="AM326" s="7"/>
      <c r="AN326" s="7"/>
      <c r="AO326" s="7"/>
      <c r="AP326" s="7"/>
      <c r="AQ326" s="7"/>
      <c r="AR326" s="7"/>
      <c r="AS326" s="7"/>
      <c r="AT326" s="7"/>
      <c r="AU326" s="7"/>
      <c r="AV326" s="7"/>
      <c r="AW326" s="7"/>
      <c r="AX326" s="7"/>
      <c r="AY326" s="7"/>
      <c r="AZ326" s="143"/>
      <c r="BA326" s="11"/>
      <c r="BB326" s="11"/>
      <c r="BC326" s="11"/>
      <c r="BD326" s="11"/>
      <c r="BE326" s="11"/>
      <c r="BF326" s="11"/>
      <c r="BG326" s="11"/>
      <c r="BH326" s="11"/>
      <c r="BI326" s="11"/>
      <c r="BJ326" s="11"/>
    </row>
    <row r="327" spans="1:62" ht="93" customHeight="1" x14ac:dyDescent="0.3">
      <c r="A327" s="1"/>
      <c r="B327" s="1"/>
      <c r="C327" s="1"/>
      <c r="D327" s="1"/>
      <c r="E327" s="1"/>
      <c r="F327" s="153"/>
      <c r="G327" s="1"/>
      <c r="H327" s="1"/>
      <c r="I327" s="1"/>
      <c r="J327" s="1"/>
      <c r="K327" s="1"/>
      <c r="L327" s="1"/>
      <c r="M327" s="1"/>
      <c r="N327" s="1"/>
      <c r="O327" s="5"/>
      <c r="P327" s="5"/>
      <c r="Q327" s="5"/>
      <c r="R327" s="5"/>
      <c r="S327" s="5"/>
      <c r="T327" s="5"/>
      <c r="U327" s="141"/>
      <c r="V327" s="142"/>
      <c r="W327" s="142"/>
      <c r="X327" s="142"/>
      <c r="Y327" s="142"/>
      <c r="Z327" s="142"/>
      <c r="AA327" s="142"/>
      <c r="AB327" s="142"/>
      <c r="AC327" s="142"/>
      <c r="AD327" s="142"/>
      <c r="AE327" s="142"/>
      <c r="AF327" s="142"/>
      <c r="AG327" s="142"/>
      <c r="AH327" s="142"/>
      <c r="AI327" s="142"/>
      <c r="AJ327" s="142"/>
      <c r="AK327" s="142"/>
      <c r="AL327" s="7"/>
      <c r="AM327" s="7"/>
      <c r="AN327" s="7"/>
      <c r="AO327" s="7"/>
      <c r="AP327" s="7"/>
      <c r="AQ327" s="7"/>
      <c r="AR327" s="7"/>
      <c r="AS327" s="7"/>
      <c r="AT327" s="7"/>
      <c r="AU327" s="7"/>
      <c r="AV327" s="7"/>
      <c r="AW327" s="7"/>
      <c r="AX327" s="7"/>
      <c r="AY327" s="7"/>
      <c r="AZ327" s="143"/>
      <c r="BA327" s="11"/>
      <c r="BB327" s="11"/>
      <c r="BC327" s="11"/>
      <c r="BD327" s="11"/>
      <c r="BE327" s="11"/>
      <c r="BF327" s="11"/>
      <c r="BG327" s="11"/>
      <c r="BH327" s="11"/>
      <c r="BI327" s="11"/>
      <c r="BJ327" s="11"/>
    </row>
    <row r="328" spans="1:62" ht="93" customHeight="1" x14ac:dyDescent="0.3">
      <c r="A328" s="1"/>
      <c r="B328" s="1"/>
      <c r="C328" s="1"/>
      <c r="D328" s="1"/>
      <c r="E328" s="1"/>
      <c r="F328" s="153"/>
      <c r="G328" s="1"/>
      <c r="H328" s="1"/>
      <c r="I328" s="1"/>
      <c r="J328" s="1"/>
      <c r="K328" s="1"/>
      <c r="L328" s="1"/>
      <c r="M328" s="1"/>
      <c r="N328" s="1"/>
      <c r="O328" s="5"/>
      <c r="P328" s="5"/>
      <c r="Q328" s="5"/>
      <c r="R328" s="5"/>
      <c r="S328" s="5"/>
      <c r="T328" s="5"/>
      <c r="U328" s="141"/>
      <c r="V328" s="142"/>
      <c r="W328" s="142"/>
      <c r="X328" s="142"/>
      <c r="Y328" s="142"/>
      <c r="Z328" s="142"/>
      <c r="AA328" s="142"/>
      <c r="AB328" s="142"/>
      <c r="AC328" s="142"/>
      <c r="AD328" s="142"/>
      <c r="AE328" s="142"/>
      <c r="AF328" s="142"/>
      <c r="AG328" s="142"/>
      <c r="AH328" s="142"/>
      <c r="AI328" s="142"/>
      <c r="AJ328" s="142"/>
      <c r="AK328" s="142"/>
      <c r="AL328" s="7"/>
      <c r="AM328" s="7"/>
      <c r="AN328" s="7"/>
      <c r="AO328" s="7"/>
      <c r="AP328" s="7"/>
      <c r="AQ328" s="7"/>
      <c r="AR328" s="7"/>
      <c r="AS328" s="7"/>
      <c r="AT328" s="7"/>
      <c r="AU328" s="7"/>
      <c r="AV328" s="7"/>
      <c r="AW328" s="7"/>
      <c r="AX328" s="7"/>
      <c r="AY328" s="7"/>
      <c r="AZ328" s="143"/>
      <c r="BA328" s="11"/>
      <c r="BB328" s="11"/>
      <c r="BC328" s="11"/>
      <c r="BD328" s="11"/>
      <c r="BE328" s="11"/>
      <c r="BF328" s="11"/>
      <c r="BG328" s="11"/>
      <c r="BH328" s="11"/>
      <c r="BI328" s="11"/>
      <c r="BJ328" s="11"/>
    </row>
    <row r="329" spans="1:62" ht="93" customHeight="1" x14ac:dyDescent="0.3">
      <c r="A329" s="1"/>
      <c r="B329" s="1"/>
      <c r="C329" s="1"/>
      <c r="D329" s="1"/>
      <c r="E329" s="1"/>
      <c r="F329" s="153"/>
      <c r="G329" s="1"/>
      <c r="H329" s="1"/>
      <c r="I329" s="1"/>
      <c r="J329" s="1"/>
      <c r="K329" s="1"/>
      <c r="L329" s="1"/>
      <c r="M329" s="1"/>
      <c r="N329" s="1"/>
      <c r="O329" s="5"/>
      <c r="P329" s="5"/>
      <c r="Q329" s="5"/>
      <c r="R329" s="5"/>
      <c r="S329" s="5"/>
      <c r="T329" s="5"/>
      <c r="U329" s="141"/>
      <c r="V329" s="142"/>
      <c r="W329" s="142"/>
      <c r="X329" s="142"/>
      <c r="Y329" s="142"/>
      <c r="Z329" s="142"/>
      <c r="AA329" s="142"/>
      <c r="AB329" s="142"/>
      <c r="AC329" s="142"/>
      <c r="AD329" s="142"/>
      <c r="AE329" s="142"/>
      <c r="AF329" s="142"/>
      <c r="AG329" s="142"/>
      <c r="AH329" s="142"/>
      <c r="AI329" s="142"/>
      <c r="AJ329" s="142"/>
      <c r="AK329" s="142"/>
      <c r="AL329" s="7"/>
      <c r="AM329" s="7"/>
      <c r="AN329" s="7"/>
      <c r="AO329" s="7"/>
      <c r="AP329" s="7"/>
      <c r="AQ329" s="7"/>
      <c r="AR329" s="7"/>
      <c r="AS329" s="7"/>
      <c r="AT329" s="7"/>
      <c r="AU329" s="7"/>
      <c r="AV329" s="7"/>
      <c r="AW329" s="7"/>
      <c r="AX329" s="7"/>
      <c r="AY329" s="7"/>
      <c r="AZ329" s="143"/>
      <c r="BA329" s="11"/>
      <c r="BB329" s="11"/>
      <c r="BC329" s="11"/>
      <c r="BD329" s="11"/>
      <c r="BE329" s="11"/>
      <c r="BF329" s="11"/>
      <c r="BG329" s="11"/>
      <c r="BH329" s="11"/>
      <c r="BI329" s="11"/>
      <c r="BJ329" s="11"/>
    </row>
    <row r="330" spans="1:62" ht="93" customHeight="1" x14ac:dyDescent="0.3">
      <c r="A330" s="1"/>
      <c r="B330" s="1"/>
      <c r="C330" s="1"/>
      <c r="D330" s="1"/>
      <c r="E330" s="1"/>
      <c r="F330" s="153"/>
      <c r="G330" s="1"/>
      <c r="H330" s="1"/>
      <c r="I330" s="1"/>
      <c r="J330" s="1"/>
      <c r="K330" s="1"/>
      <c r="L330" s="1"/>
      <c r="M330" s="1"/>
      <c r="N330" s="1"/>
      <c r="O330" s="5"/>
      <c r="P330" s="5"/>
      <c r="Q330" s="5"/>
      <c r="R330" s="5"/>
      <c r="S330" s="5"/>
      <c r="T330" s="5"/>
      <c r="U330" s="141"/>
      <c r="V330" s="142"/>
      <c r="W330" s="142"/>
      <c r="X330" s="142"/>
      <c r="Y330" s="142"/>
      <c r="Z330" s="142"/>
      <c r="AA330" s="142"/>
      <c r="AB330" s="142"/>
      <c r="AC330" s="142"/>
      <c r="AD330" s="142"/>
      <c r="AE330" s="142"/>
      <c r="AF330" s="142"/>
      <c r="AG330" s="142"/>
      <c r="AH330" s="142"/>
      <c r="AI330" s="142"/>
      <c r="AJ330" s="142"/>
      <c r="AK330" s="142"/>
      <c r="AL330" s="7"/>
      <c r="AM330" s="7"/>
      <c r="AN330" s="7"/>
      <c r="AO330" s="7"/>
      <c r="AP330" s="7"/>
      <c r="AQ330" s="7"/>
      <c r="AR330" s="7"/>
      <c r="AS330" s="7"/>
      <c r="AT330" s="7"/>
      <c r="AU330" s="7"/>
      <c r="AV330" s="7"/>
      <c r="AW330" s="7"/>
      <c r="AX330" s="7"/>
      <c r="AY330" s="7"/>
      <c r="AZ330" s="143"/>
      <c r="BA330" s="11"/>
      <c r="BB330" s="11"/>
      <c r="BC330" s="11"/>
      <c r="BD330" s="11"/>
      <c r="BE330" s="11"/>
      <c r="BF330" s="11"/>
      <c r="BG330" s="11"/>
      <c r="BH330" s="11"/>
      <c r="BI330" s="11"/>
      <c r="BJ330" s="11"/>
    </row>
    <row r="331" spans="1:62" ht="93" customHeight="1" x14ac:dyDescent="0.3">
      <c r="A331" s="1"/>
      <c r="B331" s="1"/>
      <c r="C331" s="1"/>
      <c r="D331" s="1"/>
      <c r="E331" s="1"/>
      <c r="F331" s="153"/>
      <c r="G331" s="1"/>
      <c r="H331" s="1"/>
      <c r="I331" s="1"/>
      <c r="J331" s="1"/>
      <c r="K331" s="1"/>
      <c r="L331" s="1"/>
      <c r="M331" s="1"/>
      <c r="N331" s="1"/>
      <c r="O331" s="5"/>
      <c r="P331" s="5"/>
      <c r="Q331" s="5"/>
      <c r="R331" s="5"/>
      <c r="S331" s="5"/>
      <c r="T331" s="5"/>
      <c r="U331" s="141"/>
      <c r="V331" s="142"/>
      <c r="W331" s="142"/>
      <c r="X331" s="142"/>
      <c r="Y331" s="142"/>
      <c r="Z331" s="142"/>
      <c r="AA331" s="142"/>
      <c r="AB331" s="142"/>
      <c r="AC331" s="142"/>
      <c r="AD331" s="142"/>
      <c r="AE331" s="142"/>
      <c r="AF331" s="142"/>
      <c r="AG331" s="142"/>
      <c r="AH331" s="142"/>
      <c r="AI331" s="142"/>
      <c r="AJ331" s="142"/>
      <c r="AK331" s="142"/>
      <c r="AL331" s="7"/>
      <c r="AM331" s="7"/>
      <c r="AN331" s="7"/>
      <c r="AO331" s="7"/>
      <c r="AP331" s="7"/>
      <c r="AQ331" s="7"/>
      <c r="AR331" s="7"/>
      <c r="AS331" s="7"/>
      <c r="AT331" s="7"/>
      <c r="AU331" s="7"/>
      <c r="AV331" s="7"/>
      <c r="AW331" s="7"/>
      <c r="AX331" s="7"/>
      <c r="AY331" s="7"/>
      <c r="AZ331" s="143"/>
      <c r="BA331" s="11"/>
      <c r="BB331" s="11"/>
      <c r="BC331" s="11"/>
      <c r="BD331" s="11"/>
      <c r="BE331" s="11"/>
      <c r="BF331" s="11"/>
      <c r="BG331" s="11"/>
      <c r="BH331" s="11"/>
      <c r="BI331" s="11"/>
      <c r="BJ331" s="11"/>
    </row>
    <row r="332" spans="1:62" ht="93" customHeight="1" x14ac:dyDescent="0.3">
      <c r="A332" s="1"/>
      <c r="B332" s="1"/>
      <c r="C332" s="1"/>
      <c r="D332" s="1"/>
      <c r="E332" s="1"/>
      <c r="F332" s="153"/>
      <c r="G332" s="1"/>
      <c r="H332" s="1"/>
      <c r="I332" s="1"/>
      <c r="J332" s="1"/>
      <c r="K332" s="1"/>
      <c r="L332" s="1"/>
      <c r="M332" s="1"/>
      <c r="N332" s="1"/>
      <c r="O332" s="5"/>
      <c r="P332" s="5"/>
      <c r="Q332" s="5"/>
      <c r="R332" s="5"/>
      <c r="S332" s="5"/>
      <c r="T332" s="5"/>
      <c r="U332" s="141"/>
      <c r="V332" s="142"/>
      <c r="W332" s="142"/>
      <c r="X332" s="142"/>
      <c r="Y332" s="142"/>
      <c r="Z332" s="142"/>
      <c r="AA332" s="142"/>
      <c r="AB332" s="142"/>
      <c r="AC332" s="142"/>
      <c r="AD332" s="142"/>
      <c r="AE332" s="142"/>
      <c r="AF332" s="142"/>
      <c r="AG332" s="142"/>
      <c r="AH332" s="142"/>
      <c r="AI332" s="142"/>
      <c r="AJ332" s="142"/>
      <c r="AK332" s="142"/>
      <c r="AL332" s="7"/>
      <c r="AM332" s="7"/>
      <c r="AN332" s="7"/>
      <c r="AO332" s="7"/>
      <c r="AP332" s="7"/>
      <c r="AQ332" s="7"/>
      <c r="AR332" s="7"/>
      <c r="AS332" s="7"/>
      <c r="AT332" s="7"/>
      <c r="AU332" s="7"/>
      <c r="AV332" s="7"/>
      <c r="AW332" s="7"/>
      <c r="AX332" s="7"/>
      <c r="AY332" s="7"/>
      <c r="AZ332" s="143"/>
      <c r="BA332" s="11"/>
      <c r="BB332" s="11"/>
      <c r="BC332" s="11"/>
      <c r="BD332" s="11"/>
      <c r="BE332" s="11"/>
      <c r="BF332" s="11"/>
      <c r="BG332" s="11"/>
      <c r="BH332" s="11"/>
      <c r="BI332" s="11"/>
      <c r="BJ332" s="11"/>
    </row>
    <row r="333" spans="1:62" ht="93" customHeight="1" x14ac:dyDescent="0.3">
      <c r="A333" s="1"/>
      <c r="B333" s="1"/>
      <c r="C333" s="1"/>
      <c r="D333" s="1"/>
      <c r="E333" s="1"/>
      <c r="F333" s="153"/>
      <c r="G333" s="1"/>
      <c r="H333" s="1"/>
      <c r="I333" s="1"/>
      <c r="J333" s="1"/>
      <c r="K333" s="1"/>
      <c r="L333" s="1"/>
      <c r="M333" s="1"/>
      <c r="N333" s="1"/>
      <c r="O333" s="5"/>
      <c r="P333" s="5"/>
      <c r="Q333" s="5"/>
      <c r="R333" s="5"/>
      <c r="S333" s="5"/>
      <c r="T333" s="5"/>
      <c r="U333" s="141"/>
      <c r="V333" s="142"/>
      <c r="W333" s="142"/>
      <c r="X333" s="142"/>
      <c r="Y333" s="142"/>
      <c r="Z333" s="142"/>
      <c r="AA333" s="142"/>
      <c r="AB333" s="142"/>
      <c r="AC333" s="142"/>
      <c r="AD333" s="142"/>
      <c r="AE333" s="142"/>
      <c r="AF333" s="142"/>
      <c r="AG333" s="142"/>
      <c r="AH333" s="142"/>
      <c r="AI333" s="142"/>
      <c r="AJ333" s="142"/>
      <c r="AK333" s="142"/>
      <c r="AL333" s="7"/>
      <c r="AM333" s="7"/>
      <c r="AN333" s="7"/>
      <c r="AO333" s="7"/>
      <c r="AP333" s="7"/>
      <c r="AQ333" s="7"/>
      <c r="AR333" s="7"/>
      <c r="AS333" s="7"/>
      <c r="AT333" s="7"/>
      <c r="AU333" s="7"/>
      <c r="AV333" s="7"/>
      <c r="AW333" s="7"/>
      <c r="AX333" s="7"/>
      <c r="AY333" s="7"/>
      <c r="AZ333" s="143"/>
      <c r="BA333" s="11"/>
      <c r="BB333" s="11"/>
      <c r="BC333" s="11"/>
      <c r="BD333" s="11"/>
      <c r="BE333" s="11"/>
      <c r="BF333" s="11"/>
      <c r="BG333" s="11"/>
      <c r="BH333" s="11"/>
      <c r="BI333" s="11"/>
      <c r="BJ333" s="11"/>
    </row>
    <row r="334" spans="1:62" ht="93" customHeight="1" x14ac:dyDescent="0.3">
      <c r="A334" s="1"/>
      <c r="B334" s="1"/>
      <c r="C334" s="1"/>
      <c r="D334" s="1"/>
      <c r="E334" s="1"/>
      <c r="F334" s="153"/>
      <c r="G334" s="1"/>
      <c r="H334" s="1"/>
      <c r="I334" s="1"/>
      <c r="J334" s="1"/>
      <c r="K334" s="1"/>
      <c r="L334" s="1"/>
      <c r="M334" s="1"/>
      <c r="N334" s="1"/>
      <c r="O334" s="5"/>
      <c r="P334" s="5"/>
      <c r="Q334" s="5"/>
      <c r="R334" s="5"/>
      <c r="S334" s="5"/>
      <c r="T334" s="5"/>
      <c r="U334" s="141"/>
      <c r="V334" s="142"/>
      <c r="W334" s="142"/>
      <c r="X334" s="142"/>
      <c r="Y334" s="142"/>
      <c r="Z334" s="142"/>
      <c r="AA334" s="142"/>
      <c r="AB334" s="142"/>
      <c r="AC334" s="142"/>
      <c r="AD334" s="142"/>
      <c r="AE334" s="142"/>
      <c r="AF334" s="142"/>
      <c r="AG334" s="142"/>
      <c r="AH334" s="142"/>
      <c r="AI334" s="142"/>
      <c r="AJ334" s="142"/>
      <c r="AK334" s="142"/>
      <c r="AL334" s="7"/>
      <c r="AM334" s="7"/>
      <c r="AN334" s="7"/>
      <c r="AO334" s="7"/>
      <c r="AP334" s="7"/>
      <c r="AQ334" s="7"/>
      <c r="AR334" s="7"/>
      <c r="AS334" s="7"/>
      <c r="AT334" s="7"/>
      <c r="AU334" s="7"/>
      <c r="AV334" s="7"/>
      <c r="AW334" s="7"/>
      <c r="AX334" s="7"/>
      <c r="AY334" s="7"/>
      <c r="AZ334" s="143"/>
      <c r="BA334" s="11"/>
      <c r="BB334" s="11"/>
      <c r="BC334" s="11"/>
      <c r="BD334" s="11"/>
      <c r="BE334" s="11"/>
      <c r="BF334" s="11"/>
      <c r="BG334" s="11"/>
      <c r="BH334" s="11"/>
      <c r="BI334" s="11"/>
      <c r="BJ334" s="11"/>
    </row>
    <row r="335" spans="1:62" ht="93" customHeight="1" x14ac:dyDescent="0.3">
      <c r="A335" s="1"/>
      <c r="B335" s="1"/>
      <c r="C335" s="1"/>
      <c r="D335" s="1"/>
      <c r="E335" s="1"/>
      <c r="F335" s="153"/>
      <c r="G335" s="1"/>
      <c r="H335" s="1"/>
      <c r="I335" s="1"/>
      <c r="J335" s="1"/>
      <c r="K335" s="1"/>
      <c r="L335" s="1"/>
      <c r="M335" s="1"/>
      <c r="N335" s="1"/>
      <c r="O335" s="5"/>
      <c r="P335" s="5"/>
      <c r="Q335" s="5"/>
      <c r="R335" s="5"/>
      <c r="S335" s="5"/>
      <c r="T335" s="5"/>
      <c r="U335" s="141"/>
      <c r="V335" s="142"/>
      <c r="W335" s="142"/>
      <c r="X335" s="142"/>
      <c r="Y335" s="142"/>
      <c r="Z335" s="142"/>
      <c r="AA335" s="142"/>
      <c r="AB335" s="142"/>
      <c r="AC335" s="142"/>
      <c r="AD335" s="142"/>
      <c r="AE335" s="142"/>
      <c r="AF335" s="142"/>
      <c r="AG335" s="142"/>
      <c r="AH335" s="142"/>
      <c r="AI335" s="142"/>
      <c r="AJ335" s="142"/>
      <c r="AK335" s="142"/>
      <c r="AL335" s="7"/>
      <c r="AM335" s="7"/>
      <c r="AN335" s="7"/>
      <c r="AO335" s="7"/>
      <c r="AP335" s="7"/>
      <c r="AQ335" s="7"/>
      <c r="AR335" s="7"/>
      <c r="AS335" s="7"/>
      <c r="AT335" s="7"/>
      <c r="AU335" s="7"/>
      <c r="AV335" s="7"/>
      <c r="AW335" s="7"/>
      <c r="AX335" s="7"/>
      <c r="AY335" s="7"/>
      <c r="AZ335" s="143"/>
      <c r="BA335" s="11"/>
      <c r="BB335" s="11"/>
      <c r="BC335" s="11"/>
      <c r="BD335" s="11"/>
      <c r="BE335" s="11"/>
      <c r="BF335" s="11"/>
      <c r="BG335" s="11"/>
      <c r="BH335" s="11"/>
      <c r="BI335" s="11"/>
      <c r="BJ335" s="11"/>
    </row>
    <row r="336" spans="1:62" ht="93" customHeight="1" x14ac:dyDescent="0.3">
      <c r="A336" s="1"/>
      <c r="B336" s="1"/>
      <c r="C336" s="1"/>
      <c r="D336" s="1"/>
      <c r="E336" s="1"/>
      <c r="F336" s="153"/>
      <c r="G336" s="1"/>
      <c r="H336" s="1"/>
      <c r="I336" s="1"/>
      <c r="J336" s="1"/>
      <c r="K336" s="1"/>
      <c r="L336" s="1"/>
      <c r="M336" s="1"/>
      <c r="N336" s="1"/>
      <c r="O336" s="5"/>
      <c r="P336" s="5"/>
      <c r="Q336" s="5"/>
      <c r="R336" s="5"/>
      <c r="S336" s="5"/>
      <c r="T336" s="5"/>
      <c r="U336" s="141"/>
      <c r="V336" s="142"/>
      <c r="W336" s="142"/>
      <c r="X336" s="142"/>
      <c r="Y336" s="142"/>
      <c r="Z336" s="142"/>
      <c r="AA336" s="142"/>
      <c r="AB336" s="142"/>
      <c r="AC336" s="142"/>
      <c r="AD336" s="142"/>
      <c r="AE336" s="142"/>
      <c r="AF336" s="142"/>
      <c r="AG336" s="142"/>
      <c r="AH336" s="142"/>
      <c r="AI336" s="142"/>
      <c r="AJ336" s="142"/>
      <c r="AK336" s="142"/>
      <c r="AL336" s="7"/>
      <c r="AM336" s="7"/>
      <c r="AN336" s="7"/>
      <c r="AO336" s="7"/>
      <c r="AP336" s="7"/>
      <c r="AQ336" s="7"/>
      <c r="AR336" s="7"/>
      <c r="AS336" s="7"/>
      <c r="AT336" s="7"/>
      <c r="AU336" s="7"/>
      <c r="AV336" s="7"/>
      <c r="AW336" s="7"/>
      <c r="AX336" s="7"/>
      <c r="AY336" s="7"/>
      <c r="AZ336" s="143"/>
      <c r="BA336" s="11"/>
      <c r="BB336" s="11"/>
      <c r="BC336" s="11"/>
      <c r="BD336" s="11"/>
      <c r="BE336" s="11"/>
      <c r="BF336" s="11"/>
      <c r="BG336" s="11"/>
      <c r="BH336" s="11"/>
      <c r="BI336" s="11"/>
      <c r="BJ336" s="11"/>
    </row>
    <row r="337" spans="1:62" ht="93" customHeight="1" x14ac:dyDescent="0.3">
      <c r="A337" s="1"/>
      <c r="B337" s="1"/>
      <c r="C337" s="1"/>
      <c r="D337" s="1"/>
      <c r="E337" s="1"/>
      <c r="F337" s="153"/>
      <c r="G337" s="1"/>
      <c r="H337" s="1"/>
      <c r="I337" s="1"/>
      <c r="J337" s="1"/>
      <c r="K337" s="1"/>
      <c r="L337" s="1"/>
      <c r="M337" s="1"/>
      <c r="N337" s="1"/>
      <c r="O337" s="5"/>
      <c r="P337" s="5"/>
      <c r="Q337" s="5"/>
      <c r="R337" s="5"/>
      <c r="S337" s="5"/>
      <c r="T337" s="5"/>
      <c r="U337" s="141"/>
      <c r="V337" s="142"/>
      <c r="W337" s="142"/>
      <c r="X337" s="142"/>
      <c r="Y337" s="142"/>
      <c r="Z337" s="142"/>
      <c r="AA337" s="142"/>
      <c r="AB337" s="142"/>
      <c r="AC337" s="142"/>
      <c r="AD337" s="142"/>
      <c r="AE337" s="142"/>
      <c r="AF337" s="142"/>
      <c r="AG337" s="142"/>
      <c r="AH337" s="142"/>
      <c r="AI337" s="142"/>
      <c r="AJ337" s="142"/>
      <c r="AK337" s="142"/>
      <c r="AL337" s="7"/>
      <c r="AM337" s="7"/>
      <c r="AN337" s="7"/>
      <c r="AO337" s="7"/>
      <c r="AP337" s="7"/>
      <c r="AQ337" s="7"/>
      <c r="AR337" s="7"/>
      <c r="AS337" s="7"/>
      <c r="AT337" s="7"/>
      <c r="AU337" s="7"/>
      <c r="AV337" s="7"/>
      <c r="AW337" s="7"/>
      <c r="AX337" s="7"/>
      <c r="AY337" s="7"/>
      <c r="AZ337" s="143"/>
      <c r="BA337" s="11"/>
      <c r="BB337" s="11"/>
      <c r="BC337" s="11"/>
      <c r="BD337" s="11"/>
      <c r="BE337" s="11"/>
      <c r="BF337" s="11"/>
      <c r="BG337" s="11"/>
      <c r="BH337" s="11"/>
      <c r="BI337" s="11"/>
      <c r="BJ337" s="11"/>
    </row>
    <row r="338" spans="1:62" ht="93" customHeight="1" x14ac:dyDescent="0.3">
      <c r="A338" s="1"/>
      <c r="B338" s="1"/>
      <c r="C338" s="1"/>
      <c r="D338" s="1"/>
      <c r="E338" s="1"/>
      <c r="F338" s="153"/>
      <c r="G338" s="1"/>
      <c r="H338" s="1"/>
      <c r="I338" s="1"/>
      <c r="J338" s="1"/>
      <c r="K338" s="1"/>
      <c r="L338" s="1"/>
      <c r="M338" s="1"/>
      <c r="N338" s="1"/>
      <c r="O338" s="5"/>
      <c r="P338" s="5"/>
      <c r="Q338" s="5"/>
      <c r="R338" s="5"/>
      <c r="S338" s="5"/>
      <c r="T338" s="5"/>
      <c r="U338" s="141"/>
      <c r="V338" s="142"/>
      <c r="W338" s="142"/>
      <c r="X338" s="142"/>
      <c r="Y338" s="142"/>
      <c r="Z338" s="142"/>
      <c r="AA338" s="142"/>
      <c r="AB338" s="142"/>
      <c r="AC338" s="142"/>
      <c r="AD338" s="142"/>
      <c r="AE338" s="142"/>
      <c r="AF338" s="142"/>
      <c r="AG338" s="142"/>
      <c r="AH338" s="142"/>
      <c r="AI338" s="142"/>
      <c r="AJ338" s="142"/>
      <c r="AK338" s="142"/>
      <c r="AL338" s="7"/>
      <c r="AM338" s="7"/>
      <c r="AN338" s="7"/>
      <c r="AO338" s="7"/>
      <c r="AP338" s="7"/>
      <c r="AQ338" s="7"/>
      <c r="AR338" s="7"/>
      <c r="AS338" s="7"/>
      <c r="AT338" s="7"/>
      <c r="AU338" s="7"/>
      <c r="AV338" s="7"/>
      <c r="AW338" s="7"/>
      <c r="AX338" s="7"/>
      <c r="AY338" s="7"/>
      <c r="AZ338" s="143"/>
      <c r="BA338" s="11"/>
      <c r="BB338" s="11"/>
      <c r="BC338" s="11"/>
      <c r="BD338" s="11"/>
      <c r="BE338" s="11"/>
      <c r="BF338" s="11"/>
      <c r="BG338" s="11"/>
      <c r="BH338" s="11"/>
      <c r="BI338" s="11"/>
      <c r="BJ338" s="11"/>
    </row>
    <row r="339" spans="1:62" ht="93" customHeight="1" x14ac:dyDescent="0.3">
      <c r="A339" s="1"/>
      <c r="B339" s="1"/>
      <c r="C339" s="1"/>
      <c r="D339" s="1"/>
      <c r="E339" s="1"/>
      <c r="F339" s="153"/>
      <c r="G339" s="1"/>
      <c r="H339" s="1"/>
      <c r="I339" s="1"/>
      <c r="J339" s="1"/>
      <c r="K339" s="1"/>
      <c r="L339" s="1"/>
      <c r="M339" s="1"/>
      <c r="N339" s="1"/>
      <c r="O339" s="5"/>
      <c r="P339" s="5"/>
      <c r="Q339" s="5"/>
      <c r="R339" s="5"/>
      <c r="S339" s="5"/>
      <c r="T339" s="5"/>
      <c r="U339" s="141"/>
      <c r="V339" s="142"/>
      <c r="W339" s="142"/>
      <c r="X339" s="142"/>
      <c r="Y339" s="142"/>
      <c r="Z339" s="142"/>
      <c r="AA339" s="142"/>
      <c r="AB339" s="142"/>
      <c r="AC339" s="142"/>
      <c r="AD339" s="142"/>
      <c r="AE339" s="142"/>
      <c r="AF339" s="142"/>
      <c r="AG339" s="142"/>
      <c r="AH339" s="142"/>
      <c r="AI339" s="142"/>
      <c r="AJ339" s="142"/>
      <c r="AK339" s="142"/>
      <c r="AL339" s="7"/>
      <c r="AM339" s="7"/>
      <c r="AN339" s="7"/>
      <c r="AO339" s="7"/>
      <c r="AP339" s="7"/>
      <c r="AQ339" s="7"/>
      <c r="AR339" s="7"/>
      <c r="AS339" s="7"/>
      <c r="AT339" s="7"/>
      <c r="AU339" s="7"/>
      <c r="AV339" s="7"/>
      <c r="AW339" s="7"/>
      <c r="AX339" s="7"/>
      <c r="AY339" s="7"/>
      <c r="AZ339" s="143"/>
      <c r="BA339" s="11"/>
      <c r="BB339" s="11"/>
      <c r="BC339" s="11"/>
      <c r="BD339" s="11"/>
      <c r="BE339" s="11"/>
      <c r="BF339" s="11"/>
      <c r="BG339" s="11"/>
      <c r="BH339" s="11"/>
      <c r="BI339" s="11"/>
      <c r="BJ339" s="11"/>
    </row>
    <row r="340" spans="1:62" ht="93" customHeight="1" x14ac:dyDescent="0.3">
      <c r="A340" s="1"/>
      <c r="B340" s="1"/>
      <c r="C340" s="1"/>
      <c r="D340" s="1"/>
      <c r="E340" s="1"/>
      <c r="F340" s="153"/>
      <c r="G340" s="1"/>
      <c r="H340" s="1"/>
      <c r="I340" s="1"/>
      <c r="J340" s="1"/>
      <c r="K340" s="1"/>
      <c r="L340" s="1"/>
      <c r="M340" s="1"/>
      <c r="N340" s="1"/>
      <c r="O340" s="5"/>
      <c r="P340" s="5"/>
      <c r="Q340" s="5"/>
      <c r="R340" s="5"/>
      <c r="S340" s="5"/>
      <c r="T340" s="5"/>
      <c r="U340" s="141"/>
      <c r="V340" s="142"/>
      <c r="W340" s="142"/>
      <c r="X340" s="142"/>
      <c r="Y340" s="142"/>
      <c r="Z340" s="142"/>
      <c r="AA340" s="142"/>
      <c r="AB340" s="142"/>
      <c r="AC340" s="142"/>
      <c r="AD340" s="142"/>
      <c r="AE340" s="142"/>
      <c r="AF340" s="142"/>
      <c r="AG340" s="142"/>
      <c r="AH340" s="142"/>
      <c r="AI340" s="142"/>
      <c r="AJ340" s="142"/>
      <c r="AK340" s="142"/>
      <c r="AL340" s="7"/>
      <c r="AM340" s="7"/>
      <c r="AN340" s="7"/>
      <c r="AO340" s="7"/>
      <c r="AP340" s="7"/>
      <c r="AQ340" s="7"/>
      <c r="AR340" s="7"/>
      <c r="AS340" s="7"/>
      <c r="AT340" s="7"/>
      <c r="AU340" s="7"/>
      <c r="AV340" s="7"/>
      <c r="AW340" s="7"/>
      <c r="AX340" s="7"/>
      <c r="AY340" s="7"/>
      <c r="AZ340" s="143"/>
      <c r="BA340" s="11"/>
      <c r="BB340" s="11"/>
      <c r="BC340" s="11"/>
      <c r="BD340" s="11"/>
      <c r="BE340" s="11"/>
      <c r="BF340" s="11"/>
      <c r="BG340" s="11"/>
      <c r="BH340" s="11"/>
      <c r="BI340" s="11"/>
      <c r="BJ340" s="11"/>
    </row>
    <row r="341" spans="1:62" ht="93" customHeight="1" x14ac:dyDescent="0.3">
      <c r="A341" s="1"/>
      <c r="B341" s="1"/>
      <c r="C341" s="1"/>
      <c r="D341" s="1"/>
      <c r="E341" s="1"/>
      <c r="F341" s="153"/>
      <c r="G341" s="1"/>
      <c r="H341" s="1"/>
      <c r="I341" s="1"/>
      <c r="J341" s="1"/>
      <c r="K341" s="1"/>
      <c r="L341" s="1"/>
      <c r="M341" s="1"/>
      <c r="N341" s="1"/>
      <c r="O341" s="5"/>
      <c r="P341" s="5"/>
      <c r="Q341" s="5"/>
      <c r="R341" s="5"/>
      <c r="S341" s="5"/>
      <c r="T341" s="5"/>
      <c r="U341" s="141"/>
      <c r="V341" s="142"/>
      <c r="W341" s="142"/>
      <c r="X341" s="142"/>
      <c r="Y341" s="142"/>
      <c r="Z341" s="142"/>
      <c r="AA341" s="142"/>
      <c r="AB341" s="142"/>
      <c r="AC341" s="142"/>
      <c r="AD341" s="142"/>
      <c r="AE341" s="142"/>
      <c r="AF341" s="142"/>
      <c r="AG341" s="142"/>
      <c r="AH341" s="142"/>
      <c r="AI341" s="142"/>
      <c r="AJ341" s="142"/>
      <c r="AK341" s="142"/>
      <c r="AL341" s="7"/>
      <c r="AM341" s="7"/>
      <c r="AN341" s="7"/>
      <c r="AO341" s="7"/>
      <c r="AP341" s="7"/>
      <c r="AQ341" s="7"/>
      <c r="AR341" s="7"/>
      <c r="AS341" s="7"/>
      <c r="AT341" s="7"/>
      <c r="AU341" s="7"/>
      <c r="AV341" s="7"/>
      <c r="AW341" s="7"/>
      <c r="AX341" s="7"/>
      <c r="AY341" s="7"/>
      <c r="AZ341" s="143"/>
      <c r="BA341" s="11"/>
      <c r="BB341" s="11"/>
      <c r="BC341" s="11"/>
      <c r="BD341" s="11"/>
      <c r="BE341" s="11"/>
      <c r="BF341" s="11"/>
      <c r="BG341" s="11"/>
      <c r="BH341" s="11"/>
      <c r="BI341" s="11"/>
      <c r="BJ341" s="11"/>
    </row>
    <row r="342" spans="1:62" ht="93" customHeight="1" x14ac:dyDescent="0.3">
      <c r="A342" s="1"/>
      <c r="B342" s="1"/>
      <c r="C342" s="1"/>
      <c r="D342" s="1"/>
      <c r="E342" s="1"/>
      <c r="F342" s="153"/>
      <c r="G342" s="1"/>
      <c r="H342" s="1"/>
      <c r="I342" s="1"/>
      <c r="J342" s="1"/>
      <c r="K342" s="1"/>
      <c r="L342" s="1"/>
      <c r="M342" s="1"/>
      <c r="N342" s="1"/>
      <c r="O342" s="5"/>
      <c r="P342" s="5"/>
      <c r="Q342" s="5"/>
      <c r="R342" s="5"/>
      <c r="S342" s="5"/>
      <c r="T342" s="5"/>
      <c r="U342" s="141"/>
      <c r="V342" s="142"/>
      <c r="W342" s="142"/>
      <c r="X342" s="142"/>
      <c r="Y342" s="142"/>
      <c r="Z342" s="142"/>
      <c r="AA342" s="142"/>
      <c r="AB342" s="142"/>
      <c r="AC342" s="142"/>
      <c r="AD342" s="142"/>
      <c r="AE342" s="142"/>
      <c r="AF342" s="142"/>
      <c r="AG342" s="142"/>
      <c r="AH342" s="142"/>
      <c r="AI342" s="142"/>
      <c r="AJ342" s="142"/>
      <c r="AK342" s="142"/>
      <c r="AL342" s="7"/>
      <c r="AM342" s="7"/>
      <c r="AN342" s="7"/>
      <c r="AO342" s="7"/>
      <c r="AP342" s="7"/>
      <c r="AQ342" s="7"/>
      <c r="AR342" s="7"/>
      <c r="AS342" s="7"/>
      <c r="AT342" s="7"/>
      <c r="AU342" s="7"/>
      <c r="AV342" s="7"/>
      <c r="AW342" s="7"/>
      <c r="AX342" s="7"/>
      <c r="AY342" s="7"/>
      <c r="AZ342" s="143"/>
      <c r="BA342" s="11"/>
      <c r="BB342" s="11"/>
      <c r="BC342" s="11"/>
      <c r="BD342" s="11"/>
      <c r="BE342" s="11"/>
      <c r="BF342" s="11"/>
      <c r="BG342" s="11"/>
      <c r="BH342" s="11"/>
      <c r="BI342" s="11"/>
      <c r="BJ342" s="11"/>
    </row>
    <row r="343" spans="1:62" ht="93" customHeight="1" x14ac:dyDescent="0.3">
      <c r="A343" s="1"/>
      <c r="B343" s="1"/>
      <c r="C343" s="1"/>
      <c r="D343" s="1"/>
      <c r="E343" s="1"/>
      <c r="F343" s="153"/>
      <c r="G343" s="1"/>
      <c r="H343" s="1"/>
      <c r="I343" s="1"/>
      <c r="J343" s="1"/>
      <c r="K343" s="1"/>
      <c r="L343" s="1"/>
      <c r="M343" s="1"/>
      <c r="N343" s="1"/>
      <c r="O343" s="5"/>
      <c r="P343" s="5"/>
      <c r="Q343" s="5"/>
      <c r="R343" s="5"/>
      <c r="S343" s="5"/>
      <c r="T343" s="5"/>
      <c r="U343" s="141"/>
      <c r="V343" s="142"/>
      <c r="W343" s="142"/>
      <c r="X343" s="142"/>
      <c r="Y343" s="142"/>
      <c r="Z343" s="142"/>
      <c r="AA343" s="142"/>
      <c r="AB343" s="142"/>
      <c r="AC343" s="142"/>
      <c r="AD343" s="142"/>
      <c r="AE343" s="142"/>
      <c r="AF343" s="142"/>
      <c r="AG343" s="142"/>
      <c r="AH343" s="142"/>
      <c r="AI343" s="142"/>
      <c r="AJ343" s="142"/>
      <c r="AK343" s="142"/>
      <c r="AL343" s="7"/>
      <c r="AM343" s="7"/>
      <c r="AN343" s="7"/>
      <c r="AO343" s="7"/>
      <c r="AP343" s="7"/>
      <c r="AQ343" s="7"/>
      <c r="AR343" s="7"/>
      <c r="AS343" s="7"/>
      <c r="AT343" s="7"/>
      <c r="AU343" s="7"/>
      <c r="AV343" s="7"/>
      <c r="AW343" s="7"/>
      <c r="AX343" s="7"/>
      <c r="AY343" s="7"/>
      <c r="AZ343" s="143"/>
      <c r="BA343" s="11"/>
      <c r="BB343" s="11"/>
      <c r="BC343" s="11"/>
      <c r="BD343" s="11"/>
      <c r="BE343" s="11"/>
      <c r="BF343" s="11"/>
      <c r="BG343" s="11"/>
      <c r="BH343" s="11"/>
      <c r="BI343" s="11"/>
      <c r="BJ343" s="11"/>
    </row>
    <row r="344" spans="1:62" ht="93" customHeight="1" x14ac:dyDescent="0.3">
      <c r="A344" s="1"/>
      <c r="B344" s="1"/>
      <c r="C344" s="1"/>
      <c r="D344" s="1"/>
      <c r="E344" s="1"/>
      <c r="F344" s="153"/>
      <c r="G344" s="1"/>
      <c r="H344" s="1"/>
      <c r="I344" s="1"/>
      <c r="J344" s="1"/>
      <c r="K344" s="1"/>
      <c r="L344" s="1"/>
      <c r="M344" s="1"/>
      <c r="N344" s="1"/>
      <c r="O344" s="5"/>
      <c r="P344" s="5"/>
      <c r="Q344" s="5"/>
      <c r="R344" s="5"/>
      <c r="S344" s="5"/>
      <c r="T344" s="5"/>
      <c r="U344" s="141"/>
      <c r="V344" s="142"/>
      <c r="W344" s="142"/>
      <c r="X344" s="142"/>
      <c r="Y344" s="142"/>
      <c r="Z344" s="142"/>
      <c r="AA344" s="142"/>
      <c r="AB344" s="142"/>
      <c r="AC344" s="142"/>
      <c r="AD344" s="142"/>
      <c r="AE344" s="142"/>
      <c r="AF344" s="142"/>
      <c r="AG344" s="142"/>
      <c r="AH344" s="142"/>
      <c r="AI344" s="142"/>
      <c r="AJ344" s="142"/>
      <c r="AK344" s="142"/>
      <c r="AL344" s="7"/>
      <c r="AM344" s="7"/>
      <c r="AN344" s="7"/>
      <c r="AO344" s="7"/>
      <c r="AP344" s="7"/>
      <c r="AQ344" s="7"/>
      <c r="AR344" s="7"/>
      <c r="AS344" s="7"/>
      <c r="AT344" s="7"/>
      <c r="AU344" s="7"/>
      <c r="AV344" s="7"/>
      <c r="AW344" s="7"/>
      <c r="AX344" s="7"/>
      <c r="AY344" s="7"/>
      <c r="AZ344" s="143"/>
      <c r="BA344" s="11"/>
      <c r="BB344" s="11"/>
      <c r="BC344" s="11"/>
      <c r="BD344" s="11"/>
      <c r="BE344" s="11"/>
      <c r="BF344" s="11"/>
      <c r="BG344" s="11"/>
      <c r="BH344" s="11"/>
      <c r="BI344" s="11"/>
      <c r="BJ344" s="11"/>
    </row>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A3:C4"/>
    <mergeCell ref="D3:BA3"/>
    <mergeCell ref="D4:BA4"/>
    <mergeCell ref="A5:A7"/>
    <mergeCell ref="B5:B7"/>
    <mergeCell ref="C5:C7"/>
    <mergeCell ref="V5:BA5"/>
    <mergeCell ref="BA6:BA7"/>
    <mergeCell ref="E5:E7"/>
    <mergeCell ref="F5:J6"/>
    <mergeCell ref="K5:K7"/>
    <mergeCell ref="L5:L7"/>
    <mergeCell ref="T5:T7"/>
    <mergeCell ref="D5:D7"/>
    <mergeCell ref="V6:V7"/>
    <mergeCell ref="Y6:Y7"/>
    <mergeCell ref="C20:F21"/>
    <mergeCell ref="G20:H20"/>
    <mergeCell ref="G21:H21"/>
    <mergeCell ref="G8:G18"/>
    <mergeCell ref="H8:H18"/>
    <mergeCell ref="X6:X7"/>
    <mergeCell ref="A8:A18"/>
    <mergeCell ref="C8:C18"/>
    <mergeCell ref="D8:D18"/>
    <mergeCell ref="E8:E18"/>
    <mergeCell ref="F8:F18"/>
    <mergeCell ref="L8:L18"/>
    <mergeCell ref="M5:M7"/>
    <mergeCell ref="N5:N7"/>
    <mergeCell ref="Q5:R6"/>
    <mergeCell ref="S5:S7"/>
    <mergeCell ref="O15:O16"/>
    <mergeCell ref="P15:P16"/>
    <mergeCell ref="I8:I18"/>
    <mergeCell ref="J8:J18"/>
    <mergeCell ref="AZ20:AZ21"/>
    <mergeCell ref="BA20:BA21"/>
    <mergeCell ref="O5:O7"/>
    <mergeCell ref="P5:P7"/>
    <mergeCell ref="O8:O9"/>
    <mergeCell ref="P8:P9"/>
    <mergeCell ref="O10:O11"/>
    <mergeCell ref="O12:O13"/>
    <mergeCell ref="P12:P13"/>
    <mergeCell ref="AM6:AX6"/>
    <mergeCell ref="AY6:AY7"/>
    <mergeCell ref="AZ6:AZ7"/>
    <mergeCell ref="Z6:AK6"/>
    <mergeCell ref="AL6:AL7"/>
    <mergeCell ref="U5:U7"/>
    <mergeCell ref="W6:W7"/>
  </mergeCells>
  <conditionalFormatting sqref="Y8:Y18">
    <cfRule type="cellIs" dxfId="5" priority="1" operator="equal">
      <formula>"NO CUMPLE"</formula>
    </cfRule>
  </conditionalFormatting>
  <conditionalFormatting sqref="Y8:Y18">
    <cfRule type="cellIs" dxfId="4" priority="2" operator="equal">
      <formula>"CUMPLE"</formula>
    </cfRule>
  </conditionalFormatting>
  <dataValidations count="6">
    <dataValidation type="list" allowBlank="1" showInputMessage="1" showErrorMessage="1" prompt=" -  -  - " sqref="E8">
      <formula1>$D$32:$D$46</formula1>
    </dataValidation>
    <dataValidation type="list" allowBlank="1" showInputMessage="1" showErrorMessage="1" prompt=" -  -  - " sqref="K8:K18">
      <formula1>$E$32:$E$33</formula1>
    </dataValidation>
    <dataValidation type="list" allowBlank="1" showInputMessage="1" showErrorMessage="1" prompt=" -  -  - " sqref="C8">
      <formula1>$C$32:$C$38</formula1>
    </dataValidation>
    <dataValidation type="list" allowBlank="1" showInputMessage="1" showErrorMessage="1" prompt=" -  -  - " sqref="D8">
      <formula1>$B$32:$B$48</formula1>
    </dataValidation>
    <dataValidation type="list" allowBlank="1" showInputMessage="1" showErrorMessage="1" prompt=" -  -  - " sqref="F8">
      <formula1>$F$32:$F$36</formula1>
    </dataValidation>
    <dataValidation type="list" allowBlank="1" showInputMessage="1" showErrorMessage="1" prompt=" -  -  - " sqref="A8">
      <formula1>$A$32:$A$42</formula1>
    </dataValidation>
  </dataValidations>
  <pageMargins left="0.7" right="0.7" top="0.75" bottom="0.75" header="0" footer="0"/>
  <pageSetup orientation="landscape"/>
  <headerFooter>
    <oddFooter>&amp;LFO-267 V-10</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pane ySplit="3" topLeftCell="A4" activePane="bottomLeft" state="frozen"/>
      <selection pane="bottomLeft" activeCell="B5" sqref="B5"/>
    </sheetView>
  </sheetViews>
  <sheetFormatPr baseColWidth="10" defaultColWidth="14.42578125" defaultRowHeight="15" customHeight="1" outlineLevelCol="4" x14ac:dyDescent="0.25"/>
  <cols>
    <col min="1" max="1" width="40.140625" customWidth="1"/>
    <col min="2" max="2" width="25.140625" customWidth="1"/>
    <col min="3" max="3" width="28.140625" customWidth="1"/>
    <col min="4" max="4" width="42.85546875" customWidth="1"/>
    <col min="5" max="5" width="23.7109375" customWidth="1"/>
    <col min="6" max="6" width="25.7109375" customWidth="1"/>
    <col min="7" max="7" width="66.5703125" customWidth="1"/>
    <col min="8" max="9" width="17.5703125" customWidth="1"/>
    <col min="10" max="10" width="37.28515625" customWidth="1"/>
    <col min="11" max="11" width="31.28515625" customWidth="1"/>
    <col min="12" max="14" width="27.28515625" customWidth="1"/>
    <col min="15" max="15" width="61.7109375" customWidth="1"/>
    <col min="16" max="16" width="41.42578125" customWidth="1"/>
    <col min="17" max="17" width="21.140625" customWidth="1"/>
    <col min="18" max="18" width="19.140625" customWidth="1"/>
    <col min="19" max="19" width="38.5703125" customWidth="1"/>
    <col min="20" max="20" width="19.140625" customWidth="1"/>
    <col min="21" max="21" width="29.57031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hidden="1" customWidth="1"/>
    <col min="39" max="43" width="12.42578125" customWidth="1" outlineLevel="1"/>
    <col min="44" max="44" width="7.28515625" customWidth="1" outlineLevel="1"/>
    <col min="45" max="45" width="7.140625" customWidth="1" outlineLevel="1"/>
    <col min="46" max="46" width="10.28515625" customWidth="1" outlineLevel="1"/>
    <col min="47" max="47" width="14.140625" customWidth="1" outlineLevel="1"/>
    <col min="48" max="48" width="11.28515625" customWidth="1" outlineLevel="1"/>
    <col min="49" max="49" width="13.42578125" customWidth="1" outlineLevel="1"/>
    <col min="50" max="50" width="12.42578125" customWidth="1" outlineLevel="1"/>
    <col min="51" max="51" width="25.42578125" hidden="1" customWidth="1"/>
    <col min="52" max="52" width="43" hidden="1" customWidth="1"/>
    <col min="53" max="53" width="49.85546875" hidden="1" customWidth="1"/>
    <col min="54" max="56" width="10" customWidth="1"/>
    <col min="57" max="57" width="39.140625" customWidth="1"/>
    <col min="58" max="58" width="37.28515625" customWidth="1"/>
    <col min="59" max="59" width="31.5703125" customWidth="1"/>
    <col min="60" max="60" width="37" customWidth="1"/>
    <col min="61" max="61" width="31.5703125" customWidth="1"/>
    <col min="62" max="62" width="10" customWidth="1"/>
  </cols>
  <sheetData>
    <row r="1" spans="1:62" ht="18.75" customHeight="1" x14ac:dyDescent="0.3">
      <c r="A1" s="1"/>
      <c r="B1" s="1"/>
      <c r="C1" s="1"/>
      <c r="D1" s="1"/>
      <c r="E1" s="1"/>
      <c r="F1" s="1"/>
      <c r="G1" s="1"/>
      <c r="H1" s="1"/>
      <c r="I1" s="1"/>
      <c r="J1" s="1"/>
      <c r="K1" s="1"/>
      <c r="L1" s="1"/>
      <c r="M1" s="1"/>
      <c r="N1" s="1"/>
      <c r="O1" s="5"/>
      <c r="P1" s="5"/>
      <c r="Q1" s="5"/>
      <c r="R1" s="5"/>
      <c r="S1" s="5"/>
      <c r="T1" s="5"/>
      <c r="U1" s="5"/>
      <c r="V1" s="1"/>
      <c r="W1" s="1"/>
      <c r="X1" s="1"/>
      <c r="Y1" s="1"/>
      <c r="Z1" s="1"/>
      <c r="AA1" s="1"/>
      <c r="AB1" s="1"/>
      <c r="AC1" s="1"/>
      <c r="AD1" s="1"/>
      <c r="AE1" s="1"/>
      <c r="AF1" s="1"/>
      <c r="AG1" s="1"/>
      <c r="AH1" s="1"/>
      <c r="AI1" s="1"/>
      <c r="AJ1" s="1"/>
      <c r="AK1" s="1"/>
      <c r="AL1" s="7"/>
      <c r="AM1" s="7"/>
      <c r="AN1" s="7"/>
      <c r="AO1" s="7"/>
      <c r="AP1" s="7"/>
      <c r="AQ1" s="7"/>
      <c r="AR1" s="7"/>
      <c r="AS1" s="7"/>
      <c r="AT1" s="7"/>
      <c r="AU1" s="7"/>
      <c r="AV1" s="7"/>
      <c r="AW1" s="7"/>
      <c r="AX1" s="7"/>
      <c r="AY1" s="7"/>
      <c r="AZ1" s="7"/>
      <c r="BA1" s="1"/>
      <c r="BB1" s="1"/>
      <c r="BC1" s="1"/>
      <c r="BD1" s="1"/>
      <c r="BE1" s="1"/>
      <c r="BF1" s="1"/>
      <c r="BG1" s="1"/>
      <c r="BH1" s="1"/>
      <c r="BI1" s="1"/>
      <c r="BJ1" s="1"/>
    </row>
    <row r="2" spans="1:62" ht="18.75" customHeight="1" x14ac:dyDescent="0.3">
      <c r="A2" s="1"/>
      <c r="B2" s="1"/>
      <c r="C2" s="1"/>
      <c r="D2" s="1"/>
      <c r="E2" s="1"/>
      <c r="F2" s="1"/>
      <c r="G2" s="1"/>
      <c r="H2" s="1"/>
      <c r="I2" s="1"/>
      <c r="J2" s="1"/>
      <c r="K2" s="1"/>
      <c r="L2" s="1"/>
      <c r="M2" s="1"/>
      <c r="N2" s="1"/>
      <c r="O2" s="5"/>
      <c r="P2" s="5"/>
      <c r="Q2" s="5"/>
      <c r="R2" s="5"/>
      <c r="S2" s="5"/>
      <c r="T2" s="5"/>
      <c r="U2" s="5"/>
      <c r="V2" s="1"/>
      <c r="W2" s="1"/>
      <c r="X2" s="1"/>
      <c r="Y2" s="1"/>
      <c r="Z2" s="1"/>
      <c r="AA2" s="1"/>
      <c r="AB2" s="1"/>
      <c r="AC2" s="1"/>
      <c r="AD2" s="1"/>
      <c r="AE2" s="1"/>
      <c r="AF2" s="1"/>
      <c r="AG2" s="1"/>
      <c r="AH2" s="1"/>
      <c r="AI2" s="1"/>
      <c r="AJ2" s="1"/>
      <c r="AK2" s="1"/>
      <c r="AL2" s="7"/>
      <c r="AM2" s="7"/>
      <c r="AN2" s="7"/>
      <c r="AO2" s="7"/>
      <c r="AP2" s="7"/>
      <c r="AQ2" s="7"/>
      <c r="AR2" s="7"/>
      <c r="AS2" s="7"/>
      <c r="AT2" s="7"/>
      <c r="AU2" s="7"/>
      <c r="AV2" s="7"/>
      <c r="AW2" s="7"/>
      <c r="AX2" s="7"/>
      <c r="AY2" s="7"/>
      <c r="AZ2" s="7"/>
      <c r="BA2" s="1"/>
      <c r="BB2" s="1"/>
      <c r="BC2" s="1"/>
      <c r="BD2" s="1"/>
      <c r="BE2" s="1"/>
      <c r="BF2" s="1"/>
      <c r="BG2" s="1"/>
      <c r="BH2" s="1"/>
      <c r="BI2" s="1"/>
      <c r="BJ2" s="1"/>
    </row>
    <row r="3" spans="1:62" ht="48.75" customHeight="1" x14ac:dyDescent="0.45">
      <c r="A3" s="1354"/>
      <c r="B3" s="975"/>
      <c r="C3" s="976"/>
      <c r="D3" s="1355" t="s">
        <v>1</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5"/>
      <c r="BB3" s="11"/>
      <c r="BC3" s="11"/>
      <c r="BD3" s="11"/>
      <c r="BE3" s="11"/>
      <c r="BF3" s="11"/>
      <c r="BG3" s="11"/>
      <c r="BH3" s="11"/>
      <c r="BI3" s="11"/>
      <c r="BJ3" s="11"/>
    </row>
    <row r="4" spans="1:62" ht="54.75" customHeight="1" x14ac:dyDescent="0.45">
      <c r="A4" s="977"/>
      <c r="B4" s="978"/>
      <c r="C4" s="979"/>
      <c r="D4" s="1355" t="s">
        <v>708</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5"/>
      <c r="BB4" s="11"/>
      <c r="BC4" s="11"/>
      <c r="BD4" s="11"/>
      <c r="BE4" s="11"/>
      <c r="BF4" s="11"/>
      <c r="BG4" s="11"/>
      <c r="BH4" s="11"/>
      <c r="BI4" s="11"/>
      <c r="BJ4" s="11"/>
    </row>
    <row r="5" spans="1:62" ht="36.75" customHeight="1" x14ac:dyDescent="0.3">
      <c r="A5" s="1333" t="s">
        <v>6</v>
      </c>
      <c r="B5" s="1333" t="s">
        <v>709</v>
      </c>
      <c r="C5" s="1333" t="s">
        <v>8</v>
      </c>
      <c r="D5" s="1333" t="s">
        <v>10</v>
      </c>
      <c r="E5" s="1333" t="s">
        <v>11</v>
      </c>
      <c r="F5" s="1334" t="s">
        <v>12</v>
      </c>
      <c r="G5" s="975"/>
      <c r="H5" s="975"/>
      <c r="I5" s="975"/>
      <c r="J5" s="976"/>
      <c r="K5" s="1325" t="s">
        <v>14</v>
      </c>
      <c r="L5" s="1325" t="s">
        <v>16</v>
      </c>
      <c r="M5" s="1325" t="s">
        <v>17</v>
      </c>
      <c r="N5" s="1325" t="s">
        <v>18</v>
      </c>
      <c r="O5" s="1333" t="s">
        <v>19</v>
      </c>
      <c r="P5" s="1333" t="s">
        <v>22</v>
      </c>
      <c r="Q5" s="1342" t="s">
        <v>23</v>
      </c>
      <c r="R5" s="976"/>
      <c r="S5" s="1333" t="s">
        <v>26</v>
      </c>
      <c r="T5" s="1333" t="s">
        <v>27</v>
      </c>
      <c r="U5" s="1344" t="s">
        <v>29</v>
      </c>
      <c r="V5" s="1338"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5"/>
      <c r="BB5" s="11"/>
      <c r="BC5" s="11"/>
      <c r="BD5" s="11"/>
      <c r="BE5" s="12"/>
      <c r="BF5" s="12"/>
      <c r="BG5" s="12"/>
      <c r="BH5" s="12"/>
      <c r="BI5" s="12"/>
      <c r="BJ5" s="11"/>
    </row>
    <row r="6" spans="1:62" ht="36.75" customHeight="1" x14ac:dyDescent="0.3">
      <c r="A6" s="972"/>
      <c r="B6" s="972"/>
      <c r="C6" s="972"/>
      <c r="D6" s="972"/>
      <c r="E6" s="972"/>
      <c r="F6" s="977"/>
      <c r="G6" s="978"/>
      <c r="H6" s="978"/>
      <c r="I6" s="978"/>
      <c r="J6" s="979"/>
      <c r="K6" s="972"/>
      <c r="L6" s="972"/>
      <c r="M6" s="972"/>
      <c r="N6" s="972"/>
      <c r="O6" s="972"/>
      <c r="P6" s="972"/>
      <c r="Q6" s="977"/>
      <c r="R6" s="979"/>
      <c r="S6" s="972"/>
      <c r="T6" s="972"/>
      <c r="U6" s="972"/>
      <c r="V6" s="1343" t="s">
        <v>31</v>
      </c>
      <c r="W6" s="1343" t="s">
        <v>33</v>
      </c>
      <c r="X6" s="1343" t="s">
        <v>34</v>
      </c>
      <c r="Y6" s="1343" t="s">
        <v>35</v>
      </c>
      <c r="Z6" s="1338" t="s">
        <v>37</v>
      </c>
      <c r="AA6" s="994"/>
      <c r="AB6" s="994"/>
      <c r="AC6" s="994"/>
      <c r="AD6" s="994"/>
      <c r="AE6" s="994"/>
      <c r="AF6" s="994"/>
      <c r="AG6" s="994"/>
      <c r="AH6" s="994"/>
      <c r="AI6" s="994"/>
      <c r="AJ6" s="994"/>
      <c r="AK6" s="995"/>
      <c r="AL6" s="1339" t="s">
        <v>38</v>
      </c>
      <c r="AM6" s="1338"/>
      <c r="AN6" s="994"/>
      <c r="AO6" s="994"/>
      <c r="AP6" s="994"/>
      <c r="AQ6" s="994"/>
      <c r="AR6" s="994"/>
      <c r="AS6" s="994"/>
      <c r="AT6" s="994"/>
      <c r="AU6" s="994"/>
      <c r="AV6" s="994"/>
      <c r="AW6" s="994"/>
      <c r="AX6" s="995"/>
      <c r="AY6" s="1339" t="s">
        <v>40</v>
      </c>
      <c r="AZ6" s="1339" t="s">
        <v>41</v>
      </c>
      <c r="BA6" s="1339" t="s">
        <v>42</v>
      </c>
      <c r="BB6" s="11"/>
      <c r="BC6" s="11"/>
      <c r="BD6" s="11"/>
      <c r="BE6" s="1"/>
      <c r="BF6" s="1"/>
      <c r="BG6" s="1"/>
      <c r="BH6" s="1"/>
      <c r="BI6" s="1"/>
      <c r="BJ6" s="11"/>
    </row>
    <row r="7" spans="1:62" ht="66.75" customHeight="1" x14ac:dyDescent="0.3">
      <c r="A7" s="973"/>
      <c r="B7" s="973"/>
      <c r="C7" s="973"/>
      <c r="D7" s="973"/>
      <c r="E7" s="973"/>
      <c r="F7" s="15" t="s">
        <v>44</v>
      </c>
      <c r="G7" s="15" t="s">
        <v>45</v>
      </c>
      <c r="H7" s="17" t="s">
        <v>46</v>
      </c>
      <c r="I7" s="17" t="s">
        <v>48</v>
      </c>
      <c r="J7" s="17" t="s">
        <v>49</v>
      </c>
      <c r="K7" s="973"/>
      <c r="L7" s="973"/>
      <c r="M7" s="973"/>
      <c r="N7" s="973"/>
      <c r="O7" s="972"/>
      <c r="P7" s="973"/>
      <c r="Q7" s="19" t="s">
        <v>50</v>
      </c>
      <c r="R7" s="19" t="s">
        <v>51</v>
      </c>
      <c r="S7" s="972"/>
      <c r="T7" s="972"/>
      <c r="U7" s="973"/>
      <c r="V7" s="973"/>
      <c r="W7" s="973"/>
      <c r="X7" s="973"/>
      <c r="Y7" s="973"/>
      <c r="Z7" s="20" t="s">
        <v>52</v>
      </c>
      <c r="AA7" s="20" t="s">
        <v>53</v>
      </c>
      <c r="AB7" s="20" t="s">
        <v>54</v>
      </c>
      <c r="AC7" s="20" t="s">
        <v>55</v>
      </c>
      <c r="AD7" s="20" t="s">
        <v>56</v>
      </c>
      <c r="AE7" s="20" t="s">
        <v>57</v>
      </c>
      <c r="AF7" s="20" t="s">
        <v>58</v>
      </c>
      <c r="AG7" s="20" t="s">
        <v>59</v>
      </c>
      <c r="AH7" s="20" t="s">
        <v>60</v>
      </c>
      <c r="AI7" s="20" t="s">
        <v>61</v>
      </c>
      <c r="AJ7" s="20" t="s">
        <v>62</v>
      </c>
      <c r="AK7" s="20" t="s">
        <v>63</v>
      </c>
      <c r="AL7" s="973"/>
      <c r="AM7" s="22" t="s">
        <v>64</v>
      </c>
      <c r="AN7" s="22" t="s">
        <v>65</v>
      </c>
      <c r="AO7" s="22" t="s">
        <v>54</v>
      </c>
      <c r="AP7" s="22" t="s">
        <v>55</v>
      </c>
      <c r="AQ7" s="22" t="s">
        <v>56</v>
      </c>
      <c r="AR7" s="22" t="s">
        <v>57</v>
      </c>
      <c r="AS7" s="22" t="s">
        <v>58</v>
      </c>
      <c r="AT7" s="22" t="s">
        <v>59</v>
      </c>
      <c r="AU7" s="22" t="s">
        <v>60</v>
      </c>
      <c r="AV7" s="22" t="s">
        <v>61</v>
      </c>
      <c r="AW7" s="22" t="s">
        <v>62</v>
      </c>
      <c r="AX7" s="22" t="s">
        <v>63</v>
      </c>
      <c r="AY7" s="973"/>
      <c r="AZ7" s="973"/>
      <c r="BA7" s="973"/>
      <c r="BB7" s="11"/>
      <c r="BC7" s="11"/>
      <c r="BD7" s="11"/>
      <c r="BE7" s="1"/>
      <c r="BF7" s="1"/>
      <c r="BG7" s="1"/>
      <c r="BH7" s="1"/>
      <c r="BI7" s="1"/>
      <c r="BJ7" s="11"/>
    </row>
    <row r="8" spans="1:62" ht="76.5" customHeight="1" x14ac:dyDescent="0.25">
      <c r="A8" s="1326" t="s">
        <v>66</v>
      </c>
      <c r="B8" s="1326" t="s">
        <v>67</v>
      </c>
      <c r="C8" s="1326" t="s">
        <v>68</v>
      </c>
      <c r="D8" s="1326" t="s">
        <v>348</v>
      </c>
      <c r="E8" s="1326" t="s">
        <v>349</v>
      </c>
      <c r="F8" s="1326">
        <v>1037</v>
      </c>
      <c r="G8" s="1326" t="str">
        <f>IF(LEN(F8)&gt;0,VLOOKUP(F8,$F$28:$G$32,2,0)," ")</f>
        <v>Fortalecimiento de la gestión institucional</v>
      </c>
      <c r="H8" s="1335" t="s">
        <v>67</v>
      </c>
      <c r="I8" s="1335" t="s">
        <v>67</v>
      </c>
      <c r="J8" s="1401">
        <v>1087636000</v>
      </c>
      <c r="K8" s="1329"/>
      <c r="L8" s="1326"/>
      <c r="M8" s="1326" t="s">
        <v>67</v>
      </c>
      <c r="N8" s="1327" t="s">
        <v>67</v>
      </c>
      <c r="O8" s="35" t="s">
        <v>710</v>
      </c>
      <c r="P8" s="284" t="s">
        <v>711</v>
      </c>
      <c r="Q8" s="33">
        <v>43497</v>
      </c>
      <c r="R8" s="33">
        <v>43769</v>
      </c>
      <c r="S8" s="35" t="s">
        <v>712</v>
      </c>
      <c r="T8" s="35">
        <v>1</v>
      </c>
      <c r="U8" s="35" t="s">
        <v>713</v>
      </c>
      <c r="V8" s="33"/>
      <c r="W8" s="36"/>
      <c r="X8" s="33"/>
      <c r="Y8" s="33" t="str">
        <f t="shared" ref="Y8:Y9" si="0">+IF(X8&gt;R8,"NO CUMPLE","SI CUMPLE")</f>
        <v>SI CUMPLE</v>
      </c>
      <c r="Z8" s="27"/>
      <c r="AA8" s="27"/>
      <c r="AB8" s="27"/>
      <c r="AC8" s="27"/>
      <c r="AD8" s="27"/>
      <c r="AE8" s="27"/>
      <c r="AF8" s="27"/>
      <c r="AG8" s="27"/>
      <c r="AH8" s="27"/>
      <c r="AI8" s="27"/>
      <c r="AJ8" s="27"/>
      <c r="AK8" s="27"/>
      <c r="AL8" s="42"/>
      <c r="AM8" s="44"/>
      <c r="AN8" s="44"/>
      <c r="AO8" s="44"/>
      <c r="AP8" s="44"/>
      <c r="AQ8" s="44"/>
      <c r="AR8" s="44"/>
      <c r="AS8" s="44"/>
      <c r="AT8" s="44"/>
      <c r="AU8" s="44"/>
      <c r="AV8" s="44"/>
      <c r="AW8" s="44"/>
      <c r="AX8" s="44"/>
      <c r="AY8" s="42"/>
      <c r="AZ8" s="50"/>
      <c r="BA8" s="53"/>
      <c r="BB8" s="56"/>
      <c r="BC8" s="56"/>
      <c r="BD8" s="56"/>
      <c r="BE8" s="58"/>
      <c r="BF8" s="58"/>
      <c r="BG8" s="58"/>
      <c r="BH8" s="58"/>
      <c r="BI8" s="58"/>
      <c r="BJ8" s="56"/>
    </row>
    <row r="9" spans="1:62" ht="76.5" customHeight="1" x14ac:dyDescent="0.25">
      <c r="A9" s="972"/>
      <c r="B9" s="972"/>
      <c r="C9" s="972"/>
      <c r="D9" s="972"/>
      <c r="E9" s="972"/>
      <c r="F9" s="972"/>
      <c r="G9" s="972"/>
      <c r="H9" s="972"/>
      <c r="I9" s="972"/>
      <c r="J9" s="972"/>
      <c r="K9" s="972"/>
      <c r="L9" s="972"/>
      <c r="M9" s="972"/>
      <c r="N9" s="972"/>
      <c r="O9" s="23" t="s">
        <v>714</v>
      </c>
      <c r="P9" s="30" t="s">
        <v>715</v>
      </c>
      <c r="Q9" s="33">
        <v>43497</v>
      </c>
      <c r="R9" s="33">
        <v>43555</v>
      </c>
      <c r="S9" s="35" t="s">
        <v>716</v>
      </c>
      <c r="T9" s="35">
        <v>4</v>
      </c>
      <c r="U9" s="35" t="s">
        <v>713</v>
      </c>
      <c r="V9" s="33"/>
      <c r="W9" s="36"/>
      <c r="X9" s="33"/>
      <c r="Y9" s="33" t="str">
        <f t="shared" si="0"/>
        <v>SI CUMPLE</v>
      </c>
      <c r="Z9" s="27"/>
      <c r="AA9" s="27"/>
      <c r="AB9" s="27"/>
      <c r="AC9" s="27"/>
      <c r="AD9" s="27"/>
      <c r="AE9" s="27"/>
      <c r="AF9" s="27"/>
      <c r="AG9" s="27"/>
      <c r="AH9" s="27"/>
      <c r="AI9" s="27"/>
      <c r="AJ9" s="27"/>
      <c r="AK9" s="27"/>
      <c r="AL9" s="42"/>
      <c r="AM9" s="44"/>
      <c r="AN9" s="44"/>
      <c r="AO9" s="44"/>
      <c r="AP9" s="44"/>
      <c r="AQ9" s="44"/>
      <c r="AR9" s="44"/>
      <c r="AS9" s="44"/>
      <c r="AT9" s="44"/>
      <c r="AU9" s="44"/>
      <c r="AV9" s="44"/>
      <c r="AW9" s="44"/>
      <c r="AX9" s="44"/>
      <c r="AY9" s="42"/>
      <c r="AZ9" s="50"/>
      <c r="BA9" s="53"/>
      <c r="BB9" s="56"/>
      <c r="BC9" s="56"/>
      <c r="BD9" s="56"/>
      <c r="BE9" s="58"/>
      <c r="BF9" s="58"/>
      <c r="BG9" s="58"/>
      <c r="BH9" s="58"/>
      <c r="BI9" s="58"/>
      <c r="BJ9" s="56"/>
    </row>
    <row r="10" spans="1:62" ht="87" customHeight="1" x14ac:dyDescent="0.25">
      <c r="A10" s="972"/>
      <c r="B10" s="972"/>
      <c r="C10" s="972"/>
      <c r="D10" s="972"/>
      <c r="E10" s="972"/>
      <c r="F10" s="972"/>
      <c r="G10" s="972"/>
      <c r="H10" s="972"/>
      <c r="I10" s="972"/>
      <c r="J10" s="972"/>
      <c r="K10" s="972"/>
      <c r="L10" s="972"/>
      <c r="M10" s="972"/>
      <c r="N10" s="972"/>
      <c r="O10" s="35" t="s">
        <v>717</v>
      </c>
      <c r="P10" s="30" t="s">
        <v>718</v>
      </c>
      <c r="Q10" s="33">
        <v>43525</v>
      </c>
      <c r="R10" s="33">
        <v>43830</v>
      </c>
      <c r="S10" s="35" t="s">
        <v>720</v>
      </c>
      <c r="T10" s="35">
        <v>4</v>
      </c>
      <c r="U10" s="35" t="s">
        <v>713</v>
      </c>
      <c r="V10" s="33"/>
      <c r="W10" s="36"/>
      <c r="X10" s="33"/>
      <c r="Y10" s="33"/>
      <c r="Z10" s="27"/>
      <c r="AA10" s="27"/>
      <c r="AB10" s="27"/>
      <c r="AC10" s="27"/>
      <c r="AD10" s="27"/>
      <c r="AE10" s="27"/>
      <c r="AF10" s="27"/>
      <c r="AG10" s="27"/>
      <c r="AH10" s="27"/>
      <c r="AI10" s="27"/>
      <c r="AJ10" s="27"/>
      <c r="AK10" s="27"/>
      <c r="AL10" s="42"/>
      <c r="AM10" s="44"/>
      <c r="AN10" s="44"/>
      <c r="AO10" s="44"/>
      <c r="AP10" s="44"/>
      <c r="AQ10" s="44"/>
      <c r="AR10" s="44"/>
      <c r="AS10" s="44"/>
      <c r="AT10" s="44"/>
      <c r="AU10" s="44"/>
      <c r="AV10" s="44"/>
      <c r="AW10" s="44"/>
      <c r="AX10" s="44"/>
      <c r="AY10" s="42"/>
      <c r="AZ10" s="50"/>
      <c r="BA10" s="53"/>
      <c r="BB10" s="56"/>
      <c r="BC10" s="56"/>
      <c r="BD10" s="56"/>
      <c r="BE10" s="58"/>
      <c r="BF10" s="58"/>
      <c r="BG10" s="58"/>
      <c r="BH10" s="58"/>
      <c r="BI10" s="58"/>
      <c r="BJ10" s="56"/>
    </row>
    <row r="11" spans="1:62" ht="147" customHeight="1" x14ac:dyDescent="0.25">
      <c r="A11" s="972"/>
      <c r="B11" s="972"/>
      <c r="C11" s="973"/>
      <c r="D11" s="973"/>
      <c r="E11" s="972"/>
      <c r="F11" s="972"/>
      <c r="G11" s="972"/>
      <c r="H11" s="972"/>
      <c r="I11" s="972"/>
      <c r="J11" s="972"/>
      <c r="K11" s="972"/>
      <c r="L11" s="973"/>
      <c r="M11" s="973"/>
      <c r="N11" s="972"/>
      <c r="O11" s="35" t="s">
        <v>722</v>
      </c>
      <c r="P11" s="30" t="s">
        <v>723</v>
      </c>
      <c r="Q11" s="33">
        <v>43466</v>
      </c>
      <c r="R11" s="33">
        <v>43830</v>
      </c>
      <c r="S11" s="35" t="s">
        <v>724</v>
      </c>
      <c r="T11" s="39">
        <v>1</v>
      </c>
      <c r="U11" s="35" t="s">
        <v>713</v>
      </c>
      <c r="V11" s="33"/>
      <c r="W11" s="36"/>
      <c r="X11" s="33"/>
      <c r="Y11" s="33" t="str">
        <f t="shared" ref="Y11:Y14" si="1">+IF(X11&gt;R11,"NO CUMPLE","SI CUMPLE")</f>
        <v>SI CUMPLE</v>
      </c>
      <c r="Z11" s="27"/>
      <c r="AA11" s="27"/>
      <c r="AB11" s="27"/>
      <c r="AC11" s="27"/>
      <c r="AD11" s="27"/>
      <c r="AE11" s="27"/>
      <c r="AF11" s="27"/>
      <c r="AG11" s="27"/>
      <c r="AH11" s="27"/>
      <c r="AI11" s="27"/>
      <c r="AJ11" s="27"/>
      <c r="AK11" s="27"/>
      <c r="AL11" s="42"/>
      <c r="AM11" s="44"/>
      <c r="AN11" s="44"/>
      <c r="AO11" s="44"/>
      <c r="AP11" s="44"/>
      <c r="AQ11" s="44"/>
      <c r="AR11" s="44"/>
      <c r="AS11" s="44"/>
      <c r="AT11" s="44"/>
      <c r="AU11" s="44"/>
      <c r="AV11" s="44"/>
      <c r="AW11" s="44"/>
      <c r="AX11" s="44"/>
      <c r="AY11" s="42"/>
      <c r="AZ11" s="50"/>
      <c r="BA11" s="53"/>
      <c r="BB11" s="56"/>
      <c r="BC11" s="56"/>
      <c r="BD11" s="56"/>
      <c r="BE11" s="58"/>
      <c r="BF11" s="58"/>
      <c r="BG11" s="58"/>
      <c r="BH11" s="58"/>
      <c r="BI11" s="58"/>
      <c r="BJ11" s="56"/>
    </row>
    <row r="12" spans="1:62" ht="121.5" customHeight="1" x14ac:dyDescent="0.25">
      <c r="A12" s="972"/>
      <c r="B12" s="972"/>
      <c r="C12" s="35" t="s">
        <v>68</v>
      </c>
      <c r="D12" s="35" t="s">
        <v>74</v>
      </c>
      <c r="E12" s="973"/>
      <c r="F12" s="972"/>
      <c r="G12" s="972"/>
      <c r="H12" s="972"/>
      <c r="I12" s="972"/>
      <c r="J12" s="972"/>
      <c r="K12" s="972"/>
      <c r="L12" s="35" t="s">
        <v>725</v>
      </c>
      <c r="M12" s="137" t="s">
        <v>726</v>
      </c>
      <c r="N12" s="39">
        <v>1</v>
      </c>
      <c r="O12" s="35" t="s">
        <v>727</v>
      </c>
      <c r="P12" s="30" t="s">
        <v>728</v>
      </c>
      <c r="Q12" s="33">
        <v>43466</v>
      </c>
      <c r="R12" s="33">
        <v>43830</v>
      </c>
      <c r="S12" s="294" t="s">
        <v>729</v>
      </c>
      <c r="T12" s="39">
        <v>1</v>
      </c>
      <c r="U12" s="35" t="s">
        <v>713</v>
      </c>
      <c r="V12" s="33"/>
      <c r="W12" s="36"/>
      <c r="X12" s="33"/>
      <c r="Y12" s="33" t="str">
        <f t="shared" si="1"/>
        <v>SI CUMPLE</v>
      </c>
      <c r="Z12" s="27"/>
      <c r="AA12" s="27"/>
      <c r="AB12" s="27"/>
      <c r="AC12" s="27"/>
      <c r="AD12" s="27"/>
      <c r="AE12" s="27"/>
      <c r="AF12" s="27"/>
      <c r="AG12" s="27"/>
      <c r="AH12" s="27"/>
      <c r="AI12" s="27"/>
      <c r="AJ12" s="27"/>
      <c r="AK12" s="27"/>
      <c r="AL12" s="42"/>
      <c r="AM12" s="44"/>
      <c r="AN12" s="44"/>
      <c r="AO12" s="44"/>
      <c r="AP12" s="44"/>
      <c r="AQ12" s="44"/>
      <c r="AR12" s="44"/>
      <c r="AS12" s="44"/>
      <c r="AT12" s="44"/>
      <c r="AU12" s="44"/>
      <c r="AV12" s="44"/>
      <c r="AW12" s="44"/>
      <c r="AX12" s="44"/>
      <c r="AY12" s="42"/>
      <c r="AZ12" s="50"/>
      <c r="BA12" s="53"/>
      <c r="BB12" s="56"/>
      <c r="BC12" s="56"/>
      <c r="BD12" s="56"/>
      <c r="BE12" s="58"/>
      <c r="BF12" s="58"/>
      <c r="BG12" s="58"/>
      <c r="BH12" s="58"/>
      <c r="BI12" s="58"/>
      <c r="BJ12" s="56"/>
    </row>
    <row r="13" spans="1:62" ht="111" customHeight="1" x14ac:dyDescent="0.25">
      <c r="A13" s="973"/>
      <c r="B13" s="973"/>
      <c r="C13" s="35" t="s">
        <v>68</v>
      </c>
      <c r="D13" s="35" t="s">
        <v>74</v>
      </c>
      <c r="E13" s="35" t="s">
        <v>334</v>
      </c>
      <c r="F13" s="973"/>
      <c r="G13" s="973"/>
      <c r="H13" s="973"/>
      <c r="I13" s="973"/>
      <c r="J13" s="973"/>
      <c r="K13" s="973"/>
      <c r="L13" s="35" t="s">
        <v>83</v>
      </c>
      <c r="M13" s="137" t="s">
        <v>730</v>
      </c>
      <c r="N13" s="39">
        <v>1</v>
      </c>
      <c r="O13" s="35" t="s">
        <v>731</v>
      </c>
      <c r="P13" s="30" t="s">
        <v>732</v>
      </c>
      <c r="Q13" s="33">
        <v>43466</v>
      </c>
      <c r="R13" s="33">
        <v>43830</v>
      </c>
      <c r="S13" s="294" t="s">
        <v>733</v>
      </c>
      <c r="T13" s="39">
        <v>1</v>
      </c>
      <c r="U13" s="35" t="s">
        <v>713</v>
      </c>
      <c r="V13" s="33"/>
      <c r="W13" s="36"/>
      <c r="X13" s="33"/>
      <c r="Y13" s="33" t="str">
        <f t="shared" si="1"/>
        <v>SI CUMPLE</v>
      </c>
      <c r="Z13" s="27"/>
      <c r="AA13" s="27"/>
      <c r="AB13" s="27"/>
      <c r="AC13" s="27"/>
      <c r="AD13" s="27"/>
      <c r="AE13" s="27"/>
      <c r="AF13" s="27"/>
      <c r="AG13" s="27"/>
      <c r="AH13" s="27"/>
      <c r="AI13" s="27"/>
      <c r="AJ13" s="27"/>
      <c r="AK13" s="27"/>
      <c r="AL13" s="42"/>
      <c r="AM13" s="44"/>
      <c r="AN13" s="44"/>
      <c r="AO13" s="44"/>
      <c r="AP13" s="44"/>
      <c r="AQ13" s="44"/>
      <c r="AR13" s="44"/>
      <c r="AS13" s="44"/>
      <c r="AT13" s="44"/>
      <c r="AU13" s="44"/>
      <c r="AV13" s="44"/>
      <c r="AW13" s="44"/>
      <c r="AX13" s="44"/>
      <c r="AY13" s="42"/>
      <c r="AZ13" s="50"/>
      <c r="BA13" s="53"/>
      <c r="BB13" s="56"/>
      <c r="BC13" s="56"/>
      <c r="BD13" s="56"/>
      <c r="BE13" s="58"/>
      <c r="BF13" s="58"/>
      <c r="BG13" s="58"/>
      <c r="BH13" s="58"/>
      <c r="BI13" s="58"/>
      <c r="BJ13" s="56"/>
    </row>
    <row r="14" spans="1:62" ht="63" customHeight="1" x14ac:dyDescent="0.25">
      <c r="A14" s="35"/>
      <c r="B14" s="150"/>
      <c r="C14" s="35"/>
      <c r="D14" s="35"/>
      <c r="E14" s="35"/>
      <c r="F14" s="35"/>
      <c r="G14" s="35" t="str">
        <f>IF(LEN(F14)&gt;0,VLOOKUP(F14,$F$28:$G$32,2,0)," ")</f>
        <v xml:space="preserve"> </v>
      </c>
      <c r="H14" s="298"/>
      <c r="I14" s="300"/>
      <c r="J14" s="300"/>
      <c r="K14" s="150"/>
      <c r="L14" s="150"/>
      <c r="M14" s="150"/>
      <c r="N14" s="150"/>
      <c r="O14" s="281"/>
      <c r="P14" s="281"/>
      <c r="Q14" s="281"/>
      <c r="R14" s="281"/>
      <c r="S14" s="281"/>
      <c r="T14" s="281"/>
      <c r="U14" s="35"/>
      <c r="V14" s="33"/>
      <c r="W14" s="33"/>
      <c r="X14" s="33"/>
      <c r="Y14" s="33" t="str">
        <f t="shared" si="1"/>
        <v>SI CUMPLE</v>
      </c>
      <c r="Z14" s="33"/>
      <c r="AA14" s="33"/>
      <c r="AB14" s="33"/>
      <c r="AC14" s="33"/>
      <c r="AD14" s="33"/>
      <c r="AE14" s="33"/>
      <c r="AF14" s="33"/>
      <c r="AG14" s="33"/>
      <c r="AH14" s="33"/>
      <c r="AI14" s="33"/>
      <c r="AJ14" s="33"/>
      <c r="AK14" s="33"/>
      <c r="AL14" s="301"/>
      <c r="AM14" s="301"/>
      <c r="AN14" s="301"/>
      <c r="AO14" s="301"/>
      <c r="AP14" s="301"/>
      <c r="AQ14" s="301"/>
      <c r="AR14" s="301"/>
      <c r="AS14" s="301"/>
      <c r="AT14" s="301"/>
      <c r="AU14" s="301"/>
      <c r="AV14" s="301"/>
      <c r="AW14" s="301"/>
      <c r="AX14" s="301"/>
      <c r="AY14" s="301"/>
      <c r="AZ14" s="303"/>
      <c r="BA14" s="53"/>
      <c r="BB14" s="56"/>
      <c r="BC14" s="56"/>
      <c r="BD14" s="56"/>
      <c r="BE14" s="58"/>
      <c r="BF14" s="58"/>
      <c r="BG14" s="58"/>
      <c r="BH14" s="58"/>
      <c r="BI14" s="58"/>
      <c r="BJ14" s="56"/>
    </row>
    <row r="15" spans="1:62" ht="42.75" customHeight="1" x14ac:dyDescent="0.25">
      <c r="A15" s="58"/>
      <c r="B15" s="58"/>
      <c r="C15" s="58"/>
      <c r="D15" s="58"/>
      <c r="E15" s="58"/>
      <c r="F15" s="96"/>
      <c r="G15" s="58"/>
      <c r="H15" s="58"/>
      <c r="I15" s="58"/>
      <c r="J15" s="58"/>
      <c r="K15" s="58"/>
      <c r="L15" s="58"/>
      <c r="M15" s="58"/>
      <c r="N15" s="58"/>
      <c r="O15" s="97"/>
      <c r="P15" s="97"/>
      <c r="Q15" s="97"/>
      <c r="R15" s="97"/>
      <c r="S15" s="97"/>
      <c r="T15" s="97"/>
      <c r="U15" s="99"/>
      <c r="V15" s="101"/>
      <c r="W15" s="101"/>
      <c r="X15" s="101"/>
      <c r="Y15" s="101"/>
      <c r="Z15" s="101"/>
      <c r="AA15" s="101"/>
      <c r="AB15" s="101"/>
      <c r="AC15" s="101"/>
      <c r="AD15" s="101"/>
      <c r="AE15" s="101"/>
      <c r="AF15" s="101"/>
      <c r="AG15" s="101"/>
      <c r="AH15" s="101"/>
      <c r="AI15" s="101"/>
      <c r="AJ15" s="101"/>
      <c r="AK15" s="101"/>
      <c r="AL15" s="102"/>
      <c r="AM15" s="102"/>
      <c r="AN15" s="102"/>
      <c r="AO15" s="102"/>
      <c r="AP15" s="102"/>
      <c r="AQ15" s="102"/>
      <c r="AR15" s="102"/>
      <c r="AS15" s="102"/>
      <c r="AT15" s="102"/>
      <c r="AU15" s="102"/>
      <c r="AV15" s="102"/>
      <c r="AW15" s="102"/>
      <c r="AX15" s="102"/>
      <c r="AY15" s="102"/>
      <c r="AZ15" s="103"/>
      <c r="BA15" s="56"/>
      <c r="BB15" s="56"/>
      <c r="BC15" s="56"/>
      <c r="BD15" s="56"/>
      <c r="BE15" s="58"/>
      <c r="BF15" s="58"/>
      <c r="BG15" s="58"/>
      <c r="BH15" s="58"/>
      <c r="BI15" s="58"/>
      <c r="BJ15" s="56"/>
    </row>
    <row r="16" spans="1:62" ht="58.5" customHeight="1" x14ac:dyDescent="0.25">
      <c r="A16" s="129" t="s">
        <v>214</v>
      </c>
      <c r="B16" s="245" t="s">
        <v>215</v>
      </c>
      <c r="C16" s="1336" t="s">
        <v>746</v>
      </c>
      <c r="D16" s="975"/>
      <c r="E16" s="975"/>
      <c r="F16" s="976"/>
      <c r="G16" s="1337" t="s">
        <v>277</v>
      </c>
      <c r="H16" s="995"/>
      <c r="I16" s="97"/>
      <c r="J16" s="97"/>
      <c r="K16" s="97"/>
      <c r="L16" s="97"/>
      <c r="M16" s="97"/>
      <c r="N16" s="97"/>
      <c r="O16" s="97"/>
      <c r="P16" s="97"/>
      <c r="Q16" s="97"/>
      <c r="R16" s="97"/>
      <c r="S16" s="97"/>
      <c r="T16" s="97"/>
      <c r="U16" s="97"/>
      <c r="V16" s="97"/>
      <c r="W16" s="97"/>
      <c r="X16" s="97"/>
      <c r="Y16" s="105"/>
      <c r="Z16" s="106"/>
      <c r="AA16" s="106"/>
      <c r="AB16" s="106"/>
      <c r="AC16" s="106"/>
      <c r="AD16" s="106"/>
      <c r="AE16" s="106"/>
      <c r="AF16" s="106"/>
      <c r="AG16" s="106"/>
      <c r="AH16" s="106"/>
      <c r="AI16" s="106"/>
      <c r="AJ16" s="106"/>
      <c r="AK16" s="106"/>
      <c r="AL16" s="109">
        <f>SUM(AL8:AL15)</f>
        <v>0</v>
      </c>
      <c r="AM16" s="109"/>
      <c r="AN16" s="109"/>
      <c r="AO16" s="109"/>
      <c r="AP16" s="109"/>
      <c r="AQ16" s="109"/>
      <c r="AR16" s="109"/>
      <c r="AS16" s="109"/>
      <c r="AT16" s="109"/>
      <c r="AU16" s="109"/>
      <c r="AV16" s="109"/>
      <c r="AW16" s="109"/>
      <c r="AX16" s="109"/>
      <c r="AY16" s="110">
        <f>SUM(AY8:AY15)</f>
        <v>0</v>
      </c>
      <c r="AZ16" s="1324"/>
      <c r="BA16" s="1324"/>
      <c r="BB16" s="56"/>
      <c r="BC16" s="56"/>
      <c r="BD16" s="56"/>
      <c r="BE16" s="58"/>
      <c r="BF16" s="58"/>
      <c r="BG16" s="58"/>
      <c r="BH16" s="58"/>
      <c r="BI16" s="58"/>
      <c r="BJ16" s="56"/>
    </row>
    <row r="17" spans="1:62" ht="58.5" customHeight="1" x14ac:dyDescent="0.25">
      <c r="A17" s="129" t="s">
        <v>232</v>
      </c>
      <c r="B17" s="245" t="s">
        <v>233</v>
      </c>
      <c r="C17" s="977"/>
      <c r="D17" s="978"/>
      <c r="E17" s="978"/>
      <c r="F17" s="979"/>
      <c r="G17" s="1337" t="s">
        <v>215</v>
      </c>
      <c r="H17" s="995"/>
      <c r="I17" s="97"/>
      <c r="J17" s="97"/>
      <c r="K17" s="97"/>
      <c r="L17" s="97"/>
      <c r="M17" s="97"/>
      <c r="N17" s="97"/>
      <c r="O17" s="97"/>
      <c r="P17" s="97"/>
      <c r="Q17" s="97"/>
      <c r="R17" s="97"/>
      <c r="S17" s="97"/>
      <c r="T17" s="97"/>
      <c r="U17" s="97"/>
      <c r="V17" s="97"/>
      <c r="W17" s="97"/>
      <c r="X17" s="97"/>
      <c r="Y17" s="105"/>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973"/>
      <c r="BA17" s="973"/>
      <c r="BB17" s="56"/>
      <c r="BC17" s="56"/>
      <c r="BD17" s="56"/>
      <c r="BE17" s="58"/>
      <c r="BF17" s="58"/>
      <c r="BG17" s="58"/>
      <c r="BH17" s="58"/>
      <c r="BI17" s="58"/>
      <c r="BJ17" s="56"/>
    </row>
    <row r="18" spans="1:62" ht="50.25" customHeight="1" x14ac:dyDescent="0.25">
      <c r="A18" s="58"/>
      <c r="B18" s="58"/>
      <c r="C18" s="58"/>
      <c r="D18" s="58"/>
      <c r="E18" s="58"/>
      <c r="F18" s="96"/>
      <c r="G18" s="58"/>
      <c r="H18" s="58"/>
      <c r="I18" s="58"/>
      <c r="J18" s="58"/>
      <c r="K18" s="58"/>
      <c r="L18" s="58"/>
      <c r="M18" s="58"/>
      <c r="N18" s="58"/>
      <c r="O18" s="97"/>
      <c r="P18" s="97"/>
      <c r="Q18" s="97"/>
      <c r="R18" s="97"/>
      <c r="S18" s="97"/>
      <c r="T18" s="97"/>
      <c r="U18" s="99"/>
      <c r="V18" s="101"/>
      <c r="W18" s="101"/>
      <c r="X18" s="101"/>
      <c r="Y18" s="101"/>
      <c r="Z18" s="101"/>
      <c r="AA18" s="101"/>
      <c r="AB18" s="101"/>
      <c r="AC18" s="101"/>
      <c r="AD18" s="101"/>
      <c r="AE18" s="101"/>
      <c r="AF18" s="101"/>
      <c r="AG18" s="101"/>
      <c r="AH18" s="101"/>
      <c r="AI18" s="101"/>
      <c r="AJ18" s="101"/>
      <c r="AK18" s="101"/>
      <c r="AL18" s="102"/>
      <c r="AM18" s="102"/>
      <c r="AN18" s="102"/>
      <c r="AO18" s="102"/>
      <c r="AP18" s="102"/>
      <c r="AQ18" s="102"/>
      <c r="AR18" s="102"/>
      <c r="AS18" s="102"/>
      <c r="AT18" s="102"/>
      <c r="AU18" s="102"/>
      <c r="AV18" s="102"/>
      <c r="AW18" s="102"/>
      <c r="AX18" s="102"/>
      <c r="AY18" s="102"/>
      <c r="AZ18" s="103"/>
      <c r="BA18" s="56"/>
      <c r="BB18" s="56"/>
      <c r="BC18" s="56"/>
      <c r="BD18" s="56"/>
      <c r="BE18" s="58"/>
      <c r="BF18" s="58"/>
      <c r="BG18" s="58"/>
      <c r="BH18" s="58"/>
      <c r="BI18" s="58"/>
      <c r="BJ18" s="56"/>
    </row>
    <row r="19" spans="1:62" ht="37.5" customHeight="1" x14ac:dyDescent="0.25">
      <c r="A19" s="58"/>
      <c r="B19" s="58"/>
      <c r="C19" s="58"/>
      <c r="D19" s="58"/>
      <c r="E19" s="58"/>
      <c r="F19" s="58"/>
      <c r="G19" s="58"/>
      <c r="H19" s="58"/>
      <c r="I19" s="58"/>
      <c r="J19" s="58"/>
      <c r="K19" s="114"/>
      <c r="L19" s="114"/>
      <c r="M19" s="114"/>
      <c r="N19" s="114"/>
      <c r="O19" s="97"/>
      <c r="P19" s="97"/>
      <c r="Q19" s="97"/>
      <c r="R19" s="97"/>
      <c r="S19" s="97"/>
      <c r="T19" s="97"/>
      <c r="U19" s="99"/>
      <c r="V19" s="101"/>
      <c r="W19" s="101"/>
      <c r="X19" s="101"/>
      <c r="Y19" s="101"/>
      <c r="Z19" s="101"/>
      <c r="AA19" s="101"/>
      <c r="AB19" s="101"/>
      <c r="AC19" s="101"/>
      <c r="AD19" s="101"/>
      <c r="AE19" s="101"/>
      <c r="AF19" s="101"/>
      <c r="AG19" s="101"/>
      <c r="AH19" s="101"/>
      <c r="AI19" s="101"/>
      <c r="AJ19" s="101"/>
      <c r="AK19" s="101"/>
      <c r="AL19" s="102"/>
      <c r="AM19" s="102"/>
      <c r="AN19" s="102"/>
      <c r="AO19" s="102"/>
      <c r="AP19" s="102"/>
      <c r="AQ19" s="102"/>
      <c r="AR19" s="102"/>
      <c r="AS19" s="102"/>
      <c r="AT19" s="102"/>
      <c r="AU19" s="102"/>
      <c r="AV19" s="102"/>
      <c r="AW19" s="102"/>
      <c r="AX19" s="102"/>
      <c r="AY19" s="102"/>
      <c r="AZ19" s="103"/>
      <c r="BA19" s="56"/>
      <c r="BB19" s="56"/>
      <c r="BC19" s="56"/>
      <c r="BD19" s="56"/>
      <c r="BE19" s="58"/>
      <c r="BF19" s="58"/>
      <c r="BG19" s="58"/>
      <c r="BH19" s="58"/>
      <c r="BI19" s="58"/>
      <c r="BJ19" s="56"/>
    </row>
    <row r="20" spans="1:62" ht="66" customHeight="1" x14ac:dyDescent="0.25">
      <c r="A20" s="58"/>
      <c r="B20" s="58"/>
      <c r="C20" s="58"/>
      <c r="D20" s="58"/>
      <c r="E20" s="58"/>
      <c r="F20" s="58"/>
      <c r="G20" s="58"/>
      <c r="H20" s="58"/>
      <c r="I20" s="58"/>
      <c r="J20" s="58"/>
      <c r="K20" s="116"/>
      <c r="L20" s="116"/>
      <c r="M20" s="116"/>
      <c r="N20" s="116"/>
      <c r="O20" s="97"/>
      <c r="P20" s="97"/>
      <c r="Q20" s="97"/>
      <c r="R20" s="97"/>
      <c r="S20" s="97"/>
      <c r="T20" s="97"/>
      <c r="U20" s="99"/>
      <c r="V20" s="101"/>
      <c r="W20" s="101"/>
      <c r="X20" s="101"/>
      <c r="Y20" s="101"/>
      <c r="Z20" s="101"/>
      <c r="AA20" s="101"/>
      <c r="AB20" s="101"/>
      <c r="AC20" s="101"/>
      <c r="AD20" s="101"/>
      <c r="AE20" s="101"/>
      <c r="AF20" s="101"/>
      <c r="AG20" s="101"/>
      <c r="AH20" s="101"/>
      <c r="AI20" s="101"/>
      <c r="AJ20" s="101"/>
      <c r="AK20" s="101"/>
      <c r="AL20" s="102"/>
      <c r="AM20" s="102"/>
      <c r="AN20" s="102"/>
      <c r="AO20" s="102"/>
      <c r="AP20" s="102"/>
      <c r="AQ20" s="102"/>
      <c r="AR20" s="102"/>
      <c r="AS20" s="102"/>
      <c r="AT20" s="102"/>
      <c r="AU20" s="102"/>
      <c r="AV20" s="102"/>
      <c r="AW20" s="102"/>
      <c r="AX20" s="102"/>
      <c r="AY20" s="102"/>
      <c r="AZ20" s="103"/>
      <c r="BA20" s="56"/>
      <c r="BB20" s="56"/>
      <c r="BC20" s="56"/>
      <c r="BD20" s="56"/>
      <c r="BE20" s="58"/>
      <c r="BF20" s="58"/>
      <c r="BG20" s="58"/>
      <c r="BH20" s="58"/>
      <c r="BI20" s="58"/>
      <c r="BJ20" s="56"/>
    </row>
    <row r="21" spans="1:62" ht="63.75" customHeight="1" x14ac:dyDescent="0.25">
      <c r="A21" s="58"/>
      <c r="B21" s="58"/>
      <c r="C21" s="58"/>
      <c r="D21" s="58"/>
      <c r="E21" s="58"/>
      <c r="F21" s="96"/>
      <c r="G21" s="58"/>
      <c r="H21" s="58"/>
      <c r="I21" s="58"/>
      <c r="J21" s="58"/>
      <c r="K21" s="58"/>
      <c r="L21" s="58"/>
      <c r="M21" s="58"/>
      <c r="N21" s="58"/>
      <c r="O21" s="97"/>
      <c r="P21" s="97"/>
      <c r="Q21" s="97"/>
      <c r="R21" s="97"/>
      <c r="S21" s="97"/>
      <c r="T21" s="97"/>
      <c r="U21" s="99"/>
      <c r="V21" s="101"/>
      <c r="W21" s="101"/>
      <c r="X21" s="101"/>
      <c r="Y21" s="101"/>
      <c r="Z21" s="101"/>
      <c r="AA21" s="101"/>
      <c r="AB21" s="101"/>
      <c r="AC21" s="101"/>
      <c r="AD21" s="101"/>
      <c r="AE21" s="101"/>
      <c r="AF21" s="101"/>
      <c r="AG21" s="101"/>
      <c r="AH21" s="101"/>
      <c r="AI21" s="101"/>
      <c r="AJ21" s="101"/>
      <c r="AK21" s="101"/>
      <c r="AL21" s="102"/>
      <c r="AM21" s="102"/>
      <c r="AN21" s="102"/>
      <c r="AO21" s="102"/>
      <c r="AP21" s="102"/>
      <c r="AQ21" s="102"/>
      <c r="AR21" s="102"/>
      <c r="AS21" s="102"/>
      <c r="AT21" s="102"/>
      <c r="AU21" s="102"/>
      <c r="AV21" s="102"/>
      <c r="AW21" s="102"/>
      <c r="AX21" s="102"/>
      <c r="AY21" s="102"/>
      <c r="AZ21" s="103"/>
      <c r="BA21" s="56"/>
      <c r="BB21" s="56"/>
      <c r="BC21" s="56"/>
      <c r="BD21" s="56"/>
      <c r="BE21" s="58"/>
      <c r="BF21" s="58"/>
      <c r="BG21" s="58"/>
      <c r="BH21" s="58"/>
      <c r="BI21" s="58"/>
      <c r="BJ21" s="56"/>
    </row>
    <row r="22" spans="1:62" ht="93" customHeight="1" x14ac:dyDescent="0.25">
      <c r="A22" s="58"/>
      <c r="B22" s="58"/>
      <c r="C22" s="58"/>
      <c r="D22" s="58"/>
      <c r="E22" s="58"/>
      <c r="F22" s="96"/>
      <c r="G22" s="58"/>
      <c r="H22" s="58"/>
      <c r="I22" s="58"/>
      <c r="J22" s="58"/>
      <c r="K22" s="58"/>
      <c r="L22" s="58"/>
      <c r="M22" s="58"/>
      <c r="N22" s="58"/>
      <c r="O22" s="97"/>
      <c r="P22" s="97"/>
      <c r="Q22" s="97"/>
      <c r="R22" s="97"/>
      <c r="S22" s="97"/>
      <c r="T22" s="97"/>
      <c r="U22" s="99"/>
      <c r="V22" s="101"/>
      <c r="W22" s="101"/>
      <c r="X22" s="101"/>
      <c r="Y22" s="101"/>
      <c r="Z22" s="101"/>
      <c r="AA22" s="101"/>
      <c r="AB22" s="101"/>
      <c r="AC22" s="101"/>
      <c r="AD22" s="101"/>
      <c r="AE22" s="101"/>
      <c r="AF22" s="101"/>
      <c r="AG22" s="101"/>
      <c r="AH22" s="101"/>
      <c r="AI22" s="101"/>
      <c r="AJ22" s="101"/>
      <c r="AK22" s="101"/>
      <c r="AL22" s="102"/>
      <c r="AM22" s="102"/>
      <c r="AN22" s="102"/>
      <c r="AO22" s="102"/>
      <c r="AP22" s="102"/>
      <c r="AQ22" s="102"/>
      <c r="AR22" s="102"/>
      <c r="AS22" s="102"/>
      <c r="AT22" s="102"/>
      <c r="AU22" s="102"/>
      <c r="AV22" s="102"/>
      <c r="AW22" s="102"/>
      <c r="AX22" s="102"/>
      <c r="AY22" s="102"/>
      <c r="AZ22" s="103"/>
      <c r="BA22" s="56"/>
      <c r="BB22" s="56"/>
      <c r="BC22" s="56"/>
      <c r="BD22" s="56"/>
      <c r="BE22" s="58"/>
      <c r="BF22" s="58"/>
      <c r="BG22" s="58"/>
      <c r="BH22" s="58"/>
      <c r="BI22" s="58"/>
      <c r="BJ22" s="56"/>
    </row>
    <row r="23" spans="1:62" ht="93" customHeight="1" x14ac:dyDescent="0.25">
      <c r="A23" s="58"/>
      <c r="B23" s="58"/>
      <c r="C23" s="58"/>
      <c r="D23" s="58"/>
      <c r="E23" s="58"/>
      <c r="F23" s="96"/>
      <c r="G23" s="58"/>
      <c r="H23" s="58"/>
      <c r="I23" s="58"/>
      <c r="J23" s="58"/>
      <c r="K23" s="58"/>
      <c r="L23" s="58"/>
      <c r="M23" s="58"/>
      <c r="N23" s="58"/>
      <c r="O23" s="97"/>
      <c r="P23" s="97"/>
      <c r="Q23" s="97"/>
      <c r="R23" s="97"/>
      <c r="S23" s="97"/>
      <c r="T23" s="97"/>
      <c r="U23" s="99"/>
      <c r="V23" s="101"/>
      <c r="W23" s="101"/>
      <c r="X23" s="101"/>
      <c r="Y23" s="101"/>
      <c r="Z23" s="101"/>
      <c r="AA23" s="101"/>
      <c r="AB23" s="101"/>
      <c r="AC23" s="101"/>
      <c r="AD23" s="101"/>
      <c r="AE23" s="101"/>
      <c r="AF23" s="101"/>
      <c r="AG23" s="101"/>
      <c r="AH23" s="101"/>
      <c r="AI23" s="101"/>
      <c r="AJ23" s="101"/>
      <c r="AK23" s="101"/>
      <c r="AL23" s="102"/>
      <c r="AM23" s="102"/>
      <c r="AN23" s="102"/>
      <c r="AO23" s="102"/>
      <c r="AP23" s="102"/>
      <c r="AQ23" s="102"/>
      <c r="AR23" s="102"/>
      <c r="AS23" s="102"/>
      <c r="AT23" s="102"/>
      <c r="AU23" s="102"/>
      <c r="AV23" s="102"/>
      <c r="AW23" s="102"/>
      <c r="AX23" s="102"/>
      <c r="AY23" s="102"/>
      <c r="AZ23" s="103"/>
      <c r="BA23" s="56"/>
      <c r="BB23" s="56"/>
      <c r="BC23" s="56"/>
      <c r="BD23" s="56"/>
      <c r="BE23" s="58"/>
      <c r="BF23" s="58"/>
      <c r="BG23" s="58"/>
      <c r="BH23" s="58"/>
      <c r="BI23" s="58"/>
      <c r="BJ23" s="56"/>
    </row>
    <row r="24" spans="1:62" ht="93" customHeight="1" x14ac:dyDescent="0.25">
      <c r="A24" s="58"/>
      <c r="B24" s="58"/>
      <c r="C24" s="58"/>
      <c r="D24" s="58"/>
      <c r="E24" s="58"/>
      <c r="F24" s="96"/>
      <c r="G24" s="58"/>
      <c r="H24" s="58"/>
      <c r="I24" s="58"/>
      <c r="J24" s="58"/>
      <c r="K24" s="58"/>
      <c r="L24" s="58"/>
      <c r="M24" s="58"/>
      <c r="N24" s="58"/>
      <c r="O24" s="97"/>
      <c r="P24" s="97"/>
      <c r="Q24" s="97"/>
      <c r="R24" s="97"/>
      <c r="S24" s="97"/>
      <c r="T24" s="97"/>
      <c r="U24" s="99"/>
      <c r="V24" s="101"/>
      <c r="W24" s="101"/>
      <c r="X24" s="101"/>
      <c r="Y24" s="101"/>
      <c r="Z24" s="101"/>
      <c r="AA24" s="101"/>
      <c r="AB24" s="101"/>
      <c r="AC24" s="101"/>
      <c r="AD24" s="101"/>
      <c r="AE24" s="101"/>
      <c r="AF24" s="101"/>
      <c r="AG24" s="101"/>
      <c r="AH24" s="101"/>
      <c r="AI24" s="101"/>
      <c r="AJ24" s="101"/>
      <c r="AK24" s="101"/>
      <c r="AL24" s="102"/>
      <c r="AM24" s="102"/>
      <c r="AN24" s="102"/>
      <c r="AO24" s="102"/>
      <c r="AP24" s="102"/>
      <c r="AQ24" s="102"/>
      <c r="AR24" s="102"/>
      <c r="AS24" s="102"/>
      <c r="AT24" s="102"/>
      <c r="AU24" s="102"/>
      <c r="AV24" s="102"/>
      <c r="AW24" s="102"/>
      <c r="AX24" s="102"/>
      <c r="AY24" s="102"/>
      <c r="AZ24" s="103"/>
      <c r="BA24" s="56"/>
      <c r="BB24" s="56"/>
      <c r="BC24" s="56"/>
      <c r="BD24" s="56"/>
      <c r="BE24" s="58"/>
      <c r="BF24" s="58"/>
      <c r="BG24" s="58"/>
      <c r="BH24" s="58"/>
      <c r="BI24" s="58"/>
      <c r="BJ24" s="56"/>
    </row>
    <row r="25" spans="1:62" ht="93" customHeight="1" x14ac:dyDescent="0.25">
      <c r="A25" s="58"/>
      <c r="B25" s="58"/>
      <c r="C25" s="58"/>
      <c r="D25" s="58"/>
      <c r="E25" s="58"/>
      <c r="F25" s="96"/>
      <c r="G25" s="58"/>
      <c r="H25" s="58"/>
      <c r="I25" s="58"/>
      <c r="J25" s="58"/>
      <c r="K25" s="58"/>
      <c r="L25" s="58"/>
      <c r="M25" s="58"/>
      <c r="N25" s="58"/>
      <c r="O25" s="97"/>
      <c r="P25" s="97"/>
      <c r="Q25" s="97"/>
      <c r="R25" s="97"/>
      <c r="S25" s="97"/>
      <c r="T25" s="97"/>
      <c r="U25" s="99"/>
      <c r="V25" s="101"/>
      <c r="W25" s="101"/>
      <c r="X25" s="101"/>
      <c r="Y25" s="101"/>
      <c r="Z25" s="101"/>
      <c r="AA25" s="101"/>
      <c r="AB25" s="101"/>
      <c r="AC25" s="101"/>
      <c r="AD25" s="101"/>
      <c r="AE25" s="101"/>
      <c r="AF25" s="101"/>
      <c r="AG25" s="101"/>
      <c r="AH25" s="101"/>
      <c r="AI25" s="101"/>
      <c r="AJ25" s="101"/>
      <c r="AK25" s="101"/>
      <c r="AL25" s="102"/>
      <c r="AM25" s="102"/>
      <c r="AN25" s="102"/>
      <c r="AO25" s="102"/>
      <c r="AP25" s="102"/>
      <c r="AQ25" s="102"/>
      <c r="AR25" s="102"/>
      <c r="AS25" s="102"/>
      <c r="AT25" s="102"/>
      <c r="AU25" s="102"/>
      <c r="AV25" s="102"/>
      <c r="AW25" s="102"/>
      <c r="AX25" s="102"/>
      <c r="AY25" s="102"/>
      <c r="AZ25" s="103"/>
      <c r="BA25" s="56"/>
      <c r="BB25" s="56"/>
      <c r="BC25" s="56"/>
      <c r="BD25" s="56"/>
      <c r="BE25" s="58"/>
      <c r="BF25" s="58"/>
      <c r="BG25" s="58"/>
      <c r="BH25" s="58"/>
      <c r="BI25" s="58"/>
      <c r="BJ25" s="56"/>
    </row>
    <row r="26" spans="1:62" ht="93" customHeight="1" x14ac:dyDescent="0.25">
      <c r="A26" s="58"/>
      <c r="B26" s="58"/>
      <c r="C26" s="58"/>
      <c r="D26" s="58"/>
      <c r="E26" s="58"/>
      <c r="F26" s="96"/>
      <c r="G26" s="58"/>
      <c r="H26" s="58"/>
      <c r="I26" s="58"/>
      <c r="J26" s="58"/>
      <c r="K26" s="58"/>
      <c r="L26" s="58"/>
      <c r="M26" s="58"/>
      <c r="N26" s="58"/>
      <c r="O26" s="97"/>
      <c r="P26" s="97"/>
      <c r="Q26" s="97"/>
      <c r="R26" s="97"/>
      <c r="S26" s="97"/>
      <c r="T26" s="97"/>
      <c r="U26" s="99"/>
      <c r="V26" s="101"/>
      <c r="W26" s="101"/>
      <c r="X26" s="101"/>
      <c r="Y26" s="101"/>
      <c r="Z26" s="101"/>
      <c r="AA26" s="101"/>
      <c r="AB26" s="101"/>
      <c r="AC26" s="101"/>
      <c r="AD26" s="101"/>
      <c r="AE26" s="101"/>
      <c r="AF26" s="101"/>
      <c r="AG26" s="101"/>
      <c r="AH26" s="101"/>
      <c r="AI26" s="101"/>
      <c r="AJ26" s="101"/>
      <c r="AK26" s="101"/>
      <c r="AL26" s="102"/>
      <c r="AM26" s="102"/>
      <c r="AN26" s="102"/>
      <c r="AO26" s="102"/>
      <c r="AP26" s="102"/>
      <c r="AQ26" s="102"/>
      <c r="AR26" s="102"/>
      <c r="AS26" s="102"/>
      <c r="AT26" s="102"/>
      <c r="AU26" s="102"/>
      <c r="AV26" s="102"/>
      <c r="AW26" s="102"/>
      <c r="AX26" s="102"/>
      <c r="AY26" s="102"/>
      <c r="AZ26" s="103"/>
      <c r="BA26" s="56"/>
      <c r="BB26" s="56"/>
      <c r="BC26" s="56"/>
      <c r="BD26" s="56"/>
      <c r="BE26" s="56"/>
      <c r="BF26" s="56"/>
      <c r="BG26" s="56"/>
      <c r="BH26" s="56"/>
      <c r="BI26" s="56"/>
      <c r="BJ26" s="56"/>
    </row>
    <row r="27" spans="1:62" ht="93" customHeight="1" x14ac:dyDescent="0.25">
      <c r="A27" s="133" t="s">
        <v>284</v>
      </c>
      <c r="B27" s="133" t="s">
        <v>285</v>
      </c>
      <c r="C27" s="133" t="s">
        <v>286</v>
      </c>
      <c r="D27" s="133" t="s">
        <v>287</v>
      </c>
      <c r="E27" s="133" t="s">
        <v>288</v>
      </c>
      <c r="F27" s="133" t="s">
        <v>289</v>
      </c>
      <c r="G27" s="133" t="s">
        <v>291</v>
      </c>
      <c r="H27" s="58"/>
      <c r="I27" s="58"/>
      <c r="J27" s="58"/>
      <c r="K27" s="58"/>
      <c r="L27" s="58"/>
      <c r="M27" s="58"/>
      <c r="N27" s="58"/>
      <c r="O27" s="97"/>
      <c r="P27" s="97"/>
      <c r="Q27" s="97"/>
      <c r="R27" s="97"/>
      <c r="S27" s="97"/>
      <c r="T27" s="97"/>
      <c r="U27" s="99"/>
      <c r="V27" s="101"/>
      <c r="W27" s="101"/>
      <c r="X27" s="101"/>
      <c r="Y27" s="101"/>
      <c r="Z27" s="101"/>
      <c r="AA27" s="101"/>
      <c r="AB27" s="101"/>
      <c r="AC27" s="101"/>
      <c r="AD27" s="101"/>
      <c r="AE27" s="101"/>
      <c r="AF27" s="101"/>
      <c r="AG27" s="101"/>
      <c r="AH27" s="101"/>
      <c r="AI27" s="101"/>
      <c r="AJ27" s="101"/>
      <c r="AK27" s="101"/>
      <c r="AL27" s="102"/>
      <c r="AM27" s="102"/>
      <c r="AN27" s="102"/>
      <c r="AO27" s="102"/>
      <c r="AP27" s="102"/>
      <c r="AQ27" s="102"/>
      <c r="AR27" s="102"/>
      <c r="AS27" s="102"/>
      <c r="AT27" s="102"/>
      <c r="AU27" s="102"/>
      <c r="AV27" s="102"/>
      <c r="AW27" s="102"/>
      <c r="AX27" s="102"/>
      <c r="AY27" s="102"/>
      <c r="AZ27" s="103"/>
      <c r="BA27" s="56"/>
      <c r="BB27" s="56"/>
      <c r="BC27" s="56"/>
      <c r="BD27" s="56"/>
      <c r="BE27" s="56"/>
      <c r="BF27" s="56"/>
      <c r="BG27" s="56"/>
      <c r="BH27" s="56"/>
      <c r="BI27" s="56"/>
      <c r="BJ27" s="56"/>
    </row>
    <row r="28" spans="1:62" ht="93" customHeight="1" x14ac:dyDescent="0.25">
      <c r="A28" s="135" t="s">
        <v>249</v>
      </c>
      <c r="B28" s="135" t="s">
        <v>218</v>
      </c>
      <c r="C28" s="135" t="s">
        <v>192</v>
      </c>
      <c r="D28" s="136" t="s">
        <v>70</v>
      </c>
      <c r="E28" s="136" t="s">
        <v>297</v>
      </c>
      <c r="F28" s="137">
        <v>1037</v>
      </c>
      <c r="G28" s="136" t="s">
        <v>145</v>
      </c>
      <c r="H28" s="58"/>
      <c r="I28" s="58"/>
      <c r="J28" s="58"/>
      <c r="K28" s="58"/>
      <c r="L28" s="58"/>
      <c r="M28" s="58"/>
      <c r="N28" s="58"/>
      <c r="O28" s="97"/>
      <c r="P28" s="97"/>
      <c r="Q28" s="97"/>
      <c r="R28" s="97"/>
      <c r="S28" s="97"/>
      <c r="T28" s="97"/>
      <c r="U28" s="99"/>
      <c r="V28" s="101"/>
      <c r="W28" s="101"/>
      <c r="X28" s="101"/>
      <c r="Y28" s="101"/>
      <c r="Z28" s="101"/>
      <c r="AA28" s="101"/>
      <c r="AB28" s="101"/>
      <c r="AC28" s="101"/>
      <c r="AD28" s="101"/>
      <c r="AE28" s="101"/>
      <c r="AF28" s="101"/>
      <c r="AG28" s="101"/>
      <c r="AH28" s="101"/>
      <c r="AI28" s="101"/>
      <c r="AJ28" s="101"/>
      <c r="AK28" s="101"/>
      <c r="AL28" s="102"/>
      <c r="AM28" s="102"/>
      <c r="AN28" s="102"/>
      <c r="AO28" s="102"/>
      <c r="AP28" s="102"/>
      <c r="AQ28" s="102"/>
      <c r="AR28" s="102"/>
      <c r="AS28" s="102"/>
      <c r="AT28" s="102"/>
      <c r="AU28" s="102"/>
      <c r="AV28" s="102"/>
      <c r="AW28" s="102"/>
      <c r="AX28" s="102"/>
      <c r="AY28" s="102"/>
      <c r="AZ28" s="103"/>
      <c r="BA28" s="56"/>
      <c r="BB28" s="56"/>
      <c r="BC28" s="56"/>
      <c r="BD28" s="56"/>
      <c r="BE28" s="56"/>
      <c r="BF28" s="56"/>
      <c r="BG28" s="56"/>
      <c r="BH28" s="56"/>
      <c r="BI28" s="56"/>
      <c r="BJ28" s="56"/>
    </row>
    <row r="29" spans="1:62" ht="93" customHeight="1" x14ac:dyDescent="0.25">
      <c r="A29" s="135" t="s">
        <v>298</v>
      </c>
      <c r="B29" s="135" t="s">
        <v>74</v>
      </c>
      <c r="C29" s="135" t="s">
        <v>171</v>
      </c>
      <c r="D29" s="136" t="s">
        <v>299</v>
      </c>
      <c r="E29" s="136" t="s">
        <v>300</v>
      </c>
      <c r="F29" s="137">
        <v>1134</v>
      </c>
      <c r="G29" s="136" t="s">
        <v>301</v>
      </c>
      <c r="H29" s="58"/>
      <c r="I29" s="58"/>
      <c r="J29" s="58"/>
      <c r="K29" s="58"/>
      <c r="L29" s="58"/>
      <c r="M29" s="58"/>
      <c r="N29" s="58"/>
      <c r="O29" s="97"/>
      <c r="P29" s="97"/>
      <c r="Q29" s="97"/>
      <c r="R29" s="97"/>
      <c r="S29" s="97"/>
      <c r="T29" s="97"/>
      <c r="U29" s="99"/>
      <c r="V29" s="101"/>
      <c r="W29" s="101"/>
      <c r="X29" s="101"/>
      <c r="Y29" s="101"/>
      <c r="Z29" s="101"/>
      <c r="AA29" s="101"/>
      <c r="AB29" s="101"/>
      <c r="AC29" s="101"/>
      <c r="AD29" s="101"/>
      <c r="AE29" s="101"/>
      <c r="AF29" s="101"/>
      <c r="AG29" s="101"/>
      <c r="AH29" s="101"/>
      <c r="AI29" s="101"/>
      <c r="AJ29" s="101"/>
      <c r="AK29" s="101"/>
      <c r="AL29" s="102"/>
      <c r="AM29" s="102"/>
      <c r="AN29" s="102"/>
      <c r="AO29" s="102"/>
      <c r="AP29" s="102"/>
      <c r="AQ29" s="102"/>
      <c r="AR29" s="102"/>
      <c r="AS29" s="102"/>
      <c r="AT29" s="102"/>
      <c r="AU29" s="102"/>
      <c r="AV29" s="102"/>
      <c r="AW29" s="102"/>
      <c r="AX29" s="102"/>
      <c r="AY29" s="102"/>
      <c r="AZ29" s="103"/>
      <c r="BA29" s="56"/>
      <c r="BB29" s="56"/>
      <c r="BC29" s="56"/>
      <c r="BD29" s="56"/>
      <c r="BE29" s="56"/>
      <c r="BF29" s="56"/>
      <c r="BG29" s="56"/>
      <c r="BH29" s="56"/>
      <c r="BI29" s="56"/>
      <c r="BJ29" s="56"/>
    </row>
    <row r="30" spans="1:62" ht="93" customHeight="1" x14ac:dyDescent="0.25">
      <c r="A30" s="135" t="s">
        <v>242</v>
      </c>
      <c r="B30" s="135" t="s">
        <v>193</v>
      </c>
      <c r="C30" s="135" t="s">
        <v>68</v>
      </c>
      <c r="D30" s="136" t="s">
        <v>302</v>
      </c>
      <c r="E30" s="136"/>
      <c r="F30" s="137">
        <v>1041</v>
      </c>
      <c r="G30" s="136" t="s">
        <v>305</v>
      </c>
      <c r="H30" s="58"/>
      <c r="I30" s="58"/>
      <c r="J30" s="58"/>
      <c r="K30" s="58"/>
      <c r="L30" s="58"/>
      <c r="M30" s="58"/>
      <c r="N30" s="58"/>
      <c r="O30" s="97"/>
      <c r="P30" s="97"/>
      <c r="Q30" s="97"/>
      <c r="R30" s="97"/>
      <c r="S30" s="97"/>
      <c r="T30" s="97"/>
      <c r="U30" s="99"/>
      <c r="V30" s="101"/>
      <c r="W30" s="101"/>
      <c r="X30" s="101"/>
      <c r="Y30" s="101"/>
      <c r="Z30" s="101"/>
      <c r="AA30" s="101"/>
      <c r="AB30" s="101"/>
      <c r="AC30" s="101"/>
      <c r="AD30" s="101"/>
      <c r="AE30" s="101"/>
      <c r="AF30" s="101"/>
      <c r="AG30" s="101"/>
      <c r="AH30" s="101"/>
      <c r="AI30" s="101"/>
      <c r="AJ30" s="101"/>
      <c r="AK30" s="101"/>
      <c r="AL30" s="102"/>
      <c r="AM30" s="102"/>
      <c r="AN30" s="102"/>
      <c r="AO30" s="102"/>
      <c r="AP30" s="102"/>
      <c r="AQ30" s="102"/>
      <c r="AR30" s="102"/>
      <c r="AS30" s="102"/>
      <c r="AT30" s="102"/>
      <c r="AU30" s="102"/>
      <c r="AV30" s="102"/>
      <c r="AW30" s="102"/>
      <c r="AX30" s="102"/>
      <c r="AY30" s="102"/>
      <c r="AZ30" s="103"/>
      <c r="BA30" s="56"/>
      <c r="BB30" s="56"/>
      <c r="BC30" s="56"/>
      <c r="BD30" s="56"/>
      <c r="BE30" s="56"/>
      <c r="BF30" s="56"/>
      <c r="BG30" s="56"/>
      <c r="BH30" s="56"/>
      <c r="BI30" s="56"/>
      <c r="BJ30" s="56"/>
    </row>
    <row r="31" spans="1:62" ht="93" customHeight="1" x14ac:dyDescent="0.3">
      <c r="A31" s="135" t="s">
        <v>310</v>
      </c>
      <c r="B31" s="140" t="s">
        <v>311</v>
      </c>
      <c r="C31" s="135" t="s">
        <v>177</v>
      </c>
      <c r="D31" s="136" t="s">
        <v>73</v>
      </c>
      <c r="E31" s="136"/>
      <c r="F31" s="136">
        <v>1078</v>
      </c>
      <c r="G31" s="136" t="s">
        <v>312</v>
      </c>
      <c r="H31" s="1"/>
      <c r="I31" s="1"/>
      <c r="J31" s="1"/>
      <c r="K31" s="1"/>
      <c r="L31" s="1"/>
      <c r="M31" s="1"/>
      <c r="N31" s="1"/>
      <c r="O31" s="5"/>
      <c r="P31" s="5"/>
      <c r="Q31" s="5"/>
      <c r="R31" s="5"/>
      <c r="S31" s="5"/>
      <c r="T31" s="5"/>
      <c r="U31" s="141"/>
      <c r="V31" s="142"/>
      <c r="W31" s="142"/>
      <c r="X31" s="142"/>
      <c r="Y31" s="142"/>
      <c r="Z31" s="142"/>
      <c r="AA31" s="142"/>
      <c r="AB31" s="142"/>
      <c r="AC31" s="142"/>
      <c r="AD31" s="142"/>
      <c r="AE31" s="142"/>
      <c r="AF31" s="142"/>
      <c r="AG31" s="142"/>
      <c r="AH31" s="142"/>
      <c r="AI31" s="142"/>
      <c r="AJ31" s="142"/>
      <c r="AK31" s="142"/>
      <c r="AL31" s="7"/>
      <c r="AM31" s="7"/>
      <c r="AN31" s="7"/>
      <c r="AO31" s="7"/>
      <c r="AP31" s="7"/>
      <c r="AQ31" s="7"/>
      <c r="AR31" s="7"/>
      <c r="AS31" s="7"/>
      <c r="AT31" s="7"/>
      <c r="AU31" s="7"/>
      <c r="AV31" s="7"/>
      <c r="AW31" s="7"/>
      <c r="AX31" s="7"/>
      <c r="AY31" s="7"/>
      <c r="AZ31" s="143"/>
      <c r="BA31" s="11"/>
      <c r="BB31" s="11"/>
      <c r="BC31" s="11"/>
      <c r="BD31" s="11"/>
      <c r="BE31" s="11"/>
      <c r="BF31" s="11"/>
      <c r="BG31" s="11"/>
      <c r="BH31" s="11"/>
      <c r="BI31" s="11"/>
      <c r="BJ31" s="11"/>
    </row>
    <row r="32" spans="1:62" ht="93" customHeight="1" x14ac:dyDescent="0.3">
      <c r="A32" s="135" t="s">
        <v>224</v>
      </c>
      <c r="B32" s="135" t="s">
        <v>316</v>
      </c>
      <c r="C32" s="135" t="s">
        <v>252</v>
      </c>
      <c r="D32" s="136" t="s">
        <v>318</v>
      </c>
      <c r="E32" s="136"/>
      <c r="F32" s="136">
        <v>1130</v>
      </c>
      <c r="G32" s="136" t="s">
        <v>319</v>
      </c>
      <c r="H32" s="1"/>
      <c r="I32" s="1"/>
      <c r="J32" s="1"/>
      <c r="K32" s="1"/>
      <c r="L32" s="1"/>
      <c r="M32" s="1"/>
      <c r="N32" s="1"/>
      <c r="O32" s="5"/>
      <c r="P32" s="5"/>
      <c r="Q32" s="5"/>
      <c r="R32" s="5"/>
      <c r="S32" s="5"/>
      <c r="T32" s="5"/>
      <c r="U32" s="141"/>
      <c r="V32" s="142"/>
      <c r="W32" s="142"/>
      <c r="X32" s="142"/>
      <c r="Y32" s="142"/>
      <c r="Z32" s="142"/>
      <c r="AA32" s="142"/>
      <c r="AB32" s="142"/>
      <c r="AC32" s="142"/>
      <c r="AD32" s="142"/>
      <c r="AE32" s="142"/>
      <c r="AF32" s="142"/>
      <c r="AG32" s="142"/>
      <c r="AH32" s="142"/>
      <c r="AI32" s="142"/>
      <c r="AJ32" s="142"/>
      <c r="AK32" s="142"/>
      <c r="AL32" s="7"/>
      <c r="AM32" s="7"/>
      <c r="AN32" s="7"/>
      <c r="AO32" s="7"/>
      <c r="AP32" s="7"/>
      <c r="AQ32" s="7"/>
      <c r="AR32" s="7"/>
      <c r="AS32" s="7"/>
      <c r="AT32" s="7"/>
      <c r="AU32" s="7"/>
      <c r="AV32" s="7"/>
      <c r="AW32" s="7"/>
      <c r="AX32" s="7"/>
      <c r="AY32" s="7"/>
      <c r="AZ32" s="143"/>
      <c r="BA32" s="11"/>
      <c r="BB32" s="11"/>
      <c r="BC32" s="11"/>
      <c r="BD32" s="11"/>
      <c r="BE32" s="11"/>
      <c r="BF32" s="11"/>
      <c r="BG32" s="11"/>
      <c r="BH32" s="11"/>
      <c r="BI32" s="11"/>
      <c r="BJ32" s="11"/>
    </row>
    <row r="33" spans="1:62" ht="93" customHeight="1" x14ac:dyDescent="0.3">
      <c r="A33" s="135" t="s">
        <v>230</v>
      </c>
      <c r="B33" s="145" t="s">
        <v>69</v>
      </c>
      <c r="C33" s="135" t="s">
        <v>313</v>
      </c>
      <c r="D33" s="136" t="s">
        <v>324</v>
      </c>
      <c r="E33" s="136"/>
      <c r="F33" s="136"/>
      <c r="G33" s="146"/>
      <c r="H33" s="1"/>
      <c r="I33" s="1"/>
      <c r="J33" s="1"/>
      <c r="K33" s="1"/>
      <c r="L33" s="1"/>
      <c r="M33" s="1"/>
      <c r="N33" s="1"/>
      <c r="O33" s="5"/>
      <c r="P33" s="5"/>
      <c r="Q33" s="5"/>
      <c r="R33" s="5"/>
      <c r="S33" s="5"/>
      <c r="T33" s="5"/>
      <c r="U33" s="141"/>
      <c r="V33" s="142"/>
      <c r="W33" s="142"/>
      <c r="X33" s="142"/>
      <c r="Y33" s="142"/>
      <c r="Z33" s="142"/>
      <c r="AA33" s="142"/>
      <c r="AB33" s="142"/>
      <c r="AC33" s="142"/>
      <c r="AD33" s="142"/>
      <c r="AE33" s="142"/>
      <c r="AF33" s="142"/>
      <c r="AG33" s="142"/>
      <c r="AH33" s="142"/>
      <c r="AI33" s="142"/>
      <c r="AJ33" s="142"/>
      <c r="AK33" s="142"/>
      <c r="AL33" s="7"/>
      <c r="AM33" s="7"/>
      <c r="AN33" s="7"/>
      <c r="AO33" s="7"/>
      <c r="AP33" s="7"/>
      <c r="AQ33" s="7"/>
      <c r="AR33" s="7"/>
      <c r="AS33" s="7"/>
      <c r="AT33" s="7"/>
      <c r="AU33" s="7"/>
      <c r="AV33" s="7"/>
      <c r="AW33" s="7"/>
      <c r="AX33" s="7"/>
      <c r="AY33" s="7"/>
      <c r="AZ33" s="143"/>
      <c r="BA33" s="11"/>
      <c r="BB33" s="11"/>
      <c r="BC33" s="11"/>
      <c r="BD33" s="11"/>
      <c r="BE33" s="11"/>
      <c r="BF33" s="11"/>
      <c r="BG33" s="11"/>
      <c r="BH33" s="11"/>
      <c r="BI33" s="11"/>
      <c r="BJ33" s="11"/>
    </row>
    <row r="34" spans="1:62" ht="93" customHeight="1" x14ac:dyDescent="0.3">
      <c r="A34" s="135" t="s">
        <v>188</v>
      </c>
      <c r="B34" s="135" t="s">
        <v>262</v>
      </c>
      <c r="C34" s="135" t="s">
        <v>325</v>
      </c>
      <c r="D34" s="136" t="s">
        <v>263</v>
      </c>
      <c r="E34" s="136"/>
      <c r="F34" s="136"/>
      <c r="G34" s="146"/>
      <c r="H34" s="1"/>
      <c r="I34" s="1"/>
      <c r="J34" s="1"/>
      <c r="K34" s="1"/>
      <c r="L34" s="1"/>
      <c r="M34" s="1"/>
      <c r="N34" s="1"/>
      <c r="O34" s="5"/>
      <c r="P34" s="5"/>
      <c r="Q34" s="5"/>
      <c r="R34" s="5"/>
      <c r="S34" s="5"/>
      <c r="T34" s="5"/>
      <c r="U34" s="141"/>
      <c r="V34" s="142"/>
      <c r="W34" s="142"/>
      <c r="X34" s="142"/>
      <c r="Y34" s="142"/>
      <c r="Z34" s="142"/>
      <c r="AA34" s="142"/>
      <c r="AB34" s="142"/>
      <c r="AC34" s="142"/>
      <c r="AD34" s="142"/>
      <c r="AE34" s="142"/>
      <c r="AF34" s="142"/>
      <c r="AG34" s="142"/>
      <c r="AH34" s="142"/>
      <c r="AI34" s="142"/>
      <c r="AJ34" s="142"/>
      <c r="AK34" s="142"/>
      <c r="AL34" s="7"/>
      <c r="AM34" s="7"/>
      <c r="AN34" s="7"/>
      <c r="AO34" s="7"/>
      <c r="AP34" s="7"/>
      <c r="AQ34" s="7"/>
      <c r="AR34" s="7"/>
      <c r="AS34" s="7"/>
      <c r="AT34" s="7"/>
      <c r="AU34" s="7"/>
      <c r="AV34" s="7"/>
      <c r="AW34" s="7"/>
      <c r="AX34" s="7"/>
      <c r="AY34" s="7"/>
      <c r="AZ34" s="143"/>
      <c r="BA34" s="11"/>
      <c r="BB34" s="11"/>
      <c r="BC34" s="11"/>
      <c r="BD34" s="11"/>
      <c r="BE34" s="11"/>
      <c r="BF34" s="11"/>
      <c r="BG34" s="11"/>
      <c r="BH34" s="11"/>
      <c r="BI34" s="11"/>
      <c r="BJ34" s="11"/>
    </row>
    <row r="35" spans="1:62" ht="93" customHeight="1" x14ac:dyDescent="0.3">
      <c r="A35" s="135" t="s">
        <v>137</v>
      </c>
      <c r="B35" s="135" t="s">
        <v>144</v>
      </c>
      <c r="C35" s="135"/>
      <c r="D35" s="136" t="s">
        <v>194</v>
      </c>
      <c r="E35" s="136"/>
      <c r="F35" s="136"/>
      <c r="G35" s="146"/>
      <c r="H35" s="1"/>
      <c r="I35" s="1"/>
      <c r="J35" s="1"/>
      <c r="K35" s="1"/>
      <c r="L35" s="1"/>
      <c r="M35" s="1"/>
      <c r="N35" s="1"/>
      <c r="O35" s="5"/>
      <c r="P35" s="5"/>
      <c r="Q35" s="5"/>
      <c r="R35" s="5"/>
      <c r="S35" s="5"/>
      <c r="T35" s="5"/>
      <c r="U35" s="141"/>
      <c r="V35" s="142"/>
      <c r="W35" s="142"/>
      <c r="X35" s="142"/>
      <c r="Y35" s="142"/>
      <c r="Z35" s="142"/>
      <c r="AA35" s="142"/>
      <c r="AB35" s="142"/>
      <c r="AC35" s="142"/>
      <c r="AD35" s="142"/>
      <c r="AE35" s="142"/>
      <c r="AF35" s="142"/>
      <c r="AG35" s="142"/>
      <c r="AH35" s="142"/>
      <c r="AI35" s="142"/>
      <c r="AJ35" s="142"/>
      <c r="AK35" s="142"/>
      <c r="AL35" s="7"/>
      <c r="AM35" s="7"/>
      <c r="AN35" s="7"/>
      <c r="AO35" s="7"/>
      <c r="AP35" s="7"/>
      <c r="AQ35" s="7"/>
      <c r="AR35" s="7"/>
      <c r="AS35" s="7"/>
      <c r="AT35" s="7"/>
      <c r="AU35" s="7"/>
      <c r="AV35" s="7"/>
      <c r="AW35" s="7"/>
      <c r="AX35" s="7"/>
      <c r="AY35" s="7"/>
      <c r="AZ35" s="143"/>
      <c r="BA35" s="11"/>
      <c r="BB35" s="11"/>
      <c r="BC35" s="11"/>
      <c r="BD35" s="11"/>
      <c r="BE35" s="11"/>
      <c r="BF35" s="11"/>
      <c r="BG35" s="11"/>
      <c r="BH35" s="11"/>
      <c r="BI35" s="11"/>
      <c r="BJ35" s="11"/>
    </row>
    <row r="36" spans="1:62" ht="93" customHeight="1" x14ac:dyDescent="0.3">
      <c r="A36" s="137" t="s">
        <v>331</v>
      </c>
      <c r="B36" s="135" t="s">
        <v>356</v>
      </c>
      <c r="C36" s="135"/>
      <c r="D36" s="136" t="s">
        <v>254</v>
      </c>
      <c r="E36" s="136"/>
      <c r="F36" s="136"/>
      <c r="G36" s="146"/>
      <c r="H36" s="1"/>
      <c r="I36" s="1"/>
      <c r="J36" s="1"/>
      <c r="K36" s="1"/>
      <c r="L36" s="1"/>
      <c r="M36" s="1"/>
      <c r="N36" s="1"/>
      <c r="O36" s="5"/>
      <c r="P36" s="5"/>
      <c r="Q36" s="5"/>
      <c r="R36" s="5"/>
      <c r="S36" s="5"/>
      <c r="T36" s="5"/>
      <c r="U36" s="141"/>
      <c r="V36" s="142"/>
      <c r="W36" s="142"/>
      <c r="X36" s="142"/>
      <c r="Y36" s="142"/>
      <c r="Z36" s="142"/>
      <c r="AA36" s="142"/>
      <c r="AB36" s="142"/>
      <c r="AC36" s="142"/>
      <c r="AD36" s="142"/>
      <c r="AE36" s="142"/>
      <c r="AF36" s="142"/>
      <c r="AG36" s="142"/>
      <c r="AH36" s="142"/>
      <c r="AI36" s="142"/>
      <c r="AJ36" s="142"/>
      <c r="AK36" s="142"/>
      <c r="AL36" s="7"/>
      <c r="AM36" s="7"/>
      <c r="AN36" s="7"/>
      <c r="AO36" s="7"/>
      <c r="AP36" s="7"/>
      <c r="AQ36" s="7"/>
      <c r="AR36" s="7"/>
      <c r="AS36" s="7"/>
      <c r="AT36" s="7"/>
      <c r="AU36" s="7"/>
      <c r="AV36" s="7"/>
      <c r="AW36" s="7"/>
      <c r="AX36" s="7"/>
      <c r="AY36" s="7"/>
      <c r="AZ36" s="143"/>
      <c r="BA36" s="11"/>
      <c r="BB36" s="11"/>
      <c r="BC36" s="11"/>
      <c r="BD36" s="11"/>
      <c r="BE36" s="11"/>
      <c r="BF36" s="11"/>
      <c r="BG36" s="11"/>
      <c r="BH36" s="11"/>
      <c r="BI36" s="11"/>
      <c r="BJ36" s="11"/>
    </row>
    <row r="37" spans="1:62" ht="93" customHeight="1" x14ac:dyDescent="0.3">
      <c r="A37" s="135" t="s">
        <v>71</v>
      </c>
      <c r="B37" s="135" t="s">
        <v>253</v>
      </c>
      <c r="C37" s="140"/>
      <c r="D37" s="136" t="s">
        <v>334</v>
      </c>
      <c r="E37" s="136"/>
      <c r="F37" s="136"/>
      <c r="G37" s="146"/>
      <c r="H37" s="1"/>
      <c r="I37" s="1"/>
      <c r="J37" s="1"/>
      <c r="K37" s="1"/>
      <c r="L37" s="1"/>
      <c r="M37" s="1"/>
      <c r="N37" s="1"/>
      <c r="O37" s="5"/>
      <c r="P37" s="5"/>
      <c r="Q37" s="5"/>
      <c r="R37" s="5"/>
      <c r="S37" s="5"/>
      <c r="T37" s="5"/>
      <c r="U37" s="141"/>
      <c r="V37" s="142"/>
      <c r="W37" s="142"/>
      <c r="X37" s="142"/>
      <c r="Y37" s="142"/>
      <c r="Z37" s="142"/>
      <c r="AA37" s="142"/>
      <c r="AB37" s="142"/>
      <c r="AC37" s="142"/>
      <c r="AD37" s="142"/>
      <c r="AE37" s="142"/>
      <c r="AF37" s="142"/>
      <c r="AG37" s="142"/>
      <c r="AH37" s="142"/>
      <c r="AI37" s="142"/>
      <c r="AJ37" s="142"/>
      <c r="AK37" s="142"/>
      <c r="AL37" s="7"/>
      <c r="AM37" s="7"/>
      <c r="AN37" s="7"/>
      <c r="AO37" s="7"/>
      <c r="AP37" s="7"/>
      <c r="AQ37" s="7"/>
      <c r="AR37" s="7"/>
      <c r="AS37" s="7"/>
      <c r="AT37" s="7"/>
      <c r="AU37" s="7"/>
      <c r="AV37" s="7"/>
      <c r="AW37" s="7"/>
      <c r="AX37" s="7"/>
      <c r="AY37" s="7"/>
      <c r="AZ37" s="143"/>
      <c r="BA37" s="11"/>
      <c r="BB37" s="11"/>
      <c r="BC37" s="11"/>
      <c r="BD37" s="11"/>
      <c r="BE37" s="11"/>
      <c r="BF37" s="11"/>
      <c r="BG37" s="11"/>
      <c r="BH37" s="11"/>
      <c r="BI37" s="11"/>
      <c r="BJ37" s="11"/>
    </row>
    <row r="38" spans="1:62" ht="93" customHeight="1" x14ac:dyDescent="0.3">
      <c r="A38" s="135" t="s">
        <v>66</v>
      </c>
      <c r="B38" s="135" t="s">
        <v>340</v>
      </c>
      <c r="C38" s="140"/>
      <c r="D38" s="136" t="s">
        <v>151</v>
      </c>
      <c r="E38" s="136"/>
      <c r="F38" s="136"/>
      <c r="G38" s="146"/>
      <c r="H38" s="1"/>
      <c r="I38" s="1"/>
      <c r="J38" s="1"/>
      <c r="K38" s="1"/>
      <c r="L38" s="1"/>
      <c r="M38" s="1"/>
      <c r="N38" s="1"/>
      <c r="O38" s="5"/>
      <c r="P38" s="5"/>
      <c r="Q38" s="5"/>
      <c r="R38" s="5"/>
      <c r="S38" s="5"/>
      <c r="T38" s="5"/>
      <c r="U38" s="141"/>
      <c r="V38" s="142"/>
      <c r="W38" s="142"/>
      <c r="X38" s="142"/>
      <c r="Y38" s="142"/>
      <c r="Z38" s="142"/>
      <c r="AA38" s="142"/>
      <c r="AB38" s="142"/>
      <c r="AC38" s="142"/>
      <c r="AD38" s="142"/>
      <c r="AE38" s="142"/>
      <c r="AF38" s="142"/>
      <c r="AG38" s="142"/>
      <c r="AH38" s="142"/>
      <c r="AI38" s="142"/>
      <c r="AJ38" s="142"/>
      <c r="AK38" s="142"/>
      <c r="AL38" s="7"/>
      <c r="AM38" s="7"/>
      <c r="AN38" s="7"/>
      <c r="AO38" s="7"/>
      <c r="AP38" s="7"/>
      <c r="AQ38" s="7"/>
      <c r="AR38" s="7"/>
      <c r="AS38" s="7"/>
      <c r="AT38" s="7"/>
      <c r="AU38" s="7"/>
      <c r="AV38" s="7"/>
      <c r="AW38" s="7"/>
      <c r="AX38" s="7"/>
      <c r="AY38" s="7"/>
      <c r="AZ38" s="143"/>
      <c r="BA38" s="11"/>
      <c r="BB38" s="11"/>
      <c r="BC38" s="11"/>
      <c r="BD38" s="11"/>
      <c r="BE38" s="11"/>
      <c r="BF38" s="11"/>
      <c r="BG38" s="11"/>
      <c r="BH38" s="11"/>
      <c r="BI38" s="11"/>
      <c r="BJ38" s="11"/>
    </row>
    <row r="39" spans="1:62" ht="93" customHeight="1" x14ac:dyDescent="0.3">
      <c r="A39" s="137"/>
      <c r="B39" s="135" t="s">
        <v>341</v>
      </c>
      <c r="C39" s="140"/>
      <c r="D39" s="136" t="s">
        <v>76</v>
      </c>
      <c r="E39" s="136"/>
      <c r="F39" s="136"/>
      <c r="G39" s="146"/>
      <c r="H39" s="1"/>
      <c r="I39" s="1"/>
      <c r="J39" s="1"/>
      <c r="K39" s="1"/>
      <c r="L39" s="1"/>
      <c r="M39" s="1"/>
      <c r="N39" s="1"/>
      <c r="O39" s="5"/>
      <c r="P39" s="5"/>
      <c r="Q39" s="5"/>
      <c r="R39" s="5"/>
      <c r="S39" s="5"/>
      <c r="T39" s="5"/>
      <c r="U39" s="141"/>
      <c r="V39" s="142"/>
      <c r="W39" s="142"/>
      <c r="X39" s="142"/>
      <c r="Y39" s="142"/>
      <c r="Z39" s="142"/>
      <c r="AA39" s="142"/>
      <c r="AB39" s="142"/>
      <c r="AC39" s="142"/>
      <c r="AD39" s="142"/>
      <c r="AE39" s="142"/>
      <c r="AF39" s="142"/>
      <c r="AG39" s="142"/>
      <c r="AH39" s="142"/>
      <c r="AI39" s="142"/>
      <c r="AJ39" s="142"/>
      <c r="AK39" s="142"/>
      <c r="AL39" s="7"/>
      <c r="AM39" s="7"/>
      <c r="AN39" s="7"/>
      <c r="AO39" s="7"/>
      <c r="AP39" s="7"/>
      <c r="AQ39" s="7"/>
      <c r="AR39" s="7"/>
      <c r="AS39" s="7"/>
      <c r="AT39" s="7"/>
      <c r="AU39" s="7"/>
      <c r="AV39" s="7"/>
      <c r="AW39" s="7"/>
      <c r="AX39" s="7"/>
      <c r="AY39" s="7"/>
      <c r="AZ39" s="143"/>
      <c r="BA39" s="11"/>
      <c r="BB39" s="11"/>
      <c r="BC39" s="11"/>
      <c r="BD39" s="11"/>
      <c r="BE39" s="11"/>
      <c r="BF39" s="11"/>
      <c r="BG39" s="11"/>
      <c r="BH39" s="11"/>
      <c r="BI39" s="11"/>
      <c r="BJ39" s="11"/>
    </row>
    <row r="40" spans="1:62" ht="93" customHeight="1" x14ac:dyDescent="0.3">
      <c r="A40" s="135"/>
      <c r="B40" s="135" t="s">
        <v>348</v>
      </c>
      <c r="C40" s="140"/>
      <c r="D40" s="136" t="s">
        <v>349</v>
      </c>
      <c r="E40" s="136"/>
      <c r="F40" s="136"/>
      <c r="G40" s="146"/>
      <c r="H40" s="1"/>
      <c r="I40" s="1"/>
      <c r="J40" s="1"/>
      <c r="K40" s="1"/>
      <c r="L40" s="1"/>
      <c r="M40" s="1"/>
      <c r="N40" s="1"/>
      <c r="O40" s="5"/>
      <c r="P40" s="5"/>
      <c r="Q40" s="5"/>
      <c r="R40" s="5"/>
      <c r="S40" s="5"/>
      <c r="T40" s="5"/>
      <c r="U40" s="141"/>
      <c r="V40" s="142"/>
      <c r="W40" s="142"/>
      <c r="X40" s="142"/>
      <c r="Y40" s="142"/>
      <c r="Z40" s="142"/>
      <c r="AA40" s="142"/>
      <c r="AB40" s="142"/>
      <c r="AC40" s="142"/>
      <c r="AD40" s="142"/>
      <c r="AE40" s="142"/>
      <c r="AF40" s="142"/>
      <c r="AG40" s="142"/>
      <c r="AH40" s="142"/>
      <c r="AI40" s="142"/>
      <c r="AJ40" s="142"/>
      <c r="AK40" s="142"/>
      <c r="AL40" s="7"/>
      <c r="AM40" s="7"/>
      <c r="AN40" s="7"/>
      <c r="AO40" s="7"/>
      <c r="AP40" s="7"/>
      <c r="AQ40" s="7"/>
      <c r="AR40" s="7"/>
      <c r="AS40" s="7"/>
      <c r="AT40" s="7"/>
      <c r="AU40" s="7"/>
      <c r="AV40" s="7"/>
      <c r="AW40" s="7"/>
      <c r="AX40" s="7"/>
      <c r="AY40" s="7"/>
      <c r="AZ40" s="143"/>
      <c r="BA40" s="11"/>
      <c r="BB40" s="11"/>
      <c r="BC40" s="11"/>
      <c r="BD40" s="11"/>
      <c r="BE40" s="11"/>
      <c r="BF40" s="11"/>
      <c r="BG40" s="11"/>
      <c r="BH40" s="11"/>
      <c r="BI40" s="11"/>
      <c r="BJ40" s="11"/>
    </row>
    <row r="41" spans="1:62" ht="93" customHeight="1" x14ac:dyDescent="0.3">
      <c r="A41" s="135"/>
      <c r="B41" s="135" t="s">
        <v>314</v>
      </c>
      <c r="C41" s="53"/>
      <c r="D41" s="136" t="s">
        <v>350</v>
      </c>
      <c r="E41" s="136"/>
      <c r="F41" s="136"/>
      <c r="G41" s="146"/>
      <c r="H41" s="1"/>
      <c r="I41" s="1"/>
      <c r="J41" s="1"/>
      <c r="K41" s="1"/>
      <c r="L41" s="1"/>
      <c r="M41" s="1"/>
      <c r="N41" s="1"/>
      <c r="O41" s="5"/>
      <c r="P41" s="5"/>
      <c r="Q41" s="5"/>
      <c r="R41" s="5"/>
      <c r="S41" s="5"/>
      <c r="T41" s="5"/>
      <c r="U41" s="141"/>
      <c r="V41" s="142"/>
      <c r="W41" s="142"/>
      <c r="X41" s="142"/>
      <c r="Y41" s="142"/>
      <c r="Z41" s="142"/>
      <c r="AA41" s="142"/>
      <c r="AB41" s="142"/>
      <c r="AC41" s="142"/>
      <c r="AD41" s="142"/>
      <c r="AE41" s="142"/>
      <c r="AF41" s="142"/>
      <c r="AG41" s="142"/>
      <c r="AH41" s="142"/>
      <c r="AI41" s="142"/>
      <c r="AJ41" s="142"/>
      <c r="AK41" s="142"/>
      <c r="AL41" s="7"/>
      <c r="AM41" s="7"/>
      <c r="AN41" s="7"/>
      <c r="AO41" s="7"/>
      <c r="AP41" s="7"/>
      <c r="AQ41" s="7"/>
      <c r="AR41" s="7"/>
      <c r="AS41" s="7"/>
      <c r="AT41" s="7"/>
      <c r="AU41" s="7"/>
      <c r="AV41" s="7"/>
      <c r="AW41" s="7"/>
      <c r="AX41" s="7"/>
      <c r="AY41" s="7"/>
      <c r="AZ41" s="143"/>
      <c r="BA41" s="11"/>
      <c r="BB41" s="11"/>
      <c r="BC41" s="11"/>
      <c r="BD41" s="11"/>
      <c r="BE41" s="11"/>
      <c r="BF41" s="11"/>
      <c r="BG41" s="11"/>
      <c r="BH41" s="11"/>
      <c r="BI41" s="11"/>
      <c r="BJ41" s="11"/>
    </row>
    <row r="42" spans="1:62" ht="93" customHeight="1" x14ac:dyDescent="0.3">
      <c r="A42" s="135"/>
      <c r="B42" s="135" t="s">
        <v>352</v>
      </c>
      <c r="C42" s="53"/>
      <c r="D42" s="136" t="s">
        <v>353</v>
      </c>
      <c r="E42" s="136"/>
      <c r="F42" s="136"/>
      <c r="G42" s="146"/>
      <c r="H42" s="1"/>
      <c r="I42" s="1"/>
      <c r="J42" s="1"/>
      <c r="K42" s="1"/>
      <c r="L42" s="1"/>
      <c r="M42" s="1"/>
      <c r="N42" s="1"/>
      <c r="O42" s="5"/>
      <c r="P42" s="5"/>
      <c r="Q42" s="5"/>
      <c r="R42" s="5"/>
      <c r="S42" s="5"/>
      <c r="T42" s="5"/>
      <c r="U42" s="141"/>
      <c r="V42" s="142"/>
      <c r="W42" s="142"/>
      <c r="X42" s="142"/>
      <c r="Y42" s="142"/>
      <c r="Z42" s="142"/>
      <c r="AA42" s="142"/>
      <c r="AB42" s="142"/>
      <c r="AC42" s="142"/>
      <c r="AD42" s="142"/>
      <c r="AE42" s="142"/>
      <c r="AF42" s="142"/>
      <c r="AG42" s="142"/>
      <c r="AH42" s="142"/>
      <c r="AI42" s="142"/>
      <c r="AJ42" s="142"/>
      <c r="AK42" s="142"/>
      <c r="AL42" s="7"/>
      <c r="AM42" s="7"/>
      <c r="AN42" s="7"/>
      <c r="AO42" s="7"/>
      <c r="AP42" s="7"/>
      <c r="AQ42" s="7"/>
      <c r="AR42" s="7"/>
      <c r="AS42" s="7"/>
      <c r="AT42" s="7"/>
      <c r="AU42" s="7"/>
      <c r="AV42" s="7"/>
      <c r="AW42" s="7"/>
      <c r="AX42" s="7"/>
      <c r="AY42" s="7"/>
      <c r="AZ42" s="143"/>
      <c r="BA42" s="11"/>
      <c r="BB42" s="11"/>
      <c r="BC42" s="11"/>
      <c r="BD42" s="11"/>
      <c r="BE42" s="11"/>
      <c r="BF42" s="11"/>
      <c r="BG42" s="11"/>
      <c r="BH42" s="11"/>
      <c r="BI42" s="11"/>
      <c r="BJ42" s="11"/>
    </row>
    <row r="43" spans="1:62" ht="93" customHeight="1" x14ac:dyDescent="0.3">
      <c r="A43" s="135"/>
      <c r="B43" s="145" t="s">
        <v>201</v>
      </c>
      <c r="C43" s="53"/>
      <c r="D43" s="136"/>
      <c r="E43" s="136"/>
      <c r="F43" s="136"/>
      <c r="G43" s="146"/>
      <c r="H43" s="1"/>
      <c r="I43" s="1"/>
      <c r="J43" s="1"/>
      <c r="K43" s="1"/>
      <c r="L43" s="1"/>
      <c r="M43" s="1"/>
      <c r="N43" s="1"/>
      <c r="O43" s="5"/>
      <c r="P43" s="5"/>
      <c r="Q43" s="5"/>
      <c r="R43" s="5"/>
      <c r="S43" s="5"/>
      <c r="T43" s="5"/>
      <c r="U43" s="141"/>
      <c r="V43" s="142"/>
      <c r="W43" s="142"/>
      <c r="X43" s="142"/>
      <c r="Y43" s="142"/>
      <c r="Z43" s="142"/>
      <c r="AA43" s="142"/>
      <c r="AB43" s="142"/>
      <c r="AC43" s="142"/>
      <c r="AD43" s="142"/>
      <c r="AE43" s="142"/>
      <c r="AF43" s="142"/>
      <c r="AG43" s="142"/>
      <c r="AH43" s="142"/>
      <c r="AI43" s="142"/>
      <c r="AJ43" s="142"/>
      <c r="AK43" s="142"/>
      <c r="AL43" s="7"/>
      <c r="AM43" s="7"/>
      <c r="AN43" s="7"/>
      <c r="AO43" s="7"/>
      <c r="AP43" s="7"/>
      <c r="AQ43" s="7"/>
      <c r="AR43" s="7"/>
      <c r="AS43" s="7"/>
      <c r="AT43" s="7"/>
      <c r="AU43" s="7"/>
      <c r="AV43" s="7"/>
      <c r="AW43" s="7"/>
      <c r="AX43" s="7"/>
      <c r="AY43" s="7"/>
      <c r="AZ43" s="143"/>
      <c r="BA43" s="11"/>
      <c r="BB43" s="11"/>
      <c r="BC43" s="11"/>
      <c r="BD43" s="11"/>
      <c r="BE43" s="11"/>
      <c r="BF43" s="11"/>
      <c r="BG43" s="11"/>
      <c r="BH43" s="11"/>
      <c r="BI43" s="11"/>
      <c r="BJ43" s="11"/>
    </row>
    <row r="44" spans="1:62" ht="93" customHeight="1" x14ac:dyDescent="0.3">
      <c r="A44" s="150"/>
      <c r="B44" s="151" t="s">
        <v>361</v>
      </c>
      <c r="C44" s="53"/>
      <c r="D44" s="53"/>
      <c r="E44" s="53"/>
      <c r="F44" s="136"/>
      <c r="G44" s="146"/>
      <c r="H44" s="1"/>
      <c r="I44" s="1"/>
      <c r="J44" s="1"/>
      <c r="K44" s="1"/>
      <c r="L44" s="1"/>
      <c r="M44" s="1"/>
      <c r="N44" s="1"/>
      <c r="O44" s="5"/>
      <c r="P44" s="5"/>
      <c r="Q44" s="5"/>
      <c r="R44" s="5"/>
      <c r="S44" s="5"/>
      <c r="T44" s="5"/>
      <c r="U44" s="141"/>
      <c r="V44" s="142"/>
      <c r="W44" s="142"/>
      <c r="X44" s="142"/>
      <c r="Y44" s="142"/>
      <c r="Z44" s="142"/>
      <c r="AA44" s="142"/>
      <c r="AB44" s="142"/>
      <c r="AC44" s="142"/>
      <c r="AD44" s="142"/>
      <c r="AE44" s="142"/>
      <c r="AF44" s="142"/>
      <c r="AG44" s="142"/>
      <c r="AH44" s="142"/>
      <c r="AI44" s="142"/>
      <c r="AJ44" s="142"/>
      <c r="AK44" s="142"/>
      <c r="AL44" s="7"/>
      <c r="AM44" s="7"/>
      <c r="AN44" s="7"/>
      <c r="AO44" s="7"/>
      <c r="AP44" s="7"/>
      <c r="AQ44" s="7"/>
      <c r="AR44" s="7"/>
      <c r="AS44" s="7"/>
      <c r="AT44" s="7"/>
      <c r="AU44" s="7"/>
      <c r="AV44" s="7"/>
      <c r="AW44" s="7"/>
      <c r="AX44" s="7"/>
      <c r="AY44" s="7"/>
      <c r="AZ44" s="143"/>
      <c r="BA44" s="11"/>
      <c r="BB44" s="11"/>
      <c r="BC44" s="11"/>
      <c r="BD44" s="11"/>
      <c r="BE44" s="11"/>
      <c r="BF44" s="11"/>
      <c r="BG44" s="11"/>
      <c r="BH44" s="11"/>
      <c r="BI44" s="11"/>
      <c r="BJ44" s="11"/>
    </row>
    <row r="45" spans="1:62" ht="93" customHeight="1" x14ac:dyDescent="0.3">
      <c r="A45" s="1"/>
      <c r="B45" s="1"/>
      <c r="C45" s="1"/>
      <c r="D45" s="1"/>
      <c r="E45" s="1"/>
      <c r="F45" s="153"/>
      <c r="G45" s="1"/>
      <c r="H45" s="1"/>
      <c r="I45" s="1"/>
      <c r="J45" s="1"/>
      <c r="K45" s="1"/>
      <c r="L45" s="1"/>
      <c r="M45" s="1"/>
      <c r="N45" s="1"/>
      <c r="O45" s="5"/>
      <c r="P45" s="5"/>
      <c r="Q45" s="5"/>
      <c r="R45" s="5"/>
      <c r="S45" s="5"/>
      <c r="T45" s="5"/>
      <c r="U45" s="141"/>
      <c r="V45" s="142"/>
      <c r="W45" s="142"/>
      <c r="X45" s="142"/>
      <c r="Y45" s="142"/>
      <c r="Z45" s="142"/>
      <c r="AA45" s="142"/>
      <c r="AB45" s="142"/>
      <c r="AC45" s="142"/>
      <c r="AD45" s="142"/>
      <c r="AE45" s="142"/>
      <c r="AF45" s="142"/>
      <c r="AG45" s="142"/>
      <c r="AH45" s="142"/>
      <c r="AI45" s="142"/>
      <c r="AJ45" s="142"/>
      <c r="AK45" s="142"/>
      <c r="AL45" s="7"/>
      <c r="AM45" s="7"/>
      <c r="AN45" s="7"/>
      <c r="AO45" s="7"/>
      <c r="AP45" s="7"/>
      <c r="AQ45" s="7"/>
      <c r="AR45" s="7"/>
      <c r="AS45" s="7"/>
      <c r="AT45" s="7"/>
      <c r="AU45" s="7"/>
      <c r="AV45" s="7"/>
      <c r="AW45" s="7"/>
      <c r="AX45" s="7"/>
      <c r="AY45" s="7"/>
      <c r="AZ45" s="143"/>
      <c r="BA45" s="11"/>
      <c r="BB45" s="11"/>
      <c r="BC45" s="11"/>
      <c r="BD45" s="11"/>
      <c r="BE45" s="11"/>
      <c r="BF45" s="11"/>
      <c r="BG45" s="11"/>
      <c r="BH45" s="11"/>
      <c r="BI45" s="11"/>
      <c r="BJ45" s="11"/>
    </row>
    <row r="46" spans="1:62" ht="15.75" customHeight="1" x14ac:dyDescent="0.3">
      <c r="A46" s="1"/>
      <c r="B46" s="1"/>
      <c r="C46" s="1"/>
      <c r="D46" s="1"/>
      <c r="E46" s="1"/>
      <c r="F46" s="1"/>
      <c r="G46" s="1"/>
      <c r="H46" s="1"/>
      <c r="I46" s="1"/>
      <c r="J46" s="1"/>
      <c r="K46" s="1"/>
      <c r="L46" s="1"/>
      <c r="M46" s="1"/>
      <c r="N46" s="1"/>
      <c r="O46" s="5"/>
      <c r="P46" s="5"/>
      <c r="Q46" s="5"/>
      <c r="R46" s="5"/>
      <c r="S46" s="5"/>
      <c r="T46" s="5"/>
      <c r="U46" s="5"/>
      <c r="V46" s="1"/>
      <c r="W46" s="1"/>
      <c r="X46" s="1"/>
      <c r="Y46" s="1"/>
      <c r="Z46" s="1"/>
      <c r="AA46" s="1"/>
      <c r="AB46" s="1"/>
      <c r="AC46" s="1"/>
      <c r="AD46" s="1"/>
      <c r="AE46" s="1"/>
      <c r="AF46" s="1"/>
      <c r="AG46" s="1"/>
      <c r="AH46" s="1"/>
      <c r="AI46" s="1"/>
      <c r="AJ46" s="1"/>
      <c r="AK46" s="1"/>
      <c r="AL46" s="7"/>
      <c r="AM46" s="7"/>
      <c r="AN46" s="7"/>
      <c r="AO46" s="7"/>
      <c r="AP46" s="7"/>
      <c r="AQ46" s="7"/>
      <c r="AR46" s="7"/>
      <c r="AS46" s="7"/>
      <c r="AT46" s="7"/>
      <c r="AU46" s="7"/>
      <c r="AV46" s="7"/>
      <c r="AW46" s="7"/>
      <c r="AX46" s="7"/>
      <c r="AY46" s="7"/>
      <c r="AZ46" s="7"/>
      <c r="BA46" s="1"/>
      <c r="BB46" s="1"/>
      <c r="BC46" s="1"/>
      <c r="BD46" s="1"/>
      <c r="BE46" s="1"/>
      <c r="BF46" s="1"/>
      <c r="BG46" s="1"/>
      <c r="BH46" s="1"/>
      <c r="BI46" s="1"/>
      <c r="BJ46" s="1"/>
    </row>
    <row r="47" spans="1:62" ht="15.75" customHeight="1" x14ac:dyDescent="0.3">
      <c r="A47" s="1"/>
      <c r="B47" s="1"/>
      <c r="C47" s="1"/>
      <c r="D47" s="1"/>
      <c r="E47" s="1"/>
      <c r="F47" s="1"/>
      <c r="G47" s="1"/>
      <c r="H47" s="1"/>
      <c r="I47" s="1"/>
      <c r="J47" s="1"/>
      <c r="K47" s="1"/>
      <c r="L47" s="1"/>
      <c r="M47" s="1"/>
      <c r="N47" s="1"/>
      <c r="O47" s="5"/>
      <c r="P47" s="5"/>
      <c r="Q47" s="5"/>
      <c r="R47" s="5"/>
      <c r="S47" s="5"/>
      <c r="T47" s="5"/>
      <c r="U47" s="5"/>
      <c r="V47" s="1"/>
      <c r="W47" s="1"/>
      <c r="X47" s="1"/>
      <c r="Y47" s="1"/>
      <c r="Z47" s="1"/>
      <c r="AA47" s="1"/>
      <c r="AB47" s="1"/>
      <c r="AC47" s="1"/>
      <c r="AD47" s="1"/>
      <c r="AE47" s="1"/>
      <c r="AF47" s="1"/>
      <c r="AG47" s="1"/>
      <c r="AH47" s="1"/>
      <c r="AI47" s="1"/>
      <c r="AJ47" s="1"/>
      <c r="AK47" s="1"/>
      <c r="AL47" s="7"/>
      <c r="AM47" s="7"/>
      <c r="AN47" s="7"/>
      <c r="AO47" s="7"/>
      <c r="AP47" s="7"/>
      <c r="AQ47" s="7"/>
      <c r="AR47" s="7"/>
      <c r="AS47" s="7"/>
      <c r="AT47" s="7"/>
      <c r="AU47" s="7"/>
      <c r="AV47" s="7"/>
      <c r="AW47" s="7"/>
      <c r="AX47" s="7"/>
      <c r="AY47" s="7"/>
      <c r="AZ47" s="7"/>
      <c r="BA47" s="1"/>
      <c r="BB47" s="1"/>
      <c r="BC47" s="1"/>
      <c r="BD47" s="1"/>
      <c r="BE47" s="1"/>
      <c r="BF47" s="1"/>
      <c r="BG47" s="1"/>
      <c r="BH47" s="1"/>
      <c r="BI47" s="1"/>
      <c r="BJ47" s="1"/>
    </row>
    <row r="48" spans="1:62" ht="15.75" customHeight="1" x14ac:dyDescent="0.3">
      <c r="A48" s="1"/>
      <c r="B48" s="1"/>
      <c r="C48" s="1"/>
      <c r="D48" s="1"/>
      <c r="E48" s="1"/>
      <c r="F48" s="1"/>
      <c r="G48" s="1"/>
      <c r="H48" s="1"/>
      <c r="I48" s="1"/>
      <c r="J48" s="1"/>
      <c r="K48" s="1"/>
      <c r="L48" s="1"/>
      <c r="M48" s="1"/>
      <c r="N48" s="1"/>
      <c r="O48" s="5"/>
      <c r="P48" s="5"/>
      <c r="Q48" s="5"/>
      <c r="R48" s="5"/>
      <c r="S48" s="5"/>
      <c r="T48" s="5"/>
      <c r="U48" s="5"/>
      <c r="V48" s="1"/>
      <c r="W48" s="1"/>
      <c r="X48" s="1"/>
      <c r="Y48" s="1"/>
      <c r="Z48" s="1"/>
      <c r="AA48" s="1"/>
      <c r="AB48" s="1"/>
      <c r="AC48" s="1"/>
      <c r="AD48" s="1"/>
      <c r="AE48" s="1"/>
      <c r="AF48" s="1"/>
      <c r="AG48" s="1"/>
      <c r="AH48" s="1"/>
      <c r="AI48" s="1"/>
      <c r="AJ48" s="1"/>
      <c r="AK48" s="1"/>
      <c r="AL48" s="7"/>
      <c r="AM48" s="7"/>
      <c r="AN48" s="7"/>
      <c r="AO48" s="7"/>
      <c r="AP48" s="7"/>
      <c r="AQ48" s="7"/>
      <c r="AR48" s="7"/>
      <c r="AS48" s="7"/>
      <c r="AT48" s="7"/>
      <c r="AU48" s="7"/>
      <c r="AV48" s="7"/>
      <c r="AW48" s="7"/>
      <c r="AX48" s="7"/>
      <c r="AY48" s="7"/>
      <c r="AZ48" s="7"/>
      <c r="BA48" s="1"/>
      <c r="BB48" s="1"/>
      <c r="BC48" s="1"/>
      <c r="BD48" s="1"/>
      <c r="BE48" s="1"/>
      <c r="BF48" s="1"/>
      <c r="BG48" s="1"/>
      <c r="BH48" s="1"/>
      <c r="BI48" s="1"/>
      <c r="BJ48" s="1"/>
    </row>
    <row r="49" spans="1:62" ht="15.75" customHeight="1" x14ac:dyDescent="0.3">
      <c r="A49" s="1"/>
      <c r="B49" s="1"/>
      <c r="C49" s="1"/>
      <c r="D49" s="1"/>
      <c r="E49" s="1"/>
      <c r="F49" s="1"/>
      <c r="G49" s="1"/>
      <c r="H49" s="1"/>
      <c r="I49" s="1"/>
      <c r="J49" s="1"/>
      <c r="K49" s="1"/>
      <c r="L49" s="1"/>
      <c r="M49" s="1"/>
      <c r="N49" s="1"/>
      <c r="O49" s="5"/>
      <c r="P49" s="5"/>
      <c r="Q49" s="5"/>
      <c r="R49" s="5"/>
      <c r="S49" s="5"/>
      <c r="T49" s="5"/>
      <c r="U49" s="5"/>
      <c r="V49" s="1"/>
      <c r="W49" s="1"/>
      <c r="X49" s="1"/>
      <c r="Y49" s="1"/>
      <c r="Z49" s="1"/>
      <c r="AA49" s="1"/>
      <c r="AB49" s="1"/>
      <c r="AC49" s="1"/>
      <c r="AD49" s="1"/>
      <c r="AE49" s="1"/>
      <c r="AF49" s="1"/>
      <c r="AG49" s="1"/>
      <c r="AH49" s="1"/>
      <c r="AI49" s="1"/>
      <c r="AJ49" s="1"/>
      <c r="AK49" s="1"/>
      <c r="AL49" s="7"/>
      <c r="AM49" s="7"/>
      <c r="AN49" s="7"/>
      <c r="AO49" s="7"/>
      <c r="AP49" s="7"/>
      <c r="AQ49" s="7"/>
      <c r="AR49" s="7"/>
      <c r="AS49" s="7"/>
      <c r="AT49" s="7"/>
      <c r="AU49" s="7"/>
      <c r="AV49" s="7"/>
      <c r="AW49" s="7"/>
      <c r="AX49" s="7"/>
      <c r="AY49" s="7"/>
      <c r="AZ49" s="7"/>
      <c r="BA49" s="1"/>
      <c r="BB49" s="1"/>
      <c r="BC49" s="1"/>
      <c r="BD49" s="1"/>
      <c r="BE49" s="1"/>
      <c r="BF49" s="1"/>
      <c r="BG49" s="1"/>
      <c r="BH49" s="1"/>
      <c r="BI49" s="1"/>
      <c r="BJ49" s="1"/>
    </row>
    <row r="50" spans="1:62" ht="15.75" customHeight="1" x14ac:dyDescent="0.3">
      <c r="A50" s="1"/>
      <c r="B50" s="1"/>
      <c r="C50" s="1"/>
      <c r="D50" s="1"/>
      <c r="E50" s="1"/>
      <c r="F50" s="1"/>
      <c r="G50" s="1"/>
      <c r="H50" s="1"/>
      <c r="I50" s="1"/>
      <c r="J50" s="1"/>
      <c r="K50" s="1"/>
      <c r="L50" s="1"/>
      <c r="M50" s="1"/>
      <c r="N50" s="1"/>
      <c r="O50" s="5"/>
      <c r="P50" s="5"/>
      <c r="Q50" s="5"/>
      <c r="R50" s="5"/>
      <c r="S50" s="5"/>
      <c r="T50" s="5"/>
      <c r="U50" s="5"/>
      <c r="V50" s="1"/>
      <c r="W50" s="1"/>
      <c r="X50" s="1"/>
      <c r="Y50" s="1"/>
      <c r="Z50" s="1"/>
      <c r="AA50" s="1"/>
      <c r="AB50" s="1"/>
      <c r="AC50" s="1"/>
      <c r="AD50" s="1"/>
      <c r="AE50" s="1"/>
      <c r="AF50" s="1"/>
      <c r="AG50" s="1"/>
      <c r="AH50" s="1"/>
      <c r="AI50" s="1"/>
      <c r="AJ50" s="1"/>
      <c r="AK50" s="1"/>
      <c r="AL50" s="7"/>
      <c r="AM50" s="7"/>
      <c r="AN50" s="7"/>
      <c r="AO50" s="7"/>
      <c r="AP50" s="7"/>
      <c r="AQ50" s="7"/>
      <c r="AR50" s="7"/>
      <c r="AS50" s="7"/>
      <c r="AT50" s="7"/>
      <c r="AU50" s="7"/>
      <c r="AV50" s="7"/>
      <c r="AW50" s="7"/>
      <c r="AX50" s="7"/>
      <c r="AY50" s="7"/>
      <c r="AZ50" s="7"/>
      <c r="BA50" s="1"/>
      <c r="BB50" s="1"/>
      <c r="BC50" s="1"/>
      <c r="BD50" s="1"/>
      <c r="BE50" s="1"/>
      <c r="BF50" s="1"/>
      <c r="BG50" s="1"/>
      <c r="BH50" s="1"/>
      <c r="BI50" s="1"/>
      <c r="BJ50" s="1"/>
    </row>
    <row r="51" spans="1:62" ht="15.75" customHeight="1" x14ac:dyDescent="0.3">
      <c r="A51" s="1"/>
      <c r="B51" s="1"/>
      <c r="C51" s="1"/>
      <c r="D51" s="1"/>
      <c r="E51" s="1"/>
      <c r="F51" s="1"/>
      <c r="G51" s="1"/>
      <c r="H51" s="1"/>
      <c r="I51" s="1"/>
      <c r="J51" s="1"/>
      <c r="K51" s="1"/>
      <c r="L51" s="1"/>
      <c r="M51" s="1"/>
      <c r="N51" s="1"/>
      <c r="O51" s="5"/>
      <c r="P51" s="5"/>
      <c r="Q51" s="5"/>
      <c r="R51" s="5"/>
      <c r="S51" s="5"/>
      <c r="T51" s="5"/>
      <c r="U51" s="5"/>
      <c r="V51" s="1"/>
      <c r="W51" s="1"/>
      <c r="X51" s="1"/>
      <c r="Y51" s="1"/>
      <c r="Z51" s="1"/>
      <c r="AA51" s="1"/>
      <c r="AB51" s="1"/>
      <c r="AC51" s="1"/>
      <c r="AD51" s="1"/>
      <c r="AE51" s="1"/>
      <c r="AF51" s="1"/>
      <c r="AG51" s="1"/>
      <c r="AH51" s="1"/>
      <c r="AI51" s="1"/>
      <c r="AJ51" s="1"/>
      <c r="AK51" s="1"/>
      <c r="AL51" s="7"/>
      <c r="AM51" s="7"/>
      <c r="AN51" s="7"/>
      <c r="AO51" s="7"/>
      <c r="AP51" s="7"/>
      <c r="AQ51" s="7"/>
      <c r="AR51" s="7"/>
      <c r="AS51" s="7"/>
      <c r="AT51" s="7"/>
      <c r="AU51" s="7"/>
      <c r="AV51" s="7"/>
      <c r="AW51" s="7"/>
      <c r="AX51" s="7"/>
      <c r="AY51" s="7"/>
      <c r="AZ51" s="7"/>
      <c r="BA51" s="1"/>
      <c r="BB51" s="1"/>
      <c r="BC51" s="1"/>
      <c r="BD51" s="1"/>
      <c r="BE51" s="1"/>
      <c r="BF51" s="1"/>
      <c r="BG51" s="1"/>
      <c r="BH51" s="1"/>
      <c r="BI51" s="1"/>
      <c r="BJ51" s="1"/>
    </row>
    <row r="52" spans="1:62" ht="15.75" customHeight="1" x14ac:dyDescent="0.3">
      <c r="A52" s="1"/>
      <c r="B52" s="1"/>
      <c r="C52" s="1"/>
      <c r="D52" s="1"/>
      <c r="E52" s="1"/>
      <c r="F52" s="1"/>
      <c r="G52" s="1"/>
      <c r="H52" s="1"/>
      <c r="I52" s="1"/>
      <c r="J52" s="1"/>
      <c r="K52" s="1"/>
      <c r="L52" s="1"/>
      <c r="M52" s="1"/>
      <c r="N52" s="1"/>
      <c r="O52" s="5"/>
      <c r="P52" s="5"/>
      <c r="Q52" s="5"/>
      <c r="R52" s="5"/>
      <c r="S52" s="5"/>
      <c r="T52" s="5"/>
      <c r="U52" s="5"/>
      <c r="V52" s="1"/>
      <c r="W52" s="1"/>
      <c r="X52" s="1"/>
      <c r="Y52" s="1"/>
      <c r="Z52" s="1"/>
      <c r="AA52" s="1"/>
      <c r="AB52" s="1"/>
      <c r="AC52" s="1"/>
      <c r="AD52" s="1"/>
      <c r="AE52" s="1"/>
      <c r="AF52" s="1"/>
      <c r="AG52" s="1"/>
      <c r="AH52" s="1"/>
      <c r="AI52" s="1"/>
      <c r="AJ52" s="1"/>
      <c r="AK52" s="1"/>
      <c r="AL52" s="7"/>
      <c r="AM52" s="7"/>
      <c r="AN52" s="7"/>
      <c r="AO52" s="7"/>
      <c r="AP52" s="7"/>
      <c r="AQ52" s="7"/>
      <c r="AR52" s="7"/>
      <c r="AS52" s="7"/>
      <c r="AT52" s="7"/>
      <c r="AU52" s="7"/>
      <c r="AV52" s="7"/>
      <c r="AW52" s="7"/>
      <c r="AX52" s="7"/>
      <c r="AY52" s="7"/>
      <c r="AZ52" s="7"/>
      <c r="BA52" s="1"/>
      <c r="BB52" s="1"/>
      <c r="BC52" s="1"/>
      <c r="BD52" s="1"/>
      <c r="BE52" s="1"/>
      <c r="BF52" s="1"/>
      <c r="BG52" s="1"/>
      <c r="BH52" s="1"/>
      <c r="BI52" s="1"/>
      <c r="BJ52" s="1"/>
    </row>
    <row r="53" spans="1:62" ht="15.75" customHeight="1" x14ac:dyDescent="0.3">
      <c r="A53" s="1"/>
      <c r="B53" s="1"/>
      <c r="C53" s="1"/>
      <c r="D53" s="1"/>
      <c r="E53" s="1"/>
      <c r="F53" s="1"/>
      <c r="G53" s="1"/>
      <c r="H53" s="1"/>
      <c r="I53" s="1"/>
      <c r="J53" s="1"/>
      <c r="K53" s="1"/>
      <c r="L53" s="1"/>
      <c r="M53" s="1"/>
      <c r="N53" s="1"/>
      <c r="O53" s="5"/>
      <c r="P53" s="5"/>
      <c r="Q53" s="5"/>
      <c r="R53" s="5"/>
      <c r="S53" s="5"/>
      <c r="T53" s="5"/>
      <c r="U53" s="5"/>
      <c r="V53" s="1"/>
      <c r="W53" s="1"/>
      <c r="X53" s="1"/>
      <c r="Y53" s="1"/>
      <c r="Z53" s="1"/>
      <c r="AA53" s="1"/>
      <c r="AB53" s="1"/>
      <c r="AC53" s="1"/>
      <c r="AD53" s="1"/>
      <c r="AE53" s="1"/>
      <c r="AF53" s="1"/>
      <c r="AG53" s="1"/>
      <c r="AH53" s="1"/>
      <c r="AI53" s="1"/>
      <c r="AJ53" s="1"/>
      <c r="AK53" s="1"/>
      <c r="AL53" s="7"/>
      <c r="AM53" s="7"/>
      <c r="AN53" s="7"/>
      <c r="AO53" s="7"/>
      <c r="AP53" s="7"/>
      <c r="AQ53" s="7"/>
      <c r="AR53" s="7"/>
      <c r="AS53" s="7"/>
      <c r="AT53" s="7"/>
      <c r="AU53" s="7"/>
      <c r="AV53" s="7"/>
      <c r="AW53" s="7"/>
      <c r="AX53" s="7"/>
      <c r="AY53" s="7"/>
      <c r="AZ53" s="7"/>
      <c r="BA53" s="1"/>
      <c r="BB53" s="1"/>
      <c r="BC53" s="1"/>
      <c r="BD53" s="1"/>
      <c r="BE53" s="1"/>
      <c r="BF53" s="1"/>
      <c r="BG53" s="1"/>
      <c r="BH53" s="1"/>
      <c r="BI53" s="1"/>
      <c r="BJ53" s="1"/>
    </row>
    <row r="54" spans="1:62" ht="15.75" customHeight="1" x14ac:dyDescent="0.3">
      <c r="A54" s="1"/>
      <c r="B54" s="1"/>
      <c r="C54" s="1"/>
      <c r="D54" s="1"/>
      <c r="E54" s="1"/>
      <c r="F54" s="1"/>
      <c r="G54" s="1"/>
      <c r="H54" s="1"/>
      <c r="I54" s="1"/>
      <c r="J54" s="1"/>
      <c r="K54" s="1"/>
      <c r="L54" s="1"/>
      <c r="M54" s="1"/>
      <c r="N54" s="1"/>
      <c r="O54" s="5"/>
      <c r="P54" s="5"/>
      <c r="Q54" s="5"/>
      <c r="R54" s="5"/>
      <c r="S54" s="5"/>
      <c r="T54" s="5"/>
      <c r="U54" s="5"/>
      <c r="V54" s="1"/>
      <c r="W54" s="1"/>
      <c r="X54" s="1"/>
      <c r="Y54" s="1"/>
      <c r="Z54" s="1"/>
      <c r="AA54" s="1"/>
      <c r="AB54" s="1"/>
      <c r="AC54" s="1"/>
      <c r="AD54" s="1"/>
      <c r="AE54" s="1"/>
      <c r="AF54" s="1"/>
      <c r="AG54" s="1"/>
      <c r="AH54" s="1"/>
      <c r="AI54" s="1"/>
      <c r="AJ54" s="1"/>
      <c r="AK54" s="1"/>
      <c r="AL54" s="7"/>
      <c r="AM54" s="7"/>
      <c r="AN54" s="7"/>
      <c r="AO54" s="7"/>
      <c r="AP54" s="7"/>
      <c r="AQ54" s="7"/>
      <c r="AR54" s="7"/>
      <c r="AS54" s="7"/>
      <c r="AT54" s="7"/>
      <c r="AU54" s="7"/>
      <c r="AV54" s="7"/>
      <c r="AW54" s="7"/>
      <c r="AX54" s="7"/>
      <c r="AY54" s="7"/>
      <c r="AZ54" s="7"/>
      <c r="BA54" s="1"/>
      <c r="BB54" s="1"/>
      <c r="BC54" s="1"/>
      <c r="BD54" s="1"/>
      <c r="BE54" s="1"/>
      <c r="BF54" s="1"/>
      <c r="BG54" s="1"/>
      <c r="BH54" s="1"/>
      <c r="BI54" s="1"/>
      <c r="BJ54" s="1"/>
    </row>
    <row r="55" spans="1:62" ht="15.75" customHeight="1" x14ac:dyDescent="0.3">
      <c r="A55" s="1"/>
      <c r="B55" s="1"/>
      <c r="C55" s="1"/>
      <c r="D55" s="1"/>
      <c r="E55" s="1"/>
      <c r="F55" s="1"/>
      <c r="G55" s="1"/>
      <c r="H55" s="1"/>
      <c r="I55" s="1"/>
      <c r="J55" s="1"/>
      <c r="K55" s="1"/>
      <c r="L55" s="1"/>
      <c r="M55" s="1"/>
      <c r="N55" s="1"/>
      <c r="O55" s="5"/>
      <c r="P55" s="5"/>
      <c r="Q55" s="5"/>
      <c r="R55" s="5"/>
      <c r="S55" s="5"/>
      <c r="T55" s="5"/>
      <c r="U55" s="5"/>
      <c r="V55" s="1"/>
      <c r="W55" s="1"/>
      <c r="X55" s="1"/>
      <c r="Y55" s="1"/>
      <c r="Z55" s="1"/>
      <c r="AA55" s="1"/>
      <c r="AB55" s="1"/>
      <c r="AC55" s="1"/>
      <c r="AD55" s="1"/>
      <c r="AE55" s="1"/>
      <c r="AF55" s="1"/>
      <c r="AG55" s="1"/>
      <c r="AH55" s="1"/>
      <c r="AI55" s="1"/>
      <c r="AJ55" s="1"/>
      <c r="AK55" s="1"/>
      <c r="AL55" s="7"/>
      <c r="AM55" s="7"/>
      <c r="AN55" s="7"/>
      <c r="AO55" s="7"/>
      <c r="AP55" s="7"/>
      <c r="AQ55" s="7"/>
      <c r="AR55" s="7"/>
      <c r="AS55" s="7"/>
      <c r="AT55" s="7"/>
      <c r="AU55" s="7"/>
      <c r="AV55" s="7"/>
      <c r="AW55" s="7"/>
      <c r="AX55" s="7"/>
      <c r="AY55" s="7"/>
      <c r="AZ55" s="7"/>
      <c r="BA55" s="1"/>
      <c r="BB55" s="1"/>
      <c r="BC55" s="1"/>
      <c r="BD55" s="1"/>
      <c r="BE55" s="1"/>
      <c r="BF55" s="1"/>
      <c r="BG55" s="1"/>
      <c r="BH55" s="1"/>
      <c r="BI55" s="1"/>
      <c r="BJ55" s="1"/>
    </row>
    <row r="56" spans="1:62" ht="15.75" customHeight="1" x14ac:dyDescent="0.3">
      <c r="A56" s="1"/>
      <c r="B56" s="1"/>
      <c r="C56" s="1"/>
      <c r="D56" s="1"/>
      <c r="E56" s="1"/>
      <c r="F56" s="1"/>
      <c r="G56" s="1"/>
      <c r="H56" s="1"/>
      <c r="I56" s="1"/>
      <c r="J56" s="1"/>
      <c r="K56" s="1"/>
      <c r="L56" s="1"/>
      <c r="M56" s="1"/>
      <c r="N56" s="1"/>
      <c r="O56" s="5"/>
      <c r="P56" s="5"/>
      <c r="Q56" s="5"/>
      <c r="R56" s="5"/>
      <c r="S56" s="5"/>
      <c r="T56" s="5"/>
      <c r="U56" s="5"/>
      <c r="V56" s="1"/>
      <c r="W56" s="1"/>
      <c r="X56" s="1"/>
      <c r="Y56" s="1"/>
      <c r="Z56" s="1"/>
      <c r="AA56" s="1"/>
      <c r="AB56" s="1"/>
      <c r="AC56" s="1"/>
      <c r="AD56" s="1"/>
      <c r="AE56" s="1"/>
      <c r="AF56" s="1"/>
      <c r="AG56" s="1"/>
      <c r="AH56" s="1"/>
      <c r="AI56" s="1"/>
      <c r="AJ56" s="1"/>
      <c r="AK56" s="1"/>
      <c r="AL56" s="7"/>
      <c r="AM56" s="7"/>
      <c r="AN56" s="7"/>
      <c r="AO56" s="7"/>
      <c r="AP56" s="7"/>
      <c r="AQ56" s="7"/>
      <c r="AR56" s="7"/>
      <c r="AS56" s="7"/>
      <c r="AT56" s="7"/>
      <c r="AU56" s="7"/>
      <c r="AV56" s="7"/>
      <c r="AW56" s="7"/>
      <c r="AX56" s="7"/>
      <c r="AY56" s="7"/>
      <c r="AZ56" s="7"/>
      <c r="BA56" s="1"/>
      <c r="BB56" s="1"/>
      <c r="BC56" s="1"/>
      <c r="BD56" s="1"/>
      <c r="BE56" s="1"/>
      <c r="BF56" s="1"/>
      <c r="BG56" s="1"/>
      <c r="BH56" s="1"/>
      <c r="BI56" s="1"/>
      <c r="BJ56" s="1"/>
    </row>
    <row r="57" spans="1:62" ht="15.75" customHeight="1" x14ac:dyDescent="0.3">
      <c r="A57" s="1"/>
      <c r="B57" s="1"/>
      <c r="C57" s="1"/>
      <c r="D57" s="1"/>
      <c r="E57" s="1"/>
      <c r="F57" s="1"/>
      <c r="G57" s="1"/>
      <c r="H57" s="1"/>
      <c r="I57" s="1"/>
      <c r="J57" s="1"/>
      <c r="K57" s="1"/>
      <c r="L57" s="1"/>
      <c r="M57" s="1"/>
      <c r="N57" s="1"/>
      <c r="O57" s="5"/>
      <c r="P57" s="5"/>
      <c r="Q57" s="5"/>
      <c r="R57" s="5"/>
      <c r="S57" s="5"/>
      <c r="T57" s="5"/>
      <c r="U57" s="5"/>
      <c r="V57" s="1"/>
      <c r="W57" s="1"/>
      <c r="X57" s="1"/>
      <c r="Y57" s="1"/>
      <c r="Z57" s="1"/>
      <c r="AA57" s="1"/>
      <c r="AB57" s="1"/>
      <c r="AC57" s="1"/>
      <c r="AD57" s="1"/>
      <c r="AE57" s="1"/>
      <c r="AF57" s="1"/>
      <c r="AG57" s="1"/>
      <c r="AH57" s="1"/>
      <c r="AI57" s="1"/>
      <c r="AJ57" s="1"/>
      <c r="AK57" s="1"/>
      <c r="AL57" s="7"/>
      <c r="AM57" s="7"/>
      <c r="AN57" s="7"/>
      <c r="AO57" s="7"/>
      <c r="AP57" s="7"/>
      <c r="AQ57" s="7"/>
      <c r="AR57" s="7"/>
      <c r="AS57" s="7"/>
      <c r="AT57" s="7"/>
      <c r="AU57" s="7"/>
      <c r="AV57" s="7"/>
      <c r="AW57" s="7"/>
      <c r="AX57" s="7"/>
      <c r="AY57" s="7"/>
      <c r="AZ57" s="7"/>
      <c r="BA57" s="1"/>
      <c r="BB57" s="1"/>
      <c r="BC57" s="1"/>
      <c r="BD57" s="1"/>
      <c r="BE57" s="1"/>
      <c r="BF57" s="1"/>
      <c r="BG57" s="1"/>
      <c r="BH57" s="1"/>
      <c r="BI57" s="1"/>
      <c r="BJ57" s="1"/>
    </row>
    <row r="58" spans="1:62" ht="15.75" customHeight="1" x14ac:dyDescent="0.3">
      <c r="A58" s="1"/>
      <c r="B58" s="1"/>
      <c r="C58" s="1"/>
      <c r="D58" s="1"/>
      <c r="E58" s="1"/>
      <c r="F58" s="1"/>
      <c r="G58" s="1"/>
      <c r="H58" s="1"/>
      <c r="I58" s="1"/>
      <c r="J58" s="1"/>
      <c r="K58" s="1"/>
      <c r="L58" s="1"/>
      <c r="M58" s="1"/>
      <c r="N58" s="1"/>
      <c r="O58" s="5"/>
      <c r="P58" s="5"/>
      <c r="Q58" s="5"/>
      <c r="R58" s="5"/>
      <c r="S58" s="5"/>
      <c r="T58" s="5"/>
      <c r="U58" s="5"/>
      <c r="V58" s="1"/>
      <c r="W58" s="1"/>
      <c r="X58" s="1"/>
      <c r="Y58" s="1"/>
      <c r="Z58" s="1"/>
      <c r="AA58" s="1"/>
      <c r="AB58" s="1"/>
      <c r="AC58" s="1"/>
      <c r="AD58" s="1"/>
      <c r="AE58" s="1"/>
      <c r="AF58" s="1"/>
      <c r="AG58" s="1"/>
      <c r="AH58" s="1"/>
      <c r="AI58" s="1"/>
      <c r="AJ58" s="1"/>
      <c r="AK58" s="1"/>
      <c r="AL58" s="7"/>
      <c r="AM58" s="7"/>
      <c r="AN58" s="7"/>
      <c r="AO58" s="7"/>
      <c r="AP58" s="7"/>
      <c r="AQ58" s="7"/>
      <c r="AR58" s="7"/>
      <c r="AS58" s="7"/>
      <c r="AT58" s="7"/>
      <c r="AU58" s="7"/>
      <c r="AV58" s="7"/>
      <c r="AW58" s="7"/>
      <c r="AX58" s="7"/>
      <c r="AY58" s="7"/>
      <c r="AZ58" s="7"/>
      <c r="BA58" s="1"/>
      <c r="BB58" s="1"/>
      <c r="BC58" s="1"/>
      <c r="BD58" s="1"/>
      <c r="BE58" s="1"/>
      <c r="BF58" s="1"/>
      <c r="BG58" s="1"/>
      <c r="BH58" s="1"/>
      <c r="BI58" s="1"/>
      <c r="BJ58" s="1"/>
    </row>
    <row r="59" spans="1:62" ht="15.75" customHeight="1" x14ac:dyDescent="0.3">
      <c r="A59" s="1"/>
      <c r="B59" s="1"/>
      <c r="C59" s="1"/>
      <c r="D59" s="1"/>
      <c r="E59" s="1"/>
      <c r="F59" s="1"/>
      <c r="G59" s="1"/>
      <c r="H59" s="1"/>
      <c r="I59" s="1"/>
      <c r="J59" s="1"/>
      <c r="K59" s="1"/>
      <c r="L59" s="1"/>
      <c r="M59" s="1"/>
      <c r="N59" s="1"/>
      <c r="O59" s="5"/>
      <c r="P59" s="5"/>
      <c r="Q59" s="5"/>
      <c r="R59" s="5"/>
      <c r="S59" s="5"/>
      <c r="T59" s="5"/>
      <c r="U59" s="5"/>
      <c r="V59" s="1"/>
      <c r="W59" s="1"/>
      <c r="X59" s="1"/>
      <c r="Y59" s="1"/>
      <c r="Z59" s="1"/>
      <c r="AA59" s="1"/>
      <c r="AB59" s="1"/>
      <c r="AC59" s="1"/>
      <c r="AD59" s="1"/>
      <c r="AE59" s="1"/>
      <c r="AF59" s="1"/>
      <c r="AG59" s="1"/>
      <c r="AH59" s="1"/>
      <c r="AI59" s="1"/>
      <c r="AJ59" s="1"/>
      <c r="AK59" s="1"/>
      <c r="AL59" s="7"/>
      <c r="AM59" s="7"/>
      <c r="AN59" s="7"/>
      <c r="AO59" s="7"/>
      <c r="AP59" s="7"/>
      <c r="AQ59" s="7"/>
      <c r="AR59" s="7"/>
      <c r="AS59" s="7"/>
      <c r="AT59" s="7"/>
      <c r="AU59" s="7"/>
      <c r="AV59" s="7"/>
      <c r="AW59" s="7"/>
      <c r="AX59" s="7"/>
      <c r="AY59" s="7"/>
      <c r="AZ59" s="7"/>
      <c r="BA59" s="1"/>
      <c r="BB59" s="1"/>
      <c r="BC59" s="1"/>
      <c r="BD59" s="1"/>
      <c r="BE59" s="1"/>
      <c r="BF59" s="1"/>
      <c r="BG59" s="1"/>
      <c r="BH59" s="1"/>
      <c r="BI59" s="1"/>
      <c r="BJ59" s="1"/>
    </row>
    <row r="60" spans="1:62" ht="15.75" customHeight="1" x14ac:dyDescent="0.3">
      <c r="A60" s="1"/>
      <c r="B60" s="1"/>
      <c r="C60" s="1"/>
      <c r="D60" s="1"/>
      <c r="E60" s="1"/>
      <c r="F60" s="1"/>
      <c r="G60" s="1"/>
      <c r="H60" s="1"/>
      <c r="I60" s="1"/>
      <c r="J60" s="1"/>
      <c r="K60" s="1"/>
      <c r="L60" s="1"/>
      <c r="M60" s="1"/>
      <c r="N60" s="1"/>
      <c r="O60" s="5"/>
      <c r="P60" s="5"/>
      <c r="Q60" s="5"/>
      <c r="R60" s="5"/>
      <c r="S60" s="5"/>
      <c r="T60" s="5"/>
      <c r="U60" s="5"/>
      <c r="V60" s="1"/>
      <c r="W60" s="1"/>
      <c r="X60" s="1"/>
      <c r="Y60" s="1"/>
      <c r="Z60" s="1"/>
      <c r="AA60" s="1"/>
      <c r="AB60" s="1"/>
      <c r="AC60" s="1"/>
      <c r="AD60" s="1"/>
      <c r="AE60" s="1"/>
      <c r="AF60" s="1"/>
      <c r="AG60" s="1"/>
      <c r="AH60" s="1"/>
      <c r="AI60" s="1"/>
      <c r="AJ60" s="1"/>
      <c r="AK60" s="1"/>
      <c r="AL60" s="7"/>
      <c r="AM60" s="7"/>
      <c r="AN60" s="7"/>
      <c r="AO60" s="7"/>
      <c r="AP60" s="7"/>
      <c r="AQ60" s="7"/>
      <c r="AR60" s="7"/>
      <c r="AS60" s="7"/>
      <c r="AT60" s="7"/>
      <c r="AU60" s="7"/>
      <c r="AV60" s="7"/>
      <c r="AW60" s="7"/>
      <c r="AX60" s="7"/>
      <c r="AY60" s="7"/>
      <c r="AZ60" s="7"/>
      <c r="BA60" s="1"/>
      <c r="BB60" s="1"/>
      <c r="BC60" s="1"/>
      <c r="BD60" s="1"/>
      <c r="BE60" s="1"/>
      <c r="BF60" s="1"/>
      <c r="BG60" s="1"/>
      <c r="BH60" s="1"/>
      <c r="BI60" s="1"/>
      <c r="BJ60" s="1"/>
    </row>
    <row r="61" spans="1:62" ht="15.75" customHeight="1" x14ac:dyDescent="0.3">
      <c r="A61" s="1"/>
      <c r="B61" s="1"/>
      <c r="C61" s="1"/>
      <c r="D61" s="1"/>
      <c r="E61" s="1"/>
      <c r="F61" s="1"/>
      <c r="G61" s="1"/>
      <c r="H61" s="1"/>
      <c r="I61" s="1"/>
      <c r="J61" s="1"/>
      <c r="K61" s="1"/>
      <c r="L61" s="1"/>
      <c r="M61" s="1"/>
      <c r="N61" s="1"/>
      <c r="O61" s="5"/>
      <c r="P61" s="5"/>
      <c r="Q61" s="5"/>
      <c r="R61" s="5"/>
      <c r="S61" s="5"/>
      <c r="T61" s="5"/>
      <c r="U61" s="5"/>
      <c r="V61" s="1"/>
      <c r="W61" s="1"/>
      <c r="X61" s="1"/>
      <c r="Y61" s="1"/>
      <c r="Z61" s="1"/>
      <c r="AA61" s="1"/>
      <c r="AB61" s="1"/>
      <c r="AC61" s="1"/>
      <c r="AD61" s="1"/>
      <c r="AE61" s="1"/>
      <c r="AF61" s="1"/>
      <c r="AG61" s="1"/>
      <c r="AH61" s="1"/>
      <c r="AI61" s="1"/>
      <c r="AJ61" s="1"/>
      <c r="AK61" s="1"/>
      <c r="AL61" s="7"/>
      <c r="AM61" s="7"/>
      <c r="AN61" s="7"/>
      <c r="AO61" s="7"/>
      <c r="AP61" s="7"/>
      <c r="AQ61" s="7"/>
      <c r="AR61" s="7"/>
      <c r="AS61" s="7"/>
      <c r="AT61" s="7"/>
      <c r="AU61" s="7"/>
      <c r="AV61" s="7"/>
      <c r="AW61" s="7"/>
      <c r="AX61" s="7"/>
      <c r="AY61" s="7"/>
      <c r="AZ61" s="7"/>
      <c r="BA61" s="1"/>
      <c r="BB61" s="1"/>
      <c r="BC61" s="1"/>
      <c r="BD61" s="1"/>
      <c r="BE61" s="1"/>
      <c r="BF61" s="1"/>
      <c r="BG61" s="1"/>
      <c r="BH61" s="1"/>
      <c r="BI61" s="1"/>
      <c r="BJ61" s="1"/>
    </row>
    <row r="62" spans="1:62" ht="15.75" customHeight="1" x14ac:dyDescent="0.3">
      <c r="A62" s="1"/>
      <c r="B62" s="1"/>
      <c r="C62" s="1"/>
      <c r="D62" s="1"/>
      <c r="E62" s="1"/>
      <c r="F62" s="1"/>
      <c r="G62" s="1"/>
      <c r="H62" s="1"/>
      <c r="I62" s="1"/>
      <c r="J62" s="1"/>
      <c r="K62" s="1"/>
      <c r="L62" s="1"/>
      <c r="M62" s="1"/>
      <c r="N62" s="1"/>
      <c r="O62" s="5"/>
      <c r="P62" s="5"/>
      <c r="Q62" s="5"/>
      <c r="R62" s="5"/>
      <c r="S62" s="5"/>
      <c r="T62" s="5"/>
      <c r="U62" s="5"/>
      <c r="V62" s="1"/>
      <c r="W62" s="1"/>
      <c r="X62" s="1"/>
      <c r="Y62" s="1"/>
      <c r="Z62" s="1"/>
      <c r="AA62" s="1"/>
      <c r="AB62" s="1"/>
      <c r="AC62" s="1"/>
      <c r="AD62" s="1"/>
      <c r="AE62" s="1"/>
      <c r="AF62" s="1"/>
      <c r="AG62" s="1"/>
      <c r="AH62" s="1"/>
      <c r="AI62" s="1"/>
      <c r="AJ62" s="1"/>
      <c r="AK62" s="1"/>
      <c r="AL62" s="7"/>
      <c r="AM62" s="7"/>
      <c r="AN62" s="7"/>
      <c r="AO62" s="7"/>
      <c r="AP62" s="7"/>
      <c r="AQ62" s="7"/>
      <c r="AR62" s="7"/>
      <c r="AS62" s="7"/>
      <c r="AT62" s="7"/>
      <c r="AU62" s="7"/>
      <c r="AV62" s="7"/>
      <c r="AW62" s="7"/>
      <c r="AX62" s="7"/>
      <c r="AY62" s="7"/>
      <c r="AZ62" s="7"/>
      <c r="BA62" s="1"/>
      <c r="BB62" s="1"/>
      <c r="BC62" s="1"/>
      <c r="BD62" s="1"/>
      <c r="BE62" s="1"/>
      <c r="BF62" s="1"/>
      <c r="BG62" s="1"/>
      <c r="BH62" s="1"/>
      <c r="BI62" s="1"/>
      <c r="BJ62" s="1"/>
    </row>
    <row r="63" spans="1:62" ht="15.75" customHeight="1" x14ac:dyDescent="0.3">
      <c r="A63" s="1"/>
      <c r="B63" s="1"/>
      <c r="C63" s="1"/>
      <c r="D63" s="1"/>
      <c r="E63" s="1"/>
      <c r="F63" s="1"/>
      <c r="G63" s="1"/>
      <c r="H63" s="1"/>
      <c r="I63" s="1"/>
      <c r="J63" s="1"/>
      <c r="K63" s="1"/>
      <c r="L63" s="1"/>
      <c r="M63" s="1"/>
      <c r="N63" s="1"/>
      <c r="O63" s="5"/>
      <c r="P63" s="5"/>
      <c r="Q63" s="5"/>
      <c r="R63" s="5"/>
      <c r="S63" s="5"/>
      <c r="T63" s="5"/>
      <c r="U63" s="5"/>
      <c r="V63" s="1"/>
      <c r="W63" s="1"/>
      <c r="X63" s="1"/>
      <c r="Y63" s="1"/>
      <c r="Z63" s="1"/>
      <c r="AA63" s="1"/>
      <c r="AB63" s="1"/>
      <c r="AC63" s="1"/>
      <c r="AD63" s="1"/>
      <c r="AE63" s="1"/>
      <c r="AF63" s="1"/>
      <c r="AG63" s="1"/>
      <c r="AH63" s="1"/>
      <c r="AI63" s="1"/>
      <c r="AJ63" s="1"/>
      <c r="AK63" s="1"/>
      <c r="AL63" s="7"/>
      <c r="AM63" s="7"/>
      <c r="AN63" s="7"/>
      <c r="AO63" s="7"/>
      <c r="AP63" s="7"/>
      <c r="AQ63" s="7"/>
      <c r="AR63" s="7"/>
      <c r="AS63" s="7"/>
      <c r="AT63" s="7"/>
      <c r="AU63" s="7"/>
      <c r="AV63" s="7"/>
      <c r="AW63" s="7"/>
      <c r="AX63" s="7"/>
      <c r="AY63" s="7"/>
      <c r="AZ63" s="7"/>
      <c r="BA63" s="1"/>
      <c r="BB63" s="1"/>
      <c r="BC63" s="1"/>
      <c r="BD63" s="1"/>
      <c r="BE63" s="1"/>
      <c r="BF63" s="1"/>
      <c r="BG63" s="1"/>
      <c r="BH63" s="1"/>
      <c r="BI63" s="1"/>
      <c r="BJ63" s="1"/>
    </row>
    <row r="64" spans="1:62" ht="15.75" customHeight="1" x14ac:dyDescent="0.3">
      <c r="A64" s="1"/>
      <c r="B64" s="1"/>
      <c r="C64" s="1"/>
      <c r="D64" s="1"/>
      <c r="E64" s="1"/>
      <c r="F64" s="1"/>
      <c r="G64" s="1"/>
      <c r="H64" s="1"/>
      <c r="I64" s="1"/>
      <c r="J64" s="1"/>
      <c r="K64" s="1"/>
      <c r="L64" s="1"/>
      <c r="M64" s="1"/>
      <c r="N64" s="1"/>
      <c r="O64" s="5"/>
      <c r="P64" s="5"/>
      <c r="Q64" s="5"/>
      <c r="R64" s="5"/>
      <c r="S64" s="5"/>
      <c r="T64" s="5"/>
      <c r="U64" s="5"/>
      <c r="V64" s="1"/>
      <c r="W64" s="1"/>
      <c r="X64" s="1"/>
      <c r="Y64" s="1"/>
      <c r="Z64" s="1"/>
      <c r="AA64" s="1"/>
      <c r="AB64" s="1"/>
      <c r="AC64" s="1"/>
      <c r="AD64" s="1"/>
      <c r="AE64" s="1"/>
      <c r="AF64" s="1"/>
      <c r="AG64" s="1"/>
      <c r="AH64" s="1"/>
      <c r="AI64" s="1"/>
      <c r="AJ64" s="1"/>
      <c r="AK64" s="1"/>
      <c r="AL64" s="7"/>
      <c r="AM64" s="7"/>
      <c r="AN64" s="7"/>
      <c r="AO64" s="7"/>
      <c r="AP64" s="7"/>
      <c r="AQ64" s="7"/>
      <c r="AR64" s="7"/>
      <c r="AS64" s="7"/>
      <c r="AT64" s="7"/>
      <c r="AU64" s="7"/>
      <c r="AV64" s="7"/>
      <c r="AW64" s="7"/>
      <c r="AX64" s="7"/>
      <c r="AY64" s="7"/>
      <c r="AZ64" s="7"/>
      <c r="BA64" s="1"/>
      <c r="BB64" s="1"/>
      <c r="BC64" s="1"/>
      <c r="BD64" s="1"/>
      <c r="BE64" s="1"/>
      <c r="BF64" s="1"/>
      <c r="BG64" s="1"/>
      <c r="BH64" s="1"/>
      <c r="BI64" s="1"/>
      <c r="BJ64" s="1"/>
    </row>
    <row r="65" spans="1:62" ht="15.75" customHeight="1" x14ac:dyDescent="0.3">
      <c r="A65" s="1"/>
      <c r="B65" s="1"/>
      <c r="C65" s="1"/>
      <c r="D65" s="1"/>
      <c r="E65" s="1"/>
      <c r="F65" s="1"/>
      <c r="G65" s="1"/>
      <c r="H65" s="1"/>
      <c r="I65" s="1"/>
      <c r="J65" s="1"/>
      <c r="K65" s="1"/>
      <c r="L65" s="1"/>
      <c r="M65" s="1"/>
      <c r="N65" s="1"/>
      <c r="O65" s="5"/>
      <c r="P65" s="5"/>
      <c r="Q65" s="5"/>
      <c r="R65" s="5"/>
      <c r="S65" s="5"/>
      <c r="T65" s="5"/>
      <c r="U65" s="5"/>
      <c r="V65" s="1"/>
      <c r="W65" s="1"/>
      <c r="X65" s="1"/>
      <c r="Y65" s="1"/>
      <c r="Z65" s="1"/>
      <c r="AA65" s="1"/>
      <c r="AB65" s="1"/>
      <c r="AC65" s="1"/>
      <c r="AD65" s="1"/>
      <c r="AE65" s="1"/>
      <c r="AF65" s="1"/>
      <c r="AG65" s="1"/>
      <c r="AH65" s="1"/>
      <c r="AI65" s="1"/>
      <c r="AJ65" s="1"/>
      <c r="AK65" s="1"/>
      <c r="AL65" s="7"/>
      <c r="AM65" s="7"/>
      <c r="AN65" s="7"/>
      <c r="AO65" s="7"/>
      <c r="AP65" s="7"/>
      <c r="AQ65" s="7"/>
      <c r="AR65" s="7"/>
      <c r="AS65" s="7"/>
      <c r="AT65" s="7"/>
      <c r="AU65" s="7"/>
      <c r="AV65" s="7"/>
      <c r="AW65" s="7"/>
      <c r="AX65" s="7"/>
      <c r="AY65" s="7"/>
      <c r="AZ65" s="7"/>
      <c r="BA65" s="1"/>
      <c r="BB65" s="1"/>
      <c r="BC65" s="1"/>
      <c r="BD65" s="1"/>
      <c r="BE65" s="1"/>
      <c r="BF65" s="1"/>
      <c r="BG65" s="1"/>
      <c r="BH65" s="1"/>
      <c r="BI65" s="1"/>
      <c r="BJ65" s="1"/>
    </row>
    <row r="66" spans="1:62" ht="93" customHeight="1" x14ac:dyDescent="0.3">
      <c r="A66" s="1"/>
      <c r="B66" s="1"/>
      <c r="C66" s="1"/>
      <c r="D66" s="1"/>
      <c r="E66" s="1"/>
      <c r="F66" s="153"/>
      <c r="G66" s="1"/>
      <c r="H66" s="1"/>
      <c r="I66" s="1"/>
      <c r="J66" s="1"/>
      <c r="K66" s="1"/>
      <c r="L66" s="1"/>
      <c r="M66" s="1"/>
      <c r="N66" s="1"/>
      <c r="O66" s="5"/>
      <c r="P66" s="5"/>
      <c r="Q66" s="5"/>
      <c r="R66" s="5"/>
      <c r="S66" s="5"/>
      <c r="T66" s="5"/>
      <c r="U66" s="141"/>
      <c r="V66" s="142"/>
      <c r="W66" s="142"/>
      <c r="X66" s="142"/>
      <c r="Y66" s="142"/>
      <c r="Z66" s="142"/>
      <c r="AA66" s="142"/>
      <c r="AB66" s="142"/>
      <c r="AC66" s="142"/>
      <c r="AD66" s="142"/>
      <c r="AE66" s="142"/>
      <c r="AF66" s="142"/>
      <c r="AG66" s="142"/>
      <c r="AH66" s="142"/>
      <c r="AI66" s="142"/>
      <c r="AJ66" s="142"/>
      <c r="AK66" s="142"/>
      <c r="AL66" s="7"/>
      <c r="AM66" s="7"/>
      <c r="AN66" s="7"/>
      <c r="AO66" s="7"/>
      <c r="AP66" s="7"/>
      <c r="AQ66" s="7"/>
      <c r="AR66" s="7"/>
      <c r="AS66" s="7"/>
      <c r="AT66" s="7"/>
      <c r="AU66" s="7"/>
      <c r="AV66" s="7"/>
      <c r="AW66" s="7"/>
      <c r="AX66" s="7"/>
      <c r="AY66" s="7"/>
      <c r="AZ66" s="143"/>
      <c r="BA66" s="11"/>
      <c r="BB66" s="11"/>
      <c r="BC66" s="11"/>
      <c r="BD66" s="11"/>
      <c r="BE66" s="11"/>
      <c r="BF66" s="11"/>
      <c r="BG66" s="11"/>
      <c r="BH66" s="11"/>
      <c r="BI66" s="11"/>
      <c r="BJ66" s="11"/>
    </row>
    <row r="67" spans="1:62" ht="93" customHeight="1" x14ac:dyDescent="0.3">
      <c r="A67" s="1"/>
      <c r="B67" s="1"/>
      <c r="C67" s="1"/>
      <c r="D67" s="1"/>
      <c r="E67" s="1"/>
      <c r="F67" s="153"/>
      <c r="G67" s="1"/>
      <c r="H67" s="1"/>
      <c r="I67" s="1"/>
      <c r="J67" s="1"/>
      <c r="K67" s="1"/>
      <c r="L67" s="1"/>
      <c r="M67" s="1"/>
      <c r="N67" s="1"/>
      <c r="O67" s="5"/>
      <c r="P67" s="5"/>
      <c r="Q67" s="5"/>
      <c r="R67" s="5"/>
      <c r="S67" s="5"/>
      <c r="T67" s="5"/>
      <c r="U67" s="141"/>
      <c r="V67" s="142"/>
      <c r="W67" s="142"/>
      <c r="X67" s="142"/>
      <c r="Y67" s="142"/>
      <c r="Z67" s="142"/>
      <c r="AA67" s="142"/>
      <c r="AB67" s="142"/>
      <c r="AC67" s="142"/>
      <c r="AD67" s="142"/>
      <c r="AE67" s="142"/>
      <c r="AF67" s="142"/>
      <c r="AG67" s="142"/>
      <c r="AH67" s="142"/>
      <c r="AI67" s="142"/>
      <c r="AJ67" s="142"/>
      <c r="AK67" s="142"/>
      <c r="AL67" s="7"/>
      <c r="AM67" s="7"/>
      <c r="AN67" s="7"/>
      <c r="AO67" s="7"/>
      <c r="AP67" s="7"/>
      <c r="AQ67" s="7"/>
      <c r="AR67" s="7"/>
      <c r="AS67" s="7"/>
      <c r="AT67" s="7"/>
      <c r="AU67" s="7"/>
      <c r="AV67" s="7"/>
      <c r="AW67" s="7"/>
      <c r="AX67" s="7"/>
      <c r="AY67" s="7"/>
      <c r="AZ67" s="143"/>
      <c r="BA67" s="11"/>
      <c r="BB67" s="11"/>
      <c r="BC67" s="11"/>
      <c r="BD67" s="11"/>
      <c r="BE67" s="11"/>
      <c r="BF67" s="11"/>
      <c r="BG67" s="11"/>
      <c r="BH67" s="11"/>
      <c r="BI67" s="11"/>
      <c r="BJ67" s="11"/>
    </row>
    <row r="68" spans="1:62" ht="93" customHeight="1" x14ac:dyDescent="0.3">
      <c r="A68" s="1"/>
      <c r="B68" s="1"/>
      <c r="C68" s="1"/>
      <c r="D68" s="1"/>
      <c r="E68" s="1"/>
      <c r="F68" s="153"/>
      <c r="G68" s="1"/>
      <c r="H68" s="1"/>
      <c r="I68" s="1"/>
      <c r="J68" s="1"/>
      <c r="K68" s="1"/>
      <c r="L68" s="1"/>
      <c r="M68" s="1"/>
      <c r="N68" s="1"/>
      <c r="O68" s="5"/>
      <c r="P68" s="5"/>
      <c r="Q68" s="5"/>
      <c r="R68" s="5"/>
      <c r="S68" s="5"/>
      <c r="T68" s="5"/>
      <c r="U68" s="141"/>
      <c r="V68" s="142"/>
      <c r="W68" s="142"/>
      <c r="X68" s="142"/>
      <c r="Y68" s="142"/>
      <c r="Z68" s="142"/>
      <c r="AA68" s="142"/>
      <c r="AB68" s="142"/>
      <c r="AC68" s="142"/>
      <c r="AD68" s="142"/>
      <c r="AE68" s="142"/>
      <c r="AF68" s="142"/>
      <c r="AG68" s="142"/>
      <c r="AH68" s="142"/>
      <c r="AI68" s="142"/>
      <c r="AJ68" s="142"/>
      <c r="AK68" s="142"/>
      <c r="AL68" s="7"/>
      <c r="AM68" s="7"/>
      <c r="AN68" s="7"/>
      <c r="AO68" s="7"/>
      <c r="AP68" s="7"/>
      <c r="AQ68" s="7"/>
      <c r="AR68" s="7"/>
      <c r="AS68" s="7"/>
      <c r="AT68" s="7"/>
      <c r="AU68" s="7"/>
      <c r="AV68" s="7"/>
      <c r="AW68" s="7"/>
      <c r="AX68" s="7"/>
      <c r="AY68" s="7"/>
      <c r="AZ68" s="143"/>
      <c r="BA68" s="11"/>
      <c r="BB68" s="11"/>
      <c r="BC68" s="11"/>
      <c r="BD68" s="11"/>
      <c r="BE68" s="11"/>
      <c r="BF68" s="11"/>
      <c r="BG68" s="11"/>
      <c r="BH68" s="11"/>
      <c r="BI68" s="11"/>
      <c r="BJ68" s="11"/>
    </row>
    <row r="69" spans="1:62" ht="93" customHeight="1" x14ac:dyDescent="0.3">
      <c r="A69" s="1"/>
      <c r="B69" s="1"/>
      <c r="C69" s="1"/>
      <c r="D69" s="1"/>
      <c r="E69" s="1"/>
      <c r="F69" s="153"/>
      <c r="G69" s="1"/>
      <c r="H69" s="1"/>
      <c r="I69" s="1"/>
      <c r="J69" s="1"/>
      <c r="K69" s="1"/>
      <c r="L69" s="1"/>
      <c r="M69" s="1"/>
      <c r="N69" s="1"/>
      <c r="O69" s="5"/>
      <c r="P69" s="5"/>
      <c r="Q69" s="5"/>
      <c r="R69" s="5"/>
      <c r="S69" s="5"/>
      <c r="T69" s="5"/>
      <c r="U69" s="141"/>
      <c r="V69" s="142"/>
      <c r="W69" s="142"/>
      <c r="X69" s="142"/>
      <c r="Y69" s="142"/>
      <c r="Z69" s="142"/>
      <c r="AA69" s="142"/>
      <c r="AB69" s="142"/>
      <c r="AC69" s="142"/>
      <c r="AD69" s="142"/>
      <c r="AE69" s="142"/>
      <c r="AF69" s="142"/>
      <c r="AG69" s="142"/>
      <c r="AH69" s="142"/>
      <c r="AI69" s="142"/>
      <c r="AJ69" s="142"/>
      <c r="AK69" s="142"/>
      <c r="AL69" s="7"/>
      <c r="AM69" s="7"/>
      <c r="AN69" s="7"/>
      <c r="AO69" s="7"/>
      <c r="AP69" s="7"/>
      <c r="AQ69" s="7"/>
      <c r="AR69" s="7"/>
      <c r="AS69" s="7"/>
      <c r="AT69" s="7"/>
      <c r="AU69" s="7"/>
      <c r="AV69" s="7"/>
      <c r="AW69" s="7"/>
      <c r="AX69" s="7"/>
      <c r="AY69" s="7"/>
      <c r="AZ69" s="143"/>
      <c r="BA69" s="11"/>
      <c r="BB69" s="11"/>
      <c r="BC69" s="11"/>
      <c r="BD69" s="11"/>
      <c r="BE69" s="11"/>
      <c r="BF69" s="11"/>
      <c r="BG69" s="11"/>
      <c r="BH69" s="11"/>
      <c r="BI69" s="11"/>
      <c r="BJ69" s="11"/>
    </row>
    <row r="70" spans="1:62" ht="93" customHeight="1" x14ac:dyDescent="0.3">
      <c r="A70" s="1"/>
      <c r="B70" s="1"/>
      <c r="C70" s="1"/>
      <c r="D70" s="1"/>
      <c r="E70" s="1"/>
      <c r="F70" s="153"/>
      <c r="G70" s="1"/>
      <c r="H70" s="1"/>
      <c r="I70" s="1"/>
      <c r="J70" s="1"/>
      <c r="K70" s="1"/>
      <c r="L70" s="1"/>
      <c r="M70" s="1"/>
      <c r="N70" s="1"/>
      <c r="O70" s="5"/>
      <c r="P70" s="5"/>
      <c r="Q70" s="5"/>
      <c r="R70" s="5"/>
      <c r="S70" s="5"/>
      <c r="T70" s="5"/>
      <c r="U70" s="141"/>
      <c r="V70" s="142"/>
      <c r="W70" s="142"/>
      <c r="X70" s="142"/>
      <c r="Y70" s="142"/>
      <c r="Z70" s="142"/>
      <c r="AA70" s="142"/>
      <c r="AB70" s="142"/>
      <c r="AC70" s="142"/>
      <c r="AD70" s="142"/>
      <c r="AE70" s="142"/>
      <c r="AF70" s="142"/>
      <c r="AG70" s="142"/>
      <c r="AH70" s="142"/>
      <c r="AI70" s="142"/>
      <c r="AJ70" s="142"/>
      <c r="AK70" s="142"/>
      <c r="AL70" s="7"/>
      <c r="AM70" s="7"/>
      <c r="AN70" s="7"/>
      <c r="AO70" s="7"/>
      <c r="AP70" s="7"/>
      <c r="AQ70" s="7"/>
      <c r="AR70" s="7"/>
      <c r="AS70" s="7"/>
      <c r="AT70" s="7"/>
      <c r="AU70" s="7"/>
      <c r="AV70" s="7"/>
      <c r="AW70" s="7"/>
      <c r="AX70" s="7"/>
      <c r="AY70" s="7"/>
      <c r="AZ70" s="143"/>
      <c r="BA70" s="11"/>
      <c r="BB70" s="11"/>
      <c r="BC70" s="11"/>
      <c r="BD70" s="11"/>
      <c r="BE70" s="11"/>
      <c r="BF70" s="11"/>
      <c r="BG70" s="11"/>
      <c r="BH70" s="11"/>
      <c r="BI70" s="11"/>
      <c r="BJ70" s="11"/>
    </row>
    <row r="71" spans="1:62" ht="93" customHeight="1" x14ac:dyDescent="0.3">
      <c r="A71" s="1"/>
      <c r="B71" s="1"/>
      <c r="C71" s="1"/>
      <c r="D71" s="1"/>
      <c r="E71" s="1"/>
      <c r="F71" s="153"/>
      <c r="G71" s="1"/>
      <c r="H71" s="1"/>
      <c r="I71" s="1"/>
      <c r="J71" s="1"/>
      <c r="K71" s="1"/>
      <c r="L71" s="1"/>
      <c r="M71" s="1"/>
      <c r="N71" s="1"/>
      <c r="O71" s="5"/>
      <c r="P71" s="5"/>
      <c r="Q71" s="5"/>
      <c r="R71" s="5"/>
      <c r="S71" s="5"/>
      <c r="T71" s="5"/>
      <c r="U71" s="141"/>
      <c r="V71" s="142"/>
      <c r="W71" s="142"/>
      <c r="X71" s="142"/>
      <c r="Y71" s="142"/>
      <c r="Z71" s="142"/>
      <c r="AA71" s="142"/>
      <c r="AB71" s="142"/>
      <c r="AC71" s="142"/>
      <c r="AD71" s="142"/>
      <c r="AE71" s="142"/>
      <c r="AF71" s="142"/>
      <c r="AG71" s="142"/>
      <c r="AH71" s="142"/>
      <c r="AI71" s="142"/>
      <c r="AJ71" s="142"/>
      <c r="AK71" s="142"/>
      <c r="AL71" s="7"/>
      <c r="AM71" s="7"/>
      <c r="AN71" s="7"/>
      <c r="AO71" s="7"/>
      <c r="AP71" s="7"/>
      <c r="AQ71" s="7"/>
      <c r="AR71" s="7"/>
      <c r="AS71" s="7"/>
      <c r="AT71" s="7"/>
      <c r="AU71" s="7"/>
      <c r="AV71" s="7"/>
      <c r="AW71" s="7"/>
      <c r="AX71" s="7"/>
      <c r="AY71" s="7"/>
      <c r="AZ71" s="143"/>
      <c r="BA71" s="11"/>
      <c r="BB71" s="11"/>
      <c r="BC71" s="11"/>
      <c r="BD71" s="11"/>
      <c r="BE71" s="11"/>
      <c r="BF71" s="11"/>
      <c r="BG71" s="11"/>
      <c r="BH71" s="11"/>
      <c r="BI71" s="11"/>
      <c r="BJ71" s="11"/>
    </row>
    <row r="72" spans="1:62" ht="93" customHeight="1" x14ac:dyDescent="0.3">
      <c r="A72" s="1"/>
      <c r="B72" s="1"/>
      <c r="C72" s="1"/>
      <c r="D72" s="1"/>
      <c r="E72" s="1"/>
      <c r="F72" s="153"/>
      <c r="G72" s="1"/>
      <c r="H72" s="1"/>
      <c r="I72" s="1"/>
      <c r="J72" s="1"/>
      <c r="K72" s="1"/>
      <c r="L72" s="1"/>
      <c r="M72" s="1"/>
      <c r="N72" s="1"/>
      <c r="O72" s="5"/>
      <c r="P72" s="5"/>
      <c r="Q72" s="5"/>
      <c r="R72" s="5"/>
      <c r="S72" s="5"/>
      <c r="T72" s="5"/>
      <c r="U72" s="141"/>
      <c r="V72" s="142"/>
      <c r="W72" s="142"/>
      <c r="X72" s="142"/>
      <c r="Y72" s="142"/>
      <c r="Z72" s="142"/>
      <c r="AA72" s="142"/>
      <c r="AB72" s="142"/>
      <c r="AC72" s="142"/>
      <c r="AD72" s="142"/>
      <c r="AE72" s="142"/>
      <c r="AF72" s="142"/>
      <c r="AG72" s="142"/>
      <c r="AH72" s="142"/>
      <c r="AI72" s="142"/>
      <c r="AJ72" s="142"/>
      <c r="AK72" s="142"/>
      <c r="AL72" s="7"/>
      <c r="AM72" s="7"/>
      <c r="AN72" s="7"/>
      <c r="AO72" s="7"/>
      <c r="AP72" s="7"/>
      <c r="AQ72" s="7"/>
      <c r="AR72" s="7"/>
      <c r="AS72" s="7"/>
      <c r="AT72" s="7"/>
      <c r="AU72" s="7"/>
      <c r="AV72" s="7"/>
      <c r="AW72" s="7"/>
      <c r="AX72" s="7"/>
      <c r="AY72" s="7"/>
      <c r="AZ72" s="143"/>
      <c r="BA72" s="11"/>
      <c r="BB72" s="11"/>
      <c r="BC72" s="11"/>
      <c r="BD72" s="11"/>
      <c r="BE72" s="11"/>
      <c r="BF72" s="11"/>
      <c r="BG72" s="11"/>
      <c r="BH72" s="11"/>
      <c r="BI72" s="11"/>
      <c r="BJ72" s="11"/>
    </row>
    <row r="73" spans="1:62" ht="93" customHeight="1" x14ac:dyDescent="0.3">
      <c r="A73" s="1"/>
      <c r="B73" s="1"/>
      <c r="C73" s="1"/>
      <c r="D73" s="1"/>
      <c r="E73" s="1"/>
      <c r="F73" s="153"/>
      <c r="G73" s="1"/>
      <c r="H73" s="1"/>
      <c r="I73" s="1"/>
      <c r="J73" s="1"/>
      <c r="K73" s="1"/>
      <c r="L73" s="1"/>
      <c r="M73" s="1"/>
      <c r="N73" s="1"/>
      <c r="O73" s="5"/>
      <c r="P73" s="5"/>
      <c r="Q73" s="5"/>
      <c r="R73" s="5"/>
      <c r="S73" s="5"/>
      <c r="T73" s="5"/>
      <c r="U73" s="141"/>
      <c r="V73" s="142"/>
      <c r="W73" s="142"/>
      <c r="X73" s="142"/>
      <c r="Y73" s="142"/>
      <c r="Z73" s="142"/>
      <c r="AA73" s="142"/>
      <c r="AB73" s="142"/>
      <c r="AC73" s="142"/>
      <c r="AD73" s="142"/>
      <c r="AE73" s="142"/>
      <c r="AF73" s="142"/>
      <c r="AG73" s="142"/>
      <c r="AH73" s="142"/>
      <c r="AI73" s="142"/>
      <c r="AJ73" s="142"/>
      <c r="AK73" s="142"/>
      <c r="AL73" s="7"/>
      <c r="AM73" s="7"/>
      <c r="AN73" s="7"/>
      <c r="AO73" s="7"/>
      <c r="AP73" s="7"/>
      <c r="AQ73" s="7"/>
      <c r="AR73" s="7"/>
      <c r="AS73" s="7"/>
      <c r="AT73" s="7"/>
      <c r="AU73" s="7"/>
      <c r="AV73" s="7"/>
      <c r="AW73" s="7"/>
      <c r="AX73" s="7"/>
      <c r="AY73" s="7"/>
      <c r="AZ73" s="143"/>
      <c r="BA73" s="11"/>
      <c r="BB73" s="11"/>
      <c r="BC73" s="11"/>
      <c r="BD73" s="11"/>
      <c r="BE73" s="11"/>
      <c r="BF73" s="11"/>
      <c r="BG73" s="11"/>
      <c r="BH73" s="11"/>
      <c r="BI73" s="11"/>
      <c r="BJ73" s="11"/>
    </row>
    <row r="74" spans="1:62" ht="93" customHeight="1" x14ac:dyDescent="0.3">
      <c r="A74" s="1"/>
      <c r="B74" s="1"/>
      <c r="C74" s="1"/>
      <c r="D74" s="1"/>
      <c r="E74" s="1"/>
      <c r="F74" s="153"/>
      <c r="G74" s="1"/>
      <c r="H74" s="1"/>
      <c r="I74" s="1"/>
      <c r="J74" s="1"/>
      <c r="K74" s="1"/>
      <c r="L74" s="1"/>
      <c r="M74" s="1"/>
      <c r="N74" s="1"/>
      <c r="O74" s="5"/>
      <c r="P74" s="5"/>
      <c r="Q74" s="5"/>
      <c r="R74" s="5"/>
      <c r="S74" s="5"/>
      <c r="T74" s="5"/>
      <c r="U74" s="141"/>
      <c r="V74" s="142"/>
      <c r="W74" s="142"/>
      <c r="X74" s="142"/>
      <c r="Y74" s="142"/>
      <c r="Z74" s="142"/>
      <c r="AA74" s="142"/>
      <c r="AB74" s="142"/>
      <c r="AC74" s="142"/>
      <c r="AD74" s="142"/>
      <c r="AE74" s="142"/>
      <c r="AF74" s="142"/>
      <c r="AG74" s="142"/>
      <c r="AH74" s="142"/>
      <c r="AI74" s="142"/>
      <c r="AJ74" s="142"/>
      <c r="AK74" s="142"/>
      <c r="AL74" s="7"/>
      <c r="AM74" s="7"/>
      <c r="AN74" s="7"/>
      <c r="AO74" s="7"/>
      <c r="AP74" s="7"/>
      <c r="AQ74" s="7"/>
      <c r="AR74" s="7"/>
      <c r="AS74" s="7"/>
      <c r="AT74" s="7"/>
      <c r="AU74" s="7"/>
      <c r="AV74" s="7"/>
      <c r="AW74" s="7"/>
      <c r="AX74" s="7"/>
      <c r="AY74" s="7"/>
      <c r="AZ74" s="143"/>
      <c r="BA74" s="11"/>
      <c r="BB74" s="11"/>
      <c r="BC74" s="11"/>
      <c r="BD74" s="11"/>
      <c r="BE74" s="11"/>
      <c r="BF74" s="11"/>
      <c r="BG74" s="11"/>
      <c r="BH74" s="11"/>
      <c r="BI74" s="11"/>
      <c r="BJ74" s="11"/>
    </row>
    <row r="75" spans="1:62" ht="93" customHeight="1" x14ac:dyDescent="0.3">
      <c r="A75" s="1"/>
      <c r="B75" s="1"/>
      <c r="C75" s="1"/>
      <c r="D75" s="1"/>
      <c r="E75" s="1"/>
      <c r="F75" s="153"/>
      <c r="G75" s="1"/>
      <c r="H75" s="1"/>
      <c r="I75" s="1"/>
      <c r="J75" s="1"/>
      <c r="K75" s="1"/>
      <c r="L75" s="1"/>
      <c r="M75" s="1"/>
      <c r="N75" s="1"/>
      <c r="O75" s="5"/>
      <c r="P75" s="5"/>
      <c r="Q75" s="5"/>
      <c r="R75" s="5"/>
      <c r="S75" s="5"/>
      <c r="T75" s="5"/>
      <c r="U75" s="141"/>
      <c r="V75" s="142"/>
      <c r="W75" s="142"/>
      <c r="X75" s="142"/>
      <c r="Y75" s="142"/>
      <c r="Z75" s="142"/>
      <c r="AA75" s="142"/>
      <c r="AB75" s="142"/>
      <c r="AC75" s="142"/>
      <c r="AD75" s="142"/>
      <c r="AE75" s="142"/>
      <c r="AF75" s="142"/>
      <c r="AG75" s="142"/>
      <c r="AH75" s="142"/>
      <c r="AI75" s="142"/>
      <c r="AJ75" s="142"/>
      <c r="AK75" s="142"/>
      <c r="AL75" s="7"/>
      <c r="AM75" s="7"/>
      <c r="AN75" s="7"/>
      <c r="AO75" s="7"/>
      <c r="AP75" s="7"/>
      <c r="AQ75" s="7"/>
      <c r="AR75" s="7"/>
      <c r="AS75" s="7"/>
      <c r="AT75" s="7"/>
      <c r="AU75" s="7"/>
      <c r="AV75" s="7"/>
      <c r="AW75" s="7"/>
      <c r="AX75" s="7"/>
      <c r="AY75" s="7"/>
      <c r="AZ75" s="143"/>
      <c r="BA75" s="11"/>
      <c r="BB75" s="11"/>
      <c r="BC75" s="11"/>
      <c r="BD75" s="11"/>
      <c r="BE75" s="11"/>
      <c r="BF75" s="11"/>
      <c r="BG75" s="11"/>
      <c r="BH75" s="11"/>
      <c r="BI75" s="11"/>
      <c r="BJ75" s="11"/>
    </row>
    <row r="76" spans="1:62" ht="93" customHeight="1" x14ac:dyDescent="0.3">
      <c r="A76" s="1"/>
      <c r="B76" s="1"/>
      <c r="C76" s="1"/>
      <c r="D76" s="1"/>
      <c r="E76" s="1"/>
      <c r="F76" s="153"/>
      <c r="G76" s="1"/>
      <c r="H76" s="1"/>
      <c r="I76" s="1"/>
      <c r="J76" s="1"/>
      <c r="K76" s="1"/>
      <c r="L76" s="1"/>
      <c r="M76" s="1"/>
      <c r="N76" s="1"/>
      <c r="O76" s="5"/>
      <c r="P76" s="5"/>
      <c r="Q76" s="5"/>
      <c r="R76" s="5"/>
      <c r="S76" s="5"/>
      <c r="T76" s="5"/>
      <c r="U76" s="141"/>
      <c r="V76" s="142"/>
      <c r="W76" s="142"/>
      <c r="X76" s="142"/>
      <c r="Y76" s="142"/>
      <c r="Z76" s="142"/>
      <c r="AA76" s="142"/>
      <c r="AB76" s="142"/>
      <c r="AC76" s="142"/>
      <c r="AD76" s="142"/>
      <c r="AE76" s="142"/>
      <c r="AF76" s="142"/>
      <c r="AG76" s="142"/>
      <c r="AH76" s="142"/>
      <c r="AI76" s="142"/>
      <c r="AJ76" s="142"/>
      <c r="AK76" s="142"/>
      <c r="AL76" s="7"/>
      <c r="AM76" s="7"/>
      <c r="AN76" s="7"/>
      <c r="AO76" s="7"/>
      <c r="AP76" s="7"/>
      <c r="AQ76" s="7"/>
      <c r="AR76" s="7"/>
      <c r="AS76" s="7"/>
      <c r="AT76" s="7"/>
      <c r="AU76" s="7"/>
      <c r="AV76" s="7"/>
      <c r="AW76" s="7"/>
      <c r="AX76" s="7"/>
      <c r="AY76" s="7"/>
      <c r="AZ76" s="143"/>
      <c r="BA76" s="11"/>
      <c r="BB76" s="11"/>
      <c r="BC76" s="11"/>
      <c r="BD76" s="11"/>
      <c r="BE76" s="11"/>
      <c r="BF76" s="11"/>
      <c r="BG76" s="11"/>
      <c r="BH76" s="11"/>
      <c r="BI76" s="11"/>
      <c r="BJ76" s="11"/>
    </row>
    <row r="77" spans="1:62" ht="93" customHeight="1" x14ac:dyDescent="0.3">
      <c r="A77" s="1"/>
      <c r="B77" s="1"/>
      <c r="C77" s="1"/>
      <c r="D77" s="1"/>
      <c r="E77" s="1"/>
      <c r="F77" s="153"/>
      <c r="G77" s="1"/>
      <c r="H77" s="1"/>
      <c r="I77" s="1"/>
      <c r="J77" s="1"/>
      <c r="K77" s="1"/>
      <c r="L77" s="1"/>
      <c r="M77" s="1"/>
      <c r="N77" s="1"/>
      <c r="O77" s="5"/>
      <c r="P77" s="5"/>
      <c r="Q77" s="5"/>
      <c r="R77" s="5"/>
      <c r="S77" s="5"/>
      <c r="T77" s="5"/>
      <c r="U77" s="141"/>
      <c r="V77" s="142"/>
      <c r="W77" s="142"/>
      <c r="X77" s="142"/>
      <c r="Y77" s="142"/>
      <c r="Z77" s="142"/>
      <c r="AA77" s="142"/>
      <c r="AB77" s="142"/>
      <c r="AC77" s="142"/>
      <c r="AD77" s="142"/>
      <c r="AE77" s="142"/>
      <c r="AF77" s="142"/>
      <c r="AG77" s="142"/>
      <c r="AH77" s="142"/>
      <c r="AI77" s="142"/>
      <c r="AJ77" s="142"/>
      <c r="AK77" s="142"/>
      <c r="AL77" s="7"/>
      <c r="AM77" s="7"/>
      <c r="AN77" s="7"/>
      <c r="AO77" s="7"/>
      <c r="AP77" s="7"/>
      <c r="AQ77" s="7"/>
      <c r="AR77" s="7"/>
      <c r="AS77" s="7"/>
      <c r="AT77" s="7"/>
      <c r="AU77" s="7"/>
      <c r="AV77" s="7"/>
      <c r="AW77" s="7"/>
      <c r="AX77" s="7"/>
      <c r="AY77" s="7"/>
      <c r="AZ77" s="143"/>
      <c r="BA77" s="11"/>
      <c r="BB77" s="11"/>
      <c r="BC77" s="11"/>
      <c r="BD77" s="11"/>
      <c r="BE77" s="11"/>
      <c r="BF77" s="11"/>
      <c r="BG77" s="11"/>
      <c r="BH77" s="11"/>
      <c r="BI77" s="11"/>
      <c r="BJ77" s="11"/>
    </row>
    <row r="78" spans="1:62" ht="93" customHeight="1" x14ac:dyDescent="0.3">
      <c r="A78" s="1"/>
      <c r="B78" s="1"/>
      <c r="C78" s="1"/>
      <c r="D78" s="1"/>
      <c r="E78" s="1"/>
      <c r="F78" s="153"/>
      <c r="G78" s="1"/>
      <c r="H78" s="1"/>
      <c r="I78" s="1"/>
      <c r="J78" s="1"/>
      <c r="K78" s="1"/>
      <c r="L78" s="1"/>
      <c r="M78" s="1"/>
      <c r="N78" s="1"/>
      <c r="O78" s="5"/>
      <c r="P78" s="5"/>
      <c r="Q78" s="5"/>
      <c r="R78" s="5"/>
      <c r="S78" s="5"/>
      <c r="T78" s="5"/>
      <c r="U78" s="141"/>
      <c r="V78" s="142"/>
      <c r="W78" s="142"/>
      <c r="X78" s="142"/>
      <c r="Y78" s="142"/>
      <c r="Z78" s="142"/>
      <c r="AA78" s="142"/>
      <c r="AB78" s="142"/>
      <c r="AC78" s="142"/>
      <c r="AD78" s="142"/>
      <c r="AE78" s="142"/>
      <c r="AF78" s="142"/>
      <c r="AG78" s="142"/>
      <c r="AH78" s="142"/>
      <c r="AI78" s="142"/>
      <c r="AJ78" s="142"/>
      <c r="AK78" s="142"/>
      <c r="AL78" s="7"/>
      <c r="AM78" s="7"/>
      <c r="AN78" s="7"/>
      <c r="AO78" s="7"/>
      <c r="AP78" s="7"/>
      <c r="AQ78" s="7"/>
      <c r="AR78" s="7"/>
      <c r="AS78" s="7"/>
      <c r="AT78" s="7"/>
      <c r="AU78" s="7"/>
      <c r="AV78" s="7"/>
      <c r="AW78" s="7"/>
      <c r="AX78" s="7"/>
      <c r="AY78" s="7"/>
      <c r="AZ78" s="143"/>
      <c r="BA78" s="11"/>
      <c r="BB78" s="11"/>
      <c r="BC78" s="11"/>
      <c r="BD78" s="11"/>
      <c r="BE78" s="11"/>
      <c r="BF78" s="11"/>
      <c r="BG78" s="11"/>
      <c r="BH78" s="11"/>
      <c r="BI78" s="11"/>
      <c r="BJ78" s="11"/>
    </row>
    <row r="79" spans="1:62" ht="93" customHeight="1" x14ac:dyDescent="0.3">
      <c r="A79" s="1"/>
      <c r="B79" s="1"/>
      <c r="C79" s="1"/>
      <c r="D79" s="1"/>
      <c r="E79" s="1"/>
      <c r="F79" s="153"/>
      <c r="G79" s="1"/>
      <c r="H79" s="1"/>
      <c r="I79" s="1"/>
      <c r="J79" s="1"/>
      <c r="K79" s="1"/>
      <c r="L79" s="1"/>
      <c r="M79" s="1"/>
      <c r="N79" s="1"/>
      <c r="O79" s="5"/>
      <c r="P79" s="5"/>
      <c r="Q79" s="5"/>
      <c r="R79" s="5"/>
      <c r="S79" s="5"/>
      <c r="T79" s="5"/>
      <c r="U79" s="141"/>
      <c r="V79" s="142"/>
      <c r="W79" s="142"/>
      <c r="X79" s="142"/>
      <c r="Y79" s="142"/>
      <c r="Z79" s="142"/>
      <c r="AA79" s="142"/>
      <c r="AB79" s="142"/>
      <c r="AC79" s="142"/>
      <c r="AD79" s="142"/>
      <c r="AE79" s="142"/>
      <c r="AF79" s="142"/>
      <c r="AG79" s="142"/>
      <c r="AH79" s="142"/>
      <c r="AI79" s="142"/>
      <c r="AJ79" s="142"/>
      <c r="AK79" s="142"/>
      <c r="AL79" s="7"/>
      <c r="AM79" s="7"/>
      <c r="AN79" s="7"/>
      <c r="AO79" s="7"/>
      <c r="AP79" s="7"/>
      <c r="AQ79" s="7"/>
      <c r="AR79" s="7"/>
      <c r="AS79" s="7"/>
      <c r="AT79" s="7"/>
      <c r="AU79" s="7"/>
      <c r="AV79" s="7"/>
      <c r="AW79" s="7"/>
      <c r="AX79" s="7"/>
      <c r="AY79" s="7"/>
      <c r="AZ79" s="143"/>
      <c r="BA79" s="11"/>
      <c r="BB79" s="11"/>
      <c r="BC79" s="11"/>
      <c r="BD79" s="11"/>
      <c r="BE79" s="11"/>
      <c r="BF79" s="11"/>
      <c r="BG79" s="11"/>
      <c r="BH79" s="11"/>
      <c r="BI79" s="11"/>
      <c r="BJ79" s="11"/>
    </row>
    <row r="80" spans="1:62" ht="93" customHeight="1" x14ac:dyDescent="0.3">
      <c r="A80" s="1"/>
      <c r="B80" s="1"/>
      <c r="C80" s="1"/>
      <c r="D80" s="1"/>
      <c r="E80" s="1"/>
      <c r="F80" s="153"/>
      <c r="G80" s="1"/>
      <c r="H80" s="1"/>
      <c r="I80" s="1"/>
      <c r="J80" s="1"/>
      <c r="K80" s="1"/>
      <c r="L80" s="1"/>
      <c r="M80" s="1"/>
      <c r="N80" s="1"/>
      <c r="O80" s="5"/>
      <c r="P80" s="5"/>
      <c r="Q80" s="5"/>
      <c r="R80" s="5"/>
      <c r="S80" s="5"/>
      <c r="T80" s="5"/>
      <c r="U80" s="141"/>
      <c r="V80" s="142"/>
      <c r="W80" s="142"/>
      <c r="X80" s="142"/>
      <c r="Y80" s="142"/>
      <c r="Z80" s="142"/>
      <c r="AA80" s="142"/>
      <c r="AB80" s="142"/>
      <c r="AC80" s="142"/>
      <c r="AD80" s="142"/>
      <c r="AE80" s="142"/>
      <c r="AF80" s="142"/>
      <c r="AG80" s="142"/>
      <c r="AH80" s="142"/>
      <c r="AI80" s="142"/>
      <c r="AJ80" s="142"/>
      <c r="AK80" s="142"/>
      <c r="AL80" s="7"/>
      <c r="AM80" s="7"/>
      <c r="AN80" s="7"/>
      <c r="AO80" s="7"/>
      <c r="AP80" s="7"/>
      <c r="AQ80" s="7"/>
      <c r="AR80" s="7"/>
      <c r="AS80" s="7"/>
      <c r="AT80" s="7"/>
      <c r="AU80" s="7"/>
      <c r="AV80" s="7"/>
      <c r="AW80" s="7"/>
      <c r="AX80" s="7"/>
      <c r="AY80" s="7"/>
      <c r="AZ80" s="143"/>
      <c r="BA80" s="11"/>
      <c r="BB80" s="11"/>
      <c r="BC80" s="11"/>
      <c r="BD80" s="11"/>
      <c r="BE80" s="11"/>
      <c r="BF80" s="11"/>
      <c r="BG80" s="11"/>
      <c r="BH80" s="11"/>
      <c r="BI80" s="11"/>
      <c r="BJ80" s="11"/>
    </row>
    <row r="81" spans="1:62" ht="93" customHeight="1" x14ac:dyDescent="0.3">
      <c r="A81" s="1"/>
      <c r="B81" s="1"/>
      <c r="C81" s="1"/>
      <c r="D81" s="1"/>
      <c r="E81" s="1"/>
      <c r="F81" s="153"/>
      <c r="G81" s="1"/>
      <c r="H81" s="1"/>
      <c r="I81" s="1"/>
      <c r="J81" s="1"/>
      <c r="K81" s="1"/>
      <c r="L81" s="1"/>
      <c r="M81" s="1"/>
      <c r="N81" s="1"/>
      <c r="O81" s="5"/>
      <c r="P81" s="5"/>
      <c r="Q81" s="5"/>
      <c r="R81" s="5"/>
      <c r="S81" s="5"/>
      <c r="T81" s="5"/>
      <c r="U81" s="141"/>
      <c r="V81" s="142"/>
      <c r="W81" s="142"/>
      <c r="X81" s="142"/>
      <c r="Y81" s="142"/>
      <c r="Z81" s="142"/>
      <c r="AA81" s="142"/>
      <c r="AB81" s="142"/>
      <c r="AC81" s="142"/>
      <c r="AD81" s="142"/>
      <c r="AE81" s="142"/>
      <c r="AF81" s="142"/>
      <c r="AG81" s="142"/>
      <c r="AH81" s="142"/>
      <c r="AI81" s="142"/>
      <c r="AJ81" s="142"/>
      <c r="AK81" s="142"/>
      <c r="AL81" s="7"/>
      <c r="AM81" s="7"/>
      <c r="AN81" s="7"/>
      <c r="AO81" s="7"/>
      <c r="AP81" s="7"/>
      <c r="AQ81" s="7"/>
      <c r="AR81" s="7"/>
      <c r="AS81" s="7"/>
      <c r="AT81" s="7"/>
      <c r="AU81" s="7"/>
      <c r="AV81" s="7"/>
      <c r="AW81" s="7"/>
      <c r="AX81" s="7"/>
      <c r="AY81" s="7"/>
      <c r="AZ81" s="143"/>
      <c r="BA81" s="11"/>
      <c r="BB81" s="11"/>
      <c r="BC81" s="11"/>
      <c r="BD81" s="11"/>
      <c r="BE81" s="11"/>
      <c r="BF81" s="11"/>
      <c r="BG81" s="11"/>
      <c r="BH81" s="11"/>
      <c r="BI81" s="11"/>
      <c r="BJ81" s="11"/>
    </row>
    <row r="82" spans="1:62" ht="93" customHeight="1" x14ac:dyDescent="0.3">
      <c r="A82" s="1"/>
      <c r="B82" s="1"/>
      <c r="C82" s="1"/>
      <c r="D82" s="1"/>
      <c r="E82" s="1"/>
      <c r="F82" s="153"/>
      <c r="G82" s="1"/>
      <c r="H82" s="1"/>
      <c r="I82" s="1"/>
      <c r="J82" s="1"/>
      <c r="K82" s="1"/>
      <c r="L82" s="1"/>
      <c r="M82" s="1"/>
      <c r="N82" s="1"/>
      <c r="O82" s="5"/>
      <c r="P82" s="5"/>
      <c r="Q82" s="5"/>
      <c r="R82" s="5"/>
      <c r="S82" s="5"/>
      <c r="T82" s="5"/>
      <c r="U82" s="141"/>
      <c r="V82" s="142"/>
      <c r="W82" s="142"/>
      <c r="X82" s="142"/>
      <c r="Y82" s="142"/>
      <c r="Z82" s="142"/>
      <c r="AA82" s="142"/>
      <c r="AB82" s="142"/>
      <c r="AC82" s="142"/>
      <c r="AD82" s="142"/>
      <c r="AE82" s="142"/>
      <c r="AF82" s="142"/>
      <c r="AG82" s="142"/>
      <c r="AH82" s="142"/>
      <c r="AI82" s="142"/>
      <c r="AJ82" s="142"/>
      <c r="AK82" s="142"/>
      <c r="AL82" s="7"/>
      <c r="AM82" s="7"/>
      <c r="AN82" s="7"/>
      <c r="AO82" s="7"/>
      <c r="AP82" s="7"/>
      <c r="AQ82" s="7"/>
      <c r="AR82" s="7"/>
      <c r="AS82" s="7"/>
      <c r="AT82" s="7"/>
      <c r="AU82" s="7"/>
      <c r="AV82" s="7"/>
      <c r="AW82" s="7"/>
      <c r="AX82" s="7"/>
      <c r="AY82" s="7"/>
      <c r="AZ82" s="143"/>
      <c r="BA82" s="11"/>
      <c r="BB82" s="11"/>
      <c r="BC82" s="11"/>
      <c r="BD82" s="11"/>
      <c r="BE82" s="11"/>
      <c r="BF82" s="11"/>
      <c r="BG82" s="11"/>
      <c r="BH82" s="11"/>
      <c r="BI82" s="11"/>
      <c r="BJ82" s="11"/>
    </row>
    <row r="83" spans="1:62" ht="93" customHeight="1" x14ac:dyDescent="0.3">
      <c r="A83" s="1"/>
      <c r="B83" s="1"/>
      <c r="C83" s="1"/>
      <c r="D83" s="1"/>
      <c r="E83" s="1"/>
      <c r="F83" s="153"/>
      <c r="G83" s="1"/>
      <c r="H83" s="1"/>
      <c r="I83" s="1"/>
      <c r="J83" s="1"/>
      <c r="K83" s="1"/>
      <c r="L83" s="1"/>
      <c r="M83" s="1"/>
      <c r="N83" s="1"/>
      <c r="O83" s="5"/>
      <c r="P83" s="5"/>
      <c r="Q83" s="5"/>
      <c r="R83" s="5"/>
      <c r="S83" s="5"/>
      <c r="T83" s="5"/>
      <c r="U83" s="141"/>
      <c r="V83" s="142"/>
      <c r="W83" s="142"/>
      <c r="X83" s="142"/>
      <c r="Y83" s="142"/>
      <c r="Z83" s="142"/>
      <c r="AA83" s="142"/>
      <c r="AB83" s="142"/>
      <c r="AC83" s="142"/>
      <c r="AD83" s="142"/>
      <c r="AE83" s="142"/>
      <c r="AF83" s="142"/>
      <c r="AG83" s="142"/>
      <c r="AH83" s="142"/>
      <c r="AI83" s="142"/>
      <c r="AJ83" s="142"/>
      <c r="AK83" s="142"/>
      <c r="AL83" s="7"/>
      <c r="AM83" s="7"/>
      <c r="AN83" s="7"/>
      <c r="AO83" s="7"/>
      <c r="AP83" s="7"/>
      <c r="AQ83" s="7"/>
      <c r="AR83" s="7"/>
      <c r="AS83" s="7"/>
      <c r="AT83" s="7"/>
      <c r="AU83" s="7"/>
      <c r="AV83" s="7"/>
      <c r="AW83" s="7"/>
      <c r="AX83" s="7"/>
      <c r="AY83" s="7"/>
      <c r="AZ83" s="143"/>
      <c r="BA83" s="11"/>
      <c r="BB83" s="11"/>
      <c r="BC83" s="11"/>
      <c r="BD83" s="11"/>
      <c r="BE83" s="11"/>
      <c r="BF83" s="11"/>
      <c r="BG83" s="11"/>
      <c r="BH83" s="11"/>
      <c r="BI83" s="11"/>
      <c r="BJ83" s="11"/>
    </row>
    <row r="84" spans="1:62" ht="93" customHeight="1" x14ac:dyDescent="0.3">
      <c r="A84" s="1"/>
      <c r="B84" s="1"/>
      <c r="C84" s="1"/>
      <c r="D84" s="1"/>
      <c r="E84" s="1"/>
      <c r="F84" s="153"/>
      <c r="G84" s="1"/>
      <c r="H84" s="1"/>
      <c r="I84" s="1"/>
      <c r="J84" s="1"/>
      <c r="K84" s="1"/>
      <c r="L84" s="1"/>
      <c r="M84" s="1"/>
      <c r="N84" s="1"/>
      <c r="O84" s="5"/>
      <c r="P84" s="5"/>
      <c r="Q84" s="5"/>
      <c r="R84" s="5"/>
      <c r="S84" s="5"/>
      <c r="T84" s="5"/>
      <c r="U84" s="141"/>
      <c r="V84" s="142"/>
      <c r="W84" s="142"/>
      <c r="X84" s="142"/>
      <c r="Y84" s="142"/>
      <c r="Z84" s="142"/>
      <c r="AA84" s="142"/>
      <c r="AB84" s="142"/>
      <c r="AC84" s="142"/>
      <c r="AD84" s="142"/>
      <c r="AE84" s="142"/>
      <c r="AF84" s="142"/>
      <c r="AG84" s="142"/>
      <c r="AH84" s="142"/>
      <c r="AI84" s="142"/>
      <c r="AJ84" s="142"/>
      <c r="AK84" s="142"/>
      <c r="AL84" s="7"/>
      <c r="AM84" s="7"/>
      <c r="AN84" s="7"/>
      <c r="AO84" s="7"/>
      <c r="AP84" s="7"/>
      <c r="AQ84" s="7"/>
      <c r="AR84" s="7"/>
      <c r="AS84" s="7"/>
      <c r="AT84" s="7"/>
      <c r="AU84" s="7"/>
      <c r="AV84" s="7"/>
      <c r="AW84" s="7"/>
      <c r="AX84" s="7"/>
      <c r="AY84" s="7"/>
      <c r="AZ84" s="143"/>
      <c r="BA84" s="11"/>
      <c r="BB84" s="11"/>
      <c r="BC84" s="11"/>
      <c r="BD84" s="11"/>
      <c r="BE84" s="11"/>
      <c r="BF84" s="11"/>
      <c r="BG84" s="11"/>
      <c r="BH84" s="11"/>
      <c r="BI84" s="11"/>
      <c r="BJ84" s="11"/>
    </row>
    <row r="85" spans="1:62" ht="93" customHeight="1" x14ac:dyDescent="0.3">
      <c r="A85" s="1"/>
      <c r="B85" s="1"/>
      <c r="C85" s="1"/>
      <c r="D85" s="1"/>
      <c r="E85" s="1"/>
      <c r="F85" s="153"/>
      <c r="G85" s="1"/>
      <c r="H85" s="1"/>
      <c r="I85" s="1"/>
      <c r="J85" s="1"/>
      <c r="K85" s="1"/>
      <c r="L85" s="1"/>
      <c r="M85" s="1"/>
      <c r="N85" s="1"/>
      <c r="O85" s="5"/>
      <c r="P85" s="5"/>
      <c r="Q85" s="5"/>
      <c r="R85" s="5"/>
      <c r="S85" s="5"/>
      <c r="T85" s="5"/>
      <c r="U85" s="141"/>
      <c r="V85" s="142"/>
      <c r="W85" s="142"/>
      <c r="X85" s="142"/>
      <c r="Y85" s="142"/>
      <c r="Z85" s="142"/>
      <c r="AA85" s="142"/>
      <c r="AB85" s="142"/>
      <c r="AC85" s="142"/>
      <c r="AD85" s="142"/>
      <c r="AE85" s="142"/>
      <c r="AF85" s="142"/>
      <c r="AG85" s="142"/>
      <c r="AH85" s="142"/>
      <c r="AI85" s="142"/>
      <c r="AJ85" s="142"/>
      <c r="AK85" s="142"/>
      <c r="AL85" s="7"/>
      <c r="AM85" s="7"/>
      <c r="AN85" s="7"/>
      <c r="AO85" s="7"/>
      <c r="AP85" s="7"/>
      <c r="AQ85" s="7"/>
      <c r="AR85" s="7"/>
      <c r="AS85" s="7"/>
      <c r="AT85" s="7"/>
      <c r="AU85" s="7"/>
      <c r="AV85" s="7"/>
      <c r="AW85" s="7"/>
      <c r="AX85" s="7"/>
      <c r="AY85" s="7"/>
      <c r="AZ85" s="143"/>
      <c r="BA85" s="11"/>
      <c r="BB85" s="11"/>
      <c r="BC85" s="11"/>
      <c r="BD85" s="11"/>
      <c r="BE85" s="11"/>
      <c r="BF85" s="11"/>
      <c r="BG85" s="11"/>
      <c r="BH85" s="11"/>
      <c r="BI85" s="11"/>
      <c r="BJ85" s="11"/>
    </row>
    <row r="86" spans="1:62" ht="93" customHeight="1" x14ac:dyDescent="0.3">
      <c r="A86" s="1"/>
      <c r="B86" s="1"/>
      <c r="C86" s="1"/>
      <c r="D86" s="1"/>
      <c r="E86" s="1"/>
      <c r="F86" s="153"/>
      <c r="G86" s="1"/>
      <c r="H86" s="1"/>
      <c r="I86" s="1"/>
      <c r="J86" s="1"/>
      <c r="K86" s="1"/>
      <c r="L86" s="1"/>
      <c r="M86" s="1"/>
      <c r="N86" s="1"/>
      <c r="O86" s="5"/>
      <c r="P86" s="5"/>
      <c r="Q86" s="5"/>
      <c r="R86" s="5"/>
      <c r="S86" s="5"/>
      <c r="T86" s="5"/>
      <c r="U86" s="141"/>
      <c r="V86" s="142"/>
      <c r="W86" s="142"/>
      <c r="X86" s="142"/>
      <c r="Y86" s="142"/>
      <c r="Z86" s="142"/>
      <c r="AA86" s="142"/>
      <c r="AB86" s="142"/>
      <c r="AC86" s="142"/>
      <c r="AD86" s="142"/>
      <c r="AE86" s="142"/>
      <c r="AF86" s="142"/>
      <c r="AG86" s="142"/>
      <c r="AH86" s="142"/>
      <c r="AI86" s="142"/>
      <c r="AJ86" s="142"/>
      <c r="AK86" s="142"/>
      <c r="AL86" s="7"/>
      <c r="AM86" s="7"/>
      <c r="AN86" s="7"/>
      <c r="AO86" s="7"/>
      <c r="AP86" s="7"/>
      <c r="AQ86" s="7"/>
      <c r="AR86" s="7"/>
      <c r="AS86" s="7"/>
      <c r="AT86" s="7"/>
      <c r="AU86" s="7"/>
      <c r="AV86" s="7"/>
      <c r="AW86" s="7"/>
      <c r="AX86" s="7"/>
      <c r="AY86" s="7"/>
      <c r="AZ86" s="143"/>
      <c r="BA86" s="11"/>
      <c r="BB86" s="11"/>
      <c r="BC86" s="11"/>
      <c r="BD86" s="11"/>
      <c r="BE86" s="11"/>
      <c r="BF86" s="11"/>
      <c r="BG86" s="11"/>
      <c r="BH86" s="11"/>
      <c r="BI86" s="11"/>
      <c r="BJ86" s="11"/>
    </row>
    <row r="87" spans="1:62" ht="93" customHeight="1" x14ac:dyDescent="0.3">
      <c r="A87" s="1"/>
      <c r="B87" s="1"/>
      <c r="C87" s="1"/>
      <c r="D87" s="1"/>
      <c r="E87" s="1"/>
      <c r="F87" s="153"/>
      <c r="G87" s="1"/>
      <c r="H87" s="1"/>
      <c r="I87" s="1"/>
      <c r="J87" s="1"/>
      <c r="K87" s="1"/>
      <c r="L87" s="1"/>
      <c r="M87" s="1"/>
      <c r="N87" s="1"/>
      <c r="O87" s="5"/>
      <c r="P87" s="5"/>
      <c r="Q87" s="5"/>
      <c r="R87" s="5"/>
      <c r="S87" s="5"/>
      <c r="T87" s="5"/>
      <c r="U87" s="141"/>
      <c r="V87" s="142"/>
      <c r="W87" s="142"/>
      <c r="X87" s="142"/>
      <c r="Y87" s="142"/>
      <c r="Z87" s="142"/>
      <c r="AA87" s="142"/>
      <c r="AB87" s="142"/>
      <c r="AC87" s="142"/>
      <c r="AD87" s="142"/>
      <c r="AE87" s="142"/>
      <c r="AF87" s="142"/>
      <c r="AG87" s="142"/>
      <c r="AH87" s="142"/>
      <c r="AI87" s="142"/>
      <c r="AJ87" s="142"/>
      <c r="AK87" s="142"/>
      <c r="AL87" s="7"/>
      <c r="AM87" s="7"/>
      <c r="AN87" s="7"/>
      <c r="AO87" s="7"/>
      <c r="AP87" s="7"/>
      <c r="AQ87" s="7"/>
      <c r="AR87" s="7"/>
      <c r="AS87" s="7"/>
      <c r="AT87" s="7"/>
      <c r="AU87" s="7"/>
      <c r="AV87" s="7"/>
      <c r="AW87" s="7"/>
      <c r="AX87" s="7"/>
      <c r="AY87" s="7"/>
      <c r="AZ87" s="143"/>
      <c r="BA87" s="11"/>
      <c r="BB87" s="11"/>
      <c r="BC87" s="11"/>
      <c r="BD87" s="11"/>
      <c r="BE87" s="11"/>
      <c r="BF87" s="11"/>
      <c r="BG87" s="11"/>
      <c r="BH87" s="11"/>
      <c r="BI87" s="11"/>
      <c r="BJ87" s="11"/>
    </row>
    <row r="88" spans="1:62" ht="93" customHeight="1" x14ac:dyDescent="0.3">
      <c r="A88" s="1"/>
      <c r="B88" s="1"/>
      <c r="C88" s="1"/>
      <c r="D88" s="1"/>
      <c r="E88" s="1"/>
      <c r="F88" s="153"/>
      <c r="G88" s="1"/>
      <c r="H88" s="1"/>
      <c r="I88" s="1"/>
      <c r="J88" s="1"/>
      <c r="K88" s="1"/>
      <c r="L88" s="1"/>
      <c r="M88" s="1"/>
      <c r="N88" s="1"/>
      <c r="O88" s="5"/>
      <c r="P88" s="5"/>
      <c r="Q88" s="5"/>
      <c r="R88" s="5"/>
      <c r="S88" s="5"/>
      <c r="T88" s="5"/>
      <c r="U88" s="141"/>
      <c r="V88" s="142"/>
      <c r="W88" s="142"/>
      <c r="X88" s="142"/>
      <c r="Y88" s="142"/>
      <c r="Z88" s="142"/>
      <c r="AA88" s="142"/>
      <c r="AB88" s="142"/>
      <c r="AC88" s="142"/>
      <c r="AD88" s="142"/>
      <c r="AE88" s="142"/>
      <c r="AF88" s="142"/>
      <c r="AG88" s="142"/>
      <c r="AH88" s="142"/>
      <c r="AI88" s="142"/>
      <c r="AJ88" s="142"/>
      <c r="AK88" s="142"/>
      <c r="AL88" s="7"/>
      <c r="AM88" s="7"/>
      <c r="AN88" s="7"/>
      <c r="AO88" s="7"/>
      <c r="AP88" s="7"/>
      <c r="AQ88" s="7"/>
      <c r="AR88" s="7"/>
      <c r="AS88" s="7"/>
      <c r="AT88" s="7"/>
      <c r="AU88" s="7"/>
      <c r="AV88" s="7"/>
      <c r="AW88" s="7"/>
      <c r="AX88" s="7"/>
      <c r="AY88" s="7"/>
      <c r="AZ88" s="143"/>
      <c r="BA88" s="11"/>
      <c r="BB88" s="11"/>
      <c r="BC88" s="11"/>
      <c r="BD88" s="11"/>
      <c r="BE88" s="11"/>
      <c r="BF88" s="11"/>
      <c r="BG88" s="11"/>
      <c r="BH88" s="11"/>
      <c r="BI88" s="11"/>
      <c r="BJ88" s="11"/>
    </row>
    <row r="89" spans="1:62" ht="93" customHeight="1" x14ac:dyDescent="0.3">
      <c r="A89" s="1"/>
      <c r="B89" s="1"/>
      <c r="C89" s="1"/>
      <c r="D89" s="1"/>
      <c r="E89" s="1"/>
      <c r="F89" s="153"/>
      <c r="G89" s="1"/>
      <c r="H89" s="1"/>
      <c r="I89" s="1"/>
      <c r="J89" s="1"/>
      <c r="K89" s="1"/>
      <c r="L89" s="1"/>
      <c r="M89" s="1"/>
      <c r="N89" s="1"/>
      <c r="O89" s="5"/>
      <c r="P89" s="5"/>
      <c r="Q89" s="5"/>
      <c r="R89" s="5"/>
      <c r="S89" s="5"/>
      <c r="T89" s="5"/>
      <c r="U89" s="141"/>
      <c r="V89" s="142"/>
      <c r="W89" s="142"/>
      <c r="X89" s="142"/>
      <c r="Y89" s="142"/>
      <c r="Z89" s="142"/>
      <c r="AA89" s="142"/>
      <c r="AB89" s="142"/>
      <c r="AC89" s="142"/>
      <c r="AD89" s="142"/>
      <c r="AE89" s="142"/>
      <c r="AF89" s="142"/>
      <c r="AG89" s="142"/>
      <c r="AH89" s="142"/>
      <c r="AI89" s="142"/>
      <c r="AJ89" s="142"/>
      <c r="AK89" s="142"/>
      <c r="AL89" s="7"/>
      <c r="AM89" s="7"/>
      <c r="AN89" s="7"/>
      <c r="AO89" s="7"/>
      <c r="AP89" s="7"/>
      <c r="AQ89" s="7"/>
      <c r="AR89" s="7"/>
      <c r="AS89" s="7"/>
      <c r="AT89" s="7"/>
      <c r="AU89" s="7"/>
      <c r="AV89" s="7"/>
      <c r="AW89" s="7"/>
      <c r="AX89" s="7"/>
      <c r="AY89" s="7"/>
      <c r="AZ89" s="143"/>
      <c r="BA89" s="11"/>
      <c r="BB89" s="11"/>
      <c r="BC89" s="11"/>
      <c r="BD89" s="11"/>
      <c r="BE89" s="11"/>
      <c r="BF89" s="11"/>
      <c r="BG89" s="11"/>
      <c r="BH89" s="11"/>
      <c r="BI89" s="11"/>
      <c r="BJ89" s="11"/>
    </row>
    <row r="90" spans="1:62" ht="93" customHeight="1" x14ac:dyDescent="0.3">
      <c r="A90" s="1"/>
      <c r="B90" s="1"/>
      <c r="C90" s="1"/>
      <c r="D90" s="1"/>
      <c r="E90" s="1"/>
      <c r="F90" s="153"/>
      <c r="G90" s="1"/>
      <c r="H90" s="1"/>
      <c r="I90" s="1"/>
      <c r="J90" s="1"/>
      <c r="K90" s="1"/>
      <c r="L90" s="1"/>
      <c r="M90" s="1"/>
      <c r="N90" s="1"/>
      <c r="O90" s="5"/>
      <c r="P90" s="5"/>
      <c r="Q90" s="5"/>
      <c r="R90" s="5"/>
      <c r="S90" s="5"/>
      <c r="T90" s="5"/>
      <c r="U90" s="141"/>
      <c r="V90" s="142"/>
      <c r="W90" s="142"/>
      <c r="X90" s="142"/>
      <c r="Y90" s="142"/>
      <c r="Z90" s="142"/>
      <c r="AA90" s="142"/>
      <c r="AB90" s="142"/>
      <c r="AC90" s="142"/>
      <c r="AD90" s="142"/>
      <c r="AE90" s="142"/>
      <c r="AF90" s="142"/>
      <c r="AG90" s="142"/>
      <c r="AH90" s="142"/>
      <c r="AI90" s="142"/>
      <c r="AJ90" s="142"/>
      <c r="AK90" s="142"/>
      <c r="AL90" s="7"/>
      <c r="AM90" s="7"/>
      <c r="AN90" s="7"/>
      <c r="AO90" s="7"/>
      <c r="AP90" s="7"/>
      <c r="AQ90" s="7"/>
      <c r="AR90" s="7"/>
      <c r="AS90" s="7"/>
      <c r="AT90" s="7"/>
      <c r="AU90" s="7"/>
      <c r="AV90" s="7"/>
      <c r="AW90" s="7"/>
      <c r="AX90" s="7"/>
      <c r="AY90" s="7"/>
      <c r="AZ90" s="143"/>
      <c r="BA90" s="11"/>
      <c r="BB90" s="11"/>
      <c r="BC90" s="11"/>
      <c r="BD90" s="11"/>
      <c r="BE90" s="11"/>
      <c r="BF90" s="11"/>
      <c r="BG90" s="11"/>
      <c r="BH90" s="11"/>
      <c r="BI90" s="11"/>
      <c r="BJ90" s="11"/>
    </row>
    <row r="91" spans="1:62" ht="93" customHeight="1" x14ac:dyDescent="0.3">
      <c r="A91" s="1"/>
      <c r="B91" s="1"/>
      <c r="C91" s="1"/>
      <c r="D91" s="1"/>
      <c r="E91" s="1"/>
      <c r="F91" s="153"/>
      <c r="G91" s="1"/>
      <c r="H91" s="1"/>
      <c r="I91" s="1"/>
      <c r="J91" s="1"/>
      <c r="K91" s="1"/>
      <c r="L91" s="1"/>
      <c r="M91" s="1"/>
      <c r="N91" s="1"/>
      <c r="O91" s="5"/>
      <c r="P91" s="5"/>
      <c r="Q91" s="5"/>
      <c r="R91" s="5"/>
      <c r="S91" s="5"/>
      <c r="T91" s="5"/>
      <c r="U91" s="141"/>
      <c r="V91" s="142"/>
      <c r="W91" s="142"/>
      <c r="X91" s="142"/>
      <c r="Y91" s="142"/>
      <c r="Z91" s="142"/>
      <c r="AA91" s="142"/>
      <c r="AB91" s="142"/>
      <c r="AC91" s="142"/>
      <c r="AD91" s="142"/>
      <c r="AE91" s="142"/>
      <c r="AF91" s="142"/>
      <c r="AG91" s="142"/>
      <c r="AH91" s="142"/>
      <c r="AI91" s="142"/>
      <c r="AJ91" s="142"/>
      <c r="AK91" s="142"/>
      <c r="AL91" s="7"/>
      <c r="AM91" s="7"/>
      <c r="AN91" s="7"/>
      <c r="AO91" s="7"/>
      <c r="AP91" s="7"/>
      <c r="AQ91" s="7"/>
      <c r="AR91" s="7"/>
      <c r="AS91" s="7"/>
      <c r="AT91" s="7"/>
      <c r="AU91" s="7"/>
      <c r="AV91" s="7"/>
      <c r="AW91" s="7"/>
      <c r="AX91" s="7"/>
      <c r="AY91" s="7"/>
      <c r="AZ91" s="143"/>
      <c r="BA91" s="11"/>
      <c r="BB91" s="11"/>
      <c r="BC91" s="11"/>
      <c r="BD91" s="11"/>
      <c r="BE91" s="11"/>
      <c r="BF91" s="11"/>
      <c r="BG91" s="11"/>
      <c r="BH91" s="11"/>
      <c r="BI91" s="11"/>
      <c r="BJ91" s="11"/>
    </row>
    <row r="92" spans="1:62" ht="93" customHeight="1" x14ac:dyDescent="0.3">
      <c r="A92" s="1"/>
      <c r="B92" s="1"/>
      <c r="C92" s="1"/>
      <c r="D92" s="1"/>
      <c r="E92" s="1"/>
      <c r="F92" s="153"/>
      <c r="G92" s="1"/>
      <c r="H92" s="1"/>
      <c r="I92" s="1"/>
      <c r="J92" s="1"/>
      <c r="K92" s="1"/>
      <c r="L92" s="1"/>
      <c r="M92" s="1"/>
      <c r="N92" s="1"/>
      <c r="O92" s="5"/>
      <c r="P92" s="5"/>
      <c r="Q92" s="5"/>
      <c r="R92" s="5"/>
      <c r="S92" s="5"/>
      <c r="T92" s="5"/>
      <c r="U92" s="141"/>
      <c r="V92" s="142"/>
      <c r="W92" s="142"/>
      <c r="X92" s="142"/>
      <c r="Y92" s="142"/>
      <c r="Z92" s="142"/>
      <c r="AA92" s="142"/>
      <c r="AB92" s="142"/>
      <c r="AC92" s="142"/>
      <c r="AD92" s="142"/>
      <c r="AE92" s="142"/>
      <c r="AF92" s="142"/>
      <c r="AG92" s="142"/>
      <c r="AH92" s="142"/>
      <c r="AI92" s="142"/>
      <c r="AJ92" s="142"/>
      <c r="AK92" s="142"/>
      <c r="AL92" s="7"/>
      <c r="AM92" s="7"/>
      <c r="AN92" s="7"/>
      <c r="AO92" s="7"/>
      <c r="AP92" s="7"/>
      <c r="AQ92" s="7"/>
      <c r="AR92" s="7"/>
      <c r="AS92" s="7"/>
      <c r="AT92" s="7"/>
      <c r="AU92" s="7"/>
      <c r="AV92" s="7"/>
      <c r="AW92" s="7"/>
      <c r="AX92" s="7"/>
      <c r="AY92" s="7"/>
      <c r="AZ92" s="143"/>
      <c r="BA92" s="11"/>
      <c r="BB92" s="11"/>
      <c r="BC92" s="11"/>
      <c r="BD92" s="11"/>
      <c r="BE92" s="11"/>
      <c r="BF92" s="11"/>
      <c r="BG92" s="11"/>
      <c r="BH92" s="11"/>
      <c r="BI92" s="11"/>
      <c r="BJ92" s="11"/>
    </row>
    <row r="93" spans="1:62" ht="93" customHeight="1" x14ac:dyDescent="0.3">
      <c r="A93" s="1"/>
      <c r="B93" s="1"/>
      <c r="C93" s="1"/>
      <c r="D93" s="1"/>
      <c r="E93" s="1"/>
      <c r="F93" s="153"/>
      <c r="G93" s="1"/>
      <c r="H93" s="1"/>
      <c r="I93" s="1"/>
      <c r="J93" s="1"/>
      <c r="K93" s="1"/>
      <c r="L93" s="1"/>
      <c r="M93" s="1"/>
      <c r="N93" s="1"/>
      <c r="O93" s="5"/>
      <c r="P93" s="5"/>
      <c r="Q93" s="5"/>
      <c r="R93" s="5"/>
      <c r="S93" s="5"/>
      <c r="T93" s="5"/>
      <c r="U93" s="141"/>
      <c r="V93" s="142"/>
      <c r="W93" s="142"/>
      <c r="X93" s="142"/>
      <c r="Y93" s="142"/>
      <c r="Z93" s="142"/>
      <c r="AA93" s="142"/>
      <c r="AB93" s="142"/>
      <c r="AC93" s="142"/>
      <c r="AD93" s="142"/>
      <c r="AE93" s="142"/>
      <c r="AF93" s="142"/>
      <c r="AG93" s="142"/>
      <c r="AH93" s="142"/>
      <c r="AI93" s="142"/>
      <c r="AJ93" s="142"/>
      <c r="AK93" s="142"/>
      <c r="AL93" s="7"/>
      <c r="AM93" s="7"/>
      <c r="AN93" s="7"/>
      <c r="AO93" s="7"/>
      <c r="AP93" s="7"/>
      <c r="AQ93" s="7"/>
      <c r="AR93" s="7"/>
      <c r="AS93" s="7"/>
      <c r="AT93" s="7"/>
      <c r="AU93" s="7"/>
      <c r="AV93" s="7"/>
      <c r="AW93" s="7"/>
      <c r="AX93" s="7"/>
      <c r="AY93" s="7"/>
      <c r="AZ93" s="143"/>
      <c r="BA93" s="11"/>
      <c r="BB93" s="11"/>
      <c r="BC93" s="11"/>
      <c r="BD93" s="11"/>
      <c r="BE93" s="11"/>
      <c r="BF93" s="11"/>
      <c r="BG93" s="11"/>
      <c r="BH93" s="11"/>
      <c r="BI93" s="11"/>
      <c r="BJ93" s="11"/>
    </row>
    <row r="94" spans="1:62" ht="93" customHeight="1" x14ac:dyDescent="0.3">
      <c r="A94" s="1"/>
      <c r="B94" s="1"/>
      <c r="C94" s="1"/>
      <c r="D94" s="1"/>
      <c r="E94" s="1"/>
      <c r="F94" s="153"/>
      <c r="G94" s="1"/>
      <c r="H94" s="1"/>
      <c r="I94" s="1"/>
      <c r="J94" s="1"/>
      <c r="K94" s="1"/>
      <c r="L94" s="1"/>
      <c r="M94" s="1"/>
      <c r="N94" s="1"/>
      <c r="O94" s="5"/>
      <c r="P94" s="5"/>
      <c r="Q94" s="5"/>
      <c r="R94" s="5"/>
      <c r="S94" s="5"/>
      <c r="T94" s="5"/>
      <c r="U94" s="141"/>
      <c r="V94" s="142"/>
      <c r="W94" s="142"/>
      <c r="X94" s="142"/>
      <c r="Y94" s="142"/>
      <c r="Z94" s="142"/>
      <c r="AA94" s="142"/>
      <c r="AB94" s="142"/>
      <c r="AC94" s="142"/>
      <c r="AD94" s="142"/>
      <c r="AE94" s="142"/>
      <c r="AF94" s="142"/>
      <c r="AG94" s="142"/>
      <c r="AH94" s="142"/>
      <c r="AI94" s="142"/>
      <c r="AJ94" s="142"/>
      <c r="AK94" s="142"/>
      <c r="AL94" s="7"/>
      <c r="AM94" s="7"/>
      <c r="AN94" s="7"/>
      <c r="AO94" s="7"/>
      <c r="AP94" s="7"/>
      <c r="AQ94" s="7"/>
      <c r="AR94" s="7"/>
      <c r="AS94" s="7"/>
      <c r="AT94" s="7"/>
      <c r="AU94" s="7"/>
      <c r="AV94" s="7"/>
      <c r="AW94" s="7"/>
      <c r="AX94" s="7"/>
      <c r="AY94" s="7"/>
      <c r="AZ94" s="143"/>
      <c r="BA94" s="11"/>
      <c r="BB94" s="11"/>
      <c r="BC94" s="11"/>
      <c r="BD94" s="11"/>
      <c r="BE94" s="11"/>
      <c r="BF94" s="11"/>
      <c r="BG94" s="11"/>
      <c r="BH94" s="11"/>
      <c r="BI94" s="11"/>
      <c r="BJ94" s="11"/>
    </row>
    <row r="95" spans="1:62" ht="93" customHeight="1" x14ac:dyDescent="0.3">
      <c r="A95" s="1"/>
      <c r="B95" s="1"/>
      <c r="C95" s="1"/>
      <c r="D95" s="1"/>
      <c r="E95" s="1"/>
      <c r="F95" s="153"/>
      <c r="G95" s="1"/>
      <c r="H95" s="1"/>
      <c r="I95" s="1"/>
      <c r="J95" s="1"/>
      <c r="K95" s="1"/>
      <c r="L95" s="1"/>
      <c r="M95" s="1"/>
      <c r="N95" s="1"/>
      <c r="O95" s="5"/>
      <c r="P95" s="5"/>
      <c r="Q95" s="5"/>
      <c r="R95" s="5"/>
      <c r="S95" s="5"/>
      <c r="T95" s="5"/>
      <c r="U95" s="141"/>
      <c r="V95" s="142"/>
      <c r="W95" s="142"/>
      <c r="X95" s="142"/>
      <c r="Y95" s="142"/>
      <c r="Z95" s="142"/>
      <c r="AA95" s="142"/>
      <c r="AB95" s="142"/>
      <c r="AC95" s="142"/>
      <c r="AD95" s="142"/>
      <c r="AE95" s="142"/>
      <c r="AF95" s="142"/>
      <c r="AG95" s="142"/>
      <c r="AH95" s="142"/>
      <c r="AI95" s="142"/>
      <c r="AJ95" s="142"/>
      <c r="AK95" s="142"/>
      <c r="AL95" s="7"/>
      <c r="AM95" s="7"/>
      <c r="AN95" s="7"/>
      <c r="AO95" s="7"/>
      <c r="AP95" s="7"/>
      <c r="AQ95" s="7"/>
      <c r="AR95" s="7"/>
      <c r="AS95" s="7"/>
      <c r="AT95" s="7"/>
      <c r="AU95" s="7"/>
      <c r="AV95" s="7"/>
      <c r="AW95" s="7"/>
      <c r="AX95" s="7"/>
      <c r="AY95" s="7"/>
      <c r="AZ95" s="143"/>
      <c r="BA95" s="11"/>
      <c r="BB95" s="11"/>
      <c r="BC95" s="11"/>
      <c r="BD95" s="11"/>
      <c r="BE95" s="11"/>
      <c r="BF95" s="11"/>
      <c r="BG95" s="11"/>
      <c r="BH95" s="11"/>
      <c r="BI95" s="11"/>
      <c r="BJ95" s="11"/>
    </row>
    <row r="96" spans="1:62" ht="93" customHeight="1" x14ac:dyDescent="0.3">
      <c r="A96" s="1"/>
      <c r="B96" s="1"/>
      <c r="C96" s="1"/>
      <c r="D96" s="1"/>
      <c r="E96" s="1"/>
      <c r="F96" s="153"/>
      <c r="G96" s="1"/>
      <c r="H96" s="1"/>
      <c r="I96" s="1"/>
      <c r="J96" s="1"/>
      <c r="K96" s="1"/>
      <c r="L96" s="1"/>
      <c r="M96" s="1"/>
      <c r="N96" s="1"/>
      <c r="O96" s="5"/>
      <c r="P96" s="5"/>
      <c r="Q96" s="5"/>
      <c r="R96" s="5"/>
      <c r="S96" s="5"/>
      <c r="T96" s="5"/>
      <c r="U96" s="141"/>
      <c r="V96" s="142"/>
      <c r="W96" s="142"/>
      <c r="X96" s="142"/>
      <c r="Y96" s="142"/>
      <c r="Z96" s="142"/>
      <c r="AA96" s="142"/>
      <c r="AB96" s="142"/>
      <c r="AC96" s="142"/>
      <c r="AD96" s="142"/>
      <c r="AE96" s="142"/>
      <c r="AF96" s="142"/>
      <c r="AG96" s="142"/>
      <c r="AH96" s="142"/>
      <c r="AI96" s="142"/>
      <c r="AJ96" s="142"/>
      <c r="AK96" s="142"/>
      <c r="AL96" s="7"/>
      <c r="AM96" s="7"/>
      <c r="AN96" s="7"/>
      <c r="AO96" s="7"/>
      <c r="AP96" s="7"/>
      <c r="AQ96" s="7"/>
      <c r="AR96" s="7"/>
      <c r="AS96" s="7"/>
      <c r="AT96" s="7"/>
      <c r="AU96" s="7"/>
      <c r="AV96" s="7"/>
      <c r="AW96" s="7"/>
      <c r="AX96" s="7"/>
      <c r="AY96" s="7"/>
      <c r="AZ96" s="143"/>
      <c r="BA96" s="11"/>
      <c r="BB96" s="11"/>
      <c r="BC96" s="11"/>
      <c r="BD96" s="11"/>
      <c r="BE96" s="11"/>
      <c r="BF96" s="11"/>
      <c r="BG96" s="11"/>
      <c r="BH96" s="11"/>
      <c r="BI96" s="11"/>
      <c r="BJ96" s="11"/>
    </row>
    <row r="97" spans="1:62" ht="93" customHeight="1" x14ac:dyDescent="0.3">
      <c r="A97" s="1"/>
      <c r="B97" s="1"/>
      <c r="C97" s="1"/>
      <c r="D97" s="1"/>
      <c r="E97" s="1"/>
      <c r="F97" s="153"/>
      <c r="G97" s="1"/>
      <c r="H97" s="1"/>
      <c r="I97" s="1"/>
      <c r="J97" s="1"/>
      <c r="K97" s="1"/>
      <c r="L97" s="1"/>
      <c r="M97" s="1"/>
      <c r="N97" s="1"/>
      <c r="O97" s="5"/>
      <c r="P97" s="5"/>
      <c r="Q97" s="5"/>
      <c r="R97" s="5"/>
      <c r="S97" s="5"/>
      <c r="T97" s="5"/>
      <c r="U97" s="141"/>
      <c r="V97" s="142"/>
      <c r="W97" s="142"/>
      <c r="X97" s="142"/>
      <c r="Y97" s="142"/>
      <c r="Z97" s="142"/>
      <c r="AA97" s="142"/>
      <c r="AB97" s="142"/>
      <c r="AC97" s="142"/>
      <c r="AD97" s="142"/>
      <c r="AE97" s="142"/>
      <c r="AF97" s="142"/>
      <c r="AG97" s="142"/>
      <c r="AH97" s="142"/>
      <c r="AI97" s="142"/>
      <c r="AJ97" s="142"/>
      <c r="AK97" s="142"/>
      <c r="AL97" s="7"/>
      <c r="AM97" s="7"/>
      <c r="AN97" s="7"/>
      <c r="AO97" s="7"/>
      <c r="AP97" s="7"/>
      <c r="AQ97" s="7"/>
      <c r="AR97" s="7"/>
      <c r="AS97" s="7"/>
      <c r="AT97" s="7"/>
      <c r="AU97" s="7"/>
      <c r="AV97" s="7"/>
      <c r="AW97" s="7"/>
      <c r="AX97" s="7"/>
      <c r="AY97" s="7"/>
      <c r="AZ97" s="143"/>
      <c r="BA97" s="11"/>
      <c r="BB97" s="11"/>
      <c r="BC97" s="11"/>
      <c r="BD97" s="11"/>
      <c r="BE97" s="11"/>
      <c r="BF97" s="11"/>
      <c r="BG97" s="11"/>
      <c r="BH97" s="11"/>
      <c r="BI97" s="11"/>
      <c r="BJ97" s="11"/>
    </row>
    <row r="98" spans="1:62" ht="93" customHeight="1" x14ac:dyDescent="0.3">
      <c r="A98" s="1"/>
      <c r="B98" s="1"/>
      <c r="C98" s="1"/>
      <c r="D98" s="1"/>
      <c r="E98" s="1"/>
      <c r="F98" s="153"/>
      <c r="G98" s="1"/>
      <c r="H98" s="1"/>
      <c r="I98" s="1"/>
      <c r="J98" s="1"/>
      <c r="K98" s="1"/>
      <c r="L98" s="1"/>
      <c r="M98" s="1"/>
      <c r="N98" s="1"/>
      <c r="O98" s="5"/>
      <c r="P98" s="5"/>
      <c r="Q98" s="5"/>
      <c r="R98" s="5"/>
      <c r="S98" s="5"/>
      <c r="T98" s="5"/>
      <c r="U98" s="141"/>
      <c r="V98" s="142"/>
      <c r="W98" s="142"/>
      <c r="X98" s="142"/>
      <c r="Y98" s="142"/>
      <c r="Z98" s="142"/>
      <c r="AA98" s="142"/>
      <c r="AB98" s="142"/>
      <c r="AC98" s="142"/>
      <c r="AD98" s="142"/>
      <c r="AE98" s="142"/>
      <c r="AF98" s="142"/>
      <c r="AG98" s="142"/>
      <c r="AH98" s="142"/>
      <c r="AI98" s="142"/>
      <c r="AJ98" s="142"/>
      <c r="AK98" s="142"/>
      <c r="AL98" s="7"/>
      <c r="AM98" s="7"/>
      <c r="AN98" s="7"/>
      <c r="AO98" s="7"/>
      <c r="AP98" s="7"/>
      <c r="AQ98" s="7"/>
      <c r="AR98" s="7"/>
      <c r="AS98" s="7"/>
      <c r="AT98" s="7"/>
      <c r="AU98" s="7"/>
      <c r="AV98" s="7"/>
      <c r="AW98" s="7"/>
      <c r="AX98" s="7"/>
      <c r="AY98" s="7"/>
      <c r="AZ98" s="143"/>
      <c r="BA98" s="11"/>
      <c r="BB98" s="11"/>
      <c r="BC98" s="11"/>
      <c r="BD98" s="11"/>
      <c r="BE98" s="11"/>
      <c r="BF98" s="11"/>
      <c r="BG98" s="11"/>
      <c r="BH98" s="11"/>
      <c r="BI98" s="11"/>
      <c r="BJ98" s="11"/>
    </row>
    <row r="99" spans="1:62" ht="93" customHeight="1" x14ac:dyDescent="0.3">
      <c r="A99" s="1"/>
      <c r="B99" s="1"/>
      <c r="C99" s="1"/>
      <c r="D99" s="1"/>
      <c r="E99" s="1"/>
      <c r="F99" s="153"/>
      <c r="G99" s="1"/>
      <c r="H99" s="1"/>
      <c r="I99" s="1"/>
      <c r="J99" s="1"/>
      <c r="K99" s="1"/>
      <c r="L99" s="1"/>
      <c r="M99" s="1"/>
      <c r="N99" s="1"/>
      <c r="O99" s="5"/>
      <c r="P99" s="5"/>
      <c r="Q99" s="5"/>
      <c r="R99" s="5"/>
      <c r="S99" s="5"/>
      <c r="T99" s="5"/>
      <c r="U99" s="141"/>
      <c r="V99" s="142"/>
      <c r="W99" s="142"/>
      <c r="X99" s="142"/>
      <c r="Y99" s="142"/>
      <c r="Z99" s="142"/>
      <c r="AA99" s="142"/>
      <c r="AB99" s="142"/>
      <c r="AC99" s="142"/>
      <c r="AD99" s="142"/>
      <c r="AE99" s="142"/>
      <c r="AF99" s="142"/>
      <c r="AG99" s="142"/>
      <c r="AH99" s="142"/>
      <c r="AI99" s="142"/>
      <c r="AJ99" s="142"/>
      <c r="AK99" s="142"/>
      <c r="AL99" s="7"/>
      <c r="AM99" s="7"/>
      <c r="AN99" s="7"/>
      <c r="AO99" s="7"/>
      <c r="AP99" s="7"/>
      <c r="AQ99" s="7"/>
      <c r="AR99" s="7"/>
      <c r="AS99" s="7"/>
      <c r="AT99" s="7"/>
      <c r="AU99" s="7"/>
      <c r="AV99" s="7"/>
      <c r="AW99" s="7"/>
      <c r="AX99" s="7"/>
      <c r="AY99" s="7"/>
      <c r="AZ99" s="143"/>
      <c r="BA99" s="11"/>
      <c r="BB99" s="11"/>
      <c r="BC99" s="11"/>
      <c r="BD99" s="11"/>
      <c r="BE99" s="11"/>
      <c r="BF99" s="11"/>
      <c r="BG99" s="11"/>
      <c r="BH99" s="11"/>
      <c r="BI99" s="11"/>
      <c r="BJ99" s="11"/>
    </row>
    <row r="100" spans="1:62" ht="93" customHeight="1" x14ac:dyDescent="0.3">
      <c r="A100" s="1"/>
      <c r="B100" s="1"/>
      <c r="C100" s="1"/>
      <c r="D100" s="1"/>
      <c r="E100" s="1"/>
      <c r="F100" s="153"/>
      <c r="G100" s="1"/>
      <c r="H100" s="1"/>
      <c r="I100" s="1"/>
      <c r="J100" s="1"/>
      <c r="K100" s="1"/>
      <c r="L100" s="1"/>
      <c r="M100" s="1"/>
      <c r="N100" s="1"/>
      <c r="O100" s="5"/>
      <c r="P100" s="5"/>
      <c r="Q100" s="5"/>
      <c r="R100" s="5"/>
      <c r="S100" s="5"/>
      <c r="T100" s="5"/>
      <c r="U100" s="141"/>
      <c r="V100" s="142"/>
      <c r="W100" s="142"/>
      <c r="X100" s="142"/>
      <c r="Y100" s="142"/>
      <c r="Z100" s="142"/>
      <c r="AA100" s="142"/>
      <c r="AB100" s="142"/>
      <c r="AC100" s="142"/>
      <c r="AD100" s="142"/>
      <c r="AE100" s="142"/>
      <c r="AF100" s="142"/>
      <c r="AG100" s="142"/>
      <c r="AH100" s="142"/>
      <c r="AI100" s="142"/>
      <c r="AJ100" s="142"/>
      <c r="AK100" s="142"/>
      <c r="AL100" s="7"/>
      <c r="AM100" s="7"/>
      <c r="AN100" s="7"/>
      <c r="AO100" s="7"/>
      <c r="AP100" s="7"/>
      <c r="AQ100" s="7"/>
      <c r="AR100" s="7"/>
      <c r="AS100" s="7"/>
      <c r="AT100" s="7"/>
      <c r="AU100" s="7"/>
      <c r="AV100" s="7"/>
      <c r="AW100" s="7"/>
      <c r="AX100" s="7"/>
      <c r="AY100" s="7"/>
      <c r="AZ100" s="143"/>
      <c r="BA100" s="11"/>
      <c r="BB100" s="11"/>
      <c r="BC100" s="11"/>
      <c r="BD100" s="11"/>
      <c r="BE100" s="11"/>
      <c r="BF100" s="11"/>
      <c r="BG100" s="11"/>
      <c r="BH100" s="11"/>
      <c r="BI100" s="11"/>
      <c r="BJ100" s="11"/>
    </row>
    <row r="101" spans="1:62" ht="93" customHeight="1" x14ac:dyDescent="0.3">
      <c r="A101" s="1"/>
      <c r="B101" s="1"/>
      <c r="C101" s="1"/>
      <c r="D101" s="1"/>
      <c r="E101" s="1"/>
      <c r="F101" s="153"/>
      <c r="G101" s="1"/>
      <c r="H101" s="1"/>
      <c r="I101" s="1"/>
      <c r="J101" s="1"/>
      <c r="K101" s="1"/>
      <c r="L101" s="1"/>
      <c r="M101" s="1"/>
      <c r="N101" s="1"/>
      <c r="O101" s="5"/>
      <c r="P101" s="5"/>
      <c r="Q101" s="5"/>
      <c r="R101" s="5"/>
      <c r="S101" s="5"/>
      <c r="T101" s="5"/>
      <c r="U101" s="141"/>
      <c r="V101" s="142"/>
      <c r="W101" s="142"/>
      <c r="X101" s="142"/>
      <c r="Y101" s="142"/>
      <c r="Z101" s="142"/>
      <c r="AA101" s="142"/>
      <c r="AB101" s="142"/>
      <c r="AC101" s="142"/>
      <c r="AD101" s="142"/>
      <c r="AE101" s="142"/>
      <c r="AF101" s="142"/>
      <c r="AG101" s="142"/>
      <c r="AH101" s="142"/>
      <c r="AI101" s="142"/>
      <c r="AJ101" s="142"/>
      <c r="AK101" s="142"/>
      <c r="AL101" s="7"/>
      <c r="AM101" s="7"/>
      <c r="AN101" s="7"/>
      <c r="AO101" s="7"/>
      <c r="AP101" s="7"/>
      <c r="AQ101" s="7"/>
      <c r="AR101" s="7"/>
      <c r="AS101" s="7"/>
      <c r="AT101" s="7"/>
      <c r="AU101" s="7"/>
      <c r="AV101" s="7"/>
      <c r="AW101" s="7"/>
      <c r="AX101" s="7"/>
      <c r="AY101" s="7"/>
      <c r="AZ101" s="143"/>
      <c r="BA101" s="11"/>
      <c r="BB101" s="11"/>
      <c r="BC101" s="11"/>
      <c r="BD101" s="11"/>
      <c r="BE101" s="11"/>
      <c r="BF101" s="11"/>
      <c r="BG101" s="11"/>
      <c r="BH101" s="11"/>
      <c r="BI101" s="11"/>
      <c r="BJ101" s="11"/>
    </row>
    <row r="102" spans="1:62" ht="93" customHeight="1" x14ac:dyDescent="0.3">
      <c r="A102" s="1"/>
      <c r="B102" s="1"/>
      <c r="C102" s="1"/>
      <c r="D102" s="1"/>
      <c r="E102" s="1"/>
      <c r="F102" s="153"/>
      <c r="G102" s="1"/>
      <c r="H102" s="1"/>
      <c r="I102" s="1"/>
      <c r="J102" s="1"/>
      <c r="K102" s="1"/>
      <c r="L102" s="1"/>
      <c r="M102" s="1"/>
      <c r="N102" s="1"/>
      <c r="O102" s="5"/>
      <c r="P102" s="5"/>
      <c r="Q102" s="5"/>
      <c r="R102" s="5"/>
      <c r="S102" s="5"/>
      <c r="T102" s="5"/>
      <c r="U102" s="141"/>
      <c r="V102" s="142"/>
      <c r="W102" s="142"/>
      <c r="X102" s="142"/>
      <c r="Y102" s="142"/>
      <c r="Z102" s="142"/>
      <c r="AA102" s="142"/>
      <c r="AB102" s="142"/>
      <c r="AC102" s="142"/>
      <c r="AD102" s="142"/>
      <c r="AE102" s="142"/>
      <c r="AF102" s="142"/>
      <c r="AG102" s="142"/>
      <c r="AH102" s="142"/>
      <c r="AI102" s="142"/>
      <c r="AJ102" s="142"/>
      <c r="AK102" s="142"/>
      <c r="AL102" s="7"/>
      <c r="AM102" s="7"/>
      <c r="AN102" s="7"/>
      <c r="AO102" s="7"/>
      <c r="AP102" s="7"/>
      <c r="AQ102" s="7"/>
      <c r="AR102" s="7"/>
      <c r="AS102" s="7"/>
      <c r="AT102" s="7"/>
      <c r="AU102" s="7"/>
      <c r="AV102" s="7"/>
      <c r="AW102" s="7"/>
      <c r="AX102" s="7"/>
      <c r="AY102" s="7"/>
      <c r="AZ102" s="143"/>
      <c r="BA102" s="11"/>
      <c r="BB102" s="11"/>
      <c r="BC102" s="11"/>
      <c r="BD102" s="11"/>
      <c r="BE102" s="11"/>
      <c r="BF102" s="11"/>
      <c r="BG102" s="11"/>
      <c r="BH102" s="11"/>
      <c r="BI102" s="11"/>
      <c r="BJ102" s="11"/>
    </row>
    <row r="103" spans="1:62" ht="93" customHeight="1" x14ac:dyDescent="0.3">
      <c r="A103" s="1"/>
      <c r="B103" s="1"/>
      <c r="C103" s="1"/>
      <c r="D103" s="1"/>
      <c r="E103" s="1"/>
      <c r="F103" s="153"/>
      <c r="G103" s="1"/>
      <c r="H103" s="1"/>
      <c r="I103" s="1"/>
      <c r="J103" s="1"/>
      <c r="K103" s="1"/>
      <c r="L103" s="1"/>
      <c r="M103" s="1"/>
      <c r="N103" s="1"/>
      <c r="O103" s="5"/>
      <c r="P103" s="5"/>
      <c r="Q103" s="5"/>
      <c r="R103" s="5"/>
      <c r="S103" s="5"/>
      <c r="T103" s="5"/>
      <c r="U103" s="141"/>
      <c r="V103" s="142"/>
      <c r="W103" s="142"/>
      <c r="X103" s="142"/>
      <c r="Y103" s="142"/>
      <c r="Z103" s="142"/>
      <c r="AA103" s="142"/>
      <c r="AB103" s="142"/>
      <c r="AC103" s="142"/>
      <c r="AD103" s="142"/>
      <c r="AE103" s="142"/>
      <c r="AF103" s="142"/>
      <c r="AG103" s="142"/>
      <c r="AH103" s="142"/>
      <c r="AI103" s="142"/>
      <c r="AJ103" s="142"/>
      <c r="AK103" s="142"/>
      <c r="AL103" s="7"/>
      <c r="AM103" s="7"/>
      <c r="AN103" s="7"/>
      <c r="AO103" s="7"/>
      <c r="AP103" s="7"/>
      <c r="AQ103" s="7"/>
      <c r="AR103" s="7"/>
      <c r="AS103" s="7"/>
      <c r="AT103" s="7"/>
      <c r="AU103" s="7"/>
      <c r="AV103" s="7"/>
      <c r="AW103" s="7"/>
      <c r="AX103" s="7"/>
      <c r="AY103" s="7"/>
      <c r="AZ103" s="143"/>
      <c r="BA103" s="11"/>
      <c r="BB103" s="11"/>
      <c r="BC103" s="11"/>
      <c r="BD103" s="11"/>
      <c r="BE103" s="11"/>
      <c r="BF103" s="11"/>
      <c r="BG103" s="11"/>
      <c r="BH103" s="11"/>
      <c r="BI103" s="11"/>
      <c r="BJ103" s="11"/>
    </row>
    <row r="104" spans="1:62" ht="93" customHeight="1" x14ac:dyDescent="0.3">
      <c r="A104" s="1"/>
      <c r="B104" s="1"/>
      <c r="C104" s="1"/>
      <c r="D104" s="1"/>
      <c r="E104" s="1"/>
      <c r="F104" s="153"/>
      <c r="G104" s="1"/>
      <c r="H104" s="1"/>
      <c r="I104" s="1"/>
      <c r="J104" s="1"/>
      <c r="K104" s="1"/>
      <c r="L104" s="1"/>
      <c r="M104" s="1"/>
      <c r="N104" s="1"/>
      <c r="O104" s="5"/>
      <c r="P104" s="5"/>
      <c r="Q104" s="5"/>
      <c r="R104" s="5"/>
      <c r="S104" s="5"/>
      <c r="T104" s="5"/>
      <c r="U104" s="141"/>
      <c r="V104" s="142"/>
      <c r="W104" s="142"/>
      <c r="X104" s="142"/>
      <c r="Y104" s="142"/>
      <c r="Z104" s="142"/>
      <c r="AA104" s="142"/>
      <c r="AB104" s="142"/>
      <c r="AC104" s="142"/>
      <c r="AD104" s="142"/>
      <c r="AE104" s="142"/>
      <c r="AF104" s="142"/>
      <c r="AG104" s="142"/>
      <c r="AH104" s="142"/>
      <c r="AI104" s="142"/>
      <c r="AJ104" s="142"/>
      <c r="AK104" s="142"/>
      <c r="AL104" s="7"/>
      <c r="AM104" s="7"/>
      <c r="AN104" s="7"/>
      <c r="AO104" s="7"/>
      <c r="AP104" s="7"/>
      <c r="AQ104" s="7"/>
      <c r="AR104" s="7"/>
      <c r="AS104" s="7"/>
      <c r="AT104" s="7"/>
      <c r="AU104" s="7"/>
      <c r="AV104" s="7"/>
      <c r="AW104" s="7"/>
      <c r="AX104" s="7"/>
      <c r="AY104" s="7"/>
      <c r="AZ104" s="143"/>
      <c r="BA104" s="11"/>
      <c r="BB104" s="11"/>
      <c r="BC104" s="11"/>
      <c r="BD104" s="11"/>
      <c r="BE104" s="11"/>
      <c r="BF104" s="11"/>
      <c r="BG104" s="11"/>
      <c r="BH104" s="11"/>
      <c r="BI104" s="11"/>
      <c r="BJ104" s="11"/>
    </row>
    <row r="105" spans="1:62" ht="93" customHeight="1" x14ac:dyDescent="0.3">
      <c r="A105" s="1"/>
      <c r="B105" s="1"/>
      <c r="C105" s="1"/>
      <c r="D105" s="1"/>
      <c r="E105" s="1"/>
      <c r="F105" s="153"/>
      <c r="G105" s="1"/>
      <c r="H105" s="1"/>
      <c r="I105" s="1"/>
      <c r="J105" s="1"/>
      <c r="K105" s="1"/>
      <c r="L105" s="1"/>
      <c r="M105" s="1"/>
      <c r="N105" s="1"/>
      <c r="O105" s="5"/>
      <c r="P105" s="5"/>
      <c r="Q105" s="5"/>
      <c r="R105" s="5"/>
      <c r="S105" s="5"/>
      <c r="T105" s="5"/>
      <c r="U105" s="141"/>
      <c r="V105" s="142"/>
      <c r="W105" s="142"/>
      <c r="X105" s="142"/>
      <c r="Y105" s="142"/>
      <c r="Z105" s="142"/>
      <c r="AA105" s="142"/>
      <c r="AB105" s="142"/>
      <c r="AC105" s="142"/>
      <c r="AD105" s="142"/>
      <c r="AE105" s="142"/>
      <c r="AF105" s="142"/>
      <c r="AG105" s="142"/>
      <c r="AH105" s="142"/>
      <c r="AI105" s="142"/>
      <c r="AJ105" s="142"/>
      <c r="AK105" s="142"/>
      <c r="AL105" s="7"/>
      <c r="AM105" s="7"/>
      <c r="AN105" s="7"/>
      <c r="AO105" s="7"/>
      <c r="AP105" s="7"/>
      <c r="AQ105" s="7"/>
      <c r="AR105" s="7"/>
      <c r="AS105" s="7"/>
      <c r="AT105" s="7"/>
      <c r="AU105" s="7"/>
      <c r="AV105" s="7"/>
      <c r="AW105" s="7"/>
      <c r="AX105" s="7"/>
      <c r="AY105" s="7"/>
      <c r="AZ105" s="143"/>
      <c r="BA105" s="11"/>
      <c r="BB105" s="11"/>
      <c r="BC105" s="11"/>
      <c r="BD105" s="11"/>
      <c r="BE105" s="11"/>
      <c r="BF105" s="11"/>
      <c r="BG105" s="11"/>
      <c r="BH105" s="11"/>
      <c r="BI105" s="11"/>
      <c r="BJ105" s="11"/>
    </row>
    <row r="106" spans="1:62" ht="93" customHeight="1" x14ac:dyDescent="0.3">
      <c r="A106" s="1"/>
      <c r="B106" s="1"/>
      <c r="C106" s="1"/>
      <c r="D106" s="1"/>
      <c r="E106" s="1"/>
      <c r="F106" s="153"/>
      <c r="G106" s="1"/>
      <c r="H106" s="1"/>
      <c r="I106" s="1"/>
      <c r="J106" s="1"/>
      <c r="K106" s="1"/>
      <c r="L106" s="1"/>
      <c r="M106" s="1"/>
      <c r="N106" s="1"/>
      <c r="O106" s="5"/>
      <c r="P106" s="5"/>
      <c r="Q106" s="5"/>
      <c r="R106" s="5"/>
      <c r="S106" s="5"/>
      <c r="T106" s="5"/>
      <c r="U106" s="141"/>
      <c r="V106" s="142"/>
      <c r="W106" s="142"/>
      <c r="X106" s="142"/>
      <c r="Y106" s="142"/>
      <c r="Z106" s="142"/>
      <c r="AA106" s="142"/>
      <c r="AB106" s="142"/>
      <c r="AC106" s="142"/>
      <c r="AD106" s="142"/>
      <c r="AE106" s="142"/>
      <c r="AF106" s="142"/>
      <c r="AG106" s="142"/>
      <c r="AH106" s="142"/>
      <c r="AI106" s="142"/>
      <c r="AJ106" s="142"/>
      <c r="AK106" s="142"/>
      <c r="AL106" s="7"/>
      <c r="AM106" s="7"/>
      <c r="AN106" s="7"/>
      <c r="AO106" s="7"/>
      <c r="AP106" s="7"/>
      <c r="AQ106" s="7"/>
      <c r="AR106" s="7"/>
      <c r="AS106" s="7"/>
      <c r="AT106" s="7"/>
      <c r="AU106" s="7"/>
      <c r="AV106" s="7"/>
      <c r="AW106" s="7"/>
      <c r="AX106" s="7"/>
      <c r="AY106" s="7"/>
      <c r="AZ106" s="143"/>
      <c r="BA106" s="11"/>
      <c r="BB106" s="11"/>
      <c r="BC106" s="11"/>
      <c r="BD106" s="11"/>
      <c r="BE106" s="11"/>
      <c r="BF106" s="11"/>
      <c r="BG106" s="11"/>
      <c r="BH106" s="11"/>
      <c r="BI106" s="11"/>
      <c r="BJ106" s="11"/>
    </row>
    <row r="107" spans="1:62" ht="93" customHeight="1" x14ac:dyDescent="0.3">
      <c r="A107" s="1"/>
      <c r="B107" s="1"/>
      <c r="C107" s="1"/>
      <c r="D107" s="1"/>
      <c r="E107" s="1"/>
      <c r="F107" s="153"/>
      <c r="G107" s="1"/>
      <c r="H107" s="1"/>
      <c r="I107" s="1"/>
      <c r="J107" s="1"/>
      <c r="K107" s="1"/>
      <c r="L107" s="1"/>
      <c r="M107" s="1"/>
      <c r="N107" s="1"/>
      <c r="O107" s="5"/>
      <c r="P107" s="5"/>
      <c r="Q107" s="5"/>
      <c r="R107" s="5"/>
      <c r="S107" s="5"/>
      <c r="T107" s="5"/>
      <c r="U107" s="141"/>
      <c r="V107" s="142"/>
      <c r="W107" s="142"/>
      <c r="X107" s="142"/>
      <c r="Y107" s="142"/>
      <c r="Z107" s="142"/>
      <c r="AA107" s="142"/>
      <c r="AB107" s="142"/>
      <c r="AC107" s="142"/>
      <c r="AD107" s="142"/>
      <c r="AE107" s="142"/>
      <c r="AF107" s="142"/>
      <c r="AG107" s="142"/>
      <c r="AH107" s="142"/>
      <c r="AI107" s="142"/>
      <c r="AJ107" s="142"/>
      <c r="AK107" s="142"/>
      <c r="AL107" s="7"/>
      <c r="AM107" s="7"/>
      <c r="AN107" s="7"/>
      <c r="AO107" s="7"/>
      <c r="AP107" s="7"/>
      <c r="AQ107" s="7"/>
      <c r="AR107" s="7"/>
      <c r="AS107" s="7"/>
      <c r="AT107" s="7"/>
      <c r="AU107" s="7"/>
      <c r="AV107" s="7"/>
      <c r="AW107" s="7"/>
      <c r="AX107" s="7"/>
      <c r="AY107" s="7"/>
      <c r="AZ107" s="143"/>
      <c r="BA107" s="11"/>
      <c r="BB107" s="11"/>
      <c r="BC107" s="11"/>
      <c r="BD107" s="11"/>
      <c r="BE107" s="11"/>
      <c r="BF107" s="11"/>
      <c r="BG107" s="11"/>
      <c r="BH107" s="11"/>
      <c r="BI107" s="11"/>
      <c r="BJ107" s="11"/>
    </row>
    <row r="108" spans="1:62" ht="93" customHeight="1" x14ac:dyDescent="0.3">
      <c r="A108" s="1"/>
      <c r="B108" s="1"/>
      <c r="C108" s="1"/>
      <c r="D108" s="1"/>
      <c r="E108" s="1"/>
      <c r="F108" s="153"/>
      <c r="G108" s="1"/>
      <c r="H108" s="1"/>
      <c r="I108" s="1"/>
      <c r="J108" s="1"/>
      <c r="K108" s="1"/>
      <c r="L108" s="1"/>
      <c r="M108" s="1"/>
      <c r="N108" s="1"/>
      <c r="O108" s="5"/>
      <c r="P108" s="5"/>
      <c r="Q108" s="5"/>
      <c r="R108" s="5"/>
      <c r="S108" s="5"/>
      <c r="T108" s="5"/>
      <c r="U108" s="141"/>
      <c r="V108" s="142"/>
      <c r="W108" s="142"/>
      <c r="X108" s="142"/>
      <c r="Y108" s="142"/>
      <c r="Z108" s="142"/>
      <c r="AA108" s="142"/>
      <c r="AB108" s="142"/>
      <c r="AC108" s="142"/>
      <c r="AD108" s="142"/>
      <c r="AE108" s="142"/>
      <c r="AF108" s="142"/>
      <c r="AG108" s="142"/>
      <c r="AH108" s="142"/>
      <c r="AI108" s="142"/>
      <c r="AJ108" s="142"/>
      <c r="AK108" s="142"/>
      <c r="AL108" s="7"/>
      <c r="AM108" s="7"/>
      <c r="AN108" s="7"/>
      <c r="AO108" s="7"/>
      <c r="AP108" s="7"/>
      <c r="AQ108" s="7"/>
      <c r="AR108" s="7"/>
      <c r="AS108" s="7"/>
      <c r="AT108" s="7"/>
      <c r="AU108" s="7"/>
      <c r="AV108" s="7"/>
      <c r="AW108" s="7"/>
      <c r="AX108" s="7"/>
      <c r="AY108" s="7"/>
      <c r="AZ108" s="143"/>
      <c r="BA108" s="11"/>
      <c r="BB108" s="11"/>
      <c r="BC108" s="11"/>
      <c r="BD108" s="11"/>
      <c r="BE108" s="11"/>
      <c r="BF108" s="11"/>
      <c r="BG108" s="11"/>
      <c r="BH108" s="11"/>
      <c r="BI108" s="11"/>
      <c r="BJ108" s="11"/>
    </row>
    <row r="109" spans="1:62" ht="93" customHeight="1" x14ac:dyDescent="0.3">
      <c r="A109" s="1"/>
      <c r="B109" s="1"/>
      <c r="C109" s="1"/>
      <c r="D109" s="1"/>
      <c r="E109" s="1"/>
      <c r="F109" s="153"/>
      <c r="G109" s="1"/>
      <c r="H109" s="1"/>
      <c r="I109" s="1"/>
      <c r="J109" s="1"/>
      <c r="K109" s="1"/>
      <c r="L109" s="1"/>
      <c r="M109" s="1"/>
      <c r="N109" s="1"/>
      <c r="O109" s="5"/>
      <c r="P109" s="5"/>
      <c r="Q109" s="5"/>
      <c r="R109" s="5"/>
      <c r="S109" s="5"/>
      <c r="T109" s="5"/>
      <c r="U109" s="141"/>
      <c r="V109" s="142"/>
      <c r="W109" s="142"/>
      <c r="X109" s="142"/>
      <c r="Y109" s="142"/>
      <c r="Z109" s="142"/>
      <c r="AA109" s="142"/>
      <c r="AB109" s="142"/>
      <c r="AC109" s="142"/>
      <c r="AD109" s="142"/>
      <c r="AE109" s="142"/>
      <c r="AF109" s="142"/>
      <c r="AG109" s="142"/>
      <c r="AH109" s="142"/>
      <c r="AI109" s="142"/>
      <c r="AJ109" s="142"/>
      <c r="AK109" s="142"/>
      <c r="AL109" s="7"/>
      <c r="AM109" s="7"/>
      <c r="AN109" s="7"/>
      <c r="AO109" s="7"/>
      <c r="AP109" s="7"/>
      <c r="AQ109" s="7"/>
      <c r="AR109" s="7"/>
      <c r="AS109" s="7"/>
      <c r="AT109" s="7"/>
      <c r="AU109" s="7"/>
      <c r="AV109" s="7"/>
      <c r="AW109" s="7"/>
      <c r="AX109" s="7"/>
      <c r="AY109" s="7"/>
      <c r="AZ109" s="143"/>
      <c r="BA109" s="11"/>
      <c r="BB109" s="11"/>
      <c r="BC109" s="11"/>
      <c r="BD109" s="11"/>
      <c r="BE109" s="11"/>
      <c r="BF109" s="11"/>
      <c r="BG109" s="11"/>
      <c r="BH109" s="11"/>
      <c r="BI109" s="11"/>
      <c r="BJ109" s="11"/>
    </row>
    <row r="110" spans="1:62" ht="93" customHeight="1" x14ac:dyDescent="0.3">
      <c r="A110" s="1"/>
      <c r="B110" s="1"/>
      <c r="C110" s="1"/>
      <c r="D110" s="1"/>
      <c r="E110" s="1"/>
      <c r="F110" s="153"/>
      <c r="G110" s="1"/>
      <c r="H110" s="1"/>
      <c r="I110" s="1"/>
      <c r="J110" s="1"/>
      <c r="K110" s="1"/>
      <c r="L110" s="1"/>
      <c r="M110" s="1"/>
      <c r="N110" s="1"/>
      <c r="O110" s="5"/>
      <c r="P110" s="5"/>
      <c r="Q110" s="5"/>
      <c r="R110" s="5"/>
      <c r="S110" s="5"/>
      <c r="T110" s="5"/>
      <c r="U110" s="141"/>
      <c r="V110" s="142"/>
      <c r="W110" s="142"/>
      <c r="X110" s="142"/>
      <c r="Y110" s="142"/>
      <c r="Z110" s="142"/>
      <c r="AA110" s="142"/>
      <c r="AB110" s="142"/>
      <c r="AC110" s="142"/>
      <c r="AD110" s="142"/>
      <c r="AE110" s="142"/>
      <c r="AF110" s="142"/>
      <c r="AG110" s="142"/>
      <c r="AH110" s="142"/>
      <c r="AI110" s="142"/>
      <c r="AJ110" s="142"/>
      <c r="AK110" s="142"/>
      <c r="AL110" s="7"/>
      <c r="AM110" s="7"/>
      <c r="AN110" s="7"/>
      <c r="AO110" s="7"/>
      <c r="AP110" s="7"/>
      <c r="AQ110" s="7"/>
      <c r="AR110" s="7"/>
      <c r="AS110" s="7"/>
      <c r="AT110" s="7"/>
      <c r="AU110" s="7"/>
      <c r="AV110" s="7"/>
      <c r="AW110" s="7"/>
      <c r="AX110" s="7"/>
      <c r="AY110" s="7"/>
      <c r="AZ110" s="143"/>
      <c r="BA110" s="11"/>
      <c r="BB110" s="11"/>
      <c r="BC110" s="11"/>
      <c r="BD110" s="11"/>
      <c r="BE110" s="11"/>
      <c r="BF110" s="11"/>
      <c r="BG110" s="11"/>
      <c r="BH110" s="11"/>
      <c r="BI110" s="11"/>
      <c r="BJ110" s="11"/>
    </row>
    <row r="111" spans="1:62" ht="93" customHeight="1" x14ac:dyDescent="0.3">
      <c r="A111" s="1"/>
      <c r="B111" s="1"/>
      <c r="C111" s="1"/>
      <c r="D111" s="1"/>
      <c r="E111" s="1"/>
      <c r="F111" s="153"/>
      <c r="G111" s="1"/>
      <c r="H111" s="1"/>
      <c r="I111" s="1"/>
      <c r="J111" s="1"/>
      <c r="K111" s="1"/>
      <c r="L111" s="1"/>
      <c r="M111" s="1"/>
      <c r="N111" s="1"/>
      <c r="O111" s="5"/>
      <c r="P111" s="5"/>
      <c r="Q111" s="5"/>
      <c r="R111" s="5"/>
      <c r="S111" s="5"/>
      <c r="T111" s="5"/>
      <c r="U111" s="141"/>
      <c r="V111" s="142"/>
      <c r="W111" s="142"/>
      <c r="X111" s="142"/>
      <c r="Y111" s="142"/>
      <c r="Z111" s="142"/>
      <c r="AA111" s="142"/>
      <c r="AB111" s="142"/>
      <c r="AC111" s="142"/>
      <c r="AD111" s="142"/>
      <c r="AE111" s="142"/>
      <c r="AF111" s="142"/>
      <c r="AG111" s="142"/>
      <c r="AH111" s="142"/>
      <c r="AI111" s="142"/>
      <c r="AJ111" s="142"/>
      <c r="AK111" s="142"/>
      <c r="AL111" s="7"/>
      <c r="AM111" s="7"/>
      <c r="AN111" s="7"/>
      <c r="AO111" s="7"/>
      <c r="AP111" s="7"/>
      <c r="AQ111" s="7"/>
      <c r="AR111" s="7"/>
      <c r="AS111" s="7"/>
      <c r="AT111" s="7"/>
      <c r="AU111" s="7"/>
      <c r="AV111" s="7"/>
      <c r="AW111" s="7"/>
      <c r="AX111" s="7"/>
      <c r="AY111" s="7"/>
      <c r="AZ111" s="143"/>
      <c r="BA111" s="11"/>
      <c r="BB111" s="11"/>
      <c r="BC111" s="11"/>
      <c r="BD111" s="11"/>
      <c r="BE111" s="11"/>
      <c r="BF111" s="11"/>
      <c r="BG111" s="11"/>
      <c r="BH111" s="11"/>
      <c r="BI111" s="11"/>
      <c r="BJ111" s="11"/>
    </row>
    <row r="112" spans="1:62" ht="93" customHeight="1" x14ac:dyDescent="0.3">
      <c r="A112" s="1"/>
      <c r="B112" s="1"/>
      <c r="C112" s="1"/>
      <c r="D112" s="1"/>
      <c r="E112" s="1"/>
      <c r="F112" s="153"/>
      <c r="G112" s="1"/>
      <c r="H112" s="1"/>
      <c r="I112" s="1"/>
      <c r="J112" s="1"/>
      <c r="K112" s="1"/>
      <c r="L112" s="1"/>
      <c r="M112" s="1"/>
      <c r="N112" s="1"/>
      <c r="O112" s="5"/>
      <c r="P112" s="5"/>
      <c r="Q112" s="5"/>
      <c r="R112" s="5"/>
      <c r="S112" s="5"/>
      <c r="T112" s="5"/>
      <c r="U112" s="141"/>
      <c r="V112" s="142"/>
      <c r="W112" s="142"/>
      <c r="X112" s="142"/>
      <c r="Y112" s="142"/>
      <c r="Z112" s="142"/>
      <c r="AA112" s="142"/>
      <c r="AB112" s="142"/>
      <c r="AC112" s="142"/>
      <c r="AD112" s="142"/>
      <c r="AE112" s="142"/>
      <c r="AF112" s="142"/>
      <c r="AG112" s="142"/>
      <c r="AH112" s="142"/>
      <c r="AI112" s="142"/>
      <c r="AJ112" s="142"/>
      <c r="AK112" s="142"/>
      <c r="AL112" s="7"/>
      <c r="AM112" s="7"/>
      <c r="AN112" s="7"/>
      <c r="AO112" s="7"/>
      <c r="AP112" s="7"/>
      <c r="AQ112" s="7"/>
      <c r="AR112" s="7"/>
      <c r="AS112" s="7"/>
      <c r="AT112" s="7"/>
      <c r="AU112" s="7"/>
      <c r="AV112" s="7"/>
      <c r="AW112" s="7"/>
      <c r="AX112" s="7"/>
      <c r="AY112" s="7"/>
      <c r="AZ112" s="143"/>
      <c r="BA112" s="11"/>
      <c r="BB112" s="11"/>
      <c r="BC112" s="11"/>
      <c r="BD112" s="11"/>
      <c r="BE112" s="11"/>
      <c r="BF112" s="11"/>
      <c r="BG112" s="11"/>
      <c r="BH112" s="11"/>
      <c r="BI112" s="11"/>
      <c r="BJ112" s="11"/>
    </row>
    <row r="113" spans="1:62" ht="93" customHeight="1" x14ac:dyDescent="0.3">
      <c r="A113" s="1"/>
      <c r="B113" s="1"/>
      <c r="C113" s="1"/>
      <c r="D113" s="1"/>
      <c r="E113" s="1"/>
      <c r="F113" s="153"/>
      <c r="G113" s="1"/>
      <c r="H113" s="1"/>
      <c r="I113" s="1"/>
      <c r="J113" s="1"/>
      <c r="K113" s="1"/>
      <c r="L113" s="1"/>
      <c r="M113" s="1"/>
      <c r="N113" s="1"/>
      <c r="O113" s="5"/>
      <c r="P113" s="5"/>
      <c r="Q113" s="5"/>
      <c r="R113" s="5"/>
      <c r="S113" s="5"/>
      <c r="T113" s="5"/>
      <c r="U113" s="141"/>
      <c r="V113" s="142"/>
      <c r="W113" s="142"/>
      <c r="X113" s="142"/>
      <c r="Y113" s="142"/>
      <c r="Z113" s="142"/>
      <c r="AA113" s="142"/>
      <c r="AB113" s="142"/>
      <c r="AC113" s="142"/>
      <c r="AD113" s="142"/>
      <c r="AE113" s="142"/>
      <c r="AF113" s="142"/>
      <c r="AG113" s="142"/>
      <c r="AH113" s="142"/>
      <c r="AI113" s="142"/>
      <c r="AJ113" s="142"/>
      <c r="AK113" s="142"/>
      <c r="AL113" s="7"/>
      <c r="AM113" s="7"/>
      <c r="AN113" s="7"/>
      <c r="AO113" s="7"/>
      <c r="AP113" s="7"/>
      <c r="AQ113" s="7"/>
      <c r="AR113" s="7"/>
      <c r="AS113" s="7"/>
      <c r="AT113" s="7"/>
      <c r="AU113" s="7"/>
      <c r="AV113" s="7"/>
      <c r="AW113" s="7"/>
      <c r="AX113" s="7"/>
      <c r="AY113" s="7"/>
      <c r="AZ113" s="143"/>
      <c r="BA113" s="11"/>
      <c r="BB113" s="11"/>
      <c r="BC113" s="11"/>
      <c r="BD113" s="11"/>
      <c r="BE113" s="11"/>
      <c r="BF113" s="11"/>
      <c r="BG113" s="11"/>
      <c r="BH113" s="11"/>
      <c r="BI113" s="11"/>
      <c r="BJ113" s="11"/>
    </row>
    <row r="114" spans="1:62" ht="93" customHeight="1" x14ac:dyDescent="0.3">
      <c r="A114" s="1"/>
      <c r="B114" s="1"/>
      <c r="C114" s="1"/>
      <c r="D114" s="1"/>
      <c r="E114" s="1"/>
      <c r="F114" s="153"/>
      <c r="G114" s="1"/>
      <c r="H114" s="1"/>
      <c r="I114" s="1"/>
      <c r="J114" s="1"/>
      <c r="K114" s="1"/>
      <c r="L114" s="1"/>
      <c r="M114" s="1"/>
      <c r="N114" s="1"/>
      <c r="O114" s="5"/>
      <c r="P114" s="5"/>
      <c r="Q114" s="5"/>
      <c r="R114" s="5"/>
      <c r="S114" s="5"/>
      <c r="T114" s="5"/>
      <c r="U114" s="141"/>
      <c r="V114" s="142"/>
      <c r="W114" s="142"/>
      <c r="X114" s="142"/>
      <c r="Y114" s="142"/>
      <c r="Z114" s="142"/>
      <c r="AA114" s="142"/>
      <c r="AB114" s="142"/>
      <c r="AC114" s="142"/>
      <c r="AD114" s="142"/>
      <c r="AE114" s="142"/>
      <c r="AF114" s="142"/>
      <c r="AG114" s="142"/>
      <c r="AH114" s="142"/>
      <c r="AI114" s="142"/>
      <c r="AJ114" s="142"/>
      <c r="AK114" s="142"/>
      <c r="AL114" s="7"/>
      <c r="AM114" s="7"/>
      <c r="AN114" s="7"/>
      <c r="AO114" s="7"/>
      <c r="AP114" s="7"/>
      <c r="AQ114" s="7"/>
      <c r="AR114" s="7"/>
      <c r="AS114" s="7"/>
      <c r="AT114" s="7"/>
      <c r="AU114" s="7"/>
      <c r="AV114" s="7"/>
      <c r="AW114" s="7"/>
      <c r="AX114" s="7"/>
      <c r="AY114" s="7"/>
      <c r="AZ114" s="143"/>
      <c r="BA114" s="11"/>
      <c r="BB114" s="11"/>
      <c r="BC114" s="11"/>
      <c r="BD114" s="11"/>
      <c r="BE114" s="11"/>
      <c r="BF114" s="11"/>
      <c r="BG114" s="11"/>
      <c r="BH114" s="11"/>
      <c r="BI114" s="11"/>
      <c r="BJ114" s="11"/>
    </row>
    <row r="115" spans="1:62" ht="93" customHeight="1" x14ac:dyDescent="0.3">
      <c r="A115" s="1"/>
      <c r="B115" s="1"/>
      <c r="C115" s="1"/>
      <c r="D115" s="1"/>
      <c r="E115" s="1"/>
      <c r="F115" s="153"/>
      <c r="G115" s="1"/>
      <c r="H115" s="1"/>
      <c r="I115" s="1"/>
      <c r="J115" s="1"/>
      <c r="K115" s="1"/>
      <c r="L115" s="1"/>
      <c r="M115" s="1"/>
      <c r="N115" s="1"/>
      <c r="O115" s="5"/>
      <c r="P115" s="5"/>
      <c r="Q115" s="5"/>
      <c r="R115" s="5"/>
      <c r="S115" s="5"/>
      <c r="T115" s="5"/>
      <c r="U115" s="141"/>
      <c r="V115" s="142"/>
      <c r="W115" s="142"/>
      <c r="X115" s="142"/>
      <c r="Y115" s="142"/>
      <c r="Z115" s="142"/>
      <c r="AA115" s="142"/>
      <c r="AB115" s="142"/>
      <c r="AC115" s="142"/>
      <c r="AD115" s="142"/>
      <c r="AE115" s="142"/>
      <c r="AF115" s="142"/>
      <c r="AG115" s="142"/>
      <c r="AH115" s="142"/>
      <c r="AI115" s="142"/>
      <c r="AJ115" s="142"/>
      <c r="AK115" s="142"/>
      <c r="AL115" s="7"/>
      <c r="AM115" s="7"/>
      <c r="AN115" s="7"/>
      <c r="AO115" s="7"/>
      <c r="AP115" s="7"/>
      <c r="AQ115" s="7"/>
      <c r="AR115" s="7"/>
      <c r="AS115" s="7"/>
      <c r="AT115" s="7"/>
      <c r="AU115" s="7"/>
      <c r="AV115" s="7"/>
      <c r="AW115" s="7"/>
      <c r="AX115" s="7"/>
      <c r="AY115" s="7"/>
      <c r="AZ115" s="143"/>
      <c r="BA115" s="11"/>
      <c r="BB115" s="11"/>
      <c r="BC115" s="11"/>
      <c r="BD115" s="11"/>
      <c r="BE115" s="11"/>
      <c r="BF115" s="11"/>
      <c r="BG115" s="11"/>
      <c r="BH115" s="11"/>
      <c r="BI115" s="11"/>
      <c r="BJ115" s="11"/>
    </row>
    <row r="116" spans="1:62" ht="93" customHeight="1" x14ac:dyDescent="0.3">
      <c r="A116" s="1"/>
      <c r="B116" s="1"/>
      <c r="C116" s="1"/>
      <c r="D116" s="1"/>
      <c r="E116" s="1"/>
      <c r="F116" s="153"/>
      <c r="G116" s="1"/>
      <c r="H116" s="1"/>
      <c r="I116" s="1"/>
      <c r="J116" s="1"/>
      <c r="K116" s="1"/>
      <c r="L116" s="1"/>
      <c r="M116" s="1"/>
      <c r="N116" s="1"/>
      <c r="O116" s="5"/>
      <c r="P116" s="5"/>
      <c r="Q116" s="5"/>
      <c r="R116" s="5"/>
      <c r="S116" s="5"/>
      <c r="T116" s="5"/>
      <c r="U116" s="141"/>
      <c r="V116" s="142"/>
      <c r="W116" s="142"/>
      <c r="X116" s="142"/>
      <c r="Y116" s="142"/>
      <c r="Z116" s="142"/>
      <c r="AA116" s="142"/>
      <c r="AB116" s="142"/>
      <c r="AC116" s="142"/>
      <c r="AD116" s="142"/>
      <c r="AE116" s="142"/>
      <c r="AF116" s="142"/>
      <c r="AG116" s="142"/>
      <c r="AH116" s="142"/>
      <c r="AI116" s="142"/>
      <c r="AJ116" s="142"/>
      <c r="AK116" s="142"/>
      <c r="AL116" s="7"/>
      <c r="AM116" s="7"/>
      <c r="AN116" s="7"/>
      <c r="AO116" s="7"/>
      <c r="AP116" s="7"/>
      <c r="AQ116" s="7"/>
      <c r="AR116" s="7"/>
      <c r="AS116" s="7"/>
      <c r="AT116" s="7"/>
      <c r="AU116" s="7"/>
      <c r="AV116" s="7"/>
      <c r="AW116" s="7"/>
      <c r="AX116" s="7"/>
      <c r="AY116" s="7"/>
      <c r="AZ116" s="143"/>
      <c r="BA116" s="11"/>
      <c r="BB116" s="11"/>
      <c r="BC116" s="11"/>
      <c r="BD116" s="11"/>
      <c r="BE116" s="11"/>
      <c r="BF116" s="11"/>
      <c r="BG116" s="11"/>
      <c r="BH116" s="11"/>
      <c r="BI116" s="11"/>
      <c r="BJ116" s="11"/>
    </row>
    <row r="117" spans="1:62" ht="93" customHeight="1" x14ac:dyDescent="0.3">
      <c r="A117" s="1"/>
      <c r="B117" s="1"/>
      <c r="C117" s="1"/>
      <c r="D117" s="1"/>
      <c r="E117" s="1"/>
      <c r="F117" s="153"/>
      <c r="G117" s="1"/>
      <c r="H117" s="1"/>
      <c r="I117" s="1"/>
      <c r="J117" s="1"/>
      <c r="K117" s="1"/>
      <c r="L117" s="1"/>
      <c r="M117" s="1"/>
      <c r="N117" s="1"/>
      <c r="O117" s="5"/>
      <c r="P117" s="5"/>
      <c r="Q117" s="5"/>
      <c r="R117" s="5"/>
      <c r="S117" s="5"/>
      <c r="T117" s="5"/>
      <c r="U117" s="141"/>
      <c r="V117" s="142"/>
      <c r="W117" s="142"/>
      <c r="X117" s="142"/>
      <c r="Y117" s="142"/>
      <c r="Z117" s="142"/>
      <c r="AA117" s="142"/>
      <c r="AB117" s="142"/>
      <c r="AC117" s="142"/>
      <c r="AD117" s="142"/>
      <c r="AE117" s="142"/>
      <c r="AF117" s="142"/>
      <c r="AG117" s="142"/>
      <c r="AH117" s="142"/>
      <c r="AI117" s="142"/>
      <c r="AJ117" s="142"/>
      <c r="AK117" s="142"/>
      <c r="AL117" s="7"/>
      <c r="AM117" s="7"/>
      <c r="AN117" s="7"/>
      <c r="AO117" s="7"/>
      <c r="AP117" s="7"/>
      <c r="AQ117" s="7"/>
      <c r="AR117" s="7"/>
      <c r="AS117" s="7"/>
      <c r="AT117" s="7"/>
      <c r="AU117" s="7"/>
      <c r="AV117" s="7"/>
      <c r="AW117" s="7"/>
      <c r="AX117" s="7"/>
      <c r="AY117" s="7"/>
      <c r="AZ117" s="143"/>
      <c r="BA117" s="11"/>
      <c r="BB117" s="11"/>
      <c r="BC117" s="11"/>
      <c r="BD117" s="11"/>
      <c r="BE117" s="11"/>
      <c r="BF117" s="11"/>
      <c r="BG117" s="11"/>
      <c r="BH117" s="11"/>
      <c r="BI117" s="11"/>
      <c r="BJ117" s="11"/>
    </row>
    <row r="118" spans="1:62" ht="93" customHeight="1" x14ac:dyDescent="0.3">
      <c r="A118" s="1"/>
      <c r="B118" s="1"/>
      <c r="C118" s="1"/>
      <c r="D118" s="1"/>
      <c r="E118" s="1"/>
      <c r="F118" s="153"/>
      <c r="G118" s="1"/>
      <c r="H118" s="1"/>
      <c r="I118" s="1"/>
      <c r="J118" s="1"/>
      <c r="K118" s="1"/>
      <c r="L118" s="1"/>
      <c r="M118" s="1"/>
      <c r="N118" s="1"/>
      <c r="O118" s="5"/>
      <c r="P118" s="5"/>
      <c r="Q118" s="5"/>
      <c r="R118" s="5"/>
      <c r="S118" s="5"/>
      <c r="T118" s="5"/>
      <c r="U118" s="141"/>
      <c r="V118" s="142"/>
      <c r="W118" s="142"/>
      <c r="X118" s="142"/>
      <c r="Y118" s="142"/>
      <c r="Z118" s="142"/>
      <c r="AA118" s="142"/>
      <c r="AB118" s="142"/>
      <c r="AC118" s="142"/>
      <c r="AD118" s="142"/>
      <c r="AE118" s="142"/>
      <c r="AF118" s="142"/>
      <c r="AG118" s="142"/>
      <c r="AH118" s="142"/>
      <c r="AI118" s="142"/>
      <c r="AJ118" s="142"/>
      <c r="AK118" s="142"/>
      <c r="AL118" s="7"/>
      <c r="AM118" s="7"/>
      <c r="AN118" s="7"/>
      <c r="AO118" s="7"/>
      <c r="AP118" s="7"/>
      <c r="AQ118" s="7"/>
      <c r="AR118" s="7"/>
      <c r="AS118" s="7"/>
      <c r="AT118" s="7"/>
      <c r="AU118" s="7"/>
      <c r="AV118" s="7"/>
      <c r="AW118" s="7"/>
      <c r="AX118" s="7"/>
      <c r="AY118" s="7"/>
      <c r="AZ118" s="143"/>
      <c r="BA118" s="11"/>
      <c r="BB118" s="11"/>
      <c r="BC118" s="11"/>
      <c r="BD118" s="11"/>
      <c r="BE118" s="11"/>
      <c r="BF118" s="11"/>
      <c r="BG118" s="11"/>
      <c r="BH118" s="11"/>
      <c r="BI118" s="11"/>
      <c r="BJ118" s="11"/>
    </row>
    <row r="119" spans="1:62" ht="93" customHeight="1" x14ac:dyDescent="0.3">
      <c r="A119" s="1"/>
      <c r="B119" s="1"/>
      <c r="C119" s="1"/>
      <c r="D119" s="1"/>
      <c r="E119" s="1"/>
      <c r="F119" s="153"/>
      <c r="G119" s="1"/>
      <c r="H119" s="1"/>
      <c r="I119" s="1"/>
      <c r="J119" s="1"/>
      <c r="K119" s="1"/>
      <c r="L119" s="1"/>
      <c r="M119" s="1"/>
      <c r="N119" s="1"/>
      <c r="O119" s="5"/>
      <c r="P119" s="5"/>
      <c r="Q119" s="5"/>
      <c r="R119" s="5"/>
      <c r="S119" s="5"/>
      <c r="T119" s="5"/>
      <c r="U119" s="141"/>
      <c r="V119" s="142"/>
      <c r="W119" s="142"/>
      <c r="X119" s="142"/>
      <c r="Y119" s="142"/>
      <c r="Z119" s="142"/>
      <c r="AA119" s="142"/>
      <c r="AB119" s="142"/>
      <c r="AC119" s="142"/>
      <c r="AD119" s="142"/>
      <c r="AE119" s="142"/>
      <c r="AF119" s="142"/>
      <c r="AG119" s="142"/>
      <c r="AH119" s="142"/>
      <c r="AI119" s="142"/>
      <c r="AJ119" s="142"/>
      <c r="AK119" s="142"/>
      <c r="AL119" s="7"/>
      <c r="AM119" s="7"/>
      <c r="AN119" s="7"/>
      <c r="AO119" s="7"/>
      <c r="AP119" s="7"/>
      <c r="AQ119" s="7"/>
      <c r="AR119" s="7"/>
      <c r="AS119" s="7"/>
      <c r="AT119" s="7"/>
      <c r="AU119" s="7"/>
      <c r="AV119" s="7"/>
      <c r="AW119" s="7"/>
      <c r="AX119" s="7"/>
      <c r="AY119" s="7"/>
      <c r="AZ119" s="143"/>
      <c r="BA119" s="11"/>
      <c r="BB119" s="11"/>
      <c r="BC119" s="11"/>
      <c r="BD119" s="11"/>
      <c r="BE119" s="11"/>
      <c r="BF119" s="11"/>
      <c r="BG119" s="11"/>
      <c r="BH119" s="11"/>
      <c r="BI119" s="11"/>
      <c r="BJ119" s="11"/>
    </row>
    <row r="120" spans="1:62" ht="93" customHeight="1" x14ac:dyDescent="0.3">
      <c r="A120" s="1"/>
      <c r="B120" s="1"/>
      <c r="C120" s="1"/>
      <c r="D120" s="1"/>
      <c r="E120" s="1"/>
      <c r="F120" s="153"/>
      <c r="G120" s="1"/>
      <c r="H120" s="1"/>
      <c r="I120" s="1"/>
      <c r="J120" s="1"/>
      <c r="K120" s="1"/>
      <c r="L120" s="1"/>
      <c r="M120" s="1"/>
      <c r="N120" s="1"/>
      <c r="O120" s="5"/>
      <c r="P120" s="5"/>
      <c r="Q120" s="5"/>
      <c r="R120" s="5"/>
      <c r="S120" s="5"/>
      <c r="T120" s="5"/>
      <c r="U120" s="141"/>
      <c r="V120" s="142"/>
      <c r="W120" s="142"/>
      <c r="X120" s="142"/>
      <c r="Y120" s="142"/>
      <c r="Z120" s="142"/>
      <c r="AA120" s="142"/>
      <c r="AB120" s="142"/>
      <c r="AC120" s="142"/>
      <c r="AD120" s="142"/>
      <c r="AE120" s="142"/>
      <c r="AF120" s="142"/>
      <c r="AG120" s="142"/>
      <c r="AH120" s="142"/>
      <c r="AI120" s="142"/>
      <c r="AJ120" s="142"/>
      <c r="AK120" s="142"/>
      <c r="AL120" s="7"/>
      <c r="AM120" s="7"/>
      <c r="AN120" s="7"/>
      <c r="AO120" s="7"/>
      <c r="AP120" s="7"/>
      <c r="AQ120" s="7"/>
      <c r="AR120" s="7"/>
      <c r="AS120" s="7"/>
      <c r="AT120" s="7"/>
      <c r="AU120" s="7"/>
      <c r="AV120" s="7"/>
      <c r="AW120" s="7"/>
      <c r="AX120" s="7"/>
      <c r="AY120" s="7"/>
      <c r="AZ120" s="143"/>
      <c r="BA120" s="11"/>
      <c r="BB120" s="11"/>
      <c r="BC120" s="11"/>
      <c r="BD120" s="11"/>
      <c r="BE120" s="11"/>
      <c r="BF120" s="11"/>
      <c r="BG120" s="11"/>
      <c r="BH120" s="11"/>
      <c r="BI120" s="11"/>
      <c r="BJ120" s="11"/>
    </row>
    <row r="121" spans="1:62" ht="22.5" customHeight="1" x14ac:dyDescent="0.3">
      <c r="A121" s="1"/>
      <c r="B121" s="1"/>
      <c r="C121" s="1"/>
      <c r="D121" s="1"/>
      <c r="E121" s="1"/>
      <c r="F121" s="153" t="s">
        <v>511</v>
      </c>
      <c r="G121" s="1"/>
      <c r="H121" s="1"/>
      <c r="I121" s="1"/>
      <c r="J121" s="1"/>
      <c r="K121" s="1"/>
      <c r="L121" s="1"/>
      <c r="M121" s="1"/>
      <c r="N121" s="1"/>
      <c r="O121" s="5"/>
      <c r="P121" s="5"/>
      <c r="Q121" s="5"/>
      <c r="R121" s="5"/>
      <c r="S121" s="5"/>
      <c r="T121" s="5"/>
      <c r="U121" s="141"/>
      <c r="V121" s="142"/>
      <c r="W121" s="142"/>
      <c r="X121" s="142"/>
      <c r="Y121" s="142"/>
      <c r="Z121" s="142"/>
      <c r="AA121" s="142"/>
      <c r="AB121" s="142"/>
      <c r="AC121" s="142"/>
      <c r="AD121" s="142"/>
      <c r="AE121" s="142"/>
      <c r="AF121" s="142"/>
      <c r="AG121" s="142"/>
      <c r="AH121" s="142"/>
      <c r="AI121" s="142"/>
      <c r="AJ121" s="142"/>
      <c r="AK121" s="142"/>
      <c r="AL121" s="7"/>
      <c r="AM121" s="7"/>
      <c r="AN121" s="7"/>
      <c r="AO121" s="7"/>
      <c r="AP121" s="7"/>
      <c r="AQ121" s="7"/>
      <c r="AR121" s="7"/>
      <c r="AS121" s="7"/>
      <c r="AT121" s="7"/>
      <c r="AU121" s="7"/>
      <c r="AV121" s="7"/>
      <c r="AW121" s="7"/>
      <c r="AX121" s="7"/>
      <c r="AY121" s="7"/>
      <c r="AZ121" s="143"/>
      <c r="BA121" s="11"/>
      <c r="BB121" s="11"/>
      <c r="BC121" s="11"/>
      <c r="BD121" s="11"/>
      <c r="BE121" s="11"/>
      <c r="BF121" s="11"/>
      <c r="BG121" s="11"/>
      <c r="BH121" s="11"/>
      <c r="BI121" s="11"/>
      <c r="BJ121" s="11"/>
    </row>
    <row r="122" spans="1:62" ht="22.5" customHeight="1" x14ac:dyDescent="0.3">
      <c r="A122" s="1"/>
      <c r="B122" s="1"/>
      <c r="C122" s="1"/>
      <c r="D122" s="1"/>
      <c r="E122" s="1"/>
      <c r="F122" s="153" t="s">
        <v>513</v>
      </c>
      <c r="G122" s="1"/>
      <c r="H122" s="1"/>
      <c r="I122" s="1"/>
      <c r="J122" s="1"/>
      <c r="K122" s="1"/>
      <c r="L122" s="1"/>
      <c r="M122" s="1"/>
      <c r="N122" s="1"/>
      <c r="O122" s="5"/>
      <c r="P122" s="5"/>
      <c r="Q122" s="5"/>
      <c r="R122" s="5"/>
      <c r="S122" s="5"/>
      <c r="T122" s="5"/>
      <c r="U122" s="141"/>
      <c r="V122" s="142"/>
      <c r="W122" s="142"/>
      <c r="X122" s="142"/>
      <c r="Y122" s="142"/>
      <c r="Z122" s="142"/>
      <c r="AA122" s="142"/>
      <c r="AB122" s="142"/>
      <c r="AC122" s="142"/>
      <c r="AD122" s="142"/>
      <c r="AE122" s="142"/>
      <c r="AF122" s="142"/>
      <c r="AG122" s="142"/>
      <c r="AH122" s="142"/>
      <c r="AI122" s="142"/>
      <c r="AJ122" s="142"/>
      <c r="AK122" s="142"/>
      <c r="AL122" s="7"/>
      <c r="AM122" s="7"/>
      <c r="AN122" s="7"/>
      <c r="AO122" s="7"/>
      <c r="AP122" s="7"/>
      <c r="AQ122" s="7"/>
      <c r="AR122" s="7"/>
      <c r="AS122" s="7"/>
      <c r="AT122" s="7"/>
      <c r="AU122" s="7"/>
      <c r="AV122" s="7"/>
      <c r="AW122" s="7"/>
      <c r="AX122" s="7"/>
      <c r="AY122" s="7"/>
      <c r="AZ122" s="143"/>
      <c r="BA122" s="11"/>
      <c r="BB122" s="11"/>
      <c r="BC122" s="11"/>
      <c r="BD122" s="11"/>
      <c r="BE122" s="11"/>
      <c r="BF122" s="11"/>
      <c r="BG122" s="11"/>
      <c r="BH122" s="11"/>
      <c r="BI122" s="11"/>
      <c r="BJ122" s="11"/>
    </row>
    <row r="123" spans="1:62" ht="22.5" customHeight="1" x14ac:dyDescent="0.3">
      <c r="A123" s="1"/>
      <c r="B123" s="1"/>
      <c r="C123" s="1"/>
      <c r="D123" s="1"/>
      <c r="E123" s="1"/>
      <c r="F123" s="153" t="s">
        <v>516</v>
      </c>
      <c r="G123" s="1"/>
      <c r="H123" s="1"/>
      <c r="I123" s="1"/>
      <c r="J123" s="1"/>
      <c r="K123" s="1"/>
      <c r="L123" s="1"/>
      <c r="M123" s="1"/>
      <c r="N123" s="1"/>
      <c r="O123" s="5"/>
      <c r="P123" s="5"/>
      <c r="Q123" s="5"/>
      <c r="R123" s="5"/>
      <c r="S123" s="5"/>
      <c r="T123" s="5"/>
      <c r="U123" s="141"/>
      <c r="V123" s="142"/>
      <c r="W123" s="142"/>
      <c r="X123" s="142"/>
      <c r="Y123" s="142"/>
      <c r="Z123" s="142"/>
      <c r="AA123" s="142"/>
      <c r="AB123" s="142"/>
      <c r="AC123" s="142"/>
      <c r="AD123" s="142"/>
      <c r="AE123" s="142"/>
      <c r="AF123" s="142"/>
      <c r="AG123" s="142"/>
      <c r="AH123" s="142"/>
      <c r="AI123" s="142"/>
      <c r="AJ123" s="142"/>
      <c r="AK123" s="142"/>
      <c r="AL123" s="7"/>
      <c r="AM123" s="7"/>
      <c r="AN123" s="7"/>
      <c r="AO123" s="7"/>
      <c r="AP123" s="7"/>
      <c r="AQ123" s="7"/>
      <c r="AR123" s="7"/>
      <c r="AS123" s="7"/>
      <c r="AT123" s="7"/>
      <c r="AU123" s="7"/>
      <c r="AV123" s="7"/>
      <c r="AW123" s="7"/>
      <c r="AX123" s="7"/>
      <c r="AY123" s="7"/>
      <c r="AZ123" s="143"/>
      <c r="BA123" s="11"/>
      <c r="BB123" s="11"/>
      <c r="BC123" s="11"/>
      <c r="BD123" s="11"/>
      <c r="BE123" s="11"/>
      <c r="BF123" s="11"/>
      <c r="BG123" s="11"/>
      <c r="BH123" s="11"/>
      <c r="BI123" s="11"/>
      <c r="BJ123" s="11"/>
    </row>
    <row r="124" spans="1:62" ht="93" customHeight="1" x14ac:dyDescent="0.3">
      <c r="A124" s="1"/>
      <c r="B124" s="1"/>
      <c r="C124" s="1"/>
      <c r="D124" s="1"/>
      <c r="E124" s="1"/>
      <c r="F124" s="153"/>
      <c r="G124" s="1"/>
      <c r="H124" s="1"/>
      <c r="I124" s="1"/>
      <c r="J124" s="1"/>
      <c r="K124" s="1"/>
      <c r="L124" s="1"/>
      <c r="M124" s="1"/>
      <c r="N124" s="1"/>
      <c r="O124" s="5"/>
      <c r="P124" s="5"/>
      <c r="Q124" s="5"/>
      <c r="R124" s="5"/>
      <c r="S124" s="5"/>
      <c r="T124" s="5"/>
      <c r="U124" s="141"/>
      <c r="V124" s="142"/>
      <c r="W124" s="142"/>
      <c r="X124" s="142"/>
      <c r="Y124" s="142"/>
      <c r="Z124" s="142"/>
      <c r="AA124" s="142"/>
      <c r="AB124" s="142"/>
      <c r="AC124" s="142"/>
      <c r="AD124" s="142"/>
      <c r="AE124" s="142"/>
      <c r="AF124" s="142"/>
      <c r="AG124" s="142"/>
      <c r="AH124" s="142"/>
      <c r="AI124" s="142"/>
      <c r="AJ124" s="142"/>
      <c r="AK124" s="142"/>
      <c r="AL124" s="7"/>
      <c r="AM124" s="7"/>
      <c r="AN124" s="7"/>
      <c r="AO124" s="7"/>
      <c r="AP124" s="7"/>
      <c r="AQ124" s="7"/>
      <c r="AR124" s="7"/>
      <c r="AS124" s="7"/>
      <c r="AT124" s="7"/>
      <c r="AU124" s="7"/>
      <c r="AV124" s="7"/>
      <c r="AW124" s="7"/>
      <c r="AX124" s="7"/>
      <c r="AY124" s="7"/>
      <c r="AZ124" s="143"/>
      <c r="BA124" s="11"/>
      <c r="BB124" s="11"/>
      <c r="BC124" s="11"/>
      <c r="BD124" s="11"/>
      <c r="BE124" s="11"/>
      <c r="BF124" s="11"/>
      <c r="BG124" s="11"/>
      <c r="BH124" s="11"/>
      <c r="BI124" s="11"/>
      <c r="BJ124" s="11"/>
    </row>
    <row r="125" spans="1:62" ht="63.75" customHeight="1" x14ac:dyDescent="0.3">
      <c r="A125" s="1"/>
      <c r="B125" s="1"/>
      <c r="C125" s="1"/>
      <c r="D125" s="1"/>
      <c r="E125" s="1"/>
      <c r="F125" s="153" t="s">
        <v>521</v>
      </c>
      <c r="G125" s="1"/>
      <c r="H125" s="1"/>
      <c r="I125" s="1"/>
      <c r="J125" s="1"/>
      <c r="K125" s="1"/>
      <c r="L125" s="1"/>
      <c r="M125" s="1"/>
      <c r="N125" s="1"/>
      <c r="O125" s="5"/>
      <c r="P125" s="5"/>
      <c r="Q125" s="5"/>
      <c r="R125" s="5"/>
      <c r="S125" s="5"/>
      <c r="T125" s="5"/>
      <c r="U125" s="141"/>
      <c r="V125" s="142"/>
      <c r="W125" s="142"/>
      <c r="X125" s="142"/>
      <c r="Y125" s="142"/>
      <c r="Z125" s="142"/>
      <c r="AA125" s="142"/>
      <c r="AB125" s="142"/>
      <c r="AC125" s="142"/>
      <c r="AD125" s="142"/>
      <c r="AE125" s="142"/>
      <c r="AF125" s="142"/>
      <c r="AG125" s="142"/>
      <c r="AH125" s="142"/>
      <c r="AI125" s="142"/>
      <c r="AJ125" s="142"/>
      <c r="AK125" s="142"/>
      <c r="AL125" s="7"/>
      <c r="AM125" s="7"/>
      <c r="AN125" s="7"/>
      <c r="AO125" s="7"/>
      <c r="AP125" s="7"/>
      <c r="AQ125" s="7"/>
      <c r="AR125" s="7"/>
      <c r="AS125" s="7"/>
      <c r="AT125" s="7"/>
      <c r="AU125" s="7"/>
      <c r="AV125" s="7"/>
      <c r="AW125" s="7"/>
      <c r="AX125" s="7"/>
      <c r="AY125" s="7"/>
      <c r="AZ125" s="143"/>
      <c r="BA125" s="11"/>
      <c r="BB125" s="11"/>
      <c r="BC125" s="11"/>
      <c r="BD125" s="11"/>
      <c r="BE125" s="11"/>
      <c r="BF125" s="11"/>
      <c r="BG125" s="11"/>
      <c r="BH125" s="11"/>
      <c r="BI125" s="11"/>
      <c r="BJ125" s="11"/>
    </row>
    <row r="126" spans="1:62" ht="63.75" customHeight="1" x14ac:dyDescent="0.3">
      <c r="A126" s="1"/>
      <c r="B126" s="1"/>
      <c r="C126" s="1"/>
      <c r="D126" s="1"/>
      <c r="E126" s="1"/>
      <c r="F126" s="153" t="s">
        <v>522</v>
      </c>
      <c r="G126" s="1"/>
      <c r="H126" s="1"/>
      <c r="I126" s="1"/>
      <c r="J126" s="1"/>
      <c r="K126" s="1"/>
      <c r="L126" s="1"/>
      <c r="M126" s="1"/>
      <c r="N126" s="1"/>
      <c r="O126" s="5"/>
      <c r="P126" s="5"/>
      <c r="Q126" s="5"/>
      <c r="R126" s="5"/>
      <c r="S126" s="5"/>
      <c r="T126" s="5"/>
      <c r="U126" s="141"/>
      <c r="V126" s="142"/>
      <c r="W126" s="142"/>
      <c r="X126" s="142"/>
      <c r="Y126" s="142"/>
      <c r="Z126" s="142"/>
      <c r="AA126" s="142"/>
      <c r="AB126" s="142"/>
      <c r="AC126" s="142"/>
      <c r="AD126" s="142"/>
      <c r="AE126" s="142"/>
      <c r="AF126" s="142"/>
      <c r="AG126" s="142"/>
      <c r="AH126" s="142"/>
      <c r="AI126" s="142"/>
      <c r="AJ126" s="142"/>
      <c r="AK126" s="142"/>
      <c r="AL126" s="7"/>
      <c r="AM126" s="7"/>
      <c r="AN126" s="7"/>
      <c r="AO126" s="7"/>
      <c r="AP126" s="7"/>
      <c r="AQ126" s="7"/>
      <c r="AR126" s="7"/>
      <c r="AS126" s="7"/>
      <c r="AT126" s="7"/>
      <c r="AU126" s="7"/>
      <c r="AV126" s="7"/>
      <c r="AW126" s="7"/>
      <c r="AX126" s="7"/>
      <c r="AY126" s="7"/>
      <c r="AZ126" s="143"/>
      <c r="BA126" s="11"/>
      <c r="BB126" s="11"/>
      <c r="BC126" s="11"/>
      <c r="BD126" s="11"/>
      <c r="BE126" s="11"/>
      <c r="BF126" s="11"/>
      <c r="BG126" s="11"/>
      <c r="BH126" s="11"/>
      <c r="BI126" s="11"/>
      <c r="BJ126" s="11"/>
    </row>
    <row r="127" spans="1:62" ht="63.75" customHeight="1" x14ac:dyDescent="0.3">
      <c r="A127" s="1"/>
      <c r="B127" s="1"/>
      <c r="C127" s="1"/>
      <c r="D127" s="1"/>
      <c r="E127" s="1"/>
      <c r="F127" s="153" t="s">
        <v>524</v>
      </c>
      <c r="G127" s="1"/>
      <c r="H127" s="1"/>
      <c r="I127" s="1"/>
      <c r="J127" s="1"/>
      <c r="K127" s="1"/>
      <c r="L127" s="1"/>
      <c r="M127" s="1"/>
      <c r="N127" s="1"/>
      <c r="O127" s="5"/>
      <c r="P127" s="5"/>
      <c r="Q127" s="5"/>
      <c r="R127" s="5"/>
      <c r="S127" s="5"/>
      <c r="T127" s="5"/>
      <c r="U127" s="141"/>
      <c r="V127" s="142"/>
      <c r="W127" s="142"/>
      <c r="X127" s="142"/>
      <c r="Y127" s="142"/>
      <c r="Z127" s="142"/>
      <c r="AA127" s="142"/>
      <c r="AB127" s="142"/>
      <c r="AC127" s="142"/>
      <c r="AD127" s="142"/>
      <c r="AE127" s="142"/>
      <c r="AF127" s="142"/>
      <c r="AG127" s="142"/>
      <c r="AH127" s="142"/>
      <c r="AI127" s="142"/>
      <c r="AJ127" s="142"/>
      <c r="AK127" s="142"/>
      <c r="AL127" s="7"/>
      <c r="AM127" s="7"/>
      <c r="AN127" s="7"/>
      <c r="AO127" s="7"/>
      <c r="AP127" s="7"/>
      <c r="AQ127" s="7"/>
      <c r="AR127" s="7"/>
      <c r="AS127" s="7"/>
      <c r="AT127" s="7"/>
      <c r="AU127" s="7"/>
      <c r="AV127" s="7"/>
      <c r="AW127" s="7"/>
      <c r="AX127" s="7"/>
      <c r="AY127" s="7"/>
      <c r="AZ127" s="143"/>
      <c r="BA127" s="11"/>
      <c r="BB127" s="11"/>
      <c r="BC127" s="11"/>
      <c r="BD127" s="11"/>
      <c r="BE127" s="11"/>
      <c r="BF127" s="11"/>
      <c r="BG127" s="11"/>
      <c r="BH127" s="11"/>
      <c r="BI127" s="11"/>
      <c r="BJ127" s="11"/>
    </row>
    <row r="128" spans="1:62" ht="63.75" customHeight="1" x14ac:dyDescent="0.3">
      <c r="A128" s="1"/>
      <c r="B128" s="1"/>
      <c r="C128" s="1"/>
      <c r="D128" s="1"/>
      <c r="E128" s="1"/>
      <c r="F128" s="153" t="s">
        <v>91</v>
      </c>
      <c r="G128" s="1"/>
      <c r="H128" s="1"/>
      <c r="I128" s="1"/>
      <c r="J128" s="1"/>
      <c r="K128" s="1"/>
      <c r="L128" s="1"/>
      <c r="M128" s="1"/>
      <c r="N128" s="1"/>
      <c r="O128" s="5"/>
      <c r="P128" s="5"/>
      <c r="Q128" s="5"/>
      <c r="R128" s="5"/>
      <c r="S128" s="5"/>
      <c r="T128" s="5"/>
      <c r="U128" s="141"/>
      <c r="V128" s="142"/>
      <c r="W128" s="142"/>
      <c r="X128" s="142"/>
      <c r="Y128" s="142"/>
      <c r="Z128" s="142"/>
      <c r="AA128" s="142"/>
      <c r="AB128" s="142"/>
      <c r="AC128" s="142"/>
      <c r="AD128" s="142"/>
      <c r="AE128" s="142"/>
      <c r="AF128" s="142"/>
      <c r="AG128" s="142"/>
      <c r="AH128" s="142"/>
      <c r="AI128" s="142"/>
      <c r="AJ128" s="142"/>
      <c r="AK128" s="142"/>
      <c r="AL128" s="7"/>
      <c r="AM128" s="7"/>
      <c r="AN128" s="7"/>
      <c r="AO128" s="7"/>
      <c r="AP128" s="7"/>
      <c r="AQ128" s="7"/>
      <c r="AR128" s="7"/>
      <c r="AS128" s="7"/>
      <c r="AT128" s="7"/>
      <c r="AU128" s="7"/>
      <c r="AV128" s="7"/>
      <c r="AW128" s="7"/>
      <c r="AX128" s="7"/>
      <c r="AY128" s="7"/>
      <c r="AZ128" s="143"/>
      <c r="BA128" s="11"/>
      <c r="BB128" s="11"/>
      <c r="BC128" s="11"/>
      <c r="BD128" s="11"/>
      <c r="BE128" s="11"/>
      <c r="BF128" s="11"/>
      <c r="BG128" s="11"/>
      <c r="BH128" s="11"/>
      <c r="BI128" s="11"/>
      <c r="BJ128" s="11"/>
    </row>
    <row r="129" spans="1:62" ht="63.75" customHeight="1" x14ac:dyDescent="0.3">
      <c r="A129" s="1"/>
      <c r="B129" s="1"/>
      <c r="C129" s="1"/>
      <c r="D129" s="1"/>
      <c r="E129" s="1"/>
      <c r="F129" s="153" t="s">
        <v>525</v>
      </c>
      <c r="G129" s="1"/>
      <c r="H129" s="1"/>
      <c r="I129" s="1"/>
      <c r="J129" s="1"/>
      <c r="K129" s="1"/>
      <c r="L129" s="1"/>
      <c r="M129" s="1"/>
      <c r="N129" s="1"/>
      <c r="O129" s="5"/>
      <c r="P129" s="5"/>
      <c r="Q129" s="5"/>
      <c r="R129" s="5"/>
      <c r="S129" s="5"/>
      <c r="T129" s="5"/>
      <c r="U129" s="141"/>
      <c r="V129" s="142"/>
      <c r="W129" s="142"/>
      <c r="X129" s="142"/>
      <c r="Y129" s="142"/>
      <c r="Z129" s="142"/>
      <c r="AA129" s="142"/>
      <c r="AB129" s="142"/>
      <c r="AC129" s="142"/>
      <c r="AD129" s="142"/>
      <c r="AE129" s="142"/>
      <c r="AF129" s="142"/>
      <c r="AG129" s="142"/>
      <c r="AH129" s="142"/>
      <c r="AI129" s="142"/>
      <c r="AJ129" s="142"/>
      <c r="AK129" s="142"/>
      <c r="AL129" s="7"/>
      <c r="AM129" s="7"/>
      <c r="AN129" s="7"/>
      <c r="AO129" s="7"/>
      <c r="AP129" s="7"/>
      <c r="AQ129" s="7"/>
      <c r="AR129" s="7"/>
      <c r="AS129" s="7"/>
      <c r="AT129" s="7"/>
      <c r="AU129" s="7"/>
      <c r="AV129" s="7"/>
      <c r="AW129" s="7"/>
      <c r="AX129" s="7"/>
      <c r="AY129" s="7"/>
      <c r="AZ129" s="143"/>
      <c r="BA129" s="11"/>
      <c r="BB129" s="11"/>
      <c r="BC129" s="11"/>
      <c r="BD129" s="11"/>
      <c r="BE129" s="11"/>
      <c r="BF129" s="11"/>
      <c r="BG129" s="11"/>
      <c r="BH129" s="11"/>
      <c r="BI129" s="11"/>
      <c r="BJ129" s="11"/>
    </row>
    <row r="130" spans="1:62" ht="63.75" customHeight="1" x14ac:dyDescent="0.3">
      <c r="A130" s="1"/>
      <c r="B130" s="1"/>
      <c r="C130" s="1"/>
      <c r="D130" s="1"/>
      <c r="E130" s="1"/>
      <c r="F130" s="153" t="s">
        <v>526</v>
      </c>
      <c r="G130" s="1"/>
      <c r="H130" s="1"/>
      <c r="I130" s="1"/>
      <c r="J130" s="1"/>
      <c r="K130" s="1"/>
      <c r="L130" s="1"/>
      <c r="M130" s="1"/>
      <c r="N130" s="1"/>
      <c r="O130" s="5"/>
      <c r="P130" s="5"/>
      <c r="Q130" s="5"/>
      <c r="R130" s="5"/>
      <c r="S130" s="5"/>
      <c r="T130" s="5"/>
      <c r="U130" s="141"/>
      <c r="V130" s="142"/>
      <c r="W130" s="142"/>
      <c r="X130" s="142"/>
      <c r="Y130" s="142"/>
      <c r="Z130" s="142"/>
      <c r="AA130" s="142"/>
      <c r="AB130" s="142"/>
      <c r="AC130" s="142"/>
      <c r="AD130" s="142"/>
      <c r="AE130" s="142"/>
      <c r="AF130" s="142"/>
      <c r="AG130" s="142"/>
      <c r="AH130" s="142"/>
      <c r="AI130" s="142"/>
      <c r="AJ130" s="142"/>
      <c r="AK130" s="142"/>
      <c r="AL130" s="7"/>
      <c r="AM130" s="7"/>
      <c r="AN130" s="7"/>
      <c r="AO130" s="7"/>
      <c r="AP130" s="7"/>
      <c r="AQ130" s="7"/>
      <c r="AR130" s="7"/>
      <c r="AS130" s="7"/>
      <c r="AT130" s="7"/>
      <c r="AU130" s="7"/>
      <c r="AV130" s="7"/>
      <c r="AW130" s="7"/>
      <c r="AX130" s="7"/>
      <c r="AY130" s="7"/>
      <c r="AZ130" s="143"/>
      <c r="BA130" s="11"/>
      <c r="BB130" s="11"/>
      <c r="BC130" s="11"/>
      <c r="BD130" s="11"/>
      <c r="BE130" s="11"/>
      <c r="BF130" s="11"/>
      <c r="BG130" s="11"/>
      <c r="BH130" s="11"/>
      <c r="BI130" s="11"/>
      <c r="BJ130" s="11"/>
    </row>
    <row r="131" spans="1:62" ht="38.25" customHeight="1" x14ac:dyDescent="0.3">
      <c r="A131" s="1"/>
      <c r="B131" s="1"/>
      <c r="C131" s="1"/>
      <c r="D131" s="1"/>
      <c r="E131" s="1"/>
      <c r="F131" s="153" t="s">
        <v>527</v>
      </c>
      <c r="G131" s="1"/>
      <c r="H131" s="1"/>
      <c r="I131" s="1"/>
      <c r="J131" s="1"/>
      <c r="K131" s="1"/>
      <c r="L131" s="1"/>
      <c r="M131" s="1"/>
      <c r="N131" s="1"/>
      <c r="O131" s="5"/>
      <c r="P131" s="5"/>
      <c r="Q131" s="5"/>
      <c r="R131" s="5"/>
      <c r="S131" s="5"/>
      <c r="T131" s="5"/>
      <c r="U131" s="141"/>
      <c r="V131" s="142"/>
      <c r="W131" s="142"/>
      <c r="X131" s="142"/>
      <c r="Y131" s="142"/>
      <c r="Z131" s="142"/>
      <c r="AA131" s="142"/>
      <c r="AB131" s="142"/>
      <c r="AC131" s="142"/>
      <c r="AD131" s="142"/>
      <c r="AE131" s="142"/>
      <c r="AF131" s="142"/>
      <c r="AG131" s="142"/>
      <c r="AH131" s="142"/>
      <c r="AI131" s="142"/>
      <c r="AJ131" s="142"/>
      <c r="AK131" s="142"/>
      <c r="AL131" s="7"/>
      <c r="AM131" s="7"/>
      <c r="AN131" s="7"/>
      <c r="AO131" s="7"/>
      <c r="AP131" s="7"/>
      <c r="AQ131" s="7"/>
      <c r="AR131" s="7"/>
      <c r="AS131" s="7"/>
      <c r="AT131" s="7"/>
      <c r="AU131" s="7"/>
      <c r="AV131" s="7"/>
      <c r="AW131" s="7"/>
      <c r="AX131" s="7"/>
      <c r="AY131" s="7"/>
      <c r="AZ131" s="143"/>
      <c r="BA131" s="11"/>
      <c r="BB131" s="11"/>
      <c r="BC131" s="11"/>
      <c r="BD131" s="11"/>
      <c r="BE131" s="11"/>
      <c r="BF131" s="11"/>
      <c r="BG131" s="11"/>
      <c r="BH131" s="11"/>
      <c r="BI131" s="11"/>
      <c r="BJ131" s="11"/>
    </row>
    <row r="132" spans="1:62" ht="38.25" customHeight="1" x14ac:dyDescent="0.3">
      <c r="A132" s="1"/>
      <c r="B132" s="1"/>
      <c r="C132" s="1"/>
      <c r="D132" s="1"/>
      <c r="E132" s="1"/>
      <c r="F132" s="153" t="s">
        <v>528</v>
      </c>
      <c r="G132" s="1"/>
      <c r="H132" s="1"/>
      <c r="I132" s="1"/>
      <c r="J132" s="1"/>
      <c r="K132" s="1"/>
      <c r="L132" s="1"/>
      <c r="M132" s="1"/>
      <c r="N132" s="1"/>
      <c r="O132" s="5"/>
      <c r="P132" s="5"/>
      <c r="Q132" s="5"/>
      <c r="R132" s="5"/>
      <c r="S132" s="5"/>
      <c r="T132" s="5"/>
      <c r="U132" s="141"/>
      <c r="V132" s="142"/>
      <c r="W132" s="142"/>
      <c r="X132" s="142"/>
      <c r="Y132" s="142"/>
      <c r="Z132" s="142"/>
      <c r="AA132" s="142"/>
      <c r="AB132" s="142"/>
      <c r="AC132" s="142"/>
      <c r="AD132" s="142"/>
      <c r="AE132" s="142"/>
      <c r="AF132" s="142"/>
      <c r="AG132" s="142"/>
      <c r="AH132" s="142"/>
      <c r="AI132" s="142"/>
      <c r="AJ132" s="142"/>
      <c r="AK132" s="142"/>
      <c r="AL132" s="7"/>
      <c r="AM132" s="7"/>
      <c r="AN132" s="7"/>
      <c r="AO132" s="7"/>
      <c r="AP132" s="7"/>
      <c r="AQ132" s="7"/>
      <c r="AR132" s="7"/>
      <c r="AS132" s="7"/>
      <c r="AT132" s="7"/>
      <c r="AU132" s="7"/>
      <c r="AV132" s="7"/>
      <c r="AW132" s="7"/>
      <c r="AX132" s="7"/>
      <c r="AY132" s="7"/>
      <c r="AZ132" s="143"/>
      <c r="BA132" s="11"/>
      <c r="BB132" s="11"/>
      <c r="BC132" s="11"/>
      <c r="BD132" s="11"/>
      <c r="BE132" s="11"/>
      <c r="BF132" s="11"/>
      <c r="BG132" s="11"/>
      <c r="BH132" s="11"/>
      <c r="BI132" s="11"/>
      <c r="BJ132" s="11"/>
    </row>
    <row r="133" spans="1:62" ht="38.25" customHeight="1" x14ac:dyDescent="0.3">
      <c r="A133" s="1"/>
      <c r="B133" s="1"/>
      <c r="C133" s="1"/>
      <c r="D133" s="1"/>
      <c r="E133" s="1"/>
      <c r="F133" s="153" t="s">
        <v>529</v>
      </c>
      <c r="G133" s="1"/>
      <c r="H133" s="1"/>
      <c r="I133" s="1"/>
      <c r="J133" s="1"/>
      <c r="K133" s="1"/>
      <c r="L133" s="1"/>
      <c r="M133" s="1"/>
      <c r="N133" s="1"/>
      <c r="O133" s="5"/>
      <c r="P133" s="5"/>
      <c r="Q133" s="5"/>
      <c r="R133" s="5"/>
      <c r="S133" s="5"/>
      <c r="T133" s="5"/>
      <c r="U133" s="141"/>
      <c r="V133" s="142"/>
      <c r="W133" s="142"/>
      <c r="X133" s="142"/>
      <c r="Y133" s="142"/>
      <c r="Z133" s="142"/>
      <c r="AA133" s="142"/>
      <c r="AB133" s="142"/>
      <c r="AC133" s="142"/>
      <c r="AD133" s="142"/>
      <c r="AE133" s="142"/>
      <c r="AF133" s="142"/>
      <c r="AG133" s="142"/>
      <c r="AH133" s="142"/>
      <c r="AI133" s="142"/>
      <c r="AJ133" s="142"/>
      <c r="AK133" s="142"/>
      <c r="AL133" s="7"/>
      <c r="AM133" s="7"/>
      <c r="AN133" s="7"/>
      <c r="AO133" s="7"/>
      <c r="AP133" s="7"/>
      <c r="AQ133" s="7"/>
      <c r="AR133" s="7"/>
      <c r="AS133" s="7"/>
      <c r="AT133" s="7"/>
      <c r="AU133" s="7"/>
      <c r="AV133" s="7"/>
      <c r="AW133" s="7"/>
      <c r="AX133" s="7"/>
      <c r="AY133" s="7"/>
      <c r="AZ133" s="143"/>
      <c r="BA133" s="11"/>
      <c r="BB133" s="11"/>
      <c r="BC133" s="11"/>
      <c r="BD133" s="11"/>
      <c r="BE133" s="11"/>
      <c r="BF133" s="11"/>
      <c r="BG133" s="11"/>
      <c r="BH133" s="11"/>
      <c r="BI133" s="11"/>
      <c r="BJ133" s="11"/>
    </row>
    <row r="134" spans="1:62" ht="38.25" customHeight="1" x14ac:dyDescent="0.3">
      <c r="A134" s="1"/>
      <c r="B134" s="1"/>
      <c r="C134" s="1"/>
      <c r="D134" s="1"/>
      <c r="E134" s="1"/>
      <c r="F134" s="153" t="s">
        <v>530</v>
      </c>
      <c r="G134" s="1"/>
      <c r="H134" s="1"/>
      <c r="I134" s="1"/>
      <c r="J134" s="1"/>
      <c r="K134" s="1"/>
      <c r="L134" s="1"/>
      <c r="M134" s="1"/>
      <c r="N134" s="1"/>
      <c r="O134" s="5"/>
      <c r="P134" s="5"/>
      <c r="Q134" s="5"/>
      <c r="R134" s="5"/>
      <c r="S134" s="5"/>
      <c r="T134" s="5"/>
      <c r="U134" s="141"/>
      <c r="V134" s="142"/>
      <c r="W134" s="142"/>
      <c r="X134" s="142"/>
      <c r="Y134" s="142"/>
      <c r="Z134" s="142"/>
      <c r="AA134" s="142"/>
      <c r="AB134" s="142"/>
      <c r="AC134" s="142"/>
      <c r="AD134" s="142"/>
      <c r="AE134" s="142"/>
      <c r="AF134" s="142"/>
      <c r="AG134" s="142"/>
      <c r="AH134" s="142"/>
      <c r="AI134" s="142"/>
      <c r="AJ134" s="142"/>
      <c r="AK134" s="142"/>
      <c r="AL134" s="7"/>
      <c r="AM134" s="7"/>
      <c r="AN134" s="7"/>
      <c r="AO134" s="7"/>
      <c r="AP134" s="7"/>
      <c r="AQ134" s="7"/>
      <c r="AR134" s="7"/>
      <c r="AS134" s="7"/>
      <c r="AT134" s="7"/>
      <c r="AU134" s="7"/>
      <c r="AV134" s="7"/>
      <c r="AW134" s="7"/>
      <c r="AX134" s="7"/>
      <c r="AY134" s="7"/>
      <c r="AZ134" s="143"/>
      <c r="BA134" s="11"/>
      <c r="BB134" s="11"/>
      <c r="BC134" s="11"/>
      <c r="BD134" s="11"/>
      <c r="BE134" s="11"/>
      <c r="BF134" s="11"/>
      <c r="BG134" s="11"/>
      <c r="BH134" s="11"/>
      <c r="BI134" s="11"/>
      <c r="BJ134" s="11"/>
    </row>
    <row r="135" spans="1:62" ht="38.25" customHeight="1" x14ac:dyDescent="0.3">
      <c r="A135" s="1"/>
      <c r="B135" s="1"/>
      <c r="C135" s="1"/>
      <c r="D135" s="1"/>
      <c r="E135" s="1"/>
      <c r="F135" s="153" t="s">
        <v>531</v>
      </c>
      <c r="G135" s="1"/>
      <c r="H135" s="1"/>
      <c r="I135" s="1"/>
      <c r="J135" s="1"/>
      <c r="K135" s="1"/>
      <c r="L135" s="1"/>
      <c r="M135" s="1"/>
      <c r="N135" s="1"/>
      <c r="O135" s="5"/>
      <c r="P135" s="5"/>
      <c r="Q135" s="5"/>
      <c r="R135" s="5"/>
      <c r="S135" s="5"/>
      <c r="T135" s="5"/>
      <c r="U135" s="141"/>
      <c r="V135" s="142"/>
      <c r="W135" s="142"/>
      <c r="X135" s="142"/>
      <c r="Y135" s="142"/>
      <c r="Z135" s="142"/>
      <c r="AA135" s="142"/>
      <c r="AB135" s="142"/>
      <c r="AC135" s="142"/>
      <c r="AD135" s="142"/>
      <c r="AE135" s="142"/>
      <c r="AF135" s="142"/>
      <c r="AG135" s="142"/>
      <c r="AH135" s="142"/>
      <c r="AI135" s="142"/>
      <c r="AJ135" s="142"/>
      <c r="AK135" s="142"/>
      <c r="AL135" s="7"/>
      <c r="AM135" s="7"/>
      <c r="AN135" s="7"/>
      <c r="AO135" s="7"/>
      <c r="AP135" s="7"/>
      <c r="AQ135" s="7"/>
      <c r="AR135" s="7"/>
      <c r="AS135" s="7"/>
      <c r="AT135" s="7"/>
      <c r="AU135" s="7"/>
      <c r="AV135" s="7"/>
      <c r="AW135" s="7"/>
      <c r="AX135" s="7"/>
      <c r="AY135" s="7"/>
      <c r="AZ135" s="143"/>
      <c r="BA135" s="11"/>
      <c r="BB135" s="11"/>
      <c r="BC135" s="11"/>
      <c r="BD135" s="11"/>
      <c r="BE135" s="11"/>
      <c r="BF135" s="11"/>
      <c r="BG135" s="11"/>
      <c r="BH135" s="11"/>
      <c r="BI135" s="11"/>
      <c r="BJ135" s="11"/>
    </row>
    <row r="136" spans="1:62" ht="38.25" customHeight="1" x14ac:dyDescent="0.3">
      <c r="A136" s="1"/>
      <c r="B136" s="1"/>
      <c r="C136" s="1"/>
      <c r="D136" s="1"/>
      <c r="E136" s="1"/>
      <c r="F136" s="153" t="s">
        <v>532</v>
      </c>
      <c r="G136" s="1"/>
      <c r="H136" s="1"/>
      <c r="I136" s="1"/>
      <c r="J136" s="1"/>
      <c r="K136" s="1"/>
      <c r="L136" s="1"/>
      <c r="M136" s="1"/>
      <c r="N136" s="1"/>
      <c r="O136" s="5"/>
      <c r="P136" s="5"/>
      <c r="Q136" s="5"/>
      <c r="R136" s="5"/>
      <c r="S136" s="5"/>
      <c r="T136" s="5"/>
      <c r="U136" s="141"/>
      <c r="V136" s="142"/>
      <c r="W136" s="142"/>
      <c r="X136" s="142"/>
      <c r="Y136" s="142"/>
      <c r="Z136" s="142"/>
      <c r="AA136" s="142"/>
      <c r="AB136" s="142"/>
      <c r="AC136" s="142"/>
      <c r="AD136" s="142"/>
      <c r="AE136" s="142"/>
      <c r="AF136" s="142"/>
      <c r="AG136" s="142"/>
      <c r="AH136" s="142"/>
      <c r="AI136" s="142"/>
      <c r="AJ136" s="142"/>
      <c r="AK136" s="142"/>
      <c r="AL136" s="7"/>
      <c r="AM136" s="7"/>
      <c r="AN136" s="7"/>
      <c r="AO136" s="7"/>
      <c r="AP136" s="7"/>
      <c r="AQ136" s="7"/>
      <c r="AR136" s="7"/>
      <c r="AS136" s="7"/>
      <c r="AT136" s="7"/>
      <c r="AU136" s="7"/>
      <c r="AV136" s="7"/>
      <c r="AW136" s="7"/>
      <c r="AX136" s="7"/>
      <c r="AY136" s="7"/>
      <c r="AZ136" s="143"/>
      <c r="BA136" s="11"/>
      <c r="BB136" s="11"/>
      <c r="BC136" s="11"/>
      <c r="BD136" s="11"/>
      <c r="BE136" s="11"/>
      <c r="BF136" s="11"/>
      <c r="BG136" s="11"/>
      <c r="BH136" s="11"/>
      <c r="BI136" s="11"/>
      <c r="BJ136" s="11"/>
    </row>
    <row r="137" spans="1:62" ht="38.25" customHeight="1" x14ac:dyDescent="0.3">
      <c r="A137" s="1"/>
      <c r="B137" s="1"/>
      <c r="C137" s="1"/>
      <c r="D137" s="1"/>
      <c r="E137" s="1"/>
      <c r="F137" s="153" t="s">
        <v>533</v>
      </c>
      <c r="G137" s="1"/>
      <c r="H137" s="1"/>
      <c r="I137" s="1"/>
      <c r="J137" s="1"/>
      <c r="K137" s="1"/>
      <c r="L137" s="1"/>
      <c r="M137" s="1"/>
      <c r="N137" s="1"/>
      <c r="O137" s="5"/>
      <c r="P137" s="5"/>
      <c r="Q137" s="5"/>
      <c r="R137" s="5"/>
      <c r="S137" s="5"/>
      <c r="T137" s="5"/>
      <c r="U137" s="141"/>
      <c r="V137" s="142"/>
      <c r="W137" s="142"/>
      <c r="X137" s="142"/>
      <c r="Y137" s="142"/>
      <c r="Z137" s="142"/>
      <c r="AA137" s="142"/>
      <c r="AB137" s="142"/>
      <c r="AC137" s="142"/>
      <c r="AD137" s="142"/>
      <c r="AE137" s="142"/>
      <c r="AF137" s="142"/>
      <c r="AG137" s="142"/>
      <c r="AH137" s="142"/>
      <c r="AI137" s="142"/>
      <c r="AJ137" s="142"/>
      <c r="AK137" s="142"/>
      <c r="AL137" s="7"/>
      <c r="AM137" s="7"/>
      <c r="AN137" s="7"/>
      <c r="AO137" s="7"/>
      <c r="AP137" s="7"/>
      <c r="AQ137" s="7"/>
      <c r="AR137" s="7"/>
      <c r="AS137" s="7"/>
      <c r="AT137" s="7"/>
      <c r="AU137" s="7"/>
      <c r="AV137" s="7"/>
      <c r="AW137" s="7"/>
      <c r="AX137" s="7"/>
      <c r="AY137" s="7"/>
      <c r="AZ137" s="143"/>
      <c r="BA137" s="11"/>
      <c r="BB137" s="11"/>
      <c r="BC137" s="11"/>
      <c r="BD137" s="11"/>
      <c r="BE137" s="11"/>
      <c r="BF137" s="11"/>
      <c r="BG137" s="11"/>
      <c r="BH137" s="11"/>
      <c r="BI137" s="11"/>
      <c r="BJ137" s="11"/>
    </row>
    <row r="138" spans="1:62" ht="38.25" customHeight="1" x14ac:dyDescent="0.3">
      <c r="A138" s="1"/>
      <c r="B138" s="1"/>
      <c r="C138" s="1"/>
      <c r="D138" s="1"/>
      <c r="E138" s="1"/>
      <c r="F138" s="153" t="s">
        <v>530</v>
      </c>
      <c r="G138" s="1"/>
      <c r="H138" s="1"/>
      <c r="I138" s="1"/>
      <c r="J138" s="1"/>
      <c r="K138" s="1"/>
      <c r="L138" s="1"/>
      <c r="M138" s="1"/>
      <c r="N138" s="1"/>
      <c r="O138" s="5"/>
      <c r="P138" s="5"/>
      <c r="Q138" s="5"/>
      <c r="R138" s="5"/>
      <c r="S138" s="5"/>
      <c r="T138" s="5"/>
      <c r="U138" s="141"/>
      <c r="V138" s="142"/>
      <c r="W138" s="142"/>
      <c r="X138" s="142"/>
      <c r="Y138" s="142"/>
      <c r="Z138" s="142"/>
      <c r="AA138" s="142"/>
      <c r="AB138" s="142"/>
      <c r="AC138" s="142"/>
      <c r="AD138" s="142"/>
      <c r="AE138" s="142"/>
      <c r="AF138" s="142"/>
      <c r="AG138" s="142"/>
      <c r="AH138" s="142"/>
      <c r="AI138" s="142"/>
      <c r="AJ138" s="142"/>
      <c r="AK138" s="142"/>
      <c r="AL138" s="7"/>
      <c r="AM138" s="7"/>
      <c r="AN138" s="7"/>
      <c r="AO138" s="7"/>
      <c r="AP138" s="7"/>
      <c r="AQ138" s="7"/>
      <c r="AR138" s="7"/>
      <c r="AS138" s="7"/>
      <c r="AT138" s="7"/>
      <c r="AU138" s="7"/>
      <c r="AV138" s="7"/>
      <c r="AW138" s="7"/>
      <c r="AX138" s="7"/>
      <c r="AY138" s="7"/>
      <c r="AZ138" s="143"/>
      <c r="BA138" s="11"/>
      <c r="BB138" s="11"/>
      <c r="BC138" s="11"/>
      <c r="BD138" s="11"/>
      <c r="BE138" s="11"/>
      <c r="BF138" s="11"/>
      <c r="BG138" s="11"/>
      <c r="BH138" s="11"/>
      <c r="BI138" s="11"/>
      <c r="BJ138" s="11"/>
    </row>
    <row r="139" spans="1:62" ht="54" customHeight="1" x14ac:dyDescent="0.3">
      <c r="A139" s="1"/>
      <c r="B139" s="1"/>
      <c r="C139" s="1"/>
      <c r="D139" s="1"/>
      <c r="E139" s="1"/>
      <c r="F139" s="153" t="s">
        <v>534</v>
      </c>
      <c r="G139" s="1"/>
      <c r="H139" s="1"/>
      <c r="I139" s="1"/>
      <c r="J139" s="1"/>
      <c r="K139" s="1"/>
      <c r="L139" s="1"/>
      <c r="M139" s="1"/>
      <c r="N139" s="1"/>
      <c r="O139" s="5"/>
      <c r="P139" s="5"/>
      <c r="Q139" s="5"/>
      <c r="R139" s="5"/>
      <c r="S139" s="5"/>
      <c r="T139" s="5"/>
      <c r="U139" s="141"/>
      <c r="V139" s="142"/>
      <c r="W139" s="142"/>
      <c r="X139" s="142"/>
      <c r="Y139" s="142"/>
      <c r="Z139" s="142"/>
      <c r="AA139" s="142"/>
      <c r="AB139" s="142"/>
      <c r="AC139" s="142"/>
      <c r="AD139" s="142"/>
      <c r="AE139" s="142"/>
      <c r="AF139" s="142"/>
      <c r="AG139" s="142"/>
      <c r="AH139" s="142"/>
      <c r="AI139" s="142"/>
      <c r="AJ139" s="142"/>
      <c r="AK139" s="142"/>
      <c r="AL139" s="7"/>
      <c r="AM139" s="7"/>
      <c r="AN139" s="7"/>
      <c r="AO139" s="7"/>
      <c r="AP139" s="7"/>
      <c r="AQ139" s="7"/>
      <c r="AR139" s="7"/>
      <c r="AS139" s="7"/>
      <c r="AT139" s="7"/>
      <c r="AU139" s="7"/>
      <c r="AV139" s="7"/>
      <c r="AW139" s="7"/>
      <c r="AX139" s="7"/>
      <c r="AY139" s="7"/>
      <c r="AZ139" s="143"/>
      <c r="BA139" s="11"/>
      <c r="BB139" s="11"/>
      <c r="BC139" s="11"/>
      <c r="BD139" s="11"/>
      <c r="BE139" s="11"/>
      <c r="BF139" s="11"/>
      <c r="BG139" s="11"/>
      <c r="BH139" s="11"/>
      <c r="BI139" s="11"/>
      <c r="BJ139" s="11"/>
    </row>
    <row r="140" spans="1:62" ht="42.75" customHeight="1" x14ac:dyDescent="0.3">
      <c r="A140" s="1"/>
      <c r="B140" s="1"/>
      <c r="C140" s="1"/>
      <c r="D140" s="1"/>
      <c r="E140" s="1"/>
      <c r="F140" s="153" t="s">
        <v>538</v>
      </c>
      <c r="G140" s="1"/>
      <c r="H140" s="1"/>
      <c r="I140" s="1"/>
      <c r="J140" s="1"/>
      <c r="K140" s="1"/>
      <c r="L140" s="1"/>
      <c r="M140" s="1"/>
      <c r="N140" s="1"/>
      <c r="O140" s="5"/>
      <c r="P140" s="5"/>
      <c r="Q140" s="5"/>
      <c r="R140" s="5"/>
      <c r="S140" s="5"/>
      <c r="T140" s="5"/>
      <c r="U140" s="141"/>
      <c r="V140" s="142"/>
      <c r="W140" s="142"/>
      <c r="X140" s="142"/>
      <c r="Y140" s="142"/>
      <c r="Z140" s="142"/>
      <c r="AA140" s="142"/>
      <c r="AB140" s="142"/>
      <c r="AC140" s="142"/>
      <c r="AD140" s="142"/>
      <c r="AE140" s="142"/>
      <c r="AF140" s="142"/>
      <c r="AG140" s="142"/>
      <c r="AH140" s="142"/>
      <c r="AI140" s="142"/>
      <c r="AJ140" s="142"/>
      <c r="AK140" s="142"/>
      <c r="AL140" s="7"/>
      <c r="AM140" s="7"/>
      <c r="AN140" s="7"/>
      <c r="AO140" s="7"/>
      <c r="AP140" s="7"/>
      <c r="AQ140" s="7"/>
      <c r="AR140" s="7"/>
      <c r="AS140" s="7"/>
      <c r="AT140" s="7"/>
      <c r="AU140" s="7"/>
      <c r="AV140" s="7"/>
      <c r="AW140" s="7"/>
      <c r="AX140" s="7"/>
      <c r="AY140" s="7"/>
      <c r="AZ140" s="143"/>
      <c r="BA140" s="11"/>
      <c r="BB140" s="11"/>
      <c r="BC140" s="11"/>
      <c r="BD140" s="11"/>
      <c r="BE140" s="11"/>
      <c r="BF140" s="11"/>
      <c r="BG140" s="11"/>
      <c r="BH140" s="11"/>
      <c r="BI140" s="11"/>
      <c r="BJ140" s="11"/>
    </row>
    <row r="141" spans="1:62" ht="93" customHeight="1" x14ac:dyDescent="0.3">
      <c r="A141" s="1"/>
      <c r="B141" s="1"/>
      <c r="C141" s="1"/>
      <c r="D141" s="1"/>
      <c r="E141" s="1"/>
      <c r="F141" s="153"/>
      <c r="G141" s="1"/>
      <c r="H141" s="1"/>
      <c r="I141" s="1"/>
      <c r="J141" s="1"/>
      <c r="K141" s="1"/>
      <c r="L141" s="1"/>
      <c r="M141" s="1"/>
      <c r="N141" s="1"/>
      <c r="O141" s="5"/>
      <c r="P141" s="5"/>
      <c r="Q141" s="5"/>
      <c r="R141" s="5"/>
      <c r="S141" s="5"/>
      <c r="T141" s="5"/>
      <c r="U141" s="141"/>
      <c r="V141" s="142"/>
      <c r="W141" s="142"/>
      <c r="X141" s="142"/>
      <c r="Y141" s="142"/>
      <c r="Z141" s="142"/>
      <c r="AA141" s="142"/>
      <c r="AB141" s="142"/>
      <c r="AC141" s="142"/>
      <c r="AD141" s="142"/>
      <c r="AE141" s="142"/>
      <c r="AF141" s="142"/>
      <c r="AG141" s="142"/>
      <c r="AH141" s="142"/>
      <c r="AI141" s="142"/>
      <c r="AJ141" s="142"/>
      <c r="AK141" s="142"/>
      <c r="AL141" s="7"/>
      <c r="AM141" s="7"/>
      <c r="AN141" s="7"/>
      <c r="AO141" s="7"/>
      <c r="AP141" s="7"/>
      <c r="AQ141" s="7"/>
      <c r="AR141" s="7"/>
      <c r="AS141" s="7"/>
      <c r="AT141" s="7"/>
      <c r="AU141" s="7"/>
      <c r="AV141" s="7"/>
      <c r="AW141" s="7"/>
      <c r="AX141" s="7"/>
      <c r="AY141" s="7"/>
      <c r="AZ141" s="143"/>
      <c r="BA141" s="11"/>
      <c r="BB141" s="11"/>
      <c r="BC141" s="11"/>
      <c r="BD141" s="11"/>
      <c r="BE141" s="11"/>
      <c r="BF141" s="11"/>
      <c r="BG141" s="11"/>
      <c r="BH141" s="11"/>
      <c r="BI141" s="11"/>
      <c r="BJ141" s="11"/>
    </row>
    <row r="142" spans="1:62" ht="93" customHeight="1" x14ac:dyDescent="0.3">
      <c r="A142" s="1"/>
      <c r="B142" s="1"/>
      <c r="C142" s="1"/>
      <c r="D142" s="1"/>
      <c r="E142" s="1"/>
      <c r="F142" s="153"/>
      <c r="G142" s="1"/>
      <c r="H142" s="1"/>
      <c r="I142" s="1"/>
      <c r="J142" s="1"/>
      <c r="K142" s="1"/>
      <c r="L142" s="1"/>
      <c r="M142" s="1"/>
      <c r="N142" s="1"/>
      <c r="O142" s="5"/>
      <c r="P142" s="5"/>
      <c r="Q142" s="5"/>
      <c r="R142" s="5"/>
      <c r="S142" s="5"/>
      <c r="T142" s="5"/>
      <c r="U142" s="141"/>
      <c r="V142" s="142"/>
      <c r="W142" s="142"/>
      <c r="X142" s="142"/>
      <c r="Y142" s="142"/>
      <c r="Z142" s="142"/>
      <c r="AA142" s="142"/>
      <c r="AB142" s="142"/>
      <c r="AC142" s="142"/>
      <c r="AD142" s="142"/>
      <c r="AE142" s="142"/>
      <c r="AF142" s="142"/>
      <c r="AG142" s="142"/>
      <c r="AH142" s="142"/>
      <c r="AI142" s="142"/>
      <c r="AJ142" s="142"/>
      <c r="AK142" s="142"/>
      <c r="AL142" s="7"/>
      <c r="AM142" s="7"/>
      <c r="AN142" s="7"/>
      <c r="AO142" s="7"/>
      <c r="AP142" s="7"/>
      <c r="AQ142" s="7"/>
      <c r="AR142" s="7"/>
      <c r="AS142" s="7"/>
      <c r="AT142" s="7"/>
      <c r="AU142" s="7"/>
      <c r="AV142" s="7"/>
      <c r="AW142" s="7"/>
      <c r="AX142" s="7"/>
      <c r="AY142" s="7"/>
      <c r="AZ142" s="143"/>
      <c r="BA142" s="11"/>
      <c r="BB142" s="11"/>
      <c r="BC142" s="11"/>
      <c r="BD142" s="11"/>
      <c r="BE142" s="11"/>
      <c r="BF142" s="11"/>
      <c r="BG142" s="11"/>
      <c r="BH142" s="11"/>
      <c r="BI142" s="11"/>
      <c r="BJ142" s="11"/>
    </row>
    <row r="143" spans="1:62" ht="93" customHeight="1" x14ac:dyDescent="0.3">
      <c r="A143" s="1"/>
      <c r="B143" s="1"/>
      <c r="C143" s="1"/>
      <c r="D143" s="1"/>
      <c r="E143" s="1"/>
      <c r="F143" s="153"/>
      <c r="G143" s="1"/>
      <c r="H143" s="1"/>
      <c r="I143" s="1"/>
      <c r="J143" s="1"/>
      <c r="K143" s="1"/>
      <c r="L143" s="1"/>
      <c r="M143" s="1"/>
      <c r="N143" s="1"/>
      <c r="O143" s="5"/>
      <c r="P143" s="5"/>
      <c r="Q143" s="5"/>
      <c r="R143" s="5"/>
      <c r="S143" s="5"/>
      <c r="T143" s="5"/>
      <c r="U143" s="141"/>
      <c r="V143" s="142"/>
      <c r="W143" s="142"/>
      <c r="X143" s="142"/>
      <c r="Y143" s="142"/>
      <c r="Z143" s="142"/>
      <c r="AA143" s="142"/>
      <c r="AB143" s="142"/>
      <c r="AC143" s="142"/>
      <c r="AD143" s="142"/>
      <c r="AE143" s="142"/>
      <c r="AF143" s="142"/>
      <c r="AG143" s="142"/>
      <c r="AH143" s="142"/>
      <c r="AI143" s="142"/>
      <c r="AJ143" s="142"/>
      <c r="AK143" s="142"/>
      <c r="AL143" s="7"/>
      <c r="AM143" s="7"/>
      <c r="AN143" s="7"/>
      <c r="AO143" s="7"/>
      <c r="AP143" s="7"/>
      <c r="AQ143" s="7"/>
      <c r="AR143" s="7"/>
      <c r="AS143" s="7"/>
      <c r="AT143" s="7"/>
      <c r="AU143" s="7"/>
      <c r="AV143" s="7"/>
      <c r="AW143" s="7"/>
      <c r="AX143" s="7"/>
      <c r="AY143" s="7"/>
      <c r="AZ143" s="143"/>
      <c r="BA143" s="11"/>
      <c r="BB143" s="11"/>
      <c r="BC143" s="11"/>
      <c r="BD143" s="11"/>
      <c r="BE143" s="11"/>
      <c r="BF143" s="11"/>
      <c r="BG143" s="11"/>
      <c r="BH143" s="11"/>
      <c r="BI143" s="11"/>
      <c r="BJ143" s="11"/>
    </row>
    <row r="144" spans="1:62" ht="93" customHeight="1" x14ac:dyDescent="0.3">
      <c r="A144" s="1"/>
      <c r="B144" s="1"/>
      <c r="C144" s="1"/>
      <c r="D144" s="1"/>
      <c r="E144" s="1"/>
      <c r="F144" s="153"/>
      <c r="G144" s="1"/>
      <c r="H144" s="1"/>
      <c r="I144" s="1"/>
      <c r="J144" s="1"/>
      <c r="K144" s="1"/>
      <c r="L144" s="1"/>
      <c r="M144" s="1"/>
      <c r="N144" s="1"/>
      <c r="O144" s="5"/>
      <c r="P144" s="5"/>
      <c r="Q144" s="5"/>
      <c r="R144" s="5"/>
      <c r="S144" s="5"/>
      <c r="T144" s="5"/>
      <c r="U144" s="141"/>
      <c r="V144" s="142"/>
      <c r="W144" s="142"/>
      <c r="X144" s="142"/>
      <c r="Y144" s="142"/>
      <c r="Z144" s="142"/>
      <c r="AA144" s="142"/>
      <c r="AB144" s="142"/>
      <c r="AC144" s="142"/>
      <c r="AD144" s="142"/>
      <c r="AE144" s="142"/>
      <c r="AF144" s="142"/>
      <c r="AG144" s="142"/>
      <c r="AH144" s="142"/>
      <c r="AI144" s="142"/>
      <c r="AJ144" s="142"/>
      <c r="AK144" s="142"/>
      <c r="AL144" s="7"/>
      <c r="AM144" s="7"/>
      <c r="AN144" s="7"/>
      <c r="AO144" s="7"/>
      <c r="AP144" s="7"/>
      <c r="AQ144" s="7"/>
      <c r="AR144" s="7"/>
      <c r="AS144" s="7"/>
      <c r="AT144" s="7"/>
      <c r="AU144" s="7"/>
      <c r="AV144" s="7"/>
      <c r="AW144" s="7"/>
      <c r="AX144" s="7"/>
      <c r="AY144" s="7"/>
      <c r="AZ144" s="143"/>
      <c r="BA144" s="11"/>
      <c r="BB144" s="11"/>
      <c r="BC144" s="11"/>
      <c r="BD144" s="11"/>
      <c r="BE144" s="11"/>
      <c r="BF144" s="11"/>
      <c r="BG144" s="11"/>
      <c r="BH144" s="11"/>
      <c r="BI144" s="11"/>
      <c r="BJ144" s="11"/>
    </row>
    <row r="145" spans="1:62" ht="93" customHeight="1" x14ac:dyDescent="0.3">
      <c r="A145" s="1"/>
      <c r="B145" s="1"/>
      <c r="C145" s="1"/>
      <c r="D145" s="1"/>
      <c r="E145" s="1"/>
      <c r="F145" s="153"/>
      <c r="G145" s="1"/>
      <c r="H145" s="1"/>
      <c r="I145" s="1"/>
      <c r="J145" s="1"/>
      <c r="K145" s="1"/>
      <c r="L145" s="1"/>
      <c r="M145" s="1"/>
      <c r="N145" s="1"/>
      <c r="O145" s="5"/>
      <c r="P145" s="5"/>
      <c r="Q145" s="5"/>
      <c r="R145" s="5"/>
      <c r="S145" s="5"/>
      <c r="T145" s="5"/>
      <c r="U145" s="141"/>
      <c r="V145" s="142"/>
      <c r="W145" s="142"/>
      <c r="X145" s="142"/>
      <c r="Y145" s="142"/>
      <c r="Z145" s="142"/>
      <c r="AA145" s="142"/>
      <c r="AB145" s="142"/>
      <c r="AC145" s="142"/>
      <c r="AD145" s="142"/>
      <c r="AE145" s="142"/>
      <c r="AF145" s="142"/>
      <c r="AG145" s="142"/>
      <c r="AH145" s="142"/>
      <c r="AI145" s="142"/>
      <c r="AJ145" s="142"/>
      <c r="AK145" s="142"/>
      <c r="AL145" s="7"/>
      <c r="AM145" s="7"/>
      <c r="AN145" s="7"/>
      <c r="AO145" s="7"/>
      <c r="AP145" s="7"/>
      <c r="AQ145" s="7"/>
      <c r="AR145" s="7"/>
      <c r="AS145" s="7"/>
      <c r="AT145" s="7"/>
      <c r="AU145" s="7"/>
      <c r="AV145" s="7"/>
      <c r="AW145" s="7"/>
      <c r="AX145" s="7"/>
      <c r="AY145" s="7"/>
      <c r="AZ145" s="143"/>
      <c r="BA145" s="11"/>
      <c r="BB145" s="11"/>
      <c r="BC145" s="11"/>
      <c r="BD145" s="11"/>
      <c r="BE145" s="11"/>
      <c r="BF145" s="11"/>
      <c r="BG145" s="11"/>
      <c r="BH145" s="11"/>
      <c r="BI145" s="11"/>
      <c r="BJ145" s="11"/>
    </row>
    <row r="146" spans="1:62" ht="93" customHeight="1" x14ac:dyDescent="0.3">
      <c r="A146" s="1"/>
      <c r="B146" s="1"/>
      <c r="C146" s="1"/>
      <c r="D146" s="1"/>
      <c r="E146" s="1"/>
      <c r="F146" s="153"/>
      <c r="G146" s="1"/>
      <c r="H146" s="1"/>
      <c r="I146" s="1"/>
      <c r="J146" s="1"/>
      <c r="K146" s="1"/>
      <c r="L146" s="1"/>
      <c r="M146" s="1"/>
      <c r="N146" s="1"/>
      <c r="O146" s="5"/>
      <c r="P146" s="5"/>
      <c r="Q146" s="5"/>
      <c r="R146" s="5"/>
      <c r="S146" s="5"/>
      <c r="T146" s="5"/>
      <c r="U146" s="141"/>
      <c r="V146" s="142"/>
      <c r="W146" s="142"/>
      <c r="X146" s="142"/>
      <c r="Y146" s="142"/>
      <c r="Z146" s="142"/>
      <c r="AA146" s="142"/>
      <c r="AB146" s="142"/>
      <c r="AC146" s="142"/>
      <c r="AD146" s="142"/>
      <c r="AE146" s="142"/>
      <c r="AF146" s="142"/>
      <c r="AG146" s="142"/>
      <c r="AH146" s="142"/>
      <c r="AI146" s="142"/>
      <c r="AJ146" s="142"/>
      <c r="AK146" s="142"/>
      <c r="AL146" s="7"/>
      <c r="AM146" s="7"/>
      <c r="AN146" s="7"/>
      <c r="AO146" s="7"/>
      <c r="AP146" s="7"/>
      <c r="AQ146" s="7"/>
      <c r="AR146" s="7"/>
      <c r="AS146" s="7"/>
      <c r="AT146" s="7"/>
      <c r="AU146" s="7"/>
      <c r="AV146" s="7"/>
      <c r="AW146" s="7"/>
      <c r="AX146" s="7"/>
      <c r="AY146" s="7"/>
      <c r="AZ146" s="143"/>
      <c r="BA146" s="11"/>
      <c r="BB146" s="11"/>
      <c r="BC146" s="11"/>
      <c r="BD146" s="11"/>
      <c r="BE146" s="11"/>
      <c r="BF146" s="11"/>
      <c r="BG146" s="11"/>
      <c r="BH146" s="11"/>
      <c r="BI146" s="11"/>
      <c r="BJ146" s="11"/>
    </row>
    <row r="147" spans="1:62" ht="93" customHeight="1" x14ac:dyDescent="0.3">
      <c r="A147" s="1"/>
      <c r="B147" s="1"/>
      <c r="C147" s="1"/>
      <c r="D147" s="1"/>
      <c r="E147" s="1"/>
      <c r="F147" s="153"/>
      <c r="G147" s="1"/>
      <c r="H147" s="1"/>
      <c r="I147" s="1"/>
      <c r="J147" s="1"/>
      <c r="K147" s="1"/>
      <c r="L147" s="1"/>
      <c r="M147" s="1"/>
      <c r="N147" s="1"/>
      <c r="O147" s="5"/>
      <c r="P147" s="5"/>
      <c r="Q147" s="5"/>
      <c r="R147" s="5"/>
      <c r="S147" s="5"/>
      <c r="T147" s="5"/>
      <c r="U147" s="141"/>
      <c r="V147" s="142"/>
      <c r="W147" s="142"/>
      <c r="X147" s="142"/>
      <c r="Y147" s="142"/>
      <c r="Z147" s="142"/>
      <c r="AA147" s="142"/>
      <c r="AB147" s="142"/>
      <c r="AC147" s="142"/>
      <c r="AD147" s="142"/>
      <c r="AE147" s="142"/>
      <c r="AF147" s="142"/>
      <c r="AG147" s="142"/>
      <c r="AH147" s="142"/>
      <c r="AI147" s="142"/>
      <c r="AJ147" s="142"/>
      <c r="AK147" s="142"/>
      <c r="AL147" s="7"/>
      <c r="AM147" s="7"/>
      <c r="AN147" s="7"/>
      <c r="AO147" s="7"/>
      <c r="AP147" s="7"/>
      <c r="AQ147" s="7"/>
      <c r="AR147" s="7"/>
      <c r="AS147" s="7"/>
      <c r="AT147" s="7"/>
      <c r="AU147" s="7"/>
      <c r="AV147" s="7"/>
      <c r="AW147" s="7"/>
      <c r="AX147" s="7"/>
      <c r="AY147" s="7"/>
      <c r="AZ147" s="143"/>
      <c r="BA147" s="11"/>
      <c r="BB147" s="11"/>
      <c r="BC147" s="11"/>
      <c r="BD147" s="11"/>
      <c r="BE147" s="11"/>
      <c r="BF147" s="11"/>
      <c r="BG147" s="11"/>
      <c r="BH147" s="11"/>
      <c r="BI147" s="11"/>
      <c r="BJ147" s="11"/>
    </row>
    <row r="148" spans="1:62" ht="93" customHeight="1" x14ac:dyDescent="0.3">
      <c r="A148" s="1"/>
      <c r="B148" s="1"/>
      <c r="C148" s="1"/>
      <c r="D148" s="1"/>
      <c r="E148" s="1"/>
      <c r="F148" s="153"/>
      <c r="G148" s="1"/>
      <c r="H148" s="1"/>
      <c r="I148" s="1"/>
      <c r="J148" s="1"/>
      <c r="K148" s="1"/>
      <c r="L148" s="1"/>
      <c r="M148" s="1"/>
      <c r="N148" s="1"/>
      <c r="O148" s="5"/>
      <c r="P148" s="5"/>
      <c r="Q148" s="5"/>
      <c r="R148" s="5"/>
      <c r="S148" s="5"/>
      <c r="T148" s="5"/>
      <c r="U148" s="141"/>
      <c r="V148" s="142"/>
      <c r="W148" s="142"/>
      <c r="X148" s="142"/>
      <c r="Y148" s="142"/>
      <c r="Z148" s="142"/>
      <c r="AA148" s="142"/>
      <c r="AB148" s="142"/>
      <c r="AC148" s="142"/>
      <c r="AD148" s="142"/>
      <c r="AE148" s="142"/>
      <c r="AF148" s="142"/>
      <c r="AG148" s="142"/>
      <c r="AH148" s="142"/>
      <c r="AI148" s="142"/>
      <c r="AJ148" s="142"/>
      <c r="AK148" s="142"/>
      <c r="AL148" s="7"/>
      <c r="AM148" s="7"/>
      <c r="AN148" s="7"/>
      <c r="AO148" s="7"/>
      <c r="AP148" s="7"/>
      <c r="AQ148" s="7"/>
      <c r="AR148" s="7"/>
      <c r="AS148" s="7"/>
      <c r="AT148" s="7"/>
      <c r="AU148" s="7"/>
      <c r="AV148" s="7"/>
      <c r="AW148" s="7"/>
      <c r="AX148" s="7"/>
      <c r="AY148" s="7"/>
      <c r="AZ148" s="143"/>
      <c r="BA148" s="11"/>
      <c r="BB148" s="11"/>
      <c r="BC148" s="11"/>
      <c r="BD148" s="11"/>
      <c r="BE148" s="11"/>
      <c r="BF148" s="11"/>
      <c r="BG148" s="11"/>
      <c r="BH148" s="11"/>
      <c r="BI148" s="11"/>
      <c r="BJ148" s="11"/>
    </row>
    <row r="149" spans="1:62" ht="93" customHeight="1" x14ac:dyDescent="0.3">
      <c r="A149" s="1"/>
      <c r="B149" s="1"/>
      <c r="C149" s="1"/>
      <c r="D149" s="1"/>
      <c r="E149" s="1"/>
      <c r="F149" s="153"/>
      <c r="G149" s="1"/>
      <c r="H149" s="1"/>
      <c r="I149" s="1"/>
      <c r="J149" s="1"/>
      <c r="K149" s="1"/>
      <c r="L149" s="1"/>
      <c r="M149" s="1"/>
      <c r="N149" s="1"/>
      <c r="O149" s="5"/>
      <c r="P149" s="5"/>
      <c r="Q149" s="5"/>
      <c r="R149" s="5"/>
      <c r="S149" s="5"/>
      <c r="T149" s="5"/>
      <c r="U149" s="141"/>
      <c r="V149" s="142"/>
      <c r="W149" s="142"/>
      <c r="X149" s="142"/>
      <c r="Y149" s="142"/>
      <c r="Z149" s="142"/>
      <c r="AA149" s="142"/>
      <c r="AB149" s="142"/>
      <c r="AC149" s="142"/>
      <c r="AD149" s="142"/>
      <c r="AE149" s="142"/>
      <c r="AF149" s="142"/>
      <c r="AG149" s="142"/>
      <c r="AH149" s="142"/>
      <c r="AI149" s="142"/>
      <c r="AJ149" s="142"/>
      <c r="AK149" s="142"/>
      <c r="AL149" s="7"/>
      <c r="AM149" s="7"/>
      <c r="AN149" s="7"/>
      <c r="AO149" s="7"/>
      <c r="AP149" s="7"/>
      <c r="AQ149" s="7"/>
      <c r="AR149" s="7"/>
      <c r="AS149" s="7"/>
      <c r="AT149" s="7"/>
      <c r="AU149" s="7"/>
      <c r="AV149" s="7"/>
      <c r="AW149" s="7"/>
      <c r="AX149" s="7"/>
      <c r="AY149" s="7"/>
      <c r="AZ149" s="143"/>
      <c r="BA149" s="11"/>
      <c r="BB149" s="11"/>
      <c r="BC149" s="11"/>
      <c r="BD149" s="11"/>
      <c r="BE149" s="11"/>
      <c r="BF149" s="11"/>
      <c r="BG149" s="11"/>
      <c r="BH149" s="11"/>
      <c r="BI149" s="11"/>
      <c r="BJ149" s="11"/>
    </row>
    <row r="150" spans="1:62" ht="93" customHeight="1" x14ac:dyDescent="0.3">
      <c r="A150" s="1"/>
      <c r="B150" s="1"/>
      <c r="C150" s="1"/>
      <c r="D150" s="1"/>
      <c r="E150" s="1"/>
      <c r="F150" s="153"/>
      <c r="G150" s="1"/>
      <c r="H150" s="1"/>
      <c r="I150" s="1"/>
      <c r="J150" s="1"/>
      <c r="K150" s="1"/>
      <c r="L150" s="1"/>
      <c r="M150" s="1"/>
      <c r="N150" s="1"/>
      <c r="O150" s="5"/>
      <c r="P150" s="5"/>
      <c r="Q150" s="5"/>
      <c r="R150" s="5"/>
      <c r="S150" s="5"/>
      <c r="T150" s="5"/>
      <c r="U150" s="141"/>
      <c r="V150" s="142"/>
      <c r="W150" s="142"/>
      <c r="X150" s="142"/>
      <c r="Y150" s="142"/>
      <c r="Z150" s="142"/>
      <c r="AA150" s="142"/>
      <c r="AB150" s="142"/>
      <c r="AC150" s="142"/>
      <c r="AD150" s="142"/>
      <c r="AE150" s="142"/>
      <c r="AF150" s="142"/>
      <c r="AG150" s="142"/>
      <c r="AH150" s="142"/>
      <c r="AI150" s="142"/>
      <c r="AJ150" s="142"/>
      <c r="AK150" s="142"/>
      <c r="AL150" s="7"/>
      <c r="AM150" s="7"/>
      <c r="AN150" s="7"/>
      <c r="AO150" s="7"/>
      <c r="AP150" s="7"/>
      <c r="AQ150" s="7"/>
      <c r="AR150" s="7"/>
      <c r="AS150" s="7"/>
      <c r="AT150" s="7"/>
      <c r="AU150" s="7"/>
      <c r="AV150" s="7"/>
      <c r="AW150" s="7"/>
      <c r="AX150" s="7"/>
      <c r="AY150" s="7"/>
      <c r="AZ150" s="143"/>
      <c r="BA150" s="11"/>
      <c r="BB150" s="11"/>
      <c r="BC150" s="11"/>
      <c r="BD150" s="11"/>
      <c r="BE150" s="11"/>
      <c r="BF150" s="11"/>
      <c r="BG150" s="11"/>
      <c r="BH150" s="11"/>
      <c r="BI150" s="11"/>
      <c r="BJ150" s="11"/>
    </row>
    <row r="151" spans="1:62" ht="93" customHeight="1" x14ac:dyDescent="0.3">
      <c r="A151" s="1"/>
      <c r="B151" s="1"/>
      <c r="C151" s="1"/>
      <c r="D151" s="1"/>
      <c r="E151" s="1"/>
      <c r="F151" s="153"/>
      <c r="G151" s="1"/>
      <c r="H151" s="1"/>
      <c r="I151" s="1"/>
      <c r="J151" s="1"/>
      <c r="K151" s="1"/>
      <c r="L151" s="1"/>
      <c r="M151" s="1"/>
      <c r="N151" s="1"/>
      <c r="O151" s="5"/>
      <c r="P151" s="5"/>
      <c r="Q151" s="5"/>
      <c r="R151" s="5"/>
      <c r="S151" s="5"/>
      <c r="T151" s="5"/>
      <c r="U151" s="141"/>
      <c r="V151" s="142"/>
      <c r="W151" s="142"/>
      <c r="X151" s="142"/>
      <c r="Y151" s="142"/>
      <c r="Z151" s="142"/>
      <c r="AA151" s="142"/>
      <c r="AB151" s="142"/>
      <c r="AC151" s="142"/>
      <c r="AD151" s="142"/>
      <c r="AE151" s="142"/>
      <c r="AF151" s="142"/>
      <c r="AG151" s="142"/>
      <c r="AH151" s="142"/>
      <c r="AI151" s="142"/>
      <c r="AJ151" s="142"/>
      <c r="AK151" s="142"/>
      <c r="AL151" s="7"/>
      <c r="AM151" s="7"/>
      <c r="AN151" s="7"/>
      <c r="AO151" s="7"/>
      <c r="AP151" s="7"/>
      <c r="AQ151" s="7"/>
      <c r="AR151" s="7"/>
      <c r="AS151" s="7"/>
      <c r="AT151" s="7"/>
      <c r="AU151" s="7"/>
      <c r="AV151" s="7"/>
      <c r="AW151" s="7"/>
      <c r="AX151" s="7"/>
      <c r="AY151" s="7"/>
      <c r="AZ151" s="143"/>
      <c r="BA151" s="11"/>
      <c r="BB151" s="11"/>
      <c r="BC151" s="11"/>
      <c r="BD151" s="11"/>
      <c r="BE151" s="11"/>
      <c r="BF151" s="11"/>
      <c r="BG151" s="11"/>
      <c r="BH151" s="11"/>
      <c r="BI151" s="11"/>
      <c r="BJ151" s="11"/>
    </row>
    <row r="152" spans="1:62" ht="93" customHeight="1" x14ac:dyDescent="0.3">
      <c r="A152" s="1"/>
      <c r="B152" s="1"/>
      <c r="C152" s="1"/>
      <c r="D152" s="1"/>
      <c r="E152" s="1"/>
      <c r="F152" s="153"/>
      <c r="G152" s="1"/>
      <c r="H152" s="1"/>
      <c r="I152" s="1"/>
      <c r="J152" s="1"/>
      <c r="K152" s="1"/>
      <c r="L152" s="1"/>
      <c r="M152" s="1"/>
      <c r="N152" s="1"/>
      <c r="O152" s="5"/>
      <c r="P152" s="5"/>
      <c r="Q152" s="5"/>
      <c r="R152" s="5"/>
      <c r="S152" s="5"/>
      <c r="T152" s="5"/>
      <c r="U152" s="141"/>
      <c r="V152" s="142"/>
      <c r="W152" s="142"/>
      <c r="X152" s="142"/>
      <c r="Y152" s="142"/>
      <c r="Z152" s="142"/>
      <c r="AA152" s="142"/>
      <c r="AB152" s="142"/>
      <c r="AC152" s="142"/>
      <c r="AD152" s="142"/>
      <c r="AE152" s="142"/>
      <c r="AF152" s="142"/>
      <c r="AG152" s="142"/>
      <c r="AH152" s="142"/>
      <c r="AI152" s="142"/>
      <c r="AJ152" s="142"/>
      <c r="AK152" s="142"/>
      <c r="AL152" s="7"/>
      <c r="AM152" s="7"/>
      <c r="AN152" s="7"/>
      <c r="AO152" s="7"/>
      <c r="AP152" s="7"/>
      <c r="AQ152" s="7"/>
      <c r="AR152" s="7"/>
      <c r="AS152" s="7"/>
      <c r="AT152" s="7"/>
      <c r="AU152" s="7"/>
      <c r="AV152" s="7"/>
      <c r="AW152" s="7"/>
      <c r="AX152" s="7"/>
      <c r="AY152" s="7"/>
      <c r="AZ152" s="143"/>
      <c r="BA152" s="11"/>
      <c r="BB152" s="11"/>
      <c r="BC152" s="11"/>
      <c r="BD152" s="11"/>
      <c r="BE152" s="11"/>
      <c r="BF152" s="11"/>
      <c r="BG152" s="11"/>
      <c r="BH152" s="11"/>
      <c r="BI152" s="11"/>
      <c r="BJ152" s="11"/>
    </row>
    <row r="153" spans="1:62" ht="93" customHeight="1" x14ac:dyDescent="0.3">
      <c r="A153" s="1"/>
      <c r="B153" s="1"/>
      <c r="C153" s="1"/>
      <c r="D153" s="1"/>
      <c r="E153" s="1"/>
      <c r="F153" s="153"/>
      <c r="G153" s="1"/>
      <c r="H153" s="1"/>
      <c r="I153" s="1"/>
      <c r="J153" s="1"/>
      <c r="K153" s="1"/>
      <c r="L153" s="1"/>
      <c r="M153" s="1"/>
      <c r="N153" s="1"/>
      <c r="O153" s="5"/>
      <c r="P153" s="5"/>
      <c r="Q153" s="5"/>
      <c r="R153" s="5"/>
      <c r="S153" s="5"/>
      <c r="T153" s="5"/>
      <c r="U153" s="141"/>
      <c r="V153" s="142"/>
      <c r="W153" s="142"/>
      <c r="X153" s="142"/>
      <c r="Y153" s="142"/>
      <c r="Z153" s="142"/>
      <c r="AA153" s="142"/>
      <c r="AB153" s="142"/>
      <c r="AC153" s="142"/>
      <c r="AD153" s="142"/>
      <c r="AE153" s="142"/>
      <c r="AF153" s="142"/>
      <c r="AG153" s="142"/>
      <c r="AH153" s="142"/>
      <c r="AI153" s="142"/>
      <c r="AJ153" s="142"/>
      <c r="AK153" s="142"/>
      <c r="AL153" s="7"/>
      <c r="AM153" s="7"/>
      <c r="AN153" s="7"/>
      <c r="AO153" s="7"/>
      <c r="AP153" s="7"/>
      <c r="AQ153" s="7"/>
      <c r="AR153" s="7"/>
      <c r="AS153" s="7"/>
      <c r="AT153" s="7"/>
      <c r="AU153" s="7"/>
      <c r="AV153" s="7"/>
      <c r="AW153" s="7"/>
      <c r="AX153" s="7"/>
      <c r="AY153" s="7"/>
      <c r="AZ153" s="143"/>
      <c r="BA153" s="11"/>
      <c r="BB153" s="11"/>
      <c r="BC153" s="11"/>
      <c r="BD153" s="11"/>
      <c r="BE153" s="11"/>
      <c r="BF153" s="11"/>
      <c r="BG153" s="11"/>
      <c r="BH153" s="11"/>
      <c r="BI153" s="11"/>
      <c r="BJ153" s="11"/>
    </row>
    <row r="154" spans="1:62" ht="93" customHeight="1" x14ac:dyDescent="0.3">
      <c r="A154" s="1"/>
      <c r="B154" s="1"/>
      <c r="C154" s="1"/>
      <c r="D154" s="1"/>
      <c r="E154" s="1"/>
      <c r="F154" s="153"/>
      <c r="G154" s="1"/>
      <c r="H154" s="1"/>
      <c r="I154" s="1"/>
      <c r="J154" s="1"/>
      <c r="K154" s="1"/>
      <c r="L154" s="1"/>
      <c r="M154" s="1"/>
      <c r="N154" s="1"/>
      <c r="O154" s="5"/>
      <c r="P154" s="5"/>
      <c r="Q154" s="5"/>
      <c r="R154" s="5"/>
      <c r="S154" s="5"/>
      <c r="T154" s="5"/>
      <c r="U154" s="141"/>
      <c r="V154" s="142"/>
      <c r="W154" s="142"/>
      <c r="X154" s="142"/>
      <c r="Y154" s="142"/>
      <c r="Z154" s="142"/>
      <c r="AA154" s="142"/>
      <c r="AB154" s="142"/>
      <c r="AC154" s="142"/>
      <c r="AD154" s="142"/>
      <c r="AE154" s="142"/>
      <c r="AF154" s="142"/>
      <c r="AG154" s="142"/>
      <c r="AH154" s="142"/>
      <c r="AI154" s="142"/>
      <c r="AJ154" s="142"/>
      <c r="AK154" s="142"/>
      <c r="AL154" s="7"/>
      <c r="AM154" s="7"/>
      <c r="AN154" s="7"/>
      <c r="AO154" s="7"/>
      <c r="AP154" s="7"/>
      <c r="AQ154" s="7"/>
      <c r="AR154" s="7"/>
      <c r="AS154" s="7"/>
      <c r="AT154" s="7"/>
      <c r="AU154" s="7"/>
      <c r="AV154" s="7"/>
      <c r="AW154" s="7"/>
      <c r="AX154" s="7"/>
      <c r="AY154" s="7"/>
      <c r="AZ154" s="143"/>
      <c r="BA154" s="11"/>
      <c r="BB154" s="11"/>
      <c r="BC154" s="11"/>
      <c r="BD154" s="11"/>
      <c r="BE154" s="11"/>
      <c r="BF154" s="11"/>
      <c r="BG154" s="11"/>
      <c r="BH154" s="11"/>
      <c r="BI154" s="11"/>
      <c r="BJ154" s="11"/>
    </row>
    <row r="155" spans="1:62" ht="93" customHeight="1" x14ac:dyDescent="0.3">
      <c r="A155" s="1"/>
      <c r="B155" s="1"/>
      <c r="C155" s="1"/>
      <c r="D155" s="1"/>
      <c r="E155" s="1"/>
      <c r="F155" s="153"/>
      <c r="G155" s="1"/>
      <c r="H155" s="1"/>
      <c r="I155" s="1"/>
      <c r="J155" s="1"/>
      <c r="K155" s="1"/>
      <c r="L155" s="1"/>
      <c r="M155" s="1"/>
      <c r="N155" s="1"/>
      <c r="O155" s="5"/>
      <c r="P155" s="5"/>
      <c r="Q155" s="5"/>
      <c r="R155" s="5"/>
      <c r="S155" s="5"/>
      <c r="T155" s="5"/>
      <c r="U155" s="141"/>
      <c r="V155" s="142"/>
      <c r="W155" s="142"/>
      <c r="X155" s="142"/>
      <c r="Y155" s="142"/>
      <c r="Z155" s="142"/>
      <c r="AA155" s="142"/>
      <c r="AB155" s="142"/>
      <c r="AC155" s="142"/>
      <c r="AD155" s="142"/>
      <c r="AE155" s="142"/>
      <c r="AF155" s="142"/>
      <c r="AG155" s="142"/>
      <c r="AH155" s="142"/>
      <c r="AI155" s="142"/>
      <c r="AJ155" s="142"/>
      <c r="AK155" s="142"/>
      <c r="AL155" s="7"/>
      <c r="AM155" s="7"/>
      <c r="AN155" s="7"/>
      <c r="AO155" s="7"/>
      <c r="AP155" s="7"/>
      <c r="AQ155" s="7"/>
      <c r="AR155" s="7"/>
      <c r="AS155" s="7"/>
      <c r="AT155" s="7"/>
      <c r="AU155" s="7"/>
      <c r="AV155" s="7"/>
      <c r="AW155" s="7"/>
      <c r="AX155" s="7"/>
      <c r="AY155" s="7"/>
      <c r="AZ155" s="143"/>
      <c r="BA155" s="11"/>
      <c r="BB155" s="11"/>
      <c r="BC155" s="11"/>
      <c r="BD155" s="11"/>
      <c r="BE155" s="11"/>
      <c r="BF155" s="11"/>
      <c r="BG155" s="11"/>
      <c r="BH155" s="11"/>
      <c r="BI155" s="11"/>
      <c r="BJ155" s="11"/>
    </row>
    <row r="156" spans="1:62" ht="93" customHeight="1" x14ac:dyDescent="0.3">
      <c r="A156" s="1"/>
      <c r="B156" s="1"/>
      <c r="C156" s="1"/>
      <c r="D156" s="1"/>
      <c r="E156" s="1"/>
      <c r="F156" s="153"/>
      <c r="G156" s="1"/>
      <c r="H156" s="1"/>
      <c r="I156" s="1"/>
      <c r="J156" s="1"/>
      <c r="K156" s="1"/>
      <c r="L156" s="1"/>
      <c r="M156" s="1"/>
      <c r="N156" s="1"/>
      <c r="O156" s="5"/>
      <c r="P156" s="5"/>
      <c r="Q156" s="5"/>
      <c r="R156" s="5"/>
      <c r="S156" s="5"/>
      <c r="T156" s="5"/>
      <c r="U156" s="141"/>
      <c r="V156" s="142"/>
      <c r="W156" s="142"/>
      <c r="X156" s="142"/>
      <c r="Y156" s="142"/>
      <c r="Z156" s="142"/>
      <c r="AA156" s="142"/>
      <c r="AB156" s="142"/>
      <c r="AC156" s="142"/>
      <c r="AD156" s="142"/>
      <c r="AE156" s="142"/>
      <c r="AF156" s="142"/>
      <c r="AG156" s="142"/>
      <c r="AH156" s="142"/>
      <c r="AI156" s="142"/>
      <c r="AJ156" s="142"/>
      <c r="AK156" s="142"/>
      <c r="AL156" s="7"/>
      <c r="AM156" s="7"/>
      <c r="AN156" s="7"/>
      <c r="AO156" s="7"/>
      <c r="AP156" s="7"/>
      <c r="AQ156" s="7"/>
      <c r="AR156" s="7"/>
      <c r="AS156" s="7"/>
      <c r="AT156" s="7"/>
      <c r="AU156" s="7"/>
      <c r="AV156" s="7"/>
      <c r="AW156" s="7"/>
      <c r="AX156" s="7"/>
      <c r="AY156" s="7"/>
      <c r="AZ156" s="143"/>
      <c r="BA156" s="11"/>
      <c r="BB156" s="11"/>
      <c r="BC156" s="11"/>
      <c r="BD156" s="11"/>
      <c r="BE156" s="11"/>
      <c r="BF156" s="11"/>
      <c r="BG156" s="11"/>
      <c r="BH156" s="11"/>
      <c r="BI156" s="11"/>
      <c r="BJ156" s="11"/>
    </row>
    <row r="157" spans="1:62" ht="93" customHeight="1" x14ac:dyDescent="0.3">
      <c r="A157" s="1"/>
      <c r="B157" s="1"/>
      <c r="C157" s="1"/>
      <c r="D157" s="1"/>
      <c r="E157" s="1"/>
      <c r="F157" s="153"/>
      <c r="G157" s="1"/>
      <c r="H157" s="1"/>
      <c r="I157" s="1"/>
      <c r="J157" s="1"/>
      <c r="K157" s="1"/>
      <c r="L157" s="1"/>
      <c r="M157" s="1"/>
      <c r="N157" s="1"/>
      <c r="O157" s="5"/>
      <c r="P157" s="5"/>
      <c r="Q157" s="5"/>
      <c r="R157" s="5"/>
      <c r="S157" s="5"/>
      <c r="T157" s="5"/>
      <c r="U157" s="141"/>
      <c r="V157" s="142"/>
      <c r="W157" s="142"/>
      <c r="X157" s="142"/>
      <c r="Y157" s="142"/>
      <c r="Z157" s="142"/>
      <c r="AA157" s="142"/>
      <c r="AB157" s="142"/>
      <c r="AC157" s="142"/>
      <c r="AD157" s="142"/>
      <c r="AE157" s="142"/>
      <c r="AF157" s="142"/>
      <c r="AG157" s="142"/>
      <c r="AH157" s="142"/>
      <c r="AI157" s="142"/>
      <c r="AJ157" s="142"/>
      <c r="AK157" s="142"/>
      <c r="AL157" s="7"/>
      <c r="AM157" s="7"/>
      <c r="AN157" s="7"/>
      <c r="AO157" s="7"/>
      <c r="AP157" s="7"/>
      <c r="AQ157" s="7"/>
      <c r="AR157" s="7"/>
      <c r="AS157" s="7"/>
      <c r="AT157" s="7"/>
      <c r="AU157" s="7"/>
      <c r="AV157" s="7"/>
      <c r="AW157" s="7"/>
      <c r="AX157" s="7"/>
      <c r="AY157" s="7"/>
      <c r="AZ157" s="143"/>
      <c r="BA157" s="11"/>
      <c r="BB157" s="11"/>
      <c r="BC157" s="11"/>
      <c r="BD157" s="11"/>
      <c r="BE157" s="11"/>
      <c r="BF157" s="11"/>
      <c r="BG157" s="11"/>
      <c r="BH157" s="11"/>
      <c r="BI157" s="11"/>
      <c r="BJ157" s="11"/>
    </row>
    <row r="158" spans="1:62" ht="93" customHeight="1" x14ac:dyDescent="0.3">
      <c r="A158" s="1"/>
      <c r="B158" s="1"/>
      <c r="C158" s="1"/>
      <c r="D158" s="1"/>
      <c r="E158" s="1"/>
      <c r="F158" s="153"/>
      <c r="G158" s="1"/>
      <c r="H158" s="1"/>
      <c r="I158" s="1"/>
      <c r="J158" s="1"/>
      <c r="K158" s="1"/>
      <c r="L158" s="1"/>
      <c r="M158" s="1"/>
      <c r="N158" s="1"/>
      <c r="O158" s="5"/>
      <c r="P158" s="5"/>
      <c r="Q158" s="5"/>
      <c r="R158" s="5"/>
      <c r="S158" s="5"/>
      <c r="T158" s="5"/>
      <c r="U158" s="141"/>
      <c r="V158" s="142"/>
      <c r="W158" s="142"/>
      <c r="X158" s="142"/>
      <c r="Y158" s="142"/>
      <c r="Z158" s="142"/>
      <c r="AA158" s="142"/>
      <c r="AB158" s="142"/>
      <c r="AC158" s="142"/>
      <c r="AD158" s="142"/>
      <c r="AE158" s="142"/>
      <c r="AF158" s="142"/>
      <c r="AG158" s="142"/>
      <c r="AH158" s="142"/>
      <c r="AI158" s="142"/>
      <c r="AJ158" s="142"/>
      <c r="AK158" s="142"/>
      <c r="AL158" s="7"/>
      <c r="AM158" s="7"/>
      <c r="AN158" s="7"/>
      <c r="AO158" s="7"/>
      <c r="AP158" s="7"/>
      <c r="AQ158" s="7"/>
      <c r="AR158" s="7"/>
      <c r="AS158" s="7"/>
      <c r="AT158" s="7"/>
      <c r="AU158" s="7"/>
      <c r="AV158" s="7"/>
      <c r="AW158" s="7"/>
      <c r="AX158" s="7"/>
      <c r="AY158" s="7"/>
      <c r="AZ158" s="143"/>
      <c r="BA158" s="11"/>
      <c r="BB158" s="11"/>
      <c r="BC158" s="11"/>
      <c r="BD158" s="11"/>
      <c r="BE158" s="11"/>
      <c r="BF158" s="11"/>
      <c r="BG158" s="11"/>
      <c r="BH158" s="11"/>
      <c r="BI158" s="11"/>
      <c r="BJ158" s="11"/>
    </row>
    <row r="159" spans="1:62" ht="93" customHeight="1" x14ac:dyDescent="0.3">
      <c r="A159" s="1"/>
      <c r="B159" s="1"/>
      <c r="C159" s="1"/>
      <c r="D159" s="1"/>
      <c r="E159" s="1"/>
      <c r="F159" s="153"/>
      <c r="G159" s="1"/>
      <c r="H159" s="1"/>
      <c r="I159" s="1"/>
      <c r="J159" s="1"/>
      <c r="K159" s="1"/>
      <c r="L159" s="1"/>
      <c r="M159" s="1"/>
      <c r="N159" s="1"/>
      <c r="O159" s="5"/>
      <c r="P159" s="5"/>
      <c r="Q159" s="5"/>
      <c r="R159" s="5"/>
      <c r="S159" s="5"/>
      <c r="T159" s="5"/>
      <c r="U159" s="141"/>
      <c r="V159" s="142"/>
      <c r="W159" s="142"/>
      <c r="X159" s="142"/>
      <c r="Y159" s="142"/>
      <c r="Z159" s="142"/>
      <c r="AA159" s="142"/>
      <c r="AB159" s="142"/>
      <c r="AC159" s="142"/>
      <c r="AD159" s="142"/>
      <c r="AE159" s="142"/>
      <c r="AF159" s="142"/>
      <c r="AG159" s="142"/>
      <c r="AH159" s="142"/>
      <c r="AI159" s="142"/>
      <c r="AJ159" s="142"/>
      <c r="AK159" s="142"/>
      <c r="AL159" s="7"/>
      <c r="AM159" s="7"/>
      <c r="AN159" s="7"/>
      <c r="AO159" s="7"/>
      <c r="AP159" s="7"/>
      <c r="AQ159" s="7"/>
      <c r="AR159" s="7"/>
      <c r="AS159" s="7"/>
      <c r="AT159" s="7"/>
      <c r="AU159" s="7"/>
      <c r="AV159" s="7"/>
      <c r="AW159" s="7"/>
      <c r="AX159" s="7"/>
      <c r="AY159" s="7"/>
      <c r="AZ159" s="143"/>
      <c r="BA159" s="11"/>
      <c r="BB159" s="11"/>
      <c r="BC159" s="11"/>
      <c r="BD159" s="11"/>
      <c r="BE159" s="11"/>
      <c r="BF159" s="11"/>
      <c r="BG159" s="11"/>
      <c r="BH159" s="11"/>
      <c r="BI159" s="11"/>
      <c r="BJ159" s="11"/>
    </row>
    <row r="160" spans="1:62" ht="93" customHeight="1" x14ac:dyDescent="0.3">
      <c r="A160" s="1"/>
      <c r="B160" s="1"/>
      <c r="C160" s="1"/>
      <c r="D160" s="1"/>
      <c r="E160" s="1"/>
      <c r="F160" s="153"/>
      <c r="G160" s="1"/>
      <c r="H160" s="1"/>
      <c r="I160" s="1"/>
      <c r="J160" s="1"/>
      <c r="K160" s="1"/>
      <c r="L160" s="1"/>
      <c r="M160" s="1"/>
      <c r="N160" s="1"/>
      <c r="O160" s="5"/>
      <c r="P160" s="5"/>
      <c r="Q160" s="5"/>
      <c r="R160" s="5"/>
      <c r="S160" s="5"/>
      <c r="T160" s="5"/>
      <c r="U160" s="141"/>
      <c r="V160" s="142"/>
      <c r="W160" s="142"/>
      <c r="X160" s="142"/>
      <c r="Y160" s="142"/>
      <c r="Z160" s="142"/>
      <c r="AA160" s="142"/>
      <c r="AB160" s="142"/>
      <c r="AC160" s="142"/>
      <c r="AD160" s="142"/>
      <c r="AE160" s="142"/>
      <c r="AF160" s="142"/>
      <c r="AG160" s="142"/>
      <c r="AH160" s="142"/>
      <c r="AI160" s="142"/>
      <c r="AJ160" s="142"/>
      <c r="AK160" s="142"/>
      <c r="AL160" s="7"/>
      <c r="AM160" s="7"/>
      <c r="AN160" s="7"/>
      <c r="AO160" s="7"/>
      <c r="AP160" s="7"/>
      <c r="AQ160" s="7"/>
      <c r="AR160" s="7"/>
      <c r="AS160" s="7"/>
      <c r="AT160" s="7"/>
      <c r="AU160" s="7"/>
      <c r="AV160" s="7"/>
      <c r="AW160" s="7"/>
      <c r="AX160" s="7"/>
      <c r="AY160" s="7"/>
      <c r="AZ160" s="143"/>
      <c r="BA160" s="11"/>
      <c r="BB160" s="11"/>
      <c r="BC160" s="11"/>
      <c r="BD160" s="11"/>
      <c r="BE160" s="11"/>
      <c r="BF160" s="11"/>
      <c r="BG160" s="11"/>
      <c r="BH160" s="11"/>
      <c r="BI160" s="11"/>
      <c r="BJ160" s="11"/>
    </row>
    <row r="161" spans="1:62" ht="93" customHeight="1" x14ac:dyDescent="0.3">
      <c r="A161" s="1"/>
      <c r="B161" s="1"/>
      <c r="C161" s="1"/>
      <c r="D161" s="1"/>
      <c r="E161" s="1"/>
      <c r="F161" s="153"/>
      <c r="G161" s="1"/>
      <c r="H161" s="1"/>
      <c r="I161" s="1"/>
      <c r="J161" s="1"/>
      <c r="K161" s="1"/>
      <c r="L161" s="1"/>
      <c r="M161" s="1"/>
      <c r="N161" s="1"/>
      <c r="O161" s="5"/>
      <c r="P161" s="5"/>
      <c r="Q161" s="5"/>
      <c r="R161" s="5"/>
      <c r="S161" s="5"/>
      <c r="T161" s="5"/>
      <c r="U161" s="141"/>
      <c r="V161" s="142"/>
      <c r="W161" s="142"/>
      <c r="X161" s="142"/>
      <c r="Y161" s="142"/>
      <c r="Z161" s="142"/>
      <c r="AA161" s="142"/>
      <c r="AB161" s="142"/>
      <c r="AC161" s="142"/>
      <c r="AD161" s="142"/>
      <c r="AE161" s="142"/>
      <c r="AF161" s="142"/>
      <c r="AG161" s="142"/>
      <c r="AH161" s="142"/>
      <c r="AI161" s="142"/>
      <c r="AJ161" s="142"/>
      <c r="AK161" s="142"/>
      <c r="AL161" s="7"/>
      <c r="AM161" s="7"/>
      <c r="AN161" s="7"/>
      <c r="AO161" s="7"/>
      <c r="AP161" s="7"/>
      <c r="AQ161" s="7"/>
      <c r="AR161" s="7"/>
      <c r="AS161" s="7"/>
      <c r="AT161" s="7"/>
      <c r="AU161" s="7"/>
      <c r="AV161" s="7"/>
      <c r="AW161" s="7"/>
      <c r="AX161" s="7"/>
      <c r="AY161" s="7"/>
      <c r="AZ161" s="143"/>
      <c r="BA161" s="11"/>
      <c r="BB161" s="11"/>
      <c r="BC161" s="11"/>
      <c r="BD161" s="11"/>
      <c r="BE161" s="11"/>
      <c r="BF161" s="11"/>
      <c r="BG161" s="11"/>
      <c r="BH161" s="11"/>
      <c r="BI161" s="11"/>
      <c r="BJ161" s="11"/>
    </row>
    <row r="162" spans="1:62" ht="93" customHeight="1" x14ac:dyDescent="0.3">
      <c r="A162" s="1"/>
      <c r="B162" s="1"/>
      <c r="C162" s="1"/>
      <c r="D162" s="1"/>
      <c r="E162" s="1"/>
      <c r="F162" s="153"/>
      <c r="G162" s="1"/>
      <c r="H162" s="1"/>
      <c r="I162" s="1"/>
      <c r="J162" s="1"/>
      <c r="K162" s="1"/>
      <c r="L162" s="1"/>
      <c r="M162" s="1"/>
      <c r="N162" s="1"/>
      <c r="O162" s="5"/>
      <c r="P162" s="5"/>
      <c r="Q162" s="5"/>
      <c r="R162" s="5"/>
      <c r="S162" s="5"/>
      <c r="T162" s="5"/>
      <c r="U162" s="141"/>
      <c r="V162" s="142"/>
      <c r="W162" s="142"/>
      <c r="X162" s="142"/>
      <c r="Y162" s="142"/>
      <c r="Z162" s="142"/>
      <c r="AA162" s="142"/>
      <c r="AB162" s="142"/>
      <c r="AC162" s="142"/>
      <c r="AD162" s="142"/>
      <c r="AE162" s="142"/>
      <c r="AF162" s="142"/>
      <c r="AG162" s="142"/>
      <c r="AH162" s="142"/>
      <c r="AI162" s="142"/>
      <c r="AJ162" s="142"/>
      <c r="AK162" s="142"/>
      <c r="AL162" s="7"/>
      <c r="AM162" s="7"/>
      <c r="AN162" s="7"/>
      <c r="AO162" s="7"/>
      <c r="AP162" s="7"/>
      <c r="AQ162" s="7"/>
      <c r="AR162" s="7"/>
      <c r="AS162" s="7"/>
      <c r="AT162" s="7"/>
      <c r="AU162" s="7"/>
      <c r="AV162" s="7"/>
      <c r="AW162" s="7"/>
      <c r="AX162" s="7"/>
      <c r="AY162" s="7"/>
      <c r="AZ162" s="143"/>
      <c r="BA162" s="11"/>
      <c r="BB162" s="11"/>
      <c r="BC162" s="11"/>
      <c r="BD162" s="11"/>
      <c r="BE162" s="11"/>
      <c r="BF162" s="11"/>
      <c r="BG162" s="11"/>
      <c r="BH162" s="11"/>
      <c r="BI162" s="11"/>
      <c r="BJ162" s="11"/>
    </row>
    <row r="163" spans="1:62" ht="93" customHeight="1" x14ac:dyDescent="0.3">
      <c r="A163" s="1"/>
      <c r="B163" s="1"/>
      <c r="C163" s="1"/>
      <c r="D163" s="1"/>
      <c r="E163" s="1"/>
      <c r="F163" s="153"/>
      <c r="G163" s="1"/>
      <c r="H163" s="1"/>
      <c r="I163" s="1"/>
      <c r="J163" s="1"/>
      <c r="K163" s="1"/>
      <c r="L163" s="1"/>
      <c r="M163" s="1"/>
      <c r="N163" s="1"/>
      <c r="O163" s="5"/>
      <c r="P163" s="5"/>
      <c r="Q163" s="5"/>
      <c r="R163" s="5"/>
      <c r="S163" s="5"/>
      <c r="T163" s="5"/>
      <c r="U163" s="141"/>
      <c r="V163" s="142"/>
      <c r="W163" s="142"/>
      <c r="X163" s="142"/>
      <c r="Y163" s="142"/>
      <c r="Z163" s="142"/>
      <c r="AA163" s="142"/>
      <c r="AB163" s="142"/>
      <c r="AC163" s="142"/>
      <c r="AD163" s="142"/>
      <c r="AE163" s="142"/>
      <c r="AF163" s="142"/>
      <c r="AG163" s="142"/>
      <c r="AH163" s="142"/>
      <c r="AI163" s="142"/>
      <c r="AJ163" s="142"/>
      <c r="AK163" s="142"/>
      <c r="AL163" s="7"/>
      <c r="AM163" s="7"/>
      <c r="AN163" s="7"/>
      <c r="AO163" s="7"/>
      <c r="AP163" s="7"/>
      <c r="AQ163" s="7"/>
      <c r="AR163" s="7"/>
      <c r="AS163" s="7"/>
      <c r="AT163" s="7"/>
      <c r="AU163" s="7"/>
      <c r="AV163" s="7"/>
      <c r="AW163" s="7"/>
      <c r="AX163" s="7"/>
      <c r="AY163" s="7"/>
      <c r="AZ163" s="143"/>
      <c r="BA163" s="11"/>
      <c r="BB163" s="11"/>
      <c r="BC163" s="11"/>
      <c r="BD163" s="11"/>
      <c r="BE163" s="11"/>
      <c r="BF163" s="11"/>
      <c r="BG163" s="11"/>
      <c r="BH163" s="11"/>
      <c r="BI163" s="11"/>
      <c r="BJ163" s="11"/>
    </row>
    <row r="164" spans="1:62" ht="93" customHeight="1" x14ac:dyDescent="0.3">
      <c r="A164" s="1"/>
      <c r="B164" s="1"/>
      <c r="C164" s="1"/>
      <c r="D164" s="1"/>
      <c r="E164" s="1"/>
      <c r="F164" s="153"/>
      <c r="G164" s="1"/>
      <c r="H164" s="1"/>
      <c r="I164" s="1"/>
      <c r="J164" s="1"/>
      <c r="K164" s="1"/>
      <c r="L164" s="1"/>
      <c r="M164" s="1"/>
      <c r="N164" s="1"/>
      <c r="O164" s="5"/>
      <c r="P164" s="5"/>
      <c r="Q164" s="5"/>
      <c r="R164" s="5"/>
      <c r="S164" s="5"/>
      <c r="T164" s="5"/>
      <c r="U164" s="141"/>
      <c r="V164" s="142"/>
      <c r="W164" s="142"/>
      <c r="X164" s="142"/>
      <c r="Y164" s="142"/>
      <c r="Z164" s="142"/>
      <c r="AA164" s="142"/>
      <c r="AB164" s="142"/>
      <c r="AC164" s="142"/>
      <c r="AD164" s="142"/>
      <c r="AE164" s="142"/>
      <c r="AF164" s="142"/>
      <c r="AG164" s="142"/>
      <c r="AH164" s="142"/>
      <c r="AI164" s="142"/>
      <c r="AJ164" s="142"/>
      <c r="AK164" s="142"/>
      <c r="AL164" s="7"/>
      <c r="AM164" s="7"/>
      <c r="AN164" s="7"/>
      <c r="AO164" s="7"/>
      <c r="AP164" s="7"/>
      <c r="AQ164" s="7"/>
      <c r="AR164" s="7"/>
      <c r="AS164" s="7"/>
      <c r="AT164" s="7"/>
      <c r="AU164" s="7"/>
      <c r="AV164" s="7"/>
      <c r="AW164" s="7"/>
      <c r="AX164" s="7"/>
      <c r="AY164" s="7"/>
      <c r="AZ164" s="143"/>
      <c r="BA164" s="11"/>
      <c r="BB164" s="11"/>
      <c r="BC164" s="11"/>
      <c r="BD164" s="11"/>
      <c r="BE164" s="11"/>
      <c r="BF164" s="11"/>
      <c r="BG164" s="11"/>
      <c r="BH164" s="11"/>
      <c r="BI164" s="11"/>
      <c r="BJ164" s="11"/>
    </row>
    <row r="165" spans="1:62" ht="93" customHeight="1" x14ac:dyDescent="0.3">
      <c r="A165" s="1"/>
      <c r="B165" s="1"/>
      <c r="C165" s="1"/>
      <c r="D165" s="1"/>
      <c r="E165" s="1"/>
      <c r="F165" s="153"/>
      <c r="G165" s="1"/>
      <c r="H165" s="1"/>
      <c r="I165" s="1"/>
      <c r="J165" s="1"/>
      <c r="K165" s="1"/>
      <c r="L165" s="1"/>
      <c r="M165" s="1"/>
      <c r="N165" s="1"/>
      <c r="O165" s="5"/>
      <c r="P165" s="5"/>
      <c r="Q165" s="5"/>
      <c r="R165" s="5"/>
      <c r="S165" s="5"/>
      <c r="T165" s="5"/>
      <c r="U165" s="141"/>
      <c r="V165" s="142"/>
      <c r="W165" s="142"/>
      <c r="X165" s="142"/>
      <c r="Y165" s="142"/>
      <c r="Z165" s="142"/>
      <c r="AA165" s="142"/>
      <c r="AB165" s="142"/>
      <c r="AC165" s="142"/>
      <c r="AD165" s="142"/>
      <c r="AE165" s="142"/>
      <c r="AF165" s="142"/>
      <c r="AG165" s="142"/>
      <c r="AH165" s="142"/>
      <c r="AI165" s="142"/>
      <c r="AJ165" s="142"/>
      <c r="AK165" s="142"/>
      <c r="AL165" s="7"/>
      <c r="AM165" s="7"/>
      <c r="AN165" s="7"/>
      <c r="AO165" s="7"/>
      <c r="AP165" s="7"/>
      <c r="AQ165" s="7"/>
      <c r="AR165" s="7"/>
      <c r="AS165" s="7"/>
      <c r="AT165" s="7"/>
      <c r="AU165" s="7"/>
      <c r="AV165" s="7"/>
      <c r="AW165" s="7"/>
      <c r="AX165" s="7"/>
      <c r="AY165" s="7"/>
      <c r="AZ165" s="143"/>
      <c r="BA165" s="11"/>
      <c r="BB165" s="11"/>
      <c r="BC165" s="11"/>
      <c r="BD165" s="11"/>
      <c r="BE165" s="11"/>
      <c r="BF165" s="11"/>
      <c r="BG165" s="11"/>
      <c r="BH165" s="11"/>
      <c r="BI165" s="11"/>
      <c r="BJ165" s="11"/>
    </row>
    <row r="166" spans="1:62" ht="93" customHeight="1" x14ac:dyDescent="0.3">
      <c r="A166" s="1"/>
      <c r="B166" s="1"/>
      <c r="C166" s="1"/>
      <c r="D166" s="1"/>
      <c r="E166" s="1"/>
      <c r="F166" s="153"/>
      <c r="G166" s="1"/>
      <c r="H166" s="1"/>
      <c r="I166" s="1"/>
      <c r="J166" s="1"/>
      <c r="K166" s="1"/>
      <c r="L166" s="1"/>
      <c r="M166" s="1"/>
      <c r="N166" s="1"/>
      <c r="O166" s="5"/>
      <c r="P166" s="5"/>
      <c r="Q166" s="5"/>
      <c r="R166" s="5"/>
      <c r="S166" s="5"/>
      <c r="T166" s="5"/>
      <c r="U166" s="141"/>
      <c r="V166" s="142"/>
      <c r="W166" s="142"/>
      <c r="X166" s="142"/>
      <c r="Y166" s="142"/>
      <c r="Z166" s="142"/>
      <c r="AA166" s="142"/>
      <c r="AB166" s="142"/>
      <c r="AC166" s="142"/>
      <c r="AD166" s="142"/>
      <c r="AE166" s="142"/>
      <c r="AF166" s="142"/>
      <c r="AG166" s="142"/>
      <c r="AH166" s="142"/>
      <c r="AI166" s="142"/>
      <c r="AJ166" s="142"/>
      <c r="AK166" s="142"/>
      <c r="AL166" s="7"/>
      <c r="AM166" s="7"/>
      <c r="AN166" s="7"/>
      <c r="AO166" s="7"/>
      <c r="AP166" s="7"/>
      <c r="AQ166" s="7"/>
      <c r="AR166" s="7"/>
      <c r="AS166" s="7"/>
      <c r="AT166" s="7"/>
      <c r="AU166" s="7"/>
      <c r="AV166" s="7"/>
      <c r="AW166" s="7"/>
      <c r="AX166" s="7"/>
      <c r="AY166" s="7"/>
      <c r="AZ166" s="143"/>
      <c r="BA166" s="11"/>
      <c r="BB166" s="11"/>
      <c r="BC166" s="11"/>
      <c r="BD166" s="11"/>
      <c r="BE166" s="11"/>
      <c r="BF166" s="11"/>
      <c r="BG166" s="11"/>
      <c r="BH166" s="11"/>
      <c r="BI166" s="11"/>
      <c r="BJ166" s="11"/>
    </row>
    <row r="167" spans="1:62" ht="93" customHeight="1" x14ac:dyDescent="0.3">
      <c r="A167" s="1"/>
      <c r="B167" s="1"/>
      <c r="C167" s="1"/>
      <c r="D167" s="1"/>
      <c r="E167" s="1"/>
      <c r="F167" s="153"/>
      <c r="G167" s="1"/>
      <c r="H167" s="1"/>
      <c r="I167" s="1"/>
      <c r="J167" s="1"/>
      <c r="K167" s="1"/>
      <c r="L167" s="1"/>
      <c r="M167" s="1"/>
      <c r="N167" s="1"/>
      <c r="O167" s="5"/>
      <c r="P167" s="5"/>
      <c r="Q167" s="5"/>
      <c r="R167" s="5"/>
      <c r="S167" s="5"/>
      <c r="T167" s="5"/>
      <c r="U167" s="141"/>
      <c r="V167" s="142"/>
      <c r="W167" s="142"/>
      <c r="X167" s="142"/>
      <c r="Y167" s="142"/>
      <c r="Z167" s="142"/>
      <c r="AA167" s="142"/>
      <c r="AB167" s="142"/>
      <c r="AC167" s="142"/>
      <c r="AD167" s="142"/>
      <c r="AE167" s="142"/>
      <c r="AF167" s="142"/>
      <c r="AG167" s="142"/>
      <c r="AH167" s="142"/>
      <c r="AI167" s="142"/>
      <c r="AJ167" s="142"/>
      <c r="AK167" s="142"/>
      <c r="AL167" s="7"/>
      <c r="AM167" s="7"/>
      <c r="AN167" s="7"/>
      <c r="AO167" s="7"/>
      <c r="AP167" s="7"/>
      <c r="AQ167" s="7"/>
      <c r="AR167" s="7"/>
      <c r="AS167" s="7"/>
      <c r="AT167" s="7"/>
      <c r="AU167" s="7"/>
      <c r="AV167" s="7"/>
      <c r="AW167" s="7"/>
      <c r="AX167" s="7"/>
      <c r="AY167" s="7"/>
      <c r="AZ167" s="143"/>
      <c r="BA167" s="11"/>
      <c r="BB167" s="11"/>
      <c r="BC167" s="11"/>
      <c r="BD167" s="11"/>
      <c r="BE167" s="11"/>
      <c r="BF167" s="11"/>
      <c r="BG167" s="11"/>
      <c r="BH167" s="11"/>
      <c r="BI167" s="11"/>
      <c r="BJ167" s="11"/>
    </row>
    <row r="168" spans="1:62" ht="93" customHeight="1" x14ac:dyDescent="0.3">
      <c r="A168" s="1"/>
      <c r="B168" s="1"/>
      <c r="C168" s="1"/>
      <c r="D168" s="1"/>
      <c r="E168" s="1"/>
      <c r="F168" s="153"/>
      <c r="G168" s="1"/>
      <c r="H168" s="1"/>
      <c r="I168" s="1"/>
      <c r="J168" s="1"/>
      <c r="K168" s="1"/>
      <c r="L168" s="1"/>
      <c r="M168" s="1"/>
      <c r="N168" s="1"/>
      <c r="O168" s="5"/>
      <c r="P168" s="5"/>
      <c r="Q168" s="5"/>
      <c r="R168" s="5"/>
      <c r="S168" s="5"/>
      <c r="T168" s="5"/>
      <c r="U168" s="141"/>
      <c r="V168" s="142"/>
      <c r="W168" s="142"/>
      <c r="X168" s="142"/>
      <c r="Y168" s="142"/>
      <c r="Z168" s="142"/>
      <c r="AA168" s="142"/>
      <c r="AB168" s="142"/>
      <c r="AC168" s="142"/>
      <c r="AD168" s="142"/>
      <c r="AE168" s="142"/>
      <c r="AF168" s="142"/>
      <c r="AG168" s="142"/>
      <c r="AH168" s="142"/>
      <c r="AI168" s="142"/>
      <c r="AJ168" s="142"/>
      <c r="AK168" s="142"/>
      <c r="AL168" s="7"/>
      <c r="AM168" s="7"/>
      <c r="AN168" s="7"/>
      <c r="AO168" s="7"/>
      <c r="AP168" s="7"/>
      <c r="AQ168" s="7"/>
      <c r="AR168" s="7"/>
      <c r="AS168" s="7"/>
      <c r="AT168" s="7"/>
      <c r="AU168" s="7"/>
      <c r="AV168" s="7"/>
      <c r="AW168" s="7"/>
      <c r="AX168" s="7"/>
      <c r="AY168" s="7"/>
      <c r="AZ168" s="143"/>
      <c r="BA168" s="11"/>
      <c r="BB168" s="11"/>
      <c r="BC168" s="11"/>
      <c r="BD168" s="11"/>
      <c r="BE168" s="11"/>
      <c r="BF168" s="11"/>
      <c r="BG168" s="11"/>
      <c r="BH168" s="11"/>
      <c r="BI168" s="11"/>
      <c r="BJ168" s="11"/>
    </row>
    <row r="169" spans="1:62" ht="93" customHeight="1" x14ac:dyDescent="0.3">
      <c r="A169" s="1"/>
      <c r="B169" s="1"/>
      <c r="C169" s="1"/>
      <c r="D169" s="1"/>
      <c r="E169" s="1"/>
      <c r="F169" s="153"/>
      <c r="G169" s="1"/>
      <c r="H169" s="1"/>
      <c r="I169" s="1"/>
      <c r="J169" s="1"/>
      <c r="K169" s="1"/>
      <c r="L169" s="1"/>
      <c r="M169" s="1"/>
      <c r="N169" s="1"/>
      <c r="O169" s="5"/>
      <c r="P169" s="5"/>
      <c r="Q169" s="5"/>
      <c r="R169" s="5"/>
      <c r="S169" s="5"/>
      <c r="T169" s="5"/>
      <c r="U169" s="141"/>
      <c r="V169" s="142"/>
      <c r="W169" s="142"/>
      <c r="X169" s="142"/>
      <c r="Y169" s="142"/>
      <c r="Z169" s="142"/>
      <c r="AA169" s="142"/>
      <c r="AB169" s="142"/>
      <c r="AC169" s="142"/>
      <c r="AD169" s="142"/>
      <c r="AE169" s="142"/>
      <c r="AF169" s="142"/>
      <c r="AG169" s="142"/>
      <c r="AH169" s="142"/>
      <c r="AI169" s="142"/>
      <c r="AJ169" s="142"/>
      <c r="AK169" s="142"/>
      <c r="AL169" s="7"/>
      <c r="AM169" s="7"/>
      <c r="AN169" s="7"/>
      <c r="AO169" s="7"/>
      <c r="AP169" s="7"/>
      <c r="AQ169" s="7"/>
      <c r="AR169" s="7"/>
      <c r="AS169" s="7"/>
      <c r="AT169" s="7"/>
      <c r="AU169" s="7"/>
      <c r="AV169" s="7"/>
      <c r="AW169" s="7"/>
      <c r="AX169" s="7"/>
      <c r="AY169" s="7"/>
      <c r="AZ169" s="143"/>
      <c r="BA169" s="11"/>
      <c r="BB169" s="11"/>
      <c r="BC169" s="11"/>
      <c r="BD169" s="11"/>
      <c r="BE169" s="11"/>
      <c r="BF169" s="11"/>
      <c r="BG169" s="11"/>
      <c r="BH169" s="11"/>
      <c r="BI169" s="11"/>
      <c r="BJ169" s="11"/>
    </row>
    <row r="170" spans="1:62" ht="93" customHeight="1" x14ac:dyDescent="0.3">
      <c r="A170" s="1"/>
      <c r="B170" s="1"/>
      <c r="C170" s="1"/>
      <c r="D170" s="1"/>
      <c r="E170" s="1"/>
      <c r="F170" s="153"/>
      <c r="G170" s="1"/>
      <c r="H170" s="1"/>
      <c r="I170" s="1"/>
      <c r="J170" s="1"/>
      <c r="K170" s="1"/>
      <c r="L170" s="1"/>
      <c r="M170" s="1"/>
      <c r="N170" s="1"/>
      <c r="O170" s="5"/>
      <c r="P170" s="5"/>
      <c r="Q170" s="5"/>
      <c r="R170" s="5"/>
      <c r="S170" s="5"/>
      <c r="T170" s="5"/>
      <c r="U170" s="141"/>
      <c r="V170" s="142"/>
      <c r="W170" s="142"/>
      <c r="X170" s="142"/>
      <c r="Y170" s="142"/>
      <c r="Z170" s="142"/>
      <c r="AA170" s="142"/>
      <c r="AB170" s="142"/>
      <c r="AC170" s="142"/>
      <c r="AD170" s="142"/>
      <c r="AE170" s="142"/>
      <c r="AF170" s="142"/>
      <c r="AG170" s="142"/>
      <c r="AH170" s="142"/>
      <c r="AI170" s="142"/>
      <c r="AJ170" s="142"/>
      <c r="AK170" s="142"/>
      <c r="AL170" s="7"/>
      <c r="AM170" s="7"/>
      <c r="AN170" s="7"/>
      <c r="AO170" s="7"/>
      <c r="AP170" s="7"/>
      <c r="AQ170" s="7"/>
      <c r="AR170" s="7"/>
      <c r="AS170" s="7"/>
      <c r="AT170" s="7"/>
      <c r="AU170" s="7"/>
      <c r="AV170" s="7"/>
      <c r="AW170" s="7"/>
      <c r="AX170" s="7"/>
      <c r="AY170" s="7"/>
      <c r="AZ170" s="143"/>
      <c r="BA170" s="11"/>
      <c r="BB170" s="11"/>
      <c r="BC170" s="11"/>
      <c r="BD170" s="11"/>
      <c r="BE170" s="11"/>
      <c r="BF170" s="11"/>
      <c r="BG170" s="11"/>
      <c r="BH170" s="11"/>
      <c r="BI170" s="11"/>
      <c r="BJ170" s="11"/>
    </row>
    <row r="171" spans="1:62" ht="93" customHeight="1" x14ac:dyDescent="0.3">
      <c r="A171" s="1"/>
      <c r="B171" s="1"/>
      <c r="C171" s="1"/>
      <c r="D171" s="1"/>
      <c r="E171" s="1"/>
      <c r="F171" s="153"/>
      <c r="G171" s="1"/>
      <c r="H171" s="1"/>
      <c r="I171" s="1"/>
      <c r="J171" s="1"/>
      <c r="K171" s="1"/>
      <c r="L171" s="1"/>
      <c r="M171" s="1"/>
      <c r="N171" s="1"/>
      <c r="O171" s="5"/>
      <c r="P171" s="5"/>
      <c r="Q171" s="5"/>
      <c r="R171" s="5"/>
      <c r="S171" s="5"/>
      <c r="T171" s="5"/>
      <c r="U171" s="141"/>
      <c r="V171" s="142"/>
      <c r="W171" s="142"/>
      <c r="X171" s="142"/>
      <c r="Y171" s="142"/>
      <c r="Z171" s="142"/>
      <c r="AA171" s="142"/>
      <c r="AB171" s="142"/>
      <c r="AC171" s="142"/>
      <c r="AD171" s="142"/>
      <c r="AE171" s="142"/>
      <c r="AF171" s="142"/>
      <c r="AG171" s="142"/>
      <c r="AH171" s="142"/>
      <c r="AI171" s="142"/>
      <c r="AJ171" s="142"/>
      <c r="AK171" s="142"/>
      <c r="AL171" s="7"/>
      <c r="AM171" s="7"/>
      <c r="AN171" s="7"/>
      <c r="AO171" s="7"/>
      <c r="AP171" s="7"/>
      <c r="AQ171" s="7"/>
      <c r="AR171" s="7"/>
      <c r="AS171" s="7"/>
      <c r="AT171" s="7"/>
      <c r="AU171" s="7"/>
      <c r="AV171" s="7"/>
      <c r="AW171" s="7"/>
      <c r="AX171" s="7"/>
      <c r="AY171" s="7"/>
      <c r="AZ171" s="143"/>
      <c r="BA171" s="11"/>
      <c r="BB171" s="11"/>
      <c r="BC171" s="11"/>
      <c r="BD171" s="11"/>
      <c r="BE171" s="11"/>
      <c r="BF171" s="11"/>
      <c r="BG171" s="11"/>
      <c r="BH171" s="11"/>
      <c r="BI171" s="11"/>
      <c r="BJ171" s="11"/>
    </row>
    <row r="172" spans="1:62" ht="93" customHeight="1" x14ac:dyDescent="0.3">
      <c r="A172" s="1"/>
      <c r="B172" s="1"/>
      <c r="C172" s="1"/>
      <c r="D172" s="1"/>
      <c r="E172" s="1"/>
      <c r="F172" s="153"/>
      <c r="G172" s="1"/>
      <c r="H172" s="1"/>
      <c r="I172" s="1"/>
      <c r="J172" s="1"/>
      <c r="K172" s="1"/>
      <c r="L172" s="1"/>
      <c r="M172" s="1"/>
      <c r="N172" s="1"/>
      <c r="O172" s="5"/>
      <c r="P172" s="5"/>
      <c r="Q172" s="5"/>
      <c r="R172" s="5"/>
      <c r="S172" s="5"/>
      <c r="T172" s="5"/>
      <c r="U172" s="141"/>
      <c r="V172" s="142"/>
      <c r="W172" s="142"/>
      <c r="X172" s="142"/>
      <c r="Y172" s="142"/>
      <c r="Z172" s="142"/>
      <c r="AA172" s="142"/>
      <c r="AB172" s="142"/>
      <c r="AC172" s="142"/>
      <c r="AD172" s="142"/>
      <c r="AE172" s="142"/>
      <c r="AF172" s="142"/>
      <c r="AG172" s="142"/>
      <c r="AH172" s="142"/>
      <c r="AI172" s="142"/>
      <c r="AJ172" s="142"/>
      <c r="AK172" s="142"/>
      <c r="AL172" s="7"/>
      <c r="AM172" s="7"/>
      <c r="AN172" s="7"/>
      <c r="AO172" s="7"/>
      <c r="AP172" s="7"/>
      <c r="AQ172" s="7"/>
      <c r="AR172" s="7"/>
      <c r="AS172" s="7"/>
      <c r="AT172" s="7"/>
      <c r="AU172" s="7"/>
      <c r="AV172" s="7"/>
      <c r="AW172" s="7"/>
      <c r="AX172" s="7"/>
      <c r="AY172" s="7"/>
      <c r="AZ172" s="143"/>
      <c r="BA172" s="11"/>
      <c r="BB172" s="11"/>
      <c r="BC172" s="11"/>
      <c r="BD172" s="11"/>
      <c r="BE172" s="11"/>
      <c r="BF172" s="11"/>
      <c r="BG172" s="11"/>
      <c r="BH172" s="11"/>
      <c r="BI172" s="11"/>
      <c r="BJ172" s="11"/>
    </row>
    <row r="173" spans="1:62" ht="93" customHeight="1" x14ac:dyDescent="0.3">
      <c r="A173" s="1"/>
      <c r="B173" s="1"/>
      <c r="C173" s="1"/>
      <c r="D173" s="1"/>
      <c r="E173" s="1"/>
      <c r="F173" s="153"/>
      <c r="G173" s="1"/>
      <c r="H173" s="1"/>
      <c r="I173" s="1"/>
      <c r="J173" s="1"/>
      <c r="K173" s="1"/>
      <c r="L173" s="1"/>
      <c r="M173" s="1"/>
      <c r="N173" s="1"/>
      <c r="O173" s="5"/>
      <c r="P173" s="5"/>
      <c r="Q173" s="5"/>
      <c r="R173" s="5"/>
      <c r="S173" s="5"/>
      <c r="T173" s="5"/>
      <c r="U173" s="141"/>
      <c r="V173" s="142"/>
      <c r="W173" s="142"/>
      <c r="X173" s="142"/>
      <c r="Y173" s="142"/>
      <c r="Z173" s="142"/>
      <c r="AA173" s="142"/>
      <c r="AB173" s="142"/>
      <c r="AC173" s="142"/>
      <c r="AD173" s="142"/>
      <c r="AE173" s="142"/>
      <c r="AF173" s="142"/>
      <c r="AG173" s="142"/>
      <c r="AH173" s="142"/>
      <c r="AI173" s="142"/>
      <c r="AJ173" s="142"/>
      <c r="AK173" s="142"/>
      <c r="AL173" s="7"/>
      <c r="AM173" s="7"/>
      <c r="AN173" s="7"/>
      <c r="AO173" s="7"/>
      <c r="AP173" s="7"/>
      <c r="AQ173" s="7"/>
      <c r="AR173" s="7"/>
      <c r="AS173" s="7"/>
      <c r="AT173" s="7"/>
      <c r="AU173" s="7"/>
      <c r="AV173" s="7"/>
      <c r="AW173" s="7"/>
      <c r="AX173" s="7"/>
      <c r="AY173" s="7"/>
      <c r="AZ173" s="143"/>
      <c r="BA173" s="11"/>
      <c r="BB173" s="11"/>
      <c r="BC173" s="11"/>
      <c r="BD173" s="11"/>
      <c r="BE173" s="11"/>
      <c r="BF173" s="11"/>
      <c r="BG173" s="11"/>
      <c r="BH173" s="11"/>
      <c r="BI173" s="11"/>
      <c r="BJ173" s="11"/>
    </row>
    <row r="174" spans="1:62" ht="93" customHeight="1" x14ac:dyDescent="0.3">
      <c r="A174" s="1"/>
      <c r="B174" s="1"/>
      <c r="C174" s="1"/>
      <c r="D174" s="1"/>
      <c r="E174" s="1"/>
      <c r="F174" s="153"/>
      <c r="G174" s="1"/>
      <c r="H174" s="1"/>
      <c r="I174" s="1"/>
      <c r="J174" s="1"/>
      <c r="K174" s="1"/>
      <c r="L174" s="1"/>
      <c r="M174" s="1"/>
      <c r="N174" s="1"/>
      <c r="O174" s="5"/>
      <c r="P174" s="5"/>
      <c r="Q174" s="5"/>
      <c r="R174" s="5"/>
      <c r="S174" s="5"/>
      <c r="T174" s="5"/>
      <c r="U174" s="141"/>
      <c r="V174" s="142"/>
      <c r="W174" s="142"/>
      <c r="X174" s="142"/>
      <c r="Y174" s="142"/>
      <c r="Z174" s="142"/>
      <c r="AA174" s="142"/>
      <c r="AB174" s="142"/>
      <c r="AC174" s="142"/>
      <c r="AD174" s="142"/>
      <c r="AE174" s="142"/>
      <c r="AF174" s="142"/>
      <c r="AG174" s="142"/>
      <c r="AH174" s="142"/>
      <c r="AI174" s="142"/>
      <c r="AJ174" s="142"/>
      <c r="AK174" s="142"/>
      <c r="AL174" s="7"/>
      <c r="AM174" s="7"/>
      <c r="AN174" s="7"/>
      <c r="AO174" s="7"/>
      <c r="AP174" s="7"/>
      <c r="AQ174" s="7"/>
      <c r="AR174" s="7"/>
      <c r="AS174" s="7"/>
      <c r="AT174" s="7"/>
      <c r="AU174" s="7"/>
      <c r="AV174" s="7"/>
      <c r="AW174" s="7"/>
      <c r="AX174" s="7"/>
      <c r="AY174" s="7"/>
      <c r="AZ174" s="143"/>
      <c r="BA174" s="11"/>
      <c r="BB174" s="11"/>
      <c r="BC174" s="11"/>
      <c r="BD174" s="11"/>
      <c r="BE174" s="11"/>
      <c r="BF174" s="11"/>
      <c r="BG174" s="11"/>
      <c r="BH174" s="11"/>
      <c r="BI174" s="11"/>
      <c r="BJ174" s="11"/>
    </row>
    <row r="175" spans="1:62" ht="93" customHeight="1" x14ac:dyDescent="0.3">
      <c r="A175" s="1"/>
      <c r="B175" s="1"/>
      <c r="C175" s="1"/>
      <c r="D175" s="1"/>
      <c r="E175" s="1"/>
      <c r="F175" s="153"/>
      <c r="G175" s="1"/>
      <c r="H175" s="1"/>
      <c r="I175" s="1"/>
      <c r="J175" s="1"/>
      <c r="K175" s="1"/>
      <c r="L175" s="1"/>
      <c r="M175" s="1"/>
      <c r="N175" s="1"/>
      <c r="O175" s="5"/>
      <c r="P175" s="5"/>
      <c r="Q175" s="5"/>
      <c r="R175" s="5"/>
      <c r="S175" s="5"/>
      <c r="T175" s="5"/>
      <c r="U175" s="141"/>
      <c r="V175" s="142"/>
      <c r="W175" s="142"/>
      <c r="X175" s="142"/>
      <c r="Y175" s="142"/>
      <c r="Z175" s="142"/>
      <c r="AA175" s="142"/>
      <c r="AB175" s="142"/>
      <c r="AC175" s="142"/>
      <c r="AD175" s="142"/>
      <c r="AE175" s="142"/>
      <c r="AF175" s="142"/>
      <c r="AG175" s="142"/>
      <c r="AH175" s="142"/>
      <c r="AI175" s="142"/>
      <c r="AJ175" s="142"/>
      <c r="AK175" s="142"/>
      <c r="AL175" s="7"/>
      <c r="AM175" s="7"/>
      <c r="AN175" s="7"/>
      <c r="AO175" s="7"/>
      <c r="AP175" s="7"/>
      <c r="AQ175" s="7"/>
      <c r="AR175" s="7"/>
      <c r="AS175" s="7"/>
      <c r="AT175" s="7"/>
      <c r="AU175" s="7"/>
      <c r="AV175" s="7"/>
      <c r="AW175" s="7"/>
      <c r="AX175" s="7"/>
      <c r="AY175" s="7"/>
      <c r="AZ175" s="143"/>
      <c r="BA175" s="11"/>
      <c r="BB175" s="11"/>
      <c r="BC175" s="11"/>
      <c r="BD175" s="11"/>
      <c r="BE175" s="11"/>
      <c r="BF175" s="11"/>
      <c r="BG175" s="11"/>
      <c r="BH175" s="11"/>
      <c r="BI175" s="11"/>
      <c r="BJ175" s="11"/>
    </row>
    <row r="176" spans="1:62" ht="93" customHeight="1" x14ac:dyDescent="0.3">
      <c r="A176" s="1"/>
      <c r="B176" s="1"/>
      <c r="C176" s="1"/>
      <c r="D176" s="1"/>
      <c r="E176" s="1"/>
      <c r="F176" s="153"/>
      <c r="G176" s="1"/>
      <c r="H176" s="1"/>
      <c r="I176" s="1"/>
      <c r="J176" s="1"/>
      <c r="K176" s="1"/>
      <c r="L176" s="1"/>
      <c r="M176" s="1"/>
      <c r="N176" s="1"/>
      <c r="O176" s="5"/>
      <c r="P176" s="5"/>
      <c r="Q176" s="5"/>
      <c r="R176" s="5"/>
      <c r="S176" s="5"/>
      <c r="T176" s="5"/>
      <c r="U176" s="141"/>
      <c r="V176" s="142"/>
      <c r="W176" s="142"/>
      <c r="X176" s="142"/>
      <c r="Y176" s="142"/>
      <c r="Z176" s="142"/>
      <c r="AA176" s="142"/>
      <c r="AB176" s="142"/>
      <c r="AC176" s="142"/>
      <c r="AD176" s="142"/>
      <c r="AE176" s="142"/>
      <c r="AF176" s="142"/>
      <c r="AG176" s="142"/>
      <c r="AH176" s="142"/>
      <c r="AI176" s="142"/>
      <c r="AJ176" s="142"/>
      <c r="AK176" s="142"/>
      <c r="AL176" s="7"/>
      <c r="AM176" s="7"/>
      <c r="AN176" s="7"/>
      <c r="AO176" s="7"/>
      <c r="AP176" s="7"/>
      <c r="AQ176" s="7"/>
      <c r="AR176" s="7"/>
      <c r="AS176" s="7"/>
      <c r="AT176" s="7"/>
      <c r="AU176" s="7"/>
      <c r="AV176" s="7"/>
      <c r="AW176" s="7"/>
      <c r="AX176" s="7"/>
      <c r="AY176" s="7"/>
      <c r="AZ176" s="143"/>
      <c r="BA176" s="11"/>
      <c r="BB176" s="11"/>
      <c r="BC176" s="11"/>
      <c r="BD176" s="11"/>
      <c r="BE176" s="11"/>
      <c r="BF176" s="11"/>
      <c r="BG176" s="11"/>
      <c r="BH176" s="11"/>
      <c r="BI176" s="11"/>
      <c r="BJ176" s="11"/>
    </row>
    <row r="177" spans="1:62" ht="93" customHeight="1" x14ac:dyDescent="0.3">
      <c r="A177" s="1"/>
      <c r="B177" s="1"/>
      <c r="C177" s="1"/>
      <c r="D177" s="1"/>
      <c r="E177" s="1"/>
      <c r="F177" s="153"/>
      <c r="G177" s="1"/>
      <c r="H177" s="1"/>
      <c r="I177" s="1"/>
      <c r="J177" s="1"/>
      <c r="K177" s="1"/>
      <c r="L177" s="1"/>
      <c r="M177" s="1"/>
      <c r="N177" s="1"/>
      <c r="O177" s="5"/>
      <c r="P177" s="5"/>
      <c r="Q177" s="5"/>
      <c r="R177" s="5"/>
      <c r="S177" s="5"/>
      <c r="T177" s="5"/>
      <c r="U177" s="141"/>
      <c r="V177" s="142"/>
      <c r="W177" s="142"/>
      <c r="X177" s="142"/>
      <c r="Y177" s="142"/>
      <c r="Z177" s="142"/>
      <c r="AA177" s="142"/>
      <c r="AB177" s="142"/>
      <c r="AC177" s="142"/>
      <c r="AD177" s="142"/>
      <c r="AE177" s="142"/>
      <c r="AF177" s="142"/>
      <c r="AG177" s="142"/>
      <c r="AH177" s="142"/>
      <c r="AI177" s="142"/>
      <c r="AJ177" s="142"/>
      <c r="AK177" s="142"/>
      <c r="AL177" s="7"/>
      <c r="AM177" s="7"/>
      <c r="AN177" s="7"/>
      <c r="AO177" s="7"/>
      <c r="AP177" s="7"/>
      <c r="AQ177" s="7"/>
      <c r="AR177" s="7"/>
      <c r="AS177" s="7"/>
      <c r="AT177" s="7"/>
      <c r="AU177" s="7"/>
      <c r="AV177" s="7"/>
      <c r="AW177" s="7"/>
      <c r="AX177" s="7"/>
      <c r="AY177" s="7"/>
      <c r="AZ177" s="143"/>
      <c r="BA177" s="11"/>
      <c r="BB177" s="11"/>
      <c r="BC177" s="11"/>
      <c r="BD177" s="11"/>
      <c r="BE177" s="11"/>
      <c r="BF177" s="11"/>
      <c r="BG177" s="11"/>
      <c r="BH177" s="11"/>
      <c r="BI177" s="11"/>
      <c r="BJ177" s="11"/>
    </row>
    <row r="178" spans="1:62" ht="93" customHeight="1" x14ac:dyDescent="0.3">
      <c r="A178" s="1"/>
      <c r="B178" s="1"/>
      <c r="C178" s="1"/>
      <c r="D178" s="1"/>
      <c r="E178" s="1"/>
      <c r="F178" s="153"/>
      <c r="G178" s="1"/>
      <c r="H178" s="1"/>
      <c r="I178" s="1"/>
      <c r="J178" s="1"/>
      <c r="K178" s="1"/>
      <c r="L178" s="1"/>
      <c r="M178" s="1"/>
      <c r="N178" s="1"/>
      <c r="O178" s="5"/>
      <c r="P178" s="5"/>
      <c r="Q178" s="5"/>
      <c r="R178" s="5"/>
      <c r="S178" s="5"/>
      <c r="T178" s="5"/>
      <c r="U178" s="141"/>
      <c r="V178" s="142"/>
      <c r="W178" s="142"/>
      <c r="X178" s="142"/>
      <c r="Y178" s="142"/>
      <c r="Z178" s="142"/>
      <c r="AA178" s="142"/>
      <c r="AB178" s="142"/>
      <c r="AC178" s="142"/>
      <c r="AD178" s="142"/>
      <c r="AE178" s="142"/>
      <c r="AF178" s="142"/>
      <c r="AG178" s="142"/>
      <c r="AH178" s="142"/>
      <c r="AI178" s="142"/>
      <c r="AJ178" s="142"/>
      <c r="AK178" s="142"/>
      <c r="AL178" s="7"/>
      <c r="AM178" s="7"/>
      <c r="AN178" s="7"/>
      <c r="AO178" s="7"/>
      <c r="AP178" s="7"/>
      <c r="AQ178" s="7"/>
      <c r="AR178" s="7"/>
      <c r="AS178" s="7"/>
      <c r="AT178" s="7"/>
      <c r="AU178" s="7"/>
      <c r="AV178" s="7"/>
      <c r="AW178" s="7"/>
      <c r="AX178" s="7"/>
      <c r="AY178" s="7"/>
      <c r="AZ178" s="143"/>
      <c r="BA178" s="11"/>
      <c r="BB178" s="11"/>
      <c r="BC178" s="11"/>
      <c r="BD178" s="11"/>
      <c r="BE178" s="11"/>
      <c r="BF178" s="11"/>
      <c r="BG178" s="11"/>
      <c r="BH178" s="11"/>
      <c r="BI178" s="11"/>
      <c r="BJ178" s="11"/>
    </row>
    <row r="179" spans="1:62" ht="93" customHeight="1" x14ac:dyDescent="0.3">
      <c r="A179" s="1"/>
      <c r="B179" s="1"/>
      <c r="C179" s="1"/>
      <c r="D179" s="1"/>
      <c r="E179" s="1"/>
      <c r="F179" s="153"/>
      <c r="G179" s="1"/>
      <c r="H179" s="1"/>
      <c r="I179" s="1"/>
      <c r="J179" s="1"/>
      <c r="K179" s="1"/>
      <c r="L179" s="1"/>
      <c r="M179" s="1"/>
      <c r="N179" s="1"/>
      <c r="O179" s="5"/>
      <c r="P179" s="5"/>
      <c r="Q179" s="5"/>
      <c r="R179" s="5"/>
      <c r="S179" s="5"/>
      <c r="T179" s="5"/>
      <c r="U179" s="141"/>
      <c r="V179" s="142"/>
      <c r="W179" s="142"/>
      <c r="X179" s="142"/>
      <c r="Y179" s="142"/>
      <c r="Z179" s="142"/>
      <c r="AA179" s="142"/>
      <c r="AB179" s="142"/>
      <c r="AC179" s="142"/>
      <c r="AD179" s="142"/>
      <c r="AE179" s="142"/>
      <c r="AF179" s="142"/>
      <c r="AG179" s="142"/>
      <c r="AH179" s="142"/>
      <c r="AI179" s="142"/>
      <c r="AJ179" s="142"/>
      <c r="AK179" s="142"/>
      <c r="AL179" s="7"/>
      <c r="AM179" s="7"/>
      <c r="AN179" s="7"/>
      <c r="AO179" s="7"/>
      <c r="AP179" s="7"/>
      <c r="AQ179" s="7"/>
      <c r="AR179" s="7"/>
      <c r="AS179" s="7"/>
      <c r="AT179" s="7"/>
      <c r="AU179" s="7"/>
      <c r="AV179" s="7"/>
      <c r="AW179" s="7"/>
      <c r="AX179" s="7"/>
      <c r="AY179" s="7"/>
      <c r="AZ179" s="143"/>
      <c r="BA179" s="11"/>
      <c r="BB179" s="11"/>
      <c r="BC179" s="11"/>
      <c r="BD179" s="11"/>
      <c r="BE179" s="11"/>
      <c r="BF179" s="11"/>
      <c r="BG179" s="11"/>
      <c r="BH179" s="11"/>
      <c r="BI179" s="11"/>
      <c r="BJ179" s="11"/>
    </row>
    <row r="180" spans="1:62" ht="93" customHeight="1" x14ac:dyDescent="0.3">
      <c r="A180" s="1"/>
      <c r="B180" s="1"/>
      <c r="C180" s="1"/>
      <c r="D180" s="1"/>
      <c r="E180" s="1"/>
      <c r="F180" s="153"/>
      <c r="G180" s="1"/>
      <c r="H180" s="1"/>
      <c r="I180" s="1"/>
      <c r="J180" s="1"/>
      <c r="K180" s="1"/>
      <c r="L180" s="1"/>
      <c r="M180" s="1"/>
      <c r="N180" s="1"/>
      <c r="O180" s="5"/>
      <c r="P180" s="5"/>
      <c r="Q180" s="5"/>
      <c r="R180" s="5"/>
      <c r="S180" s="5"/>
      <c r="T180" s="5"/>
      <c r="U180" s="141"/>
      <c r="V180" s="142"/>
      <c r="W180" s="142"/>
      <c r="X180" s="142"/>
      <c r="Y180" s="142"/>
      <c r="Z180" s="142"/>
      <c r="AA180" s="142"/>
      <c r="AB180" s="142"/>
      <c r="AC180" s="142"/>
      <c r="AD180" s="142"/>
      <c r="AE180" s="142"/>
      <c r="AF180" s="142"/>
      <c r="AG180" s="142"/>
      <c r="AH180" s="142"/>
      <c r="AI180" s="142"/>
      <c r="AJ180" s="142"/>
      <c r="AK180" s="142"/>
      <c r="AL180" s="7"/>
      <c r="AM180" s="7"/>
      <c r="AN180" s="7"/>
      <c r="AO180" s="7"/>
      <c r="AP180" s="7"/>
      <c r="AQ180" s="7"/>
      <c r="AR180" s="7"/>
      <c r="AS180" s="7"/>
      <c r="AT180" s="7"/>
      <c r="AU180" s="7"/>
      <c r="AV180" s="7"/>
      <c r="AW180" s="7"/>
      <c r="AX180" s="7"/>
      <c r="AY180" s="7"/>
      <c r="AZ180" s="143"/>
      <c r="BA180" s="11"/>
      <c r="BB180" s="11"/>
      <c r="BC180" s="11"/>
      <c r="BD180" s="11"/>
      <c r="BE180" s="11"/>
      <c r="BF180" s="11"/>
      <c r="BG180" s="11"/>
      <c r="BH180" s="11"/>
      <c r="BI180" s="11"/>
      <c r="BJ180" s="11"/>
    </row>
    <row r="181" spans="1:62" ht="93" customHeight="1" x14ac:dyDescent="0.3">
      <c r="A181" s="1"/>
      <c r="B181" s="1"/>
      <c r="C181" s="1"/>
      <c r="D181" s="1"/>
      <c r="E181" s="1"/>
      <c r="F181" s="153"/>
      <c r="G181" s="1"/>
      <c r="H181" s="1"/>
      <c r="I181" s="1"/>
      <c r="J181" s="1"/>
      <c r="K181" s="1"/>
      <c r="L181" s="1"/>
      <c r="M181" s="1"/>
      <c r="N181" s="1"/>
      <c r="O181" s="5"/>
      <c r="P181" s="5"/>
      <c r="Q181" s="5"/>
      <c r="R181" s="5"/>
      <c r="S181" s="5"/>
      <c r="T181" s="5"/>
      <c r="U181" s="141"/>
      <c r="V181" s="142"/>
      <c r="W181" s="142"/>
      <c r="X181" s="142"/>
      <c r="Y181" s="142"/>
      <c r="Z181" s="142"/>
      <c r="AA181" s="142"/>
      <c r="AB181" s="142"/>
      <c r="AC181" s="142"/>
      <c r="AD181" s="142"/>
      <c r="AE181" s="142"/>
      <c r="AF181" s="142"/>
      <c r="AG181" s="142"/>
      <c r="AH181" s="142"/>
      <c r="AI181" s="142"/>
      <c r="AJ181" s="142"/>
      <c r="AK181" s="142"/>
      <c r="AL181" s="7"/>
      <c r="AM181" s="7"/>
      <c r="AN181" s="7"/>
      <c r="AO181" s="7"/>
      <c r="AP181" s="7"/>
      <c r="AQ181" s="7"/>
      <c r="AR181" s="7"/>
      <c r="AS181" s="7"/>
      <c r="AT181" s="7"/>
      <c r="AU181" s="7"/>
      <c r="AV181" s="7"/>
      <c r="AW181" s="7"/>
      <c r="AX181" s="7"/>
      <c r="AY181" s="7"/>
      <c r="AZ181" s="143"/>
      <c r="BA181" s="11"/>
      <c r="BB181" s="11"/>
      <c r="BC181" s="11"/>
      <c r="BD181" s="11"/>
      <c r="BE181" s="11"/>
      <c r="BF181" s="11"/>
      <c r="BG181" s="11"/>
      <c r="BH181" s="11"/>
      <c r="BI181" s="11"/>
      <c r="BJ181" s="11"/>
    </row>
    <row r="182" spans="1:62" ht="93" customHeight="1" x14ac:dyDescent="0.3">
      <c r="A182" s="1"/>
      <c r="B182" s="1"/>
      <c r="C182" s="1"/>
      <c r="D182" s="1"/>
      <c r="E182" s="1"/>
      <c r="F182" s="153"/>
      <c r="G182" s="1"/>
      <c r="H182" s="1"/>
      <c r="I182" s="1"/>
      <c r="J182" s="1"/>
      <c r="K182" s="1"/>
      <c r="L182" s="1"/>
      <c r="M182" s="1"/>
      <c r="N182" s="1"/>
      <c r="O182" s="5"/>
      <c r="P182" s="5"/>
      <c r="Q182" s="5"/>
      <c r="R182" s="5"/>
      <c r="S182" s="5"/>
      <c r="T182" s="5"/>
      <c r="U182" s="141"/>
      <c r="V182" s="142"/>
      <c r="W182" s="142"/>
      <c r="X182" s="142"/>
      <c r="Y182" s="142"/>
      <c r="Z182" s="142"/>
      <c r="AA182" s="142"/>
      <c r="AB182" s="142"/>
      <c r="AC182" s="142"/>
      <c r="AD182" s="142"/>
      <c r="AE182" s="142"/>
      <c r="AF182" s="142"/>
      <c r="AG182" s="142"/>
      <c r="AH182" s="142"/>
      <c r="AI182" s="142"/>
      <c r="AJ182" s="142"/>
      <c r="AK182" s="142"/>
      <c r="AL182" s="7"/>
      <c r="AM182" s="7"/>
      <c r="AN182" s="7"/>
      <c r="AO182" s="7"/>
      <c r="AP182" s="7"/>
      <c r="AQ182" s="7"/>
      <c r="AR182" s="7"/>
      <c r="AS182" s="7"/>
      <c r="AT182" s="7"/>
      <c r="AU182" s="7"/>
      <c r="AV182" s="7"/>
      <c r="AW182" s="7"/>
      <c r="AX182" s="7"/>
      <c r="AY182" s="7"/>
      <c r="AZ182" s="143"/>
      <c r="BA182" s="11"/>
      <c r="BB182" s="11"/>
      <c r="BC182" s="11"/>
      <c r="BD182" s="11"/>
      <c r="BE182" s="11"/>
      <c r="BF182" s="11"/>
      <c r="BG182" s="11"/>
      <c r="BH182" s="11"/>
      <c r="BI182" s="11"/>
      <c r="BJ182" s="11"/>
    </row>
    <row r="183" spans="1:62" ht="93" customHeight="1" x14ac:dyDescent="0.3">
      <c r="A183" s="1"/>
      <c r="B183" s="1"/>
      <c r="C183" s="1"/>
      <c r="D183" s="1"/>
      <c r="E183" s="1"/>
      <c r="F183" s="153"/>
      <c r="G183" s="1"/>
      <c r="H183" s="1"/>
      <c r="I183" s="1"/>
      <c r="J183" s="1"/>
      <c r="K183" s="1"/>
      <c r="L183" s="1"/>
      <c r="M183" s="1"/>
      <c r="N183" s="1"/>
      <c r="O183" s="5"/>
      <c r="P183" s="5"/>
      <c r="Q183" s="5"/>
      <c r="R183" s="5"/>
      <c r="S183" s="5"/>
      <c r="T183" s="5"/>
      <c r="U183" s="141"/>
      <c r="V183" s="142"/>
      <c r="W183" s="142"/>
      <c r="X183" s="142"/>
      <c r="Y183" s="142"/>
      <c r="Z183" s="142"/>
      <c r="AA183" s="142"/>
      <c r="AB183" s="142"/>
      <c r="AC183" s="142"/>
      <c r="AD183" s="142"/>
      <c r="AE183" s="142"/>
      <c r="AF183" s="142"/>
      <c r="AG183" s="142"/>
      <c r="AH183" s="142"/>
      <c r="AI183" s="142"/>
      <c r="AJ183" s="142"/>
      <c r="AK183" s="142"/>
      <c r="AL183" s="7"/>
      <c r="AM183" s="7"/>
      <c r="AN183" s="7"/>
      <c r="AO183" s="7"/>
      <c r="AP183" s="7"/>
      <c r="AQ183" s="7"/>
      <c r="AR183" s="7"/>
      <c r="AS183" s="7"/>
      <c r="AT183" s="7"/>
      <c r="AU183" s="7"/>
      <c r="AV183" s="7"/>
      <c r="AW183" s="7"/>
      <c r="AX183" s="7"/>
      <c r="AY183" s="7"/>
      <c r="AZ183" s="143"/>
      <c r="BA183" s="11"/>
      <c r="BB183" s="11"/>
      <c r="BC183" s="11"/>
      <c r="BD183" s="11"/>
      <c r="BE183" s="11"/>
      <c r="BF183" s="11"/>
      <c r="BG183" s="11"/>
      <c r="BH183" s="11"/>
      <c r="BI183" s="11"/>
      <c r="BJ183" s="11"/>
    </row>
    <row r="184" spans="1:62" ht="93" customHeight="1" x14ac:dyDescent="0.3">
      <c r="A184" s="1"/>
      <c r="B184" s="1"/>
      <c r="C184" s="1"/>
      <c r="D184" s="1"/>
      <c r="E184" s="1"/>
      <c r="F184" s="153"/>
      <c r="G184" s="1"/>
      <c r="H184" s="1"/>
      <c r="I184" s="1"/>
      <c r="J184" s="1"/>
      <c r="K184" s="1"/>
      <c r="L184" s="1"/>
      <c r="M184" s="1"/>
      <c r="N184" s="1"/>
      <c r="O184" s="5"/>
      <c r="P184" s="5"/>
      <c r="Q184" s="5"/>
      <c r="R184" s="5"/>
      <c r="S184" s="5"/>
      <c r="T184" s="5"/>
      <c r="U184" s="141"/>
      <c r="V184" s="142"/>
      <c r="W184" s="142"/>
      <c r="X184" s="142"/>
      <c r="Y184" s="142"/>
      <c r="Z184" s="142"/>
      <c r="AA184" s="142"/>
      <c r="AB184" s="142"/>
      <c r="AC184" s="142"/>
      <c r="AD184" s="142"/>
      <c r="AE184" s="142"/>
      <c r="AF184" s="142"/>
      <c r="AG184" s="142"/>
      <c r="AH184" s="142"/>
      <c r="AI184" s="142"/>
      <c r="AJ184" s="142"/>
      <c r="AK184" s="142"/>
      <c r="AL184" s="7"/>
      <c r="AM184" s="7"/>
      <c r="AN184" s="7"/>
      <c r="AO184" s="7"/>
      <c r="AP184" s="7"/>
      <c r="AQ184" s="7"/>
      <c r="AR184" s="7"/>
      <c r="AS184" s="7"/>
      <c r="AT184" s="7"/>
      <c r="AU184" s="7"/>
      <c r="AV184" s="7"/>
      <c r="AW184" s="7"/>
      <c r="AX184" s="7"/>
      <c r="AY184" s="7"/>
      <c r="AZ184" s="143"/>
      <c r="BA184" s="11"/>
      <c r="BB184" s="11"/>
      <c r="BC184" s="11"/>
      <c r="BD184" s="11"/>
      <c r="BE184" s="11"/>
      <c r="BF184" s="11"/>
      <c r="BG184" s="11"/>
      <c r="BH184" s="11"/>
      <c r="BI184" s="11"/>
      <c r="BJ184" s="11"/>
    </row>
    <row r="185" spans="1:62" ht="93" customHeight="1" x14ac:dyDescent="0.3">
      <c r="A185" s="1"/>
      <c r="B185" s="1"/>
      <c r="C185" s="1"/>
      <c r="D185" s="1"/>
      <c r="E185" s="1"/>
      <c r="F185" s="153"/>
      <c r="G185" s="1"/>
      <c r="H185" s="1"/>
      <c r="I185" s="1"/>
      <c r="J185" s="1"/>
      <c r="K185" s="1"/>
      <c r="L185" s="1"/>
      <c r="M185" s="1"/>
      <c r="N185" s="1"/>
      <c r="O185" s="5"/>
      <c r="P185" s="5"/>
      <c r="Q185" s="5"/>
      <c r="R185" s="5"/>
      <c r="S185" s="5"/>
      <c r="T185" s="5"/>
      <c r="U185" s="141"/>
      <c r="V185" s="142"/>
      <c r="W185" s="142"/>
      <c r="X185" s="142"/>
      <c r="Y185" s="142"/>
      <c r="Z185" s="142"/>
      <c r="AA185" s="142"/>
      <c r="AB185" s="142"/>
      <c r="AC185" s="142"/>
      <c r="AD185" s="142"/>
      <c r="AE185" s="142"/>
      <c r="AF185" s="142"/>
      <c r="AG185" s="142"/>
      <c r="AH185" s="142"/>
      <c r="AI185" s="142"/>
      <c r="AJ185" s="142"/>
      <c r="AK185" s="142"/>
      <c r="AL185" s="7"/>
      <c r="AM185" s="7"/>
      <c r="AN185" s="7"/>
      <c r="AO185" s="7"/>
      <c r="AP185" s="7"/>
      <c r="AQ185" s="7"/>
      <c r="AR185" s="7"/>
      <c r="AS185" s="7"/>
      <c r="AT185" s="7"/>
      <c r="AU185" s="7"/>
      <c r="AV185" s="7"/>
      <c r="AW185" s="7"/>
      <c r="AX185" s="7"/>
      <c r="AY185" s="7"/>
      <c r="AZ185" s="143"/>
      <c r="BA185" s="11"/>
      <c r="BB185" s="11"/>
      <c r="BC185" s="11"/>
      <c r="BD185" s="11"/>
      <c r="BE185" s="11"/>
      <c r="BF185" s="11"/>
      <c r="BG185" s="11"/>
      <c r="BH185" s="11"/>
      <c r="BI185" s="11"/>
      <c r="BJ185" s="11"/>
    </row>
    <row r="186" spans="1:62" ht="93" customHeight="1" x14ac:dyDescent="0.3">
      <c r="A186" s="1"/>
      <c r="B186" s="1"/>
      <c r="C186" s="1"/>
      <c r="D186" s="1"/>
      <c r="E186" s="1"/>
      <c r="F186" s="153"/>
      <c r="G186" s="1"/>
      <c r="H186" s="1"/>
      <c r="I186" s="1"/>
      <c r="J186" s="1"/>
      <c r="K186" s="1"/>
      <c r="L186" s="1"/>
      <c r="M186" s="1"/>
      <c r="N186" s="1"/>
      <c r="O186" s="5"/>
      <c r="P186" s="5"/>
      <c r="Q186" s="5"/>
      <c r="R186" s="5"/>
      <c r="S186" s="5"/>
      <c r="T186" s="5"/>
      <c r="U186" s="141"/>
      <c r="V186" s="142"/>
      <c r="W186" s="142"/>
      <c r="X186" s="142"/>
      <c r="Y186" s="142"/>
      <c r="Z186" s="142"/>
      <c r="AA186" s="142"/>
      <c r="AB186" s="142"/>
      <c r="AC186" s="142"/>
      <c r="AD186" s="142"/>
      <c r="AE186" s="142"/>
      <c r="AF186" s="142"/>
      <c r="AG186" s="142"/>
      <c r="AH186" s="142"/>
      <c r="AI186" s="142"/>
      <c r="AJ186" s="142"/>
      <c r="AK186" s="142"/>
      <c r="AL186" s="7"/>
      <c r="AM186" s="7"/>
      <c r="AN186" s="7"/>
      <c r="AO186" s="7"/>
      <c r="AP186" s="7"/>
      <c r="AQ186" s="7"/>
      <c r="AR186" s="7"/>
      <c r="AS186" s="7"/>
      <c r="AT186" s="7"/>
      <c r="AU186" s="7"/>
      <c r="AV186" s="7"/>
      <c r="AW186" s="7"/>
      <c r="AX186" s="7"/>
      <c r="AY186" s="7"/>
      <c r="AZ186" s="143"/>
      <c r="BA186" s="11"/>
      <c r="BB186" s="11"/>
      <c r="BC186" s="11"/>
      <c r="BD186" s="11"/>
      <c r="BE186" s="11"/>
      <c r="BF186" s="11"/>
      <c r="BG186" s="11"/>
      <c r="BH186" s="11"/>
      <c r="BI186" s="11"/>
      <c r="BJ186" s="11"/>
    </row>
    <row r="187" spans="1:62" ht="93" customHeight="1" x14ac:dyDescent="0.3">
      <c r="A187" s="1"/>
      <c r="B187" s="1"/>
      <c r="C187" s="1"/>
      <c r="D187" s="1"/>
      <c r="E187" s="1"/>
      <c r="F187" s="153"/>
      <c r="G187" s="1"/>
      <c r="H187" s="1"/>
      <c r="I187" s="1"/>
      <c r="J187" s="1"/>
      <c r="K187" s="1"/>
      <c r="L187" s="1"/>
      <c r="M187" s="1"/>
      <c r="N187" s="1"/>
      <c r="O187" s="5"/>
      <c r="P187" s="5"/>
      <c r="Q187" s="5"/>
      <c r="R187" s="5"/>
      <c r="S187" s="5"/>
      <c r="T187" s="5"/>
      <c r="U187" s="141"/>
      <c r="V187" s="142"/>
      <c r="W187" s="142"/>
      <c r="X187" s="142"/>
      <c r="Y187" s="142"/>
      <c r="Z187" s="142"/>
      <c r="AA187" s="142"/>
      <c r="AB187" s="142"/>
      <c r="AC187" s="142"/>
      <c r="AD187" s="142"/>
      <c r="AE187" s="142"/>
      <c r="AF187" s="142"/>
      <c r="AG187" s="142"/>
      <c r="AH187" s="142"/>
      <c r="AI187" s="142"/>
      <c r="AJ187" s="142"/>
      <c r="AK187" s="142"/>
      <c r="AL187" s="7"/>
      <c r="AM187" s="7"/>
      <c r="AN187" s="7"/>
      <c r="AO187" s="7"/>
      <c r="AP187" s="7"/>
      <c r="AQ187" s="7"/>
      <c r="AR187" s="7"/>
      <c r="AS187" s="7"/>
      <c r="AT187" s="7"/>
      <c r="AU187" s="7"/>
      <c r="AV187" s="7"/>
      <c r="AW187" s="7"/>
      <c r="AX187" s="7"/>
      <c r="AY187" s="7"/>
      <c r="AZ187" s="143"/>
      <c r="BA187" s="11"/>
      <c r="BB187" s="11"/>
      <c r="BC187" s="11"/>
      <c r="BD187" s="11"/>
      <c r="BE187" s="11"/>
      <c r="BF187" s="11"/>
      <c r="BG187" s="11"/>
      <c r="BH187" s="11"/>
      <c r="BI187" s="11"/>
      <c r="BJ187" s="11"/>
    </row>
    <row r="188" spans="1:62" ht="93" customHeight="1" x14ac:dyDescent="0.3">
      <c r="A188" s="1"/>
      <c r="B188" s="1"/>
      <c r="C188" s="1"/>
      <c r="D188" s="1"/>
      <c r="E188" s="1"/>
      <c r="F188" s="153"/>
      <c r="G188" s="1"/>
      <c r="H188" s="1"/>
      <c r="I188" s="1"/>
      <c r="J188" s="1"/>
      <c r="K188" s="1"/>
      <c r="L188" s="1"/>
      <c r="M188" s="1"/>
      <c r="N188" s="1"/>
      <c r="O188" s="5"/>
      <c r="P188" s="5"/>
      <c r="Q188" s="5"/>
      <c r="R188" s="5"/>
      <c r="S188" s="5"/>
      <c r="T188" s="5"/>
      <c r="U188" s="141"/>
      <c r="V188" s="142"/>
      <c r="W188" s="142"/>
      <c r="X188" s="142"/>
      <c r="Y188" s="142"/>
      <c r="Z188" s="142"/>
      <c r="AA188" s="142"/>
      <c r="AB188" s="142"/>
      <c r="AC188" s="142"/>
      <c r="AD188" s="142"/>
      <c r="AE188" s="142"/>
      <c r="AF188" s="142"/>
      <c r="AG188" s="142"/>
      <c r="AH188" s="142"/>
      <c r="AI188" s="142"/>
      <c r="AJ188" s="142"/>
      <c r="AK188" s="142"/>
      <c r="AL188" s="7"/>
      <c r="AM188" s="7"/>
      <c r="AN188" s="7"/>
      <c r="AO188" s="7"/>
      <c r="AP188" s="7"/>
      <c r="AQ188" s="7"/>
      <c r="AR188" s="7"/>
      <c r="AS188" s="7"/>
      <c r="AT188" s="7"/>
      <c r="AU188" s="7"/>
      <c r="AV188" s="7"/>
      <c r="AW188" s="7"/>
      <c r="AX188" s="7"/>
      <c r="AY188" s="7"/>
      <c r="AZ188" s="143"/>
      <c r="BA188" s="11"/>
      <c r="BB188" s="11"/>
      <c r="BC188" s="11"/>
      <c r="BD188" s="11"/>
      <c r="BE188" s="11"/>
      <c r="BF188" s="11"/>
      <c r="BG188" s="11"/>
      <c r="BH188" s="11"/>
      <c r="BI188" s="11"/>
      <c r="BJ188" s="11"/>
    </row>
    <row r="189" spans="1:62" ht="93" customHeight="1" x14ac:dyDescent="0.3">
      <c r="A189" s="1"/>
      <c r="B189" s="1"/>
      <c r="C189" s="1"/>
      <c r="D189" s="1"/>
      <c r="E189" s="1"/>
      <c r="F189" s="153"/>
      <c r="G189" s="1"/>
      <c r="H189" s="1"/>
      <c r="I189" s="1"/>
      <c r="J189" s="1"/>
      <c r="K189" s="1"/>
      <c r="L189" s="1"/>
      <c r="M189" s="1"/>
      <c r="N189" s="1"/>
      <c r="O189" s="5"/>
      <c r="P189" s="5"/>
      <c r="Q189" s="5"/>
      <c r="R189" s="5"/>
      <c r="S189" s="5"/>
      <c r="T189" s="5"/>
      <c r="U189" s="141"/>
      <c r="V189" s="142"/>
      <c r="W189" s="142"/>
      <c r="X189" s="142"/>
      <c r="Y189" s="142"/>
      <c r="Z189" s="142"/>
      <c r="AA189" s="142"/>
      <c r="AB189" s="142"/>
      <c r="AC189" s="142"/>
      <c r="AD189" s="142"/>
      <c r="AE189" s="142"/>
      <c r="AF189" s="142"/>
      <c r="AG189" s="142"/>
      <c r="AH189" s="142"/>
      <c r="AI189" s="142"/>
      <c r="AJ189" s="142"/>
      <c r="AK189" s="142"/>
      <c r="AL189" s="7"/>
      <c r="AM189" s="7"/>
      <c r="AN189" s="7"/>
      <c r="AO189" s="7"/>
      <c r="AP189" s="7"/>
      <c r="AQ189" s="7"/>
      <c r="AR189" s="7"/>
      <c r="AS189" s="7"/>
      <c r="AT189" s="7"/>
      <c r="AU189" s="7"/>
      <c r="AV189" s="7"/>
      <c r="AW189" s="7"/>
      <c r="AX189" s="7"/>
      <c r="AY189" s="7"/>
      <c r="AZ189" s="143"/>
      <c r="BA189" s="11"/>
      <c r="BB189" s="11"/>
      <c r="BC189" s="11"/>
      <c r="BD189" s="11"/>
      <c r="BE189" s="11"/>
      <c r="BF189" s="11"/>
      <c r="BG189" s="11"/>
      <c r="BH189" s="11"/>
      <c r="BI189" s="11"/>
      <c r="BJ189" s="11"/>
    </row>
    <row r="190" spans="1:62" ht="93" customHeight="1" x14ac:dyDescent="0.3">
      <c r="A190" s="1"/>
      <c r="B190" s="1"/>
      <c r="C190" s="1"/>
      <c r="D190" s="1"/>
      <c r="E190" s="1"/>
      <c r="F190" s="153"/>
      <c r="G190" s="1"/>
      <c r="H190" s="1"/>
      <c r="I190" s="1"/>
      <c r="J190" s="1"/>
      <c r="K190" s="1"/>
      <c r="L190" s="1"/>
      <c r="M190" s="1"/>
      <c r="N190" s="1"/>
      <c r="O190" s="5"/>
      <c r="P190" s="5"/>
      <c r="Q190" s="5"/>
      <c r="R190" s="5"/>
      <c r="S190" s="5"/>
      <c r="T190" s="5"/>
      <c r="U190" s="141"/>
      <c r="V190" s="142"/>
      <c r="W190" s="142"/>
      <c r="X190" s="142"/>
      <c r="Y190" s="142"/>
      <c r="Z190" s="142"/>
      <c r="AA190" s="142"/>
      <c r="AB190" s="142"/>
      <c r="AC190" s="142"/>
      <c r="AD190" s="142"/>
      <c r="AE190" s="142"/>
      <c r="AF190" s="142"/>
      <c r="AG190" s="142"/>
      <c r="AH190" s="142"/>
      <c r="AI190" s="142"/>
      <c r="AJ190" s="142"/>
      <c r="AK190" s="142"/>
      <c r="AL190" s="7"/>
      <c r="AM190" s="7"/>
      <c r="AN190" s="7"/>
      <c r="AO190" s="7"/>
      <c r="AP190" s="7"/>
      <c r="AQ190" s="7"/>
      <c r="AR190" s="7"/>
      <c r="AS190" s="7"/>
      <c r="AT190" s="7"/>
      <c r="AU190" s="7"/>
      <c r="AV190" s="7"/>
      <c r="AW190" s="7"/>
      <c r="AX190" s="7"/>
      <c r="AY190" s="7"/>
      <c r="AZ190" s="143"/>
      <c r="BA190" s="11"/>
      <c r="BB190" s="11"/>
      <c r="BC190" s="11"/>
      <c r="BD190" s="11"/>
      <c r="BE190" s="11"/>
      <c r="BF190" s="11"/>
      <c r="BG190" s="11"/>
      <c r="BH190" s="11"/>
      <c r="BI190" s="11"/>
      <c r="BJ190" s="11"/>
    </row>
    <row r="191" spans="1:62" ht="93" customHeight="1" x14ac:dyDescent="0.3">
      <c r="A191" s="1"/>
      <c r="B191" s="1"/>
      <c r="C191" s="1"/>
      <c r="D191" s="1"/>
      <c r="E191" s="1"/>
      <c r="F191" s="153"/>
      <c r="G191" s="1"/>
      <c r="H191" s="1"/>
      <c r="I191" s="1"/>
      <c r="J191" s="1"/>
      <c r="K191" s="1"/>
      <c r="L191" s="1"/>
      <c r="M191" s="1"/>
      <c r="N191" s="1"/>
      <c r="O191" s="5"/>
      <c r="P191" s="5"/>
      <c r="Q191" s="5"/>
      <c r="R191" s="5"/>
      <c r="S191" s="5"/>
      <c r="T191" s="5"/>
      <c r="U191" s="141"/>
      <c r="V191" s="142"/>
      <c r="W191" s="142"/>
      <c r="X191" s="142"/>
      <c r="Y191" s="142"/>
      <c r="Z191" s="142"/>
      <c r="AA191" s="142"/>
      <c r="AB191" s="142"/>
      <c r="AC191" s="142"/>
      <c r="AD191" s="142"/>
      <c r="AE191" s="142"/>
      <c r="AF191" s="142"/>
      <c r="AG191" s="142"/>
      <c r="AH191" s="142"/>
      <c r="AI191" s="142"/>
      <c r="AJ191" s="142"/>
      <c r="AK191" s="142"/>
      <c r="AL191" s="7"/>
      <c r="AM191" s="7"/>
      <c r="AN191" s="7"/>
      <c r="AO191" s="7"/>
      <c r="AP191" s="7"/>
      <c r="AQ191" s="7"/>
      <c r="AR191" s="7"/>
      <c r="AS191" s="7"/>
      <c r="AT191" s="7"/>
      <c r="AU191" s="7"/>
      <c r="AV191" s="7"/>
      <c r="AW191" s="7"/>
      <c r="AX191" s="7"/>
      <c r="AY191" s="7"/>
      <c r="AZ191" s="143"/>
      <c r="BA191" s="11"/>
      <c r="BB191" s="11"/>
      <c r="BC191" s="11"/>
      <c r="BD191" s="11"/>
      <c r="BE191" s="11"/>
      <c r="BF191" s="11"/>
      <c r="BG191" s="11"/>
      <c r="BH191" s="11"/>
      <c r="BI191" s="11"/>
      <c r="BJ191" s="11"/>
    </row>
    <row r="192" spans="1:62" ht="93" customHeight="1" x14ac:dyDescent="0.3">
      <c r="A192" s="1"/>
      <c r="B192" s="1"/>
      <c r="C192" s="1"/>
      <c r="D192" s="1"/>
      <c r="E192" s="1"/>
      <c r="F192" s="153"/>
      <c r="G192" s="1"/>
      <c r="H192" s="1"/>
      <c r="I192" s="1"/>
      <c r="J192" s="1"/>
      <c r="K192" s="1"/>
      <c r="L192" s="1"/>
      <c r="M192" s="1"/>
      <c r="N192" s="1"/>
      <c r="O192" s="5"/>
      <c r="P192" s="5"/>
      <c r="Q192" s="5"/>
      <c r="R192" s="5"/>
      <c r="S192" s="5"/>
      <c r="T192" s="5"/>
      <c r="U192" s="141"/>
      <c r="V192" s="142"/>
      <c r="W192" s="142"/>
      <c r="X192" s="142"/>
      <c r="Y192" s="142"/>
      <c r="Z192" s="142"/>
      <c r="AA192" s="142"/>
      <c r="AB192" s="142"/>
      <c r="AC192" s="142"/>
      <c r="AD192" s="142"/>
      <c r="AE192" s="142"/>
      <c r="AF192" s="142"/>
      <c r="AG192" s="142"/>
      <c r="AH192" s="142"/>
      <c r="AI192" s="142"/>
      <c r="AJ192" s="142"/>
      <c r="AK192" s="142"/>
      <c r="AL192" s="7"/>
      <c r="AM192" s="7"/>
      <c r="AN192" s="7"/>
      <c r="AO192" s="7"/>
      <c r="AP192" s="7"/>
      <c r="AQ192" s="7"/>
      <c r="AR192" s="7"/>
      <c r="AS192" s="7"/>
      <c r="AT192" s="7"/>
      <c r="AU192" s="7"/>
      <c r="AV192" s="7"/>
      <c r="AW192" s="7"/>
      <c r="AX192" s="7"/>
      <c r="AY192" s="7"/>
      <c r="AZ192" s="143"/>
      <c r="BA192" s="11"/>
      <c r="BB192" s="11"/>
      <c r="BC192" s="11"/>
      <c r="BD192" s="11"/>
      <c r="BE192" s="11"/>
      <c r="BF192" s="11"/>
      <c r="BG192" s="11"/>
      <c r="BH192" s="11"/>
      <c r="BI192" s="11"/>
      <c r="BJ192" s="11"/>
    </row>
    <row r="193" spans="1:62" ht="93" customHeight="1" x14ac:dyDescent="0.3">
      <c r="A193" s="1"/>
      <c r="B193" s="1"/>
      <c r="C193" s="1"/>
      <c r="D193" s="1"/>
      <c r="E193" s="1"/>
      <c r="F193" s="153"/>
      <c r="G193" s="1"/>
      <c r="H193" s="1"/>
      <c r="I193" s="1"/>
      <c r="J193" s="1"/>
      <c r="K193" s="1"/>
      <c r="L193" s="1"/>
      <c r="M193" s="1"/>
      <c r="N193" s="1"/>
      <c r="O193" s="5"/>
      <c r="P193" s="5"/>
      <c r="Q193" s="5"/>
      <c r="R193" s="5"/>
      <c r="S193" s="5"/>
      <c r="T193" s="5"/>
      <c r="U193" s="141"/>
      <c r="V193" s="142"/>
      <c r="W193" s="142"/>
      <c r="X193" s="142"/>
      <c r="Y193" s="142"/>
      <c r="Z193" s="142"/>
      <c r="AA193" s="142"/>
      <c r="AB193" s="142"/>
      <c r="AC193" s="142"/>
      <c r="AD193" s="142"/>
      <c r="AE193" s="142"/>
      <c r="AF193" s="142"/>
      <c r="AG193" s="142"/>
      <c r="AH193" s="142"/>
      <c r="AI193" s="142"/>
      <c r="AJ193" s="142"/>
      <c r="AK193" s="142"/>
      <c r="AL193" s="7"/>
      <c r="AM193" s="7"/>
      <c r="AN193" s="7"/>
      <c r="AO193" s="7"/>
      <c r="AP193" s="7"/>
      <c r="AQ193" s="7"/>
      <c r="AR193" s="7"/>
      <c r="AS193" s="7"/>
      <c r="AT193" s="7"/>
      <c r="AU193" s="7"/>
      <c r="AV193" s="7"/>
      <c r="AW193" s="7"/>
      <c r="AX193" s="7"/>
      <c r="AY193" s="7"/>
      <c r="AZ193" s="143"/>
      <c r="BA193" s="11"/>
      <c r="BB193" s="11"/>
      <c r="BC193" s="11"/>
      <c r="BD193" s="11"/>
      <c r="BE193" s="11"/>
      <c r="BF193" s="11"/>
      <c r="BG193" s="11"/>
      <c r="BH193" s="11"/>
      <c r="BI193" s="11"/>
      <c r="BJ193" s="11"/>
    </row>
    <row r="194" spans="1:62" ht="93" customHeight="1" x14ac:dyDescent="0.3">
      <c r="A194" s="1"/>
      <c r="B194" s="1"/>
      <c r="C194" s="1"/>
      <c r="D194" s="1"/>
      <c r="E194" s="1"/>
      <c r="F194" s="153"/>
      <c r="G194" s="1"/>
      <c r="H194" s="1"/>
      <c r="I194" s="1"/>
      <c r="J194" s="1"/>
      <c r="K194" s="1"/>
      <c r="L194" s="1"/>
      <c r="M194" s="1"/>
      <c r="N194" s="1"/>
      <c r="O194" s="5"/>
      <c r="P194" s="5"/>
      <c r="Q194" s="5"/>
      <c r="R194" s="5"/>
      <c r="S194" s="5"/>
      <c r="T194" s="5"/>
      <c r="U194" s="141"/>
      <c r="V194" s="142"/>
      <c r="W194" s="142"/>
      <c r="X194" s="142"/>
      <c r="Y194" s="142"/>
      <c r="Z194" s="142"/>
      <c r="AA194" s="142"/>
      <c r="AB194" s="142"/>
      <c r="AC194" s="142"/>
      <c r="AD194" s="142"/>
      <c r="AE194" s="142"/>
      <c r="AF194" s="142"/>
      <c r="AG194" s="142"/>
      <c r="AH194" s="142"/>
      <c r="AI194" s="142"/>
      <c r="AJ194" s="142"/>
      <c r="AK194" s="142"/>
      <c r="AL194" s="7"/>
      <c r="AM194" s="7"/>
      <c r="AN194" s="7"/>
      <c r="AO194" s="7"/>
      <c r="AP194" s="7"/>
      <c r="AQ194" s="7"/>
      <c r="AR194" s="7"/>
      <c r="AS194" s="7"/>
      <c r="AT194" s="7"/>
      <c r="AU194" s="7"/>
      <c r="AV194" s="7"/>
      <c r="AW194" s="7"/>
      <c r="AX194" s="7"/>
      <c r="AY194" s="7"/>
      <c r="AZ194" s="143"/>
      <c r="BA194" s="11"/>
      <c r="BB194" s="11"/>
      <c r="BC194" s="11"/>
      <c r="BD194" s="11"/>
      <c r="BE194" s="11"/>
      <c r="BF194" s="11"/>
      <c r="BG194" s="11"/>
      <c r="BH194" s="11"/>
      <c r="BI194" s="11"/>
      <c r="BJ194" s="11"/>
    </row>
    <row r="195" spans="1:62" ht="93" customHeight="1" x14ac:dyDescent="0.3">
      <c r="A195" s="1"/>
      <c r="B195" s="1"/>
      <c r="C195" s="1"/>
      <c r="D195" s="1"/>
      <c r="E195" s="1"/>
      <c r="F195" s="153"/>
      <c r="G195" s="1"/>
      <c r="H195" s="1"/>
      <c r="I195" s="1"/>
      <c r="J195" s="1"/>
      <c r="K195" s="1"/>
      <c r="L195" s="1"/>
      <c r="M195" s="1"/>
      <c r="N195" s="1"/>
      <c r="O195" s="5"/>
      <c r="P195" s="5"/>
      <c r="Q195" s="5"/>
      <c r="R195" s="5"/>
      <c r="S195" s="5"/>
      <c r="T195" s="5"/>
      <c r="U195" s="141"/>
      <c r="V195" s="142"/>
      <c r="W195" s="142"/>
      <c r="X195" s="142"/>
      <c r="Y195" s="142"/>
      <c r="Z195" s="142"/>
      <c r="AA195" s="142"/>
      <c r="AB195" s="142"/>
      <c r="AC195" s="142"/>
      <c r="AD195" s="142"/>
      <c r="AE195" s="142"/>
      <c r="AF195" s="142"/>
      <c r="AG195" s="142"/>
      <c r="AH195" s="142"/>
      <c r="AI195" s="142"/>
      <c r="AJ195" s="142"/>
      <c r="AK195" s="142"/>
      <c r="AL195" s="7"/>
      <c r="AM195" s="7"/>
      <c r="AN195" s="7"/>
      <c r="AO195" s="7"/>
      <c r="AP195" s="7"/>
      <c r="AQ195" s="7"/>
      <c r="AR195" s="7"/>
      <c r="AS195" s="7"/>
      <c r="AT195" s="7"/>
      <c r="AU195" s="7"/>
      <c r="AV195" s="7"/>
      <c r="AW195" s="7"/>
      <c r="AX195" s="7"/>
      <c r="AY195" s="7"/>
      <c r="AZ195" s="143"/>
      <c r="BA195" s="11"/>
      <c r="BB195" s="11"/>
      <c r="BC195" s="11"/>
      <c r="BD195" s="11"/>
      <c r="BE195" s="11"/>
      <c r="BF195" s="11"/>
      <c r="BG195" s="11"/>
      <c r="BH195" s="11"/>
      <c r="BI195" s="11"/>
      <c r="BJ195" s="11"/>
    </row>
    <row r="196" spans="1:62" ht="93" customHeight="1" x14ac:dyDescent="0.3">
      <c r="A196" s="1"/>
      <c r="B196" s="1"/>
      <c r="C196" s="1"/>
      <c r="D196" s="1"/>
      <c r="E196" s="1"/>
      <c r="F196" s="153"/>
      <c r="G196" s="1"/>
      <c r="H196" s="1"/>
      <c r="I196" s="1"/>
      <c r="J196" s="1"/>
      <c r="K196" s="1"/>
      <c r="L196" s="1"/>
      <c r="M196" s="1"/>
      <c r="N196" s="1"/>
      <c r="O196" s="5"/>
      <c r="P196" s="5"/>
      <c r="Q196" s="5"/>
      <c r="R196" s="5"/>
      <c r="S196" s="5"/>
      <c r="T196" s="5"/>
      <c r="U196" s="141"/>
      <c r="V196" s="142"/>
      <c r="W196" s="142"/>
      <c r="X196" s="142"/>
      <c r="Y196" s="142"/>
      <c r="Z196" s="142"/>
      <c r="AA196" s="142"/>
      <c r="AB196" s="142"/>
      <c r="AC196" s="142"/>
      <c r="AD196" s="142"/>
      <c r="AE196" s="142"/>
      <c r="AF196" s="142"/>
      <c r="AG196" s="142"/>
      <c r="AH196" s="142"/>
      <c r="AI196" s="142"/>
      <c r="AJ196" s="142"/>
      <c r="AK196" s="142"/>
      <c r="AL196" s="7"/>
      <c r="AM196" s="7"/>
      <c r="AN196" s="7"/>
      <c r="AO196" s="7"/>
      <c r="AP196" s="7"/>
      <c r="AQ196" s="7"/>
      <c r="AR196" s="7"/>
      <c r="AS196" s="7"/>
      <c r="AT196" s="7"/>
      <c r="AU196" s="7"/>
      <c r="AV196" s="7"/>
      <c r="AW196" s="7"/>
      <c r="AX196" s="7"/>
      <c r="AY196" s="7"/>
      <c r="AZ196" s="143"/>
      <c r="BA196" s="11"/>
      <c r="BB196" s="11"/>
      <c r="BC196" s="11"/>
      <c r="BD196" s="11"/>
      <c r="BE196" s="11"/>
      <c r="BF196" s="11"/>
      <c r="BG196" s="11"/>
      <c r="BH196" s="11"/>
      <c r="BI196" s="11"/>
      <c r="BJ196" s="11"/>
    </row>
    <row r="197" spans="1:62" ht="93" customHeight="1" x14ac:dyDescent="0.3">
      <c r="A197" s="1"/>
      <c r="B197" s="1"/>
      <c r="C197" s="1"/>
      <c r="D197" s="1"/>
      <c r="E197" s="1"/>
      <c r="F197" s="153"/>
      <c r="G197" s="1"/>
      <c r="H197" s="1"/>
      <c r="I197" s="1"/>
      <c r="J197" s="1"/>
      <c r="K197" s="1"/>
      <c r="L197" s="1"/>
      <c r="M197" s="1"/>
      <c r="N197" s="1"/>
      <c r="O197" s="5"/>
      <c r="P197" s="5"/>
      <c r="Q197" s="5"/>
      <c r="R197" s="5"/>
      <c r="S197" s="5"/>
      <c r="T197" s="5"/>
      <c r="U197" s="141"/>
      <c r="V197" s="142"/>
      <c r="W197" s="142"/>
      <c r="X197" s="142"/>
      <c r="Y197" s="142"/>
      <c r="Z197" s="142"/>
      <c r="AA197" s="142"/>
      <c r="AB197" s="142"/>
      <c r="AC197" s="142"/>
      <c r="AD197" s="142"/>
      <c r="AE197" s="142"/>
      <c r="AF197" s="142"/>
      <c r="AG197" s="142"/>
      <c r="AH197" s="142"/>
      <c r="AI197" s="142"/>
      <c r="AJ197" s="142"/>
      <c r="AK197" s="142"/>
      <c r="AL197" s="7"/>
      <c r="AM197" s="7"/>
      <c r="AN197" s="7"/>
      <c r="AO197" s="7"/>
      <c r="AP197" s="7"/>
      <c r="AQ197" s="7"/>
      <c r="AR197" s="7"/>
      <c r="AS197" s="7"/>
      <c r="AT197" s="7"/>
      <c r="AU197" s="7"/>
      <c r="AV197" s="7"/>
      <c r="AW197" s="7"/>
      <c r="AX197" s="7"/>
      <c r="AY197" s="7"/>
      <c r="AZ197" s="143"/>
      <c r="BA197" s="11"/>
      <c r="BB197" s="11"/>
      <c r="BC197" s="11"/>
      <c r="BD197" s="11"/>
      <c r="BE197" s="11"/>
      <c r="BF197" s="11"/>
      <c r="BG197" s="11"/>
      <c r="BH197" s="11"/>
      <c r="BI197" s="11"/>
      <c r="BJ197" s="11"/>
    </row>
    <row r="198" spans="1:62" ht="93" customHeight="1" x14ac:dyDescent="0.3">
      <c r="A198" s="1"/>
      <c r="B198" s="1"/>
      <c r="C198" s="1"/>
      <c r="D198" s="1"/>
      <c r="E198" s="1"/>
      <c r="F198" s="153"/>
      <c r="G198" s="1"/>
      <c r="H198" s="1"/>
      <c r="I198" s="1"/>
      <c r="J198" s="1"/>
      <c r="K198" s="1"/>
      <c r="L198" s="1"/>
      <c r="M198" s="1"/>
      <c r="N198" s="1"/>
      <c r="O198" s="5"/>
      <c r="P198" s="5"/>
      <c r="Q198" s="5"/>
      <c r="R198" s="5"/>
      <c r="S198" s="5"/>
      <c r="T198" s="5"/>
      <c r="U198" s="141"/>
      <c r="V198" s="142"/>
      <c r="W198" s="142"/>
      <c r="X198" s="142"/>
      <c r="Y198" s="142"/>
      <c r="Z198" s="142"/>
      <c r="AA198" s="142"/>
      <c r="AB198" s="142"/>
      <c r="AC198" s="142"/>
      <c r="AD198" s="142"/>
      <c r="AE198" s="142"/>
      <c r="AF198" s="142"/>
      <c r="AG198" s="142"/>
      <c r="AH198" s="142"/>
      <c r="AI198" s="142"/>
      <c r="AJ198" s="142"/>
      <c r="AK198" s="142"/>
      <c r="AL198" s="7"/>
      <c r="AM198" s="7"/>
      <c r="AN198" s="7"/>
      <c r="AO198" s="7"/>
      <c r="AP198" s="7"/>
      <c r="AQ198" s="7"/>
      <c r="AR198" s="7"/>
      <c r="AS198" s="7"/>
      <c r="AT198" s="7"/>
      <c r="AU198" s="7"/>
      <c r="AV198" s="7"/>
      <c r="AW198" s="7"/>
      <c r="AX198" s="7"/>
      <c r="AY198" s="7"/>
      <c r="AZ198" s="143"/>
      <c r="BA198" s="11"/>
      <c r="BB198" s="11"/>
      <c r="BC198" s="11"/>
      <c r="BD198" s="11"/>
      <c r="BE198" s="11"/>
      <c r="BF198" s="11"/>
      <c r="BG198" s="11"/>
      <c r="BH198" s="11"/>
      <c r="BI198" s="11"/>
      <c r="BJ198" s="11"/>
    </row>
    <row r="199" spans="1:62" ht="93" customHeight="1" x14ac:dyDescent="0.3">
      <c r="A199" s="1"/>
      <c r="B199" s="1"/>
      <c r="C199" s="1"/>
      <c r="D199" s="1"/>
      <c r="E199" s="1"/>
      <c r="F199" s="153"/>
      <c r="G199" s="1"/>
      <c r="H199" s="1"/>
      <c r="I199" s="1"/>
      <c r="J199" s="1"/>
      <c r="K199" s="1"/>
      <c r="L199" s="1"/>
      <c r="M199" s="1"/>
      <c r="N199" s="1"/>
      <c r="O199" s="5"/>
      <c r="P199" s="5"/>
      <c r="Q199" s="5"/>
      <c r="R199" s="5"/>
      <c r="S199" s="5"/>
      <c r="T199" s="5"/>
      <c r="U199" s="141"/>
      <c r="V199" s="142"/>
      <c r="W199" s="142"/>
      <c r="X199" s="142"/>
      <c r="Y199" s="142"/>
      <c r="Z199" s="142"/>
      <c r="AA199" s="142"/>
      <c r="AB199" s="142"/>
      <c r="AC199" s="142"/>
      <c r="AD199" s="142"/>
      <c r="AE199" s="142"/>
      <c r="AF199" s="142"/>
      <c r="AG199" s="142"/>
      <c r="AH199" s="142"/>
      <c r="AI199" s="142"/>
      <c r="AJ199" s="142"/>
      <c r="AK199" s="142"/>
      <c r="AL199" s="7"/>
      <c r="AM199" s="7"/>
      <c r="AN199" s="7"/>
      <c r="AO199" s="7"/>
      <c r="AP199" s="7"/>
      <c r="AQ199" s="7"/>
      <c r="AR199" s="7"/>
      <c r="AS199" s="7"/>
      <c r="AT199" s="7"/>
      <c r="AU199" s="7"/>
      <c r="AV199" s="7"/>
      <c r="AW199" s="7"/>
      <c r="AX199" s="7"/>
      <c r="AY199" s="7"/>
      <c r="AZ199" s="143"/>
      <c r="BA199" s="11"/>
      <c r="BB199" s="11"/>
      <c r="BC199" s="11"/>
      <c r="BD199" s="11"/>
      <c r="BE199" s="11"/>
      <c r="BF199" s="11"/>
      <c r="BG199" s="11"/>
      <c r="BH199" s="11"/>
      <c r="BI199" s="11"/>
      <c r="BJ199" s="11"/>
    </row>
    <row r="200" spans="1:62" ht="93" customHeight="1" x14ac:dyDescent="0.3">
      <c r="A200" s="1"/>
      <c r="B200" s="1"/>
      <c r="C200" s="1"/>
      <c r="D200" s="1"/>
      <c r="E200" s="1"/>
      <c r="F200" s="153"/>
      <c r="G200" s="1"/>
      <c r="H200" s="1"/>
      <c r="I200" s="1"/>
      <c r="J200" s="1"/>
      <c r="K200" s="1"/>
      <c r="L200" s="1"/>
      <c r="M200" s="1"/>
      <c r="N200" s="1"/>
      <c r="O200" s="5"/>
      <c r="P200" s="5"/>
      <c r="Q200" s="5"/>
      <c r="R200" s="5"/>
      <c r="S200" s="5"/>
      <c r="T200" s="5"/>
      <c r="U200" s="141"/>
      <c r="V200" s="142"/>
      <c r="W200" s="142"/>
      <c r="X200" s="142"/>
      <c r="Y200" s="142"/>
      <c r="Z200" s="142"/>
      <c r="AA200" s="142"/>
      <c r="AB200" s="142"/>
      <c r="AC200" s="142"/>
      <c r="AD200" s="142"/>
      <c r="AE200" s="142"/>
      <c r="AF200" s="142"/>
      <c r="AG200" s="142"/>
      <c r="AH200" s="142"/>
      <c r="AI200" s="142"/>
      <c r="AJ200" s="142"/>
      <c r="AK200" s="142"/>
      <c r="AL200" s="7"/>
      <c r="AM200" s="7"/>
      <c r="AN200" s="7"/>
      <c r="AO200" s="7"/>
      <c r="AP200" s="7"/>
      <c r="AQ200" s="7"/>
      <c r="AR200" s="7"/>
      <c r="AS200" s="7"/>
      <c r="AT200" s="7"/>
      <c r="AU200" s="7"/>
      <c r="AV200" s="7"/>
      <c r="AW200" s="7"/>
      <c r="AX200" s="7"/>
      <c r="AY200" s="7"/>
      <c r="AZ200" s="143"/>
      <c r="BA200" s="11"/>
      <c r="BB200" s="11"/>
      <c r="BC200" s="11"/>
      <c r="BD200" s="11"/>
      <c r="BE200" s="11"/>
      <c r="BF200" s="11"/>
      <c r="BG200" s="11"/>
      <c r="BH200" s="11"/>
      <c r="BI200" s="11"/>
      <c r="BJ200" s="11"/>
    </row>
    <row r="201" spans="1:62" ht="93" customHeight="1" x14ac:dyDescent="0.3">
      <c r="A201" s="1"/>
      <c r="B201" s="1"/>
      <c r="C201" s="1"/>
      <c r="D201" s="1"/>
      <c r="E201" s="1"/>
      <c r="F201" s="153"/>
      <c r="G201" s="1"/>
      <c r="H201" s="1"/>
      <c r="I201" s="1"/>
      <c r="J201" s="1"/>
      <c r="K201" s="1"/>
      <c r="L201" s="1"/>
      <c r="M201" s="1"/>
      <c r="N201" s="1"/>
      <c r="O201" s="5"/>
      <c r="P201" s="5"/>
      <c r="Q201" s="5"/>
      <c r="R201" s="5"/>
      <c r="S201" s="5"/>
      <c r="T201" s="5"/>
      <c r="U201" s="141"/>
      <c r="V201" s="142"/>
      <c r="W201" s="142"/>
      <c r="X201" s="142"/>
      <c r="Y201" s="142"/>
      <c r="Z201" s="142"/>
      <c r="AA201" s="142"/>
      <c r="AB201" s="142"/>
      <c r="AC201" s="142"/>
      <c r="AD201" s="142"/>
      <c r="AE201" s="142"/>
      <c r="AF201" s="142"/>
      <c r="AG201" s="142"/>
      <c r="AH201" s="142"/>
      <c r="AI201" s="142"/>
      <c r="AJ201" s="142"/>
      <c r="AK201" s="142"/>
      <c r="AL201" s="7"/>
      <c r="AM201" s="7"/>
      <c r="AN201" s="7"/>
      <c r="AO201" s="7"/>
      <c r="AP201" s="7"/>
      <c r="AQ201" s="7"/>
      <c r="AR201" s="7"/>
      <c r="AS201" s="7"/>
      <c r="AT201" s="7"/>
      <c r="AU201" s="7"/>
      <c r="AV201" s="7"/>
      <c r="AW201" s="7"/>
      <c r="AX201" s="7"/>
      <c r="AY201" s="7"/>
      <c r="AZ201" s="143"/>
      <c r="BA201" s="11"/>
      <c r="BB201" s="11"/>
      <c r="BC201" s="11"/>
      <c r="BD201" s="11"/>
      <c r="BE201" s="11"/>
      <c r="BF201" s="11"/>
      <c r="BG201" s="11"/>
      <c r="BH201" s="11"/>
      <c r="BI201" s="11"/>
      <c r="BJ201" s="11"/>
    </row>
    <row r="202" spans="1:62" ht="93" customHeight="1" x14ac:dyDescent="0.3">
      <c r="A202" s="1"/>
      <c r="B202" s="1"/>
      <c r="C202" s="1"/>
      <c r="D202" s="1"/>
      <c r="E202" s="1"/>
      <c r="F202" s="153"/>
      <c r="G202" s="1"/>
      <c r="H202" s="1"/>
      <c r="I202" s="1"/>
      <c r="J202" s="1"/>
      <c r="K202" s="1"/>
      <c r="L202" s="1"/>
      <c r="M202" s="1"/>
      <c r="N202" s="1"/>
      <c r="O202" s="5"/>
      <c r="P202" s="5"/>
      <c r="Q202" s="5"/>
      <c r="R202" s="5"/>
      <c r="S202" s="5"/>
      <c r="T202" s="5"/>
      <c r="U202" s="141"/>
      <c r="V202" s="142"/>
      <c r="W202" s="142"/>
      <c r="X202" s="142"/>
      <c r="Y202" s="142"/>
      <c r="Z202" s="142"/>
      <c r="AA202" s="142"/>
      <c r="AB202" s="142"/>
      <c r="AC202" s="142"/>
      <c r="AD202" s="142"/>
      <c r="AE202" s="142"/>
      <c r="AF202" s="142"/>
      <c r="AG202" s="142"/>
      <c r="AH202" s="142"/>
      <c r="AI202" s="142"/>
      <c r="AJ202" s="142"/>
      <c r="AK202" s="142"/>
      <c r="AL202" s="7"/>
      <c r="AM202" s="7"/>
      <c r="AN202" s="7"/>
      <c r="AO202" s="7"/>
      <c r="AP202" s="7"/>
      <c r="AQ202" s="7"/>
      <c r="AR202" s="7"/>
      <c r="AS202" s="7"/>
      <c r="AT202" s="7"/>
      <c r="AU202" s="7"/>
      <c r="AV202" s="7"/>
      <c r="AW202" s="7"/>
      <c r="AX202" s="7"/>
      <c r="AY202" s="7"/>
      <c r="AZ202" s="143"/>
      <c r="BA202" s="11"/>
      <c r="BB202" s="11"/>
      <c r="BC202" s="11"/>
      <c r="BD202" s="11"/>
      <c r="BE202" s="11"/>
      <c r="BF202" s="11"/>
      <c r="BG202" s="11"/>
      <c r="BH202" s="11"/>
      <c r="BI202" s="11"/>
      <c r="BJ202" s="11"/>
    </row>
    <row r="203" spans="1:62" ht="93" customHeight="1" x14ac:dyDescent="0.3">
      <c r="A203" s="1"/>
      <c r="B203" s="1"/>
      <c r="C203" s="1"/>
      <c r="D203" s="1"/>
      <c r="E203" s="1"/>
      <c r="F203" s="153"/>
      <c r="G203" s="1"/>
      <c r="H203" s="1"/>
      <c r="I203" s="1"/>
      <c r="J203" s="1"/>
      <c r="K203" s="1"/>
      <c r="L203" s="1"/>
      <c r="M203" s="1"/>
      <c r="N203" s="1"/>
      <c r="O203" s="5"/>
      <c r="P203" s="5"/>
      <c r="Q203" s="5"/>
      <c r="R203" s="5"/>
      <c r="S203" s="5"/>
      <c r="T203" s="5"/>
      <c r="U203" s="141"/>
      <c r="V203" s="142"/>
      <c r="W203" s="142"/>
      <c r="X203" s="142"/>
      <c r="Y203" s="142"/>
      <c r="Z203" s="142"/>
      <c r="AA203" s="142"/>
      <c r="AB203" s="142"/>
      <c r="AC203" s="142"/>
      <c r="AD203" s="142"/>
      <c r="AE203" s="142"/>
      <c r="AF203" s="142"/>
      <c r="AG203" s="142"/>
      <c r="AH203" s="142"/>
      <c r="AI203" s="142"/>
      <c r="AJ203" s="142"/>
      <c r="AK203" s="142"/>
      <c r="AL203" s="7"/>
      <c r="AM203" s="7"/>
      <c r="AN203" s="7"/>
      <c r="AO203" s="7"/>
      <c r="AP203" s="7"/>
      <c r="AQ203" s="7"/>
      <c r="AR203" s="7"/>
      <c r="AS203" s="7"/>
      <c r="AT203" s="7"/>
      <c r="AU203" s="7"/>
      <c r="AV203" s="7"/>
      <c r="AW203" s="7"/>
      <c r="AX203" s="7"/>
      <c r="AY203" s="7"/>
      <c r="AZ203" s="143"/>
      <c r="BA203" s="11"/>
      <c r="BB203" s="11"/>
      <c r="BC203" s="11"/>
      <c r="BD203" s="11"/>
      <c r="BE203" s="11"/>
      <c r="BF203" s="11"/>
      <c r="BG203" s="11"/>
      <c r="BH203" s="11"/>
      <c r="BI203" s="11"/>
      <c r="BJ203" s="11"/>
    </row>
    <row r="204" spans="1:62" ht="93" customHeight="1" x14ac:dyDescent="0.3">
      <c r="A204" s="1"/>
      <c r="B204" s="1"/>
      <c r="C204" s="1"/>
      <c r="D204" s="1"/>
      <c r="E204" s="1"/>
      <c r="F204" s="153"/>
      <c r="G204" s="1"/>
      <c r="H204" s="1"/>
      <c r="I204" s="1"/>
      <c r="J204" s="1"/>
      <c r="K204" s="1"/>
      <c r="L204" s="1"/>
      <c r="M204" s="1"/>
      <c r="N204" s="1"/>
      <c r="O204" s="5"/>
      <c r="P204" s="5"/>
      <c r="Q204" s="5"/>
      <c r="R204" s="5"/>
      <c r="S204" s="5"/>
      <c r="T204" s="5"/>
      <c r="U204" s="141"/>
      <c r="V204" s="142"/>
      <c r="W204" s="142"/>
      <c r="X204" s="142"/>
      <c r="Y204" s="142"/>
      <c r="Z204" s="142"/>
      <c r="AA204" s="142"/>
      <c r="AB204" s="142"/>
      <c r="AC204" s="142"/>
      <c r="AD204" s="142"/>
      <c r="AE204" s="142"/>
      <c r="AF204" s="142"/>
      <c r="AG204" s="142"/>
      <c r="AH204" s="142"/>
      <c r="AI204" s="142"/>
      <c r="AJ204" s="142"/>
      <c r="AK204" s="142"/>
      <c r="AL204" s="7"/>
      <c r="AM204" s="7"/>
      <c r="AN204" s="7"/>
      <c r="AO204" s="7"/>
      <c r="AP204" s="7"/>
      <c r="AQ204" s="7"/>
      <c r="AR204" s="7"/>
      <c r="AS204" s="7"/>
      <c r="AT204" s="7"/>
      <c r="AU204" s="7"/>
      <c r="AV204" s="7"/>
      <c r="AW204" s="7"/>
      <c r="AX204" s="7"/>
      <c r="AY204" s="7"/>
      <c r="AZ204" s="143"/>
      <c r="BA204" s="11"/>
      <c r="BB204" s="11"/>
      <c r="BC204" s="11"/>
      <c r="BD204" s="11"/>
      <c r="BE204" s="11"/>
      <c r="BF204" s="11"/>
      <c r="BG204" s="11"/>
      <c r="BH204" s="11"/>
      <c r="BI204" s="11"/>
      <c r="BJ204" s="11"/>
    </row>
    <row r="205" spans="1:62" ht="93" customHeight="1" x14ac:dyDescent="0.3">
      <c r="A205" s="1"/>
      <c r="B205" s="1"/>
      <c r="C205" s="1"/>
      <c r="D205" s="1"/>
      <c r="E205" s="1"/>
      <c r="F205" s="153"/>
      <c r="G205" s="1"/>
      <c r="H205" s="1"/>
      <c r="I205" s="1"/>
      <c r="J205" s="1"/>
      <c r="K205" s="1"/>
      <c r="L205" s="1"/>
      <c r="M205" s="1"/>
      <c r="N205" s="1"/>
      <c r="O205" s="5"/>
      <c r="P205" s="5"/>
      <c r="Q205" s="5"/>
      <c r="R205" s="5"/>
      <c r="S205" s="5"/>
      <c r="T205" s="5"/>
      <c r="U205" s="141"/>
      <c r="V205" s="142"/>
      <c r="W205" s="142"/>
      <c r="X205" s="142"/>
      <c r="Y205" s="142"/>
      <c r="Z205" s="142"/>
      <c r="AA205" s="142"/>
      <c r="AB205" s="142"/>
      <c r="AC205" s="142"/>
      <c r="AD205" s="142"/>
      <c r="AE205" s="142"/>
      <c r="AF205" s="142"/>
      <c r="AG205" s="142"/>
      <c r="AH205" s="142"/>
      <c r="AI205" s="142"/>
      <c r="AJ205" s="142"/>
      <c r="AK205" s="142"/>
      <c r="AL205" s="7"/>
      <c r="AM205" s="7"/>
      <c r="AN205" s="7"/>
      <c r="AO205" s="7"/>
      <c r="AP205" s="7"/>
      <c r="AQ205" s="7"/>
      <c r="AR205" s="7"/>
      <c r="AS205" s="7"/>
      <c r="AT205" s="7"/>
      <c r="AU205" s="7"/>
      <c r="AV205" s="7"/>
      <c r="AW205" s="7"/>
      <c r="AX205" s="7"/>
      <c r="AY205" s="7"/>
      <c r="AZ205" s="143"/>
      <c r="BA205" s="11"/>
      <c r="BB205" s="11"/>
      <c r="BC205" s="11"/>
      <c r="BD205" s="11"/>
      <c r="BE205" s="11"/>
      <c r="BF205" s="11"/>
      <c r="BG205" s="11"/>
      <c r="BH205" s="11"/>
      <c r="BI205" s="11"/>
      <c r="BJ205" s="11"/>
    </row>
    <row r="206" spans="1:62" ht="93" customHeight="1" x14ac:dyDescent="0.3">
      <c r="A206" s="1"/>
      <c r="B206" s="1"/>
      <c r="C206" s="1"/>
      <c r="D206" s="1"/>
      <c r="E206" s="1"/>
      <c r="F206" s="153"/>
      <c r="G206" s="1"/>
      <c r="H206" s="1"/>
      <c r="I206" s="1"/>
      <c r="J206" s="1"/>
      <c r="K206" s="1"/>
      <c r="L206" s="1"/>
      <c r="M206" s="1"/>
      <c r="N206" s="1"/>
      <c r="O206" s="5"/>
      <c r="P206" s="5"/>
      <c r="Q206" s="5"/>
      <c r="R206" s="5"/>
      <c r="S206" s="5"/>
      <c r="T206" s="5"/>
      <c r="U206" s="141"/>
      <c r="V206" s="142"/>
      <c r="W206" s="142"/>
      <c r="X206" s="142"/>
      <c r="Y206" s="142"/>
      <c r="Z206" s="142"/>
      <c r="AA206" s="142"/>
      <c r="AB206" s="142"/>
      <c r="AC206" s="142"/>
      <c r="AD206" s="142"/>
      <c r="AE206" s="142"/>
      <c r="AF206" s="142"/>
      <c r="AG206" s="142"/>
      <c r="AH206" s="142"/>
      <c r="AI206" s="142"/>
      <c r="AJ206" s="142"/>
      <c r="AK206" s="142"/>
      <c r="AL206" s="7"/>
      <c r="AM206" s="7"/>
      <c r="AN206" s="7"/>
      <c r="AO206" s="7"/>
      <c r="AP206" s="7"/>
      <c r="AQ206" s="7"/>
      <c r="AR206" s="7"/>
      <c r="AS206" s="7"/>
      <c r="AT206" s="7"/>
      <c r="AU206" s="7"/>
      <c r="AV206" s="7"/>
      <c r="AW206" s="7"/>
      <c r="AX206" s="7"/>
      <c r="AY206" s="7"/>
      <c r="AZ206" s="143"/>
      <c r="BA206" s="11"/>
      <c r="BB206" s="11"/>
      <c r="BC206" s="11"/>
      <c r="BD206" s="11"/>
      <c r="BE206" s="11"/>
      <c r="BF206" s="11"/>
      <c r="BG206" s="11"/>
      <c r="BH206" s="11"/>
      <c r="BI206" s="11"/>
      <c r="BJ206" s="11"/>
    </row>
    <row r="207" spans="1:62" ht="93" customHeight="1" x14ac:dyDescent="0.3">
      <c r="A207" s="1"/>
      <c r="B207" s="1"/>
      <c r="C207" s="1"/>
      <c r="D207" s="1"/>
      <c r="E207" s="1"/>
      <c r="F207" s="153"/>
      <c r="G207" s="1"/>
      <c r="H207" s="1"/>
      <c r="I207" s="1"/>
      <c r="J207" s="1"/>
      <c r="K207" s="1"/>
      <c r="L207" s="1"/>
      <c r="M207" s="1"/>
      <c r="N207" s="1"/>
      <c r="O207" s="5"/>
      <c r="P207" s="5"/>
      <c r="Q207" s="5"/>
      <c r="R207" s="5"/>
      <c r="S207" s="5"/>
      <c r="T207" s="5"/>
      <c r="U207" s="141"/>
      <c r="V207" s="142"/>
      <c r="W207" s="142"/>
      <c r="X207" s="142"/>
      <c r="Y207" s="142"/>
      <c r="Z207" s="142"/>
      <c r="AA207" s="142"/>
      <c r="AB207" s="142"/>
      <c r="AC207" s="142"/>
      <c r="AD207" s="142"/>
      <c r="AE207" s="142"/>
      <c r="AF207" s="142"/>
      <c r="AG207" s="142"/>
      <c r="AH207" s="142"/>
      <c r="AI207" s="142"/>
      <c r="AJ207" s="142"/>
      <c r="AK207" s="142"/>
      <c r="AL207" s="7"/>
      <c r="AM207" s="7"/>
      <c r="AN207" s="7"/>
      <c r="AO207" s="7"/>
      <c r="AP207" s="7"/>
      <c r="AQ207" s="7"/>
      <c r="AR207" s="7"/>
      <c r="AS207" s="7"/>
      <c r="AT207" s="7"/>
      <c r="AU207" s="7"/>
      <c r="AV207" s="7"/>
      <c r="AW207" s="7"/>
      <c r="AX207" s="7"/>
      <c r="AY207" s="7"/>
      <c r="AZ207" s="143"/>
      <c r="BA207" s="11"/>
      <c r="BB207" s="11"/>
      <c r="BC207" s="11"/>
      <c r="BD207" s="11"/>
      <c r="BE207" s="11"/>
      <c r="BF207" s="11"/>
      <c r="BG207" s="11"/>
      <c r="BH207" s="11"/>
      <c r="BI207" s="11"/>
      <c r="BJ207" s="11"/>
    </row>
    <row r="208" spans="1:62" ht="93" customHeight="1" x14ac:dyDescent="0.3">
      <c r="A208" s="1"/>
      <c r="B208" s="1"/>
      <c r="C208" s="1"/>
      <c r="D208" s="1"/>
      <c r="E208" s="1"/>
      <c r="F208" s="153"/>
      <c r="G208" s="1"/>
      <c r="H208" s="1"/>
      <c r="I208" s="1"/>
      <c r="J208" s="1"/>
      <c r="K208" s="1"/>
      <c r="L208" s="1"/>
      <c r="M208" s="1"/>
      <c r="N208" s="1"/>
      <c r="O208" s="5"/>
      <c r="P208" s="5"/>
      <c r="Q208" s="5"/>
      <c r="R208" s="5"/>
      <c r="S208" s="5"/>
      <c r="T208" s="5"/>
      <c r="U208" s="141"/>
      <c r="V208" s="142"/>
      <c r="W208" s="142"/>
      <c r="X208" s="142"/>
      <c r="Y208" s="142"/>
      <c r="Z208" s="142"/>
      <c r="AA208" s="142"/>
      <c r="AB208" s="142"/>
      <c r="AC208" s="142"/>
      <c r="AD208" s="142"/>
      <c r="AE208" s="142"/>
      <c r="AF208" s="142"/>
      <c r="AG208" s="142"/>
      <c r="AH208" s="142"/>
      <c r="AI208" s="142"/>
      <c r="AJ208" s="142"/>
      <c r="AK208" s="142"/>
      <c r="AL208" s="7"/>
      <c r="AM208" s="7"/>
      <c r="AN208" s="7"/>
      <c r="AO208" s="7"/>
      <c r="AP208" s="7"/>
      <c r="AQ208" s="7"/>
      <c r="AR208" s="7"/>
      <c r="AS208" s="7"/>
      <c r="AT208" s="7"/>
      <c r="AU208" s="7"/>
      <c r="AV208" s="7"/>
      <c r="AW208" s="7"/>
      <c r="AX208" s="7"/>
      <c r="AY208" s="7"/>
      <c r="AZ208" s="143"/>
      <c r="BA208" s="11"/>
      <c r="BB208" s="11"/>
      <c r="BC208" s="11"/>
      <c r="BD208" s="11"/>
      <c r="BE208" s="11"/>
      <c r="BF208" s="11"/>
      <c r="BG208" s="11"/>
      <c r="BH208" s="11"/>
      <c r="BI208" s="11"/>
      <c r="BJ208" s="11"/>
    </row>
    <row r="209" spans="1:62" ht="93" customHeight="1" x14ac:dyDescent="0.3">
      <c r="A209" s="1"/>
      <c r="B209" s="1"/>
      <c r="C209" s="1"/>
      <c r="D209" s="1"/>
      <c r="E209" s="1"/>
      <c r="F209" s="153"/>
      <c r="G209" s="1"/>
      <c r="H209" s="1"/>
      <c r="I209" s="1"/>
      <c r="J209" s="1"/>
      <c r="K209" s="1"/>
      <c r="L209" s="1"/>
      <c r="M209" s="1"/>
      <c r="N209" s="1"/>
      <c r="O209" s="5"/>
      <c r="P209" s="5"/>
      <c r="Q209" s="5"/>
      <c r="R209" s="5"/>
      <c r="S209" s="5"/>
      <c r="T209" s="5"/>
      <c r="U209" s="141"/>
      <c r="V209" s="142"/>
      <c r="W209" s="142"/>
      <c r="X209" s="142"/>
      <c r="Y209" s="142"/>
      <c r="Z209" s="142"/>
      <c r="AA209" s="142"/>
      <c r="AB209" s="142"/>
      <c r="AC209" s="142"/>
      <c r="AD209" s="142"/>
      <c r="AE209" s="142"/>
      <c r="AF209" s="142"/>
      <c r="AG209" s="142"/>
      <c r="AH209" s="142"/>
      <c r="AI209" s="142"/>
      <c r="AJ209" s="142"/>
      <c r="AK209" s="142"/>
      <c r="AL209" s="7"/>
      <c r="AM209" s="7"/>
      <c r="AN209" s="7"/>
      <c r="AO209" s="7"/>
      <c r="AP209" s="7"/>
      <c r="AQ209" s="7"/>
      <c r="AR209" s="7"/>
      <c r="AS209" s="7"/>
      <c r="AT209" s="7"/>
      <c r="AU209" s="7"/>
      <c r="AV209" s="7"/>
      <c r="AW209" s="7"/>
      <c r="AX209" s="7"/>
      <c r="AY209" s="7"/>
      <c r="AZ209" s="143"/>
      <c r="BA209" s="11"/>
      <c r="BB209" s="11"/>
      <c r="BC209" s="11"/>
      <c r="BD209" s="11"/>
      <c r="BE209" s="11"/>
      <c r="BF209" s="11"/>
      <c r="BG209" s="11"/>
      <c r="BH209" s="11"/>
      <c r="BI209" s="11"/>
      <c r="BJ209" s="11"/>
    </row>
    <row r="210" spans="1:62" ht="93" customHeight="1" x14ac:dyDescent="0.3">
      <c r="A210" s="1"/>
      <c r="B210" s="1"/>
      <c r="C210" s="1"/>
      <c r="D210" s="1"/>
      <c r="E210" s="1"/>
      <c r="F210" s="153"/>
      <c r="G210" s="1"/>
      <c r="H210" s="1"/>
      <c r="I210" s="1"/>
      <c r="J210" s="1"/>
      <c r="K210" s="1"/>
      <c r="L210" s="1"/>
      <c r="M210" s="1"/>
      <c r="N210" s="1"/>
      <c r="O210" s="5"/>
      <c r="P210" s="5"/>
      <c r="Q210" s="5"/>
      <c r="R210" s="5"/>
      <c r="S210" s="5"/>
      <c r="T210" s="5"/>
      <c r="U210" s="141"/>
      <c r="V210" s="142"/>
      <c r="W210" s="142"/>
      <c r="X210" s="142"/>
      <c r="Y210" s="142"/>
      <c r="Z210" s="142"/>
      <c r="AA210" s="142"/>
      <c r="AB210" s="142"/>
      <c r="AC210" s="142"/>
      <c r="AD210" s="142"/>
      <c r="AE210" s="142"/>
      <c r="AF210" s="142"/>
      <c r="AG210" s="142"/>
      <c r="AH210" s="142"/>
      <c r="AI210" s="142"/>
      <c r="AJ210" s="142"/>
      <c r="AK210" s="142"/>
      <c r="AL210" s="7"/>
      <c r="AM210" s="7"/>
      <c r="AN210" s="7"/>
      <c r="AO210" s="7"/>
      <c r="AP210" s="7"/>
      <c r="AQ210" s="7"/>
      <c r="AR210" s="7"/>
      <c r="AS210" s="7"/>
      <c r="AT210" s="7"/>
      <c r="AU210" s="7"/>
      <c r="AV210" s="7"/>
      <c r="AW210" s="7"/>
      <c r="AX210" s="7"/>
      <c r="AY210" s="7"/>
      <c r="AZ210" s="143"/>
      <c r="BA210" s="11"/>
      <c r="BB210" s="11"/>
      <c r="BC210" s="11"/>
      <c r="BD210" s="11"/>
      <c r="BE210" s="11"/>
      <c r="BF210" s="11"/>
      <c r="BG210" s="11"/>
      <c r="BH210" s="11"/>
      <c r="BI210" s="11"/>
      <c r="BJ210" s="11"/>
    </row>
    <row r="211" spans="1:62" ht="93" customHeight="1" x14ac:dyDescent="0.3">
      <c r="A211" s="1"/>
      <c r="B211" s="1"/>
      <c r="C211" s="1"/>
      <c r="D211" s="1"/>
      <c r="E211" s="1"/>
      <c r="F211" s="153"/>
      <c r="G211" s="1"/>
      <c r="H211" s="1"/>
      <c r="I211" s="1"/>
      <c r="J211" s="1"/>
      <c r="K211" s="1"/>
      <c r="L211" s="1"/>
      <c r="M211" s="1"/>
      <c r="N211" s="1"/>
      <c r="O211" s="5"/>
      <c r="P211" s="5"/>
      <c r="Q211" s="5"/>
      <c r="R211" s="5"/>
      <c r="S211" s="5"/>
      <c r="T211" s="5"/>
      <c r="U211" s="141"/>
      <c r="V211" s="142"/>
      <c r="W211" s="142"/>
      <c r="X211" s="142"/>
      <c r="Y211" s="142"/>
      <c r="Z211" s="142"/>
      <c r="AA211" s="142"/>
      <c r="AB211" s="142"/>
      <c r="AC211" s="142"/>
      <c r="AD211" s="142"/>
      <c r="AE211" s="142"/>
      <c r="AF211" s="142"/>
      <c r="AG211" s="142"/>
      <c r="AH211" s="142"/>
      <c r="AI211" s="142"/>
      <c r="AJ211" s="142"/>
      <c r="AK211" s="142"/>
      <c r="AL211" s="7"/>
      <c r="AM211" s="7"/>
      <c r="AN211" s="7"/>
      <c r="AO211" s="7"/>
      <c r="AP211" s="7"/>
      <c r="AQ211" s="7"/>
      <c r="AR211" s="7"/>
      <c r="AS211" s="7"/>
      <c r="AT211" s="7"/>
      <c r="AU211" s="7"/>
      <c r="AV211" s="7"/>
      <c r="AW211" s="7"/>
      <c r="AX211" s="7"/>
      <c r="AY211" s="7"/>
      <c r="AZ211" s="143"/>
      <c r="BA211" s="11"/>
      <c r="BB211" s="11"/>
      <c r="BC211" s="11"/>
      <c r="BD211" s="11"/>
      <c r="BE211" s="11"/>
      <c r="BF211" s="11"/>
      <c r="BG211" s="11"/>
      <c r="BH211" s="11"/>
      <c r="BI211" s="11"/>
      <c r="BJ211" s="11"/>
    </row>
    <row r="212" spans="1:62" ht="93" customHeight="1" x14ac:dyDescent="0.3">
      <c r="A212" s="1"/>
      <c r="B212" s="1"/>
      <c r="C212" s="1"/>
      <c r="D212" s="1"/>
      <c r="E212" s="1"/>
      <c r="F212" s="153"/>
      <c r="G212" s="1"/>
      <c r="H212" s="1"/>
      <c r="I212" s="1"/>
      <c r="J212" s="1"/>
      <c r="K212" s="1"/>
      <c r="L212" s="1"/>
      <c r="M212" s="1"/>
      <c r="N212" s="1"/>
      <c r="O212" s="5"/>
      <c r="P212" s="5"/>
      <c r="Q212" s="5"/>
      <c r="R212" s="5"/>
      <c r="S212" s="5"/>
      <c r="T212" s="5"/>
      <c r="U212" s="141"/>
      <c r="V212" s="142"/>
      <c r="W212" s="142"/>
      <c r="X212" s="142"/>
      <c r="Y212" s="142"/>
      <c r="Z212" s="142"/>
      <c r="AA212" s="142"/>
      <c r="AB212" s="142"/>
      <c r="AC212" s="142"/>
      <c r="AD212" s="142"/>
      <c r="AE212" s="142"/>
      <c r="AF212" s="142"/>
      <c r="AG212" s="142"/>
      <c r="AH212" s="142"/>
      <c r="AI212" s="142"/>
      <c r="AJ212" s="142"/>
      <c r="AK212" s="142"/>
      <c r="AL212" s="7"/>
      <c r="AM212" s="7"/>
      <c r="AN212" s="7"/>
      <c r="AO212" s="7"/>
      <c r="AP212" s="7"/>
      <c r="AQ212" s="7"/>
      <c r="AR212" s="7"/>
      <c r="AS212" s="7"/>
      <c r="AT212" s="7"/>
      <c r="AU212" s="7"/>
      <c r="AV212" s="7"/>
      <c r="AW212" s="7"/>
      <c r="AX212" s="7"/>
      <c r="AY212" s="7"/>
      <c r="AZ212" s="143"/>
      <c r="BA212" s="11"/>
      <c r="BB212" s="11"/>
      <c r="BC212" s="11"/>
      <c r="BD212" s="11"/>
      <c r="BE212" s="11"/>
      <c r="BF212" s="11"/>
      <c r="BG212" s="11"/>
      <c r="BH212" s="11"/>
      <c r="BI212" s="11"/>
      <c r="BJ212" s="11"/>
    </row>
    <row r="213" spans="1:62" ht="93" customHeight="1" x14ac:dyDescent="0.3">
      <c r="A213" s="1"/>
      <c r="B213" s="1"/>
      <c r="C213" s="1"/>
      <c r="D213" s="1"/>
      <c r="E213" s="1"/>
      <c r="F213" s="153"/>
      <c r="G213" s="1"/>
      <c r="H213" s="1"/>
      <c r="I213" s="1"/>
      <c r="J213" s="1"/>
      <c r="K213" s="1"/>
      <c r="L213" s="1"/>
      <c r="M213" s="1"/>
      <c r="N213" s="1"/>
      <c r="O213" s="5"/>
      <c r="P213" s="5"/>
      <c r="Q213" s="5"/>
      <c r="R213" s="5"/>
      <c r="S213" s="5"/>
      <c r="T213" s="5"/>
      <c r="U213" s="141"/>
      <c r="V213" s="142"/>
      <c r="W213" s="142"/>
      <c r="X213" s="142"/>
      <c r="Y213" s="142"/>
      <c r="Z213" s="142"/>
      <c r="AA213" s="142"/>
      <c r="AB213" s="142"/>
      <c r="AC213" s="142"/>
      <c r="AD213" s="142"/>
      <c r="AE213" s="142"/>
      <c r="AF213" s="142"/>
      <c r="AG213" s="142"/>
      <c r="AH213" s="142"/>
      <c r="AI213" s="142"/>
      <c r="AJ213" s="142"/>
      <c r="AK213" s="142"/>
      <c r="AL213" s="7"/>
      <c r="AM213" s="7"/>
      <c r="AN213" s="7"/>
      <c r="AO213" s="7"/>
      <c r="AP213" s="7"/>
      <c r="AQ213" s="7"/>
      <c r="AR213" s="7"/>
      <c r="AS213" s="7"/>
      <c r="AT213" s="7"/>
      <c r="AU213" s="7"/>
      <c r="AV213" s="7"/>
      <c r="AW213" s="7"/>
      <c r="AX213" s="7"/>
      <c r="AY213" s="7"/>
      <c r="AZ213" s="143"/>
      <c r="BA213" s="11"/>
      <c r="BB213" s="11"/>
      <c r="BC213" s="11"/>
      <c r="BD213" s="11"/>
      <c r="BE213" s="11"/>
      <c r="BF213" s="11"/>
      <c r="BG213" s="11"/>
      <c r="BH213" s="11"/>
      <c r="BI213" s="11"/>
      <c r="BJ213" s="11"/>
    </row>
    <row r="214" spans="1:62" ht="93" customHeight="1" x14ac:dyDescent="0.3">
      <c r="A214" s="1"/>
      <c r="B214" s="1"/>
      <c r="C214" s="1"/>
      <c r="D214" s="1"/>
      <c r="E214" s="1"/>
      <c r="F214" s="153"/>
      <c r="G214" s="1"/>
      <c r="H214" s="1"/>
      <c r="I214" s="1"/>
      <c r="J214" s="1"/>
      <c r="K214" s="1"/>
      <c r="L214" s="1"/>
      <c r="M214" s="1"/>
      <c r="N214" s="1"/>
      <c r="O214" s="5"/>
      <c r="P214" s="5"/>
      <c r="Q214" s="5"/>
      <c r="R214" s="5"/>
      <c r="S214" s="5"/>
      <c r="T214" s="5"/>
      <c r="U214" s="141"/>
      <c r="V214" s="142"/>
      <c r="W214" s="142"/>
      <c r="X214" s="142"/>
      <c r="Y214" s="142"/>
      <c r="Z214" s="142"/>
      <c r="AA214" s="142"/>
      <c r="AB214" s="142"/>
      <c r="AC214" s="142"/>
      <c r="AD214" s="142"/>
      <c r="AE214" s="142"/>
      <c r="AF214" s="142"/>
      <c r="AG214" s="142"/>
      <c r="AH214" s="142"/>
      <c r="AI214" s="142"/>
      <c r="AJ214" s="142"/>
      <c r="AK214" s="142"/>
      <c r="AL214" s="7"/>
      <c r="AM214" s="7"/>
      <c r="AN214" s="7"/>
      <c r="AO214" s="7"/>
      <c r="AP214" s="7"/>
      <c r="AQ214" s="7"/>
      <c r="AR214" s="7"/>
      <c r="AS214" s="7"/>
      <c r="AT214" s="7"/>
      <c r="AU214" s="7"/>
      <c r="AV214" s="7"/>
      <c r="AW214" s="7"/>
      <c r="AX214" s="7"/>
      <c r="AY214" s="7"/>
      <c r="AZ214" s="143"/>
      <c r="BA214" s="11"/>
      <c r="BB214" s="11"/>
      <c r="BC214" s="11"/>
      <c r="BD214" s="11"/>
      <c r="BE214" s="11"/>
      <c r="BF214" s="11"/>
      <c r="BG214" s="11"/>
      <c r="BH214" s="11"/>
      <c r="BI214" s="11"/>
      <c r="BJ214" s="11"/>
    </row>
    <row r="215" spans="1:62" ht="93" customHeight="1" x14ac:dyDescent="0.3">
      <c r="A215" s="1"/>
      <c r="B215" s="1"/>
      <c r="C215" s="1"/>
      <c r="D215" s="1"/>
      <c r="E215" s="1"/>
      <c r="F215" s="153"/>
      <c r="G215" s="1"/>
      <c r="H215" s="1"/>
      <c r="I215" s="1"/>
      <c r="J215" s="1"/>
      <c r="K215" s="1"/>
      <c r="L215" s="1"/>
      <c r="M215" s="1"/>
      <c r="N215" s="1"/>
      <c r="O215" s="5"/>
      <c r="P215" s="5"/>
      <c r="Q215" s="5"/>
      <c r="R215" s="5"/>
      <c r="S215" s="5"/>
      <c r="T215" s="5"/>
      <c r="U215" s="141"/>
      <c r="V215" s="142"/>
      <c r="W215" s="142"/>
      <c r="X215" s="142"/>
      <c r="Y215" s="142"/>
      <c r="Z215" s="142"/>
      <c r="AA215" s="142"/>
      <c r="AB215" s="142"/>
      <c r="AC215" s="142"/>
      <c r="AD215" s="142"/>
      <c r="AE215" s="142"/>
      <c r="AF215" s="142"/>
      <c r="AG215" s="142"/>
      <c r="AH215" s="142"/>
      <c r="AI215" s="142"/>
      <c r="AJ215" s="142"/>
      <c r="AK215" s="142"/>
      <c r="AL215" s="7"/>
      <c r="AM215" s="7"/>
      <c r="AN215" s="7"/>
      <c r="AO215" s="7"/>
      <c r="AP215" s="7"/>
      <c r="AQ215" s="7"/>
      <c r="AR215" s="7"/>
      <c r="AS215" s="7"/>
      <c r="AT215" s="7"/>
      <c r="AU215" s="7"/>
      <c r="AV215" s="7"/>
      <c r="AW215" s="7"/>
      <c r="AX215" s="7"/>
      <c r="AY215" s="7"/>
      <c r="AZ215" s="143"/>
      <c r="BA215" s="11"/>
      <c r="BB215" s="11"/>
      <c r="BC215" s="11"/>
      <c r="BD215" s="11"/>
      <c r="BE215" s="11"/>
      <c r="BF215" s="11"/>
      <c r="BG215" s="11"/>
      <c r="BH215" s="11"/>
      <c r="BI215" s="11"/>
      <c r="BJ215" s="11"/>
    </row>
    <row r="216" spans="1:62" ht="93" customHeight="1" x14ac:dyDescent="0.3">
      <c r="A216" s="1"/>
      <c r="B216" s="1"/>
      <c r="C216" s="1"/>
      <c r="D216" s="1"/>
      <c r="E216" s="1"/>
      <c r="F216" s="153"/>
      <c r="G216" s="1"/>
      <c r="H216" s="1"/>
      <c r="I216" s="1"/>
      <c r="J216" s="1"/>
      <c r="K216" s="1"/>
      <c r="L216" s="1"/>
      <c r="M216" s="1"/>
      <c r="N216" s="1"/>
      <c r="O216" s="5"/>
      <c r="P216" s="5"/>
      <c r="Q216" s="5"/>
      <c r="R216" s="5"/>
      <c r="S216" s="5"/>
      <c r="T216" s="5"/>
      <c r="U216" s="141"/>
      <c r="V216" s="142"/>
      <c r="W216" s="142"/>
      <c r="X216" s="142"/>
      <c r="Y216" s="142"/>
      <c r="Z216" s="142"/>
      <c r="AA216" s="142"/>
      <c r="AB216" s="142"/>
      <c r="AC216" s="142"/>
      <c r="AD216" s="142"/>
      <c r="AE216" s="142"/>
      <c r="AF216" s="142"/>
      <c r="AG216" s="142"/>
      <c r="AH216" s="142"/>
      <c r="AI216" s="142"/>
      <c r="AJ216" s="142"/>
      <c r="AK216" s="142"/>
      <c r="AL216" s="7"/>
      <c r="AM216" s="7"/>
      <c r="AN216" s="7"/>
      <c r="AO216" s="7"/>
      <c r="AP216" s="7"/>
      <c r="AQ216" s="7"/>
      <c r="AR216" s="7"/>
      <c r="AS216" s="7"/>
      <c r="AT216" s="7"/>
      <c r="AU216" s="7"/>
      <c r="AV216" s="7"/>
      <c r="AW216" s="7"/>
      <c r="AX216" s="7"/>
      <c r="AY216" s="7"/>
      <c r="AZ216" s="143"/>
      <c r="BA216" s="11"/>
      <c r="BB216" s="11"/>
      <c r="BC216" s="11"/>
      <c r="BD216" s="11"/>
      <c r="BE216" s="11"/>
      <c r="BF216" s="11"/>
      <c r="BG216" s="11"/>
      <c r="BH216" s="11"/>
      <c r="BI216" s="11"/>
      <c r="BJ216" s="11"/>
    </row>
    <row r="217" spans="1:62" ht="93" customHeight="1" x14ac:dyDescent="0.3">
      <c r="A217" s="1"/>
      <c r="B217" s="1"/>
      <c r="C217" s="1"/>
      <c r="D217" s="1"/>
      <c r="E217" s="1"/>
      <c r="F217" s="153"/>
      <c r="G217" s="1"/>
      <c r="H217" s="1"/>
      <c r="I217" s="1"/>
      <c r="J217" s="1"/>
      <c r="K217" s="1"/>
      <c r="L217" s="1"/>
      <c r="M217" s="1"/>
      <c r="N217" s="1"/>
      <c r="O217" s="5"/>
      <c r="P217" s="5"/>
      <c r="Q217" s="5"/>
      <c r="R217" s="5"/>
      <c r="S217" s="5"/>
      <c r="T217" s="5"/>
      <c r="U217" s="141"/>
      <c r="V217" s="142"/>
      <c r="W217" s="142"/>
      <c r="X217" s="142"/>
      <c r="Y217" s="142"/>
      <c r="Z217" s="142"/>
      <c r="AA217" s="142"/>
      <c r="AB217" s="142"/>
      <c r="AC217" s="142"/>
      <c r="AD217" s="142"/>
      <c r="AE217" s="142"/>
      <c r="AF217" s="142"/>
      <c r="AG217" s="142"/>
      <c r="AH217" s="142"/>
      <c r="AI217" s="142"/>
      <c r="AJ217" s="142"/>
      <c r="AK217" s="142"/>
      <c r="AL217" s="7"/>
      <c r="AM217" s="7"/>
      <c r="AN217" s="7"/>
      <c r="AO217" s="7"/>
      <c r="AP217" s="7"/>
      <c r="AQ217" s="7"/>
      <c r="AR217" s="7"/>
      <c r="AS217" s="7"/>
      <c r="AT217" s="7"/>
      <c r="AU217" s="7"/>
      <c r="AV217" s="7"/>
      <c r="AW217" s="7"/>
      <c r="AX217" s="7"/>
      <c r="AY217" s="7"/>
      <c r="AZ217" s="143"/>
      <c r="BA217" s="11"/>
      <c r="BB217" s="11"/>
      <c r="BC217" s="11"/>
      <c r="BD217" s="11"/>
      <c r="BE217" s="11"/>
      <c r="BF217" s="11"/>
      <c r="BG217" s="11"/>
      <c r="BH217" s="11"/>
      <c r="BI217" s="11"/>
      <c r="BJ217" s="11"/>
    </row>
    <row r="218" spans="1:62" ht="93" customHeight="1" x14ac:dyDescent="0.3">
      <c r="A218" s="1"/>
      <c r="B218" s="1"/>
      <c r="C218" s="1"/>
      <c r="D218" s="1"/>
      <c r="E218" s="1"/>
      <c r="F218" s="153"/>
      <c r="G218" s="1"/>
      <c r="H218" s="1"/>
      <c r="I218" s="1"/>
      <c r="J218" s="1"/>
      <c r="K218" s="1"/>
      <c r="L218" s="1"/>
      <c r="M218" s="1"/>
      <c r="N218" s="1"/>
      <c r="O218" s="5"/>
      <c r="P218" s="5"/>
      <c r="Q218" s="5"/>
      <c r="R218" s="5"/>
      <c r="S218" s="5"/>
      <c r="T218" s="5"/>
      <c r="U218" s="141"/>
      <c r="V218" s="142"/>
      <c r="W218" s="142"/>
      <c r="X218" s="142"/>
      <c r="Y218" s="142"/>
      <c r="Z218" s="142"/>
      <c r="AA218" s="142"/>
      <c r="AB218" s="142"/>
      <c r="AC218" s="142"/>
      <c r="AD218" s="142"/>
      <c r="AE218" s="142"/>
      <c r="AF218" s="142"/>
      <c r="AG218" s="142"/>
      <c r="AH218" s="142"/>
      <c r="AI218" s="142"/>
      <c r="AJ218" s="142"/>
      <c r="AK218" s="142"/>
      <c r="AL218" s="7"/>
      <c r="AM218" s="7"/>
      <c r="AN218" s="7"/>
      <c r="AO218" s="7"/>
      <c r="AP218" s="7"/>
      <c r="AQ218" s="7"/>
      <c r="AR218" s="7"/>
      <c r="AS218" s="7"/>
      <c r="AT218" s="7"/>
      <c r="AU218" s="7"/>
      <c r="AV218" s="7"/>
      <c r="AW218" s="7"/>
      <c r="AX218" s="7"/>
      <c r="AY218" s="7"/>
      <c r="AZ218" s="143"/>
      <c r="BA218" s="11"/>
      <c r="BB218" s="11"/>
      <c r="BC218" s="11"/>
      <c r="BD218" s="11"/>
      <c r="BE218" s="11"/>
      <c r="BF218" s="11"/>
      <c r="BG218" s="11"/>
      <c r="BH218" s="11"/>
      <c r="BI218" s="11"/>
      <c r="BJ218" s="11"/>
    </row>
    <row r="219" spans="1:62" ht="93" customHeight="1" x14ac:dyDescent="0.3">
      <c r="A219" s="1"/>
      <c r="B219" s="1"/>
      <c r="C219" s="1"/>
      <c r="D219" s="1"/>
      <c r="E219" s="1"/>
      <c r="F219" s="153"/>
      <c r="G219" s="1"/>
      <c r="H219" s="1"/>
      <c r="I219" s="1"/>
      <c r="J219" s="1"/>
      <c r="K219" s="1"/>
      <c r="L219" s="1"/>
      <c r="M219" s="1"/>
      <c r="N219" s="1"/>
      <c r="O219" s="5"/>
      <c r="P219" s="5"/>
      <c r="Q219" s="5"/>
      <c r="R219" s="5"/>
      <c r="S219" s="5"/>
      <c r="T219" s="5"/>
      <c r="U219" s="141"/>
      <c r="V219" s="142"/>
      <c r="W219" s="142"/>
      <c r="X219" s="142"/>
      <c r="Y219" s="142"/>
      <c r="Z219" s="142"/>
      <c r="AA219" s="142"/>
      <c r="AB219" s="142"/>
      <c r="AC219" s="142"/>
      <c r="AD219" s="142"/>
      <c r="AE219" s="142"/>
      <c r="AF219" s="142"/>
      <c r="AG219" s="142"/>
      <c r="AH219" s="142"/>
      <c r="AI219" s="142"/>
      <c r="AJ219" s="142"/>
      <c r="AK219" s="142"/>
      <c r="AL219" s="7"/>
      <c r="AM219" s="7"/>
      <c r="AN219" s="7"/>
      <c r="AO219" s="7"/>
      <c r="AP219" s="7"/>
      <c r="AQ219" s="7"/>
      <c r="AR219" s="7"/>
      <c r="AS219" s="7"/>
      <c r="AT219" s="7"/>
      <c r="AU219" s="7"/>
      <c r="AV219" s="7"/>
      <c r="AW219" s="7"/>
      <c r="AX219" s="7"/>
      <c r="AY219" s="7"/>
      <c r="AZ219" s="143"/>
      <c r="BA219" s="11"/>
      <c r="BB219" s="11"/>
      <c r="BC219" s="11"/>
      <c r="BD219" s="11"/>
      <c r="BE219" s="11"/>
      <c r="BF219" s="11"/>
      <c r="BG219" s="11"/>
      <c r="BH219" s="11"/>
      <c r="BI219" s="11"/>
      <c r="BJ219" s="11"/>
    </row>
    <row r="220" spans="1:62" ht="93" customHeight="1" x14ac:dyDescent="0.3">
      <c r="A220" s="1"/>
      <c r="B220" s="1"/>
      <c r="C220" s="1"/>
      <c r="D220" s="1"/>
      <c r="E220" s="1"/>
      <c r="F220" s="153"/>
      <c r="G220" s="1"/>
      <c r="H220" s="1"/>
      <c r="I220" s="1"/>
      <c r="J220" s="1"/>
      <c r="K220" s="1"/>
      <c r="L220" s="1"/>
      <c r="M220" s="1"/>
      <c r="N220" s="1"/>
      <c r="O220" s="5"/>
      <c r="P220" s="5"/>
      <c r="Q220" s="5"/>
      <c r="R220" s="5"/>
      <c r="S220" s="5"/>
      <c r="T220" s="5"/>
      <c r="U220" s="141"/>
      <c r="V220" s="142"/>
      <c r="W220" s="142"/>
      <c r="X220" s="142"/>
      <c r="Y220" s="142"/>
      <c r="Z220" s="142"/>
      <c r="AA220" s="142"/>
      <c r="AB220" s="142"/>
      <c r="AC220" s="142"/>
      <c r="AD220" s="142"/>
      <c r="AE220" s="142"/>
      <c r="AF220" s="142"/>
      <c r="AG220" s="142"/>
      <c r="AH220" s="142"/>
      <c r="AI220" s="142"/>
      <c r="AJ220" s="142"/>
      <c r="AK220" s="142"/>
      <c r="AL220" s="7"/>
      <c r="AM220" s="7"/>
      <c r="AN220" s="7"/>
      <c r="AO220" s="7"/>
      <c r="AP220" s="7"/>
      <c r="AQ220" s="7"/>
      <c r="AR220" s="7"/>
      <c r="AS220" s="7"/>
      <c r="AT220" s="7"/>
      <c r="AU220" s="7"/>
      <c r="AV220" s="7"/>
      <c r="AW220" s="7"/>
      <c r="AX220" s="7"/>
      <c r="AY220" s="7"/>
      <c r="AZ220" s="143"/>
      <c r="BA220" s="11"/>
      <c r="BB220" s="11"/>
      <c r="BC220" s="11"/>
      <c r="BD220" s="11"/>
      <c r="BE220" s="11"/>
      <c r="BF220" s="11"/>
      <c r="BG220" s="11"/>
      <c r="BH220" s="11"/>
      <c r="BI220" s="11"/>
      <c r="BJ220" s="11"/>
    </row>
    <row r="221" spans="1:62" ht="93" customHeight="1" x14ac:dyDescent="0.3">
      <c r="A221" s="1"/>
      <c r="B221" s="1"/>
      <c r="C221" s="1"/>
      <c r="D221" s="1"/>
      <c r="E221" s="1"/>
      <c r="F221" s="153"/>
      <c r="G221" s="1"/>
      <c r="H221" s="1"/>
      <c r="I221" s="1"/>
      <c r="J221" s="1"/>
      <c r="K221" s="1"/>
      <c r="L221" s="1"/>
      <c r="M221" s="1"/>
      <c r="N221" s="1"/>
      <c r="O221" s="5"/>
      <c r="P221" s="5"/>
      <c r="Q221" s="5"/>
      <c r="R221" s="5"/>
      <c r="S221" s="5"/>
      <c r="T221" s="5"/>
      <c r="U221" s="141"/>
      <c r="V221" s="142"/>
      <c r="W221" s="142"/>
      <c r="X221" s="142"/>
      <c r="Y221" s="142"/>
      <c r="Z221" s="142"/>
      <c r="AA221" s="142"/>
      <c r="AB221" s="142"/>
      <c r="AC221" s="142"/>
      <c r="AD221" s="142"/>
      <c r="AE221" s="142"/>
      <c r="AF221" s="142"/>
      <c r="AG221" s="142"/>
      <c r="AH221" s="142"/>
      <c r="AI221" s="142"/>
      <c r="AJ221" s="142"/>
      <c r="AK221" s="142"/>
      <c r="AL221" s="7"/>
      <c r="AM221" s="7"/>
      <c r="AN221" s="7"/>
      <c r="AO221" s="7"/>
      <c r="AP221" s="7"/>
      <c r="AQ221" s="7"/>
      <c r="AR221" s="7"/>
      <c r="AS221" s="7"/>
      <c r="AT221" s="7"/>
      <c r="AU221" s="7"/>
      <c r="AV221" s="7"/>
      <c r="AW221" s="7"/>
      <c r="AX221" s="7"/>
      <c r="AY221" s="7"/>
      <c r="AZ221" s="143"/>
      <c r="BA221" s="11"/>
      <c r="BB221" s="11"/>
      <c r="BC221" s="11"/>
      <c r="BD221" s="11"/>
      <c r="BE221" s="11"/>
      <c r="BF221" s="11"/>
      <c r="BG221" s="11"/>
      <c r="BH221" s="11"/>
      <c r="BI221" s="11"/>
      <c r="BJ221" s="11"/>
    </row>
    <row r="222" spans="1:62" ht="93" customHeight="1" x14ac:dyDescent="0.3">
      <c r="A222" s="1"/>
      <c r="B222" s="1"/>
      <c r="C222" s="1"/>
      <c r="D222" s="1"/>
      <c r="E222" s="1"/>
      <c r="F222" s="153"/>
      <c r="G222" s="1"/>
      <c r="H222" s="1"/>
      <c r="I222" s="1"/>
      <c r="J222" s="1"/>
      <c r="K222" s="1"/>
      <c r="L222" s="1"/>
      <c r="M222" s="1"/>
      <c r="N222" s="1"/>
      <c r="O222" s="5"/>
      <c r="P222" s="5"/>
      <c r="Q222" s="5"/>
      <c r="R222" s="5"/>
      <c r="S222" s="5"/>
      <c r="T222" s="5"/>
      <c r="U222" s="141"/>
      <c r="V222" s="142"/>
      <c r="W222" s="142"/>
      <c r="X222" s="142"/>
      <c r="Y222" s="142"/>
      <c r="Z222" s="142"/>
      <c r="AA222" s="142"/>
      <c r="AB222" s="142"/>
      <c r="AC222" s="142"/>
      <c r="AD222" s="142"/>
      <c r="AE222" s="142"/>
      <c r="AF222" s="142"/>
      <c r="AG222" s="142"/>
      <c r="AH222" s="142"/>
      <c r="AI222" s="142"/>
      <c r="AJ222" s="142"/>
      <c r="AK222" s="142"/>
      <c r="AL222" s="7"/>
      <c r="AM222" s="7"/>
      <c r="AN222" s="7"/>
      <c r="AO222" s="7"/>
      <c r="AP222" s="7"/>
      <c r="AQ222" s="7"/>
      <c r="AR222" s="7"/>
      <c r="AS222" s="7"/>
      <c r="AT222" s="7"/>
      <c r="AU222" s="7"/>
      <c r="AV222" s="7"/>
      <c r="AW222" s="7"/>
      <c r="AX222" s="7"/>
      <c r="AY222" s="7"/>
      <c r="AZ222" s="143"/>
      <c r="BA222" s="11"/>
      <c r="BB222" s="11"/>
      <c r="BC222" s="11"/>
      <c r="BD222" s="11"/>
      <c r="BE222" s="11"/>
      <c r="BF222" s="11"/>
      <c r="BG222" s="11"/>
      <c r="BH222" s="11"/>
      <c r="BI222" s="11"/>
      <c r="BJ222" s="11"/>
    </row>
    <row r="223" spans="1:62" ht="93" customHeight="1" x14ac:dyDescent="0.3">
      <c r="A223" s="1"/>
      <c r="B223" s="1"/>
      <c r="C223" s="1"/>
      <c r="D223" s="1"/>
      <c r="E223" s="1"/>
      <c r="F223" s="153"/>
      <c r="G223" s="1"/>
      <c r="H223" s="1"/>
      <c r="I223" s="1"/>
      <c r="J223" s="1"/>
      <c r="K223" s="1"/>
      <c r="L223" s="1"/>
      <c r="M223" s="1"/>
      <c r="N223" s="1"/>
      <c r="O223" s="5"/>
      <c r="P223" s="5"/>
      <c r="Q223" s="5"/>
      <c r="R223" s="5"/>
      <c r="S223" s="5"/>
      <c r="T223" s="5"/>
      <c r="U223" s="141"/>
      <c r="V223" s="142"/>
      <c r="W223" s="142"/>
      <c r="X223" s="142"/>
      <c r="Y223" s="142"/>
      <c r="Z223" s="142"/>
      <c r="AA223" s="142"/>
      <c r="AB223" s="142"/>
      <c r="AC223" s="142"/>
      <c r="AD223" s="142"/>
      <c r="AE223" s="142"/>
      <c r="AF223" s="142"/>
      <c r="AG223" s="142"/>
      <c r="AH223" s="142"/>
      <c r="AI223" s="142"/>
      <c r="AJ223" s="142"/>
      <c r="AK223" s="142"/>
      <c r="AL223" s="7"/>
      <c r="AM223" s="7"/>
      <c r="AN223" s="7"/>
      <c r="AO223" s="7"/>
      <c r="AP223" s="7"/>
      <c r="AQ223" s="7"/>
      <c r="AR223" s="7"/>
      <c r="AS223" s="7"/>
      <c r="AT223" s="7"/>
      <c r="AU223" s="7"/>
      <c r="AV223" s="7"/>
      <c r="AW223" s="7"/>
      <c r="AX223" s="7"/>
      <c r="AY223" s="7"/>
      <c r="AZ223" s="143"/>
      <c r="BA223" s="11"/>
      <c r="BB223" s="11"/>
      <c r="BC223" s="11"/>
      <c r="BD223" s="11"/>
      <c r="BE223" s="11"/>
      <c r="BF223" s="11"/>
      <c r="BG223" s="11"/>
      <c r="BH223" s="11"/>
      <c r="BI223" s="11"/>
      <c r="BJ223" s="11"/>
    </row>
    <row r="224" spans="1:62" ht="93" customHeight="1" x14ac:dyDescent="0.3">
      <c r="A224" s="1"/>
      <c r="B224" s="1"/>
      <c r="C224" s="1"/>
      <c r="D224" s="1"/>
      <c r="E224" s="1"/>
      <c r="F224" s="153"/>
      <c r="G224" s="1"/>
      <c r="H224" s="1"/>
      <c r="I224" s="1"/>
      <c r="J224" s="1"/>
      <c r="K224" s="1"/>
      <c r="L224" s="1"/>
      <c r="M224" s="1"/>
      <c r="N224" s="1"/>
      <c r="O224" s="5"/>
      <c r="P224" s="5"/>
      <c r="Q224" s="5"/>
      <c r="R224" s="5"/>
      <c r="S224" s="5"/>
      <c r="T224" s="5"/>
      <c r="U224" s="141"/>
      <c r="V224" s="142"/>
      <c r="W224" s="142"/>
      <c r="X224" s="142"/>
      <c r="Y224" s="142"/>
      <c r="Z224" s="142"/>
      <c r="AA224" s="142"/>
      <c r="AB224" s="142"/>
      <c r="AC224" s="142"/>
      <c r="AD224" s="142"/>
      <c r="AE224" s="142"/>
      <c r="AF224" s="142"/>
      <c r="AG224" s="142"/>
      <c r="AH224" s="142"/>
      <c r="AI224" s="142"/>
      <c r="AJ224" s="142"/>
      <c r="AK224" s="142"/>
      <c r="AL224" s="7"/>
      <c r="AM224" s="7"/>
      <c r="AN224" s="7"/>
      <c r="AO224" s="7"/>
      <c r="AP224" s="7"/>
      <c r="AQ224" s="7"/>
      <c r="AR224" s="7"/>
      <c r="AS224" s="7"/>
      <c r="AT224" s="7"/>
      <c r="AU224" s="7"/>
      <c r="AV224" s="7"/>
      <c r="AW224" s="7"/>
      <c r="AX224" s="7"/>
      <c r="AY224" s="7"/>
      <c r="AZ224" s="143"/>
      <c r="BA224" s="11"/>
      <c r="BB224" s="11"/>
      <c r="BC224" s="11"/>
      <c r="BD224" s="11"/>
      <c r="BE224" s="11"/>
      <c r="BF224" s="11"/>
      <c r="BG224" s="11"/>
      <c r="BH224" s="11"/>
      <c r="BI224" s="11"/>
      <c r="BJ224" s="11"/>
    </row>
    <row r="225" spans="1:62" ht="93" customHeight="1" x14ac:dyDescent="0.3">
      <c r="A225" s="1"/>
      <c r="B225" s="1"/>
      <c r="C225" s="1"/>
      <c r="D225" s="1"/>
      <c r="E225" s="1"/>
      <c r="F225" s="153"/>
      <c r="G225" s="1"/>
      <c r="H225" s="1"/>
      <c r="I225" s="1"/>
      <c r="J225" s="1"/>
      <c r="K225" s="1"/>
      <c r="L225" s="1"/>
      <c r="M225" s="1"/>
      <c r="N225" s="1"/>
      <c r="O225" s="5"/>
      <c r="P225" s="5"/>
      <c r="Q225" s="5"/>
      <c r="R225" s="5"/>
      <c r="S225" s="5"/>
      <c r="T225" s="5"/>
      <c r="U225" s="141"/>
      <c r="V225" s="142"/>
      <c r="W225" s="142"/>
      <c r="X225" s="142"/>
      <c r="Y225" s="142"/>
      <c r="Z225" s="142"/>
      <c r="AA225" s="142"/>
      <c r="AB225" s="142"/>
      <c r="AC225" s="142"/>
      <c r="AD225" s="142"/>
      <c r="AE225" s="142"/>
      <c r="AF225" s="142"/>
      <c r="AG225" s="142"/>
      <c r="AH225" s="142"/>
      <c r="AI225" s="142"/>
      <c r="AJ225" s="142"/>
      <c r="AK225" s="142"/>
      <c r="AL225" s="7"/>
      <c r="AM225" s="7"/>
      <c r="AN225" s="7"/>
      <c r="AO225" s="7"/>
      <c r="AP225" s="7"/>
      <c r="AQ225" s="7"/>
      <c r="AR225" s="7"/>
      <c r="AS225" s="7"/>
      <c r="AT225" s="7"/>
      <c r="AU225" s="7"/>
      <c r="AV225" s="7"/>
      <c r="AW225" s="7"/>
      <c r="AX225" s="7"/>
      <c r="AY225" s="7"/>
      <c r="AZ225" s="143"/>
      <c r="BA225" s="11"/>
      <c r="BB225" s="11"/>
      <c r="BC225" s="11"/>
      <c r="BD225" s="11"/>
      <c r="BE225" s="11"/>
      <c r="BF225" s="11"/>
      <c r="BG225" s="11"/>
      <c r="BH225" s="11"/>
      <c r="BI225" s="11"/>
      <c r="BJ225" s="11"/>
    </row>
    <row r="226" spans="1:62" ht="93" customHeight="1" x14ac:dyDescent="0.3">
      <c r="A226" s="1"/>
      <c r="B226" s="1"/>
      <c r="C226" s="1"/>
      <c r="D226" s="1"/>
      <c r="E226" s="1"/>
      <c r="F226" s="153"/>
      <c r="G226" s="1"/>
      <c r="H226" s="1"/>
      <c r="I226" s="1"/>
      <c r="J226" s="1"/>
      <c r="K226" s="1"/>
      <c r="L226" s="1"/>
      <c r="M226" s="1"/>
      <c r="N226" s="1"/>
      <c r="O226" s="5"/>
      <c r="P226" s="5"/>
      <c r="Q226" s="5"/>
      <c r="R226" s="5"/>
      <c r="S226" s="5"/>
      <c r="T226" s="5"/>
      <c r="U226" s="141"/>
      <c r="V226" s="142"/>
      <c r="W226" s="142"/>
      <c r="X226" s="142"/>
      <c r="Y226" s="142"/>
      <c r="Z226" s="142"/>
      <c r="AA226" s="142"/>
      <c r="AB226" s="142"/>
      <c r="AC226" s="142"/>
      <c r="AD226" s="142"/>
      <c r="AE226" s="142"/>
      <c r="AF226" s="142"/>
      <c r="AG226" s="142"/>
      <c r="AH226" s="142"/>
      <c r="AI226" s="142"/>
      <c r="AJ226" s="142"/>
      <c r="AK226" s="142"/>
      <c r="AL226" s="7"/>
      <c r="AM226" s="7"/>
      <c r="AN226" s="7"/>
      <c r="AO226" s="7"/>
      <c r="AP226" s="7"/>
      <c r="AQ226" s="7"/>
      <c r="AR226" s="7"/>
      <c r="AS226" s="7"/>
      <c r="AT226" s="7"/>
      <c r="AU226" s="7"/>
      <c r="AV226" s="7"/>
      <c r="AW226" s="7"/>
      <c r="AX226" s="7"/>
      <c r="AY226" s="7"/>
      <c r="AZ226" s="143"/>
      <c r="BA226" s="11"/>
      <c r="BB226" s="11"/>
      <c r="BC226" s="11"/>
      <c r="BD226" s="11"/>
      <c r="BE226" s="11"/>
      <c r="BF226" s="11"/>
      <c r="BG226" s="11"/>
      <c r="BH226" s="11"/>
      <c r="BI226" s="11"/>
      <c r="BJ226" s="11"/>
    </row>
    <row r="227" spans="1:62" ht="93" customHeight="1" x14ac:dyDescent="0.3">
      <c r="A227" s="1"/>
      <c r="B227" s="1"/>
      <c r="C227" s="1"/>
      <c r="D227" s="1"/>
      <c r="E227" s="1"/>
      <c r="F227" s="153"/>
      <c r="G227" s="1"/>
      <c r="H227" s="1"/>
      <c r="I227" s="1"/>
      <c r="J227" s="1"/>
      <c r="K227" s="1"/>
      <c r="L227" s="1"/>
      <c r="M227" s="1"/>
      <c r="N227" s="1"/>
      <c r="O227" s="5"/>
      <c r="P227" s="5"/>
      <c r="Q227" s="5"/>
      <c r="R227" s="5"/>
      <c r="S227" s="5"/>
      <c r="T227" s="5"/>
      <c r="U227" s="141"/>
      <c r="V227" s="142"/>
      <c r="W227" s="142"/>
      <c r="X227" s="142"/>
      <c r="Y227" s="142"/>
      <c r="Z227" s="142"/>
      <c r="AA227" s="142"/>
      <c r="AB227" s="142"/>
      <c r="AC227" s="142"/>
      <c r="AD227" s="142"/>
      <c r="AE227" s="142"/>
      <c r="AF227" s="142"/>
      <c r="AG227" s="142"/>
      <c r="AH227" s="142"/>
      <c r="AI227" s="142"/>
      <c r="AJ227" s="142"/>
      <c r="AK227" s="142"/>
      <c r="AL227" s="7"/>
      <c r="AM227" s="7"/>
      <c r="AN227" s="7"/>
      <c r="AO227" s="7"/>
      <c r="AP227" s="7"/>
      <c r="AQ227" s="7"/>
      <c r="AR227" s="7"/>
      <c r="AS227" s="7"/>
      <c r="AT227" s="7"/>
      <c r="AU227" s="7"/>
      <c r="AV227" s="7"/>
      <c r="AW227" s="7"/>
      <c r="AX227" s="7"/>
      <c r="AY227" s="7"/>
      <c r="AZ227" s="143"/>
      <c r="BA227" s="11"/>
      <c r="BB227" s="11"/>
      <c r="BC227" s="11"/>
      <c r="BD227" s="11"/>
      <c r="BE227" s="11"/>
      <c r="BF227" s="11"/>
      <c r="BG227" s="11"/>
      <c r="BH227" s="11"/>
      <c r="BI227" s="11"/>
      <c r="BJ227" s="11"/>
    </row>
    <row r="228" spans="1:62" ht="93" customHeight="1" x14ac:dyDescent="0.3">
      <c r="A228" s="1"/>
      <c r="B228" s="1"/>
      <c r="C228" s="1"/>
      <c r="D228" s="1"/>
      <c r="E228" s="1"/>
      <c r="F228" s="153"/>
      <c r="G228" s="1"/>
      <c r="H228" s="1"/>
      <c r="I228" s="1"/>
      <c r="J228" s="1"/>
      <c r="K228" s="1"/>
      <c r="L228" s="1"/>
      <c r="M228" s="1"/>
      <c r="N228" s="1"/>
      <c r="O228" s="5"/>
      <c r="P228" s="5"/>
      <c r="Q228" s="5"/>
      <c r="R228" s="5"/>
      <c r="S228" s="5"/>
      <c r="T228" s="5"/>
      <c r="U228" s="141"/>
      <c r="V228" s="142"/>
      <c r="W228" s="142"/>
      <c r="X228" s="142"/>
      <c r="Y228" s="142"/>
      <c r="Z228" s="142"/>
      <c r="AA228" s="142"/>
      <c r="AB228" s="142"/>
      <c r="AC228" s="142"/>
      <c r="AD228" s="142"/>
      <c r="AE228" s="142"/>
      <c r="AF228" s="142"/>
      <c r="AG228" s="142"/>
      <c r="AH228" s="142"/>
      <c r="AI228" s="142"/>
      <c r="AJ228" s="142"/>
      <c r="AK228" s="142"/>
      <c r="AL228" s="7"/>
      <c r="AM228" s="7"/>
      <c r="AN228" s="7"/>
      <c r="AO228" s="7"/>
      <c r="AP228" s="7"/>
      <c r="AQ228" s="7"/>
      <c r="AR228" s="7"/>
      <c r="AS228" s="7"/>
      <c r="AT228" s="7"/>
      <c r="AU228" s="7"/>
      <c r="AV228" s="7"/>
      <c r="AW228" s="7"/>
      <c r="AX228" s="7"/>
      <c r="AY228" s="7"/>
      <c r="AZ228" s="143"/>
      <c r="BA228" s="11"/>
      <c r="BB228" s="11"/>
      <c r="BC228" s="11"/>
      <c r="BD228" s="11"/>
      <c r="BE228" s="11"/>
      <c r="BF228" s="11"/>
      <c r="BG228" s="11"/>
      <c r="BH228" s="11"/>
      <c r="BI228" s="11"/>
      <c r="BJ228" s="11"/>
    </row>
    <row r="229" spans="1:62" ht="93" customHeight="1" x14ac:dyDescent="0.3">
      <c r="A229" s="1"/>
      <c r="B229" s="1"/>
      <c r="C229" s="1"/>
      <c r="D229" s="1"/>
      <c r="E229" s="1"/>
      <c r="F229" s="153"/>
      <c r="G229" s="1"/>
      <c r="H229" s="1"/>
      <c r="I229" s="1"/>
      <c r="J229" s="1"/>
      <c r="K229" s="1"/>
      <c r="L229" s="1"/>
      <c r="M229" s="1"/>
      <c r="N229" s="1"/>
      <c r="O229" s="5"/>
      <c r="P229" s="5"/>
      <c r="Q229" s="5"/>
      <c r="R229" s="5"/>
      <c r="S229" s="5"/>
      <c r="T229" s="5"/>
      <c r="U229" s="141"/>
      <c r="V229" s="142"/>
      <c r="W229" s="142"/>
      <c r="X229" s="142"/>
      <c r="Y229" s="142"/>
      <c r="Z229" s="142"/>
      <c r="AA229" s="142"/>
      <c r="AB229" s="142"/>
      <c r="AC229" s="142"/>
      <c r="AD229" s="142"/>
      <c r="AE229" s="142"/>
      <c r="AF229" s="142"/>
      <c r="AG229" s="142"/>
      <c r="AH229" s="142"/>
      <c r="AI229" s="142"/>
      <c r="AJ229" s="142"/>
      <c r="AK229" s="142"/>
      <c r="AL229" s="7"/>
      <c r="AM229" s="7"/>
      <c r="AN229" s="7"/>
      <c r="AO229" s="7"/>
      <c r="AP229" s="7"/>
      <c r="AQ229" s="7"/>
      <c r="AR229" s="7"/>
      <c r="AS229" s="7"/>
      <c r="AT229" s="7"/>
      <c r="AU229" s="7"/>
      <c r="AV229" s="7"/>
      <c r="AW229" s="7"/>
      <c r="AX229" s="7"/>
      <c r="AY229" s="7"/>
      <c r="AZ229" s="143"/>
      <c r="BA229" s="11"/>
      <c r="BB229" s="11"/>
      <c r="BC229" s="11"/>
      <c r="BD229" s="11"/>
      <c r="BE229" s="11"/>
      <c r="BF229" s="11"/>
      <c r="BG229" s="11"/>
      <c r="BH229" s="11"/>
      <c r="BI229" s="11"/>
      <c r="BJ229" s="11"/>
    </row>
    <row r="230" spans="1:62" ht="93" customHeight="1" x14ac:dyDescent="0.3">
      <c r="A230" s="1"/>
      <c r="B230" s="1"/>
      <c r="C230" s="1"/>
      <c r="D230" s="1"/>
      <c r="E230" s="1"/>
      <c r="F230" s="153"/>
      <c r="G230" s="1"/>
      <c r="H230" s="1"/>
      <c r="I230" s="1"/>
      <c r="J230" s="1"/>
      <c r="K230" s="1"/>
      <c r="L230" s="1"/>
      <c r="M230" s="1"/>
      <c r="N230" s="1"/>
      <c r="O230" s="5"/>
      <c r="P230" s="5"/>
      <c r="Q230" s="5"/>
      <c r="R230" s="5"/>
      <c r="S230" s="5"/>
      <c r="T230" s="5"/>
      <c r="U230" s="141"/>
      <c r="V230" s="142"/>
      <c r="W230" s="142"/>
      <c r="X230" s="142"/>
      <c r="Y230" s="142"/>
      <c r="Z230" s="142"/>
      <c r="AA230" s="142"/>
      <c r="AB230" s="142"/>
      <c r="AC230" s="142"/>
      <c r="AD230" s="142"/>
      <c r="AE230" s="142"/>
      <c r="AF230" s="142"/>
      <c r="AG230" s="142"/>
      <c r="AH230" s="142"/>
      <c r="AI230" s="142"/>
      <c r="AJ230" s="142"/>
      <c r="AK230" s="142"/>
      <c r="AL230" s="7"/>
      <c r="AM230" s="7"/>
      <c r="AN230" s="7"/>
      <c r="AO230" s="7"/>
      <c r="AP230" s="7"/>
      <c r="AQ230" s="7"/>
      <c r="AR230" s="7"/>
      <c r="AS230" s="7"/>
      <c r="AT230" s="7"/>
      <c r="AU230" s="7"/>
      <c r="AV230" s="7"/>
      <c r="AW230" s="7"/>
      <c r="AX230" s="7"/>
      <c r="AY230" s="7"/>
      <c r="AZ230" s="143"/>
      <c r="BA230" s="11"/>
      <c r="BB230" s="11"/>
      <c r="BC230" s="11"/>
      <c r="BD230" s="11"/>
      <c r="BE230" s="11"/>
      <c r="BF230" s="11"/>
      <c r="BG230" s="11"/>
      <c r="BH230" s="11"/>
      <c r="BI230" s="11"/>
      <c r="BJ230" s="11"/>
    </row>
    <row r="231" spans="1:62" ht="93" customHeight="1" x14ac:dyDescent="0.3">
      <c r="A231" s="1"/>
      <c r="B231" s="1"/>
      <c r="C231" s="1"/>
      <c r="D231" s="1"/>
      <c r="E231" s="1"/>
      <c r="F231" s="153"/>
      <c r="G231" s="1"/>
      <c r="H231" s="1"/>
      <c r="I231" s="1"/>
      <c r="J231" s="1"/>
      <c r="K231" s="1"/>
      <c r="L231" s="1"/>
      <c r="M231" s="1"/>
      <c r="N231" s="1"/>
      <c r="O231" s="5"/>
      <c r="P231" s="5"/>
      <c r="Q231" s="5"/>
      <c r="R231" s="5"/>
      <c r="S231" s="5"/>
      <c r="T231" s="5"/>
      <c r="U231" s="141"/>
      <c r="V231" s="142"/>
      <c r="W231" s="142"/>
      <c r="X231" s="142"/>
      <c r="Y231" s="142"/>
      <c r="Z231" s="142"/>
      <c r="AA231" s="142"/>
      <c r="AB231" s="142"/>
      <c r="AC231" s="142"/>
      <c r="AD231" s="142"/>
      <c r="AE231" s="142"/>
      <c r="AF231" s="142"/>
      <c r="AG231" s="142"/>
      <c r="AH231" s="142"/>
      <c r="AI231" s="142"/>
      <c r="AJ231" s="142"/>
      <c r="AK231" s="142"/>
      <c r="AL231" s="7"/>
      <c r="AM231" s="7"/>
      <c r="AN231" s="7"/>
      <c r="AO231" s="7"/>
      <c r="AP231" s="7"/>
      <c r="AQ231" s="7"/>
      <c r="AR231" s="7"/>
      <c r="AS231" s="7"/>
      <c r="AT231" s="7"/>
      <c r="AU231" s="7"/>
      <c r="AV231" s="7"/>
      <c r="AW231" s="7"/>
      <c r="AX231" s="7"/>
      <c r="AY231" s="7"/>
      <c r="AZ231" s="143"/>
      <c r="BA231" s="11"/>
      <c r="BB231" s="11"/>
      <c r="BC231" s="11"/>
      <c r="BD231" s="11"/>
      <c r="BE231" s="11"/>
      <c r="BF231" s="11"/>
      <c r="BG231" s="11"/>
      <c r="BH231" s="11"/>
      <c r="BI231" s="11"/>
      <c r="BJ231" s="11"/>
    </row>
    <row r="232" spans="1:62" ht="93" customHeight="1" x14ac:dyDescent="0.3">
      <c r="A232" s="1"/>
      <c r="B232" s="1"/>
      <c r="C232" s="1"/>
      <c r="D232" s="1"/>
      <c r="E232" s="1"/>
      <c r="F232" s="153"/>
      <c r="G232" s="1"/>
      <c r="H232" s="1"/>
      <c r="I232" s="1"/>
      <c r="J232" s="1"/>
      <c r="K232" s="1"/>
      <c r="L232" s="1"/>
      <c r="M232" s="1"/>
      <c r="N232" s="1"/>
      <c r="O232" s="5"/>
      <c r="P232" s="5"/>
      <c r="Q232" s="5"/>
      <c r="R232" s="5"/>
      <c r="S232" s="5"/>
      <c r="T232" s="5"/>
      <c r="U232" s="141"/>
      <c r="V232" s="142"/>
      <c r="W232" s="142"/>
      <c r="X232" s="142"/>
      <c r="Y232" s="142"/>
      <c r="Z232" s="142"/>
      <c r="AA232" s="142"/>
      <c r="AB232" s="142"/>
      <c r="AC232" s="142"/>
      <c r="AD232" s="142"/>
      <c r="AE232" s="142"/>
      <c r="AF232" s="142"/>
      <c r="AG232" s="142"/>
      <c r="AH232" s="142"/>
      <c r="AI232" s="142"/>
      <c r="AJ232" s="142"/>
      <c r="AK232" s="142"/>
      <c r="AL232" s="7"/>
      <c r="AM232" s="7"/>
      <c r="AN232" s="7"/>
      <c r="AO232" s="7"/>
      <c r="AP232" s="7"/>
      <c r="AQ232" s="7"/>
      <c r="AR232" s="7"/>
      <c r="AS232" s="7"/>
      <c r="AT232" s="7"/>
      <c r="AU232" s="7"/>
      <c r="AV232" s="7"/>
      <c r="AW232" s="7"/>
      <c r="AX232" s="7"/>
      <c r="AY232" s="7"/>
      <c r="AZ232" s="143"/>
      <c r="BA232" s="11"/>
      <c r="BB232" s="11"/>
      <c r="BC232" s="11"/>
      <c r="BD232" s="11"/>
      <c r="BE232" s="11"/>
      <c r="BF232" s="11"/>
      <c r="BG232" s="11"/>
      <c r="BH232" s="11"/>
      <c r="BI232" s="11"/>
      <c r="BJ232" s="11"/>
    </row>
    <row r="233" spans="1:62" ht="93" customHeight="1" x14ac:dyDescent="0.3">
      <c r="A233" s="1"/>
      <c r="B233" s="1"/>
      <c r="C233" s="1"/>
      <c r="D233" s="1"/>
      <c r="E233" s="1"/>
      <c r="F233" s="153"/>
      <c r="G233" s="1"/>
      <c r="H233" s="1"/>
      <c r="I233" s="1"/>
      <c r="J233" s="1"/>
      <c r="K233" s="1"/>
      <c r="L233" s="1"/>
      <c r="M233" s="1"/>
      <c r="N233" s="1"/>
      <c r="O233" s="5"/>
      <c r="P233" s="5"/>
      <c r="Q233" s="5"/>
      <c r="R233" s="5"/>
      <c r="S233" s="5"/>
      <c r="T233" s="5"/>
      <c r="U233" s="141"/>
      <c r="V233" s="142"/>
      <c r="W233" s="142"/>
      <c r="X233" s="142"/>
      <c r="Y233" s="142"/>
      <c r="Z233" s="142"/>
      <c r="AA233" s="142"/>
      <c r="AB233" s="142"/>
      <c r="AC233" s="142"/>
      <c r="AD233" s="142"/>
      <c r="AE233" s="142"/>
      <c r="AF233" s="142"/>
      <c r="AG233" s="142"/>
      <c r="AH233" s="142"/>
      <c r="AI233" s="142"/>
      <c r="AJ233" s="142"/>
      <c r="AK233" s="142"/>
      <c r="AL233" s="7"/>
      <c r="AM233" s="7"/>
      <c r="AN233" s="7"/>
      <c r="AO233" s="7"/>
      <c r="AP233" s="7"/>
      <c r="AQ233" s="7"/>
      <c r="AR233" s="7"/>
      <c r="AS233" s="7"/>
      <c r="AT233" s="7"/>
      <c r="AU233" s="7"/>
      <c r="AV233" s="7"/>
      <c r="AW233" s="7"/>
      <c r="AX233" s="7"/>
      <c r="AY233" s="7"/>
      <c r="AZ233" s="143"/>
      <c r="BA233" s="11"/>
      <c r="BB233" s="11"/>
      <c r="BC233" s="11"/>
      <c r="BD233" s="11"/>
      <c r="BE233" s="11"/>
      <c r="BF233" s="11"/>
      <c r="BG233" s="11"/>
      <c r="BH233" s="11"/>
      <c r="BI233" s="11"/>
      <c r="BJ233" s="11"/>
    </row>
    <row r="234" spans="1:62" ht="93" customHeight="1" x14ac:dyDescent="0.3">
      <c r="A234" s="1"/>
      <c r="B234" s="1"/>
      <c r="C234" s="1"/>
      <c r="D234" s="1"/>
      <c r="E234" s="1"/>
      <c r="F234" s="153"/>
      <c r="G234" s="1"/>
      <c r="H234" s="1"/>
      <c r="I234" s="1"/>
      <c r="J234" s="1"/>
      <c r="K234" s="1"/>
      <c r="L234" s="1"/>
      <c r="M234" s="1"/>
      <c r="N234" s="1"/>
      <c r="O234" s="5"/>
      <c r="P234" s="5"/>
      <c r="Q234" s="5"/>
      <c r="R234" s="5"/>
      <c r="S234" s="5"/>
      <c r="T234" s="5"/>
      <c r="U234" s="141"/>
      <c r="V234" s="142"/>
      <c r="W234" s="142"/>
      <c r="X234" s="142"/>
      <c r="Y234" s="142"/>
      <c r="Z234" s="142"/>
      <c r="AA234" s="142"/>
      <c r="AB234" s="142"/>
      <c r="AC234" s="142"/>
      <c r="AD234" s="142"/>
      <c r="AE234" s="142"/>
      <c r="AF234" s="142"/>
      <c r="AG234" s="142"/>
      <c r="AH234" s="142"/>
      <c r="AI234" s="142"/>
      <c r="AJ234" s="142"/>
      <c r="AK234" s="142"/>
      <c r="AL234" s="7"/>
      <c r="AM234" s="7"/>
      <c r="AN234" s="7"/>
      <c r="AO234" s="7"/>
      <c r="AP234" s="7"/>
      <c r="AQ234" s="7"/>
      <c r="AR234" s="7"/>
      <c r="AS234" s="7"/>
      <c r="AT234" s="7"/>
      <c r="AU234" s="7"/>
      <c r="AV234" s="7"/>
      <c r="AW234" s="7"/>
      <c r="AX234" s="7"/>
      <c r="AY234" s="7"/>
      <c r="AZ234" s="143"/>
      <c r="BA234" s="11"/>
      <c r="BB234" s="11"/>
      <c r="BC234" s="11"/>
      <c r="BD234" s="11"/>
      <c r="BE234" s="11"/>
      <c r="BF234" s="11"/>
      <c r="BG234" s="11"/>
      <c r="BH234" s="11"/>
      <c r="BI234" s="11"/>
      <c r="BJ234" s="11"/>
    </row>
    <row r="235" spans="1:62" ht="93" customHeight="1" x14ac:dyDescent="0.3">
      <c r="A235" s="1"/>
      <c r="B235" s="1"/>
      <c r="C235" s="1"/>
      <c r="D235" s="1"/>
      <c r="E235" s="1"/>
      <c r="F235" s="153"/>
      <c r="G235" s="1"/>
      <c r="H235" s="1"/>
      <c r="I235" s="1"/>
      <c r="J235" s="1"/>
      <c r="K235" s="1"/>
      <c r="L235" s="1"/>
      <c r="M235" s="1"/>
      <c r="N235" s="1"/>
      <c r="O235" s="5"/>
      <c r="P235" s="5"/>
      <c r="Q235" s="5"/>
      <c r="R235" s="5"/>
      <c r="S235" s="5"/>
      <c r="T235" s="5"/>
      <c r="U235" s="141"/>
      <c r="V235" s="142"/>
      <c r="W235" s="142"/>
      <c r="X235" s="142"/>
      <c r="Y235" s="142"/>
      <c r="Z235" s="142"/>
      <c r="AA235" s="142"/>
      <c r="AB235" s="142"/>
      <c r="AC235" s="142"/>
      <c r="AD235" s="142"/>
      <c r="AE235" s="142"/>
      <c r="AF235" s="142"/>
      <c r="AG235" s="142"/>
      <c r="AH235" s="142"/>
      <c r="AI235" s="142"/>
      <c r="AJ235" s="142"/>
      <c r="AK235" s="142"/>
      <c r="AL235" s="7"/>
      <c r="AM235" s="7"/>
      <c r="AN235" s="7"/>
      <c r="AO235" s="7"/>
      <c r="AP235" s="7"/>
      <c r="AQ235" s="7"/>
      <c r="AR235" s="7"/>
      <c r="AS235" s="7"/>
      <c r="AT235" s="7"/>
      <c r="AU235" s="7"/>
      <c r="AV235" s="7"/>
      <c r="AW235" s="7"/>
      <c r="AX235" s="7"/>
      <c r="AY235" s="7"/>
      <c r="AZ235" s="143"/>
      <c r="BA235" s="11"/>
      <c r="BB235" s="11"/>
      <c r="BC235" s="11"/>
      <c r="BD235" s="11"/>
      <c r="BE235" s="11"/>
      <c r="BF235" s="11"/>
      <c r="BG235" s="11"/>
      <c r="BH235" s="11"/>
      <c r="BI235" s="11"/>
      <c r="BJ235" s="11"/>
    </row>
    <row r="236" spans="1:62" ht="93" customHeight="1" x14ac:dyDescent="0.3">
      <c r="A236" s="1"/>
      <c r="B236" s="1"/>
      <c r="C236" s="1"/>
      <c r="D236" s="1"/>
      <c r="E236" s="1"/>
      <c r="F236" s="153"/>
      <c r="G236" s="1"/>
      <c r="H236" s="1"/>
      <c r="I236" s="1"/>
      <c r="J236" s="1"/>
      <c r="K236" s="1"/>
      <c r="L236" s="1"/>
      <c r="M236" s="1"/>
      <c r="N236" s="1"/>
      <c r="O236" s="5"/>
      <c r="P236" s="5"/>
      <c r="Q236" s="5"/>
      <c r="R236" s="5"/>
      <c r="S236" s="5"/>
      <c r="T236" s="5"/>
      <c r="U236" s="141"/>
      <c r="V236" s="142"/>
      <c r="W236" s="142"/>
      <c r="X236" s="142"/>
      <c r="Y236" s="142"/>
      <c r="Z236" s="142"/>
      <c r="AA236" s="142"/>
      <c r="AB236" s="142"/>
      <c r="AC236" s="142"/>
      <c r="AD236" s="142"/>
      <c r="AE236" s="142"/>
      <c r="AF236" s="142"/>
      <c r="AG236" s="142"/>
      <c r="AH236" s="142"/>
      <c r="AI236" s="142"/>
      <c r="AJ236" s="142"/>
      <c r="AK236" s="142"/>
      <c r="AL236" s="7"/>
      <c r="AM236" s="7"/>
      <c r="AN236" s="7"/>
      <c r="AO236" s="7"/>
      <c r="AP236" s="7"/>
      <c r="AQ236" s="7"/>
      <c r="AR236" s="7"/>
      <c r="AS236" s="7"/>
      <c r="AT236" s="7"/>
      <c r="AU236" s="7"/>
      <c r="AV236" s="7"/>
      <c r="AW236" s="7"/>
      <c r="AX236" s="7"/>
      <c r="AY236" s="7"/>
      <c r="AZ236" s="143"/>
      <c r="BA236" s="11"/>
      <c r="BB236" s="11"/>
      <c r="BC236" s="11"/>
      <c r="BD236" s="11"/>
      <c r="BE236" s="11"/>
      <c r="BF236" s="11"/>
      <c r="BG236" s="11"/>
      <c r="BH236" s="11"/>
      <c r="BI236" s="11"/>
      <c r="BJ236" s="11"/>
    </row>
    <row r="237" spans="1:62" ht="93" customHeight="1" x14ac:dyDescent="0.3">
      <c r="A237" s="1"/>
      <c r="B237" s="1"/>
      <c r="C237" s="1"/>
      <c r="D237" s="1"/>
      <c r="E237" s="1"/>
      <c r="F237" s="153"/>
      <c r="G237" s="1"/>
      <c r="H237" s="1"/>
      <c r="I237" s="1"/>
      <c r="J237" s="1"/>
      <c r="K237" s="1"/>
      <c r="L237" s="1"/>
      <c r="M237" s="1"/>
      <c r="N237" s="1"/>
      <c r="O237" s="5"/>
      <c r="P237" s="5"/>
      <c r="Q237" s="5"/>
      <c r="R237" s="5"/>
      <c r="S237" s="5"/>
      <c r="T237" s="5"/>
      <c r="U237" s="141"/>
      <c r="V237" s="142"/>
      <c r="W237" s="142"/>
      <c r="X237" s="142"/>
      <c r="Y237" s="142"/>
      <c r="Z237" s="142"/>
      <c r="AA237" s="142"/>
      <c r="AB237" s="142"/>
      <c r="AC237" s="142"/>
      <c r="AD237" s="142"/>
      <c r="AE237" s="142"/>
      <c r="AF237" s="142"/>
      <c r="AG237" s="142"/>
      <c r="AH237" s="142"/>
      <c r="AI237" s="142"/>
      <c r="AJ237" s="142"/>
      <c r="AK237" s="142"/>
      <c r="AL237" s="7"/>
      <c r="AM237" s="7"/>
      <c r="AN237" s="7"/>
      <c r="AO237" s="7"/>
      <c r="AP237" s="7"/>
      <c r="AQ237" s="7"/>
      <c r="AR237" s="7"/>
      <c r="AS237" s="7"/>
      <c r="AT237" s="7"/>
      <c r="AU237" s="7"/>
      <c r="AV237" s="7"/>
      <c r="AW237" s="7"/>
      <c r="AX237" s="7"/>
      <c r="AY237" s="7"/>
      <c r="AZ237" s="143"/>
      <c r="BA237" s="11"/>
      <c r="BB237" s="11"/>
      <c r="BC237" s="11"/>
      <c r="BD237" s="11"/>
      <c r="BE237" s="11"/>
      <c r="BF237" s="11"/>
      <c r="BG237" s="11"/>
      <c r="BH237" s="11"/>
      <c r="BI237" s="11"/>
      <c r="BJ237" s="11"/>
    </row>
    <row r="238" spans="1:62" ht="93" customHeight="1" x14ac:dyDescent="0.3">
      <c r="A238" s="1"/>
      <c r="B238" s="1"/>
      <c r="C238" s="1"/>
      <c r="D238" s="1"/>
      <c r="E238" s="1"/>
      <c r="F238" s="153"/>
      <c r="G238" s="1"/>
      <c r="H238" s="1"/>
      <c r="I238" s="1"/>
      <c r="J238" s="1"/>
      <c r="K238" s="1"/>
      <c r="L238" s="1"/>
      <c r="M238" s="1"/>
      <c r="N238" s="1"/>
      <c r="O238" s="5"/>
      <c r="P238" s="5"/>
      <c r="Q238" s="5"/>
      <c r="R238" s="5"/>
      <c r="S238" s="5"/>
      <c r="T238" s="5"/>
      <c r="U238" s="141"/>
      <c r="V238" s="142"/>
      <c r="W238" s="142"/>
      <c r="X238" s="142"/>
      <c r="Y238" s="142"/>
      <c r="Z238" s="142"/>
      <c r="AA238" s="142"/>
      <c r="AB238" s="142"/>
      <c r="AC238" s="142"/>
      <c r="AD238" s="142"/>
      <c r="AE238" s="142"/>
      <c r="AF238" s="142"/>
      <c r="AG238" s="142"/>
      <c r="AH238" s="142"/>
      <c r="AI238" s="142"/>
      <c r="AJ238" s="142"/>
      <c r="AK238" s="142"/>
      <c r="AL238" s="7"/>
      <c r="AM238" s="7"/>
      <c r="AN238" s="7"/>
      <c r="AO238" s="7"/>
      <c r="AP238" s="7"/>
      <c r="AQ238" s="7"/>
      <c r="AR238" s="7"/>
      <c r="AS238" s="7"/>
      <c r="AT238" s="7"/>
      <c r="AU238" s="7"/>
      <c r="AV238" s="7"/>
      <c r="AW238" s="7"/>
      <c r="AX238" s="7"/>
      <c r="AY238" s="7"/>
      <c r="AZ238" s="143"/>
      <c r="BA238" s="11"/>
      <c r="BB238" s="11"/>
      <c r="BC238" s="11"/>
      <c r="BD238" s="11"/>
      <c r="BE238" s="11"/>
      <c r="BF238" s="11"/>
      <c r="BG238" s="11"/>
      <c r="BH238" s="11"/>
      <c r="BI238" s="11"/>
      <c r="BJ238" s="11"/>
    </row>
    <row r="239" spans="1:62" ht="93" customHeight="1" x14ac:dyDescent="0.3">
      <c r="A239" s="1"/>
      <c r="B239" s="1"/>
      <c r="C239" s="1"/>
      <c r="D239" s="1"/>
      <c r="E239" s="1"/>
      <c r="F239" s="153"/>
      <c r="G239" s="1"/>
      <c r="H239" s="1"/>
      <c r="I239" s="1"/>
      <c r="J239" s="1"/>
      <c r="K239" s="1"/>
      <c r="L239" s="1"/>
      <c r="M239" s="1"/>
      <c r="N239" s="1"/>
      <c r="O239" s="5"/>
      <c r="P239" s="5"/>
      <c r="Q239" s="5"/>
      <c r="R239" s="5"/>
      <c r="S239" s="5"/>
      <c r="T239" s="5"/>
      <c r="U239" s="141"/>
      <c r="V239" s="142"/>
      <c r="W239" s="142"/>
      <c r="X239" s="142"/>
      <c r="Y239" s="142"/>
      <c r="Z239" s="142"/>
      <c r="AA239" s="142"/>
      <c r="AB239" s="142"/>
      <c r="AC239" s="142"/>
      <c r="AD239" s="142"/>
      <c r="AE239" s="142"/>
      <c r="AF239" s="142"/>
      <c r="AG239" s="142"/>
      <c r="AH239" s="142"/>
      <c r="AI239" s="142"/>
      <c r="AJ239" s="142"/>
      <c r="AK239" s="142"/>
      <c r="AL239" s="7"/>
      <c r="AM239" s="7"/>
      <c r="AN239" s="7"/>
      <c r="AO239" s="7"/>
      <c r="AP239" s="7"/>
      <c r="AQ239" s="7"/>
      <c r="AR239" s="7"/>
      <c r="AS239" s="7"/>
      <c r="AT239" s="7"/>
      <c r="AU239" s="7"/>
      <c r="AV239" s="7"/>
      <c r="AW239" s="7"/>
      <c r="AX239" s="7"/>
      <c r="AY239" s="7"/>
      <c r="AZ239" s="143"/>
      <c r="BA239" s="11"/>
      <c r="BB239" s="11"/>
      <c r="BC239" s="11"/>
      <c r="BD239" s="11"/>
      <c r="BE239" s="11"/>
      <c r="BF239" s="11"/>
      <c r="BG239" s="11"/>
      <c r="BH239" s="11"/>
      <c r="BI239" s="11"/>
      <c r="BJ239" s="11"/>
    </row>
    <row r="240" spans="1:62" ht="93" customHeight="1" x14ac:dyDescent="0.3">
      <c r="A240" s="1"/>
      <c r="B240" s="1"/>
      <c r="C240" s="1"/>
      <c r="D240" s="1"/>
      <c r="E240" s="1"/>
      <c r="F240" s="153"/>
      <c r="G240" s="1"/>
      <c r="H240" s="1"/>
      <c r="I240" s="1"/>
      <c r="J240" s="1"/>
      <c r="K240" s="1"/>
      <c r="L240" s="1"/>
      <c r="M240" s="1"/>
      <c r="N240" s="1"/>
      <c r="O240" s="5"/>
      <c r="P240" s="5"/>
      <c r="Q240" s="5"/>
      <c r="R240" s="5"/>
      <c r="S240" s="5"/>
      <c r="T240" s="5"/>
      <c r="U240" s="141"/>
      <c r="V240" s="142"/>
      <c r="W240" s="142"/>
      <c r="X240" s="142"/>
      <c r="Y240" s="142"/>
      <c r="Z240" s="142"/>
      <c r="AA240" s="142"/>
      <c r="AB240" s="142"/>
      <c r="AC240" s="142"/>
      <c r="AD240" s="142"/>
      <c r="AE240" s="142"/>
      <c r="AF240" s="142"/>
      <c r="AG240" s="142"/>
      <c r="AH240" s="142"/>
      <c r="AI240" s="142"/>
      <c r="AJ240" s="142"/>
      <c r="AK240" s="142"/>
      <c r="AL240" s="7"/>
      <c r="AM240" s="7"/>
      <c r="AN240" s="7"/>
      <c r="AO240" s="7"/>
      <c r="AP240" s="7"/>
      <c r="AQ240" s="7"/>
      <c r="AR240" s="7"/>
      <c r="AS240" s="7"/>
      <c r="AT240" s="7"/>
      <c r="AU240" s="7"/>
      <c r="AV240" s="7"/>
      <c r="AW240" s="7"/>
      <c r="AX240" s="7"/>
      <c r="AY240" s="7"/>
      <c r="AZ240" s="143"/>
      <c r="BA240" s="11"/>
      <c r="BB240" s="11"/>
      <c r="BC240" s="11"/>
      <c r="BD240" s="11"/>
      <c r="BE240" s="11"/>
      <c r="BF240" s="11"/>
      <c r="BG240" s="11"/>
      <c r="BH240" s="11"/>
      <c r="BI240" s="11"/>
      <c r="BJ240" s="11"/>
    </row>
    <row r="241" spans="1:62" ht="93" customHeight="1" x14ac:dyDescent="0.3">
      <c r="A241" s="1"/>
      <c r="B241" s="1"/>
      <c r="C241" s="1"/>
      <c r="D241" s="1"/>
      <c r="E241" s="1"/>
      <c r="F241" s="153"/>
      <c r="G241" s="1"/>
      <c r="H241" s="1"/>
      <c r="I241" s="1"/>
      <c r="J241" s="1"/>
      <c r="K241" s="1"/>
      <c r="L241" s="1"/>
      <c r="M241" s="1"/>
      <c r="N241" s="1"/>
      <c r="O241" s="5"/>
      <c r="P241" s="5"/>
      <c r="Q241" s="5"/>
      <c r="R241" s="5"/>
      <c r="S241" s="5"/>
      <c r="T241" s="5"/>
      <c r="U241" s="141"/>
      <c r="V241" s="142"/>
      <c r="W241" s="142"/>
      <c r="X241" s="142"/>
      <c r="Y241" s="142"/>
      <c r="Z241" s="142"/>
      <c r="AA241" s="142"/>
      <c r="AB241" s="142"/>
      <c r="AC241" s="142"/>
      <c r="AD241" s="142"/>
      <c r="AE241" s="142"/>
      <c r="AF241" s="142"/>
      <c r="AG241" s="142"/>
      <c r="AH241" s="142"/>
      <c r="AI241" s="142"/>
      <c r="AJ241" s="142"/>
      <c r="AK241" s="142"/>
      <c r="AL241" s="7"/>
      <c r="AM241" s="7"/>
      <c r="AN241" s="7"/>
      <c r="AO241" s="7"/>
      <c r="AP241" s="7"/>
      <c r="AQ241" s="7"/>
      <c r="AR241" s="7"/>
      <c r="AS241" s="7"/>
      <c r="AT241" s="7"/>
      <c r="AU241" s="7"/>
      <c r="AV241" s="7"/>
      <c r="AW241" s="7"/>
      <c r="AX241" s="7"/>
      <c r="AY241" s="7"/>
      <c r="AZ241" s="143"/>
      <c r="BA241" s="11"/>
      <c r="BB241" s="11"/>
      <c r="BC241" s="11"/>
      <c r="BD241" s="11"/>
      <c r="BE241" s="11"/>
      <c r="BF241" s="11"/>
      <c r="BG241" s="11"/>
      <c r="BH241" s="11"/>
      <c r="BI241" s="11"/>
      <c r="BJ241" s="11"/>
    </row>
    <row r="242" spans="1:62" ht="93" customHeight="1" x14ac:dyDescent="0.3">
      <c r="A242" s="1"/>
      <c r="B242" s="1"/>
      <c r="C242" s="1"/>
      <c r="D242" s="1"/>
      <c r="E242" s="1"/>
      <c r="F242" s="153"/>
      <c r="G242" s="1"/>
      <c r="H242" s="1"/>
      <c r="I242" s="1"/>
      <c r="J242" s="1"/>
      <c r="K242" s="1"/>
      <c r="L242" s="1"/>
      <c r="M242" s="1"/>
      <c r="N242" s="1"/>
      <c r="O242" s="5"/>
      <c r="P242" s="5"/>
      <c r="Q242" s="5"/>
      <c r="R242" s="5"/>
      <c r="S242" s="5"/>
      <c r="T242" s="5"/>
      <c r="U242" s="141"/>
      <c r="V242" s="142"/>
      <c r="W242" s="142"/>
      <c r="X242" s="142"/>
      <c r="Y242" s="142"/>
      <c r="Z242" s="142"/>
      <c r="AA242" s="142"/>
      <c r="AB242" s="142"/>
      <c r="AC242" s="142"/>
      <c r="AD242" s="142"/>
      <c r="AE242" s="142"/>
      <c r="AF242" s="142"/>
      <c r="AG242" s="142"/>
      <c r="AH242" s="142"/>
      <c r="AI242" s="142"/>
      <c r="AJ242" s="142"/>
      <c r="AK242" s="142"/>
      <c r="AL242" s="7"/>
      <c r="AM242" s="7"/>
      <c r="AN242" s="7"/>
      <c r="AO242" s="7"/>
      <c r="AP242" s="7"/>
      <c r="AQ242" s="7"/>
      <c r="AR242" s="7"/>
      <c r="AS242" s="7"/>
      <c r="AT242" s="7"/>
      <c r="AU242" s="7"/>
      <c r="AV242" s="7"/>
      <c r="AW242" s="7"/>
      <c r="AX242" s="7"/>
      <c r="AY242" s="7"/>
      <c r="AZ242" s="143"/>
      <c r="BA242" s="11"/>
      <c r="BB242" s="11"/>
      <c r="BC242" s="11"/>
      <c r="BD242" s="11"/>
      <c r="BE242" s="11"/>
      <c r="BF242" s="11"/>
      <c r="BG242" s="11"/>
      <c r="BH242" s="11"/>
      <c r="BI242" s="11"/>
      <c r="BJ242" s="11"/>
    </row>
    <row r="243" spans="1:62" ht="93" customHeight="1" x14ac:dyDescent="0.3">
      <c r="A243" s="1"/>
      <c r="B243" s="1"/>
      <c r="C243" s="1"/>
      <c r="D243" s="1"/>
      <c r="E243" s="1"/>
      <c r="F243" s="153"/>
      <c r="G243" s="1"/>
      <c r="H243" s="1"/>
      <c r="I243" s="1"/>
      <c r="J243" s="1"/>
      <c r="K243" s="1"/>
      <c r="L243" s="1"/>
      <c r="M243" s="1"/>
      <c r="N243" s="1"/>
      <c r="O243" s="5"/>
      <c r="P243" s="5"/>
      <c r="Q243" s="5"/>
      <c r="R243" s="5"/>
      <c r="S243" s="5"/>
      <c r="T243" s="5"/>
      <c r="U243" s="141"/>
      <c r="V243" s="142"/>
      <c r="W243" s="142"/>
      <c r="X243" s="142"/>
      <c r="Y243" s="142"/>
      <c r="Z243" s="142"/>
      <c r="AA243" s="142"/>
      <c r="AB243" s="142"/>
      <c r="AC243" s="142"/>
      <c r="AD243" s="142"/>
      <c r="AE243" s="142"/>
      <c r="AF243" s="142"/>
      <c r="AG243" s="142"/>
      <c r="AH243" s="142"/>
      <c r="AI243" s="142"/>
      <c r="AJ243" s="142"/>
      <c r="AK243" s="142"/>
      <c r="AL243" s="7"/>
      <c r="AM243" s="7"/>
      <c r="AN243" s="7"/>
      <c r="AO243" s="7"/>
      <c r="AP243" s="7"/>
      <c r="AQ243" s="7"/>
      <c r="AR243" s="7"/>
      <c r="AS243" s="7"/>
      <c r="AT243" s="7"/>
      <c r="AU243" s="7"/>
      <c r="AV243" s="7"/>
      <c r="AW243" s="7"/>
      <c r="AX243" s="7"/>
      <c r="AY243" s="7"/>
      <c r="AZ243" s="143"/>
      <c r="BA243" s="11"/>
      <c r="BB243" s="11"/>
      <c r="BC243" s="11"/>
      <c r="BD243" s="11"/>
      <c r="BE243" s="11"/>
      <c r="BF243" s="11"/>
      <c r="BG243" s="11"/>
      <c r="BH243" s="11"/>
      <c r="BI243" s="11"/>
      <c r="BJ243" s="11"/>
    </row>
    <row r="244" spans="1:62" ht="93" customHeight="1" x14ac:dyDescent="0.3">
      <c r="A244" s="1"/>
      <c r="B244" s="1"/>
      <c r="C244" s="1"/>
      <c r="D244" s="1"/>
      <c r="E244" s="1"/>
      <c r="F244" s="153"/>
      <c r="G244" s="1"/>
      <c r="H244" s="1"/>
      <c r="I244" s="1"/>
      <c r="J244" s="1"/>
      <c r="K244" s="1"/>
      <c r="L244" s="1"/>
      <c r="M244" s="1"/>
      <c r="N244" s="1"/>
      <c r="O244" s="5"/>
      <c r="P244" s="5"/>
      <c r="Q244" s="5"/>
      <c r="R244" s="5"/>
      <c r="S244" s="5"/>
      <c r="T244" s="5"/>
      <c r="U244" s="141"/>
      <c r="V244" s="142"/>
      <c r="W244" s="142"/>
      <c r="X244" s="142"/>
      <c r="Y244" s="142"/>
      <c r="Z244" s="142"/>
      <c r="AA244" s="142"/>
      <c r="AB244" s="142"/>
      <c r="AC244" s="142"/>
      <c r="AD244" s="142"/>
      <c r="AE244" s="142"/>
      <c r="AF244" s="142"/>
      <c r="AG244" s="142"/>
      <c r="AH244" s="142"/>
      <c r="AI244" s="142"/>
      <c r="AJ244" s="142"/>
      <c r="AK244" s="142"/>
      <c r="AL244" s="7"/>
      <c r="AM244" s="7"/>
      <c r="AN244" s="7"/>
      <c r="AO244" s="7"/>
      <c r="AP244" s="7"/>
      <c r="AQ244" s="7"/>
      <c r="AR244" s="7"/>
      <c r="AS244" s="7"/>
      <c r="AT244" s="7"/>
      <c r="AU244" s="7"/>
      <c r="AV244" s="7"/>
      <c r="AW244" s="7"/>
      <c r="AX244" s="7"/>
      <c r="AY244" s="7"/>
      <c r="AZ244" s="143"/>
      <c r="BA244" s="11"/>
      <c r="BB244" s="11"/>
      <c r="BC244" s="11"/>
      <c r="BD244" s="11"/>
      <c r="BE244" s="11"/>
      <c r="BF244" s="11"/>
      <c r="BG244" s="11"/>
      <c r="BH244" s="11"/>
      <c r="BI244" s="11"/>
      <c r="BJ244" s="11"/>
    </row>
    <row r="245" spans="1:62" ht="93" customHeight="1" x14ac:dyDescent="0.3">
      <c r="A245" s="1"/>
      <c r="B245" s="1"/>
      <c r="C245" s="1"/>
      <c r="D245" s="1"/>
      <c r="E245" s="1"/>
      <c r="F245" s="153"/>
      <c r="G245" s="1"/>
      <c r="H245" s="1"/>
      <c r="I245" s="1"/>
      <c r="J245" s="1"/>
      <c r="K245" s="1"/>
      <c r="L245" s="1"/>
      <c r="M245" s="1"/>
      <c r="N245" s="1"/>
      <c r="O245" s="5"/>
      <c r="P245" s="5"/>
      <c r="Q245" s="5"/>
      <c r="R245" s="5"/>
      <c r="S245" s="5"/>
      <c r="T245" s="5"/>
      <c r="U245" s="141"/>
      <c r="V245" s="142"/>
      <c r="W245" s="142"/>
      <c r="X245" s="142"/>
      <c r="Y245" s="142"/>
      <c r="Z245" s="142"/>
      <c r="AA245" s="142"/>
      <c r="AB245" s="142"/>
      <c r="AC245" s="142"/>
      <c r="AD245" s="142"/>
      <c r="AE245" s="142"/>
      <c r="AF245" s="142"/>
      <c r="AG245" s="142"/>
      <c r="AH245" s="142"/>
      <c r="AI245" s="142"/>
      <c r="AJ245" s="142"/>
      <c r="AK245" s="142"/>
      <c r="AL245" s="7"/>
      <c r="AM245" s="7"/>
      <c r="AN245" s="7"/>
      <c r="AO245" s="7"/>
      <c r="AP245" s="7"/>
      <c r="AQ245" s="7"/>
      <c r="AR245" s="7"/>
      <c r="AS245" s="7"/>
      <c r="AT245" s="7"/>
      <c r="AU245" s="7"/>
      <c r="AV245" s="7"/>
      <c r="AW245" s="7"/>
      <c r="AX245" s="7"/>
      <c r="AY245" s="7"/>
      <c r="AZ245" s="143"/>
      <c r="BA245" s="11"/>
      <c r="BB245" s="11"/>
      <c r="BC245" s="11"/>
      <c r="BD245" s="11"/>
      <c r="BE245" s="11"/>
      <c r="BF245" s="11"/>
      <c r="BG245" s="11"/>
      <c r="BH245" s="11"/>
      <c r="BI245" s="11"/>
      <c r="BJ245" s="11"/>
    </row>
    <row r="246" spans="1:62" ht="93" customHeight="1" x14ac:dyDescent="0.3">
      <c r="A246" s="1"/>
      <c r="B246" s="1"/>
      <c r="C246" s="1"/>
      <c r="D246" s="1"/>
      <c r="E246" s="1"/>
      <c r="F246" s="153"/>
      <c r="G246" s="1"/>
      <c r="H246" s="1"/>
      <c r="I246" s="1"/>
      <c r="J246" s="1"/>
      <c r="K246" s="1"/>
      <c r="L246" s="1"/>
      <c r="M246" s="1"/>
      <c r="N246" s="1"/>
      <c r="O246" s="5"/>
      <c r="P246" s="5"/>
      <c r="Q246" s="5"/>
      <c r="R246" s="5"/>
      <c r="S246" s="5"/>
      <c r="T246" s="5"/>
      <c r="U246" s="141"/>
      <c r="V246" s="142"/>
      <c r="W246" s="142"/>
      <c r="X246" s="142"/>
      <c r="Y246" s="142"/>
      <c r="Z246" s="142"/>
      <c r="AA246" s="142"/>
      <c r="AB246" s="142"/>
      <c r="AC246" s="142"/>
      <c r="AD246" s="142"/>
      <c r="AE246" s="142"/>
      <c r="AF246" s="142"/>
      <c r="AG246" s="142"/>
      <c r="AH246" s="142"/>
      <c r="AI246" s="142"/>
      <c r="AJ246" s="142"/>
      <c r="AK246" s="142"/>
      <c r="AL246" s="7"/>
      <c r="AM246" s="7"/>
      <c r="AN246" s="7"/>
      <c r="AO246" s="7"/>
      <c r="AP246" s="7"/>
      <c r="AQ246" s="7"/>
      <c r="AR246" s="7"/>
      <c r="AS246" s="7"/>
      <c r="AT246" s="7"/>
      <c r="AU246" s="7"/>
      <c r="AV246" s="7"/>
      <c r="AW246" s="7"/>
      <c r="AX246" s="7"/>
      <c r="AY246" s="7"/>
      <c r="AZ246" s="143"/>
      <c r="BA246" s="11"/>
      <c r="BB246" s="11"/>
      <c r="BC246" s="11"/>
      <c r="BD246" s="11"/>
      <c r="BE246" s="11"/>
      <c r="BF246" s="11"/>
      <c r="BG246" s="11"/>
      <c r="BH246" s="11"/>
      <c r="BI246" s="11"/>
      <c r="BJ246" s="11"/>
    </row>
    <row r="247" spans="1:62" ht="93" customHeight="1" x14ac:dyDescent="0.3">
      <c r="A247" s="1"/>
      <c r="B247" s="1"/>
      <c r="C247" s="1"/>
      <c r="D247" s="1"/>
      <c r="E247" s="1"/>
      <c r="F247" s="153"/>
      <c r="G247" s="1"/>
      <c r="H247" s="1"/>
      <c r="I247" s="1"/>
      <c r="J247" s="1"/>
      <c r="K247" s="1"/>
      <c r="L247" s="1"/>
      <c r="M247" s="1"/>
      <c r="N247" s="1"/>
      <c r="O247" s="5"/>
      <c r="P247" s="5"/>
      <c r="Q247" s="5"/>
      <c r="R247" s="5"/>
      <c r="S247" s="5"/>
      <c r="T247" s="5"/>
      <c r="U247" s="141"/>
      <c r="V247" s="142"/>
      <c r="W247" s="142"/>
      <c r="X247" s="142"/>
      <c r="Y247" s="142"/>
      <c r="Z247" s="142"/>
      <c r="AA247" s="142"/>
      <c r="AB247" s="142"/>
      <c r="AC247" s="142"/>
      <c r="AD247" s="142"/>
      <c r="AE247" s="142"/>
      <c r="AF247" s="142"/>
      <c r="AG247" s="142"/>
      <c r="AH247" s="142"/>
      <c r="AI247" s="142"/>
      <c r="AJ247" s="142"/>
      <c r="AK247" s="142"/>
      <c r="AL247" s="7"/>
      <c r="AM247" s="7"/>
      <c r="AN247" s="7"/>
      <c r="AO247" s="7"/>
      <c r="AP247" s="7"/>
      <c r="AQ247" s="7"/>
      <c r="AR247" s="7"/>
      <c r="AS247" s="7"/>
      <c r="AT247" s="7"/>
      <c r="AU247" s="7"/>
      <c r="AV247" s="7"/>
      <c r="AW247" s="7"/>
      <c r="AX247" s="7"/>
      <c r="AY247" s="7"/>
      <c r="AZ247" s="143"/>
      <c r="BA247" s="11"/>
      <c r="BB247" s="11"/>
      <c r="BC247" s="11"/>
      <c r="BD247" s="11"/>
      <c r="BE247" s="11"/>
      <c r="BF247" s="11"/>
      <c r="BG247" s="11"/>
      <c r="BH247" s="11"/>
      <c r="BI247" s="11"/>
      <c r="BJ247" s="11"/>
    </row>
    <row r="248" spans="1:62" ht="93" customHeight="1" x14ac:dyDescent="0.3">
      <c r="A248" s="1"/>
      <c r="B248" s="1"/>
      <c r="C248" s="1"/>
      <c r="D248" s="1"/>
      <c r="E248" s="1"/>
      <c r="F248" s="153"/>
      <c r="G248" s="1"/>
      <c r="H248" s="1"/>
      <c r="I248" s="1"/>
      <c r="J248" s="1"/>
      <c r="K248" s="1"/>
      <c r="L248" s="1"/>
      <c r="M248" s="1"/>
      <c r="N248" s="1"/>
      <c r="O248" s="5"/>
      <c r="P248" s="5"/>
      <c r="Q248" s="5"/>
      <c r="R248" s="5"/>
      <c r="S248" s="5"/>
      <c r="T248" s="5"/>
      <c r="U248" s="141"/>
      <c r="V248" s="142"/>
      <c r="W248" s="142"/>
      <c r="X248" s="142"/>
      <c r="Y248" s="142"/>
      <c r="Z248" s="142"/>
      <c r="AA248" s="142"/>
      <c r="AB248" s="142"/>
      <c r="AC248" s="142"/>
      <c r="AD248" s="142"/>
      <c r="AE248" s="142"/>
      <c r="AF248" s="142"/>
      <c r="AG248" s="142"/>
      <c r="AH248" s="142"/>
      <c r="AI248" s="142"/>
      <c r="AJ248" s="142"/>
      <c r="AK248" s="142"/>
      <c r="AL248" s="7"/>
      <c r="AM248" s="7"/>
      <c r="AN248" s="7"/>
      <c r="AO248" s="7"/>
      <c r="AP248" s="7"/>
      <c r="AQ248" s="7"/>
      <c r="AR248" s="7"/>
      <c r="AS248" s="7"/>
      <c r="AT248" s="7"/>
      <c r="AU248" s="7"/>
      <c r="AV248" s="7"/>
      <c r="AW248" s="7"/>
      <c r="AX248" s="7"/>
      <c r="AY248" s="7"/>
      <c r="AZ248" s="143"/>
      <c r="BA248" s="11"/>
      <c r="BB248" s="11"/>
      <c r="BC248" s="11"/>
      <c r="BD248" s="11"/>
      <c r="BE248" s="11"/>
      <c r="BF248" s="11"/>
      <c r="BG248" s="11"/>
      <c r="BH248" s="11"/>
      <c r="BI248" s="11"/>
      <c r="BJ248" s="11"/>
    </row>
    <row r="249" spans="1:62" ht="93" customHeight="1" x14ac:dyDescent="0.3">
      <c r="A249" s="1"/>
      <c r="B249" s="1"/>
      <c r="C249" s="1"/>
      <c r="D249" s="1"/>
      <c r="E249" s="1"/>
      <c r="F249" s="153"/>
      <c r="G249" s="1"/>
      <c r="H249" s="1"/>
      <c r="I249" s="1"/>
      <c r="J249" s="1"/>
      <c r="K249" s="1"/>
      <c r="L249" s="1"/>
      <c r="M249" s="1"/>
      <c r="N249" s="1"/>
      <c r="O249" s="5"/>
      <c r="P249" s="5"/>
      <c r="Q249" s="5"/>
      <c r="R249" s="5"/>
      <c r="S249" s="5"/>
      <c r="T249" s="5"/>
      <c r="U249" s="141"/>
      <c r="V249" s="142"/>
      <c r="W249" s="142"/>
      <c r="X249" s="142"/>
      <c r="Y249" s="142"/>
      <c r="Z249" s="142"/>
      <c r="AA249" s="142"/>
      <c r="AB249" s="142"/>
      <c r="AC249" s="142"/>
      <c r="AD249" s="142"/>
      <c r="AE249" s="142"/>
      <c r="AF249" s="142"/>
      <c r="AG249" s="142"/>
      <c r="AH249" s="142"/>
      <c r="AI249" s="142"/>
      <c r="AJ249" s="142"/>
      <c r="AK249" s="142"/>
      <c r="AL249" s="7"/>
      <c r="AM249" s="7"/>
      <c r="AN249" s="7"/>
      <c r="AO249" s="7"/>
      <c r="AP249" s="7"/>
      <c r="AQ249" s="7"/>
      <c r="AR249" s="7"/>
      <c r="AS249" s="7"/>
      <c r="AT249" s="7"/>
      <c r="AU249" s="7"/>
      <c r="AV249" s="7"/>
      <c r="AW249" s="7"/>
      <c r="AX249" s="7"/>
      <c r="AY249" s="7"/>
      <c r="AZ249" s="143"/>
      <c r="BA249" s="11"/>
      <c r="BB249" s="11"/>
      <c r="BC249" s="11"/>
      <c r="BD249" s="11"/>
      <c r="BE249" s="11"/>
      <c r="BF249" s="11"/>
      <c r="BG249" s="11"/>
      <c r="BH249" s="11"/>
      <c r="BI249" s="11"/>
      <c r="BJ249" s="11"/>
    </row>
    <row r="250" spans="1:62" ht="93" customHeight="1" x14ac:dyDescent="0.3">
      <c r="A250" s="1"/>
      <c r="B250" s="1"/>
      <c r="C250" s="1"/>
      <c r="D250" s="1"/>
      <c r="E250" s="1"/>
      <c r="F250" s="153"/>
      <c r="G250" s="1"/>
      <c r="H250" s="1"/>
      <c r="I250" s="1"/>
      <c r="J250" s="1"/>
      <c r="K250" s="1"/>
      <c r="L250" s="1"/>
      <c r="M250" s="1"/>
      <c r="N250" s="1"/>
      <c r="O250" s="5"/>
      <c r="P250" s="5"/>
      <c r="Q250" s="5"/>
      <c r="R250" s="5"/>
      <c r="S250" s="5"/>
      <c r="T250" s="5"/>
      <c r="U250" s="141"/>
      <c r="V250" s="142"/>
      <c r="W250" s="142"/>
      <c r="X250" s="142"/>
      <c r="Y250" s="142"/>
      <c r="Z250" s="142"/>
      <c r="AA250" s="142"/>
      <c r="AB250" s="142"/>
      <c r="AC250" s="142"/>
      <c r="AD250" s="142"/>
      <c r="AE250" s="142"/>
      <c r="AF250" s="142"/>
      <c r="AG250" s="142"/>
      <c r="AH250" s="142"/>
      <c r="AI250" s="142"/>
      <c r="AJ250" s="142"/>
      <c r="AK250" s="142"/>
      <c r="AL250" s="7"/>
      <c r="AM250" s="7"/>
      <c r="AN250" s="7"/>
      <c r="AO250" s="7"/>
      <c r="AP250" s="7"/>
      <c r="AQ250" s="7"/>
      <c r="AR250" s="7"/>
      <c r="AS250" s="7"/>
      <c r="AT250" s="7"/>
      <c r="AU250" s="7"/>
      <c r="AV250" s="7"/>
      <c r="AW250" s="7"/>
      <c r="AX250" s="7"/>
      <c r="AY250" s="7"/>
      <c r="AZ250" s="143"/>
      <c r="BA250" s="11"/>
      <c r="BB250" s="11"/>
      <c r="BC250" s="11"/>
      <c r="BD250" s="11"/>
      <c r="BE250" s="11"/>
      <c r="BF250" s="11"/>
      <c r="BG250" s="11"/>
      <c r="BH250" s="11"/>
      <c r="BI250" s="11"/>
      <c r="BJ250" s="11"/>
    </row>
    <row r="251" spans="1:62" ht="93" customHeight="1" x14ac:dyDescent="0.3">
      <c r="A251" s="1"/>
      <c r="B251" s="1"/>
      <c r="C251" s="1"/>
      <c r="D251" s="1"/>
      <c r="E251" s="1"/>
      <c r="F251" s="153"/>
      <c r="G251" s="1"/>
      <c r="H251" s="1"/>
      <c r="I251" s="1"/>
      <c r="J251" s="1"/>
      <c r="K251" s="1"/>
      <c r="L251" s="1"/>
      <c r="M251" s="1"/>
      <c r="N251" s="1"/>
      <c r="O251" s="5"/>
      <c r="P251" s="5"/>
      <c r="Q251" s="5"/>
      <c r="R251" s="5"/>
      <c r="S251" s="5"/>
      <c r="T251" s="5"/>
      <c r="U251" s="141"/>
      <c r="V251" s="142"/>
      <c r="W251" s="142"/>
      <c r="X251" s="142"/>
      <c r="Y251" s="142"/>
      <c r="Z251" s="142"/>
      <c r="AA251" s="142"/>
      <c r="AB251" s="142"/>
      <c r="AC251" s="142"/>
      <c r="AD251" s="142"/>
      <c r="AE251" s="142"/>
      <c r="AF251" s="142"/>
      <c r="AG251" s="142"/>
      <c r="AH251" s="142"/>
      <c r="AI251" s="142"/>
      <c r="AJ251" s="142"/>
      <c r="AK251" s="142"/>
      <c r="AL251" s="7"/>
      <c r="AM251" s="7"/>
      <c r="AN251" s="7"/>
      <c r="AO251" s="7"/>
      <c r="AP251" s="7"/>
      <c r="AQ251" s="7"/>
      <c r="AR251" s="7"/>
      <c r="AS251" s="7"/>
      <c r="AT251" s="7"/>
      <c r="AU251" s="7"/>
      <c r="AV251" s="7"/>
      <c r="AW251" s="7"/>
      <c r="AX251" s="7"/>
      <c r="AY251" s="7"/>
      <c r="AZ251" s="143"/>
      <c r="BA251" s="11"/>
      <c r="BB251" s="11"/>
      <c r="BC251" s="11"/>
      <c r="BD251" s="11"/>
      <c r="BE251" s="11"/>
      <c r="BF251" s="11"/>
      <c r="BG251" s="11"/>
      <c r="BH251" s="11"/>
      <c r="BI251" s="11"/>
      <c r="BJ251" s="11"/>
    </row>
    <row r="252" spans="1:62" ht="93" customHeight="1" x14ac:dyDescent="0.3">
      <c r="A252" s="1"/>
      <c r="B252" s="1"/>
      <c r="C252" s="1"/>
      <c r="D252" s="1"/>
      <c r="E252" s="1"/>
      <c r="F252" s="153"/>
      <c r="G252" s="1"/>
      <c r="H252" s="1"/>
      <c r="I252" s="1"/>
      <c r="J252" s="1"/>
      <c r="K252" s="1"/>
      <c r="L252" s="1"/>
      <c r="M252" s="1"/>
      <c r="N252" s="1"/>
      <c r="O252" s="5"/>
      <c r="P252" s="5"/>
      <c r="Q252" s="5"/>
      <c r="R252" s="5"/>
      <c r="S252" s="5"/>
      <c r="T252" s="5"/>
      <c r="U252" s="141"/>
      <c r="V252" s="142"/>
      <c r="W252" s="142"/>
      <c r="X252" s="142"/>
      <c r="Y252" s="142"/>
      <c r="Z252" s="142"/>
      <c r="AA252" s="142"/>
      <c r="AB252" s="142"/>
      <c r="AC252" s="142"/>
      <c r="AD252" s="142"/>
      <c r="AE252" s="142"/>
      <c r="AF252" s="142"/>
      <c r="AG252" s="142"/>
      <c r="AH252" s="142"/>
      <c r="AI252" s="142"/>
      <c r="AJ252" s="142"/>
      <c r="AK252" s="142"/>
      <c r="AL252" s="7"/>
      <c r="AM252" s="7"/>
      <c r="AN252" s="7"/>
      <c r="AO252" s="7"/>
      <c r="AP252" s="7"/>
      <c r="AQ252" s="7"/>
      <c r="AR252" s="7"/>
      <c r="AS252" s="7"/>
      <c r="AT252" s="7"/>
      <c r="AU252" s="7"/>
      <c r="AV252" s="7"/>
      <c r="AW252" s="7"/>
      <c r="AX252" s="7"/>
      <c r="AY252" s="7"/>
      <c r="AZ252" s="143"/>
      <c r="BA252" s="11"/>
      <c r="BB252" s="11"/>
      <c r="BC252" s="11"/>
      <c r="BD252" s="11"/>
      <c r="BE252" s="11"/>
      <c r="BF252" s="11"/>
      <c r="BG252" s="11"/>
      <c r="BH252" s="11"/>
      <c r="BI252" s="11"/>
      <c r="BJ252" s="11"/>
    </row>
    <row r="253" spans="1:62" ht="93" customHeight="1" x14ac:dyDescent="0.3">
      <c r="A253" s="1"/>
      <c r="B253" s="1"/>
      <c r="C253" s="1"/>
      <c r="D253" s="1"/>
      <c r="E253" s="1"/>
      <c r="F253" s="153"/>
      <c r="G253" s="1"/>
      <c r="H253" s="1"/>
      <c r="I253" s="1"/>
      <c r="J253" s="1"/>
      <c r="K253" s="1"/>
      <c r="L253" s="1"/>
      <c r="M253" s="1"/>
      <c r="N253" s="1"/>
      <c r="O253" s="5"/>
      <c r="P253" s="5"/>
      <c r="Q253" s="5"/>
      <c r="R253" s="5"/>
      <c r="S253" s="5"/>
      <c r="T253" s="5"/>
      <c r="U253" s="141"/>
      <c r="V253" s="142"/>
      <c r="W253" s="142"/>
      <c r="X253" s="142"/>
      <c r="Y253" s="142"/>
      <c r="Z253" s="142"/>
      <c r="AA253" s="142"/>
      <c r="AB253" s="142"/>
      <c r="AC253" s="142"/>
      <c r="AD253" s="142"/>
      <c r="AE253" s="142"/>
      <c r="AF253" s="142"/>
      <c r="AG253" s="142"/>
      <c r="AH253" s="142"/>
      <c r="AI253" s="142"/>
      <c r="AJ253" s="142"/>
      <c r="AK253" s="142"/>
      <c r="AL253" s="7"/>
      <c r="AM253" s="7"/>
      <c r="AN253" s="7"/>
      <c r="AO253" s="7"/>
      <c r="AP253" s="7"/>
      <c r="AQ253" s="7"/>
      <c r="AR253" s="7"/>
      <c r="AS253" s="7"/>
      <c r="AT253" s="7"/>
      <c r="AU253" s="7"/>
      <c r="AV253" s="7"/>
      <c r="AW253" s="7"/>
      <c r="AX253" s="7"/>
      <c r="AY253" s="7"/>
      <c r="AZ253" s="143"/>
      <c r="BA253" s="11"/>
      <c r="BB253" s="11"/>
      <c r="BC253" s="11"/>
      <c r="BD253" s="11"/>
      <c r="BE253" s="11"/>
      <c r="BF253" s="11"/>
      <c r="BG253" s="11"/>
      <c r="BH253" s="11"/>
      <c r="BI253" s="11"/>
      <c r="BJ253" s="11"/>
    </row>
    <row r="254" spans="1:62" ht="93" customHeight="1" x14ac:dyDescent="0.3">
      <c r="A254" s="1"/>
      <c r="B254" s="1"/>
      <c r="C254" s="1"/>
      <c r="D254" s="1"/>
      <c r="E254" s="1"/>
      <c r="F254" s="153"/>
      <c r="G254" s="1"/>
      <c r="H254" s="1"/>
      <c r="I254" s="1"/>
      <c r="J254" s="1"/>
      <c r="K254" s="1"/>
      <c r="L254" s="1"/>
      <c r="M254" s="1"/>
      <c r="N254" s="1"/>
      <c r="O254" s="5"/>
      <c r="P254" s="5"/>
      <c r="Q254" s="5"/>
      <c r="R254" s="5"/>
      <c r="S254" s="5"/>
      <c r="T254" s="5"/>
      <c r="U254" s="141"/>
      <c r="V254" s="142"/>
      <c r="W254" s="142"/>
      <c r="X254" s="142"/>
      <c r="Y254" s="142"/>
      <c r="Z254" s="142"/>
      <c r="AA254" s="142"/>
      <c r="AB254" s="142"/>
      <c r="AC254" s="142"/>
      <c r="AD254" s="142"/>
      <c r="AE254" s="142"/>
      <c r="AF254" s="142"/>
      <c r="AG254" s="142"/>
      <c r="AH254" s="142"/>
      <c r="AI254" s="142"/>
      <c r="AJ254" s="142"/>
      <c r="AK254" s="142"/>
      <c r="AL254" s="7"/>
      <c r="AM254" s="7"/>
      <c r="AN254" s="7"/>
      <c r="AO254" s="7"/>
      <c r="AP254" s="7"/>
      <c r="AQ254" s="7"/>
      <c r="AR254" s="7"/>
      <c r="AS254" s="7"/>
      <c r="AT254" s="7"/>
      <c r="AU254" s="7"/>
      <c r="AV254" s="7"/>
      <c r="AW254" s="7"/>
      <c r="AX254" s="7"/>
      <c r="AY254" s="7"/>
      <c r="AZ254" s="143"/>
      <c r="BA254" s="11"/>
      <c r="BB254" s="11"/>
      <c r="BC254" s="11"/>
      <c r="BD254" s="11"/>
      <c r="BE254" s="11"/>
      <c r="BF254" s="11"/>
      <c r="BG254" s="11"/>
      <c r="BH254" s="11"/>
      <c r="BI254" s="11"/>
      <c r="BJ254" s="11"/>
    </row>
    <row r="255" spans="1:62" ht="93" customHeight="1" x14ac:dyDescent="0.3">
      <c r="A255" s="1"/>
      <c r="B255" s="1"/>
      <c r="C255" s="1"/>
      <c r="D255" s="1"/>
      <c r="E255" s="1"/>
      <c r="F255" s="153"/>
      <c r="G255" s="1"/>
      <c r="H255" s="1"/>
      <c r="I255" s="1"/>
      <c r="J255" s="1"/>
      <c r="K255" s="1"/>
      <c r="L255" s="1"/>
      <c r="M255" s="1"/>
      <c r="N255" s="1"/>
      <c r="O255" s="5"/>
      <c r="P255" s="5"/>
      <c r="Q255" s="5"/>
      <c r="R255" s="5"/>
      <c r="S255" s="5"/>
      <c r="T255" s="5"/>
      <c r="U255" s="141"/>
      <c r="V255" s="142"/>
      <c r="W255" s="142"/>
      <c r="X255" s="142"/>
      <c r="Y255" s="142"/>
      <c r="Z255" s="142"/>
      <c r="AA255" s="142"/>
      <c r="AB255" s="142"/>
      <c r="AC255" s="142"/>
      <c r="AD255" s="142"/>
      <c r="AE255" s="142"/>
      <c r="AF255" s="142"/>
      <c r="AG255" s="142"/>
      <c r="AH255" s="142"/>
      <c r="AI255" s="142"/>
      <c r="AJ255" s="142"/>
      <c r="AK255" s="142"/>
      <c r="AL255" s="7"/>
      <c r="AM255" s="7"/>
      <c r="AN255" s="7"/>
      <c r="AO255" s="7"/>
      <c r="AP255" s="7"/>
      <c r="AQ255" s="7"/>
      <c r="AR255" s="7"/>
      <c r="AS255" s="7"/>
      <c r="AT255" s="7"/>
      <c r="AU255" s="7"/>
      <c r="AV255" s="7"/>
      <c r="AW255" s="7"/>
      <c r="AX255" s="7"/>
      <c r="AY255" s="7"/>
      <c r="AZ255" s="143"/>
      <c r="BA255" s="11"/>
      <c r="BB255" s="11"/>
      <c r="BC255" s="11"/>
      <c r="BD255" s="11"/>
      <c r="BE255" s="11"/>
      <c r="BF255" s="11"/>
      <c r="BG255" s="11"/>
      <c r="BH255" s="11"/>
      <c r="BI255" s="11"/>
      <c r="BJ255" s="11"/>
    </row>
    <row r="256" spans="1:62" ht="93" customHeight="1" x14ac:dyDescent="0.3">
      <c r="A256" s="1"/>
      <c r="B256" s="1"/>
      <c r="C256" s="1"/>
      <c r="D256" s="1"/>
      <c r="E256" s="1"/>
      <c r="F256" s="153"/>
      <c r="G256" s="1"/>
      <c r="H256" s="1"/>
      <c r="I256" s="1"/>
      <c r="J256" s="1"/>
      <c r="K256" s="1"/>
      <c r="L256" s="1"/>
      <c r="M256" s="1"/>
      <c r="N256" s="1"/>
      <c r="O256" s="5"/>
      <c r="P256" s="5"/>
      <c r="Q256" s="5"/>
      <c r="R256" s="5"/>
      <c r="S256" s="5"/>
      <c r="T256" s="5"/>
      <c r="U256" s="141"/>
      <c r="V256" s="142"/>
      <c r="W256" s="142"/>
      <c r="X256" s="142"/>
      <c r="Y256" s="142"/>
      <c r="Z256" s="142"/>
      <c r="AA256" s="142"/>
      <c r="AB256" s="142"/>
      <c r="AC256" s="142"/>
      <c r="AD256" s="142"/>
      <c r="AE256" s="142"/>
      <c r="AF256" s="142"/>
      <c r="AG256" s="142"/>
      <c r="AH256" s="142"/>
      <c r="AI256" s="142"/>
      <c r="AJ256" s="142"/>
      <c r="AK256" s="142"/>
      <c r="AL256" s="7"/>
      <c r="AM256" s="7"/>
      <c r="AN256" s="7"/>
      <c r="AO256" s="7"/>
      <c r="AP256" s="7"/>
      <c r="AQ256" s="7"/>
      <c r="AR256" s="7"/>
      <c r="AS256" s="7"/>
      <c r="AT256" s="7"/>
      <c r="AU256" s="7"/>
      <c r="AV256" s="7"/>
      <c r="AW256" s="7"/>
      <c r="AX256" s="7"/>
      <c r="AY256" s="7"/>
      <c r="AZ256" s="143"/>
      <c r="BA256" s="11"/>
      <c r="BB256" s="11"/>
      <c r="BC256" s="11"/>
      <c r="BD256" s="11"/>
      <c r="BE256" s="11"/>
      <c r="BF256" s="11"/>
      <c r="BG256" s="11"/>
      <c r="BH256" s="11"/>
      <c r="BI256" s="11"/>
      <c r="BJ256" s="11"/>
    </row>
    <row r="257" spans="1:62" ht="93" customHeight="1" x14ac:dyDescent="0.3">
      <c r="A257" s="1"/>
      <c r="B257" s="1"/>
      <c r="C257" s="1"/>
      <c r="D257" s="1"/>
      <c r="E257" s="1"/>
      <c r="F257" s="153"/>
      <c r="G257" s="1"/>
      <c r="H257" s="1"/>
      <c r="I257" s="1"/>
      <c r="J257" s="1"/>
      <c r="K257" s="1"/>
      <c r="L257" s="1"/>
      <c r="M257" s="1"/>
      <c r="N257" s="1"/>
      <c r="O257" s="5"/>
      <c r="P257" s="5"/>
      <c r="Q257" s="5"/>
      <c r="R257" s="5"/>
      <c r="S257" s="5"/>
      <c r="T257" s="5"/>
      <c r="U257" s="141"/>
      <c r="V257" s="142"/>
      <c r="W257" s="142"/>
      <c r="X257" s="142"/>
      <c r="Y257" s="142"/>
      <c r="Z257" s="142"/>
      <c r="AA257" s="142"/>
      <c r="AB257" s="142"/>
      <c r="AC257" s="142"/>
      <c r="AD257" s="142"/>
      <c r="AE257" s="142"/>
      <c r="AF257" s="142"/>
      <c r="AG257" s="142"/>
      <c r="AH257" s="142"/>
      <c r="AI257" s="142"/>
      <c r="AJ257" s="142"/>
      <c r="AK257" s="142"/>
      <c r="AL257" s="7"/>
      <c r="AM257" s="7"/>
      <c r="AN257" s="7"/>
      <c r="AO257" s="7"/>
      <c r="AP257" s="7"/>
      <c r="AQ257" s="7"/>
      <c r="AR257" s="7"/>
      <c r="AS257" s="7"/>
      <c r="AT257" s="7"/>
      <c r="AU257" s="7"/>
      <c r="AV257" s="7"/>
      <c r="AW257" s="7"/>
      <c r="AX257" s="7"/>
      <c r="AY257" s="7"/>
      <c r="AZ257" s="143"/>
      <c r="BA257" s="11"/>
      <c r="BB257" s="11"/>
      <c r="BC257" s="11"/>
      <c r="BD257" s="11"/>
      <c r="BE257" s="11"/>
      <c r="BF257" s="11"/>
      <c r="BG257" s="11"/>
      <c r="BH257" s="11"/>
      <c r="BI257" s="11"/>
      <c r="BJ257" s="11"/>
    </row>
    <row r="258" spans="1:62" ht="93" customHeight="1" x14ac:dyDescent="0.3">
      <c r="A258" s="1"/>
      <c r="B258" s="1"/>
      <c r="C258" s="1"/>
      <c r="D258" s="1"/>
      <c r="E258" s="1"/>
      <c r="F258" s="153"/>
      <c r="G258" s="1"/>
      <c r="H258" s="1"/>
      <c r="I258" s="1"/>
      <c r="J258" s="1"/>
      <c r="K258" s="1"/>
      <c r="L258" s="1"/>
      <c r="M258" s="1"/>
      <c r="N258" s="1"/>
      <c r="O258" s="5"/>
      <c r="P258" s="5"/>
      <c r="Q258" s="5"/>
      <c r="R258" s="5"/>
      <c r="S258" s="5"/>
      <c r="T258" s="5"/>
      <c r="U258" s="141"/>
      <c r="V258" s="142"/>
      <c r="W258" s="142"/>
      <c r="X258" s="142"/>
      <c r="Y258" s="142"/>
      <c r="Z258" s="142"/>
      <c r="AA258" s="142"/>
      <c r="AB258" s="142"/>
      <c r="AC258" s="142"/>
      <c r="AD258" s="142"/>
      <c r="AE258" s="142"/>
      <c r="AF258" s="142"/>
      <c r="AG258" s="142"/>
      <c r="AH258" s="142"/>
      <c r="AI258" s="142"/>
      <c r="AJ258" s="142"/>
      <c r="AK258" s="142"/>
      <c r="AL258" s="7"/>
      <c r="AM258" s="7"/>
      <c r="AN258" s="7"/>
      <c r="AO258" s="7"/>
      <c r="AP258" s="7"/>
      <c r="AQ258" s="7"/>
      <c r="AR258" s="7"/>
      <c r="AS258" s="7"/>
      <c r="AT258" s="7"/>
      <c r="AU258" s="7"/>
      <c r="AV258" s="7"/>
      <c r="AW258" s="7"/>
      <c r="AX258" s="7"/>
      <c r="AY258" s="7"/>
      <c r="AZ258" s="143"/>
      <c r="BA258" s="11"/>
      <c r="BB258" s="11"/>
      <c r="BC258" s="11"/>
      <c r="BD258" s="11"/>
      <c r="BE258" s="11"/>
      <c r="BF258" s="11"/>
      <c r="BG258" s="11"/>
      <c r="BH258" s="11"/>
      <c r="BI258" s="11"/>
      <c r="BJ258" s="11"/>
    </row>
    <row r="259" spans="1:62" ht="93" customHeight="1" x14ac:dyDescent="0.3">
      <c r="A259" s="1"/>
      <c r="B259" s="1"/>
      <c r="C259" s="1"/>
      <c r="D259" s="1"/>
      <c r="E259" s="1"/>
      <c r="F259" s="153"/>
      <c r="G259" s="1"/>
      <c r="H259" s="1"/>
      <c r="I259" s="1"/>
      <c r="J259" s="1"/>
      <c r="K259" s="1"/>
      <c r="L259" s="1"/>
      <c r="M259" s="1"/>
      <c r="N259" s="1"/>
      <c r="O259" s="5"/>
      <c r="P259" s="5"/>
      <c r="Q259" s="5"/>
      <c r="R259" s="5"/>
      <c r="S259" s="5"/>
      <c r="T259" s="5"/>
      <c r="U259" s="141"/>
      <c r="V259" s="142"/>
      <c r="W259" s="142"/>
      <c r="X259" s="142"/>
      <c r="Y259" s="142"/>
      <c r="Z259" s="142"/>
      <c r="AA259" s="142"/>
      <c r="AB259" s="142"/>
      <c r="AC259" s="142"/>
      <c r="AD259" s="142"/>
      <c r="AE259" s="142"/>
      <c r="AF259" s="142"/>
      <c r="AG259" s="142"/>
      <c r="AH259" s="142"/>
      <c r="AI259" s="142"/>
      <c r="AJ259" s="142"/>
      <c r="AK259" s="142"/>
      <c r="AL259" s="7"/>
      <c r="AM259" s="7"/>
      <c r="AN259" s="7"/>
      <c r="AO259" s="7"/>
      <c r="AP259" s="7"/>
      <c r="AQ259" s="7"/>
      <c r="AR259" s="7"/>
      <c r="AS259" s="7"/>
      <c r="AT259" s="7"/>
      <c r="AU259" s="7"/>
      <c r="AV259" s="7"/>
      <c r="AW259" s="7"/>
      <c r="AX259" s="7"/>
      <c r="AY259" s="7"/>
      <c r="AZ259" s="143"/>
      <c r="BA259" s="11"/>
      <c r="BB259" s="11"/>
      <c r="BC259" s="11"/>
      <c r="BD259" s="11"/>
      <c r="BE259" s="11"/>
      <c r="BF259" s="11"/>
      <c r="BG259" s="11"/>
      <c r="BH259" s="11"/>
      <c r="BI259" s="11"/>
      <c r="BJ259" s="11"/>
    </row>
    <row r="260" spans="1:62" ht="93" customHeight="1" x14ac:dyDescent="0.3">
      <c r="A260" s="1"/>
      <c r="B260" s="1"/>
      <c r="C260" s="1"/>
      <c r="D260" s="1"/>
      <c r="E260" s="1"/>
      <c r="F260" s="153"/>
      <c r="G260" s="1"/>
      <c r="H260" s="1"/>
      <c r="I260" s="1"/>
      <c r="J260" s="1"/>
      <c r="K260" s="1"/>
      <c r="L260" s="1"/>
      <c r="M260" s="1"/>
      <c r="N260" s="1"/>
      <c r="O260" s="5"/>
      <c r="P260" s="5"/>
      <c r="Q260" s="5"/>
      <c r="R260" s="5"/>
      <c r="S260" s="5"/>
      <c r="T260" s="5"/>
      <c r="U260" s="141"/>
      <c r="V260" s="142"/>
      <c r="W260" s="142"/>
      <c r="X260" s="142"/>
      <c r="Y260" s="142"/>
      <c r="Z260" s="142"/>
      <c r="AA260" s="142"/>
      <c r="AB260" s="142"/>
      <c r="AC260" s="142"/>
      <c r="AD260" s="142"/>
      <c r="AE260" s="142"/>
      <c r="AF260" s="142"/>
      <c r="AG260" s="142"/>
      <c r="AH260" s="142"/>
      <c r="AI260" s="142"/>
      <c r="AJ260" s="142"/>
      <c r="AK260" s="142"/>
      <c r="AL260" s="7"/>
      <c r="AM260" s="7"/>
      <c r="AN260" s="7"/>
      <c r="AO260" s="7"/>
      <c r="AP260" s="7"/>
      <c r="AQ260" s="7"/>
      <c r="AR260" s="7"/>
      <c r="AS260" s="7"/>
      <c r="AT260" s="7"/>
      <c r="AU260" s="7"/>
      <c r="AV260" s="7"/>
      <c r="AW260" s="7"/>
      <c r="AX260" s="7"/>
      <c r="AY260" s="7"/>
      <c r="AZ260" s="143"/>
      <c r="BA260" s="11"/>
      <c r="BB260" s="11"/>
      <c r="BC260" s="11"/>
      <c r="BD260" s="11"/>
      <c r="BE260" s="11"/>
      <c r="BF260" s="11"/>
      <c r="BG260" s="11"/>
      <c r="BH260" s="11"/>
      <c r="BI260" s="11"/>
      <c r="BJ260" s="11"/>
    </row>
    <row r="261" spans="1:62" ht="93" customHeight="1" x14ac:dyDescent="0.3">
      <c r="A261" s="1"/>
      <c r="B261" s="1"/>
      <c r="C261" s="1"/>
      <c r="D261" s="1"/>
      <c r="E261" s="1"/>
      <c r="F261" s="153"/>
      <c r="G261" s="1"/>
      <c r="H261" s="1"/>
      <c r="I261" s="1"/>
      <c r="J261" s="1"/>
      <c r="K261" s="1"/>
      <c r="L261" s="1"/>
      <c r="M261" s="1"/>
      <c r="N261" s="1"/>
      <c r="O261" s="5"/>
      <c r="P261" s="5"/>
      <c r="Q261" s="5"/>
      <c r="R261" s="5"/>
      <c r="S261" s="5"/>
      <c r="T261" s="5"/>
      <c r="U261" s="141"/>
      <c r="V261" s="142"/>
      <c r="W261" s="142"/>
      <c r="X261" s="142"/>
      <c r="Y261" s="142"/>
      <c r="Z261" s="142"/>
      <c r="AA261" s="142"/>
      <c r="AB261" s="142"/>
      <c r="AC261" s="142"/>
      <c r="AD261" s="142"/>
      <c r="AE261" s="142"/>
      <c r="AF261" s="142"/>
      <c r="AG261" s="142"/>
      <c r="AH261" s="142"/>
      <c r="AI261" s="142"/>
      <c r="AJ261" s="142"/>
      <c r="AK261" s="142"/>
      <c r="AL261" s="7"/>
      <c r="AM261" s="7"/>
      <c r="AN261" s="7"/>
      <c r="AO261" s="7"/>
      <c r="AP261" s="7"/>
      <c r="AQ261" s="7"/>
      <c r="AR261" s="7"/>
      <c r="AS261" s="7"/>
      <c r="AT261" s="7"/>
      <c r="AU261" s="7"/>
      <c r="AV261" s="7"/>
      <c r="AW261" s="7"/>
      <c r="AX261" s="7"/>
      <c r="AY261" s="7"/>
      <c r="AZ261" s="143"/>
      <c r="BA261" s="11"/>
      <c r="BB261" s="11"/>
      <c r="BC261" s="11"/>
      <c r="BD261" s="11"/>
      <c r="BE261" s="11"/>
      <c r="BF261" s="11"/>
      <c r="BG261" s="11"/>
      <c r="BH261" s="11"/>
      <c r="BI261" s="11"/>
      <c r="BJ261" s="11"/>
    </row>
    <row r="262" spans="1:62" ht="93" customHeight="1" x14ac:dyDescent="0.3">
      <c r="A262" s="1"/>
      <c r="B262" s="1"/>
      <c r="C262" s="1"/>
      <c r="D262" s="1"/>
      <c r="E262" s="1"/>
      <c r="F262" s="153"/>
      <c r="G262" s="1"/>
      <c r="H262" s="1"/>
      <c r="I262" s="1"/>
      <c r="J262" s="1"/>
      <c r="K262" s="1"/>
      <c r="L262" s="1"/>
      <c r="M262" s="1"/>
      <c r="N262" s="1"/>
      <c r="O262" s="5"/>
      <c r="P262" s="5"/>
      <c r="Q262" s="5"/>
      <c r="R262" s="5"/>
      <c r="S262" s="5"/>
      <c r="T262" s="5"/>
      <c r="U262" s="141"/>
      <c r="V262" s="142"/>
      <c r="W262" s="142"/>
      <c r="X262" s="142"/>
      <c r="Y262" s="142"/>
      <c r="Z262" s="142"/>
      <c r="AA262" s="142"/>
      <c r="AB262" s="142"/>
      <c r="AC262" s="142"/>
      <c r="AD262" s="142"/>
      <c r="AE262" s="142"/>
      <c r="AF262" s="142"/>
      <c r="AG262" s="142"/>
      <c r="AH262" s="142"/>
      <c r="AI262" s="142"/>
      <c r="AJ262" s="142"/>
      <c r="AK262" s="142"/>
      <c r="AL262" s="7"/>
      <c r="AM262" s="7"/>
      <c r="AN262" s="7"/>
      <c r="AO262" s="7"/>
      <c r="AP262" s="7"/>
      <c r="AQ262" s="7"/>
      <c r="AR262" s="7"/>
      <c r="AS262" s="7"/>
      <c r="AT262" s="7"/>
      <c r="AU262" s="7"/>
      <c r="AV262" s="7"/>
      <c r="AW262" s="7"/>
      <c r="AX262" s="7"/>
      <c r="AY262" s="7"/>
      <c r="AZ262" s="143"/>
      <c r="BA262" s="11"/>
      <c r="BB262" s="11"/>
      <c r="BC262" s="11"/>
      <c r="BD262" s="11"/>
      <c r="BE262" s="11"/>
      <c r="BF262" s="11"/>
      <c r="BG262" s="11"/>
      <c r="BH262" s="11"/>
      <c r="BI262" s="11"/>
      <c r="BJ262" s="11"/>
    </row>
    <row r="263" spans="1:62" ht="93" customHeight="1" x14ac:dyDescent="0.3">
      <c r="A263" s="1"/>
      <c r="B263" s="1"/>
      <c r="C263" s="1"/>
      <c r="D263" s="1"/>
      <c r="E263" s="1"/>
      <c r="F263" s="153"/>
      <c r="G263" s="1"/>
      <c r="H263" s="1"/>
      <c r="I263" s="1"/>
      <c r="J263" s="1"/>
      <c r="K263" s="1"/>
      <c r="L263" s="1"/>
      <c r="M263" s="1"/>
      <c r="N263" s="1"/>
      <c r="O263" s="5"/>
      <c r="P263" s="5"/>
      <c r="Q263" s="5"/>
      <c r="R263" s="5"/>
      <c r="S263" s="5"/>
      <c r="T263" s="5"/>
      <c r="U263" s="141"/>
      <c r="V263" s="142"/>
      <c r="W263" s="142"/>
      <c r="X263" s="142"/>
      <c r="Y263" s="142"/>
      <c r="Z263" s="142"/>
      <c r="AA263" s="142"/>
      <c r="AB263" s="142"/>
      <c r="AC263" s="142"/>
      <c r="AD263" s="142"/>
      <c r="AE263" s="142"/>
      <c r="AF263" s="142"/>
      <c r="AG263" s="142"/>
      <c r="AH263" s="142"/>
      <c r="AI263" s="142"/>
      <c r="AJ263" s="142"/>
      <c r="AK263" s="142"/>
      <c r="AL263" s="7"/>
      <c r="AM263" s="7"/>
      <c r="AN263" s="7"/>
      <c r="AO263" s="7"/>
      <c r="AP263" s="7"/>
      <c r="AQ263" s="7"/>
      <c r="AR263" s="7"/>
      <c r="AS263" s="7"/>
      <c r="AT263" s="7"/>
      <c r="AU263" s="7"/>
      <c r="AV263" s="7"/>
      <c r="AW263" s="7"/>
      <c r="AX263" s="7"/>
      <c r="AY263" s="7"/>
      <c r="AZ263" s="143"/>
      <c r="BA263" s="11"/>
      <c r="BB263" s="11"/>
      <c r="BC263" s="11"/>
      <c r="BD263" s="11"/>
      <c r="BE263" s="11"/>
      <c r="BF263" s="11"/>
      <c r="BG263" s="11"/>
      <c r="BH263" s="11"/>
      <c r="BI263" s="11"/>
      <c r="BJ263" s="11"/>
    </row>
    <row r="264" spans="1:62" ht="93" customHeight="1" x14ac:dyDescent="0.3">
      <c r="A264" s="1"/>
      <c r="B264" s="1"/>
      <c r="C264" s="1"/>
      <c r="D264" s="1"/>
      <c r="E264" s="1"/>
      <c r="F264" s="153"/>
      <c r="G264" s="1"/>
      <c r="H264" s="1"/>
      <c r="I264" s="1"/>
      <c r="J264" s="1"/>
      <c r="K264" s="1"/>
      <c r="L264" s="1"/>
      <c r="M264" s="1"/>
      <c r="N264" s="1"/>
      <c r="O264" s="5"/>
      <c r="P264" s="5"/>
      <c r="Q264" s="5"/>
      <c r="R264" s="5"/>
      <c r="S264" s="5"/>
      <c r="T264" s="5"/>
      <c r="U264" s="141"/>
      <c r="V264" s="142"/>
      <c r="W264" s="142"/>
      <c r="X264" s="142"/>
      <c r="Y264" s="142"/>
      <c r="Z264" s="142"/>
      <c r="AA264" s="142"/>
      <c r="AB264" s="142"/>
      <c r="AC264" s="142"/>
      <c r="AD264" s="142"/>
      <c r="AE264" s="142"/>
      <c r="AF264" s="142"/>
      <c r="AG264" s="142"/>
      <c r="AH264" s="142"/>
      <c r="AI264" s="142"/>
      <c r="AJ264" s="142"/>
      <c r="AK264" s="142"/>
      <c r="AL264" s="7"/>
      <c r="AM264" s="7"/>
      <c r="AN264" s="7"/>
      <c r="AO264" s="7"/>
      <c r="AP264" s="7"/>
      <c r="AQ264" s="7"/>
      <c r="AR264" s="7"/>
      <c r="AS264" s="7"/>
      <c r="AT264" s="7"/>
      <c r="AU264" s="7"/>
      <c r="AV264" s="7"/>
      <c r="AW264" s="7"/>
      <c r="AX264" s="7"/>
      <c r="AY264" s="7"/>
      <c r="AZ264" s="143"/>
      <c r="BA264" s="11"/>
      <c r="BB264" s="11"/>
      <c r="BC264" s="11"/>
      <c r="BD264" s="11"/>
      <c r="BE264" s="11"/>
      <c r="BF264" s="11"/>
      <c r="BG264" s="11"/>
      <c r="BH264" s="11"/>
      <c r="BI264" s="11"/>
      <c r="BJ264" s="11"/>
    </row>
    <row r="265" spans="1:62" ht="93" customHeight="1" x14ac:dyDescent="0.3">
      <c r="A265" s="1"/>
      <c r="B265" s="1"/>
      <c r="C265" s="1"/>
      <c r="D265" s="1"/>
      <c r="E265" s="1"/>
      <c r="F265" s="153"/>
      <c r="G265" s="1"/>
      <c r="H265" s="1"/>
      <c r="I265" s="1"/>
      <c r="J265" s="1"/>
      <c r="K265" s="1"/>
      <c r="L265" s="1"/>
      <c r="M265" s="1"/>
      <c r="N265" s="1"/>
      <c r="O265" s="5"/>
      <c r="P265" s="5"/>
      <c r="Q265" s="5"/>
      <c r="R265" s="5"/>
      <c r="S265" s="5"/>
      <c r="T265" s="5"/>
      <c r="U265" s="141"/>
      <c r="V265" s="142"/>
      <c r="W265" s="142"/>
      <c r="X265" s="142"/>
      <c r="Y265" s="142"/>
      <c r="Z265" s="142"/>
      <c r="AA265" s="142"/>
      <c r="AB265" s="142"/>
      <c r="AC265" s="142"/>
      <c r="AD265" s="142"/>
      <c r="AE265" s="142"/>
      <c r="AF265" s="142"/>
      <c r="AG265" s="142"/>
      <c r="AH265" s="142"/>
      <c r="AI265" s="142"/>
      <c r="AJ265" s="142"/>
      <c r="AK265" s="142"/>
      <c r="AL265" s="7"/>
      <c r="AM265" s="7"/>
      <c r="AN265" s="7"/>
      <c r="AO265" s="7"/>
      <c r="AP265" s="7"/>
      <c r="AQ265" s="7"/>
      <c r="AR265" s="7"/>
      <c r="AS265" s="7"/>
      <c r="AT265" s="7"/>
      <c r="AU265" s="7"/>
      <c r="AV265" s="7"/>
      <c r="AW265" s="7"/>
      <c r="AX265" s="7"/>
      <c r="AY265" s="7"/>
      <c r="AZ265" s="143"/>
      <c r="BA265" s="11"/>
      <c r="BB265" s="11"/>
      <c r="BC265" s="11"/>
      <c r="BD265" s="11"/>
      <c r="BE265" s="11"/>
      <c r="BF265" s="11"/>
      <c r="BG265" s="11"/>
      <c r="BH265" s="11"/>
      <c r="BI265" s="11"/>
      <c r="BJ265" s="11"/>
    </row>
    <row r="266" spans="1:62" ht="93" customHeight="1" x14ac:dyDescent="0.3">
      <c r="A266" s="1"/>
      <c r="B266" s="1"/>
      <c r="C266" s="1"/>
      <c r="D266" s="1"/>
      <c r="E266" s="1"/>
      <c r="F266" s="153"/>
      <c r="G266" s="1"/>
      <c r="H266" s="1"/>
      <c r="I266" s="1"/>
      <c r="J266" s="1"/>
      <c r="K266" s="1"/>
      <c r="L266" s="1"/>
      <c r="M266" s="1"/>
      <c r="N266" s="1"/>
      <c r="O266" s="5"/>
      <c r="P266" s="5"/>
      <c r="Q266" s="5"/>
      <c r="R266" s="5"/>
      <c r="S266" s="5"/>
      <c r="T266" s="5"/>
      <c r="U266" s="141"/>
      <c r="V266" s="142"/>
      <c r="W266" s="142"/>
      <c r="X266" s="142"/>
      <c r="Y266" s="142"/>
      <c r="Z266" s="142"/>
      <c r="AA266" s="142"/>
      <c r="AB266" s="142"/>
      <c r="AC266" s="142"/>
      <c r="AD266" s="142"/>
      <c r="AE266" s="142"/>
      <c r="AF266" s="142"/>
      <c r="AG266" s="142"/>
      <c r="AH266" s="142"/>
      <c r="AI266" s="142"/>
      <c r="AJ266" s="142"/>
      <c r="AK266" s="142"/>
      <c r="AL266" s="7"/>
      <c r="AM266" s="7"/>
      <c r="AN266" s="7"/>
      <c r="AO266" s="7"/>
      <c r="AP266" s="7"/>
      <c r="AQ266" s="7"/>
      <c r="AR266" s="7"/>
      <c r="AS266" s="7"/>
      <c r="AT266" s="7"/>
      <c r="AU266" s="7"/>
      <c r="AV266" s="7"/>
      <c r="AW266" s="7"/>
      <c r="AX266" s="7"/>
      <c r="AY266" s="7"/>
      <c r="AZ266" s="143"/>
      <c r="BA266" s="11"/>
      <c r="BB266" s="11"/>
      <c r="BC266" s="11"/>
      <c r="BD266" s="11"/>
      <c r="BE266" s="11"/>
      <c r="BF266" s="11"/>
      <c r="BG266" s="11"/>
      <c r="BH266" s="11"/>
      <c r="BI266" s="11"/>
      <c r="BJ266" s="11"/>
    </row>
    <row r="267" spans="1:62" ht="93" customHeight="1" x14ac:dyDescent="0.3">
      <c r="A267" s="1"/>
      <c r="B267" s="1"/>
      <c r="C267" s="1"/>
      <c r="D267" s="1"/>
      <c r="E267" s="1"/>
      <c r="F267" s="153"/>
      <c r="G267" s="1"/>
      <c r="H267" s="1"/>
      <c r="I267" s="1"/>
      <c r="J267" s="1"/>
      <c r="K267" s="1"/>
      <c r="L267" s="1"/>
      <c r="M267" s="1"/>
      <c r="N267" s="1"/>
      <c r="O267" s="5"/>
      <c r="P267" s="5"/>
      <c r="Q267" s="5"/>
      <c r="R267" s="5"/>
      <c r="S267" s="5"/>
      <c r="T267" s="5"/>
      <c r="U267" s="141"/>
      <c r="V267" s="142"/>
      <c r="W267" s="142"/>
      <c r="X267" s="142"/>
      <c r="Y267" s="142"/>
      <c r="Z267" s="142"/>
      <c r="AA267" s="142"/>
      <c r="AB267" s="142"/>
      <c r="AC267" s="142"/>
      <c r="AD267" s="142"/>
      <c r="AE267" s="142"/>
      <c r="AF267" s="142"/>
      <c r="AG267" s="142"/>
      <c r="AH267" s="142"/>
      <c r="AI267" s="142"/>
      <c r="AJ267" s="142"/>
      <c r="AK267" s="142"/>
      <c r="AL267" s="7"/>
      <c r="AM267" s="7"/>
      <c r="AN267" s="7"/>
      <c r="AO267" s="7"/>
      <c r="AP267" s="7"/>
      <c r="AQ267" s="7"/>
      <c r="AR267" s="7"/>
      <c r="AS267" s="7"/>
      <c r="AT267" s="7"/>
      <c r="AU267" s="7"/>
      <c r="AV267" s="7"/>
      <c r="AW267" s="7"/>
      <c r="AX267" s="7"/>
      <c r="AY267" s="7"/>
      <c r="AZ267" s="143"/>
      <c r="BA267" s="11"/>
      <c r="BB267" s="11"/>
      <c r="BC267" s="11"/>
      <c r="BD267" s="11"/>
      <c r="BE267" s="11"/>
      <c r="BF267" s="11"/>
      <c r="BG267" s="11"/>
      <c r="BH267" s="11"/>
      <c r="BI267" s="11"/>
      <c r="BJ267" s="11"/>
    </row>
    <row r="268" spans="1:62" ht="93" customHeight="1" x14ac:dyDescent="0.3">
      <c r="A268" s="1"/>
      <c r="B268" s="1"/>
      <c r="C268" s="1"/>
      <c r="D268" s="1"/>
      <c r="E268" s="1"/>
      <c r="F268" s="153"/>
      <c r="G268" s="1"/>
      <c r="H268" s="1"/>
      <c r="I268" s="1"/>
      <c r="J268" s="1"/>
      <c r="K268" s="1"/>
      <c r="L268" s="1"/>
      <c r="M268" s="1"/>
      <c r="N268" s="1"/>
      <c r="O268" s="5"/>
      <c r="P268" s="5"/>
      <c r="Q268" s="5"/>
      <c r="R268" s="5"/>
      <c r="S268" s="5"/>
      <c r="T268" s="5"/>
      <c r="U268" s="141"/>
      <c r="V268" s="142"/>
      <c r="W268" s="142"/>
      <c r="X268" s="142"/>
      <c r="Y268" s="142"/>
      <c r="Z268" s="142"/>
      <c r="AA268" s="142"/>
      <c r="AB268" s="142"/>
      <c r="AC268" s="142"/>
      <c r="AD268" s="142"/>
      <c r="AE268" s="142"/>
      <c r="AF268" s="142"/>
      <c r="AG268" s="142"/>
      <c r="AH268" s="142"/>
      <c r="AI268" s="142"/>
      <c r="AJ268" s="142"/>
      <c r="AK268" s="142"/>
      <c r="AL268" s="7"/>
      <c r="AM268" s="7"/>
      <c r="AN268" s="7"/>
      <c r="AO268" s="7"/>
      <c r="AP268" s="7"/>
      <c r="AQ268" s="7"/>
      <c r="AR268" s="7"/>
      <c r="AS268" s="7"/>
      <c r="AT268" s="7"/>
      <c r="AU268" s="7"/>
      <c r="AV268" s="7"/>
      <c r="AW268" s="7"/>
      <c r="AX268" s="7"/>
      <c r="AY268" s="7"/>
      <c r="AZ268" s="143"/>
      <c r="BA268" s="11"/>
      <c r="BB268" s="11"/>
      <c r="BC268" s="11"/>
      <c r="BD268" s="11"/>
      <c r="BE268" s="11"/>
      <c r="BF268" s="11"/>
      <c r="BG268" s="11"/>
      <c r="BH268" s="11"/>
      <c r="BI268" s="11"/>
      <c r="BJ268" s="11"/>
    </row>
    <row r="269" spans="1:62" ht="93" customHeight="1" x14ac:dyDescent="0.3">
      <c r="A269" s="1"/>
      <c r="B269" s="1"/>
      <c r="C269" s="1"/>
      <c r="D269" s="1"/>
      <c r="E269" s="1"/>
      <c r="F269" s="153"/>
      <c r="G269" s="1"/>
      <c r="H269" s="1"/>
      <c r="I269" s="1"/>
      <c r="J269" s="1"/>
      <c r="K269" s="1"/>
      <c r="L269" s="1"/>
      <c r="M269" s="1"/>
      <c r="N269" s="1"/>
      <c r="O269" s="5"/>
      <c r="P269" s="5"/>
      <c r="Q269" s="5"/>
      <c r="R269" s="5"/>
      <c r="S269" s="5"/>
      <c r="T269" s="5"/>
      <c r="U269" s="141"/>
      <c r="V269" s="142"/>
      <c r="W269" s="142"/>
      <c r="X269" s="142"/>
      <c r="Y269" s="142"/>
      <c r="Z269" s="142"/>
      <c r="AA269" s="142"/>
      <c r="AB269" s="142"/>
      <c r="AC269" s="142"/>
      <c r="AD269" s="142"/>
      <c r="AE269" s="142"/>
      <c r="AF269" s="142"/>
      <c r="AG269" s="142"/>
      <c r="AH269" s="142"/>
      <c r="AI269" s="142"/>
      <c r="AJ269" s="142"/>
      <c r="AK269" s="142"/>
      <c r="AL269" s="7"/>
      <c r="AM269" s="7"/>
      <c r="AN269" s="7"/>
      <c r="AO269" s="7"/>
      <c r="AP269" s="7"/>
      <c r="AQ269" s="7"/>
      <c r="AR269" s="7"/>
      <c r="AS269" s="7"/>
      <c r="AT269" s="7"/>
      <c r="AU269" s="7"/>
      <c r="AV269" s="7"/>
      <c r="AW269" s="7"/>
      <c r="AX269" s="7"/>
      <c r="AY269" s="7"/>
      <c r="AZ269" s="143"/>
      <c r="BA269" s="11"/>
      <c r="BB269" s="11"/>
      <c r="BC269" s="11"/>
      <c r="BD269" s="11"/>
      <c r="BE269" s="11"/>
      <c r="BF269" s="11"/>
      <c r="BG269" s="11"/>
      <c r="BH269" s="11"/>
      <c r="BI269" s="11"/>
      <c r="BJ269" s="11"/>
    </row>
    <row r="270" spans="1:62" ht="93" customHeight="1" x14ac:dyDescent="0.3">
      <c r="A270" s="1"/>
      <c r="B270" s="1"/>
      <c r="C270" s="1"/>
      <c r="D270" s="1"/>
      <c r="E270" s="1"/>
      <c r="F270" s="153"/>
      <c r="G270" s="1"/>
      <c r="H270" s="1"/>
      <c r="I270" s="1"/>
      <c r="J270" s="1"/>
      <c r="K270" s="1"/>
      <c r="L270" s="1"/>
      <c r="M270" s="1"/>
      <c r="N270" s="1"/>
      <c r="O270" s="5"/>
      <c r="P270" s="5"/>
      <c r="Q270" s="5"/>
      <c r="R270" s="5"/>
      <c r="S270" s="5"/>
      <c r="T270" s="5"/>
      <c r="U270" s="141"/>
      <c r="V270" s="142"/>
      <c r="W270" s="142"/>
      <c r="X270" s="142"/>
      <c r="Y270" s="142"/>
      <c r="Z270" s="142"/>
      <c r="AA270" s="142"/>
      <c r="AB270" s="142"/>
      <c r="AC270" s="142"/>
      <c r="AD270" s="142"/>
      <c r="AE270" s="142"/>
      <c r="AF270" s="142"/>
      <c r="AG270" s="142"/>
      <c r="AH270" s="142"/>
      <c r="AI270" s="142"/>
      <c r="AJ270" s="142"/>
      <c r="AK270" s="142"/>
      <c r="AL270" s="7"/>
      <c r="AM270" s="7"/>
      <c r="AN270" s="7"/>
      <c r="AO270" s="7"/>
      <c r="AP270" s="7"/>
      <c r="AQ270" s="7"/>
      <c r="AR270" s="7"/>
      <c r="AS270" s="7"/>
      <c r="AT270" s="7"/>
      <c r="AU270" s="7"/>
      <c r="AV270" s="7"/>
      <c r="AW270" s="7"/>
      <c r="AX270" s="7"/>
      <c r="AY270" s="7"/>
      <c r="AZ270" s="143"/>
      <c r="BA270" s="11"/>
      <c r="BB270" s="11"/>
      <c r="BC270" s="11"/>
      <c r="BD270" s="11"/>
      <c r="BE270" s="11"/>
      <c r="BF270" s="11"/>
      <c r="BG270" s="11"/>
      <c r="BH270" s="11"/>
      <c r="BI270" s="11"/>
      <c r="BJ270" s="11"/>
    </row>
    <row r="271" spans="1:62" ht="93" customHeight="1" x14ac:dyDescent="0.3">
      <c r="A271" s="1"/>
      <c r="B271" s="1"/>
      <c r="C271" s="1"/>
      <c r="D271" s="1"/>
      <c r="E271" s="1"/>
      <c r="F271" s="153"/>
      <c r="G271" s="1"/>
      <c r="H271" s="1"/>
      <c r="I271" s="1"/>
      <c r="J271" s="1"/>
      <c r="K271" s="1"/>
      <c r="L271" s="1"/>
      <c r="M271" s="1"/>
      <c r="N271" s="1"/>
      <c r="O271" s="5"/>
      <c r="P271" s="5"/>
      <c r="Q271" s="5"/>
      <c r="R271" s="5"/>
      <c r="S271" s="5"/>
      <c r="T271" s="5"/>
      <c r="U271" s="141"/>
      <c r="V271" s="142"/>
      <c r="W271" s="142"/>
      <c r="X271" s="142"/>
      <c r="Y271" s="142"/>
      <c r="Z271" s="142"/>
      <c r="AA271" s="142"/>
      <c r="AB271" s="142"/>
      <c r="AC271" s="142"/>
      <c r="AD271" s="142"/>
      <c r="AE271" s="142"/>
      <c r="AF271" s="142"/>
      <c r="AG271" s="142"/>
      <c r="AH271" s="142"/>
      <c r="AI271" s="142"/>
      <c r="AJ271" s="142"/>
      <c r="AK271" s="142"/>
      <c r="AL271" s="7"/>
      <c r="AM271" s="7"/>
      <c r="AN271" s="7"/>
      <c r="AO271" s="7"/>
      <c r="AP271" s="7"/>
      <c r="AQ271" s="7"/>
      <c r="AR271" s="7"/>
      <c r="AS271" s="7"/>
      <c r="AT271" s="7"/>
      <c r="AU271" s="7"/>
      <c r="AV271" s="7"/>
      <c r="AW271" s="7"/>
      <c r="AX271" s="7"/>
      <c r="AY271" s="7"/>
      <c r="AZ271" s="143"/>
      <c r="BA271" s="11"/>
      <c r="BB271" s="11"/>
      <c r="BC271" s="11"/>
      <c r="BD271" s="11"/>
      <c r="BE271" s="11"/>
      <c r="BF271" s="11"/>
      <c r="BG271" s="11"/>
      <c r="BH271" s="11"/>
      <c r="BI271" s="11"/>
      <c r="BJ271" s="11"/>
    </row>
    <row r="272" spans="1:62" ht="93" customHeight="1" x14ac:dyDescent="0.3">
      <c r="A272" s="1"/>
      <c r="B272" s="1"/>
      <c r="C272" s="1"/>
      <c r="D272" s="1"/>
      <c r="E272" s="1"/>
      <c r="F272" s="153"/>
      <c r="G272" s="1"/>
      <c r="H272" s="1"/>
      <c r="I272" s="1"/>
      <c r="J272" s="1"/>
      <c r="K272" s="1"/>
      <c r="L272" s="1"/>
      <c r="M272" s="1"/>
      <c r="N272" s="1"/>
      <c r="O272" s="5"/>
      <c r="P272" s="5"/>
      <c r="Q272" s="5"/>
      <c r="R272" s="5"/>
      <c r="S272" s="5"/>
      <c r="T272" s="5"/>
      <c r="U272" s="141"/>
      <c r="V272" s="142"/>
      <c r="W272" s="142"/>
      <c r="X272" s="142"/>
      <c r="Y272" s="142"/>
      <c r="Z272" s="142"/>
      <c r="AA272" s="142"/>
      <c r="AB272" s="142"/>
      <c r="AC272" s="142"/>
      <c r="AD272" s="142"/>
      <c r="AE272" s="142"/>
      <c r="AF272" s="142"/>
      <c r="AG272" s="142"/>
      <c r="AH272" s="142"/>
      <c r="AI272" s="142"/>
      <c r="AJ272" s="142"/>
      <c r="AK272" s="142"/>
      <c r="AL272" s="7"/>
      <c r="AM272" s="7"/>
      <c r="AN272" s="7"/>
      <c r="AO272" s="7"/>
      <c r="AP272" s="7"/>
      <c r="AQ272" s="7"/>
      <c r="AR272" s="7"/>
      <c r="AS272" s="7"/>
      <c r="AT272" s="7"/>
      <c r="AU272" s="7"/>
      <c r="AV272" s="7"/>
      <c r="AW272" s="7"/>
      <c r="AX272" s="7"/>
      <c r="AY272" s="7"/>
      <c r="AZ272" s="143"/>
      <c r="BA272" s="11"/>
      <c r="BB272" s="11"/>
      <c r="BC272" s="11"/>
      <c r="BD272" s="11"/>
      <c r="BE272" s="11"/>
      <c r="BF272" s="11"/>
      <c r="BG272" s="11"/>
      <c r="BH272" s="11"/>
      <c r="BI272" s="11"/>
      <c r="BJ272" s="11"/>
    </row>
    <row r="273" spans="1:62" ht="93" customHeight="1" x14ac:dyDescent="0.3">
      <c r="A273" s="1"/>
      <c r="B273" s="1"/>
      <c r="C273" s="1"/>
      <c r="D273" s="1"/>
      <c r="E273" s="1"/>
      <c r="F273" s="153"/>
      <c r="G273" s="1"/>
      <c r="H273" s="1"/>
      <c r="I273" s="1"/>
      <c r="J273" s="1"/>
      <c r="K273" s="1"/>
      <c r="L273" s="1"/>
      <c r="M273" s="1"/>
      <c r="N273" s="1"/>
      <c r="O273" s="5"/>
      <c r="P273" s="5"/>
      <c r="Q273" s="5"/>
      <c r="R273" s="5"/>
      <c r="S273" s="5"/>
      <c r="T273" s="5"/>
      <c r="U273" s="141"/>
      <c r="V273" s="142"/>
      <c r="W273" s="142"/>
      <c r="X273" s="142"/>
      <c r="Y273" s="142"/>
      <c r="Z273" s="142"/>
      <c r="AA273" s="142"/>
      <c r="AB273" s="142"/>
      <c r="AC273" s="142"/>
      <c r="AD273" s="142"/>
      <c r="AE273" s="142"/>
      <c r="AF273" s="142"/>
      <c r="AG273" s="142"/>
      <c r="AH273" s="142"/>
      <c r="AI273" s="142"/>
      <c r="AJ273" s="142"/>
      <c r="AK273" s="142"/>
      <c r="AL273" s="7"/>
      <c r="AM273" s="7"/>
      <c r="AN273" s="7"/>
      <c r="AO273" s="7"/>
      <c r="AP273" s="7"/>
      <c r="AQ273" s="7"/>
      <c r="AR273" s="7"/>
      <c r="AS273" s="7"/>
      <c r="AT273" s="7"/>
      <c r="AU273" s="7"/>
      <c r="AV273" s="7"/>
      <c r="AW273" s="7"/>
      <c r="AX273" s="7"/>
      <c r="AY273" s="7"/>
      <c r="AZ273" s="143"/>
      <c r="BA273" s="11"/>
      <c r="BB273" s="11"/>
      <c r="BC273" s="11"/>
      <c r="BD273" s="11"/>
      <c r="BE273" s="11"/>
      <c r="BF273" s="11"/>
      <c r="BG273" s="11"/>
      <c r="BH273" s="11"/>
      <c r="BI273" s="11"/>
      <c r="BJ273" s="11"/>
    </row>
    <row r="274" spans="1:62" ht="93" customHeight="1" x14ac:dyDescent="0.3">
      <c r="A274" s="1"/>
      <c r="B274" s="1"/>
      <c r="C274" s="1"/>
      <c r="D274" s="1"/>
      <c r="E274" s="1"/>
      <c r="F274" s="153"/>
      <c r="G274" s="1"/>
      <c r="H274" s="1"/>
      <c r="I274" s="1"/>
      <c r="J274" s="1"/>
      <c r="K274" s="1"/>
      <c r="L274" s="1"/>
      <c r="M274" s="1"/>
      <c r="N274" s="1"/>
      <c r="O274" s="5"/>
      <c r="P274" s="5"/>
      <c r="Q274" s="5"/>
      <c r="R274" s="5"/>
      <c r="S274" s="5"/>
      <c r="T274" s="5"/>
      <c r="U274" s="141"/>
      <c r="V274" s="142"/>
      <c r="W274" s="142"/>
      <c r="X274" s="142"/>
      <c r="Y274" s="142"/>
      <c r="Z274" s="142"/>
      <c r="AA274" s="142"/>
      <c r="AB274" s="142"/>
      <c r="AC274" s="142"/>
      <c r="AD274" s="142"/>
      <c r="AE274" s="142"/>
      <c r="AF274" s="142"/>
      <c r="AG274" s="142"/>
      <c r="AH274" s="142"/>
      <c r="AI274" s="142"/>
      <c r="AJ274" s="142"/>
      <c r="AK274" s="142"/>
      <c r="AL274" s="7"/>
      <c r="AM274" s="7"/>
      <c r="AN274" s="7"/>
      <c r="AO274" s="7"/>
      <c r="AP274" s="7"/>
      <c r="AQ274" s="7"/>
      <c r="AR274" s="7"/>
      <c r="AS274" s="7"/>
      <c r="AT274" s="7"/>
      <c r="AU274" s="7"/>
      <c r="AV274" s="7"/>
      <c r="AW274" s="7"/>
      <c r="AX274" s="7"/>
      <c r="AY274" s="7"/>
      <c r="AZ274" s="143"/>
      <c r="BA274" s="11"/>
      <c r="BB274" s="11"/>
      <c r="BC274" s="11"/>
      <c r="BD274" s="11"/>
      <c r="BE274" s="11"/>
      <c r="BF274" s="11"/>
      <c r="BG274" s="11"/>
      <c r="BH274" s="11"/>
      <c r="BI274" s="11"/>
      <c r="BJ274" s="11"/>
    </row>
    <row r="275" spans="1:62" ht="93" customHeight="1" x14ac:dyDescent="0.3">
      <c r="A275" s="1"/>
      <c r="B275" s="1"/>
      <c r="C275" s="1"/>
      <c r="D275" s="1"/>
      <c r="E275" s="1"/>
      <c r="F275" s="153"/>
      <c r="G275" s="1"/>
      <c r="H275" s="1"/>
      <c r="I275" s="1"/>
      <c r="J275" s="1"/>
      <c r="K275" s="1"/>
      <c r="L275" s="1"/>
      <c r="M275" s="1"/>
      <c r="N275" s="1"/>
      <c r="O275" s="5"/>
      <c r="P275" s="5"/>
      <c r="Q275" s="5"/>
      <c r="R275" s="5"/>
      <c r="S275" s="5"/>
      <c r="T275" s="5"/>
      <c r="U275" s="141"/>
      <c r="V275" s="142"/>
      <c r="W275" s="142"/>
      <c r="X275" s="142"/>
      <c r="Y275" s="142"/>
      <c r="Z275" s="142"/>
      <c r="AA275" s="142"/>
      <c r="AB275" s="142"/>
      <c r="AC275" s="142"/>
      <c r="AD275" s="142"/>
      <c r="AE275" s="142"/>
      <c r="AF275" s="142"/>
      <c r="AG275" s="142"/>
      <c r="AH275" s="142"/>
      <c r="AI275" s="142"/>
      <c r="AJ275" s="142"/>
      <c r="AK275" s="142"/>
      <c r="AL275" s="7"/>
      <c r="AM275" s="7"/>
      <c r="AN275" s="7"/>
      <c r="AO275" s="7"/>
      <c r="AP275" s="7"/>
      <c r="AQ275" s="7"/>
      <c r="AR275" s="7"/>
      <c r="AS275" s="7"/>
      <c r="AT275" s="7"/>
      <c r="AU275" s="7"/>
      <c r="AV275" s="7"/>
      <c r="AW275" s="7"/>
      <c r="AX275" s="7"/>
      <c r="AY275" s="7"/>
      <c r="AZ275" s="143"/>
      <c r="BA275" s="11"/>
      <c r="BB275" s="11"/>
      <c r="BC275" s="11"/>
      <c r="BD275" s="11"/>
      <c r="BE275" s="11"/>
      <c r="BF275" s="11"/>
      <c r="BG275" s="11"/>
      <c r="BH275" s="11"/>
      <c r="BI275" s="11"/>
      <c r="BJ275" s="11"/>
    </row>
    <row r="276" spans="1:62" ht="93" customHeight="1" x14ac:dyDescent="0.3">
      <c r="A276" s="1"/>
      <c r="B276" s="1"/>
      <c r="C276" s="1"/>
      <c r="D276" s="1"/>
      <c r="E276" s="1"/>
      <c r="F276" s="153"/>
      <c r="G276" s="1"/>
      <c r="H276" s="1"/>
      <c r="I276" s="1"/>
      <c r="J276" s="1"/>
      <c r="K276" s="1"/>
      <c r="L276" s="1"/>
      <c r="M276" s="1"/>
      <c r="N276" s="1"/>
      <c r="O276" s="5"/>
      <c r="P276" s="5"/>
      <c r="Q276" s="5"/>
      <c r="R276" s="5"/>
      <c r="S276" s="5"/>
      <c r="T276" s="5"/>
      <c r="U276" s="141"/>
      <c r="V276" s="142"/>
      <c r="W276" s="142"/>
      <c r="X276" s="142"/>
      <c r="Y276" s="142"/>
      <c r="Z276" s="142"/>
      <c r="AA276" s="142"/>
      <c r="AB276" s="142"/>
      <c r="AC276" s="142"/>
      <c r="AD276" s="142"/>
      <c r="AE276" s="142"/>
      <c r="AF276" s="142"/>
      <c r="AG276" s="142"/>
      <c r="AH276" s="142"/>
      <c r="AI276" s="142"/>
      <c r="AJ276" s="142"/>
      <c r="AK276" s="142"/>
      <c r="AL276" s="7"/>
      <c r="AM276" s="7"/>
      <c r="AN276" s="7"/>
      <c r="AO276" s="7"/>
      <c r="AP276" s="7"/>
      <c r="AQ276" s="7"/>
      <c r="AR276" s="7"/>
      <c r="AS276" s="7"/>
      <c r="AT276" s="7"/>
      <c r="AU276" s="7"/>
      <c r="AV276" s="7"/>
      <c r="AW276" s="7"/>
      <c r="AX276" s="7"/>
      <c r="AY276" s="7"/>
      <c r="AZ276" s="143"/>
      <c r="BA276" s="11"/>
      <c r="BB276" s="11"/>
      <c r="BC276" s="11"/>
      <c r="BD276" s="11"/>
      <c r="BE276" s="11"/>
      <c r="BF276" s="11"/>
      <c r="BG276" s="11"/>
      <c r="BH276" s="11"/>
      <c r="BI276" s="11"/>
      <c r="BJ276" s="11"/>
    </row>
    <row r="277" spans="1:62" ht="93" customHeight="1" x14ac:dyDescent="0.3">
      <c r="A277" s="1"/>
      <c r="B277" s="1"/>
      <c r="C277" s="1"/>
      <c r="D277" s="1"/>
      <c r="E277" s="1"/>
      <c r="F277" s="153"/>
      <c r="G277" s="1"/>
      <c r="H277" s="1"/>
      <c r="I277" s="1"/>
      <c r="J277" s="1"/>
      <c r="K277" s="1"/>
      <c r="L277" s="1"/>
      <c r="M277" s="1"/>
      <c r="N277" s="1"/>
      <c r="O277" s="5"/>
      <c r="P277" s="5"/>
      <c r="Q277" s="5"/>
      <c r="R277" s="5"/>
      <c r="S277" s="5"/>
      <c r="T277" s="5"/>
      <c r="U277" s="141"/>
      <c r="V277" s="142"/>
      <c r="W277" s="142"/>
      <c r="X277" s="142"/>
      <c r="Y277" s="142"/>
      <c r="Z277" s="142"/>
      <c r="AA277" s="142"/>
      <c r="AB277" s="142"/>
      <c r="AC277" s="142"/>
      <c r="AD277" s="142"/>
      <c r="AE277" s="142"/>
      <c r="AF277" s="142"/>
      <c r="AG277" s="142"/>
      <c r="AH277" s="142"/>
      <c r="AI277" s="142"/>
      <c r="AJ277" s="142"/>
      <c r="AK277" s="142"/>
      <c r="AL277" s="7"/>
      <c r="AM277" s="7"/>
      <c r="AN277" s="7"/>
      <c r="AO277" s="7"/>
      <c r="AP277" s="7"/>
      <c r="AQ277" s="7"/>
      <c r="AR277" s="7"/>
      <c r="AS277" s="7"/>
      <c r="AT277" s="7"/>
      <c r="AU277" s="7"/>
      <c r="AV277" s="7"/>
      <c r="AW277" s="7"/>
      <c r="AX277" s="7"/>
      <c r="AY277" s="7"/>
      <c r="AZ277" s="143"/>
      <c r="BA277" s="11"/>
      <c r="BB277" s="11"/>
      <c r="BC277" s="11"/>
      <c r="BD277" s="11"/>
      <c r="BE277" s="11"/>
      <c r="BF277" s="11"/>
      <c r="BG277" s="11"/>
      <c r="BH277" s="11"/>
      <c r="BI277" s="11"/>
      <c r="BJ277" s="11"/>
    </row>
    <row r="278" spans="1:62" ht="93" customHeight="1" x14ac:dyDescent="0.3">
      <c r="A278" s="1"/>
      <c r="B278" s="1"/>
      <c r="C278" s="1"/>
      <c r="D278" s="1"/>
      <c r="E278" s="1"/>
      <c r="F278" s="153"/>
      <c r="G278" s="1"/>
      <c r="H278" s="1"/>
      <c r="I278" s="1"/>
      <c r="J278" s="1"/>
      <c r="K278" s="1"/>
      <c r="L278" s="1"/>
      <c r="M278" s="1"/>
      <c r="N278" s="1"/>
      <c r="O278" s="5"/>
      <c r="P278" s="5"/>
      <c r="Q278" s="5"/>
      <c r="R278" s="5"/>
      <c r="S278" s="5"/>
      <c r="T278" s="5"/>
      <c r="U278" s="141"/>
      <c r="V278" s="142"/>
      <c r="W278" s="142"/>
      <c r="X278" s="142"/>
      <c r="Y278" s="142"/>
      <c r="Z278" s="142"/>
      <c r="AA278" s="142"/>
      <c r="AB278" s="142"/>
      <c r="AC278" s="142"/>
      <c r="AD278" s="142"/>
      <c r="AE278" s="142"/>
      <c r="AF278" s="142"/>
      <c r="AG278" s="142"/>
      <c r="AH278" s="142"/>
      <c r="AI278" s="142"/>
      <c r="AJ278" s="142"/>
      <c r="AK278" s="142"/>
      <c r="AL278" s="7"/>
      <c r="AM278" s="7"/>
      <c r="AN278" s="7"/>
      <c r="AO278" s="7"/>
      <c r="AP278" s="7"/>
      <c r="AQ278" s="7"/>
      <c r="AR278" s="7"/>
      <c r="AS278" s="7"/>
      <c r="AT278" s="7"/>
      <c r="AU278" s="7"/>
      <c r="AV278" s="7"/>
      <c r="AW278" s="7"/>
      <c r="AX278" s="7"/>
      <c r="AY278" s="7"/>
      <c r="AZ278" s="143"/>
      <c r="BA278" s="11"/>
      <c r="BB278" s="11"/>
      <c r="BC278" s="11"/>
      <c r="BD278" s="11"/>
      <c r="BE278" s="11"/>
      <c r="BF278" s="11"/>
      <c r="BG278" s="11"/>
      <c r="BH278" s="11"/>
      <c r="BI278" s="11"/>
      <c r="BJ278" s="11"/>
    </row>
    <row r="279" spans="1:62" ht="93" customHeight="1" x14ac:dyDescent="0.3">
      <c r="A279" s="1"/>
      <c r="B279" s="1"/>
      <c r="C279" s="1"/>
      <c r="D279" s="1"/>
      <c r="E279" s="1"/>
      <c r="F279" s="153"/>
      <c r="G279" s="1"/>
      <c r="H279" s="1"/>
      <c r="I279" s="1"/>
      <c r="J279" s="1"/>
      <c r="K279" s="1"/>
      <c r="L279" s="1"/>
      <c r="M279" s="1"/>
      <c r="N279" s="1"/>
      <c r="O279" s="5"/>
      <c r="P279" s="5"/>
      <c r="Q279" s="5"/>
      <c r="R279" s="5"/>
      <c r="S279" s="5"/>
      <c r="T279" s="5"/>
      <c r="U279" s="141"/>
      <c r="V279" s="142"/>
      <c r="W279" s="142"/>
      <c r="X279" s="142"/>
      <c r="Y279" s="142"/>
      <c r="Z279" s="142"/>
      <c r="AA279" s="142"/>
      <c r="AB279" s="142"/>
      <c r="AC279" s="142"/>
      <c r="AD279" s="142"/>
      <c r="AE279" s="142"/>
      <c r="AF279" s="142"/>
      <c r="AG279" s="142"/>
      <c r="AH279" s="142"/>
      <c r="AI279" s="142"/>
      <c r="AJ279" s="142"/>
      <c r="AK279" s="142"/>
      <c r="AL279" s="7"/>
      <c r="AM279" s="7"/>
      <c r="AN279" s="7"/>
      <c r="AO279" s="7"/>
      <c r="AP279" s="7"/>
      <c r="AQ279" s="7"/>
      <c r="AR279" s="7"/>
      <c r="AS279" s="7"/>
      <c r="AT279" s="7"/>
      <c r="AU279" s="7"/>
      <c r="AV279" s="7"/>
      <c r="AW279" s="7"/>
      <c r="AX279" s="7"/>
      <c r="AY279" s="7"/>
      <c r="AZ279" s="143"/>
      <c r="BA279" s="11"/>
      <c r="BB279" s="11"/>
      <c r="BC279" s="11"/>
      <c r="BD279" s="11"/>
      <c r="BE279" s="11"/>
      <c r="BF279" s="11"/>
      <c r="BG279" s="11"/>
      <c r="BH279" s="11"/>
      <c r="BI279" s="11"/>
      <c r="BJ279" s="11"/>
    </row>
    <row r="280" spans="1:62" ht="93" customHeight="1" x14ac:dyDescent="0.3">
      <c r="A280" s="1"/>
      <c r="B280" s="1"/>
      <c r="C280" s="1"/>
      <c r="D280" s="1"/>
      <c r="E280" s="1"/>
      <c r="F280" s="153"/>
      <c r="G280" s="1"/>
      <c r="H280" s="1"/>
      <c r="I280" s="1"/>
      <c r="J280" s="1"/>
      <c r="K280" s="1"/>
      <c r="L280" s="1"/>
      <c r="M280" s="1"/>
      <c r="N280" s="1"/>
      <c r="O280" s="5"/>
      <c r="P280" s="5"/>
      <c r="Q280" s="5"/>
      <c r="R280" s="5"/>
      <c r="S280" s="5"/>
      <c r="T280" s="5"/>
      <c r="U280" s="141"/>
      <c r="V280" s="142"/>
      <c r="W280" s="142"/>
      <c r="X280" s="142"/>
      <c r="Y280" s="142"/>
      <c r="Z280" s="142"/>
      <c r="AA280" s="142"/>
      <c r="AB280" s="142"/>
      <c r="AC280" s="142"/>
      <c r="AD280" s="142"/>
      <c r="AE280" s="142"/>
      <c r="AF280" s="142"/>
      <c r="AG280" s="142"/>
      <c r="AH280" s="142"/>
      <c r="AI280" s="142"/>
      <c r="AJ280" s="142"/>
      <c r="AK280" s="142"/>
      <c r="AL280" s="7"/>
      <c r="AM280" s="7"/>
      <c r="AN280" s="7"/>
      <c r="AO280" s="7"/>
      <c r="AP280" s="7"/>
      <c r="AQ280" s="7"/>
      <c r="AR280" s="7"/>
      <c r="AS280" s="7"/>
      <c r="AT280" s="7"/>
      <c r="AU280" s="7"/>
      <c r="AV280" s="7"/>
      <c r="AW280" s="7"/>
      <c r="AX280" s="7"/>
      <c r="AY280" s="7"/>
      <c r="AZ280" s="143"/>
      <c r="BA280" s="11"/>
      <c r="BB280" s="11"/>
      <c r="BC280" s="11"/>
      <c r="BD280" s="11"/>
      <c r="BE280" s="11"/>
      <c r="BF280" s="11"/>
      <c r="BG280" s="11"/>
      <c r="BH280" s="11"/>
      <c r="BI280" s="11"/>
      <c r="BJ280" s="11"/>
    </row>
    <row r="281" spans="1:62" ht="93" customHeight="1" x14ac:dyDescent="0.3">
      <c r="A281" s="1"/>
      <c r="B281" s="1"/>
      <c r="C281" s="1"/>
      <c r="D281" s="1"/>
      <c r="E281" s="1"/>
      <c r="F281" s="153"/>
      <c r="G281" s="1"/>
      <c r="H281" s="1"/>
      <c r="I281" s="1"/>
      <c r="J281" s="1"/>
      <c r="K281" s="1"/>
      <c r="L281" s="1"/>
      <c r="M281" s="1"/>
      <c r="N281" s="1"/>
      <c r="O281" s="5"/>
      <c r="P281" s="5"/>
      <c r="Q281" s="5"/>
      <c r="R281" s="5"/>
      <c r="S281" s="5"/>
      <c r="T281" s="5"/>
      <c r="U281" s="141"/>
      <c r="V281" s="142"/>
      <c r="W281" s="142"/>
      <c r="X281" s="142"/>
      <c r="Y281" s="142"/>
      <c r="Z281" s="142"/>
      <c r="AA281" s="142"/>
      <c r="AB281" s="142"/>
      <c r="AC281" s="142"/>
      <c r="AD281" s="142"/>
      <c r="AE281" s="142"/>
      <c r="AF281" s="142"/>
      <c r="AG281" s="142"/>
      <c r="AH281" s="142"/>
      <c r="AI281" s="142"/>
      <c r="AJ281" s="142"/>
      <c r="AK281" s="142"/>
      <c r="AL281" s="7"/>
      <c r="AM281" s="7"/>
      <c r="AN281" s="7"/>
      <c r="AO281" s="7"/>
      <c r="AP281" s="7"/>
      <c r="AQ281" s="7"/>
      <c r="AR281" s="7"/>
      <c r="AS281" s="7"/>
      <c r="AT281" s="7"/>
      <c r="AU281" s="7"/>
      <c r="AV281" s="7"/>
      <c r="AW281" s="7"/>
      <c r="AX281" s="7"/>
      <c r="AY281" s="7"/>
      <c r="AZ281" s="143"/>
      <c r="BA281" s="11"/>
      <c r="BB281" s="11"/>
      <c r="BC281" s="11"/>
      <c r="BD281" s="11"/>
      <c r="BE281" s="11"/>
      <c r="BF281" s="11"/>
      <c r="BG281" s="11"/>
      <c r="BH281" s="11"/>
      <c r="BI281" s="11"/>
      <c r="BJ281" s="11"/>
    </row>
    <row r="282" spans="1:62" ht="93" customHeight="1" x14ac:dyDescent="0.3">
      <c r="A282" s="1"/>
      <c r="B282" s="1"/>
      <c r="C282" s="1"/>
      <c r="D282" s="1"/>
      <c r="E282" s="1"/>
      <c r="F282" s="153"/>
      <c r="G282" s="1"/>
      <c r="H282" s="1"/>
      <c r="I282" s="1"/>
      <c r="J282" s="1"/>
      <c r="K282" s="1"/>
      <c r="L282" s="1"/>
      <c r="M282" s="1"/>
      <c r="N282" s="1"/>
      <c r="O282" s="5"/>
      <c r="P282" s="5"/>
      <c r="Q282" s="5"/>
      <c r="R282" s="5"/>
      <c r="S282" s="5"/>
      <c r="T282" s="5"/>
      <c r="U282" s="141"/>
      <c r="V282" s="142"/>
      <c r="W282" s="142"/>
      <c r="X282" s="142"/>
      <c r="Y282" s="142"/>
      <c r="Z282" s="142"/>
      <c r="AA282" s="142"/>
      <c r="AB282" s="142"/>
      <c r="AC282" s="142"/>
      <c r="AD282" s="142"/>
      <c r="AE282" s="142"/>
      <c r="AF282" s="142"/>
      <c r="AG282" s="142"/>
      <c r="AH282" s="142"/>
      <c r="AI282" s="142"/>
      <c r="AJ282" s="142"/>
      <c r="AK282" s="142"/>
      <c r="AL282" s="7"/>
      <c r="AM282" s="7"/>
      <c r="AN282" s="7"/>
      <c r="AO282" s="7"/>
      <c r="AP282" s="7"/>
      <c r="AQ282" s="7"/>
      <c r="AR282" s="7"/>
      <c r="AS282" s="7"/>
      <c r="AT282" s="7"/>
      <c r="AU282" s="7"/>
      <c r="AV282" s="7"/>
      <c r="AW282" s="7"/>
      <c r="AX282" s="7"/>
      <c r="AY282" s="7"/>
      <c r="AZ282" s="143"/>
      <c r="BA282" s="11"/>
      <c r="BB282" s="11"/>
      <c r="BC282" s="11"/>
      <c r="BD282" s="11"/>
      <c r="BE282" s="11"/>
      <c r="BF282" s="11"/>
      <c r="BG282" s="11"/>
      <c r="BH282" s="11"/>
      <c r="BI282" s="11"/>
      <c r="BJ282" s="11"/>
    </row>
    <row r="283" spans="1:62" ht="93" customHeight="1" x14ac:dyDescent="0.3">
      <c r="A283" s="1"/>
      <c r="B283" s="1"/>
      <c r="C283" s="1"/>
      <c r="D283" s="1"/>
      <c r="E283" s="1"/>
      <c r="F283" s="153"/>
      <c r="G283" s="1"/>
      <c r="H283" s="1"/>
      <c r="I283" s="1"/>
      <c r="J283" s="1"/>
      <c r="K283" s="1"/>
      <c r="L283" s="1"/>
      <c r="M283" s="1"/>
      <c r="N283" s="1"/>
      <c r="O283" s="5"/>
      <c r="P283" s="5"/>
      <c r="Q283" s="5"/>
      <c r="R283" s="5"/>
      <c r="S283" s="5"/>
      <c r="T283" s="5"/>
      <c r="U283" s="141"/>
      <c r="V283" s="142"/>
      <c r="W283" s="142"/>
      <c r="X283" s="142"/>
      <c r="Y283" s="142"/>
      <c r="Z283" s="142"/>
      <c r="AA283" s="142"/>
      <c r="AB283" s="142"/>
      <c r="AC283" s="142"/>
      <c r="AD283" s="142"/>
      <c r="AE283" s="142"/>
      <c r="AF283" s="142"/>
      <c r="AG283" s="142"/>
      <c r="AH283" s="142"/>
      <c r="AI283" s="142"/>
      <c r="AJ283" s="142"/>
      <c r="AK283" s="142"/>
      <c r="AL283" s="7"/>
      <c r="AM283" s="7"/>
      <c r="AN283" s="7"/>
      <c r="AO283" s="7"/>
      <c r="AP283" s="7"/>
      <c r="AQ283" s="7"/>
      <c r="AR283" s="7"/>
      <c r="AS283" s="7"/>
      <c r="AT283" s="7"/>
      <c r="AU283" s="7"/>
      <c r="AV283" s="7"/>
      <c r="AW283" s="7"/>
      <c r="AX283" s="7"/>
      <c r="AY283" s="7"/>
      <c r="AZ283" s="143"/>
      <c r="BA283" s="11"/>
      <c r="BB283" s="11"/>
      <c r="BC283" s="11"/>
      <c r="BD283" s="11"/>
      <c r="BE283" s="11"/>
      <c r="BF283" s="11"/>
      <c r="BG283" s="11"/>
      <c r="BH283" s="11"/>
      <c r="BI283" s="11"/>
      <c r="BJ283" s="11"/>
    </row>
    <row r="284" spans="1:62" ht="93" customHeight="1" x14ac:dyDescent="0.3">
      <c r="A284" s="1"/>
      <c r="B284" s="1"/>
      <c r="C284" s="1"/>
      <c r="D284" s="1"/>
      <c r="E284" s="1"/>
      <c r="F284" s="153"/>
      <c r="G284" s="1"/>
      <c r="H284" s="1"/>
      <c r="I284" s="1"/>
      <c r="J284" s="1"/>
      <c r="K284" s="1"/>
      <c r="L284" s="1"/>
      <c r="M284" s="1"/>
      <c r="N284" s="1"/>
      <c r="O284" s="5"/>
      <c r="P284" s="5"/>
      <c r="Q284" s="5"/>
      <c r="R284" s="5"/>
      <c r="S284" s="5"/>
      <c r="T284" s="5"/>
      <c r="U284" s="141"/>
      <c r="V284" s="142"/>
      <c r="W284" s="142"/>
      <c r="X284" s="142"/>
      <c r="Y284" s="142"/>
      <c r="Z284" s="142"/>
      <c r="AA284" s="142"/>
      <c r="AB284" s="142"/>
      <c r="AC284" s="142"/>
      <c r="AD284" s="142"/>
      <c r="AE284" s="142"/>
      <c r="AF284" s="142"/>
      <c r="AG284" s="142"/>
      <c r="AH284" s="142"/>
      <c r="AI284" s="142"/>
      <c r="AJ284" s="142"/>
      <c r="AK284" s="142"/>
      <c r="AL284" s="7"/>
      <c r="AM284" s="7"/>
      <c r="AN284" s="7"/>
      <c r="AO284" s="7"/>
      <c r="AP284" s="7"/>
      <c r="AQ284" s="7"/>
      <c r="AR284" s="7"/>
      <c r="AS284" s="7"/>
      <c r="AT284" s="7"/>
      <c r="AU284" s="7"/>
      <c r="AV284" s="7"/>
      <c r="AW284" s="7"/>
      <c r="AX284" s="7"/>
      <c r="AY284" s="7"/>
      <c r="AZ284" s="143"/>
      <c r="BA284" s="11"/>
      <c r="BB284" s="11"/>
      <c r="BC284" s="11"/>
      <c r="BD284" s="11"/>
      <c r="BE284" s="11"/>
      <c r="BF284" s="11"/>
      <c r="BG284" s="11"/>
      <c r="BH284" s="11"/>
      <c r="BI284" s="11"/>
      <c r="BJ284" s="11"/>
    </row>
    <row r="285" spans="1:62" ht="93" customHeight="1" x14ac:dyDescent="0.3">
      <c r="A285" s="1"/>
      <c r="B285" s="1"/>
      <c r="C285" s="1"/>
      <c r="D285" s="1"/>
      <c r="E285" s="1"/>
      <c r="F285" s="153"/>
      <c r="G285" s="1"/>
      <c r="H285" s="1"/>
      <c r="I285" s="1"/>
      <c r="J285" s="1"/>
      <c r="K285" s="1"/>
      <c r="L285" s="1"/>
      <c r="M285" s="1"/>
      <c r="N285" s="1"/>
      <c r="O285" s="5"/>
      <c r="P285" s="5"/>
      <c r="Q285" s="5"/>
      <c r="R285" s="5"/>
      <c r="S285" s="5"/>
      <c r="T285" s="5"/>
      <c r="U285" s="141"/>
      <c r="V285" s="142"/>
      <c r="W285" s="142"/>
      <c r="X285" s="142"/>
      <c r="Y285" s="142"/>
      <c r="Z285" s="142"/>
      <c r="AA285" s="142"/>
      <c r="AB285" s="142"/>
      <c r="AC285" s="142"/>
      <c r="AD285" s="142"/>
      <c r="AE285" s="142"/>
      <c r="AF285" s="142"/>
      <c r="AG285" s="142"/>
      <c r="AH285" s="142"/>
      <c r="AI285" s="142"/>
      <c r="AJ285" s="142"/>
      <c r="AK285" s="142"/>
      <c r="AL285" s="7"/>
      <c r="AM285" s="7"/>
      <c r="AN285" s="7"/>
      <c r="AO285" s="7"/>
      <c r="AP285" s="7"/>
      <c r="AQ285" s="7"/>
      <c r="AR285" s="7"/>
      <c r="AS285" s="7"/>
      <c r="AT285" s="7"/>
      <c r="AU285" s="7"/>
      <c r="AV285" s="7"/>
      <c r="AW285" s="7"/>
      <c r="AX285" s="7"/>
      <c r="AY285" s="7"/>
      <c r="AZ285" s="143"/>
      <c r="BA285" s="11"/>
      <c r="BB285" s="11"/>
      <c r="BC285" s="11"/>
      <c r="BD285" s="11"/>
      <c r="BE285" s="11"/>
      <c r="BF285" s="11"/>
      <c r="BG285" s="11"/>
      <c r="BH285" s="11"/>
      <c r="BI285" s="11"/>
      <c r="BJ285" s="11"/>
    </row>
    <row r="286" spans="1:62" ht="93" customHeight="1" x14ac:dyDescent="0.3">
      <c r="A286" s="1"/>
      <c r="B286" s="1"/>
      <c r="C286" s="1"/>
      <c r="D286" s="1"/>
      <c r="E286" s="1"/>
      <c r="F286" s="153"/>
      <c r="G286" s="1"/>
      <c r="H286" s="1"/>
      <c r="I286" s="1"/>
      <c r="J286" s="1"/>
      <c r="K286" s="1"/>
      <c r="L286" s="1"/>
      <c r="M286" s="1"/>
      <c r="N286" s="1"/>
      <c r="O286" s="5"/>
      <c r="P286" s="5"/>
      <c r="Q286" s="5"/>
      <c r="R286" s="5"/>
      <c r="S286" s="5"/>
      <c r="T286" s="5"/>
      <c r="U286" s="141"/>
      <c r="V286" s="142"/>
      <c r="W286" s="142"/>
      <c r="X286" s="142"/>
      <c r="Y286" s="142"/>
      <c r="Z286" s="142"/>
      <c r="AA286" s="142"/>
      <c r="AB286" s="142"/>
      <c r="AC286" s="142"/>
      <c r="AD286" s="142"/>
      <c r="AE286" s="142"/>
      <c r="AF286" s="142"/>
      <c r="AG286" s="142"/>
      <c r="AH286" s="142"/>
      <c r="AI286" s="142"/>
      <c r="AJ286" s="142"/>
      <c r="AK286" s="142"/>
      <c r="AL286" s="7"/>
      <c r="AM286" s="7"/>
      <c r="AN286" s="7"/>
      <c r="AO286" s="7"/>
      <c r="AP286" s="7"/>
      <c r="AQ286" s="7"/>
      <c r="AR286" s="7"/>
      <c r="AS286" s="7"/>
      <c r="AT286" s="7"/>
      <c r="AU286" s="7"/>
      <c r="AV286" s="7"/>
      <c r="AW286" s="7"/>
      <c r="AX286" s="7"/>
      <c r="AY286" s="7"/>
      <c r="AZ286" s="143"/>
      <c r="BA286" s="11"/>
      <c r="BB286" s="11"/>
      <c r="BC286" s="11"/>
      <c r="BD286" s="11"/>
      <c r="BE286" s="11"/>
      <c r="BF286" s="11"/>
      <c r="BG286" s="11"/>
      <c r="BH286" s="11"/>
      <c r="BI286" s="11"/>
      <c r="BJ286" s="11"/>
    </row>
    <row r="287" spans="1:62" ht="93" customHeight="1" x14ac:dyDescent="0.3">
      <c r="A287" s="1"/>
      <c r="B287" s="1"/>
      <c r="C287" s="1"/>
      <c r="D287" s="1"/>
      <c r="E287" s="1"/>
      <c r="F287" s="153"/>
      <c r="G287" s="1"/>
      <c r="H287" s="1"/>
      <c r="I287" s="1"/>
      <c r="J287" s="1"/>
      <c r="K287" s="1"/>
      <c r="L287" s="1"/>
      <c r="M287" s="1"/>
      <c r="N287" s="1"/>
      <c r="O287" s="5"/>
      <c r="P287" s="5"/>
      <c r="Q287" s="5"/>
      <c r="R287" s="5"/>
      <c r="S287" s="5"/>
      <c r="T287" s="5"/>
      <c r="U287" s="141"/>
      <c r="V287" s="142"/>
      <c r="W287" s="142"/>
      <c r="X287" s="142"/>
      <c r="Y287" s="142"/>
      <c r="Z287" s="142"/>
      <c r="AA287" s="142"/>
      <c r="AB287" s="142"/>
      <c r="AC287" s="142"/>
      <c r="AD287" s="142"/>
      <c r="AE287" s="142"/>
      <c r="AF287" s="142"/>
      <c r="AG287" s="142"/>
      <c r="AH287" s="142"/>
      <c r="AI287" s="142"/>
      <c r="AJ287" s="142"/>
      <c r="AK287" s="142"/>
      <c r="AL287" s="7"/>
      <c r="AM287" s="7"/>
      <c r="AN287" s="7"/>
      <c r="AO287" s="7"/>
      <c r="AP287" s="7"/>
      <c r="AQ287" s="7"/>
      <c r="AR287" s="7"/>
      <c r="AS287" s="7"/>
      <c r="AT287" s="7"/>
      <c r="AU287" s="7"/>
      <c r="AV287" s="7"/>
      <c r="AW287" s="7"/>
      <c r="AX287" s="7"/>
      <c r="AY287" s="7"/>
      <c r="AZ287" s="143"/>
      <c r="BA287" s="11"/>
      <c r="BB287" s="11"/>
      <c r="BC287" s="11"/>
      <c r="BD287" s="11"/>
      <c r="BE287" s="11"/>
      <c r="BF287" s="11"/>
      <c r="BG287" s="11"/>
      <c r="BH287" s="11"/>
      <c r="BI287" s="11"/>
      <c r="BJ287" s="11"/>
    </row>
    <row r="288" spans="1:62" ht="93" customHeight="1" x14ac:dyDescent="0.3">
      <c r="A288" s="1"/>
      <c r="B288" s="1"/>
      <c r="C288" s="1"/>
      <c r="D288" s="1"/>
      <c r="E288" s="1"/>
      <c r="F288" s="153"/>
      <c r="G288" s="1"/>
      <c r="H288" s="1"/>
      <c r="I288" s="1"/>
      <c r="J288" s="1"/>
      <c r="K288" s="1"/>
      <c r="L288" s="1"/>
      <c r="M288" s="1"/>
      <c r="N288" s="1"/>
      <c r="O288" s="5"/>
      <c r="P288" s="5"/>
      <c r="Q288" s="5"/>
      <c r="R288" s="5"/>
      <c r="S288" s="5"/>
      <c r="T288" s="5"/>
      <c r="U288" s="141"/>
      <c r="V288" s="142"/>
      <c r="W288" s="142"/>
      <c r="X288" s="142"/>
      <c r="Y288" s="142"/>
      <c r="Z288" s="142"/>
      <c r="AA288" s="142"/>
      <c r="AB288" s="142"/>
      <c r="AC288" s="142"/>
      <c r="AD288" s="142"/>
      <c r="AE288" s="142"/>
      <c r="AF288" s="142"/>
      <c r="AG288" s="142"/>
      <c r="AH288" s="142"/>
      <c r="AI288" s="142"/>
      <c r="AJ288" s="142"/>
      <c r="AK288" s="142"/>
      <c r="AL288" s="7"/>
      <c r="AM288" s="7"/>
      <c r="AN288" s="7"/>
      <c r="AO288" s="7"/>
      <c r="AP288" s="7"/>
      <c r="AQ288" s="7"/>
      <c r="AR288" s="7"/>
      <c r="AS288" s="7"/>
      <c r="AT288" s="7"/>
      <c r="AU288" s="7"/>
      <c r="AV288" s="7"/>
      <c r="AW288" s="7"/>
      <c r="AX288" s="7"/>
      <c r="AY288" s="7"/>
      <c r="AZ288" s="143"/>
      <c r="BA288" s="11"/>
      <c r="BB288" s="11"/>
      <c r="BC288" s="11"/>
      <c r="BD288" s="11"/>
      <c r="BE288" s="11"/>
      <c r="BF288" s="11"/>
      <c r="BG288" s="11"/>
      <c r="BH288" s="11"/>
      <c r="BI288" s="11"/>
      <c r="BJ288" s="11"/>
    </row>
    <row r="289" spans="1:62" ht="93" customHeight="1" x14ac:dyDescent="0.3">
      <c r="A289" s="1"/>
      <c r="B289" s="1"/>
      <c r="C289" s="1"/>
      <c r="D289" s="1"/>
      <c r="E289" s="1"/>
      <c r="F289" s="153"/>
      <c r="G289" s="1"/>
      <c r="H289" s="1"/>
      <c r="I289" s="1"/>
      <c r="J289" s="1"/>
      <c r="K289" s="1"/>
      <c r="L289" s="1"/>
      <c r="M289" s="1"/>
      <c r="N289" s="1"/>
      <c r="O289" s="5"/>
      <c r="P289" s="5"/>
      <c r="Q289" s="5"/>
      <c r="R289" s="5"/>
      <c r="S289" s="5"/>
      <c r="T289" s="5"/>
      <c r="U289" s="141"/>
      <c r="V289" s="142"/>
      <c r="W289" s="142"/>
      <c r="X289" s="142"/>
      <c r="Y289" s="142"/>
      <c r="Z289" s="142"/>
      <c r="AA289" s="142"/>
      <c r="AB289" s="142"/>
      <c r="AC289" s="142"/>
      <c r="AD289" s="142"/>
      <c r="AE289" s="142"/>
      <c r="AF289" s="142"/>
      <c r="AG289" s="142"/>
      <c r="AH289" s="142"/>
      <c r="AI289" s="142"/>
      <c r="AJ289" s="142"/>
      <c r="AK289" s="142"/>
      <c r="AL289" s="7"/>
      <c r="AM289" s="7"/>
      <c r="AN289" s="7"/>
      <c r="AO289" s="7"/>
      <c r="AP289" s="7"/>
      <c r="AQ289" s="7"/>
      <c r="AR289" s="7"/>
      <c r="AS289" s="7"/>
      <c r="AT289" s="7"/>
      <c r="AU289" s="7"/>
      <c r="AV289" s="7"/>
      <c r="AW289" s="7"/>
      <c r="AX289" s="7"/>
      <c r="AY289" s="7"/>
      <c r="AZ289" s="143"/>
      <c r="BA289" s="11"/>
      <c r="BB289" s="11"/>
      <c r="BC289" s="11"/>
      <c r="BD289" s="11"/>
      <c r="BE289" s="11"/>
      <c r="BF289" s="11"/>
      <c r="BG289" s="11"/>
      <c r="BH289" s="11"/>
      <c r="BI289" s="11"/>
      <c r="BJ289" s="11"/>
    </row>
    <row r="290" spans="1:62" ht="93" customHeight="1" x14ac:dyDescent="0.3">
      <c r="A290" s="1"/>
      <c r="B290" s="1"/>
      <c r="C290" s="1"/>
      <c r="D290" s="1"/>
      <c r="E290" s="1"/>
      <c r="F290" s="153"/>
      <c r="G290" s="1"/>
      <c r="H290" s="1"/>
      <c r="I290" s="1"/>
      <c r="J290" s="1"/>
      <c r="K290" s="1"/>
      <c r="L290" s="1"/>
      <c r="M290" s="1"/>
      <c r="N290" s="1"/>
      <c r="O290" s="5"/>
      <c r="P290" s="5"/>
      <c r="Q290" s="5"/>
      <c r="R290" s="5"/>
      <c r="S290" s="5"/>
      <c r="T290" s="5"/>
      <c r="U290" s="141"/>
      <c r="V290" s="142"/>
      <c r="W290" s="142"/>
      <c r="X290" s="142"/>
      <c r="Y290" s="142"/>
      <c r="Z290" s="142"/>
      <c r="AA290" s="142"/>
      <c r="AB290" s="142"/>
      <c r="AC290" s="142"/>
      <c r="AD290" s="142"/>
      <c r="AE290" s="142"/>
      <c r="AF290" s="142"/>
      <c r="AG290" s="142"/>
      <c r="AH290" s="142"/>
      <c r="AI290" s="142"/>
      <c r="AJ290" s="142"/>
      <c r="AK290" s="142"/>
      <c r="AL290" s="7"/>
      <c r="AM290" s="7"/>
      <c r="AN290" s="7"/>
      <c r="AO290" s="7"/>
      <c r="AP290" s="7"/>
      <c r="AQ290" s="7"/>
      <c r="AR290" s="7"/>
      <c r="AS290" s="7"/>
      <c r="AT290" s="7"/>
      <c r="AU290" s="7"/>
      <c r="AV290" s="7"/>
      <c r="AW290" s="7"/>
      <c r="AX290" s="7"/>
      <c r="AY290" s="7"/>
      <c r="AZ290" s="143"/>
      <c r="BA290" s="11"/>
      <c r="BB290" s="11"/>
      <c r="BC290" s="11"/>
      <c r="BD290" s="11"/>
      <c r="BE290" s="11"/>
      <c r="BF290" s="11"/>
      <c r="BG290" s="11"/>
      <c r="BH290" s="11"/>
      <c r="BI290" s="11"/>
      <c r="BJ290" s="11"/>
    </row>
    <row r="291" spans="1:62" ht="93" customHeight="1" x14ac:dyDescent="0.3">
      <c r="A291" s="1"/>
      <c r="B291" s="1"/>
      <c r="C291" s="1"/>
      <c r="D291" s="1"/>
      <c r="E291" s="1"/>
      <c r="F291" s="153"/>
      <c r="G291" s="1"/>
      <c r="H291" s="1"/>
      <c r="I291" s="1"/>
      <c r="J291" s="1"/>
      <c r="K291" s="1"/>
      <c r="L291" s="1"/>
      <c r="M291" s="1"/>
      <c r="N291" s="1"/>
      <c r="O291" s="5"/>
      <c r="P291" s="5"/>
      <c r="Q291" s="5"/>
      <c r="R291" s="5"/>
      <c r="S291" s="5"/>
      <c r="T291" s="5"/>
      <c r="U291" s="141"/>
      <c r="V291" s="142"/>
      <c r="W291" s="142"/>
      <c r="X291" s="142"/>
      <c r="Y291" s="142"/>
      <c r="Z291" s="142"/>
      <c r="AA291" s="142"/>
      <c r="AB291" s="142"/>
      <c r="AC291" s="142"/>
      <c r="AD291" s="142"/>
      <c r="AE291" s="142"/>
      <c r="AF291" s="142"/>
      <c r="AG291" s="142"/>
      <c r="AH291" s="142"/>
      <c r="AI291" s="142"/>
      <c r="AJ291" s="142"/>
      <c r="AK291" s="142"/>
      <c r="AL291" s="7"/>
      <c r="AM291" s="7"/>
      <c r="AN291" s="7"/>
      <c r="AO291" s="7"/>
      <c r="AP291" s="7"/>
      <c r="AQ291" s="7"/>
      <c r="AR291" s="7"/>
      <c r="AS291" s="7"/>
      <c r="AT291" s="7"/>
      <c r="AU291" s="7"/>
      <c r="AV291" s="7"/>
      <c r="AW291" s="7"/>
      <c r="AX291" s="7"/>
      <c r="AY291" s="7"/>
      <c r="AZ291" s="143"/>
      <c r="BA291" s="11"/>
      <c r="BB291" s="11"/>
      <c r="BC291" s="11"/>
      <c r="BD291" s="11"/>
      <c r="BE291" s="11"/>
      <c r="BF291" s="11"/>
      <c r="BG291" s="11"/>
      <c r="BH291" s="11"/>
      <c r="BI291" s="11"/>
      <c r="BJ291" s="11"/>
    </row>
    <row r="292" spans="1:62" ht="93" customHeight="1" x14ac:dyDescent="0.3">
      <c r="A292" s="1"/>
      <c r="B292" s="1"/>
      <c r="C292" s="1"/>
      <c r="D292" s="1"/>
      <c r="E292" s="1"/>
      <c r="F292" s="153"/>
      <c r="G292" s="1"/>
      <c r="H292" s="1"/>
      <c r="I292" s="1"/>
      <c r="J292" s="1"/>
      <c r="K292" s="1"/>
      <c r="L292" s="1"/>
      <c r="M292" s="1"/>
      <c r="N292" s="1"/>
      <c r="O292" s="5"/>
      <c r="P292" s="5"/>
      <c r="Q292" s="5"/>
      <c r="R292" s="5"/>
      <c r="S292" s="5"/>
      <c r="T292" s="5"/>
      <c r="U292" s="141"/>
      <c r="V292" s="142"/>
      <c r="W292" s="142"/>
      <c r="X292" s="142"/>
      <c r="Y292" s="142"/>
      <c r="Z292" s="142"/>
      <c r="AA292" s="142"/>
      <c r="AB292" s="142"/>
      <c r="AC292" s="142"/>
      <c r="AD292" s="142"/>
      <c r="AE292" s="142"/>
      <c r="AF292" s="142"/>
      <c r="AG292" s="142"/>
      <c r="AH292" s="142"/>
      <c r="AI292" s="142"/>
      <c r="AJ292" s="142"/>
      <c r="AK292" s="142"/>
      <c r="AL292" s="7"/>
      <c r="AM292" s="7"/>
      <c r="AN292" s="7"/>
      <c r="AO292" s="7"/>
      <c r="AP292" s="7"/>
      <c r="AQ292" s="7"/>
      <c r="AR292" s="7"/>
      <c r="AS292" s="7"/>
      <c r="AT292" s="7"/>
      <c r="AU292" s="7"/>
      <c r="AV292" s="7"/>
      <c r="AW292" s="7"/>
      <c r="AX292" s="7"/>
      <c r="AY292" s="7"/>
      <c r="AZ292" s="143"/>
      <c r="BA292" s="11"/>
      <c r="BB292" s="11"/>
      <c r="BC292" s="11"/>
      <c r="BD292" s="11"/>
      <c r="BE292" s="11"/>
      <c r="BF292" s="11"/>
      <c r="BG292" s="11"/>
      <c r="BH292" s="11"/>
      <c r="BI292" s="11"/>
      <c r="BJ292" s="11"/>
    </row>
    <row r="293" spans="1:62" ht="93" customHeight="1" x14ac:dyDescent="0.3">
      <c r="A293" s="1"/>
      <c r="B293" s="1"/>
      <c r="C293" s="1"/>
      <c r="D293" s="1"/>
      <c r="E293" s="1"/>
      <c r="F293" s="153"/>
      <c r="G293" s="1"/>
      <c r="H293" s="1"/>
      <c r="I293" s="1"/>
      <c r="J293" s="1"/>
      <c r="K293" s="1"/>
      <c r="L293" s="1"/>
      <c r="M293" s="1"/>
      <c r="N293" s="1"/>
      <c r="O293" s="5"/>
      <c r="P293" s="5"/>
      <c r="Q293" s="5"/>
      <c r="R293" s="5"/>
      <c r="S293" s="5"/>
      <c r="T293" s="5"/>
      <c r="U293" s="141"/>
      <c r="V293" s="142"/>
      <c r="W293" s="142"/>
      <c r="X293" s="142"/>
      <c r="Y293" s="142"/>
      <c r="Z293" s="142"/>
      <c r="AA293" s="142"/>
      <c r="AB293" s="142"/>
      <c r="AC293" s="142"/>
      <c r="AD293" s="142"/>
      <c r="AE293" s="142"/>
      <c r="AF293" s="142"/>
      <c r="AG293" s="142"/>
      <c r="AH293" s="142"/>
      <c r="AI293" s="142"/>
      <c r="AJ293" s="142"/>
      <c r="AK293" s="142"/>
      <c r="AL293" s="7"/>
      <c r="AM293" s="7"/>
      <c r="AN293" s="7"/>
      <c r="AO293" s="7"/>
      <c r="AP293" s="7"/>
      <c r="AQ293" s="7"/>
      <c r="AR293" s="7"/>
      <c r="AS293" s="7"/>
      <c r="AT293" s="7"/>
      <c r="AU293" s="7"/>
      <c r="AV293" s="7"/>
      <c r="AW293" s="7"/>
      <c r="AX293" s="7"/>
      <c r="AY293" s="7"/>
      <c r="AZ293" s="143"/>
      <c r="BA293" s="11"/>
      <c r="BB293" s="11"/>
      <c r="BC293" s="11"/>
      <c r="BD293" s="11"/>
      <c r="BE293" s="11"/>
      <c r="BF293" s="11"/>
      <c r="BG293" s="11"/>
      <c r="BH293" s="11"/>
      <c r="BI293" s="11"/>
      <c r="BJ293" s="11"/>
    </row>
    <row r="294" spans="1:62" ht="93" customHeight="1" x14ac:dyDescent="0.3">
      <c r="A294" s="1"/>
      <c r="B294" s="1"/>
      <c r="C294" s="1"/>
      <c r="D294" s="1"/>
      <c r="E294" s="1"/>
      <c r="F294" s="153"/>
      <c r="G294" s="1"/>
      <c r="H294" s="1"/>
      <c r="I294" s="1"/>
      <c r="J294" s="1"/>
      <c r="K294" s="1"/>
      <c r="L294" s="1"/>
      <c r="M294" s="1"/>
      <c r="N294" s="1"/>
      <c r="O294" s="5"/>
      <c r="P294" s="5"/>
      <c r="Q294" s="5"/>
      <c r="R294" s="5"/>
      <c r="S294" s="5"/>
      <c r="T294" s="5"/>
      <c r="U294" s="141"/>
      <c r="V294" s="142"/>
      <c r="W294" s="142"/>
      <c r="X294" s="142"/>
      <c r="Y294" s="142"/>
      <c r="Z294" s="142"/>
      <c r="AA294" s="142"/>
      <c r="AB294" s="142"/>
      <c r="AC294" s="142"/>
      <c r="AD294" s="142"/>
      <c r="AE294" s="142"/>
      <c r="AF294" s="142"/>
      <c r="AG294" s="142"/>
      <c r="AH294" s="142"/>
      <c r="AI294" s="142"/>
      <c r="AJ294" s="142"/>
      <c r="AK294" s="142"/>
      <c r="AL294" s="7"/>
      <c r="AM294" s="7"/>
      <c r="AN294" s="7"/>
      <c r="AO294" s="7"/>
      <c r="AP294" s="7"/>
      <c r="AQ294" s="7"/>
      <c r="AR294" s="7"/>
      <c r="AS294" s="7"/>
      <c r="AT294" s="7"/>
      <c r="AU294" s="7"/>
      <c r="AV294" s="7"/>
      <c r="AW294" s="7"/>
      <c r="AX294" s="7"/>
      <c r="AY294" s="7"/>
      <c r="AZ294" s="143"/>
      <c r="BA294" s="11"/>
      <c r="BB294" s="11"/>
      <c r="BC294" s="11"/>
      <c r="BD294" s="11"/>
      <c r="BE294" s="11"/>
      <c r="BF294" s="11"/>
      <c r="BG294" s="11"/>
      <c r="BH294" s="11"/>
      <c r="BI294" s="11"/>
      <c r="BJ294" s="11"/>
    </row>
    <row r="295" spans="1:62" ht="93" customHeight="1" x14ac:dyDescent="0.3">
      <c r="A295" s="1"/>
      <c r="B295" s="1"/>
      <c r="C295" s="1"/>
      <c r="D295" s="1"/>
      <c r="E295" s="1"/>
      <c r="F295" s="153"/>
      <c r="G295" s="1"/>
      <c r="H295" s="1"/>
      <c r="I295" s="1"/>
      <c r="J295" s="1"/>
      <c r="K295" s="1"/>
      <c r="L295" s="1"/>
      <c r="M295" s="1"/>
      <c r="N295" s="1"/>
      <c r="O295" s="5"/>
      <c r="P295" s="5"/>
      <c r="Q295" s="5"/>
      <c r="R295" s="5"/>
      <c r="S295" s="5"/>
      <c r="T295" s="5"/>
      <c r="U295" s="141"/>
      <c r="V295" s="142"/>
      <c r="W295" s="142"/>
      <c r="X295" s="142"/>
      <c r="Y295" s="142"/>
      <c r="Z295" s="142"/>
      <c r="AA295" s="142"/>
      <c r="AB295" s="142"/>
      <c r="AC295" s="142"/>
      <c r="AD295" s="142"/>
      <c r="AE295" s="142"/>
      <c r="AF295" s="142"/>
      <c r="AG295" s="142"/>
      <c r="AH295" s="142"/>
      <c r="AI295" s="142"/>
      <c r="AJ295" s="142"/>
      <c r="AK295" s="142"/>
      <c r="AL295" s="7"/>
      <c r="AM295" s="7"/>
      <c r="AN295" s="7"/>
      <c r="AO295" s="7"/>
      <c r="AP295" s="7"/>
      <c r="AQ295" s="7"/>
      <c r="AR295" s="7"/>
      <c r="AS295" s="7"/>
      <c r="AT295" s="7"/>
      <c r="AU295" s="7"/>
      <c r="AV295" s="7"/>
      <c r="AW295" s="7"/>
      <c r="AX295" s="7"/>
      <c r="AY295" s="7"/>
      <c r="AZ295" s="143"/>
      <c r="BA295" s="11"/>
      <c r="BB295" s="11"/>
      <c r="BC295" s="11"/>
      <c r="BD295" s="11"/>
      <c r="BE295" s="11"/>
      <c r="BF295" s="11"/>
      <c r="BG295" s="11"/>
      <c r="BH295" s="11"/>
      <c r="BI295" s="11"/>
      <c r="BJ295" s="11"/>
    </row>
    <row r="296" spans="1:62" ht="93" customHeight="1" x14ac:dyDescent="0.3">
      <c r="A296" s="1"/>
      <c r="B296" s="1"/>
      <c r="C296" s="1"/>
      <c r="D296" s="1"/>
      <c r="E296" s="1"/>
      <c r="F296" s="153"/>
      <c r="G296" s="1"/>
      <c r="H296" s="1"/>
      <c r="I296" s="1"/>
      <c r="J296" s="1"/>
      <c r="K296" s="1"/>
      <c r="L296" s="1"/>
      <c r="M296" s="1"/>
      <c r="N296" s="1"/>
      <c r="O296" s="5"/>
      <c r="P296" s="5"/>
      <c r="Q296" s="5"/>
      <c r="R296" s="5"/>
      <c r="S296" s="5"/>
      <c r="T296" s="5"/>
      <c r="U296" s="141"/>
      <c r="V296" s="142"/>
      <c r="W296" s="142"/>
      <c r="X296" s="142"/>
      <c r="Y296" s="142"/>
      <c r="Z296" s="142"/>
      <c r="AA296" s="142"/>
      <c r="AB296" s="142"/>
      <c r="AC296" s="142"/>
      <c r="AD296" s="142"/>
      <c r="AE296" s="142"/>
      <c r="AF296" s="142"/>
      <c r="AG296" s="142"/>
      <c r="AH296" s="142"/>
      <c r="AI296" s="142"/>
      <c r="AJ296" s="142"/>
      <c r="AK296" s="142"/>
      <c r="AL296" s="7"/>
      <c r="AM296" s="7"/>
      <c r="AN296" s="7"/>
      <c r="AO296" s="7"/>
      <c r="AP296" s="7"/>
      <c r="AQ296" s="7"/>
      <c r="AR296" s="7"/>
      <c r="AS296" s="7"/>
      <c r="AT296" s="7"/>
      <c r="AU296" s="7"/>
      <c r="AV296" s="7"/>
      <c r="AW296" s="7"/>
      <c r="AX296" s="7"/>
      <c r="AY296" s="7"/>
      <c r="AZ296" s="143"/>
      <c r="BA296" s="11"/>
      <c r="BB296" s="11"/>
      <c r="BC296" s="11"/>
      <c r="BD296" s="11"/>
      <c r="BE296" s="11"/>
      <c r="BF296" s="11"/>
      <c r="BG296" s="11"/>
      <c r="BH296" s="11"/>
      <c r="BI296" s="11"/>
      <c r="BJ296" s="11"/>
    </row>
    <row r="297" spans="1:62" ht="93" customHeight="1" x14ac:dyDescent="0.3">
      <c r="A297" s="1"/>
      <c r="B297" s="1"/>
      <c r="C297" s="1"/>
      <c r="D297" s="1"/>
      <c r="E297" s="1"/>
      <c r="F297" s="153"/>
      <c r="G297" s="1"/>
      <c r="H297" s="1"/>
      <c r="I297" s="1"/>
      <c r="J297" s="1"/>
      <c r="K297" s="1"/>
      <c r="L297" s="1"/>
      <c r="M297" s="1"/>
      <c r="N297" s="1"/>
      <c r="O297" s="5"/>
      <c r="P297" s="5"/>
      <c r="Q297" s="5"/>
      <c r="R297" s="5"/>
      <c r="S297" s="5"/>
      <c r="T297" s="5"/>
      <c r="U297" s="141"/>
      <c r="V297" s="142"/>
      <c r="W297" s="142"/>
      <c r="X297" s="142"/>
      <c r="Y297" s="142"/>
      <c r="Z297" s="142"/>
      <c r="AA297" s="142"/>
      <c r="AB297" s="142"/>
      <c r="AC297" s="142"/>
      <c r="AD297" s="142"/>
      <c r="AE297" s="142"/>
      <c r="AF297" s="142"/>
      <c r="AG297" s="142"/>
      <c r="AH297" s="142"/>
      <c r="AI297" s="142"/>
      <c r="AJ297" s="142"/>
      <c r="AK297" s="142"/>
      <c r="AL297" s="7"/>
      <c r="AM297" s="7"/>
      <c r="AN297" s="7"/>
      <c r="AO297" s="7"/>
      <c r="AP297" s="7"/>
      <c r="AQ297" s="7"/>
      <c r="AR297" s="7"/>
      <c r="AS297" s="7"/>
      <c r="AT297" s="7"/>
      <c r="AU297" s="7"/>
      <c r="AV297" s="7"/>
      <c r="AW297" s="7"/>
      <c r="AX297" s="7"/>
      <c r="AY297" s="7"/>
      <c r="AZ297" s="143"/>
      <c r="BA297" s="11"/>
      <c r="BB297" s="11"/>
      <c r="BC297" s="11"/>
      <c r="BD297" s="11"/>
      <c r="BE297" s="11"/>
      <c r="BF297" s="11"/>
      <c r="BG297" s="11"/>
      <c r="BH297" s="11"/>
      <c r="BI297" s="11"/>
      <c r="BJ297" s="11"/>
    </row>
    <row r="298" spans="1:62" ht="93" customHeight="1" x14ac:dyDescent="0.3">
      <c r="A298" s="1"/>
      <c r="B298" s="1"/>
      <c r="C298" s="1"/>
      <c r="D298" s="1"/>
      <c r="E298" s="1"/>
      <c r="F298" s="153"/>
      <c r="G298" s="1"/>
      <c r="H298" s="1"/>
      <c r="I298" s="1"/>
      <c r="J298" s="1"/>
      <c r="K298" s="1"/>
      <c r="L298" s="1"/>
      <c r="M298" s="1"/>
      <c r="N298" s="1"/>
      <c r="O298" s="5"/>
      <c r="P298" s="5"/>
      <c r="Q298" s="5"/>
      <c r="R298" s="5"/>
      <c r="S298" s="5"/>
      <c r="T298" s="5"/>
      <c r="U298" s="141"/>
      <c r="V298" s="142"/>
      <c r="W298" s="142"/>
      <c r="X298" s="142"/>
      <c r="Y298" s="142"/>
      <c r="Z298" s="142"/>
      <c r="AA298" s="142"/>
      <c r="AB298" s="142"/>
      <c r="AC298" s="142"/>
      <c r="AD298" s="142"/>
      <c r="AE298" s="142"/>
      <c r="AF298" s="142"/>
      <c r="AG298" s="142"/>
      <c r="AH298" s="142"/>
      <c r="AI298" s="142"/>
      <c r="AJ298" s="142"/>
      <c r="AK298" s="142"/>
      <c r="AL298" s="7"/>
      <c r="AM298" s="7"/>
      <c r="AN298" s="7"/>
      <c r="AO298" s="7"/>
      <c r="AP298" s="7"/>
      <c r="AQ298" s="7"/>
      <c r="AR298" s="7"/>
      <c r="AS298" s="7"/>
      <c r="AT298" s="7"/>
      <c r="AU298" s="7"/>
      <c r="AV298" s="7"/>
      <c r="AW298" s="7"/>
      <c r="AX298" s="7"/>
      <c r="AY298" s="7"/>
      <c r="AZ298" s="143"/>
      <c r="BA298" s="11"/>
      <c r="BB298" s="11"/>
      <c r="BC298" s="11"/>
      <c r="BD298" s="11"/>
      <c r="BE298" s="11"/>
      <c r="BF298" s="11"/>
      <c r="BG298" s="11"/>
      <c r="BH298" s="11"/>
      <c r="BI298" s="11"/>
      <c r="BJ298" s="11"/>
    </row>
    <row r="299" spans="1:62" ht="93" customHeight="1" x14ac:dyDescent="0.3">
      <c r="A299" s="1"/>
      <c r="B299" s="1"/>
      <c r="C299" s="1"/>
      <c r="D299" s="1"/>
      <c r="E299" s="1"/>
      <c r="F299" s="153"/>
      <c r="G299" s="1"/>
      <c r="H299" s="1"/>
      <c r="I299" s="1"/>
      <c r="J299" s="1"/>
      <c r="K299" s="1"/>
      <c r="L299" s="1"/>
      <c r="M299" s="1"/>
      <c r="N299" s="1"/>
      <c r="O299" s="5"/>
      <c r="P299" s="5"/>
      <c r="Q299" s="5"/>
      <c r="R299" s="5"/>
      <c r="S299" s="5"/>
      <c r="T299" s="5"/>
      <c r="U299" s="141"/>
      <c r="V299" s="142"/>
      <c r="W299" s="142"/>
      <c r="X299" s="142"/>
      <c r="Y299" s="142"/>
      <c r="Z299" s="142"/>
      <c r="AA299" s="142"/>
      <c r="AB299" s="142"/>
      <c r="AC299" s="142"/>
      <c r="AD299" s="142"/>
      <c r="AE299" s="142"/>
      <c r="AF299" s="142"/>
      <c r="AG299" s="142"/>
      <c r="AH299" s="142"/>
      <c r="AI299" s="142"/>
      <c r="AJ299" s="142"/>
      <c r="AK299" s="142"/>
      <c r="AL299" s="7"/>
      <c r="AM299" s="7"/>
      <c r="AN299" s="7"/>
      <c r="AO299" s="7"/>
      <c r="AP299" s="7"/>
      <c r="AQ299" s="7"/>
      <c r="AR299" s="7"/>
      <c r="AS299" s="7"/>
      <c r="AT299" s="7"/>
      <c r="AU299" s="7"/>
      <c r="AV299" s="7"/>
      <c r="AW299" s="7"/>
      <c r="AX299" s="7"/>
      <c r="AY299" s="7"/>
      <c r="AZ299" s="143"/>
      <c r="BA299" s="11"/>
      <c r="BB299" s="11"/>
      <c r="BC299" s="11"/>
      <c r="BD299" s="11"/>
      <c r="BE299" s="11"/>
      <c r="BF299" s="11"/>
      <c r="BG299" s="11"/>
      <c r="BH299" s="11"/>
      <c r="BI299" s="11"/>
      <c r="BJ299" s="11"/>
    </row>
    <row r="300" spans="1:62" ht="93" customHeight="1" x14ac:dyDescent="0.3">
      <c r="A300" s="1"/>
      <c r="B300" s="1"/>
      <c r="C300" s="1"/>
      <c r="D300" s="1"/>
      <c r="E300" s="1"/>
      <c r="F300" s="153"/>
      <c r="G300" s="1"/>
      <c r="H300" s="1"/>
      <c r="I300" s="1"/>
      <c r="J300" s="1"/>
      <c r="K300" s="1"/>
      <c r="L300" s="1"/>
      <c r="M300" s="1"/>
      <c r="N300" s="1"/>
      <c r="O300" s="5"/>
      <c r="P300" s="5"/>
      <c r="Q300" s="5"/>
      <c r="R300" s="5"/>
      <c r="S300" s="5"/>
      <c r="T300" s="5"/>
      <c r="U300" s="141"/>
      <c r="V300" s="142"/>
      <c r="W300" s="142"/>
      <c r="X300" s="142"/>
      <c r="Y300" s="142"/>
      <c r="Z300" s="142"/>
      <c r="AA300" s="142"/>
      <c r="AB300" s="142"/>
      <c r="AC300" s="142"/>
      <c r="AD300" s="142"/>
      <c r="AE300" s="142"/>
      <c r="AF300" s="142"/>
      <c r="AG300" s="142"/>
      <c r="AH300" s="142"/>
      <c r="AI300" s="142"/>
      <c r="AJ300" s="142"/>
      <c r="AK300" s="142"/>
      <c r="AL300" s="7"/>
      <c r="AM300" s="7"/>
      <c r="AN300" s="7"/>
      <c r="AO300" s="7"/>
      <c r="AP300" s="7"/>
      <c r="AQ300" s="7"/>
      <c r="AR300" s="7"/>
      <c r="AS300" s="7"/>
      <c r="AT300" s="7"/>
      <c r="AU300" s="7"/>
      <c r="AV300" s="7"/>
      <c r="AW300" s="7"/>
      <c r="AX300" s="7"/>
      <c r="AY300" s="7"/>
      <c r="AZ300" s="143"/>
      <c r="BA300" s="11"/>
      <c r="BB300" s="11"/>
      <c r="BC300" s="11"/>
      <c r="BD300" s="11"/>
      <c r="BE300" s="11"/>
      <c r="BF300" s="11"/>
      <c r="BG300" s="11"/>
      <c r="BH300" s="11"/>
      <c r="BI300" s="11"/>
      <c r="BJ300" s="11"/>
    </row>
    <row r="301" spans="1:62" ht="93" customHeight="1" x14ac:dyDescent="0.3">
      <c r="A301" s="1"/>
      <c r="B301" s="1"/>
      <c r="C301" s="1"/>
      <c r="D301" s="1"/>
      <c r="E301" s="1"/>
      <c r="F301" s="153"/>
      <c r="G301" s="1"/>
      <c r="H301" s="1"/>
      <c r="I301" s="1"/>
      <c r="J301" s="1"/>
      <c r="K301" s="1"/>
      <c r="L301" s="1"/>
      <c r="M301" s="1"/>
      <c r="N301" s="1"/>
      <c r="O301" s="5"/>
      <c r="P301" s="5"/>
      <c r="Q301" s="5"/>
      <c r="R301" s="5"/>
      <c r="S301" s="5"/>
      <c r="T301" s="5"/>
      <c r="U301" s="141"/>
      <c r="V301" s="142"/>
      <c r="W301" s="142"/>
      <c r="X301" s="142"/>
      <c r="Y301" s="142"/>
      <c r="Z301" s="142"/>
      <c r="AA301" s="142"/>
      <c r="AB301" s="142"/>
      <c r="AC301" s="142"/>
      <c r="AD301" s="142"/>
      <c r="AE301" s="142"/>
      <c r="AF301" s="142"/>
      <c r="AG301" s="142"/>
      <c r="AH301" s="142"/>
      <c r="AI301" s="142"/>
      <c r="AJ301" s="142"/>
      <c r="AK301" s="142"/>
      <c r="AL301" s="7"/>
      <c r="AM301" s="7"/>
      <c r="AN301" s="7"/>
      <c r="AO301" s="7"/>
      <c r="AP301" s="7"/>
      <c r="AQ301" s="7"/>
      <c r="AR301" s="7"/>
      <c r="AS301" s="7"/>
      <c r="AT301" s="7"/>
      <c r="AU301" s="7"/>
      <c r="AV301" s="7"/>
      <c r="AW301" s="7"/>
      <c r="AX301" s="7"/>
      <c r="AY301" s="7"/>
      <c r="AZ301" s="143"/>
      <c r="BA301" s="11"/>
      <c r="BB301" s="11"/>
      <c r="BC301" s="11"/>
      <c r="BD301" s="11"/>
      <c r="BE301" s="11"/>
      <c r="BF301" s="11"/>
      <c r="BG301" s="11"/>
      <c r="BH301" s="11"/>
      <c r="BI301" s="11"/>
      <c r="BJ301" s="11"/>
    </row>
    <row r="302" spans="1:62" ht="93" customHeight="1" x14ac:dyDescent="0.3">
      <c r="A302" s="1"/>
      <c r="B302" s="1"/>
      <c r="C302" s="1"/>
      <c r="D302" s="1"/>
      <c r="E302" s="1"/>
      <c r="F302" s="153"/>
      <c r="G302" s="1"/>
      <c r="H302" s="1"/>
      <c r="I302" s="1"/>
      <c r="J302" s="1"/>
      <c r="K302" s="1"/>
      <c r="L302" s="1"/>
      <c r="M302" s="1"/>
      <c r="N302" s="1"/>
      <c r="O302" s="5"/>
      <c r="P302" s="5"/>
      <c r="Q302" s="5"/>
      <c r="R302" s="5"/>
      <c r="S302" s="5"/>
      <c r="T302" s="5"/>
      <c r="U302" s="141"/>
      <c r="V302" s="142"/>
      <c r="W302" s="142"/>
      <c r="X302" s="142"/>
      <c r="Y302" s="142"/>
      <c r="Z302" s="142"/>
      <c r="AA302" s="142"/>
      <c r="AB302" s="142"/>
      <c r="AC302" s="142"/>
      <c r="AD302" s="142"/>
      <c r="AE302" s="142"/>
      <c r="AF302" s="142"/>
      <c r="AG302" s="142"/>
      <c r="AH302" s="142"/>
      <c r="AI302" s="142"/>
      <c r="AJ302" s="142"/>
      <c r="AK302" s="142"/>
      <c r="AL302" s="7"/>
      <c r="AM302" s="7"/>
      <c r="AN302" s="7"/>
      <c r="AO302" s="7"/>
      <c r="AP302" s="7"/>
      <c r="AQ302" s="7"/>
      <c r="AR302" s="7"/>
      <c r="AS302" s="7"/>
      <c r="AT302" s="7"/>
      <c r="AU302" s="7"/>
      <c r="AV302" s="7"/>
      <c r="AW302" s="7"/>
      <c r="AX302" s="7"/>
      <c r="AY302" s="7"/>
      <c r="AZ302" s="143"/>
      <c r="BA302" s="11"/>
      <c r="BB302" s="11"/>
      <c r="BC302" s="11"/>
      <c r="BD302" s="11"/>
      <c r="BE302" s="11"/>
      <c r="BF302" s="11"/>
      <c r="BG302" s="11"/>
      <c r="BH302" s="11"/>
      <c r="BI302" s="11"/>
      <c r="BJ302" s="11"/>
    </row>
    <row r="303" spans="1:62" ht="93" customHeight="1" x14ac:dyDescent="0.3">
      <c r="A303" s="1"/>
      <c r="B303" s="1"/>
      <c r="C303" s="1"/>
      <c r="D303" s="1"/>
      <c r="E303" s="1"/>
      <c r="F303" s="153"/>
      <c r="G303" s="1"/>
      <c r="H303" s="1"/>
      <c r="I303" s="1"/>
      <c r="J303" s="1"/>
      <c r="K303" s="1"/>
      <c r="L303" s="1"/>
      <c r="M303" s="1"/>
      <c r="N303" s="1"/>
      <c r="O303" s="5"/>
      <c r="P303" s="5"/>
      <c r="Q303" s="5"/>
      <c r="R303" s="5"/>
      <c r="S303" s="5"/>
      <c r="T303" s="5"/>
      <c r="U303" s="141"/>
      <c r="V303" s="142"/>
      <c r="W303" s="142"/>
      <c r="X303" s="142"/>
      <c r="Y303" s="142"/>
      <c r="Z303" s="142"/>
      <c r="AA303" s="142"/>
      <c r="AB303" s="142"/>
      <c r="AC303" s="142"/>
      <c r="AD303" s="142"/>
      <c r="AE303" s="142"/>
      <c r="AF303" s="142"/>
      <c r="AG303" s="142"/>
      <c r="AH303" s="142"/>
      <c r="AI303" s="142"/>
      <c r="AJ303" s="142"/>
      <c r="AK303" s="142"/>
      <c r="AL303" s="7"/>
      <c r="AM303" s="7"/>
      <c r="AN303" s="7"/>
      <c r="AO303" s="7"/>
      <c r="AP303" s="7"/>
      <c r="AQ303" s="7"/>
      <c r="AR303" s="7"/>
      <c r="AS303" s="7"/>
      <c r="AT303" s="7"/>
      <c r="AU303" s="7"/>
      <c r="AV303" s="7"/>
      <c r="AW303" s="7"/>
      <c r="AX303" s="7"/>
      <c r="AY303" s="7"/>
      <c r="AZ303" s="143"/>
      <c r="BA303" s="11"/>
      <c r="BB303" s="11"/>
      <c r="BC303" s="11"/>
      <c r="BD303" s="11"/>
      <c r="BE303" s="11"/>
      <c r="BF303" s="11"/>
      <c r="BG303" s="11"/>
      <c r="BH303" s="11"/>
      <c r="BI303" s="11"/>
      <c r="BJ303" s="11"/>
    </row>
    <row r="304" spans="1:62" ht="93" customHeight="1" x14ac:dyDescent="0.3">
      <c r="A304" s="1"/>
      <c r="B304" s="1"/>
      <c r="C304" s="1"/>
      <c r="D304" s="1"/>
      <c r="E304" s="1"/>
      <c r="F304" s="153"/>
      <c r="G304" s="1"/>
      <c r="H304" s="1"/>
      <c r="I304" s="1"/>
      <c r="J304" s="1"/>
      <c r="K304" s="1"/>
      <c r="L304" s="1"/>
      <c r="M304" s="1"/>
      <c r="N304" s="1"/>
      <c r="O304" s="5"/>
      <c r="P304" s="5"/>
      <c r="Q304" s="5"/>
      <c r="R304" s="5"/>
      <c r="S304" s="5"/>
      <c r="T304" s="5"/>
      <c r="U304" s="141"/>
      <c r="V304" s="142"/>
      <c r="W304" s="142"/>
      <c r="X304" s="142"/>
      <c r="Y304" s="142"/>
      <c r="Z304" s="142"/>
      <c r="AA304" s="142"/>
      <c r="AB304" s="142"/>
      <c r="AC304" s="142"/>
      <c r="AD304" s="142"/>
      <c r="AE304" s="142"/>
      <c r="AF304" s="142"/>
      <c r="AG304" s="142"/>
      <c r="AH304" s="142"/>
      <c r="AI304" s="142"/>
      <c r="AJ304" s="142"/>
      <c r="AK304" s="142"/>
      <c r="AL304" s="7"/>
      <c r="AM304" s="7"/>
      <c r="AN304" s="7"/>
      <c r="AO304" s="7"/>
      <c r="AP304" s="7"/>
      <c r="AQ304" s="7"/>
      <c r="AR304" s="7"/>
      <c r="AS304" s="7"/>
      <c r="AT304" s="7"/>
      <c r="AU304" s="7"/>
      <c r="AV304" s="7"/>
      <c r="AW304" s="7"/>
      <c r="AX304" s="7"/>
      <c r="AY304" s="7"/>
      <c r="AZ304" s="143"/>
      <c r="BA304" s="11"/>
      <c r="BB304" s="11"/>
      <c r="BC304" s="11"/>
      <c r="BD304" s="11"/>
      <c r="BE304" s="11"/>
      <c r="BF304" s="11"/>
      <c r="BG304" s="11"/>
      <c r="BH304" s="11"/>
      <c r="BI304" s="11"/>
      <c r="BJ304" s="11"/>
    </row>
    <row r="305" spans="1:62" ht="93" customHeight="1" x14ac:dyDescent="0.3">
      <c r="A305" s="1"/>
      <c r="B305" s="1"/>
      <c r="C305" s="1"/>
      <c r="D305" s="1"/>
      <c r="E305" s="1"/>
      <c r="F305" s="153"/>
      <c r="G305" s="1"/>
      <c r="H305" s="1"/>
      <c r="I305" s="1"/>
      <c r="J305" s="1"/>
      <c r="K305" s="1"/>
      <c r="L305" s="1"/>
      <c r="M305" s="1"/>
      <c r="N305" s="1"/>
      <c r="O305" s="5"/>
      <c r="P305" s="5"/>
      <c r="Q305" s="5"/>
      <c r="R305" s="5"/>
      <c r="S305" s="5"/>
      <c r="T305" s="5"/>
      <c r="U305" s="141"/>
      <c r="V305" s="142"/>
      <c r="W305" s="142"/>
      <c r="X305" s="142"/>
      <c r="Y305" s="142"/>
      <c r="Z305" s="142"/>
      <c r="AA305" s="142"/>
      <c r="AB305" s="142"/>
      <c r="AC305" s="142"/>
      <c r="AD305" s="142"/>
      <c r="AE305" s="142"/>
      <c r="AF305" s="142"/>
      <c r="AG305" s="142"/>
      <c r="AH305" s="142"/>
      <c r="AI305" s="142"/>
      <c r="AJ305" s="142"/>
      <c r="AK305" s="142"/>
      <c r="AL305" s="7"/>
      <c r="AM305" s="7"/>
      <c r="AN305" s="7"/>
      <c r="AO305" s="7"/>
      <c r="AP305" s="7"/>
      <c r="AQ305" s="7"/>
      <c r="AR305" s="7"/>
      <c r="AS305" s="7"/>
      <c r="AT305" s="7"/>
      <c r="AU305" s="7"/>
      <c r="AV305" s="7"/>
      <c r="AW305" s="7"/>
      <c r="AX305" s="7"/>
      <c r="AY305" s="7"/>
      <c r="AZ305" s="143"/>
      <c r="BA305" s="11"/>
      <c r="BB305" s="11"/>
      <c r="BC305" s="11"/>
      <c r="BD305" s="11"/>
      <c r="BE305" s="11"/>
      <c r="BF305" s="11"/>
      <c r="BG305" s="11"/>
      <c r="BH305" s="11"/>
      <c r="BI305" s="11"/>
      <c r="BJ305" s="11"/>
    </row>
    <row r="306" spans="1:62" ht="93" customHeight="1" x14ac:dyDescent="0.3">
      <c r="A306" s="1"/>
      <c r="B306" s="1"/>
      <c r="C306" s="1"/>
      <c r="D306" s="1"/>
      <c r="E306" s="1"/>
      <c r="F306" s="153"/>
      <c r="G306" s="1"/>
      <c r="H306" s="1"/>
      <c r="I306" s="1"/>
      <c r="J306" s="1"/>
      <c r="K306" s="1"/>
      <c r="L306" s="1"/>
      <c r="M306" s="1"/>
      <c r="N306" s="1"/>
      <c r="O306" s="5"/>
      <c r="P306" s="5"/>
      <c r="Q306" s="5"/>
      <c r="R306" s="5"/>
      <c r="S306" s="5"/>
      <c r="T306" s="5"/>
      <c r="U306" s="141"/>
      <c r="V306" s="142"/>
      <c r="W306" s="142"/>
      <c r="X306" s="142"/>
      <c r="Y306" s="142"/>
      <c r="Z306" s="142"/>
      <c r="AA306" s="142"/>
      <c r="AB306" s="142"/>
      <c r="AC306" s="142"/>
      <c r="AD306" s="142"/>
      <c r="AE306" s="142"/>
      <c r="AF306" s="142"/>
      <c r="AG306" s="142"/>
      <c r="AH306" s="142"/>
      <c r="AI306" s="142"/>
      <c r="AJ306" s="142"/>
      <c r="AK306" s="142"/>
      <c r="AL306" s="7"/>
      <c r="AM306" s="7"/>
      <c r="AN306" s="7"/>
      <c r="AO306" s="7"/>
      <c r="AP306" s="7"/>
      <c r="AQ306" s="7"/>
      <c r="AR306" s="7"/>
      <c r="AS306" s="7"/>
      <c r="AT306" s="7"/>
      <c r="AU306" s="7"/>
      <c r="AV306" s="7"/>
      <c r="AW306" s="7"/>
      <c r="AX306" s="7"/>
      <c r="AY306" s="7"/>
      <c r="AZ306" s="143"/>
      <c r="BA306" s="11"/>
      <c r="BB306" s="11"/>
      <c r="BC306" s="11"/>
      <c r="BD306" s="11"/>
      <c r="BE306" s="11"/>
      <c r="BF306" s="11"/>
      <c r="BG306" s="11"/>
      <c r="BH306" s="11"/>
      <c r="BI306" s="11"/>
      <c r="BJ306" s="11"/>
    </row>
    <row r="307" spans="1:62" ht="93" customHeight="1" x14ac:dyDescent="0.3">
      <c r="A307" s="1"/>
      <c r="B307" s="1"/>
      <c r="C307" s="1"/>
      <c r="D307" s="1"/>
      <c r="E307" s="1"/>
      <c r="F307" s="153"/>
      <c r="G307" s="1"/>
      <c r="H307" s="1"/>
      <c r="I307" s="1"/>
      <c r="J307" s="1"/>
      <c r="K307" s="1"/>
      <c r="L307" s="1"/>
      <c r="M307" s="1"/>
      <c r="N307" s="1"/>
      <c r="O307" s="5"/>
      <c r="P307" s="5"/>
      <c r="Q307" s="5"/>
      <c r="R307" s="5"/>
      <c r="S307" s="5"/>
      <c r="T307" s="5"/>
      <c r="U307" s="141"/>
      <c r="V307" s="142"/>
      <c r="W307" s="142"/>
      <c r="X307" s="142"/>
      <c r="Y307" s="142"/>
      <c r="Z307" s="142"/>
      <c r="AA307" s="142"/>
      <c r="AB307" s="142"/>
      <c r="AC307" s="142"/>
      <c r="AD307" s="142"/>
      <c r="AE307" s="142"/>
      <c r="AF307" s="142"/>
      <c r="AG307" s="142"/>
      <c r="AH307" s="142"/>
      <c r="AI307" s="142"/>
      <c r="AJ307" s="142"/>
      <c r="AK307" s="142"/>
      <c r="AL307" s="7"/>
      <c r="AM307" s="7"/>
      <c r="AN307" s="7"/>
      <c r="AO307" s="7"/>
      <c r="AP307" s="7"/>
      <c r="AQ307" s="7"/>
      <c r="AR307" s="7"/>
      <c r="AS307" s="7"/>
      <c r="AT307" s="7"/>
      <c r="AU307" s="7"/>
      <c r="AV307" s="7"/>
      <c r="AW307" s="7"/>
      <c r="AX307" s="7"/>
      <c r="AY307" s="7"/>
      <c r="AZ307" s="143"/>
      <c r="BA307" s="11"/>
      <c r="BB307" s="11"/>
      <c r="BC307" s="11"/>
      <c r="BD307" s="11"/>
      <c r="BE307" s="11"/>
      <c r="BF307" s="11"/>
      <c r="BG307" s="11"/>
      <c r="BH307" s="11"/>
      <c r="BI307" s="11"/>
      <c r="BJ307" s="11"/>
    </row>
    <row r="308" spans="1:62" ht="93" customHeight="1" x14ac:dyDescent="0.3">
      <c r="A308" s="1"/>
      <c r="B308" s="1"/>
      <c r="C308" s="1"/>
      <c r="D308" s="1"/>
      <c r="E308" s="1"/>
      <c r="F308" s="153"/>
      <c r="G308" s="1"/>
      <c r="H308" s="1"/>
      <c r="I308" s="1"/>
      <c r="J308" s="1"/>
      <c r="K308" s="1"/>
      <c r="L308" s="1"/>
      <c r="M308" s="1"/>
      <c r="N308" s="1"/>
      <c r="O308" s="5"/>
      <c r="P308" s="5"/>
      <c r="Q308" s="5"/>
      <c r="R308" s="5"/>
      <c r="S308" s="5"/>
      <c r="T308" s="5"/>
      <c r="U308" s="141"/>
      <c r="V308" s="142"/>
      <c r="W308" s="142"/>
      <c r="X308" s="142"/>
      <c r="Y308" s="142"/>
      <c r="Z308" s="142"/>
      <c r="AA308" s="142"/>
      <c r="AB308" s="142"/>
      <c r="AC308" s="142"/>
      <c r="AD308" s="142"/>
      <c r="AE308" s="142"/>
      <c r="AF308" s="142"/>
      <c r="AG308" s="142"/>
      <c r="AH308" s="142"/>
      <c r="AI308" s="142"/>
      <c r="AJ308" s="142"/>
      <c r="AK308" s="142"/>
      <c r="AL308" s="7"/>
      <c r="AM308" s="7"/>
      <c r="AN308" s="7"/>
      <c r="AO308" s="7"/>
      <c r="AP308" s="7"/>
      <c r="AQ308" s="7"/>
      <c r="AR308" s="7"/>
      <c r="AS308" s="7"/>
      <c r="AT308" s="7"/>
      <c r="AU308" s="7"/>
      <c r="AV308" s="7"/>
      <c r="AW308" s="7"/>
      <c r="AX308" s="7"/>
      <c r="AY308" s="7"/>
      <c r="AZ308" s="143"/>
      <c r="BA308" s="11"/>
      <c r="BB308" s="11"/>
      <c r="BC308" s="11"/>
      <c r="BD308" s="11"/>
      <c r="BE308" s="11"/>
      <c r="BF308" s="11"/>
      <c r="BG308" s="11"/>
      <c r="BH308" s="11"/>
      <c r="BI308" s="11"/>
      <c r="BJ308" s="11"/>
    </row>
    <row r="309" spans="1:62" ht="93" customHeight="1" x14ac:dyDescent="0.3">
      <c r="A309" s="1"/>
      <c r="B309" s="1"/>
      <c r="C309" s="1"/>
      <c r="D309" s="1"/>
      <c r="E309" s="1"/>
      <c r="F309" s="153"/>
      <c r="G309" s="1"/>
      <c r="H309" s="1"/>
      <c r="I309" s="1"/>
      <c r="J309" s="1"/>
      <c r="K309" s="1"/>
      <c r="L309" s="1"/>
      <c r="M309" s="1"/>
      <c r="N309" s="1"/>
      <c r="O309" s="5"/>
      <c r="P309" s="5"/>
      <c r="Q309" s="5"/>
      <c r="R309" s="5"/>
      <c r="S309" s="5"/>
      <c r="T309" s="5"/>
      <c r="U309" s="141"/>
      <c r="V309" s="142"/>
      <c r="W309" s="142"/>
      <c r="X309" s="142"/>
      <c r="Y309" s="142"/>
      <c r="Z309" s="142"/>
      <c r="AA309" s="142"/>
      <c r="AB309" s="142"/>
      <c r="AC309" s="142"/>
      <c r="AD309" s="142"/>
      <c r="AE309" s="142"/>
      <c r="AF309" s="142"/>
      <c r="AG309" s="142"/>
      <c r="AH309" s="142"/>
      <c r="AI309" s="142"/>
      <c r="AJ309" s="142"/>
      <c r="AK309" s="142"/>
      <c r="AL309" s="7"/>
      <c r="AM309" s="7"/>
      <c r="AN309" s="7"/>
      <c r="AO309" s="7"/>
      <c r="AP309" s="7"/>
      <c r="AQ309" s="7"/>
      <c r="AR309" s="7"/>
      <c r="AS309" s="7"/>
      <c r="AT309" s="7"/>
      <c r="AU309" s="7"/>
      <c r="AV309" s="7"/>
      <c r="AW309" s="7"/>
      <c r="AX309" s="7"/>
      <c r="AY309" s="7"/>
      <c r="AZ309" s="143"/>
      <c r="BA309" s="11"/>
      <c r="BB309" s="11"/>
      <c r="BC309" s="11"/>
      <c r="BD309" s="11"/>
      <c r="BE309" s="11"/>
      <c r="BF309" s="11"/>
      <c r="BG309" s="11"/>
      <c r="BH309" s="11"/>
      <c r="BI309" s="11"/>
      <c r="BJ309" s="11"/>
    </row>
    <row r="310" spans="1:62" ht="93" customHeight="1" x14ac:dyDescent="0.3">
      <c r="A310" s="1"/>
      <c r="B310" s="1"/>
      <c r="C310" s="1"/>
      <c r="D310" s="1"/>
      <c r="E310" s="1"/>
      <c r="F310" s="153"/>
      <c r="G310" s="1"/>
      <c r="H310" s="1"/>
      <c r="I310" s="1"/>
      <c r="J310" s="1"/>
      <c r="K310" s="1"/>
      <c r="L310" s="1"/>
      <c r="M310" s="1"/>
      <c r="N310" s="1"/>
      <c r="O310" s="5"/>
      <c r="P310" s="5"/>
      <c r="Q310" s="5"/>
      <c r="R310" s="5"/>
      <c r="S310" s="5"/>
      <c r="T310" s="5"/>
      <c r="U310" s="141"/>
      <c r="V310" s="142"/>
      <c r="W310" s="142"/>
      <c r="X310" s="142"/>
      <c r="Y310" s="142"/>
      <c r="Z310" s="142"/>
      <c r="AA310" s="142"/>
      <c r="AB310" s="142"/>
      <c r="AC310" s="142"/>
      <c r="AD310" s="142"/>
      <c r="AE310" s="142"/>
      <c r="AF310" s="142"/>
      <c r="AG310" s="142"/>
      <c r="AH310" s="142"/>
      <c r="AI310" s="142"/>
      <c r="AJ310" s="142"/>
      <c r="AK310" s="142"/>
      <c r="AL310" s="7"/>
      <c r="AM310" s="7"/>
      <c r="AN310" s="7"/>
      <c r="AO310" s="7"/>
      <c r="AP310" s="7"/>
      <c r="AQ310" s="7"/>
      <c r="AR310" s="7"/>
      <c r="AS310" s="7"/>
      <c r="AT310" s="7"/>
      <c r="AU310" s="7"/>
      <c r="AV310" s="7"/>
      <c r="AW310" s="7"/>
      <c r="AX310" s="7"/>
      <c r="AY310" s="7"/>
      <c r="AZ310" s="143"/>
      <c r="BA310" s="11"/>
      <c r="BB310" s="11"/>
      <c r="BC310" s="11"/>
      <c r="BD310" s="11"/>
      <c r="BE310" s="11"/>
      <c r="BF310" s="11"/>
      <c r="BG310" s="11"/>
      <c r="BH310" s="11"/>
      <c r="BI310" s="11"/>
      <c r="BJ310" s="11"/>
    </row>
    <row r="311" spans="1:62" ht="93" customHeight="1" x14ac:dyDescent="0.3">
      <c r="A311" s="1"/>
      <c r="B311" s="1"/>
      <c r="C311" s="1"/>
      <c r="D311" s="1"/>
      <c r="E311" s="1"/>
      <c r="F311" s="153"/>
      <c r="G311" s="1"/>
      <c r="H311" s="1"/>
      <c r="I311" s="1"/>
      <c r="J311" s="1"/>
      <c r="K311" s="1"/>
      <c r="L311" s="1"/>
      <c r="M311" s="1"/>
      <c r="N311" s="1"/>
      <c r="O311" s="5"/>
      <c r="P311" s="5"/>
      <c r="Q311" s="5"/>
      <c r="R311" s="5"/>
      <c r="S311" s="5"/>
      <c r="T311" s="5"/>
      <c r="U311" s="141"/>
      <c r="V311" s="142"/>
      <c r="W311" s="142"/>
      <c r="X311" s="142"/>
      <c r="Y311" s="142"/>
      <c r="Z311" s="142"/>
      <c r="AA311" s="142"/>
      <c r="AB311" s="142"/>
      <c r="AC311" s="142"/>
      <c r="AD311" s="142"/>
      <c r="AE311" s="142"/>
      <c r="AF311" s="142"/>
      <c r="AG311" s="142"/>
      <c r="AH311" s="142"/>
      <c r="AI311" s="142"/>
      <c r="AJ311" s="142"/>
      <c r="AK311" s="142"/>
      <c r="AL311" s="7"/>
      <c r="AM311" s="7"/>
      <c r="AN311" s="7"/>
      <c r="AO311" s="7"/>
      <c r="AP311" s="7"/>
      <c r="AQ311" s="7"/>
      <c r="AR311" s="7"/>
      <c r="AS311" s="7"/>
      <c r="AT311" s="7"/>
      <c r="AU311" s="7"/>
      <c r="AV311" s="7"/>
      <c r="AW311" s="7"/>
      <c r="AX311" s="7"/>
      <c r="AY311" s="7"/>
      <c r="AZ311" s="143"/>
      <c r="BA311" s="11"/>
      <c r="BB311" s="11"/>
      <c r="BC311" s="11"/>
      <c r="BD311" s="11"/>
      <c r="BE311" s="11"/>
      <c r="BF311" s="11"/>
      <c r="BG311" s="11"/>
      <c r="BH311" s="11"/>
      <c r="BI311" s="11"/>
      <c r="BJ311" s="11"/>
    </row>
    <row r="312" spans="1:62" ht="93" customHeight="1" x14ac:dyDescent="0.3">
      <c r="A312" s="1"/>
      <c r="B312" s="1"/>
      <c r="C312" s="1"/>
      <c r="D312" s="1"/>
      <c r="E312" s="1"/>
      <c r="F312" s="153"/>
      <c r="G312" s="1"/>
      <c r="H312" s="1"/>
      <c r="I312" s="1"/>
      <c r="J312" s="1"/>
      <c r="K312" s="1"/>
      <c r="L312" s="1"/>
      <c r="M312" s="1"/>
      <c r="N312" s="1"/>
      <c r="O312" s="5"/>
      <c r="P312" s="5"/>
      <c r="Q312" s="5"/>
      <c r="R312" s="5"/>
      <c r="S312" s="5"/>
      <c r="T312" s="5"/>
      <c r="U312" s="141"/>
      <c r="V312" s="142"/>
      <c r="W312" s="142"/>
      <c r="X312" s="142"/>
      <c r="Y312" s="142"/>
      <c r="Z312" s="142"/>
      <c r="AA312" s="142"/>
      <c r="AB312" s="142"/>
      <c r="AC312" s="142"/>
      <c r="AD312" s="142"/>
      <c r="AE312" s="142"/>
      <c r="AF312" s="142"/>
      <c r="AG312" s="142"/>
      <c r="AH312" s="142"/>
      <c r="AI312" s="142"/>
      <c r="AJ312" s="142"/>
      <c r="AK312" s="142"/>
      <c r="AL312" s="7"/>
      <c r="AM312" s="7"/>
      <c r="AN312" s="7"/>
      <c r="AO312" s="7"/>
      <c r="AP312" s="7"/>
      <c r="AQ312" s="7"/>
      <c r="AR312" s="7"/>
      <c r="AS312" s="7"/>
      <c r="AT312" s="7"/>
      <c r="AU312" s="7"/>
      <c r="AV312" s="7"/>
      <c r="AW312" s="7"/>
      <c r="AX312" s="7"/>
      <c r="AY312" s="7"/>
      <c r="AZ312" s="143"/>
      <c r="BA312" s="11"/>
      <c r="BB312" s="11"/>
      <c r="BC312" s="11"/>
      <c r="BD312" s="11"/>
      <c r="BE312" s="11"/>
      <c r="BF312" s="11"/>
      <c r="BG312" s="11"/>
      <c r="BH312" s="11"/>
      <c r="BI312" s="11"/>
      <c r="BJ312" s="11"/>
    </row>
    <row r="313" spans="1:62" ht="93" customHeight="1" x14ac:dyDescent="0.3">
      <c r="A313" s="1"/>
      <c r="B313" s="1"/>
      <c r="C313" s="1"/>
      <c r="D313" s="1"/>
      <c r="E313" s="1"/>
      <c r="F313" s="153"/>
      <c r="G313" s="1"/>
      <c r="H313" s="1"/>
      <c r="I313" s="1"/>
      <c r="J313" s="1"/>
      <c r="K313" s="1"/>
      <c r="L313" s="1"/>
      <c r="M313" s="1"/>
      <c r="N313" s="1"/>
      <c r="O313" s="5"/>
      <c r="P313" s="5"/>
      <c r="Q313" s="5"/>
      <c r="R313" s="5"/>
      <c r="S313" s="5"/>
      <c r="T313" s="5"/>
      <c r="U313" s="141"/>
      <c r="V313" s="142"/>
      <c r="W313" s="142"/>
      <c r="X313" s="142"/>
      <c r="Y313" s="142"/>
      <c r="Z313" s="142"/>
      <c r="AA313" s="142"/>
      <c r="AB313" s="142"/>
      <c r="AC313" s="142"/>
      <c r="AD313" s="142"/>
      <c r="AE313" s="142"/>
      <c r="AF313" s="142"/>
      <c r="AG313" s="142"/>
      <c r="AH313" s="142"/>
      <c r="AI313" s="142"/>
      <c r="AJ313" s="142"/>
      <c r="AK313" s="142"/>
      <c r="AL313" s="7"/>
      <c r="AM313" s="7"/>
      <c r="AN313" s="7"/>
      <c r="AO313" s="7"/>
      <c r="AP313" s="7"/>
      <c r="AQ313" s="7"/>
      <c r="AR313" s="7"/>
      <c r="AS313" s="7"/>
      <c r="AT313" s="7"/>
      <c r="AU313" s="7"/>
      <c r="AV313" s="7"/>
      <c r="AW313" s="7"/>
      <c r="AX313" s="7"/>
      <c r="AY313" s="7"/>
      <c r="AZ313" s="143"/>
      <c r="BA313" s="11"/>
      <c r="BB313" s="11"/>
      <c r="BC313" s="11"/>
      <c r="BD313" s="11"/>
      <c r="BE313" s="11"/>
      <c r="BF313" s="11"/>
      <c r="BG313" s="11"/>
      <c r="BH313" s="11"/>
      <c r="BI313" s="11"/>
      <c r="BJ313" s="11"/>
    </row>
    <row r="314" spans="1:62" ht="93" customHeight="1" x14ac:dyDescent="0.3">
      <c r="A314" s="1"/>
      <c r="B314" s="1"/>
      <c r="C314" s="1"/>
      <c r="D314" s="1"/>
      <c r="E314" s="1"/>
      <c r="F314" s="153"/>
      <c r="G314" s="1"/>
      <c r="H314" s="1"/>
      <c r="I314" s="1"/>
      <c r="J314" s="1"/>
      <c r="K314" s="1"/>
      <c r="L314" s="1"/>
      <c r="M314" s="1"/>
      <c r="N314" s="1"/>
      <c r="O314" s="5"/>
      <c r="P314" s="5"/>
      <c r="Q314" s="5"/>
      <c r="R314" s="5"/>
      <c r="S314" s="5"/>
      <c r="T314" s="5"/>
      <c r="U314" s="141"/>
      <c r="V314" s="142"/>
      <c r="W314" s="142"/>
      <c r="X314" s="142"/>
      <c r="Y314" s="142"/>
      <c r="Z314" s="142"/>
      <c r="AA314" s="142"/>
      <c r="AB314" s="142"/>
      <c r="AC314" s="142"/>
      <c r="AD314" s="142"/>
      <c r="AE314" s="142"/>
      <c r="AF314" s="142"/>
      <c r="AG314" s="142"/>
      <c r="AH314" s="142"/>
      <c r="AI314" s="142"/>
      <c r="AJ314" s="142"/>
      <c r="AK314" s="142"/>
      <c r="AL314" s="7"/>
      <c r="AM314" s="7"/>
      <c r="AN314" s="7"/>
      <c r="AO314" s="7"/>
      <c r="AP314" s="7"/>
      <c r="AQ314" s="7"/>
      <c r="AR314" s="7"/>
      <c r="AS314" s="7"/>
      <c r="AT314" s="7"/>
      <c r="AU314" s="7"/>
      <c r="AV314" s="7"/>
      <c r="AW314" s="7"/>
      <c r="AX314" s="7"/>
      <c r="AY314" s="7"/>
      <c r="AZ314" s="143"/>
      <c r="BA314" s="11"/>
      <c r="BB314" s="11"/>
      <c r="BC314" s="11"/>
      <c r="BD314" s="11"/>
      <c r="BE314" s="11"/>
      <c r="BF314" s="11"/>
      <c r="BG314" s="11"/>
      <c r="BH314" s="11"/>
      <c r="BI314" s="11"/>
      <c r="BJ314" s="11"/>
    </row>
    <row r="315" spans="1:62" ht="93" customHeight="1" x14ac:dyDescent="0.3">
      <c r="A315" s="1"/>
      <c r="B315" s="1"/>
      <c r="C315" s="1"/>
      <c r="D315" s="1"/>
      <c r="E315" s="1"/>
      <c r="F315" s="153"/>
      <c r="G315" s="1"/>
      <c r="H315" s="1"/>
      <c r="I315" s="1"/>
      <c r="J315" s="1"/>
      <c r="K315" s="1"/>
      <c r="L315" s="1"/>
      <c r="M315" s="1"/>
      <c r="N315" s="1"/>
      <c r="O315" s="5"/>
      <c r="P315" s="5"/>
      <c r="Q315" s="5"/>
      <c r="R315" s="5"/>
      <c r="S315" s="5"/>
      <c r="T315" s="5"/>
      <c r="U315" s="141"/>
      <c r="V315" s="142"/>
      <c r="W315" s="142"/>
      <c r="X315" s="142"/>
      <c r="Y315" s="142"/>
      <c r="Z315" s="142"/>
      <c r="AA315" s="142"/>
      <c r="AB315" s="142"/>
      <c r="AC315" s="142"/>
      <c r="AD315" s="142"/>
      <c r="AE315" s="142"/>
      <c r="AF315" s="142"/>
      <c r="AG315" s="142"/>
      <c r="AH315" s="142"/>
      <c r="AI315" s="142"/>
      <c r="AJ315" s="142"/>
      <c r="AK315" s="142"/>
      <c r="AL315" s="7"/>
      <c r="AM315" s="7"/>
      <c r="AN315" s="7"/>
      <c r="AO315" s="7"/>
      <c r="AP315" s="7"/>
      <c r="AQ315" s="7"/>
      <c r="AR315" s="7"/>
      <c r="AS315" s="7"/>
      <c r="AT315" s="7"/>
      <c r="AU315" s="7"/>
      <c r="AV315" s="7"/>
      <c r="AW315" s="7"/>
      <c r="AX315" s="7"/>
      <c r="AY315" s="7"/>
      <c r="AZ315" s="143"/>
      <c r="BA315" s="11"/>
      <c r="BB315" s="11"/>
      <c r="BC315" s="11"/>
      <c r="BD315" s="11"/>
      <c r="BE315" s="11"/>
      <c r="BF315" s="11"/>
      <c r="BG315" s="11"/>
      <c r="BH315" s="11"/>
      <c r="BI315" s="11"/>
      <c r="BJ315" s="11"/>
    </row>
    <row r="316" spans="1:62" ht="93" customHeight="1" x14ac:dyDescent="0.3">
      <c r="A316" s="1"/>
      <c r="B316" s="1"/>
      <c r="C316" s="1"/>
      <c r="D316" s="1"/>
      <c r="E316" s="1"/>
      <c r="F316" s="153"/>
      <c r="G316" s="1"/>
      <c r="H316" s="1"/>
      <c r="I316" s="1"/>
      <c r="J316" s="1"/>
      <c r="K316" s="1"/>
      <c r="L316" s="1"/>
      <c r="M316" s="1"/>
      <c r="N316" s="1"/>
      <c r="O316" s="5"/>
      <c r="P316" s="5"/>
      <c r="Q316" s="5"/>
      <c r="R316" s="5"/>
      <c r="S316" s="5"/>
      <c r="T316" s="5"/>
      <c r="U316" s="141"/>
      <c r="V316" s="142"/>
      <c r="W316" s="142"/>
      <c r="X316" s="142"/>
      <c r="Y316" s="142"/>
      <c r="Z316" s="142"/>
      <c r="AA316" s="142"/>
      <c r="AB316" s="142"/>
      <c r="AC316" s="142"/>
      <c r="AD316" s="142"/>
      <c r="AE316" s="142"/>
      <c r="AF316" s="142"/>
      <c r="AG316" s="142"/>
      <c r="AH316" s="142"/>
      <c r="AI316" s="142"/>
      <c r="AJ316" s="142"/>
      <c r="AK316" s="142"/>
      <c r="AL316" s="7"/>
      <c r="AM316" s="7"/>
      <c r="AN316" s="7"/>
      <c r="AO316" s="7"/>
      <c r="AP316" s="7"/>
      <c r="AQ316" s="7"/>
      <c r="AR316" s="7"/>
      <c r="AS316" s="7"/>
      <c r="AT316" s="7"/>
      <c r="AU316" s="7"/>
      <c r="AV316" s="7"/>
      <c r="AW316" s="7"/>
      <c r="AX316" s="7"/>
      <c r="AY316" s="7"/>
      <c r="AZ316" s="143"/>
      <c r="BA316" s="11"/>
      <c r="BB316" s="11"/>
      <c r="BC316" s="11"/>
      <c r="BD316" s="11"/>
      <c r="BE316" s="11"/>
      <c r="BF316" s="11"/>
      <c r="BG316" s="11"/>
      <c r="BH316" s="11"/>
      <c r="BI316" s="11"/>
      <c r="BJ316" s="11"/>
    </row>
    <row r="317" spans="1:62" ht="93" customHeight="1" x14ac:dyDescent="0.3">
      <c r="A317" s="1"/>
      <c r="B317" s="1"/>
      <c r="C317" s="1"/>
      <c r="D317" s="1"/>
      <c r="E317" s="1"/>
      <c r="F317" s="153"/>
      <c r="G317" s="1"/>
      <c r="H317" s="1"/>
      <c r="I317" s="1"/>
      <c r="J317" s="1"/>
      <c r="K317" s="1"/>
      <c r="L317" s="1"/>
      <c r="M317" s="1"/>
      <c r="N317" s="1"/>
      <c r="O317" s="5"/>
      <c r="P317" s="5"/>
      <c r="Q317" s="5"/>
      <c r="R317" s="5"/>
      <c r="S317" s="5"/>
      <c r="T317" s="5"/>
      <c r="U317" s="141"/>
      <c r="V317" s="142"/>
      <c r="W317" s="142"/>
      <c r="X317" s="142"/>
      <c r="Y317" s="142"/>
      <c r="Z317" s="142"/>
      <c r="AA317" s="142"/>
      <c r="AB317" s="142"/>
      <c r="AC317" s="142"/>
      <c r="AD317" s="142"/>
      <c r="AE317" s="142"/>
      <c r="AF317" s="142"/>
      <c r="AG317" s="142"/>
      <c r="AH317" s="142"/>
      <c r="AI317" s="142"/>
      <c r="AJ317" s="142"/>
      <c r="AK317" s="142"/>
      <c r="AL317" s="7"/>
      <c r="AM317" s="7"/>
      <c r="AN317" s="7"/>
      <c r="AO317" s="7"/>
      <c r="AP317" s="7"/>
      <c r="AQ317" s="7"/>
      <c r="AR317" s="7"/>
      <c r="AS317" s="7"/>
      <c r="AT317" s="7"/>
      <c r="AU317" s="7"/>
      <c r="AV317" s="7"/>
      <c r="AW317" s="7"/>
      <c r="AX317" s="7"/>
      <c r="AY317" s="7"/>
      <c r="AZ317" s="143"/>
      <c r="BA317" s="11"/>
      <c r="BB317" s="11"/>
      <c r="BC317" s="11"/>
      <c r="BD317" s="11"/>
      <c r="BE317" s="11"/>
      <c r="BF317" s="11"/>
      <c r="BG317" s="11"/>
      <c r="BH317" s="11"/>
      <c r="BI317" s="11"/>
      <c r="BJ317" s="11"/>
    </row>
    <row r="318" spans="1:62" ht="93" customHeight="1" x14ac:dyDescent="0.3">
      <c r="A318" s="1"/>
      <c r="B318" s="1"/>
      <c r="C318" s="1"/>
      <c r="D318" s="1"/>
      <c r="E318" s="1"/>
      <c r="F318" s="153"/>
      <c r="G318" s="1"/>
      <c r="H318" s="1"/>
      <c r="I318" s="1"/>
      <c r="J318" s="1"/>
      <c r="K318" s="1"/>
      <c r="L318" s="1"/>
      <c r="M318" s="1"/>
      <c r="N318" s="1"/>
      <c r="O318" s="5"/>
      <c r="P318" s="5"/>
      <c r="Q318" s="5"/>
      <c r="R318" s="5"/>
      <c r="S318" s="5"/>
      <c r="T318" s="5"/>
      <c r="U318" s="141"/>
      <c r="V318" s="142"/>
      <c r="W318" s="142"/>
      <c r="X318" s="142"/>
      <c r="Y318" s="142"/>
      <c r="Z318" s="142"/>
      <c r="AA318" s="142"/>
      <c r="AB318" s="142"/>
      <c r="AC318" s="142"/>
      <c r="AD318" s="142"/>
      <c r="AE318" s="142"/>
      <c r="AF318" s="142"/>
      <c r="AG318" s="142"/>
      <c r="AH318" s="142"/>
      <c r="AI318" s="142"/>
      <c r="AJ318" s="142"/>
      <c r="AK318" s="142"/>
      <c r="AL318" s="7"/>
      <c r="AM318" s="7"/>
      <c r="AN318" s="7"/>
      <c r="AO318" s="7"/>
      <c r="AP318" s="7"/>
      <c r="AQ318" s="7"/>
      <c r="AR318" s="7"/>
      <c r="AS318" s="7"/>
      <c r="AT318" s="7"/>
      <c r="AU318" s="7"/>
      <c r="AV318" s="7"/>
      <c r="AW318" s="7"/>
      <c r="AX318" s="7"/>
      <c r="AY318" s="7"/>
      <c r="AZ318" s="143"/>
      <c r="BA318" s="11"/>
      <c r="BB318" s="11"/>
      <c r="BC318" s="11"/>
      <c r="BD318" s="11"/>
      <c r="BE318" s="11"/>
      <c r="BF318" s="11"/>
      <c r="BG318" s="11"/>
      <c r="BH318" s="11"/>
      <c r="BI318" s="11"/>
      <c r="BJ318" s="11"/>
    </row>
    <row r="319" spans="1:62" ht="93" customHeight="1" x14ac:dyDescent="0.3">
      <c r="A319" s="1"/>
      <c r="B319" s="1"/>
      <c r="C319" s="1"/>
      <c r="D319" s="1"/>
      <c r="E319" s="1"/>
      <c r="F319" s="153"/>
      <c r="G319" s="1"/>
      <c r="H319" s="1"/>
      <c r="I319" s="1"/>
      <c r="J319" s="1"/>
      <c r="K319" s="1"/>
      <c r="L319" s="1"/>
      <c r="M319" s="1"/>
      <c r="N319" s="1"/>
      <c r="O319" s="5"/>
      <c r="P319" s="5"/>
      <c r="Q319" s="5"/>
      <c r="R319" s="5"/>
      <c r="S319" s="5"/>
      <c r="T319" s="5"/>
      <c r="U319" s="141"/>
      <c r="V319" s="142"/>
      <c r="W319" s="142"/>
      <c r="X319" s="142"/>
      <c r="Y319" s="142"/>
      <c r="Z319" s="142"/>
      <c r="AA319" s="142"/>
      <c r="AB319" s="142"/>
      <c r="AC319" s="142"/>
      <c r="AD319" s="142"/>
      <c r="AE319" s="142"/>
      <c r="AF319" s="142"/>
      <c r="AG319" s="142"/>
      <c r="AH319" s="142"/>
      <c r="AI319" s="142"/>
      <c r="AJ319" s="142"/>
      <c r="AK319" s="142"/>
      <c r="AL319" s="7"/>
      <c r="AM319" s="7"/>
      <c r="AN319" s="7"/>
      <c r="AO319" s="7"/>
      <c r="AP319" s="7"/>
      <c r="AQ319" s="7"/>
      <c r="AR319" s="7"/>
      <c r="AS319" s="7"/>
      <c r="AT319" s="7"/>
      <c r="AU319" s="7"/>
      <c r="AV319" s="7"/>
      <c r="AW319" s="7"/>
      <c r="AX319" s="7"/>
      <c r="AY319" s="7"/>
      <c r="AZ319" s="143"/>
      <c r="BA319" s="11"/>
      <c r="BB319" s="11"/>
      <c r="BC319" s="11"/>
      <c r="BD319" s="11"/>
      <c r="BE319" s="11"/>
      <c r="BF319" s="11"/>
      <c r="BG319" s="11"/>
      <c r="BH319" s="11"/>
      <c r="BI319" s="11"/>
      <c r="BJ319" s="11"/>
    </row>
    <row r="320" spans="1:62" ht="93" customHeight="1" x14ac:dyDescent="0.3">
      <c r="A320" s="1"/>
      <c r="B320" s="1"/>
      <c r="C320" s="1"/>
      <c r="D320" s="1"/>
      <c r="E320" s="1"/>
      <c r="F320" s="153"/>
      <c r="G320" s="1"/>
      <c r="H320" s="1"/>
      <c r="I320" s="1"/>
      <c r="J320" s="1"/>
      <c r="K320" s="1"/>
      <c r="L320" s="1"/>
      <c r="M320" s="1"/>
      <c r="N320" s="1"/>
      <c r="O320" s="5"/>
      <c r="P320" s="5"/>
      <c r="Q320" s="5"/>
      <c r="R320" s="5"/>
      <c r="S320" s="5"/>
      <c r="T320" s="5"/>
      <c r="U320" s="141"/>
      <c r="V320" s="142"/>
      <c r="W320" s="142"/>
      <c r="X320" s="142"/>
      <c r="Y320" s="142"/>
      <c r="Z320" s="142"/>
      <c r="AA320" s="142"/>
      <c r="AB320" s="142"/>
      <c r="AC320" s="142"/>
      <c r="AD320" s="142"/>
      <c r="AE320" s="142"/>
      <c r="AF320" s="142"/>
      <c r="AG320" s="142"/>
      <c r="AH320" s="142"/>
      <c r="AI320" s="142"/>
      <c r="AJ320" s="142"/>
      <c r="AK320" s="142"/>
      <c r="AL320" s="7"/>
      <c r="AM320" s="7"/>
      <c r="AN320" s="7"/>
      <c r="AO320" s="7"/>
      <c r="AP320" s="7"/>
      <c r="AQ320" s="7"/>
      <c r="AR320" s="7"/>
      <c r="AS320" s="7"/>
      <c r="AT320" s="7"/>
      <c r="AU320" s="7"/>
      <c r="AV320" s="7"/>
      <c r="AW320" s="7"/>
      <c r="AX320" s="7"/>
      <c r="AY320" s="7"/>
      <c r="AZ320" s="143"/>
      <c r="BA320" s="11"/>
      <c r="BB320" s="11"/>
      <c r="BC320" s="11"/>
      <c r="BD320" s="11"/>
      <c r="BE320" s="11"/>
      <c r="BF320" s="11"/>
      <c r="BG320" s="11"/>
      <c r="BH320" s="11"/>
      <c r="BI320" s="11"/>
      <c r="BJ320" s="11"/>
    </row>
    <row r="321" spans="1:62" ht="93" customHeight="1" x14ac:dyDescent="0.3">
      <c r="A321" s="1"/>
      <c r="B321" s="1"/>
      <c r="C321" s="1"/>
      <c r="D321" s="1"/>
      <c r="E321" s="1"/>
      <c r="F321" s="153"/>
      <c r="G321" s="1"/>
      <c r="H321" s="1"/>
      <c r="I321" s="1"/>
      <c r="J321" s="1"/>
      <c r="K321" s="1"/>
      <c r="L321" s="1"/>
      <c r="M321" s="1"/>
      <c r="N321" s="1"/>
      <c r="O321" s="5"/>
      <c r="P321" s="5"/>
      <c r="Q321" s="5"/>
      <c r="R321" s="5"/>
      <c r="S321" s="5"/>
      <c r="T321" s="5"/>
      <c r="U321" s="141"/>
      <c r="V321" s="142"/>
      <c r="W321" s="142"/>
      <c r="X321" s="142"/>
      <c r="Y321" s="142"/>
      <c r="Z321" s="142"/>
      <c r="AA321" s="142"/>
      <c r="AB321" s="142"/>
      <c r="AC321" s="142"/>
      <c r="AD321" s="142"/>
      <c r="AE321" s="142"/>
      <c r="AF321" s="142"/>
      <c r="AG321" s="142"/>
      <c r="AH321" s="142"/>
      <c r="AI321" s="142"/>
      <c r="AJ321" s="142"/>
      <c r="AK321" s="142"/>
      <c r="AL321" s="7"/>
      <c r="AM321" s="7"/>
      <c r="AN321" s="7"/>
      <c r="AO321" s="7"/>
      <c r="AP321" s="7"/>
      <c r="AQ321" s="7"/>
      <c r="AR321" s="7"/>
      <c r="AS321" s="7"/>
      <c r="AT321" s="7"/>
      <c r="AU321" s="7"/>
      <c r="AV321" s="7"/>
      <c r="AW321" s="7"/>
      <c r="AX321" s="7"/>
      <c r="AY321" s="7"/>
      <c r="AZ321" s="143"/>
      <c r="BA321" s="11"/>
      <c r="BB321" s="11"/>
      <c r="BC321" s="11"/>
      <c r="BD321" s="11"/>
      <c r="BE321" s="11"/>
      <c r="BF321" s="11"/>
      <c r="BG321" s="11"/>
      <c r="BH321" s="11"/>
      <c r="BI321" s="11"/>
      <c r="BJ321" s="11"/>
    </row>
    <row r="322" spans="1:62" ht="93" customHeight="1" x14ac:dyDescent="0.3">
      <c r="A322" s="1"/>
      <c r="B322" s="1"/>
      <c r="C322" s="1"/>
      <c r="D322" s="1"/>
      <c r="E322" s="1"/>
      <c r="F322" s="153"/>
      <c r="G322" s="1"/>
      <c r="H322" s="1"/>
      <c r="I322" s="1"/>
      <c r="J322" s="1"/>
      <c r="K322" s="1"/>
      <c r="L322" s="1"/>
      <c r="M322" s="1"/>
      <c r="N322" s="1"/>
      <c r="O322" s="5"/>
      <c r="P322" s="5"/>
      <c r="Q322" s="5"/>
      <c r="R322" s="5"/>
      <c r="S322" s="5"/>
      <c r="T322" s="5"/>
      <c r="U322" s="141"/>
      <c r="V322" s="142"/>
      <c r="W322" s="142"/>
      <c r="X322" s="142"/>
      <c r="Y322" s="142"/>
      <c r="Z322" s="142"/>
      <c r="AA322" s="142"/>
      <c r="AB322" s="142"/>
      <c r="AC322" s="142"/>
      <c r="AD322" s="142"/>
      <c r="AE322" s="142"/>
      <c r="AF322" s="142"/>
      <c r="AG322" s="142"/>
      <c r="AH322" s="142"/>
      <c r="AI322" s="142"/>
      <c r="AJ322" s="142"/>
      <c r="AK322" s="142"/>
      <c r="AL322" s="7"/>
      <c r="AM322" s="7"/>
      <c r="AN322" s="7"/>
      <c r="AO322" s="7"/>
      <c r="AP322" s="7"/>
      <c r="AQ322" s="7"/>
      <c r="AR322" s="7"/>
      <c r="AS322" s="7"/>
      <c r="AT322" s="7"/>
      <c r="AU322" s="7"/>
      <c r="AV322" s="7"/>
      <c r="AW322" s="7"/>
      <c r="AX322" s="7"/>
      <c r="AY322" s="7"/>
      <c r="AZ322" s="143"/>
      <c r="BA322" s="11"/>
      <c r="BB322" s="11"/>
      <c r="BC322" s="11"/>
      <c r="BD322" s="11"/>
      <c r="BE322" s="11"/>
      <c r="BF322" s="11"/>
      <c r="BG322" s="11"/>
      <c r="BH322" s="11"/>
      <c r="BI322" s="11"/>
      <c r="BJ322" s="11"/>
    </row>
    <row r="323" spans="1:62" ht="93" customHeight="1" x14ac:dyDescent="0.3">
      <c r="A323" s="1"/>
      <c r="B323" s="1"/>
      <c r="C323" s="1"/>
      <c r="D323" s="1"/>
      <c r="E323" s="1"/>
      <c r="F323" s="153"/>
      <c r="G323" s="1"/>
      <c r="H323" s="1"/>
      <c r="I323" s="1"/>
      <c r="J323" s="1"/>
      <c r="K323" s="1"/>
      <c r="L323" s="1"/>
      <c r="M323" s="1"/>
      <c r="N323" s="1"/>
      <c r="O323" s="5"/>
      <c r="P323" s="5"/>
      <c r="Q323" s="5"/>
      <c r="R323" s="5"/>
      <c r="S323" s="5"/>
      <c r="T323" s="5"/>
      <c r="U323" s="141"/>
      <c r="V323" s="142"/>
      <c r="W323" s="142"/>
      <c r="X323" s="142"/>
      <c r="Y323" s="142"/>
      <c r="Z323" s="142"/>
      <c r="AA323" s="142"/>
      <c r="AB323" s="142"/>
      <c r="AC323" s="142"/>
      <c r="AD323" s="142"/>
      <c r="AE323" s="142"/>
      <c r="AF323" s="142"/>
      <c r="AG323" s="142"/>
      <c r="AH323" s="142"/>
      <c r="AI323" s="142"/>
      <c r="AJ323" s="142"/>
      <c r="AK323" s="142"/>
      <c r="AL323" s="7"/>
      <c r="AM323" s="7"/>
      <c r="AN323" s="7"/>
      <c r="AO323" s="7"/>
      <c r="AP323" s="7"/>
      <c r="AQ323" s="7"/>
      <c r="AR323" s="7"/>
      <c r="AS323" s="7"/>
      <c r="AT323" s="7"/>
      <c r="AU323" s="7"/>
      <c r="AV323" s="7"/>
      <c r="AW323" s="7"/>
      <c r="AX323" s="7"/>
      <c r="AY323" s="7"/>
      <c r="AZ323" s="143"/>
      <c r="BA323" s="11"/>
      <c r="BB323" s="11"/>
      <c r="BC323" s="11"/>
      <c r="BD323" s="11"/>
      <c r="BE323" s="11"/>
      <c r="BF323" s="11"/>
      <c r="BG323" s="11"/>
      <c r="BH323" s="11"/>
      <c r="BI323" s="11"/>
      <c r="BJ323" s="11"/>
    </row>
    <row r="324" spans="1:62" ht="93" customHeight="1" x14ac:dyDescent="0.3">
      <c r="A324" s="1"/>
      <c r="B324" s="1"/>
      <c r="C324" s="1"/>
      <c r="D324" s="1"/>
      <c r="E324" s="1"/>
      <c r="F324" s="153"/>
      <c r="G324" s="1"/>
      <c r="H324" s="1"/>
      <c r="I324" s="1"/>
      <c r="J324" s="1"/>
      <c r="K324" s="1"/>
      <c r="L324" s="1"/>
      <c r="M324" s="1"/>
      <c r="N324" s="1"/>
      <c r="O324" s="5"/>
      <c r="P324" s="5"/>
      <c r="Q324" s="5"/>
      <c r="R324" s="5"/>
      <c r="S324" s="5"/>
      <c r="T324" s="5"/>
      <c r="U324" s="141"/>
      <c r="V324" s="142"/>
      <c r="W324" s="142"/>
      <c r="X324" s="142"/>
      <c r="Y324" s="142"/>
      <c r="Z324" s="142"/>
      <c r="AA324" s="142"/>
      <c r="AB324" s="142"/>
      <c r="AC324" s="142"/>
      <c r="AD324" s="142"/>
      <c r="AE324" s="142"/>
      <c r="AF324" s="142"/>
      <c r="AG324" s="142"/>
      <c r="AH324" s="142"/>
      <c r="AI324" s="142"/>
      <c r="AJ324" s="142"/>
      <c r="AK324" s="142"/>
      <c r="AL324" s="7"/>
      <c r="AM324" s="7"/>
      <c r="AN324" s="7"/>
      <c r="AO324" s="7"/>
      <c r="AP324" s="7"/>
      <c r="AQ324" s="7"/>
      <c r="AR324" s="7"/>
      <c r="AS324" s="7"/>
      <c r="AT324" s="7"/>
      <c r="AU324" s="7"/>
      <c r="AV324" s="7"/>
      <c r="AW324" s="7"/>
      <c r="AX324" s="7"/>
      <c r="AY324" s="7"/>
      <c r="AZ324" s="143"/>
      <c r="BA324" s="11"/>
      <c r="BB324" s="11"/>
      <c r="BC324" s="11"/>
      <c r="BD324" s="11"/>
      <c r="BE324" s="11"/>
      <c r="BF324" s="11"/>
      <c r="BG324" s="11"/>
      <c r="BH324" s="11"/>
      <c r="BI324" s="11"/>
      <c r="BJ324" s="11"/>
    </row>
    <row r="325" spans="1:62" ht="93" customHeight="1" x14ac:dyDescent="0.3">
      <c r="A325" s="1"/>
      <c r="B325" s="1"/>
      <c r="C325" s="1"/>
      <c r="D325" s="1"/>
      <c r="E325" s="1"/>
      <c r="F325" s="153"/>
      <c r="G325" s="1"/>
      <c r="H325" s="1"/>
      <c r="I325" s="1"/>
      <c r="J325" s="1"/>
      <c r="K325" s="1"/>
      <c r="L325" s="1"/>
      <c r="M325" s="1"/>
      <c r="N325" s="1"/>
      <c r="O325" s="5"/>
      <c r="P325" s="5"/>
      <c r="Q325" s="5"/>
      <c r="R325" s="5"/>
      <c r="S325" s="5"/>
      <c r="T325" s="5"/>
      <c r="U325" s="141"/>
      <c r="V325" s="142"/>
      <c r="W325" s="142"/>
      <c r="X325" s="142"/>
      <c r="Y325" s="142"/>
      <c r="Z325" s="142"/>
      <c r="AA325" s="142"/>
      <c r="AB325" s="142"/>
      <c r="AC325" s="142"/>
      <c r="AD325" s="142"/>
      <c r="AE325" s="142"/>
      <c r="AF325" s="142"/>
      <c r="AG325" s="142"/>
      <c r="AH325" s="142"/>
      <c r="AI325" s="142"/>
      <c r="AJ325" s="142"/>
      <c r="AK325" s="142"/>
      <c r="AL325" s="7"/>
      <c r="AM325" s="7"/>
      <c r="AN325" s="7"/>
      <c r="AO325" s="7"/>
      <c r="AP325" s="7"/>
      <c r="AQ325" s="7"/>
      <c r="AR325" s="7"/>
      <c r="AS325" s="7"/>
      <c r="AT325" s="7"/>
      <c r="AU325" s="7"/>
      <c r="AV325" s="7"/>
      <c r="AW325" s="7"/>
      <c r="AX325" s="7"/>
      <c r="AY325" s="7"/>
      <c r="AZ325" s="143"/>
      <c r="BA325" s="11"/>
      <c r="BB325" s="11"/>
      <c r="BC325" s="11"/>
      <c r="BD325" s="11"/>
      <c r="BE325" s="11"/>
      <c r="BF325" s="11"/>
      <c r="BG325" s="11"/>
      <c r="BH325" s="11"/>
      <c r="BI325" s="11"/>
      <c r="BJ325" s="11"/>
    </row>
    <row r="326" spans="1:62" ht="93" customHeight="1" x14ac:dyDescent="0.3">
      <c r="A326" s="1"/>
      <c r="B326" s="1"/>
      <c r="C326" s="1"/>
      <c r="D326" s="1"/>
      <c r="E326" s="1"/>
      <c r="F326" s="153"/>
      <c r="G326" s="1"/>
      <c r="H326" s="1"/>
      <c r="I326" s="1"/>
      <c r="J326" s="1"/>
      <c r="K326" s="1"/>
      <c r="L326" s="1"/>
      <c r="M326" s="1"/>
      <c r="N326" s="1"/>
      <c r="O326" s="5"/>
      <c r="P326" s="5"/>
      <c r="Q326" s="5"/>
      <c r="R326" s="5"/>
      <c r="S326" s="5"/>
      <c r="T326" s="5"/>
      <c r="U326" s="141"/>
      <c r="V326" s="142"/>
      <c r="W326" s="142"/>
      <c r="X326" s="142"/>
      <c r="Y326" s="142"/>
      <c r="Z326" s="142"/>
      <c r="AA326" s="142"/>
      <c r="AB326" s="142"/>
      <c r="AC326" s="142"/>
      <c r="AD326" s="142"/>
      <c r="AE326" s="142"/>
      <c r="AF326" s="142"/>
      <c r="AG326" s="142"/>
      <c r="AH326" s="142"/>
      <c r="AI326" s="142"/>
      <c r="AJ326" s="142"/>
      <c r="AK326" s="142"/>
      <c r="AL326" s="7"/>
      <c r="AM326" s="7"/>
      <c r="AN326" s="7"/>
      <c r="AO326" s="7"/>
      <c r="AP326" s="7"/>
      <c r="AQ326" s="7"/>
      <c r="AR326" s="7"/>
      <c r="AS326" s="7"/>
      <c r="AT326" s="7"/>
      <c r="AU326" s="7"/>
      <c r="AV326" s="7"/>
      <c r="AW326" s="7"/>
      <c r="AX326" s="7"/>
      <c r="AY326" s="7"/>
      <c r="AZ326" s="143"/>
      <c r="BA326" s="11"/>
      <c r="BB326" s="11"/>
      <c r="BC326" s="11"/>
      <c r="BD326" s="11"/>
      <c r="BE326" s="11"/>
      <c r="BF326" s="11"/>
      <c r="BG326" s="11"/>
      <c r="BH326" s="11"/>
      <c r="BI326" s="11"/>
      <c r="BJ326" s="11"/>
    </row>
    <row r="327" spans="1:62" ht="93" customHeight="1" x14ac:dyDescent="0.3">
      <c r="A327" s="1"/>
      <c r="B327" s="1"/>
      <c r="C327" s="1"/>
      <c r="D327" s="1"/>
      <c r="E327" s="1"/>
      <c r="F327" s="153"/>
      <c r="G327" s="1"/>
      <c r="H327" s="1"/>
      <c r="I327" s="1"/>
      <c r="J327" s="1"/>
      <c r="K327" s="1"/>
      <c r="L327" s="1"/>
      <c r="M327" s="1"/>
      <c r="N327" s="1"/>
      <c r="O327" s="5"/>
      <c r="P327" s="5"/>
      <c r="Q327" s="5"/>
      <c r="R327" s="5"/>
      <c r="S327" s="5"/>
      <c r="T327" s="5"/>
      <c r="U327" s="141"/>
      <c r="V327" s="142"/>
      <c r="W327" s="142"/>
      <c r="X327" s="142"/>
      <c r="Y327" s="142"/>
      <c r="Z327" s="142"/>
      <c r="AA327" s="142"/>
      <c r="AB327" s="142"/>
      <c r="AC327" s="142"/>
      <c r="AD327" s="142"/>
      <c r="AE327" s="142"/>
      <c r="AF327" s="142"/>
      <c r="AG327" s="142"/>
      <c r="AH327" s="142"/>
      <c r="AI327" s="142"/>
      <c r="AJ327" s="142"/>
      <c r="AK327" s="142"/>
      <c r="AL327" s="7"/>
      <c r="AM327" s="7"/>
      <c r="AN327" s="7"/>
      <c r="AO327" s="7"/>
      <c r="AP327" s="7"/>
      <c r="AQ327" s="7"/>
      <c r="AR327" s="7"/>
      <c r="AS327" s="7"/>
      <c r="AT327" s="7"/>
      <c r="AU327" s="7"/>
      <c r="AV327" s="7"/>
      <c r="AW327" s="7"/>
      <c r="AX327" s="7"/>
      <c r="AY327" s="7"/>
      <c r="AZ327" s="143"/>
      <c r="BA327" s="11"/>
      <c r="BB327" s="11"/>
      <c r="BC327" s="11"/>
      <c r="BD327" s="11"/>
      <c r="BE327" s="11"/>
      <c r="BF327" s="11"/>
      <c r="BG327" s="11"/>
      <c r="BH327" s="11"/>
      <c r="BI327" s="11"/>
      <c r="BJ327" s="11"/>
    </row>
    <row r="328" spans="1:62" ht="93" customHeight="1" x14ac:dyDescent="0.3">
      <c r="A328" s="1"/>
      <c r="B328" s="1"/>
      <c r="C328" s="1"/>
      <c r="D328" s="1"/>
      <c r="E328" s="1"/>
      <c r="F328" s="153"/>
      <c r="G328" s="1"/>
      <c r="H328" s="1"/>
      <c r="I328" s="1"/>
      <c r="J328" s="1"/>
      <c r="K328" s="1"/>
      <c r="L328" s="1"/>
      <c r="M328" s="1"/>
      <c r="N328" s="1"/>
      <c r="O328" s="5"/>
      <c r="P328" s="5"/>
      <c r="Q328" s="5"/>
      <c r="R328" s="5"/>
      <c r="S328" s="5"/>
      <c r="T328" s="5"/>
      <c r="U328" s="141"/>
      <c r="V328" s="142"/>
      <c r="W328" s="142"/>
      <c r="X328" s="142"/>
      <c r="Y328" s="142"/>
      <c r="Z328" s="142"/>
      <c r="AA328" s="142"/>
      <c r="AB328" s="142"/>
      <c r="AC328" s="142"/>
      <c r="AD328" s="142"/>
      <c r="AE328" s="142"/>
      <c r="AF328" s="142"/>
      <c r="AG328" s="142"/>
      <c r="AH328" s="142"/>
      <c r="AI328" s="142"/>
      <c r="AJ328" s="142"/>
      <c r="AK328" s="142"/>
      <c r="AL328" s="7"/>
      <c r="AM328" s="7"/>
      <c r="AN328" s="7"/>
      <c r="AO328" s="7"/>
      <c r="AP328" s="7"/>
      <c r="AQ328" s="7"/>
      <c r="AR328" s="7"/>
      <c r="AS328" s="7"/>
      <c r="AT328" s="7"/>
      <c r="AU328" s="7"/>
      <c r="AV328" s="7"/>
      <c r="AW328" s="7"/>
      <c r="AX328" s="7"/>
      <c r="AY328" s="7"/>
      <c r="AZ328" s="143"/>
      <c r="BA328" s="11"/>
      <c r="BB328" s="11"/>
      <c r="BC328" s="11"/>
      <c r="BD328" s="11"/>
      <c r="BE328" s="11"/>
      <c r="BF328" s="11"/>
      <c r="BG328" s="11"/>
      <c r="BH328" s="11"/>
      <c r="BI328" s="11"/>
      <c r="BJ328" s="11"/>
    </row>
    <row r="329" spans="1:62" ht="93" customHeight="1" x14ac:dyDescent="0.3">
      <c r="A329" s="1"/>
      <c r="B329" s="1"/>
      <c r="C329" s="1"/>
      <c r="D329" s="1"/>
      <c r="E329" s="1"/>
      <c r="F329" s="153"/>
      <c r="G329" s="1"/>
      <c r="H329" s="1"/>
      <c r="I329" s="1"/>
      <c r="J329" s="1"/>
      <c r="K329" s="1"/>
      <c r="L329" s="1"/>
      <c r="M329" s="1"/>
      <c r="N329" s="1"/>
      <c r="O329" s="5"/>
      <c r="P329" s="5"/>
      <c r="Q329" s="5"/>
      <c r="R329" s="5"/>
      <c r="S329" s="5"/>
      <c r="T329" s="5"/>
      <c r="U329" s="141"/>
      <c r="V329" s="142"/>
      <c r="W329" s="142"/>
      <c r="X329" s="142"/>
      <c r="Y329" s="142"/>
      <c r="Z329" s="142"/>
      <c r="AA329" s="142"/>
      <c r="AB329" s="142"/>
      <c r="AC329" s="142"/>
      <c r="AD329" s="142"/>
      <c r="AE329" s="142"/>
      <c r="AF329" s="142"/>
      <c r="AG329" s="142"/>
      <c r="AH329" s="142"/>
      <c r="AI329" s="142"/>
      <c r="AJ329" s="142"/>
      <c r="AK329" s="142"/>
      <c r="AL329" s="7"/>
      <c r="AM329" s="7"/>
      <c r="AN329" s="7"/>
      <c r="AO329" s="7"/>
      <c r="AP329" s="7"/>
      <c r="AQ329" s="7"/>
      <c r="AR329" s="7"/>
      <c r="AS329" s="7"/>
      <c r="AT329" s="7"/>
      <c r="AU329" s="7"/>
      <c r="AV329" s="7"/>
      <c r="AW329" s="7"/>
      <c r="AX329" s="7"/>
      <c r="AY329" s="7"/>
      <c r="AZ329" s="143"/>
      <c r="BA329" s="11"/>
      <c r="BB329" s="11"/>
      <c r="BC329" s="11"/>
      <c r="BD329" s="11"/>
      <c r="BE329" s="11"/>
      <c r="BF329" s="11"/>
      <c r="BG329" s="11"/>
      <c r="BH329" s="11"/>
      <c r="BI329" s="11"/>
      <c r="BJ329" s="11"/>
    </row>
    <row r="330" spans="1:62" ht="93" customHeight="1" x14ac:dyDescent="0.3">
      <c r="A330" s="1"/>
      <c r="B330" s="1"/>
      <c r="C330" s="1"/>
      <c r="D330" s="1"/>
      <c r="E330" s="1"/>
      <c r="F330" s="153"/>
      <c r="G330" s="1"/>
      <c r="H330" s="1"/>
      <c r="I330" s="1"/>
      <c r="J330" s="1"/>
      <c r="K330" s="1"/>
      <c r="L330" s="1"/>
      <c r="M330" s="1"/>
      <c r="N330" s="1"/>
      <c r="O330" s="5"/>
      <c r="P330" s="5"/>
      <c r="Q330" s="5"/>
      <c r="R330" s="5"/>
      <c r="S330" s="5"/>
      <c r="T330" s="5"/>
      <c r="U330" s="141"/>
      <c r="V330" s="142"/>
      <c r="W330" s="142"/>
      <c r="X330" s="142"/>
      <c r="Y330" s="142"/>
      <c r="Z330" s="142"/>
      <c r="AA330" s="142"/>
      <c r="AB330" s="142"/>
      <c r="AC330" s="142"/>
      <c r="AD330" s="142"/>
      <c r="AE330" s="142"/>
      <c r="AF330" s="142"/>
      <c r="AG330" s="142"/>
      <c r="AH330" s="142"/>
      <c r="AI330" s="142"/>
      <c r="AJ330" s="142"/>
      <c r="AK330" s="142"/>
      <c r="AL330" s="7"/>
      <c r="AM330" s="7"/>
      <c r="AN330" s="7"/>
      <c r="AO330" s="7"/>
      <c r="AP330" s="7"/>
      <c r="AQ330" s="7"/>
      <c r="AR330" s="7"/>
      <c r="AS330" s="7"/>
      <c r="AT330" s="7"/>
      <c r="AU330" s="7"/>
      <c r="AV330" s="7"/>
      <c r="AW330" s="7"/>
      <c r="AX330" s="7"/>
      <c r="AY330" s="7"/>
      <c r="AZ330" s="143"/>
      <c r="BA330" s="11"/>
      <c r="BB330" s="11"/>
      <c r="BC330" s="11"/>
      <c r="BD330" s="11"/>
      <c r="BE330" s="11"/>
      <c r="BF330" s="11"/>
      <c r="BG330" s="11"/>
      <c r="BH330" s="11"/>
      <c r="BI330" s="11"/>
      <c r="BJ330" s="11"/>
    </row>
    <row r="331" spans="1:62" ht="93" customHeight="1" x14ac:dyDescent="0.3">
      <c r="A331" s="1"/>
      <c r="B331" s="1"/>
      <c r="C331" s="1"/>
      <c r="D331" s="1"/>
      <c r="E331" s="1"/>
      <c r="F331" s="153"/>
      <c r="G331" s="1"/>
      <c r="H331" s="1"/>
      <c r="I331" s="1"/>
      <c r="J331" s="1"/>
      <c r="K331" s="1"/>
      <c r="L331" s="1"/>
      <c r="M331" s="1"/>
      <c r="N331" s="1"/>
      <c r="O331" s="5"/>
      <c r="P331" s="5"/>
      <c r="Q331" s="5"/>
      <c r="R331" s="5"/>
      <c r="S331" s="5"/>
      <c r="T331" s="5"/>
      <c r="U331" s="141"/>
      <c r="V331" s="142"/>
      <c r="W331" s="142"/>
      <c r="X331" s="142"/>
      <c r="Y331" s="142"/>
      <c r="Z331" s="142"/>
      <c r="AA331" s="142"/>
      <c r="AB331" s="142"/>
      <c r="AC331" s="142"/>
      <c r="AD331" s="142"/>
      <c r="AE331" s="142"/>
      <c r="AF331" s="142"/>
      <c r="AG331" s="142"/>
      <c r="AH331" s="142"/>
      <c r="AI331" s="142"/>
      <c r="AJ331" s="142"/>
      <c r="AK331" s="142"/>
      <c r="AL331" s="7"/>
      <c r="AM331" s="7"/>
      <c r="AN331" s="7"/>
      <c r="AO331" s="7"/>
      <c r="AP331" s="7"/>
      <c r="AQ331" s="7"/>
      <c r="AR331" s="7"/>
      <c r="AS331" s="7"/>
      <c r="AT331" s="7"/>
      <c r="AU331" s="7"/>
      <c r="AV331" s="7"/>
      <c r="AW331" s="7"/>
      <c r="AX331" s="7"/>
      <c r="AY331" s="7"/>
      <c r="AZ331" s="143"/>
      <c r="BA331" s="11"/>
      <c r="BB331" s="11"/>
      <c r="BC331" s="11"/>
      <c r="BD331" s="11"/>
      <c r="BE331" s="11"/>
      <c r="BF331" s="11"/>
      <c r="BG331" s="11"/>
      <c r="BH331" s="11"/>
      <c r="BI331" s="11"/>
      <c r="BJ331" s="11"/>
    </row>
    <row r="332" spans="1:62" ht="93" customHeight="1" x14ac:dyDescent="0.3">
      <c r="A332" s="1"/>
      <c r="B332" s="1"/>
      <c r="C332" s="1"/>
      <c r="D332" s="1"/>
      <c r="E332" s="1"/>
      <c r="F332" s="153"/>
      <c r="G332" s="1"/>
      <c r="H332" s="1"/>
      <c r="I332" s="1"/>
      <c r="J332" s="1"/>
      <c r="K332" s="1"/>
      <c r="L332" s="1"/>
      <c r="M332" s="1"/>
      <c r="N332" s="1"/>
      <c r="O332" s="5"/>
      <c r="P332" s="5"/>
      <c r="Q332" s="5"/>
      <c r="R332" s="5"/>
      <c r="S332" s="5"/>
      <c r="T332" s="5"/>
      <c r="U332" s="141"/>
      <c r="V332" s="142"/>
      <c r="W332" s="142"/>
      <c r="X332" s="142"/>
      <c r="Y332" s="142"/>
      <c r="Z332" s="142"/>
      <c r="AA332" s="142"/>
      <c r="AB332" s="142"/>
      <c r="AC332" s="142"/>
      <c r="AD332" s="142"/>
      <c r="AE332" s="142"/>
      <c r="AF332" s="142"/>
      <c r="AG332" s="142"/>
      <c r="AH332" s="142"/>
      <c r="AI332" s="142"/>
      <c r="AJ332" s="142"/>
      <c r="AK332" s="142"/>
      <c r="AL332" s="7"/>
      <c r="AM332" s="7"/>
      <c r="AN332" s="7"/>
      <c r="AO332" s="7"/>
      <c r="AP332" s="7"/>
      <c r="AQ332" s="7"/>
      <c r="AR332" s="7"/>
      <c r="AS332" s="7"/>
      <c r="AT332" s="7"/>
      <c r="AU332" s="7"/>
      <c r="AV332" s="7"/>
      <c r="AW332" s="7"/>
      <c r="AX332" s="7"/>
      <c r="AY332" s="7"/>
      <c r="AZ332" s="143"/>
      <c r="BA332" s="11"/>
      <c r="BB332" s="11"/>
      <c r="BC332" s="11"/>
      <c r="BD332" s="11"/>
      <c r="BE332" s="11"/>
      <c r="BF332" s="11"/>
      <c r="BG332" s="11"/>
      <c r="BH332" s="11"/>
      <c r="BI332" s="11"/>
      <c r="BJ332" s="11"/>
    </row>
    <row r="333" spans="1:62" ht="93" customHeight="1" x14ac:dyDescent="0.3">
      <c r="A333" s="1"/>
      <c r="B333" s="1"/>
      <c r="C333" s="1"/>
      <c r="D333" s="1"/>
      <c r="E333" s="1"/>
      <c r="F333" s="153"/>
      <c r="G333" s="1"/>
      <c r="H333" s="1"/>
      <c r="I333" s="1"/>
      <c r="J333" s="1"/>
      <c r="K333" s="1"/>
      <c r="L333" s="1"/>
      <c r="M333" s="1"/>
      <c r="N333" s="1"/>
      <c r="O333" s="5"/>
      <c r="P333" s="5"/>
      <c r="Q333" s="5"/>
      <c r="R333" s="5"/>
      <c r="S333" s="5"/>
      <c r="T333" s="5"/>
      <c r="U333" s="141"/>
      <c r="V333" s="142"/>
      <c r="W333" s="142"/>
      <c r="X333" s="142"/>
      <c r="Y333" s="142"/>
      <c r="Z333" s="142"/>
      <c r="AA333" s="142"/>
      <c r="AB333" s="142"/>
      <c r="AC333" s="142"/>
      <c r="AD333" s="142"/>
      <c r="AE333" s="142"/>
      <c r="AF333" s="142"/>
      <c r="AG333" s="142"/>
      <c r="AH333" s="142"/>
      <c r="AI333" s="142"/>
      <c r="AJ333" s="142"/>
      <c r="AK333" s="142"/>
      <c r="AL333" s="7"/>
      <c r="AM333" s="7"/>
      <c r="AN333" s="7"/>
      <c r="AO333" s="7"/>
      <c r="AP333" s="7"/>
      <c r="AQ333" s="7"/>
      <c r="AR333" s="7"/>
      <c r="AS333" s="7"/>
      <c r="AT333" s="7"/>
      <c r="AU333" s="7"/>
      <c r="AV333" s="7"/>
      <c r="AW333" s="7"/>
      <c r="AX333" s="7"/>
      <c r="AY333" s="7"/>
      <c r="AZ333" s="143"/>
      <c r="BA333" s="11"/>
      <c r="BB333" s="11"/>
      <c r="BC333" s="11"/>
      <c r="BD333" s="11"/>
      <c r="BE333" s="11"/>
      <c r="BF333" s="11"/>
      <c r="BG333" s="11"/>
      <c r="BH333" s="11"/>
      <c r="BI333" s="11"/>
      <c r="BJ333" s="11"/>
    </row>
    <row r="334" spans="1:62" ht="93" customHeight="1" x14ac:dyDescent="0.3">
      <c r="A334" s="1"/>
      <c r="B334" s="1"/>
      <c r="C334" s="1"/>
      <c r="D334" s="1"/>
      <c r="E334" s="1"/>
      <c r="F334" s="153"/>
      <c r="G334" s="1"/>
      <c r="H334" s="1"/>
      <c r="I334" s="1"/>
      <c r="J334" s="1"/>
      <c r="K334" s="1"/>
      <c r="L334" s="1"/>
      <c r="M334" s="1"/>
      <c r="N334" s="1"/>
      <c r="O334" s="5"/>
      <c r="P334" s="5"/>
      <c r="Q334" s="5"/>
      <c r="R334" s="5"/>
      <c r="S334" s="5"/>
      <c r="T334" s="5"/>
      <c r="U334" s="141"/>
      <c r="V334" s="142"/>
      <c r="W334" s="142"/>
      <c r="X334" s="142"/>
      <c r="Y334" s="142"/>
      <c r="Z334" s="142"/>
      <c r="AA334" s="142"/>
      <c r="AB334" s="142"/>
      <c r="AC334" s="142"/>
      <c r="AD334" s="142"/>
      <c r="AE334" s="142"/>
      <c r="AF334" s="142"/>
      <c r="AG334" s="142"/>
      <c r="AH334" s="142"/>
      <c r="AI334" s="142"/>
      <c r="AJ334" s="142"/>
      <c r="AK334" s="142"/>
      <c r="AL334" s="7"/>
      <c r="AM334" s="7"/>
      <c r="AN334" s="7"/>
      <c r="AO334" s="7"/>
      <c r="AP334" s="7"/>
      <c r="AQ334" s="7"/>
      <c r="AR334" s="7"/>
      <c r="AS334" s="7"/>
      <c r="AT334" s="7"/>
      <c r="AU334" s="7"/>
      <c r="AV334" s="7"/>
      <c r="AW334" s="7"/>
      <c r="AX334" s="7"/>
      <c r="AY334" s="7"/>
      <c r="AZ334" s="143"/>
      <c r="BA334" s="11"/>
      <c r="BB334" s="11"/>
      <c r="BC334" s="11"/>
      <c r="BD334" s="11"/>
      <c r="BE334" s="11"/>
      <c r="BF334" s="11"/>
      <c r="BG334" s="11"/>
      <c r="BH334" s="11"/>
      <c r="BI334" s="11"/>
      <c r="BJ334" s="11"/>
    </row>
    <row r="335" spans="1:62" ht="93" customHeight="1" x14ac:dyDescent="0.3">
      <c r="A335" s="1"/>
      <c r="B335" s="1"/>
      <c r="C335" s="1"/>
      <c r="D335" s="1"/>
      <c r="E335" s="1"/>
      <c r="F335" s="153"/>
      <c r="G335" s="1"/>
      <c r="H335" s="1"/>
      <c r="I335" s="1"/>
      <c r="J335" s="1"/>
      <c r="K335" s="1"/>
      <c r="L335" s="1"/>
      <c r="M335" s="1"/>
      <c r="N335" s="1"/>
      <c r="O335" s="5"/>
      <c r="P335" s="5"/>
      <c r="Q335" s="5"/>
      <c r="R335" s="5"/>
      <c r="S335" s="5"/>
      <c r="T335" s="5"/>
      <c r="U335" s="141"/>
      <c r="V335" s="142"/>
      <c r="W335" s="142"/>
      <c r="X335" s="142"/>
      <c r="Y335" s="142"/>
      <c r="Z335" s="142"/>
      <c r="AA335" s="142"/>
      <c r="AB335" s="142"/>
      <c r="AC335" s="142"/>
      <c r="AD335" s="142"/>
      <c r="AE335" s="142"/>
      <c r="AF335" s="142"/>
      <c r="AG335" s="142"/>
      <c r="AH335" s="142"/>
      <c r="AI335" s="142"/>
      <c r="AJ335" s="142"/>
      <c r="AK335" s="142"/>
      <c r="AL335" s="7"/>
      <c r="AM335" s="7"/>
      <c r="AN335" s="7"/>
      <c r="AO335" s="7"/>
      <c r="AP335" s="7"/>
      <c r="AQ335" s="7"/>
      <c r="AR335" s="7"/>
      <c r="AS335" s="7"/>
      <c r="AT335" s="7"/>
      <c r="AU335" s="7"/>
      <c r="AV335" s="7"/>
      <c r="AW335" s="7"/>
      <c r="AX335" s="7"/>
      <c r="AY335" s="7"/>
      <c r="AZ335" s="143"/>
      <c r="BA335" s="11"/>
      <c r="BB335" s="11"/>
      <c r="BC335" s="11"/>
      <c r="BD335" s="11"/>
      <c r="BE335" s="11"/>
      <c r="BF335" s="11"/>
      <c r="BG335" s="11"/>
      <c r="BH335" s="11"/>
      <c r="BI335" s="11"/>
      <c r="BJ335" s="11"/>
    </row>
    <row r="336" spans="1:62" ht="93" customHeight="1" x14ac:dyDescent="0.3">
      <c r="A336" s="1"/>
      <c r="B336" s="1"/>
      <c r="C336" s="1"/>
      <c r="D336" s="1"/>
      <c r="E336" s="1"/>
      <c r="F336" s="153"/>
      <c r="G336" s="1"/>
      <c r="H336" s="1"/>
      <c r="I336" s="1"/>
      <c r="J336" s="1"/>
      <c r="K336" s="1"/>
      <c r="L336" s="1"/>
      <c r="M336" s="1"/>
      <c r="N336" s="1"/>
      <c r="O336" s="5"/>
      <c r="P336" s="5"/>
      <c r="Q336" s="5"/>
      <c r="R336" s="5"/>
      <c r="S336" s="5"/>
      <c r="T336" s="5"/>
      <c r="U336" s="141"/>
      <c r="V336" s="142"/>
      <c r="W336" s="142"/>
      <c r="X336" s="142"/>
      <c r="Y336" s="142"/>
      <c r="Z336" s="142"/>
      <c r="AA336" s="142"/>
      <c r="AB336" s="142"/>
      <c r="AC336" s="142"/>
      <c r="AD336" s="142"/>
      <c r="AE336" s="142"/>
      <c r="AF336" s="142"/>
      <c r="AG336" s="142"/>
      <c r="AH336" s="142"/>
      <c r="AI336" s="142"/>
      <c r="AJ336" s="142"/>
      <c r="AK336" s="142"/>
      <c r="AL336" s="7"/>
      <c r="AM336" s="7"/>
      <c r="AN336" s="7"/>
      <c r="AO336" s="7"/>
      <c r="AP336" s="7"/>
      <c r="AQ336" s="7"/>
      <c r="AR336" s="7"/>
      <c r="AS336" s="7"/>
      <c r="AT336" s="7"/>
      <c r="AU336" s="7"/>
      <c r="AV336" s="7"/>
      <c r="AW336" s="7"/>
      <c r="AX336" s="7"/>
      <c r="AY336" s="7"/>
      <c r="AZ336" s="143"/>
      <c r="BA336" s="11"/>
      <c r="BB336" s="11"/>
      <c r="BC336" s="11"/>
      <c r="BD336" s="11"/>
      <c r="BE336" s="11"/>
      <c r="BF336" s="11"/>
      <c r="BG336" s="11"/>
      <c r="BH336" s="11"/>
      <c r="BI336" s="11"/>
      <c r="BJ336" s="11"/>
    </row>
    <row r="337" spans="1:62" ht="93" customHeight="1" x14ac:dyDescent="0.3">
      <c r="A337" s="1"/>
      <c r="B337" s="1"/>
      <c r="C337" s="1"/>
      <c r="D337" s="1"/>
      <c r="E337" s="1"/>
      <c r="F337" s="153"/>
      <c r="G337" s="1"/>
      <c r="H337" s="1"/>
      <c r="I337" s="1"/>
      <c r="J337" s="1"/>
      <c r="K337" s="1"/>
      <c r="L337" s="1"/>
      <c r="M337" s="1"/>
      <c r="N337" s="1"/>
      <c r="O337" s="5"/>
      <c r="P337" s="5"/>
      <c r="Q337" s="5"/>
      <c r="R337" s="5"/>
      <c r="S337" s="5"/>
      <c r="T337" s="5"/>
      <c r="U337" s="141"/>
      <c r="V337" s="142"/>
      <c r="W337" s="142"/>
      <c r="X337" s="142"/>
      <c r="Y337" s="142"/>
      <c r="Z337" s="142"/>
      <c r="AA337" s="142"/>
      <c r="AB337" s="142"/>
      <c r="AC337" s="142"/>
      <c r="AD337" s="142"/>
      <c r="AE337" s="142"/>
      <c r="AF337" s="142"/>
      <c r="AG337" s="142"/>
      <c r="AH337" s="142"/>
      <c r="AI337" s="142"/>
      <c r="AJ337" s="142"/>
      <c r="AK337" s="142"/>
      <c r="AL337" s="7"/>
      <c r="AM337" s="7"/>
      <c r="AN337" s="7"/>
      <c r="AO337" s="7"/>
      <c r="AP337" s="7"/>
      <c r="AQ337" s="7"/>
      <c r="AR337" s="7"/>
      <c r="AS337" s="7"/>
      <c r="AT337" s="7"/>
      <c r="AU337" s="7"/>
      <c r="AV337" s="7"/>
      <c r="AW337" s="7"/>
      <c r="AX337" s="7"/>
      <c r="AY337" s="7"/>
      <c r="AZ337" s="143"/>
      <c r="BA337" s="11"/>
      <c r="BB337" s="11"/>
      <c r="BC337" s="11"/>
      <c r="BD337" s="11"/>
      <c r="BE337" s="11"/>
      <c r="BF337" s="11"/>
      <c r="BG337" s="11"/>
      <c r="BH337" s="11"/>
      <c r="BI337" s="11"/>
      <c r="BJ337" s="11"/>
    </row>
    <row r="338" spans="1:62" ht="93" customHeight="1" x14ac:dyDescent="0.3">
      <c r="A338" s="1"/>
      <c r="B338" s="1"/>
      <c r="C338" s="1"/>
      <c r="D338" s="1"/>
      <c r="E338" s="1"/>
      <c r="F338" s="153"/>
      <c r="G338" s="1"/>
      <c r="H338" s="1"/>
      <c r="I338" s="1"/>
      <c r="J338" s="1"/>
      <c r="K338" s="1"/>
      <c r="L338" s="1"/>
      <c r="M338" s="1"/>
      <c r="N338" s="1"/>
      <c r="O338" s="5"/>
      <c r="P338" s="5"/>
      <c r="Q338" s="5"/>
      <c r="R338" s="5"/>
      <c r="S338" s="5"/>
      <c r="T338" s="5"/>
      <c r="U338" s="141"/>
      <c r="V338" s="142"/>
      <c r="W338" s="142"/>
      <c r="X338" s="142"/>
      <c r="Y338" s="142"/>
      <c r="Z338" s="142"/>
      <c r="AA338" s="142"/>
      <c r="AB338" s="142"/>
      <c r="AC338" s="142"/>
      <c r="AD338" s="142"/>
      <c r="AE338" s="142"/>
      <c r="AF338" s="142"/>
      <c r="AG338" s="142"/>
      <c r="AH338" s="142"/>
      <c r="AI338" s="142"/>
      <c r="AJ338" s="142"/>
      <c r="AK338" s="142"/>
      <c r="AL338" s="7"/>
      <c r="AM338" s="7"/>
      <c r="AN338" s="7"/>
      <c r="AO338" s="7"/>
      <c r="AP338" s="7"/>
      <c r="AQ338" s="7"/>
      <c r="AR338" s="7"/>
      <c r="AS338" s="7"/>
      <c r="AT338" s="7"/>
      <c r="AU338" s="7"/>
      <c r="AV338" s="7"/>
      <c r="AW338" s="7"/>
      <c r="AX338" s="7"/>
      <c r="AY338" s="7"/>
      <c r="AZ338" s="143"/>
      <c r="BA338" s="11"/>
      <c r="BB338" s="11"/>
      <c r="BC338" s="11"/>
      <c r="BD338" s="11"/>
      <c r="BE338" s="11"/>
      <c r="BF338" s="11"/>
      <c r="BG338" s="11"/>
      <c r="BH338" s="11"/>
      <c r="BI338" s="11"/>
      <c r="BJ338" s="11"/>
    </row>
    <row r="339" spans="1:62" ht="93" customHeight="1" x14ac:dyDescent="0.3">
      <c r="A339" s="1"/>
      <c r="B339" s="1"/>
      <c r="C339" s="1"/>
      <c r="D339" s="1"/>
      <c r="E339" s="1"/>
      <c r="F339" s="153"/>
      <c r="G339" s="1"/>
      <c r="H339" s="1"/>
      <c r="I339" s="1"/>
      <c r="J339" s="1"/>
      <c r="K339" s="1"/>
      <c r="L339" s="1"/>
      <c r="M339" s="1"/>
      <c r="N339" s="1"/>
      <c r="O339" s="5"/>
      <c r="P339" s="5"/>
      <c r="Q339" s="5"/>
      <c r="R339" s="5"/>
      <c r="S339" s="5"/>
      <c r="T339" s="5"/>
      <c r="U339" s="141"/>
      <c r="V339" s="142"/>
      <c r="W339" s="142"/>
      <c r="X339" s="142"/>
      <c r="Y339" s="142"/>
      <c r="Z339" s="142"/>
      <c r="AA339" s="142"/>
      <c r="AB339" s="142"/>
      <c r="AC339" s="142"/>
      <c r="AD339" s="142"/>
      <c r="AE339" s="142"/>
      <c r="AF339" s="142"/>
      <c r="AG339" s="142"/>
      <c r="AH339" s="142"/>
      <c r="AI339" s="142"/>
      <c r="AJ339" s="142"/>
      <c r="AK339" s="142"/>
      <c r="AL339" s="7"/>
      <c r="AM339" s="7"/>
      <c r="AN339" s="7"/>
      <c r="AO339" s="7"/>
      <c r="AP339" s="7"/>
      <c r="AQ339" s="7"/>
      <c r="AR339" s="7"/>
      <c r="AS339" s="7"/>
      <c r="AT339" s="7"/>
      <c r="AU339" s="7"/>
      <c r="AV339" s="7"/>
      <c r="AW339" s="7"/>
      <c r="AX339" s="7"/>
      <c r="AY339" s="7"/>
      <c r="AZ339" s="143"/>
      <c r="BA339" s="11"/>
      <c r="BB339" s="11"/>
      <c r="BC339" s="11"/>
      <c r="BD339" s="11"/>
      <c r="BE339" s="11"/>
      <c r="BF339" s="11"/>
      <c r="BG339" s="11"/>
      <c r="BH339" s="11"/>
      <c r="BI339" s="11"/>
      <c r="BJ339" s="11"/>
    </row>
    <row r="340" spans="1:62" ht="93" customHeight="1" x14ac:dyDescent="0.3">
      <c r="A340" s="1"/>
      <c r="B340" s="1"/>
      <c r="C340" s="1"/>
      <c r="D340" s="1"/>
      <c r="E340" s="1"/>
      <c r="F340" s="153"/>
      <c r="G340" s="1"/>
      <c r="H340" s="1"/>
      <c r="I340" s="1"/>
      <c r="J340" s="1"/>
      <c r="K340" s="1"/>
      <c r="L340" s="1"/>
      <c r="M340" s="1"/>
      <c r="N340" s="1"/>
      <c r="O340" s="5"/>
      <c r="P340" s="5"/>
      <c r="Q340" s="5"/>
      <c r="R340" s="5"/>
      <c r="S340" s="5"/>
      <c r="T340" s="5"/>
      <c r="U340" s="141"/>
      <c r="V340" s="142"/>
      <c r="W340" s="142"/>
      <c r="X340" s="142"/>
      <c r="Y340" s="142"/>
      <c r="Z340" s="142"/>
      <c r="AA340" s="142"/>
      <c r="AB340" s="142"/>
      <c r="AC340" s="142"/>
      <c r="AD340" s="142"/>
      <c r="AE340" s="142"/>
      <c r="AF340" s="142"/>
      <c r="AG340" s="142"/>
      <c r="AH340" s="142"/>
      <c r="AI340" s="142"/>
      <c r="AJ340" s="142"/>
      <c r="AK340" s="142"/>
      <c r="AL340" s="7"/>
      <c r="AM340" s="7"/>
      <c r="AN340" s="7"/>
      <c r="AO340" s="7"/>
      <c r="AP340" s="7"/>
      <c r="AQ340" s="7"/>
      <c r="AR340" s="7"/>
      <c r="AS340" s="7"/>
      <c r="AT340" s="7"/>
      <c r="AU340" s="7"/>
      <c r="AV340" s="7"/>
      <c r="AW340" s="7"/>
      <c r="AX340" s="7"/>
      <c r="AY340" s="7"/>
      <c r="AZ340" s="143"/>
      <c r="BA340" s="11"/>
      <c r="BB340" s="11"/>
      <c r="BC340" s="11"/>
      <c r="BD340" s="11"/>
      <c r="BE340" s="11"/>
      <c r="BF340" s="11"/>
      <c r="BG340" s="11"/>
      <c r="BH340" s="11"/>
      <c r="BI340" s="11"/>
      <c r="BJ340" s="11"/>
    </row>
    <row r="341" spans="1:62" ht="15.75" customHeight="1" x14ac:dyDescent="0.25"/>
    <row r="342" spans="1:62" ht="15.75" customHeight="1" x14ac:dyDescent="0.25"/>
    <row r="343" spans="1:62" ht="15.75" customHeight="1" x14ac:dyDescent="0.25"/>
    <row r="344" spans="1:62" ht="15.75" customHeight="1" x14ac:dyDescent="0.25"/>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V6:V7"/>
    <mergeCell ref="Y6:Y7"/>
    <mergeCell ref="Z6:AK6"/>
    <mergeCell ref="AL6:AL7"/>
    <mergeCell ref="P5:P7"/>
    <mergeCell ref="Q5:R6"/>
    <mergeCell ref="S5:S7"/>
    <mergeCell ref="T5:T7"/>
    <mergeCell ref="U5:U7"/>
    <mergeCell ref="W6:W7"/>
    <mergeCell ref="X6:X7"/>
    <mergeCell ref="AM6:AX6"/>
    <mergeCell ref="AY6:AY7"/>
    <mergeCell ref="AZ6:AZ7"/>
    <mergeCell ref="A3:C4"/>
    <mergeCell ref="D3:BA3"/>
    <mergeCell ref="D4:BA4"/>
    <mergeCell ref="A5:A7"/>
    <mergeCell ref="B5:B7"/>
    <mergeCell ref="C5:C7"/>
    <mergeCell ref="V5:BA5"/>
    <mergeCell ref="BA6:BA7"/>
    <mergeCell ref="E5:E7"/>
    <mergeCell ref="F5:J6"/>
    <mergeCell ref="K5:K7"/>
    <mergeCell ref="L5:L7"/>
    <mergeCell ref="O5:O7"/>
    <mergeCell ref="M5:M7"/>
    <mergeCell ref="N5:N7"/>
    <mergeCell ref="M8:M11"/>
    <mergeCell ref="N8:N11"/>
    <mergeCell ref="A8:A13"/>
    <mergeCell ref="B8:B13"/>
    <mergeCell ref="C8:C11"/>
    <mergeCell ref="D8:D11"/>
    <mergeCell ref="J8:J13"/>
    <mergeCell ref="H8:H13"/>
    <mergeCell ref="I8:I13"/>
    <mergeCell ref="E8:E12"/>
    <mergeCell ref="D5:D7"/>
    <mergeCell ref="AZ16:AZ17"/>
    <mergeCell ref="BA16:BA17"/>
    <mergeCell ref="F8:F13"/>
    <mergeCell ref="G8:G13"/>
    <mergeCell ref="K8:K13"/>
    <mergeCell ref="L8:L11"/>
    <mergeCell ref="G16:H16"/>
    <mergeCell ref="G17:H17"/>
    <mergeCell ref="C16:F17"/>
  </mergeCells>
  <conditionalFormatting sqref="Y8:Y14">
    <cfRule type="cellIs" dxfId="3" priority="1" operator="equal">
      <formula>"NO CUMPLE"</formula>
    </cfRule>
  </conditionalFormatting>
  <conditionalFormatting sqref="Y8:Y14">
    <cfRule type="cellIs" dxfId="2" priority="2" operator="equal">
      <formula>"CUMPLE"</formula>
    </cfRule>
  </conditionalFormatting>
  <dataValidations count="7">
    <dataValidation type="list" allowBlank="1" showInputMessage="1" showErrorMessage="1" prompt=" -  -  - " sqref="E8 E13:E14">
      <formula1>$D$28:$D$42</formula1>
    </dataValidation>
    <dataValidation type="list" allowBlank="1" showInputMessage="1" showErrorMessage="1" prompt=" -  -  - " sqref="F8 F14">
      <formula1>$F$28:$F$32</formula1>
    </dataValidation>
    <dataValidation type="list" allowBlank="1" showInputMessage="1" showErrorMessage="1" prompt=" -  -  - " sqref="D8 D12:D14">
      <formula1>$B$28:$B$44</formula1>
    </dataValidation>
    <dataValidation type="list" allowBlank="1" showInputMessage="1" showErrorMessage="1" prompt=" -  -  - " sqref="K8 K14">
      <formula1>$E$28:$E$29</formula1>
    </dataValidation>
    <dataValidation type="list" allowBlank="1" showInputMessage="1" showErrorMessage="1" prompt=" -  -  - " sqref="A8 A14">
      <formula1>$A$28:$A$38</formula1>
    </dataValidation>
    <dataValidation type="list" allowBlank="1" showInputMessage="1" showErrorMessage="1" prompt=" -  -  - " sqref="C8 C12:C14">
      <formula1>$C$28:$C$34</formula1>
    </dataValidation>
    <dataValidation type="list" allowBlank="1" showInputMessage="1" showErrorMessage="1" prompt=" -  -  - " sqref="B14">
      <formula1>$A$28:$A$43</formula1>
    </dataValidation>
  </dataValidations>
  <pageMargins left="0.7" right="0.7" top="0.75" bottom="0.75" header="0" footer="0"/>
  <pageSetup orientation="landscape"/>
  <headerFooter>
    <oddFooter>&amp;LFO-267 V-10</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topLeftCell="E10" zoomScale="70" zoomScaleNormal="70" workbookViewId="0">
      <selection activeCell="G18" sqref="G18:H18"/>
    </sheetView>
  </sheetViews>
  <sheetFormatPr baseColWidth="10" defaultColWidth="14.42578125" defaultRowHeight="15" customHeight="1" outlineLevelCol="4" x14ac:dyDescent="0.25"/>
  <cols>
    <col min="1" max="1" width="24.42578125" customWidth="1"/>
    <col min="2" max="2" width="25.140625" customWidth="1"/>
    <col min="3" max="3" width="28.140625" customWidth="1"/>
    <col min="4" max="4" width="42.85546875" customWidth="1"/>
    <col min="5" max="5" width="23.7109375" customWidth="1"/>
    <col min="6" max="6" width="25.7109375" customWidth="1"/>
    <col min="7" max="7" width="66.5703125" customWidth="1"/>
    <col min="8" max="10" width="17.5703125" customWidth="1"/>
    <col min="11" max="11" width="31.28515625" customWidth="1"/>
    <col min="12" max="14" width="27.28515625" customWidth="1"/>
    <col min="15" max="15" width="42.140625" customWidth="1"/>
    <col min="16" max="16" width="31.42578125" customWidth="1"/>
    <col min="17" max="17" width="21.140625" customWidth="1"/>
    <col min="18" max="18" width="19.140625" customWidth="1"/>
    <col min="19" max="19" width="31.28515625" customWidth="1"/>
    <col min="20" max="20" width="19.140625" customWidth="1"/>
    <col min="21" max="21" width="29.57031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hidden="1"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hidden="1" customWidth="1"/>
    <col min="52" max="52" width="43" hidden="1" customWidth="1"/>
    <col min="53" max="53" width="49.85546875" hidden="1" customWidth="1"/>
    <col min="54" max="56" width="10" customWidth="1"/>
    <col min="57" max="57" width="39.140625" customWidth="1"/>
    <col min="58" max="58" width="37.28515625" customWidth="1"/>
    <col min="59" max="59" width="31.5703125" customWidth="1"/>
    <col min="60" max="60" width="37" customWidth="1"/>
    <col min="61" max="61" width="31.5703125" customWidth="1"/>
    <col min="62" max="62" width="10" customWidth="1"/>
  </cols>
  <sheetData>
    <row r="1" spans="1:62" ht="18.75" customHeight="1" x14ac:dyDescent="0.3">
      <c r="A1" s="1"/>
      <c r="B1" s="1"/>
      <c r="C1" s="1"/>
      <c r="D1" s="1"/>
      <c r="E1" s="1"/>
      <c r="F1" s="1"/>
      <c r="G1" s="1"/>
      <c r="H1" s="1"/>
      <c r="I1" s="1"/>
      <c r="J1" s="1"/>
      <c r="K1" s="1"/>
      <c r="L1" s="1"/>
      <c r="M1" s="1"/>
      <c r="N1" s="1"/>
      <c r="O1" s="5"/>
      <c r="P1" s="5"/>
      <c r="Q1" s="5"/>
      <c r="R1" s="5"/>
      <c r="S1" s="5"/>
      <c r="T1" s="5"/>
      <c r="U1" s="5"/>
      <c r="V1" s="1"/>
      <c r="W1" s="1"/>
      <c r="X1" s="1"/>
      <c r="Y1" s="1"/>
      <c r="Z1" s="1"/>
      <c r="AA1" s="1"/>
      <c r="AB1" s="1"/>
      <c r="AC1" s="1"/>
      <c r="AD1" s="1"/>
      <c r="AE1" s="1"/>
      <c r="AF1" s="1"/>
      <c r="AG1" s="1"/>
      <c r="AH1" s="1"/>
      <c r="AI1" s="1"/>
      <c r="AJ1" s="1"/>
      <c r="AK1" s="1"/>
      <c r="AL1" s="7"/>
      <c r="AM1" s="7"/>
      <c r="AN1" s="7"/>
      <c r="AO1" s="7"/>
      <c r="AP1" s="7"/>
      <c r="AQ1" s="7"/>
      <c r="AR1" s="7"/>
      <c r="AS1" s="7"/>
      <c r="AT1" s="7"/>
      <c r="AU1" s="7"/>
      <c r="AV1" s="7"/>
      <c r="AW1" s="7"/>
      <c r="AX1" s="7"/>
      <c r="AY1" s="7"/>
      <c r="AZ1" s="7"/>
      <c r="BA1" s="1"/>
      <c r="BB1" s="1"/>
      <c r="BC1" s="1"/>
      <c r="BD1" s="1"/>
      <c r="BE1" s="1"/>
      <c r="BF1" s="1"/>
      <c r="BG1" s="1"/>
      <c r="BH1" s="1"/>
      <c r="BI1" s="1"/>
      <c r="BJ1" s="1"/>
    </row>
    <row r="2" spans="1:62" ht="18.75" customHeight="1" x14ac:dyDescent="0.3">
      <c r="A2" s="1"/>
      <c r="B2" s="1"/>
      <c r="C2" s="1"/>
      <c r="D2" s="1"/>
      <c r="E2" s="1"/>
      <c r="F2" s="1"/>
      <c r="G2" s="1"/>
      <c r="H2" s="1"/>
      <c r="I2" s="1"/>
      <c r="J2" s="1"/>
      <c r="K2" s="1"/>
      <c r="L2" s="1"/>
      <c r="M2" s="1"/>
      <c r="N2" s="1"/>
      <c r="O2" s="5"/>
      <c r="P2" s="5"/>
      <c r="Q2" s="5"/>
      <c r="R2" s="5"/>
      <c r="S2" s="5"/>
      <c r="T2" s="5"/>
      <c r="U2" s="5"/>
      <c r="V2" s="1"/>
      <c r="W2" s="1"/>
      <c r="X2" s="1"/>
      <c r="Y2" s="1"/>
      <c r="Z2" s="1"/>
      <c r="AA2" s="1"/>
      <c r="AB2" s="1"/>
      <c r="AC2" s="1"/>
      <c r="AD2" s="1"/>
      <c r="AE2" s="1"/>
      <c r="AF2" s="1"/>
      <c r="AG2" s="1"/>
      <c r="AH2" s="1"/>
      <c r="AI2" s="1"/>
      <c r="AJ2" s="1"/>
      <c r="AK2" s="1"/>
      <c r="AL2" s="7"/>
      <c r="AM2" s="7"/>
      <c r="AN2" s="7"/>
      <c r="AO2" s="7"/>
      <c r="AP2" s="7"/>
      <c r="AQ2" s="7"/>
      <c r="AR2" s="7"/>
      <c r="AS2" s="7"/>
      <c r="AT2" s="7"/>
      <c r="AU2" s="7"/>
      <c r="AV2" s="7"/>
      <c r="AW2" s="7"/>
      <c r="AX2" s="7"/>
      <c r="AY2" s="7"/>
      <c r="AZ2" s="7"/>
      <c r="BA2" s="1"/>
      <c r="BB2" s="1"/>
      <c r="BC2" s="1"/>
      <c r="BD2" s="1"/>
      <c r="BE2" s="1"/>
      <c r="BF2" s="1"/>
      <c r="BG2" s="1"/>
      <c r="BH2" s="1"/>
      <c r="BI2" s="1"/>
      <c r="BJ2" s="1"/>
    </row>
    <row r="3" spans="1:62" ht="48.75" customHeight="1" x14ac:dyDescent="0.3">
      <c r="A3" s="1354"/>
      <c r="B3" s="975"/>
      <c r="C3" s="976"/>
      <c r="D3" s="1384" t="s">
        <v>1</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5"/>
      <c r="BB3" s="11"/>
      <c r="BC3" s="11"/>
      <c r="BD3" s="11"/>
      <c r="BE3" s="11"/>
      <c r="BF3" s="11"/>
      <c r="BG3" s="11"/>
      <c r="BH3" s="11"/>
      <c r="BI3" s="11"/>
      <c r="BJ3" s="11"/>
    </row>
    <row r="4" spans="1:62" ht="54.75" customHeight="1" x14ac:dyDescent="0.3">
      <c r="A4" s="977"/>
      <c r="B4" s="978"/>
      <c r="C4" s="979"/>
      <c r="D4" s="1384" t="s">
        <v>719</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5"/>
      <c r="BB4" s="11"/>
      <c r="BC4" s="11"/>
      <c r="BD4" s="11"/>
      <c r="BE4" s="11"/>
      <c r="BF4" s="11"/>
      <c r="BG4" s="11"/>
      <c r="BH4" s="11"/>
      <c r="BI4" s="11"/>
      <c r="BJ4" s="11"/>
    </row>
    <row r="5" spans="1:62" ht="36.75" customHeight="1" x14ac:dyDescent="0.3">
      <c r="A5" s="1333" t="s">
        <v>6</v>
      </c>
      <c r="B5" s="1333" t="s">
        <v>721</v>
      </c>
      <c r="C5" s="1333" t="s">
        <v>8</v>
      </c>
      <c r="D5" s="1333" t="s">
        <v>10</v>
      </c>
      <c r="E5" s="1333" t="s">
        <v>11</v>
      </c>
      <c r="F5" s="1334" t="s">
        <v>12</v>
      </c>
      <c r="G5" s="975"/>
      <c r="H5" s="975"/>
      <c r="I5" s="975"/>
      <c r="J5" s="976"/>
      <c r="K5" s="1325" t="s">
        <v>14</v>
      </c>
      <c r="L5" s="1325" t="s">
        <v>16</v>
      </c>
      <c r="M5" s="1325" t="s">
        <v>17</v>
      </c>
      <c r="N5" s="1325" t="s">
        <v>18</v>
      </c>
      <c r="O5" s="1333" t="s">
        <v>19</v>
      </c>
      <c r="P5" s="1333" t="s">
        <v>22</v>
      </c>
      <c r="Q5" s="1385" t="s">
        <v>23</v>
      </c>
      <c r="R5" s="976"/>
      <c r="S5" s="1333" t="s">
        <v>26</v>
      </c>
      <c r="T5" s="1333" t="s">
        <v>27</v>
      </c>
      <c r="U5" s="1333" t="s">
        <v>29</v>
      </c>
      <c r="V5" s="1382"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5"/>
      <c r="BB5" s="11"/>
      <c r="BC5" s="11"/>
      <c r="BD5" s="11"/>
      <c r="BE5" s="12"/>
      <c r="BF5" s="12"/>
      <c r="BG5" s="12"/>
      <c r="BH5" s="12"/>
      <c r="BI5" s="12"/>
      <c r="BJ5" s="11"/>
    </row>
    <row r="6" spans="1:62" ht="36.75" customHeight="1" x14ac:dyDescent="0.3">
      <c r="A6" s="972"/>
      <c r="B6" s="972"/>
      <c r="C6" s="972"/>
      <c r="D6" s="972"/>
      <c r="E6" s="972"/>
      <c r="F6" s="977"/>
      <c r="G6" s="978"/>
      <c r="H6" s="978"/>
      <c r="I6" s="978"/>
      <c r="J6" s="979"/>
      <c r="K6" s="972"/>
      <c r="L6" s="972"/>
      <c r="M6" s="972"/>
      <c r="N6" s="972"/>
      <c r="O6" s="972"/>
      <c r="P6" s="972"/>
      <c r="Q6" s="977"/>
      <c r="R6" s="979"/>
      <c r="S6" s="972"/>
      <c r="T6" s="972"/>
      <c r="U6" s="972"/>
      <c r="V6" s="1386" t="s">
        <v>31</v>
      </c>
      <c r="W6" s="1386" t="s">
        <v>33</v>
      </c>
      <c r="X6" s="1386" t="s">
        <v>34</v>
      </c>
      <c r="Y6" s="1386" t="s">
        <v>35</v>
      </c>
      <c r="Z6" s="1382" t="s">
        <v>37</v>
      </c>
      <c r="AA6" s="994"/>
      <c r="AB6" s="994"/>
      <c r="AC6" s="994"/>
      <c r="AD6" s="994"/>
      <c r="AE6" s="994"/>
      <c r="AF6" s="994"/>
      <c r="AG6" s="994"/>
      <c r="AH6" s="994"/>
      <c r="AI6" s="994"/>
      <c r="AJ6" s="994"/>
      <c r="AK6" s="995"/>
      <c r="AL6" s="1383" t="s">
        <v>38</v>
      </c>
      <c r="AM6" s="1382"/>
      <c r="AN6" s="994"/>
      <c r="AO6" s="994"/>
      <c r="AP6" s="994"/>
      <c r="AQ6" s="994"/>
      <c r="AR6" s="994"/>
      <c r="AS6" s="994"/>
      <c r="AT6" s="994"/>
      <c r="AU6" s="994"/>
      <c r="AV6" s="994"/>
      <c r="AW6" s="994"/>
      <c r="AX6" s="995"/>
      <c r="AY6" s="1383" t="s">
        <v>40</v>
      </c>
      <c r="AZ6" s="1383" t="s">
        <v>41</v>
      </c>
      <c r="BA6" s="1383" t="s">
        <v>42</v>
      </c>
      <c r="BB6" s="11"/>
      <c r="BC6" s="11"/>
      <c r="BD6" s="11"/>
      <c r="BE6" s="1"/>
      <c r="BF6" s="1"/>
      <c r="BG6" s="1"/>
      <c r="BH6" s="1"/>
      <c r="BI6" s="1"/>
      <c r="BJ6" s="11"/>
    </row>
    <row r="7" spans="1:62" ht="93.75" customHeight="1" x14ac:dyDescent="0.3">
      <c r="A7" s="973"/>
      <c r="B7" s="973"/>
      <c r="C7" s="973"/>
      <c r="D7" s="973"/>
      <c r="E7" s="973"/>
      <c r="F7" s="15" t="s">
        <v>44</v>
      </c>
      <c r="G7" s="15" t="s">
        <v>45</v>
      </c>
      <c r="H7" s="201" t="s">
        <v>46</v>
      </c>
      <c r="I7" s="201" t="s">
        <v>48</v>
      </c>
      <c r="J7" s="201" t="s">
        <v>49</v>
      </c>
      <c r="K7" s="973"/>
      <c r="L7" s="973"/>
      <c r="M7" s="973"/>
      <c r="N7" s="973"/>
      <c r="O7" s="972"/>
      <c r="P7" s="973"/>
      <c r="Q7" s="202" t="s">
        <v>50</v>
      </c>
      <c r="R7" s="202" t="s">
        <v>51</v>
      </c>
      <c r="S7" s="972"/>
      <c r="T7" s="972"/>
      <c r="U7" s="973"/>
      <c r="V7" s="973"/>
      <c r="W7" s="973"/>
      <c r="X7" s="973"/>
      <c r="Y7" s="973"/>
      <c r="Z7" s="203" t="s">
        <v>52</v>
      </c>
      <c r="AA7" s="203" t="s">
        <v>53</v>
      </c>
      <c r="AB7" s="203" t="s">
        <v>54</v>
      </c>
      <c r="AC7" s="203" t="s">
        <v>55</v>
      </c>
      <c r="AD7" s="203" t="s">
        <v>56</v>
      </c>
      <c r="AE7" s="203" t="s">
        <v>57</v>
      </c>
      <c r="AF7" s="203" t="s">
        <v>58</v>
      </c>
      <c r="AG7" s="203" t="s">
        <v>59</v>
      </c>
      <c r="AH7" s="203" t="s">
        <v>60</v>
      </c>
      <c r="AI7" s="203" t="s">
        <v>61</v>
      </c>
      <c r="AJ7" s="203" t="s">
        <v>62</v>
      </c>
      <c r="AK7" s="203" t="s">
        <v>63</v>
      </c>
      <c r="AL7" s="973"/>
      <c r="AM7" s="204" t="s">
        <v>64</v>
      </c>
      <c r="AN7" s="204" t="s">
        <v>65</v>
      </c>
      <c r="AO7" s="204" t="s">
        <v>54</v>
      </c>
      <c r="AP7" s="204" t="s">
        <v>55</v>
      </c>
      <c r="AQ7" s="204" t="s">
        <v>56</v>
      </c>
      <c r="AR7" s="204" t="s">
        <v>57</v>
      </c>
      <c r="AS7" s="204" t="s">
        <v>58</v>
      </c>
      <c r="AT7" s="204" t="s">
        <v>59</v>
      </c>
      <c r="AU7" s="204" t="s">
        <v>60</v>
      </c>
      <c r="AV7" s="204" t="s">
        <v>61</v>
      </c>
      <c r="AW7" s="204" t="s">
        <v>62</v>
      </c>
      <c r="AX7" s="204" t="s">
        <v>63</v>
      </c>
      <c r="AY7" s="973"/>
      <c r="AZ7" s="973"/>
      <c r="BA7" s="973"/>
      <c r="BB7" s="11"/>
      <c r="BC7" s="11"/>
      <c r="BD7" s="11"/>
      <c r="BE7" s="1"/>
      <c r="BF7" s="1"/>
      <c r="BG7" s="1"/>
      <c r="BH7" s="1"/>
      <c r="BI7" s="1"/>
      <c r="BJ7" s="11"/>
    </row>
    <row r="8" spans="1:62" ht="129.75" customHeight="1" x14ac:dyDescent="0.3">
      <c r="A8" s="147" t="s">
        <v>66</v>
      </c>
      <c r="B8" s="149" t="s">
        <v>67</v>
      </c>
      <c r="C8" s="147" t="s">
        <v>252</v>
      </c>
      <c r="D8" s="147" t="s">
        <v>316</v>
      </c>
      <c r="E8" s="147" t="s">
        <v>299</v>
      </c>
      <c r="F8" s="1377">
        <v>1037</v>
      </c>
      <c r="G8" s="1377" t="str">
        <f>IF(LEN(F8)&gt;0,VLOOKUP(F8,$F$29:$G$33,2,0)," ")</f>
        <v>Fortalecimiento de la gestión institucional</v>
      </c>
      <c r="H8" s="1404"/>
      <c r="I8" s="1404"/>
      <c r="J8" s="1391">
        <v>295552000</v>
      </c>
      <c r="K8" s="1402"/>
      <c r="L8" s="1377" t="s">
        <v>734</v>
      </c>
      <c r="M8" s="1377" t="s">
        <v>735</v>
      </c>
      <c r="N8" s="1403" t="s">
        <v>736</v>
      </c>
      <c r="O8" s="136" t="s">
        <v>737</v>
      </c>
      <c r="P8" s="262" t="s">
        <v>738</v>
      </c>
      <c r="Q8" s="299">
        <v>43480</v>
      </c>
      <c r="R8" s="299">
        <v>43677</v>
      </c>
      <c r="S8" s="147" t="s">
        <v>82</v>
      </c>
      <c r="T8" s="147">
        <v>1</v>
      </c>
      <c r="U8" s="147" t="s">
        <v>739</v>
      </c>
      <c r="V8" s="212"/>
      <c r="W8" s="212"/>
      <c r="X8" s="212"/>
      <c r="Y8" s="212" t="str">
        <f t="shared" ref="Y8:Y15" si="0">+IF(X8&gt;R8,"NO CUMPLE","SI CUMPLE")</f>
        <v>SI CUMPLE</v>
      </c>
      <c r="Z8" s="215"/>
      <c r="AA8" s="215"/>
      <c r="AB8" s="215"/>
      <c r="AC8" s="215"/>
      <c r="AD8" s="215"/>
      <c r="AE8" s="215"/>
      <c r="AF8" s="215"/>
      <c r="AG8" s="215"/>
      <c r="AH8" s="215"/>
      <c r="AI8" s="215"/>
      <c r="AJ8" s="215"/>
      <c r="AK8" s="215"/>
      <c r="AL8" s="218"/>
      <c r="AM8" s="220"/>
      <c r="AN8" s="220"/>
      <c r="AO8" s="220"/>
      <c r="AP8" s="220"/>
      <c r="AQ8" s="220"/>
      <c r="AR8" s="220"/>
      <c r="AS8" s="220"/>
      <c r="AT8" s="220"/>
      <c r="AU8" s="220"/>
      <c r="AV8" s="220"/>
      <c r="AW8" s="220"/>
      <c r="AX8" s="220"/>
      <c r="AY8" s="218"/>
      <c r="AZ8" s="205"/>
      <c r="BA8" s="224"/>
      <c r="BB8" s="11"/>
      <c r="BC8" s="11"/>
      <c r="BD8" s="11"/>
      <c r="BE8" s="1"/>
      <c r="BF8" s="1"/>
      <c r="BG8" s="1"/>
      <c r="BH8" s="1"/>
      <c r="BI8" s="1"/>
      <c r="BJ8" s="11"/>
    </row>
    <row r="9" spans="1:62" ht="76.5" customHeight="1" x14ac:dyDescent="0.3">
      <c r="A9" s="147" t="s">
        <v>66</v>
      </c>
      <c r="B9" s="149" t="s">
        <v>67</v>
      </c>
      <c r="C9" s="147" t="s">
        <v>252</v>
      </c>
      <c r="D9" s="147" t="s">
        <v>316</v>
      </c>
      <c r="E9" s="147" t="s">
        <v>299</v>
      </c>
      <c r="F9" s="972"/>
      <c r="G9" s="972"/>
      <c r="H9" s="972"/>
      <c r="I9" s="972"/>
      <c r="J9" s="972"/>
      <c r="K9" s="972"/>
      <c r="L9" s="972"/>
      <c r="M9" s="972"/>
      <c r="N9" s="972"/>
      <c r="O9" s="205" t="s">
        <v>740</v>
      </c>
      <c r="P9" s="262" t="s">
        <v>741</v>
      </c>
      <c r="Q9" s="299">
        <v>43466</v>
      </c>
      <c r="R9" s="299">
        <v>43830</v>
      </c>
      <c r="S9" s="226" t="s">
        <v>742</v>
      </c>
      <c r="T9" s="302">
        <v>1</v>
      </c>
      <c r="U9" s="147" t="s">
        <v>739</v>
      </c>
      <c r="V9" s="212"/>
      <c r="W9" s="212"/>
      <c r="X9" s="212"/>
      <c r="Y9" s="212" t="str">
        <f t="shared" si="0"/>
        <v>SI CUMPLE</v>
      </c>
      <c r="Z9" s="215"/>
      <c r="AA9" s="215"/>
      <c r="AB9" s="215"/>
      <c r="AC9" s="215"/>
      <c r="AD9" s="215"/>
      <c r="AE9" s="215"/>
      <c r="AF9" s="215"/>
      <c r="AG9" s="215"/>
      <c r="AH9" s="215"/>
      <c r="AI9" s="215"/>
      <c r="AJ9" s="215"/>
      <c r="AK9" s="215"/>
      <c r="AL9" s="218"/>
      <c r="AM9" s="220"/>
      <c r="AN9" s="220"/>
      <c r="AO9" s="220"/>
      <c r="AP9" s="220"/>
      <c r="AQ9" s="220"/>
      <c r="AR9" s="220"/>
      <c r="AS9" s="220"/>
      <c r="AT9" s="220"/>
      <c r="AU9" s="220"/>
      <c r="AV9" s="220"/>
      <c r="AW9" s="220"/>
      <c r="AX9" s="220"/>
      <c r="AY9" s="218"/>
      <c r="AZ9" s="205"/>
      <c r="BA9" s="224"/>
      <c r="BB9" s="11"/>
      <c r="BC9" s="11"/>
      <c r="BD9" s="11"/>
      <c r="BE9" s="1"/>
      <c r="BF9" s="1"/>
      <c r="BG9" s="1"/>
      <c r="BH9" s="1"/>
      <c r="BI9" s="1"/>
      <c r="BJ9" s="11"/>
    </row>
    <row r="10" spans="1:62" ht="76.5" customHeight="1" x14ac:dyDescent="0.3">
      <c r="A10" s="147" t="s">
        <v>66</v>
      </c>
      <c r="B10" s="149" t="s">
        <v>67</v>
      </c>
      <c r="C10" s="147" t="s">
        <v>252</v>
      </c>
      <c r="D10" s="147" t="s">
        <v>316</v>
      </c>
      <c r="E10" s="147" t="s">
        <v>299</v>
      </c>
      <c r="F10" s="972"/>
      <c r="G10" s="972"/>
      <c r="H10" s="972"/>
      <c r="I10" s="972"/>
      <c r="J10" s="972"/>
      <c r="K10" s="972"/>
      <c r="L10" s="972"/>
      <c r="M10" s="972"/>
      <c r="N10" s="972"/>
      <c r="O10" s="264" t="s">
        <v>743</v>
      </c>
      <c r="P10" s="253" t="s">
        <v>744</v>
      </c>
      <c r="Q10" s="299">
        <v>43466</v>
      </c>
      <c r="R10" s="299">
        <v>43830</v>
      </c>
      <c r="S10" s="226" t="s">
        <v>745</v>
      </c>
      <c r="T10" s="147">
        <v>4</v>
      </c>
      <c r="U10" s="147" t="s">
        <v>739</v>
      </c>
      <c r="V10" s="212"/>
      <c r="W10" s="212"/>
      <c r="X10" s="212"/>
      <c r="Y10" s="212" t="str">
        <f t="shared" si="0"/>
        <v>SI CUMPLE</v>
      </c>
      <c r="Z10" s="215"/>
      <c r="AA10" s="215"/>
      <c r="AB10" s="215"/>
      <c r="AC10" s="215"/>
      <c r="AD10" s="215"/>
      <c r="AE10" s="215"/>
      <c r="AF10" s="215"/>
      <c r="AG10" s="215"/>
      <c r="AH10" s="215"/>
      <c r="AI10" s="215"/>
      <c r="AJ10" s="215"/>
      <c r="AK10" s="215"/>
      <c r="AL10" s="218"/>
      <c r="AM10" s="220"/>
      <c r="AN10" s="220"/>
      <c r="AO10" s="220"/>
      <c r="AP10" s="220"/>
      <c r="AQ10" s="220"/>
      <c r="AR10" s="220"/>
      <c r="AS10" s="220"/>
      <c r="AT10" s="220"/>
      <c r="AU10" s="220"/>
      <c r="AV10" s="220"/>
      <c r="AW10" s="220"/>
      <c r="AX10" s="220"/>
      <c r="AY10" s="218"/>
      <c r="AZ10" s="205"/>
      <c r="BA10" s="224"/>
      <c r="BB10" s="11"/>
      <c r="BC10" s="11"/>
      <c r="BD10" s="11"/>
      <c r="BE10" s="1"/>
      <c r="BF10" s="1"/>
      <c r="BG10" s="1"/>
      <c r="BH10" s="1"/>
      <c r="BI10" s="1"/>
      <c r="BJ10" s="11"/>
    </row>
    <row r="11" spans="1:62" ht="76.5" customHeight="1" x14ac:dyDescent="0.3">
      <c r="A11" s="147" t="s">
        <v>66</v>
      </c>
      <c r="B11" s="149" t="s">
        <v>67</v>
      </c>
      <c r="C11" s="147" t="s">
        <v>252</v>
      </c>
      <c r="D11" s="147" t="s">
        <v>316</v>
      </c>
      <c r="E11" s="147" t="s">
        <v>299</v>
      </c>
      <c r="F11" s="972"/>
      <c r="G11" s="972"/>
      <c r="H11" s="972"/>
      <c r="I11" s="972"/>
      <c r="J11" s="972"/>
      <c r="K11" s="972"/>
      <c r="L11" s="972"/>
      <c r="M11" s="972"/>
      <c r="N11" s="972"/>
      <c r="O11" s="304" t="s">
        <v>747</v>
      </c>
      <c r="P11" s="253" t="s">
        <v>748</v>
      </c>
      <c r="Q11" s="299">
        <v>43466</v>
      </c>
      <c r="R11" s="299">
        <v>43830</v>
      </c>
      <c r="S11" s="226" t="s">
        <v>749</v>
      </c>
      <c r="T11" s="147">
        <v>150</v>
      </c>
      <c r="U11" s="147" t="s">
        <v>739</v>
      </c>
      <c r="V11" s="212"/>
      <c r="W11" s="212"/>
      <c r="X11" s="212"/>
      <c r="Y11" s="212" t="str">
        <f t="shared" si="0"/>
        <v>SI CUMPLE</v>
      </c>
      <c r="Z11" s="215"/>
      <c r="AA11" s="215"/>
      <c r="AB11" s="215"/>
      <c r="AC11" s="215"/>
      <c r="AD11" s="215"/>
      <c r="AE11" s="215"/>
      <c r="AF11" s="215"/>
      <c r="AG11" s="215"/>
      <c r="AH11" s="215"/>
      <c r="AI11" s="215"/>
      <c r="AJ11" s="215"/>
      <c r="AK11" s="215"/>
      <c r="AL11" s="218"/>
      <c r="AM11" s="220"/>
      <c r="AN11" s="220"/>
      <c r="AO11" s="220"/>
      <c r="AP11" s="220"/>
      <c r="AQ11" s="220"/>
      <c r="AR11" s="220"/>
      <c r="AS11" s="220"/>
      <c r="AT11" s="220"/>
      <c r="AU11" s="220"/>
      <c r="AV11" s="220"/>
      <c r="AW11" s="220"/>
      <c r="AX11" s="220"/>
      <c r="AY11" s="218"/>
      <c r="AZ11" s="205"/>
      <c r="BA11" s="224"/>
      <c r="BB11" s="11"/>
      <c r="BC11" s="11"/>
      <c r="BD11" s="11"/>
      <c r="BE11" s="1"/>
      <c r="BF11" s="1"/>
      <c r="BG11" s="1"/>
      <c r="BH11" s="1"/>
      <c r="BI11" s="1"/>
      <c r="BJ11" s="11"/>
    </row>
    <row r="12" spans="1:62" ht="76.5" customHeight="1" x14ac:dyDescent="0.3">
      <c r="A12" s="147" t="s">
        <v>66</v>
      </c>
      <c r="B12" s="149" t="s">
        <v>67</v>
      </c>
      <c r="C12" s="147" t="s">
        <v>252</v>
      </c>
      <c r="D12" s="147" t="s">
        <v>316</v>
      </c>
      <c r="E12" s="147" t="s">
        <v>299</v>
      </c>
      <c r="F12" s="972"/>
      <c r="G12" s="972"/>
      <c r="H12" s="972"/>
      <c r="I12" s="972"/>
      <c r="J12" s="972"/>
      <c r="K12" s="972"/>
      <c r="L12" s="973"/>
      <c r="M12" s="973"/>
      <c r="N12" s="973"/>
      <c r="O12" s="304" t="s">
        <v>750</v>
      </c>
      <c r="P12" s="262" t="s">
        <v>751</v>
      </c>
      <c r="Q12" s="299">
        <v>43466</v>
      </c>
      <c r="R12" s="299">
        <v>43830</v>
      </c>
      <c r="S12" s="226" t="s">
        <v>752</v>
      </c>
      <c r="T12" s="147">
        <v>24</v>
      </c>
      <c r="U12" s="147" t="s">
        <v>739</v>
      </c>
      <c r="V12" s="212"/>
      <c r="W12" s="212"/>
      <c r="X12" s="212"/>
      <c r="Y12" s="212" t="str">
        <f t="shared" si="0"/>
        <v>SI CUMPLE</v>
      </c>
      <c r="Z12" s="215"/>
      <c r="AA12" s="215"/>
      <c r="AB12" s="215"/>
      <c r="AC12" s="215"/>
      <c r="AD12" s="215"/>
      <c r="AE12" s="215"/>
      <c r="AF12" s="215"/>
      <c r="AG12" s="215"/>
      <c r="AH12" s="215"/>
      <c r="AI12" s="215"/>
      <c r="AJ12" s="215"/>
      <c r="AK12" s="215"/>
      <c r="AL12" s="218"/>
      <c r="AM12" s="220"/>
      <c r="AN12" s="220"/>
      <c r="AO12" s="220"/>
      <c r="AP12" s="220"/>
      <c r="AQ12" s="220"/>
      <c r="AR12" s="220"/>
      <c r="AS12" s="220"/>
      <c r="AT12" s="220"/>
      <c r="AU12" s="220"/>
      <c r="AV12" s="220"/>
      <c r="AW12" s="220"/>
      <c r="AX12" s="220"/>
      <c r="AY12" s="218"/>
      <c r="AZ12" s="205"/>
      <c r="BA12" s="224"/>
      <c r="BB12" s="11"/>
      <c r="BC12" s="11"/>
      <c r="BD12" s="11"/>
      <c r="BE12" s="1"/>
      <c r="BF12" s="1"/>
      <c r="BG12" s="1"/>
      <c r="BH12" s="1"/>
      <c r="BI12" s="1"/>
      <c r="BJ12" s="11"/>
    </row>
    <row r="13" spans="1:62" ht="76.5" customHeight="1" x14ac:dyDescent="0.3">
      <c r="A13" s="147" t="s">
        <v>66</v>
      </c>
      <c r="B13" s="149" t="s">
        <v>67</v>
      </c>
      <c r="C13" s="147" t="s">
        <v>252</v>
      </c>
      <c r="D13" s="147" t="s">
        <v>316</v>
      </c>
      <c r="E13" s="147" t="s">
        <v>299</v>
      </c>
      <c r="F13" s="972"/>
      <c r="G13" s="972"/>
      <c r="H13" s="972"/>
      <c r="I13" s="972"/>
      <c r="J13" s="972"/>
      <c r="K13" s="972"/>
      <c r="L13" s="1377" t="s">
        <v>753</v>
      </c>
      <c r="M13" s="1377" t="s">
        <v>735</v>
      </c>
      <c r="N13" s="1403" t="s">
        <v>736</v>
      </c>
      <c r="O13" s="304" t="s">
        <v>754</v>
      </c>
      <c r="P13" s="262" t="s">
        <v>755</v>
      </c>
      <c r="Q13" s="299">
        <v>43466</v>
      </c>
      <c r="R13" s="299">
        <v>43830</v>
      </c>
      <c r="S13" s="226" t="s">
        <v>756</v>
      </c>
      <c r="T13" s="147">
        <v>96</v>
      </c>
      <c r="U13" s="147" t="s">
        <v>739</v>
      </c>
      <c r="V13" s="212"/>
      <c r="W13" s="212"/>
      <c r="X13" s="212"/>
      <c r="Y13" s="212" t="str">
        <f t="shared" si="0"/>
        <v>SI CUMPLE</v>
      </c>
      <c r="Z13" s="215"/>
      <c r="AA13" s="215"/>
      <c r="AB13" s="215"/>
      <c r="AC13" s="215"/>
      <c r="AD13" s="215"/>
      <c r="AE13" s="215"/>
      <c r="AF13" s="215"/>
      <c r="AG13" s="215"/>
      <c r="AH13" s="215"/>
      <c r="AI13" s="215"/>
      <c r="AJ13" s="215"/>
      <c r="AK13" s="215"/>
      <c r="AL13" s="218"/>
      <c r="AM13" s="220"/>
      <c r="AN13" s="220"/>
      <c r="AO13" s="220"/>
      <c r="AP13" s="220"/>
      <c r="AQ13" s="220"/>
      <c r="AR13" s="220"/>
      <c r="AS13" s="220"/>
      <c r="AT13" s="220"/>
      <c r="AU13" s="220"/>
      <c r="AV13" s="220"/>
      <c r="AW13" s="220"/>
      <c r="AX13" s="220"/>
      <c r="AY13" s="218"/>
      <c r="AZ13" s="205"/>
      <c r="BA13" s="224"/>
      <c r="BB13" s="11"/>
      <c r="BC13" s="11"/>
      <c r="BD13" s="11"/>
      <c r="BE13" s="1"/>
      <c r="BF13" s="1"/>
      <c r="BG13" s="1"/>
      <c r="BH13" s="1"/>
      <c r="BI13" s="1"/>
      <c r="BJ13" s="11"/>
    </row>
    <row r="14" spans="1:62" ht="76.5" customHeight="1" x14ac:dyDescent="0.3">
      <c r="A14" s="147" t="s">
        <v>66</v>
      </c>
      <c r="B14" s="149" t="s">
        <v>67</v>
      </c>
      <c r="C14" s="147" t="s">
        <v>252</v>
      </c>
      <c r="D14" s="147" t="s">
        <v>316</v>
      </c>
      <c r="E14" s="147" t="s">
        <v>299</v>
      </c>
      <c r="F14" s="972"/>
      <c r="G14" s="972"/>
      <c r="H14" s="972"/>
      <c r="I14" s="972"/>
      <c r="J14" s="972"/>
      <c r="K14" s="972"/>
      <c r="L14" s="972"/>
      <c r="M14" s="972"/>
      <c r="N14" s="972"/>
      <c r="O14" s="136" t="s">
        <v>757</v>
      </c>
      <c r="P14" s="262" t="s">
        <v>758</v>
      </c>
      <c r="Q14" s="299">
        <v>43466</v>
      </c>
      <c r="R14" s="299">
        <v>43830</v>
      </c>
      <c r="S14" s="147" t="s">
        <v>759</v>
      </c>
      <c r="T14" s="147">
        <v>150</v>
      </c>
      <c r="U14" s="147" t="s">
        <v>739</v>
      </c>
      <c r="V14" s="212"/>
      <c r="W14" s="212"/>
      <c r="X14" s="212"/>
      <c r="Y14" s="212" t="str">
        <f t="shared" si="0"/>
        <v>SI CUMPLE</v>
      </c>
      <c r="Z14" s="215"/>
      <c r="AA14" s="215"/>
      <c r="AB14" s="215"/>
      <c r="AC14" s="215"/>
      <c r="AD14" s="215"/>
      <c r="AE14" s="215"/>
      <c r="AF14" s="215"/>
      <c r="AG14" s="215"/>
      <c r="AH14" s="215"/>
      <c r="AI14" s="215"/>
      <c r="AJ14" s="215"/>
      <c r="AK14" s="215"/>
      <c r="AL14" s="218"/>
      <c r="AM14" s="220"/>
      <c r="AN14" s="220"/>
      <c r="AO14" s="220"/>
      <c r="AP14" s="220"/>
      <c r="AQ14" s="220"/>
      <c r="AR14" s="220"/>
      <c r="AS14" s="220"/>
      <c r="AT14" s="220"/>
      <c r="AU14" s="220"/>
      <c r="AV14" s="220"/>
      <c r="AW14" s="220"/>
      <c r="AX14" s="220"/>
      <c r="AY14" s="218"/>
      <c r="AZ14" s="205"/>
      <c r="BA14" s="224"/>
      <c r="BB14" s="11"/>
      <c r="BC14" s="11"/>
      <c r="BD14" s="11"/>
      <c r="BE14" s="1"/>
      <c r="BF14" s="1"/>
      <c r="BG14" s="1"/>
      <c r="BH14" s="1"/>
      <c r="BI14" s="1"/>
      <c r="BJ14" s="11"/>
    </row>
    <row r="15" spans="1:62" ht="76.5" customHeight="1" x14ac:dyDescent="0.3">
      <c r="A15" s="147" t="s">
        <v>66</v>
      </c>
      <c r="B15" s="149" t="s">
        <v>67</v>
      </c>
      <c r="C15" s="147" t="s">
        <v>252</v>
      </c>
      <c r="D15" s="147" t="s">
        <v>316</v>
      </c>
      <c r="E15" s="147" t="s">
        <v>299</v>
      </c>
      <c r="F15" s="973"/>
      <c r="G15" s="973"/>
      <c r="H15" s="973"/>
      <c r="I15" s="973"/>
      <c r="J15" s="973"/>
      <c r="K15" s="973"/>
      <c r="L15" s="972"/>
      <c r="M15" s="972"/>
      <c r="N15" s="972"/>
      <c r="O15" s="304" t="s">
        <v>760</v>
      </c>
      <c r="P15" s="253" t="s">
        <v>761</v>
      </c>
      <c r="Q15" s="299">
        <v>43466</v>
      </c>
      <c r="R15" s="299">
        <v>43830</v>
      </c>
      <c r="S15" s="147" t="s">
        <v>762</v>
      </c>
      <c r="T15" s="147">
        <v>12</v>
      </c>
      <c r="U15" s="147" t="s">
        <v>739</v>
      </c>
      <c r="V15" s="212"/>
      <c r="W15" s="212"/>
      <c r="X15" s="212"/>
      <c r="Y15" s="212" t="str">
        <f t="shared" si="0"/>
        <v>SI CUMPLE</v>
      </c>
      <c r="Z15" s="215"/>
      <c r="AA15" s="215"/>
      <c r="AB15" s="215"/>
      <c r="AC15" s="215"/>
      <c r="AD15" s="215"/>
      <c r="AE15" s="215"/>
      <c r="AF15" s="215"/>
      <c r="AG15" s="215"/>
      <c r="AH15" s="215"/>
      <c r="AI15" s="215"/>
      <c r="AJ15" s="215"/>
      <c r="AK15" s="215"/>
      <c r="AL15" s="218"/>
      <c r="AM15" s="220"/>
      <c r="AN15" s="220"/>
      <c r="AO15" s="220"/>
      <c r="AP15" s="220"/>
      <c r="AQ15" s="220"/>
      <c r="AR15" s="220"/>
      <c r="AS15" s="220"/>
      <c r="AT15" s="220"/>
      <c r="AU15" s="220"/>
      <c r="AV15" s="220"/>
      <c r="AW15" s="220"/>
      <c r="AX15" s="220"/>
      <c r="AY15" s="218"/>
      <c r="AZ15" s="205"/>
      <c r="BA15" s="224"/>
      <c r="BB15" s="11"/>
      <c r="BC15" s="11"/>
      <c r="BD15" s="11"/>
      <c r="BE15" s="1"/>
      <c r="BF15" s="1"/>
      <c r="BG15" s="1"/>
      <c r="BH15" s="1"/>
      <c r="BI15" s="1"/>
      <c r="BJ15" s="11"/>
    </row>
    <row r="16" spans="1:62" ht="42.75" customHeight="1" x14ac:dyDescent="0.3">
      <c r="A16" s="1"/>
      <c r="B16" s="1"/>
      <c r="C16" s="1"/>
      <c r="D16" s="1"/>
      <c r="E16" s="1"/>
      <c r="F16" s="153"/>
      <c r="G16" s="1"/>
      <c r="H16" s="1"/>
      <c r="I16" s="1"/>
      <c r="J16" s="1"/>
      <c r="K16" s="1"/>
      <c r="L16" s="1"/>
      <c r="M16" s="1"/>
      <c r="N16" s="1"/>
      <c r="O16" s="5"/>
      <c r="P16" s="5"/>
      <c r="Q16" s="5"/>
      <c r="R16" s="5"/>
      <c r="S16" s="5"/>
      <c r="T16" s="5"/>
      <c r="U16" s="141"/>
      <c r="V16" s="142"/>
      <c r="W16" s="142"/>
      <c r="X16" s="142"/>
      <c r="Y16" s="142"/>
      <c r="Z16" s="142"/>
      <c r="AA16" s="142"/>
      <c r="AB16" s="142"/>
      <c r="AC16" s="142"/>
      <c r="AD16" s="142"/>
      <c r="AE16" s="142"/>
      <c r="AF16" s="142"/>
      <c r="AG16" s="142"/>
      <c r="AH16" s="142"/>
      <c r="AI16" s="142"/>
      <c r="AJ16" s="142"/>
      <c r="AK16" s="142"/>
      <c r="AL16" s="7"/>
      <c r="AM16" s="7"/>
      <c r="AN16" s="7"/>
      <c r="AO16" s="7"/>
      <c r="AP16" s="7"/>
      <c r="AQ16" s="7"/>
      <c r="AR16" s="7"/>
      <c r="AS16" s="7"/>
      <c r="AT16" s="7"/>
      <c r="AU16" s="7"/>
      <c r="AV16" s="7"/>
      <c r="AW16" s="7"/>
      <c r="AX16" s="7"/>
      <c r="AY16" s="7"/>
      <c r="AZ16" s="143"/>
      <c r="BA16" s="11"/>
      <c r="BB16" s="11"/>
      <c r="BC16" s="11"/>
      <c r="BD16" s="11"/>
      <c r="BE16" s="1"/>
      <c r="BF16" s="1"/>
      <c r="BG16" s="1"/>
      <c r="BH16" s="1"/>
      <c r="BI16" s="1"/>
      <c r="BJ16" s="11"/>
    </row>
    <row r="17" spans="1:62" ht="58.5" customHeight="1" x14ac:dyDescent="0.3">
      <c r="A17" s="263" t="s">
        <v>214</v>
      </c>
      <c r="B17" s="265" t="s">
        <v>215</v>
      </c>
      <c r="C17" s="1378" t="s">
        <v>763</v>
      </c>
      <c r="D17" s="975"/>
      <c r="E17" s="975"/>
      <c r="F17" s="976"/>
      <c r="G17" s="1375" t="s">
        <v>277</v>
      </c>
      <c r="H17" s="995"/>
      <c r="I17" s="5"/>
      <c r="J17" s="5"/>
      <c r="K17" s="5"/>
      <c r="L17" s="5"/>
      <c r="M17" s="5"/>
      <c r="N17" s="5"/>
      <c r="O17" s="5"/>
      <c r="P17" s="5"/>
      <c r="Q17" s="5"/>
      <c r="R17" s="5"/>
      <c r="S17" s="5"/>
      <c r="T17" s="5"/>
      <c r="U17" s="5"/>
      <c r="V17" s="5"/>
      <c r="W17" s="5"/>
      <c r="X17" s="5"/>
      <c r="Y17" s="268"/>
      <c r="Z17" s="223"/>
      <c r="AA17" s="223"/>
      <c r="AB17" s="223"/>
      <c r="AC17" s="223"/>
      <c r="AD17" s="223"/>
      <c r="AE17" s="223"/>
      <c r="AF17" s="223"/>
      <c r="AG17" s="223"/>
      <c r="AH17" s="223"/>
      <c r="AI17" s="223"/>
      <c r="AJ17" s="223"/>
      <c r="AK17" s="223"/>
      <c r="AL17" s="269">
        <f>SUM(AL8:AL16)</f>
        <v>0</v>
      </c>
      <c r="AM17" s="269"/>
      <c r="AN17" s="269"/>
      <c r="AO17" s="269"/>
      <c r="AP17" s="269"/>
      <c r="AQ17" s="269"/>
      <c r="AR17" s="269"/>
      <c r="AS17" s="269"/>
      <c r="AT17" s="269"/>
      <c r="AU17" s="269"/>
      <c r="AV17" s="269"/>
      <c r="AW17" s="269"/>
      <c r="AX17" s="269"/>
      <c r="AY17" s="270">
        <f>SUM(AY8:AY16)</f>
        <v>0</v>
      </c>
      <c r="AZ17" s="1373"/>
      <c r="BA17" s="1373"/>
      <c r="BB17" s="11"/>
      <c r="BC17" s="11"/>
      <c r="BD17" s="11"/>
      <c r="BE17" s="1"/>
      <c r="BF17" s="1"/>
      <c r="BG17" s="1"/>
      <c r="BH17" s="1"/>
      <c r="BI17" s="1"/>
      <c r="BJ17" s="11"/>
    </row>
    <row r="18" spans="1:62" ht="58.5" customHeight="1" x14ac:dyDescent="0.3">
      <c r="A18" s="263" t="s">
        <v>232</v>
      </c>
      <c r="B18" s="265" t="s">
        <v>233</v>
      </c>
      <c r="C18" s="977"/>
      <c r="D18" s="978"/>
      <c r="E18" s="978"/>
      <c r="F18" s="979"/>
      <c r="G18" s="1375" t="s">
        <v>215</v>
      </c>
      <c r="H18" s="995"/>
      <c r="I18" s="5"/>
      <c r="J18" s="5"/>
      <c r="K18" s="5"/>
      <c r="L18" s="5"/>
      <c r="M18" s="5"/>
      <c r="N18" s="5"/>
      <c r="O18" s="5"/>
      <c r="P18" s="5"/>
      <c r="Q18" s="5"/>
      <c r="R18" s="5"/>
      <c r="S18" s="5"/>
      <c r="T18" s="5"/>
      <c r="U18" s="5"/>
      <c r="V18" s="5"/>
      <c r="W18" s="5"/>
      <c r="X18" s="5"/>
      <c r="Y18" s="268"/>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973"/>
      <c r="BA18" s="973"/>
      <c r="BB18" s="11"/>
      <c r="BC18" s="11"/>
      <c r="BD18" s="11"/>
      <c r="BE18" s="1"/>
      <c r="BF18" s="1"/>
      <c r="BG18" s="1"/>
      <c r="BH18" s="1"/>
      <c r="BI18" s="1"/>
      <c r="BJ18" s="11"/>
    </row>
    <row r="19" spans="1:62" ht="50.25" customHeight="1" x14ac:dyDescent="0.3">
      <c r="A19" s="1"/>
      <c r="B19" s="1"/>
      <c r="C19" s="1"/>
      <c r="D19" s="1"/>
      <c r="E19" s="1"/>
      <c r="F19" s="153"/>
      <c r="G19" s="1"/>
      <c r="H19" s="1"/>
      <c r="I19" s="1"/>
      <c r="J19" s="1"/>
      <c r="K19" s="1"/>
      <c r="L19" s="1"/>
      <c r="M19" s="1"/>
      <c r="N19" s="1"/>
      <c r="O19" s="5"/>
      <c r="P19" s="5"/>
      <c r="Q19" s="5"/>
      <c r="R19" s="5"/>
      <c r="S19" s="5"/>
      <c r="T19" s="5"/>
      <c r="U19" s="141"/>
      <c r="V19" s="142"/>
      <c r="W19" s="142"/>
      <c r="X19" s="142"/>
      <c r="Y19" s="142"/>
      <c r="Z19" s="142"/>
      <c r="AA19" s="142"/>
      <c r="AB19" s="142"/>
      <c r="AC19" s="142"/>
      <c r="AD19" s="142"/>
      <c r="AE19" s="142"/>
      <c r="AF19" s="142"/>
      <c r="AG19" s="142"/>
      <c r="AH19" s="142"/>
      <c r="AI19" s="142"/>
      <c r="AJ19" s="142"/>
      <c r="AK19" s="142"/>
      <c r="AL19" s="7"/>
      <c r="AM19" s="7"/>
      <c r="AN19" s="7"/>
      <c r="AO19" s="7"/>
      <c r="AP19" s="7"/>
      <c r="AQ19" s="7"/>
      <c r="AR19" s="7"/>
      <c r="AS19" s="7"/>
      <c r="AT19" s="7"/>
      <c r="AU19" s="7"/>
      <c r="AV19" s="7"/>
      <c r="AW19" s="7"/>
      <c r="AX19" s="7"/>
      <c r="AY19" s="7"/>
      <c r="AZ19" s="143"/>
      <c r="BA19" s="11"/>
      <c r="BB19" s="11"/>
      <c r="BC19" s="11"/>
      <c r="BD19" s="11"/>
      <c r="BE19" s="1"/>
      <c r="BF19" s="1"/>
      <c r="BG19" s="1"/>
      <c r="BH19" s="1"/>
      <c r="BI19" s="1"/>
      <c r="BJ19" s="11"/>
    </row>
    <row r="20" spans="1:62" ht="37.5" customHeight="1" x14ac:dyDescent="0.3">
      <c r="A20" s="1"/>
      <c r="B20" s="1"/>
      <c r="C20" s="1"/>
      <c r="D20" s="1"/>
      <c r="E20" s="1"/>
      <c r="F20" s="1"/>
      <c r="G20" s="1"/>
      <c r="H20" s="1"/>
      <c r="I20" s="1"/>
      <c r="J20" s="1"/>
      <c r="K20" s="273"/>
      <c r="L20" s="273"/>
      <c r="M20" s="273"/>
      <c r="N20" s="273"/>
      <c r="O20" s="5"/>
      <c r="P20" s="5"/>
      <c r="Q20" s="5"/>
      <c r="R20" s="5"/>
      <c r="S20" s="5"/>
      <c r="T20" s="5"/>
      <c r="U20" s="141"/>
      <c r="V20" s="142"/>
      <c r="W20" s="142"/>
      <c r="X20" s="142"/>
      <c r="Y20" s="142"/>
      <c r="Z20" s="142"/>
      <c r="AA20" s="142"/>
      <c r="AB20" s="142"/>
      <c r="AC20" s="142"/>
      <c r="AD20" s="142"/>
      <c r="AE20" s="142"/>
      <c r="AF20" s="142"/>
      <c r="AG20" s="142"/>
      <c r="AH20" s="142"/>
      <c r="AI20" s="142"/>
      <c r="AJ20" s="142"/>
      <c r="AK20" s="142"/>
      <c r="AL20" s="7"/>
      <c r="AM20" s="7"/>
      <c r="AN20" s="7"/>
      <c r="AO20" s="7"/>
      <c r="AP20" s="7"/>
      <c r="AQ20" s="7"/>
      <c r="AR20" s="7"/>
      <c r="AS20" s="7"/>
      <c r="AT20" s="7"/>
      <c r="AU20" s="7"/>
      <c r="AV20" s="7"/>
      <c r="AW20" s="7"/>
      <c r="AX20" s="7"/>
      <c r="AY20" s="7"/>
      <c r="AZ20" s="143"/>
      <c r="BA20" s="11"/>
      <c r="BB20" s="11"/>
      <c r="BC20" s="11"/>
      <c r="BD20" s="11"/>
      <c r="BE20" s="1"/>
      <c r="BF20" s="1"/>
      <c r="BG20" s="1"/>
      <c r="BH20" s="1"/>
      <c r="BI20" s="1"/>
      <c r="BJ20" s="11"/>
    </row>
    <row r="21" spans="1:62" ht="66" customHeight="1" x14ac:dyDescent="0.3">
      <c r="A21" s="1"/>
      <c r="B21" s="1"/>
      <c r="C21" s="1"/>
      <c r="D21" s="1"/>
      <c r="E21" s="1"/>
      <c r="F21" s="1"/>
      <c r="G21" s="1"/>
      <c r="H21" s="1"/>
      <c r="I21" s="1"/>
      <c r="J21" s="1"/>
      <c r="K21" s="274"/>
      <c r="L21" s="274"/>
      <c r="M21" s="274"/>
      <c r="N21" s="274"/>
      <c r="O21" s="5"/>
      <c r="P21" s="5"/>
      <c r="Q21" s="5"/>
      <c r="R21" s="5"/>
      <c r="S21" s="5"/>
      <c r="T21" s="5"/>
      <c r="U21" s="141"/>
      <c r="V21" s="142"/>
      <c r="W21" s="142"/>
      <c r="X21" s="142"/>
      <c r="Y21" s="142"/>
      <c r="Z21" s="142"/>
      <c r="AA21" s="142"/>
      <c r="AB21" s="142"/>
      <c r="AC21" s="142"/>
      <c r="AD21" s="142"/>
      <c r="AE21" s="142"/>
      <c r="AF21" s="142"/>
      <c r="AG21" s="142"/>
      <c r="AH21" s="142"/>
      <c r="AI21" s="142"/>
      <c r="AJ21" s="142"/>
      <c r="AK21" s="142"/>
      <c r="AL21" s="7"/>
      <c r="AM21" s="7"/>
      <c r="AN21" s="7"/>
      <c r="AO21" s="7"/>
      <c r="AP21" s="7"/>
      <c r="AQ21" s="7"/>
      <c r="AR21" s="7"/>
      <c r="AS21" s="7"/>
      <c r="AT21" s="7"/>
      <c r="AU21" s="7"/>
      <c r="AV21" s="7"/>
      <c r="AW21" s="7"/>
      <c r="AX21" s="7"/>
      <c r="AY21" s="7"/>
      <c r="AZ21" s="143"/>
      <c r="BA21" s="11"/>
      <c r="BB21" s="11"/>
      <c r="BC21" s="11"/>
      <c r="BD21" s="11"/>
      <c r="BE21" s="1"/>
      <c r="BF21" s="1"/>
      <c r="BG21" s="1"/>
      <c r="BH21" s="1"/>
      <c r="BI21" s="1"/>
      <c r="BJ21" s="11"/>
    </row>
    <row r="22" spans="1:62" ht="63.75" customHeight="1" x14ac:dyDescent="0.3">
      <c r="A22" s="1"/>
      <c r="B22" s="1"/>
      <c r="C22" s="1"/>
      <c r="D22" s="1"/>
      <c r="E22" s="1"/>
      <c r="F22" s="153"/>
      <c r="G22" s="1"/>
      <c r="H22" s="1"/>
      <c r="I22" s="1"/>
      <c r="J22" s="1"/>
      <c r="K22" s="1"/>
      <c r="L22" s="1"/>
      <c r="M22" s="1"/>
      <c r="N22" s="1"/>
      <c r="O22" s="5"/>
      <c r="P22" s="5"/>
      <c r="Q22" s="5"/>
      <c r="R22" s="5"/>
      <c r="S22" s="5"/>
      <c r="T22" s="5"/>
      <c r="U22" s="141"/>
      <c r="V22" s="142"/>
      <c r="W22" s="142"/>
      <c r="X22" s="142"/>
      <c r="Y22" s="142"/>
      <c r="Z22" s="142"/>
      <c r="AA22" s="142"/>
      <c r="AB22" s="142"/>
      <c r="AC22" s="142"/>
      <c r="AD22" s="142"/>
      <c r="AE22" s="142"/>
      <c r="AF22" s="142"/>
      <c r="AG22" s="142"/>
      <c r="AH22" s="142"/>
      <c r="AI22" s="142"/>
      <c r="AJ22" s="142"/>
      <c r="AK22" s="142"/>
      <c r="AL22" s="7"/>
      <c r="AM22" s="7"/>
      <c r="AN22" s="7"/>
      <c r="AO22" s="7"/>
      <c r="AP22" s="7"/>
      <c r="AQ22" s="7"/>
      <c r="AR22" s="7"/>
      <c r="AS22" s="7"/>
      <c r="AT22" s="7"/>
      <c r="AU22" s="7"/>
      <c r="AV22" s="7"/>
      <c r="AW22" s="7"/>
      <c r="AX22" s="7"/>
      <c r="AY22" s="7"/>
      <c r="AZ22" s="143"/>
      <c r="BA22" s="11"/>
      <c r="BB22" s="11"/>
      <c r="BC22" s="11"/>
      <c r="BD22" s="11"/>
      <c r="BE22" s="1"/>
      <c r="BF22" s="1"/>
      <c r="BG22" s="1"/>
      <c r="BH22" s="1"/>
      <c r="BI22" s="1"/>
      <c r="BJ22" s="11"/>
    </row>
    <row r="23" spans="1:62" ht="93" customHeight="1" x14ac:dyDescent="0.3">
      <c r="A23" s="1"/>
      <c r="B23" s="1"/>
      <c r="C23" s="1"/>
      <c r="D23" s="1"/>
      <c r="E23" s="1"/>
      <c r="F23" s="153"/>
      <c r="G23" s="1"/>
      <c r="H23" s="1"/>
      <c r="I23" s="1"/>
      <c r="J23" s="1"/>
      <c r="K23" s="1"/>
      <c r="L23" s="1"/>
      <c r="M23" s="1"/>
      <c r="N23" s="1"/>
      <c r="O23" s="5"/>
      <c r="P23" s="5"/>
      <c r="Q23" s="5"/>
      <c r="R23" s="5"/>
      <c r="S23" s="5"/>
      <c r="T23" s="5"/>
      <c r="U23" s="141"/>
      <c r="V23" s="142"/>
      <c r="W23" s="142"/>
      <c r="X23" s="142"/>
      <c r="Y23" s="142"/>
      <c r="Z23" s="142"/>
      <c r="AA23" s="142"/>
      <c r="AB23" s="142"/>
      <c r="AC23" s="142"/>
      <c r="AD23" s="142"/>
      <c r="AE23" s="142"/>
      <c r="AF23" s="142"/>
      <c r="AG23" s="142"/>
      <c r="AH23" s="142"/>
      <c r="AI23" s="142"/>
      <c r="AJ23" s="142"/>
      <c r="AK23" s="142"/>
      <c r="AL23" s="7"/>
      <c r="AM23" s="7"/>
      <c r="AN23" s="7"/>
      <c r="AO23" s="7"/>
      <c r="AP23" s="7"/>
      <c r="AQ23" s="7"/>
      <c r="AR23" s="7"/>
      <c r="AS23" s="7"/>
      <c r="AT23" s="7"/>
      <c r="AU23" s="7"/>
      <c r="AV23" s="7"/>
      <c r="AW23" s="7"/>
      <c r="AX23" s="7"/>
      <c r="AY23" s="7"/>
      <c r="AZ23" s="143"/>
      <c r="BA23" s="11"/>
      <c r="BB23" s="11"/>
      <c r="BC23" s="11"/>
      <c r="BD23" s="11"/>
      <c r="BE23" s="1"/>
      <c r="BF23" s="1"/>
      <c r="BG23" s="1"/>
      <c r="BH23" s="1"/>
      <c r="BI23" s="1"/>
      <c r="BJ23" s="11"/>
    </row>
    <row r="24" spans="1:62" ht="93" customHeight="1" x14ac:dyDescent="0.3">
      <c r="A24" s="1"/>
      <c r="B24" s="1"/>
      <c r="C24" s="1"/>
      <c r="D24" s="1"/>
      <c r="E24" s="1"/>
      <c r="F24" s="153"/>
      <c r="G24" s="1"/>
      <c r="H24" s="1"/>
      <c r="I24" s="1"/>
      <c r="J24" s="1"/>
      <c r="K24" s="1"/>
      <c r="L24" s="1"/>
      <c r="M24" s="1"/>
      <c r="N24" s="1"/>
      <c r="O24" s="5"/>
      <c r="P24" s="5"/>
      <c r="Q24" s="5"/>
      <c r="R24" s="5"/>
      <c r="S24" s="5"/>
      <c r="T24" s="5"/>
      <c r="U24" s="141"/>
      <c r="V24" s="142"/>
      <c r="W24" s="142"/>
      <c r="X24" s="142"/>
      <c r="Y24" s="142"/>
      <c r="Z24" s="142"/>
      <c r="AA24" s="142"/>
      <c r="AB24" s="142"/>
      <c r="AC24" s="142"/>
      <c r="AD24" s="142"/>
      <c r="AE24" s="142"/>
      <c r="AF24" s="142"/>
      <c r="AG24" s="142"/>
      <c r="AH24" s="142"/>
      <c r="AI24" s="142"/>
      <c r="AJ24" s="142"/>
      <c r="AK24" s="142"/>
      <c r="AL24" s="7"/>
      <c r="AM24" s="7"/>
      <c r="AN24" s="7"/>
      <c r="AO24" s="7"/>
      <c r="AP24" s="7"/>
      <c r="AQ24" s="7"/>
      <c r="AR24" s="7"/>
      <c r="AS24" s="7"/>
      <c r="AT24" s="7"/>
      <c r="AU24" s="7"/>
      <c r="AV24" s="7"/>
      <c r="AW24" s="7"/>
      <c r="AX24" s="7"/>
      <c r="AY24" s="7"/>
      <c r="AZ24" s="143"/>
      <c r="BA24" s="11"/>
      <c r="BB24" s="11"/>
      <c r="BC24" s="11"/>
      <c r="BD24" s="11"/>
      <c r="BE24" s="1"/>
      <c r="BF24" s="1"/>
      <c r="BG24" s="1"/>
      <c r="BH24" s="1"/>
      <c r="BI24" s="1"/>
      <c r="BJ24" s="11"/>
    </row>
    <row r="25" spans="1:62" ht="93" customHeight="1" x14ac:dyDescent="0.3">
      <c r="A25" s="1"/>
      <c r="B25" s="1"/>
      <c r="C25" s="1"/>
      <c r="D25" s="1"/>
      <c r="E25" s="1"/>
      <c r="F25" s="153"/>
      <c r="G25" s="1"/>
      <c r="H25" s="1"/>
      <c r="I25" s="1"/>
      <c r="J25" s="1"/>
      <c r="K25" s="1"/>
      <c r="L25" s="1"/>
      <c r="M25" s="1"/>
      <c r="N25" s="1"/>
      <c r="O25" s="5"/>
      <c r="P25" s="5"/>
      <c r="Q25" s="5"/>
      <c r="R25" s="5"/>
      <c r="S25" s="5"/>
      <c r="T25" s="5"/>
      <c r="U25" s="141"/>
      <c r="V25" s="142"/>
      <c r="W25" s="142"/>
      <c r="X25" s="142"/>
      <c r="Y25" s="142"/>
      <c r="Z25" s="142"/>
      <c r="AA25" s="142"/>
      <c r="AB25" s="142"/>
      <c r="AC25" s="142"/>
      <c r="AD25" s="142"/>
      <c r="AE25" s="142"/>
      <c r="AF25" s="142"/>
      <c r="AG25" s="142"/>
      <c r="AH25" s="142"/>
      <c r="AI25" s="142"/>
      <c r="AJ25" s="142"/>
      <c r="AK25" s="142"/>
      <c r="AL25" s="7"/>
      <c r="AM25" s="7"/>
      <c r="AN25" s="7"/>
      <c r="AO25" s="7"/>
      <c r="AP25" s="7"/>
      <c r="AQ25" s="7"/>
      <c r="AR25" s="7"/>
      <c r="AS25" s="7"/>
      <c r="AT25" s="7"/>
      <c r="AU25" s="7"/>
      <c r="AV25" s="7"/>
      <c r="AW25" s="7"/>
      <c r="AX25" s="7"/>
      <c r="AY25" s="7"/>
      <c r="AZ25" s="143"/>
      <c r="BA25" s="11"/>
      <c r="BB25" s="11"/>
      <c r="BC25" s="11"/>
      <c r="BD25" s="11"/>
      <c r="BE25" s="1"/>
      <c r="BF25" s="1"/>
      <c r="BG25" s="1"/>
      <c r="BH25" s="1"/>
      <c r="BI25" s="1"/>
      <c r="BJ25" s="11"/>
    </row>
    <row r="26" spans="1:62" ht="93" customHeight="1" x14ac:dyDescent="0.3">
      <c r="A26" s="1"/>
      <c r="B26" s="1"/>
      <c r="C26" s="1"/>
      <c r="D26" s="1"/>
      <c r="E26" s="1"/>
      <c r="F26" s="153"/>
      <c r="G26" s="1"/>
      <c r="H26" s="1"/>
      <c r="I26" s="1"/>
      <c r="J26" s="1"/>
      <c r="K26" s="1"/>
      <c r="L26" s="1"/>
      <c r="M26" s="1"/>
      <c r="N26" s="1"/>
      <c r="O26" s="5"/>
      <c r="P26" s="5"/>
      <c r="Q26" s="5"/>
      <c r="R26" s="5"/>
      <c r="S26" s="5"/>
      <c r="T26" s="5"/>
      <c r="U26" s="141"/>
      <c r="V26" s="142"/>
      <c r="W26" s="142"/>
      <c r="X26" s="142"/>
      <c r="Y26" s="142"/>
      <c r="Z26" s="142"/>
      <c r="AA26" s="142"/>
      <c r="AB26" s="142"/>
      <c r="AC26" s="142"/>
      <c r="AD26" s="142"/>
      <c r="AE26" s="142"/>
      <c r="AF26" s="142"/>
      <c r="AG26" s="142"/>
      <c r="AH26" s="142"/>
      <c r="AI26" s="142"/>
      <c r="AJ26" s="142"/>
      <c r="AK26" s="142"/>
      <c r="AL26" s="7"/>
      <c r="AM26" s="7"/>
      <c r="AN26" s="7"/>
      <c r="AO26" s="7"/>
      <c r="AP26" s="7"/>
      <c r="AQ26" s="7"/>
      <c r="AR26" s="7"/>
      <c r="AS26" s="7"/>
      <c r="AT26" s="7"/>
      <c r="AU26" s="7"/>
      <c r="AV26" s="7"/>
      <c r="AW26" s="7"/>
      <c r="AX26" s="7"/>
      <c r="AY26" s="7"/>
      <c r="AZ26" s="143"/>
      <c r="BA26" s="11"/>
      <c r="BB26" s="11"/>
      <c r="BC26" s="11"/>
      <c r="BD26" s="11"/>
      <c r="BE26" s="1"/>
      <c r="BF26" s="1"/>
      <c r="BG26" s="1"/>
      <c r="BH26" s="1"/>
      <c r="BI26" s="1"/>
      <c r="BJ26" s="11"/>
    </row>
    <row r="27" spans="1:62" ht="93" customHeight="1" x14ac:dyDescent="0.3">
      <c r="A27" s="1"/>
      <c r="B27" s="1"/>
      <c r="C27" s="1"/>
      <c r="D27" s="1"/>
      <c r="E27" s="1"/>
      <c r="F27" s="153"/>
      <c r="G27" s="1"/>
      <c r="H27" s="1"/>
      <c r="I27" s="1"/>
      <c r="J27" s="1"/>
      <c r="K27" s="1"/>
      <c r="L27" s="1"/>
      <c r="M27" s="1"/>
      <c r="N27" s="1"/>
      <c r="O27" s="5"/>
      <c r="P27" s="5"/>
      <c r="Q27" s="5"/>
      <c r="R27" s="5"/>
      <c r="S27" s="5"/>
      <c r="T27" s="5"/>
      <c r="U27" s="141"/>
      <c r="V27" s="142"/>
      <c r="W27" s="142"/>
      <c r="X27" s="142"/>
      <c r="Y27" s="142"/>
      <c r="Z27" s="142"/>
      <c r="AA27" s="142"/>
      <c r="AB27" s="142"/>
      <c r="AC27" s="142"/>
      <c r="AD27" s="142"/>
      <c r="AE27" s="142"/>
      <c r="AF27" s="142"/>
      <c r="AG27" s="142"/>
      <c r="AH27" s="142"/>
      <c r="AI27" s="142"/>
      <c r="AJ27" s="142"/>
      <c r="AK27" s="142"/>
      <c r="AL27" s="7"/>
      <c r="AM27" s="7"/>
      <c r="AN27" s="7"/>
      <c r="AO27" s="7"/>
      <c r="AP27" s="7"/>
      <c r="AQ27" s="7"/>
      <c r="AR27" s="7"/>
      <c r="AS27" s="7"/>
      <c r="AT27" s="7"/>
      <c r="AU27" s="7"/>
      <c r="AV27" s="7"/>
      <c r="AW27" s="7"/>
      <c r="AX27" s="7"/>
      <c r="AY27" s="7"/>
      <c r="AZ27" s="143"/>
      <c r="BA27" s="11"/>
      <c r="BB27" s="11"/>
      <c r="BC27" s="11"/>
      <c r="BD27" s="11"/>
      <c r="BE27" s="11"/>
      <c r="BF27" s="11"/>
      <c r="BG27" s="11"/>
      <c r="BH27" s="11"/>
      <c r="BI27" s="11"/>
      <c r="BJ27" s="11"/>
    </row>
    <row r="28" spans="1:62" ht="93" customHeight="1" x14ac:dyDescent="0.3">
      <c r="A28" s="133" t="s">
        <v>284</v>
      </c>
      <c r="B28" s="133" t="s">
        <v>285</v>
      </c>
      <c r="C28" s="133" t="s">
        <v>286</v>
      </c>
      <c r="D28" s="133" t="s">
        <v>287</v>
      </c>
      <c r="E28" s="133" t="s">
        <v>288</v>
      </c>
      <c r="F28" s="133" t="s">
        <v>289</v>
      </c>
      <c r="G28" s="133" t="s">
        <v>291</v>
      </c>
      <c r="H28" s="1"/>
      <c r="I28" s="1"/>
      <c r="J28" s="1"/>
      <c r="K28" s="1"/>
      <c r="L28" s="1"/>
      <c r="M28" s="1"/>
      <c r="N28" s="1"/>
      <c r="O28" s="5"/>
      <c r="P28" s="5"/>
      <c r="Q28" s="5"/>
      <c r="R28" s="5"/>
      <c r="S28" s="5"/>
      <c r="T28" s="5"/>
      <c r="U28" s="141"/>
      <c r="V28" s="142"/>
      <c r="W28" s="142"/>
      <c r="X28" s="142"/>
      <c r="Y28" s="142"/>
      <c r="Z28" s="142"/>
      <c r="AA28" s="142"/>
      <c r="AB28" s="142"/>
      <c r="AC28" s="142"/>
      <c r="AD28" s="142"/>
      <c r="AE28" s="142"/>
      <c r="AF28" s="142"/>
      <c r="AG28" s="142"/>
      <c r="AH28" s="142"/>
      <c r="AI28" s="142"/>
      <c r="AJ28" s="142"/>
      <c r="AK28" s="142"/>
      <c r="AL28" s="7"/>
      <c r="AM28" s="7"/>
      <c r="AN28" s="7"/>
      <c r="AO28" s="7"/>
      <c r="AP28" s="7"/>
      <c r="AQ28" s="7"/>
      <c r="AR28" s="7"/>
      <c r="AS28" s="7"/>
      <c r="AT28" s="7"/>
      <c r="AU28" s="7"/>
      <c r="AV28" s="7"/>
      <c r="AW28" s="7"/>
      <c r="AX28" s="7"/>
      <c r="AY28" s="7"/>
      <c r="AZ28" s="143"/>
      <c r="BA28" s="11"/>
      <c r="BB28" s="11"/>
      <c r="BC28" s="11"/>
      <c r="BD28" s="11"/>
      <c r="BE28" s="11"/>
      <c r="BF28" s="11"/>
      <c r="BG28" s="11"/>
      <c r="BH28" s="11"/>
      <c r="BI28" s="11"/>
      <c r="BJ28" s="11"/>
    </row>
    <row r="29" spans="1:62" ht="93" customHeight="1" x14ac:dyDescent="0.3">
      <c r="A29" s="275" t="s">
        <v>249</v>
      </c>
      <c r="B29" s="275" t="s">
        <v>218</v>
      </c>
      <c r="C29" s="275" t="s">
        <v>192</v>
      </c>
      <c r="D29" s="136" t="s">
        <v>70</v>
      </c>
      <c r="E29" s="136" t="s">
        <v>297</v>
      </c>
      <c r="F29" s="136">
        <v>1037</v>
      </c>
      <c r="G29" s="136" t="s">
        <v>145</v>
      </c>
      <c r="H29" s="1"/>
      <c r="I29" s="1"/>
      <c r="J29" s="1"/>
      <c r="K29" s="1"/>
      <c r="L29" s="1"/>
      <c r="M29" s="1"/>
      <c r="N29" s="1"/>
      <c r="O29" s="5"/>
      <c r="P29" s="5"/>
      <c r="Q29" s="5"/>
      <c r="R29" s="5"/>
      <c r="S29" s="5"/>
      <c r="T29" s="5"/>
      <c r="U29" s="141"/>
      <c r="V29" s="142"/>
      <c r="W29" s="142"/>
      <c r="X29" s="142"/>
      <c r="Y29" s="142"/>
      <c r="Z29" s="142"/>
      <c r="AA29" s="142"/>
      <c r="AB29" s="142"/>
      <c r="AC29" s="142"/>
      <c r="AD29" s="142"/>
      <c r="AE29" s="142"/>
      <c r="AF29" s="142"/>
      <c r="AG29" s="142"/>
      <c r="AH29" s="142"/>
      <c r="AI29" s="142"/>
      <c r="AJ29" s="142"/>
      <c r="AK29" s="142"/>
      <c r="AL29" s="7"/>
      <c r="AM29" s="7"/>
      <c r="AN29" s="7"/>
      <c r="AO29" s="7"/>
      <c r="AP29" s="7"/>
      <c r="AQ29" s="7"/>
      <c r="AR29" s="7"/>
      <c r="AS29" s="7"/>
      <c r="AT29" s="7"/>
      <c r="AU29" s="7"/>
      <c r="AV29" s="7"/>
      <c r="AW29" s="7"/>
      <c r="AX29" s="7"/>
      <c r="AY29" s="7"/>
      <c r="AZ29" s="143"/>
      <c r="BA29" s="11"/>
      <c r="BB29" s="11"/>
      <c r="BC29" s="11"/>
      <c r="BD29" s="11"/>
      <c r="BE29" s="11"/>
      <c r="BF29" s="11"/>
      <c r="BG29" s="11"/>
      <c r="BH29" s="11"/>
      <c r="BI29" s="11"/>
      <c r="BJ29" s="11"/>
    </row>
    <row r="30" spans="1:62" ht="93" customHeight="1" x14ac:dyDescent="0.3">
      <c r="A30" s="275" t="s">
        <v>298</v>
      </c>
      <c r="B30" s="275" t="s">
        <v>74</v>
      </c>
      <c r="C30" s="275" t="s">
        <v>171</v>
      </c>
      <c r="D30" s="136" t="s">
        <v>299</v>
      </c>
      <c r="E30" s="136" t="s">
        <v>300</v>
      </c>
      <c r="F30" s="136">
        <v>1134</v>
      </c>
      <c r="G30" s="136" t="s">
        <v>301</v>
      </c>
      <c r="H30" s="1"/>
      <c r="I30" s="1"/>
      <c r="J30" s="1"/>
      <c r="K30" s="1"/>
      <c r="L30" s="1"/>
      <c r="M30" s="1"/>
      <c r="N30" s="1"/>
      <c r="O30" s="5"/>
      <c r="P30" s="5"/>
      <c r="Q30" s="5"/>
      <c r="R30" s="5"/>
      <c r="S30" s="5"/>
      <c r="T30" s="5"/>
      <c r="U30" s="141"/>
      <c r="V30" s="142"/>
      <c r="W30" s="142"/>
      <c r="X30" s="142"/>
      <c r="Y30" s="142"/>
      <c r="Z30" s="142"/>
      <c r="AA30" s="142"/>
      <c r="AB30" s="142"/>
      <c r="AC30" s="142"/>
      <c r="AD30" s="142"/>
      <c r="AE30" s="142"/>
      <c r="AF30" s="142"/>
      <c r="AG30" s="142"/>
      <c r="AH30" s="142"/>
      <c r="AI30" s="142"/>
      <c r="AJ30" s="142"/>
      <c r="AK30" s="142"/>
      <c r="AL30" s="7"/>
      <c r="AM30" s="7"/>
      <c r="AN30" s="7"/>
      <c r="AO30" s="7"/>
      <c r="AP30" s="7"/>
      <c r="AQ30" s="7"/>
      <c r="AR30" s="7"/>
      <c r="AS30" s="7"/>
      <c r="AT30" s="7"/>
      <c r="AU30" s="7"/>
      <c r="AV30" s="7"/>
      <c r="AW30" s="7"/>
      <c r="AX30" s="7"/>
      <c r="AY30" s="7"/>
      <c r="AZ30" s="143"/>
      <c r="BA30" s="11"/>
      <c r="BB30" s="11"/>
      <c r="BC30" s="11"/>
      <c r="BD30" s="11"/>
      <c r="BE30" s="11"/>
      <c r="BF30" s="11"/>
      <c r="BG30" s="11"/>
      <c r="BH30" s="11"/>
      <c r="BI30" s="11"/>
      <c r="BJ30" s="11"/>
    </row>
    <row r="31" spans="1:62" ht="93" customHeight="1" x14ac:dyDescent="0.3">
      <c r="A31" s="275" t="s">
        <v>242</v>
      </c>
      <c r="B31" s="275" t="s">
        <v>193</v>
      </c>
      <c r="C31" s="275" t="s">
        <v>68</v>
      </c>
      <c r="D31" s="136" t="s">
        <v>302</v>
      </c>
      <c r="E31" s="136"/>
      <c r="F31" s="136">
        <v>1041</v>
      </c>
      <c r="G31" s="136" t="s">
        <v>305</v>
      </c>
      <c r="H31" s="1"/>
      <c r="I31" s="1"/>
      <c r="J31" s="1"/>
      <c r="K31" s="1"/>
      <c r="L31" s="1"/>
      <c r="M31" s="1"/>
      <c r="N31" s="1"/>
      <c r="O31" s="5"/>
      <c r="P31" s="5"/>
      <c r="Q31" s="5"/>
      <c r="R31" s="5"/>
      <c r="S31" s="5"/>
      <c r="T31" s="5"/>
      <c r="U31" s="141"/>
      <c r="V31" s="142"/>
      <c r="W31" s="142"/>
      <c r="X31" s="142"/>
      <c r="Y31" s="142"/>
      <c r="Z31" s="142"/>
      <c r="AA31" s="142"/>
      <c r="AB31" s="142"/>
      <c r="AC31" s="142"/>
      <c r="AD31" s="142"/>
      <c r="AE31" s="142"/>
      <c r="AF31" s="142"/>
      <c r="AG31" s="142"/>
      <c r="AH31" s="142"/>
      <c r="AI31" s="142"/>
      <c r="AJ31" s="142"/>
      <c r="AK31" s="142"/>
      <c r="AL31" s="7"/>
      <c r="AM31" s="7"/>
      <c r="AN31" s="7"/>
      <c r="AO31" s="7"/>
      <c r="AP31" s="7"/>
      <c r="AQ31" s="7"/>
      <c r="AR31" s="7"/>
      <c r="AS31" s="7"/>
      <c r="AT31" s="7"/>
      <c r="AU31" s="7"/>
      <c r="AV31" s="7"/>
      <c r="AW31" s="7"/>
      <c r="AX31" s="7"/>
      <c r="AY31" s="7"/>
      <c r="AZ31" s="143"/>
      <c r="BA31" s="11"/>
      <c r="BB31" s="11"/>
      <c r="BC31" s="11"/>
      <c r="BD31" s="11"/>
      <c r="BE31" s="11"/>
      <c r="BF31" s="11"/>
      <c r="BG31" s="11"/>
      <c r="BH31" s="11"/>
      <c r="BI31" s="11"/>
      <c r="BJ31" s="11"/>
    </row>
    <row r="32" spans="1:62" ht="93" customHeight="1" x14ac:dyDescent="0.3">
      <c r="A32" s="275" t="s">
        <v>310</v>
      </c>
      <c r="B32" s="146" t="s">
        <v>311</v>
      </c>
      <c r="C32" s="275" t="s">
        <v>177</v>
      </c>
      <c r="D32" s="136" t="s">
        <v>73</v>
      </c>
      <c r="E32" s="136"/>
      <c r="F32" s="136">
        <v>1078</v>
      </c>
      <c r="G32" s="136" t="s">
        <v>312</v>
      </c>
      <c r="H32" s="1"/>
      <c r="I32" s="1"/>
      <c r="J32" s="1"/>
      <c r="K32" s="1"/>
      <c r="L32" s="1"/>
      <c r="M32" s="1"/>
      <c r="N32" s="1"/>
      <c r="O32" s="5"/>
      <c r="P32" s="5"/>
      <c r="Q32" s="5"/>
      <c r="R32" s="5"/>
      <c r="S32" s="5"/>
      <c r="T32" s="5"/>
      <c r="U32" s="141"/>
      <c r="V32" s="142"/>
      <c r="W32" s="142"/>
      <c r="X32" s="142"/>
      <c r="Y32" s="142"/>
      <c r="Z32" s="142"/>
      <c r="AA32" s="142"/>
      <c r="AB32" s="142"/>
      <c r="AC32" s="142"/>
      <c r="AD32" s="142"/>
      <c r="AE32" s="142"/>
      <c r="AF32" s="142"/>
      <c r="AG32" s="142"/>
      <c r="AH32" s="142"/>
      <c r="AI32" s="142"/>
      <c r="AJ32" s="142"/>
      <c r="AK32" s="142"/>
      <c r="AL32" s="7"/>
      <c r="AM32" s="7"/>
      <c r="AN32" s="7"/>
      <c r="AO32" s="7"/>
      <c r="AP32" s="7"/>
      <c r="AQ32" s="7"/>
      <c r="AR32" s="7"/>
      <c r="AS32" s="7"/>
      <c r="AT32" s="7"/>
      <c r="AU32" s="7"/>
      <c r="AV32" s="7"/>
      <c r="AW32" s="7"/>
      <c r="AX32" s="7"/>
      <c r="AY32" s="7"/>
      <c r="AZ32" s="143"/>
      <c r="BA32" s="11"/>
      <c r="BB32" s="11"/>
      <c r="BC32" s="11"/>
      <c r="BD32" s="11"/>
      <c r="BE32" s="11"/>
      <c r="BF32" s="11"/>
      <c r="BG32" s="11"/>
      <c r="BH32" s="11"/>
      <c r="BI32" s="11"/>
      <c r="BJ32" s="11"/>
    </row>
    <row r="33" spans="1:62" ht="93" customHeight="1" x14ac:dyDescent="0.3">
      <c r="A33" s="275" t="s">
        <v>224</v>
      </c>
      <c r="B33" s="275" t="s">
        <v>316</v>
      </c>
      <c r="C33" s="275" t="s">
        <v>252</v>
      </c>
      <c r="D33" s="136" t="s">
        <v>318</v>
      </c>
      <c r="E33" s="136"/>
      <c r="F33" s="136">
        <v>1130</v>
      </c>
      <c r="G33" s="136" t="s">
        <v>319</v>
      </c>
      <c r="H33" s="1"/>
      <c r="I33" s="1"/>
      <c r="J33" s="1"/>
      <c r="K33" s="1"/>
      <c r="L33" s="1"/>
      <c r="M33" s="1"/>
      <c r="N33" s="1"/>
      <c r="O33" s="5"/>
      <c r="P33" s="5"/>
      <c r="Q33" s="5"/>
      <c r="R33" s="5"/>
      <c r="S33" s="5"/>
      <c r="T33" s="5"/>
      <c r="U33" s="141"/>
      <c r="V33" s="142"/>
      <c r="W33" s="142"/>
      <c r="X33" s="142"/>
      <c r="Y33" s="142"/>
      <c r="Z33" s="142"/>
      <c r="AA33" s="142"/>
      <c r="AB33" s="142"/>
      <c r="AC33" s="142"/>
      <c r="AD33" s="142"/>
      <c r="AE33" s="142"/>
      <c r="AF33" s="142"/>
      <c r="AG33" s="142"/>
      <c r="AH33" s="142"/>
      <c r="AI33" s="142"/>
      <c r="AJ33" s="142"/>
      <c r="AK33" s="142"/>
      <c r="AL33" s="7"/>
      <c r="AM33" s="7"/>
      <c r="AN33" s="7"/>
      <c r="AO33" s="7"/>
      <c r="AP33" s="7"/>
      <c r="AQ33" s="7"/>
      <c r="AR33" s="7"/>
      <c r="AS33" s="7"/>
      <c r="AT33" s="7"/>
      <c r="AU33" s="7"/>
      <c r="AV33" s="7"/>
      <c r="AW33" s="7"/>
      <c r="AX33" s="7"/>
      <c r="AY33" s="7"/>
      <c r="AZ33" s="143"/>
      <c r="BA33" s="11"/>
      <c r="BB33" s="11"/>
      <c r="BC33" s="11"/>
      <c r="BD33" s="11"/>
      <c r="BE33" s="11"/>
      <c r="BF33" s="11"/>
      <c r="BG33" s="11"/>
      <c r="BH33" s="11"/>
      <c r="BI33" s="11"/>
      <c r="BJ33" s="11"/>
    </row>
    <row r="34" spans="1:62" ht="93" customHeight="1" x14ac:dyDescent="0.3">
      <c r="A34" s="275" t="s">
        <v>230</v>
      </c>
      <c r="B34" s="275" t="s">
        <v>69</v>
      </c>
      <c r="C34" s="275" t="s">
        <v>313</v>
      </c>
      <c r="D34" s="136" t="s">
        <v>324</v>
      </c>
      <c r="E34" s="136"/>
      <c r="F34" s="136"/>
      <c r="G34" s="146"/>
      <c r="H34" s="1"/>
      <c r="I34" s="1"/>
      <c r="J34" s="1"/>
      <c r="K34" s="1"/>
      <c r="L34" s="1"/>
      <c r="M34" s="1"/>
      <c r="N34" s="1"/>
      <c r="O34" s="5"/>
      <c r="P34" s="5"/>
      <c r="Q34" s="5"/>
      <c r="R34" s="5"/>
      <c r="S34" s="5"/>
      <c r="T34" s="5"/>
      <c r="U34" s="141"/>
      <c r="V34" s="142"/>
      <c r="W34" s="142"/>
      <c r="X34" s="142"/>
      <c r="Y34" s="142"/>
      <c r="Z34" s="142"/>
      <c r="AA34" s="142"/>
      <c r="AB34" s="142"/>
      <c r="AC34" s="142"/>
      <c r="AD34" s="142"/>
      <c r="AE34" s="142"/>
      <c r="AF34" s="142"/>
      <c r="AG34" s="142"/>
      <c r="AH34" s="142"/>
      <c r="AI34" s="142"/>
      <c r="AJ34" s="142"/>
      <c r="AK34" s="142"/>
      <c r="AL34" s="7"/>
      <c r="AM34" s="7"/>
      <c r="AN34" s="7"/>
      <c r="AO34" s="7"/>
      <c r="AP34" s="7"/>
      <c r="AQ34" s="7"/>
      <c r="AR34" s="7"/>
      <c r="AS34" s="7"/>
      <c r="AT34" s="7"/>
      <c r="AU34" s="7"/>
      <c r="AV34" s="7"/>
      <c r="AW34" s="7"/>
      <c r="AX34" s="7"/>
      <c r="AY34" s="7"/>
      <c r="AZ34" s="143"/>
      <c r="BA34" s="11"/>
      <c r="BB34" s="11"/>
      <c r="BC34" s="11"/>
      <c r="BD34" s="11"/>
      <c r="BE34" s="11"/>
      <c r="BF34" s="11"/>
      <c r="BG34" s="11"/>
      <c r="BH34" s="11"/>
      <c r="BI34" s="11"/>
      <c r="BJ34" s="11"/>
    </row>
    <row r="35" spans="1:62" ht="93" customHeight="1" x14ac:dyDescent="0.3">
      <c r="A35" s="275" t="s">
        <v>188</v>
      </c>
      <c r="B35" s="275" t="s">
        <v>262</v>
      </c>
      <c r="C35" s="275" t="s">
        <v>325</v>
      </c>
      <c r="D35" s="136" t="s">
        <v>263</v>
      </c>
      <c r="E35" s="136"/>
      <c r="F35" s="136"/>
      <c r="G35" s="146"/>
      <c r="H35" s="1"/>
      <c r="I35" s="1"/>
      <c r="J35" s="1"/>
      <c r="K35" s="1"/>
      <c r="L35" s="1"/>
      <c r="M35" s="1"/>
      <c r="N35" s="1"/>
      <c r="O35" s="5"/>
      <c r="P35" s="5"/>
      <c r="Q35" s="5"/>
      <c r="R35" s="5"/>
      <c r="S35" s="5"/>
      <c r="T35" s="5"/>
      <c r="U35" s="141"/>
      <c r="V35" s="142"/>
      <c r="W35" s="142"/>
      <c r="X35" s="142"/>
      <c r="Y35" s="142"/>
      <c r="Z35" s="142"/>
      <c r="AA35" s="142"/>
      <c r="AB35" s="142"/>
      <c r="AC35" s="142"/>
      <c r="AD35" s="142"/>
      <c r="AE35" s="142"/>
      <c r="AF35" s="142"/>
      <c r="AG35" s="142"/>
      <c r="AH35" s="142"/>
      <c r="AI35" s="142"/>
      <c r="AJ35" s="142"/>
      <c r="AK35" s="142"/>
      <c r="AL35" s="7"/>
      <c r="AM35" s="7"/>
      <c r="AN35" s="7"/>
      <c r="AO35" s="7"/>
      <c r="AP35" s="7"/>
      <c r="AQ35" s="7"/>
      <c r="AR35" s="7"/>
      <c r="AS35" s="7"/>
      <c r="AT35" s="7"/>
      <c r="AU35" s="7"/>
      <c r="AV35" s="7"/>
      <c r="AW35" s="7"/>
      <c r="AX35" s="7"/>
      <c r="AY35" s="7"/>
      <c r="AZ35" s="143"/>
      <c r="BA35" s="11"/>
      <c r="BB35" s="11"/>
      <c r="BC35" s="11"/>
      <c r="BD35" s="11"/>
      <c r="BE35" s="11"/>
      <c r="BF35" s="11"/>
      <c r="BG35" s="11"/>
      <c r="BH35" s="11"/>
      <c r="BI35" s="11"/>
      <c r="BJ35" s="11"/>
    </row>
    <row r="36" spans="1:62" ht="93" customHeight="1" x14ac:dyDescent="0.3">
      <c r="A36" s="275" t="s">
        <v>137</v>
      </c>
      <c r="B36" s="275" t="s">
        <v>144</v>
      </c>
      <c r="C36" s="275"/>
      <c r="D36" s="136" t="s">
        <v>194</v>
      </c>
      <c r="E36" s="136"/>
      <c r="F36" s="136"/>
      <c r="G36" s="146"/>
      <c r="H36" s="1"/>
      <c r="I36" s="1"/>
      <c r="J36" s="1"/>
      <c r="K36" s="1"/>
      <c r="L36" s="1"/>
      <c r="M36" s="1"/>
      <c r="N36" s="1"/>
      <c r="O36" s="5"/>
      <c r="P36" s="5"/>
      <c r="Q36" s="5"/>
      <c r="R36" s="5"/>
      <c r="S36" s="5"/>
      <c r="T36" s="5"/>
      <c r="U36" s="141"/>
      <c r="V36" s="142"/>
      <c r="W36" s="142"/>
      <c r="X36" s="142"/>
      <c r="Y36" s="142"/>
      <c r="Z36" s="142"/>
      <c r="AA36" s="142"/>
      <c r="AB36" s="142"/>
      <c r="AC36" s="142"/>
      <c r="AD36" s="142"/>
      <c r="AE36" s="142"/>
      <c r="AF36" s="142"/>
      <c r="AG36" s="142"/>
      <c r="AH36" s="142"/>
      <c r="AI36" s="142"/>
      <c r="AJ36" s="142"/>
      <c r="AK36" s="142"/>
      <c r="AL36" s="7"/>
      <c r="AM36" s="7"/>
      <c r="AN36" s="7"/>
      <c r="AO36" s="7"/>
      <c r="AP36" s="7"/>
      <c r="AQ36" s="7"/>
      <c r="AR36" s="7"/>
      <c r="AS36" s="7"/>
      <c r="AT36" s="7"/>
      <c r="AU36" s="7"/>
      <c r="AV36" s="7"/>
      <c r="AW36" s="7"/>
      <c r="AX36" s="7"/>
      <c r="AY36" s="7"/>
      <c r="AZ36" s="143"/>
      <c r="BA36" s="11"/>
      <c r="BB36" s="11"/>
      <c r="BC36" s="11"/>
      <c r="BD36" s="11"/>
      <c r="BE36" s="11"/>
      <c r="BF36" s="11"/>
      <c r="BG36" s="11"/>
      <c r="BH36" s="11"/>
      <c r="BI36" s="11"/>
      <c r="BJ36" s="11"/>
    </row>
    <row r="37" spans="1:62" ht="93" customHeight="1" x14ac:dyDescent="0.3">
      <c r="A37" s="136" t="s">
        <v>331</v>
      </c>
      <c r="B37" s="275" t="s">
        <v>356</v>
      </c>
      <c r="C37" s="275"/>
      <c r="D37" s="136" t="s">
        <v>254</v>
      </c>
      <c r="E37" s="136"/>
      <c r="F37" s="136"/>
      <c r="G37" s="146"/>
      <c r="H37" s="1"/>
      <c r="I37" s="1"/>
      <c r="J37" s="1"/>
      <c r="K37" s="1"/>
      <c r="L37" s="1"/>
      <c r="M37" s="1"/>
      <c r="N37" s="1"/>
      <c r="O37" s="5"/>
      <c r="P37" s="5"/>
      <c r="Q37" s="5"/>
      <c r="R37" s="5"/>
      <c r="S37" s="5"/>
      <c r="T37" s="5"/>
      <c r="U37" s="141"/>
      <c r="V37" s="142"/>
      <c r="W37" s="142"/>
      <c r="X37" s="142"/>
      <c r="Y37" s="142"/>
      <c r="Z37" s="142"/>
      <c r="AA37" s="142"/>
      <c r="AB37" s="142"/>
      <c r="AC37" s="142"/>
      <c r="AD37" s="142"/>
      <c r="AE37" s="142"/>
      <c r="AF37" s="142"/>
      <c r="AG37" s="142"/>
      <c r="AH37" s="142"/>
      <c r="AI37" s="142"/>
      <c r="AJ37" s="142"/>
      <c r="AK37" s="142"/>
      <c r="AL37" s="7"/>
      <c r="AM37" s="7"/>
      <c r="AN37" s="7"/>
      <c r="AO37" s="7"/>
      <c r="AP37" s="7"/>
      <c r="AQ37" s="7"/>
      <c r="AR37" s="7"/>
      <c r="AS37" s="7"/>
      <c r="AT37" s="7"/>
      <c r="AU37" s="7"/>
      <c r="AV37" s="7"/>
      <c r="AW37" s="7"/>
      <c r="AX37" s="7"/>
      <c r="AY37" s="7"/>
      <c r="AZ37" s="143"/>
      <c r="BA37" s="11"/>
      <c r="BB37" s="11"/>
      <c r="BC37" s="11"/>
      <c r="BD37" s="11"/>
      <c r="BE37" s="11"/>
      <c r="BF37" s="11"/>
      <c r="BG37" s="11"/>
      <c r="BH37" s="11"/>
      <c r="BI37" s="11"/>
      <c r="BJ37" s="11"/>
    </row>
    <row r="38" spans="1:62" ht="93" customHeight="1" x14ac:dyDescent="0.3">
      <c r="A38" s="275" t="s">
        <v>71</v>
      </c>
      <c r="B38" s="275" t="s">
        <v>253</v>
      </c>
      <c r="C38" s="146"/>
      <c r="D38" s="136" t="s">
        <v>334</v>
      </c>
      <c r="E38" s="136"/>
      <c r="F38" s="136"/>
      <c r="G38" s="146"/>
      <c r="H38" s="1"/>
      <c r="I38" s="1"/>
      <c r="J38" s="1"/>
      <c r="K38" s="1"/>
      <c r="L38" s="1"/>
      <c r="M38" s="1"/>
      <c r="N38" s="1"/>
      <c r="O38" s="5"/>
      <c r="P38" s="5"/>
      <c r="Q38" s="5"/>
      <c r="R38" s="5"/>
      <c r="S38" s="5"/>
      <c r="T38" s="5"/>
      <c r="U38" s="141"/>
      <c r="V38" s="142"/>
      <c r="W38" s="142"/>
      <c r="X38" s="142"/>
      <c r="Y38" s="142"/>
      <c r="Z38" s="142"/>
      <c r="AA38" s="142"/>
      <c r="AB38" s="142"/>
      <c r="AC38" s="142"/>
      <c r="AD38" s="142"/>
      <c r="AE38" s="142"/>
      <c r="AF38" s="142"/>
      <c r="AG38" s="142"/>
      <c r="AH38" s="142"/>
      <c r="AI38" s="142"/>
      <c r="AJ38" s="142"/>
      <c r="AK38" s="142"/>
      <c r="AL38" s="7"/>
      <c r="AM38" s="7"/>
      <c r="AN38" s="7"/>
      <c r="AO38" s="7"/>
      <c r="AP38" s="7"/>
      <c r="AQ38" s="7"/>
      <c r="AR38" s="7"/>
      <c r="AS38" s="7"/>
      <c r="AT38" s="7"/>
      <c r="AU38" s="7"/>
      <c r="AV38" s="7"/>
      <c r="AW38" s="7"/>
      <c r="AX38" s="7"/>
      <c r="AY38" s="7"/>
      <c r="AZ38" s="143"/>
      <c r="BA38" s="11"/>
      <c r="BB38" s="11"/>
      <c r="BC38" s="11"/>
      <c r="BD38" s="11"/>
      <c r="BE38" s="11"/>
      <c r="BF38" s="11"/>
      <c r="BG38" s="11"/>
      <c r="BH38" s="11"/>
      <c r="BI38" s="11"/>
      <c r="BJ38" s="11"/>
    </row>
    <row r="39" spans="1:62" ht="93" customHeight="1" x14ac:dyDescent="0.3">
      <c r="A39" s="275" t="s">
        <v>66</v>
      </c>
      <c r="B39" s="275" t="s">
        <v>340</v>
      </c>
      <c r="C39" s="146"/>
      <c r="D39" s="136" t="s">
        <v>151</v>
      </c>
      <c r="E39" s="136"/>
      <c r="F39" s="136"/>
      <c r="G39" s="146"/>
      <c r="H39" s="1"/>
      <c r="I39" s="1"/>
      <c r="J39" s="1"/>
      <c r="K39" s="1"/>
      <c r="L39" s="1"/>
      <c r="M39" s="1"/>
      <c r="N39" s="1"/>
      <c r="O39" s="5"/>
      <c r="P39" s="5"/>
      <c r="Q39" s="5"/>
      <c r="R39" s="5"/>
      <c r="S39" s="5"/>
      <c r="T39" s="5"/>
      <c r="U39" s="141"/>
      <c r="V39" s="142"/>
      <c r="W39" s="142"/>
      <c r="X39" s="142"/>
      <c r="Y39" s="142"/>
      <c r="Z39" s="142"/>
      <c r="AA39" s="142"/>
      <c r="AB39" s="142"/>
      <c r="AC39" s="142"/>
      <c r="AD39" s="142"/>
      <c r="AE39" s="142"/>
      <c r="AF39" s="142"/>
      <c r="AG39" s="142"/>
      <c r="AH39" s="142"/>
      <c r="AI39" s="142"/>
      <c r="AJ39" s="142"/>
      <c r="AK39" s="142"/>
      <c r="AL39" s="7"/>
      <c r="AM39" s="7"/>
      <c r="AN39" s="7"/>
      <c r="AO39" s="7"/>
      <c r="AP39" s="7"/>
      <c r="AQ39" s="7"/>
      <c r="AR39" s="7"/>
      <c r="AS39" s="7"/>
      <c r="AT39" s="7"/>
      <c r="AU39" s="7"/>
      <c r="AV39" s="7"/>
      <c r="AW39" s="7"/>
      <c r="AX39" s="7"/>
      <c r="AY39" s="7"/>
      <c r="AZ39" s="143"/>
      <c r="BA39" s="11"/>
      <c r="BB39" s="11"/>
      <c r="BC39" s="11"/>
      <c r="BD39" s="11"/>
      <c r="BE39" s="11"/>
      <c r="BF39" s="11"/>
      <c r="BG39" s="11"/>
      <c r="BH39" s="11"/>
      <c r="BI39" s="11"/>
      <c r="BJ39" s="11"/>
    </row>
    <row r="40" spans="1:62" ht="93" customHeight="1" x14ac:dyDescent="0.3">
      <c r="A40" s="136"/>
      <c r="B40" s="275" t="s">
        <v>341</v>
      </c>
      <c r="C40" s="146"/>
      <c r="D40" s="136" t="s">
        <v>76</v>
      </c>
      <c r="E40" s="136"/>
      <c r="F40" s="136"/>
      <c r="G40" s="146"/>
      <c r="H40" s="1"/>
      <c r="I40" s="1"/>
      <c r="J40" s="1"/>
      <c r="K40" s="1"/>
      <c r="L40" s="1"/>
      <c r="M40" s="1"/>
      <c r="N40" s="1"/>
      <c r="O40" s="5"/>
      <c r="P40" s="5"/>
      <c r="Q40" s="5"/>
      <c r="R40" s="5"/>
      <c r="S40" s="5"/>
      <c r="T40" s="5"/>
      <c r="U40" s="141"/>
      <c r="V40" s="142"/>
      <c r="W40" s="142"/>
      <c r="X40" s="142"/>
      <c r="Y40" s="142"/>
      <c r="Z40" s="142"/>
      <c r="AA40" s="142"/>
      <c r="AB40" s="142"/>
      <c r="AC40" s="142"/>
      <c r="AD40" s="142"/>
      <c r="AE40" s="142"/>
      <c r="AF40" s="142"/>
      <c r="AG40" s="142"/>
      <c r="AH40" s="142"/>
      <c r="AI40" s="142"/>
      <c r="AJ40" s="142"/>
      <c r="AK40" s="142"/>
      <c r="AL40" s="7"/>
      <c r="AM40" s="7"/>
      <c r="AN40" s="7"/>
      <c r="AO40" s="7"/>
      <c r="AP40" s="7"/>
      <c r="AQ40" s="7"/>
      <c r="AR40" s="7"/>
      <c r="AS40" s="7"/>
      <c r="AT40" s="7"/>
      <c r="AU40" s="7"/>
      <c r="AV40" s="7"/>
      <c r="AW40" s="7"/>
      <c r="AX40" s="7"/>
      <c r="AY40" s="7"/>
      <c r="AZ40" s="143"/>
      <c r="BA40" s="11"/>
      <c r="BB40" s="11"/>
      <c r="BC40" s="11"/>
      <c r="BD40" s="11"/>
      <c r="BE40" s="11"/>
      <c r="BF40" s="11"/>
      <c r="BG40" s="11"/>
      <c r="BH40" s="11"/>
      <c r="BI40" s="11"/>
      <c r="BJ40" s="11"/>
    </row>
    <row r="41" spans="1:62" ht="93" customHeight="1" x14ac:dyDescent="0.3">
      <c r="A41" s="275"/>
      <c r="B41" s="275" t="s">
        <v>348</v>
      </c>
      <c r="C41" s="146"/>
      <c r="D41" s="136" t="s">
        <v>349</v>
      </c>
      <c r="E41" s="136"/>
      <c r="F41" s="136"/>
      <c r="G41" s="146"/>
      <c r="H41" s="1"/>
      <c r="I41" s="1"/>
      <c r="J41" s="1"/>
      <c r="K41" s="1"/>
      <c r="L41" s="1"/>
      <c r="M41" s="1"/>
      <c r="N41" s="1"/>
      <c r="O41" s="5"/>
      <c r="P41" s="5"/>
      <c r="Q41" s="5"/>
      <c r="R41" s="5"/>
      <c r="S41" s="5"/>
      <c r="T41" s="5"/>
      <c r="U41" s="141"/>
      <c r="V41" s="142"/>
      <c r="W41" s="142"/>
      <c r="X41" s="142"/>
      <c r="Y41" s="142"/>
      <c r="Z41" s="142"/>
      <c r="AA41" s="142"/>
      <c r="AB41" s="142"/>
      <c r="AC41" s="142"/>
      <c r="AD41" s="142"/>
      <c r="AE41" s="142"/>
      <c r="AF41" s="142"/>
      <c r="AG41" s="142"/>
      <c r="AH41" s="142"/>
      <c r="AI41" s="142"/>
      <c r="AJ41" s="142"/>
      <c r="AK41" s="142"/>
      <c r="AL41" s="7"/>
      <c r="AM41" s="7"/>
      <c r="AN41" s="7"/>
      <c r="AO41" s="7"/>
      <c r="AP41" s="7"/>
      <c r="AQ41" s="7"/>
      <c r="AR41" s="7"/>
      <c r="AS41" s="7"/>
      <c r="AT41" s="7"/>
      <c r="AU41" s="7"/>
      <c r="AV41" s="7"/>
      <c r="AW41" s="7"/>
      <c r="AX41" s="7"/>
      <c r="AY41" s="7"/>
      <c r="AZ41" s="143"/>
      <c r="BA41" s="11"/>
      <c r="BB41" s="11"/>
      <c r="BC41" s="11"/>
      <c r="BD41" s="11"/>
      <c r="BE41" s="11"/>
      <c r="BF41" s="11"/>
      <c r="BG41" s="11"/>
      <c r="BH41" s="11"/>
      <c r="BI41" s="11"/>
      <c r="BJ41" s="11"/>
    </row>
    <row r="42" spans="1:62" ht="93" customHeight="1" x14ac:dyDescent="0.3">
      <c r="A42" s="275"/>
      <c r="B42" s="275" t="s">
        <v>314</v>
      </c>
      <c r="C42" s="224"/>
      <c r="D42" s="136" t="s">
        <v>350</v>
      </c>
      <c r="E42" s="136"/>
      <c r="F42" s="136"/>
      <c r="G42" s="146"/>
      <c r="H42" s="1"/>
      <c r="I42" s="1"/>
      <c r="J42" s="1"/>
      <c r="K42" s="1"/>
      <c r="L42" s="1"/>
      <c r="M42" s="1"/>
      <c r="N42" s="1"/>
      <c r="O42" s="5"/>
      <c r="P42" s="5"/>
      <c r="Q42" s="5"/>
      <c r="R42" s="5"/>
      <c r="S42" s="5"/>
      <c r="T42" s="5"/>
      <c r="U42" s="141"/>
      <c r="V42" s="142"/>
      <c r="W42" s="142"/>
      <c r="X42" s="142"/>
      <c r="Y42" s="142"/>
      <c r="Z42" s="142"/>
      <c r="AA42" s="142"/>
      <c r="AB42" s="142"/>
      <c r="AC42" s="142"/>
      <c r="AD42" s="142"/>
      <c r="AE42" s="142"/>
      <c r="AF42" s="142"/>
      <c r="AG42" s="142"/>
      <c r="AH42" s="142"/>
      <c r="AI42" s="142"/>
      <c r="AJ42" s="142"/>
      <c r="AK42" s="142"/>
      <c r="AL42" s="7"/>
      <c r="AM42" s="7"/>
      <c r="AN42" s="7"/>
      <c r="AO42" s="7"/>
      <c r="AP42" s="7"/>
      <c r="AQ42" s="7"/>
      <c r="AR42" s="7"/>
      <c r="AS42" s="7"/>
      <c r="AT42" s="7"/>
      <c r="AU42" s="7"/>
      <c r="AV42" s="7"/>
      <c r="AW42" s="7"/>
      <c r="AX42" s="7"/>
      <c r="AY42" s="7"/>
      <c r="AZ42" s="143"/>
      <c r="BA42" s="11"/>
      <c r="BB42" s="11"/>
      <c r="BC42" s="11"/>
      <c r="BD42" s="11"/>
      <c r="BE42" s="11"/>
      <c r="BF42" s="11"/>
      <c r="BG42" s="11"/>
      <c r="BH42" s="11"/>
      <c r="BI42" s="11"/>
      <c r="BJ42" s="11"/>
    </row>
    <row r="43" spans="1:62" ht="93" customHeight="1" x14ac:dyDescent="0.3">
      <c r="A43" s="275"/>
      <c r="B43" s="275" t="s">
        <v>352</v>
      </c>
      <c r="C43" s="224"/>
      <c r="D43" s="136" t="s">
        <v>353</v>
      </c>
      <c r="E43" s="136"/>
      <c r="F43" s="136"/>
      <c r="G43" s="146"/>
      <c r="H43" s="1"/>
      <c r="I43" s="1"/>
      <c r="J43" s="1"/>
      <c r="K43" s="1"/>
      <c r="L43" s="1"/>
      <c r="M43" s="1"/>
      <c r="N43" s="1"/>
      <c r="O43" s="5"/>
      <c r="P43" s="5"/>
      <c r="Q43" s="5"/>
      <c r="R43" s="5"/>
      <c r="S43" s="5"/>
      <c r="T43" s="5"/>
      <c r="U43" s="141"/>
      <c r="V43" s="142"/>
      <c r="W43" s="142"/>
      <c r="X43" s="142"/>
      <c r="Y43" s="142"/>
      <c r="Z43" s="142"/>
      <c r="AA43" s="142"/>
      <c r="AB43" s="142"/>
      <c r="AC43" s="142"/>
      <c r="AD43" s="142"/>
      <c r="AE43" s="142"/>
      <c r="AF43" s="142"/>
      <c r="AG43" s="142"/>
      <c r="AH43" s="142"/>
      <c r="AI43" s="142"/>
      <c r="AJ43" s="142"/>
      <c r="AK43" s="142"/>
      <c r="AL43" s="7"/>
      <c r="AM43" s="7"/>
      <c r="AN43" s="7"/>
      <c r="AO43" s="7"/>
      <c r="AP43" s="7"/>
      <c r="AQ43" s="7"/>
      <c r="AR43" s="7"/>
      <c r="AS43" s="7"/>
      <c r="AT43" s="7"/>
      <c r="AU43" s="7"/>
      <c r="AV43" s="7"/>
      <c r="AW43" s="7"/>
      <c r="AX43" s="7"/>
      <c r="AY43" s="7"/>
      <c r="AZ43" s="143"/>
      <c r="BA43" s="11"/>
      <c r="BB43" s="11"/>
      <c r="BC43" s="11"/>
      <c r="BD43" s="11"/>
      <c r="BE43" s="11"/>
      <c r="BF43" s="11"/>
      <c r="BG43" s="11"/>
      <c r="BH43" s="11"/>
      <c r="BI43" s="11"/>
      <c r="BJ43" s="11"/>
    </row>
    <row r="44" spans="1:62" ht="93" customHeight="1" x14ac:dyDescent="0.3">
      <c r="A44" s="275"/>
      <c r="B44" s="275" t="s">
        <v>201</v>
      </c>
      <c r="C44" s="224"/>
      <c r="D44" s="136"/>
      <c r="E44" s="136"/>
      <c r="F44" s="136"/>
      <c r="G44" s="146"/>
      <c r="H44" s="1"/>
      <c r="I44" s="1"/>
      <c r="J44" s="1"/>
      <c r="K44" s="1"/>
      <c r="L44" s="1"/>
      <c r="M44" s="1"/>
      <c r="N44" s="1"/>
      <c r="O44" s="5"/>
      <c r="P44" s="5"/>
      <c r="Q44" s="5"/>
      <c r="R44" s="5"/>
      <c r="S44" s="5"/>
      <c r="T44" s="5"/>
      <c r="U44" s="141"/>
      <c r="V44" s="142"/>
      <c r="W44" s="142"/>
      <c r="X44" s="142"/>
      <c r="Y44" s="142"/>
      <c r="Z44" s="142"/>
      <c r="AA44" s="142"/>
      <c r="AB44" s="142"/>
      <c r="AC44" s="142"/>
      <c r="AD44" s="142"/>
      <c r="AE44" s="142"/>
      <c r="AF44" s="142"/>
      <c r="AG44" s="142"/>
      <c r="AH44" s="142"/>
      <c r="AI44" s="142"/>
      <c r="AJ44" s="142"/>
      <c r="AK44" s="142"/>
      <c r="AL44" s="7"/>
      <c r="AM44" s="7"/>
      <c r="AN44" s="7"/>
      <c r="AO44" s="7"/>
      <c r="AP44" s="7"/>
      <c r="AQ44" s="7"/>
      <c r="AR44" s="7"/>
      <c r="AS44" s="7"/>
      <c r="AT44" s="7"/>
      <c r="AU44" s="7"/>
      <c r="AV44" s="7"/>
      <c r="AW44" s="7"/>
      <c r="AX44" s="7"/>
      <c r="AY44" s="7"/>
      <c r="AZ44" s="143"/>
      <c r="BA44" s="11"/>
      <c r="BB44" s="11"/>
      <c r="BC44" s="11"/>
      <c r="BD44" s="11"/>
      <c r="BE44" s="11"/>
      <c r="BF44" s="11"/>
      <c r="BG44" s="11"/>
      <c r="BH44" s="11"/>
      <c r="BI44" s="11"/>
      <c r="BJ44" s="11"/>
    </row>
    <row r="45" spans="1:62" ht="93" customHeight="1" x14ac:dyDescent="0.3">
      <c r="A45" s="146"/>
      <c r="B45" s="276" t="s">
        <v>361</v>
      </c>
      <c r="C45" s="224"/>
      <c r="D45" s="224"/>
      <c r="E45" s="224"/>
      <c r="F45" s="136"/>
      <c r="G45" s="146"/>
      <c r="H45" s="1"/>
      <c r="I45" s="1"/>
      <c r="J45" s="1"/>
      <c r="K45" s="1"/>
      <c r="L45" s="1"/>
      <c r="M45" s="1"/>
      <c r="N45" s="1"/>
      <c r="O45" s="5"/>
      <c r="P45" s="5"/>
      <c r="Q45" s="5"/>
      <c r="R45" s="5"/>
      <c r="S45" s="5"/>
      <c r="T45" s="5"/>
      <c r="U45" s="141"/>
      <c r="V45" s="142"/>
      <c r="W45" s="142"/>
      <c r="X45" s="142"/>
      <c r="Y45" s="142"/>
      <c r="Z45" s="142"/>
      <c r="AA45" s="142"/>
      <c r="AB45" s="142"/>
      <c r="AC45" s="142"/>
      <c r="AD45" s="142"/>
      <c r="AE45" s="142"/>
      <c r="AF45" s="142"/>
      <c r="AG45" s="142"/>
      <c r="AH45" s="142"/>
      <c r="AI45" s="142"/>
      <c r="AJ45" s="142"/>
      <c r="AK45" s="142"/>
      <c r="AL45" s="7"/>
      <c r="AM45" s="7"/>
      <c r="AN45" s="7"/>
      <c r="AO45" s="7"/>
      <c r="AP45" s="7"/>
      <c r="AQ45" s="7"/>
      <c r="AR45" s="7"/>
      <c r="AS45" s="7"/>
      <c r="AT45" s="7"/>
      <c r="AU45" s="7"/>
      <c r="AV45" s="7"/>
      <c r="AW45" s="7"/>
      <c r="AX45" s="7"/>
      <c r="AY45" s="7"/>
      <c r="AZ45" s="143"/>
      <c r="BA45" s="11"/>
      <c r="BB45" s="11"/>
      <c r="BC45" s="11"/>
      <c r="BD45" s="11"/>
      <c r="BE45" s="11"/>
      <c r="BF45" s="11"/>
      <c r="BG45" s="11"/>
      <c r="BH45" s="11"/>
      <c r="BI45" s="11"/>
      <c r="BJ45" s="11"/>
    </row>
    <row r="46" spans="1:62" ht="93" customHeight="1" x14ac:dyDescent="0.3">
      <c r="A46" s="1"/>
      <c r="B46" s="1"/>
      <c r="C46" s="1"/>
      <c r="D46" s="1"/>
      <c r="E46" s="1"/>
      <c r="F46" s="153"/>
      <c r="G46" s="1"/>
      <c r="H46" s="1"/>
      <c r="I46" s="1"/>
      <c r="J46" s="1"/>
      <c r="K46" s="1"/>
      <c r="L46" s="1"/>
      <c r="M46" s="1"/>
      <c r="N46" s="1"/>
      <c r="O46" s="5"/>
      <c r="P46" s="5"/>
      <c r="Q46" s="5"/>
      <c r="R46" s="5"/>
      <c r="S46" s="5"/>
      <c r="T46" s="5"/>
      <c r="U46" s="141"/>
      <c r="V46" s="142"/>
      <c r="W46" s="142"/>
      <c r="X46" s="142"/>
      <c r="Y46" s="142"/>
      <c r="Z46" s="142"/>
      <c r="AA46" s="142"/>
      <c r="AB46" s="142"/>
      <c r="AC46" s="142"/>
      <c r="AD46" s="142"/>
      <c r="AE46" s="142"/>
      <c r="AF46" s="142"/>
      <c r="AG46" s="142"/>
      <c r="AH46" s="142"/>
      <c r="AI46" s="142"/>
      <c r="AJ46" s="142"/>
      <c r="AK46" s="142"/>
      <c r="AL46" s="7"/>
      <c r="AM46" s="7"/>
      <c r="AN46" s="7"/>
      <c r="AO46" s="7"/>
      <c r="AP46" s="7"/>
      <c r="AQ46" s="7"/>
      <c r="AR46" s="7"/>
      <c r="AS46" s="7"/>
      <c r="AT46" s="7"/>
      <c r="AU46" s="7"/>
      <c r="AV46" s="7"/>
      <c r="AW46" s="7"/>
      <c r="AX46" s="7"/>
      <c r="AY46" s="7"/>
      <c r="AZ46" s="143"/>
      <c r="BA46" s="11"/>
      <c r="BB46" s="11"/>
      <c r="BC46" s="11"/>
      <c r="BD46" s="11"/>
      <c r="BE46" s="11"/>
      <c r="BF46" s="11"/>
      <c r="BG46" s="11"/>
      <c r="BH46" s="11"/>
      <c r="BI46" s="11"/>
      <c r="BJ46" s="11"/>
    </row>
    <row r="47" spans="1:62" ht="15.75" customHeight="1" x14ac:dyDescent="0.3">
      <c r="A47" s="1"/>
      <c r="B47" s="1"/>
      <c r="C47" s="1"/>
      <c r="D47" s="1"/>
      <c r="E47" s="1"/>
      <c r="F47" s="1"/>
      <c r="G47" s="1"/>
      <c r="H47" s="1"/>
      <c r="I47" s="1"/>
      <c r="J47" s="1"/>
      <c r="K47" s="1"/>
      <c r="L47" s="1"/>
      <c r="M47" s="1"/>
      <c r="N47" s="1"/>
      <c r="O47" s="5"/>
      <c r="P47" s="5"/>
      <c r="Q47" s="5"/>
      <c r="R47" s="5"/>
      <c r="S47" s="5"/>
      <c r="T47" s="5"/>
      <c r="U47" s="5"/>
      <c r="V47" s="1"/>
      <c r="W47" s="1"/>
      <c r="X47" s="1"/>
      <c r="Y47" s="1"/>
      <c r="Z47" s="1"/>
      <c r="AA47" s="1"/>
      <c r="AB47" s="1"/>
      <c r="AC47" s="1"/>
      <c r="AD47" s="1"/>
      <c r="AE47" s="1"/>
      <c r="AF47" s="1"/>
      <c r="AG47" s="1"/>
      <c r="AH47" s="1"/>
      <c r="AI47" s="1"/>
      <c r="AJ47" s="1"/>
      <c r="AK47" s="1"/>
      <c r="AL47" s="7"/>
      <c r="AM47" s="7"/>
      <c r="AN47" s="7"/>
      <c r="AO47" s="7"/>
      <c r="AP47" s="7"/>
      <c r="AQ47" s="7"/>
      <c r="AR47" s="7"/>
      <c r="AS47" s="7"/>
      <c r="AT47" s="7"/>
      <c r="AU47" s="7"/>
      <c r="AV47" s="7"/>
      <c r="AW47" s="7"/>
      <c r="AX47" s="7"/>
      <c r="AY47" s="7"/>
      <c r="AZ47" s="7"/>
      <c r="BA47" s="1"/>
      <c r="BB47" s="1"/>
      <c r="BC47" s="1"/>
      <c r="BD47" s="1"/>
      <c r="BE47" s="1"/>
      <c r="BF47" s="1"/>
      <c r="BG47" s="1"/>
      <c r="BH47" s="1"/>
      <c r="BI47" s="1"/>
      <c r="BJ47" s="1"/>
    </row>
    <row r="48" spans="1:62" ht="15.75" customHeight="1" x14ac:dyDescent="0.3">
      <c r="A48" s="1"/>
      <c r="B48" s="1"/>
      <c r="C48" s="1"/>
      <c r="D48" s="1"/>
      <c r="E48" s="1"/>
      <c r="F48" s="1"/>
      <c r="G48" s="1"/>
      <c r="H48" s="1"/>
      <c r="I48" s="1"/>
      <c r="J48" s="1"/>
      <c r="K48" s="1"/>
      <c r="L48" s="1"/>
      <c r="M48" s="1"/>
      <c r="N48" s="1"/>
      <c r="O48" s="5"/>
      <c r="P48" s="5"/>
      <c r="Q48" s="5"/>
      <c r="R48" s="5"/>
      <c r="S48" s="5"/>
      <c r="T48" s="5"/>
      <c r="U48" s="5"/>
      <c r="V48" s="1"/>
      <c r="W48" s="1"/>
      <c r="X48" s="1"/>
      <c r="Y48" s="1"/>
      <c r="Z48" s="1"/>
      <c r="AA48" s="1"/>
      <c r="AB48" s="1"/>
      <c r="AC48" s="1"/>
      <c r="AD48" s="1"/>
      <c r="AE48" s="1"/>
      <c r="AF48" s="1"/>
      <c r="AG48" s="1"/>
      <c r="AH48" s="1"/>
      <c r="AI48" s="1"/>
      <c r="AJ48" s="1"/>
      <c r="AK48" s="1"/>
      <c r="AL48" s="7"/>
      <c r="AM48" s="7"/>
      <c r="AN48" s="7"/>
      <c r="AO48" s="7"/>
      <c r="AP48" s="7"/>
      <c r="AQ48" s="7"/>
      <c r="AR48" s="7"/>
      <c r="AS48" s="7"/>
      <c r="AT48" s="7"/>
      <c r="AU48" s="7"/>
      <c r="AV48" s="7"/>
      <c r="AW48" s="7"/>
      <c r="AX48" s="7"/>
      <c r="AY48" s="7"/>
      <c r="AZ48" s="7"/>
      <c r="BA48" s="1"/>
      <c r="BB48" s="1"/>
      <c r="BC48" s="1"/>
      <c r="BD48" s="1"/>
      <c r="BE48" s="1"/>
      <c r="BF48" s="1"/>
      <c r="BG48" s="1"/>
      <c r="BH48" s="1"/>
      <c r="BI48" s="1"/>
      <c r="BJ48" s="1"/>
    </row>
    <row r="49" spans="1:62" ht="15.75" customHeight="1" x14ac:dyDescent="0.3">
      <c r="A49" s="1"/>
      <c r="B49" s="1"/>
      <c r="C49" s="1"/>
      <c r="D49" s="1"/>
      <c r="E49" s="1"/>
      <c r="F49" s="1"/>
      <c r="G49" s="1"/>
      <c r="H49" s="1"/>
      <c r="I49" s="1"/>
      <c r="J49" s="1"/>
      <c r="K49" s="1"/>
      <c r="L49" s="1"/>
      <c r="M49" s="1"/>
      <c r="N49" s="1"/>
      <c r="O49" s="5"/>
      <c r="P49" s="5"/>
      <c r="Q49" s="5"/>
      <c r="R49" s="5"/>
      <c r="S49" s="5"/>
      <c r="T49" s="5"/>
      <c r="U49" s="5"/>
      <c r="V49" s="1"/>
      <c r="W49" s="1"/>
      <c r="X49" s="1"/>
      <c r="Y49" s="1"/>
      <c r="Z49" s="1"/>
      <c r="AA49" s="1"/>
      <c r="AB49" s="1"/>
      <c r="AC49" s="1"/>
      <c r="AD49" s="1"/>
      <c r="AE49" s="1"/>
      <c r="AF49" s="1"/>
      <c r="AG49" s="1"/>
      <c r="AH49" s="1"/>
      <c r="AI49" s="1"/>
      <c r="AJ49" s="1"/>
      <c r="AK49" s="1"/>
      <c r="AL49" s="7"/>
      <c r="AM49" s="7"/>
      <c r="AN49" s="7"/>
      <c r="AO49" s="7"/>
      <c r="AP49" s="7"/>
      <c r="AQ49" s="7"/>
      <c r="AR49" s="7"/>
      <c r="AS49" s="7"/>
      <c r="AT49" s="7"/>
      <c r="AU49" s="7"/>
      <c r="AV49" s="7"/>
      <c r="AW49" s="7"/>
      <c r="AX49" s="7"/>
      <c r="AY49" s="7"/>
      <c r="AZ49" s="7"/>
      <c r="BA49" s="1"/>
      <c r="BB49" s="1"/>
      <c r="BC49" s="1"/>
      <c r="BD49" s="1"/>
      <c r="BE49" s="1"/>
      <c r="BF49" s="1"/>
      <c r="BG49" s="1"/>
      <c r="BH49" s="1"/>
      <c r="BI49" s="1"/>
      <c r="BJ49" s="1"/>
    </row>
    <row r="50" spans="1:62" ht="15.75" customHeight="1" x14ac:dyDescent="0.3">
      <c r="A50" s="1"/>
      <c r="B50" s="1"/>
      <c r="C50" s="1"/>
      <c r="D50" s="1"/>
      <c r="E50" s="1"/>
      <c r="F50" s="1"/>
      <c r="G50" s="1"/>
      <c r="H50" s="1"/>
      <c r="I50" s="1"/>
      <c r="J50" s="1"/>
      <c r="K50" s="1"/>
      <c r="L50" s="1"/>
      <c r="M50" s="1"/>
      <c r="N50" s="1"/>
      <c r="O50" s="5"/>
      <c r="P50" s="5"/>
      <c r="Q50" s="5"/>
      <c r="R50" s="5"/>
      <c r="S50" s="5"/>
      <c r="T50" s="5"/>
      <c r="U50" s="5"/>
      <c r="V50" s="1"/>
      <c r="W50" s="1"/>
      <c r="X50" s="1"/>
      <c r="Y50" s="1"/>
      <c r="Z50" s="1"/>
      <c r="AA50" s="1"/>
      <c r="AB50" s="1"/>
      <c r="AC50" s="1"/>
      <c r="AD50" s="1"/>
      <c r="AE50" s="1"/>
      <c r="AF50" s="1"/>
      <c r="AG50" s="1"/>
      <c r="AH50" s="1"/>
      <c r="AI50" s="1"/>
      <c r="AJ50" s="1"/>
      <c r="AK50" s="1"/>
      <c r="AL50" s="7"/>
      <c r="AM50" s="7"/>
      <c r="AN50" s="7"/>
      <c r="AO50" s="7"/>
      <c r="AP50" s="7"/>
      <c r="AQ50" s="7"/>
      <c r="AR50" s="7"/>
      <c r="AS50" s="7"/>
      <c r="AT50" s="7"/>
      <c r="AU50" s="7"/>
      <c r="AV50" s="7"/>
      <c r="AW50" s="7"/>
      <c r="AX50" s="7"/>
      <c r="AY50" s="7"/>
      <c r="AZ50" s="7"/>
      <c r="BA50" s="1"/>
      <c r="BB50" s="1"/>
      <c r="BC50" s="1"/>
      <c r="BD50" s="1"/>
      <c r="BE50" s="1"/>
      <c r="BF50" s="1"/>
      <c r="BG50" s="1"/>
      <c r="BH50" s="1"/>
      <c r="BI50" s="1"/>
      <c r="BJ50" s="1"/>
    </row>
    <row r="51" spans="1:62" ht="15.75" customHeight="1" x14ac:dyDescent="0.3">
      <c r="A51" s="1"/>
      <c r="B51" s="1"/>
      <c r="C51" s="1"/>
      <c r="D51" s="1"/>
      <c r="E51" s="1"/>
      <c r="F51" s="1"/>
      <c r="G51" s="1"/>
      <c r="H51" s="1"/>
      <c r="I51" s="1"/>
      <c r="J51" s="1"/>
      <c r="K51" s="1"/>
      <c r="L51" s="1"/>
      <c r="M51" s="1"/>
      <c r="N51" s="1"/>
      <c r="O51" s="5"/>
      <c r="P51" s="5"/>
      <c r="Q51" s="5"/>
      <c r="R51" s="5"/>
      <c r="S51" s="5"/>
      <c r="T51" s="5"/>
      <c r="U51" s="5"/>
      <c r="V51" s="1"/>
      <c r="W51" s="1"/>
      <c r="X51" s="1"/>
      <c r="Y51" s="1"/>
      <c r="Z51" s="1"/>
      <c r="AA51" s="1"/>
      <c r="AB51" s="1"/>
      <c r="AC51" s="1"/>
      <c r="AD51" s="1"/>
      <c r="AE51" s="1"/>
      <c r="AF51" s="1"/>
      <c r="AG51" s="1"/>
      <c r="AH51" s="1"/>
      <c r="AI51" s="1"/>
      <c r="AJ51" s="1"/>
      <c r="AK51" s="1"/>
      <c r="AL51" s="7"/>
      <c r="AM51" s="7"/>
      <c r="AN51" s="7"/>
      <c r="AO51" s="7"/>
      <c r="AP51" s="7"/>
      <c r="AQ51" s="7"/>
      <c r="AR51" s="7"/>
      <c r="AS51" s="7"/>
      <c r="AT51" s="7"/>
      <c r="AU51" s="7"/>
      <c r="AV51" s="7"/>
      <c r="AW51" s="7"/>
      <c r="AX51" s="7"/>
      <c r="AY51" s="7"/>
      <c r="AZ51" s="7"/>
      <c r="BA51" s="1"/>
      <c r="BB51" s="1"/>
      <c r="BC51" s="1"/>
      <c r="BD51" s="1"/>
      <c r="BE51" s="1"/>
      <c r="BF51" s="1"/>
      <c r="BG51" s="1"/>
      <c r="BH51" s="1"/>
      <c r="BI51" s="1"/>
      <c r="BJ51" s="1"/>
    </row>
    <row r="52" spans="1:62" ht="15.75" customHeight="1" x14ac:dyDescent="0.3">
      <c r="A52" s="1"/>
      <c r="B52" s="1"/>
      <c r="C52" s="1"/>
      <c r="D52" s="1"/>
      <c r="E52" s="1"/>
      <c r="F52" s="1"/>
      <c r="G52" s="1"/>
      <c r="H52" s="1"/>
      <c r="I52" s="1"/>
      <c r="J52" s="1"/>
      <c r="K52" s="1"/>
      <c r="L52" s="1"/>
      <c r="M52" s="1"/>
      <c r="N52" s="1"/>
      <c r="O52" s="5"/>
      <c r="P52" s="5"/>
      <c r="Q52" s="5"/>
      <c r="R52" s="5"/>
      <c r="S52" s="5"/>
      <c r="T52" s="5"/>
      <c r="U52" s="5"/>
      <c r="V52" s="1"/>
      <c r="W52" s="1"/>
      <c r="X52" s="1"/>
      <c r="Y52" s="1"/>
      <c r="Z52" s="1"/>
      <c r="AA52" s="1"/>
      <c r="AB52" s="1"/>
      <c r="AC52" s="1"/>
      <c r="AD52" s="1"/>
      <c r="AE52" s="1"/>
      <c r="AF52" s="1"/>
      <c r="AG52" s="1"/>
      <c r="AH52" s="1"/>
      <c r="AI52" s="1"/>
      <c r="AJ52" s="1"/>
      <c r="AK52" s="1"/>
      <c r="AL52" s="7"/>
      <c r="AM52" s="7"/>
      <c r="AN52" s="7"/>
      <c r="AO52" s="7"/>
      <c r="AP52" s="7"/>
      <c r="AQ52" s="7"/>
      <c r="AR52" s="7"/>
      <c r="AS52" s="7"/>
      <c r="AT52" s="7"/>
      <c r="AU52" s="7"/>
      <c r="AV52" s="7"/>
      <c r="AW52" s="7"/>
      <c r="AX52" s="7"/>
      <c r="AY52" s="7"/>
      <c r="AZ52" s="7"/>
      <c r="BA52" s="1"/>
      <c r="BB52" s="1"/>
      <c r="BC52" s="1"/>
      <c r="BD52" s="1"/>
      <c r="BE52" s="1"/>
      <c r="BF52" s="1"/>
      <c r="BG52" s="1"/>
      <c r="BH52" s="1"/>
      <c r="BI52" s="1"/>
      <c r="BJ52" s="1"/>
    </row>
    <row r="53" spans="1:62" ht="15.75" customHeight="1" x14ac:dyDescent="0.3">
      <c r="A53" s="1"/>
      <c r="B53" s="1"/>
      <c r="C53" s="1"/>
      <c r="D53" s="1"/>
      <c r="E53" s="1"/>
      <c r="F53" s="1"/>
      <c r="G53" s="1"/>
      <c r="H53" s="1"/>
      <c r="I53" s="1"/>
      <c r="J53" s="1"/>
      <c r="K53" s="1"/>
      <c r="L53" s="1"/>
      <c r="M53" s="1"/>
      <c r="N53" s="1"/>
      <c r="O53" s="5"/>
      <c r="P53" s="5"/>
      <c r="Q53" s="5"/>
      <c r="R53" s="5"/>
      <c r="S53" s="5"/>
      <c r="T53" s="5"/>
      <c r="U53" s="5"/>
      <c r="V53" s="1"/>
      <c r="W53" s="1"/>
      <c r="X53" s="1"/>
      <c r="Y53" s="1"/>
      <c r="Z53" s="1"/>
      <c r="AA53" s="1"/>
      <c r="AB53" s="1"/>
      <c r="AC53" s="1"/>
      <c r="AD53" s="1"/>
      <c r="AE53" s="1"/>
      <c r="AF53" s="1"/>
      <c r="AG53" s="1"/>
      <c r="AH53" s="1"/>
      <c r="AI53" s="1"/>
      <c r="AJ53" s="1"/>
      <c r="AK53" s="1"/>
      <c r="AL53" s="7"/>
      <c r="AM53" s="7"/>
      <c r="AN53" s="7"/>
      <c r="AO53" s="7"/>
      <c r="AP53" s="7"/>
      <c r="AQ53" s="7"/>
      <c r="AR53" s="7"/>
      <c r="AS53" s="7"/>
      <c r="AT53" s="7"/>
      <c r="AU53" s="7"/>
      <c r="AV53" s="7"/>
      <c r="AW53" s="7"/>
      <c r="AX53" s="7"/>
      <c r="AY53" s="7"/>
      <c r="AZ53" s="7"/>
      <c r="BA53" s="1"/>
      <c r="BB53" s="1"/>
      <c r="BC53" s="1"/>
      <c r="BD53" s="1"/>
      <c r="BE53" s="1"/>
      <c r="BF53" s="1"/>
      <c r="BG53" s="1"/>
      <c r="BH53" s="1"/>
      <c r="BI53" s="1"/>
      <c r="BJ53" s="1"/>
    </row>
    <row r="54" spans="1:62" ht="15.75" customHeight="1" x14ac:dyDescent="0.3">
      <c r="A54" s="1"/>
      <c r="B54" s="1"/>
      <c r="C54" s="1"/>
      <c r="D54" s="1"/>
      <c r="E54" s="1"/>
      <c r="F54" s="1"/>
      <c r="G54" s="1"/>
      <c r="H54" s="1"/>
      <c r="I54" s="1"/>
      <c r="J54" s="1"/>
      <c r="K54" s="1"/>
      <c r="L54" s="1"/>
      <c r="M54" s="1"/>
      <c r="N54" s="1"/>
      <c r="O54" s="5"/>
      <c r="P54" s="5"/>
      <c r="Q54" s="5"/>
      <c r="R54" s="5"/>
      <c r="S54" s="5"/>
      <c r="T54" s="5"/>
      <c r="U54" s="5"/>
      <c r="V54" s="1"/>
      <c r="W54" s="1"/>
      <c r="X54" s="1"/>
      <c r="Y54" s="1"/>
      <c r="Z54" s="1"/>
      <c r="AA54" s="1"/>
      <c r="AB54" s="1"/>
      <c r="AC54" s="1"/>
      <c r="AD54" s="1"/>
      <c r="AE54" s="1"/>
      <c r="AF54" s="1"/>
      <c r="AG54" s="1"/>
      <c r="AH54" s="1"/>
      <c r="AI54" s="1"/>
      <c r="AJ54" s="1"/>
      <c r="AK54" s="1"/>
      <c r="AL54" s="7"/>
      <c r="AM54" s="7"/>
      <c r="AN54" s="7"/>
      <c r="AO54" s="7"/>
      <c r="AP54" s="7"/>
      <c r="AQ54" s="7"/>
      <c r="AR54" s="7"/>
      <c r="AS54" s="7"/>
      <c r="AT54" s="7"/>
      <c r="AU54" s="7"/>
      <c r="AV54" s="7"/>
      <c r="AW54" s="7"/>
      <c r="AX54" s="7"/>
      <c r="AY54" s="7"/>
      <c r="AZ54" s="7"/>
      <c r="BA54" s="1"/>
      <c r="BB54" s="1"/>
      <c r="BC54" s="1"/>
      <c r="BD54" s="1"/>
      <c r="BE54" s="1"/>
      <c r="BF54" s="1"/>
      <c r="BG54" s="1"/>
      <c r="BH54" s="1"/>
      <c r="BI54" s="1"/>
      <c r="BJ54" s="1"/>
    </row>
    <row r="55" spans="1:62" ht="15.75" customHeight="1" x14ac:dyDescent="0.3">
      <c r="A55" s="1"/>
      <c r="B55" s="1"/>
      <c r="C55" s="1"/>
      <c r="D55" s="1"/>
      <c r="E55" s="1"/>
      <c r="F55" s="1"/>
      <c r="G55" s="1"/>
      <c r="H55" s="1"/>
      <c r="I55" s="1"/>
      <c r="J55" s="1"/>
      <c r="K55" s="1"/>
      <c r="L55" s="1"/>
      <c r="M55" s="1"/>
      <c r="N55" s="1"/>
      <c r="O55" s="5"/>
      <c r="P55" s="5"/>
      <c r="Q55" s="5"/>
      <c r="R55" s="5"/>
      <c r="S55" s="5"/>
      <c r="T55" s="5"/>
      <c r="U55" s="5"/>
      <c r="V55" s="1"/>
      <c r="W55" s="1"/>
      <c r="X55" s="1"/>
      <c r="Y55" s="1"/>
      <c r="Z55" s="1"/>
      <c r="AA55" s="1"/>
      <c r="AB55" s="1"/>
      <c r="AC55" s="1"/>
      <c r="AD55" s="1"/>
      <c r="AE55" s="1"/>
      <c r="AF55" s="1"/>
      <c r="AG55" s="1"/>
      <c r="AH55" s="1"/>
      <c r="AI55" s="1"/>
      <c r="AJ55" s="1"/>
      <c r="AK55" s="1"/>
      <c r="AL55" s="7"/>
      <c r="AM55" s="7"/>
      <c r="AN55" s="7"/>
      <c r="AO55" s="7"/>
      <c r="AP55" s="7"/>
      <c r="AQ55" s="7"/>
      <c r="AR55" s="7"/>
      <c r="AS55" s="7"/>
      <c r="AT55" s="7"/>
      <c r="AU55" s="7"/>
      <c r="AV55" s="7"/>
      <c r="AW55" s="7"/>
      <c r="AX55" s="7"/>
      <c r="AY55" s="7"/>
      <c r="AZ55" s="7"/>
      <c r="BA55" s="1"/>
      <c r="BB55" s="1"/>
      <c r="BC55" s="1"/>
      <c r="BD55" s="1"/>
      <c r="BE55" s="1"/>
      <c r="BF55" s="1"/>
      <c r="BG55" s="1"/>
      <c r="BH55" s="1"/>
      <c r="BI55" s="1"/>
      <c r="BJ55" s="1"/>
    </row>
    <row r="56" spans="1:62" ht="15.75" customHeight="1" x14ac:dyDescent="0.3">
      <c r="A56" s="1"/>
      <c r="B56" s="1"/>
      <c r="C56" s="1"/>
      <c r="D56" s="1"/>
      <c r="E56" s="1"/>
      <c r="F56" s="1"/>
      <c r="G56" s="1"/>
      <c r="H56" s="1"/>
      <c r="I56" s="1"/>
      <c r="J56" s="1"/>
      <c r="K56" s="1"/>
      <c r="L56" s="1"/>
      <c r="M56" s="1"/>
      <c r="N56" s="1"/>
      <c r="O56" s="5"/>
      <c r="P56" s="5"/>
      <c r="Q56" s="5"/>
      <c r="R56" s="5"/>
      <c r="S56" s="5"/>
      <c r="T56" s="5"/>
      <c r="U56" s="5"/>
      <c r="V56" s="1"/>
      <c r="W56" s="1"/>
      <c r="X56" s="1"/>
      <c r="Y56" s="1"/>
      <c r="Z56" s="1"/>
      <c r="AA56" s="1"/>
      <c r="AB56" s="1"/>
      <c r="AC56" s="1"/>
      <c r="AD56" s="1"/>
      <c r="AE56" s="1"/>
      <c r="AF56" s="1"/>
      <c r="AG56" s="1"/>
      <c r="AH56" s="1"/>
      <c r="AI56" s="1"/>
      <c r="AJ56" s="1"/>
      <c r="AK56" s="1"/>
      <c r="AL56" s="7"/>
      <c r="AM56" s="7"/>
      <c r="AN56" s="7"/>
      <c r="AO56" s="7"/>
      <c r="AP56" s="7"/>
      <c r="AQ56" s="7"/>
      <c r="AR56" s="7"/>
      <c r="AS56" s="7"/>
      <c r="AT56" s="7"/>
      <c r="AU56" s="7"/>
      <c r="AV56" s="7"/>
      <c r="AW56" s="7"/>
      <c r="AX56" s="7"/>
      <c r="AY56" s="7"/>
      <c r="AZ56" s="7"/>
      <c r="BA56" s="1"/>
      <c r="BB56" s="1"/>
      <c r="BC56" s="1"/>
      <c r="BD56" s="1"/>
      <c r="BE56" s="1"/>
      <c r="BF56" s="1"/>
      <c r="BG56" s="1"/>
      <c r="BH56" s="1"/>
      <c r="BI56" s="1"/>
      <c r="BJ56" s="1"/>
    </row>
    <row r="57" spans="1:62" ht="15.75" customHeight="1" x14ac:dyDescent="0.3">
      <c r="A57" s="1"/>
      <c r="B57" s="1"/>
      <c r="C57" s="1"/>
      <c r="D57" s="1"/>
      <c r="E57" s="1"/>
      <c r="F57" s="1"/>
      <c r="G57" s="1"/>
      <c r="H57" s="1"/>
      <c r="I57" s="1"/>
      <c r="J57" s="1"/>
      <c r="K57" s="1"/>
      <c r="L57" s="1"/>
      <c r="M57" s="1"/>
      <c r="N57" s="1"/>
      <c r="O57" s="5"/>
      <c r="P57" s="5"/>
      <c r="Q57" s="5"/>
      <c r="R57" s="5"/>
      <c r="S57" s="5"/>
      <c r="T57" s="5"/>
      <c r="U57" s="5"/>
      <c r="V57" s="1"/>
      <c r="W57" s="1"/>
      <c r="X57" s="1"/>
      <c r="Y57" s="1"/>
      <c r="Z57" s="1"/>
      <c r="AA57" s="1"/>
      <c r="AB57" s="1"/>
      <c r="AC57" s="1"/>
      <c r="AD57" s="1"/>
      <c r="AE57" s="1"/>
      <c r="AF57" s="1"/>
      <c r="AG57" s="1"/>
      <c r="AH57" s="1"/>
      <c r="AI57" s="1"/>
      <c r="AJ57" s="1"/>
      <c r="AK57" s="1"/>
      <c r="AL57" s="7"/>
      <c r="AM57" s="7"/>
      <c r="AN57" s="7"/>
      <c r="AO57" s="7"/>
      <c r="AP57" s="7"/>
      <c r="AQ57" s="7"/>
      <c r="AR57" s="7"/>
      <c r="AS57" s="7"/>
      <c r="AT57" s="7"/>
      <c r="AU57" s="7"/>
      <c r="AV57" s="7"/>
      <c r="AW57" s="7"/>
      <c r="AX57" s="7"/>
      <c r="AY57" s="7"/>
      <c r="AZ57" s="7"/>
      <c r="BA57" s="1"/>
      <c r="BB57" s="1"/>
      <c r="BC57" s="1"/>
      <c r="BD57" s="1"/>
      <c r="BE57" s="1"/>
      <c r="BF57" s="1"/>
      <c r="BG57" s="1"/>
      <c r="BH57" s="1"/>
      <c r="BI57" s="1"/>
      <c r="BJ57" s="1"/>
    </row>
    <row r="58" spans="1:62" ht="15.75" customHeight="1" x14ac:dyDescent="0.3">
      <c r="A58" s="1"/>
      <c r="B58" s="1"/>
      <c r="C58" s="1"/>
      <c r="D58" s="1"/>
      <c r="E58" s="1"/>
      <c r="F58" s="1"/>
      <c r="G58" s="1"/>
      <c r="H58" s="1"/>
      <c r="I58" s="1"/>
      <c r="J58" s="1"/>
      <c r="K58" s="1"/>
      <c r="L58" s="1"/>
      <c r="M58" s="1"/>
      <c r="N58" s="1"/>
      <c r="O58" s="5"/>
      <c r="P58" s="5"/>
      <c r="Q58" s="5"/>
      <c r="R58" s="5"/>
      <c r="S58" s="5"/>
      <c r="T58" s="5"/>
      <c r="U58" s="5"/>
      <c r="V58" s="1"/>
      <c r="W58" s="1"/>
      <c r="X58" s="1"/>
      <c r="Y58" s="1"/>
      <c r="Z58" s="1"/>
      <c r="AA58" s="1"/>
      <c r="AB58" s="1"/>
      <c r="AC58" s="1"/>
      <c r="AD58" s="1"/>
      <c r="AE58" s="1"/>
      <c r="AF58" s="1"/>
      <c r="AG58" s="1"/>
      <c r="AH58" s="1"/>
      <c r="AI58" s="1"/>
      <c r="AJ58" s="1"/>
      <c r="AK58" s="1"/>
      <c r="AL58" s="7"/>
      <c r="AM58" s="7"/>
      <c r="AN58" s="7"/>
      <c r="AO58" s="7"/>
      <c r="AP58" s="7"/>
      <c r="AQ58" s="7"/>
      <c r="AR58" s="7"/>
      <c r="AS58" s="7"/>
      <c r="AT58" s="7"/>
      <c r="AU58" s="7"/>
      <c r="AV58" s="7"/>
      <c r="AW58" s="7"/>
      <c r="AX58" s="7"/>
      <c r="AY58" s="7"/>
      <c r="AZ58" s="7"/>
      <c r="BA58" s="1"/>
      <c r="BB58" s="1"/>
      <c r="BC58" s="1"/>
      <c r="BD58" s="1"/>
      <c r="BE58" s="1"/>
      <c r="BF58" s="1"/>
      <c r="BG58" s="1"/>
      <c r="BH58" s="1"/>
      <c r="BI58" s="1"/>
      <c r="BJ58" s="1"/>
    </row>
    <row r="59" spans="1:62" ht="15.75" customHeight="1" x14ac:dyDescent="0.3">
      <c r="A59" s="1"/>
      <c r="B59" s="1"/>
      <c r="C59" s="1"/>
      <c r="D59" s="1"/>
      <c r="E59" s="1"/>
      <c r="F59" s="1"/>
      <c r="G59" s="1"/>
      <c r="H59" s="1"/>
      <c r="I59" s="1"/>
      <c r="J59" s="1"/>
      <c r="K59" s="1"/>
      <c r="L59" s="1"/>
      <c r="M59" s="1"/>
      <c r="N59" s="1"/>
      <c r="O59" s="5"/>
      <c r="P59" s="5"/>
      <c r="Q59" s="5"/>
      <c r="R59" s="5"/>
      <c r="S59" s="5"/>
      <c r="T59" s="5"/>
      <c r="U59" s="5"/>
      <c r="V59" s="1"/>
      <c r="W59" s="1"/>
      <c r="X59" s="1"/>
      <c r="Y59" s="1"/>
      <c r="Z59" s="1"/>
      <c r="AA59" s="1"/>
      <c r="AB59" s="1"/>
      <c r="AC59" s="1"/>
      <c r="AD59" s="1"/>
      <c r="AE59" s="1"/>
      <c r="AF59" s="1"/>
      <c r="AG59" s="1"/>
      <c r="AH59" s="1"/>
      <c r="AI59" s="1"/>
      <c r="AJ59" s="1"/>
      <c r="AK59" s="1"/>
      <c r="AL59" s="7"/>
      <c r="AM59" s="7"/>
      <c r="AN59" s="7"/>
      <c r="AO59" s="7"/>
      <c r="AP59" s="7"/>
      <c r="AQ59" s="7"/>
      <c r="AR59" s="7"/>
      <c r="AS59" s="7"/>
      <c r="AT59" s="7"/>
      <c r="AU59" s="7"/>
      <c r="AV59" s="7"/>
      <c r="AW59" s="7"/>
      <c r="AX59" s="7"/>
      <c r="AY59" s="7"/>
      <c r="AZ59" s="7"/>
      <c r="BA59" s="1"/>
      <c r="BB59" s="1"/>
      <c r="BC59" s="1"/>
      <c r="BD59" s="1"/>
      <c r="BE59" s="1"/>
      <c r="BF59" s="1"/>
      <c r="BG59" s="1"/>
      <c r="BH59" s="1"/>
      <c r="BI59" s="1"/>
      <c r="BJ59" s="1"/>
    </row>
    <row r="60" spans="1:62" ht="15.75" customHeight="1" x14ac:dyDescent="0.3">
      <c r="A60" s="1"/>
      <c r="B60" s="1"/>
      <c r="C60" s="1"/>
      <c r="D60" s="1"/>
      <c r="E60" s="1"/>
      <c r="F60" s="1"/>
      <c r="G60" s="1"/>
      <c r="H60" s="1"/>
      <c r="I60" s="1"/>
      <c r="J60" s="1"/>
      <c r="K60" s="1"/>
      <c r="L60" s="1"/>
      <c r="M60" s="1"/>
      <c r="N60" s="1"/>
      <c r="O60" s="5"/>
      <c r="P60" s="5"/>
      <c r="Q60" s="5"/>
      <c r="R60" s="5"/>
      <c r="S60" s="5"/>
      <c r="T60" s="5"/>
      <c r="U60" s="5"/>
      <c r="V60" s="1"/>
      <c r="W60" s="1"/>
      <c r="X60" s="1"/>
      <c r="Y60" s="1"/>
      <c r="Z60" s="1"/>
      <c r="AA60" s="1"/>
      <c r="AB60" s="1"/>
      <c r="AC60" s="1"/>
      <c r="AD60" s="1"/>
      <c r="AE60" s="1"/>
      <c r="AF60" s="1"/>
      <c r="AG60" s="1"/>
      <c r="AH60" s="1"/>
      <c r="AI60" s="1"/>
      <c r="AJ60" s="1"/>
      <c r="AK60" s="1"/>
      <c r="AL60" s="7"/>
      <c r="AM60" s="7"/>
      <c r="AN60" s="7"/>
      <c r="AO60" s="7"/>
      <c r="AP60" s="7"/>
      <c r="AQ60" s="7"/>
      <c r="AR60" s="7"/>
      <c r="AS60" s="7"/>
      <c r="AT60" s="7"/>
      <c r="AU60" s="7"/>
      <c r="AV60" s="7"/>
      <c r="AW60" s="7"/>
      <c r="AX60" s="7"/>
      <c r="AY60" s="7"/>
      <c r="AZ60" s="7"/>
      <c r="BA60" s="1"/>
      <c r="BB60" s="1"/>
      <c r="BC60" s="1"/>
      <c r="BD60" s="1"/>
      <c r="BE60" s="1"/>
      <c r="BF60" s="1"/>
      <c r="BG60" s="1"/>
      <c r="BH60" s="1"/>
      <c r="BI60" s="1"/>
      <c r="BJ60" s="1"/>
    </row>
    <row r="61" spans="1:62" ht="15.75" customHeight="1" x14ac:dyDescent="0.3">
      <c r="A61" s="1"/>
      <c r="B61" s="1"/>
      <c r="C61" s="1"/>
      <c r="D61" s="1"/>
      <c r="E61" s="1"/>
      <c r="F61" s="1"/>
      <c r="G61" s="1"/>
      <c r="H61" s="1"/>
      <c r="I61" s="1"/>
      <c r="J61" s="1"/>
      <c r="K61" s="1"/>
      <c r="L61" s="1"/>
      <c r="M61" s="1"/>
      <c r="N61" s="1"/>
      <c r="O61" s="5"/>
      <c r="P61" s="5"/>
      <c r="Q61" s="5"/>
      <c r="R61" s="5"/>
      <c r="S61" s="5"/>
      <c r="T61" s="5"/>
      <c r="U61" s="5"/>
      <c r="V61" s="1"/>
      <c r="W61" s="1"/>
      <c r="X61" s="1"/>
      <c r="Y61" s="1"/>
      <c r="Z61" s="1"/>
      <c r="AA61" s="1"/>
      <c r="AB61" s="1"/>
      <c r="AC61" s="1"/>
      <c r="AD61" s="1"/>
      <c r="AE61" s="1"/>
      <c r="AF61" s="1"/>
      <c r="AG61" s="1"/>
      <c r="AH61" s="1"/>
      <c r="AI61" s="1"/>
      <c r="AJ61" s="1"/>
      <c r="AK61" s="1"/>
      <c r="AL61" s="7"/>
      <c r="AM61" s="7"/>
      <c r="AN61" s="7"/>
      <c r="AO61" s="7"/>
      <c r="AP61" s="7"/>
      <c r="AQ61" s="7"/>
      <c r="AR61" s="7"/>
      <c r="AS61" s="7"/>
      <c r="AT61" s="7"/>
      <c r="AU61" s="7"/>
      <c r="AV61" s="7"/>
      <c r="AW61" s="7"/>
      <c r="AX61" s="7"/>
      <c r="AY61" s="7"/>
      <c r="AZ61" s="7"/>
      <c r="BA61" s="1"/>
      <c r="BB61" s="1"/>
      <c r="BC61" s="1"/>
      <c r="BD61" s="1"/>
      <c r="BE61" s="1"/>
      <c r="BF61" s="1"/>
      <c r="BG61" s="1"/>
      <c r="BH61" s="1"/>
      <c r="BI61" s="1"/>
      <c r="BJ61" s="1"/>
    </row>
    <row r="62" spans="1:62" ht="15.75" customHeight="1" x14ac:dyDescent="0.3">
      <c r="A62" s="1"/>
      <c r="B62" s="1"/>
      <c r="C62" s="1"/>
      <c r="D62" s="1"/>
      <c r="E62" s="1"/>
      <c r="F62" s="1"/>
      <c r="G62" s="1"/>
      <c r="H62" s="1"/>
      <c r="I62" s="1"/>
      <c r="J62" s="1"/>
      <c r="K62" s="1"/>
      <c r="L62" s="1"/>
      <c r="M62" s="1"/>
      <c r="N62" s="1"/>
      <c r="O62" s="5"/>
      <c r="P62" s="5"/>
      <c r="Q62" s="5"/>
      <c r="R62" s="5"/>
      <c r="S62" s="5"/>
      <c r="T62" s="5"/>
      <c r="U62" s="5"/>
      <c r="V62" s="1"/>
      <c r="W62" s="1"/>
      <c r="X62" s="1"/>
      <c r="Y62" s="1"/>
      <c r="Z62" s="1"/>
      <c r="AA62" s="1"/>
      <c r="AB62" s="1"/>
      <c r="AC62" s="1"/>
      <c r="AD62" s="1"/>
      <c r="AE62" s="1"/>
      <c r="AF62" s="1"/>
      <c r="AG62" s="1"/>
      <c r="AH62" s="1"/>
      <c r="AI62" s="1"/>
      <c r="AJ62" s="1"/>
      <c r="AK62" s="1"/>
      <c r="AL62" s="7"/>
      <c r="AM62" s="7"/>
      <c r="AN62" s="7"/>
      <c r="AO62" s="7"/>
      <c r="AP62" s="7"/>
      <c r="AQ62" s="7"/>
      <c r="AR62" s="7"/>
      <c r="AS62" s="7"/>
      <c r="AT62" s="7"/>
      <c r="AU62" s="7"/>
      <c r="AV62" s="7"/>
      <c r="AW62" s="7"/>
      <c r="AX62" s="7"/>
      <c r="AY62" s="7"/>
      <c r="AZ62" s="7"/>
      <c r="BA62" s="1"/>
      <c r="BB62" s="1"/>
      <c r="BC62" s="1"/>
      <c r="BD62" s="1"/>
      <c r="BE62" s="1"/>
      <c r="BF62" s="1"/>
      <c r="BG62" s="1"/>
      <c r="BH62" s="1"/>
      <c r="BI62" s="1"/>
      <c r="BJ62" s="1"/>
    </row>
    <row r="63" spans="1:62" ht="15.75" customHeight="1" x14ac:dyDescent="0.3">
      <c r="A63" s="1"/>
      <c r="B63" s="1"/>
      <c r="C63" s="1"/>
      <c r="D63" s="1"/>
      <c r="E63" s="1"/>
      <c r="F63" s="1"/>
      <c r="G63" s="1"/>
      <c r="H63" s="1"/>
      <c r="I63" s="1"/>
      <c r="J63" s="1"/>
      <c r="K63" s="1"/>
      <c r="L63" s="1"/>
      <c r="M63" s="1"/>
      <c r="N63" s="1"/>
      <c r="O63" s="5"/>
      <c r="P63" s="5"/>
      <c r="Q63" s="5"/>
      <c r="R63" s="5"/>
      <c r="S63" s="5"/>
      <c r="T63" s="5"/>
      <c r="U63" s="5"/>
      <c r="V63" s="1"/>
      <c r="W63" s="1"/>
      <c r="X63" s="1"/>
      <c r="Y63" s="1"/>
      <c r="Z63" s="1"/>
      <c r="AA63" s="1"/>
      <c r="AB63" s="1"/>
      <c r="AC63" s="1"/>
      <c r="AD63" s="1"/>
      <c r="AE63" s="1"/>
      <c r="AF63" s="1"/>
      <c r="AG63" s="1"/>
      <c r="AH63" s="1"/>
      <c r="AI63" s="1"/>
      <c r="AJ63" s="1"/>
      <c r="AK63" s="1"/>
      <c r="AL63" s="7"/>
      <c r="AM63" s="7"/>
      <c r="AN63" s="7"/>
      <c r="AO63" s="7"/>
      <c r="AP63" s="7"/>
      <c r="AQ63" s="7"/>
      <c r="AR63" s="7"/>
      <c r="AS63" s="7"/>
      <c r="AT63" s="7"/>
      <c r="AU63" s="7"/>
      <c r="AV63" s="7"/>
      <c r="AW63" s="7"/>
      <c r="AX63" s="7"/>
      <c r="AY63" s="7"/>
      <c r="AZ63" s="7"/>
      <c r="BA63" s="1"/>
      <c r="BB63" s="1"/>
      <c r="BC63" s="1"/>
      <c r="BD63" s="1"/>
      <c r="BE63" s="1"/>
      <c r="BF63" s="1"/>
      <c r="BG63" s="1"/>
      <c r="BH63" s="1"/>
      <c r="BI63" s="1"/>
      <c r="BJ63" s="1"/>
    </row>
    <row r="64" spans="1:62" ht="15.75" customHeight="1" x14ac:dyDescent="0.3">
      <c r="A64" s="1"/>
      <c r="B64" s="1"/>
      <c r="C64" s="1"/>
      <c r="D64" s="1"/>
      <c r="E64" s="1"/>
      <c r="F64" s="1"/>
      <c r="G64" s="1"/>
      <c r="H64" s="1"/>
      <c r="I64" s="1"/>
      <c r="J64" s="1"/>
      <c r="K64" s="1"/>
      <c r="L64" s="1"/>
      <c r="M64" s="1"/>
      <c r="N64" s="1"/>
      <c r="O64" s="5"/>
      <c r="P64" s="5"/>
      <c r="Q64" s="5"/>
      <c r="R64" s="5"/>
      <c r="S64" s="5"/>
      <c r="T64" s="5"/>
      <c r="U64" s="5"/>
      <c r="V64" s="1"/>
      <c r="W64" s="1"/>
      <c r="X64" s="1"/>
      <c r="Y64" s="1"/>
      <c r="Z64" s="1"/>
      <c r="AA64" s="1"/>
      <c r="AB64" s="1"/>
      <c r="AC64" s="1"/>
      <c r="AD64" s="1"/>
      <c r="AE64" s="1"/>
      <c r="AF64" s="1"/>
      <c r="AG64" s="1"/>
      <c r="AH64" s="1"/>
      <c r="AI64" s="1"/>
      <c r="AJ64" s="1"/>
      <c r="AK64" s="1"/>
      <c r="AL64" s="7"/>
      <c r="AM64" s="7"/>
      <c r="AN64" s="7"/>
      <c r="AO64" s="7"/>
      <c r="AP64" s="7"/>
      <c r="AQ64" s="7"/>
      <c r="AR64" s="7"/>
      <c r="AS64" s="7"/>
      <c r="AT64" s="7"/>
      <c r="AU64" s="7"/>
      <c r="AV64" s="7"/>
      <c r="AW64" s="7"/>
      <c r="AX64" s="7"/>
      <c r="AY64" s="7"/>
      <c r="AZ64" s="7"/>
      <c r="BA64" s="1"/>
      <c r="BB64" s="1"/>
      <c r="BC64" s="1"/>
      <c r="BD64" s="1"/>
      <c r="BE64" s="1"/>
      <c r="BF64" s="1"/>
      <c r="BG64" s="1"/>
      <c r="BH64" s="1"/>
      <c r="BI64" s="1"/>
      <c r="BJ64" s="1"/>
    </row>
    <row r="65" spans="1:62" ht="15.75" customHeight="1" x14ac:dyDescent="0.3">
      <c r="A65" s="1"/>
      <c r="B65" s="1"/>
      <c r="C65" s="1"/>
      <c r="D65" s="1"/>
      <c r="E65" s="1"/>
      <c r="F65" s="1"/>
      <c r="G65" s="1"/>
      <c r="H65" s="1"/>
      <c r="I65" s="1"/>
      <c r="J65" s="1"/>
      <c r="K65" s="1"/>
      <c r="L65" s="1"/>
      <c r="M65" s="1"/>
      <c r="N65" s="1"/>
      <c r="O65" s="5"/>
      <c r="P65" s="5"/>
      <c r="Q65" s="5"/>
      <c r="R65" s="5"/>
      <c r="S65" s="5"/>
      <c r="T65" s="5"/>
      <c r="U65" s="5"/>
      <c r="V65" s="1"/>
      <c r="W65" s="1"/>
      <c r="X65" s="1"/>
      <c r="Y65" s="1"/>
      <c r="Z65" s="1"/>
      <c r="AA65" s="1"/>
      <c r="AB65" s="1"/>
      <c r="AC65" s="1"/>
      <c r="AD65" s="1"/>
      <c r="AE65" s="1"/>
      <c r="AF65" s="1"/>
      <c r="AG65" s="1"/>
      <c r="AH65" s="1"/>
      <c r="AI65" s="1"/>
      <c r="AJ65" s="1"/>
      <c r="AK65" s="1"/>
      <c r="AL65" s="7"/>
      <c r="AM65" s="7"/>
      <c r="AN65" s="7"/>
      <c r="AO65" s="7"/>
      <c r="AP65" s="7"/>
      <c r="AQ65" s="7"/>
      <c r="AR65" s="7"/>
      <c r="AS65" s="7"/>
      <c r="AT65" s="7"/>
      <c r="AU65" s="7"/>
      <c r="AV65" s="7"/>
      <c r="AW65" s="7"/>
      <c r="AX65" s="7"/>
      <c r="AY65" s="7"/>
      <c r="AZ65" s="7"/>
      <c r="BA65" s="1"/>
      <c r="BB65" s="1"/>
      <c r="BC65" s="1"/>
      <c r="BD65" s="1"/>
      <c r="BE65" s="1"/>
      <c r="BF65" s="1"/>
      <c r="BG65" s="1"/>
      <c r="BH65" s="1"/>
      <c r="BI65" s="1"/>
      <c r="BJ65" s="1"/>
    </row>
    <row r="66" spans="1:62" ht="15.75" customHeight="1" x14ac:dyDescent="0.3">
      <c r="A66" s="1"/>
      <c r="B66" s="1"/>
      <c r="C66" s="1"/>
      <c r="D66" s="1"/>
      <c r="E66" s="1"/>
      <c r="F66" s="1"/>
      <c r="G66" s="1"/>
      <c r="H66" s="1"/>
      <c r="I66" s="1"/>
      <c r="J66" s="1"/>
      <c r="K66" s="1"/>
      <c r="L66" s="1"/>
      <c r="M66" s="1"/>
      <c r="N66" s="1"/>
      <c r="O66" s="5"/>
      <c r="P66" s="5"/>
      <c r="Q66" s="5"/>
      <c r="R66" s="5"/>
      <c r="S66" s="5"/>
      <c r="T66" s="5"/>
      <c r="U66" s="5"/>
      <c r="V66" s="1"/>
      <c r="W66" s="1"/>
      <c r="X66" s="1"/>
      <c r="Y66" s="1"/>
      <c r="Z66" s="1"/>
      <c r="AA66" s="1"/>
      <c r="AB66" s="1"/>
      <c r="AC66" s="1"/>
      <c r="AD66" s="1"/>
      <c r="AE66" s="1"/>
      <c r="AF66" s="1"/>
      <c r="AG66" s="1"/>
      <c r="AH66" s="1"/>
      <c r="AI66" s="1"/>
      <c r="AJ66" s="1"/>
      <c r="AK66" s="1"/>
      <c r="AL66" s="7"/>
      <c r="AM66" s="7"/>
      <c r="AN66" s="7"/>
      <c r="AO66" s="7"/>
      <c r="AP66" s="7"/>
      <c r="AQ66" s="7"/>
      <c r="AR66" s="7"/>
      <c r="AS66" s="7"/>
      <c r="AT66" s="7"/>
      <c r="AU66" s="7"/>
      <c r="AV66" s="7"/>
      <c r="AW66" s="7"/>
      <c r="AX66" s="7"/>
      <c r="AY66" s="7"/>
      <c r="AZ66" s="7"/>
      <c r="BA66" s="1"/>
      <c r="BB66" s="1"/>
      <c r="BC66" s="1"/>
      <c r="BD66" s="1"/>
      <c r="BE66" s="1"/>
      <c r="BF66" s="1"/>
      <c r="BG66" s="1"/>
      <c r="BH66" s="1"/>
      <c r="BI66" s="1"/>
      <c r="BJ66" s="1"/>
    </row>
    <row r="67" spans="1:62" ht="93" customHeight="1" x14ac:dyDescent="0.3">
      <c r="A67" s="1"/>
      <c r="B67" s="1"/>
      <c r="C67" s="1"/>
      <c r="D67" s="1"/>
      <c r="E67" s="1"/>
      <c r="F67" s="153"/>
      <c r="G67" s="1"/>
      <c r="H67" s="1"/>
      <c r="I67" s="1"/>
      <c r="J67" s="1"/>
      <c r="K67" s="1"/>
      <c r="L67" s="1"/>
      <c r="M67" s="1"/>
      <c r="N67" s="1"/>
      <c r="O67" s="5"/>
      <c r="P67" s="5"/>
      <c r="Q67" s="5"/>
      <c r="R67" s="5"/>
      <c r="S67" s="5"/>
      <c r="T67" s="5"/>
      <c r="U67" s="141"/>
      <c r="V67" s="142"/>
      <c r="W67" s="142"/>
      <c r="X67" s="142"/>
      <c r="Y67" s="142"/>
      <c r="Z67" s="142"/>
      <c r="AA67" s="142"/>
      <c r="AB67" s="142"/>
      <c r="AC67" s="142"/>
      <c r="AD67" s="142"/>
      <c r="AE67" s="142"/>
      <c r="AF67" s="142"/>
      <c r="AG67" s="142"/>
      <c r="AH67" s="142"/>
      <c r="AI67" s="142"/>
      <c r="AJ67" s="142"/>
      <c r="AK67" s="142"/>
      <c r="AL67" s="7"/>
      <c r="AM67" s="7"/>
      <c r="AN67" s="7"/>
      <c r="AO67" s="7"/>
      <c r="AP67" s="7"/>
      <c r="AQ67" s="7"/>
      <c r="AR67" s="7"/>
      <c r="AS67" s="7"/>
      <c r="AT67" s="7"/>
      <c r="AU67" s="7"/>
      <c r="AV67" s="7"/>
      <c r="AW67" s="7"/>
      <c r="AX67" s="7"/>
      <c r="AY67" s="7"/>
      <c r="AZ67" s="143"/>
      <c r="BA67" s="11"/>
      <c r="BB67" s="11"/>
      <c r="BC67" s="11"/>
      <c r="BD67" s="11"/>
      <c r="BE67" s="11"/>
      <c r="BF67" s="11"/>
      <c r="BG67" s="11"/>
      <c r="BH67" s="11"/>
      <c r="BI67" s="11"/>
      <c r="BJ67" s="11"/>
    </row>
    <row r="68" spans="1:62" ht="93" customHeight="1" x14ac:dyDescent="0.3">
      <c r="A68" s="1"/>
      <c r="B68" s="1"/>
      <c r="C68" s="1"/>
      <c r="D68" s="1"/>
      <c r="E68" s="1"/>
      <c r="F68" s="153"/>
      <c r="G68" s="1"/>
      <c r="H68" s="1"/>
      <c r="I68" s="1"/>
      <c r="J68" s="1"/>
      <c r="K68" s="1"/>
      <c r="L68" s="1"/>
      <c r="M68" s="1"/>
      <c r="N68" s="1"/>
      <c r="O68" s="5"/>
      <c r="P68" s="5"/>
      <c r="Q68" s="5"/>
      <c r="R68" s="5"/>
      <c r="S68" s="5"/>
      <c r="T68" s="5"/>
      <c r="U68" s="141"/>
      <c r="V68" s="142"/>
      <c r="W68" s="142"/>
      <c r="X68" s="142"/>
      <c r="Y68" s="142"/>
      <c r="Z68" s="142"/>
      <c r="AA68" s="142"/>
      <c r="AB68" s="142"/>
      <c r="AC68" s="142"/>
      <c r="AD68" s="142"/>
      <c r="AE68" s="142"/>
      <c r="AF68" s="142"/>
      <c r="AG68" s="142"/>
      <c r="AH68" s="142"/>
      <c r="AI68" s="142"/>
      <c r="AJ68" s="142"/>
      <c r="AK68" s="142"/>
      <c r="AL68" s="7"/>
      <c r="AM68" s="7"/>
      <c r="AN68" s="7"/>
      <c r="AO68" s="7"/>
      <c r="AP68" s="7"/>
      <c r="AQ68" s="7"/>
      <c r="AR68" s="7"/>
      <c r="AS68" s="7"/>
      <c r="AT68" s="7"/>
      <c r="AU68" s="7"/>
      <c r="AV68" s="7"/>
      <c r="AW68" s="7"/>
      <c r="AX68" s="7"/>
      <c r="AY68" s="7"/>
      <c r="AZ68" s="143"/>
      <c r="BA68" s="11"/>
      <c r="BB68" s="11"/>
      <c r="BC68" s="11"/>
      <c r="BD68" s="11"/>
      <c r="BE68" s="11"/>
      <c r="BF68" s="11"/>
      <c r="BG68" s="11"/>
      <c r="BH68" s="11"/>
      <c r="BI68" s="11"/>
      <c r="BJ68" s="11"/>
    </row>
    <row r="69" spans="1:62" ht="93" customHeight="1" x14ac:dyDescent="0.3">
      <c r="A69" s="1"/>
      <c r="B69" s="1"/>
      <c r="C69" s="1"/>
      <c r="D69" s="1"/>
      <c r="E69" s="1"/>
      <c r="F69" s="153"/>
      <c r="G69" s="1"/>
      <c r="H69" s="1"/>
      <c r="I69" s="1"/>
      <c r="J69" s="1"/>
      <c r="K69" s="1"/>
      <c r="L69" s="1"/>
      <c r="M69" s="1"/>
      <c r="N69" s="1"/>
      <c r="O69" s="5"/>
      <c r="P69" s="5"/>
      <c r="Q69" s="5"/>
      <c r="R69" s="5"/>
      <c r="S69" s="5"/>
      <c r="T69" s="5"/>
      <c r="U69" s="141"/>
      <c r="V69" s="142"/>
      <c r="W69" s="142"/>
      <c r="X69" s="142"/>
      <c r="Y69" s="142"/>
      <c r="Z69" s="142"/>
      <c r="AA69" s="142"/>
      <c r="AB69" s="142"/>
      <c r="AC69" s="142"/>
      <c r="AD69" s="142"/>
      <c r="AE69" s="142"/>
      <c r="AF69" s="142"/>
      <c r="AG69" s="142"/>
      <c r="AH69" s="142"/>
      <c r="AI69" s="142"/>
      <c r="AJ69" s="142"/>
      <c r="AK69" s="142"/>
      <c r="AL69" s="7"/>
      <c r="AM69" s="7"/>
      <c r="AN69" s="7"/>
      <c r="AO69" s="7"/>
      <c r="AP69" s="7"/>
      <c r="AQ69" s="7"/>
      <c r="AR69" s="7"/>
      <c r="AS69" s="7"/>
      <c r="AT69" s="7"/>
      <c r="AU69" s="7"/>
      <c r="AV69" s="7"/>
      <c r="AW69" s="7"/>
      <c r="AX69" s="7"/>
      <c r="AY69" s="7"/>
      <c r="AZ69" s="143"/>
      <c r="BA69" s="11"/>
      <c r="BB69" s="11"/>
      <c r="BC69" s="11"/>
      <c r="BD69" s="11"/>
      <c r="BE69" s="11"/>
      <c r="BF69" s="11"/>
      <c r="BG69" s="11"/>
      <c r="BH69" s="11"/>
      <c r="BI69" s="11"/>
      <c r="BJ69" s="11"/>
    </row>
    <row r="70" spans="1:62" ht="93" customHeight="1" x14ac:dyDescent="0.3">
      <c r="A70" s="1"/>
      <c r="B70" s="1"/>
      <c r="C70" s="1"/>
      <c r="D70" s="1"/>
      <c r="E70" s="1"/>
      <c r="F70" s="153"/>
      <c r="G70" s="1"/>
      <c r="H70" s="1"/>
      <c r="I70" s="1"/>
      <c r="J70" s="1"/>
      <c r="K70" s="1"/>
      <c r="L70" s="1"/>
      <c r="M70" s="1"/>
      <c r="N70" s="1"/>
      <c r="O70" s="5"/>
      <c r="P70" s="5"/>
      <c r="Q70" s="5"/>
      <c r="R70" s="5"/>
      <c r="S70" s="5"/>
      <c r="T70" s="5"/>
      <c r="U70" s="141"/>
      <c r="V70" s="142"/>
      <c r="W70" s="142"/>
      <c r="X70" s="142"/>
      <c r="Y70" s="142"/>
      <c r="Z70" s="142"/>
      <c r="AA70" s="142"/>
      <c r="AB70" s="142"/>
      <c r="AC70" s="142"/>
      <c r="AD70" s="142"/>
      <c r="AE70" s="142"/>
      <c r="AF70" s="142"/>
      <c r="AG70" s="142"/>
      <c r="AH70" s="142"/>
      <c r="AI70" s="142"/>
      <c r="AJ70" s="142"/>
      <c r="AK70" s="142"/>
      <c r="AL70" s="7"/>
      <c r="AM70" s="7"/>
      <c r="AN70" s="7"/>
      <c r="AO70" s="7"/>
      <c r="AP70" s="7"/>
      <c r="AQ70" s="7"/>
      <c r="AR70" s="7"/>
      <c r="AS70" s="7"/>
      <c r="AT70" s="7"/>
      <c r="AU70" s="7"/>
      <c r="AV70" s="7"/>
      <c r="AW70" s="7"/>
      <c r="AX70" s="7"/>
      <c r="AY70" s="7"/>
      <c r="AZ70" s="143"/>
      <c r="BA70" s="11"/>
      <c r="BB70" s="11"/>
      <c r="BC70" s="11"/>
      <c r="BD70" s="11"/>
      <c r="BE70" s="11"/>
      <c r="BF70" s="11"/>
      <c r="BG70" s="11"/>
      <c r="BH70" s="11"/>
      <c r="BI70" s="11"/>
      <c r="BJ70" s="11"/>
    </row>
    <row r="71" spans="1:62" ht="93" customHeight="1" x14ac:dyDescent="0.3">
      <c r="A71" s="1"/>
      <c r="B71" s="1"/>
      <c r="C71" s="1"/>
      <c r="D71" s="1"/>
      <c r="E71" s="1"/>
      <c r="F71" s="153"/>
      <c r="G71" s="1"/>
      <c r="H71" s="1"/>
      <c r="I71" s="1"/>
      <c r="J71" s="1"/>
      <c r="K71" s="1"/>
      <c r="L71" s="1"/>
      <c r="M71" s="1"/>
      <c r="N71" s="1"/>
      <c r="O71" s="5"/>
      <c r="P71" s="5"/>
      <c r="Q71" s="5"/>
      <c r="R71" s="5"/>
      <c r="S71" s="5"/>
      <c r="T71" s="5"/>
      <c r="U71" s="141"/>
      <c r="V71" s="142"/>
      <c r="W71" s="142"/>
      <c r="X71" s="142"/>
      <c r="Y71" s="142"/>
      <c r="Z71" s="142"/>
      <c r="AA71" s="142"/>
      <c r="AB71" s="142"/>
      <c r="AC71" s="142"/>
      <c r="AD71" s="142"/>
      <c r="AE71" s="142"/>
      <c r="AF71" s="142"/>
      <c r="AG71" s="142"/>
      <c r="AH71" s="142"/>
      <c r="AI71" s="142"/>
      <c r="AJ71" s="142"/>
      <c r="AK71" s="142"/>
      <c r="AL71" s="7"/>
      <c r="AM71" s="7"/>
      <c r="AN71" s="7"/>
      <c r="AO71" s="7"/>
      <c r="AP71" s="7"/>
      <c r="AQ71" s="7"/>
      <c r="AR71" s="7"/>
      <c r="AS71" s="7"/>
      <c r="AT71" s="7"/>
      <c r="AU71" s="7"/>
      <c r="AV71" s="7"/>
      <c r="AW71" s="7"/>
      <c r="AX71" s="7"/>
      <c r="AY71" s="7"/>
      <c r="AZ71" s="143"/>
      <c r="BA71" s="11"/>
      <c r="BB71" s="11"/>
      <c r="BC71" s="11"/>
      <c r="BD71" s="11"/>
      <c r="BE71" s="11"/>
      <c r="BF71" s="11"/>
      <c r="BG71" s="11"/>
      <c r="BH71" s="11"/>
      <c r="BI71" s="11"/>
      <c r="BJ71" s="11"/>
    </row>
    <row r="72" spans="1:62" ht="93" customHeight="1" x14ac:dyDescent="0.3">
      <c r="A72" s="1"/>
      <c r="B72" s="1"/>
      <c r="C72" s="1"/>
      <c r="D72" s="1"/>
      <c r="E72" s="1"/>
      <c r="F72" s="153"/>
      <c r="G72" s="1"/>
      <c r="H72" s="1"/>
      <c r="I72" s="1"/>
      <c r="J72" s="1"/>
      <c r="K72" s="1"/>
      <c r="L72" s="1"/>
      <c r="M72" s="1"/>
      <c r="N72" s="1"/>
      <c r="O72" s="5"/>
      <c r="P72" s="5"/>
      <c r="Q72" s="5"/>
      <c r="R72" s="5"/>
      <c r="S72" s="5"/>
      <c r="T72" s="5"/>
      <c r="U72" s="141"/>
      <c r="V72" s="142"/>
      <c r="W72" s="142"/>
      <c r="X72" s="142"/>
      <c r="Y72" s="142"/>
      <c r="Z72" s="142"/>
      <c r="AA72" s="142"/>
      <c r="AB72" s="142"/>
      <c r="AC72" s="142"/>
      <c r="AD72" s="142"/>
      <c r="AE72" s="142"/>
      <c r="AF72" s="142"/>
      <c r="AG72" s="142"/>
      <c r="AH72" s="142"/>
      <c r="AI72" s="142"/>
      <c r="AJ72" s="142"/>
      <c r="AK72" s="142"/>
      <c r="AL72" s="7"/>
      <c r="AM72" s="7"/>
      <c r="AN72" s="7"/>
      <c r="AO72" s="7"/>
      <c r="AP72" s="7"/>
      <c r="AQ72" s="7"/>
      <c r="AR72" s="7"/>
      <c r="AS72" s="7"/>
      <c r="AT72" s="7"/>
      <c r="AU72" s="7"/>
      <c r="AV72" s="7"/>
      <c r="AW72" s="7"/>
      <c r="AX72" s="7"/>
      <c r="AY72" s="7"/>
      <c r="AZ72" s="143"/>
      <c r="BA72" s="11"/>
      <c r="BB72" s="11"/>
      <c r="BC72" s="11"/>
      <c r="BD72" s="11"/>
      <c r="BE72" s="11"/>
      <c r="BF72" s="11"/>
      <c r="BG72" s="11"/>
      <c r="BH72" s="11"/>
      <c r="BI72" s="11"/>
      <c r="BJ72" s="11"/>
    </row>
    <row r="73" spans="1:62" ht="93" customHeight="1" x14ac:dyDescent="0.3">
      <c r="A73" s="1"/>
      <c r="B73" s="1"/>
      <c r="C73" s="1"/>
      <c r="D73" s="1"/>
      <c r="E73" s="1"/>
      <c r="F73" s="153"/>
      <c r="G73" s="1"/>
      <c r="H73" s="1"/>
      <c r="I73" s="1"/>
      <c r="J73" s="1"/>
      <c r="K73" s="1"/>
      <c r="L73" s="1"/>
      <c r="M73" s="1"/>
      <c r="N73" s="1"/>
      <c r="O73" s="5"/>
      <c r="P73" s="5"/>
      <c r="Q73" s="5"/>
      <c r="R73" s="5"/>
      <c r="S73" s="5"/>
      <c r="T73" s="5"/>
      <c r="U73" s="141"/>
      <c r="V73" s="142"/>
      <c r="W73" s="142"/>
      <c r="X73" s="142"/>
      <c r="Y73" s="142"/>
      <c r="Z73" s="142"/>
      <c r="AA73" s="142"/>
      <c r="AB73" s="142"/>
      <c r="AC73" s="142"/>
      <c r="AD73" s="142"/>
      <c r="AE73" s="142"/>
      <c r="AF73" s="142"/>
      <c r="AG73" s="142"/>
      <c r="AH73" s="142"/>
      <c r="AI73" s="142"/>
      <c r="AJ73" s="142"/>
      <c r="AK73" s="142"/>
      <c r="AL73" s="7"/>
      <c r="AM73" s="7"/>
      <c r="AN73" s="7"/>
      <c r="AO73" s="7"/>
      <c r="AP73" s="7"/>
      <c r="AQ73" s="7"/>
      <c r="AR73" s="7"/>
      <c r="AS73" s="7"/>
      <c r="AT73" s="7"/>
      <c r="AU73" s="7"/>
      <c r="AV73" s="7"/>
      <c r="AW73" s="7"/>
      <c r="AX73" s="7"/>
      <c r="AY73" s="7"/>
      <c r="AZ73" s="143"/>
      <c r="BA73" s="11"/>
      <c r="BB73" s="11"/>
      <c r="BC73" s="11"/>
      <c r="BD73" s="11"/>
      <c r="BE73" s="11"/>
      <c r="BF73" s="11"/>
      <c r="BG73" s="11"/>
      <c r="BH73" s="11"/>
      <c r="BI73" s="11"/>
      <c r="BJ73" s="11"/>
    </row>
    <row r="74" spans="1:62" ht="93" customHeight="1" x14ac:dyDescent="0.3">
      <c r="A74" s="1"/>
      <c r="B74" s="1"/>
      <c r="C74" s="1"/>
      <c r="D74" s="1"/>
      <c r="E74" s="1"/>
      <c r="F74" s="153"/>
      <c r="G74" s="1"/>
      <c r="H74" s="1"/>
      <c r="I74" s="1"/>
      <c r="J74" s="1"/>
      <c r="K74" s="1"/>
      <c r="L74" s="1"/>
      <c r="M74" s="1"/>
      <c r="N74" s="1"/>
      <c r="O74" s="5"/>
      <c r="P74" s="5"/>
      <c r="Q74" s="5"/>
      <c r="R74" s="5"/>
      <c r="S74" s="5"/>
      <c r="T74" s="5"/>
      <c r="U74" s="141"/>
      <c r="V74" s="142"/>
      <c r="W74" s="142"/>
      <c r="X74" s="142"/>
      <c r="Y74" s="142"/>
      <c r="Z74" s="142"/>
      <c r="AA74" s="142"/>
      <c r="AB74" s="142"/>
      <c r="AC74" s="142"/>
      <c r="AD74" s="142"/>
      <c r="AE74" s="142"/>
      <c r="AF74" s="142"/>
      <c r="AG74" s="142"/>
      <c r="AH74" s="142"/>
      <c r="AI74" s="142"/>
      <c r="AJ74" s="142"/>
      <c r="AK74" s="142"/>
      <c r="AL74" s="7"/>
      <c r="AM74" s="7"/>
      <c r="AN74" s="7"/>
      <c r="AO74" s="7"/>
      <c r="AP74" s="7"/>
      <c r="AQ74" s="7"/>
      <c r="AR74" s="7"/>
      <c r="AS74" s="7"/>
      <c r="AT74" s="7"/>
      <c r="AU74" s="7"/>
      <c r="AV74" s="7"/>
      <c r="AW74" s="7"/>
      <c r="AX74" s="7"/>
      <c r="AY74" s="7"/>
      <c r="AZ74" s="143"/>
      <c r="BA74" s="11"/>
      <c r="BB74" s="11"/>
      <c r="BC74" s="11"/>
      <c r="BD74" s="11"/>
      <c r="BE74" s="11"/>
      <c r="BF74" s="11"/>
      <c r="BG74" s="11"/>
      <c r="BH74" s="11"/>
      <c r="BI74" s="11"/>
      <c r="BJ74" s="11"/>
    </row>
    <row r="75" spans="1:62" ht="93" customHeight="1" x14ac:dyDescent="0.3">
      <c r="A75" s="1"/>
      <c r="B75" s="1"/>
      <c r="C75" s="1"/>
      <c r="D75" s="1"/>
      <c r="E75" s="1"/>
      <c r="F75" s="153"/>
      <c r="G75" s="1"/>
      <c r="H75" s="1"/>
      <c r="I75" s="1"/>
      <c r="J75" s="1"/>
      <c r="K75" s="1"/>
      <c r="L75" s="1"/>
      <c r="M75" s="1"/>
      <c r="N75" s="1"/>
      <c r="O75" s="5"/>
      <c r="P75" s="5"/>
      <c r="Q75" s="5"/>
      <c r="R75" s="5"/>
      <c r="S75" s="5"/>
      <c r="T75" s="5"/>
      <c r="U75" s="141"/>
      <c r="V75" s="142"/>
      <c r="W75" s="142"/>
      <c r="X75" s="142"/>
      <c r="Y75" s="142"/>
      <c r="Z75" s="142"/>
      <c r="AA75" s="142"/>
      <c r="AB75" s="142"/>
      <c r="AC75" s="142"/>
      <c r="AD75" s="142"/>
      <c r="AE75" s="142"/>
      <c r="AF75" s="142"/>
      <c r="AG75" s="142"/>
      <c r="AH75" s="142"/>
      <c r="AI75" s="142"/>
      <c r="AJ75" s="142"/>
      <c r="AK75" s="142"/>
      <c r="AL75" s="7"/>
      <c r="AM75" s="7"/>
      <c r="AN75" s="7"/>
      <c r="AO75" s="7"/>
      <c r="AP75" s="7"/>
      <c r="AQ75" s="7"/>
      <c r="AR75" s="7"/>
      <c r="AS75" s="7"/>
      <c r="AT75" s="7"/>
      <c r="AU75" s="7"/>
      <c r="AV75" s="7"/>
      <c r="AW75" s="7"/>
      <c r="AX75" s="7"/>
      <c r="AY75" s="7"/>
      <c r="AZ75" s="143"/>
      <c r="BA75" s="11"/>
      <c r="BB75" s="11"/>
      <c r="BC75" s="11"/>
      <c r="BD75" s="11"/>
      <c r="BE75" s="11"/>
      <c r="BF75" s="11"/>
      <c r="BG75" s="11"/>
      <c r="BH75" s="11"/>
      <c r="BI75" s="11"/>
      <c r="BJ75" s="11"/>
    </row>
    <row r="76" spans="1:62" ht="93" customHeight="1" x14ac:dyDescent="0.3">
      <c r="A76" s="1"/>
      <c r="B76" s="1"/>
      <c r="C76" s="1"/>
      <c r="D76" s="1"/>
      <c r="E76" s="1"/>
      <c r="F76" s="153"/>
      <c r="G76" s="1"/>
      <c r="H76" s="1"/>
      <c r="I76" s="1"/>
      <c r="J76" s="1"/>
      <c r="K76" s="1"/>
      <c r="L76" s="1"/>
      <c r="M76" s="1"/>
      <c r="N76" s="1"/>
      <c r="O76" s="5"/>
      <c r="P76" s="5"/>
      <c r="Q76" s="5"/>
      <c r="R76" s="5"/>
      <c r="S76" s="5"/>
      <c r="T76" s="5"/>
      <c r="U76" s="141"/>
      <c r="V76" s="142"/>
      <c r="W76" s="142"/>
      <c r="X76" s="142"/>
      <c r="Y76" s="142"/>
      <c r="Z76" s="142"/>
      <c r="AA76" s="142"/>
      <c r="AB76" s="142"/>
      <c r="AC76" s="142"/>
      <c r="AD76" s="142"/>
      <c r="AE76" s="142"/>
      <c r="AF76" s="142"/>
      <c r="AG76" s="142"/>
      <c r="AH76" s="142"/>
      <c r="AI76" s="142"/>
      <c r="AJ76" s="142"/>
      <c r="AK76" s="142"/>
      <c r="AL76" s="7"/>
      <c r="AM76" s="7"/>
      <c r="AN76" s="7"/>
      <c r="AO76" s="7"/>
      <c r="AP76" s="7"/>
      <c r="AQ76" s="7"/>
      <c r="AR76" s="7"/>
      <c r="AS76" s="7"/>
      <c r="AT76" s="7"/>
      <c r="AU76" s="7"/>
      <c r="AV76" s="7"/>
      <c r="AW76" s="7"/>
      <c r="AX76" s="7"/>
      <c r="AY76" s="7"/>
      <c r="AZ76" s="143"/>
      <c r="BA76" s="11"/>
      <c r="BB76" s="11"/>
      <c r="BC76" s="11"/>
      <c r="BD76" s="11"/>
      <c r="BE76" s="11"/>
      <c r="BF76" s="11"/>
      <c r="BG76" s="11"/>
      <c r="BH76" s="11"/>
      <c r="BI76" s="11"/>
      <c r="BJ76" s="11"/>
    </row>
    <row r="77" spans="1:62" ht="93" customHeight="1" x14ac:dyDescent="0.3">
      <c r="A77" s="1"/>
      <c r="B77" s="1"/>
      <c r="C77" s="1"/>
      <c r="D77" s="1"/>
      <c r="E77" s="1"/>
      <c r="F77" s="153"/>
      <c r="G77" s="1"/>
      <c r="H77" s="1"/>
      <c r="I77" s="1"/>
      <c r="J77" s="1"/>
      <c r="K77" s="1"/>
      <c r="L77" s="1"/>
      <c r="M77" s="1"/>
      <c r="N77" s="1"/>
      <c r="O77" s="5"/>
      <c r="P77" s="5"/>
      <c r="Q77" s="5"/>
      <c r="R77" s="5"/>
      <c r="S77" s="5"/>
      <c r="T77" s="5"/>
      <c r="U77" s="141"/>
      <c r="V77" s="142"/>
      <c r="W77" s="142"/>
      <c r="X77" s="142"/>
      <c r="Y77" s="142"/>
      <c r="Z77" s="142"/>
      <c r="AA77" s="142"/>
      <c r="AB77" s="142"/>
      <c r="AC77" s="142"/>
      <c r="AD77" s="142"/>
      <c r="AE77" s="142"/>
      <c r="AF77" s="142"/>
      <c r="AG77" s="142"/>
      <c r="AH77" s="142"/>
      <c r="AI77" s="142"/>
      <c r="AJ77" s="142"/>
      <c r="AK77" s="142"/>
      <c r="AL77" s="7"/>
      <c r="AM77" s="7"/>
      <c r="AN77" s="7"/>
      <c r="AO77" s="7"/>
      <c r="AP77" s="7"/>
      <c r="AQ77" s="7"/>
      <c r="AR77" s="7"/>
      <c r="AS77" s="7"/>
      <c r="AT77" s="7"/>
      <c r="AU77" s="7"/>
      <c r="AV77" s="7"/>
      <c r="AW77" s="7"/>
      <c r="AX77" s="7"/>
      <c r="AY77" s="7"/>
      <c r="AZ77" s="143"/>
      <c r="BA77" s="11"/>
      <c r="BB77" s="11"/>
      <c r="BC77" s="11"/>
      <c r="BD77" s="11"/>
      <c r="BE77" s="11"/>
      <c r="BF77" s="11"/>
      <c r="BG77" s="11"/>
      <c r="BH77" s="11"/>
      <c r="BI77" s="11"/>
      <c r="BJ77" s="11"/>
    </row>
    <row r="78" spans="1:62" ht="93" customHeight="1" x14ac:dyDescent="0.3">
      <c r="A78" s="1"/>
      <c r="B78" s="1"/>
      <c r="C78" s="1"/>
      <c r="D78" s="1"/>
      <c r="E78" s="1"/>
      <c r="F78" s="153"/>
      <c r="G78" s="1"/>
      <c r="H78" s="1"/>
      <c r="I78" s="1"/>
      <c r="J78" s="1"/>
      <c r="K78" s="1"/>
      <c r="L78" s="1"/>
      <c r="M78" s="1"/>
      <c r="N78" s="1"/>
      <c r="O78" s="5"/>
      <c r="P78" s="5"/>
      <c r="Q78" s="5"/>
      <c r="R78" s="5"/>
      <c r="S78" s="5"/>
      <c r="T78" s="5"/>
      <c r="U78" s="141"/>
      <c r="V78" s="142"/>
      <c r="W78" s="142"/>
      <c r="X78" s="142"/>
      <c r="Y78" s="142"/>
      <c r="Z78" s="142"/>
      <c r="AA78" s="142"/>
      <c r="AB78" s="142"/>
      <c r="AC78" s="142"/>
      <c r="AD78" s="142"/>
      <c r="AE78" s="142"/>
      <c r="AF78" s="142"/>
      <c r="AG78" s="142"/>
      <c r="AH78" s="142"/>
      <c r="AI78" s="142"/>
      <c r="AJ78" s="142"/>
      <c r="AK78" s="142"/>
      <c r="AL78" s="7"/>
      <c r="AM78" s="7"/>
      <c r="AN78" s="7"/>
      <c r="AO78" s="7"/>
      <c r="AP78" s="7"/>
      <c r="AQ78" s="7"/>
      <c r="AR78" s="7"/>
      <c r="AS78" s="7"/>
      <c r="AT78" s="7"/>
      <c r="AU78" s="7"/>
      <c r="AV78" s="7"/>
      <c r="AW78" s="7"/>
      <c r="AX78" s="7"/>
      <c r="AY78" s="7"/>
      <c r="AZ78" s="143"/>
      <c r="BA78" s="11"/>
      <c r="BB78" s="11"/>
      <c r="BC78" s="11"/>
      <c r="BD78" s="11"/>
      <c r="BE78" s="11"/>
      <c r="BF78" s="11"/>
      <c r="BG78" s="11"/>
      <c r="BH78" s="11"/>
      <c r="BI78" s="11"/>
      <c r="BJ78" s="11"/>
    </row>
    <row r="79" spans="1:62" ht="93" customHeight="1" x14ac:dyDescent="0.3">
      <c r="A79" s="1"/>
      <c r="B79" s="1"/>
      <c r="C79" s="1"/>
      <c r="D79" s="1"/>
      <c r="E79" s="1"/>
      <c r="F79" s="153"/>
      <c r="G79" s="1"/>
      <c r="H79" s="1"/>
      <c r="I79" s="1"/>
      <c r="J79" s="1"/>
      <c r="K79" s="1"/>
      <c r="L79" s="1"/>
      <c r="M79" s="1"/>
      <c r="N79" s="1"/>
      <c r="O79" s="5"/>
      <c r="P79" s="5"/>
      <c r="Q79" s="5"/>
      <c r="R79" s="5"/>
      <c r="S79" s="5"/>
      <c r="T79" s="5"/>
      <c r="U79" s="141"/>
      <c r="V79" s="142"/>
      <c r="W79" s="142"/>
      <c r="X79" s="142"/>
      <c r="Y79" s="142"/>
      <c r="Z79" s="142"/>
      <c r="AA79" s="142"/>
      <c r="AB79" s="142"/>
      <c r="AC79" s="142"/>
      <c r="AD79" s="142"/>
      <c r="AE79" s="142"/>
      <c r="AF79" s="142"/>
      <c r="AG79" s="142"/>
      <c r="AH79" s="142"/>
      <c r="AI79" s="142"/>
      <c r="AJ79" s="142"/>
      <c r="AK79" s="142"/>
      <c r="AL79" s="7"/>
      <c r="AM79" s="7"/>
      <c r="AN79" s="7"/>
      <c r="AO79" s="7"/>
      <c r="AP79" s="7"/>
      <c r="AQ79" s="7"/>
      <c r="AR79" s="7"/>
      <c r="AS79" s="7"/>
      <c r="AT79" s="7"/>
      <c r="AU79" s="7"/>
      <c r="AV79" s="7"/>
      <c r="AW79" s="7"/>
      <c r="AX79" s="7"/>
      <c r="AY79" s="7"/>
      <c r="AZ79" s="143"/>
      <c r="BA79" s="11"/>
      <c r="BB79" s="11"/>
      <c r="BC79" s="11"/>
      <c r="BD79" s="11"/>
      <c r="BE79" s="11"/>
      <c r="BF79" s="11"/>
      <c r="BG79" s="11"/>
      <c r="BH79" s="11"/>
      <c r="BI79" s="11"/>
      <c r="BJ79" s="11"/>
    </row>
    <row r="80" spans="1:62" ht="93" customHeight="1" x14ac:dyDescent="0.3">
      <c r="A80" s="1"/>
      <c r="B80" s="1"/>
      <c r="C80" s="1"/>
      <c r="D80" s="1"/>
      <c r="E80" s="1"/>
      <c r="F80" s="153"/>
      <c r="G80" s="1"/>
      <c r="H80" s="1"/>
      <c r="I80" s="1"/>
      <c r="J80" s="1"/>
      <c r="K80" s="1"/>
      <c r="L80" s="1"/>
      <c r="M80" s="1"/>
      <c r="N80" s="1"/>
      <c r="O80" s="5"/>
      <c r="P80" s="5"/>
      <c r="Q80" s="5"/>
      <c r="R80" s="5"/>
      <c r="S80" s="5"/>
      <c r="T80" s="5"/>
      <c r="U80" s="141"/>
      <c r="V80" s="142"/>
      <c r="W80" s="142"/>
      <c r="X80" s="142"/>
      <c r="Y80" s="142"/>
      <c r="Z80" s="142"/>
      <c r="AA80" s="142"/>
      <c r="AB80" s="142"/>
      <c r="AC80" s="142"/>
      <c r="AD80" s="142"/>
      <c r="AE80" s="142"/>
      <c r="AF80" s="142"/>
      <c r="AG80" s="142"/>
      <c r="AH80" s="142"/>
      <c r="AI80" s="142"/>
      <c r="AJ80" s="142"/>
      <c r="AK80" s="142"/>
      <c r="AL80" s="7"/>
      <c r="AM80" s="7"/>
      <c r="AN80" s="7"/>
      <c r="AO80" s="7"/>
      <c r="AP80" s="7"/>
      <c r="AQ80" s="7"/>
      <c r="AR80" s="7"/>
      <c r="AS80" s="7"/>
      <c r="AT80" s="7"/>
      <c r="AU80" s="7"/>
      <c r="AV80" s="7"/>
      <c r="AW80" s="7"/>
      <c r="AX80" s="7"/>
      <c r="AY80" s="7"/>
      <c r="AZ80" s="143"/>
      <c r="BA80" s="11"/>
      <c r="BB80" s="11"/>
      <c r="BC80" s="11"/>
      <c r="BD80" s="11"/>
      <c r="BE80" s="11"/>
      <c r="BF80" s="11"/>
      <c r="BG80" s="11"/>
      <c r="BH80" s="11"/>
      <c r="BI80" s="11"/>
      <c r="BJ80" s="11"/>
    </row>
    <row r="81" spans="1:62" ht="93" customHeight="1" x14ac:dyDescent="0.3">
      <c r="A81" s="1"/>
      <c r="B81" s="1"/>
      <c r="C81" s="1"/>
      <c r="D81" s="1"/>
      <c r="E81" s="1"/>
      <c r="F81" s="153"/>
      <c r="G81" s="1"/>
      <c r="H81" s="1"/>
      <c r="I81" s="1"/>
      <c r="J81" s="1"/>
      <c r="K81" s="1"/>
      <c r="L81" s="1"/>
      <c r="M81" s="1"/>
      <c r="N81" s="1"/>
      <c r="O81" s="5"/>
      <c r="P81" s="5"/>
      <c r="Q81" s="5"/>
      <c r="R81" s="5"/>
      <c r="S81" s="5"/>
      <c r="T81" s="5"/>
      <c r="U81" s="141"/>
      <c r="V81" s="142"/>
      <c r="W81" s="142"/>
      <c r="X81" s="142"/>
      <c r="Y81" s="142"/>
      <c r="Z81" s="142"/>
      <c r="AA81" s="142"/>
      <c r="AB81" s="142"/>
      <c r="AC81" s="142"/>
      <c r="AD81" s="142"/>
      <c r="AE81" s="142"/>
      <c r="AF81" s="142"/>
      <c r="AG81" s="142"/>
      <c r="AH81" s="142"/>
      <c r="AI81" s="142"/>
      <c r="AJ81" s="142"/>
      <c r="AK81" s="142"/>
      <c r="AL81" s="7"/>
      <c r="AM81" s="7"/>
      <c r="AN81" s="7"/>
      <c r="AO81" s="7"/>
      <c r="AP81" s="7"/>
      <c r="AQ81" s="7"/>
      <c r="AR81" s="7"/>
      <c r="AS81" s="7"/>
      <c r="AT81" s="7"/>
      <c r="AU81" s="7"/>
      <c r="AV81" s="7"/>
      <c r="AW81" s="7"/>
      <c r="AX81" s="7"/>
      <c r="AY81" s="7"/>
      <c r="AZ81" s="143"/>
      <c r="BA81" s="11"/>
      <c r="BB81" s="11"/>
      <c r="BC81" s="11"/>
      <c r="BD81" s="11"/>
      <c r="BE81" s="11"/>
      <c r="BF81" s="11"/>
      <c r="BG81" s="11"/>
      <c r="BH81" s="11"/>
      <c r="BI81" s="11"/>
      <c r="BJ81" s="11"/>
    </row>
    <row r="82" spans="1:62" ht="93" customHeight="1" x14ac:dyDescent="0.3">
      <c r="A82" s="1"/>
      <c r="B82" s="1"/>
      <c r="C82" s="1"/>
      <c r="D82" s="1"/>
      <c r="E82" s="1"/>
      <c r="F82" s="153"/>
      <c r="G82" s="1"/>
      <c r="H82" s="1"/>
      <c r="I82" s="1"/>
      <c r="J82" s="1"/>
      <c r="K82" s="1"/>
      <c r="L82" s="1"/>
      <c r="M82" s="1"/>
      <c r="N82" s="1"/>
      <c r="O82" s="5"/>
      <c r="P82" s="5"/>
      <c r="Q82" s="5"/>
      <c r="R82" s="5"/>
      <c r="S82" s="5"/>
      <c r="T82" s="5"/>
      <c r="U82" s="141"/>
      <c r="V82" s="142"/>
      <c r="W82" s="142"/>
      <c r="X82" s="142"/>
      <c r="Y82" s="142"/>
      <c r="Z82" s="142"/>
      <c r="AA82" s="142"/>
      <c r="AB82" s="142"/>
      <c r="AC82" s="142"/>
      <c r="AD82" s="142"/>
      <c r="AE82" s="142"/>
      <c r="AF82" s="142"/>
      <c r="AG82" s="142"/>
      <c r="AH82" s="142"/>
      <c r="AI82" s="142"/>
      <c r="AJ82" s="142"/>
      <c r="AK82" s="142"/>
      <c r="AL82" s="7"/>
      <c r="AM82" s="7"/>
      <c r="AN82" s="7"/>
      <c r="AO82" s="7"/>
      <c r="AP82" s="7"/>
      <c r="AQ82" s="7"/>
      <c r="AR82" s="7"/>
      <c r="AS82" s="7"/>
      <c r="AT82" s="7"/>
      <c r="AU82" s="7"/>
      <c r="AV82" s="7"/>
      <c r="AW82" s="7"/>
      <c r="AX82" s="7"/>
      <c r="AY82" s="7"/>
      <c r="AZ82" s="143"/>
      <c r="BA82" s="11"/>
      <c r="BB82" s="11"/>
      <c r="BC82" s="11"/>
      <c r="BD82" s="11"/>
      <c r="BE82" s="11"/>
      <c r="BF82" s="11"/>
      <c r="BG82" s="11"/>
      <c r="BH82" s="11"/>
      <c r="BI82" s="11"/>
      <c r="BJ82" s="11"/>
    </row>
    <row r="83" spans="1:62" ht="93" customHeight="1" x14ac:dyDescent="0.3">
      <c r="A83" s="1"/>
      <c r="B83" s="1"/>
      <c r="C83" s="1"/>
      <c r="D83" s="1"/>
      <c r="E83" s="1"/>
      <c r="F83" s="153"/>
      <c r="G83" s="1"/>
      <c r="H83" s="1"/>
      <c r="I83" s="1"/>
      <c r="J83" s="1"/>
      <c r="K83" s="1"/>
      <c r="L83" s="1"/>
      <c r="M83" s="1"/>
      <c r="N83" s="1"/>
      <c r="O83" s="5"/>
      <c r="P83" s="5"/>
      <c r="Q83" s="5"/>
      <c r="R83" s="5"/>
      <c r="S83" s="5"/>
      <c r="T83" s="5"/>
      <c r="U83" s="141"/>
      <c r="V83" s="142"/>
      <c r="W83" s="142"/>
      <c r="X83" s="142"/>
      <c r="Y83" s="142"/>
      <c r="Z83" s="142"/>
      <c r="AA83" s="142"/>
      <c r="AB83" s="142"/>
      <c r="AC83" s="142"/>
      <c r="AD83" s="142"/>
      <c r="AE83" s="142"/>
      <c r="AF83" s="142"/>
      <c r="AG83" s="142"/>
      <c r="AH83" s="142"/>
      <c r="AI83" s="142"/>
      <c r="AJ83" s="142"/>
      <c r="AK83" s="142"/>
      <c r="AL83" s="7"/>
      <c r="AM83" s="7"/>
      <c r="AN83" s="7"/>
      <c r="AO83" s="7"/>
      <c r="AP83" s="7"/>
      <c r="AQ83" s="7"/>
      <c r="AR83" s="7"/>
      <c r="AS83" s="7"/>
      <c r="AT83" s="7"/>
      <c r="AU83" s="7"/>
      <c r="AV83" s="7"/>
      <c r="AW83" s="7"/>
      <c r="AX83" s="7"/>
      <c r="AY83" s="7"/>
      <c r="AZ83" s="143"/>
      <c r="BA83" s="11"/>
      <c r="BB83" s="11"/>
      <c r="BC83" s="11"/>
      <c r="BD83" s="11"/>
      <c r="BE83" s="11"/>
      <c r="BF83" s="11"/>
      <c r="BG83" s="11"/>
      <c r="BH83" s="11"/>
      <c r="BI83" s="11"/>
      <c r="BJ83" s="11"/>
    </row>
    <row r="84" spans="1:62" ht="93" customHeight="1" x14ac:dyDescent="0.3">
      <c r="A84" s="1"/>
      <c r="B84" s="1"/>
      <c r="C84" s="1"/>
      <c r="D84" s="1"/>
      <c r="E84" s="1"/>
      <c r="F84" s="153"/>
      <c r="G84" s="1"/>
      <c r="H84" s="1"/>
      <c r="I84" s="1"/>
      <c r="J84" s="1"/>
      <c r="K84" s="1"/>
      <c r="L84" s="1"/>
      <c r="M84" s="1"/>
      <c r="N84" s="1"/>
      <c r="O84" s="5"/>
      <c r="P84" s="5"/>
      <c r="Q84" s="5"/>
      <c r="R84" s="5"/>
      <c r="S84" s="5"/>
      <c r="T84" s="5"/>
      <c r="U84" s="141"/>
      <c r="V84" s="142"/>
      <c r="W84" s="142"/>
      <c r="X84" s="142"/>
      <c r="Y84" s="142"/>
      <c r="Z84" s="142"/>
      <c r="AA84" s="142"/>
      <c r="AB84" s="142"/>
      <c r="AC84" s="142"/>
      <c r="AD84" s="142"/>
      <c r="AE84" s="142"/>
      <c r="AF84" s="142"/>
      <c r="AG84" s="142"/>
      <c r="AH84" s="142"/>
      <c r="AI84" s="142"/>
      <c r="AJ84" s="142"/>
      <c r="AK84" s="142"/>
      <c r="AL84" s="7"/>
      <c r="AM84" s="7"/>
      <c r="AN84" s="7"/>
      <c r="AO84" s="7"/>
      <c r="AP84" s="7"/>
      <c r="AQ84" s="7"/>
      <c r="AR84" s="7"/>
      <c r="AS84" s="7"/>
      <c r="AT84" s="7"/>
      <c r="AU84" s="7"/>
      <c r="AV84" s="7"/>
      <c r="AW84" s="7"/>
      <c r="AX84" s="7"/>
      <c r="AY84" s="7"/>
      <c r="AZ84" s="143"/>
      <c r="BA84" s="11"/>
      <c r="BB84" s="11"/>
      <c r="BC84" s="11"/>
      <c r="BD84" s="11"/>
      <c r="BE84" s="11"/>
      <c r="BF84" s="11"/>
      <c r="BG84" s="11"/>
      <c r="BH84" s="11"/>
      <c r="BI84" s="11"/>
      <c r="BJ84" s="11"/>
    </row>
    <row r="85" spans="1:62" ht="93" customHeight="1" x14ac:dyDescent="0.3">
      <c r="A85" s="1"/>
      <c r="B85" s="1"/>
      <c r="C85" s="1"/>
      <c r="D85" s="1"/>
      <c r="E85" s="1"/>
      <c r="F85" s="153"/>
      <c r="G85" s="1"/>
      <c r="H85" s="1"/>
      <c r="I85" s="1"/>
      <c r="J85" s="1"/>
      <c r="K85" s="1"/>
      <c r="L85" s="1"/>
      <c r="M85" s="1"/>
      <c r="N85" s="1"/>
      <c r="O85" s="5"/>
      <c r="P85" s="5"/>
      <c r="Q85" s="5"/>
      <c r="R85" s="5"/>
      <c r="S85" s="5"/>
      <c r="T85" s="5"/>
      <c r="U85" s="141"/>
      <c r="V85" s="142"/>
      <c r="W85" s="142"/>
      <c r="X85" s="142"/>
      <c r="Y85" s="142"/>
      <c r="Z85" s="142"/>
      <c r="AA85" s="142"/>
      <c r="AB85" s="142"/>
      <c r="AC85" s="142"/>
      <c r="AD85" s="142"/>
      <c r="AE85" s="142"/>
      <c r="AF85" s="142"/>
      <c r="AG85" s="142"/>
      <c r="AH85" s="142"/>
      <c r="AI85" s="142"/>
      <c r="AJ85" s="142"/>
      <c r="AK85" s="142"/>
      <c r="AL85" s="7"/>
      <c r="AM85" s="7"/>
      <c r="AN85" s="7"/>
      <c r="AO85" s="7"/>
      <c r="AP85" s="7"/>
      <c r="AQ85" s="7"/>
      <c r="AR85" s="7"/>
      <c r="AS85" s="7"/>
      <c r="AT85" s="7"/>
      <c r="AU85" s="7"/>
      <c r="AV85" s="7"/>
      <c r="AW85" s="7"/>
      <c r="AX85" s="7"/>
      <c r="AY85" s="7"/>
      <c r="AZ85" s="143"/>
      <c r="BA85" s="11"/>
      <c r="BB85" s="11"/>
      <c r="BC85" s="11"/>
      <c r="BD85" s="11"/>
      <c r="BE85" s="11"/>
      <c r="BF85" s="11"/>
      <c r="BG85" s="11"/>
      <c r="BH85" s="11"/>
      <c r="BI85" s="11"/>
      <c r="BJ85" s="11"/>
    </row>
    <row r="86" spans="1:62" ht="93" customHeight="1" x14ac:dyDescent="0.3">
      <c r="A86" s="1"/>
      <c r="B86" s="1"/>
      <c r="C86" s="1"/>
      <c r="D86" s="1"/>
      <c r="E86" s="1"/>
      <c r="F86" s="153"/>
      <c r="G86" s="1"/>
      <c r="H86" s="1"/>
      <c r="I86" s="1"/>
      <c r="J86" s="1"/>
      <c r="K86" s="1"/>
      <c r="L86" s="1"/>
      <c r="M86" s="1"/>
      <c r="N86" s="1"/>
      <c r="O86" s="5"/>
      <c r="P86" s="5"/>
      <c r="Q86" s="5"/>
      <c r="R86" s="5"/>
      <c r="S86" s="5"/>
      <c r="T86" s="5"/>
      <c r="U86" s="141"/>
      <c r="V86" s="142"/>
      <c r="W86" s="142"/>
      <c r="X86" s="142"/>
      <c r="Y86" s="142"/>
      <c r="Z86" s="142"/>
      <c r="AA86" s="142"/>
      <c r="AB86" s="142"/>
      <c r="AC86" s="142"/>
      <c r="AD86" s="142"/>
      <c r="AE86" s="142"/>
      <c r="AF86" s="142"/>
      <c r="AG86" s="142"/>
      <c r="AH86" s="142"/>
      <c r="AI86" s="142"/>
      <c r="AJ86" s="142"/>
      <c r="AK86" s="142"/>
      <c r="AL86" s="7"/>
      <c r="AM86" s="7"/>
      <c r="AN86" s="7"/>
      <c r="AO86" s="7"/>
      <c r="AP86" s="7"/>
      <c r="AQ86" s="7"/>
      <c r="AR86" s="7"/>
      <c r="AS86" s="7"/>
      <c r="AT86" s="7"/>
      <c r="AU86" s="7"/>
      <c r="AV86" s="7"/>
      <c r="AW86" s="7"/>
      <c r="AX86" s="7"/>
      <c r="AY86" s="7"/>
      <c r="AZ86" s="143"/>
      <c r="BA86" s="11"/>
      <c r="BB86" s="11"/>
      <c r="BC86" s="11"/>
      <c r="BD86" s="11"/>
      <c r="BE86" s="11"/>
      <c r="BF86" s="11"/>
      <c r="BG86" s="11"/>
      <c r="BH86" s="11"/>
      <c r="BI86" s="11"/>
      <c r="BJ86" s="11"/>
    </row>
    <row r="87" spans="1:62" ht="93" customHeight="1" x14ac:dyDescent="0.3">
      <c r="A87" s="1"/>
      <c r="B87" s="1"/>
      <c r="C87" s="1"/>
      <c r="D87" s="1"/>
      <c r="E87" s="1"/>
      <c r="F87" s="153"/>
      <c r="G87" s="1"/>
      <c r="H87" s="1"/>
      <c r="I87" s="1"/>
      <c r="J87" s="1"/>
      <c r="K87" s="1"/>
      <c r="L87" s="1"/>
      <c r="M87" s="1"/>
      <c r="N87" s="1"/>
      <c r="O87" s="5"/>
      <c r="P87" s="5"/>
      <c r="Q87" s="5"/>
      <c r="R87" s="5"/>
      <c r="S87" s="5"/>
      <c r="T87" s="5"/>
      <c r="U87" s="141"/>
      <c r="V87" s="142"/>
      <c r="W87" s="142"/>
      <c r="X87" s="142"/>
      <c r="Y87" s="142"/>
      <c r="Z87" s="142"/>
      <c r="AA87" s="142"/>
      <c r="AB87" s="142"/>
      <c r="AC87" s="142"/>
      <c r="AD87" s="142"/>
      <c r="AE87" s="142"/>
      <c r="AF87" s="142"/>
      <c r="AG87" s="142"/>
      <c r="AH87" s="142"/>
      <c r="AI87" s="142"/>
      <c r="AJ87" s="142"/>
      <c r="AK87" s="142"/>
      <c r="AL87" s="7"/>
      <c r="AM87" s="7"/>
      <c r="AN87" s="7"/>
      <c r="AO87" s="7"/>
      <c r="AP87" s="7"/>
      <c r="AQ87" s="7"/>
      <c r="AR87" s="7"/>
      <c r="AS87" s="7"/>
      <c r="AT87" s="7"/>
      <c r="AU87" s="7"/>
      <c r="AV87" s="7"/>
      <c r="AW87" s="7"/>
      <c r="AX87" s="7"/>
      <c r="AY87" s="7"/>
      <c r="AZ87" s="143"/>
      <c r="BA87" s="11"/>
      <c r="BB87" s="11"/>
      <c r="BC87" s="11"/>
      <c r="BD87" s="11"/>
      <c r="BE87" s="11"/>
      <c r="BF87" s="11"/>
      <c r="BG87" s="11"/>
      <c r="BH87" s="11"/>
      <c r="BI87" s="11"/>
      <c r="BJ87" s="11"/>
    </row>
    <row r="88" spans="1:62" ht="93" customHeight="1" x14ac:dyDescent="0.3">
      <c r="A88" s="1"/>
      <c r="B88" s="1"/>
      <c r="C88" s="1"/>
      <c r="D88" s="1"/>
      <c r="E88" s="1"/>
      <c r="F88" s="153"/>
      <c r="G88" s="1"/>
      <c r="H88" s="1"/>
      <c r="I88" s="1"/>
      <c r="J88" s="1"/>
      <c r="K88" s="1"/>
      <c r="L88" s="1"/>
      <c r="M88" s="1"/>
      <c r="N88" s="1"/>
      <c r="O88" s="5"/>
      <c r="P88" s="5"/>
      <c r="Q88" s="5"/>
      <c r="R88" s="5"/>
      <c r="S88" s="5"/>
      <c r="T88" s="5"/>
      <c r="U88" s="141"/>
      <c r="V88" s="142"/>
      <c r="W88" s="142"/>
      <c r="X88" s="142"/>
      <c r="Y88" s="142"/>
      <c r="Z88" s="142"/>
      <c r="AA88" s="142"/>
      <c r="AB88" s="142"/>
      <c r="AC88" s="142"/>
      <c r="AD88" s="142"/>
      <c r="AE88" s="142"/>
      <c r="AF88" s="142"/>
      <c r="AG88" s="142"/>
      <c r="AH88" s="142"/>
      <c r="AI88" s="142"/>
      <c r="AJ88" s="142"/>
      <c r="AK88" s="142"/>
      <c r="AL88" s="7"/>
      <c r="AM88" s="7"/>
      <c r="AN88" s="7"/>
      <c r="AO88" s="7"/>
      <c r="AP88" s="7"/>
      <c r="AQ88" s="7"/>
      <c r="AR88" s="7"/>
      <c r="AS88" s="7"/>
      <c r="AT88" s="7"/>
      <c r="AU88" s="7"/>
      <c r="AV88" s="7"/>
      <c r="AW88" s="7"/>
      <c r="AX88" s="7"/>
      <c r="AY88" s="7"/>
      <c r="AZ88" s="143"/>
      <c r="BA88" s="11"/>
      <c r="BB88" s="11"/>
      <c r="BC88" s="11"/>
      <c r="BD88" s="11"/>
      <c r="BE88" s="11"/>
      <c r="BF88" s="11"/>
      <c r="BG88" s="11"/>
      <c r="BH88" s="11"/>
      <c r="BI88" s="11"/>
      <c r="BJ88" s="11"/>
    </row>
    <row r="89" spans="1:62" ht="93" customHeight="1" x14ac:dyDescent="0.3">
      <c r="A89" s="1"/>
      <c r="B89" s="1"/>
      <c r="C89" s="1"/>
      <c r="D89" s="1"/>
      <c r="E89" s="1"/>
      <c r="F89" s="153"/>
      <c r="G89" s="1"/>
      <c r="H89" s="1"/>
      <c r="I89" s="1"/>
      <c r="J89" s="1"/>
      <c r="K89" s="1"/>
      <c r="L89" s="1"/>
      <c r="M89" s="1"/>
      <c r="N89" s="1"/>
      <c r="O89" s="5"/>
      <c r="P89" s="5"/>
      <c r="Q89" s="5"/>
      <c r="R89" s="5"/>
      <c r="S89" s="5"/>
      <c r="T89" s="5"/>
      <c r="U89" s="141"/>
      <c r="V89" s="142"/>
      <c r="W89" s="142"/>
      <c r="X89" s="142"/>
      <c r="Y89" s="142"/>
      <c r="Z89" s="142"/>
      <c r="AA89" s="142"/>
      <c r="AB89" s="142"/>
      <c r="AC89" s="142"/>
      <c r="AD89" s="142"/>
      <c r="AE89" s="142"/>
      <c r="AF89" s="142"/>
      <c r="AG89" s="142"/>
      <c r="AH89" s="142"/>
      <c r="AI89" s="142"/>
      <c r="AJ89" s="142"/>
      <c r="AK89" s="142"/>
      <c r="AL89" s="7"/>
      <c r="AM89" s="7"/>
      <c r="AN89" s="7"/>
      <c r="AO89" s="7"/>
      <c r="AP89" s="7"/>
      <c r="AQ89" s="7"/>
      <c r="AR89" s="7"/>
      <c r="AS89" s="7"/>
      <c r="AT89" s="7"/>
      <c r="AU89" s="7"/>
      <c r="AV89" s="7"/>
      <c r="AW89" s="7"/>
      <c r="AX89" s="7"/>
      <c r="AY89" s="7"/>
      <c r="AZ89" s="143"/>
      <c r="BA89" s="11"/>
      <c r="BB89" s="11"/>
      <c r="BC89" s="11"/>
      <c r="BD89" s="11"/>
      <c r="BE89" s="11"/>
      <c r="BF89" s="11"/>
      <c r="BG89" s="11"/>
      <c r="BH89" s="11"/>
      <c r="BI89" s="11"/>
      <c r="BJ89" s="11"/>
    </row>
    <row r="90" spans="1:62" ht="93" customHeight="1" x14ac:dyDescent="0.3">
      <c r="A90" s="1"/>
      <c r="B90" s="1"/>
      <c r="C90" s="1"/>
      <c r="D90" s="1"/>
      <c r="E90" s="1"/>
      <c r="F90" s="153"/>
      <c r="G90" s="1"/>
      <c r="H90" s="1"/>
      <c r="I90" s="1"/>
      <c r="J90" s="1"/>
      <c r="K90" s="1"/>
      <c r="L90" s="1"/>
      <c r="M90" s="1"/>
      <c r="N90" s="1"/>
      <c r="O90" s="5"/>
      <c r="P90" s="5"/>
      <c r="Q90" s="5"/>
      <c r="R90" s="5"/>
      <c r="S90" s="5"/>
      <c r="T90" s="5"/>
      <c r="U90" s="141"/>
      <c r="V90" s="142"/>
      <c r="W90" s="142"/>
      <c r="X90" s="142"/>
      <c r="Y90" s="142"/>
      <c r="Z90" s="142"/>
      <c r="AA90" s="142"/>
      <c r="AB90" s="142"/>
      <c r="AC90" s="142"/>
      <c r="AD90" s="142"/>
      <c r="AE90" s="142"/>
      <c r="AF90" s="142"/>
      <c r="AG90" s="142"/>
      <c r="AH90" s="142"/>
      <c r="AI90" s="142"/>
      <c r="AJ90" s="142"/>
      <c r="AK90" s="142"/>
      <c r="AL90" s="7"/>
      <c r="AM90" s="7"/>
      <c r="AN90" s="7"/>
      <c r="AO90" s="7"/>
      <c r="AP90" s="7"/>
      <c r="AQ90" s="7"/>
      <c r="AR90" s="7"/>
      <c r="AS90" s="7"/>
      <c r="AT90" s="7"/>
      <c r="AU90" s="7"/>
      <c r="AV90" s="7"/>
      <c r="AW90" s="7"/>
      <c r="AX90" s="7"/>
      <c r="AY90" s="7"/>
      <c r="AZ90" s="143"/>
      <c r="BA90" s="11"/>
      <c r="BB90" s="11"/>
      <c r="BC90" s="11"/>
      <c r="BD90" s="11"/>
      <c r="BE90" s="11"/>
      <c r="BF90" s="11"/>
      <c r="BG90" s="11"/>
      <c r="BH90" s="11"/>
      <c r="BI90" s="11"/>
      <c r="BJ90" s="11"/>
    </row>
    <row r="91" spans="1:62" ht="93" customHeight="1" x14ac:dyDescent="0.3">
      <c r="A91" s="1"/>
      <c r="B91" s="1"/>
      <c r="C91" s="1"/>
      <c r="D91" s="1"/>
      <c r="E91" s="1"/>
      <c r="F91" s="153"/>
      <c r="G91" s="1"/>
      <c r="H91" s="1"/>
      <c r="I91" s="1"/>
      <c r="J91" s="1"/>
      <c r="K91" s="1"/>
      <c r="L91" s="1"/>
      <c r="M91" s="1"/>
      <c r="N91" s="1"/>
      <c r="O91" s="5"/>
      <c r="P91" s="5"/>
      <c r="Q91" s="5"/>
      <c r="R91" s="5"/>
      <c r="S91" s="5"/>
      <c r="T91" s="5"/>
      <c r="U91" s="141"/>
      <c r="V91" s="142"/>
      <c r="W91" s="142"/>
      <c r="X91" s="142"/>
      <c r="Y91" s="142"/>
      <c r="Z91" s="142"/>
      <c r="AA91" s="142"/>
      <c r="AB91" s="142"/>
      <c r="AC91" s="142"/>
      <c r="AD91" s="142"/>
      <c r="AE91" s="142"/>
      <c r="AF91" s="142"/>
      <c r="AG91" s="142"/>
      <c r="AH91" s="142"/>
      <c r="AI91" s="142"/>
      <c r="AJ91" s="142"/>
      <c r="AK91" s="142"/>
      <c r="AL91" s="7"/>
      <c r="AM91" s="7"/>
      <c r="AN91" s="7"/>
      <c r="AO91" s="7"/>
      <c r="AP91" s="7"/>
      <c r="AQ91" s="7"/>
      <c r="AR91" s="7"/>
      <c r="AS91" s="7"/>
      <c r="AT91" s="7"/>
      <c r="AU91" s="7"/>
      <c r="AV91" s="7"/>
      <c r="AW91" s="7"/>
      <c r="AX91" s="7"/>
      <c r="AY91" s="7"/>
      <c r="AZ91" s="143"/>
      <c r="BA91" s="11"/>
      <c r="BB91" s="11"/>
      <c r="BC91" s="11"/>
      <c r="BD91" s="11"/>
      <c r="BE91" s="11"/>
      <c r="BF91" s="11"/>
      <c r="BG91" s="11"/>
      <c r="BH91" s="11"/>
      <c r="BI91" s="11"/>
      <c r="BJ91" s="11"/>
    </row>
    <row r="92" spans="1:62" ht="93" customHeight="1" x14ac:dyDescent="0.3">
      <c r="A92" s="1"/>
      <c r="B92" s="1"/>
      <c r="C92" s="1"/>
      <c r="D92" s="1"/>
      <c r="E92" s="1"/>
      <c r="F92" s="153"/>
      <c r="G92" s="1"/>
      <c r="H92" s="1"/>
      <c r="I92" s="1"/>
      <c r="J92" s="1"/>
      <c r="K92" s="1"/>
      <c r="L92" s="1"/>
      <c r="M92" s="1"/>
      <c r="N92" s="1"/>
      <c r="O92" s="5"/>
      <c r="P92" s="5"/>
      <c r="Q92" s="5"/>
      <c r="R92" s="5"/>
      <c r="S92" s="5"/>
      <c r="T92" s="5"/>
      <c r="U92" s="141"/>
      <c r="V92" s="142"/>
      <c r="W92" s="142"/>
      <c r="X92" s="142"/>
      <c r="Y92" s="142"/>
      <c r="Z92" s="142"/>
      <c r="AA92" s="142"/>
      <c r="AB92" s="142"/>
      <c r="AC92" s="142"/>
      <c r="AD92" s="142"/>
      <c r="AE92" s="142"/>
      <c r="AF92" s="142"/>
      <c r="AG92" s="142"/>
      <c r="AH92" s="142"/>
      <c r="AI92" s="142"/>
      <c r="AJ92" s="142"/>
      <c r="AK92" s="142"/>
      <c r="AL92" s="7"/>
      <c r="AM92" s="7"/>
      <c r="AN92" s="7"/>
      <c r="AO92" s="7"/>
      <c r="AP92" s="7"/>
      <c r="AQ92" s="7"/>
      <c r="AR92" s="7"/>
      <c r="AS92" s="7"/>
      <c r="AT92" s="7"/>
      <c r="AU92" s="7"/>
      <c r="AV92" s="7"/>
      <c r="AW92" s="7"/>
      <c r="AX92" s="7"/>
      <c r="AY92" s="7"/>
      <c r="AZ92" s="143"/>
      <c r="BA92" s="11"/>
      <c r="BB92" s="11"/>
      <c r="BC92" s="11"/>
      <c r="BD92" s="11"/>
      <c r="BE92" s="11"/>
      <c r="BF92" s="11"/>
      <c r="BG92" s="11"/>
      <c r="BH92" s="11"/>
      <c r="BI92" s="11"/>
      <c r="BJ92" s="11"/>
    </row>
    <row r="93" spans="1:62" ht="93" customHeight="1" x14ac:dyDescent="0.3">
      <c r="A93" s="1"/>
      <c r="B93" s="1"/>
      <c r="C93" s="1"/>
      <c r="D93" s="1"/>
      <c r="E93" s="1"/>
      <c r="F93" s="153"/>
      <c r="G93" s="1"/>
      <c r="H93" s="1"/>
      <c r="I93" s="1"/>
      <c r="J93" s="1"/>
      <c r="K93" s="1"/>
      <c r="L93" s="1"/>
      <c r="M93" s="1"/>
      <c r="N93" s="1"/>
      <c r="O93" s="5"/>
      <c r="P93" s="5"/>
      <c r="Q93" s="5"/>
      <c r="R93" s="5"/>
      <c r="S93" s="5"/>
      <c r="T93" s="5"/>
      <c r="U93" s="141"/>
      <c r="V93" s="142"/>
      <c r="W93" s="142"/>
      <c r="X93" s="142"/>
      <c r="Y93" s="142"/>
      <c r="Z93" s="142"/>
      <c r="AA93" s="142"/>
      <c r="AB93" s="142"/>
      <c r="AC93" s="142"/>
      <c r="AD93" s="142"/>
      <c r="AE93" s="142"/>
      <c r="AF93" s="142"/>
      <c r="AG93" s="142"/>
      <c r="AH93" s="142"/>
      <c r="AI93" s="142"/>
      <c r="AJ93" s="142"/>
      <c r="AK93" s="142"/>
      <c r="AL93" s="7"/>
      <c r="AM93" s="7"/>
      <c r="AN93" s="7"/>
      <c r="AO93" s="7"/>
      <c r="AP93" s="7"/>
      <c r="AQ93" s="7"/>
      <c r="AR93" s="7"/>
      <c r="AS93" s="7"/>
      <c r="AT93" s="7"/>
      <c r="AU93" s="7"/>
      <c r="AV93" s="7"/>
      <c r="AW93" s="7"/>
      <c r="AX93" s="7"/>
      <c r="AY93" s="7"/>
      <c r="AZ93" s="143"/>
      <c r="BA93" s="11"/>
      <c r="BB93" s="11"/>
      <c r="BC93" s="11"/>
      <c r="BD93" s="11"/>
      <c r="BE93" s="11"/>
      <c r="BF93" s="11"/>
      <c r="BG93" s="11"/>
      <c r="BH93" s="11"/>
      <c r="BI93" s="11"/>
      <c r="BJ93" s="11"/>
    </row>
    <row r="94" spans="1:62" ht="93" customHeight="1" x14ac:dyDescent="0.3">
      <c r="A94" s="1"/>
      <c r="B94" s="1"/>
      <c r="C94" s="1"/>
      <c r="D94" s="1"/>
      <c r="E94" s="1"/>
      <c r="F94" s="153"/>
      <c r="G94" s="1"/>
      <c r="H94" s="1"/>
      <c r="I94" s="1"/>
      <c r="J94" s="1"/>
      <c r="K94" s="1"/>
      <c r="L94" s="1"/>
      <c r="M94" s="1"/>
      <c r="N94" s="1"/>
      <c r="O94" s="5"/>
      <c r="P94" s="5"/>
      <c r="Q94" s="5"/>
      <c r="R94" s="5"/>
      <c r="S94" s="5"/>
      <c r="T94" s="5"/>
      <c r="U94" s="141"/>
      <c r="V94" s="142"/>
      <c r="W94" s="142"/>
      <c r="X94" s="142"/>
      <c r="Y94" s="142"/>
      <c r="Z94" s="142"/>
      <c r="AA94" s="142"/>
      <c r="AB94" s="142"/>
      <c r="AC94" s="142"/>
      <c r="AD94" s="142"/>
      <c r="AE94" s="142"/>
      <c r="AF94" s="142"/>
      <c r="AG94" s="142"/>
      <c r="AH94" s="142"/>
      <c r="AI94" s="142"/>
      <c r="AJ94" s="142"/>
      <c r="AK94" s="142"/>
      <c r="AL94" s="7"/>
      <c r="AM94" s="7"/>
      <c r="AN94" s="7"/>
      <c r="AO94" s="7"/>
      <c r="AP94" s="7"/>
      <c r="AQ94" s="7"/>
      <c r="AR94" s="7"/>
      <c r="AS94" s="7"/>
      <c r="AT94" s="7"/>
      <c r="AU94" s="7"/>
      <c r="AV94" s="7"/>
      <c r="AW94" s="7"/>
      <c r="AX94" s="7"/>
      <c r="AY94" s="7"/>
      <c r="AZ94" s="143"/>
      <c r="BA94" s="11"/>
      <c r="BB94" s="11"/>
      <c r="BC94" s="11"/>
      <c r="BD94" s="11"/>
      <c r="BE94" s="11"/>
      <c r="BF94" s="11"/>
      <c r="BG94" s="11"/>
      <c r="BH94" s="11"/>
      <c r="BI94" s="11"/>
      <c r="BJ94" s="11"/>
    </row>
    <row r="95" spans="1:62" ht="93" customHeight="1" x14ac:dyDescent="0.3">
      <c r="A95" s="1"/>
      <c r="B95" s="1"/>
      <c r="C95" s="1"/>
      <c r="D95" s="1"/>
      <c r="E95" s="1"/>
      <c r="F95" s="153"/>
      <c r="G95" s="1"/>
      <c r="H95" s="1"/>
      <c r="I95" s="1"/>
      <c r="J95" s="1"/>
      <c r="K95" s="1"/>
      <c r="L95" s="1"/>
      <c r="M95" s="1"/>
      <c r="N95" s="1"/>
      <c r="O95" s="5"/>
      <c r="P95" s="5"/>
      <c r="Q95" s="5"/>
      <c r="R95" s="5"/>
      <c r="S95" s="5"/>
      <c r="T95" s="5"/>
      <c r="U95" s="141"/>
      <c r="V95" s="142"/>
      <c r="W95" s="142"/>
      <c r="X95" s="142"/>
      <c r="Y95" s="142"/>
      <c r="Z95" s="142"/>
      <c r="AA95" s="142"/>
      <c r="AB95" s="142"/>
      <c r="AC95" s="142"/>
      <c r="AD95" s="142"/>
      <c r="AE95" s="142"/>
      <c r="AF95" s="142"/>
      <c r="AG95" s="142"/>
      <c r="AH95" s="142"/>
      <c r="AI95" s="142"/>
      <c r="AJ95" s="142"/>
      <c r="AK95" s="142"/>
      <c r="AL95" s="7"/>
      <c r="AM95" s="7"/>
      <c r="AN95" s="7"/>
      <c r="AO95" s="7"/>
      <c r="AP95" s="7"/>
      <c r="AQ95" s="7"/>
      <c r="AR95" s="7"/>
      <c r="AS95" s="7"/>
      <c r="AT95" s="7"/>
      <c r="AU95" s="7"/>
      <c r="AV95" s="7"/>
      <c r="AW95" s="7"/>
      <c r="AX95" s="7"/>
      <c r="AY95" s="7"/>
      <c r="AZ95" s="143"/>
      <c r="BA95" s="11"/>
      <c r="BB95" s="11"/>
      <c r="BC95" s="11"/>
      <c r="BD95" s="11"/>
      <c r="BE95" s="11"/>
      <c r="BF95" s="11"/>
      <c r="BG95" s="11"/>
      <c r="BH95" s="11"/>
      <c r="BI95" s="11"/>
      <c r="BJ95" s="11"/>
    </row>
    <row r="96" spans="1:62" ht="93" customHeight="1" x14ac:dyDescent="0.3">
      <c r="A96" s="1"/>
      <c r="B96" s="1"/>
      <c r="C96" s="1"/>
      <c r="D96" s="1"/>
      <c r="E96" s="1"/>
      <c r="F96" s="153"/>
      <c r="G96" s="1"/>
      <c r="H96" s="1"/>
      <c r="I96" s="1"/>
      <c r="J96" s="1"/>
      <c r="K96" s="1"/>
      <c r="L96" s="1"/>
      <c r="M96" s="1"/>
      <c r="N96" s="1"/>
      <c r="O96" s="5"/>
      <c r="P96" s="5"/>
      <c r="Q96" s="5"/>
      <c r="R96" s="5"/>
      <c r="S96" s="5"/>
      <c r="T96" s="5"/>
      <c r="U96" s="141"/>
      <c r="V96" s="142"/>
      <c r="W96" s="142"/>
      <c r="X96" s="142"/>
      <c r="Y96" s="142"/>
      <c r="Z96" s="142"/>
      <c r="AA96" s="142"/>
      <c r="AB96" s="142"/>
      <c r="AC96" s="142"/>
      <c r="AD96" s="142"/>
      <c r="AE96" s="142"/>
      <c r="AF96" s="142"/>
      <c r="AG96" s="142"/>
      <c r="AH96" s="142"/>
      <c r="AI96" s="142"/>
      <c r="AJ96" s="142"/>
      <c r="AK96" s="142"/>
      <c r="AL96" s="7"/>
      <c r="AM96" s="7"/>
      <c r="AN96" s="7"/>
      <c r="AO96" s="7"/>
      <c r="AP96" s="7"/>
      <c r="AQ96" s="7"/>
      <c r="AR96" s="7"/>
      <c r="AS96" s="7"/>
      <c r="AT96" s="7"/>
      <c r="AU96" s="7"/>
      <c r="AV96" s="7"/>
      <c r="AW96" s="7"/>
      <c r="AX96" s="7"/>
      <c r="AY96" s="7"/>
      <c r="AZ96" s="143"/>
      <c r="BA96" s="11"/>
      <c r="BB96" s="11"/>
      <c r="BC96" s="11"/>
      <c r="BD96" s="11"/>
      <c r="BE96" s="11"/>
      <c r="BF96" s="11"/>
      <c r="BG96" s="11"/>
      <c r="BH96" s="11"/>
      <c r="BI96" s="11"/>
      <c r="BJ96" s="11"/>
    </row>
    <row r="97" spans="1:62" ht="93" customHeight="1" x14ac:dyDescent="0.3">
      <c r="A97" s="1"/>
      <c r="B97" s="1"/>
      <c r="C97" s="1"/>
      <c r="D97" s="1"/>
      <c r="E97" s="1"/>
      <c r="F97" s="153"/>
      <c r="G97" s="1"/>
      <c r="H97" s="1"/>
      <c r="I97" s="1"/>
      <c r="J97" s="1"/>
      <c r="K97" s="1"/>
      <c r="L97" s="1"/>
      <c r="M97" s="1"/>
      <c r="N97" s="1"/>
      <c r="O97" s="5"/>
      <c r="P97" s="5"/>
      <c r="Q97" s="5"/>
      <c r="R97" s="5"/>
      <c r="S97" s="5"/>
      <c r="T97" s="5"/>
      <c r="U97" s="141"/>
      <c r="V97" s="142"/>
      <c r="W97" s="142"/>
      <c r="X97" s="142"/>
      <c r="Y97" s="142"/>
      <c r="Z97" s="142"/>
      <c r="AA97" s="142"/>
      <c r="AB97" s="142"/>
      <c r="AC97" s="142"/>
      <c r="AD97" s="142"/>
      <c r="AE97" s="142"/>
      <c r="AF97" s="142"/>
      <c r="AG97" s="142"/>
      <c r="AH97" s="142"/>
      <c r="AI97" s="142"/>
      <c r="AJ97" s="142"/>
      <c r="AK97" s="142"/>
      <c r="AL97" s="7"/>
      <c r="AM97" s="7"/>
      <c r="AN97" s="7"/>
      <c r="AO97" s="7"/>
      <c r="AP97" s="7"/>
      <c r="AQ97" s="7"/>
      <c r="AR97" s="7"/>
      <c r="AS97" s="7"/>
      <c r="AT97" s="7"/>
      <c r="AU97" s="7"/>
      <c r="AV97" s="7"/>
      <c r="AW97" s="7"/>
      <c r="AX97" s="7"/>
      <c r="AY97" s="7"/>
      <c r="AZ97" s="143"/>
      <c r="BA97" s="11"/>
      <c r="BB97" s="11"/>
      <c r="BC97" s="11"/>
      <c r="BD97" s="11"/>
      <c r="BE97" s="11"/>
      <c r="BF97" s="11"/>
      <c r="BG97" s="11"/>
      <c r="BH97" s="11"/>
      <c r="BI97" s="11"/>
      <c r="BJ97" s="11"/>
    </row>
    <row r="98" spans="1:62" ht="93" customHeight="1" x14ac:dyDescent="0.3">
      <c r="A98" s="1"/>
      <c r="B98" s="1"/>
      <c r="C98" s="1"/>
      <c r="D98" s="1"/>
      <c r="E98" s="1"/>
      <c r="F98" s="153"/>
      <c r="G98" s="1"/>
      <c r="H98" s="1"/>
      <c r="I98" s="1"/>
      <c r="J98" s="1"/>
      <c r="K98" s="1"/>
      <c r="L98" s="1"/>
      <c r="M98" s="1"/>
      <c r="N98" s="1"/>
      <c r="O98" s="5"/>
      <c r="P98" s="5"/>
      <c r="Q98" s="5"/>
      <c r="R98" s="5"/>
      <c r="S98" s="5"/>
      <c r="T98" s="5"/>
      <c r="U98" s="141"/>
      <c r="V98" s="142"/>
      <c r="W98" s="142"/>
      <c r="X98" s="142"/>
      <c r="Y98" s="142"/>
      <c r="Z98" s="142"/>
      <c r="AA98" s="142"/>
      <c r="AB98" s="142"/>
      <c r="AC98" s="142"/>
      <c r="AD98" s="142"/>
      <c r="AE98" s="142"/>
      <c r="AF98" s="142"/>
      <c r="AG98" s="142"/>
      <c r="AH98" s="142"/>
      <c r="AI98" s="142"/>
      <c r="AJ98" s="142"/>
      <c r="AK98" s="142"/>
      <c r="AL98" s="7"/>
      <c r="AM98" s="7"/>
      <c r="AN98" s="7"/>
      <c r="AO98" s="7"/>
      <c r="AP98" s="7"/>
      <c r="AQ98" s="7"/>
      <c r="AR98" s="7"/>
      <c r="AS98" s="7"/>
      <c r="AT98" s="7"/>
      <c r="AU98" s="7"/>
      <c r="AV98" s="7"/>
      <c r="AW98" s="7"/>
      <c r="AX98" s="7"/>
      <c r="AY98" s="7"/>
      <c r="AZ98" s="143"/>
      <c r="BA98" s="11"/>
      <c r="BB98" s="11"/>
      <c r="BC98" s="11"/>
      <c r="BD98" s="11"/>
      <c r="BE98" s="11"/>
      <c r="BF98" s="11"/>
      <c r="BG98" s="11"/>
      <c r="BH98" s="11"/>
      <c r="BI98" s="11"/>
      <c r="BJ98" s="11"/>
    </row>
    <row r="99" spans="1:62" ht="93" customHeight="1" x14ac:dyDescent="0.3">
      <c r="A99" s="1"/>
      <c r="B99" s="1"/>
      <c r="C99" s="1"/>
      <c r="D99" s="1"/>
      <c r="E99" s="1"/>
      <c r="F99" s="153"/>
      <c r="G99" s="1"/>
      <c r="H99" s="1"/>
      <c r="I99" s="1"/>
      <c r="J99" s="1"/>
      <c r="K99" s="1"/>
      <c r="L99" s="1"/>
      <c r="M99" s="1"/>
      <c r="N99" s="1"/>
      <c r="O99" s="5"/>
      <c r="P99" s="5"/>
      <c r="Q99" s="5"/>
      <c r="R99" s="5"/>
      <c r="S99" s="5"/>
      <c r="T99" s="5"/>
      <c r="U99" s="141"/>
      <c r="V99" s="142"/>
      <c r="W99" s="142"/>
      <c r="X99" s="142"/>
      <c r="Y99" s="142"/>
      <c r="Z99" s="142"/>
      <c r="AA99" s="142"/>
      <c r="AB99" s="142"/>
      <c r="AC99" s="142"/>
      <c r="AD99" s="142"/>
      <c r="AE99" s="142"/>
      <c r="AF99" s="142"/>
      <c r="AG99" s="142"/>
      <c r="AH99" s="142"/>
      <c r="AI99" s="142"/>
      <c r="AJ99" s="142"/>
      <c r="AK99" s="142"/>
      <c r="AL99" s="7"/>
      <c r="AM99" s="7"/>
      <c r="AN99" s="7"/>
      <c r="AO99" s="7"/>
      <c r="AP99" s="7"/>
      <c r="AQ99" s="7"/>
      <c r="AR99" s="7"/>
      <c r="AS99" s="7"/>
      <c r="AT99" s="7"/>
      <c r="AU99" s="7"/>
      <c r="AV99" s="7"/>
      <c r="AW99" s="7"/>
      <c r="AX99" s="7"/>
      <c r="AY99" s="7"/>
      <c r="AZ99" s="143"/>
      <c r="BA99" s="11"/>
      <c r="BB99" s="11"/>
      <c r="BC99" s="11"/>
      <c r="BD99" s="11"/>
      <c r="BE99" s="11"/>
      <c r="BF99" s="11"/>
      <c r="BG99" s="11"/>
      <c r="BH99" s="11"/>
      <c r="BI99" s="11"/>
      <c r="BJ99" s="11"/>
    </row>
    <row r="100" spans="1:62" ht="93" customHeight="1" x14ac:dyDescent="0.3">
      <c r="A100" s="1"/>
      <c r="B100" s="1"/>
      <c r="C100" s="1"/>
      <c r="D100" s="1"/>
      <c r="E100" s="1"/>
      <c r="F100" s="153"/>
      <c r="G100" s="1"/>
      <c r="H100" s="1"/>
      <c r="I100" s="1"/>
      <c r="J100" s="1"/>
      <c r="K100" s="1"/>
      <c r="L100" s="1"/>
      <c r="M100" s="1"/>
      <c r="N100" s="1"/>
      <c r="O100" s="5"/>
      <c r="P100" s="5"/>
      <c r="Q100" s="5"/>
      <c r="R100" s="5"/>
      <c r="S100" s="5"/>
      <c r="T100" s="5"/>
      <c r="U100" s="141"/>
      <c r="V100" s="142"/>
      <c r="W100" s="142"/>
      <c r="X100" s="142"/>
      <c r="Y100" s="142"/>
      <c r="Z100" s="142"/>
      <c r="AA100" s="142"/>
      <c r="AB100" s="142"/>
      <c r="AC100" s="142"/>
      <c r="AD100" s="142"/>
      <c r="AE100" s="142"/>
      <c r="AF100" s="142"/>
      <c r="AG100" s="142"/>
      <c r="AH100" s="142"/>
      <c r="AI100" s="142"/>
      <c r="AJ100" s="142"/>
      <c r="AK100" s="142"/>
      <c r="AL100" s="7"/>
      <c r="AM100" s="7"/>
      <c r="AN100" s="7"/>
      <c r="AO100" s="7"/>
      <c r="AP100" s="7"/>
      <c r="AQ100" s="7"/>
      <c r="AR100" s="7"/>
      <c r="AS100" s="7"/>
      <c r="AT100" s="7"/>
      <c r="AU100" s="7"/>
      <c r="AV100" s="7"/>
      <c r="AW100" s="7"/>
      <c r="AX100" s="7"/>
      <c r="AY100" s="7"/>
      <c r="AZ100" s="143"/>
      <c r="BA100" s="11"/>
      <c r="BB100" s="11"/>
      <c r="BC100" s="11"/>
      <c r="BD100" s="11"/>
      <c r="BE100" s="11"/>
      <c r="BF100" s="11"/>
      <c r="BG100" s="11"/>
      <c r="BH100" s="11"/>
      <c r="BI100" s="11"/>
      <c r="BJ100" s="11"/>
    </row>
    <row r="101" spans="1:62" ht="93" customHeight="1" x14ac:dyDescent="0.3">
      <c r="A101" s="1"/>
      <c r="B101" s="1"/>
      <c r="C101" s="1"/>
      <c r="D101" s="1"/>
      <c r="E101" s="1"/>
      <c r="F101" s="153"/>
      <c r="G101" s="1"/>
      <c r="H101" s="1"/>
      <c r="I101" s="1"/>
      <c r="J101" s="1"/>
      <c r="K101" s="1"/>
      <c r="L101" s="1"/>
      <c r="M101" s="1"/>
      <c r="N101" s="1"/>
      <c r="O101" s="5"/>
      <c r="P101" s="5"/>
      <c r="Q101" s="5"/>
      <c r="R101" s="5"/>
      <c r="S101" s="5"/>
      <c r="T101" s="5"/>
      <c r="U101" s="141"/>
      <c r="V101" s="142"/>
      <c r="W101" s="142"/>
      <c r="X101" s="142"/>
      <c r="Y101" s="142"/>
      <c r="Z101" s="142"/>
      <c r="AA101" s="142"/>
      <c r="AB101" s="142"/>
      <c r="AC101" s="142"/>
      <c r="AD101" s="142"/>
      <c r="AE101" s="142"/>
      <c r="AF101" s="142"/>
      <c r="AG101" s="142"/>
      <c r="AH101" s="142"/>
      <c r="AI101" s="142"/>
      <c r="AJ101" s="142"/>
      <c r="AK101" s="142"/>
      <c r="AL101" s="7"/>
      <c r="AM101" s="7"/>
      <c r="AN101" s="7"/>
      <c r="AO101" s="7"/>
      <c r="AP101" s="7"/>
      <c r="AQ101" s="7"/>
      <c r="AR101" s="7"/>
      <c r="AS101" s="7"/>
      <c r="AT101" s="7"/>
      <c r="AU101" s="7"/>
      <c r="AV101" s="7"/>
      <c r="AW101" s="7"/>
      <c r="AX101" s="7"/>
      <c r="AY101" s="7"/>
      <c r="AZ101" s="143"/>
      <c r="BA101" s="11"/>
      <c r="BB101" s="11"/>
      <c r="BC101" s="11"/>
      <c r="BD101" s="11"/>
      <c r="BE101" s="11"/>
      <c r="BF101" s="11"/>
      <c r="BG101" s="11"/>
      <c r="BH101" s="11"/>
      <c r="BI101" s="11"/>
      <c r="BJ101" s="11"/>
    </row>
    <row r="102" spans="1:62" ht="93" customHeight="1" x14ac:dyDescent="0.3">
      <c r="A102" s="1"/>
      <c r="B102" s="1"/>
      <c r="C102" s="1"/>
      <c r="D102" s="1"/>
      <c r="E102" s="1"/>
      <c r="F102" s="153"/>
      <c r="G102" s="1"/>
      <c r="H102" s="1"/>
      <c r="I102" s="1"/>
      <c r="J102" s="1"/>
      <c r="K102" s="1"/>
      <c r="L102" s="1"/>
      <c r="M102" s="1"/>
      <c r="N102" s="1"/>
      <c r="O102" s="5"/>
      <c r="P102" s="5"/>
      <c r="Q102" s="5"/>
      <c r="R102" s="5"/>
      <c r="S102" s="5"/>
      <c r="T102" s="5"/>
      <c r="U102" s="141"/>
      <c r="V102" s="142"/>
      <c r="W102" s="142"/>
      <c r="X102" s="142"/>
      <c r="Y102" s="142"/>
      <c r="Z102" s="142"/>
      <c r="AA102" s="142"/>
      <c r="AB102" s="142"/>
      <c r="AC102" s="142"/>
      <c r="AD102" s="142"/>
      <c r="AE102" s="142"/>
      <c r="AF102" s="142"/>
      <c r="AG102" s="142"/>
      <c r="AH102" s="142"/>
      <c r="AI102" s="142"/>
      <c r="AJ102" s="142"/>
      <c r="AK102" s="142"/>
      <c r="AL102" s="7"/>
      <c r="AM102" s="7"/>
      <c r="AN102" s="7"/>
      <c r="AO102" s="7"/>
      <c r="AP102" s="7"/>
      <c r="AQ102" s="7"/>
      <c r="AR102" s="7"/>
      <c r="AS102" s="7"/>
      <c r="AT102" s="7"/>
      <c r="AU102" s="7"/>
      <c r="AV102" s="7"/>
      <c r="AW102" s="7"/>
      <c r="AX102" s="7"/>
      <c r="AY102" s="7"/>
      <c r="AZ102" s="143"/>
      <c r="BA102" s="11"/>
      <c r="BB102" s="11"/>
      <c r="BC102" s="11"/>
      <c r="BD102" s="11"/>
      <c r="BE102" s="11"/>
      <c r="BF102" s="11"/>
      <c r="BG102" s="11"/>
      <c r="BH102" s="11"/>
      <c r="BI102" s="11"/>
      <c r="BJ102" s="11"/>
    </row>
    <row r="103" spans="1:62" ht="93" customHeight="1" x14ac:dyDescent="0.3">
      <c r="A103" s="1"/>
      <c r="B103" s="1"/>
      <c r="C103" s="1"/>
      <c r="D103" s="1"/>
      <c r="E103" s="1"/>
      <c r="F103" s="153"/>
      <c r="G103" s="1"/>
      <c r="H103" s="1"/>
      <c r="I103" s="1"/>
      <c r="J103" s="1"/>
      <c r="K103" s="1"/>
      <c r="L103" s="1"/>
      <c r="M103" s="1"/>
      <c r="N103" s="1"/>
      <c r="O103" s="5"/>
      <c r="P103" s="5"/>
      <c r="Q103" s="5"/>
      <c r="R103" s="5"/>
      <c r="S103" s="5"/>
      <c r="T103" s="5"/>
      <c r="U103" s="141"/>
      <c r="V103" s="142"/>
      <c r="W103" s="142"/>
      <c r="X103" s="142"/>
      <c r="Y103" s="142"/>
      <c r="Z103" s="142"/>
      <c r="AA103" s="142"/>
      <c r="AB103" s="142"/>
      <c r="AC103" s="142"/>
      <c r="AD103" s="142"/>
      <c r="AE103" s="142"/>
      <c r="AF103" s="142"/>
      <c r="AG103" s="142"/>
      <c r="AH103" s="142"/>
      <c r="AI103" s="142"/>
      <c r="AJ103" s="142"/>
      <c r="AK103" s="142"/>
      <c r="AL103" s="7"/>
      <c r="AM103" s="7"/>
      <c r="AN103" s="7"/>
      <c r="AO103" s="7"/>
      <c r="AP103" s="7"/>
      <c r="AQ103" s="7"/>
      <c r="AR103" s="7"/>
      <c r="AS103" s="7"/>
      <c r="AT103" s="7"/>
      <c r="AU103" s="7"/>
      <c r="AV103" s="7"/>
      <c r="AW103" s="7"/>
      <c r="AX103" s="7"/>
      <c r="AY103" s="7"/>
      <c r="AZ103" s="143"/>
      <c r="BA103" s="11"/>
      <c r="BB103" s="11"/>
      <c r="BC103" s="11"/>
      <c r="BD103" s="11"/>
      <c r="BE103" s="11"/>
      <c r="BF103" s="11"/>
      <c r="BG103" s="11"/>
      <c r="BH103" s="11"/>
      <c r="BI103" s="11"/>
      <c r="BJ103" s="11"/>
    </row>
    <row r="104" spans="1:62" ht="93" customHeight="1" x14ac:dyDescent="0.3">
      <c r="A104" s="1"/>
      <c r="B104" s="1"/>
      <c r="C104" s="1"/>
      <c r="D104" s="1"/>
      <c r="E104" s="1"/>
      <c r="F104" s="153"/>
      <c r="G104" s="1"/>
      <c r="H104" s="1"/>
      <c r="I104" s="1"/>
      <c r="J104" s="1"/>
      <c r="K104" s="1"/>
      <c r="L104" s="1"/>
      <c r="M104" s="1"/>
      <c r="N104" s="1"/>
      <c r="O104" s="5"/>
      <c r="P104" s="5"/>
      <c r="Q104" s="5"/>
      <c r="R104" s="5"/>
      <c r="S104" s="5"/>
      <c r="T104" s="5"/>
      <c r="U104" s="141"/>
      <c r="V104" s="142"/>
      <c r="W104" s="142"/>
      <c r="X104" s="142"/>
      <c r="Y104" s="142"/>
      <c r="Z104" s="142"/>
      <c r="AA104" s="142"/>
      <c r="AB104" s="142"/>
      <c r="AC104" s="142"/>
      <c r="AD104" s="142"/>
      <c r="AE104" s="142"/>
      <c r="AF104" s="142"/>
      <c r="AG104" s="142"/>
      <c r="AH104" s="142"/>
      <c r="AI104" s="142"/>
      <c r="AJ104" s="142"/>
      <c r="AK104" s="142"/>
      <c r="AL104" s="7"/>
      <c r="AM104" s="7"/>
      <c r="AN104" s="7"/>
      <c r="AO104" s="7"/>
      <c r="AP104" s="7"/>
      <c r="AQ104" s="7"/>
      <c r="AR104" s="7"/>
      <c r="AS104" s="7"/>
      <c r="AT104" s="7"/>
      <c r="AU104" s="7"/>
      <c r="AV104" s="7"/>
      <c r="AW104" s="7"/>
      <c r="AX104" s="7"/>
      <c r="AY104" s="7"/>
      <c r="AZ104" s="143"/>
      <c r="BA104" s="11"/>
      <c r="BB104" s="11"/>
      <c r="BC104" s="11"/>
      <c r="BD104" s="11"/>
      <c r="BE104" s="11"/>
      <c r="BF104" s="11"/>
      <c r="BG104" s="11"/>
      <c r="BH104" s="11"/>
      <c r="BI104" s="11"/>
      <c r="BJ104" s="11"/>
    </row>
    <row r="105" spans="1:62" ht="93" customHeight="1" x14ac:dyDescent="0.3">
      <c r="A105" s="1"/>
      <c r="B105" s="1"/>
      <c r="C105" s="1"/>
      <c r="D105" s="1"/>
      <c r="E105" s="1"/>
      <c r="F105" s="153"/>
      <c r="G105" s="1"/>
      <c r="H105" s="1"/>
      <c r="I105" s="1"/>
      <c r="J105" s="1"/>
      <c r="K105" s="1"/>
      <c r="L105" s="1"/>
      <c r="M105" s="1"/>
      <c r="N105" s="1"/>
      <c r="O105" s="5"/>
      <c r="P105" s="5"/>
      <c r="Q105" s="5"/>
      <c r="R105" s="5"/>
      <c r="S105" s="5"/>
      <c r="T105" s="5"/>
      <c r="U105" s="141"/>
      <c r="V105" s="142"/>
      <c r="W105" s="142"/>
      <c r="X105" s="142"/>
      <c r="Y105" s="142"/>
      <c r="Z105" s="142"/>
      <c r="AA105" s="142"/>
      <c r="AB105" s="142"/>
      <c r="AC105" s="142"/>
      <c r="AD105" s="142"/>
      <c r="AE105" s="142"/>
      <c r="AF105" s="142"/>
      <c r="AG105" s="142"/>
      <c r="AH105" s="142"/>
      <c r="AI105" s="142"/>
      <c r="AJ105" s="142"/>
      <c r="AK105" s="142"/>
      <c r="AL105" s="7"/>
      <c r="AM105" s="7"/>
      <c r="AN105" s="7"/>
      <c r="AO105" s="7"/>
      <c r="AP105" s="7"/>
      <c r="AQ105" s="7"/>
      <c r="AR105" s="7"/>
      <c r="AS105" s="7"/>
      <c r="AT105" s="7"/>
      <c r="AU105" s="7"/>
      <c r="AV105" s="7"/>
      <c r="AW105" s="7"/>
      <c r="AX105" s="7"/>
      <c r="AY105" s="7"/>
      <c r="AZ105" s="143"/>
      <c r="BA105" s="11"/>
      <c r="BB105" s="11"/>
      <c r="BC105" s="11"/>
      <c r="BD105" s="11"/>
      <c r="BE105" s="11"/>
      <c r="BF105" s="11"/>
      <c r="BG105" s="11"/>
      <c r="BH105" s="11"/>
      <c r="BI105" s="11"/>
      <c r="BJ105" s="11"/>
    </row>
    <row r="106" spans="1:62" ht="93" customHeight="1" x14ac:dyDescent="0.3">
      <c r="A106" s="1"/>
      <c r="B106" s="1"/>
      <c r="C106" s="1"/>
      <c r="D106" s="1"/>
      <c r="E106" s="1"/>
      <c r="F106" s="153"/>
      <c r="G106" s="1"/>
      <c r="H106" s="1"/>
      <c r="I106" s="1"/>
      <c r="J106" s="1"/>
      <c r="K106" s="1"/>
      <c r="L106" s="1"/>
      <c r="M106" s="1"/>
      <c r="N106" s="1"/>
      <c r="O106" s="5"/>
      <c r="P106" s="5"/>
      <c r="Q106" s="5"/>
      <c r="R106" s="5"/>
      <c r="S106" s="5"/>
      <c r="T106" s="5"/>
      <c r="U106" s="141"/>
      <c r="V106" s="142"/>
      <c r="W106" s="142"/>
      <c r="X106" s="142"/>
      <c r="Y106" s="142"/>
      <c r="Z106" s="142"/>
      <c r="AA106" s="142"/>
      <c r="AB106" s="142"/>
      <c r="AC106" s="142"/>
      <c r="AD106" s="142"/>
      <c r="AE106" s="142"/>
      <c r="AF106" s="142"/>
      <c r="AG106" s="142"/>
      <c r="AH106" s="142"/>
      <c r="AI106" s="142"/>
      <c r="AJ106" s="142"/>
      <c r="AK106" s="142"/>
      <c r="AL106" s="7"/>
      <c r="AM106" s="7"/>
      <c r="AN106" s="7"/>
      <c r="AO106" s="7"/>
      <c r="AP106" s="7"/>
      <c r="AQ106" s="7"/>
      <c r="AR106" s="7"/>
      <c r="AS106" s="7"/>
      <c r="AT106" s="7"/>
      <c r="AU106" s="7"/>
      <c r="AV106" s="7"/>
      <c r="AW106" s="7"/>
      <c r="AX106" s="7"/>
      <c r="AY106" s="7"/>
      <c r="AZ106" s="143"/>
      <c r="BA106" s="11"/>
      <c r="BB106" s="11"/>
      <c r="BC106" s="11"/>
      <c r="BD106" s="11"/>
      <c r="BE106" s="11"/>
      <c r="BF106" s="11"/>
      <c r="BG106" s="11"/>
      <c r="BH106" s="11"/>
      <c r="BI106" s="11"/>
      <c r="BJ106" s="11"/>
    </row>
    <row r="107" spans="1:62" ht="93" customHeight="1" x14ac:dyDescent="0.3">
      <c r="A107" s="1"/>
      <c r="B107" s="1"/>
      <c r="C107" s="1"/>
      <c r="D107" s="1"/>
      <c r="E107" s="1"/>
      <c r="F107" s="153"/>
      <c r="G107" s="1"/>
      <c r="H107" s="1"/>
      <c r="I107" s="1"/>
      <c r="J107" s="1"/>
      <c r="K107" s="1"/>
      <c r="L107" s="1"/>
      <c r="M107" s="1"/>
      <c r="N107" s="1"/>
      <c r="O107" s="5"/>
      <c r="P107" s="5"/>
      <c r="Q107" s="5"/>
      <c r="R107" s="5"/>
      <c r="S107" s="5"/>
      <c r="T107" s="5"/>
      <c r="U107" s="141"/>
      <c r="V107" s="142"/>
      <c r="W107" s="142"/>
      <c r="X107" s="142"/>
      <c r="Y107" s="142"/>
      <c r="Z107" s="142"/>
      <c r="AA107" s="142"/>
      <c r="AB107" s="142"/>
      <c r="AC107" s="142"/>
      <c r="AD107" s="142"/>
      <c r="AE107" s="142"/>
      <c r="AF107" s="142"/>
      <c r="AG107" s="142"/>
      <c r="AH107" s="142"/>
      <c r="AI107" s="142"/>
      <c r="AJ107" s="142"/>
      <c r="AK107" s="142"/>
      <c r="AL107" s="7"/>
      <c r="AM107" s="7"/>
      <c r="AN107" s="7"/>
      <c r="AO107" s="7"/>
      <c r="AP107" s="7"/>
      <c r="AQ107" s="7"/>
      <c r="AR107" s="7"/>
      <c r="AS107" s="7"/>
      <c r="AT107" s="7"/>
      <c r="AU107" s="7"/>
      <c r="AV107" s="7"/>
      <c r="AW107" s="7"/>
      <c r="AX107" s="7"/>
      <c r="AY107" s="7"/>
      <c r="AZ107" s="143"/>
      <c r="BA107" s="11"/>
      <c r="BB107" s="11"/>
      <c r="BC107" s="11"/>
      <c r="BD107" s="11"/>
      <c r="BE107" s="11"/>
      <c r="BF107" s="11"/>
      <c r="BG107" s="11"/>
      <c r="BH107" s="11"/>
      <c r="BI107" s="11"/>
      <c r="BJ107" s="11"/>
    </row>
    <row r="108" spans="1:62" ht="93" customHeight="1" x14ac:dyDescent="0.3">
      <c r="A108" s="1"/>
      <c r="B108" s="1"/>
      <c r="C108" s="1"/>
      <c r="D108" s="1"/>
      <c r="E108" s="1"/>
      <c r="F108" s="153"/>
      <c r="G108" s="1"/>
      <c r="H108" s="1"/>
      <c r="I108" s="1"/>
      <c r="J108" s="1"/>
      <c r="K108" s="1"/>
      <c r="L108" s="1"/>
      <c r="M108" s="1"/>
      <c r="N108" s="1"/>
      <c r="O108" s="5"/>
      <c r="P108" s="5"/>
      <c r="Q108" s="5"/>
      <c r="R108" s="5"/>
      <c r="S108" s="5"/>
      <c r="T108" s="5"/>
      <c r="U108" s="141"/>
      <c r="V108" s="142"/>
      <c r="W108" s="142"/>
      <c r="X108" s="142"/>
      <c r="Y108" s="142"/>
      <c r="Z108" s="142"/>
      <c r="AA108" s="142"/>
      <c r="AB108" s="142"/>
      <c r="AC108" s="142"/>
      <c r="AD108" s="142"/>
      <c r="AE108" s="142"/>
      <c r="AF108" s="142"/>
      <c r="AG108" s="142"/>
      <c r="AH108" s="142"/>
      <c r="AI108" s="142"/>
      <c r="AJ108" s="142"/>
      <c r="AK108" s="142"/>
      <c r="AL108" s="7"/>
      <c r="AM108" s="7"/>
      <c r="AN108" s="7"/>
      <c r="AO108" s="7"/>
      <c r="AP108" s="7"/>
      <c r="AQ108" s="7"/>
      <c r="AR108" s="7"/>
      <c r="AS108" s="7"/>
      <c r="AT108" s="7"/>
      <c r="AU108" s="7"/>
      <c r="AV108" s="7"/>
      <c r="AW108" s="7"/>
      <c r="AX108" s="7"/>
      <c r="AY108" s="7"/>
      <c r="AZ108" s="143"/>
      <c r="BA108" s="11"/>
      <c r="BB108" s="11"/>
      <c r="BC108" s="11"/>
      <c r="BD108" s="11"/>
      <c r="BE108" s="11"/>
      <c r="BF108" s="11"/>
      <c r="BG108" s="11"/>
      <c r="BH108" s="11"/>
      <c r="BI108" s="11"/>
      <c r="BJ108" s="11"/>
    </row>
    <row r="109" spans="1:62" ht="93" customHeight="1" x14ac:dyDescent="0.3">
      <c r="A109" s="1"/>
      <c r="B109" s="1"/>
      <c r="C109" s="1"/>
      <c r="D109" s="1"/>
      <c r="E109" s="1"/>
      <c r="F109" s="153"/>
      <c r="G109" s="1"/>
      <c r="H109" s="1"/>
      <c r="I109" s="1"/>
      <c r="J109" s="1"/>
      <c r="K109" s="1"/>
      <c r="L109" s="1"/>
      <c r="M109" s="1"/>
      <c r="N109" s="1"/>
      <c r="O109" s="5"/>
      <c r="P109" s="5"/>
      <c r="Q109" s="5"/>
      <c r="R109" s="5"/>
      <c r="S109" s="5"/>
      <c r="T109" s="5"/>
      <c r="U109" s="141"/>
      <c r="V109" s="142"/>
      <c r="W109" s="142"/>
      <c r="X109" s="142"/>
      <c r="Y109" s="142"/>
      <c r="Z109" s="142"/>
      <c r="AA109" s="142"/>
      <c r="AB109" s="142"/>
      <c r="AC109" s="142"/>
      <c r="AD109" s="142"/>
      <c r="AE109" s="142"/>
      <c r="AF109" s="142"/>
      <c r="AG109" s="142"/>
      <c r="AH109" s="142"/>
      <c r="AI109" s="142"/>
      <c r="AJ109" s="142"/>
      <c r="AK109" s="142"/>
      <c r="AL109" s="7"/>
      <c r="AM109" s="7"/>
      <c r="AN109" s="7"/>
      <c r="AO109" s="7"/>
      <c r="AP109" s="7"/>
      <c r="AQ109" s="7"/>
      <c r="AR109" s="7"/>
      <c r="AS109" s="7"/>
      <c r="AT109" s="7"/>
      <c r="AU109" s="7"/>
      <c r="AV109" s="7"/>
      <c r="AW109" s="7"/>
      <c r="AX109" s="7"/>
      <c r="AY109" s="7"/>
      <c r="AZ109" s="143"/>
      <c r="BA109" s="11"/>
      <c r="BB109" s="11"/>
      <c r="BC109" s="11"/>
      <c r="BD109" s="11"/>
      <c r="BE109" s="11"/>
      <c r="BF109" s="11"/>
      <c r="BG109" s="11"/>
      <c r="BH109" s="11"/>
      <c r="BI109" s="11"/>
      <c r="BJ109" s="11"/>
    </row>
    <row r="110" spans="1:62" ht="93" customHeight="1" x14ac:dyDescent="0.3">
      <c r="A110" s="1"/>
      <c r="B110" s="1"/>
      <c r="C110" s="1"/>
      <c r="D110" s="1"/>
      <c r="E110" s="1"/>
      <c r="F110" s="153"/>
      <c r="G110" s="1"/>
      <c r="H110" s="1"/>
      <c r="I110" s="1"/>
      <c r="J110" s="1"/>
      <c r="K110" s="1"/>
      <c r="L110" s="1"/>
      <c r="M110" s="1"/>
      <c r="N110" s="1"/>
      <c r="O110" s="5"/>
      <c r="P110" s="5"/>
      <c r="Q110" s="5"/>
      <c r="R110" s="5"/>
      <c r="S110" s="5"/>
      <c r="T110" s="5"/>
      <c r="U110" s="141"/>
      <c r="V110" s="142"/>
      <c r="W110" s="142"/>
      <c r="X110" s="142"/>
      <c r="Y110" s="142"/>
      <c r="Z110" s="142"/>
      <c r="AA110" s="142"/>
      <c r="AB110" s="142"/>
      <c r="AC110" s="142"/>
      <c r="AD110" s="142"/>
      <c r="AE110" s="142"/>
      <c r="AF110" s="142"/>
      <c r="AG110" s="142"/>
      <c r="AH110" s="142"/>
      <c r="AI110" s="142"/>
      <c r="AJ110" s="142"/>
      <c r="AK110" s="142"/>
      <c r="AL110" s="7"/>
      <c r="AM110" s="7"/>
      <c r="AN110" s="7"/>
      <c r="AO110" s="7"/>
      <c r="AP110" s="7"/>
      <c r="AQ110" s="7"/>
      <c r="AR110" s="7"/>
      <c r="AS110" s="7"/>
      <c r="AT110" s="7"/>
      <c r="AU110" s="7"/>
      <c r="AV110" s="7"/>
      <c r="AW110" s="7"/>
      <c r="AX110" s="7"/>
      <c r="AY110" s="7"/>
      <c r="AZ110" s="143"/>
      <c r="BA110" s="11"/>
      <c r="BB110" s="11"/>
      <c r="BC110" s="11"/>
      <c r="BD110" s="11"/>
      <c r="BE110" s="11"/>
      <c r="BF110" s="11"/>
      <c r="BG110" s="11"/>
      <c r="BH110" s="11"/>
      <c r="BI110" s="11"/>
      <c r="BJ110" s="11"/>
    </row>
    <row r="111" spans="1:62" ht="93" customHeight="1" x14ac:dyDescent="0.3">
      <c r="A111" s="1"/>
      <c r="B111" s="1"/>
      <c r="C111" s="1"/>
      <c r="D111" s="1"/>
      <c r="E111" s="1"/>
      <c r="F111" s="153"/>
      <c r="G111" s="1"/>
      <c r="H111" s="1"/>
      <c r="I111" s="1"/>
      <c r="J111" s="1"/>
      <c r="K111" s="1"/>
      <c r="L111" s="1"/>
      <c r="M111" s="1"/>
      <c r="N111" s="1"/>
      <c r="O111" s="5"/>
      <c r="P111" s="5"/>
      <c r="Q111" s="5"/>
      <c r="R111" s="5"/>
      <c r="S111" s="5"/>
      <c r="T111" s="5"/>
      <c r="U111" s="141"/>
      <c r="V111" s="142"/>
      <c r="W111" s="142"/>
      <c r="X111" s="142"/>
      <c r="Y111" s="142"/>
      <c r="Z111" s="142"/>
      <c r="AA111" s="142"/>
      <c r="AB111" s="142"/>
      <c r="AC111" s="142"/>
      <c r="AD111" s="142"/>
      <c r="AE111" s="142"/>
      <c r="AF111" s="142"/>
      <c r="AG111" s="142"/>
      <c r="AH111" s="142"/>
      <c r="AI111" s="142"/>
      <c r="AJ111" s="142"/>
      <c r="AK111" s="142"/>
      <c r="AL111" s="7"/>
      <c r="AM111" s="7"/>
      <c r="AN111" s="7"/>
      <c r="AO111" s="7"/>
      <c r="AP111" s="7"/>
      <c r="AQ111" s="7"/>
      <c r="AR111" s="7"/>
      <c r="AS111" s="7"/>
      <c r="AT111" s="7"/>
      <c r="AU111" s="7"/>
      <c r="AV111" s="7"/>
      <c r="AW111" s="7"/>
      <c r="AX111" s="7"/>
      <c r="AY111" s="7"/>
      <c r="AZ111" s="143"/>
      <c r="BA111" s="11"/>
      <c r="BB111" s="11"/>
      <c r="BC111" s="11"/>
      <c r="BD111" s="11"/>
      <c r="BE111" s="11"/>
      <c r="BF111" s="11"/>
      <c r="BG111" s="11"/>
      <c r="BH111" s="11"/>
      <c r="BI111" s="11"/>
      <c r="BJ111" s="11"/>
    </row>
    <row r="112" spans="1:62" ht="93" customHeight="1" x14ac:dyDescent="0.3">
      <c r="A112" s="1"/>
      <c r="B112" s="1"/>
      <c r="C112" s="1"/>
      <c r="D112" s="1"/>
      <c r="E112" s="1"/>
      <c r="F112" s="153"/>
      <c r="G112" s="1"/>
      <c r="H112" s="1"/>
      <c r="I112" s="1"/>
      <c r="J112" s="1"/>
      <c r="K112" s="1"/>
      <c r="L112" s="1"/>
      <c r="M112" s="1"/>
      <c r="N112" s="1"/>
      <c r="O112" s="5"/>
      <c r="P112" s="5"/>
      <c r="Q112" s="5"/>
      <c r="R112" s="5"/>
      <c r="S112" s="5"/>
      <c r="T112" s="5"/>
      <c r="U112" s="141"/>
      <c r="V112" s="142"/>
      <c r="W112" s="142"/>
      <c r="X112" s="142"/>
      <c r="Y112" s="142"/>
      <c r="Z112" s="142"/>
      <c r="AA112" s="142"/>
      <c r="AB112" s="142"/>
      <c r="AC112" s="142"/>
      <c r="AD112" s="142"/>
      <c r="AE112" s="142"/>
      <c r="AF112" s="142"/>
      <c r="AG112" s="142"/>
      <c r="AH112" s="142"/>
      <c r="AI112" s="142"/>
      <c r="AJ112" s="142"/>
      <c r="AK112" s="142"/>
      <c r="AL112" s="7"/>
      <c r="AM112" s="7"/>
      <c r="AN112" s="7"/>
      <c r="AO112" s="7"/>
      <c r="AP112" s="7"/>
      <c r="AQ112" s="7"/>
      <c r="AR112" s="7"/>
      <c r="AS112" s="7"/>
      <c r="AT112" s="7"/>
      <c r="AU112" s="7"/>
      <c r="AV112" s="7"/>
      <c r="AW112" s="7"/>
      <c r="AX112" s="7"/>
      <c r="AY112" s="7"/>
      <c r="AZ112" s="143"/>
      <c r="BA112" s="11"/>
      <c r="BB112" s="11"/>
      <c r="BC112" s="11"/>
      <c r="BD112" s="11"/>
      <c r="BE112" s="11"/>
      <c r="BF112" s="11"/>
      <c r="BG112" s="11"/>
      <c r="BH112" s="11"/>
      <c r="BI112" s="11"/>
      <c r="BJ112" s="11"/>
    </row>
    <row r="113" spans="1:62" ht="93" customHeight="1" x14ac:dyDescent="0.3">
      <c r="A113" s="1"/>
      <c r="B113" s="1"/>
      <c r="C113" s="1"/>
      <c r="D113" s="1"/>
      <c r="E113" s="1"/>
      <c r="F113" s="153"/>
      <c r="G113" s="1"/>
      <c r="H113" s="1"/>
      <c r="I113" s="1"/>
      <c r="J113" s="1"/>
      <c r="K113" s="1"/>
      <c r="L113" s="1"/>
      <c r="M113" s="1"/>
      <c r="N113" s="1"/>
      <c r="O113" s="5"/>
      <c r="P113" s="5"/>
      <c r="Q113" s="5"/>
      <c r="R113" s="5"/>
      <c r="S113" s="5"/>
      <c r="T113" s="5"/>
      <c r="U113" s="141"/>
      <c r="V113" s="142"/>
      <c r="W113" s="142"/>
      <c r="X113" s="142"/>
      <c r="Y113" s="142"/>
      <c r="Z113" s="142"/>
      <c r="AA113" s="142"/>
      <c r="AB113" s="142"/>
      <c r="AC113" s="142"/>
      <c r="AD113" s="142"/>
      <c r="AE113" s="142"/>
      <c r="AF113" s="142"/>
      <c r="AG113" s="142"/>
      <c r="AH113" s="142"/>
      <c r="AI113" s="142"/>
      <c r="AJ113" s="142"/>
      <c r="AK113" s="142"/>
      <c r="AL113" s="7"/>
      <c r="AM113" s="7"/>
      <c r="AN113" s="7"/>
      <c r="AO113" s="7"/>
      <c r="AP113" s="7"/>
      <c r="AQ113" s="7"/>
      <c r="AR113" s="7"/>
      <c r="AS113" s="7"/>
      <c r="AT113" s="7"/>
      <c r="AU113" s="7"/>
      <c r="AV113" s="7"/>
      <c r="AW113" s="7"/>
      <c r="AX113" s="7"/>
      <c r="AY113" s="7"/>
      <c r="AZ113" s="143"/>
      <c r="BA113" s="11"/>
      <c r="BB113" s="11"/>
      <c r="BC113" s="11"/>
      <c r="BD113" s="11"/>
      <c r="BE113" s="11"/>
      <c r="BF113" s="11"/>
      <c r="BG113" s="11"/>
      <c r="BH113" s="11"/>
      <c r="BI113" s="11"/>
      <c r="BJ113" s="11"/>
    </row>
    <row r="114" spans="1:62" ht="93" customHeight="1" x14ac:dyDescent="0.3">
      <c r="A114" s="1"/>
      <c r="B114" s="1"/>
      <c r="C114" s="1"/>
      <c r="D114" s="1"/>
      <c r="E114" s="1"/>
      <c r="F114" s="153"/>
      <c r="G114" s="1"/>
      <c r="H114" s="1"/>
      <c r="I114" s="1"/>
      <c r="J114" s="1"/>
      <c r="K114" s="1"/>
      <c r="L114" s="1"/>
      <c r="M114" s="1"/>
      <c r="N114" s="1"/>
      <c r="O114" s="5"/>
      <c r="P114" s="5"/>
      <c r="Q114" s="5"/>
      <c r="R114" s="5"/>
      <c r="S114" s="5"/>
      <c r="T114" s="5"/>
      <c r="U114" s="141"/>
      <c r="V114" s="142"/>
      <c r="W114" s="142"/>
      <c r="X114" s="142"/>
      <c r="Y114" s="142"/>
      <c r="Z114" s="142"/>
      <c r="AA114" s="142"/>
      <c r="AB114" s="142"/>
      <c r="AC114" s="142"/>
      <c r="AD114" s="142"/>
      <c r="AE114" s="142"/>
      <c r="AF114" s="142"/>
      <c r="AG114" s="142"/>
      <c r="AH114" s="142"/>
      <c r="AI114" s="142"/>
      <c r="AJ114" s="142"/>
      <c r="AK114" s="142"/>
      <c r="AL114" s="7"/>
      <c r="AM114" s="7"/>
      <c r="AN114" s="7"/>
      <c r="AO114" s="7"/>
      <c r="AP114" s="7"/>
      <c r="AQ114" s="7"/>
      <c r="AR114" s="7"/>
      <c r="AS114" s="7"/>
      <c r="AT114" s="7"/>
      <c r="AU114" s="7"/>
      <c r="AV114" s="7"/>
      <c r="AW114" s="7"/>
      <c r="AX114" s="7"/>
      <c r="AY114" s="7"/>
      <c r="AZ114" s="143"/>
      <c r="BA114" s="11"/>
      <c r="BB114" s="11"/>
      <c r="BC114" s="11"/>
      <c r="BD114" s="11"/>
      <c r="BE114" s="11"/>
      <c r="BF114" s="11"/>
      <c r="BG114" s="11"/>
      <c r="BH114" s="11"/>
      <c r="BI114" s="11"/>
      <c r="BJ114" s="11"/>
    </row>
    <row r="115" spans="1:62" ht="93" customHeight="1" x14ac:dyDescent="0.3">
      <c r="A115" s="1"/>
      <c r="B115" s="1"/>
      <c r="C115" s="1"/>
      <c r="D115" s="1"/>
      <c r="E115" s="1"/>
      <c r="F115" s="153"/>
      <c r="G115" s="1"/>
      <c r="H115" s="1"/>
      <c r="I115" s="1"/>
      <c r="J115" s="1"/>
      <c r="K115" s="1"/>
      <c r="L115" s="1"/>
      <c r="M115" s="1"/>
      <c r="N115" s="1"/>
      <c r="O115" s="5"/>
      <c r="P115" s="5"/>
      <c r="Q115" s="5"/>
      <c r="R115" s="5"/>
      <c r="S115" s="5"/>
      <c r="T115" s="5"/>
      <c r="U115" s="141"/>
      <c r="V115" s="142"/>
      <c r="W115" s="142"/>
      <c r="X115" s="142"/>
      <c r="Y115" s="142"/>
      <c r="Z115" s="142"/>
      <c r="AA115" s="142"/>
      <c r="AB115" s="142"/>
      <c r="AC115" s="142"/>
      <c r="AD115" s="142"/>
      <c r="AE115" s="142"/>
      <c r="AF115" s="142"/>
      <c r="AG115" s="142"/>
      <c r="AH115" s="142"/>
      <c r="AI115" s="142"/>
      <c r="AJ115" s="142"/>
      <c r="AK115" s="142"/>
      <c r="AL115" s="7"/>
      <c r="AM115" s="7"/>
      <c r="AN115" s="7"/>
      <c r="AO115" s="7"/>
      <c r="AP115" s="7"/>
      <c r="AQ115" s="7"/>
      <c r="AR115" s="7"/>
      <c r="AS115" s="7"/>
      <c r="AT115" s="7"/>
      <c r="AU115" s="7"/>
      <c r="AV115" s="7"/>
      <c r="AW115" s="7"/>
      <c r="AX115" s="7"/>
      <c r="AY115" s="7"/>
      <c r="AZ115" s="143"/>
      <c r="BA115" s="11"/>
      <c r="BB115" s="11"/>
      <c r="BC115" s="11"/>
      <c r="BD115" s="11"/>
      <c r="BE115" s="11"/>
      <c r="BF115" s="11"/>
      <c r="BG115" s="11"/>
      <c r="BH115" s="11"/>
      <c r="BI115" s="11"/>
      <c r="BJ115" s="11"/>
    </row>
    <row r="116" spans="1:62" ht="93" customHeight="1" x14ac:dyDescent="0.3">
      <c r="A116" s="1"/>
      <c r="B116" s="1"/>
      <c r="C116" s="1"/>
      <c r="D116" s="1"/>
      <c r="E116" s="1"/>
      <c r="F116" s="153"/>
      <c r="G116" s="1"/>
      <c r="H116" s="1"/>
      <c r="I116" s="1"/>
      <c r="J116" s="1"/>
      <c r="K116" s="1"/>
      <c r="L116" s="1"/>
      <c r="M116" s="1"/>
      <c r="N116" s="1"/>
      <c r="O116" s="5"/>
      <c r="P116" s="5"/>
      <c r="Q116" s="5"/>
      <c r="R116" s="5"/>
      <c r="S116" s="5"/>
      <c r="T116" s="5"/>
      <c r="U116" s="141"/>
      <c r="V116" s="142"/>
      <c r="W116" s="142"/>
      <c r="X116" s="142"/>
      <c r="Y116" s="142"/>
      <c r="Z116" s="142"/>
      <c r="AA116" s="142"/>
      <c r="AB116" s="142"/>
      <c r="AC116" s="142"/>
      <c r="AD116" s="142"/>
      <c r="AE116" s="142"/>
      <c r="AF116" s="142"/>
      <c r="AG116" s="142"/>
      <c r="AH116" s="142"/>
      <c r="AI116" s="142"/>
      <c r="AJ116" s="142"/>
      <c r="AK116" s="142"/>
      <c r="AL116" s="7"/>
      <c r="AM116" s="7"/>
      <c r="AN116" s="7"/>
      <c r="AO116" s="7"/>
      <c r="AP116" s="7"/>
      <c r="AQ116" s="7"/>
      <c r="AR116" s="7"/>
      <c r="AS116" s="7"/>
      <c r="AT116" s="7"/>
      <c r="AU116" s="7"/>
      <c r="AV116" s="7"/>
      <c r="AW116" s="7"/>
      <c r="AX116" s="7"/>
      <c r="AY116" s="7"/>
      <c r="AZ116" s="143"/>
      <c r="BA116" s="11"/>
      <c r="BB116" s="11"/>
      <c r="BC116" s="11"/>
      <c r="BD116" s="11"/>
      <c r="BE116" s="11"/>
      <c r="BF116" s="11"/>
      <c r="BG116" s="11"/>
      <c r="BH116" s="11"/>
      <c r="BI116" s="11"/>
      <c r="BJ116" s="11"/>
    </row>
    <row r="117" spans="1:62" ht="93" customHeight="1" x14ac:dyDescent="0.3">
      <c r="A117" s="1"/>
      <c r="B117" s="1"/>
      <c r="C117" s="1"/>
      <c r="D117" s="1"/>
      <c r="E117" s="1"/>
      <c r="F117" s="153"/>
      <c r="G117" s="1"/>
      <c r="H117" s="1"/>
      <c r="I117" s="1"/>
      <c r="J117" s="1"/>
      <c r="K117" s="1"/>
      <c r="L117" s="1"/>
      <c r="M117" s="1"/>
      <c r="N117" s="1"/>
      <c r="O117" s="5"/>
      <c r="P117" s="5"/>
      <c r="Q117" s="5"/>
      <c r="R117" s="5"/>
      <c r="S117" s="5"/>
      <c r="T117" s="5"/>
      <c r="U117" s="141"/>
      <c r="V117" s="142"/>
      <c r="W117" s="142"/>
      <c r="X117" s="142"/>
      <c r="Y117" s="142"/>
      <c r="Z117" s="142"/>
      <c r="AA117" s="142"/>
      <c r="AB117" s="142"/>
      <c r="AC117" s="142"/>
      <c r="AD117" s="142"/>
      <c r="AE117" s="142"/>
      <c r="AF117" s="142"/>
      <c r="AG117" s="142"/>
      <c r="AH117" s="142"/>
      <c r="AI117" s="142"/>
      <c r="AJ117" s="142"/>
      <c r="AK117" s="142"/>
      <c r="AL117" s="7"/>
      <c r="AM117" s="7"/>
      <c r="AN117" s="7"/>
      <c r="AO117" s="7"/>
      <c r="AP117" s="7"/>
      <c r="AQ117" s="7"/>
      <c r="AR117" s="7"/>
      <c r="AS117" s="7"/>
      <c r="AT117" s="7"/>
      <c r="AU117" s="7"/>
      <c r="AV117" s="7"/>
      <c r="AW117" s="7"/>
      <c r="AX117" s="7"/>
      <c r="AY117" s="7"/>
      <c r="AZ117" s="143"/>
      <c r="BA117" s="11"/>
      <c r="BB117" s="11"/>
      <c r="BC117" s="11"/>
      <c r="BD117" s="11"/>
      <c r="BE117" s="11"/>
      <c r="BF117" s="11"/>
      <c r="BG117" s="11"/>
      <c r="BH117" s="11"/>
      <c r="BI117" s="11"/>
      <c r="BJ117" s="11"/>
    </row>
    <row r="118" spans="1:62" ht="93" customHeight="1" x14ac:dyDescent="0.3">
      <c r="A118" s="1"/>
      <c r="B118" s="1"/>
      <c r="C118" s="1"/>
      <c r="D118" s="1"/>
      <c r="E118" s="1"/>
      <c r="F118" s="153"/>
      <c r="G118" s="1"/>
      <c r="H118" s="1"/>
      <c r="I118" s="1"/>
      <c r="J118" s="1"/>
      <c r="K118" s="1"/>
      <c r="L118" s="1"/>
      <c r="M118" s="1"/>
      <c r="N118" s="1"/>
      <c r="O118" s="5"/>
      <c r="P118" s="5"/>
      <c r="Q118" s="5"/>
      <c r="R118" s="5"/>
      <c r="S118" s="5"/>
      <c r="T118" s="5"/>
      <c r="U118" s="141"/>
      <c r="V118" s="142"/>
      <c r="W118" s="142"/>
      <c r="X118" s="142"/>
      <c r="Y118" s="142"/>
      <c r="Z118" s="142"/>
      <c r="AA118" s="142"/>
      <c r="AB118" s="142"/>
      <c r="AC118" s="142"/>
      <c r="AD118" s="142"/>
      <c r="AE118" s="142"/>
      <c r="AF118" s="142"/>
      <c r="AG118" s="142"/>
      <c r="AH118" s="142"/>
      <c r="AI118" s="142"/>
      <c r="AJ118" s="142"/>
      <c r="AK118" s="142"/>
      <c r="AL118" s="7"/>
      <c r="AM118" s="7"/>
      <c r="AN118" s="7"/>
      <c r="AO118" s="7"/>
      <c r="AP118" s="7"/>
      <c r="AQ118" s="7"/>
      <c r="AR118" s="7"/>
      <c r="AS118" s="7"/>
      <c r="AT118" s="7"/>
      <c r="AU118" s="7"/>
      <c r="AV118" s="7"/>
      <c r="AW118" s="7"/>
      <c r="AX118" s="7"/>
      <c r="AY118" s="7"/>
      <c r="AZ118" s="143"/>
      <c r="BA118" s="11"/>
      <c r="BB118" s="11"/>
      <c r="BC118" s="11"/>
      <c r="BD118" s="11"/>
      <c r="BE118" s="11"/>
      <c r="BF118" s="11"/>
      <c r="BG118" s="11"/>
      <c r="BH118" s="11"/>
      <c r="BI118" s="11"/>
      <c r="BJ118" s="11"/>
    </row>
    <row r="119" spans="1:62" ht="93" customHeight="1" x14ac:dyDescent="0.3">
      <c r="A119" s="1"/>
      <c r="B119" s="1"/>
      <c r="C119" s="1"/>
      <c r="D119" s="1"/>
      <c r="E119" s="1"/>
      <c r="F119" s="153"/>
      <c r="G119" s="1"/>
      <c r="H119" s="1"/>
      <c r="I119" s="1"/>
      <c r="J119" s="1"/>
      <c r="K119" s="1"/>
      <c r="L119" s="1"/>
      <c r="M119" s="1"/>
      <c r="N119" s="1"/>
      <c r="O119" s="5"/>
      <c r="P119" s="5"/>
      <c r="Q119" s="5"/>
      <c r="R119" s="5"/>
      <c r="S119" s="5"/>
      <c r="T119" s="5"/>
      <c r="U119" s="141"/>
      <c r="V119" s="142"/>
      <c r="W119" s="142"/>
      <c r="X119" s="142"/>
      <c r="Y119" s="142"/>
      <c r="Z119" s="142"/>
      <c r="AA119" s="142"/>
      <c r="AB119" s="142"/>
      <c r="AC119" s="142"/>
      <c r="AD119" s="142"/>
      <c r="AE119" s="142"/>
      <c r="AF119" s="142"/>
      <c r="AG119" s="142"/>
      <c r="AH119" s="142"/>
      <c r="AI119" s="142"/>
      <c r="AJ119" s="142"/>
      <c r="AK119" s="142"/>
      <c r="AL119" s="7"/>
      <c r="AM119" s="7"/>
      <c r="AN119" s="7"/>
      <c r="AO119" s="7"/>
      <c r="AP119" s="7"/>
      <c r="AQ119" s="7"/>
      <c r="AR119" s="7"/>
      <c r="AS119" s="7"/>
      <c r="AT119" s="7"/>
      <c r="AU119" s="7"/>
      <c r="AV119" s="7"/>
      <c r="AW119" s="7"/>
      <c r="AX119" s="7"/>
      <c r="AY119" s="7"/>
      <c r="AZ119" s="143"/>
      <c r="BA119" s="11"/>
      <c r="BB119" s="11"/>
      <c r="BC119" s="11"/>
      <c r="BD119" s="11"/>
      <c r="BE119" s="11"/>
      <c r="BF119" s="11"/>
      <c r="BG119" s="11"/>
      <c r="BH119" s="11"/>
      <c r="BI119" s="11"/>
      <c r="BJ119" s="11"/>
    </row>
    <row r="120" spans="1:62" ht="93" customHeight="1" x14ac:dyDescent="0.3">
      <c r="A120" s="1"/>
      <c r="B120" s="1"/>
      <c r="C120" s="1"/>
      <c r="D120" s="1"/>
      <c r="E120" s="1"/>
      <c r="F120" s="153"/>
      <c r="G120" s="1"/>
      <c r="H120" s="1"/>
      <c r="I120" s="1"/>
      <c r="J120" s="1"/>
      <c r="K120" s="1"/>
      <c r="L120" s="1"/>
      <c r="M120" s="1"/>
      <c r="N120" s="1"/>
      <c r="O120" s="5"/>
      <c r="P120" s="5"/>
      <c r="Q120" s="5"/>
      <c r="R120" s="5"/>
      <c r="S120" s="5"/>
      <c r="T120" s="5"/>
      <c r="U120" s="141"/>
      <c r="V120" s="142"/>
      <c r="W120" s="142"/>
      <c r="X120" s="142"/>
      <c r="Y120" s="142"/>
      <c r="Z120" s="142"/>
      <c r="AA120" s="142"/>
      <c r="AB120" s="142"/>
      <c r="AC120" s="142"/>
      <c r="AD120" s="142"/>
      <c r="AE120" s="142"/>
      <c r="AF120" s="142"/>
      <c r="AG120" s="142"/>
      <c r="AH120" s="142"/>
      <c r="AI120" s="142"/>
      <c r="AJ120" s="142"/>
      <c r="AK120" s="142"/>
      <c r="AL120" s="7"/>
      <c r="AM120" s="7"/>
      <c r="AN120" s="7"/>
      <c r="AO120" s="7"/>
      <c r="AP120" s="7"/>
      <c r="AQ120" s="7"/>
      <c r="AR120" s="7"/>
      <c r="AS120" s="7"/>
      <c r="AT120" s="7"/>
      <c r="AU120" s="7"/>
      <c r="AV120" s="7"/>
      <c r="AW120" s="7"/>
      <c r="AX120" s="7"/>
      <c r="AY120" s="7"/>
      <c r="AZ120" s="143"/>
      <c r="BA120" s="11"/>
      <c r="BB120" s="11"/>
      <c r="BC120" s="11"/>
      <c r="BD120" s="11"/>
      <c r="BE120" s="11"/>
      <c r="BF120" s="11"/>
      <c r="BG120" s="11"/>
      <c r="BH120" s="11"/>
      <c r="BI120" s="11"/>
      <c r="BJ120" s="11"/>
    </row>
    <row r="121" spans="1:62" ht="93" customHeight="1" x14ac:dyDescent="0.3">
      <c r="A121" s="1"/>
      <c r="B121" s="1"/>
      <c r="C121" s="1"/>
      <c r="D121" s="1"/>
      <c r="E121" s="1"/>
      <c r="F121" s="153"/>
      <c r="G121" s="1"/>
      <c r="H121" s="1"/>
      <c r="I121" s="1"/>
      <c r="J121" s="1"/>
      <c r="K121" s="1"/>
      <c r="L121" s="1"/>
      <c r="M121" s="1"/>
      <c r="N121" s="1"/>
      <c r="O121" s="5"/>
      <c r="P121" s="5"/>
      <c r="Q121" s="5"/>
      <c r="R121" s="5"/>
      <c r="S121" s="5"/>
      <c r="T121" s="5"/>
      <c r="U121" s="141"/>
      <c r="V121" s="142"/>
      <c r="W121" s="142"/>
      <c r="X121" s="142"/>
      <c r="Y121" s="142"/>
      <c r="Z121" s="142"/>
      <c r="AA121" s="142"/>
      <c r="AB121" s="142"/>
      <c r="AC121" s="142"/>
      <c r="AD121" s="142"/>
      <c r="AE121" s="142"/>
      <c r="AF121" s="142"/>
      <c r="AG121" s="142"/>
      <c r="AH121" s="142"/>
      <c r="AI121" s="142"/>
      <c r="AJ121" s="142"/>
      <c r="AK121" s="142"/>
      <c r="AL121" s="7"/>
      <c r="AM121" s="7"/>
      <c r="AN121" s="7"/>
      <c r="AO121" s="7"/>
      <c r="AP121" s="7"/>
      <c r="AQ121" s="7"/>
      <c r="AR121" s="7"/>
      <c r="AS121" s="7"/>
      <c r="AT121" s="7"/>
      <c r="AU121" s="7"/>
      <c r="AV121" s="7"/>
      <c r="AW121" s="7"/>
      <c r="AX121" s="7"/>
      <c r="AY121" s="7"/>
      <c r="AZ121" s="143"/>
      <c r="BA121" s="11"/>
      <c r="BB121" s="11"/>
      <c r="BC121" s="11"/>
      <c r="BD121" s="11"/>
      <c r="BE121" s="11"/>
      <c r="BF121" s="11"/>
      <c r="BG121" s="11"/>
      <c r="BH121" s="11"/>
      <c r="BI121" s="11"/>
      <c r="BJ121" s="11"/>
    </row>
    <row r="122" spans="1:62" ht="22.5" customHeight="1" x14ac:dyDescent="0.3">
      <c r="A122" s="1"/>
      <c r="B122" s="1"/>
      <c r="C122" s="1"/>
      <c r="D122" s="1"/>
      <c r="E122" s="1"/>
      <c r="F122" s="153" t="s">
        <v>511</v>
      </c>
      <c r="G122" s="1"/>
      <c r="H122" s="1"/>
      <c r="I122" s="1"/>
      <c r="J122" s="1"/>
      <c r="K122" s="1"/>
      <c r="L122" s="1"/>
      <c r="M122" s="1"/>
      <c r="N122" s="1"/>
      <c r="O122" s="5"/>
      <c r="P122" s="5"/>
      <c r="Q122" s="5"/>
      <c r="R122" s="5"/>
      <c r="S122" s="5"/>
      <c r="T122" s="5"/>
      <c r="U122" s="141"/>
      <c r="V122" s="142"/>
      <c r="W122" s="142"/>
      <c r="X122" s="142"/>
      <c r="Y122" s="142"/>
      <c r="Z122" s="142"/>
      <c r="AA122" s="142"/>
      <c r="AB122" s="142"/>
      <c r="AC122" s="142"/>
      <c r="AD122" s="142"/>
      <c r="AE122" s="142"/>
      <c r="AF122" s="142"/>
      <c r="AG122" s="142"/>
      <c r="AH122" s="142"/>
      <c r="AI122" s="142"/>
      <c r="AJ122" s="142"/>
      <c r="AK122" s="142"/>
      <c r="AL122" s="7"/>
      <c r="AM122" s="7"/>
      <c r="AN122" s="7"/>
      <c r="AO122" s="7"/>
      <c r="AP122" s="7"/>
      <c r="AQ122" s="7"/>
      <c r="AR122" s="7"/>
      <c r="AS122" s="7"/>
      <c r="AT122" s="7"/>
      <c r="AU122" s="7"/>
      <c r="AV122" s="7"/>
      <c r="AW122" s="7"/>
      <c r="AX122" s="7"/>
      <c r="AY122" s="7"/>
      <c r="AZ122" s="143"/>
      <c r="BA122" s="11"/>
      <c r="BB122" s="11"/>
      <c r="BC122" s="11"/>
      <c r="BD122" s="11"/>
      <c r="BE122" s="11"/>
      <c r="BF122" s="11"/>
      <c r="BG122" s="11"/>
      <c r="BH122" s="11"/>
      <c r="BI122" s="11"/>
      <c r="BJ122" s="11"/>
    </row>
    <row r="123" spans="1:62" ht="22.5" customHeight="1" x14ac:dyDescent="0.3">
      <c r="A123" s="1"/>
      <c r="B123" s="1"/>
      <c r="C123" s="1"/>
      <c r="D123" s="1"/>
      <c r="E123" s="1"/>
      <c r="F123" s="153" t="s">
        <v>513</v>
      </c>
      <c r="G123" s="1"/>
      <c r="H123" s="1"/>
      <c r="I123" s="1"/>
      <c r="J123" s="1"/>
      <c r="K123" s="1"/>
      <c r="L123" s="1"/>
      <c r="M123" s="1"/>
      <c r="N123" s="1"/>
      <c r="O123" s="5"/>
      <c r="P123" s="5"/>
      <c r="Q123" s="5"/>
      <c r="R123" s="5"/>
      <c r="S123" s="5"/>
      <c r="T123" s="5"/>
      <c r="U123" s="141"/>
      <c r="V123" s="142"/>
      <c r="W123" s="142"/>
      <c r="X123" s="142"/>
      <c r="Y123" s="142"/>
      <c r="Z123" s="142"/>
      <c r="AA123" s="142"/>
      <c r="AB123" s="142"/>
      <c r="AC123" s="142"/>
      <c r="AD123" s="142"/>
      <c r="AE123" s="142"/>
      <c r="AF123" s="142"/>
      <c r="AG123" s="142"/>
      <c r="AH123" s="142"/>
      <c r="AI123" s="142"/>
      <c r="AJ123" s="142"/>
      <c r="AK123" s="142"/>
      <c r="AL123" s="7"/>
      <c r="AM123" s="7"/>
      <c r="AN123" s="7"/>
      <c r="AO123" s="7"/>
      <c r="AP123" s="7"/>
      <c r="AQ123" s="7"/>
      <c r="AR123" s="7"/>
      <c r="AS123" s="7"/>
      <c r="AT123" s="7"/>
      <c r="AU123" s="7"/>
      <c r="AV123" s="7"/>
      <c r="AW123" s="7"/>
      <c r="AX123" s="7"/>
      <c r="AY123" s="7"/>
      <c r="AZ123" s="143"/>
      <c r="BA123" s="11"/>
      <c r="BB123" s="11"/>
      <c r="BC123" s="11"/>
      <c r="BD123" s="11"/>
      <c r="BE123" s="11"/>
      <c r="BF123" s="11"/>
      <c r="BG123" s="11"/>
      <c r="BH123" s="11"/>
      <c r="BI123" s="11"/>
      <c r="BJ123" s="11"/>
    </row>
    <row r="124" spans="1:62" ht="22.5" customHeight="1" x14ac:dyDescent="0.3">
      <c r="A124" s="1"/>
      <c r="B124" s="1"/>
      <c r="C124" s="1"/>
      <c r="D124" s="1"/>
      <c r="E124" s="1"/>
      <c r="F124" s="153" t="s">
        <v>516</v>
      </c>
      <c r="G124" s="1"/>
      <c r="H124" s="1"/>
      <c r="I124" s="1"/>
      <c r="J124" s="1"/>
      <c r="K124" s="1"/>
      <c r="L124" s="1"/>
      <c r="M124" s="1"/>
      <c r="N124" s="1"/>
      <c r="O124" s="5"/>
      <c r="P124" s="5"/>
      <c r="Q124" s="5"/>
      <c r="R124" s="5"/>
      <c r="S124" s="5"/>
      <c r="T124" s="5"/>
      <c r="U124" s="141"/>
      <c r="V124" s="142"/>
      <c r="W124" s="142"/>
      <c r="X124" s="142"/>
      <c r="Y124" s="142"/>
      <c r="Z124" s="142"/>
      <c r="AA124" s="142"/>
      <c r="AB124" s="142"/>
      <c r="AC124" s="142"/>
      <c r="AD124" s="142"/>
      <c r="AE124" s="142"/>
      <c r="AF124" s="142"/>
      <c r="AG124" s="142"/>
      <c r="AH124" s="142"/>
      <c r="AI124" s="142"/>
      <c r="AJ124" s="142"/>
      <c r="AK124" s="142"/>
      <c r="AL124" s="7"/>
      <c r="AM124" s="7"/>
      <c r="AN124" s="7"/>
      <c r="AO124" s="7"/>
      <c r="AP124" s="7"/>
      <c r="AQ124" s="7"/>
      <c r="AR124" s="7"/>
      <c r="AS124" s="7"/>
      <c r="AT124" s="7"/>
      <c r="AU124" s="7"/>
      <c r="AV124" s="7"/>
      <c r="AW124" s="7"/>
      <c r="AX124" s="7"/>
      <c r="AY124" s="7"/>
      <c r="AZ124" s="143"/>
      <c r="BA124" s="11"/>
      <c r="BB124" s="11"/>
      <c r="BC124" s="11"/>
      <c r="BD124" s="11"/>
      <c r="BE124" s="11"/>
      <c r="BF124" s="11"/>
      <c r="BG124" s="11"/>
      <c r="BH124" s="11"/>
      <c r="BI124" s="11"/>
      <c r="BJ124" s="11"/>
    </row>
    <row r="125" spans="1:62" ht="93" customHeight="1" x14ac:dyDescent="0.3">
      <c r="A125" s="1"/>
      <c r="B125" s="1"/>
      <c r="C125" s="1"/>
      <c r="D125" s="1"/>
      <c r="E125" s="1"/>
      <c r="F125" s="153"/>
      <c r="G125" s="1"/>
      <c r="H125" s="1"/>
      <c r="I125" s="1"/>
      <c r="J125" s="1"/>
      <c r="K125" s="1"/>
      <c r="L125" s="1"/>
      <c r="M125" s="1"/>
      <c r="N125" s="1"/>
      <c r="O125" s="5"/>
      <c r="P125" s="5"/>
      <c r="Q125" s="5"/>
      <c r="R125" s="5"/>
      <c r="S125" s="5"/>
      <c r="T125" s="5"/>
      <c r="U125" s="141"/>
      <c r="V125" s="142"/>
      <c r="W125" s="142"/>
      <c r="X125" s="142"/>
      <c r="Y125" s="142"/>
      <c r="Z125" s="142"/>
      <c r="AA125" s="142"/>
      <c r="AB125" s="142"/>
      <c r="AC125" s="142"/>
      <c r="AD125" s="142"/>
      <c r="AE125" s="142"/>
      <c r="AF125" s="142"/>
      <c r="AG125" s="142"/>
      <c r="AH125" s="142"/>
      <c r="AI125" s="142"/>
      <c r="AJ125" s="142"/>
      <c r="AK125" s="142"/>
      <c r="AL125" s="7"/>
      <c r="AM125" s="7"/>
      <c r="AN125" s="7"/>
      <c r="AO125" s="7"/>
      <c r="AP125" s="7"/>
      <c r="AQ125" s="7"/>
      <c r="AR125" s="7"/>
      <c r="AS125" s="7"/>
      <c r="AT125" s="7"/>
      <c r="AU125" s="7"/>
      <c r="AV125" s="7"/>
      <c r="AW125" s="7"/>
      <c r="AX125" s="7"/>
      <c r="AY125" s="7"/>
      <c r="AZ125" s="143"/>
      <c r="BA125" s="11"/>
      <c r="BB125" s="11"/>
      <c r="BC125" s="11"/>
      <c r="BD125" s="11"/>
      <c r="BE125" s="11"/>
      <c r="BF125" s="11"/>
      <c r="BG125" s="11"/>
      <c r="BH125" s="11"/>
      <c r="BI125" s="11"/>
      <c r="BJ125" s="11"/>
    </row>
    <row r="126" spans="1:62" ht="63.75" customHeight="1" x14ac:dyDescent="0.3">
      <c r="A126" s="1"/>
      <c r="B126" s="1"/>
      <c r="C126" s="1"/>
      <c r="D126" s="1"/>
      <c r="E126" s="1"/>
      <c r="F126" s="153" t="s">
        <v>521</v>
      </c>
      <c r="G126" s="1"/>
      <c r="H126" s="1"/>
      <c r="I126" s="1"/>
      <c r="J126" s="1"/>
      <c r="K126" s="1"/>
      <c r="L126" s="1"/>
      <c r="M126" s="1"/>
      <c r="N126" s="1"/>
      <c r="O126" s="5"/>
      <c r="P126" s="5"/>
      <c r="Q126" s="5"/>
      <c r="R126" s="5"/>
      <c r="S126" s="5"/>
      <c r="T126" s="5"/>
      <c r="U126" s="141"/>
      <c r="V126" s="142"/>
      <c r="W126" s="142"/>
      <c r="X126" s="142"/>
      <c r="Y126" s="142"/>
      <c r="Z126" s="142"/>
      <c r="AA126" s="142"/>
      <c r="AB126" s="142"/>
      <c r="AC126" s="142"/>
      <c r="AD126" s="142"/>
      <c r="AE126" s="142"/>
      <c r="AF126" s="142"/>
      <c r="AG126" s="142"/>
      <c r="AH126" s="142"/>
      <c r="AI126" s="142"/>
      <c r="AJ126" s="142"/>
      <c r="AK126" s="142"/>
      <c r="AL126" s="7"/>
      <c r="AM126" s="7"/>
      <c r="AN126" s="7"/>
      <c r="AO126" s="7"/>
      <c r="AP126" s="7"/>
      <c r="AQ126" s="7"/>
      <c r="AR126" s="7"/>
      <c r="AS126" s="7"/>
      <c r="AT126" s="7"/>
      <c r="AU126" s="7"/>
      <c r="AV126" s="7"/>
      <c r="AW126" s="7"/>
      <c r="AX126" s="7"/>
      <c r="AY126" s="7"/>
      <c r="AZ126" s="143"/>
      <c r="BA126" s="11"/>
      <c r="BB126" s="11"/>
      <c r="BC126" s="11"/>
      <c r="BD126" s="11"/>
      <c r="BE126" s="11"/>
      <c r="BF126" s="11"/>
      <c r="BG126" s="11"/>
      <c r="BH126" s="11"/>
      <c r="BI126" s="11"/>
      <c r="BJ126" s="11"/>
    </row>
    <row r="127" spans="1:62" ht="63.75" customHeight="1" x14ac:dyDescent="0.3">
      <c r="A127" s="1"/>
      <c r="B127" s="1"/>
      <c r="C127" s="1"/>
      <c r="D127" s="1"/>
      <c r="E127" s="1"/>
      <c r="F127" s="153" t="s">
        <v>522</v>
      </c>
      <c r="G127" s="1"/>
      <c r="H127" s="1"/>
      <c r="I127" s="1"/>
      <c r="J127" s="1"/>
      <c r="K127" s="1"/>
      <c r="L127" s="1"/>
      <c r="M127" s="1"/>
      <c r="N127" s="1"/>
      <c r="O127" s="5"/>
      <c r="P127" s="5"/>
      <c r="Q127" s="5"/>
      <c r="R127" s="5"/>
      <c r="S127" s="5"/>
      <c r="T127" s="5"/>
      <c r="U127" s="141"/>
      <c r="V127" s="142"/>
      <c r="W127" s="142"/>
      <c r="X127" s="142"/>
      <c r="Y127" s="142"/>
      <c r="Z127" s="142"/>
      <c r="AA127" s="142"/>
      <c r="AB127" s="142"/>
      <c r="AC127" s="142"/>
      <c r="AD127" s="142"/>
      <c r="AE127" s="142"/>
      <c r="AF127" s="142"/>
      <c r="AG127" s="142"/>
      <c r="AH127" s="142"/>
      <c r="AI127" s="142"/>
      <c r="AJ127" s="142"/>
      <c r="AK127" s="142"/>
      <c r="AL127" s="7"/>
      <c r="AM127" s="7"/>
      <c r="AN127" s="7"/>
      <c r="AO127" s="7"/>
      <c r="AP127" s="7"/>
      <c r="AQ127" s="7"/>
      <c r="AR127" s="7"/>
      <c r="AS127" s="7"/>
      <c r="AT127" s="7"/>
      <c r="AU127" s="7"/>
      <c r="AV127" s="7"/>
      <c r="AW127" s="7"/>
      <c r="AX127" s="7"/>
      <c r="AY127" s="7"/>
      <c r="AZ127" s="143"/>
      <c r="BA127" s="11"/>
      <c r="BB127" s="11"/>
      <c r="BC127" s="11"/>
      <c r="BD127" s="11"/>
      <c r="BE127" s="11"/>
      <c r="BF127" s="11"/>
      <c r="BG127" s="11"/>
      <c r="BH127" s="11"/>
      <c r="BI127" s="11"/>
      <c r="BJ127" s="11"/>
    </row>
    <row r="128" spans="1:62" ht="63.75" customHeight="1" x14ac:dyDescent="0.3">
      <c r="A128" s="1"/>
      <c r="B128" s="1"/>
      <c r="C128" s="1"/>
      <c r="D128" s="1"/>
      <c r="E128" s="1"/>
      <c r="F128" s="153" t="s">
        <v>524</v>
      </c>
      <c r="G128" s="1"/>
      <c r="H128" s="1"/>
      <c r="I128" s="1"/>
      <c r="J128" s="1"/>
      <c r="K128" s="1"/>
      <c r="L128" s="1"/>
      <c r="M128" s="1"/>
      <c r="N128" s="1"/>
      <c r="O128" s="5"/>
      <c r="P128" s="5"/>
      <c r="Q128" s="5"/>
      <c r="R128" s="5"/>
      <c r="S128" s="5"/>
      <c r="T128" s="5"/>
      <c r="U128" s="141"/>
      <c r="V128" s="142"/>
      <c r="W128" s="142"/>
      <c r="X128" s="142"/>
      <c r="Y128" s="142"/>
      <c r="Z128" s="142"/>
      <c r="AA128" s="142"/>
      <c r="AB128" s="142"/>
      <c r="AC128" s="142"/>
      <c r="AD128" s="142"/>
      <c r="AE128" s="142"/>
      <c r="AF128" s="142"/>
      <c r="AG128" s="142"/>
      <c r="AH128" s="142"/>
      <c r="AI128" s="142"/>
      <c r="AJ128" s="142"/>
      <c r="AK128" s="142"/>
      <c r="AL128" s="7"/>
      <c r="AM128" s="7"/>
      <c r="AN128" s="7"/>
      <c r="AO128" s="7"/>
      <c r="AP128" s="7"/>
      <c r="AQ128" s="7"/>
      <c r="AR128" s="7"/>
      <c r="AS128" s="7"/>
      <c r="AT128" s="7"/>
      <c r="AU128" s="7"/>
      <c r="AV128" s="7"/>
      <c r="AW128" s="7"/>
      <c r="AX128" s="7"/>
      <c r="AY128" s="7"/>
      <c r="AZ128" s="143"/>
      <c r="BA128" s="11"/>
      <c r="BB128" s="11"/>
      <c r="BC128" s="11"/>
      <c r="BD128" s="11"/>
      <c r="BE128" s="11"/>
      <c r="BF128" s="11"/>
      <c r="BG128" s="11"/>
      <c r="BH128" s="11"/>
      <c r="BI128" s="11"/>
      <c r="BJ128" s="11"/>
    </row>
    <row r="129" spans="1:62" ht="63.75" customHeight="1" x14ac:dyDescent="0.3">
      <c r="A129" s="1"/>
      <c r="B129" s="1"/>
      <c r="C129" s="1"/>
      <c r="D129" s="1"/>
      <c r="E129" s="1"/>
      <c r="F129" s="153" t="s">
        <v>91</v>
      </c>
      <c r="G129" s="1"/>
      <c r="H129" s="1"/>
      <c r="I129" s="1"/>
      <c r="J129" s="1"/>
      <c r="K129" s="1"/>
      <c r="L129" s="1"/>
      <c r="M129" s="1"/>
      <c r="N129" s="1"/>
      <c r="O129" s="5"/>
      <c r="P129" s="5"/>
      <c r="Q129" s="5"/>
      <c r="R129" s="5"/>
      <c r="S129" s="5"/>
      <c r="T129" s="5"/>
      <c r="U129" s="141"/>
      <c r="V129" s="142"/>
      <c r="W129" s="142"/>
      <c r="X129" s="142"/>
      <c r="Y129" s="142"/>
      <c r="Z129" s="142"/>
      <c r="AA129" s="142"/>
      <c r="AB129" s="142"/>
      <c r="AC129" s="142"/>
      <c r="AD129" s="142"/>
      <c r="AE129" s="142"/>
      <c r="AF129" s="142"/>
      <c r="AG129" s="142"/>
      <c r="AH129" s="142"/>
      <c r="AI129" s="142"/>
      <c r="AJ129" s="142"/>
      <c r="AK129" s="142"/>
      <c r="AL129" s="7"/>
      <c r="AM129" s="7"/>
      <c r="AN129" s="7"/>
      <c r="AO129" s="7"/>
      <c r="AP129" s="7"/>
      <c r="AQ129" s="7"/>
      <c r="AR129" s="7"/>
      <c r="AS129" s="7"/>
      <c r="AT129" s="7"/>
      <c r="AU129" s="7"/>
      <c r="AV129" s="7"/>
      <c r="AW129" s="7"/>
      <c r="AX129" s="7"/>
      <c r="AY129" s="7"/>
      <c r="AZ129" s="143"/>
      <c r="BA129" s="11"/>
      <c r="BB129" s="11"/>
      <c r="BC129" s="11"/>
      <c r="BD129" s="11"/>
      <c r="BE129" s="11"/>
      <c r="BF129" s="11"/>
      <c r="BG129" s="11"/>
      <c r="BH129" s="11"/>
      <c r="BI129" s="11"/>
      <c r="BJ129" s="11"/>
    </row>
    <row r="130" spans="1:62" ht="63.75" customHeight="1" x14ac:dyDescent="0.3">
      <c r="A130" s="1"/>
      <c r="B130" s="1"/>
      <c r="C130" s="1"/>
      <c r="D130" s="1"/>
      <c r="E130" s="1"/>
      <c r="F130" s="153" t="s">
        <v>525</v>
      </c>
      <c r="G130" s="1"/>
      <c r="H130" s="1"/>
      <c r="I130" s="1"/>
      <c r="J130" s="1"/>
      <c r="K130" s="1"/>
      <c r="L130" s="1"/>
      <c r="M130" s="1"/>
      <c r="N130" s="1"/>
      <c r="O130" s="5"/>
      <c r="P130" s="5"/>
      <c r="Q130" s="5"/>
      <c r="R130" s="5"/>
      <c r="S130" s="5"/>
      <c r="T130" s="5"/>
      <c r="U130" s="141"/>
      <c r="V130" s="142"/>
      <c r="W130" s="142"/>
      <c r="X130" s="142"/>
      <c r="Y130" s="142"/>
      <c r="Z130" s="142"/>
      <c r="AA130" s="142"/>
      <c r="AB130" s="142"/>
      <c r="AC130" s="142"/>
      <c r="AD130" s="142"/>
      <c r="AE130" s="142"/>
      <c r="AF130" s="142"/>
      <c r="AG130" s="142"/>
      <c r="AH130" s="142"/>
      <c r="AI130" s="142"/>
      <c r="AJ130" s="142"/>
      <c r="AK130" s="142"/>
      <c r="AL130" s="7"/>
      <c r="AM130" s="7"/>
      <c r="AN130" s="7"/>
      <c r="AO130" s="7"/>
      <c r="AP130" s="7"/>
      <c r="AQ130" s="7"/>
      <c r="AR130" s="7"/>
      <c r="AS130" s="7"/>
      <c r="AT130" s="7"/>
      <c r="AU130" s="7"/>
      <c r="AV130" s="7"/>
      <c r="AW130" s="7"/>
      <c r="AX130" s="7"/>
      <c r="AY130" s="7"/>
      <c r="AZ130" s="143"/>
      <c r="BA130" s="11"/>
      <c r="BB130" s="11"/>
      <c r="BC130" s="11"/>
      <c r="BD130" s="11"/>
      <c r="BE130" s="11"/>
      <c r="BF130" s="11"/>
      <c r="BG130" s="11"/>
      <c r="BH130" s="11"/>
      <c r="BI130" s="11"/>
      <c r="BJ130" s="11"/>
    </row>
    <row r="131" spans="1:62" ht="63.75" customHeight="1" x14ac:dyDescent="0.3">
      <c r="A131" s="1"/>
      <c r="B131" s="1"/>
      <c r="C131" s="1"/>
      <c r="D131" s="1"/>
      <c r="E131" s="1"/>
      <c r="F131" s="153" t="s">
        <v>526</v>
      </c>
      <c r="G131" s="1"/>
      <c r="H131" s="1"/>
      <c r="I131" s="1"/>
      <c r="J131" s="1"/>
      <c r="K131" s="1"/>
      <c r="L131" s="1"/>
      <c r="M131" s="1"/>
      <c r="N131" s="1"/>
      <c r="O131" s="5"/>
      <c r="P131" s="5"/>
      <c r="Q131" s="5"/>
      <c r="R131" s="5"/>
      <c r="S131" s="5"/>
      <c r="T131" s="5"/>
      <c r="U131" s="141"/>
      <c r="V131" s="142"/>
      <c r="W131" s="142"/>
      <c r="X131" s="142"/>
      <c r="Y131" s="142"/>
      <c r="Z131" s="142"/>
      <c r="AA131" s="142"/>
      <c r="AB131" s="142"/>
      <c r="AC131" s="142"/>
      <c r="AD131" s="142"/>
      <c r="AE131" s="142"/>
      <c r="AF131" s="142"/>
      <c r="AG131" s="142"/>
      <c r="AH131" s="142"/>
      <c r="AI131" s="142"/>
      <c r="AJ131" s="142"/>
      <c r="AK131" s="142"/>
      <c r="AL131" s="7"/>
      <c r="AM131" s="7"/>
      <c r="AN131" s="7"/>
      <c r="AO131" s="7"/>
      <c r="AP131" s="7"/>
      <c r="AQ131" s="7"/>
      <c r="AR131" s="7"/>
      <c r="AS131" s="7"/>
      <c r="AT131" s="7"/>
      <c r="AU131" s="7"/>
      <c r="AV131" s="7"/>
      <c r="AW131" s="7"/>
      <c r="AX131" s="7"/>
      <c r="AY131" s="7"/>
      <c r="AZ131" s="143"/>
      <c r="BA131" s="11"/>
      <c r="BB131" s="11"/>
      <c r="BC131" s="11"/>
      <c r="BD131" s="11"/>
      <c r="BE131" s="11"/>
      <c r="BF131" s="11"/>
      <c r="BG131" s="11"/>
      <c r="BH131" s="11"/>
      <c r="BI131" s="11"/>
      <c r="BJ131" s="11"/>
    </row>
    <row r="132" spans="1:62" ht="38.25" customHeight="1" x14ac:dyDescent="0.3">
      <c r="A132" s="1"/>
      <c r="B132" s="1"/>
      <c r="C132" s="1"/>
      <c r="D132" s="1"/>
      <c r="E132" s="1"/>
      <c r="F132" s="153" t="s">
        <v>527</v>
      </c>
      <c r="G132" s="1"/>
      <c r="H132" s="1"/>
      <c r="I132" s="1"/>
      <c r="J132" s="1"/>
      <c r="K132" s="1"/>
      <c r="L132" s="1"/>
      <c r="M132" s="1"/>
      <c r="N132" s="1"/>
      <c r="O132" s="5"/>
      <c r="P132" s="5"/>
      <c r="Q132" s="5"/>
      <c r="R132" s="5"/>
      <c r="S132" s="5"/>
      <c r="T132" s="5"/>
      <c r="U132" s="141"/>
      <c r="V132" s="142"/>
      <c r="W132" s="142"/>
      <c r="X132" s="142"/>
      <c r="Y132" s="142"/>
      <c r="Z132" s="142"/>
      <c r="AA132" s="142"/>
      <c r="AB132" s="142"/>
      <c r="AC132" s="142"/>
      <c r="AD132" s="142"/>
      <c r="AE132" s="142"/>
      <c r="AF132" s="142"/>
      <c r="AG132" s="142"/>
      <c r="AH132" s="142"/>
      <c r="AI132" s="142"/>
      <c r="AJ132" s="142"/>
      <c r="AK132" s="142"/>
      <c r="AL132" s="7"/>
      <c r="AM132" s="7"/>
      <c r="AN132" s="7"/>
      <c r="AO132" s="7"/>
      <c r="AP132" s="7"/>
      <c r="AQ132" s="7"/>
      <c r="AR132" s="7"/>
      <c r="AS132" s="7"/>
      <c r="AT132" s="7"/>
      <c r="AU132" s="7"/>
      <c r="AV132" s="7"/>
      <c r="AW132" s="7"/>
      <c r="AX132" s="7"/>
      <c r="AY132" s="7"/>
      <c r="AZ132" s="143"/>
      <c r="BA132" s="11"/>
      <c r="BB132" s="11"/>
      <c r="BC132" s="11"/>
      <c r="BD132" s="11"/>
      <c r="BE132" s="11"/>
      <c r="BF132" s="11"/>
      <c r="BG132" s="11"/>
      <c r="BH132" s="11"/>
      <c r="BI132" s="11"/>
      <c r="BJ132" s="11"/>
    </row>
    <row r="133" spans="1:62" ht="38.25" customHeight="1" x14ac:dyDescent="0.3">
      <c r="A133" s="1"/>
      <c r="B133" s="1"/>
      <c r="C133" s="1"/>
      <c r="D133" s="1"/>
      <c r="E133" s="1"/>
      <c r="F133" s="153" t="s">
        <v>528</v>
      </c>
      <c r="G133" s="1"/>
      <c r="H133" s="1"/>
      <c r="I133" s="1"/>
      <c r="J133" s="1"/>
      <c r="K133" s="1"/>
      <c r="L133" s="1"/>
      <c r="M133" s="1"/>
      <c r="N133" s="1"/>
      <c r="O133" s="5"/>
      <c r="P133" s="5"/>
      <c r="Q133" s="5"/>
      <c r="R133" s="5"/>
      <c r="S133" s="5"/>
      <c r="T133" s="5"/>
      <c r="U133" s="141"/>
      <c r="V133" s="142"/>
      <c r="W133" s="142"/>
      <c r="X133" s="142"/>
      <c r="Y133" s="142"/>
      <c r="Z133" s="142"/>
      <c r="AA133" s="142"/>
      <c r="AB133" s="142"/>
      <c r="AC133" s="142"/>
      <c r="AD133" s="142"/>
      <c r="AE133" s="142"/>
      <c r="AF133" s="142"/>
      <c r="AG133" s="142"/>
      <c r="AH133" s="142"/>
      <c r="AI133" s="142"/>
      <c r="AJ133" s="142"/>
      <c r="AK133" s="142"/>
      <c r="AL133" s="7"/>
      <c r="AM133" s="7"/>
      <c r="AN133" s="7"/>
      <c r="AO133" s="7"/>
      <c r="AP133" s="7"/>
      <c r="AQ133" s="7"/>
      <c r="AR133" s="7"/>
      <c r="AS133" s="7"/>
      <c r="AT133" s="7"/>
      <c r="AU133" s="7"/>
      <c r="AV133" s="7"/>
      <c r="AW133" s="7"/>
      <c r="AX133" s="7"/>
      <c r="AY133" s="7"/>
      <c r="AZ133" s="143"/>
      <c r="BA133" s="11"/>
      <c r="BB133" s="11"/>
      <c r="BC133" s="11"/>
      <c r="BD133" s="11"/>
      <c r="BE133" s="11"/>
      <c r="BF133" s="11"/>
      <c r="BG133" s="11"/>
      <c r="BH133" s="11"/>
      <c r="BI133" s="11"/>
      <c r="BJ133" s="11"/>
    </row>
    <row r="134" spans="1:62" ht="38.25" customHeight="1" x14ac:dyDescent="0.3">
      <c r="A134" s="1"/>
      <c r="B134" s="1"/>
      <c r="C134" s="1"/>
      <c r="D134" s="1"/>
      <c r="E134" s="1"/>
      <c r="F134" s="153" t="s">
        <v>529</v>
      </c>
      <c r="G134" s="1"/>
      <c r="H134" s="1"/>
      <c r="I134" s="1"/>
      <c r="J134" s="1"/>
      <c r="K134" s="1"/>
      <c r="L134" s="1"/>
      <c r="M134" s="1"/>
      <c r="N134" s="1"/>
      <c r="O134" s="5"/>
      <c r="P134" s="5"/>
      <c r="Q134" s="5"/>
      <c r="R134" s="5"/>
      <c r="S134" s="5"/>
      <c r="T134" s="5"/>
      <c r="U134" s="141"/>
      <c r="V134" s="142"/>
      <c r="W134" s="142"/>
      <c r="X134" s="142"/>
      <c r="Y134" s="142"/>
      <c r="Z134" s="142"/>
      <c r="AA134" s="142"/>
      <c r="AB134" s="142"/>
      <c r="AC134" s="142"/>
      <c r="AD134" s="142"/>
      <c r="AE134" s="142"/>
      <c r="AF134" s="142"/>
      <c r="AG134" s="142"/>
      <c r="AH134" s="142"/>
      <c r="AI134" s="142"/>
      <c r="AJ134" s="142"/>
      <c r="AK134" s="142"/>
      <c r="AL134" s="7"/>
      <c r="AM134" s="7"/>
      <c r="AN134" s="7"/>
      <c r="AO134" s="7"/>
      <c r="AP134" s="7"/>
      <c r="AQ134" s="7"/>
      <c r="AR134" s="7"/>
      <c r="AS134" s="7"/>
      <c r="AT134" s="7"/>
      <c r="AU134" s="7"/>
      <c r="AV134" s="7"/>
      <c r="AW134" s="7"/>
      <c r="AX134" s="7"/>
      <c r="AY134" s="7"/>
      <c r="AZ134" s="143"/>
      <c r="BA134" s="11"/>
      <c r="BB134" s="11"/>
      <c r="BC134" s="11"/>
      <c r="BD134" s="11"/>
      <c r="BE134" s="11"/>
      <c r="BF134" s="11"/>
      <c r="BG134" s="11"/>
      <c r="BH134" s="11"/>
      <c r="BI134" s="11"/>
      <c r="BJ134" s="11"/>
    </row>
    <row r="135" spans="1:62" ht="38.25" customHeight="1" x14ac:dyDescent="0.3">
      <c r="A135" s="1"/>
      <c r="B135" s="1"/>
      <c r="C135" s="1"/>
      <c r="D135" s="1"/>
      <c r="E135" s="1"/>
      <c r="F135" s="153" t="s">
        <v>530</v>
      </c>
      <c r="G135" s="1"/>
      <c r="H135" s="1"/>
      <c r="I135" s="1"/>
      <c r="J135" s="1"/>
      <c r="K135" s="1"/>
      <c r="L135" s="1"/>
      <c r="M135" s="1"/>
      <c r="N135" s="1"/>
      <c r="O135" s="5"/>
      <c r="P135" s="5"/>
      <c r="Q135" s="5"/>
      <c r="R135" s="5"/>
      <c r="S135" s="5"/>
      <c r="T135" s="5"/>
      <c r="U135" s="141"/>
      <c r="V135" s="142"/>
      <c r="W135" s="142"/>
      <c r="X135" s="142"/>
      <c r="Y135" s="142"/>
      <c r="Z135" s="142"/>
      <c r="AA135" s="142"/>
      <c r="AB135" s="142"/>
      <c r="AC135" s="142"/>
      <c r="AD135" s="142"/>
      <c r="AE135" s="142"/>
      <c r="AF135" s="142"/>
      <c r="AG135" s="142"/>
      <c r="AH135" s="142"/>
      <c r="AI135" s="142"/>
      <c r="AJ135" s="142"/>
      <c r="AK135" s="142"/>
      <c r="AL135" s="7"/>
      <c r="AM135" s="7"/>
      <c r="AN135" s="7"/>
      <c r="AO135" s="7"/>
      <c r="AP135" s="7"/>
      <c r="AQ135" s="7"/>
      <c r="AR135" s="7"/>
      <c r="AS135" s="7"/>
      <c r="AT135" s="7"/>
      <c r="AU135" s="7"/>
      <c r="AV135" s="7"/>
      <c r="AW135" s="7"/>
      <c r="AX135" s="7"/>
      <c r="AY135" s="7"/>
      <c r="AZ135" s="143"/>
      <c r="BA135" s="11"/>
      <c r="BB135" s="11"/>
      <c r="BC135" s="11"/>
      <c r="BD135" s="11"/>
      <c r="BE135" s="11"/>
      <c r="BF135" s="11"/>
      <c r="BG135" s="11"/>
      <c r="BH135" s="11"/>
      <c r="BI135" s="11"/>
      <c r="BJ135" s="11"/>
    </row>
    <row r="136" spans="1:62" ht="38.25" customHeight="1" x14ac:dyDescent="0.3">
      <c r="A136" s="1"/>
      <c r="B136" s="1"/>
      <c r="C136" s="1"/>
      <c r="D136" s="1"/>
      <c r="E136" s="1"/>
      <c r="F136" s="153" t="s">
        <v>531</v>
      </c>
      <c r="G136" s="1"/>
      <c r="H136" s="1"/>
      <c r="I136" s="1"/>
      <c r="J136" s="1"/>
      <c r="K136" s="1"/>
      <c r="L136" s="1"/>
      <c r="M136" s="1"/>
      <c r="N136" s="1"/>
      <c r="O136" s="5"/>
      <c r="P136" s="5"/>
      <c r="Q136" s="5"/>
      <c r="R136" s="5"/>
      <c r="S136" s="5"/>
      <c r="T136" s="5"/>
      <c r="U136" s="141"/>
      <c r="V136" s="142"/>
      <c r="W136" s="142"/>
      <c r="X136" s="142"/>
      <c r="Y136" s="142"/>
      <c r="Z136" s="142"/>
      <c r="AA136" s="142"/>
      <c r="AB136" s="142"/>
      <c r="AC136" s="142"/>
      <c r="AD136" s="142"/>
      <c r="AE136" s="142"/>
      <c r="AF136" s="142"/>
      <c r="AG136" s="142"/>
      <c r="AH136" s="142"/>
      <c r="AI136" s="142"/>
      <c r="AJ136" s="142"/>
      <c r="AK136" s="142"/>
      <c r="AL136" s="7"/>
      <c r="AM136" s="7"/>
      <c r="AN136" s="7"/>
      <c r="AO136" s="7"/>
      <c r="AP136" s="7"/>
      <c r="AQ136" s="7"/>
      <c r="AR136" s="7"/>
      <c r="AS136" s="7"/>
      <c r="AT136" s="7"/>
      <c r="AU136" s="7"/>
      <c r="AV136" s="7"/>
      <c r="AW136" s="7"/>
      <c r="AX136" s="7"/>
      <c r="AY136" s="7"/>
      <c r="AZ136" s="143"/>
      <c r="BA136" s="11"/>
      <c r="BB136" s="11"/>
      <c r="BC136" s="11"/>
      <c r="BD136" s="11"/>
      <c r="BE136" s="11"/>
      <c r="BF136" s="11"/>
      <c r="BG136" s="11"/>
      <c r="BH136" s="11"/>
      <c r="BI136" s="11"/>
      <c r="BJ136" s="11"/>
    </row>
    <row r="137" spans="1:62" ht="38.25" customHeight="1" x14ac:dyDescent="0.3">
      <c r="A137" s="1"/>
      <c r="B137" s="1"/>
      <c r="C137" s="1"/>
      <c r="D137" s="1"/>
      <c r="E137" s="1"/>
      <c r="F137" s="153" t="s">
        <v>532</v>
      </c>
      <c r="G137" s="1"/>
      <c r="H137" s="1"/>
      <c r="I137" s="1"/>
      <c r="J137" s="1"/>
      <c r="K137" s="1"/>
      <c r="L137" s="1"/>
      <c r="M137" s="1"/>
      <c r="N137" s="1"/>
      <c r="O137" s="5"/>
      <c r="P137" s="5"/>
      <c r="Q137" s="5"/>
      <c r="R137" s="5"/>
      <c r="S137" s="5"/>
      <c r="T137" s="5"/>
      <c r="U137" s="141"/>
      <c r="V137" s="142"/>
      <c r="W137" s="142"/>
      <c r="X137" s="142"/>
      <c r="Y137" s="142"/>
      <c r="Z137" s="142"/>
      <c r="AA137" s="142"/>
      <c r="AB137" s="142"/>
      <c r="AC137" s="142"/>
      <c r="AD137" s="142"/>
      <c r="AE137" s="142"/>
      <c r="AF137" s="142"/>
      <c r="AG137" s="142"/>
      <c r="AH137" s="142"/>
      <c r="AI137" s="142"/>
      <c r="AJ137" s="142"/>
      <c r="AK137" s="142"/>
      <c r="AL137" s="7"/>
      <c r="AM137" s="7"/>
      <c r="AN137" s="7"/>
      <c r="AO137" s="7"/>
      <c r="AP137" s="7"/>
      <c r="AQ137" s="7"/>
      <c r="AR137" s="7"/>
      <c r="AS137" s="7"/>
      <c r="AT137" s="7"/>
      <c r="AU137" s="7"/>
      <c r="AV137" s="7"/>
      <c r="AW137" s="7"/>
      <c r="AX137" s="7"/>
      <c r="AY137" s="7"/>
      <c r="AZ137" s="143"/>
      <c r="BA137" s="11"/>
      <c r="BB137" s="11"/>
      <c r="BC137" s="11"/>
      <c r="BD137" s="11"/>
      <c r="BE137" s="11"/>
      <c r="BF137" s="11"/>
      <c r="BG137" s="11"/>
      <c r="BH137" s="11"/>
      <c r="BI137" s="11"/>
      <c r="BJ137" s="11"/>
    </row>
    <row r="138" spans="1:62" ht="38.25" customHeight="1" x14ac:dyDescent="0.3">
      <c r="A138" s="1"/>
      <c r="B138" s="1"/>
      <c r="C138" s="1"/>
      <c r="D138" s="1"/>
      <c r="E138" s="1"/>
      <c r="F138" s="153" t="s">
        <v>533</v>
      </c>
      <c r="G138" s="1"/>
      <c r="H138" s="1"/>
      <c r="I138" s="1"/>
      <c r="J138" s="1"/>
      <c r="K138" s="1"/>
      <c r="L138" s="1"/>
      <c r="M138" s="1"/>
      <c r="N138" s="1"/>
      <c r="O138" s="5"/>
      <c r="P138" s="5"/>
      <c r="Q138" s="5"/>
      <c r="R138" s="5"/>
      <c r="S138" s="5"/>
      <c r="T138" s="5"/>
      <c r="U138" s="141"/>
      <c r="V138" s="142"/>
      <c r="W138" s="142"/>
      <c r="X138" s="142"/>
      <c r="Y138" s="142"/>
      <c r="Z138" s="142"/>
      <c r="AA138" s="142"/>
      <c r="AB138" s="142"/>
      <c r="AC138" s="142"/>
      <c r="AD138" s="142"/>
      <c r="AE138" s="142"/>
      <c r="AF138" s="142"/>
      <c r="AG138" s="142"/>
      <c r="AH138" s="142"/>
      <c r="AI138" s="142"/>
      <c r="AJ138" s="142"/>
      <c r="AK138" s="142"/>
      <c r="AL138" s="7"/>
      <c r="AM138" s="7"/>
      <c r="AN138" s="7"/>
      <c r="AO138" s="7"/>
      <c r="AP138" s="7"/>
      <c r="AQ138" s="7"/>
      <c r="AR138" s="7"/>
      <c r="AS138" s="7"/>
      <c r="AT138" s="7"/>
      <c r="AU138" s="7"/>
      <c r="AV138" s="7"/>
      <c r="AW138" s="7"/>
      <c r="AX138" s="7"/>
      <c r="AY138" s="7"/>
      <c r="AZ138" s="143"/>
      <c r="BA138" s="11"/>
      <c r="BB138" s="11"/>
      <c r="BC138" s="11"/>
      <c r="BD138" s="11"/>
      <c r="BE138" s="11"/>
      <c r="BF138" s="11"/>
      <c r="BG138" s="11"/>
      <c r="BH138" s="11"/>
      <c r="BI138" s="11"/>
      <c r="BJ138" s="11"/>
    </row>
    <row r="139" spans="1:62" ht="38.25" customHeight="1" x14ac:dyDescent="0.3">
      <c r="A139" s="1"/>
      <c r="B139" s="1"/>
      <c r="C139" s="1"/>
      <c r="D139" s="1"/>
      <c r="E139" s="1"/>
      <c r="F139" s="153" t="s">
        <v>530</v>
      </c>
      <c r="G139" s="1"/>
      <c r="H139" s="1"/>
      <c r="I139" s="1"/>
      <c r="J139" s="1"/>
      <c r="K139" s="1"/>
      <c r="L139" s="1"/>
      <c r="M139" s="1"/>
      <c r="N139" s="1"/>
      <c r="O139" s="5"/>
      <c r="P139" s="5"/>
      <c r="Q139" s="5"/>
      <c r="R139" s="5"/>
      <c r="S139" s="5"/>
      <c r="T139" s="5"/>
      <c r="U139" s="141"/>
      <c r="V139" s="142"/>
      <c r="W139" s="142"/>
      <c r="X139" s="142"/>
      <c r="Y139" s="142"/>
      <c r="Z139" s="142"/>
      <c r="AA139" s="142"/>
      <c r="AB139" s="142"/>
      <c r="AC139" s="142"/>
      <c r="AD139" s="142"/>
      <c r="AE139" s="142"/>
      <c r="AF139" s="142"/>
      <c r="AG139" s="142"/>
      <c r="AH139" s="142"/>
      <c r="AI139" s="142"/>
      <c r="AJ139" s="142"/>
      <c r="AK139" s="142"/>
      <c r="AL139" s="7"/>
      <c r="AM139" s="7"/>
      <c r="AN139" s="7"/>
      <c r="AO139" s="7"/>
      <c r="AP139" s="7"/>
      <c r="AQ139" s="7"/>
      <c r="AR139" s="7"/>
      <c r="AS139" s="7"/>
      <c r="AT139" s="7"/>
      <c r="AU139" s="7"/>
      <c r="AV139" s="7"/>
      <c r="AW139" s="7"/>
      <c r="AX139" s="7"/>
      <c r="AY139" s="7"/>
      <c r="AZ139" s="143"/>
      <c r="BA139" s="11"/>
      <c r="BB139" s="11"/>
      <c r="BC139" s="11"/>
      <c r="BD139" s="11"/>
      <c r="BE139" s="11"/>
      <c r="BF139" s="11"/>
      <c r="BG139" s="11"/>
      <c r="BH139" s="11"/>
      <c r="BI139" s="11"/>
      <c r="BJ139" s="11"/>
    </row>
    <row r="140" spans="1:62" ht="54" customHeight="1" x14ac:dyDescent="0.3">
      <c r="A140" s="1"/>
      <c r="B140" s="1"/>
      <c r="C140" s="1"/>
      <c r="D140" s="1"/>
      <c r="E140" s="1"/>
      <c r="F140" s="153" t="s">
        <v>534</v>
      </c>
      <c r="G140" s="1"/>
      <c r="H140" s="1"/>
      <c r="I140" s="1"/>
      <c r="J140" s="1"/>
      <c r="K140" s="1"/>
      <c r="L140" s="1"/>
      <c r="M140" s="1"/>
      <c r="N140" s="1"/>
      <c r="O140" s="5"/>
      <c r="P140" s="5"/>
      <c r="Q140" s="5"/>
      <c r="R140" s="5"/>
      <c r="S140" s="5"/>
      <c r="T140" s="5"/>
      <c r="U140" s="141"/>
      <c r="V140" s="142"/>
      <c r="W140" s="142"/>
      <c r="X140" s="142"/>
      <c r="Y140" s="142"/>
      <c r="Z140" s="142"/>
      <c r="AA140" s="142"/>
      <c r="AB140" s="142"/>
      <c r="AC140" s="142"/>
      <c r="AD140" s="142"/>
      <c r="AE140" s="142"/>
      <c r="AF140" s="142"/>
      <c r="AG140" s="142"/>
      <c r="AH140" s="142"/>
      <c r="AI140" s="142"/>
      <c r="AJ140" s="142"/>
      <c r="AK140" s="142"/>
      <c r="AL140" s="7"/>
      <c r="AM140" s="7"/>
      <c r="AN140" s="7"/>
      <c r="AO140" s="7"/>
      <c r="AP140" s="7"/>
      <c r="AQ140" s="7"/>
      <c r="AR140" s="7"/>
      <c r="AS140" s="7"/>
      <c r="AT140" s="7"/>
      <c r="AU140" s="7"/>
      <c r="AV140" s="7"/>
      <c r="AW140" s="7"/>
      <c r="AX140" s="7"/>
      <c r="AY140" s="7"/>
      <c r="AZ140" s="143"/>
      <c r="BA140" s="11"/>
      <c r="BB140" s="11"/>
      <c r="BC140" s="11"/>
      <c r="BD140" s="11"/>
      <c r="BE140" s="11"/>
      <c r="BF140" s="11"/>
      <c r="BG140" s="11"/>
      <c r="BH140" s="11"/>
      <c r="BI140" s="11"/>
      <c r="BJ140" s="11"/>
    </row>
    <row r="141" spans="1:62" ht="42.75" customHeight="1" x14ac:dyDescent="0.3">
      <c r="A141" s="1"/>
      <c r="B141" s="1"/>
      <c r="C141" s="1"/>
      <c r="D141" s="1"/>
      <c r="E141" s="1"/>
      <c r="F141" s="153" t="s">
        <v>538</v>
      </c>
      <c r="G141" s="1"/>
      <c r="H141" s="1"/>
      <c r="I141" s="1"/>
      <c r="J141" s="1"/>
      <c r="K141" s="1"/>
      <c r="L141" s="1"/>
      <c r="M141" s="1"/>
      <c r="N141" s="1"/>
      <c r="O141" s="5"/>
      <c r="P141" s="5"/>
      <c r="Q141" s="5"/>
      <c r="R141" s="5"/>
      <c r="S141" s="5"/>
      <c r="T141" s="5"/>
      <c r="U141" s="141"/>
      <c r="V141" s="142"/>
      <c r="W141" s="142"/>
      <c r="X141" s="142"/>
      <c r="Y141" s="142"/>
      <c r="Z141" s="142"/>
      <c r="AA141" s="142"/>
      <c r="AB141" s="142"/>
      <c r="AC141" s="142"/>
      <c r="AD141" s="142"/>
      <c r="AE141" s="142"/>
      <c r="AF141" s="142"/>
      <c r="AG141" s="142"/>
      <c r="AH141" s="142"/>
      <c r="AI141" s="142"/>
      <c r="AJ141" s="142"/>
      <c r="AK141" s="142"/>
      <c r="AL141" s="7"/>
      <c r="AM141" s="7"/>
      <c r="AN141" s="7"/>
      <c r="AO141" s="7"/>
      <c r="AP141" s="7"/>
      <c r="AQ141" s="7"/>
      <c r="AR141" s="7"/>
      <c r="AS141" s="7"/>
      <c r="AT141" s="7"/>
      <c r="AU141" s="7"/>
      <c r="AV141" s="7"/>
      <c r="AW141" s="7"/>
      <c r="AX141" s="7"/>
      <c r="AY141" s="7"/>
      <c r="AZ141" s="143"/>
      <c r="BA141" s="11"/>
      <c r="BB141" s="11"/>
      <c r="BC141" s="11"/>
      <c r="BD141" s="11"/>
      <c r="BE141" s="11"/>
      <c r="BF141" s="11"/>
      <c r="BG141" s="11"/>
      <c r="BH141" s="11"/>
      <c r="BI141" s="11"/>
      <c r="BJ141" s="11"/>
    </row>
    <row r="142" spans="1:62" ht="93" customHeight="1" x14ac:dyDescent="0.3">
      <c r="A142" s="1"/>
      <c r="B142" s="1"/>
      <c r="C142" s="1"/>
      <c r="D142" s="1"/>
      <c r="E142" s="1"/>
      <c r="F142" s="153"/>
      <c r="G142" s="1"/>
      <c r="H142" s="1"/>
      <c r="I142" s="1"/>
      <c r="J142" s="1"/>
      <c r="K142" s="1"/>
      <c r="L142" s="1"/>
      <c r="M142" s="1"/>
      <c r="N142" s="1"/>
      <c r="O142" s="5"/>
      <c r="P142" s="5"/>
      <c r="Q142" s="5"/>
      <c r="R142" s="5"/>
      <c r="S142" s="5"/>
      <c r="T142" s="5"/>
      <c r="U142" s="141"/>
      <c r="V142" s="142"/>
      <c r="W142" s="142"/>
      <c r="X142" s="142"/>
      <c r="Y142" s="142"/>
      <c r="Z142" s="142"/>
      <c r="AA142" s="142"/>
      <c r="AB142" s="142"/>
      <c r="AC142" s="142"/>
      <c r="AD142" s="142"/>
      <c r="AE142" s="142"/>
      <c r="AF142" s="142"/>
      <c r="AG142" s="142"/>
      <c r="AH142" s="142"/>
      <c r="AI142" s="142"/>
      <c r="AJ142" s="142"/>
      <c r="AK142" s="142"/>
      <c r="AL142" s="7"/>
      <c r="AM142" s="7"/>
      <c r="AN142" s="7"/>
      <c r="AO142" s="7"/>
      <c r="AP142" s="7"/>
      <c r="AQ142" s="7"/>
      <c r="AR142" s="7"/>
      <c r="AS142" s="7"/>
      <c r="AT142" s="7"/>
      <c r="AU142" s="7"/>
      <c r="AV142" s="7"/>
      <c r="AW142" s="7"/>
      <c r="AX142" s="7"/>
      <c r="AY142" s="7"/>
      <c r="AZ142" s="143"/>
      <c r="BA142" s="11"/>
      <c r="BB142" s="11"/>
      <c r="BC142" s="11"/>
      <c r="BD142" s="11"/>
      <c r="BE142" s="11"/>
      <c r="BF142" s="11"/>
      <c r="BG142" s="11"/>
      <c r="BH142" s="11"/>
      <c r="BI142" s="11"/>
      <c r="BJ142" s="11"/>
    </row>
    <row r="143" spans="1:62" ht="93" customHeight="1" x14ac:dyDescent="0.3">
      <c r="A143" s="1"/>
      <c r="B143" s="1"/>
      <c r="C143" s="1"/>
      <c r="D143" s="1"/>
      <c r="E143" s="1"/>
      <c r="F143" s="153"/>
      <c r="G143" s="1"/>
      <c r="H143" s="1"/>
      <c r="I143" s="1"/>
      <c r="J143" s="1"/>
      <c r="K143" s="1"/>
      <c r="L143" s="1"/>
      <c r="M143" s="1"/>
      <c r="N143" s="1"/>
      <c r="O143" s="5"/>
      <c r="P143" s="5"/>
      <c r="Q143" s="5"/>
      <c r="R143" s="5"/>
      <c r="S143" s="5"/>
      <c r="T143" s="5"/>
      <c r="U143" s="141"/>
      <c r="V143" s="142"/>
      <c r="W143" s="142"/>
      <c r="X143" s="142"/>
      <c r="Y143" s="142"/>
      <c r="Z143" s="142"/>
      <c r="AA143" s="142"/>
      <c r="AB143" s="142"/>
      <c r="AC143" s="142"/>
      <c r="AD143" s="142"/>
      <c r="AE143" s="142"/>
      <c r="AF143" s="142"/>
      <c r="AG143" s="142"/>
      <c r="AH143" s="142"/>
      <c r="AI143" s="142"/>
      <c r="AJ143" s="142"/>
      <c r="AK143" s="142"/>
      <c r="AL143" s="7"/>
      <c r="AM143" s="7"/>
      <c r="AN143" s="7"/>
      <c r="AO143" s="7"/>
      <c r="AP143" s="7"/>
      <c r="AQ143" s="7"/>
      <c r="AR143" s="7"/>
      <c r="AS143" s="7"/>
      <c r="AT143" s="7"/>
      <c r="AU143" s="7"/>
      <c r="AV143" s="7"/>
      <c r="AW143" s="7"/>
      <c r="AX143" s="7"/>
      <c r="AY143" s="7"/>
      <c r="AZ143" s="143"/>
      <c r="BA143" s="11"/>
      <c r="BB143" s="11"/>
      <c r="BC143" s="11"/>
      <c r="BD143" s="11"/>
      <c r="BE143" s="11"/>
      <c r="BF143" s="11"/>
      <c r="BG143" s="11"/>
      <c r="BH143" s="11"/>
      <c r="BI143" s="11"/>
      <c r="BJ143" s="11"/>
    </row>
    <row r="144" spans="1:62" ht="93" customHeight="1" x14ac:dyDescent="0.3">
      <c r="A144" s="1"/>
      <c r="B144" s="1"/>
      <c r="C144" s="1"/>
      <c r="D144" s="1"/>
      <c r="E144" s="1"/>
      <c r="F144" s="153"/>
      <c r="G144" s="1"/>
      <c r="H144" s="1"/>
      <c r="I144" s="1"/>
      <c r="J144" s="1"/>
      <c r="K144" s="1"/>
      <c r="L144" s="1"/>
      <c r="M144" s="1"/>
      <c r="N144" s="1"/>
      <c r="O144" s="5"/>
      <c r="P144" s="5"/>
      <c r="Q144" s="5"/>
      <c r="R144" s="5"/>
      <c r="S144" s="5"/>
      <c r="T144" s="5"/>
      <c r="U144" s="141"/>
      <c r="V144" s="142"/>
      <c r="W144" s="142"/>
      <c r="X144" s="142"/>
      <c r="Y144" s="142"/>
      <c r="Z144" s="142"/>
      <c r="AA144" s="142"/>
      <c r="AB144" s="142"/>
      <c r="AC144" s="142"/>
      <c r="AD144" s="142"/>
      <c r="AE144" s="142"/>
      <c r="AF144" s="142"/>
      <c r="AG144" s="142"/>
      <c r="AH144" s="142"/>
      <c r="AI144" s="142"/>
      <c r="AJ144" s="142"/>
      <c r="AK144" s="142"/>
      <c r="AL144" s="7"/>
      <c r="AM144" s="7"/>
      <c r="AN144" s="7"/>
      <c r="AO144" s="7"/>
      <c r="AP144" s="7"/>
      <c r="AQ144" s="7"/>
      <c r="AR144" s="7"/>
      <c r="AS144" s="7"/>
      <c r="AT144" s="7"/>
      <c r="AU144" s="7"/>
      <c r="AV144" s="7"/>
      <c r="AW144" s="7"/>
      <c r="AX144" s="7"/>
      <c r="AY144" s="7"/>
      <c r="AZ144" s="143"/>
      <c r="BA144" s="11"/>
      <c r="BB144" s="11"/>
      <c r="BC144" s="11"/>
      <c r="BD144" s="11"/>
      <c r="BE144" s="11"/>
      <c r="BF144" s="11"/>
      <c r="BG144" s="11"/>
      <c r="BH144" s="11"/>
      <c r="BI144" s="11"/>
      <c r="BJ144" s="11"/>
    </row>
    <row r="145" spans="1:62" ht="93" customHeight="1" x14ac:dyDescent="0.3">
      <c r="A145" s="1"/>
      <c r="B145" s="1"/>
      <c r="C145" s="1"/>
      <c r="D145" s="1"/>
      <c r="E145" s="1"/>
      <c r="F145" s="153"/>
      <c r="G145" s="1"/>
      <c r="H145" s="1"/>
      <c r="I145" s="1"/>
      <c r="J145" s="1"/>
      <c r="K145" s="1"/>
      <c r="L145" s="1"/>
      <c r="M145" s="1"/>
      <c r="N145" s="1"/>
      <c r="O145" s="5"/>
      <c r="P145" s="5"/>
      <c r="Q145" s="5"/>
      <c r="R145" s="5"/>
      <c r="S145" s="5"/>
      <c r="T145" s="5"/>
      <c r="U145" s="141"/>
      <c r="V145" s="142"/>
      <c r="W145" s="142"/>
      <c r="X145" s="142"/>
      <c r="Y145" s="142"/>
      <c r="Z145" s="142"/>
      <c r="AA145" s="142"/>
      <c r="AB145" s="142"/>
      <c r="AC145" s="142"/>
      <c r="AD145" s="142"/>
      <c r="AE145" s="142"/>
      <c r="AF145" s="142"/>
      <c r="AG145" s="142"/>
      <c r="AH145" s="142"/>
      <c r="AI145" s="142"/>
      <c r="AJ145" s="142"/>
      <c r="AK145" s="142"/>
      <c r="AL145" s="7"/>
      <c r="AM145" s="7"/>
      <c r="AN145" s="7"/>
      <c r="AO145" s="7"/>
      <c r="AP145" s="7"/>
      <c r="AQ145" s="7"/>
      <c r="AR145" s="7"/>
      <c r="AS145" s="7"/>
      <c r="AT145" s="7"/>
      <c r="AU145" s="7"/>
      <c r="AV145" s="7"/>
      <c r="AW145" s="7"/>
      <c r="AX145" s="7"/>
      <c r="AY145" s="7"/>
      <c r="AZ145" s="143"/>
      <c r="BA145" s="11"/>
      <c r="BB145" s="11"/>
      <c r="BC145" s="11"/>
      <c r="BD145" s="11"/>
      <c r="BE145" s="11"/>
      <c r="BF145" s="11"/>
      <c r="BG145" s="11"/>
      <c r="BH145" s="11"/>
      <c r="BI145" s="11"/>
      <c r="BJ145" s="11"/>
    </row>
    <row r="146" spans="1:62" ht="93" customHeight="1" x14ac:dyDescent="0.3">
      <c r="A146" s="1"/>
      <c r="B146" s="1"/>
      <c r="C146" s="1"/>
      <c r="D146" s="1"/>
      <c r="E146" s="1"/>
      <c r="F146" s="153"/>
      <c r="G146" s="1"/>
      <c r="H146" s="1"/>
      <c r="I146" s="1"/>
      <c r="J146" s="1"/>
      <c r="K146" s="1"/>
      <c r="L146" s="1"/>
      <c r="M146" s="1"/>
      <c r="N146" s="1"/>
      <c r="O146" s="5"/>
      <c r="P146" s="5"/>
      <c r="Q146" s="5"/>
      <c r="R146" s="5"/>
      <c r="S146" s="5"/>
      <c r="T146" s="5"/>
      <c r="U146" s="141"/>
      <c r="V146" s="142"/>
      <c r="W146" s="142"/>
      <c r="X146" s="142"/>
      <c r="Y146" s="142"/>
      <c r="Z146" s="142"/>
      <c r="AA146" s="142"/>
      <c r="AB146" s="142"/>
      <c r="AC146" s="142"/>
      <c r="AD146" s="142"/>
      <c r="AE146" s="142"/>
      <c r="AF146" s="142"/>
      <c r="AG146" s="142"/>
      <c r="AH146" s="142"/>
      <c r="AI146" s="142"/>
      <c r="AJ146" s="142"/>
      <c r="AK146" s="142"/>
      <c r="AL146" s="7"/>
      <c r="AM146" s="7"/>
      <c r="AN146" s="7"/>
      <c r="AO146" s="7"/>
      <c r="AP146" s="7"/>
      <c r="AQ146" s="7"/>
      <c r="AR146" s="7"/>
      <c r="AS146" s="7"/>
      <c r="AT146" s="7"/>
      <c r="AU146" s="7"/>
      <c r="AV146" s="7"/>
      <c r="AW146" s="7"/>
      <c r="AX146" s="7"/>
      <c r="AY146" s="7"/>
      <c r="AZ146" s="143"/>
      <c r="BA146" s="11"/>
      <c r="BB146" s="11"/>
      <c r="BC146" s="11"/>
      <c r="BD146" s="11"/>
      <c r="BE146" s="11"/>
      <c r="BF146" s="11"/>
      <c r="BG146" s="11"/>
      <c r="BH146" s="11"/>
      <c r="BI146" s="11"/>
      <c r="BJ146" s="11"/>
    </row>
    <row r="147" spans="1:62" ht="93" customHeight="1" x14ac:dyDescent="0.3">
      <c r="A147" s="1"/>
      <c r="B147" s="1"/>
      <c r="C147" s="1"/>
      <c r="D147" s="1"/>
      <c r="E147" s="1"/>
      <c r="F147" s="153"/>
      <c r="G147" s="1"/>
      <c r="H147" s="1"/>
      <c r="I147" s="1"/>
      <c r="J147" s="1"/>
      <c r="K147" s="1"/>
      <c r="L147" s="1"/>
      <c r="M147" s="1"/>
      <c r="N147" s="1"/>
      <c r="O147" s="5"/>
      <c r="P147" s="5"/>
      <c r="Q147" s="5"/>
      <c r="R147" s="5"/>
      <c r="S147" s="5"/>
      <c r="T147" s="5"/>
      <c r="U147" s="141"/>
      <c r="V147" s="142"/>
      <c r="W147" s="142"/>
      <c r="X147" s="142"/>
      <c r="Y147" s="142"/>
      <c r="Z147" s="142"/>
      <c r="AA147" s="142"/>
      <c r="AB147" s="142"/>
      <c r="AC147" s="142"/>
      <c r="AD147" s="142"/>
      <c r="AE147" s="142"/>
      <c r="AF147" s="142"/>
      <c r="AG147" s="142"/>
      <c r="AH147" s="142"/>
      <c r="AI147" s="142"/>
      <c r="AJ147" s="142"/>
      <c r="AK147" s="142"/>
      <c r="AL147" s="7"/>
      <c r="AM147" s="7"/>
      <c r="AN147" s="7"/>
      <c r="AO147" s="7"/>
      <c r="AP147" s="7"/>
      <c r="AQ147" s="7"/>
      <c r="AR147" s="7"/>
      <c r="AS147" s="7"/>
      <c r="AT147" s="7"/>
      <c r="AU147" s="7"/>
      <c r="AV147" s="7"/>
      <c r="AW147" s="7"/>
      <c r="AX147" s="7"/>
      <c r="AY147" s="7"/>
      <c r="AZ147" s="143"/>
      <c r="BA147" s="11"/>
      <c r="BB147" s="11"/>
      <c r="BC147" s="11"/>
      <c r="BD147" s="11"/>
      <c r="BE147" s="11"/>
      <c r="BF147" s="11"/>
      <c r="BG147" s="11"/>
      <c r="BH147" s="11"/>
      <c r="BI147" s="11"/>
      <c r="BJ147" s="11"/>
    </row>
    <row r="148" spans="1:62" ht="93" customHeight="1" x14ac:dyDescent="0.3">
      <c r="A148" s="1"/>
      <c r="B148" s="1"/>
      <c r="C148" s="1"/>
      <c r="D148" s="1"/>
      <c r="E148" s="1"/>
      <c r="F148" s="153"/>
      <c r="G148" s="1"/>
      <c r="H148" s="1"/>
      <c r="I148" s="1"/>
      <c r="J148" s="1"/>
      <c r="K148" s="1"/>
      <c r="L148" s="1"/>
      <c r="M148" s="1"/>
      <c r="N148" s="1"/>
      <c r="O148" s="5"/>
      <c r="P148" s="5"/>
      <c r="Q148" s="5"/>
      <c r="R148" s="5"/>
      <c r="S148" s="5"/>
      <c r="T148" s="5"/>
      <c r="U148" s="141"/>
      <c r="V148" s="142"/>
      <c r="W148" s="142"/>
      <c r="X148" s="142"/>
      <c r="Y148" s="142"/>
      <c r="Z148" s="142"/>
      <c r="AA148" s="142"/>
      <c r="AB148" s="142"/>
      <c r="AC148" s="142"/>
      <c r="AD148" s="142"/>
      <c r="AE148" s="142"/>
      <c r="AF148" s="142"/>
      <c r="AG148" s="142"/>
      <c r="AH148" s="142"/>
      <c r="AI148" s="142"/>
      <c r="AJ148" s="142"/>
      <c r="AK148" s="142"/>
      <c r="AL148" s="7"/>
      <c r="AM148" s="7"/>
      <c r="AN148" s="7"/>
      <c r="AO148" s="7"/>
      <c r="AP148" s="7"/>
      <c r="AQ148" s="7"/>
      <c r="AR148" s="7"/>
      <c r="AS148" s="7"/>
      <c r="AT148" s="7"/>
      <c r="AU148" s="7"/>
      <c r="AV148" s="7"/>
      <c r="AW148" s="7"/>
      <c r="AX148" s="7"/>
      <c r="AY148" s="7"/>
      <c r="AZ148" s="143"/>
      <c r="BA148" s="11"/>
      <c r="BB148" s="11"/>
      <c r="BC148" s="11"/>
      <c r="BD148" s="11"/>
      <c r="BE148" s="11"/>
      <c r="BF148" s="11"/>
      <c r="BG148" s="11"/>
      <c r="BH148" s="11"/>
      <c r="BI148" s="11"/>
      <c r="BJ148" s="11"/>
    </row>
    <row r="149" spans="1:62" ht="93" customHeight="1" x14ac:dyDescent="0.3">
      <c r="A149" s="1"/>
      <c r="B149" s="1"/>
      <c r="C149" s="1"/>
      <c r="D149" s="1"/>
      <c r="E149" s="1"/>
      <c r="F149" s="153"/>
      <c r="G149" s="1"/>
      <c r="H149" s="1"/>
      <c r="I149" s="1"/>
      <c r="J149" s="1"/>
      <c r="K149" s="1"/>
      <c r="L149" s="1"/>
      <c r="M149" s="1"/>
      <c r="N149" s="1"/>
      <c r="O149" s="5"/>
      <c r="P149" s="5"/>
      <c r="Q149" s="5"/>
      <c r="R149" s="5"/>
      <c r="S149" s="5"/>
      <c r="T149" s="5"/>
      <c r="U149" s="141"/>
      <c r="V149" s="142"/>
      <c r="W149" s="142"/>
      <c r="X149" s="142"/>
      <c r="Y149" s="142"/>
      <c r="Z149" s="142"/>
      <c r="AA149" s="142"/>
      <c r="AB149" s="142"/>
      <c r="AC149" s="142"/>
      <c r="AD149" s="142"/>
      <c r="AE149" s="142"/>
      <c r="AF149" s="142"/>
      <c r="AG149" s="142"/>
      <c r="AH149" s="142"/>
      <c r="AI149" s="142"/>
      <c r="AJ149" s="142"/>
      <c r="AK149" s="142"/>
      <c r="AL149" s="7"/>
      <c r="AM149" s="7"/>
      <c r="AN149" s="7"/>
      <c r="AO149" s="7"/>
      <c r="AP149" s="7"/>
      <c r="AQ149" s="7"/>
      <c r="AR149" s="7"/>
      <c r="AS149" s="7"/>
      <c r="AT149" s="7"/>
      <c r="AU149" s="7"/>
      <c r="AV149" s="7"/>
      <c r="AW149" s="7"/>
      <c r="AX149" s="7"/>
      <c r="AY149" s="7"/>
      <c r="AZ149" s="143"/>
      <c r="BA149" s="11"/>
      <c r="BB149" s="11"/>
      <c r="BC149" s="11"/>
      <c r="BD149" s="11"/>
      <c r="BE149" s="11"/>
      <c r="BF149" s="11"/>
      <c r="BG149" s="11"/>
      <c r="BH149" s="11"/>
      <c r="BI149" s="11"/>
      <c r="BJ149" s="11"/>
    </row>
    <row r="150" spans="1:62" ht="93" customHeight="1" x14ac:dyDescent="0.3">
      <c r="A150" s="1"/>
      <c r="B150" s="1"/>
      <c r="C150" s="1"/>
      <c r="D150" s="1"/>
      <c r="E150" s="1"/>
      <c r="F150" s="153"/>
      <c r="G150" s="1"/>
      <c r="H150" s="1"/>
      <c r="I150" s="1"/>
      <c r="J150" s="1"/>
      <c r="K150" s="1"/>
      <c r="L150" s="1"/>
      <c r="M150" s="1"/>
      <c r="N150" s="1"/>
      <c r="O150" s="5"/>
      <c r="P150" s="5"/>
      <c r="Q150" s="5"/>
      <c r="R150" s="5"/>
      <c r="S150" s="5"/>
      <c r="T150" s="5"/>
      <c r="U150" s="141"/>
      <c r="V150" s="142"/>
      <c r="W150" s="142"/>
      <c r="X150" s="142"/>
      <c r="Y150" s="142"/>
      <c r="Z150" s="142"/>
      <c r="AA150" s="142"/>
      <c r="AB150" s="142"/>
      <c r="AC150" s="142"/>
      <c r="AD150" s="142"/>
      <c r="AE150" s="142"/>
      <c r="AF150" s="142"/>
      <c r="AG150" s="142"/>
      <c r="AH150" s="142"/>
      <c r="AI150" s="142"/>
      <c r="AJ150" s="142"/>
      <c r="AK150" s="142"/>
      <c r="AL150" s="7"/>
      <c r="AM150" s="7"/>
      <c r="AN150" s="7"/>
      <c r="AO150" s="7"/>
      <c r="AP150" s="7"/>
      <c r="AQ150" s="7"/>
      <c r="AR150" s="7"/>
      <c r="AS150" s="7"/>
      <c r="AT150" s="7"/>
      <c r="AU150" s="7"/>
      <c r="AV150" s="7"/>
      <c r="AW150" s="7"/>
      <c r="AX150" s="7"/>
      <c r="AY150" s="7"/>
      <c r="AZ150" s="143"/>
      <c r="BA150" s="11"/>
      <c r="BB150" s="11"/>
      <c r="BC150" s="11"/>
      <c r="BD150" s="11"/>
      <c r="BE150" s="11"/>
      <c r="BF150" s="11"/>
      <c r="BG150" s="11"/>
      <c r="BH150" s="11"/>
      <c r="BI150" s="11"/>
      <c r="BJ150" s="11"/>
    </row>
    <row r="151" spans="1:62" ht="93" customHeight="1" x14ac:dyDescent="0.3">
      <c r="A151" s="1"/>
      <c r="B151" s="1"/>
      <c r="C151" s="1"/>
      <c r="D151" s="1"/>
      <c r="E151" s="1"/>
      <c r="F151" s="153"/>
      <c r="G151" s="1"/>
      <c r="H151" s="1"/>
      <c r="I151" s="1"/>
      <c r="J151" s="1"/>
      <c r="K151" s="1"/>
      <c r="L151" s="1"/>
      <c r="M151" s="1"/>
      <c r="N151" s="1"/>
      <c r="O151" s="5"/>
      <c r="P151" s="5"/>
      <c r="Q151" s="5"/>
      <c r="R151" s="5"/>
      <c r="S151" s="5"/>
      <c r="T151" s="5"/>
      <c r="U151" s="141"/>
      <c r="V151" s="142"/>
      <c r="W151" s="142"/>
      <c r="X151" s="142"/>
      <c r="Y151" s="142"/>
      <c r="Z151" s="142"/>
      <c r="AA151" s="142"/>
      <c r="AB151" s="142"/>
      <c r="AC151" s="142"/>
      <c r="AD151" s="142"/>
      <c r="AE151" s="142"/>
      <c r="AF151" s="142"/>
      <c r="AG151" s="142"/>
      <c r="AH151" s="142"/>
      <c r="AI151" s="142"/>
      <c r="AJ151" s="142"/>
      <c r="AK151" s="142"/>
      <c r="AL151" s="7"/>
      <c r="AM151" s="7"/>
      <c r="AN151" s="7"/>
      <c r="AO151" s="7"/>
      <c r="AP151" s="7"/>
      <c r="AQ151" s="7"/>
      <c r="AR151" s="7"/>
      <c r="AS151" s="7"/>
      <c r="AT151" s="7"/>
      <c r="AU151" s="7"/>
      <c r="AV151" s="7"/>
      <c r="AW151" s="7"/>
      <c r="AX151" s="7"/>
      <c r="AY151" s="7"/>
      <c r="AZ151" s="143"/>
      <c r="BA151" s="11"/>
      <c r="BB151" s="11"/>
      <c r="BC151" s="11"/>
      <c r="BD151" s="11"/>
      <c r="BE151" s="11"/>
      <c r="BF151" s="11"/>
      <c r="BG151" s="11"/>
      <c r="BH151" s="11"/>
      <c r="BI151" s="11"/>
      <c r="BJ151" s="11"/>
    </row>
    <row r="152" spans="1:62" ht="93" customHeight="1" x14ac:dyDescent="0.3">
      <c r="A152" s="1"/>
      <c r="B152" s="1"/>
      <c r="C152" s="1"/>
      <c r="D152" s="1"/>
      <c r="E152" s="1"/>
      <c r="F152" s="153"/>
      <c r="G152" s="1"/>
      <c r="H152" s="1"/>
      <c r="I152" s="1"/>
      <c r="J152" s="1"/>
      <c r="K152" s="1"/>
      <c r="L152" s="1"/>
      <c r="M152" s="1"/>
      <c r="N152" s="1"/>
      <c r="O152" s="5"/>
      <c r="P152" s="5"/>
      <c r="Q152" s="5"/>
      <c r="R152" s="5"/>
      <c r="S152" s="5"/>
      <c r="T152" s="5"/>
      <c r="U152" s="141"/>
      <c r="V152" s="142"/>
      <c r="W152" s="142"/>
      <c r="X152" s="142"/>
      <c r="Y152" s="142"/>
      <c r="Z152" s="142"/>
      <c r="AA152" s="142"/>
      <c r="AB152" s="142"/>
      <c r="AC152" s="142"/>
      <c r="AD152" s="142"/>
      <c r="AE152" s="142"/>
      <c r="AF152" s="142"/>
      <c r="AG152" s="142"/>
      <c r="AH152" s="142"/>
      <c r="AI152" s="142"/>
      <c r="AJ152" s="142"/>
      <c r="AK152" s="142"/>
      <c r="AL152" s="7"/>
      <c r="AM152" s="7"/>
      <c r="AN152" s="7"/>
      <c r="AO152" s="7"/>
      <c r="AP152" s="7"/>
      <c r="AQ152" s="7"/>
      <c r="AR152" s="7"/>
      <c r="AS152" s="7"/>
      <c r="AT152" s="7"/>
      <c r="AU152" s="7"/>
      <c r="AV152" s="7"/>
      <c r="AW152" s="7"/>
      <c r="AX152" s="7"/>
      <c r="AY152" s="7"/>
      <c r="AZ152" s="143"/>
      <c r="BA152" s="11"/>
      <c r="BB152" s="11"/>
      <c r="BC152" s="11"/>
      <c r="BD152" s="11"/>
      <c r="BE152" s="11"/>
      <c r="BF152" s="11"/>
      <c r="BG152" s="11"/>
      <c r="BH152" s="11"/>
      <c r="BI152" s="11"/>
      <c r="BJ152" s="11"/>
    </row>
    <row r="153" spans="1:62" ht="93" customHeight="1" x14ac:dyDescent="0.3">
      <c r="A153" s="1"/>
      <c r="B153" s="1"/>
      <c r="C153" s="1"/>
      <c r="D153" s="1"/>
      <c r="E153" s="1"/>
      <c r="F153" s="153"/>
      <c r="G153" s="1"/>
      <c r="H153" s="1"/>
      <c r="I153" s="1"/>
      <c r="J153" s="1"/>
      <c r="K153" s="1"/>
      <c r="L153" s="1"/>
      <c r="M153" s="1"/>
      <c r="N153" s="1"/>
      <c r="O153" s="5"/>
      <c r="P153" s="5"/>
      <c r="Q153" s="5"/>
      <c r="R153" s="5"/>
      <c r="S153" s="5"/>
      <c r="T153" s="5"/>
      <c r="U153" s="141"/>
      <c r="V153" s="142"/>
      <c r="W153" s="142"/>
      <c r="X153" s="142"/>
      <c r="Y153" s="142"/>
      <c r="Z153" s="142"/>
      <c r="AA153" s="142"/>
      <c r="AB153" s="142"/>
      <c r="AC153" s="142"/>
      <c r="AD153" s="142"/>
      <c r="AE153" s="142"/>
      <c r="AF153" s="142"/>
      <c r="AG153" s="142"/>
      <c r="AH153" s="142"/>
      <c r="AI153" s="142"/>
      <c r="AJ153" s="142"/>
      <c r="AK153" s="142"/>
      <c r="AL153" s="7"/>
      <c r="AM153" s="7"/>
      <c r="AN153" s="7"/>
      <c r="AO153" s="7"/>
      <c r="AP153" s="7"/>
      <c r="AQ153" s="7"/>
      <c r="AR153" s="7"/>
      <c r="AS153" s="7"/>
      <c r="AT153" s="7"/>
      <c r="AU153" s="7"/>
      <c r="AV153" s="7"/>
      <c r="AW153" s="7"/>
      <c r="AX153" s="7"/>
      <c r="AY153" s="7"/>
      <c r="AZ153" s="143"/>
      <c r="BA153" s="11"/>
      <c r="BB153" s="11"/>
      <c r="BC153" s="11"/>
      <c r="BD153" s="11"/>
      <c r="BE153" s="11"/>
      <c r="BF153" s="11"/>
      <c r="BG153" s="11"/>
      <c r="BH153" s="11"/>
      <c r="BI153" s="11"/>
      <c r="BJ153" s="11"/>
    </row>
    <row r="154" spans="1:62" ht="93" customHeight="1" x14ac:dyDescent="0.3">
      <c r="A154" s="1"/>
      <c r="B154" s="1"/>
      <c r="C154" s="1"/>
      <c r="D154" s="1"/>
      <c r="E154" s="1"/>
      <c r="F154" s="153"/>
      <c r="G154" s="1"/>
      <c r="H154" s="1"/>
      <c r="I154" s="1"/>
      <c r="J154" s="1"/>
      <c r="K154" s="1"/>
      <c r="L154" s="1"/>
      <c r="M154" s="1"/>
      <c r="N154" s="1"/>
      <c r="O154" s="5"/>
      <c r="P154" s="5"/>
      <c r="Q154" s="5"/>
      <c r="R154" s="5"/>
      <c r="S154" s="5"/>
      <c r="T154" s="5"/>
      <c r="U154" s="141"/>
      <c r="V154" s="142"/>
      <c r="W154" s="142"/>
      <c r="X154" s="142"/>
      <c r="Y154" s="142"/>
      <c r="Z154" s="142"/>
      <c r="AA154" s="142"/>
      <c r="AB154" s="142"/>
      <c r="AC154" s="142"/>
      <c r="AD154" s="142"/>
      <c r="AE154" s="142"/>
      <c r="AF154" s="142"/>
      <c r="AG154" s="142"/>
      <c r="AH154" s="142"/>
      <c r="AI154" s="142"/>
      <c r="AJ154" s="142"/>
      <c r="AK154" s="142"/>
      <c r="AL154" s="7"/>
      <c r="AM154" s="7"/>
      <c r="AN154" s="7"/>
      <c r="AO154" s="7"/>
      <c r="AP154" s="7"/>
      <c r="AQ154" s="7"/>
      <c r="AR154" s="7"/>
      <c r="AS154" s="7"/>
      <c r="AT154" s="7"/>
      <c r="AU154" s="7"/>
      <c r="AV154" s="7"/>
      <c r="AW154" s="7"/>
      <c r="AX154" s="7"/>
      <c r="AY154" s="7"/>
      <c r="AZ154" s="143"/>
      <c r="BA154" s="11"/>
      <c r="BB154" s="11"/>
      <c r="BC154" s="11"/>
      <c r="BD154" s="11"/>
      <c r="BE154" s="11"/>
      <c r="BF154" s="11"/>
      <c r="BG154" s="11"/>
      <c r="BH154" s="11"/>
      <c r="BI154" s="11"/>
      <c r="BJ154" s="11"/>
    </row>
    <row r="155" spans="1:62" ht="93" customHeight="1" x14ac:dyDescent="0.3">
      <c r="A155" s="1"/>
      <c r="B155" s="1"/>
      <c r="C155" s="1"/>
      <c r="D155" s="1"/>
      <c r="E155" s="1"/>
      <c r="F155" s="153"/>
      <c r="G155" s="1"/>
      <c r="H155" s="1"/>
      <c r="I155" s="1"/>
      <c r="J155" s="1"/>
      <c r="K155" s="1"/>
      <c r="L155" s="1"/>
      <c r="M155" s="1"/>
      <c r="N155" s="1"/>
      <c r="O155" s="5"/>
      <c r="P155" s="5"/>
      <c r="Q155" s="5"/>
      <c r="R155" s="5"/>
      <c r="S155" s="5"/>
      <c r="T155" s="5"/>
      <c r="U155" s="141"/>
      <c r="V155" s="142"/>
      <c r="W155" s="142"/>
      <c r="X155" s="142"/>
      <c r="Y155" s="142"/>
      <c r="Z155" s="142"/>
      <c r="AA155" s="142"/>
      <c r="AB155" s="142"/>
      <c r="AC155" s="142"/>
      <c r="AD155" s="142"/>
      <c r="AE155" s="142"/>
      <c r="AF155" s="142"/>
      <c r="AG155" s="142"/>
      <c r="AH155" s="142"/>
      <c r="AI155" s="142"/>
      <c r="AJ155" s="142"/>
      <c r="AK155" s="142"/>
      <c r="AL155" s="7"/>
      <c r="AM155" s="7"/>
      <c r="AN155" s="7"/>
      <c r="AO155" s="7"/>
      <c r="AP155" s="7"/>
      <c r="AQ155" s="7"/>
      <c r="AR155" s="7"/>
      <c r="AS155" s="7"/>
      <c r="AT155" s="7"/>
      <c r="AU155" s="7"/>
      <c r="AV155" s="7"/>
      <c r="AW155" s="7"/>
      <c r="AX155" s="7"/>
      <c r="AY155" s="7"/>
      <c r="AZ155" s="143"/>
      <c r="BA155" s="11"/>
      <c r="BB155" s="11"/>
      <c r="BC155" s="11"/>
      <c r="BD155" s="11"/>
      <c r="BE155" s="11"/>
      <c r="BF155" s="11"/>
      <c r="BG155" s="11"/>
      <c r="BH155" s="11"/>
      <c r="BI155" s="11"/>
      <c r="BJ155" s="11"/>
    </row>
    <row r="156" spans="1:62" ht="93" customHeight="1" x14ac:dyDescent="0.3">
      <c r="A156" s="1"/>
      <c r="B156" s="1"/>
      <c r="C156" s="1"/>
      <c r="D156" s="1"/>
      <c r="E156" s="1"/>
      <c r="F156" s="153"/>
      <c r="G156" s="1"/>
      <c r="H156" s="1"/>
      <c r="I156" s="1"/>
      <c r="J156" s="1"/>
      <c r="K156" s="1"/>
      <c r="L156" s="1"/>
      <c r="M156" s="1"/>
      <c r="N156" s="1"/>
      <c r="O156" s="5"/>
      <c r="P156" s="5"/>
      <c r="Q156" s="5"/>
      <c r="R156" s="5"/>
      <c r="S156" s="5"/>
      <c r="T156" s="5"/>
      <c r="U156" s="141"/>
      <c r="V156" s="142"/>
      <c r="W156" s="142"/>
      <c r="X156" s="142"/>
      <c r="Y156" s="142"/>
      <c r="Z156" s="142"/>
      <c r="AA156" s="142"/>
      <c r="AB156" s="142"/>
      <c r="AC156" s="142"/>
      <c r="AD156" s="142"/>
      <c r="AE156" s="142"/>
      <c r="AF156" s="142"/>
      <c r="AG156" s="142"/>
      <c r="AH156" s="142"/>
      <c r="AI156" s="142"/>
      <c r="AJ156" s="142"/>
      <c r="AK156" s="142"/>
      <c r="AL156" s="7"/>
      <c r="AM156" s="7"/>
      <c r="AN156" s="7"/>
      <c r="AO156" s="7"/>
      <c r="AP156" s="7"/>
      <c r="AQ156" s="7"/>
      <c r="AR156" s="7"/>
      <c r="AS156" s="7"/>
      <c r="AT156" s="7"/>
      <c r="AU156" s="7"/>
      <c r="AV156" s="7"/>
      <c r="AW156" s="7"/>
      <c r="AX156" s="7"/>
      <c r="AY156" s="7"/>
      <c r="AZ156" s="143"/>
      <c r="BA156" s="11"/>
      <c r="BB156" s="11"/>
      <c r="BC156" s="11"/>
      <c r="BD156" s="11"/>
      <c r="BE156" s="11"/>
      <c r="BF156" s="11"/>
      <c r="BG156" s="11"/>
      <c r="BH156" s="11"/>
      <c r="BI156" s="11"/>
      <c r="BJ156" s="11"/>
    </row>
    <row r="157" spans="1:62" ht="93" customHeight="1" x14ac:dyDescent="0.3">
      <c r="A157" s="1"/>
      <c r="B157" s="1"/>
      <c r="C157" s="1"/>
      <c r="D157" s="1"/>
      <c r="E157" s="1"/>
      <c r="F157" s="153"/>
      <c r="G157" s="1"/>
      <c r="H157" s="1"/>
      <c r="I157" s="1"/>
      <c r="J157" s="1"/>
      <c r="K157" s="1"/>
      <c r="L157" s="1"/>
      <c r="M157" s="1"/>
      <c r="N157" s="1"/>
      <c r="O157" s="5"/>
      <c r="P157" s="5"/>
      <c r="Q157" s="5"/>
      <c r="R157" s="5"/>
      <c r="S157" s="5"/>
      <c r="T157" s="5"/>
      <c r="U157" s="141"/>
      <c r="V157" s="142"/>
      <c r="W157" s="142"/>
      <c r="X157" s="142"/>
      <c r="Y157" s="142"/>
      <c r="Z157" s="142"/>
      <c r="AA157" s="142"/>
      <c r="AB157" s="142"/>
      <c r="AC157" s="142"/>
      <c r="AD157" s="142"/>
      <c r="AE157" s="142"/>
      <c r="AF157" s="142"/>
      <c r="AG157" s="142"/>
      <c r="AH157" s="142"/>
      <c r="AI157" s="142"/>
      <c r="AJ157" s="142"/>
      <c r="AK157" s="142"/>
      <c r="AL157" s="7"/>
      <c r="AM157" s="7"/>
      <c r="AN157" s="7"/>
      <c r="AO157" s="7"/>
      <c r="AP157" s="7"/>
      <c r="AQ157" s="7"/>
      <c r="AR157" s="7"/>
      <c r="AS157" s="7"/>
      <c r="AT157" s="7"/>
      <c r="AU157" s="7"/>
      <c r="AV157" s="7"/>
      <c r="AW157" s="7"/>
      <c r="AX157" s="7"/>
      <c r="AY157" s="7"/>
      <c r="AZ157" s="143"/>
      <c r="BA157" s="11"/>
      <c r="BB157" s="11"/>
      <c r="BC157" s="11"/>
      <c r="BD157" s="11"/>
      <c r="BE157" s="11"/>
      <c r="BF157" s="11"/>
      <c r="BG157" s="11"/>
      <c r="BH157" s="11"/>
      <c r="BI157" s="11"/>
      <c r="BJ157" s="11"/>
    </row>
    <row r="158" spans="1:62" ht="93" customHeight="1" x14ac:dyDescent="0.3">
      <c r="A158" s="1"/>
      <c r="B158" s="1"/>
      <c r="C158" s="1"/>
      <c r="D158" s="1"/>
      <c r="E158" s="1"/>
      <c r="F158" s="153"/>
      <c r="G158" s="1"/>
      <c r="H158" s="1"/>
      <c r="I158" s="1"/>
      <c r="J158" s="1"/>
      <c r="K158" s="1"/>
      <c r="L158" s="1"/>
      <c r="M158" s="1"/>
      <c r="N158" s="1"/>
      <c r="O158" s="5"/>
      <c r="P158" s="5"/>
      <c r="Q158" s="5"/>
      <c r="R158" s="5"/>
      <c r="S158" s="5"/>
      <c r="T158" s="5"/>
      <c r="U158" s="141"/>
      <c r="V158" s="142"/>
      <c r="W158" s="142"/>
      <c r="X158" s="142"/>
      <c r="Y158" s="142"/>
      <c r="Z158" s="142"/>
      <c r="AA158" s="142"/>
      <c r="AB158" s="142"/>
      <c r="AC158" s="142"/>
      <c r="AD158" s="142"/>
      <c r="AE158" s="142"/>
      <c r="AF158" s="142"/>
      <c r="AG158" s="142"/>
      <c r="AH158" s="142"/>
      <c r="AI158" s="142"/>
      <c r="AJ158" s="142"/>
      <c r="AK158" s="142"/>
      <c r="AL158" s="7"/>
      <c r="AM158" s="7"/>
      <c r="AN158" s="7"/>
      <c r="AO158" s="7"/>
      <c r="AP158" s="7"/>
      <c r="AQ158" s="7"/>
      <c r="AR158" s="7"/>
      <c r="AS158" s="7"/>
      <c r="AT158" s="7"/>
      <c r="AU158" s="7"/>
      <c r="AV158" s="7"/>
      <c r="AW158" s="7"/>
      <c r="AX158" s="7"/>
      <c r="AY158" s="7"/>
      <c r="AZ158" s="143"/>
      <c r="BA158" s="11"/>
      <c r="BB158" s="11"/>
      <c r="BC158" s="11"/>
      <c r="BD158" s="11"/>
      <c r="BE158" s="11"/>
      <c r="BF158" s="11"/>
      <c r="BG158" s="11"/>
      <c r="BH158" s="11"/>
      <c r="BI158" s="11"/>
      <c r="BJ158" s="11"/>
    </row>
    <row r="159" spans="1:62" ht="93" customHeight="1" x14ac:dyDescent="0.3">
      <c r="A159" s="1"/>
      <c r="B159" s="1"/>
      <c r="C159" s="1"/>
      <c r="D159" s="1"/>
      <c r="E159" s="1"/>
      <c r="F159" s="153"/>
      <c r="G159" s="1"/>
      <c r="H159" s="1"/>
      <c r="I159" s="1"/>
      <c r="J159" s="1"/>
      <c r="K159" s="1"/>
      <c r="L159" s="1"/>
      <c r="M159" s="1"/>
      <c r="N159" s="1"/>
      <c r="O159" s="5"/>
      <c r="P159" s="5"/>
      <c r="Q159" s="5"/>
      <c r="R159" s="5"/>
      <c r="S159" s="5"/>
      <c r="T159" s="5"/>
      <c r="U159" s="141"/>
      <c r="V159" s="142"/>
      <c r="W159" s="142"/>
      <c r="X159" s="142"/>
      <c r="Y159" s="142"/>
      <c r="Z159" s="142"/>
      <c r="AA159" s="142"/>
      <c r="AB159" s="142"/>
      <c r="AC159" s="142"/>
      <c r="AD159" s="142"/>
      <c r="AE159" s="142"/>
      <c r="AF159" s="142"/>
      <c r="AG159" s="142"/>
      <c r="AH159" s="142"/>
      <c r="AI159" s="142"/>
      <c r="AJ159" s="142"/>
      <c r="AK159" s="142"/>
      <c r="AL159" s="7"/>
      <c r="AM159" s="7"/>
      <c r="AN159" s="7"/>
      <c r="AO159" s="7"/>
      <c r="AP159" s="7"/>
      <c r="AQ159" s="7"/>
      <c r="AR159" s="7"/>
      <c r="AS159" s="7"/>
      <c r="AT159" s="7"/>
      <c r="AU159" s="7"/>
      <c r="AV159" s="7"/>
      <c r="AW159" s="7"/>
      <c r="AX159" s="7"/>
      <c r="AY159" s="7"/>
      <c r="AZ159" s="143"/>
      <c r="BA159" s="11"/>
      <c r="BB159" s="11"/>
      <c r="BC159" s="11"/>
      <c r="BD159" s="11"/>
      <c r="BE159" s="11"/>
      <c r="BF159" s="11"/>
      <c r="BG159" s="11"/>
      <c r="BH159" s="11"/>
      <c r="BI159" s="11"/>
      <c r="BJ159" s="11"/>
    </row>
    <row r="160" spans="1:62" ht="93" customHeight="1" x14ac:dyDescent="0.3">
      <c r="A160" s="1"/>
      <c r="B160" s="1"/>
      <c r="C160" s="1"/>
      <c r="D160" s="1"/>
      <c r="E160" s="1"/>
      <c r="F160" s="153"/>
      <c r="G160" s="1"/>
      <c r="H160" s="1"/>
      <c r="I160" s="1"/>
      <c r="J160" s="1"/>
      <c r="K160" s="1"/>
      <c r="L160" s="1"/>
      <c r="M160" s="1"/>
      <c r="N160" s="1"/>
      <c r="O160" s="5"/>
      <c r="P160" s="5"/>
      <c r="Q160" s="5"/>
      <c r="R160" s="5"/>
      <c r="S160" s="5"/>
      <c r="T160" s="5"/>
      <c r="U160" s="141"/>
      <c r="V160" s="142"/>
      <c r="W160" s="142"/>
      <c r="X160" s="142"/>
      <c r="Y160" s="142"/>
      <c r="Z160" s="142"/>
      <c r="AA160" s="142"/>
      <c r="AB160" s="142"/>
      <c r="AC160" s="142"/>
      <c r="AD160" s="142"/>
      <c r="AE160" s="142"/>
      <c r="AF160" s="142"/>
      <c r="AG160" s="142"/>
      <c r="AH160" s="142"/>
      <c r="AI160" s="142"/>
      <c r="AJ160" s="142"/>
      <c r="AK160" s="142"/>
      <c r="AL160" s="7"/>
      <c r="AM160" s="7"/>
      <c r="AN160" s="7"/>
      <c r="AO160" s="7"/>
      <c r="AP160" s="7"/>
      <c r="AQ160" s="7"/>
      <c r="AR160" s="7"/>
      <c r="AS160" s="7"/>
      <c r="AT160" s="7"/>
      <c r="AU160" s="7"/>
      <c r="AV160" s="7"/>
      <c r="AW160" s="7"/>
      <c r="AX160" s="7"/>
      <c r="AY160" s="7"/>
      <c r="AZ160" s="143"/>
      <c r="BA160" s="11"/>
      <c r="BB160" s="11"/>
      <c r="BC160" s="11"/>
      <c r="BD160" s="11"/>
      <c r="BE160" s="11"/>
      <c r="BF160" s="11"/>
      <c r="BG160" s="11"/>
      <c r="BH160" s="11"/>
      <c r="BI160" s="11"/>
      <c r="BJ160" s="11"/>
    </row>
    <row r="161" spans="1:62" ht="93" customHeight="1" x14ac:dyDescent="0.3">
      <c r="A161" s="1"/>
      <c r="B161" s="1"/>
      <c r="C161" s="1"/>
      <c r="D161" s="1"/>
      <c r="E161" s="1"/>
      <c r="F161" s="153"/>
      <c r="G161" s="1"/>
      <c r="H161" s="1"/>
      <c r="I161" s="1"/>
      <c r="J161" s="1"/>
      <c r="K161" s="1"/>
      <c r="L161" s="1"/>
      <c r="M161" s="1"/>
      <c r="N161" s="1"/>
      <c r="O161" s="5"/>
      <c r="P161" s="5"/>
      <c r="Q161" s="5"/>
      <c r="R161" s="5"/>
      <c r="S161" s="5"/>
      <c r="T161" s="5"/>
      <c r="U161" s="141"/>
      <c r="V161" s="142"/>
      <c r="W161" s="142"/>
      <c r="X161" s="142"/>
      <c r="Y161" s="142"/>
      <c r="Z161" s="142"/>
      <c r="AA161" s="142"/>
      <c r="AB161" s="142"/>
      <c r="AC161" s="142"/>
      <c r="AD161" s="142"/>
      <c r="AE161" s="142"/>
      <c r="AF161" s="142"/>
      <c r="AG161" s="142"/>
      <c r="AH161" s="142"/>
      <c r="AI161" s="142"/>
      <c r="AJ161" s="142"/>
      <c r="AK161" s="142"/>
      <c r="AL161" s="7"/>
      <c r="AM161" s="7"/>
      <c r="AN161" s="7"/>
      <c r="AO161" s="7"/>
      <c r="AP161" s="7"/>
      <c r="AQ161" s="7"/>
      <c r="AR161" s="7"/>
      <c r="AS161" s="7"/>
      <c r="AT161" s="7"/>
      <c r="AU161" s="7"/>
      <c r="AV161" s="7"/>
      <c r="AW161" s="7"/>
      <c r="AX161" s="7"/>
      <c r="AY161" s="7"/>
      <c r="AZ161" s="143"/>
      <c r="BA161" s="11"/>
      <c r="BB161" s="11"/>
      <c r="BC161" s="11"/>
      <c r="BD161" s="11"/>
      <c r="BE161" s="11"/>
      <c r="BF161" s="11"/>
      <c r="BG161" s="11"/>
      <c r="BH161" s="11"/>
      <c r="BI161" s="11"/>
      <c r="BJ161" s="11"/>
    </row>
    <row r="162" spans="1:62" ht="93" customHeight="1" x14ac:dyDescent="0.3">
      <c r="A162" s="1"/>
      <c r="B162" s="1"/>
      <c r="C162" s="1"/>
      <c r="D162" s="1"/>
      <c r="E162" s="1"/>
      <c r="F162" s="153"/>
      <c r="G162" s="1"/>
      <c r="H162" s="1"/>
      <c r="I162" s="1"/>
      <c r="J162" s="1"/>
      <c r="K162" s="1"/>
      <c r="L162" s="1"/>
      <c r="M162" s="1"/>
      <c r="N162" s="1"/>
      <c r="O162" s="5"/>
      <c r="P162" s="5"/>
      <c r="Q162" s="5"/>
      <c r="R162" s="5"/>
      <c r="S162" s="5"/>
      <c r="T162" s="5"/>
      <c r="U162" s="141"/>
      <c r="V162" s="142"/>
      <c r="W162" s="142"/>
      <c r="X162" s="142"/>
      <c r="Y162" s="142"/>
      <c r="Z162" s="142"/>
      <c r="AA162" s="142"/>
      <c r="AB162" s="142"/>
      <c r="AC162" s="142"/>
      <c r="AD162" s="142"/>
      <c r="AE162" s="142"/>
      <c r="AF162" s="142"/>
      <c r="AG162" s="142"/>
      <c r="AH162" s="142"/>
      <c r="AI162" s="142"/>
      <c r="AJ162" s="142"/>
      <c r="AK162" s="142"/>
      <c r="AL162" s="7"/>
      <c r="AM162" s="7"/>
      <c r="AN162" s="7"/>
      <c r="AO162" s="7"/>
      <c r="AP162" s="7"/>
      <c r="AQ162" s="7"/>
      <c r="AR162" s="7"/>
      <c r="AS162" s="7"/>
      <c r="AT162" s="7"/>
      <c r="AU162" s="7"/>
      <c r="AV162" s="7"/>
      <c r="AW162" s="7"/>
      <c r="AX162" s="7"/>
      <c r="AY162" s="7"/>
      <c r="AZ162" s="143"/>
      <c r="BA162" s="11"/>
      <c r="BB162" s="11"/>
      <c r="BC162" s="11"/>
      <c r="BD162" s="11"/>
      <c r="BE162" s="11"/>
      <c r="BF162" s="11"/>
      <c r="BG162" s="11"/>
      <c r="BH162" s="11"/>
      <c r="BI162" s="11"/>
      <c r="BJ162" s="11"/>
    </row>
    <row r="163" spans="1:62" ht="93" customHeight="1" x14ac:dyDescent="0.3">
      <c r="A163" s="1"/>
      <c r="B163" s="1"/>
      <c r="C163" s="1"/>
      <c r="D163" s="1"/>
      <c r="E163" s="1"/>
      <c r="F163" s="153"/>
      <c r="G163" s="1"/>
      <c r="H163" s="1"/>
      <c r="I163" s="1"/>
      <c r="J163" s="1"/>
      <c r="K163" s="1"/>
      <c r="L163" s="1"/>
      <c r="M163" s="1"/>
      <c r="N163" s="1"/>
      <c r="O163" s="5"/>
      <c r="P163" s="5"/>
      <c r="Q163" s="5"/>
      <c r="R163" s="5"/>
      <c r="S163" s="5"/>
      <c r="T163" s="5"/>
      <c r="U163" s="141"/>
      <c r="V163" s="142"/>
      <c r="W163" s="142"/>
      <c r="X163" s="142"/>
      <c r="Y163" s="142"/>
      <c r="Z163" s="142"/>
      <c r="AA163" s="142"/>
      <c r="AB163" s="142"/>
      <c r="AC163" s="142"/>
      <c r="AD163" s="142"/>
      <c r="AE163" s="142"/>
      <c r="AF163" s="142"/>
      <c r="AG163" s="142"/>
      <c r="AH163" s="142"/>
      <c r="AI163" s="142"/>
      <c r="AJ163" s="142"/>
      <c r="AK163" s="142"/>
      <c r="AL163" s="7"/>
      <c r="AM163" s="7"/>
      <c r="AN163" s="7"/>
      <c r="AO163" s="7"/>
      <c r="AP163" s="7"/>
      <c r="AQ163" s="7"/>
      <c r="AR163" s="7"/>
      <c r="AS163" s="7"/>
      <c r="AT163" s="7"/>
      <c r="AU163" s="7"/>
      <c r="AV163" s="7"/>
      <c r="AW163" s="7"/>
      <c r="AX163" s="7"/>
      <c r="AY163" s="7"/>
      <c r="AZ163" s="143"/>
      <c r="BA163" s="11"/>
      <c r="BB163" s="11"/>
      <c r="BC163" s="11"/>
      <c r="BD163" s="11"/>
      <c r="BE163" s="11"/>
      <c r="BF163" s="11"/>
      <c r="BG163" s="11"/>
      <c r="BH163" s="11"/>
      <c r="BI163" s="11"/>
      <c r="BJ163" s="11"/>
    </row>
    <row r="164" spans="1:62" ht="93" customHeight="1" x14ac:dyDescent="0.3">
      <c r="A164" s="1"/>
      <c r="B164" s="1"/>
      <c r="C164" s="1"/>
      <c r="D164" s="1"/>
      <c r="E164" s="1"/>
      <c r="F164" s="153"/>
      <c r="G164" s="1"/>
      <c r="H164" s="1"/>
      <c r="I164" s="1"/>
      <c r="J164" s="1"/>
      <c r="K164" s="1"/>
      <c r="L164" s="1"/>
      <c r="M164" s="1"/>
      <c r="N164" s="1"/>
      <c r="O164" s="5"/>
      <c r="P164" s="5"/>
      <c r="Q164" s="5"/>
      <c r="R164" s="5"/>
      <c r="S164" s="5"/>
      <c r="T164" s="5"/>
      <c r="U164" s="141"/>
      <c r="V164" s="142"/>
      <c r="W164" s="142"/>
      <c r="X164" s="142"/>
      <c r="Y164" s="142"/>
      <c r="Z164" s="142"/>
      <c r="AA164" s="142"/>
      <c r="AB164" s="142"/>
      <c r="AC164" s="142"/>
      <c r="AD164" s="142"/>
      <c r="AE164" s="142"/>
      <c r="AF164" s="142"/>
      <c r="AG164" s="142"/>
      <c r="AH164" s="142"/>
      <c r="AI164" s="142"/>
      <c r="AJ164" s="142"/>
      <c r="AK164" s="142"/>
      <c r="AL164" s="7"/>
      <c r="AM164" s="7"/>
      <c r="AN164" s="7"/>
      <c r="AO164" s="7"/>
      <c r="AP164" s="7"/>
      <c r="AQ164" s="7"/>
      <c r="AR164" s="7"/>
      <c r="AS164" s="7"/>
      <c r="AT164" s="7"/>
      <c r="AU164" s="7"/>
      <c r="AV164" s="7"/>
      <c r="AW164" s="7"/>
      <c r="AX164" s="7"/>
      <c r="AY164" s="7"/>
      <c r="AZ164" s="143"/>
      <c r="BA164" s="11"/>
      <c r="BB164" s="11"/>
      <c r="BC164" s="11"/>
      <c r="BD164" s="11"/>
      <c r="BE164" s="11"/>
      <c r="BF164" s="11"/>
      <c r="BG164" s="11"/>
      <c r="BH164" s="11"/>
      <c r="BI164" s="11"/>
      <c r="BJ164" s="11"/>
    </row>
    <row r="165" spans="1:62" ht="93" customHeight="1" x14ac:dyDescent="0.3">
      <c r="A165" s="1"/>
      <c r="B165" s="1"/>
      <c r="C165" s="1"/>
      <c r="D165" s="1"/>
      <c r="E165" s="1"/>
      <c r="F165" s="153"/>
      <c r="G165" s="1"/>
      <c r="H165" s="1"/>
      <c r="I165" s="1"/>
      <c r="J165" s="1"/>
      <c r="K165" s="1"/>
      <c r="L165" s="1"/>
      <c r="M165" s="1"/>
      <c r="N165" s="1"/>
      <c r="O165" s="5"/>
      <c r="P165" s="5"/>
      <c r="Q165" s="5"/>
      <c r="R165" s="5"/>
      <c r="S165" s="5"/>
      <c r="T165" s="5"/>
      <c r="U165" s="141"/>
      <c r="V165" s="142"/>
      <c r="W165" s="142"/>
      <c r="X165" s="142"/>
      <c r="Y165" s="142"/>
      <c r="Z165" s="142"/>
      <c r="AA165" s="142"/>
      <c r="AB165" s="142"/>
      <c r="AC165" s="142"/>
      <c r="AD165" s="142"/>
      <c r="AE165" s="142"/>
      <c r="AF165" s="142"/>
      <c r="AG165" s="142"/>
      <c r="AH165" s="142"/>
      <c r="AI165" s="142"/>
      <c r="AJ165" s="142"/>
      <c r="AK165" s="142"/>
      <c r="AL165" s="7"/>
      <c r="AM165" s="7"/>
      <c r="AN165" s="7"/>
      <c r="AO165" s="7"/>
      <c r="AP165" s="7"/>
      <c r="AQ165" s="7"/>
      <c r="AR165" s="7"/>
      <c r="AS165" s="7"/>
      <c r="AT165" s="7"/>
      <c r="AU165" s="7"/>
      <c r="AV165" s="7"/>
      <c r="AW165" s="7"/>
      <c r="AX165" s="7"/>
      <c r="AY165" s="7"/>
      <c r="AZ165" s="143"/>
      <c r="BA165" s="11"/>
      <c r="BB165" s="11"/>
      <c r="BC165" s="11"/>
      <c r="BD165" s="11"/>
      <c r="BE165" s="11"/>
      <c r="BF165" s="11"/>
      <c r="BG165" s="11"/>
      <c r="BH165" s="11"/>
      <c r="BI165" s="11"/>
      <c r="BJ165" s="11"/>
    </row>
    <row r="166" spans="1:62" ht="93" customHeight="1" x14ac:dyDescent="0.3">
      <c r="A166" s="1"/>
      <c r="B166" s="1"/>
      <c r="C166" s="1"/>
      <c r="D166" s="1"/>
      <c r="E166" s="1"/>
      <c r="F166" s="153"/>
      <c r="G166" s="1"/>
      <c r="H166" s="1"/>
      <c r="I166" s="1"/>
      <c r="J166" s="1"/>
      <c r="K166" s="1"/>
      <c r="L166" s="1"/>
      <c r="M166" s="1"/>
      <c r="N166" s="1"/>
      <c r="O166" s="5"/>
      <c r="P166" s="5"/>
      <c r="Q166" s="5"/>
      <c r="R166" s="5"/>
      <c r="S166" s="5"/>
      <c r="T166" s="5"/>
      <c r="U166" s="141"/>
      <c r="V166" s="142"/>
      <c r="W166" s="142"/>
      <c r="X166" s="142"/>
      <c r="Y166" s="142"/>
      <c r="Z166" s="142"/>
      <c r="AA166" s="142"/>
      <c r="AB166" s="142"/>
      <c r="AC166" s="142"/>
      <c r="AD166" s="142"/>
      <c r="AE166" s="142"/>
      <c r="AF166" s="142"/>
      <c r="AG166" s="142"/>
      <c r="AH166" s="142"/>
      <c r="AI166" s="142"/>
      <c r="AJ166" s="142"/>
      <c r="AK166" s="142"/>
      <c r="AL166" s="7"/>
      <c r="AM166" s="7"/>
      <c r="AN166" s="7"/>
      <c r="AO166" s="7"/>
      <c r="AP166" s="7"/>
      <c r="AQ166" s="7"/>
      <c r="AR166" s="7"/>
      <c r="AS166" s="7"/>
      <c r="AT166" s="7"/>
      <c r="AU166" s="7"/>
      <c r="AV166" s="7"/>
      <c r="AW166" s="7"/>
      <c r="AX166" s="7"/>
      <c r="AY166" s="7"/>
      <c r="AZ166" s="143"/>
      <c r="BA166" s="11"/>
      <c r="BB166" s="11"/>
      <c r="BC166" s="11"/>
      <c r="BD166" s="11"/>
      <c r="BE166" s="11"/>
      <c r="BF166" s="11"/>
      <c r="BG166" s="11"/>
      <c r="BH166" s="11"/>
      <c r="BI166" s="11"/>
      <c r="BJ166" s="11"/>
    </row>
    <row r="167" spans="1:62" ht="93" customHeight="1" x14ac:dyDescent="0.3">
      <c r="A167" s="1"/>
      <c r="B167" s="1"/>
      <c r="C167" s="1"/>
      <c r="D167" s="1"/>
      <c r="E167" s="1"/>
      <c r="F167" s="153"/>
      <c r="G167" s="1"/>
      <c r="H167" s="1"/>
      <c r="I167" s="1"/>
      <c r="J167" s="1"/>
      <c r="K167" s="1"/>
      <c r="L167" s="1"/>
      <c r="M167" s="1"/>
      <c r="N167" s="1"/>
      <c r="O167" s="5"/>
      <c r="P167" s="5"/>
      <c r="Q167" s="5"/>
      <c r="R167" s="5"/>
      <c r="S167" s="5"/>
      <c r="T167" s="5"/>
      <c r="U167" s="141"/>
      <c r="V167" s="142"/>
      <c r="W167" s="142"/>
      <c r="X167" s="142"/>
      <c r="Y167" s="142"/>
      <c r="Z167" s="142"/>
      <c r="AA167" s="142"/>
      <c r="AB167" s="142"/>
      <c r="AC167" s="142"/>
      <c r="AD167" s="142"/>
      <c r="AE167" s="142"/>
      <c r="AF167" s="142"/>
      <c r="AG167" s="142"/>
      <c r="AH167" s="142"/>
      <c r="AI167" s="142"/>
      <c r="AJ167" s="142"/>
      <c r="AK167" s="142"/>
      <c r="AL167" s="7"/>
      <c r="AM167" s="7"/>
      <c r="AN167" s="7"/>
      <c r="AO167" s="7"/>
      <c r="AP167" s="7"/>
      <c r="AQ167" s="7"/>
      <c r="AR167" s="7"/>
      <c r="AS167" s="7"/>
      <c r="AT167" s="7"/>
      <c r="AU167" s="7"/>
      <c r="AV167" s="7"/>
      <c r="AW167" s="7"/>
      <c r="AX167" s="7"/>
      <c r="AY167" s="7"/>
      <c r="AZ167" s="143"/>
      <c r="BA167" s="11"/>
      <c r="BB167" s="11"/>
      <c r="BC167" s="11"/>
      <c r="BD167" s="11"/>
      <c r="BE167" s="11"/>
      <c r="BF167" s="11"/>
      <c r="BG167" s="11"/>
      <c r="BH167" s="11"/>
      <c r="BI167" s="11"/>
      <c r="BJ167" s="11"/>
    </row>
    <row r="168" spans="1:62" ht="93" customHeight="1" x14ac:dyDescent="0.3">
      <c r="A168" s="1"/>
      <c r="B168" s="1"/>
      <c r="C168" s="1"/>
      <c r="D168" s="1"/>
      <c r="E168" s="1"/>
      <c r="F168" s="153"/>
      <c r="G168" s="1"/>
      <c r="H168" s="1"/>
      <c r="I168" s="1"/>
      <c r="J168" s="1"/>
      <c r="K168" s="1"/>
      <c r="L168" s="1"/>
      <c r="M168" s="1"/>
      <c r="N168" s="1"/>
      <c r="O168" s="5"/>
      <c r="P168" s="5"/>
      <c r="Q168" s="5"/>
      <c r="R168" s="5"/>
      <c r="S168" s="5"/>
      <c r="T168" s="5"/>
      <c r="U168" s="141"/>
      <c r="V168" s="142"/>
      <c r="W168" s="142"/>
      <c r="X168" s="142"/>
      <c r="Y168" s="142"/>
      <c r="Z168" s="142"/>
      <c r="AA168" s="142"/>
      <c r="AB168" s="142"/>
      <c r="AC168" s="142"/>
      <c r="AD168" s="142"/>
      <c r="AE168" s="142"/>
      <c r="AF168" s="142"/>
      <c r="AG168" s="142"/>
      <c r="AH168" s="142"/>
      <c r="AI168" s="142"/>
      <c r="AJ168" s="142"/>
      <c r="AK168" s="142"/>
      <c r="AL168" s="7"/>
      <c r="AM168" s="7"/>
      <c r="AN168" s="7"/>
      <c r="AO168" s="7"/>
      <c r="AP168" s="7"/>
      <c r="AQ168" s="7"/>
      <c r="AR168" s="7"/>
      <c r="AS168" s="7"/>
      <c r="AT168" s="7"/>
      <c r="AU168" s="7"/>
      <c r="AV168" s="7"/>
      <c r="AW168" s="7"/>
      <c r="AX168" s="7"/>
      <c r="AY168" s="7"/>
      <c r="AZ168" s="143"/>
      <c r="BA168" s="11"/>
      <c r="BB168" s="11"/>
      <c r="BC168" s="11"/>
      <c r="BD168" s="11"/>
      <c r="BE168" s="11"/>
      <c r="BF168" s="11"/>
      <c r="BG168" s="11"/>
      <c r="BH168" s="11"/>
      <c r="BI168" s="11"/>
      <c r="BJ168" s="11"/>
    </row>
    <row r="169" spans="1:62" ht="93" customHeight="1" x14ac:dyDescent="0.3">
      <c r="A169" s="1"/>
      <c r="B169" s="1"/>
      <c r="C169" s="1"/>
      <c r="D169" s="1"/>
      <c r="E169" s="1"/>
      <c r="F169" s="153"/>
      <c r="G169" s="1"/>
      <c r="H169" s="1"/>
      <c r="I169" s="1"/>
      <c r="J169" s="1"/>
      <c r="K169" s="1"/>
      <c r="L169" s="1"/>
      <c r="M169" s="1"/>
      <c r="N169" s="1"/>
      <c r="O169" s="5"/>
      <c r="P169" s="5"/>
      <c r="Q169" s="5"/>
      <c r="R169" s="5"/>
      <c r="S169" s="5"/>
      <c r="T169" s="5"/>
      <c r="U169" s="141"/>
      <c r="V169" s="142"/>
      <c r="W169" s="142"/>
      <c r="X169" s="142"/>
      <c r="Y169" s="142"/>
      <c r="Z169" s="142"/>
      <c r="AA169" s="142"/>
      <c r="AB169" s="142"/>
      <c r="AC169" s="142"/>
      <c r="AD169" s="142"/>
      <c r="AE169" s="142"/>
      <c r="AF169" s="142"/>
      <c r="AG169" s="142"/>
      <c r="AH169" s="142"/>
      <c r="AI169" s="142"/>
      <c r="AJ169" s="142"/>
      <c r="AK169" s="142"/>
      <c r="AL169" s="7"/>
      <c r="AM169" s="7"/>
      <c r="AN169" s="7"/>
      <c r="AO169" s="7"/>
      <c r="AP169" s="7"/>
      <c r="AQ169" s="7"/>
      <c r="AR169" s="7"/>
      <c r="AS169" s="7"/>
      <c r="AT169" s="7"/>
      <c r="AU169" s="7"/>
      <c r="AV169" s="7"/>
      <c r="AW169" s="7"/>
      <c r="AX169" s="7"/>
      <c r="AY169" s="7"/>
      <c r="AZ169" s="143"/>
      <c r="BA169" s="11"/>
      <c r="BB169" s="11"/>
      <c r="BC169" s="11"/>
      <c r="BD169" s="11"/>
      <c r="BE169" s="11"/>
      <c r="BF169" s="11"/>
      <c r="BG169" s="11"/>
      <c r="BH169" s="11"/>
      <c r="BI169" s="11"/>
      <c r="BJ169" s="11"/>
    </row>
    <row r="170" spans="1:62" ht="93" customHeight="1" x14ac:dyDescent="0.3">
      <c r="A170" s="1"/>
      <c r="B170" s="1"/>
      <c r="C170" s="1"/>
      <c r="D170" s="1"/>
      <c r="E170" s="1"/>
      <c r="F170" s="153"/>
      <c r="G170" s="1"/>
      <c r="H170" s="1"/>
      <c r="I170" s="1"/>
      <c r="J170" s="1"/>
      <c r="K170" s="1"/>
      <c r="L170" s="1"/>
      <c r="M170" s="1"/>
      <c r="N170" s="1"/>
      <c r="O170" s="5"/>
      <c r="P170" s="5"/>
      <c r="Q170" s="5"/>
      <c r="R170" s="5"/>
      <c r="S170" s="5"/>
      <c r="T170" s="5"/>
      <c r="U170" s="141"/>
      <c r="V170" s="142"/>
      <c r="W170" s="142"/>
      <c r="X170" s="142"/>
      <c r="Y170" s="142"/>
      <c r="Z170" s="142"/>
      <c r="AA170" s="142"/>
      <c r="AB170" s="142"/>
      <c r="AC170" s="142"/>
      <c r="AD170" s="142"/>
      <c r="AE170" s="142"/>
      <c r="AF170" s="142"/>
      <c r="AG170" s="142"/>
      <c r="AH170" s="142"/>
      <c r="AI170" s="142"/>
      <c r="AJ170" s="142"/>
      <c r="AK170" s="142"/>
      <c r="AL170" s="7"/>
      <c r="AM170" s="7"/>
      <c r="AN170" s="7"/>
      <c r="AO170" s="7"/>
      <c r="AP170" s="7"/>
      <c r="AQ170" s="7"/>
      <c r="AR170" s="7"/>
      <c r="AS170" s="7"/>
      <c r="AT170" s="7"/>
      <c r="AU170" s="7"/>
      <c r="AV170" s="7"/>
      <c r="AW170" s="7"/>
      <c r="AX170" s="7"/>
      <c r="AY170" s="7"/>
      <c r="AZ170" s="143"/>
      <c r="BA170" s="11"/>
      <c r="BB170" s="11"/>
      <c r="BC170" s="11"/>
      <c r="BD170" s="11"/>
      <c r="BE170" s="11"/>
      <c r="BF170" s="11"/>
      <c r="BG170" s="11"/>
      <c r="BH170" s="11"/>
      <c r="BI170" s="11"/>
      <c r="BJ170" s="11"/>
    </row>
    <row r="171" spans="1:62" ht="93" customHeight="1" x14ac:dyDescent="0.3">
      <c r="A171" s="1"/>
      <c r="B171" s="1"/>
      <c r="C171" s="1"/>
      <c r="D171" s="1"/>
      <c r="E171" s="1"/>
      <c r="F171" s="153"/>
      <c r="G171" s="1"/>
      <c r="H171" s="1"/>
      <c r="I171" s="1"/>
      <c r="J171" s="1"/>
      <c r="K171" s="1"/>
      <c r="L171" s="1"/>
      <c r="M171" s="1"/>
      <c r="N171" s="1"/>
      <c r="O171" s="5"/>
      <c r="P171" s="5"/>
      <c r="Q171" s="5"/>
      <c r="R171" s="5"/>
      <c r="S171" s="5"/>
      <c r="T171" s="5"/>
      <c r="U171" s="141"/>
      <c r="V171" s="142"/>
      <c r="W171" s="142"/>
      <c r="X171" s="142"/>
      <c r="Y171" s="142"/>
      <c r="Z171" s="142"/>
      <c r="AA171" s="142"/>
      <c r="AB171" s="142"/>
      <c r="AC171" s="142"/>
      <c r="AD171" s="142"/>
      <c r="AE171" s="142"/>
      <c r="AF171" s="142"/>
      <c r="AG171" s="142"/>
      <c r="AH171" s="142"/>
      <c r="AI171" s="142"/>
      <c r="AJ171" s="142"/>
      <c r="AK171" s="142"/>
      <c r="AL171" s="7"/>
      <c r="AM171" s="7"/>
      <c r="AN171" s="7"/>
      <c r="AO171" s="7"/>
      <c r="AP171" s="7"/>
      <c r="AQ171" s="7"/>
      <c r="AR171" s="7"/>
      <c r="AS171" s="7"/>
      <c r="AT171" s="7"/>
      <c r="AU171" s="7"/>
      <c r="AV171" s="7"/>
      <c r="AW171" s="7"/>
      <c r="AX171" s="7"/>
      <c r="AY171" s="7"/>
      <c r="AZ171" s="143"/>
      <c r="BA171" s="11"/>
      <c r="BB171" s="11"/>
      <c r="BC171" s="11"/>
      <c r="BD171" s="11"/>
      <c r="BE171" s="11"/>
      <c r="BF171" s="11"/>
      <c r="BG171" s="11"/>
      <c r="BH171" s="11"/>
      <c r="BI171" s="11"/>
      <c r="BJ171" s="11"/>
    </row>
    <row r="172" spans="1:62" ht="93" customHeight="1" x14ac:dyDescent="0.3">
      <c r="A172" s="1"/>
      <c r="B172" s="1"/>
      <c r="C172" s="1"/>
      <c r="D172" s="1"/>
      <c r="E172" s="1"/>
      <c r="F172" s="153"/>
      <c r="G172" s="1"/>
      <c r="H172" s="1"/>
      <c r="I172" s="1"/>
      <c r="J172" s="1"/>
      <c r="K172" s="1"/>
      <c r="L172" s="1"/>
      <c r="M172" s="1"/>
      <c r="N172" s="1"/>
      <c r="O172" s="5"/>
      <c r="P172" s="5"/>
      <c r="Q172" s="5"/>
      <c r="R172" s="5"/>
      <c r="S172" s="5"/>
      <c r="T172" s="5"/>
      <c r="U172" s="141"/>
      <c r="V172" s="142"/>
      <c r="W172" s="142"/>
      <c r="X172" s="142"/>
      <c r="Y172" s="142"/>
      <c r="Z172" s="142"/>
      <c r="AA172" s="142"/>
      <c r="AB172" s="142"/>
      <c r="AC172" s="142"/>
      <c r="AD172" s="142"/>
      <c r="AE172" s="142"/>
      <c r="AF172" s="142"/>
      <c r="AG172" s="142"/>
      <c r="AH172" s="142"/>
      <c r="AI172" s="142"/>
      <c r="AJ172" s="142"/>
      <c r="AK172" s="142"/>
      <c r="AL172" s="7"/>
      <c r="AM172" s="7"/>
      <c r="AN172" s="7"/>
      <c r="AO172" s="7"/>
      <c r="AP172" s="7"/>
      <c r="AQ172" s="7"/>
      <c r="AR172" s="7"/>
      <c r="AS172" s="7"/>
      <c r="AT172" s="7"/>
      <c r="AU172" s="7"/>
      <c r="AV172" s="7"/>
      <c r="AW172" s="7"/>
      <c r="AX172" s="7"/>
      <c r="AY172" s="7"/>
      <c r="AZ172" s="143"/>
      <c r="BA172" s="11"/>
      <c r="BB172" s="11"/>
      <c r="BC172" s="11"/>
      <c r="BD172" s="11"/>
      <c r="BE172" s="11"/>
      <c r="BF172" s="11"/>
      <c r="BG172" s="11"/>
      <c r="BH172" s="11"/>
      <c r="BI172" s="11"/>
      <c r="BJ172" s="11"/>
    </row>
    <row r="173" spans="1:62" ht="93" customHeight="1" x14ac:dyDescent="0.3">
      <c r="A173" s="1"/>
      <c r="B173" s="1"/>
      <c r="C173" s="1"/>
      <c r="D173" s="1"/>
      <c r="E173" s="1"/>
      <c r="F173" s="153"/>
      <c r="G173" s="1"/>
      <c r="H173" s="1"/>
      <c r="I173" s="1"/>
      <c r="J173" s="1"/>
      <c r="K173" s="1"/>
      <c r="L173" s="1"/>
      <c r="M173" s="1"/>
      <c r="N173" s="1"/>
      <c r="O173" s="5"/>
      <c r="P173" s="5"/>
      <c r="Q173" s="5"/>
      <c r="R173" s="5"/>
      <c r="S173" s="5"/>
      <c r="T173" s="5"/>
      <c r="U173" s="141"/>
      <c r="V173" s="142"/>
      <c r="W173" s="142"/>
      <c r="X173" s="142"/>
      <c r="Y173" s="142"/>
      <c r="Z173" s="142"/>
      <c r="AA173" s="142"/>
      <c r="AB173" s="142"/>
      <c r="AC173" s="142"/>
      <c r="AD173" s="142"/>
      <c r="AE173" s="142"/>
      <c r="AF173" s="142"/>
      <c r="AG173" s="142"/>
      <c r="AH173" s="142"/>
      <c r="AI173" s="142"/>
      <c r="AJ173" s="142"/>
      <c r="AK173" s="142"/>
      <c r="AL173" s="7"/>
      <c r="AM173" s="7"/>
      <c r="AN173" s="7"/>
      <c r="AO173" s="7"/>
      <c r="AP173" s="7"/>
      <c r="AQ173" s="7"/>
      <c r="AR173" s="7"/>
      <c r="AS173" s="7"/>
      <c r="AT173" s="7"/>
      <c r="AU173" s="7"/>
      <c r="AV173" s="7"/>
      <c r="AW173" s="7"/>
      <c r="AX173" s="7"/>
      <c r="AY173" s="7"/>
      <c r="AZ173" s="143"/>
      <c r="BA173" s="11"/>
      <c r="BB173" s="11"/>
      <c r="BC173" s="11"/>
      <c r="BD173" s="11"/>
      <c r="BE173" s="11"/>
      <c r="BF173" s="11"/>
      <c r="BG173" s="11"/>
      <c r="BH173" s="11"/>
      <c r="BI173" s="11"/>
      <c r="BJ173" s="11"/>
    </row>
    <row r="174" spans="1:62" ht="93" customHeight="1" x14ac:dyDescent="0.3">
      <c r="A174" s="1"/>
      <c r="B174" s="1"/>
      <c r="C174" s="1"/>
      <c r="D174" s="1"/>
      <c r="E174" s="1"/>
      <c r="F174" s="153"/>
      <c r="G174" s="1"/>
      <c r="H174" s="1"/>
      <c r="I174" s="1"/>
      <c r="J174" s="1"/>
      <c r="K174" s="1"/>
      <c r="L174" s="1"/>
      <c r="M174" s="1"/>
      <c r="N174" s="1"/>
      <c r="O174" s="5"/>
      <c r="P174" s="5"/>
      <c r="Q174" s="5"/>
      <c r="R174" s="5"/>
      <c r="S174" s="5"/>
      <c r="T174" s="5"/>
      <c r="U174" s="141"/>
      <c r="V174" s="142"/>
      <c r="W174" s="142"/>
      <c r="X174" s="142"/>
      <c r="Y174" s="142"/>
      <c r="Z174" s="142"/>
      <c r="AA174" s="142"/>
      <c r="AB174" s="142"/>
      <c r="AC174" s="142"/>
      <c r="AD174" s="142"/>
      <c r="AE174" s="142"/>
      <c r="AF174" s="142"/>
      <c r="AG174" s="142"/>
      <c r="AH174" s="142"/>
      <c r="AI174" s="142"/>
      <c r="AJ174" s="142"/>
      <c r="AK174" s="142"/>
      <c r="AL174" s="7"/>
      <c r="AM174" s="7"/>
      <c r="AN174" s="7"/>
      <c r="AO174" s="7"/>
      <c r="AP174" s="7"/>
      <c r="AQ174" s="7"/>
      <c r="AR174" s="7"/>
      <c r="AS174" s="7"/>
      <c r="AT174" s="7"/>
      <c r="AU174" s="7"/>
      <c r="AV174" s="7"/>
      <c r="AW174" s="7"/>
      <c r="AX174" s="7"/>
      <c r="AY174" s="7"/>
      <c r="AZ174" s="143"/>
      <c r="BA174" s="11"/>
      <c r="BB174" s="11"/>
      <c r="BC174" s="11"/>
      <c r="BD174" s="11"/>
      <c r="BE174" s="11"/>
      <c r="BF174" s="11"/>
      <c r="BG174" s="11"/>
      <c r="BH174" s="11"/>
      <c r="BI174" s="11"/>
      <c r="BJ174" s="11"/>
    </row>
    <row r="175" spans="1:62" ht="93" customHeight="1" x14ac:dyDescent="0.3">
      <c r="A175" s="1"/>
      <c r="B175" s="1"/>
      <c r="C175" s="1"/>
      <c r="D175" s="1"/>
      <c r="E175" s="1"/>
      <c r="F175" s="153"/>
      <c r="G175" s="1"/>
      <c r="H175" s="1"/>
      <c r="I175" s="1"/>
      <c r="J175" s="1"/>
      <c r="K175" s="1"/>
      <c r="L175" s="1"/>
      <c r="M175" s="1"/>
      <c r="N175" s="1"/>
      <c r="O175" s="5"/>
      <c r="P175" s="5"/>
      <c r="Q175" s="5"/>
      <c r="R175" s="5"/>
      <c r="S175" s="5"/>
      <c r="T175" s="5"/>
      <c r="U175" s="141"/>
      <c r="V175" s="142"/>
      <c r="W175" s="142"/>
      <c r="X175" s="142"/>
      <c r="Y175" s="142"/>
      <c r="Z175" s="142"/>
      <c r="AA175" s="142"/>
      <c r="AB175" s="142"/>
      <c r="AC175" s="142"/>
      <c r="AD175" s="142"/>
      <c r="AE175" s="142"/>
      <c r="AF175" s="142"/>
      <c r="AG175" s="142"/>
      <c r="AH175" s="142"/>
      <c r="AI175" s="142"/>
      <c r="AJ175" s="142"/>
      <c r="AK175" s="142"/>
      <c r="AL175" s="7"/>
      <c r="AM175" s="7"/>
      <c r="AN175" s="7"/>
      <c r="AO175" s="7"/>
      <c r="AP175" s="7"/>
      <c r="AQ175" s="7"/>
      <c r="AR175" s="7"/>
      <c r="AS175" s="7"/>
      <c r="AT175" s="7"/>
      <c r="AU175" s="7"/>
      <c r="AV175" s="7"/>
      <c r="AW175" s="7"/>
      <c r="AX175" s="7"/>
      <c r="AY175" s="7"/>
      <c r="AZ175" s="143"/>
      <c r="BA175" s="11"/>
      <c r="BB175" s="11"/>
      <c r="BC175" s="11"/>
      <c r="BD175" s="11"/>
      <c r="BE175" s="11"/>
      <c r="BF175" s="11"/>
      <c r="BG175" s="11"/>
      <c r="BH175" s="11"/>
      <c r="BI175" s="11"/>
      <c r="BJ175" s="11"/>
    </row>
    <row r="176" spans="1:62" ht="93" customHeight="1" x14ac:dyDescent="0.3">
      <c r="A176" s="1"/>
      <c r="B176" s="1"/>
      <c r="C176" s="1"/>
      <c r="D176" s="1"/>
      <c r="E176" s="1"/>
      <c r="F176" s="153"/>
      <c r="G176" s="1"/>
      <c r="H176" s="1"/>
      <c r="I176" s="1"/>
      <c r="J176" s="1"/>
      <c r="K176" s="1"/>
      <c r="L176" s="1"/>
      <c r="M176" s="1"/>
      <c r="N176" s="1"/>
      <c r="O176" s="5"/>
      <c r="P176" s="5"/>
      <c r="Q176" s="5"/>
      <c r="R176" s="5"/>
      <c r="S176" s="5"/>
      <c r="T176" s="5"/>
      <c r="U176" s="141"/>
      <c r="V176" s="142"/>
      <c r="W176" s="142"/>
      <c r="X176" s="142"/>
      <c r="Y176" s="142"/>
      <c r="Z176" s="142"/>
      <c r="AA176" s="142"/>
      <c r="AB176" s="142"/>
      <c r="AC176" s="142"/>
      <c r="AD176" s="142"/>
      <c r="AE176" s="142"/>
      <c r="AF176" s="142"/>
      <c r="AG176" s="142"/>
      <c r="AH176" s="142"/>
      <c r="AI176" s="142"/>
      <c r="AJ176" s="142"/>
      <c r="AK176" s="142"/>
      <c r="AL176" s="7"/>
      <c r="AM176" s="7"/>
      <c r="AN176" s="7"/>
      <c r="AO176" s="7"/>
      <c r="AP176" s="7"/>
      <c r="AQ176" s="7"/>
      <c r="AR176" s="7"/>
      <c r="AS176" s="7"/>
      <c r="AT176" s="7"/>
      <c r="AU176" s="7"/>
      <c r="AV176" s="7"/>
      <c r="AW176" s="7"/>
      <c r="AX176" s="7"/>
      <c r="AY176" s="7"/>
      <c r="AZ176" s="143"/>
      <c r="BA176" s="11"/>
      <c r="BB176" s="11"/>
      <c r="BC176" s="11"/>
      <c r="BD176" s="11"/>
      <c r="BE176" s="11"/>
      <c r="BF176" s="11"/>
      <c r="BG176" s="11"/>
      <c r="BH176" s="11"/>
      <c r="BI176" s="11"/>
      <c r="BJ176" s="11"/>
    </row>
    <row r="177" spans="1:62" ht="93" customHeight="1" x14ac:dyDescent="0.3">
      <c r="A177" s="1"/>
      <c r="B177" s="1"/>
      <c r="C177" s="1"/>
      <c r="D177" s="1"/>
      <c r="E177" s="1"/>
      <c r="F177" s="153"/>
      <c r="G177" s="1"/>
      <c r="H177" s="1"/>
      <c r="I177" s="1"/>
      <c r="J177" s="1"/>
      <c r="K177" s="1"/>
      <c r="L177" s="1"/>
      <c r="M177" s="1"/>
      <c r="N177" s="1"/>
      <c r="O177" s="5"/>
      <c r="P177" s="5"/>
      <c r="Q177" s="5"/>
      <c r="R177" s="5"/>
      <c r="S177" s="5"/>
      <c r="T177" s="5"/>
      <c r="U177" s="141"/>
      <c r="V177" s="142"/>
      <c r="W177" s="142"/>
      <c r="X177" s="142"/>
      <c r="Y177" s="142"/>
      <c r="Z177" s="142"/>
      <c r="AA177" s="142"/>
      <c r="AB177" s="142"/>
      <c r="AC177" s="142"/>
      <c r="AD177" s="142"/>
      <c r="AE177" s="142"/>
      <c r="AF177" s="142"/>
      <c r="AG177" s="142"/>
      <c r="AH177" s="142"/>
      <c r="AI177" s="142"/>
      <c r="AJ177" s="142"/>
      <c r="AK177" s="142"/>
      <c r="AL177" s="7"/>
      <c r="AM177" s="7"/>
      <c r="AN177" s="7"/>
      <c r="AO177" s="7"/>
      <c r="AP177" s="7"/>
      <c r="AQ177" s="7"/>
      <c r="AR177" s="7"/>
      <c r="AS177" s="7"/>
      <c r="AT177" s="7"/>
      <c r="AU177" s="7"/>
      <c r="AV177" s="7"/>
      <c r="AW177" s="7"/>
      <c r="AX177" s="7"/>
      <c r="AY177" s="7"/>
      <c r="AZ177" s="143"/>
      <c r="BA177" s="11"/>
      <c r="BB177" s="11"/>
      <c r="BC177" s="11"/>
      <c r="BD177" s="11"/>
      <c r="BE177" s="11"/>
      <c r="BF177" s="11"/>
      <c r="BG177" s="11"/>
      <c r="BH177" s="11"/>
      <c r="BI177" s="11"/>
      <c r="BJ177" s="11"/>
    </row>
    <row r="178" spans="1:62" ht="93" customHeight="1" x14ac:dyDescent="0.3">
      <c r="A178" s="1"/>
      <c r="B178" s="1"/>
      <c r="C178" s="1"/>
      <c r="D178" s="1"/>
      <c r="E178" s="1"/>
      <c r="F178" s="153"/>
      <c r="G178" s="1"/>
      <c r="H178" s="1"/>
      <c r="I178" s="1"/>
      <c r="J178" s="1"/>
      <c r="K178" s="1"/>
      <c r="L178" s="1"/>
      <c r="M178" s="1"/>
      <c r="N178" s="1"/>
      <c r="O178" s="5"/>
      <c r="P178" s="5"/>
      <c r="Q178" s="5"/>
      <c r="R178" s="5"/>
      <c r="S178" s="5"/>
      <c r="T178" s="5"/>
      <c r="U178" s="141"/>
      <c r="V178" s="142"/>
      <c r="W178" s="142"/>
      <c r="X178" s="142"/>
      <c r="Y178" s="142"/>
      <c r="Z178" s="142"/>
      <c r="AA178" s="142"/>
      <c r="AB178" s="142"/>
      <c r="AC178" s="142"/>
      <c r="AD178" s="142"/>
      <c r="AE178" s="142"/>
      <c r="AF178" s="142"/>
      <c r="AG178" s="142"/>
      <c r="AH178" s="142"/>
      <c r="AI178" s="142"/>
      <c r="AJ178" s="142"/>
      <c r="AK178" s="142"/>
      <c r="AL178" s="7"/>
      <c r="AM178" s="7"/>
      <c r="AN178" s="7"/>
      <c r="AO178" s="7"/>
      <c r="AP178" s="7"/>
      <c r="AQ178" s="7"/>
      <c r="AR178" s="7"/>
      <c r="AS178" s="7"/>
      <c r="AT178" s="7"/>
      <c r="AU178" s="7"/>
      <c r="AV178" s="7"/>
      <c r="AW178" s="7"/>
      <c r="AX178" s="7"/>
      <c r="AY178" s="7"/>
      <c r="AZ178" s="143"/>
      <c r="BA178" s="11"/>
      <c r="BB178" s="11"/>
      <c r="BC178" s="11"/>
      <c r="BD178" s="11"/>
      <c r="BE178" s="11"/>
      <c r="BF178" s="11"/>
      <c r="BG178" s="11"/>
      <c r="BH178" s="11"/>
      <c r="BI178" s="11"/>
      <c r="BJ178" s="11"/>
    </row>
    <row r="179" spans="1:62" ht="93" customHeight="1" x14ac:dyDescent="0.3">
      <c r="A179" s="1"/>
      <c r="B179" s="1"/>
      <c r="C179" s="1"/>
      <c r="D179" s="1"/>
      <c r="E179" s="1"/>
      <c r="F179" s="153"/>
      <c r="G179" s="1"/>
      <c r="H179" s="1"/>
      <c r="I179" s="1"/>
      <c r="J179" s="1"/>
      <c r="K179" s="1"/>
      <c r="L179" s="1"/>
      <c r="M179" s="1"/>
      <c r="N179" s="1"/>
      <c r="O179" s="5"/>
      <c r="P179" s="5"/>
      <c r="Q179" s="5"/>
      <c r="R179" s="5"/>
      <c r="S179" s="5"/>
      <c r="T179" s="5"/>
      <c r="U179" s="141"/>
      <c r="V179" s="142"/>
      <c r="W179" s="142"/>
      <c r="X179" s="142"/>
      <c r="Y179" s="142"/>
      <c r="Z179" s="142"/>
      <c r="AA179" s="142"/>
      <c r="AB179" s="142"/>
      <c r="AC179" s="142"/>
      <c r="AD179" s="142"/>
      <c r="AE179" s="142"/>
      <c r="AF179" s="142"/>
      <c r="AG179" s="142"/>
      <c r="AH179" s="142"/>
      <c r="AI179" s="142"/>
      <c r="AJ179" s="142"/>
      <c r="AK179" s="142"/>
      <c r="AL179" s="7"/>
      <c r="AM179" s="7"/>
      <c r="AN179" s="7"/>
      <c r="AO179" s="7"/>
      <c r="AP179" s="7"/>
      <c r="AQ179" s="7"/>
      <c r="AR179" s="7"/>
      <c r="AS179" s="7"/>
      <c r="AT179" s="7"/>
      <c r="AU179" s="7"/>
      <c r="AV179" s="7"/>
      <c r="AW179" s="7"/>
      <c r="AX179" s="7"/>
      <c r="AY179" s="7"/>
      <c r="AZ179" s="143"/>
      <c r="BA179" s="11"/>
      <c r="BB179" s="11"/>
      <c r="BC179" s="11"/>
      <c r="BD179" s="11"/>
      <c r="BE179" s="11"/>
      <c r="BF179" s="11"/>
      <c r="BG179" s="11"/>
      <c r="BH179" s="11"/>
      <c r="BI179" s="11"/>
      <c r="BJ179" s="11"/>
    </row>
    <row r="180" spans="1:62" ht="93" customHeight="1" x14ac:dyDescent="0.3">
      <c r="A180" s="1"/>
      <c r="B180" s="1"/>
      <c r="C180" s="1"/>
      <c r="D180" s="1"/>
      <c r="E180" s="1"/>
      <c r="F180" s="153"/>
      <c r="G180" s="1"/>
      <c r="H180" s="1"/>
      <c r="I180" s="1"/>
      <c r="J180" s="1"/>
      <c r="K180" s="1"/>
      <c r="L180" s="1"/>
      <c r="M180" s="1"/>
      <c r="N180" s="1"/>
      <c r="O180" s="5"/>
      <c r="P180" s="5"/>
      <c r="Q180" s="5"/>
      <c r="R180" s="5"/>
      <c r="S180" s="5"/>
      <c r="T180" s="5"/>
      <c r="U180" s="141"/>
      <c r="V180" s="142"/>
      <c r="W180" s="142"/>
      <c r="X180" s="142"/>
      <c r="Y180" s="142"/>
      <c r="Z180" s="142"/>
      <c r="AA180" s="142"/>
      <c r="AB180" s="142"/>
      <c r="AC180" s="142"/>
      <c r="AD180" s="142"/>
      <c r="AE180" s="142"/>
      <c r="AF180" s="142"/>
      <c r="AG180" s="142"/>
      <c r="AH180" s="142"/>
      <c r="AI180" s="142"/>
      <c r="AJ180" s="142"/>
      <c r="AK180" s="142"/>
      <c r="AL180" s="7"/>
      <c r="AM180" s="7"/>
      <c r="AN180" s="7"/>
      <c r="AO180" s="7"/>
      <c r="AP180" s="7"/>
      <c r="AQ180" s="7"/>
      <c r="AR180" s="7"/>
      <c r="AS180" s="7"/>
      <c r="AT180" s="7"/>
      <c r="AU180" s="7"/>
      <c r="AV180" s="7"/>
      <c r="AW180" s="7"/>
      <c r="AX180" s="7"/>
      <c r="AY180" s="7"/>
      <c r="AZ180" s="143"/>
      <c r="BA180" s="11"/>
      <c r="BB180" s="11"/>
      <c r="BC180" s="11"/>
      <c r="BD180" s="11"/>
      <c r="BE180" s="11"/>
      <c r="BF180" s="11"/>
      <c r="BG180" s="11"/>
      <c r="BH180" s="11"/>
      <c r="BI180" s="11"/>
      <c r="BJ180" s="11"/>
    </row>
    <row r="181" spans="1:62" ht="93" customHeight="1" x14ac:dyDescent="0.3">
      <c r="A181" s="1"/>
      <c r="B181" s="1"/>
      <c r="C181" s="1"/>
      <c r="D181" s="1"/>
      <c r="E181" s="1"/>
      <c r="F181" s="153"/>
      <c r="G181" s="1"/>
      <c r="H181" s="1"/>
      <c r="I181" s="1"/>
      <c r="J181" s="1"/>
      <c r="K181" s="1"/>
      <c r="L181" s="1"/>
      <c r="M181" s="1"/>
      <c r="N181" s="1"/>
      <c r="O181" s="5"/>
      <c r="P181" s="5"/>
      <c r="Q181" s="5"/>
      <c r="R181" s="5"/>
      <c r="S181" s="5"/>
      <c r="T181" s="5"/>
      <c r="U181" s="141"/>
      <c r="V181" s="142"/>
      <c r="W181" s="142"/>
      <c r="X181" s="142"/>
      <c r="Y181" s="142"/>
      <c r="Z181" s="142"/>
      <c r="AA181" s="142"/>
      <c r="AB181" s="142"/>
      <c r="AC181" s="142"/>
      <c r="AD181" s="142"/>
      <c r="AE181" s="142"/>
      <c r="AF181" s="142"/>
      <c r="AG181" s="142"/>
      <c r="AH181" s="142"/>
      <c r="AI181" s="142"/>
      <c r="AJ181" s="142"/>
      <c r="AK181" s="142"/>
      <c r="AL181" s="7"/>
      <c r="AM181" s="7"/>
      <c r="AN181" s="7"/>
      <c r="AO181" s="7"/>
      <c r="AP181" s="7"/>
      <c r="AQ181" s="7"/>
      <c r="AR181" s="7"/>
      <c r="AS181" s="7"/>
      <c r="AT181" s="7"/>
      <c r="AU181" s="7"/>
      <c r="AV181" s="7"/>
      <c r="AW181" s="7"/>
      <c r="AX181" s="7"/>
      <c r="AY181" s="7"/>
      <c r="AZ181" s="143"/>
      <c r="BA181" s="11"/>
      <c r="BB181" s="11"/>
      <c r="BC181" s="11"/>
      <c r="BD181" s="11"/>
      <c r="BE181" s="11"/>
      <c r="BF181" s="11"/>
      <c r="BG181" s="11"/>
      <c r="BH181" s="11"/>
      <c r="BI181" s="11"/>
      <c r="BJ181" s="11"/>
    </row>
    <row r="182" spans="1:62" ht="93" customHeight="1" x14ac:dyDescent="0.3">
      <c r="A182" s="1"/>
      <c r="B182" s="1"/>
      <c r="C182" s="1"/>
      <c r="D182" s="1"/>
      <c r="E182" s="1"/>
      <c r="F182" s="153"/>
      <c r="G182" s="1"/>
      <c r="H182" s="1"/>
      <c r="I182" s="1"/>
      <c r="J182" s="1"/>
      <c r="K182" s="1"/>
      <c r="L182" s="1"/>
      <c r="M182" s="1"/>
      <c r="N182" s="1"/>
      <c r="O182" s="5"/>
      <c r="P182" s="5"/>
      <c r="Q182" s="5"/>
      <c r="R182" s="5"/>
      <c r="S182" s="5"/>
      <c r="T182" s="5"/>
      <c r="U182" s="141"/>
      <c r="V182" s="142"/>
      <c r="W182" s="142"/>
      <c r="X182" s="142"/>
      <c r="Y182" s="142"/>
      <c r="Z182" s="142"/>
      <c r="AA182" s="142"/>
      <c r="AB182" s="142"/>
      <c r="AC182" s="142"/>
      <c r="AD182" s="142"/>
      <c r="AE182" s="142"/>
      <c r="AF182" s="142"/>
      <c r="AG182" s="142"/>
      <c r="AH182" s="142"/>
      <c r="AI182" s="142"/>
      <c r="AJ182" s="142"/>
      <c r="AK182" s="142"/>
      <c r="AL182" s="7"/>
      <c r="AM182" s="7"/>
      <c r="AN182" s="7"/>
      <c r="AO182" s="7"/>
      <c r="AP182" s="7"/>
      <c r="AQ182" s="7"/>
      <c r="AR182" s="7"/>
      <c r="AS182" s="7"/>
      <c r="AT182" s="7"/>
      <c r="AU182" s="7"/>
      <c r="AV182" s="7"/>
      <c r="AW182" s="7"/>
      <c r="AX182" s="7"/>
      <c r="AY182" s="7"/>
      <c r="AZ182" s="143"/>
      <c r="BA182" s="11"/>
      <c r="BB182" s="11"/>
      <c r="BC182" s="11"/>
      <c r="BD182" s="11"/>
      <c r="BE182" s="11"/>
      <c r="BF182" s="11"/>
      <c r="BG182" s="11"/>
      <c r="BH182" s="11"/>
      <c r="BI182" s="11"/>
      <c r="BJ182" s="11"/>
    </row>
    <row r="183" spans="1:62" ht="93" customHeight="1" x14ac:dyDescent="0.3">
      <c r="A183" s="1"/>
      <c r="B183" s="1"/>
      <c r="C183" s="1"/>
      <c r="D183" s="1"/>
      <c r="E183" s="1"/>
      <c r="F183" s="153"/>
      <c r="G183" s="1"/>
      <c r="H183" s="1"/>
      <c r="I183" s="1"/>
      <c r="J183" s="1"/>
      <c r="K183" s="1"/>
      <c r="L183" s="1"/>
      <c r="M183" s="1"/>
      <c r="N183" s="1"/>
      <c r="O183" s="5"/>
      <c r="P183" s="5"/>
      <c r="Q183" s="5"/>
      <c r="R183" s="5"/>
      <c r="S183" s="5"/>
      <c r="T183" s="5"/>
      <c r="U183" s="141"/>
      <c r="V183" s="142"/>
      <c r="W183" s="142"/>
      <c r="X183" s="142"/>
      <c r="Y183" s="142"/>
      <c r="Z183" s="142"/>
      <c r="AA183" s="142"/>
      <c r="AB183" s="142"/>
      <c r="AC183" s="142"/>
      <c r="AD183" s="142"/>
      <c r="AE183" s="142"/>
      <c r="AF183" s="142"/>
      <c r="AG183" s="142"/>
      <c r="AH183" s="142"/>
      <c r="AI183" s="142"/>
      <c r="AJ183" s="142"/>
      <c r="AK183" s="142"/>
      <c r="AL183" s="7"/>
      <c r="AM183" s="7"/>
      <c r="AN183" s="7"/>
      <c r="AO183" s="7"/>
      <c r="AP183" s="7"/>
      <c r="AQ183" s="7"/>
      <c r="AR183" s="7"/>
      <c r="AS183" s="7"/>
      <c r="AT183" s="7"/>
      <c r="AU183" s="7"/>
      <c r="AV183" s="7"/>
      <c r="AW183" s="7"/>
      <c r="AX183" s="7"/>
      <c r="AY183" s="7"/>
      <c r="AZ183" s="143"/>
      <c r="BA183" s="11"/>
      <c r="BB183" s="11"/>
      <c r="BC183" s="11"/>
      <c r="BD183" s="11"/>
      <c r="BE183" s="11"/>
      <c r="BF183" s="11"/>
      <c r="BG183" s="11"/>
      <c r="BH183" s="11"/>
      <c r="BI183" s="11"/>
      <c r="BJ183" s="11"/>
    </row>
    <row r="184" spans="1:62" ht="93" customHeight="1" x14ac:dyDescent="0.3">
      <c r="A184" s="1"/>
      <c r="B184" s="1"/>
      <c r="C184" s="1"/>
      <c r="D184" s="1"/>
      <c r="E184" s="1"/>
      <c r="F184" s="153"/>
      <c r="G184" s="1"/>
      <c r="H184" s="1"/>
      <c r="I184" s="1"/>
      <c r="J184" s="1"/>
      <c r="K184" s="1"/>
      <c r="L184" s="1"/>
      <c r="M184" s="1"/>
      <c r="N184" s="1"/>
      <c r="O184" s="5"/>
      <c r="P184" s="5"/>
      <c r="Q184" s="5"/>
      <c r="R184" s="5"/>
      <c r="S184" s="5"/>
      <c r="T184" s="5"/>
      <c r="U184" s="141"/>
      <c r="V184" s="142"/>
      <c r="W184" s="142"/>
      <c r="X184" s="142"/>
      <c r="Y184" s="142"/>
      <c r="Z184" s="142"/>
      <c r="AA184" s="142"/>
      <c r="AB184" s="142"/>
      <c r="AC184" s="142"/>
      <c r="AD184" s="142"/>
      <c r="AE184" s="142"/>
      <c r="AF184" s="142"/>
      <c r="AG184" s="142"/>
      <c r="AH184" s="142"/>
      <c r="AI184" s="142"/>
      <c r="AJ184" s="142"/>
      <c r="AK184" s="142"/>
      <c r="AL184" s="7"/>
      <c r="AM184" s="7"/>
      <c r="AN184" s="7"/>
      <c r="AO184" s="7"/>
      <c r="AP184" s="7"/>
      <c r="AQ184" s="7"/>
      <c r="AR184" s="7"/>
      <c r="AS184" s="7"/>
      <c r="AT184" s="7"/>
      <c r="AU184" s="7"/>
      <c r="AV184" s="7"/>
      <c r="AW184" s="7"/>
      <c r="AX184" s="7"/>
      <c r="AY184" s="7"/>
      <c r="AZ184" s="143"/>
      <c r="BA184" s="11"/>
      <c r="BB184" s="11"/>
      <c r="BC184" s="11"/>
      <c r="BD184" s="11"/>
      <c r="BE184" s="11"/>
      <c r="BF184" s="11"/>
      <c r="BG184" s="11"/>
      <c r="BH184" s="11"/>
      <c r="BI184" s="11"/>
      <c r="BJ184" s="11"/>
    </row>
    <row r="185" spans="1:62" ht="93" customHeight="1" x14ac:dyDescent="0.3">
      <c r="A185" s="1"/>
      <c r="B185" s="1"/>
      <c r="C185" s="1"/>
      <c r="D185" s="1"/>
      <c r="E185" s="1"/>
      <c r="F185" s="153"/>
      <c r="G185" s="1"/>
      <c r="H185" s="1"/>
      <c r="I185" s="1"/>
      <c r="J185" s="1"/>
      <c r="K185" s="1"/>
      <c r="L185" s="1"/>
      <c r="M185" s="1"/>
      <c r="N185" s="1"/>
      <c r="O185" s="5"/>
      <c r="P185" s="5"/>
      <c r="Q185" s="5"/>
      <c r="R185" s="5"/>
      <c r="S185" s="5"/>
      <c r="T185" s="5"/>
      <c r="U185" s="141"/>
      <c r="V185" s="142"/>
      <c r="W185" s="142"/>
      <c r="X185" s="142"/>
      <c r="Y185" s="142"/>
      <c r="Z185" s="142"/>
      <c r="AA185" s="142"/>
      <c r="AB185" s="142"/>
      <c r="AC185" s="142"/>
      <c r="AD185" s="142"/>
      <c r="AE185" s="142"/>
      <c r="AF185" s="142"/>
      <c r="AG185" s="142"/>
      <c r="AH185" s="142"/>
      <c r="AI185" s="142"/>
      <c r="AJ185" s="142"/>
      <c r="AK185" s="142"/>
      <c r="AL185" s="7"/>
      <c r="AM185" s="7"/>
      <c r="AN185" s="7"/>
      <c r="AO185" s="7"/>
      <c r="AP185" s="7"/>
      <c r="AQ185" s="7"/>
      <c r="AR185" s="7"/>
      <c r="AS185" s="7"/>
      <c r="AT185" s="7"/>
      <c r="AU185" s="7"/>
      <c r="AV185" s="7"/>
      <c r="AW185" s="7"/>
      <c r="AX185" s="7"/>
      <c r="AY185" s="7"/>
      <c r="AZ185" s="143"/>
      <c r="BA185" s="11"/>
      <c r="BB185" s="11"/>
      <c r="BC185" s="11"/>
      <c r="BD185" s="11"/>
      <c r="BE185" s="11"/>
      <c r="BF185" s="11"/>
      <c r="BG185" s="11"/>
      <c r="BH185" s="11"/>
      <c r="BI185" s="11"/>
      <c r="BJ185" s="11"/>
    </row>
    <row r="186" spans="1:62" ht="93" customHeight="1" x14ac:dyDescent="0.3">
      <c r="A186" s="1"/>
      <c r="B186" s="1"/>
      <c r="C186" s="1"/>
      <c r="D186" s="1"/>
      <c r="E186" s="1"/>
      <c r="F186" s="153"/>
      <c r="G186" s="1"/>
      <c r="H186" s="1"/>
      <c r="I186" s="1"/>
      <c r="J186" s="1"/>
      <c r="K186" s="1"/>
      <c r="L186" s="1"/>
      <c r="M186" s="1"/>
      <c r="N186" s="1"/>
      <c r="O186" s="5"/>
      <c r="P186" s="5"/>
      <c r="Q186" s="5"/>
      <c r="R186" s="5"/>
      <c r="S186" s="5"/>
      <c r="T186" s="5"/>
      <c r="U186" s="141"/>
      <c r="V186" s="142"/>
      <c r="W186" s="142"/>
      <c r="X186" s="142"/>
      <c r="Y186" s="142"/>
      <c r="Z186" s="142"/>
      <c r="AA186" s="142"/>
      <c r="AB186" s="142"/>
      <c r="AC186" s="142"/>
      <c r="AD186" s="142"/>
      <c r="AE186" s="142"/>
      <c r="AF186" s="142"/>
      <c r="AG186" s="142"/>
      <c r="AH186" s="142"/>
      <c r="AI186" s="142"/>
      <c r="AJ186" s="142"/>
      <c r="AK186" s="142"/>
      <c r="AL186" s="7"/>
      <c r="AM186" s="7"/>
      <c r="AN186" s="7"/>
      <c r="AO186" s="7"/>
      <c r="AP186" s="7"/>
      <c r="AQ186" s="7"/>
      <c r="AR186" s="7"/>
      <c r="AS186" s="7"/>
      <c r="AT186" s="7"/>
      <c r="AU186" s="7"/>
      <c r="AV186" s="7"/>
      <c r="AW186" s="7"/>
      <c r="AX186" s="7"/>
      <c r="AY186" s="7"/>
      <c r="AZ186" s="143"/>
      <c r="BA186" s="11"/>
      <c r="BB186" s="11"/>
      <c r="BC186" s="11"/>
      <c r="BD186" s="11"/>
      <c r="BE186" s="11"/>
      <c r="BF186" s="11"/>
      <c r="BG186" s="11"/>
      <c r="BH186" s="11"/>
      <c r="BI186" s="11"/>
      <c r="BJ186" s="11"/>
    </row>
    <row r="187" spans="1:62" ht="93" customHeight="1" x14ac:dyDescent="0.3">
      <c r="A187" s="1"/>
      <c r="B187" s="1"/>
      <c r="C187" s="1"/>
      <c r="D187" s="1"/>
      <c r="E187" s="1"/>
      <c r="F187" s="153"/>
      <c r="G187" s="1"/>
      <c r="H187" s="1"/>
      <c r="I187" s="1"/>
      <c r="J187" s="1"/>
      <c r="K187" s="1"/>
      <c r="L187" s="1"/>
      <c r="M187" s="1"/>
      <c r="N187" s="1"/>
      <c r="O187" s="5"/>
      <c r="P187" s="5"/>
      <c r="Q187" s="5"/>
      <c r="R187" s="5"/>
      <c r="S187" s="5"/>
      <c r="T187" s="5"/>
      <c r="U187" s="141"/>
      <c r="V187" s="142"/>
      <c r="W187" s="142"/>
      <c r="X187" s="142"/>
      <c r="Y187" s="142"/>
      <c r="Z187" s="142"/>
      <c r="AA187" s="142"/>
      <c r="AB187" s="142"/>
      <c r="AC187" s="142"/>
      <c r="AD187" s="142"/>
      <c r="AE187" s="142"/>
      <c r="AF187" s="142"/>
      <c r="AG187" s="142"/>
      <c r="AH187" s="142"/>
      <c r="AI187" s="142"/>
      <c r="AJ187" s="142"/>
      <c r="AK187" s="142"/>
      <c r="AL187" s="7"/>
      <c r="AM187" s="7"/>
      <c r="AN187" s="7"/>
      <c r="AO187" s="7"/>
      <c r="AP187" s="7"/>
      <c r="AQ187" s="7"/>
      <c r="AR187" s="7"/>
      <c r="AS187" s="7"/>
      <c r="AT187" s="7"/>
      <c r="AU187" s="7"/>
      <c r="AV187" s="7"/>
      <c r="AW187" s="7"/>
      <c r="AX187" s="7"/>
      <c r="AY187" s="7"/>
      <c r="AZ187" s="143"/>
      <c r="BA187" s="11"/>
      <c r="BB187" s="11"/>
      <c r="BC187" s="11"/>
      <c r="BD187" s="11"/>
      <c r="BE187" s="11"/>
      <c r="BF187" s="11"/>
      <c r="BG187" s="11"/>
      <c r="BH187" s="11"/>
      <c r="BI187" s="11"/>
      <c r="BJ187" s="11"/>
    </row>
    <row r="188" spans="1:62" ht="93" customHeight="1" x14ac:dyDescent="0.3">
      <c r="A188" s="1"/>
      <c r="B188" s="1"/>
      <c r="C188" s="1"/>
      <c r="D188" s="1"/>
      <c r="E188" s="1"/>
      <c r="F188" s="153"/>
      <c r="G188" s="1"/>
      <c r="H188" s="1"/>
      <c r="I188" s="1"/>
      <c r="J188" s="1"/>
      <c r="K188" s="1"/>
      <c r="L188" s="1"/>
      <c r="M188" s="1"/>
      <c r="N188" s="1"/>
      <c r="O188" s="5"/>
      <c r="P188" s="5"/>
      <c r="Q188" s="5"/>
      <c r="R188" s="5"/>
      <c r="S188" s="5"/>
      <c r="T188" s="5"/>
      <c r="U188" s="141"/>
      <c r="V188" s="142"/>
      <c r="W188" s="142"/>
      <c r="X188" s="142"/>
      <c r="Y188" s="142"/>
      <c r="Z188" s="142"/>
      <c r="AA188" s="142"/>
      <c r="AB188" s="142"/>
      <c r="AC188" s="142"/>
      <c r="AD188" s="142"/>
      <c r="AE188" s="142"/>
      <c r="AF188" s="142"/>
      <c r="AG188" s="142"/>
      <c r="AH188" s="142"/>
      <c r="AI188" s="142"/>
      <c r="AJ188" s="142"/>
      <c r="AK188" s="142"/>
      <c r="AL188" s="7"/>
      <c r="AM188" s="7"/>
      <c r="AN188" s="7"/>
      <c r="AO188" s="7"/>
      <c r="AP188" s="7"/>
      <c r="AQ188" s="7"/>
      <c r="AR188" s="7"/>
      <c r="AS188" s="7"/>
      <c r="AT188" s="7"/>
      <c r="AU188" s="7"/>
      <c r="AV188" s="7"/>
      <c r="AW188" s="7"/>
      <c r="AX188" s="7"/>
      <c r="AY188" s="7"/>
      <c r="AZ188" s="143"/>
      <c r="BA188" s="11"/>
      <c r="BB188" s="11"/>
      <c r="BC188" s="11"/>
      <c r="BD188" s="11"/>
      <c r="BE188" s="11"/>
      <c r="BF188" s="11"/>
      <c r="BG188" s="11"/>
      <c r="BH188" s="11"/>
      <c r="BI188" s="11"/>
      <c r="BJ188" s="11"/>
    </row>
    <row r="189" spans="1:62" ht="93" customHeight="1" x14ac:dyDescent="0.3">
      <c r="A189" s="1"/>
      <c r="B189" s="1"/>
      <c r="C189" s="1"/>
      <c r="D189" s="1"/>
      <c r="E189" s="1"/>
      <c r="F189" s="153"/>
      <c r="G189" s="1"/>
      <c r="H189" s="1"/>
      <c r="I189" s="1"/>
      <c r="J189" s="1"/>
      <c r="K189" s="1"/>
      <c r="L189" s="1"/>
      <c r="M189" s="1"/>
      <c r="N189" s="1"/>
      <c r="O189" s="5"/>
      <c r="P189" s="5"/>
      <c r="Q189" s="5"/>
      <c r="R189" s="5"/>
      <c r="S189" s="5"/>
      <c r="T189" s="5"/>
      <c r="U189" s="141"/>
      <c r="V189" s="142"/>
      <c r="W189" s="142"/>
      <c r="X189" s="142"/>
      <c r="Y189" s="142"/>
      <c r="Z189" s="142"/>
      <c r="AA189" s="142"/>
      <c r="AB189" s="142"/>
      <c r="AC189" s="142"/>
      <c r="AD189" s="142"/>
      <c r="AE189" s="142"/>
      <c r="AF189" s="142"/>
      <c r="AG189" s="142"/>
      <c r="AH189" s="142"/>
      <c r="AI189" s="142"/>
      <c r="AJ189" s="142"/>
      <c r="AK189" s="142"/>
      <c r="AL189" s="7"/>
      <c r="AM189" s="7"/>
      <c r="AN189" s="7"/>
      <c r="AO189" s="7"/>
      <c r="AP189" s="7"/>
      <c r="AQ189" s="7"/>
      <c r="AR189" s="7"/>
      <c r="AS189" s="7"/>
      <c r="AT189" s="7"/>
      <c r="AU189" s="7"/>
      <c r="AV189" s="7"/>
      <c r="AW189" s="7"/>
      <c r="AX189" s="7"/>
      <c r="AY189" s="7"/>
      <c r="AZ189" s="143"/>
      <c r="BA189" s="11"/>
      <c r="BB189" s="11"/>
      <c r="BC189" s="11"/>
      <c r="BD189" s="11"/>
      <c r="BE189" s="11"/>
      <c r="BF189" s="11"/>
      <c r="BG189" s="11"/>
      <c r="BH189" s="11"/>
      <c r="BI189" s="11"/>
      <c r="BJ189" s="11"/>
    </row>
    <row r="190" spans="1:62" ht="93" customHeight="1" x14ac:dyDescent="0.3">
      <c r="A190" s="1"/>
      <c r="B190" s="1"/>
      <c r="C190" s="1"/>
      <c r="D190" s="1"/>
      <c r="E190" s="1"/>
      <c r="F190" s="153"/>
      <c r="G190" s="1"/>
      <c r="H190" s="1"/>
      <c r="I190" s="1"/>
      <c r="J190" s="1"/>
      <c r="K190" s="1"/>
      <c r="L190" s="1"/>
      <c r="M190" s="1"/>
      <c r="N190" s="1"/>
      <c r="O190" s="5"/>
      <c r="P190" s="5"/>
      <c r="Q190" s="5"/>
      <c r="R190" s="5"/>
      <c r="S190" s="5"/>
      <c r="T190" s="5"/>
      <c r="U190" s="141"/>
      <c r="V190" s="142"/>
      <c r="W190" s="142"/>
      <c r="X190" s="142"/>
      <c r="Y190" s="142"/>
      <c r="Z190" s="142"/>
      <c r="AA190" s="142"/>
      <c r="AB190" s="142"/>
      <c r="AC190" s="142"/>
      <c r="AD190" s="142"/>
      <c r="AE190" s="142"/>
      <c r="AF190" s="142"/>
      <c r="AG190" s="142"/>
      <c r="AH190" s="142"/>
      <c r="AI190" s="142"/>
      <c r="AJ190" s="142"/>
      <c r="AK190" s="142"/>
      <c r="AL190" s="7"/>
      <c r="AM190" s="7"/>
      <c r="AN190" s="7"/>
      <c r="AO190" s="7"/>
      <c r="AP190" s="7"/>
      <c r="AQ190" s="7"/>
      <c r="AR190" s="7"/>
      <c r="AS190" s="7"/>
      <c r="AT190" s="7"/>
      <c r="AU190" s="7"/>
      <c r="AV190" s="7"/>
      <c r="AW190" s="7"/>
      <c r="AX190" s="7"/>
      <c r="AY190" s="7"/>
      <c r="AZ190" s="143"/>
      <c r="BA190" s="11"/>
      <c r="BB190" s="11"/>
      <c r="BC190" s="11"/>
      <c r="BD190" s="11"/>
      <c r="BE190" s="11"/>
      <c r="BF190" s="11"/>
      <c r="BG190" s="11"/>
      <c r="BH190" s="11"/>
      <c r="BI190" s="11"/>
      <c r="BJ190" s="11"/>
    </row>
    <row r="191" spans="1:62" ht="93" customHeight="1" x14ac:dyDescent="0.3">
      <c r="A191" s="1"/>
      <c r="B191" s="1"/>
      <c r="C191" s="1"/>
      <c r="D191" s="1"/>
      <c r="E191" s="1"/>
      <c r="F191" s="153"/>
      <c r="G191" s="1"/>
      <c r="H191" s="1"/>
      <c r="I191" s="1"/>
      <c r="J191" s="1"/>
      <c r="K191" s="1"/>
      <c r="L191" s="1"/>
      <c r="M191" s="1"/>
      <c r="N191" s="1"/>
      <c r="O191" s="5"/>
      <c r="P191" s="5"/>
      <c r="Q191" s="5"/>
      <c r="R191" s="5"/>
      <c r="S191" s="5"/>
      <c r="T191" s="5"/>
      <c r="U191" s="141"/>
      <c r="V191" s="142"/>
      <c r="W191" s="142"/>
      <c r="X191" s="142"/>
      <c r="Y191" s="142"/>
      <c r="Z191" s="142"/>
      <c r="AA191" s="142"/>
      <c r="AB191" s="142"/>
      <c r="AC191" s="142"/>
      <c r="AD191" s="142"/>
      <c r="AE191" s="142"/>
      <c r="AF191" s="142"/>
      <c r="AG191" s="142"/>
      <c r="AH191" s="142"/>
      <c r="AI191" s="142"/>
      <c r="AJ191" s="142"/>
      <c r="AK191" s="142"/>
      <c r="AL191" s="7"/>
      <c r="AM191" s="7"/>
      <c r="AN191" s="7"/>
      <c r="AO191" s="7"/>
      <c r="AP191" s="7"/>
      <c r="AQ191" s="7"/>
      <c r="AR191" s="7"/>
      <c r="AS191" s="7"/>
      <c r="AT191" s="7"/>
      <c r="AU191" s="7"/>
      <c r="AV191" s="7"/>
      <c r="AW191" s="7"/>
      <c r="AX191" s="7"/>
      <c r="AY191" s="7"/>
      <c r="AZ191" s="143"/>
      <c r="BA191" s="11"/>
      <c r="BB191" s="11"/>
      <c r="BC191" s="11"/>
      <c r="BD191" s="11"/>
      <c r="BE191" s="11"/>
      <c r="BF191" s="11"/>
      <c r="BG191" s="11"/>
      <c r="BH191" s="11"/>
      <c r="BI191" s="11"/>
      <c r="BJ191" s="11"/>
    </row>
    <row r="192" spans="1:62" ht="93" customHeight="1" x14ac:dyDescent="0.3">
      <c r="A192" s="1"/>
      <c r="B192" s="1"/>
      <c r="C192" s="1"/>
      <c r="D192" s="1"/>
      <c r="E192" s="1"/>
      <c r="F192" s="153"/>
      <c r="G192" s="1"/>
      <c r="H192" s="1"/>
      <c r="I192" s="1"/>
      <c r="J192" s="1"/>
      <c r="K192" s="1"/>
      <c r="L192" s="1"/>
      <c r="M192" s="1"/>
      <c r="N192" s="1"/>
      <c r="O192" s="5"/>
      <c r="P192" s="5"/>
      <c r="Q192" s="5"/>
      <c r="R192" s="5"/>
      <c r="S192" s="5"/>
      <c r="T192" s="5"/>
      <c r="U192" s="141"/>
      <c r="V192" s="142"/>
      <c r="W192" s="142"/>
      <c r="X192" s="142"/>
      <c r="Y192" s="142"/>
      <c r="Z192" s="142"/>
      <c r="AA192" s="142"/>
      <c r="AB192" s="142"/>
      <c r="AC192" s="142"/>
      <c r="AD192" s="142"/>
      <c r="AE192" s="142"/>
      <c r="AF192" s="142"/>
      <c r="AG192" s="142"/>
      <c r="AH192" s="142"/>
      <c r="AI192" s="142"/>
      <c r="AJ192" s="142"/>
      <c r="AK192" s="142"/>
      <c r="AL192" s="7"/>
      <c r="AM192" s="7"/>
      <c r="AN192" s="7"/>
      <c r="AO192" s="7"/>
      <c r="AP192" s="7"/>
      <c r="AQ192" s="7"/>
      <c r="AR192" s="7"/>
      <c r="AS192" s="7"/>
      <c r="AT192" s="7"/>
      <c r="AU192" s="7"/>
      <c r="AV192" s="7"/>
      <c r="AW192" s="7"/>
      <c r="AX192" s="7"/>
      <c r="AY192" s="7"/>
      <c r="AZ192" s="143"/>
      <c r="BA192" s="11"/>
      <c r="BB192" s="11"/>
      <c r="BC192" s="11"/>
      <c r="BD192" s="11"/>
      <c r="BE192" s="11"/>
      <c r="BF192" s="11"/>
      <c r="BG192" s="11"/>
      <c r="BH192" s="11"/>
      <c r="BI192" s="11"/>
      <c r="BJ192" s="11"/>
    </row>
    <row r="193" spans="1:62" ht="93" customHeight="1" x14ac:dyDescent="0.3">
      <c r="A193" s="1"/>
      <c r="B193" s="1"/>
      <c r="C193" s="1"/>
      <c r="D193" s="1"/>
      <c r="E193" s="1"/>
      <c r="F193" s="153"/>
      <c r="G193" s="1"/>
      <c r="H193" s="1"/>
      <c r="I193" s="1"/>
      <c r="J193" s="1"/>
      <c r="K193" s="1"/>
      <c r="L193" s="1"/>
      <c r="M193" s="1"/>
      <c r="N193" s="1"/>
      <c r="O193" s="5"/>
      <c r="P193" s="5"/>
      <c r="Q193" s="5"/>
      <c r="R193" s="5"/>
      <c r="S193" s="5"/>
      <c r="T193" s="5"/>
      <c r="U193" s="141"/>
      <c r="V193" s="142"/>
      <c r="W193" s="142"/>
      <c r="X193" s="142"/>
      <c r="Y193" s="142"/>
      <c r="Z193" s="142"/>
      <c r="AA193" s="142"/>
      <c r="AB193" s="142"/>
      <c r="AC193" s="142"/>
      <c r="AD193" s="142"/>
      <c r="AE193" s="142"/>
      <c r="AF193" s="142"/>
      <c r="AG193" s="142"/>
      <c r="AH193" s="142"/>
      <c r="AI193" s="142"/>
      <c r="AJ193" s="142"/>
      <c r="AK193" s="142"/>
      <c r="AL193" s="7"/>
      <c r="AM193" s="7"/>
      <c r="AN193" s="7"/>
      <c r="AO193" s="7"/>
      <c r="AP193" s="7"/>
      <c r="AQ193" s="7"/>
      <c r="AR193" s="7"/>
      <c r="AS193" s="7"/>
      <c r="AT193" s="7"/>
      <c r="AU193" s="7"/>
      <c r="AV193" s="7"/>
      <c r="AW193" s="7"/>
      <c r="AX193" s="7"/>
      <c r="AY193" s="7"/>
      <c r="AZ193" s="143"/>
      <c r="BA193" s="11"/>
      <c r="BB193" s="11"/>
      <c r="BC193" s="11"/>
      <c r="BD193" s="11"/>
      <c r="BE193" s="11"/>
      <c r="BF193" s="11"/>
      <c r="BG193" s="11"/>
      <c r="BH193" s="11"/>
      <c r="BI193" s="11"/>
      <c r="BJ193" s="11"/>
    </row>
    <row r="194" spans="1:62" ht="93" customHeight="1" x14ac:dyDescent="0.3">
      <c r="A194" s="1"/>
      <c r="B194" s="1"/>
      <c r="C194" s="1"/>
      <c r="D194" s="1"/>
      <c r="E194" s="1"/>
      <c r="F194" s="153"/>
      <c r="G194" s="1"/>
      <c r="H194" s="1"/>
      <c r="I194" s="1"/>
      <c r="J194" s="1"/>
      <c r="K194" s="1"/>
      <c r="L194" s="1"/>
      <c r="M194" s="1"/>
      <c r="N194" s="1"/>
      <c r="O194" s="5"/>
      <c r="P194" s="5"/>
      <c r="Q194" s="5"/>
      <c r="R194" s="5"/>
      <c r="S194" s="5"/>
      <c r="T194" s="5"/>
      <c r="U194" s="141"/>
      <c r="V194" s="142"/>
      <c r="W194" s="142"/>
      <c r="X194" s="142"/>
      <c r="Y194" s="142"/>
      <c r="Z194" s="142"/>
      <c r="AA194" s="142"/>
      <c r="AB194" s="142"/>
      <c r="AC194" s="142"/>
      <c r="AD194" s="142"/>
      <c r="AE194" s="142"/>
      <c r="AF194" s="142"/>
      <c r="AG194" s="142"/>
      <c r="AH194" s="142"/>
      <c r="AI194" s="142"/>
      <c r="AJ194" s="142"/>
      <c r="AK194" s="142"/>
      <c r="AL194" s="7"/>
      <c r="AM194" s="7"/>
      <c r="AN194" s="7"/>
      <c r="AO194" s="7"/>
      <c r="AP194" s="7"/>
      <c r="AQ194" s="7"/>
      <c r="AR194" s="7"/>
      <c r="AS194" s="7"/>
      <c r="AT194" s="7"/>
      <c r="AU194" s="7"/>
      <c r="AV194" s="7"/>
      <c r="AW194" s="7"/>
      <c r="AX194" s="7"/>
      <c r="AY194" s="7"/>
      <c r="AZ194" s="143"/>
      <c r="BA194" s="11"/>
      <c r="BB194" s="11"/>
      <c r="BC194" s="11"/>
      <c r="BD194" s="11"/>
      <c r="BE194" s="11"/>
      <c r="BF194" s="11"/>
      <c r="BG194" s="11"/>
      <c r="BH194" s="11"/>
      <c r="BI194" s="11"/>
      <c r="BJ194" s="11"/>
    </row>
    <row r="195" spans="1:62" ht="93" customHeight="1" x14ac:dyDescent="0.3">
      <c r="A195" s="1"/>
      <c r="B195" s="1"/>
      <c r="C195" s="1"/>
      <c r="D195" s="1"/>
      <c r="E195" s="1"/>
      <c r="F195" s="153"/>
      <c r="G195" s="1"/>
      <c r="H195" s="1"/>
      <c r="I195" s="1"/>
      <c r="J195" s="1"/>
      <c r="K195" s="1"/>
      <c r="L195" s="1"/>
      <c r="M195" s="1"/>
      <c r="N195" s="1"/>
      <c r="O195" s="5"/>
      <c r="P195" s="5"/>
      <c r="Q195" s="5"/>
      <c r="R195" s="5"/>
      <c r="S195" s="5"/>
      <c r="T195" s="5"/>
      <c r="U195" s="141"/>
      <c r="V195" s="142"/>
      <c r="W195" s="142"/>
      <c r="X195" s="142"/>
      <c r="Y195" s="142"/>
      <c r="Z195" s="142"/>
      <c r="AA195" s="142"/>
      <c r="AB195" s="142"/>
      <c r="AC195" s="142"/>
      <c r="AD195" s="142"/>
      <c r="AE195" s="142"/>
      <c r="AF195" s="142"/>
      <c r="AG195" s="142"/>
      <c r="AH195" s="142"/>
      <c r="AI195" s="142"/>
      <c r="AJ195" s="142"/>
      <c r="AK195" s="142"/>
      <c r="AL195" s="7"/>
      <c r="AM195" s="7"/>
      <c r="AN195" s="7"/>
      <c r="AO195" s="7"/>
      <c r="AP195" s="7"/>
      <c r="AQ195" s="7"/>
      <c r="AR195" s="7"/>
      <c r="AS195" s="7"/>
      <c r="AT195" s="7"/>
      <c r="AU195" s="7"/>
      <c r="AV195" s="7"/>
      <c r="AW195" s="7"/>
      <c r="AX195" s="7"/>
      <c r="AY195" s="7"/>
      <c r="AZ195" s="143"/>
      <c r="BA195" s="11"/>
      <c r="BB195" s="11"/>
      <c r="BC195" s="11"/>
      <c r="BD195" s="11"/>
      <c r="BE195" s="11"/>
      <c r="BF195" s="11"/>
      <c r="BG195" s="11"/>
      <c r="BH195" s="11"/>
      <c r="BI195" s="11"/>
      <c r="BJ195" s="11"/>
    </row>
    <row r="196" spans="1:62" ht="93" customHeight="1" x14ac:dyDescent="0.3">
      <c r="A196" s="1"/>
      <c r="B196" s="1"/>
      <c r="C196" s="1"/>
      <c r="D196" s="1"/>
      <c r="E196" s="1"/>
      <c r="F196" s="153"/>
      <c r="G196" s="1"/>
      <c r="H196" s="1"/>
      <c r="I196" s="1"/>
      <c r="J196" s="1"/>
      <c r="K196" s="1"/>
      <c r="L196" s="1"/>
      <c r="M196" s="1"/>
      <c r="N196" s="1"/>
      <c r="O196" s="5"/>
      <c r="P196" s="5"/>
      <c r="Q196" s="5"/>
      <c r="R196" s="5"/>
      <c r="S196" s="5"/>
      <c r="T196" s="5"/>
      <c r="U196" s="141"/>
      <c r="V196" s="142"/>
      <c r="W196" s="142"/>
      <c r="X196" s="142"/>
      <c r="Y196" s="142"/>
      <c r="Z196" s="142"/>
      <c r="AA196" s="142"/>
      <c r="AB196" s="142"/>
      <c r="AC196" s="142"/>
      <c r="AD196" s="142"/>
      <c r="AE196" s="142"/>
      <c r="AF196" s="142"/>
      <c r="AG196" s="142"/>
      <c r="AH196" s="142"/>
      <c r="AI196" s="142"/>
      <c r="AJ196" s="142"/>
      <c r="AK196" s="142"/>
      <c r="AL196" s="7"/>
      <c r="AM196" s="7"/>
      <c r="AN196" s="7"/>
      <c r="AO196" s="7"/>
      <c r="AP196" s="7"/>
      <c r="AQ196" s="7"/>
      <c r="AR196" s="7"/>
      <c r="AS196" s="7"/>
      <c r="AT196" s="7"/>
      <c r="AU196" s="7"/>
      <c r="AV196" s="7"/>
      <c r="AW196" s="7"/>
      <c r="AX196" s="7"/>
      <c r="AY196" s="7"/>
      <c r="AZ196" s="143"/>
      <c r="BA196" s="11"/>
      <c r="BB196" s="11"/>
      <c r="BC196" s="11"/>
      <c r="BD196" s="11"/>
      <c r="BE196" s="11"/>
      <c r="BF196" s="11"/>
      <c r="BG196" s="11"/>
      <c r="BH196" s="11"/>
      <c r="BI196" s="11"/>
      <c r="BJ196" s="11"/>
    </row>
    <row r="197" spans="1:62" ht="93" customHeight="1" x14ac:dyDescent="0.3">
      <c r="A197" s="1"/>
      <c r="B197" s="1"/>
      <c r="C197" s="1"/>
      <c r="D197" s="1"/>
      <c r="E197" s="1"/>
      <c r="F197" s="153"/>
      <c r="G197" s="1"/>
      <c r="H197" s="1"/>
      <c r="I197" s="1"/>
      <c r="J197" s="1"/>
      <c r="K197" s="1"/>
      <c r="L197" s="1"/>
      <c r="M197" s="1"/>
      <c r="N197" s="1"/>
      <c r="O197" s="5"/>
      <c r="P197" s="5"/>
      <c r="Q197" s="5"/>
      <c r="R197" s="5"/>
      <c r="S197" s="5"/>
      <c r="T197" s="5"/>
      <c r="U197" s="141"/>
      <c r="V197" s="142"/>
      <c r="W197" s="142"/>
      <c r="X197" s="142"/>
      <c r="Y197" s="142"/>
      <c r="Z197" s="142"/>
      <c r="AA197" s="142"/>
      <c r="AB197" s="142"/>
      <c r="AC197" s="142"/>
      <c r="AD197" s="142"/>
      <c r="AE197" s="142"/>
      <c r="AF197" s="142"/>
      <c r="AG197" s="142"/>
      <c r="AH197" s="142"/>
      <c r="AI197" s="142"/>
      <c r="AJ197" s="142"/>
      <c r="AK197" s="142"/>
      <c r="AL197" s="7"/>
      <c r="AM197" s="7"/>
      <c r="AN197" s="7"/>
      <c r="AO197" s="7"/>
      <c r="AP197" s="7"/>
      <c r="AQ197" s="7"/>
      <c r="AR197" s="7"/>
      <c r="AS197" s="7"/>
      <c r="AT197" s="7"/>
      <c r="AU197" s="7"/>
      <c r="AV197" s="7"/>
      <c r="AW197" s="7"/>
      <c r="AX197" s="7"/>
      <c r="AY197" s="7"/>
      <c r="AZ197" s="143"/>
      <c r="BA197" s="11"/>
      <c r="BB197" s="11"/>
      <c r="BC197" s="11"/>
      <c r="BD197" s="11"/>
      <c r="BE197" s="11"/>
      <c r="BF197" s="11"/>
      <c r="BG197" s="11"/>
      <c r="BH197" s="11"/>
      <c r="BI197" s="11"/>
      <c r="BJ197" s="11"/>
    </row>
    <row r="198" spans="1:62" ht="93" customHeight="1" x14ac:dyDescent="0.3">
      <c r="A198" s="1"/>
      <c r="B198" s="1"/>
      <c r="C198" s="1"/>
      <c r="D198" s="1"/>
      <c r="E198" s="1"/>
      <c r="F198" s="153"/>
      <c r="G198" s="1"/>
      <c r="H198" s="1"/>
      <c r="I198" s="1"/>
      <c r="J198" s="1"/>
      <c r="K198" s="1"/>
      <c r="L198" s="1"/>
      <c r="M198" s="1"/>
      <c r="N198" s="1"/>
      <c r="O198" s="5"/>
      <c r="P198" s="5"/>
      <c r="Q198" s="5"/>
      <c r="R198" s="5"/>
      <c r="S198" s="5"/>
      <c r="T198" s="5"/>
      <c r="U198" s="141"/>
      <c r="V198" s="142"/>
      <c r="W198" s="142"/>
      <c r="X198" s="142"/>
      <c r="Y198" s="142"/>
      <c r="Z198" s="142"/>
      <c r="AA198" s="142"/>
      <c r="AB198" s="142"/>
      <c r="AC198" s="142"/>
      <c r="AD198" s="142"/>
      <c r="AE198" s="142"/>
      <c r="AF198" s="142"/>
      <c r="AG198" s="142"/>
      <c r="AH198" s="142"/>
      <c r="AI198" s="142"/>
      <c r="AJ198" s="142"/>
      <c r="AK198" s="142"/>
      <c r="AL198" s="7"/>
      <c r="AM198" s="7"/>
      <c r="AN198" s="7"/>
      <c r="AO198" s="7"/>
      <c r="AP198" s="7"/>
      <c r="AQ198" s="7"/>
      <c r="AR198" s="7"/>
      <c r="AS198" s="7"/>
      <c r="AT198" s="7"/>
      <c r="AU198" s="7"/>
      <c r="AV198" s="7"/>
      <c r="AW198" s="7"/>
      <c r="AX198" s="7"/>
      <c r="AY198" s="7"/>
      <c r="AZ198" s="143"/>
      <c r="BA198" s="11"/>
      <c r="BB198" s="11"/>
      <c r="BC198" s="11"/>
      <c r="BD198" s="11"/>
      <c r="BE198" s="11"/>
      <c r="BF198" s="11"/>
      <c r="BG198" s="11"/>
      <c r="BH198" s="11"/>
      <c r="BI198" s="11"/>
      <c r="BJ198" s="11"/>
    </row>
    <row r="199" spans="1:62" ht="93" customHeight="1" x14ac:dyDescent="0.3">
      <c r="A199" s="1"/>
      <c r="B199" s="1"/>
      <c r="C199" s="1"/>
      <c r="D199" s="1"/>
      <c r="E199" s="1"/>
      <c r="F199" s="153"/>
      <c r="G199" s="1"/>
      <c r="H199" s="1"/>
      <c r="I199" s="1"/>
      <c r="J199" s="1"/>
      <c r="K199" s="1"/>
      <c r="L199" s="1"/>
      <c r="M199" s="1"/>
      <c r="N199" s="1"/>
      <c r="O199" s="5"/>
      <c r="P199" s="5"/>
      <c r="Q199" s="5"/>
      <c r="R199" s="5"/>
      <c r="S199" s="5"/>
      <c r="T199" s="5"/>
      <c r="U199" s="141"/>
      <c r="V199" s="142"/>
      <c r="W199" s="142"/>
      <c r="X199" s="142"/>
      <c r="Y199" s="142"/>
      <c r="Z199" s="142"/>
      <c r="AA199" s="142"/>
      <c r="AB199" s="142"/>
      <c r="AC199" s="142"/>
      <c r="AD199" s="142"/>
      <c r="AE199" s="142"/>
      <c r="AF199" s="142"/>
      <c r="AG199" s="142"/>
      <c r="AH199" s="142"/>
      <c r="AI199" s="142"/>
      <c r="AJ199" s="142"/>
      <c r="AK199" s="142"/>
      <c r="AL199" s="7"/>
      <c r="AM199" s="7"/>
      <c r="AN199" s="7"/>
      <c r="AO199" s="7"/>
      <c r="AP199" s="7"/>
      <c r="AQ199" s="7"/>
      <c r="AR199" s="7"/>
      <c r="AS199" s="7"/>
      <c r="AT199" s="7"/>
      <c r="AU199" s="7"/>
      <c r="AV199" s="7"/>
      <c r="AW199" s="7"/>
      <c r="AX199" s="7"/>
      <c r="AY199" s="7"/>
      <c r="AZ199" s="143"/>
      <c r="BA199" s="11"/>
      <c r="BB199" s="11"/>
      <c r="BC199" s="11"/>
      <c r="BD199" s="11"/>
      <c r="BE199" s="11"/>
      <c r="BF199" s="11"/>
      <c r="BG199" s="11"/>
      <c r="BH199" s="11"/>
      <c r="BI199" s="11"/>
      <c r="BJ199" s="11"/>
    </row>
    <row r="200" spans="1:62" ht="93" customHeight="1" x14ac:dyDescent="0.3">
      <c r="A200" s="1"/>
      <c r="B200" s="1"/>
      <c r="C200" s="1"/>
      <c r="D200" s="1"/>
      <c r="E200" s="1"/>
      <c r="F200" s="153"/>
      <c r="G200" s="1"/>
      <c r="H200" s="1"/>
      <c r="I200" s="1"/>
      <c r="J200" s="1"/>
      <c r="K200" s="1"/>
      <c r="L200" s="1"/>
      <c r="M200" s="1"/>
      <c r="N200" s="1"/>
      <c r="O200" s="5"/>
      <c r="P200" s="5"/>
      <c r="Q200" s="5"/>
      <c r="R200" s="5"/>
      <c r="S200" s="5"/>
      <c r="T200" s="5"/>
      <c r="U200" s="141"/>
      <c r="V200" s="142"/>
      <c r="W200" s="142"/>
      <c r="X200" s="142"/>
      <c r="Y200" s="142"/>
      <c r="Z200" s="142"/>
      <c r="AA200" s="142"/>
      <c r="AB200" s="142"/>
      <c r="AC200" s="142"/>
      <c r="AD200" s="142"/>
      <c r="AE200" s="142"/>
      <c r="AF200" s="142"/>
      <c r="AG200" s="142"/>
      <c r="AH200" s="142"/>
      <c r="AI200" s="142"/>
      <c r="AJ200" s="142"/>
      <c r="AK200" s="142"/>
      <c r="AL200" s="7"/>
      <c r="AM200" s="7"/>
      <c r="AN200" s="7"/>
      <c r="AO200" s="7"/>
      <c r="AP200" s="7"/>
      <c r="AQ200" s="7"/>
      <c r="AR200" s="7"/>
      <c r="AS200" s="7"/>
      <c r="AT200" s="7"/>
      <c r="AU200" s="7"/>
      <c r="AV200" s="7"/>
      <c r="AW200" s="7"/>
      <c r="AX200" s="7"/>
      <c r="AY200" s="7"/>
      <c r="AZ200" s="143"/>
      <c r="BA200" s="11"/>
      <c r="BB200" s="11"/>
      <c r="BC200" s="11"/>
      <c r="BD200" s="11"/>
      <c r="BE200" s="11"/>
      <c r="BF200" s="11"/>
      <c r="BG200" s="11"/>
      <c r="BH200" s="11"/>
      <c r="BI200" s="11"/>
      <c r="BJ200" s="11"/>
    </row>
    <row r="201" spans="1:62" ht="93" customHeight="1" x14ac:dyDescent="0.3">
      <c r="A201" s="1"/>
      <c r="B201" s="1"/>
      <c r="C201" s="1"/>
      <c r="D201" s="1"/>
      <c r="E201" s="1"/>
      <c r="F201" s="153"/>
      <c r="G201" s="1"/>
      <c r="H201" s="1"/>
      <c r="I201" s="1"/>
      <c r="J201" s="1"/>
      <c r="K201" s="1"/>
      <c r="L201" s="1"/>
      <c r="M201" s="1"/>
      <c r="N201" s="1"/>
      <c r="O201" s="5"/>
      <c r="P201" s="5"/>
      <c r="Q201" s="5"/>
      <c r="R201" s="5"/>
      <c r="S201" s="5"/>
      <c r="T201" s="5"/>
      <c r="U201" s="141"/>
      <c r="V201" s="142"/>
      <c r="W201" s="142"/>
      <c r="X201" s="142"/>
      <c r="Y201" s="142"/>
      <c r="Z201" s="142"/>
      <c r="AA201" s="142"/>
      <c r="AB201" s="142"/>
      <c r="AC201" s="142"/>
      <c r="AD201" s="142"/>
      <c r="AE201" s="142"/>
      <c r="AF201" s="142"/>
      <c r="AG201" s="142"/>
      <c r="AH201" s="142"/>
      <c r="AI201" s="142"/>
      <c r="AJ201" s="142"/>
      <c r="AK201" s="142"/>
      <c r="AL201" s="7"/>
      <c r="AM201" s="7"/>
      <c r="AN201" s="7"/>
      <c r="AO201" s="7"/>
      <c r="AP201" s="7"/>
      <c r="AQ201" s="7"/>
      <c r="AR201" s="7"/>
      <c r="AS201" s="7"/>
      <c r="AT201" s="7"/>
      <c r="AU201" s="7"/>
      <c r="AV201" s="7"/>
      <c r="AW201" s="7"/>
      <c r="AX201" s="7"/>
      <c r="AY201" s="7"/>
      <c r="AZ201" s="143"/>
      <c r="BA201" s="11"/>
      <c r="BB201" s="11"/>
      <c r="BC201" s="11"/>
      <c r="BD201" s="11"/>
      <c r="BE201" s="11"/>
      <c r="BF201" s="11"/>
      <c r="BG201" s="11"/>
      <c r="BH201" s="11"/>
      <c r="BI201" s="11"/>
      <c r="BJ201" s="11"/>
    </row>
    <row r="202" spans="1:62" ht="93" customHeight="1" x14ac:dyDescent="0.3">
      <c r="A202" s="1"/>
      <c r="B202" s="1"/>
      <c r="C202" s="1"/>
      <c r="D202" s="1"/>
      <c r="E202" s="1"/>
      <c r="F202" s="153"/>
      <c r="G202" s="1"/>
      <c r="H202" s="1"/>
      <c r="I202" s="1"/>
      <c r="J202" s="1"/>
      <c r="K202" s="1"/>
      <c r="L202" s="1"/>
      <c r="M202" s="1"/>
      <c r="N202" s="1"/>
      <c r="O202" s="5"/>
      <c r="P202" s="5"/>
      <c r="Q202" s="5"/>
      <c r="R202" s="5"/>
      <c r="S202" s="5"/>
      <c r="T202" s="5"/>
      <c r="U202" s="141"/>
      <c r="V202" s="142"/>
      <c r="W202" s="142"/>
      <c r="X202" s="142"/>
      <c r="Y202" s="142"/>
      <c r="Z202" s="142"/>
      <c r="AA202" s="142"/>
      <c r="AB202" s="142"/>
      <c r="AC202" s="142"/>
      <c r="AD202" s="142"/>
      <c r="AE202" s="142"/>
      <c r="AF202" s="142"/>
      <c r="AG202" s="142"/>
      <c r="AH202" s="142"/>
      <c r="AI202" s="142"/>
      <c r="AJ202" s="142"/>
      <c r="AK202" s="142"/>
      <c r="AL202" s="7"/>
      <c r="AM202" s="7"/>
      <c r="AN202" s="7"/>
      <c r="AO202" s="7"/>
      <c r="AP202" s="7"/>
      <c r="AQ202" s="7"/>
      <c r="AR202" s="7"/>
      <c r="AS202" s="7"/>
      <c r="AT202" s="7"/>
      <c r="AU202" s="7"/>
      <c r="AV202" s="7"/>
      <c r="AW202" s="7"/>
      <c r="AX202" s="7"/>
      <c r="AY202" s="7"/>
      <c r="AZ202" s="143"/>
      <c r="BA202" s="11"/>
      <c r="BB202" s="11"/>
      <c r="BC202" s="11"/>
      <c r="BD202" s="11"/>
      <c r="BE202" s="11"/>
      <c r="BF202" s="11"/>
      <c r="BG202" s="11"/>
      <c r="BH202" s="11"/>
      <c r="BI202" s="11"/>
      <c r="BJ202" s="11"/>
    </row>
    <row r="203" spans="1:62" ht="93" customHeight="1" x14ac:dyDescent="0.3">
      <c r="A203" s="1"/>
      <c r="B203" s="1"/>
      <c r="C203" s="1"/>
      <c r="D203" s="1"/>
      <c r="E203" s="1"/>
      <c r="F203" s="153"/>
      <c r="G203" s="1"/>
      <c r="H203" s="1"/>
      <c r="I203" s="1"/>
      <c r="J203" s="1"/>
      <c r="K203" s="1"/>
      <c r="L203" s="1"/>
      <c r="M203" s="1"/>
      <c r="N203" s="1"/>
      <c r="O203" s="5"/>
      <c r="P203" s="5"/>
      <c r="Q203" s="5"/>
      <c r="R203" s="5"/>
      <c r="S203" s="5"/>
      <c r="T203" s="5"/>
      <c r="U203" s="141"/>
      <c r="V203" s="142"/>
      <c r="W203" s="142"/>
      <c r="X203" s="142"/>
      <c r="Y203" s="142"/>
      <c r="Z203" s="142"/>
      <c r="AA203" s="142"/>
      <c r="AB203" s="142"/>
      <c r="AC203" s="142"/>
      <c r="AD203" s="142"/>
      <c r="AE203" s="142"/>
      <c r="AF203" s="142"/>
      <c r="AG203" s="142"/>
      <c r="AH203" s="142"/>
      <c r="AI203" s="142"/>
      <c r="AJ203" s="142"/>
      <c r="AK203" s="142"/>
      <c r="AL203" s="7"/>
      <c r="AM203" s="7"/>
      <c r="AN203" s="7"/>
      <c r="AO203" s="7"/>
      <c r="AP203" s="7"/>
      <c r="AQ203" s="7"/>
      <c r="AR203" s="7"/>
      <c r="AS203" s="7"/>
      <c r="AT203" s="7"/>
      <c r="AU203" s="7"/>
      <c r="AV203" s="7"/>
      <c r="AW203" s="7"/>
      <c r="AX203" s="7"/>
      <c r="AY203" s="7"/>
      <c r="AZ203" s="143"/>
      <c r="BA203" s="11"/>
      <c r="BB203" s="11"/>
      <c r="BC203" s="11"/>
      <c r="BD203" s="11"/>
      <c r="BE203" s="11"/>
      <c r="BF203" s="11"/>
      <c r="BG203" s="11"/>
      <c r="BH203" s="11"/>
      <c r="BI203" s="11"/>
      <c r="BJ203" s="11"/>
    </row>
    <row r="204" spans="1:62" ht="93" customHeight="1" x14ac:dyDescent="0.3">
      <c r="A204" s="1"/>
      <c r="B204" s="1"/>
      <c r="C204" s="1"/>
      <c r="D204" s="1"/>
      <c r="E204" s="1"/>
      <c r="F204" s="153"/>
      <c r="G204" s="1"/>
      <c r="H204" s="1"/>
      <c r="I204" s="1"/>
      <c r="J204" s="1"/>
      <c r="K204" s="1"/>
      <c r="L204" s="1"/>
      <c r="M204" s="1"/>
      <c r="N204" s="1"/>
      <c r="O204" s="5"/>
      <c r="P204" s="5"/>
      <c r="Q204" s="5"/>
      <c r="R204" s="5"/>
      <c r="S204" s="5"/>
      <c r="T204" s="5"/>
      <c r="U204" s="141"/>
      <c r="V204" s="142"/>
      <c r="W204" s="142"/>
      <c r="X204" s="142"/>
      <c r="Y204" s="142"/>
      <c r="Z204" s="142"/>
      <c r="AA204" s="142"/>
      <c r="AB204" s="142"/>
      <c r="AC204" s="142"/>
      <c r="AD204" s="142"/>
      <c r="AE204" s="142"/>
      <c r="AF204" s="142"/>
      <c r="AG204" s="142"/>
      <c r="AH204" s="142"/>
      <c r="AI204" s="142"/>
      <c r="AJ204" s="142"/>
      <c r="AK204" s="142"/>
      <c r="AL204" s="7"/>
      <c r="AM204" s="7"/>
      <c r="AN204" s="7"/>
      <c r="AO204" s="7"/>
      <c r="AP204" s="7"/>
      <c r="AQ204" s="7"/>
      <c r="AR204" s="7"/>
      <c r="AS204" s="7"/>
      <c r="AT204" s="7"/>
      <c r="AU204" s="7"/>
      <c r="AV204" s="7"/>
      <c r="AW204" s="7"/>
      <c r="AX204" s="7"/>
      <c r="AY204" s="7"/>
      <c r="AZ204" s="143"/>
      <c r="BA204" s="11"/>
      <c r="BB204" s="11"/>
      <c r="BC204" s="11"/>
      <c r="BD204" s="11"/>
      <c r="BE204" s="11"/>
      <c r="BF204" s="11"/>
      <c r="BG204" s="11"/>
      <c r="BH204" s="11"/>
      <c r="BI204" s="11"/>
      <c r="BJ204" s="11"/>
    </row>
    <row r="205" spans="1:62" ht="93" customHeight="1" x14ac:dyDescent="0.3">
      <c r="A205" s="1"/>
      <c r="B205" s="1"/>
      <c r="C205" s="1"/>
      <c r="D205" s="1"/>
      <c r="E205" s="1"/>
      <c r="F205" s="153"/>
      <c r="G205" s="1"/>
      <c r="H205" s="1"/>
      <c r="I205" s="1"/>
      <c r="J205" s="1"/>
      <c r="K205" s="1"/>
      <c r="L205" s="1"/>
      <c r="M205" s="1"/>
      <c r="N205" s="1"/>
      <c r="O205" s="5"/>
      <c r="P205" s="5"/>
      <c r="Q205" s="5"/>
      <c r="R205" s="5"/>
      <c r="S205" s="5"/>
      <c r="T205" s="5"/>
      <c r="U205" s="141"/>
      <c r="V205" s="142"/>
      <c r="W205" s="142"/>
      <c r="X205" s="142"/>
      <c r="Y205" s="142"/>
      <c r="Z205" s="142"/>
      <c r="AA205" s="142"/>
      <c r="AB205" s="142"/>
      <c r="AC205" s="142"/>
      <c r="AD205" s="142"/>
      <c r="AE205" s="142"/>
      <c r="AF205" s="142"/>
      <c r="AG205" s="142"/>
      <c r="AH205" s="142"/>
      <c r="AI205" s="142"/>
      <c r="AJ205" s="142"/>
      <c r="AK205" s="142"/>
      <c r="AL205" s="7"/>
      <c r="AM205" s="7"/>
      <c r="AN205" s="7"/>
      <c r="AO205" s="7"/>
      <c r="AP205" s="7"/>
      <c r="AQ205" s="7"/>
      <c r="AR205" s="7"/>
      <c r="AS205" s="7"/>
      <c r="AT205" s="7"/>
      <c r="AU205" s="7"/>
      <c r="AV205" s="7"/>
      <c r="AW205" s="7"/>
      <c r="AX205" s="7"/>
      <c r="AY205" s="7"/>
      <c r="AZ205" s="143"/>
      <c r="BA205" s="11"/>
      <c r="BB205" s="11"/>
      <c r="BC205" s="11"/>
      <c r="BD205" s="11"/>
      <c r="BE205" s="11"/>
      <c r="BF205" s="11"/>
      <c r="BG205" s="11"/>
      <c r="BH205" s="11"/>
      <c r="BI205" s="11"/>
      <c r="BJ205" s="11"/>
    </row>
    <row r="206" spans="1:62" ht="93" customHeight="1" x14ac:dyDescent="0.3">
      <c r="A206" s="1"/>
      <c r="B206" s="1"/>
      <c r="C206" s="1"/>
      <c r="D206" s="1"/>
      <c r="E206" s="1"/>
      <c r="F206" s="153"/>
      <c r="G206" s="1"/>
      <c r="H206" s="1"/>
      <c r="I206" s="1"/>
      <c r="J206" s="1"/>
      <c r="K206" s="1"/>
      <c r="L206" s="1"/>
      <c r="M206" s="1"/>
      <c r="N206" s="1"/>
      <c r="O206" s="5"/>
      <c r="P206" s="5"/>
      <c r="Q206" s="5"/>
      <c r="R206" s="5"/>
      <c r="S206" s="5"/>
      <c r="T206" s="5"/>
      <c r="U206" s="141"/>
      <c r="V206" s="142"/>
      <c r="W206" s="142"/>
      <c r="X206" s="142"/>
      <c r="Y206" s="142"/>
      <c r="Z206" s="142"/>
      <c r="AA206" s="142"/>
      <c r="AB206" s="142"/>
      <c r="AC206" s="142"/>
      <c r="AD206" s="142"/>
      <c r="AE206" s="142"/>
      <c r="AF206" s="142"/>
      <c r="AG206" s="142"/>
      <c r="AH206" s="142"/>
      <c r="AI206" s="142"/>
      <c r="AJ206" s="142"/>
      <c r="AK206" s="142"/>
      <c r="AL206" s="7"/>
      <c r="AM206" s="7"/>
      <c r="AN206" s="7"/>
      <c r="AO206" s="7"/>
      <c r="AP206" s="7"/>
      <c r="AQ206" s="7"/>
      <c r="AR206" s="7"/>
      <c r="AS206" s="7"/>
      <c r="AT206" s="7"/>
      <c r="AU206" s="7"/>
      <c r="AV206" s="7"/>
      <c r="AW206" s="7"/>
      <c r="AX206" s="7"/>
      <c r="AY206" s="7"/>
      <c r="AZ206" s="143"/>
      <c r="BA206" s="11"/>
      <c r="BB206" s="11"/>
      <c r="BC206" s="11"/>
      <c r="BD206" s="11"/>
      <c r="BE206" s="11"/>
      <c r="BF206" s="11"/>
      <c r="BG206" s="11"/>
      <c r="BH206" s="11"/>
      <c r="BI206" s="11"/>
      <c r="BJ206" s="11"/>
    </row>
    <row r="207" spans="1:62" ht="93" customHeight="1" x14ac:dyDescent="0.3">
      <c r="A207" s="1"/>
      <c r="B207" s="1"/>
      <c r="C207" s="1"/>
      <c r="D207" s="1"/>
      <c r="E207" s="1"/>
      <c r="F207" s="153"/>
      <c r="G207" s="1"/>
      <c r="H207" s="1"/>
      <c r="I207" s="1"/>
      <c r="J207" s="1"/>
      <c r="K207" s="1"/>
      <c r="L207" s="1"/>
      <c r="M207" s="1"/>
      <c r="N207" s="1"/>
      <c r="O207" s="5"/>
      <c r="P207" s="5"/>
      <c r="Q207" s="5"/>
      <c r="R207" s="5"/>
      <c r="S207" s="5"/>
      <c r="T207" s="5"/>
      <c r="U207" s="141"/>
      <c r="V207" s="142"/>
      <c r="W207" s="142"/>
      <c r="X207" s="142"/>
      <c r="Y207" s="142"/>
      <c r="Z207" s="142"/>
      <c r="AA207" s="142"/>
      <c r="AB207" s="142"/>
      <c r="AC207" s="142"/>
      <c r="AD207" s="142"/>
      <c r="AE207" s="142"/>
      <c r="AF207" s="142"/>
      <c r="AG207" s="142"/>
      <c r="AH207" s="142"/>
      <c r="AI207" s="142"/>
      <c r="AJ207" s="142"/>
      <c r="AK207" s="142"/>
      <c r="AL207" s="7"/>
      <c r="AM207" s="7"/>
      <c r="AN207" s="7"/>
      <c r="AO207" s="7"/>
      <c r="AP207" s="7"/>
      <c r="AQ207" s="7"/>
      <c r="AR207" s="7"/>
      <c r="AS207" s="7"/>
      <c r="AT207" s="7"/>
      <c r="AU207" s="7"/>
      <c r="AV207" s="7"/>
      <c r="AW207" s="7"/>
      <c r="AX207" s="7"/>
      <c r="AY207" s="7"/>
      <c r="AZ207" s="143"/>
      <c r="BA207" s="11"/>
      <c r="BB207" s="11"/>
      <c r="BC207" s="11"/>
      <c r="BD207" s="11"/>
      <c r="BE207" s="11"/>
      <c r="BF207" s="11"/>
      <c r="BG207" s="11"/>
      <c r="BH207" s="11"/>
      <c r="BI207" s="11"/>
      <c r="BJ207" s="11"/>
    </row>
    <row r="208" spans="1:62" ht="93" customHeight="1" x14ac:dyDescent="0.3">
      <c r="A208" s="1"/>
      <c r="B208" s="1"/>
      <c r="C208" s="1"/>
      <c r="D208" s="1"/>
      <c r="E208" s="1"/>
      <c r="F208" s="153"/>
      <c r="G208" s="1"/>
      <c r="H208" s="1"/>
      <c r="I208" s="1"/>
      <c r="J208" s="1"/>
      <c r="K208" s="1"/>
      <c r="L208" s="1"/>
      <c r="M208" s="1"/>
      <c r="N208" s="1"/>
      <c r="O208" s="5"/>
      <c r="P208" s="5"/>
      <c r="Q208" s="5"/>
      <c r="R208" s="5"/>
      <c r="S208" s="5"/>
      <c r="T208" s="5"/>
      <c r="U208" s="141"/>
      <c r="V208" s="142"/>
      <c r="W208" s="142"/>
      <c r="X208" s="142"/>
      <c r="Y208" s="142"/>
      <c r="Z208" s="142"/>
      <c r="AA208" s="142"/>
      <c r="AB208" s="142"/>
      <c r="AC208" s="142"/>
      <c r="AD208" s="142"/>
      <c r="AE208" s="142"/>
      <c r="AF208" s="142"/>
      <c r="AG208" s="142"/>
      <c r="AH208" s="142"/>
      <c r="AI208" s="142"/>
      <c r="AJ208" s="142"/>
      <c r="AK208" s="142"/>
      <c r="AL208" s="7"/>
      <c r="AM208" s="7"/>
      <c r="AN208" s="7"/>
      <c r="AO208" s="7"/>
      <c r="AP208" s="7"/>
      <c r="AQ208" s="7"/>
      <c r="AR208" s="7"/>
      <c r="AS208" s="7"/>
      <c r="AT208" s="7"/>
      <c r="AU208" s="7"/>
      <c r="AV208" s="7"/>
      <c r="AW208" s="7"/>
      <c r="AX208" s="7"/>
      <c r="AY208" s="7"/>
      <c r="AZ208" s="143"/>
      <c r="BA208" s="11"/>
      <c r="BB208" s="11"/>
      <c r="BC208" s="11"/>
      <c r="BD208" s="11"/>
      <c r="BE208" s="11"/>
      <c r="BF208" s="11"/>
      <c r="BG208" s="11"/>
      <c r="BH208" s="11"/>
      <c r="BI208" s="11"/>
      <c r="BJ208" s="11"/>
    </row>
    <row r="209" spans="1:62" ht="93" customHeight="1" x14ac:dyDescent="0.3">
      <c r="A209" s="1"/>
      <c r="B209" s="1"/>
      <c r="C209" s="1"/>
      <c r="D209" s="1"/>
      <c r="E209" s="1"/>
      <c r="F209" s="153"/>
      <c r="G209" s="1"/>
      <c r="H209" s="1"/>
      <c r="I209" s="1"/>
      <c r="J209" s="1"/>
      <c r="K209" s="1"/>
      <c r="L209" s="1"/>
      <c r="M209" s="1"/>
      <c r="N209" s="1"/>
      <c r="O209" s="5"/>
      <c r="P209" s="5"/>
      <c r="Q209" s="5"/>
      <c r="R209" s="5"/>
      <c r="S209" s="5"/>
      <c r="T209" s="5"/>
      <c r="U209" s="141"/>
      <c r="V209" s="142"/>
      <c r="W209" s="142"/>
      <c r="X209" s="142"/>
      <c r="Y209" s="142"/>
      <c r="Z209" s="142"/>
      <c r="AA209" s="142"/>
      <c r="AB209" s="142"/>
      <c r="AC209" s="142"/>
      <c r="AD209" s="142"/>
      <c r="AE209" s="142"/>
      <c r="AF209" s="142"/>
      <c r="AG209" s="142"/>
      <c r="AH209" s="142"/>
      <c r="AI209" s="142"/>
      <c r="AJ209" s="142"/>
      <c r="AK209" s="142"/>
      <c r="AL209" s="7"/>
      <c r="AM209" s="7"/>
      <c r="AN209" s="7"/>
      <c r="AO209" s="7"/>
      <c r="AP209" s="7"/>
      <c r="AQ209" s="7"/>
      <c r="AR209" s="7"/>
      <c r="AS209" s="7"/>
      <c r="AT209" s="7"/>
      <c r="AU209" s="7"/>
      <c r="AV209" s="7"/>
      <c r="AW209" s="7"/>
      <c r="AX209" s="7"/>
      <c r="AY209" s="7"/>
      <c r="AZ209" s="143"/>
      <c r="BA209" s="11"/>
      <c r="BB209" s="11"/>
      <c r="BC209" s="11"/>
      <c r="BD209" s="11"/>
      <c r="BE209" s="11"/>
      <c r="BF209" s="11"/>
      <c r="BG209" s="11"/>
      <c r="BH209" s="11"/>
      <c r="BI209" s="11"/>
      <c r="BJ209" s="11"/>
    </row>
    <row r="210" spans="1:62" ht="93" customHeight="1" x14ac:dyDescent="0.3">
      <c r="A210" s="1"/>
      <c r="B210" s="1"/>
      <c r="C210" s="1"/>
      <c r="D210" s="1"/>
      <c r="E210" s="1"/>
      <c r="F210" s="153"/>
      <c r="G210" s="1"/>
      <c r="H210" s="1"/>
      <c r="I210" s="1"/>
      <c r="J210" s="1"/>
      <c r="K210" s="1"/>
      <c r="L210" s="1"/>
      <c r="M210" s="1"/>
      <c r="N210" s="1"/>
      <c r="O210" s="5"/>
      <c r="P210" s="5"/>
      <c r="Q210" s="5"/>
      <c r="R210" s="5"/>
      <c r="S210" s="5"/>
      <c r="T210" s="5"/>
      <c r="U210" s="141"/>
      <c r="V210" s="142"/>
      <c r="W210" s="142"/>
      <c r="X210" s="142"/>
      <c r="Y210" s="142"/>
      <c r="Z210" s="142"/>
      <c r="AA210" s="142"/>
      <c r="AB210" s="142"/>
      <c r="AC210" s="142"/>
      <c r="AD210" s="142"/>
      <c r="AE210" s="142"/>
      <c r="AF210" s="142"/>
      <c r="AG210" s="142"/>
      <c r="AH210" s="142"/>
      <c r="AI210" s="142"/>
      <c r="AJ210" s="142"/>
      <c r="AK210" s="142"/>
      <c r="AL210" s="7"/>
      <c r="AM210" s="7"/>
      <c r="AN210" s="7"/>
      <c r="AO210" s="7"/>
      <c r="AP210" s="7"/>
      <c r="AQ210" s="7"/>
      <c r="AR210" s="7"/>
      <c r="AS210" s="7"/>
      <c r="AT210" s="7"/>
      <c r="AU210" s="7"/>
      <c r="AV210" s="7"/>
      <c r="AW210" s="7"/>
      <c r="AX210" s="7"/>
      <c r="AY210" s="7"/>
      <c r="AZ210" s="143"/>
      <c r="BA210" s="11"/>
      <c r="BB210" s="11"/>
      <c r="BC210" s="11"/>
      <c r="BD210" s="11"/>
      <c r="BE210" s="11"/>
      <c r="BF210" s="11"/>
      <c r="BG210" s="11"/>
      <c r="BH210" s="11"/>
      <c r="BI210" s="11"/>
      <c r="BJ210" s="11"/>
    </row>
    <row r="211" spans="1:62" ht="93" customHeight="1" x14ac:dyDescent="0.3">
      <c r="A211" s="1"/>
      <c r="B211" s="1"/>
      <c r="C211" s="1"/>
      <c r="D211" s="1"/>
      <c r="E211" s="1"/>
      <c r="F211" s="153"/>
      <c r="G211" s="1"/>
      <c r="H211" s="1"/>
      <c r="I211" s="1"/>
      <c r="J211" s="1"/>
      <c r="K211" s="1"/>
      <c r="L211" s="1"/>
      <c r="M211" s="1"/>
      <c r="N211" s="1"/>
      <c r="O211" s="5"/>
      <c r="P211" s="5"/>
      <c r="Q211" s="5"/>
      <c r="R211" s="5"/>
      <c r="S211" s="5"/>
      <c r="T211" s="5"/>
      <c r="U211" s="141"/>
      <c r="V211" s="142"/>
      <c r="W211" s="142"/>
      <c r="X211" s="142"/>
      <c r="Y211" s="142"/>
      <c r="Z211" s="142"/>
      <c r="AA211" s="142"/>
      <c r="AB211" s="142"/>
      <c r="AC211" s="142"/>
      <c r="AD211" s="142"/>
      <c r="AE211" s="142"/>
      <c r="AF211" s="142"/>
      <c r="AG211" s="142"/>
      <c r="AH211" s="142"/>
      <c r="AI211" s="142"/>
      <c r="AJ211" s="142"/>
      <c r="AK211" s="142"/>
      <c r="AL211" s="7"/>
      <c r="AM211" s="7"/>
      <c r="AN211" s="7"/>
      <c r="AO211" s="7"/>
      <c r="AP211" s="7"/>
      <c r="AQ211" s="7"/>
      <c r="AR211" s="7"/>
      <c r="AS211" s="7"/>
      <c r="AT211" s="7"/>
      <c r="AU211" s="7"/>
      <c r="AV211" s="7"/>
      <c r="AW211" s="7"/>
      <c r="AX211" s="7"/>
      <c r="AY211" s="7"/>
      <c r="AZ211" s="143"/>
      <c r="BA211" s="11"/>
      <c r="BB211" s="11"/>
      <c r="BC211" s="11"/>
      <c r="BD211" s="11"/>
      <c r="BE211" s="11"/>
      <c r="BF211" s="11"/>
      <c r="BG211" s="11"/>
      <c r="BH211" s="11"/>
      <c r="BI211" s="11"/>
      <c r="BJ211" s="11"/>
    </row>
    <row r="212" spans="1:62" ht="93" customHeight="1" x14ac:dyDescent="0.3">
      <c r="A212" s="1"/>
      <c r="B212" s="1"/>
      <c r="C212" s="1"/>
      <c r="D212" s="1"/>
      <c r="E212" s="1"/>
      <c r="F212" s="153"/>
      <c r="G212" s="1"/>
      <c r="H212" s="1"/>
      <c r="I212" s="1"/>
      <c r="J212" s="1"/>
      <c r="K212" s="1"/>
      <c r="L212" s="1"/>
      <c r="M212" s="1"/>
      <c r="N212" s="1"/>
      <c r="O212" s="5"/>
      <c r="P212" s="5"/>
      <c r="Q212" s="5"/>
      <c r="R212" s="5"/>
      <c r="S212" s="5"/>
      <c r="T212" s="5"/>
      <c r="U212" s="141"/>
      <c r="V212" s="142"/>
      <c r="W212" s="142"/>
      <c r="X212" s="142"/>
      <c r="Y212" s="142"/>
      <c r="Z212" s="142"/>
      <c r="AA212" s="142"/>
      <c r="AB212" s="142"/>
      <c r="AC212" s="142"/>
      <c r="AD212" s="142"/>
      <c r="AE212" s="142"/>
      <c r="AF212" s="142"/>
      <c r="AG212" s="142"/>
      <c r="AH212" s="142"/>
      <c r="AI212" s="142"/>
      <c r="AJ212" s="142"/>
      <c r="AK212" s="142"/>
      <c r="AL212" s="7"/>
      <c r="AM212" s="7"/>
      <c r="AN212" s="7"/>
      <c r="AO212" s="7"/>
      <c r="AP212" s="7"/>
      <c r="AQ212" s="7"/>
      <c r="AR212" s="7"/>
      <c r="AS212" s="7"/>
      <c r="AT212" s="7"/>
      <c r="AU212" s="7"/>
      <c r="AV212" s="7"/>
      <c r="AW212" s="7"/>
      <c r="AX212" s="7"/>
      <c r="AY212" s="7"/>
      <c r="AZ212" s="143"/>
      <c r="BA212" s="11"/>
      <c r="BB212" s="11"/>
      <c r="BC212" s="11"/>
      <c r="BD212" s="11"/>
      <c r="BE212" s="11"/>
      <c r="BF212" s="11"/>
      <c r="BG212" s="11"/>
      <c r="BH212" s="11"/>
      <c r="BI212" s="11"/>
      <c r="BJ212" s="11"/>
    </row>
    <row r="213" spans="1:62" ht="93" customHeight="1" x14ac:dyDescent="0.3">
      <c r="A213" s="1"/>
      <c r="B213" s="1"/>
      <c r="C213" s="1"/>
      <c r="D213" s="1"/>
      <c r="E213" s="1"/>
      <c r="F213" s="153"/>
      <c r="G213" s="1"/>
      <c r="H213" s="1"/>
      <c r="I213" s="1"/>
      <c r="J213" s="1"/>
      <c r="K213" s="1"/>
      <c r="L213" s="1"/>
      <c r="M213" s="1"/>
      <c r="N213" s="1"/>
      <c r="O213" s="5"/>
      <c r="P213" s="5"/>
      <c r="Q213" s="5"/>
      <c r="R213" s="5"/>
      <c r="S213" s="5"/>
      <c r="T213" s="5"/>
      <c r="U213" s="141"/>
      <c r="V213" s="142"/>
      <c r="W213" s="142"/>
      <c r="X213" s="142"/>
      <c r="Y213" s="142"/>
      <c r="Z213" s="142"/>
      <c r="AA213" s="142"/>
      <c r="AB213" s="142"/>
      <c r="AC213" s="142"/>
      <c r="AD213" s="142"/>
      <c r="AE213" s="142"/>
      <c r="AF213" s="142"/>
      <c r="AG213" s="142"/>
      <c r="AH213" s="142"/>
      <c r="AI213" s="142"/>
      <c r="AJ213" s="142"/>
      <c r="AK213" s="142"/>
      <c r="AL213" s="7"/>
      <c r="AM213" s="7"/>
      <c r="AN213" s="7"/>
      <c r="AO213" s="7"/>
      <c r="AP213" s="7"/>
      <c r="AQ213" s="7"/>
      <c r="AR213" s="7"/>
      <c r="AS213" s="7"/>
      <c r="AT213" s="7"/>
      <c r="AU213" s="7"/>
      <c r="AV213" s="7"/>
      <c r="AW213" s="7"/>
      <c r="AX213" s="7"/>
      <c r="AY213" s="7"/>
      <c r="AZ213" s="143"/>
      <c r="BA213" s="11"/>
      <c r="BB213" s="11"/>
      <c r="BC213" s="11"/>
      <c r="BD213" s="11"/>
      <c r="BE213" s="11"/>
      <c r="BF213" s="11"/>
      <c r="BG213" s="11"/>
      <c r="BH213" s="11"/>
      <c r="BI213" s="11"/>
      <c r="BJ213" s="11"/>
    </row>
    <row r="214" spans="1:62" ht="93" customHeight="1" x14ac:dyDescent="0.3">
      <c r="A214" s="1"/>
      <c r="B214" s="1"/>
      <c r="C214" s="1"/>
      <c r="D214" s="1"/>
      <c r="E214" s="1"/>
      <c r="F214" s="153"/>
      <c r="G214" s="1"/>
      <c r="H214" s="1"/>
      <c r="I214" s="1"/>
      <c r="J214" s="1"/>
      <c r="K214" s="1"/>
      <c r="L214" s="1"/>
      <c r="M214" s="1"/>
      <c r="N214" s="1"/>
      <c r="O214" s="5"/>
      <c r="P214" s="5"/>
      <c r="Q214" s="5"/>
      <c r="R214" s="5"/>
      <c r="S214" s="5"/>
      <c r="T214" s="5"/>
      <c r="U214" s="141"/>
      <c r="V214" s="142"/>
      <c r="W214" s="142"/>
      <c r="X214" s="142"/>
      <c r="Y214" s="142"/>
      <c r="Z214" s="142"/>
      <c r="AA214" s="142"/>
      <c r="AB214" s="142"/>
      <c r="AC214" s="142"/>
      <c r="AD214" s="142"/>
      <c r="AE214" s="142"/>
      <c r="AF214" s="142"/>
      <c r="AG214" s="142"/>
      <c r="AH214" s="142"/>
      <c r="AI214" s="142"/>
      <c r="AJ214" s="142"/>
      <c r="AK214" s="142"/>
      <c r="AL214" s="7"/>
      <c r="AM214" s="7"/>
      <c r="AN214" s="7"/>
      <c r="AO214" s="7"/>
      <c r="AP214" s="7"/>
      <c r="AQ214" s="7"/>
      <c r="AR214" s="7"/>
      <c r="AS214" s="7"/>
      <c r="AT214" s="7"/>
      <c r="AU214" s="7"/>
      <c r="AV214" s="7"/>
      <c r="AW214" s="7"/>
      <c r="AX214" s="7"/>
      <c r="AY214" s="7"/>
      <c r="AZ214" s="143"/>
      <c r="BA214" s="11"/>
      <c r="BB214" s="11"/>
      <c r="BC214" s="11"/>
      <c r="BD214" s="11"/>
      <c r="BE214" s="11"/>
      <c r="BF214" s="11"/>
      <c r="BG214" s="11"/>
      <c r="BH214" s="11"/>
      <c r="BI214" s="11"/>
      <c r="BJ214" s="11"/>
    </row>
    <row r="215" spans="1:62" ht="93" customHeight="1" x14ac:dyDescent="0.3">
      <c r="A215" s="1"/>
      <c r="B215" s="1"/>
      <c r="C215" s="1"/>
      <c r="D215" s="1"/>
      <c r="E215" s="1"/>
      <c r="F215" s="153"/>
      <c r="G215" s="1"/>
      <c r="H215" s="1"/>
      <c r="I215" s="1"/>
      <c r="J215" s="1"/>
      <c r="K215" s="1"/>
      <c r="L215" s="1"/>
      <c r="M215" s="1"/>
      <c r="N215" s="1"/>
      <c r="O215" s="5"/>
      <c r="P215" s="5"/>
      <c r="Q215" s="5"/>
      <c r="R215" s="5"/>
      <c r="S215" s="5"/>
      <c r="T215" s="5"/>
      <c r="U215" s="141"/>
      <c r="V215" s="142"/>
      <c r="W215" s="142"/>
      <c r="X215" s="142"/>
      <c r="Y215" s="142"/>
      <c r="Z215" s="142"/>
      <c r="AA215" s="142"/>
      <c r="AB215" s="142"/>
      <c r="AC215" s="142"/>
      <c r="AD215" s="142"/>
      <c r="AE215" s="142"/>
      <c r="AF215" s="142"/>
      <c r="AG215" s="142"/>
      <c r="AH215" s="142"/>
      <c r="AI215" s="142"/>
      <c r="AJ215" s="142"/>
      <c r="AK215" s="142"/>
      <c r="AL215" s="7"/>
      <c r="AM215" s="7"/>
      <c r="AN215" s="7"/>
      <c r="AO215" s="7"/>
      <c r="AP215" s="7"/>
      <c r="AQ215" s="7"/>
      <c r="AR215" s="7"/>
      <c r="AS215" s="7"/>
      <c r="AT215" s="7"/>
      <c r="AU215" s="7"/>
      <c r="AV215" s="7"/>
      <c r="AW215" s="7"/>
      <c r="AX215" s="7"/>
      <c r="AY215" s="7"/>
      <c r="AZ215" s="143"/>
      <c r="BA215" s="11"/>
      <c r="BB215" s="11"/>
      <c r="BC215" s="11"/>
      <c r="BD215" s="11"/>
      <c r="BE215" s="11"/>
      <c r="BF215" s="11"/>
      <c r="BG215" s="11"/>
      <c r="BH215" s="11"/>
      <c r="BI215" s="11"/>
      <c r="BJ215" s="11"/>
    </row>
    <row r="216" spans="1:62" ht="93" customHeight="1" x14ac:dyDescent="0.3">
      <c r="A216" s="1"/>
      <c r="B216" s="1"/>
      <c r="C216" s="1"/>
      <c r="D216" s="1"/>
      <c r="E216" s="1"/>
      <c r="F216" s="153"/>
      <c r="G216" s="1"/>
      <c r="H216" s="1"/>
      <c r="I216" s="1"/>
      <c r="J216" s="1"/>
      <c r="K216" s="1"/>
      <c r="L216" s="1"/>
      <c r="M216" s="1"/>
      <c r="N216" s="1"/>
      <c r="O216" s="5"/>
      <c r="P216" s="5"/>
      <c r="Q216" s="5"/>
      <c r="R216" s="5"/>
      <c r="S216" s="5"/>
      <c r="T216" s="5"/>
      <c r="U216" s="141"/>
      <c r="V216" s="142"/>
      <c r="W216" s="142"/>
      <c r="X216" s="142"/>
      <c r="Y216" s="142"/>
      <c r="Z216" s="142"/>
      <c r="AA216" s="142"/>
      <c r="AB216" s="142"/>
      <c r="AC216" s="142"/>
      <c r="AD216" s="142"/>
      <c r="AE216" s="142"/>
      <c r="AF216" s="142"/>
      <c r="AG216" s="142"/>
      <c r="AH216" s="142"/>
      <c r="AI216" s="142"/>
      <c r="AJ216" s="142"/>
      <c r="AK216" s="142"/>
      <c r="AL216" s="7"/>
      <c r="AM216" s="7"/>
      <c r="AN216" s="7"/>
      <c r="AO216" s="7"/>
      <c r="AP216" s="7"/>
      <c r="AQ216" s="7"/>
      <c r="AR216" s="7"/>
      <c r="AS216" s="7"/>
      <c r="AT216" s="7"/>
      <c r="AU216" s="7"/>
      <c r="AV216" s="7"/>
      <c r="AW216" s="7"/>
      <c r="AX216" s="7"/>
      <c r="AY216" s="7"/>
      <c r="AZ216" s="143"/>
      <c r="BA216" s="11"/>
      <c r="BB216" s="11"/>
      <c r="BC216" s="11"/>
      <c r="BD216" s="11"/>
      <c r="BE216" s="11"/>
      <c r="BF216" s="11"/>
      <c r="BG216" s="11"/>
      <c r="BH216" s="11"/>
      <c r="BI216" s="11"/>
      <c r="BJ216" s="11"/>
    </row>
    <row r="217" spans="1:62" ht="93" customHeight="1" x14ac:dyDescent="0.3">
      <c r="A217" s="1"/>
      <c r="B217" s="1"/>
      <c r="C217" s="1"/>
      <c r="D217" s="1"/>
      <c r="E217" s="1"/>
      <c r="F217" s="153"/>
      <c r="G217" s="1"/>
      <c r="H217" s="1"/>
      <c r="I217" s="1"/>
      <c r="J217" s="1"/>
      <c r="K217" s="1"/>
      <c r="L217" s="1"/>
      <c r="M217" s="1"/>
      <c r="N217" s="1"/>
      <c r="O217" s="5"/>
      <c r="P217" s="5"/>
      <c r="Q217" s="5"/>
      <c r="R217" s="5"/>
      <c r="S217" s="5"/>
      <c r="T217" s="5"/>
      <c r="U217" s="141"/>
      <c r="V217" s="142"/>
      <c r="W217" s="142"/>
      <c r="X217" s="142"/>
      <c r="Y217" s="142"/>
      <c r="Z217" s="142"/>
      <c r="AA217" s="142"/>
      <c r="AB217" s="142"/>
      <c r="AC217" s="142"/>
      <c r="AD217" s="142"/>
      <c r="AE217" s="142"/>
      <c r="AF217" s="142"/>
      <c r="AG217" s="142"/>
      <c r="AH217" s="142"/>
      <c r="AI217" s="142"/>
      <c r="AJ217" s="142"/>
      <c r="AK217" s="142"/>
      <c r="AL217" s="7"/>
      <c r="AM217" s="7"/>
      <c r="AN217" s="7"/>
      <c r="AO217" s="7"/>
      <c r="AP217" s="7"/>
      <c r="AQ217" s="7"/>
      <c r="AR217" s="7"/>
      <c r="AS217" s="7"/>
      <c r="AT217" s="7"/>
      <c r="AU217" s="7"/>
      <c r="AV217" s="7"/>
      <c r="AW217" s="7"/>
      <c r="AX217" s="7"/>
      <c r="AY217" s="7"/>
      <c r="AZ217" s="143"/>
      <c r="BA217" s="11"/>
      <c r="BB217" s="11"/>
      <c r="BC217" s="11"/>
      <c r="BD217" s="11"/>
      <c r="BE217" s="11"/>
      <c r="BF217" s="11"/>
      <c r="BG217" s="11"/>
      <c r="BH217" s="11"/>
      <c r="BI217" s="11"/>
      <c r="BJ217" s="11"/>
    </row>
    <row r="218" spans="1:62" ht="93" customHeight="1" x14ac:dyDescent="0.3">
      <c r="A218" s="1"/>
      <c r="B218" s="1"/>
      <c r="C218" s="1"/>
      <c r="D218" s="1"/>
      <c r="E218" s="1"/>
      <c r="F218" s="153"/>
      <c r="G218" s="1"/>
      <c r="H218" s="1"/>
      <c r="I218" s="1"/>
      <c r="J218" s="1"/>
      <c r="K218" s="1"/>
      <c r="L218" s="1"/>
      <c r="M218" s="1"/>
      <c r="N218" s="1"/>
      <c r="O218" s="5"/>
      <c r="P218" s="5"/>
      <c r="Q218" s="5"/>
      <c r="R218" s="5"/>
      <c r="S218" s="5"/>
      <c r="T218" s="5"/>
      <c r="U218" s="141"/>
      <c r="V218" s="142"/>
      <c r="W218" s="142"/>
      <c r="X218" s="142"/>
      <c r="Y218" s="142"/>
      <c r="Z218" s="142"/>
      <c r="AA218" s="142"/>
      <c r="AB218" s="142"/>
      <c r="AC218" s="142"/>
      <c r="AD218" s="142"/>
      <c r="AE218" s="142"/>
      <c r="AF218" s="142"/>
      <c r="AG218" s="142"/>
      <c r="AH218" s="142"/>
      <c r="AI218" s="142"/>
      <c r="AJ218" s="142"/>
      <c r="AK218" s="142"/>
      <c r="AL218" s="7"/>
      <c r="AM218" s="7"/>
      <c r="AN218" s="7"/>
      <c r="AO218" s="7"/>
      <c r="AP218" s="7"/>
      <c r="AQ218" s="7"/>
      <c r="AR218" s="7"/>
      <c r="AS218" s="7"/>
      <c r="AT218" s="7"/>
      <c r="AU218" s="7"/>
      <c r="AV218" s="7"/>
      <c r="AW218" s="7"/>
      <c r="AX218" s="7"/>
      <c r="AY218" s="7"/>
      <c r="AZ218" s="143"/>
      <c r="BA218" s="11"/>
      <c r="BB218" s="11"/>
      <c r="BC218" s="11"/>
      <c r="BD218" s="11"/>
      <c r="BE218" s="11"/>
      <c r="BF218" s="11"/>
      <c r="BG218" s="11"/>
      <c r="BH218" s="11"/>
      <c r="BI218" s="11"/>
      <c r="BJ218" s="11"/>
    </row>
    <row r="219" spans="1:62" ht="93" customHeight="1" x14ac:dyDescent="0.3">
      <c r="A219" s="1"/>
      <c r="B219" s="1"/>
      <c r="C219" s="1"/>
      <c r="D219" s="1"/>
      <c r="E219" s="1"/>
      <c r="F219" s="153"/>
      <c r="G219" s="1"/>
      <c r="H219" s="1"/>
      <c r="I219" s="1"/>
      <c r="J219" s="1"/>
      <c r="K219" s="1"/>
      <c r="L219" s="1"/>
      <c r="M219" s="1"/>
      <c r="N219" s="1"/>
      <c r="O219" s="5"/>
      <c r="P219" s="5"/>
      <c r="Q219" s="5"/>
      <c r="R219" s="5"/>
      <c r="S219" s="5"/>
      <c r="T219" s="5"/>
      <c r="U219" s="141"/>
      <c r="V219" s="142"/>
      <c r="W219" s="142"/>
      <c r="X219" s="142"/>
      <c r="Y219" s="142"/>
      <c r="Z219" s="142"/>
      <c r="AA219" s="142"/>
      <c r="AB219" s="142"/>
      <c r="AC219" s="142"/>
      <c r="AD219" s="142"/>
      <c r="AE219" s="142"/>
      <c r="AF219" s="142"/>
      <c r="AG219" s="142"/>
      <c r="AH219" s="142"/>
      <c r="AI219" s="142"/>
      <c r="AJ219" s="142"/>
      <c r="AK219" s="142"/>
      <c r="AL219" s="7"/>
      <c r="AM219" s="7"/>
      <c r="AN219" s="7"/>
      <c r="AO219" s="7"/>
      <c r="AP219" s="7"/>
      <c r="AQ219" s="7"/>
      <c r="AR219" s="7"/>
      <c r="AS219" s="7"/>
      <c r="AT219" s="7"/>
      <c r="AU219" s="7"/>
      <c r="AV219" s="7"/>
      <c r="AW219" s="7"/>
      <c r="AX219" s="7"/>
      <c r="AY219" s="7"/>
      <c r="AZ219" s="143"/>
      <c r="BA219" s="11"/>
      <c r="BB219" s="11"/>
      <c r="BC219" s="11"/>
      <c r="BD219" s="11"/>
      <c r="BE219" s="11"/>
      <c r="BF219" s="11"/>
      <c r="BG219" s="11"/>
      <c r="BH219" s="11"/>
      <c r="BI219" s="11"/>
      <c r="BJ219" s="11"/>
    </row>
    <row r="220" spans="1:62" ht="93" customHeight="1" x14ac:dyDescent="0.3">
      <c r="A220" s="1"/>
      <c r="B220" s="1"/>
      <c r="C220" s="1"/>
      <c r="D220" s="1"/>
      <c r="E220" s="1"/>
      <c r="F220" s="153"/>
      <c r="G220" s="1"/>
      <c r="H220" s="1"/>
      <c r="I220" s="1"/>
      <c r="J220" s="1"/>
      <c r="K220" s="1"/>
      <c r="L220" s="1"/>
      <c r="M220" s="1"/>
      <c r="N220" s="1"/>
      <c r="O220" s="5"/>
      <c r="P220" s="5"/>
      <c r="Q220" s="5"/>
      <c r="R220" s="5"/>
      <c r="S220" s="5"/>
      <c r="T220" s="5"/>
      <c r="U220" s="141"/>
      <c r="V220" s="142"/>
      <c r="W220" s="142"/>
      <c r="X220" s="142"/>
      <c r="Y220" s="142"/>
      <c r="Z220" s="142"/>
      <c r="AA220" s="142"/>
      <c r="AB220" s="142"/>
      <c r="AC220" s="142"/>
      <c r="AD220" s="142"/>
      <c r="AE220" s="142"/>
      <c r="AF220" s="142"/>
      <c r="AG220" s="142"/>
      <c r="AH220" s="142"/>
      <c r="AI220" s="142"/>
      <c r="AJ220" s="142"/>
      <c r="AK220" s="142"/>
      <c r="AL220" s="7"/>
      <c r="AM220" s="7"/>
      <c r="AN220" s="7"/>
      <c r="AO220" s="7"/>
      <c r="AP220" s="7"/>
      <c r="AQ220" s="7"/>
      <c r="AR220" s="7"/>
      <c r="AS220" s="7"/>
      <c r="AT220" s="7"/>
      <c r="AU220" s="7"/>
      <c r="AV220" s="7"/>
      <c r="AW220" s="7"/>
      <c r="AX220" s="7"/>
      <c r="AY220" s="7"/>
      <c r="AZ220" s="143"/>
      <c r="BA220" s="11"/>
      <c r="BB220" s="11"/>
      <c r="BC220" s="11"/>
      <c r="BD220" s="11"/>
      <c r="BE220" s="11"/>
      <c r="BF220" s="11"/>
      <c r="BG220" s="11"/>
      <c r="BH220" s="11"/>
      <c r="BI220" s="11"/>
      <c r="BJ220" s="11"/>
    </row>
    <row r="221" spans="1:62" ht="93" customHeight="1" x14ac:dyDescent="0.3">
      <c r="A221" s="1"/>
      <c r="B221" s="1"/>
      <c r="C221" s="1"/>
      <c r="D221" s="1"/>
      <c r="E221" s="1"/>
      <c r="F221" s="153"/>
      <c r="G221" s="1"/>
      <c r="H221" s="1"/>
      <c r="I221" s="1"/>
      <c r="J221" s="1"/>
      <c r="K221" s="1"/>
      <c r="L221" s="1"/>
      <c r="M221" s="1"/>
      <c r="N221" s="1"/>
      <c r="O221" s="5"/>
      <c r="P221" s="5"/>
      <c r="Q221" s="5"/>
      <c r="R221" s="5"/>
      <c r="S221" s="5"/>
      <c r="T221" s="5"/>
      <c r="U221" s="141"/>
      <c r="V221" s="142"/>
      <c r="W221" s="142"/>
      <c r="X221" s="142"/>
      <c r="Y221" s="142"/>
      <c r="Z221" s="142"/>
      <c r="AA221" s="142"/>
      <c r="AB221" s="142"/>
      <c r="AC221" s="142"/>
      <c r="AD221" s="142"/>
      <c r="AE221" s="142"/>
      <c r="AF221" s="142"/>
      <c r="AG221" s="142"/>
      <c r="AH221" s="142"/>
      <c r="AI221" s="142"/>
      <c r="AJ221" s="142"/>
      <c r="AK221" s="142"/>
      <c r="AL221" s="7"/>
      <c r="AM221" s="7"/>
      <c r="AN221" s="7"/>
      <c r="AO221" s="7"/>
      <c r="AP221" s="7"/>
      <c r="AQ221" s="7"/>
      <c r="AR221" s="7"/>
      <c r="AS221" s="7"/>
      <c r="AT221" s="7"/>
      <c r="AU221" s="7"/>
      <c r="AV221" s="7"/>
      <c r="AW221" s="7"/>
      <c r="AX221" s="7"/>
      <c r="AY221" s="7"/>
      <c r="AZ221" s="143"/>
      <c r="BA221" s="11"/>
      <c r="BB221" s="11"/>
      <c r="BC221" s="11"/>
      <c r="BD221" s="11"/>
      <c r="BE221" s="11"/>
      <c r="BF221" s="11"/>
      <c r="BG221" s="11"/>
      <c r="BH221" s="11"/>
      <c r="BI221" s="11"/>
      <c r="BJ221" s="11"/>
    </row>
    <row r="222" spans="1:62" ht="93" customHeight="1" x14ac:dyDescent="0.3">
      <c r="A222" s="1"/>
      <c r="B222" s="1"/>
      <c r="C222" s="1"/>
      <c r="D222" s="1"/>
      <c r="E222" s="1"/>
      <c r="F222" s="153"/>
      <c r="G222" s="1"/>
      <c r="H222" s="1"/>
      <c r="I222" s="1"/>
      <c r="J222" s="1"/>
      <c r="K222" s="1"/>
      <c r="L222" s="1"/>
      <c r="M222" s="1"/>
      <c r="N222" s="1"/>
      <c r="O222" s="5"/>
      <c r="P222" s="5"/>
      <c r="Q222" s="5"/>
      <c r="R222" s="5"/>
      <c r="S222" s="5"/>
      <c r="T222" s="5"/>
      <c r="U222" s="141"/>
      <c r="V222" s="142"/>
      <c r="W222" s="142"/>
      <c r="X222" s="142"/>
      <c r="Y222" s="142"/>
      <c r="Z222" s="142"/>
      <c r="AA222" s="142"/>
      <c r="AB222" s="142"/>
      <c r="AC222" s="142"/>
      <c r="AD222" s="142"/>
      <c r="AE222" s="142"/>
      <c r="AF222" s="142"/>
      <c r="AG222" s="142"/>
      <c r="AH222" s="142"/>
      <c r="AI222" s="142"/>
      <c r="AJ222" s="142"/>
      <c r="AK222" s="142"/>
      <c r="AL222" s="7"/>
      <c r="AM222" s="7"/>
      <c r="AN222" s="7"/>
      <c r="AO222" s="7"/>
      <c r="AP222" s="7"/>
      <c r="AQ222" s="7"/>
      <c r="AR222" s="7"/>
      <c r="AS222" s="7"/>
      <c r="AT222" s="7"/>
      <c r="AU222" s="7"/>
      <c r="AV222" s="7"/>
      <c r="AW222" s="7"/>
      <c r="AX222" s="7"/>
      <c r="AY222" s="7"/>
      <c r="AZ222" s="143"/>
      <c r="BA222" s="11"/>
      <c r="BB222" s="11"/>
      <c r="BC222" s="11"/>
      <c r="BD222" s="11"/>
      <c r="BE222" s="11"/>
      <c r="BF222" s="11"/>
      <c r="BG222" s="11"/>
      <c r="BH222" s="11"/>
      <c r="BI222" s="11"/>
      <c r="BJ222" s="11"/>
    </row>
    <row r="223" spans="1:62" ht="93" customHeight="1" x14ac:dyDescent="0.3">
      <c r="A223" s="1"/>
      <c r="B223" s="1"/>
      <c r="C223" s="1"/>
      <c r="D223" s="1"/>
      <c r="E223" s="1"/>
      <c r="F223" s="153"/>
      <c r="G223" s="1"/>
      <c r="H223" s="1"/>
      <c r="I223" s="1"/>
      <c r="J223" s="1"/>
      <c r="K223" s="1"/>
      <c r="L223" s="1"/>
      <c r="M223" s="1"/>
      <c r="N223" s="1"/>
      <c r="O223" s="5"/>
      <c r="P223" s="5"/>
      <c r="Q223" s="5"/>
      <c r="R223" s="5"/>
      <c r="S223" s="5"/>
      <c r="T223" s="5"/>
      <c r="U223" s="141"/>
      <c r="V223" s="142"/>
      <c r="W223" s="142"/>
      <c r="X223" s="142"/>
      <c r="Y223" s="142"/>
      <c r="Z223" s="142"/>
      <c r="AA223" s="142"/>
      <c r="AB223" s="142"/>
      <c r="AC223" s="142"/>
      <c r="AD223" s="142"/>
      <c r="AE223" s="142"/>
      <c r="AF223" s="142"/>
      <c r="AG223" s="142"/>
      <c r="AH223" s="142"/>
      <c r="AI223" s="142"/>
      <c r="AJ223" s="142"/>
      <c r="AK223" s="142"/>
      <c r="AL223" s="7"/>
      <c r="AM223" s="7"/>
      <c r="AN223" s="7"/>
      <c r="AO223" s="7"/>
      <c r="AP223" s="7"/>
      <c r="AQ223" s="7"/>
      <c r="AR223" s="7"/>
      <c r="AS223" s="7"/>
      <c r="AT223" s="7"/>
      <c r="AU223" s="7"/>
      <c r="AV223" s="7"/>
      <c r="AW223" s="7"/>
      <c r="AX223" s="7"/>
      <c r="AY223" s="7"/>
      <c r="AZ223" s="143"/>
      <c r="BA223" s="11"/>
      <c r="BB223" s="11"/>
      <c r="BC223" s="11"/>
      <c r="BD223" s="11"/>
      <c r="BE223" s="11"/>
      <c r="BF223" s="11"/>
      <c r="BG223" s="11"/>
      <c r="BH223" s="11"/>
      <c r="BI223" s="11"/>
      <c r="BJ223" s="11"/>
    </row>
    <row r="224" spans="1:62" ht="93" customHeight="1" x14ac:dyDescent="0.3">
      <c r="A224" s="1"/>
      <c r="B224" s="1"/>
      <c r="C224" s="1"/>
      <c r="D224" s="1"/>
      <c r="E224" s="1"/>
      <c r="F224" s="153"/>
      <c r="G224" s="1"/>
      <c r="H224" s="1"/>
      <c r="I224" s="1"/>
      <c r="J224" s="1"/>
      <c r="K224" s="1"/>
      <c r="L224" s="1"/>
      <c r="M224" s="1"/>
      <c r="N224" s="1"/>
      <c r="O224" s="5"/>
      <c r="P224" s="5"/>
      <c r="Q224" s="5"/>
      <c r="R224" s="5"/>
      <c r="S224" s="5"/>
      <c r="T224" s="5"/>
      <c r="U224" s="141"/>
      <c r="V224" s="142"/>
      <c r="W224" s="142"/>
      <c r="X224" s="142"/>
      <c r="Y224" s="142"/>
      <c r="Z224" s="142"/>
      <c r="AA224" s="142"/>
      <c r="AB224" s="142"/>
      <c r="AC224" s="142"/>
      <c r="AD224" s="142"/>
      <c r="AE224" s="142"/>
      <c r="AF224" s="142"/>
      <c r="AG224" s="142"/>
      <c r="AH224" s="142"/>
      <c r="AI224" s="142"/>
      <c r="AJ224" s="142"/>
      <c r="AK224" s="142"/>
      <c r="AL224" s="7"/>
      <c r="AM224" s="7"/>
      <c r="AN224" s="7"/>
      <c r="AO224" s="7"/>
      <c r="AP224" s="7"/>
      <c r="AQ224" s="7"/>
      <c r="AR224" s="7"/>
      <c r="AS224" s="7"/>
      <c r="AT224" s="7"/>
      <c r="AU224" s="7"/>
      <c r="AV224" s="7"/>
      <c r="AW224" s="7"/>
      <c r="AX224" s="7"/>
      <c r="AY224" s="7"/>
      <c r="AZ224" s="143"/>
      <c r="BA224" s="11"/>
      <c r="BB224" s="11"/>
      <c r="BC224" s="11"/>
      <c r="BD224" s="11"/>
      <c r="BE224" s="11"/>
      <c r="BF224" s="11"/>
      <c r="BG224" s="11"/>
      <c r="BH224" s="11"/>
      <c r="BI224" s="11"/>
      <c r="BJ224" s="11"/>
    </row>
    <row r="225" spans="1:62" ht="93" customHeight="1" x14ac:dyDescent="0.3">
      <c r="A225" s="1"/>
      <c r="B225" s="1"/>
      <c r="C225" s="1"/>
      <c r="D225" s="1"/>
      <c r="E225" s="1"/>
      <c r="F225" s="153"/>
      <c r="G225" s="1"/>
      <c r="H225" s="1"/>
      <c r="I225" s="1"/>
      <c r="J225" s="1"/>
      <c r="K225" s="1"/>
      <c r="L225" s="1"/>
      <c r="M225" s="1"/>
      <c r="N225" s="1"/>
      <c r="O225" s="5"/>
      <c r="P225" s="5"/>
      <c r="Q225" s="5"/>
      <c r="R225" s="5"/>
      <c r="S225" s="5"/>
      <c r="T225" s="5"/>
      <c r="U225" s="141"/>
      <c r="V225" s="142"/>
      <c r="W225" s="142"/>
      <c r="X225" s="142"/>
      <c r="Y225" s="142"/>
      <c r="Z225" s="142"/>
      <c r="AA225" s="142"/>
      <c r="AB225" s="142"/>
      <c r="AC225" s="142"/>
      <c r="AD225" s="142"/>
      <c r="AE225" s="142"/>
      <c r="AF225" s="142"/>
      <c r="AG225" s="142"/>
      <c r="AH225" s="142"/>
      <c r="AI225" s="142"/>
      <c r="AJ225" s="142"/>
      <c r="AK225" s="142"/>
      <c r="AL225" s="7"/>
      <c r="AM225" s="7"/>
      <c r="AN225" s="7"/>
      <c r="AO225" s="7"/>
      <c r="AP225" s="7"/>
      <c r="AQ225" s="7"/>
      <c r="AR225" s="7"/>
      <c r="AS225" s="7"/>
      <c r="AT225" s="7"/>
      <c r="AU225" s="7"/>
      <c r="AV225" s="7"/>
      <c r="AW225" s="7"/>
      <c r="AX225" s="7"/>
      <c r="AY225" s="7"/>
      <c r="AZ225" s="143"/>
      <c r="BA225" s="11"/>
      <c r="BB225" s="11"/>
      <c r="BC225" s="11"/>
      <c r="BD225" s="11"/>
      <c r="BE225" s="11"/>
      <c r="BF225" s="11"/>
      <c r="BG225" s="11"/>
      <c r="BH225" s="11"/>
      <c r="BI225" s="11"/>
      <c r="BJ225" s="11"/>
    </row>
    <row r="226" spans="1:62" ht="93" customHeight="1" x14ac:dyDescent="0.3">
      <c r="A226" s="1"/>
      <c r="B226" s="1"/>
      <c r="C226" s="1"/>
      <c r="D226" s="1"/>
      <c r="E226" s="1"/>
      <c r="F226" s="153"/>
      <c r="G226" s="1"/>
      <c r="H226" s="1"/>
      <c r="I226" s="1"/>
      <c r="J226" s="1"/>
      <c r="K226" s="1"/>
      <c r="L226" s="1"/>
      <c r="M226" s="1"/>
      <c r="N226" s="1"/>
      <c r="O226" s="5"/>
      <c r="P226" s="5"/>
      <c r="Q226" s="5"/>
      <c r="R226" s="5"/>
      <c r="S226" s="5"/>
      <c r="T226" s="5"/>
      <c r="U226" s="141"/>
      <c r="V226" s="142"/>
      <c r="W226" s="142"/>
      <c r="X226" s="142"/>
      <c r="Y226" s="142"/>
      <c r="Z226" s="142"/>
      <c r="AA226" s="142"/>
      <c r="AB226" s="142"/>
      <c r="AC226" s="142"/>
      <c r="AD226" s="142"/>
      <c r="AE226" s="142"/>
      <c r="AF226" s="142"/>
      <c r="AG226" s="142"/>
      <c r="AH226" s="142"/>
      <c r="AI226" s="142"/>
      <c r="AJ226" s="142"/>
      <c r="AK226" s="142"/>
      <c r="AL226" s="7"/>
      <c r="AM226" s="7"/>
      <c r="AN226" s="7"/>
      <c r="AO226" s="7"/>
      <c r="AP226" s="7"/>
      <c r="AQ226" s="7"/>
      <c r="AR226" s="7"/>
      <c r="AS226" s="7"/>
      <c r="AT226" s="7"/>
      <c r="AU226" s="7"/>
      <c r="AV226" s="7"/>
      <c r="AW226" s="7"/>
      <c r="AX226" s="7"/>
      <c r="AY226" s="7"/>
      <c r="AZ226" s="143"/>
      <c r="BA226" s="11"/>
      <c r="BB226" s="11"/>
      <c r="BC226" s="11"/>
      <c r="BD226" s="11"/>
      <c r="BE226" s="11"/>
      <c r="BF226" s="11"/>
      <c r="BG226" s="11"/>
      <c r="BH226" s="11"/>
      <c r="BI226" s="11"/>
      <c r="BJ226" s="11"/>
    </row>
    <row r="227" spans="1:62" ht="93" customHeight="1" x14ac:dyDescent="0.3">
      <c r="A227" s="1"/>
      <c r="B227" s="1"/>
      <c r="C227" s="1"/>
      <c r="D227" s="1"/>
      <c r="E227" s="1"/>
      <c r="F227" s="153"/>
      <c r="G227" s="1"/>
      <c r="H227" s="1"/>
      <c r="I227" s="1"/>
      <c r="J227" s="1"/>
      <c r="K227" s="1"/>
      <c r="L227" s="1"/>
      <c r="M227" s="1"/>
      <c r="N227" s="1"/>
      <c r="O227" s="5"/>
      <c r="P227" s="5"/>
      <c r="Q227" s="5"/>
      <c r="R227" s="5"/>
      <c r="S227" s="5"/>
      <c r="T227" s="5"/>
      <c r="U227" s="141"/>
      <c r="V227" s="142"/>
      <c r="W227" s="142"/>
      <c r="X227" s="142"/>
      <c r="Y227" s="142"/>
      <c r="Z227" s="142"/>
      <c r="AA227" s="142"/>
      <c r="AB227" s="142"/>
      <c r="AC227" s="142"/>
      <c r="AD227" s="142"/>
      <c r="AE227" s="142"/>
      <c r="AF227" s="142"/>
      <c r="AG227" s="142"/>
      <c r="AH227" s="142"/>
      <c r="AI227" s="142"/>
      <c r="AJ227" s="142"/>
      <c r="AK227" s="142"/>
      <c r="AL227" s="7"/>
      <c r="AM227" s="7"/>
      <c r="AN227" s="7"/>
      <c r="AO227" s="7"/>
      <c r="AP227" s="7"/>
      <c r="AQ227" s="7"/>
      <c r="AR227" s="7"/>
      <c r="AS227" s="7"/>
      <c r="AT227" s="7"/>
      <c r="AU227" s="7"/>
      <c r="AV227" s="7"/>
      <c r="AW227" s="7"/>
      <c r="AX227" s="7"/>
      <c r="AY227" s="7"/>
      <c r="AZ227" s="143"/>
      <c r="BA227" s="11"/>
      <c r="BB227" s="11"/>
      <c r="BC227" s="11"/>
      <c r="BD227" s="11"/>
      <c r="BE227" s="11"/>
      <c r="BF227" s="11"/>
      <c r="BG227" s="11"/>
      <c r="BH227" s="11"/>
      <c r="BI227" s="11"/>
      <c r="BJ227" s="11"/>
    </row>
    <row r="228" spans="1:62" ht="93" customHeight="1" x14ac:dyDescent="0.3">
      <c r="A228" s="1"/>
      <c r="B228" s="1"/>
      <c r="C228" s="1"/>
      <c r="D228" s="1"/>
      <c r="E228" s="1"/>
      <c r="F228" s="153"/>
      <c r="G228" s="1"/>
      <c r="H228" s="1"/>
      <c r="I228" s="1"/>
      <c r="J228" s="1"/>
      <c r="K228" s="1"/>
      <c r="L228" s="1"/>
      <c r="M228" s="1"/>
      <c r="N228" s="1"/>
      <c r="O228" s="5"/>
      <c r="P228" s="5"/>
      <c r="Q228" s="5"/>
      <c r="R228" s="5"/>
      <c r="S228" s="5"/>
      <c r="T228" s="5"/>
      <c r="U228" s="141"/>
      <c r="V228" s="142"/>
      <c r="W228" s="142"/>
      <c r="X228" s="142"/>
      <c r="Y228" s="142"/>
      <c r="Z228" s="142"/>
      <c r="AA228" s="142"/>
      <c r="AB228" s="142"/>
      <c r="AC228" s="142"/>
      <c r="AD228" s="142"/>
      <c r="AE228" s="142"/>
      <c r="AF228" s="142"/>
      <c r="AG228" s="142"/>
      <c r="AH228" s="142"/>
      <c r="AI228" s="142"/>
      <c r="AJ228" s="142"/>
      <c r="AK228" s="142"/>
      <c r="AL228" s="7"/>
      <c r="AM228" s="7"/>
      <c r="AN228" s="7"/>
      <c r="AO228" s="7"/>
      <c r="AP228" s="7"/>
      <c r="AQ228" s="7"/>
      <c r="AR228" s="7"/>
      <c r="AS228" s="7"/>
      <c r="AT228" s="7"/>
      <c r="AU228" s="7"/>
      <c r="AV228" s="7"/>
      <c r="AW228" s="7"/>
      <c r="AX228" s="7"/>
      <c r="AY228" s="7"/>
      <c r="AZ228" s="143"/>
      <c r="BA228" s="11"/>
      <c r="BB228" s="11"/>
      <c r="BC228" s="11"/>
      <c r="BD228" s="11"/>
      <c r="BE228" s="11"/>
      <c r="BF228" s="11"/>
      <c r="BG228" s="11"/>
      <c r="BH228" s="11"/>
      <c r="BI228" s="11"/>
      <c r="BJ228" s="11"/>
    </row>
    <row r="229" spans="1:62" ht="93" customHeight="1" x14ac:dyDescent="0.3">
      <c r="A229" s="1"/>
      <c r="B229" s="1"/>
      <c r="C229" s="1"/>
      <c r="D229" s="1"/>
      <c r="E229" s="1"/>
      <c r="F229" s="153"/>
      <c r="G229" s="1"/>
      <c r="H229" s="1"/>
      <c r="I229" s="1"/>
      <c r="J229" s="1"/>
      <c r="K229" s="1"/>
      <c r="L229" s="1"/>
      <c r="M229" s="1"/>
      <c r="N229" s="1"/>
      <c r="O229" s="5"/>
      <c r="P229" s="5"/>
      <c r="Q229" s="5"/>
      <c r="R229" s="5"/>
      <c r="S229" s="5"/>
      <c r="T229" s="5"/>
      <c r="U229" s="141"/>
      <c r="V229" s="142"/>
      <c r="W229" s="142"/>
      <c r="X229" s="142"/>
      <c r="Y229" s="142"/>
      <c r="Z229" s="142"/>
      <c r="AA229" s="142"/>
      <c r="AB229" s="142"/>
      <c r="AC229" s="142"/>
      <c r="AD229" s="142"/>
      <c r="AE229" s="142"/>
      <c r="AF229" s="142"/>
      <c r="AG229" s="142"/>
      <c r="AH229" s="142"/>
      <c r="AI229" s="142"/>
      <c r="AJ229" s="142"/>
      <c r="AK229" s="142"/>
      <c r="AL229" s="7"/>
      <c r="AM229" s="7"/>
      <c r="AN229" s="7"/>
      <c r="AO229" s="7"/>
      <c r="AP229" s="7"/>
      <c r="AQ229" s="7"/>
      <c r="AR229" s="7"/>
      <c r="AS229" s="7"/>
      <c r="AT229" s="7"/>
      <c r="AU229" s="7"/>
      <c r="AV229" s="7"/>
      <c r="AW229" s="7"/>
      <c r="AX229" s="7"/>
      <c r="AY229" s="7"/>
      <c r="AZ229" s="143"/>
      <c r="BA229" s="11"/>
      <c r="BB229" s="11"/>
      <c r="BC229" s="11"/>
      <c r="BD229" s="11"/>
      <c r="BE229" s="11"/>
      <c r="BF229" s="11"/>
      <c r="BG229" s="11"/>
      <c r="BH229" s="11"/>
      <c r="BI229" s="11"/>
      <c r="BJ229" s="11"/>
    </row>
    <row r="230" spans="1:62" ht="93" customHeight="1" x14ac:dyDescent="0.3">
      <c r="A230" s="1"/>
      <c r="B230" s="1"/>
      <c r="C230" s="1"/>
      <c r="D230" s="1"/>
      <c r="E230" s="1"/>
      <c r="F230" s="153"/>
      <c r="G230" s="1"/>
      <c r="H230" s="1"/>
      <c r="I230" s="1"/>
      <c r="J230" s="1"/>
      <c r="K230" s="1"/>
      <c r="L230" s="1"/>
      <c r="M230" s="1"/>
      <c r="N230" s="1"/>
      <c r="O230" s="5"/>
      <c r="P230" s="5"/>
      <c r="Q230" s="5"/>
      <c r="R230" s="5"/>
      <c r="S230" s="5"/>
      <c r="T230" s="5"/>
      <c r="U230" s="141"/>
      <c r="V230" s="142"/>
      <c r="W230" s="142"/>
      <c r="X230" s="142"/>
      <c r="Y230" s="142"/>
      <c r="Z230" s="142"/>
      <c r="AA230" s="142"/>
      <c r="AB230" s="142"/>
      <c r="AC230" s="142"/>
      <c r="AD230" s="142"/>
      <c r="AE230" s="142"/>
      <c r="AF230" s="142"/>
      <c r="AG230" s="142"/>
      <c r="AH230" s="142"/>
      <c r="AI230" s="142"/>
      <c r="AJ230" s="142"/>
      <c r="AK230" s="142"/>
      <c r="AL230" s="7"/>
      <c r="AM230" s="7"/>
      <c r="AN230" s="7"/>
      <c r="AO230" s="7"/>
      <c r="AP230" s="7"/>
      <c r="AQ230" s="7"/>
      <c r="AR230" s="7"/>
      <c r="AS230" s="7"/>
      <c r="AT230" s="7"/>
      <c r="AU230" s="7"/>
      <c r="AV230" s="7"/>
      <c r="AW230" s="7"/>
      <c r="AX230" s="7"/>
      <c r="AY230" s="7"/>
      <c r="AZ230" s="143"/>
      <c r="BA230" s="11"/>
      <c r="BB230" s="11"/>
      <c r="BC230" s="11"/>
      <c r="BD230" s="11"/>
      <c r="BE230" s="11"/>
      <c r="BF230" s="11"/>
      <c r="BG230" s="11"/>
      <c r="BH230" s="11"/>
      <c r="BI230" s="11"/>
      <c r="BJ230" s="11"/>
    </row>
    <row r="231" spans="1:62" ht="93" customHeight="1" x14ac:dyDescent="0.3">
      <c r="A231" s="1"/>
      <c r="B231" s="1"/>
      <c r="C231" s="1"/>
      <c r="D231" s="1"/>
      <c r="E231" s="1"/>
      <c r="F231" s="153"/>
      <c r="G231" s="1"/>
      <c r="H231" s="1"/>
      <c r="I231" s="1"/>
      <c r="J231" s="1"/>
      <c r="K231" s="1"/>
      <c r="L231" s="1"/>
      <c r="M231" s="1"/>
      <c r="N231" s="1"/>
      <c r="O231" s="5"/>
      <c r="P231" s="5"/>
      <c r="Q231" s="5"/>
      <c r="R231" s="5"/>
      <c r="S231" s="5"/>
      <c r="T231" s="5"/>
      <c r="U231" s="141"/>
      <c r="V231" s="142"/>
      <c r="W231" s="142"/>
      <c r="X231" s="142"/>
      <c r="Y231" s="142"/>
      <c r="Z231" s="142"/>
      <c r="AA231" s="142"/>
      <c r="AB231" s="142"/>
      <c r="AC231" s="142"/>
      <c r="AD231" s="142"/>
      <c r="AE231" s="142"/>
      <c r="AF231" s="142"/>
      <c r="AG231" s="142"/>
      <c r="AH231" s="142"/>
      <c r="AI231" s="142"/>
      <c r="AJ231" s="142"/>
      <c r="AK231" s="142"/>
      <c r="AL231" s="7"/>
      <c r="AM231" s="7"/>
      <c r="AN231" s="7"/>
      <c r="AO231" s="7"/>
      <c r="AP231" s="7"/>
      <c r="AQ231" s="7"/>
      <c r="AR231" s="7"/>
      <c r="AS231" s="7"/>
      <c r="AT231" s="7"/>
      <c r="AU231" s="7"/>
      <c r="AV231" s="7"/>
      <c r="AW231" s="7"/>
      <c r="AX231" s="7"/>
      <c r="AY231" s="7"/>
      <c r="AZ231" s="143"/>
      <c r="BA231" s="11"/>
      <c r="BB231" s="11"/>
      <c r="BC231" s="11"/>
      <c r="BD231" s="11"/>
      <c r="BE231" s="11"/>
      <c r="BF231" s="11"/>
      <c r="BG231" s="11"/>
      <c r="BH231" s="11"/>
      <c r="BI231" s="11"/>
      <c r="BJ231" s="11"/>
    </row>
    <row r="232" spans="1:62" ht="93" customHeight="1" x14ac:dyDescent="0.3">
      <c r="A232" s="1"/>
      <c r="B232" s="1"/>
      <c r="C232" s="1"/>
      <c r="D232" s="1"/>
      <c r="E232" s="1"/>
      <c r="F232" s="153"/>
      <c r="G232" s="1"/>
      <c r="H232" s="1"/>
      <c r="I232" s="1"/>
      <c r="J232" s="1"/>
      <c r="K232" s="1"/>
      <c r="L232" s="1"/>
      <c r="M232" s="1"/>
      <c r="N232" s="1"/>
      <c r="O232" s="5"/>
      <c r="P232" s="5"/>
      <c r="Q232" s="5"/>
      <c r="R232" s="5"/>
      <c r="S232" s="5"/>
      <c r="T232" s="5"/>
      <c r="U232" s="141"/>
      <c r="V232" s="142"/>
      <c r="W232" s="142"/>
      <c r="X232" s="142"/>
      <c r="Y232" s="142"/>
      <c r="Z232" s="142"/>
      <c r="AA232" s="142"/>
      <c r="AB232" s="142"/>
      <c r="AC232" s="142"/>
      <c r="AD232" s="142"/>
      <c r="AE232" s="142"/>
      <c r="AF232" s="142"/>
      <c r="AG232" s="142"/>
      <c r="AH232" s="142"/>
      <c r="AI232" s="142"/>
      <c r="AJ232" s="142"/>
      <c r="AK232" s="142"/>
      <c r="AL232" s="7"/>
      <c r="AM232" s="7"/>
      <c r="AN232" s="7"/>
      <c r="AO232" s="7"/>
      <c r="AP232" s="7"/>
      <c r="AQ232" s="7"/>
      <c r="AR232" s="7"/>
      <c r="AS232" s="7"/>
      <c r="AT232" s="7"/>
      <c r="AU232" s="7"/>
      <c r="AV232" s="7"/>
      <c r="AW232" s="7"/>
      <c r="AX232" s="7"/>
      <c r="AY232" s="7"/>
      <c r="AZ232" s="143"/>
      <c r="BA232" s="11"/>
      <c r="BB232" s="11"/>
      <c r="BC232" s="11"/>
      <c r="BD232" s="11"/>
      <c r="BE232" s="11"/>
      <c r="BF232" s="11"/>
      <c r="BG232" s="11"/>
      <c r="BH232" s="11"/>
      <c r="BI232" s="11"/>
      <c r="BJ232" s="11"/>
    </row>
    <row r="233" spans="1:62" ht="93" customHeight="1" x14ac:dyDescent="0.3">
      <c r="A233" s="1"/>
      <c r="B233" s="1"/>
      <c r="C233" s="1"/>
      <c r="D233" s="1"/>
      <c r="E233" s="1"/>
      <c r="F233" s="153"/>
      <c r="G233" s="1"/>
      <c r="H233" s="1"/>
      <c r="I233" s="1"/>
      <c r="J233" s="1"/>
      <c r="K233" s="1"/>
      <c r="L233" s="1"/>
      <c r="M233" s="1"/>
      <c r="N233" s="1"/>
      <c r="O233" s="5"/>
      <c r="P233" s="5"/>
      <c r="Q233" s="5"/>
      <c r="R233" s="5"/>
      <c r="S233" s="5"/>
      <c r="T233" s="5"/>
      <c r="U233" s="141"/>
      <c r="V233" s="142"/>
      <c r="W233" s="142"/>
      <c r="X233" s="142"/>
      <c r="Y233" s="142"/>
      <c r="Z233" s="142"/>
      <c r="AA233" s="142"/>
      <c r="AB233" s="142"/>
      <c r="AC233" s="142"/>
      <c r="AD233" s="142"/>
      <c r="AE233" s="142"/>
      <c r="AF233" s="142"/>
      <c r="AG233" s="142"/>
      <c r="AH233" s="142"/>
      <c r="AI233" s="142"/>
      <c r="AJ233" s="142"/>
      <c r="AK233" s="142"/>
      <c r="AL233" s="7"/>
      <c r="AM233" s="7"/>
      <c r="AN233" s="7"/>
      <c r="AO233" s="7"/>
      <c r="AP233" s="7"/>
      <c r="AQ233" s="7"/>
      <c r="AR233" s="7"/>
      <c r="AS233" s="7"/>
      <c r="AT233" s="7"/>
      <c r="AU233" s="7"/>
      <c r="AV233" s="7"/>
      <c r="AW233" s="7"/>
      <c r="AX233" s="7"/>
      <c r="AY233" s="7"/>
      <c r="AZ233" s="143"/>
      <c r="BA233" s="11"/>
      <c r="BB233" s="11"/>
      <c r="BC233" s="11"/>
      <c r="BD233" s="11"/>
      <c r="BE233" s="11"/>
      <c r="BF233" s="11"/>
      <c r="BG233" s="11"/>
      <c r="BH233" s="11"/>
      <c r="BI233" s="11"/>
      <c r="BJ233" s="11"/>
    </row>
    <row r="234" spans="1:62" ht="93" customHeight="1" x14ac:dyDescent="0.3">
      <c r="A234" s="1"/>
      <c r="B234" s="1"/>
      <c r="C234" s="1"/>
      <c r="D234" s="1"/>
      <c r="E234" s="1"/>
      <c r="F234" s="153"/>
      <c r="G234" s="1"/>
      <c r="H234" s="1"/>
      <c r="I234" s="1"/>
      <c r="J234" s="1"/>
      <c r="K234" s="1"/>
      <c r="L234" s="1"/>
      <c r="M234" s="1"/>
      <c r="N234" s="1"/>
      <c r="O234" s="5"/>
      <c r="P234" s="5"/>
      <c r="Q234" s="5"/>
      <c r="R234" s="5"/>
      <c r="S234" s="5"/>
      <c r="T234" s="5"/>
      <c r="U234" s="141"/>
      <c r="V234" s="142"/>
      <c r="W234" s="142"/>
      <c r="X234" s="142"/>
      <c r="Y234" s="142"/>
      <c r="Z234" s="142"/>
      <c r="AA234" s="142"/>
      <c r="AB234" s="142"/>
      <c r="AC234" s="142"/>
      <c r="AD234" s="142"/>
      <c r="AE234" s="142"/>
      <c r="AF234" s="142"/>
      <c r="AG234" s="142"/>
      <c r="AH234" s="142"/>
      <c r="AI234" s="142"/>
      <c r="AJ234" s="142"/>
      <c r="AK234" s="142"/>
      <c r="AL234" s="7"/>
      <c r="AM234" s="7"/>
      <c r="AN234" s="7"/>
      <c r="AO234" s="7"/>
      <c r="AP234" s="7"/>
      <c r="AQ234" s="7"/>
      <c r="AR234" s="7"/>
      <c r="AS234" s="7"/>
      <c r="AT234" s="7"/>
      <c r="AU234" s="7"/>
      <c r="AV234" s="7"/>
      <c r="AW234" s="7"/>
      <c r="AX234" s="7"/>
      <c r="AY234" s="7"/>
      <c r="AZ234" s="143"/>
      <c r="BA234" s="11"/>
      <c r="BB234" s="11"/>
      <c r="BC234" s="11"/>
      <c r="BD234" s="11"/>
      <c r="BE234" s="11"/>
      <c r="BF234" s="11"/>
      <c r="BG234" s="11"/>
      <c r="BH234" s="11"/>
      <c r="BI234" s="11"/>
      <c r="BJ234" s="11"/>
    </row>
    <row r="235" spans="1:62" ht="93" customHeight="1" x14ac:dyDescent="0.3">
      <c r="A235" s="1"/>
      <c r="B235" s="1"/>
      <c r="C235" s="1"/>
      <c r="D235" s="1"/>
      <c r="E235" s="1"/>
      <c r="F235" s="153"/>
      <c r="G235" s="1"/>
      <c r="H235" s="1"/>
      <c r="I235" s="1"/>
      <c r="J235" s="1"/>
      <c r="K235" s="1"/>
      <c r="L235" s="1"/>
      <c r="M235" s="1"/>
      <c r="N235" s="1"/>
      <c r="O235" s="5"/>
      <c r="P235" s="5"/>
      <c r="Q235" s="5"/>
      <c r="R235" s="5"/>
      <c r="S235" s="5"/>
      <c r="T235" s="5"/>
      <c r="U235" s="141"/>
      <c r="V235" s="142"/>
      <c r="W235" s="142"/>
      <c r="X235" s="142"/>
      <c r="Y235" s="142"/>
      <c r="Z235" s="142"/>
      <c r="AA235" s="142"/>
      <c r="AB235" s="142"/>
      <c r="AC235" s="142"/>
      <c r="AD235" s="142"/>
      <c r="AE235" s="142"/>
      <c r="AF235" s="142"/>
      <c r="AG235" s="142"/>
      <c r="AH235" s="142"/>
      <c r="AI235" s="142"/>
      <c r="AJ235" s="142"/>
      <c r="AK235" s="142"/>
      <c r="AL235" s="7"/>
      <c r="AM235" s="7"/>
      <c r="AN235" s="7"/>
      <c r="AO235" s="7"/>
      <c r="AP235" s="7"/>
      <c r="AQ235" s="7"/>
      <c r="AR235" s="7"/>
      <c r="AS235" s="7"/>
      <c r="AT235" s="7"/>
      <c r="AU235" s="7"/>
      <c r="AV235" s="7"/>
      <c r="AW235" s="7"/>
      <c r="AX235" s="7"/>
      <c r="AY235" s="7"/>
      <c r="AZ235" s="143"/>
      <c r="BA235" s="11"/>
      <c r="BB235" s="11"/>
      <c r="BC235" s="11"/>
      <c r="BD235" s="11"/>
      <c r="BE235" s="11"/>
      <c r="BF235" s="11"/>
      <c r="BG235" s="11"/>
      <c r="BH235" s="11"/>
      <c r="BI235" s="11"/>
      <c r="BJ235" s="11"/>
    </row>
    <row r="236" spans="1:62" ht="93" customHeight="1" x14ac:dyDescent="0.3">
      <c r="A236" s="1"/>
      <c r="B236" s="1"/>
      <c r="C236" s="1"/>
      <c r="D236" s="1"/>
      <c r="E236" s="1"/>
      <c r="F236" s="153"/>
      <c r="G236" s="1"/>
      <c r="H236" s="1"/>
      <c r="I236" s="1"/>
      <c r="J236" s="1"/>
      <c r="K236" s="1"/>
      <c r="L236" s="1"/>
      <c r="M236" s="1"/>
      <c r="N236" s="1"/>
      <c r="O236" s="5"/>
      <c r="P236" s="5"/>
      <c r="Q236" s="5"/>
      <c r="R236" s="5"/>
      <c r="S236" s="5"/>
      <c r="T236" s="5"/>
      <c r="U236" s="141"/>
      <c r="V236" s="142"/>
      <c r="W236" s="142"/>
      <c r="X236" s="142"/>
      <c r="Y236" s="142"/>
      <c r="Z236" s="142"/>
      <c r="AA236" s="142"/>
      <c r="AB236" s="142"/>
      <c r="AC236" s="142"/>
      <c r="AD236" s="142"/>
      <c r="AE236" s="142"/>
      <c r="AF236" s="142"/>
      <c r="AG236" s="142"/>
      <c r="AH236" s="142"/>
      <c r="AI236" s="142"/>
      <c r="AJ236" s="142"/>
      <c r="AK236" s="142"/>
      <c r="AL236" s="7"/>
      <c r="AM236" s="7"/>
      <c r="AN236" s="7"/>
      <c r="AO236" s="7"/>
      <c r="AP236" s="7"/>
      <c r="AQ236" s="7"/>
      <c r="AR236" s="7"/>
      <c r="AS236" s="7"/>
      <c r="AT236" s="7"/>
      <c r="AU236" s="7"/>
      <c r="AV236" s="7"/>
      <c r="AW236" s="7"/>
      <c r="AX236" s="7"/>
      <c r="AY236" s="7"/>
      <c r="AZ236" s="143"/>
      <c r="BA236" s="11"/>
      <c r="BB236" s="11"/>
      <c r="BC236" s="11"/>
      <c r="BD236" s="11"/>
      <c r="BE236" s="11"/>
      <c r="BF236" s="11"/>
      <c r="BG236" s="11"/>
      <c r="BH236" s="11"/>
      <c r="BI236" s="11"/>
      <c r="BJ236" s="11"/>
    </row>
    <row r="237" spans="1:62" ht="93" customHeight="1" x14ac:dyDescent="0.3">
      <c r="A237" s="1"/>
      <c r="B237" s="1"/>
      <c r="C237" s="1"/>
      <c r="D237" s="1"/>
      <c r="E237" s="1"/>
      <c r="F237" s="153"/>
      <c r="G237" s="1"/>
      <c r="H237" s="1"/>
      <c r="I237" s="1"/>
      <c r="J237" s="1"/>
      <c r="K237" s="1"/>
      <c r="L237" s="1"/>
      <c r="M237" s="1"/>
      <c r="N237" s="1"/>
      <c r="O237" s="5"/>
      <c r="P237" s="5"/>
      <c r="Q237" s="5"/>
      <c r="R237" s="5"/>
      <c r="S237" s="5"/>
      <c r="T237" s="5"/>
      <c r="U237" s="141"/>
      <c r="V237" s="142"/>
      <c r="W237" s="142"/>
      <c r="X237" s="142"/>
      <c r="Y237" s="142"/>
      <c r="Z237" s="142"/>
      <c r="AA237" s="142"/>
      <c r="AB237" s="142"/>
      <c r="AC237" s="142"/>
      <c r="AD237" s="142"/>
      <c r="AE237" s="142"/>
      <c r="AF237" s="142"/>
      <c r="AG237" s="142"/>
      <c r="AH237" s="142"/>
      <c r="AI237" s="142"/>
      <c r="AJ237" s="142"/>
      <c r="AK237" s="142"/>
      <c r="AL237" s="7"/>
      <c r="AM237" s="7"/>
      <c r="AN237" s="7"/>
      <c r="AO237" s="7"/>
      <c r="AP237" s="7"/>
      <c r="AQ237" s="7"/>
      <c r="AR237" s="7"/>
      <c r="AS237" s="7"/>
      <c r="AT237" s="7"/>
      <c r="AU237" s="7"/>
      <c r="AV237" s="7"/>
      <c r="AW237" s="7"/>
      <c r="AX237" s="7"/>
      <c r="AY237" s="7"/>
      <c r="AZ237" s="143"/>
      <c r="BA237" s="11"/>
      <c r="BB237" s="11"/>
      <c r="BC237" s="11"/>
      <c r="BD237" s="11"/>
      <c r="BE237" s="11"/>
      <c r="BF237" s="11"/>
      <c r="BG237" s="11"/>
      <c r="BH237" s="11"/>
      <c r="BI237" s="11"/>
      <c r="BJ237" s="11"/>
    </row>
    <row r="238" spans="1:62" ht="93" customHeight="1" x14ac:dyDescent="0.3">
      <c r="A238" s="1"/>
      <c r="B238" s="1"/>
      <c r="C238" s="1"/>
      <c r="D238" s="1"/>
      <c r="E238" s="1"/>
      <c r="F238" s="153"/>
      <c r="G238" s="1"/>
      <c r="H238" s="1"/>
      <c r="I238" s="1"/>
      <c r="J238" s="1"/>
      <c r="K238" s="1"/>
      <c r="L238" s="1"/>
      <c r="M238" s="1"/>
      <c r="N238" s="1"/>
      <c r="O238" s="5"/>
      <c r="P238" s="5"/>
      <c r="Q238" s="5"/>
      <c r="R238" s="5"/>
      <c r="S238" s="5"/>
      <c r="T238" s="5"/>
      <c r="U238" s="141"/>
      <c r="V238" s="142"/>
      <c r="W238" s="142"/>
      <c r="X238" s="142"/>
      <c r="Y238" s="142"/>
      <c r="Z238" s="142"/>
      <c r="AA238" s="142"/>
      <c r="AB238" s="142"/>
      <c r="AC238" s="142"/>
      <c r="AD238" s="142"/>
      <c r="AE238" s="142"/>
      <c r="AF238" s="142"/>
      <c r="AG238" s="142"/>
      <c r="AH238" s="142"/>
      <c r="AI238" s="142"/>
      <c r="AJ238" s="142"/>
      <c r="AK238" s="142"/>
      <c r="AL238" s="7"/>
      <c r="AM238" s="7"/>
      <c r="AN238" s="7"/>
      <c r="AO238" s="7"/>
      <c r="AP238" s="7"/>
      <c r="AQ238" s="7"/>
      <c r="AR238" s="7"/>
      <c r="AS238" s="7"/>
      <c r="AT238" s="7"/>
      <c r="AU238" s="7"/>
      <c r="AV238" s="7"/>
      <c r="AW238" s="7"/>
      <c r="AX238" s="7"/>
      <c r="AY238" s="7"/>
      <c r="AZ238" s="143"/>
      <c r="BA238" s="11"/>
      <c r="BB238" s="11"/>
      <c r="BC238" s="11"/>
      <c r="BD238" s="11"/>
      <c r="BE238" s="11"/>
      <c r="BF238" s="11"/>
      <c r="BG238" s="11"/>
      <c r="BH238" s="11"/>
      <c r="BI238" s="11"/>
      <c r="BJ238" s="11"/>
    </row>
    <row r="239" spans="1:62" ht="93" customHeight="1" x14ac:dyDescent="0.3">
      <c r="A239" s="1"/>
      <c r="B239" s="1"/>
      <c r="C239" s="1"/>
      <c r="D239" s="1"/>
      <c r="E239" s="1"/>
      <c r="F239" s="153"/>
      <c r="G239" s="1"/>
      <c r="H239" s="1"/>
      <c r="I239" s="1"/>
      <c r="J239" s="1"/>
      <c r="K239" s="1"/>
      <c r="L239" s="1"/>
      <c r="M239" s="1"/>
      <c r="N239" s="1"/>
      <c r="O239" s="5"/>
      <c r="P239" s="5"/>
      <c r="Q239" s="5"/>
      <c r="R239" s="5"/>
      <c r="S239" s="5"/>
      <c r="T239" s="5"/>
      <c r="U239" s="141"/>
      <c r="V239" s="142"/>
      <c r="W239" s="142"/>
      <c r="X239" s="142"/>
      <c r="Y239" s="142"/>
      <c r="Z239" s="142"/>
      <c r="AA239" s="142"/>
      <c r="AB239" s="142"/>
      <c r="AC239" s="142"/>
      <c r="AD239" s="142"/>
      <c r="AE239" s="142"/>
      <c r="AF239" s="142"/>
      <c r="AG239" s="142"/>
      <c r="AH239" s="142"/>
      <c r="AI239" s="142"/>
      <c r="AJ239" s="142"/>
      <c r="AK239" s="142"/>
      <c r="AL239" s="7"/>
      <c r="AM239" s="7"/>
      <c r="AN239" s="7"/>
      <c r="AO239" s="7"/>
      <c r="AP239" s="7"/>
      <c r="AQ239" s="7"/>
      <c r="AR239" s="7"/>
      <c r="AS239" s="7"/>
      <c r="AT239" s="7"/>
      <c r="AU239" s="7"/>
      <c r="AV239" s="7"/>
      <c r="AW239" s="7"/>
      <c r="AX239" s="7"/>
      <c r="AY239" s="7"/>
      <c r="AZ239" s="143"/>
      <c r="BA239" s="11"/>
      <c r="BB239" s="11"/>
      <c r="BC239" s="11"/>
      <c r="BD239" s="11"/>
      <c r="BE239" s="11"/>
      <c r="BF239" s="11"/>
      <c r="BG239" s="11"/>
      <c r="BH239" s="11"/>
      <c r="BI239" s="11"/>
      <c r="BJ239" s="11"/>
    </row>
    <row r="240" spans="1:62" ht="93" customHeight="1" x14ac:dyDescent="0.3">
      <c r="A240" s="1"/>
      <c r="B240" s="1"/>
      <c r="C240" s="1"/>
      <c r="D240" s="1"/>
      <c r="E240" s="1"/>
      <c r="F240" s="153"/>
      <c r="G240" s="1"/>
      <c r="H240" s="1"/>
      <c r="I240" s="1"/>
      <c r="J240" s="1"/>
      <c r="K240" s="1"/>
      <c r="L240" s="1"/>
      <c r="M240" s="1"/>
      <c r="N240" s="1"/>
      <c r="O240" s="5"/>
      <c r="P240" s="5"/>
      <c r="Q240" s="5"/>
      <c r="R240" s="5"/>
      <c r="S240" s="5"/>
      <c r="T240" s="5"/>
      <c r="U240" s="141"/>
      <c r="V240" s="142"/>
      <c r="W240" s="142"/>
      <c r="X240" s="142"/>
      <c r="Y240" s="142"/>
      <c r="Z240" s="142"/>
      <c r="AA240" s="142"/>
      <c r="AB240" s="142"/>
      <c r="AC240" s="142"/>
      <c r="AD240" s="142"/>
      <c r="AE240" s="142"/>
      <c r="AF240" s="142"/>
      <c r="AG240" s="142"/>
      <c r="AH240" s="142"/>
      <c r="AI240" s="142"/>
      <c r="AJ240" s="142"/>
      <c r="AK240" s="142"/>
      <c r="AL240" s="7"/>
      <c r="AM240" s="7"/>
      <c r="AN240" s="7"/>
      <c r="AO240" s="7"/>
      <c r="AP240" s="7"/>
      <c r="AQ240" s="7"/>
      <c r="AR240" s="7"/>
      <c r="AS240" s="7"/>
      <c r="AT240" s="7"/>
      <c r="AU240" s="7"/>
      <c r="AV240" s="7"/>
      <c r="AW240" s="7"/>
      <c r="AX240" s="7"/>
      <c r="AY240" s="7"/>
      <c r="AZ240" s="143"/>
      <c r="BA240" s="11"/>
      <c r="BB240" s="11"/>
      <c r="BC240" s="11"/>
      <c r="BD240" s="11"/>
      <c r="BE240" s="11"/>
      <c r="BF240" s="11"/>
      <c r="BG240" s="11"/>
      <c r="BH240" s="11"/>
      <c r="BI240" s="11"/>
      <c r="BJ240" s="11"/>
    </row>
    <row r="241" spans="1:62" ht="93" customHeight="1" x14ac:dyDescent="0.3">
      <c r="A241" s="1"/>
      <c r="B241" s="1"/>
      <c r="C241" s="1"/>
      <c r="D241" s="1"/>
      <c r="E241" s="1"/>
      <c r="F241" s="153"/>
      <c r="G241" s="1"/>
      <c r="H241" s="1"/>
      <c r="I241" s="1"/>
      <c r="J241" s="1"/>
      <c r="K241" s="1"/>
      <c r="L241" s="1"/>
      <c r="M241" s="1"/>
      <c r="N241" s="1"/>
      <c r="O241" s="5"/>
      <c r="P241" s="5"/>
      <c r="Q241" s="5"/>
      <c r="R241" s="5"/>
      <c r="S241" s="5"/>
      <c r="T241" s="5"/>
      <c r="U241" s="141"/>
      <c r="V241" s="142"/>
      <c r="W241" s="142"/>
      <c r="X241" s="142"/>
      <c r="Y241" s="142"/>
      <c r="Z241" s="142"/>
      <c r="AA241" s="142"/>
      <c r="AB241" s="142"/>
      <c r="AC241" s="142"/>
      <c r="AD241" s="142"/>
      <c r="AE241" s="142"/>
      <c r="AF241" s="142"/>
      <c r="AG241" s="142"/>
      <c r="AH241" s="142"/>
      <c r="AI241" s="142"/>
      <c r="AJ241" s="142"/>
      <c r="AK241" s="142"/>
      <c r="AL241" s="7"/>
      <c r="AM241" s="7"/>
      <c r="AN241" s="7"/>
      <c r="AO241" s="7"/>
      <c r="AP241" s="7"/>
      <c r="AQ241" s="7"/>
      <c r="AR241" s="7"/>
      <c r="AS241" s="7"/>
      <c r="AT241" s="7"/>
      <c r="AU241" s="7"/>
      <c r="AV241" s="7"/>
      <c r="AW241" s="7"/>
      <c r="AX241" s="7"/>
      <c r="AY241" s="7"/>
      <c r="AZ241" s="143"/>
      <c r="BA241" s="11"/>
      <c r="BB241" s="11"/>
      <c r="BC241" s="11"/>
      <c r="BD241" s="11"/>
      <c r="BE241" s="11"/>
      <c r="BF241" s="11"/>
      <c r="BG241" s="11"/>
      <c r="BH241" s="11"/>
      <c r="BI241" s="11"/>
      <c r="BJ241" s="11"/>
    </row>
    <row r="242" spans="1:62" ht="93" customHeight="1" x14ac:dyDescent="0.3">
      <c r="A242" s="1"/>
      <c r="B242" s="1"/>
      <c r="C242" s="1"/>
      <c r="D242" s="1"/>
      <c r="E242" s="1"/>
      <c r="F242" s="153"/>
      <c r="G242" s="1"/>
      <c r="H242" s="1"/>
      <c r="I242" s="1"/>
      <c r="J242" s="1"/>
      <c r="K242" s="1"/>
      <c r="L242" s="1"/>
      <c r="M242" s="1"/>
      <c r="N242" s="1"/>
      <c r="O242" s="5"/>
      <c r="P242" s="5"/>
      <c r="Q242" s="5"/>
      <c r="R242" s="5"/>
      <c r="S242" s="5"/>
      <c r="T242" s="5"/>
      <c r="U242" s="141"/>
      <c r="V242" s="142"/>
      <c r="W242" s="142"/>
      <c r="X242" s="142"/>
      <c r="Y242" s="142"/>
      <c r="Z242" s="142"/>
      <c r="AA242" s="142"/>
      <c r="AB242" s="142"/>
      <c r="AC242" s="142"/>
      <c r="AD242" s="142"/>
      <c r="AE242" s="142"/>
      <c r="AF242" s="142"/>
      <c r="AG242" s="142"/>
      <c r="AH242" s="142"/>
      <c r="AI242" s="142"/>
      <c r="AJ242" s="142"/>
      <c r="AK242" s="142"/>
      <c r="AL242" s="7"/>
      <c r="AM242" s="7"/>
      <c r="AN242" s="7"/>
      <c r="AO242" s="7"/>
      <c r="AP242" s="7"/>
      <c r="AQ242" s="7"/>
      <c r="AR242" s="7"/>
      <c r="AS242" s="7"/>
      <c r="AT242" s="7"/>
      <c r="AU242" s="7"/>
      <c r="AV242" s="7"/>
      <c r="AW242" s="7"/>
      <c r="AX242" s="7"/>
      <c r="AY242" s="7"/>
      <c r="AZ242" s="143"/>
      <c r="BA242" s="11"/>
      <c r="BB242" s="11"/>
      <c r="BC242" s="11"/>
      <c r="BD242" s="11"/>
      <c r="BE242" s="11"/>
      <c r="BF242" s="11"/>
      <c r="BG242" s="11"/>
      <c r="BH242" s="11"/>
      <c r="BI242" s="11"/>
      <c r="BJ242" s="11"/>
    </row>
    <row r="243" spans="1:62" ht="93" customHeight="1" x14ac:dyDescent="0.3">
      <c r="A243" s="1"/>
      <c r="B243" s="1"/>
      <c r="C243" s="1"/>
      <c r="D243" s="1"/>
      <c r="E243" s="1"/>
      <c r="F243" s="153"/>
      <c r="G243" s="1"/>
      <c r="H243" s="1"/>
      <c r="I243" s="1"/>
      <c r="J243" s="1"/>
      <c r="K243" s="1"/>
      <c r="L243" s="1"/>
      <c r="M243" s="1"/>
      <c r="N243" s="1"/>
      <c r="O243" s="5"/>
      <c r="P243" s="5"/>
      <c r="Q243" s="5"/>
      <c r="R243" s="5"/>
      <c r="S243" s="5"/>
      <c r="T243" s="5"/>
      <c r="U243" s="141"/>
      <c r="V243" s="142"/>
      <c r="W243" s="142"/>
      <c r="X243" s="142"/>
      <c r="Y243" s="142"/>
      <c r="Z243" s="142"/>
      <c r="AA243" s="142"/>
      <c r="AB243" s="142"/>
      <c r="AC243" s="142"/>
      <c r="AD243" s="142"/>
      <c r="AE243" s="142"/>
      <c r="AF243" s="142"/>
      <c r="AG243" s="142"/>
      <c r="AH243" s="142"/>
      <c r="AI243" s="142"/>
      <c r="AJ243" s="142"/>
      <c r="AK243" s="142"/>
      <c r="AL243" s="7"/>
      <c r="AM243" s="7"/>
      <c r="AN243" s="7"/>
      <c r="AO243" s="7"/>
      <c r="AP243" s="7"/>
      <c r="AQ243" s="7"/>
      <c r="AR243" s="7"/>
      <c r="AS243" s="7"/>
      <c r="AT243" s="7"/>
      <c r="AU243" s="7"/>
      <c r="AV243" s="7"/>
      <c r="AW243" s="7"/>
      <c r="AX243" s="7"/>
      <c r="AY243" s="7"/>
      <c r="AZ243" s="143"/>
      <c r="BA243" s="11"/>
      <c r="BB243" s="11"/>
      <c r="BC243" s="11"/>
      <c r="BD243" s="11"/>
      <c r="BE243" s="11"/>
      <c r="BF243" s="11"/>
      <c r="BG243" s="11"/>
      <c r="BH243" s="11"/>
      <c r="BI243" s="11"/>
      <c r="BJ243" s="11"/>
    </row>
    <row r="244" spans="1:62" ht="93" customHeight="1" x14ac:dyDescent="0.3">
      <c r="A244" s="1"/>
      <c r="B244" s="1"/>
      <c r="C244" s="1"/>
      <c r="D244" s="1"/>
      <c r="E244" s="1"/>
      <c r="F244" s="153"/>
      <c r="G244" s="1"/>
      <c r="H244" s="1"/>
      <c r="I244" s="1"/>
      <c r="J244" s="1"/>
      <c r="K244" s="1"/>
      <c r="L244" s="1"/>
      <c r="M244" s="1"/>
      <c r="N244" s="1"/>
      <c r="O244" s="5"/>
      <c r="P244" s="5"/>
      <c r="Q244" s="5"/>
      <c r="R244" s="5"/>
      <c r="S244" s="5"/>
      <c r="T244" s="5"/>
      <c r="U244" s="141"/>
      <c r="V244" s="142"/>
      <c r="W244" s="142"/>
      <c r="X244" s="142"/>
      <c r="Y244" s="142"/>
      <c r="Z244" s="142"/>
      <c r="AA244" s="142"/>
      <c r="AB244" s="142"/>
      <c r="AC244" s="142"/>
      <c r="AD244" s="142"/>
      <c r="AE244" s="142"/>
      <c r="AF244" s="142"/>
      <c r="AG244" s="142"/>
      <c r="AH244" s="142"/>
      <c r="AI244" s="142"/>
      <c r="AJ244" s="142"/>
      <c r="AK244" s="142"/>
      <c r="AL244" s="7"/>
      <c r="AM244" s="7"/>
      <c r="AN244" s="7"/>
      <c r="AO244" s="7"/>
      <c r="AP244" s="7"/>
      <c r="AQ244" s="7"/>
      <c r="AR244" s="7"/>
      <c r="AS244" s="7"/>
      <c r="AT244" s="7"/>
      <c r="AU244" s="7"/>
      <c r="AV244" s="7"/>
      <c r="AW244" s="7"/>
      <c r="AX244" s="7"/>
      <c r="AY244" s="7"/>
      <c r="AZ244" s="143"/>
      <c r="BA244" s="11"/>
      <c r="BB244" s="11"/>
      <c r="BC244" s="11"/>
      <c r="BD244" s="11"/>
      <c r="BE244" s="11"/>
      <c r="BF244" s="11"/>
      <c r="BG244" s="11"/>
      <c r="BH244" s="11"/>
      <c r="BI244" s="11"/>
      <c r="BJ244" s="11"/>
    </row>
    <row r="245" spans="1:62" ht="93" customHeight="1" x14ac:dyDescent="0.3">
      <c r="A245" s="1"/>
      <c r="B245" s="1"/>
      <c r="C245" s="1"/>
      <c r="D245" s="1"/>
      <c r="E245" s="1"/>
      <c r="F245" s="153"/>
      <c r="G245" s="1"/>
      <c r="H245" s="1"/>
      <c r="I245" s="1"/>
      <c r="J245" s="1"/>
      <c r="K245" s="1"/>
      <c r="L245" s="1"/>
      <c r="M245" s="1"/>
      <c r="N245" s="1"/>
      <c r="O245" s="5"/>
      <c r="P245" s="5"/>
      <c r="Q245" s="5"/>
      <c r="R245" s="5"/>
      <c r="S245" s="5"/>
      <c r="T245" s="5"/>
      <c r="U245" s="141"/>
      <c r="V245" s="142"/>
      <c r="W245" s="142"/>
      <c r="X245" s="142"/>
      <c r="Y245" s="142"/>
      <c r="Z245" s="142"/>
      <c r="AA245" s="142"/>
      <c r="AB245" s="142"/>
      <c r="AC245" s="142"/>
      <c r="AD245" s="142"/>
      <c r="AE245" s="142"/>
      <c r="AF245" s="142"/>
      <c r="AG245" s="142"/>
      <c r="AH245" s="142"/>
      <c r="AI245" s="142"/>
      <c r="AJ245" s="142"/>
      <c r="AK245" s="142"/>
      <c r="AL245" s="7"/>
      <c r="AM245" s="7"/>
      <c r="AN245" s="7"/>
      <c r="AO245" s="7"/>
      <c r="AP245" s="7"/>
      <c r="AQ245" s="7"/>
      <c r="AR245" s="7"/>
      <c r="AS245" s="7"/>
      <c r="AT245" s="7"/>
      <c r="AU245" s="7"/>
      <c r="AV245" s="7"/>
      <c r="AW245" s="7"/>
      <c r="AX245" s="7"/>
      <c r="AY245" s="7"/>
      <c r="AZ245" s="143"/>
      <c r="BA245" s="11"/>
      <c r="BB245" s="11"/>
      <c r="BC245" s="11"/>
      <c r="BD245" s="11"/>
      <c r="BE245" s="11"/>
      <c r="BF245" s="11"/>
      <c r="BG245" s="11"/>
      <c r="BH245" s="11"/>
      <c r="BI245" s="11"/>
      <c r="BJ245" s="11"/>
    </row>
    <row r="246" spans="1:62" ht="93" customHeight="1" x14ac:dyDescent="0.3">
      <c r="A246" s="1"/>
      <c r="B246" s="1"/>
      <c r="C246" s="1"/>
      <c r="D246" s="1"/>
      <c r="E246" s="1"/>
      <c r="F246" s="153"/>
      <c r="G246" s="1"/>
      <c r="H246" s="1"/>
      <c r="I246" s="1"/>
      <c r="J246" s="1"/>
      <c r="K246" s="1"/>
      <c r="L246" s="1"/>
      <c r="M246" s="1"/>
      <c r="N246" s="1"/>
      <c r="O246" s="5"/>
      <c r="P246" s="5"/>
      <c r="Q246" s="5"/>
      <c r="R246" s="5"/>
      <c r="S246" s="5"/>
      <c r="T246" s="5"/>
      <c r="U246" s="141"/>
      <c r="V246" s="142"/>
      <c r="W246" s="142"/>
      <c r="X246" s="142"/>
      <c r="Y246" s="142"/>
      <c r="Z246" s="142"/>
      <c r="AA246" s="142"/>
      <c r="AB246" s="142"/>
      <c r="AC246" s="142"/>
      <c r="AD246" s="142"/>
      <c r="AE246" s="142"/>
      <c r="AF246" s="142"/>
      <c r="AG246" s="142"/>
      <c r="AH246" s="142"/>
      <c r="AI246" s="142"/>
      <c r="AJ246" s="142"/>
      <c r="AK246" s="142"/>
      <c r="AL246" s="7"/>
      <c r="AM246" s="7"/>
      <c r="AN246" s="7"/>
      <c r="AO246" s="7"/>
      <c r="AP246" s="7"/>
      <c r="AQ246" s="7"/>
      <c r="AR246" s="7"/>
      <c r="AS246" s="7"/>
      <c r="AT246" s="7"/>
      <c r="AU246" s="7"/>
      <c r="AV246" s="7"/>
      <c r="AW246" s="7"/>
      <c r="AX246" s="7"/>
      <c r="AY246" s="7"/>
      <c r="AZ246" s="143"/>
      <c r="BA246" s="11"/>
      <c r="BB246" s="11"/>
      <c r="BC246" s="11"/>
      <c r="BD246" s="11"/>
      <c r="BE246" s="11"/>
      <c r="BF246" s="11"/>
      <c r="BG246" s="11"/>
      <c r="BH246" s="11"/>
      <c r="BI246" s="11"/>
      <c r="BJ246" s="11"/>
    </row>
    <row r="247" spans="1:62" ht="93" customHeight="1" x14ac:dyDescent="0.3">
      <c r="A247" s="1"/>
      <c r="B247" s="1"/>
      <c r="C247" s="1"/>
      <c r="D247" s="1"/>
      <c r="E247" s="1"/>
      <c r="F247" s="153"/>
      <c r="G247" s="1"/>
      <c r="H247" s="1"/>
      <c r="I247" s="1"/>
      <c r="J247" s="1"/>
      <c r="K247" s="1"/>
      <c r="L247" s="1"/>
      <c r="M247" s="1"/>
      <c r="N247" s="1"/>
      <c r="O247" s="5"/>
      <c r="P247" s="5"/>
      <c r="Q247" s="5"/>
      <c r="R247" s="5"/>
      <c r="S247" s="5"/>
      <c r="T247" s="5"/>
      <c r="U247" s="141"/>
      <c r="V247" s="142"/>
      <c r="W247" s="142"/>
      <c r="X247" s="142"/>
      <c r="Y247" s="142"/>
      <c r="Z247" s="142"/>
      <c r="AA247" s="142"/>
      <c r="AB247" s="142"/>
      <c r="AC247" s="142"/>
      <c r="AD247" s="142"/>
      <c r="AE247" s="142"/>
      <c r="AF247" s="142"/>
      <c r="AG247" s="142"/>
      <c r="AH247" s="142"/>
      <c r="AI247" s="142"/>
      <c r="AJ247" s="142"/>
      <c r="AK247" s="142"/>
      <c r="AL247" s="7"/>
      <c r="AM247" s="7"/>
      <c r="AN247" s="7"/>
      <c r="AO247" s="7"/>
      <c r="AP247" s="7"/>
      <c r="AQ247" s="7"/>
      <c r="AR247" s="7"/>
      <c r="AS247" s="7"/>
      <c r="AT247" s="7"/>
      <c r="AU247" s="7"/>
      <c r="AV247" s="7"/>
      <c r="AW247" s="7"/>
      <c r="AX247" s="7"/>
      <c r="AY247" s="7"/>
      <c r="AZ247" s="143"/>
      <c r="BA247" s="11"/>
      <c r="BB247" s="11"/>
      <c r="BC247" s="11"/>
      <c r="BD247" s="11"/>
      <c r="BE247" s="11"/>
      <c r="BF247" s="11"/>
      <c r="BG247" s="11"/>
      <c r="BH247" s="11"/>
      <c r="BI247" s="11"/>
      <c r="BJ247" s="11"/>
    </row>
    <row r="248" spans="1:62" ht="93" customHeight="1" x14ac:dyDescent="0.3">
      <c r="A248" s="1"/>
      <c r="B248" s="1"/>
      <c r="C248" s="1"/>
      <c r="D248" s="1"/>
      <c r="E248" s="1"/>
      <c r="F248" s="153"/>
      <c r="G248" s="1"/>
      <c r="H248" s="1"/>
      <c r="I248" s="1"/>
      <c r="J248" s="1"/>
      <c r="K248" s="1"/>
      <c r="L248" s="1"/>
      <c r="M248" s="1"/>
      <c r="N248" s="1"/>
      <c r="O248" s="5"/>
      <c r="P248" s="5"/>
      <c r="Q248" s="5"/>
      <c r="R248" s="5"/>
      <c r="S248" s="5"/>
      <c r="T248" s="5"/>
      <c r="U248" s="141"/>
      <c r="V248" s="142"/>
      <c r="W248" s="142"/>
      <c r="X248" s="142"/>
      <c r="Y248" s="142"/>
      <c r="Z248" s="142"/>
      <c r="AA248" s="142"/>
      <c r="AB248" s="142"/>
      <c r="AC248" s="142"/>
      <c r="AD248" s="142"/>
      <c r="AE248" s="142"/>
      <c r="AF248" s="142"/>
      <c r="AG248" s="142"/>
      <c r="AH248" s="142"/>
      <c r="AI248" s="142"/>
      <c r="AJ248" s="142"/>
      <c r="AK248" s="142"/>
      <c r="AL248" s="7"/>
      <c r="AM248" s="7"/>
      <c r="AN248" s="7"/>
      <c r="AO248" s="7"/>
      <c r="AP248" s="7"/>
      <c r="AQ248" s="7"/>
      <c r="AR248" s="7"/>
      <c r="AS248" s="7"/>
      <c r="AT248" s="7"/>
      <c r="AU248" s="7"/>
      <c r="AV248" s="7"/>
      <c r="AW248" s="7"/>
      <c r="AX248" s="7"/>
      <c r="AY248" s="7"/>
      <c r="AZ248" s="143"/>
      <c r="BA248" s="11"/>
      <c r="BB248" s="11"/>
      <c r="BC248" s="11"/>
      <c r="BD248" s="11"/>
      <c r="BE248" s="11"/>
      <c r="BF248" s="11"/>
      <c r="BG248" s="11"/>
      <c r="BH248" s="11"/>
      <c r="BI248" s="11"/>
      <c r="BJ248" s="11"/>
    </row>
    <row r="249" spans="1:62" ht="93" customHeight="1" x14ac:dyDescent="0.3">
      <c r="A249" s="1"/>
      <c r="B249" s="1"/>
      <c r="C249" s="1"/>
      <c r="D249" s="1"/>
      <c r="E249" s="1"/>
      <c r="F249" s="153"/>
      <c r="G249" s="1"/>
      <c r="H249" s="1"/>
      <c r="I249" s="1"/>
      <c r="J249" s="1"/>
      <c r="K249" s="1"/>
      <c r="L249" s="1"/>
      <c r="M249" s="1"/>
      <c r="N249" s="1"/>
      <c r="O249" s="5"/>
      <c r="P249" s="5"/>
      <c r="Q249" s="5"/>
      <c r="R249" s="5"/>
      <c r="S249" s="5"/>
      <c r="T249" s="5"/>
      <c r="U249" s="141"/>
      <c r="V249" s="142"/>
      <c r="W249" s="142"/>
      <c r="X249" s="142"/>
      <c r="Y249" s="142"/>
      <c r="Z249" s="142"/>
      <c r="AA249" s="142"/>
      <c r="AB249" s="142"/>
      <c r="AC249" s="142"/>
      <c r="AD249" s="142"/>
      <c r="AE249" s="142"/>
      <c r="AF249" s="142"/>
      <c r="AG249" s="142"/>
      <c r="AH249" s="142"/>
      <c r="AI249" s="142"/>
      <c r="AJ249" s="142"/>
      <c r="AK249" s="142"/>
      <c r="AL249" s="7"/>
      <c r="AM249" s="7"/>
      <c r="AN249" s="7"/>
      <c r="AO249" s="7"/>
      <c r="AP249" s="7"/>
      <c r="AQ249" s="7"/>
      <c r="AR249" s="7"/>
      <c r="AS249" s="7"/>
      <c r="AT249" s="7"/>
      <c r="AU249" s="7"/>
      <c r="AV249" s="7"/>
      <c r="AW249" s="7"/>
      <c r="AX249" s="7"/>
      <c r="AY249" s="7"/>
      <c r="AZ249" s="143"/>
      <c r="BA249" s="11"/>
      <c r="BB249" s="11"/>
      <c r="BC249" s="11"/>
      <c r="BD249" s="11"/>
      <c r="BE249" s="11"/>
      <c r="BF249" s="11"/>
      <c r="BG249" s="11"/>
      <c r="BH249" s="11"/>
      <c r="BI249" s="11"/>
      <c r="BJ249" s="11"/>
    </row>
    <row r="250" spans="1:62" ht="93" customHeight="1" x14ac:dyDescent="0.3">
      <c r="A250" s="1"/>
      <c r="B250" s="1"/>
      <c r="C250" s="1"/>
      <c r="D250" s="1"/>
      <c r="E250" s="1"/>
      <c r="F250" s="153"/>
      <c r="G250" s="1"/>
      <c r="H250" s="1"/>
      <c r="I250" s="1"/>
      <c r="J250" s="1"/>
      <c r="K250" s="1"/>
      <c r="L250" s="1"/>
      <c r="M250" s="1"/>
      <c r="N250" s="1"/>
      <c r="O250" s="5"/>
      <c r="P250" s="5"/>
      <c r="Q250" s="5"/>
      <c r="R250" s="5"/>
      <c r="S250" s="5"/>
      <c r="T250" s="5"/>
      <c r="U250" s="141"/>
      <c r="V250" s="142"/>
      <c r="W250" s="142"/>
      <c r="X250" s="142"/>
      <c r="Y250" s="142"/>
      <c r="Z250" s="142"/>
      <c r="AA250" s="142"/>
      <c r="AB250" s="142"/>
      <c r="AC250" s="142"/>
      <c r="AD250" s="142"/>
      <c r="AE250" s="142"/>
      <c r="AF250" s="142"/>
      <c r="AG250" s="142"/>
      <c r="AH250" s="142"/>
      <c r="AI250" s="142"/>
      <c r="AJ250" s="142"/>
      <c r="AK250" s="142"/>
      <c r="AL250" s="7"/>
      <c r="AM250" s="7"/>
      <c r="AN250" s="7"/>
      <c r="AO250" s="7"/>
      <c r="AP250" s="7"/>
      <c r="AQ250" s="7"/>
      <c r="AR250" s="7"/>
      <c r="AS250" s="7"/>
      <c r="AT250" s="7"/>
      <c r="AU250" s="7"/>
      <c r="AV250" s="7"/>
      <c r="AW250" s="7"/>
      <c r="AX250" s="7"/>
      <c r="AY250" s="7"/>
      <c r="AZ250" s="143"/>
      <c r="BA250" s="11"/>
      <c r="BB250" s="11"/>
      <c r="BC250" s="11"/>
      <c r="BD250" s="11"/>
      <c r="BE250" s="11"/>
      <c r="BF250" s="11"/>
      <c r="BG250" s="11"/>
      <c r="BH250" s="11"/>
      <c r="BI250" s="11"/>
      <c r="BJ250" s="11"/>
    </row>
    <row r="251" spans="1:62" ht="93" customHeight="1" x14ac:dyDescent="0.3">
      <c r="A251" s="1"/>
      <c r="B251" s="1"/>
      <c r="C251" s="1"/>
      <c r="D251" s="1"/>
      <c r="E251" s="1"/>
      <c r="F251" s="153"/>
      <c r="G251" s="1"/>
      <c r="H251" s="1"/>
      <c r="I251" s="1"/>
      <c r="J251" s="1"/>
      <c r="K251" s="1"/>
      <c r="L251" s="1"/>
      <c r="M251" s="1"/>
      <c r="N251" s="1"/>
      <c r="O251" s="5"/>
      <c r="P251" s="5"/>
      <c r="Q251" s="5"/>
      <c r="R251" s="5"/>
      <c r="S251" s="5"/>
      <c r="T251" s="5"/>
      <c r="U251" s="141"/>
      <c r="V251" s="142"/>
      <c r="W251" s="142"/>
      <c r="X251" s="142"/>
      <c r="Y251" s="142"/>
      <c r="Z251" s="142"/>
      <c r="AA251" s="142"/>
      <c r="AB251" s="142"/>
      <c r="AC251" s="142"/>
      <c r="AD251" s="142"/>
      <c r="AE251" s="142"/>
      <c r="AF251" s="142"/>
      <c r="AG251" s="142"/>
      <c r="AH251" s="142"/>
      <c r="AI251" s="142"/>
      <c r="AJ251" s="142"/>
      <c r="AK251" s="142"/>
      <c r="AL251" s="7"/>
      <c r="AM251" s="7"/>
      <c r="AN251" s="7"/>
      <c r="AO251" s="7"/>
      <c r="AP251" s="7"/>
      <c r="AQ251" s="7"/>
      <c r="AR251" s="7"/>
      <c r="AS251" s="7"/>
      <c r="AT251" s="7"/>
      <c r="AU251" s="7"/>
      <c r="AV251" s="7"/>
      <c r="AW251" s="7"/>
      <c r="AX251" s="7"/>
      <c r="AY251" s="7"/>
      <c r="AZ251" s="143"/>
      <c r="BA251" s="11"/>
      <c r="BB251" s="11"/>
      <c r="BC251" s="11"/>
      <c r="BD251" s="11"/>
      <c r="BE251" s="11"/>
      <c r="BF251" s="11"/>
      <c r="BG251" s="11"/>
      <c r="BH251" s="11"/>
      <c r="BI251" s="11"/>
      <c r="BJ251" s="11"/>
    </row>
    <row r="252" spans="1:62" ht="93" customHeight="1" x14ac:dyDescent="0.3">
      <c r="A252" s="1"/>
      <c r="B252" s="1"/>
      <c r="C252" s="1"/>
      <c r="D252" s="1"/>
      <c r="E252" s="1"/>
      <c r="F252" s="153"/>
      <c r="G252" s="1"/>
      <c r="H252" s="1"/>
      <c r="I252" s="1"/>
      <c r="J252" s="1"/>
      <c r="K252" s="1"/>
      <c r="L252" s="1"/>
      <c r="M252" s="1"/>
      <c r="N252" s="1"/>
      <c r="O252" s="5"/>
      <c r="P252" s="5"/>
      <c r="Q252" s="5"/>
      <c r="R252" s="5"/>
      <c r="S252" s="5"/>
      <c r="T252" s="5"/>
      <c r="U252" s="141"/>
      <c r="V252" s="142"/>
      <c r="W252" s="142"/>
      <c r="X252" s="142"/>
      <c r="Y252" s="142"/>
      <c r="Z252" s="142"/>
      <c r="AA252" s="142"/>
      <c r="AB252" s="142"/>
      <c r="AC252" s="142"/>
      <c r="AD252" s="142"/>
      <c r="AE252" s="142"/>
      <c r="AF252" s="142"/>
      <c r="AG252" s="142"/>
      <c r="AH252" s="142"/>
      <c r="AI252" s="142"/>
      <c r="AJ252" s="142"/>
      <c r="AK252" s="142"/>
      <c r="AL252" s="7"/>
      <c r="AM252" s="7"/>
      <c r="AN252" s="7"/>
      <c r="AO252" s="7"/>
      <c r="AP252" s="7"/>
      <c r="AQ252" s="7"/>
      <c r="AR252" s="7"/>
      <c r="AS252" s="7"/>
      <c r="AT252" s="7"/>
      <c r="AU252" s="7"/>
      <c r="AV252" s="7"/>
      <c r="AW252" s="7"/>
      <c r="AX252" s="7"/>
      <c r="AY252" s="7"/>
      <c r="AZ252" s="143"/>
      <c r="BA252" s="11"/>
      <c r="BB252" s="11"/>
      <c r="BC252" s="11"/>
      <c r="BD252" s="11"/>
      <c r="BE252" s="11"/>
      <c r="BF252" s="11"/>
      <c r="BG252" s="11"/>
      <c r="BH252" s="11"/>
      <c r="BI252" s="11"/>
      <c r="BJ252" s="11"/>
    </row>
    <row r="253" spans="1:62" ht="93" customHeight="1" x14ac:dyDescent="0.3">
      <c r="A253" s="1"/>
      <c r="B253" s="1"/>
      <c r="C253" s="1"/>
      <c r="D253" s="1"/>
      <c r="E253" s="1"/>
      <c r="F253" s="153"/>
      <c r="G253" s="1"/>
      <c r="H253" s="1"/>
      <c r="I253" s="1"/>
      <c r="J253" s="1"/>
      <c r="K253" s="1"/>
      <c r="L253" s="1"/>
      <c r="M253" s="1"/>
      <c r="N253" s="1"/>
      <c r="O253" s="5"/>
      <c r="P253" s="5"/>
      <c r="Q253" s="5"/>
      <c r="R253" s="5"/>
      <c r="S253" s="5"/>
      <c r="T253" s="5"/>
      <c r="U253" s="141"/>
      <c r="V253" s="142"/>
      <c r="W253" s="142"/>
      <c r="X253" s="142"/>
      <c r="Y253" s="142"/>
      <c r="Z253" s="142"/>
      <c r="AA253" s="142"/>
      <c r="AB253" s="142"/>
      <c r="AC253" s="142"/>
      <c r="AD253" s="142"/>
      <c r="AE253" s="142"/>
      <c r="AF253" s="142"/>
      <c r="AG253" s="142"/>
      <c r="AH253" s="142"/>
      <c r="AI253" s="142"/>
      <c r="AJ253" s="142"/>
      <c r="AK253" s="142"/>
      <c r="AL253" s="7"/>
      <c r="AM253" s="7"/>
      <c r="AN253" s="7"/>
      <c r="AO253" s="7"/>
      <c r="AP253" s="7"/>
      <c r="AQ253" s="7"/>
      <c r="AR253" s="7"/>
      <c r="AS253" s="7"/>
      <c r="AT253" s="7"/>
      <c r="AU253" s="7"/>
      <c r="AV253" s="7"/>
      <c r="AW253" s="7"/>
      <c r="AX253" s="7"/>
      <c r="AY253" s="7"/>
      <c r="AZ253" s="143"/>
      <c r="BA253" s="11"/>
      <c r="BB253" s="11"/>
      <c r="BC253" s="11"/>
      <c r="BD253" s="11"/>
      <c r="BE253" s="11"/>
      <c r="BF253" s="11"/>
      <c r="BG253" s="11"/>
      <c r="BH253" s="11"/>
      <c r="BI253" s="11"/>
      <c r="BJ253" s="11"/>
    </row>
    <row r="254" spans="1:62" ht="93" customHeight="1" x14ac:dyDescent="0.3">
      <c r="A254" s="1"/>
      <c r="B254" s="1"/>
      <c r="C254" s="1"/>
      <c r="D254" s="1"/>
      <c r="E254" s="1"/>
      <c r="F254" s="153"/>
      <c r="G254" s="1"/>
      <c r="H254" s="1"/>
      <c r="I254" s="1"/>
      <c r="J254" s="1"/>
      <c r="K254" s="1"/>
      <c r="L254" s="1"/>
      <c r="M254" s="1"/>
      <c r="N254" s="1"/>
      <c r="O254" s="5"/>
      <c r="P254" s="5"/>
      <c r="Q254" s="5"/>
      <c r="R254" s="5"/>
      <c r="S254" s="5"/>
      <c r="T254" s="5"/>
      <c r="U254" s="141"/>
      <c r="V254" s="142"/>
      <c r="W254" s="142"/>
      <c r="X254" s="142"/>
      <c r="Y254" s="142"/>
      <c r="Z254" s="142"/>
      <c r="AA254" s="142"/>
      <c r="AB254" s="142"/>
      <c r="AC254" s="142"/>
      <c r="AD254" s="142"/>
      <c r="AE254" s="142"/>
      <c r="AF254" s="142"/>
      <c r="AG254" s="142"/>
      <c r="AH254" s="142"/>
      <c r="AI254" s="142"/>
      <c r="AJ254" s="142"/>
      <c r="AK254" s="142"/>
      <c r="AL254" s="7"/>
      <c r="AM254" s="7"/>
      <c r="AN254" s="7"/>
      <c r="AO254" s="7"/>
      <c r="AP254" s="7"/>
      <c r="AQ254" s="7"/>
      <c r="AR254" s="7"/>
      <c r="AS254" s="7"/>
      <c r="AT254" s="7"/>
      <c r="AU254" s="7"/>
      <c r="AV254" s="7"/>
      <c r="AW254" s="7"/>
      <c r="AX254" s="7"/>
      <c r="AY254" s="7"/>
      <c r="AZ254" s="143"/>
      <c r="BA254" s="11"/>
      <c r="BB254" s="11"/>
      <c r="BC254" s="11"/>
      <c r="BD254" s="11"/>
      <c r="BE254" s="11"/>
      <c r="BF254" s="11"/>
      <c r="BG254" s="11"/>
      <c r="BH254" s="11"/>
      <c r="BI254" s="11"/>
      <c r="BJ254" s="11"/>
    </row>
    <row r="255" spans="1:62" ht="93" customHeight="1" x14ac:dyDescent="0.3">
      <c r="A255" s="1"/>
      <c r="B255" s="1"/>
      <c r="C255" s="1"/>
      <c r="D255" s="1"/>
      <c r="E255" s="1"/>
      <c r="F255" s="153"/>
      <c r="G255" s="1"/>
      <c r="H255" s="1"/>
      <c r="I255" s="1"/>
      <c r="J255" s="1"/>
      <c r="K255" s="1"/>
      <c r="L255" s="1"/>
      <c r="M255" s="1"/>
      <c r="N255" s="1"/>
      <c r="O255" s="5"/>
      <c r="P255" s="5"/>
      <c r="Q255" s="5"/>
      <c r="R255" s="5"/>
      <c r="S255" s="5"/>
      <c r="T255" s="5"/>
      <c r="U255" s="141"/>
      <c r="V255" s="142"/>
      <c r="W255" s="142"/>
      <c r="X255" s="142"/>
      <c r="Y255" s="142"/>
      <c r="Z255" s="142"/>
      <c r="AA255" s="142"/>
      <c r="AB255" s="142"/>
      <c r="AC255" s="142"/>
      <c r="AD255" s="142"/>
      <c r="AE255" s="142"/>
      <c r="AF255" s="142"/>
      <c r="AG255" s="142"/>
      <c r="AH255" s="142"/>
      <c r="AI255" s="142"/>
      <c r="AJ255" s="142"/>
      <c r="AK255" s="142"/>
      <c r="AL255" s="7"/>
      <c r="AM255" s="7"/>
      <c r="AN255" s="7"/>
      <c r="AO255" s="7"/>
      <c r="AP255" s="7"/>
      <c r="AQ255" s="7"/>
      <c r="AR255" s="7"/>
      <c r="AS255" s="7"/>
      <c r="AT255" s="7"/>
      <c r="AU255" s="7"/>
      <c r="AV255" s="7"/>
      <c r="AW255" s="7"/>
      <c r="AX255" s="7"/>
      <c r="AY255" s="7"/>
      <c r="AZ255" s="143"/>
      <c r="BA255" s="11"/>
      <c r="BB255" s="11"/>
      <c r="BC255" s="11"/>
      <c r="BD255" s="11"/>
      <c r="BE255" s="11"/>
      <c r="BF255" s="11"/>
      <c r="BG255" s="11"/>
      <c r="BH255" s="11"/>
      <c r="BI255" s="11"/>
      <c r="BJ255" s="11"/>
    </row>
    <row r="256" spans="1:62" ht="93" customHeight="1" x14ac:dyDescent="0.3">
      <c r="A256" s="1"/>
      <c r="B256" s="1"/>
      <c r="C256" s="1"/>
      <c r="D256" s="1"/>
      <c r="E256" s="1"/>
      <c r="F256" s="153"/>
      <c r="G256" s="1"/>
      <c r="H256" s="1"/>
      <c r="I256" s="1"/>
      <c r="J256" s="1"/>
      <c r="K256" s="1"/>
      <c r="L256" s="1"/>
      <c r="M256" s="1"/>
      <c r="N256" s="1"/>
      <c r="O256" s="5"/>
      <c r="P256" s="5"/>
      <c r="Q256" s="5"/>
      <c r="R256" s="5"/>
      <c r="S256" s="5"/>
      <c r="T256" s="5"/>
      <c r="U256" s="141"/>
      <c r="V256" s="142"/>
      <c r="W256" s="142"/>
      <c r="X256" s="142"/>
      <c r="Y256" s="142"/>
      <c r="Z256" s="142"/>
      <c r="AA256" s="142"/>
      <c r="AB256" s="142"/>
      <c r="AC256" s="142"/>
      <c r="AD256" s="142"/>
      <c r="AE256" s="142"/>
      <c r="AF256" s="142"/>
      <c r="AG256" s="142"/>
      <c r="AH256" s="142"/>
      <c r="AI256" s="142"/>
      <c r="AJ256" s="142"/>
      <c r="AK256" s="142"/>
      <c r="AL256" s="7"/>
      <c r="AM256" s="7"/>
      <c r="AN256" s="7"/>
      <c r="AO256" s="7"/>
      <c r="AP256" s="7"/>
      <c r="AQ256" s="7"/>
      <c r="AR256" s="7"/>
      <c r="AS256" s="7"/>
      <c r="AT256" s="7"/>
      <c r="AU256" s="7"/>
      <c r="AV256" s="7"/>
      <c r="AW256" s="7"/>
      <c r="AX256" s="7"/>
      <c r="AY256" s="7"/>
      <c r="AZ256" s="143"/>
      <c r="BA256" s="11"/>
      <c r="BB256" s="11"/>
      <c r="BC256" s="11"/>
      <c r="BD256" s="11"/>
      <c r="BE256" s="11"/>
      <c r="BF256" s="11"/>
      <c r="BG256" s="11"/>
      <c r="BH256" s="11"/>
      <c r="BI256" s="11"/>
      <c r="BJ256" s="11"/>
    </row>
    <row r="257" spans="1:62" ht="93" customHeight="1" x14ac:dyDescent="0.3">
      <c r="A257" s="1"/>
      <c r="B257" s="1"/>
      <c r="C257" s="1"/>
      <c r="D257" s="1"/>
      <c r="E257" s="1"/>
      <c r="F257" s="153"/>
      <c r="G257" s="1"/>
      <c r="H257" s="1"/>
      <c r="I257" s="1"/>
      <c r="J257" s="1"/>
      <c r="K257" s="1"/>
      <c r="L257" s="1"/>
      <c r="M257" s="1"/>
      <c r="N257" s="1"/>
      <c r="O257" s="5"/>
      <c r="P257" s="5"/>
      <c r="Q257" s="5"/>
      <c r="R257" s="5"/>
      <c r="S257" s="5"/>
      <c r="T257" s="5"/>
      <c r="U257" s="141"/>
      <c r="V257" s="142"/>
      <c r="W257" s="142"/>
      <c r="X257" s="142"/>
      <c r="Y257" s="142"/>
      <c r="Z257" s="142"/>
      <c r="AA257" s="142"/>
      <c r="AB257" s="142"/>
      <c r="AC257" s="142"/>
      <c r="AD257" s="142"/>
      <c r="AE257" s="142"/>
      <c r="AF257" s="142"/>
      <c r="AG257" s="142"/>
      <c r="AH257" s="142"/>
      <c r="AI257" s="142"/>
      <c r="AJ257" s="142"/>
      <c r="AK257" s="142"/>
      <c r="AL257" s="7"/>
      <c r="AM257" s="7"/>
      <c r="AN257" s="7"/>
      <c r="AO257" s="7"/>
      <c r="AP257" s="7"/>
      <c r="AQ257" s="7"/>
      <c r="AR257" s="7"/>
      <c r="AS257" s="7"/>
      <c r="AT257" s="7"/>
      <c r="AU257" s="7"/>
      <c r="AV257" s="7"/>
      <c r="AW257" s="7"/>
      <c r="AX257" s="7"/>
      <c r="AY257" s="7"/>
      <c r="AZ257" s="143"/>
      <c r="BA257" s="11"/>
      <c r="BB257" s="11"/>
      <c r="BC257" s="11"/>
      <c r="BD257" s="11"/>
      <c r="BE257" s="11"/>
      <c r="BF257" s="11"/>
      <c r="BG257" s="11"/>
      <c r="BH257" s="11"/>
      <c r="BI257" s="11"/>
      <c r="BJ257" s="11"/>
    </row>
    <row r="258" spans="1:62" ht="93" customHeight="1" x14ac:dyDescent="0.3">
      <c r="A258" s="1"/>
      <c r="B258" s="1"/>
      <c r="C258" s="1"/>
      <c r="D258" s="1"/>
      <c r="E258" s="1"/>
      <c r="F258" s="153"/>
      <c r="G258" s="1"/>
      <c r="H258" s="1"/>
      <c r="I258" s="1"/>
      <c r="J258" s="1"/>
      <c r="K258" s="1"/>
      <c r="L258" s="1"/>
      <c r="M258" s="1"/>
      <c r="N258" s="1"/>
      <c r="O258" s="5"/>
      <c r="P258" s="5"/>
      <c r="Q258" s="5"/>
      <c r="R258" s="5"/>
      <c r="S258" s="5"/>
      <c r="T258" s="5"/>
      <c r="U258" s="141"/>
      <c r="V258" s="142"/>
      <c r="W258" s="142"/>
      <c r="X258" s="142"/>
      <c r="Y258" s="142"/>
      <c r="Z258" s="142"/>
      <c r="AA258" s="142"/>
      <c r="AB258" s="142"/>
      <c r="AC258" s="142"/>
      <c r="AD258" s="142"/>
      <c r="AE258" s="142"/>
      <c r="AF258" s="142"/>
      <c r="AG258" s="142"/>
      <c r="AH258" s="142"/>
      <c r="AI258" s="142"/>
      <c r="AJ258" s="142"/>
      <c r="AK258" s="142"/>
      <c r="AL258" s="7"/>
      <c r="AM258" s="7"/>
      <c r="AN258" s="7"/>
      <c r="AO258" s="7"/>
      <c r="AP258" s="7"/>
      <c r="AQ258" s="7"/>
      <c r="AR258" s="7"/>
      <c r="AS258" s="7"/>
      <c r="AT258" s="7"/>
      <c r="AU258" s="7"/>
      <c r="AV258" s="7"/>
      <c r="AW258" s="7"/>
      <c r="AX258" s="7"/>
      <c r="AY258" s="7"/>
      <c r="AZ258" s="143"/>
      <c r="BA258" s="11"/>
      <c r="BB258" s="11"/>
      <c r="BC258" s="11"/>
      <c r="BD258" s="11"/>
      <c r="BE258" s="11"/>
      <c r="BF258" s="11"/>
      <c r="BG258" s="11"/>
      <c r="BH258" s="11"/>
      <c r="BI258" s="11"/>
      <c r="BJ258" s="11"/>
    </row>
    <row r="259" spans="1:62" ht="93" customHeight="1" x14ac:dyDescent="0.3">
      <c r="A259" s="1"/>
      <c r="B259" s="1"/>
      <c r="C259" s="1"/>
      <c r="D259" s="1"/>
      <c r="E259" s="1"/>
      <c r="F259" s="153"/>
      <c r="G259" s="1"/>
      <c r="H259" s="1"/>
      <c r="I259" s="1"/>
      <c r="J259" s="1"/>
      <c r="K259" s="1"/>
      <c r="L259" s="1"/>
      <c r="M259" s="1"/>
      <c r="N259" s="1"/>
      <c r="O259" s="5"/>
      <c r="P259" s="5"/>
      <c r="Q259" s="5"/>
      <c r="R259" s="5"/>
      <c r="S259" s="5"/>
      <c r="T259" s="5"/>
      <c r="U259" s="141"/>
      <c r="V259" s="142"/>
      <c r="W259" s="142"/>
      <c r="X259" s="142"/>
      <c r="Y259" s="142"/>
      <c r="Z259" s="142"/>
      <c r="AA259" s="142"/>
      <c r="AB259" s="142"/>
      <c r="AC259" s="142"/>
      <c r="AD259" s="142"/>
      <c r="AE259" s="142"/>
      <c r="AF259" s="142"/>
      <c r="AG259" s="142"/>
      <c r="AH259" s="142"/>
      <c r="AI259" s="142"/>
      <c r="AJ259" s="142"/>
      <c r="AK259" s="142"/>
      <c r="AL259" s="7"/>
      <c r="AM259" s="7"/>
      <c r="AN259" s="7"/>
      <c r="AO259" s="7"/>
      <c r="AP259" s="7"/>
      <c r="AQ259" s="7"/>
      <c r="AR259" s="7"/>
      <c r="AS259" s="7"/>
      <c r="AT259" s="7"/>
      <c r="AU259" s="7"/>
      <c r="AV259" s="7"/>
      <c r="AW259" s="7"/>
      <c r="AX259" s="7"/>
      <c r="AY259" s="7"/>
      <c r="AZ259" s="143"/>
      <c r="BA259" s="11"/>
      <c r="BB259" s="11"/>
      <c r="BC259" s="11"/>
      <c r="BD259" s="11"/>
      <c r="BE259" s="11"/>
      <c r="BF259" s="11"/>
      <c r="BG259" s="11"/>
      <c r="BH259" s="11"/>
      <c r="BI259" s="11"/>
      <c r="BJ259" s="11"/>
    </row>
    <row r="260" spans="1:62" ht="93" customHeight="1" x14ac:dyDescent="0.3">
      <c r="A260" s="1"/>
      <c r="B260" s="1"/>
      <c r="C260" s="1"/>
      <c r="D260" s="1"/>
      <c r="E260" s="1"/>
      <c r="F260" s="153"/>
      <c r="G260" s="1"/>
      <c r="H260" s="1"/>
      <c r="I260" s="1"/>
      <c r="J260" s="1"/>
      <c r="K260" s="1"/>
      <c r="L260" s="1"/>
      <c r="M260" s="1"/>
      <c r="N260" s="1"/>
      <c r="O260" s="5"/>
      <c r="P260" s="5"/>
      <c r="Q260" s="5"/>
      <c r="R260" s="5"/>
      <c r="S260" s="5"/>
      <c r="T260" s="5"/>
      <c r="U260" s="141"/>
      <c r="V260" s="142"/>
      <c r="W260" s="142"/>
      <c r="X260" s="142"/>
      <c r="Y260" s="142"/>
      <c r="Z260" s="142"/>
      <c r="AA260" s="142"/>
      <c r="AB260" s="142"/>
      <c r="AC260" s="142"/>
      <c r="AD260" s="142"/>
      <c r="AE260" s="142"/>
      <c r="AF260" s="142"/>
      <c r="AG260" s="142"/>
      <c r="AH260" s="142"/>
      <c r="AI260" s="142"/>
      <c r="AJ260" s="142"/>
      <c r="AK260" s="142"/>
      <c r="AL260" s="7"/>
      <c r="AM260" s="7"/>
      <c r="AN260" s="7"/>
      <c r="AO260" s="7"/>
      <c r="AP260" s="7"/>
      <c r="AQ260" s="7"/>
      <c r="AR260" s="7"/>
      <c r="AS260" s="7"/>
      <c r="AT260" s="7"/>
      <c r="AU260" s="7"/>
      <c r="AV260" s="7"/>
      <c r="AW260" s="7"/>
      <c r="AX260" s="7"/>
      <c r="AY260" s="7"/>
      <c r="AZ260" s="143"/>
      <c r="BA260" s="11"/>
      <c r="BB260" s="11"/>
      <c r="BC260" s="11"/>
      <c r="BD260" s="11"/>
      <c r="BE260" s="11"/>
      <c r="BF260" s="11"/>
      <c r="BG260" s="11"/>
      <c r="BH260" s="11"/>
      <c r="BI260" s="11"/>
      <c r="BJ260" s="11"/>
    </row>
    <row r="261" spans="1:62" ht="93" customHeight="1" x14ac:dyDescent="0.3">
      <c r="A261" s="1"/>
      <c r="B261" s="1"/>
      <c r="C261" s="1"/>
      <c r="D261" s="1"/>
      <c r="E261" s="1"/>
      <c r="F261" s="153"/>
      <c r="G261" s="1"/>
      <c r="H261" s="1"/>
      <c r="I261" s="1"/>
      <c r="J261" s="1"/>
      <c r="K261" s="1"/>
      <c r="L261" s="1"/>
      <c r="M261" s="1"/>
      <c r="N261" s="1"/>
      <c r="O261" s="5"/>
      <c r="P261" s="5"/>
      <c r="Q261" s="5"/>
      <c r="R261" s="5"/>
      <c r="S261" s="5"/>
      <c r="T261" s="5"/>
      <c r="U261" s="141"/>
      <c r="V261" s="142"/>
      <c r="W261" s="142"/>
      <c r="X261" s="142"/>
      <c r="Y261" s="142"/>
      <c r="Z261" s="142"/>
      <c r="AA261" s="142"/>
      <c r="AB261" s="142"/>
      <c r="AC261" s="142"/>
      <c r="AD261" s="142"/>
      <c r="AE261" s="142"/>
      <c r="AF261" s="142"/>
      <c r="AG261" s="142"/>
      <c r="AH261" s="142"/>
      <c r="AI261" s="142"/>
      <c r="AJ261" s="142"/>
      <c r="AK261" s="142"/>
      <c r="AL261" s="7"/>
      <c r="AM261" s="7"/>
      <c r="AN261" s="7"/>
      <c r="AO261" s="7"/>
      <c r="AP261" s="7"/>
      <c r="AQ261" s="7"/>
      <c r="AR261" s="7"/>
      <c r="AS261" s="7"/>
      <c r="AT261" s="7"/>
      <c r="AU261" s="7"/>
      <c r="AV261" s="7"/>
      <c r="AW261" s="7"/>
      <c r="AX261" s="7"/>
      <c r="AY261" s="7"/>
      <c r="AZ261" s="143"/>
      <c r="BA261" s="11"/>
      <c r="BB261" s="11"/>
      <c r="BC261" s="11"/>
      <c r="BD261" s="11"/>
      <c r="BE261" s="11"/>
      <c r="BF261" s="11"/>
      <c r="BG261" s="11"/>
      <c r="BH261" s="11"/>
      <c r="BI261" s="11"/>
      <c r="BJ261" s="11"/>
    </row>
    <row r="262" spans="1:62" ht="93" customHeight="1" x14ac:dyDescent="0.3">
      <c r="A262" s="1"/>
      <c r="B262" s="1"/>
      <c r="C262" s="1"/>
      <c r="D262" s="1"/>
      <c r="E262" s="1"/>
      <c r="F262" s="153"/>
      <c r="G262" s="1"/>
      <c r="H262" s="1"/>
      <c r="I262" s="1"/>
      <c r="J262" s="1"/>
      <c r="K262" s="1"/>
      <c r="L262" s="1"/>
      <c r="M262" s="1"/>
      <c r="N262" s="1"/>
      <c r="O262" s="5"/>
      <c r="P262" s="5"/>
      <c r="Q262" s="5"/>
      <c r="R262" s="5"/>
      <c r="S262" s="5"/>
      <c r="T262" s="5"/>
      <c r="U262" s="141"/>
      <c r="V262" s="142"/>
      <c r="W262" s="142"/>
      <c r="X262" s="142"/>
      <c r="Y262" s="142"/>
      <c r="Z262" s="142"/>
      <c r="AA262" s="142"/>
      <c r="AB262" s="142"/>
      <c r="AC262" s="142"/>
      <c r="AD262" s="142"/>
      <c r="AE262" s="142"/>
      <c r="AF262" s="142"/>
      <c r="AG262" s="142"/>
      <c r="AH262" s="142"/>
      <c r="AI262" s="142"/>
      <c r="AJ262" s="142"/>
      <c r="AK262" s="142"/>
      <c r="AL262" s="7"/>
      <c r="AM262" s="7"/>
      <c r="AN262" s="7"/>
      <c r="AO262" s="7"/>
      <c r="AP262" s="7"/>
      <c r="AQ262" s="7"/>
      <c r="AR262" s="7"/>
      <c r="AS262" s="7"/>
      <c r="AT262" s="7"/>
      <c r="AU262" s="7"/>
      <c r="AV262" s="7"/>
      <c r="AW262" s="7"/>
      <c r="AX262" s="7"/>
      <c r="AY262" s="7"/>
      <c r="AZ262" s="143"/>
      <c r="BA262" s="11"/>
      <c r="BB262" s="11"/>
      <c r="BC262" s="11"/>
      <c r="BD262" s="11"/>
      <c r="BE262" s="11"/>
      <c r="BF262" s="11"/>
      <c r="BG262" s="11"/>
      <c r="BH262" s="11"/>
      <c r="BI262" s="11"/>
      <c r="BJ262" s="11"/>
    </row>
    <row r="263" spans="1:62" ht="93" customHeight="1" x14ac:dyDescent="0.3">
      <c r="A263" s="1"/>
      <c r="B263" s="1"/>
      <c r="C263" s="1"/>
      <c r="D263" s="1"/>
      <c r="E263" s="1"/>
      <c r="F263" s="153"/>
      <c r="G263" s="1"/>
      <c r="H263" s="1"/>
      <c r="I263" s="1"/>
      <c r="J263" s="1"/>
      <c r="K263" s="1"/>
      <c r="L263" s="1"/>
      <c r="M263" s="1"/>
      <c r="N263" s="1"/>
      <c r="O263" s="5"/>
      <c r="P263" s="5"/>
      <c r="Q263" s="5"/>
      <c r="R263" s="5"/>
      <c r="S263" s="5"/>
      <c r="T263" s="5"/>
      <c r="U263" s="141"/>
      <c r="V263" s="142"/>
      <c r="W263" s="142"/>
      <c r="X263" s="142"/>
      <c r="Y263" s="142"/>
      <c r="Z263" s="142"/>
      <c r="AA263" s="142"/>
      <c r="AB263" s="142"/>
      <c r="AC263" s="142"/>
      <c r="AD263" s="142"/>
      <c r="AE263" s="142"/>
      <c r="AF263" s="142"/>
      <c r="AG263" s="142"/>
      <c r="AH263" s="142"/>
      <c r="AI263" s="142"/>
      <c r="AJ263" s="142"/>
      <c r="AK263" s="142"/>
      <c r="AL263" s="7"/>
      <c r="AM263" s="7"/>
      <c r="AN263" s="7"/>
      <c r="AO263" s="7"/>
      <c r="AP263" s="7"/>
      <c r="AQ263" s="7"/>
      <c r="AR263" s="7"/>
      <c r="AS263" s="7"/>
      <c r="AT263" s="7"/>
      <c r="AU263" s="7"/>
      <c r="AV263" s="7"/>
      <c r="AW263" s="7"/>
      <c r="AX263" s="7"/>
      <c r="AY263" s="7"/>
      <c r="AZ263" s="143"/>
      <c r="BA263" s="11"/>
      <c r="BB263" s="11"/>
      <c r="BC263" s="11"/>
      <c r="BD263" s="11"/>
      <c r="BE263" s="11"/>
      <c r="BF263" s="11"/>
      <c r="BG263" s="11"/>
      <c r="BH263" s="11"/>
      <c r="BI263" s="11"/>
      <c r="BJ263" s="11"/>
    </row>
    <row r="264" spans="1:62" ht="93" customHeight="1" x14ac:dyDescent="0.3">
      <c r="A264" s="1"/>
      <c r="B264" s="1"/>
      <c r="C264" s="1"/>
      <c r="D264" s="1"/>
      <c r="E264" s="1"/>
      <c r="F264" s="153"/>
      <c r="G264" s="1"/>
      <c r="H264" s="1"/>
      <c r="I264" s="1"/>
      <c r="J264" s="1"/>
      <c r="K264" s="1"/>
      <c r="L264" s="1"/>
      <c r="M264" s="1"/>
      <c r="N264" s="1"/>
      <c r="O264" s="5"/>
      <c r="P264" s="5"/>
      <c r="Q264" s="5"/>
      <c r="R264" s="5"/>
      <c r="S264" s="5"/>
      <c r="T264" s="5"/>
      <c r="U264" s="141"/>
      <c r="V264" s="142"/>
      <c r="W264" s="142"/>
      <c r="X264" s="142"/>
      <c r="Y264" s="142"/>
      <c r="Z264" s="142"/>
      <c r="AA264" s="142"/>
      <c r="AB264" s="142"/>
      <c r="AC264" s="142"/>
      <c r="AD264" s="142"/>
      <c r="AE264" s="142"/>
      <c r="AF264" s="142"/>
      <c r="AG264" s="142"/>
      <c r="AH264" s="142"/>
      <c r="AI264" s="142"/>
      <c r="AJ264" s="142"/>
      <c r="AK264" s="142"/>
      <c r="AL264" s="7"/>
      <c r="AM264" s="7"/>
      <c r="AN264" s="7"/>
      <c r="AO264" s="7"/>
      <c r="AP264" s="7"/>
      <c r="AQ264" s="7"/>
      <c r="AR264" s="7"/>
      <c r="AS264" s="7"/>
      <c r="AT264" s="7"/>
      <c r="AU264" s="7"/>
      <c r="AV264" s="7"/>
      <c r="AW264" s="7"/>
      <c r="AX264" s="7"/>
      <c r="AY264" s="7"/>
      <c r="AZ264" s="143"/>
      <c r="BA264" s="11"/>
      <c r="BB264" s="11"/>
      <c r="BC264" s="11"/>
      <c r="BD264" s="11"/>
      <c r="BE264" s="11"/>
      <c r="BF264" s="11"/>
      <c r="BG264" s="11"/>
      <c r="BH264" s="11"/>
      <c r="BI264" s="11"/>
      <c r="BJ264" s="11"/>
    </row>
    <row r="265" spans="1:62" ht="93" customHeight="1" x14ac:dyDescent="0.3">
      <c r="A265" s="1"/>
      <c r="B265" s="1"/>
      <c r="C265" s="1"/>
      <c r="D265" s="1"/>
      <c r="E265" s="1"/>
      <c r="F265" s="153"/>
      <c r="G265" s="1"/>
      <c r="H265" s="1"/>
      <c r="I265" s="1"/>
      <c r="J265" s="1"/>
      <c r="K265" s="1"/>
      <c r="L265" s="1"/>
      <c r="M265" s="1"/>
      <c r="N265" s="1"/>
      <c r="O265" s="5"/>
      <c r="P265" s="5"/>
      <c r="Q265" s="5"/>
      <c r="R265" s="5"/>
      <c r="S265" s="5"/>
      <c r="T265" s="5"/>
      <c r="U265" s="141"/>
      <c r="V265" s="142"/>
      <c r="W265" s="142"/>
      <c r="X265" s="142"/>
      <c r="Y265" s="142"/>
      <c r="Z265" s="142"/>
      <c r="AA265" s="142"/>
      <c r="AB265" s="142"/>
      <c r="AC265" s="142"/>
      <c r="AD265" s="142"/>
      <c r="AE265" s="142"/>
      <c r="AF265" s="142"/>
      <c r="AG265" s="142"/>
      <c r="AH265" s="142"/>
      <c r="AI265" s="142"/>
      <c r="AJ265" s="142"/>
      <c r="AK265" s="142"/>
      <c r="AL265" s="7"/>
      <c r="AM265" s="7"/>
      <c r="AN265" s="7"/>
      <c r="AO265" s="7"/>
      <c r="AP265" s="7"/>
      <c r="AQ265" s="7"/>
      <c r="AR265" s="7"/>
      <c r="AS265" s="7"/>
      <c r="AT265" s="7"/>
      <c r="AU265" s="7"/>
      <c r="AV265" s="7"/>
      <c r="AW265" s="7"/>
      <c r="AX265" s="7"/>
      <c r="AY265" s="7"/>
      <c r="AZ265" s="143"/>
      <c r="BA265" s="11"/>
      <c r="BB265" s="11"/>
      <c r="BC265" s="11"/>
      <c r="BD265" s="11"/>
      <c r="BE265" s="11"/>
      <c r="BF265" s="11"/>
      <c r="BG265" s="11"/>
      <c r="BH265" s="11"/>
      <c r="BI265" s="11"/>
      <c r="BJ265" s="11"/>
    </row>
    <row r="266" spans="1:62" ht="93" customHeight="1" x14ac:dyDescent="0.3">
      <c r="A266" s="1"/>
      <c r="B266" s="1"/>
      <c r="C266" s="1"/>
      <c r="D266" s="1"/>
      <c r="E266" s="1"/>
      <c r="F266" s="153"/>
      <c r="G266" s="1"/>
      <c r="H266" s="1"/>
      <c r="I266" s="1"/>
      <c r="J266" s="1"/>
      <c r="K266" s="1"/>
      <c r="L266" s="1"/>
      <c r="M266" s="1"/>
      <c r="N266" s="1"/>
      <c r="O266" s="5"/>
      <c r="P266" s="5"/>
      <c r="Q266" s="5"/>
      <c r="R266" s="5"/>
      <c r="S266" s="5"/>
      <c r="T266" s="5"/>
      <c r="U266" s="141"/>
      <c r="V266" s="142"/>
      <c r="W266" s="142"/>
      <c r="X266" s="142"/>
      <c r="Y266" s="142"/>
      <c r="Z266" s="142"/>
      <c r="AA266" s="142"/>
      <c r="AB266" s="142"/>
      <c r="AC266" s="142"/>
      <c r="AD266" s="142"/>
      <c r="AE266" s="142"/>
      <c r="AF266" s="142"/>
      <c r="AG266" s="142"/>
      <c r="AH266" s="142"/>
      <c r="AI266" s="142"/>
      <c r="AJ266" s="142"/>
      <c r="AK266" s="142"/>
      <c r="AL266" s="7"/>
      <c r="AM266" s="7"/>
      <c r="AN266" s="7"/>
      <c r="AO266" s="7"/>
      <c r="AP266" s="7"/>
      <c r="AQ266" s="7"/>
      <c r="AR266" s="7"/>
      <c r="AS266" s="7"/>
      <c r="AT266" s="7"/>
      <c r="AU266" s="7"/>
      <c r="AV266" s="7"/>
      <c r="AW266" s="7"/>
      <c r="AX266" s="7"/>
      <c r="AY266" s="7"/>
      <c r="AZ266" s="143"/>
      <c r="BA266" s="11"/>
      <c r="BB266" s="11"/>
      <c r="BC266" s="11"/>
      <c r="BD266" s="11"/>
      <c r="BE266" s="11"/>
      <c r="BF266" s="11"/>
      <c r="BG266" s="11"/>
      <c r="BH266" s="11"/>
      <c r="BI266" s="11"/>
      <c r="BJ266" s="11"/>
    </row>
    <row r="267" spans="1:62" ht="93" customHeight="1" x14ac:dyDescent="0.3">
      <c r="A267" s="1"/>
      <c r="B267" s="1"/>
      <c r="C267" s="1"/>
      <c r="D267" s="1"/>
      <c r="E267" s="1"/>
      <c r="F267" s="153"/>
      <c r="G267" s="1"/>
      <c r="H267" s="1"/>
      <c r="I267" s="1"/>
      <c r="J267" s="1"/>
      <c r="K267" s="1"/>
      <c r="L267" s="1"/>
      <c r="M267" s="1"/>
      <c r="N267" s="1"/>
      <c r="O267" s="5"/>
      <c r="P267" s="5"/>
      <c r="Q267" s="5"/>
      <c r="R267" s="5"/>
      <c r="S267" s="5"/>
      <c r="T267" s="5"/>
      <c r="U267" s="141"/>
      <c r="V267" s="142"/>
      <c r="W267" s="142"/>
      <c r="X267" s="142"/>
      <c r="Y267" s="142"/>
      <c r="Z267" s="142"/>
      <c r="AA267" s="142"/>
      <c r="AB267" s="142"/>
      <c r="AC267" s="142"/>
      <c r="AD267" s="142"/>
      <c r="AE267" s="142"/>
      <c r="AF267" s="142"/>
      <c r="AG267" s="142"/>
      <c r="AH267" s="142"/>
      <c r="AI267" s="142"/>
      <c r="AJ267" s="142"/>
      <c r="AK267" s="142"/>
      <c r="AL267" s="7"/>
      <c r="AM267" s="7"/>
      <c r="AN267" s="7"/>
      <c r="AO267" s="7"/>
      <c r="AP267" s="7"/>
      <c r="AQ267" s="7"/>
      <c r="AR267" s="7"/>
      <c r="AS267" s="7"/>
      <c r="AT267" s="7"/>
      <c r="AU267" s="7"/>
      <c r="AV267" s="7"/>
      <c r="AW267" s="7"/>
      <c r="AX267" s="7"/>
      <c r="AY267" s="7"/>
      <c r="AZ267" s="143"/>
      <c r="BA267" s="11"/>
      <c r="BB267" s="11"/>
      <c r="BC267" s="11"/>
      <c r="BD267" s="11"/>
      <c r="BE267" s="11"/>
      <c r="BF267" s="11"/>
      <c r="BG267" s="11"/>
      <c r="BH267" s="11"/>
      <c r="BI267" s="11"/>
      <c r="BJ267" s="11"/>
    </row>
    <row r="268" spans="1:62" ht="93" customHeight="1" x14ac:dyDescent="0.3">
      <c r="A268" s="1"/>
      <c r="B268" s="1"/>
      <c r="C268" s="1"/>
      <c r="D268" s="1"/>
      <c r="E268" s="1"/>
      <c r="F268" s="153"/>
      <c r="G268" s="1"/>
      <c r="H268" s="1"/>
      <c r="I268" s="1"/>
      <c r="J268" s="1"/>
      <c r="K268" s="1"/>
      <c r="L268" s="1"/>
      <c r="M268" s="1"/>
      <c r="N268" s="1"/>
      <c r="O268" s="5"/>
      <c r="P268" s="5"/>
      <c r="Q268" s="5"/>
      <c r="R268" s="5"/>
      <c r="S268" s="5"/>
      <c r="T268" s="5"/>
      <c r="U268" s="141"/>
      <c r="V268" s="142"/>
      <c r="W268" s="142"/>
      <c r="X268" s="142"/>
      <c r="Y268" s="142"/>
      <c r="Z268" s="142"/>
      <c r="AA268" s="142"/>
      <c r="AB268" s="142"/>
      <c r="AC268" s="142"/>
      <c r="AD268" s="142"/>
      <c r="AE268" s="142"/>
      <c r="AF268" s="142"/>
      <c r="AG268" s="142"/>
      <c r="AH268" s="142"/>
      <c r="AI268" s="142"/>
      <c r="AJ268" s="142"/>
      <c r="AK268" s="142"/>
      <c r="AL268" s="7"/>
      <c r="AM268" s="7"/>
      <c r="AN268" s="7"/>
      <c r="AO268" s="7"/>
      <c r="AP268" s="7"/>
      <c r="AQ268" s="7"/>
      <c r="AR268" s="7"/>
      <c r="AS268" s="7"/>
      <c r="AT268" s="7"/>
      <c r="AU268" s="7"/>
      <c r="AV268" s="7"/>
      <c r="AW268" s="7"/>
      <c r="AX268" s="7"/>
      <c r="AY268" s="7"/>
      <c r="AZ268" s="143"/>
      <c r="BA268" s="11"/>
      <c r="BB268" s="11"/>
      <c r="BC268" s="11"/>
      <c r="BD268" s="11"/>
      <c r="BE268" s="11"/>
      <c r="BF268" s="11"/>
      <c r="BG268" s="11"/>
      <c r="BH268" s="11"/>
      <c r="BI268" s="11"/>
      <c r="BJ268" s="11"/>
    </row>
    <row r="269" spans="1:62" ht="93" customHeight="1" x14ac:dyDescent="0.3">
      <c r="A269" s="1"/>
      <c r="B269" s="1"/>
      <c r="C269" s="1"/>
      <c r="D269" s="1"/>
      <c r="E269" s="1"/>
      <c r="F269" s="153"/>
      <c r="G269" s="1"/>
      <c r="H269" s="1"/>
      <c r="I269" s="1"/>
      <c r="J269" s="1"/>
      <c r="K269" s="1"/>
      <c r="L269" s="1"/>
      <c r="M269" s="1"/>
      <c r="N269" s="1"/>
      <c r="O269" s="5"/>
      <c r="P269" s="5"/>
      <c r="Q269" s="5"/>
      <c r="R269" s="5"/>
      <c r="S269" s="5"/>
      <c r="T269" s="5"/>
      <c r="U269" s="141"/>
      <c r="V269" s="142"/>
      <c r="W269" s="142"/>
      <c r="X269" s="142"/>
      <c r="Y269" s="142"/>
      <c r="Z269" s="142"/>
      <c r="AA269" s="142"/>
      <c r="AB269" s="142"/>
      <c r="AC269" s="142"/>
      <c r="AD269" s="142"/>
      <c r="AE269" s="142"/>
      <c r="AF269" s="142"/>
      <c r="AG269" s="142"/>
      <c r="AH269" s="142"/>
      <c r="AI269" s="142"/>
      <c r="AJ269" s="142"/>
      <c r="AK269" s="142"/>
      <c r="AL269" s="7"/>
      <c r="AM269" s="7"/>
      <c r="AN269" s="7"/>
      <c r="AO269" s="7"/>
      <c r="AP269" s="7"/>
      <c r="AQ269" s="7"/>
      <c r="AR269" s="7"/>
      <c r="AS269" s="7"/>
      <c r="AT269" s="7"/>
      <c r="AU269" s="7"/>
      <c r="AV269" s="7"/>
      <c r="AW269" s="7"/>
      <c r="AX269" s="7"/>
      <c r="AY269" s="7"/>
      <c r="AZ269" s="143"/>
      <c r="BA269" s="11"/>
      <c r="BB269" s="11"/>
      <c r="BC269" s="11"/>
      <c r="BD269" s="11"/>
      <c r="BE269" s="11"/>
      <c r="BF269" s="11"/>
      <c r="BG269" s="11"/>
      <c r="BH269" s="11"/>
      <c r="BI269" s="11"/>
      <c r="BJ269" s="11"/>
    </row>
    <row r="270" spans="1:62" ht="93" customHeight="1" x14ac:dyDescent="0.3">
      <c r="A270" s="1"/>
      <c r="B270" s="1"/>
      <c r="C270" s="1"/>
      <c r="D270" s="1"/>
      <c r="E270" s="1"/>
      <c r="F270" s="153"/>
      <c r="G270" s="1"/>
      <c r="H270" s="1"/>
      <c r="I270" s="1"/>
      <c r="J270" s="1"/>
      <c r="K270" s="1"/>
      <c r="L270" s="1"/>
      <c r="M270" s="1"/>
      <c r="N270" s="1"/>
      <c r="O270" s="5"/>
      <c r="P270" s="5"/>
      <c r="Q270" s="5"/>
      <c r="R270" s="5"/>
      <c r="S270" s="5"/>
      <c r="T270" s="5"/>
      <c r="U270" s="141"/>
      <c r="V270" s="142"/>
      <c r="W270" s="142"/>
      <c r="X270" s="142"/>
      <c r="Y270" s="142"/>
      <c r="Z270" s="142"/>
      <c r="AA270" s="142"/>
      <c r="AB270" s="142"/>
      <c r="AC270" s="142"/>
      <c r="AD270" s="142"/>
      <c r="AE270" s="142"/>
      <c r="AF270" s="142"/>
      <c r="AG270" s="142"/>
      <c r="AH270" s="142"/>
      <c r="AI270" s="142"/>
      <c r="AJ270" s="142"/>
      <c r="AK270" s="142"/>
      <c r="AL270" s="7"/>
      <c r="AM270" s="7"/>
      <c r="AN270" s="7"/>
      <c r="AO270" s="7"/>
      <c r="AP270" s="7"/>
      <c r="AQ270" s="7"/>
      <c r="AR270" s="7"/>
      <c r="AS270" s="7"/>
      <c r="AT270" s="7"/>
      <c r="AU270" s="7"/>
      <c r="AV270" s="7"/>
      <c r="AW270" s="7"/>
      <c r="AX270" s="7"/>
      <c r="AY270" s="7"/>
      <c r="AZ270" s="143"/>
      <c r="BA270" s="11"/>
      <c r="BB270" s="11"/>
      <c r="BC270" s="11"/>
      <c r="BD270" s="11"/>
      <c r="BE270" s="11"/>
      <c r="BF270" s="11"/>
      <c r="BG270" s="11"/>
      <c r="BH270" s="11"/>
      <c r="BI270" s="11"/>
      <c r="BJ270" s="11"/>
    </row>
    <row r="271" spans="1:62" ht="93" customHeight="1" x14ac:dyDescent="0.3">
      <c r="A271" s="1"/>
      <c r="B271" s="1"/>
      <c r="C271" s="1"/>
      <c r="D271" s="1"/>
      <c r="E271" s="1"/>
      <c r="F271" s="153"/>
      <c r="G271" s="1"/>
      <c r="H271" s="1"/>
      <c r="I271" s="1"/>
      <c r="J271" s="1"/>
      <c r="K271" s="1"/>
      <c r="L271" s="1"/>
      <c r="M271" s="1"/>
      <c r="N271" s="1"/>
      <c r="O271" s="5"/>
      <c r="P271" s="5"/>
      <c r="Q271" s="5"/>
      <c r="R271" s="5"/>
      <c r="S271" s="5"/>
      <c r="T271" s="5"/>
      <c r="U271" s="141"/>
      <c r="V271" s="142"/>
      <c r="W271" s="142"/>
      <c r="X271" s="142"/>
      <c r="Y271" s="142"/>
      <c r="Z271" s="142"/>
      <c r="AA271" s="142"/>
      <c r="AB271" s="142"/>
      <c r="AC271" s="142"/>
      <c r="AD271" s="142"/>
      <c r="AE271" s="142"/>
      <c r="AF271" s="142"/>
      <c r="AG271" s="142"/>
      <c r="AH271" s="142"/>
      <c r="AI271" s="142"/>
      <c r="AJ271" s="142"/>
      <c r="AK271" s="142"/>
      <c r="AL271" s="7"/>
      <c r="AM271" s="7"/>
      <c r="AN271" s="7"/>
      <c r="AO271" s="7"/>
      <c r="AP271" s="7"/>
      <c r="AQ271" s="7"/>
      <c r="AR271" s="7"/>
      <c r="AS271" s="7"/>
      <c r="AT271" s="7"/>
      <c r="AU271" s="7"/>
      <c r="AV271" s="7"/>
      <c r="AW271" s="7"/>
      <c r="AX271" s="7"/>
      <c r="AY271" s="7"/>
      <c r="AZ271" s="143"/>
      <c r="BA271" s="11"/>
      <c r="BB271" s="11"/>
      <c r="BC271" s="11"/>
      <c r="BD271" s="11"/>
      <c r="BE271" s="11"/>
      <c r="BF271" s="11"/>
      <c r="BG271" s="11"/>
      <c r="BH271" s="11"/>
      <c r="BI271" s="11"/>
      <c r="BJ271" s="11"/>
    </row>
    <row r="272" spans="1:62" ht="93" customHeight="1" x14ac:dyDescent="0.3">
      <c r="A272" s="1"/>
      <c r="B272" s="1"/>
      <c r="C272" s="1"/>
      <c r="D272" s="1"/>
      <c r="E272" s="1"/>
      <c r="F272" s="153"/>
      <c r="G272" s="1"/>
      <c r="H272" s="1"/>
      <c r="I272" s="1"/>
      <c r="J272" s="1"/>
      <c r="K272" s="1"/>
      <c r="L272" s="1"/>
      <c r="M272" s="1"/>
      <c r="N272" s="1"/>
      <c r="O272" s="5"/>
      <c r="P272" s="5"/>
      <c r="Q272" s="5"/>
      <c r="R272" s="5"/>
      <c r="S272" s="5"/>
      <c r="T272" s="5"/>
      <c r="U272" s="141"/>
      <c r="V272" s="142"/>
      <c r="W272" s="142"/>
      <c r="X272" s="142"/>
      <c r="Y272" s="142"/>
      <c r="Z272" s="142"/>
      <c r="AA272" s="142"/>
      <c r="AB272" s="142"/>
      <c r="AC272" s="142"/>
      <c r="AD272" s="142"/>
      <c r="AE272" s="142"/>
      <c r="AF272" s="142"/>
      <c r="AG272" s="142"/>
      <c r="AH272" s="142"/>
      <c r="AI272" s="142"/>
      <c r="AJ272" s="142"/>
      <c r="AK272" s="142"/>
      <c r="AL272" s="7"/>
      <c r="AM272" s="7"/>
      <c r="AN272" s="7"/>
      <c r="AO272" s="7"/>
      <c r="AP272" s="7"/>
      <c r="AQ272" s="7"/>
      <c r="AR272" s="7"/>
      <c r="AS272" s="7"/>
      <c r="AT272" s="7"/>
      <c r="AU272" s="7"/>
      <c r="AV272" s="7"/>
      <c r="AW272" s="7"/>
      <c r="AX272" s="7"/>
      <c r="AY272" s="7"/>
      <c r="AZ272" s="143"/>
      <c r="BA272" s="11"/>
      <c r="BB272" s="11"/>
      <c r="BC272" s="11"/>
      <c r="BD272" s="11"/>
      <c r="BE272" s="11"/>
      <c r="BF272" s="11"/>
      <c r="BG272" s="11"/>
      <c r="BH272" s="11"/>
      <c r="BI272" s="11"/>
      <c r="BJ272" s="11"/>
    </row>
    <row r="273" spans="1:62" ht="93" customHeight="1" x14ac:dyDescent="0.3">
      <c r="A273" s="1"/>
      <c r="B273" s="1"/>
      <c r="C273" s="1"/>
      <c r="D273" s="1"/>
      <c r="E273" s="1"/>
      <c r="F273" s="153"/>
      <c r="G273" s="1"/>
      <c r="H273" s="1"/>
      <c r="I273" s="1"/>
      <c r="J273" s="1"/>
      <c r="K273" s="1"/>
      <c r="L273" s="1"/>
      <c r="M273" s="1"/>
      <c r="N273" s="1"/>
      <c r="O273" s="5"/>
      <c r="P273" s="5"/>
      <c r="Q273" s="5"/>
      <c r="R273" s="5"/>
      <c r="S273" s="5"/>
      <c r="T273" s="5"/>
      <c r="U273" s="141"/>
      <c r="V273" s="142"/>
      <c r="W273" s="142"/>
      <c r="X273" s="142"/>
      <c r="Y273" s="142"/>
      <c r="Z273" s="142"/>
      <c r="AA273" s="142"/>
      <c r="AB273" s="142"/>
      <c r="AC273" s="142"/>
      <c r="AD273" s="142"/>
      <c r="AE273" s="142"/>
      <c r="AF273" s="142"/>
      <c r="AG273" s="142"/>
      <c r="AH273" s="142"/>
      <c r="AI273" s="142"/>
      <c r="AJ273" s="142"/>
      <c r="AK273" s="142"/>
      <c r="AL273" s="7"/>
      <c r="AM273" s="7"/>
      <c r="AN273" s="7"/>
      <c r="AO273" s="7"/>
      <c r="AP273" s="7"/>
      <c r="AQ273" s="7"/>
      <c r="AR273" s="7"/>
      <c r="AS273" s="7"/>
      <c r="AT273" s="7"/>
      <c r="AU273" s="7"/>
      <c r="AV273" s="7"/>
      <c r="AW273" s="7"/>
      <c r="AX273" s="7"/>
      <c r="AY273" s="7"/>
      <c r="AZ273" s="143"/>
      <c r="BA273" s="11"/>
      <c r="BB273" s="11"/>
      <c r="BC273" s="11"/>
      <c r="BD273" s="11"/>
      <c r="BE273" s="11"/>
      <c r="BF273" s="11"/>
      <c r="BG273" s="11"/>
      <c r="BH273" s="11"/>
      <c r="BI273" s="11"/>
      <c r="BJ273" s="11"/>
    </row>
    <row r="274" spans="1:62" ht="93" customHeight="1" x14ac:dyDescent="0.3">
      <c r="A274" s="1"/>
      <c r="B274" s="1"/>
      <c r="C274" s="1"/>
      <c r="D274" s="1"/>
      <c r="E274" s="1"/>
      <c r="F274" s="153"/>
      <c r="G274" s="1"/>
      <c r="H274" s="1"/>
      <c r="I274" s="1"/>
      <c r="J274" s="1"/>
      <c r="K274" s="1"/>
      <c r="L274" s="1"/>
      <c r="M274" s="1"/>
      <c r="N274" s="1"/>
      <c r="O274" s="5"/>
      <c r="P274" s="5"/>
      <c r="Q274" s="5"/>
      <c r="R274" s="5"/>
      <c r="S274" s="5"/>
      <c r="T274" s="5"/>
      <c r="U274" s="141"/>
      <c r="V274" s="142"/>
      <c r="W274" s="142"/>
      <c r="X274" s="142"/>
      <c r="Y274" s="142"/>
      <c r="Z274" s="142"/>
      <c r="AA274" s="142"/>
      <c r="AB274" s="142"/>
      <c r="AC274" s="142"/>
      <c r="AD274" s="142"/>
      <c r="AE274" s="142"/>
      <c r="AF274" s="142"/>
      <c r="AG274" s="142"/>
      <c r="AH274" s="142"/>
      <c r="AI274" s="142"/>
      <c r="AJ274" s="142"/>
      <c r="AK274" s="142"/>
      <c r="AL274" s="7"/>
      <c r="AM274" s="7"/>
      <c r="AN274" s="7"/>
      <c r="AO274" s="7"/>
      <c r="AP274" s="7"/>
      <c r="AQ274" s="7"/>
      <c r="AR274" s="7"/>
      <c r="AS274" s="7"/>
      <c r="AT274" s="7"/>
      <c r="AU274" s="7"/>
      <c r="AV274" s="7"/>
      <c r="AW274" s="7"/>
      <c r="AX274" s="7"/>
      <c r="AY274" s="7"/>
      <c r="AZ274" s="143"/>
      <c r="BA274" s="11"/>
      <c r="BB274" s="11"/>
      <c r="BC274" s="11"/>
      <c r="BD274" s="11"/>
      <c r="BE274" s="11"/>
      <c r="BF274" s="11"/>
      <c r="BG274" s="11"/>
      <c r="BH274" s="11"/>
      <c r="BI274" s="11"/>
      <c r="BJ274" s="11"/>
    </row>
    <row r="275" spans="1:62" ht="93" customHeight="1" x14ac:dyDescent="0.3">
      <c r="A275" s="1"/>
      <c r="B275" s="1"/>
      <c r="C275" s="1"/>
      <c r="D275" s="1"/>
      <c r="E275" s="1"/>
      <c r="F275" s="153"/>
      <c r="G275" s="1"/>
      <c r="H275" s="1"/>
      <c r="I275" s="1"/>
      <c r="J275" s="1"/>
      <c r="K275" s="1"/>
      <c r="L275" s="1"/>
      <c r="M275" s="1"/>
      <c r="N275" s="1"/>
      <c r="O275" s="5"/>
      <c r="P275" s="5"/>
      <c r="Q275" s="5"/>
      <c r="R275" s="5"/>
      <c r="S275" s="5"/>
      <c r="T275" s="5"/>
      <c r="U275" s="141"/>
      <c r="V275" s="142"/>
      <c r="W275" s="142"/>
      <c r="X275" s="142"/>
      <c r="Y275" s="142"/>
      <c r="Z275" s="142"/>
      <c r="AA275" s="142"/>
      <c r="AB275" s="142"/>
      <c r="AC275" s="142"/>
      <c r="AD275" s="142"/>
      <c r="AE275" s="142"/>
      <c r="AF275" s="142"/>
      <c r="AG275" s="142"/>
      <c r="AH275" s="142"/>
      <c r="AI275" s="142"/>
      <c r="AJ275" s="142"/>
      <c r="AK275" s="142"/>
      <c r="AL275" s="7"/>
      <c r="AM275" s="7"/>
      <c r="AN275" s="7"/>
      <c r="AO275" s="7"/>
      <c r="AP275" s="7"/>
      <c r="AQ275" s="7"/>
      <c r="AR275" s="7"/>
      <c r="AS275" s="7"/>
      <c r="AT275" s="7"/>
      <c r="AU275" s="7"/>
      <c r="AV275" s="7"/>
      <c r="AW275" s="7"/>
      <c r="AX275" s="7"/>
      <c r="AY275" s="7"/>
      <c r="AZ275" s="143"/>
      <c r="BA275" s="11"/>
      <c r="BB275" s="11"/>
      <c r="BC275" s="11"/>
      <c r="BD275" s="11"/>
      <c r="BE275" s="11"/>
      <c r="BF275" s="11"/>
      <c r="BG275" s="11"/>
      <c r="BH275" s="11"/>
      <c r="BI275" s="11"/>
      <c r="BJ275" s="11"/>
    </row>
    <row r="276" spans="1:62" ht="93" customHeight="1" x14ac:dyDescent="0.3">
      <c r="A276" s="1"/>
      <c r="B276" s="1"/>
      <c r="C276" s="1"/>
      <c r="D276" s="1"/>
      <c r="E276" s="1"/>
      <c r="F276" s="153"/>
      <c r="G276" s="1"/>
      <c r="H276" s="1"/>
      <c r="I276" s="1"/>
      <c r="J276" s="1"/>
      <c r="K276" s="1"/>
      <c r="L276" s="1"/>
      <c r="M276" s="1"/>
      <c r="N276" s="1"/>
      <c r="O276" s="5"/>
      <c r="P276" s="5"/>
      <c r="Q276" s="5"/>
      <c r="R276" s="5"/>
      <c r="S276" s="5"/>
      <c r="T276" s="5"/>
      <c r="U276" s="141"/>
      <c r="V276" s="142"/>
      <c r="W276" s="142"/>
      <c r="X276" s="142"/>
      <c r="Y276" s="142"/>
      <c r="Z276" s="142"/>
      <c r="AA276" s="142"/>
      <c r="AB276" s="142"/>
      <c r="AC276" s="142"/>
      <c r="AD276" s="142"/>
      <c r="AE276" s="142"/>
      <c r="AF276" s="142"/>
      <c r="AG276" s="142"/>
      <c r="AH276" s="142"/>
      <c r="AI276" s="142"/>
      <c r="AJ276" s="142"/>
      <c r="AK276" s="142"/>
      <c r="AL276" s="7"/>
      <c r="AM276" s="7"/>
      <c r="AN276" s="7"/>
      <c r="AO276" s="7"/>
      <c r="AP276" s="7"/>
      <c r="AQ276" s="7"/>
      <c r="AR276" s="7"/>
      <c r="AS276" s="7"/>
      <c r="AT276" s="7"/>
      <c r="AU276" s="7"/>
      <c r="AV276" s="7"/>
      <c r="AW276" s="7"/>
      <c r="AX276" s="7"/>
      <c r="AY276" s="7"/>
      <c r="AZ276" s="143"/>
      <c r="BA276" s="11"/>
      <c r="BB276" s="11"/>
      <c r="BC276" s="11"/>
      <c r="BD276" s="11"/>
      <c r="BE276" s="11"/>
      <c r="BF276" s="11"/>
      <c r="BG276" s="11"/>
      <c r="BH276" s="11"/>
      <c r="BI276" s="11"/>
      <c r="BJ276" s="11"/>
    </row>
    <row r="277" spans="1:62" ht="93" customHeight="1" x14ac:dyDescent="0.3">
      <c r="A277" s="1"/>
      <c r="B277" s="1"/>
      <c r="C277" s="1"/>
      <c r="D277" s="1"/>
      <c r="E277" s="1"/>
      <c r="F277" s="153"/>
      <c r="G277" s="1"/>
      <c r="H277" s="1"/>
      <c r="I277" s="1"/>
      <c r="J277" s="1"/>
      <c r="K277" s="1"/>
      <c r="L277" s="1"/>
      <c r="M277" s="1"/>
      <c r="N277" s="1"/>
      <c r="O277" s="5"/>
      <c r="P277" s="5"/>
      <c r="Q277" s="5"/>
      <c r="R277" s="5"/>
      <c r="S277" s="5"/>
      <c r="T277" s="5"/>
      <c r="U277" s="141"/>
      <c r="V277" s="142"/>
      <c r="W277" s="142"/>
      <c r="X277" s="142"/>
      <c r="Y277" s="142"/>
      <c r="Z277" s="142"/>
      <c r="AA277" s="142"/>
      <c r="AB277" s="142"/>
      <c r="AC277" s="142"/>
      <c r="AD277" s="142"/>
      <c r="AE277" s="142"/>
      <c r="AF277" s="142"/>
      <c r="AG277" s="142"/>
      <c r="AH277" s="142"/>
      <c r="AI277" s="142"/>
      <c r="AJ277" s="142"/>
      <c r="AK277" s="142"/>
      <c r="AL277" s="7"/>
      <c r="AM277" s="7"/>
      <c r="AN277" s="7"/>
      <c r="AO277" s="7"/>
      <c r="AP277" s="7"/>
      <c r="AQ277" s="7"/>
      <c r="AR277" s="7"/>
      <c r="AS277" s="7"/>
      <c r="AT277" s="7"/>
      <c r="AU277" s="7"/>
      <c r="AV277" s="7"/>
      <c r="AW277" s="7"/>
      <c r="AX277" s="7"/>
      <c r="AY277" s="7"/>
      <c r="AZ277" s="143"/>
      <c r="BA277" s="11"/>
      <c r="BB277" s="11"/>
      <c r="BC277" s="11"/>
      <c r="BD277" s="11"/>
      <c r="BE277" s="11"/>
      <c r="BF277" s="11"/>
      <c r="BG277" s="11"/>
      <c r="BH277" s="11"/>
      <c r="BI277" s="11"/>
      <c r="BJ277" s="11"/>
    </row>
    <row r="278" spans="1:62" ht="93" customHeight="1" x14ac:dyDescent="0.3">
      <c r="A278" s="1"/>
      <c r="B278" s="1"/>
      <c r="C278" s="1"/>
      <c r="D278" s="1"/>
      <c r="E278" s="1"/>
      <c r="F278" s="153"/>
      <c r="G278" s="1"/>
      <c r="H278" s="1"/>
      <c r="I278" s="1"/>
      <c r="J278" s="1"/>
      <c r="K278" s="1"/>
      <c r="L278" s="1"/>
      <c r="M278" s="1"/>
      <c r="N278" s="1"/>
      <c r="O278" s="5"/>
      <c r="P278" s="5"/>
      <c r="Q278" s="5"/>
      <c r="R278" s="5"/>
      <c r="S278" s="5"/>
      <c r="T278" s="5"/>
      <c r="U278" s="141"/>
      <c r="V278" s="142"/>
      <c r="W278" s="142"/>
      <c r="X278" s="142"/>
      <c r="Y278" s="142"/>
      <c r="Z278" s="142"/>
      <c r="AA278" s="142"/>
      <c r="AB278" s="142"/>
      <c r="AC278" s="142"/>
      <c r="AD278" s="142"/>
      <c r="AE278" s="142"/>
      <c r="AF278" s="142"/>
      <c r="AG278" s="142"/>
      <c r="AH278" s="142"/>
      <c r="AI278" s="142"/>
      <c r="AJ278" s="142"/>
      <c r="AK278" s="142"/>
      <c r="AL278" s="7"/>
      <c r="AM278" s="7"/>
      <c r="AN278" s="7"/>
      <c r="AO278" s="7"/>
      <c r="AP278" s="7"/>
      <c r="AQ278" s="7"/>
      <c r="AR278" s="7"/>
      <c r="AS278" s="7"/>
      <c r="AT278" s="7"/>
      <c r="AU278" s="7"/>
      <c r="AV278" s="7"/>
      <c r="AW278" s="7"/>
      <c r="AX278" s="7"/>
      <c r="AY278" s="7"/>
      <c r="AZ278" s="143"/>
      <c r="BA278" s="11"/>
      <c r="BB278" s="11"/>
      <c r="BC278" s="11"/>
      <c r="BD278" s="11"/>
      <c r="BE278" s="11"/>
      <c r="BF278" s="11"/>
      <c r="BG278" s="11"/>
      <c r="BH278" s="11"/>
      <c r="BI278" s="11"/>
      <c r="BJ278" s="11"/>
    </row>
    <row r="279" spans="1:62" ht="93" customHeight="1" x14ac:dyDescent="0.3">
      <c r="A279" s="1"/>
      <c r="B279" s="1"/>
      <c r="C279" s="1"/>
      <c r="D279" s="1"/>
      <c r="E279" s="1"/>
      <c r="F279" s="153"/>
      <c r="G279" s="1"/>
      <c r="H279" s="1"/>
      <c r="I279" s="1"/>
      <c r="J279" s="1"/>
      <c r="K279" s="1"/>
      <c r="L279" s="1"/>
      <c r="M279" s="1"/>
      <c r="N279" s="1"/>
      <c r="O279" s="5"/>
      <c r="P279" s="5"/>
      <c r="Q279" s="5"/>
      <c r="R279" s="5"/>
      <c r="S279" s="5"/>
      <c r="T279" s="5"/>
      <c r="U279" s="141"/>
      <c r="V279" s="142"/>
      <c r="W279" s="142"/>
      <c r="X279" s="142"/>
      <c r="Y279" s="142"/>
      <c r="Z279" s="142"/>
      <c r="AA279" s="142"/>
      <c r="AB279" s="142"/>
      <c r="AC279" s="142"/>
      <c r="AD279" s="142"/>
      <c r="AE279" s="142"/>
      <c r="AF279" s="142"/>
      <c r="AG279" s="142"/>
      <c r="AH279" s="142"/>
      <c r="AI279" s="142"/>
      <c r="AJ279" s="142"/>
      <c r="AK279" s="142"/>
      <c r="AL279" s="7"/>
      <c r="AM279" s="7"/>
      <c r="AN279" s="7"/>
      <c r="AO279" s="7"/>
      <c r="AP279" s="7"/>
      <c r="AQ279" s="7"/>
      <c r="AR279" s="7"/>
      <c r="AS279" s="7"/>
      <c r="AT279" s="7"/>
      <c r="AU279" s="7"/>
      <c r="AV279" s="7"/>
      <c r="AW279" s="7"/>
      <c r="AX279" s="7"/>
      <c r="AY279" s="7"/>
      <c r="AZ279" s="143"/>
      <c r="BA279" s="11"/>
      <c r="BB279" s="11"/>
      <c r="BC279" s="11"/>
      <c r="BD279" s="11"/>
      <c r="BE279" s="11"/>
      <c r="BF279" s="11"/>
      <c r="BG279" s="11"/>
      <c r="BH279" s="11"/>
      <c r="BI279" s="11"/>
      <c r="BJ279" s="11"/>
    </row>
    <row r="280" spans="1:62" ht="93" customHeight="1" x14ac:dyDescent="0.3">
      <c r="A280" s="1"/>
      <c r="B280" s="1"/>
      <c r="C280" s="1"/>
      <c r="D280" s="1"/>
      <c r="E280" s="1"/>
      <c r="F280" s="153"/>
      <c r="G280" s="1"/>
      <c r="H280" s="1"/>
      <c r="I280" s="1"/>
      <c r="J280" s="1"/>
      <c r="K280" s="1"/>
      <c r="L280" s="1"/>
      <c r="M280" s="1"/>
      <c r="N280" s="1"/>
      <c r="O280" s="5"/>
      <c r="P280" s="5"/>
      <c r="Q280" s="5"/>
      <c r="R280" s="5"/>
      <c r="S280" s="5"/>
      <c r="T280" s="5"/>
      <c r="U280" s="141"/>
      <c r="V280" s="142"/>
      <c r="W280" s="142"/>
      <c r="X280" s="142"/>
      <c r="Y280" s="142"/>
      <c r="Z280" s="142"/>
      <c r="AA280" s="142"/>
      <c r="AB280" s="142"/>
      <c r="AC280" s="142"/>
      <c r="AD280" s="142"/>
      <c r="AE280" s="142"/>
      <c r="AF280" s="142"/>
      <c r="AG280" s="142"/>
      <c r="AH280" s="142"/>
      <c r="AI280" s="142"/>
      <c r="AJ280" s="142"/>
      <c r="AK280" s="142"/>
      <c r="AL280" s="7"/>
      <c r="AM280" s="7"/>
      <c r="AN280" s="7"/>
      <c r="AO280" s="7"/>
      <c r="AP280" s="7"/>
      <c r="AQ280" s="7"/>
      <c r="AR280" s="7"/>
      <c r="AS280" s="7"/>
      <c r="AT280" s="7"/>
      <c r="AU280" s="7"/>
      <c r="AV280" s="7"/>
      <c r="AW280" s="7"/>
      <c r="AX280" s="7"/>
      <c r="AY280" s="7"/>
      <c r="AZ280" s="143"/>
      <c r="BA280" s="11"/>
      <c r="BB280" s="11"/>
      <c r="BC280" s="11"/>
      <c r="BD280" s="11"/>
      <c r="BE280" s="11"/>
      <c r="BF280" s="11"/>
      <c r="BG280" s="11"/>
      <c r="BH280" s="11"/>
      <c r="BI280" s="11"/>
      <c r="BJ280" s="11"/>
    </row>
    <row r="281" spans="1:62" ht="93" customHeight="1" x14ac:dyDescent="0.3">
      <c r="A281" s="1"/>
      <c r="B281" s="1"/>
      <c r="C281" s="1"/>
      <c r="D281" s="1"/>
      <c r="E281" s="1"/>
      <c r="F281" s="153"/>
      <c r="G281" s="1"/>
      <c r="H281" s="1"/>
      <c r="I281" s="1"/>
      <c r="J281" s="1"/>
      <c r="K281" s="1"/>
      <c r="L281" s="1"/>
      <c r="M281" s="1"/>
      <c r="N281" s="1"/>
      <c r="O281" s="5"/>
      <c r="P281" s="5"/>
      <c r="Q281" s="5"/>
      <c r="R281" s="5"/>
      <c r="S281" s="5"/>
      <c r="T281" s="5"/>
      <c r="U281" s="141"/>
      <c r="V281" s="142"/>
      <c r="W281" s="142"/>
      <c r="X281" s="142"/>
      <c r="Y281" s="142"/>
      <c r="Z281" s="142"/>
      <c r="AA281" s="142"/>
      <c r="AB281" s="142"/>
      <c r="AC281" s="142"/>
      <c r="AD281" s="142"/>
      <c r="AE281" s="142"/>
      <c r="AF281" s="142"/>
      <c r="AG281" s="142"/>
      <c r="AH281" s="142"/>
      <c r="AI281" s="142"/>
      <c r="AJ281" s="142"/>
      <c r="AK281" s="142"/>
      <c r="AL281" s="7"/>
      <c r="AM281" s="7"/>
      <c r="AN281" s="7"/>
      <c r="AO281" s="7"/>
      <c r="AP281" s="7"/>
      <c r="AQ281" s="7"/>
      <c r="AR281" s="7"/>
      <c r="AS281" s="7"/>
      <c r="AT281" s="7"/>
      <c r="AU281" s="7"/>
      <c r="AV281" s="7"/>
      <c r="AW281" s="7"/>
      <c r="AX281" s="7"/>
      <c r="AY281" s="7"/>
      <c r="AZ281" s="143"/>
      <c r="BA281" s="11"/>
      <c r="BB281" s="11"/>
      <c r="BC281" s="11"/>
      <c r="BD281" s="11"/>
      <c r="BE281" s="11"/>
      <c r="BF281" s="11"/>
      <c r="BG281" s="11"/>
      <c r="BH281" s="11"/>
      <c r="BI281" s="11"/>
      <c r="BJ281" s="11"/>
    </row>
    <row r="282" spans="1:62" ht="93" customHeight="1" x14ac:dyDescent="0.3">
      <c r="A282" s="1"/>
      <c r="B282" s="1"/>
      <c r="C282" s="1"/>
      <c r="D282" s="1"/>
      <c r="E282" s="1"/>
      <c r="F282" s="153"/>
      <c r="G282" s="1"/>
      <c r="H282" s="1"/>
      <c r="I282" s="1"/>
      <c r="J282" s="1"/>
      <c r="K282" s="1"/>
      <c r="L282" s="1"/>
      <c r="M282" s="1"/>
      <c r="N282" s="1"/>
      <c r="O282" s="5"/>
      <c r="P282" s="5"/>
      <c r="Q282" s="5"/>
      <c r="R282" s="5"/>
      <c r="S282" s="5"/>
      <c r="T282" s="5"/>
      <c r="U282" s="141"/>
      <c r="V282" s="142"/>
      <c r="W282" s="142"/>
      <c r="X282" s="142"/>
      <c r="Y282" s="142"/>
      <c r="Z282" s="142"/>
      <c r="AA282" s="142"/>
      <c r="AB282" s="142"/>
      <c r="AC282" s="142"/>
      <c r="AD282" s="142"/>
      <c r="AE282" s="142"/>
      <c r="AF282" s="142"/>
      <c r="AG282" s="142"/>
      <c r="AH282" s="142"/>
      <c r="AI282" s="142"/>
      <c r="AJ282" s="142"/>
      <c r="AK282" s="142"/>
      <c r="AL282" s="7"/>
      <c r="AM282" s="7"/>
      <c r="AN282" s="7"/>
      <c r="AO282" s="7"/>
      <c r="AP282" s="7"/>
      <c r="AQ282" s="7"/>
      <c r="AR282" s="7"/>
      <c r="AS282" s="7"/>
      <c r="AT282" s="7"/>
      <c r="AU282" s="7"/>
      <c r="AV282" s="7"/>
      <c r="AW282" s="7"/>
      <c r="AX282" s="7"/>
      <c r="AY282" s="7"/>
      <c r="AZ282" s="143"/>
      <c r="BA282" s="11"/>
      <c r="BB282" s="11"/>
      <c r="BC282" s="11"/>
      <c r="BD282" s="11"/>
      <c r="BE282" s="11"/>
      <c r="BF282" s="11"/>
      <c r="BG282" s="11"/>
      <c r="BH282" s="11"/>
      <c r="BI282" s="11"/>
      <c r="BJ282" s="11"/>
    </row>
    <row r="283" spans="1:62" ht="93" customHeight="1" x14ac:dyDescent="0.3">
      <c r="A283" s="1"/>
      <c r="B283" s="1"/>
      <c r="C283" s="1"/>
      <c r="D283" s="1"/>
      <c r="E283" s="1"/>
      <c r="F283" s="153"/>
      <c r="G283" s="1"/>
      <c r="H283" s="1"/>
      <c r="I283" s="1"/>
      <c r="J283" s="1"/>
      <c r="K283" s="1"/>
      <c r="L283" s="1"/>
      <c r="M283" s="1"/>
      <c r="N283" s="1"/>
      <c r="O283" s="5"/>
      <c r="P283" s="5"/>
      <c r="Q283" s="5"/>
      <c r="R283" s="5"/>
      <c r="S283" s="5"/>
      <c r="T283" s="5"/>
      <c r="U283" s="141"/>
      <c r="V283" s="142"/>
      <c r="W283" s="142"/>
      <c r="X283" s="142"/>
      <c r="Y283" s="142"/>
      <c r="Z283" s="142"/>
      <c r="AA283" s="142"/>
      <c r="AB283" s="142"/>
      <c r="AC283" s="142"/>
      <c r="AD283" s="142"/>
      <c r="AE283" s="142"/>
      <c r="AF283" s="142"/>
      <c r="AG283" s="142"/>
      <c r="AH283" s="142"/>
      <c r="AI283" s="142"/>
      <c r="AJ283" s="142"/>
      <c r="AK283" s="142"/>
      <c r="AL283" s="7"/>
      <c r="AM283" s="7"/>
      <c r="AN283" s="7"/>
      <c r="AO283" s="7"/>
      <c r="AP283" s="7"/>
      <c r="AQ283" s="7"/>
      <c r="AR283" s="7"/>
      <c r="AS283" s="7"/>
      <c r="AT283" s="7"/>
      <c r="AU283" s="7"/>
      <c r="AV283" s="7"/>
      <c r="AW283" s="7"/>
      <c r="AX283" s="7"/>
      <c r="AY283" s="7"/>
      <c r="AZ283" s="143"/>
      <c r="BA283" s="11"/>
      <c r="BB283" s="11"/>
      <c r="BC283" s="11"/>
      <c r="BD283" s="11"/>
      <c r="BE283" s="11"/>
      <c r="BF283" s="11"/>
      <c r="BG283" s="11"/>
      <c r="BH283" s="11"/>
      <c r="BI283" s="11"/>
      <c r="BJ283" s="11"/>
    </row>
    <row r="284" spans="1:62" ht="93" customHeight="1" x14ac:dyDescent="0.3">
      <c r="A284" s="1"/>
      <c r="B284" s="1"/>
      <c r="C284" s="1"/>
      <c r="D284" s="1"/>
      <c r="E284" s="1"/>
      <c r="F284" s="153"/>
      <c r="G284" s="1"/>
      <c r="H284" s="1"/>
      <c r="I284" s="1"/>
      <c r="J284" s="1"/>
      <c r="K284" s="1"/>
      <c r="L284" s="1"/>
      <c r="M284" s="1"/>
      <c r="N284" s="1"/>
      <c r="O284" s="5"/>
      <c r="P284" s="5"/>
      <c r="Q284" s="5"/>
      <c r="R284" s="5"/>
      <c r="S284" s="5"/>
      <c r="T284" s="5"/>
      <c r="U284" s="141"/>
      <c r="V284" s="142"/>
      <c r="W284" s="142"/>
      <c r="X284" s="142"/>
      <c r="Y284" s="142"/>
      <c r="Z284" s="142"/>
      <c r="AA284" s="142"/>
      <c r="AB284" s="142"/>
      <c r="AC284" s="142"/>
      <c r="AD284" s="142"/>
      <c r="AE284" s="142"/>
      <c r="AF284" s="142"/>
      <c r="AG284" s="142"/>
      <c r="AH284" s="142"/>
      <c r="AI284" s="142"/>
      <c r="AJ284" s="142"/>
      <c r="AK284" s="142"/>
      <c r="AL284" s="7"/>
      <c r="AM284" s="7"/>
      <c r="AN284" s="7"/>
      <c r="AO284" s="7"/>
      <c r="AP284" s="7"/>
      <c r="AQ284" s="7"/>
      <c r="AR284" s="7"/>
      <c r="AS284" s="7"/>
      <c r="AT284" s="7"/>
      <c r="AU284" s="7"/>
      <c r="AV284" s="7"/>
      <c r="AW284" s="7"/>
      <c r="AX284" s="7"/>
      <c r="AY284" s="7"/>
      <c r="AZ284" s="143"/>
      <c r="BA284" s="11"/>
      <c r="BB284" s="11"/>
      <c r="BC284" s="11"/>
      <c r="BD284" s="11"/>
      <c r="BE284" s="11"/>
      <c r="BF284" s="11"/>
      <c r="BG284" s="11"/>
      <c r="BH284" s="11"/>
      <c r="BI284" s="11"/>
      <c r="BJ284" s="11"/>
    </row>
    <row r="285" spans="1:62" ht="93" customHeight="1" x14ac:dyDescent="0.3">
      <c r="A285" s="1"/>
      <c r="B285" s="1"/>
      <c r="C285" s="1"/>
      <c r="D285" s="1"/>
      <c r="E285" s="1"/>
      <c r="F285" s="153"/>
      <c r="G285" s="1"/>
      <c r="H285" s="1"/>
      <c r="I285" s="1"/>
      <c r="J285" s="1"/>
      <c r="K285" s="1"/>
      <c r="L285" s="1"/>
      <c r="M285" s="1"/>
      <c r="N285" s="1"/>
      <c r="O285" s="5"/>
      <c r="P285" s="5"/>
      <c r="Q285" s="5"/>
      <c r="R285" s="5"/>
      <c r="S285" s="5"/>
      <c r="T285" s="5"/>
      <c r="U285" s="141"/>
      <c r="V285" s="142"/>
      <c r="W285" s="142"/>
      <c r="X285" s="142"/>
      <c r="Y285" s="142"/>
      <c r="Z285" s="142"/>
      <c r="AA285" s="142"/>
      <c r="AB285" s="142"/>
      <c r="AC285" s="142"/>
      <c r="AD285" s="142"/>
      <c r="AE285" s="142"/>
      <c r="AF285" s="142"/>
      <c r="AG285" s="142"/>
      <c r="AH285" s="142"/>
      <c r="AI285" s="142"/>
      <c r="AJ285" s="142"/>
      <c r="AK285" s="142"/>
      <c r="AL285" s="7"/>
      <c r="AM285" s="7"/>
      <c r="AN285" s="7"/>
      <c r="AO285" s="7"/>
      <c r="AP285" s="7"/>
      <c r="AQ285" s="7"/>
      <c r="AR285" s="7"/>
      <c r="AS285" s="7"/>
      <c r="AT285" s="7"/>
      <c r="AU285" s="7"/>
      <c r="AV285" s="7"/>
      <c r="AW285" s="7"/>
      <c r="AX285" s="7"/>
      <c r="AY285" s="7"/>
      <c r="AZ285" s="143"/>
      <c r="BA285" s="11"/>
      <c r="BB285" s="11"/>
      <c r="BC285" s="11"/>
      <c r="BD285" s="11"/>
      <c r="BE285" s="11"/>
      <c r="BF285" s="11"/>
      <c r="BG285" s="11"/>
      <c r="BH285" s="11"/>
      <c r="BI285" s="11"/>
      <c r="BJ285" s="11"/>
    </row>
    <row r="286" spans="1:62" ht="93" customHeight="1" x14ac:dyDescent="0.3">
      <c r="A286" s="1"/>
      <c r="B286" s="1"/>
      <c r="C286" s="1"/>
      <c r="D286" s="1"/>
      <c r="E286" s="1"/>
      <c r="F286" s="153"/>
      <c r="G286" s="1"/>
      <c r="H286" s="1"/>
      <c r="I286" s="1"/>
      <c r="J286" s="1"/>
      <c r="K286" s="1"/>
      <c r="L286" s="1"/>
      <c r="M286" s="1"/>
      <c r="N286" s="1"/>
      <c r="O286" s="5"/>
      <c r="P286" s="5"/>
      <c r="Q286" s="5"/>
      <c r="R286" s="5"/>
      <c r="S286" s="5"/>
      <c r="T286" s="5"/>
      <c r="U286" s="141"/>
      <c r="V286" s="142"/>
      <c r="W286" s="142"/>
      <c r="X286" s="142"/>
      <c r="Y286" s="142"/>
      <c r="Z286" s="142"/>
      <c r="AA286" s="142"/>
      <c r="AB286" s="142"/>
      <c r="AC286" s="142"/>
      <c r="AD286" s="142"/>
      <c r="AE286" s="142"/>
      <c r="AF286" s="142"/>
      <c r="AG286" s="142"/>
      <c r="AH286" s="142"/>
      <c r="AI286" s="142"/>
      <c r="AJ286" s="142"/>
      <c r="AK286" s="142"/>
      <c r="AL286" s="7"/>
      <c r="AM286" s="7"/>
      <c r="AN286" s="7"/>
      <c r="AO286" s="7"/>
      <c r="AP286" s="7"/>
      <c r="AQ286" s="7"/>
      <c r="AR286" s="7"/>
      <c r="AS286" s="7"/>
      <c r="AT286" s="7"/>
      <c r="AU286" s="7"/>
      <c r="AV286" s="7"/>
      <c r="AW286" s="7"/>
      <c r="AX286" s="7"/>
      <c r="AY286" s="7"/>
      <c r="AZ286" s="143"/>
      <c r="BA286" s="11"/>
      <c r="BB286" s="11"/>
      <c r="BC286" s="11"/>
      <c r="BD286" s="11"/>
      <c r="BE286" s="11"/>
      <c r="BF286" s="11"/>
      <c r="BG286" s="11"/>
      <c r="BH286" s="11"/>
      <c r="BI286" s="11"/>
      <c r="BJ286" s="11"/>
    </row>
    <row r="287" spans="1:62" ht="93" customHeight="1" x14ac:dyDescent="0.3">
      <c r="A287" s="1"/>
      <c r="B287" s="1"/>
      <c r="C287" s="1"/>
      <c r="D287" s="1"/>
      <c r="E287" s="1"/>
      <c r="F287" s="153"/>
      <c r="G287" s="1"/>
      <c r="H287" s="1"/>
      <c r="I287" s="1"/>
      <c r="J287" s="1"/>
      <c r="K287" s="1"/>
      <c r="L287" s="1"/>
      <c r="M287" s="1"/>
      <c r="N287" s="1"/>
      <c r="O287" s="5"/>
      <c r="P287" s="5"/>
      <c r="Q287" s="5"/>
      <c r="R287" s="5"/>
      <c r="S287" s="5"/>
      <c r="T287" s="5"/>
      <c r="U287" s="141"/>
      <c r="V287" s="142"/>
      <c r="W287" s="142"/>
      <c r="X287" s="142"/>
      <c r="Y287" s="142"/>
      <c r="Z287" s="142"/>
      <c r="AA287" s="142"/>
      <c r="AB287" s="142"/>
      <c r="AC287" s="142"/>
      <c r="AD287" s="142"/>
      <c r="AE287" s="142"/>
      <c r="AF287" s="142"/>
      <c r="AG287" s="142"/>
      <c r="AH287" s="142"/>
      <c r="AI287" s="142"/>
      <c r="AJ287" s="142"/>
      <c r="AK287" s="142"/>
      <c r="AL287" s="7"/>
      <c r="AM287" s="7"/>
      <c r="AN287" s="7"/>
      <c r="AO287" s="7"/>
      <c r="AP287" s="7"/>
      <c r="AQ287" s="7"/>
      <c r="AR287" s="7"/>
      <c r="AS287" s="7"/>
      <c r="AT287" s="7"/>
      <c r="AU287" s="7"/>
      <c r="AV287" s="7"/>
      <c r="AW287" s="7"/>
      <c r="AX287" s="7"/>
      <c r="AY287" s="7"/>
      <c r="AZ287" s="143"/>
      <c r="BA287" s="11"/>
      <c r="BB287" s="11"/>
      <c r="BC287" s="11"/>
      <c r="BD287" s="11"/>
      <c r="BE287" s="11"/>
      <c r="BF287" s="11"/>
      <c r="BG287" s="11"/>
      <c r="BH287" s="11"/>
      <c r="BI287" s="11"/>
      <c r="BJ287" s="11"/>
    </row>
    <row r="288" spans="1:62" ht="93" customHeight="1" x14ac:dyDescent="0.3">
      <c r="A288" s="1"/>
      <c r="B288" s="1"/>
      <c r="C288" s="1"/>
      <c r="D288" s="1"/>
      <c r="E288" s="1"/>
      <c r="F288" s="153"/>
      <c r="G288" s="1"/>
      <c r="H288" s="1"/>
      <c r="I288" s="1"/>
      <c r="J288" s="1"/>
      <c r="K288" s="1"/>
      <c r="L288" s="1"/>
      <c r="M288" s="1"/>
      <c r="N288" s="1"/>
      <c r="O288" s="5"/>
      <c r="P288" s="5"/>
      <c r="Q288" s="5"/>
      <c r="R288" s="5"/>
      <c r="S288" s="5"/>
      <c r="T288" s="5"/>
      <c r="U288" s="141"/>
      <c r="V288" s="142"/>
      <c r="W288" s="142"/>
      <c r="X288" s="142"/>
      <c r="Y288" s="142"/>
      <c r="Z288" s="142"/>
      <c r="AA288" s="142"/>
      <c r="AB288" s="142"/>
      <c r="AC288" s="142"/>
      <c r="AD288" s="142"/>
      <c r="AE288" s="142"/>
      <c r="AF288" s="142"/>
      <c r="AG288" s="142"/>
      <c r="AH288" s="142"/>
      <c r="AI288" s="142"/>
      <c r="AJ288" s="142"/>
      <c r="AK288" s="142"/>
      <c r="AL288" s="7"/>
      <c r="AM288" s="7"/>
      <c r="AN288" s="7"/>
      <c r="AO288" s="7"/>
      <c r="AP288" s="7"/>
      <c r="AQ288" s="7"/>
      <c r="AR288" s="7"/>
      <c r="AS288" s="7"/>
      <c r="AT288" s="7"/>
      <c r="AU288" s="7"/>
      <c r="AV288" s="7"/>
      <c r="AW288" s="7"/>
      <c r="AX288" s="7"/>
      <c r="AY288" s="7"/>
      <c r="AZ288" s="143"/>
      <c r="BA288" s="11"/>
      <c r="BB288" s="11"/>
      <c r="BC288" s="11"/>
      <c r="BD288" s="11"/>
      <c r="BE288" s="11"/>
      <c r="BF288" s="11"/>
      <c r="BG288" s="11"/>
      <c r="BH288" s="11"/>
      <c r="BI288" s="11"/>
      <c r="BJ288" s="11"/>
    </row>
    <row r="289" spans="1:62" ht="93" customHeight="1" x14ac:dyDescent="0.3">
      <c r="A289" s="1"/>
      <c r="B289" s="1"/>
      <c r="C289" s="1"/>
      <c r="D289" s="1"/>
      <c r="E289" s="1"/>
      <c r="F289" s="153"/>
      <c r="G289" s="1"/>
      <c r="H289" s="1"/>
      <c r="I289" s="1"/>
      <c r="J289" s="1"/>
      <c r="K289" s="1"/>
      <c r="L289" s="1"/>
      <c r="M289" s="1"/>
      <c r="N289" s="1"/>
      <c r="O289" s="5"/>
      <c r="P289" s="5"/>
      <c r="Q289" s="5"/>
      <c r="R289" s="5"/>
      <c r="S289" s="5"/>
      <c r="T289" s="5"/>
      <c r="U289" s="141"/>
      <c r="V289" s="142"/>
      <c r="W289" s="142"/>
      <c r="X289" s="142"/>
      <c r="Y289" s="142"/>
      <c r="Z289" s="142"/>
      <c r="AA289" s="142"/>
      <c r="AB289" s="142"/>
      <c r="AC289" s="142"/>
      <c r="AD289" s="142"/>
      <c r="AE289" s="142"/>
      <c r="AF289" s="142"/>
      <c r="AG289" s="142"/>
      <c r="AH289" s="142"/>
      <c r="AI289" s="142"/>
      <c r="AJ289" s="142"/>
      <c r="AK289" s="142"/>
      <c r="AL289" s="7"/>
      <c r="AM289" s="7"/>
      <c r="AN289" s="7"/>
      <c r="AO289" s="7"/>
      <c r="AP289" s="7"/>
      <c r="AQ289" s="7"/>
      <c r="AR289" s="7"/>
      <c r="AS289" s="7"/>
      <c r="AT289" s="7"/>
      <c r="AU289" s="7"/>
      <c r="AV289" s="7"/>
      <c r="AW289" s="7"/>
      <c r="AX289" s="7"/>
      <c r="AY289" s="7"/>
      <c r="AZ289" s="143"/>
      <c r="BA289" s="11"/>
      <c r="BB289" s="11"/>
      <c r="BC289" s="11"/>
      <c r="BD289" s="11"/>
      <c r="BE289" s="11"/>
      <c r="BF289" s="11"/>
      <c r="BG289" s="11"/>
      <c r="BH289" s="11"/>
      <c r="BI289" s="11"/>
      <c r="BJ289" s="11"/>
    </row>
    <row r="290" spans="1:62" ht="93" customHeight="1" x14ac:dyDescent="0.3">
      <c r="A290" s="1"/>
      <c r="B290" s="1"/>
      <c r="C290" s="1"/>
      <c r="D290" s="1"/>
      <c r="E290" s="1"/>
      <c r="F290" s="153"/>
      <c r="G290" s="1"/>
      <c r="H290" s="1"/>
      <c r="I290" s="1"/>
      <c r="J290" s="1"/>
      <c r="K290" s="1"/>
      <c r="L290" s="1"/>
      <c r="M290" s="1"/>
      <c r="N290" s="1"/>
      <c r="O290" s="5"/>
      <c r="P290" s="5"/>
      <c r="Q290" s="5"/>
      <c r="R290" s="5"/>
      <c r="S290" s="5"/>
      <c r="T290" s="5"/>
      <c r="U290" s="141"/>
      <c r="V290" s="142"/>
      <c r="W290" s="142"/>
      <c r="X290" s="142"/>
      <c r="Y290" s="142"/>
      <c r="Z290" s="142"/>
      <c r="AA290" s="142"/>
      <c r="AB290" s="142"/>
      <c r="AC290" s="142"/>
      <c r="AD290" s="142"/>
      <c r="AE290" s="142"/>
      <c r="AF290" s="142"/>
      <c r="AG290" s="142"/>
      <c r="AH290" s="142"/>
      <c r="AI290" s="142"/>
      <c r="AJ290" s="142"/>
      <c r="AK290" s="142"/>
      <c r="AL290" s="7"/>
      <c r="AM290" s="7"/>
      <c r="AN290" s="7"/>
      <c r="AO290" s="7"/>
      <c r="AP290" s="7"/>
      <c r="AQ290" s="7"/>
      <c r="AR290" s="7"/>
      <c r="AS290" s="7"/>
      <c r="AT290" s="7"/>
      <c r="AU290" s="7"/>
      <c r="AV290" s="7"/>
      <c r="AW290" s="7"/>
      <c r="AX290" s="7"/>
      <c r="AY290" s="7"/>
      <c r="AZ290" s="143"/>
      <c r="BA290" s="11"/>
      <c r="BB290" s="11"/>
      <c r="BC290" s="11"/>
      <c r="BD290" s="11"/>
      <c r="BE290" s="11"/>
      <c r="BF290" s="11"/>
      <c r="BG290" s="11"/>
      <c r="BH290" s="11"/>
      <c r="BI290" s="11"/>
      <c r="BJ290" s="11"/>
    </row>
    <row r="291" spans="1:62" ht="93" customHeight="1" x14ac:dyDescent="0.3">
      <c r="A291" s="1"/>
      <c r="B291" s="1"/>
      <c r="C291" s="1"/>
      <c r="D291" s="1"/>
      <c r="E291" s="1"/>
      <c r="F291" s="153"/>
      <c r="G291" s="1"/>
      <c r="H291" s="1"/>
      <c r="I291" s="1"/>
      <c r="J291" s="1"/>
      <c r="K291" s="1"/>
      <c r="L291" s="1"/>
      <c r="M291" s="1"/>
      <c r="N291" s="1"/>
      <c r="O291" s="5"/>
      <c r="P291" s="5"/>
      <c r="Q291" s="5"/>
      <c r="R291" s="5"/>
      <c r="S291" s="5"/>
      <c r="T291" s="5"/>
      <c r="U291" s="141"/>
      <c r="V291" s="142"/>
      <c r="W291" s="142"/>
      <c r="X291" s="142"/>
      <c r="Y291" s="142"/>
      <c r="Z291" s="142"/>
      <c r="AA291" s="142"/>
      <c r="AB291" s="142"/>
      <c r="AC291" s="142"/>
      <c r="AD291" s="142"/>
      <c r="AE291" s="142"/>
      <c r="AF291" s="142"/>
      <c r="AG291" s="142"/>
      <c r="AH291" s="142"/>
      <c r="AI291" s="142"/>
      <c r="AJ291" s="142"/>
      <c r="AK291" s="142"/>
      <c r="AL291" s="7"/>
      <c r="AM291" s="7"/>
      <c r="AN291" s="7"/>
      <c r="AO291" s="7"/>
      <c r="AP291" s="7"/>
      <c r="AQ291" s="7"/>
      <c r="AR291" s="7"/>
      <c r="AS291" s="7"/>
      <c r="AT291" s="7"/>
      <c r="AU291" s="7"/>
      <c r="AV291" s="7"/>
      <c r="AW291" s="7"/>
      <c r="AX291" s="7"/>
      <c r="AY291" s="7"/>
      <c r="AZ291" s="143"/>
      <c r="BA291" s="11"/>
      <c r="BB291" s="11"/>
      <c r="BC291" s="11"/>
      <c r="BD291" s="11"/>
      <c r="BE291" s="11"/>
      <c r="BF291" s="11"/>
      <c r="BG291" s="11"/>
      <c r="BH291" s="11"/>
      <c r="BI291" s="11"/>
      <c r="BJ291" s="11"/>
    </row>
    <row r="292" spans="1:62" ht="93" customHeight="1" x14ac:dyDescent="0.3">
      <c r="A292" s="1"/>
      <c r="B292" s="1"/>
      <c r="C292" s="1"/>
      <c r="D292" s="1"/>
      <c r="E292" s="1"/>
      <c r="F292" s="153"/>
      <c r="G292" s="1"/>
      <c r="H292" s="1"/>
      <c r="I292" s="1"/>
      <c r="J292" s="1"/>
      <c r="K292" s="1"/>
      <c r="L292" s="1"/>
      <c r="M292" s="1"/>
      <c r="N292" s="1"/>
      <c r="O292" s="5"/>
      <c r="P292" s="5"/>
      <c r="Q292" s="5"/>
      <c r="R292" s="5"/>
      <c r="S292" s="5"/>
      <c r="T292" s="5"/>
      <c r="U292" s="141"/>
      <c r="V292" s="142"/>
      <c r="W292" s="142"/>
      <c r="X292" s="142"/>
      <c r="Y292" s="142"/>
      <c r="Z292" s="142"/>
      <c r="AA292" s="142"/>
      <c r="AB292" s="142"/>
      <c r="AC292" s="142"/>
      <c r="AD292" s="142"/>
      <c r="AE292" s="142"/>
      <c r="AF292" s="142"/>
      <c r="AG292" s="142"/>
      <c r="AH292" s="142"/>
      <c r="AI292" s="142"/>
      <c r="AJ292" s="142"/>
      <c r="AK292" s="142"/>
      <c r="AL292" s="7"/>
      <c r="AM292" s="7"/>
      <c r="AN292" s="7"/>
      <c r="AO292" s="7"/>
      <c r="AP292" s="7"/>
      <c r="AQ292" s="7"/>
      <c r="AR292" s="7"/>
      <c r="AS292" s="7"/>
      <c r="AT292" s="7"/>
      <c r="AU292" s="7"/>
      <c r="AV292" s="7"/>
      <c r="AW292" s="7"/>
      <c r="AX292" s="7"/>
      <c r="AY292" s="7"/>
      <c r="AZ292" s="143"/>
      <c r="BA292" s="11"/>
      <c r="BB292" s="11"/>
      <c r="BC292" s="11"/>
      <c r="BD292" s="11"/>
      <c r="BE292" s="11"/>
      <c r="BF292" s="11"/>
      <c r="BG292" s="11"/>
      <c r="BH292" s="11"/>
      <c r="BI292" s="11"/>
      <c r="BJ292" s="11"/>
    </row>
    <row r="293" spans="1:62" ht="93" customHeight="1" x14ac:dyDescent="0.3">
      <c r="A293" s="1"/>
      <c r="B293" s="1"/>
      <c r="C293" s="1"/>
      <c r="D293" s="1"/>
      <c r="E293" s="1"/>
      <c r="F293" s="153"/>
      <c r="G293" s="1"/>
      <c r="H293" s="1"/>
      <c r="I293" s="1"/>
      <c r="J293" s="1"/>
      <c r="K293" s="1"/>
      <c r="L293" s="1"/>
      <c r="M293" s="1"/>
      <c r="N293" s="1"/>
      <c r="O293" s="5"/>
      <c r="P293" s="5"/>
      <c r="Q293" s="5"/>
      <c r="R293" s="5"/>
      <c r="S293" s="5"/>
      <c r="T293" s="5"/>
      <c r="U293" s="141"/>
      <c r="V293" s="142"/>
      <c r="W293" s="142"/>
      <c r="X293" s="142"/>
      <c r="Y293" s="142"/>
      <c r="Z293" s="142"/>
      <c r="AA293" s="142"/>
      <c r="AB293" s="142"/>
      <c r="AC293" s="142"/>
      <c r="AD293" s="142"/>
      <c r="AE293" s="142"/>
      <c r="AF293" s="142"/>
      <c r="AG293" s="142"/>
      <c r="AH293" s="142"/>
      <c r="AI293" s="142"/>
      <c r="AJ293" s="142"/>
      <c r="AK293" s="142"/>
      <c r="AL293" s="7"/>
      <c r="AM293" s="7"/>
      <c r="AN293" s="7"/>
      <c r="AO293" s="7"/>
      <c r="AP293" s="7"/>
      <c r="AQ293" s="7"/>
      <c r="AR293" s="7"/>
      <c r="AS293" s="7"/>
      <c r="AT293" s="7"/>
      <c r="AU293" s="7"/>
      <c r="AV293" s="7"/>
      <c r="AW293" s="7"/>
      <c r="AX293" s="7"/>
      <c r="AY293" s="7"/>
      <c r="AZ293" s="143"/>
      <c r="BA293" s="11"/>
      <c r="BB293" s="11"/>
      <c r="BC293" s="11"/>
      <c r="BD293" s="11"/>
      <c r="BE293" s="11"/>
      <c r="BF293" s="11"/>
      <c r="BG293" s="11"/>
      <c r="BH293" s="11"/>
      <c r="BI293" s="11"/>
      <c r="BJ293" s="11"/>
    </row>
    <row r="294" spans="1:62" ht="93" customHeight="1" x14ac:dyDescent="0.3">
      <c r="A294" s="1"/>
      <c r="B294" s="1"/>
      <c r="C294" s="1"/>
      <c r="D294" s="1"/>
      <c r="E294" s="1"/>
      <c r="F294" s="153"/>
      <c r="G294" s="1"/>
      <c r="H294" s="1"/>
      <c r="I294" s="1"/>
      <c r="J294" s="1"/>
      <c r="K294" s="1"/>
      <c r="L294" s="1"/>
      <c r="M294" s="1"/>
      <c r="N294" s="1"/>
      <c r="O294" s="5"/>
      <c r="P294" s="5"/>
      <c r="Q294" s="5"/>
      <c r="R294" s="5"/>
      <c r="S294" s="5"/>
      <c r="T294" s="5"/>
      <c r="U294" s="141"/>
      <c r="V294" s="142"/>
      <c r="W294" s="142"/>
      <c r="X294" s="142"/>
      <c r="Y294" s="142"/>
      <c r="Z294" s="142"/>
      <c r="AA294" s="142"/>
      <c r="AB294" s="142"/>
      <c r="AC294" s="142"/>
      <c r="AD294" s="142"/>
      <c r="AE294" s="142"/>
      <c r="AF294" s="142"/>
      <c r="AG294" s="142"/>
      <c r="AH294" s="142"/>
      <c r="AI294" s="142"/>
      <c r="AJ294" s="142"/>
      <c r="AK294" s="142"/>
      <c r="AL294" s="7"/>
      <c r="AM294" s="7"/>
      <c r="AN294" s="7"/>
      <c r="AO294" s="7"/>
      <c r="AP294" s="7"/>
      <c r="AQ294" s="7"/>
      <c r="AR294" s="7"/>
      <c r="AS294" s="7"/>
      <c r="AT294" s="7"/>
      <c r="AU294" s="7"/>
      <c r="AV294" s="7"/>
      <c r="AW294" s="7"/>
      <c r="AX294" s="7"/>
      <c r="AY294" s="7"/>
      <c r="AZ294" s="143"/>
      <c r="BA294" s="11"/>
      <c r="BB294" s="11"/>
      <c r="BC294" s="11"/>
      <c r="BD294" s="11"/>
      <c r="BE294" s="11"/>
      <c r="BF294" s="11"/>
      <c r="BG294" s="11"/>
      <c r="BH294" s="11"/>
      <c r="BI294" s="11"/>
      <c r="BJ294" s="11"/>
    </row>
    <row r="295" spans="1:62" ht="93" customHeight="1" x14ac:dyDescent="0.3">
      <c r="A295" s="1"/>
      <c r="B295" s="1"/>
      <c r="C295" s="1"/>
      <c r="D295" s="1"/>
      <c r="E295" s="1"/>
      <c r="F295" s="153"/>
      <c r="G295" s="1"/>
      <c r="H295" s="1"/>
      <c r="I295" s="1"/>
      <c r="J295" s="1"/>
      <c r="K295" s="1"/>
      <c r="L295" s="1"/>
      <c r="M295" s="1"/>
      <c r="N295" s="1"/>
      <c r="O295" s="5"/>
      <c r="P295" s="5"/>
      <c r="Q295" s="5"/>
      <c r="R295" s="5"/>
      <c r="S295" s="5"/>
      <c r="T295" s="5"/>
      <c r="U295" s="141"/>
      <c r="V295" s="142"/>
      <c r="W295" s="142"/>
      <c r="X295" s="142"/>
      <c r="Y295" s="142"/>
      <c r="Z295" s="142"/>
      <c r="AA295" s="142"/>
      <c r="AB295" s="142"/>
      <c r="AC295" s="142"/>
      <c r="AD295" s="142"/>
      <c r="AE295" s="142"/>
      <c r="AF295" s="142"/>
      <c r="AG295" s="142"/>
      <c r="AH295" s="142"/>
      <c r="AI295" s="142"/>
      <c r="AJ295" s="142"/>
      <c r="AK295" s="142"/>
      <c r="AL295" s="7"/>
      <c r="AM295" s="7"/>
      <c r="AN295" s="7"/>
      <c r="AO295" s="7"/>
      <c r="AP295" s="7"/>
      <c r="AQ295" s="7"/>
      <c r="AR295" s="7"/>
      <c r="AS295" s="7"/>
      <c r="AT295" s="7"/>
      <c r="AU295" s="7"/>
      <c r="AV295" s="7"/>
      <c r="AW295" s="7"/>
      <c r="AX295" s="7"/>
      <c r="AY295" s="7"/>
      <c r="AZ295" s="143"/>
      <c r="BA295" s="11"/>
      <c r="BB295" s="11"/>
      <c r="BC295" s="11"/>
      <c r="BD295" s="11"/>
      <c r="BE295" s="11"/>
      <c r="BF295" s="11"/>
      <c r="BG295" s="11"/>
      <c r="BH295" s="11"/>
      <c r="BI295" s="11"/>
      <c r="BJ295" s="11"/>
    </row>
    <row r="296" spans="1:62" ht="93" customHeight="1" x14ac:dyDescent="0.3">
      <c r="A296" s="1"/>
      <c r="B296" s="1"/>
      <c r="C296" s="1"/>
      <c r="D296" s="1"/>
      <c r="E296" s="1"/>
      <c r="F296" s="153"/>
      <c r="G296" s="1"/>
      <c r="H296" s="1"/>
      <c r="I296" s="1"/>
      <c r="J296" s="1"/>
      <c r="K296" s="1"/>
      <c r="L296" s="1"/>
      <c r="M296" s="1"/>
      <c r="N296" s="1"/>
      <c r="O296" s="5"/>
      <c r="P296" s="5"/>
      <c r="Q296" s="5"/>
      <c r="R296" s="5"/>
      <c r="S296" s="5"/>
      <c r="T296" s="5"/>
      <c r="U296" s="141"/>
      <c r="V296" s="142"/>
      <c r="W296" s="142"/>
      <c r="X296" s="142"/>
      <c r="Y296" s="142"/>
      <c r="Z296" s="142"/>
      <c r="AA296" s="142"/>
      <c r="AB296" s="142"/>
      <c r="AC296" s="142"/>
      <c r="AD296" s="142"/>
      <c r="AE296" s="142"/>
      <c r="AF296" s="142"/>
      <c r="AG296" s="142"/>
      <c r="AH296" s="142"/>
      <c r="AI296" s="142"/>
      <c r="AJ296" s="142"/>
      <c r="AK296" s="142"/>
      <c r="AL296" s="7"/>
      <c r="AM296" s="7"/>
      <c r="AN296" s="7"/>
      <c r="AO296" s="7"/>
      <c r="AP296" s="7"/>
      <c r="AQ296" s="7"/>
      <c r="AR296" s="7"/>
      <c r="AS296" s="7"/>
      <c r="AT296" s="7"/>
      <c r="AU296" s="7"/>
      <c r="AV296" s="7"/>
      <c r="AW296" s="7"/>
      <c r="AX296" s="7"/>
      <c r="AY296" s="7"/>
      <c r="AZ296" s="143"/>
      <c r="BA296" s="11"/>
      <c r="BB296" s="11"/>
      <c r="BC296" s="11"/>
      <c r="BD296" s="11"/>
      <c r="BE296" s="11"/>
      <c r="BF296" s="11"/>
      <c r="BG296" s="11"/>
      <c r="BH296" s="11"/>
      <c r="BI296" s="11"/>
      <c r="BJ296" s="11"/>
    </row>
    <row r="297" spans="1:62" ht="93" customHeight="1" x14ac:dyDescent="0.3">
      <c r="A297" s="1"/>
      <c r="B297" s="1"/>
      <c r="C297" s="1"/>
      <c r="D297" s="1"/>
      <c r="E297" s="1"/>
      <c r="F297" s="153"/>
      <c r="G297" s="1"/>
      <c r="H297" s="1"/>
      <c r="I297" s="1"/>
      <c r="J297" s="1"/>
      <c r="K297" s="1"/>
      <c r="L297" s="1"/>
      <c r="M297" s="1"/>
      <c r="N297" s="1"/>
      <c r="O297" s="5"/>
      <c r="P297" s="5"/>
      <c r="Q297" s="5"/>
      <c r="R297" s="5"/>
      <c r="S297" s="5"/>
      <c r="T297" s="5"/>
      <c r="U297" s="141"/>
      <c r="V297" s="142"/>
      <c r="W297" s="142"/>
      <c r="X297" s="142"/>
      <c r="Y297" s="142"/>
      <c r="Z297" s="142"/>
      <c r="AA297" s="142"/>
      <c r="AB297" s="142"/>
      <c r="AC297" s="142"/>
      <c r="AD297" s="142"/>
      <c r="AE297" s="142"/>
      <c r="AF297" s="142"/>
      <c r="AG297" s="142"/>
      <c r="AH297" s="142"/>
      <c r="AI297" s="142"/>
      <c r="AJ297" s="142"/>
      <c r="AK297" s="142"/>
      <c r="AL297" s="7"/>
      <c r="AM297" s="7"/>
      <c r="AN297" s="7"/>
      <c r="AO297" s="7"/>
      <c r="AP297" s="7"/>
      <c r="AQ297" s="7"/>
      <c r="AR297" s="7"/>
      <c r="AS297" s="7"/>
      <c r="AT297" s="7"/>
      <c r="AU297" s="7"/>
      <c r="AV297" s="7"/>
      <c r="AW297" s="7"/>
      <c r="AX297" s="7"/>
      <c r="AY297" s="7"/>
      <c r="AZ297" s="143"/>
      <c r="BA297" s="11"/>
      <c r="BB297" s="11"/>
      <c r="BC297" s="11"/>
      <c r="BD297" s="11"/>
      <c r="BE297" s="11"/>
      <c r="BF297" s="11"/>
      <c r="BG297" s="11"/>
      <c r="BH297" s="11"/>
      <c r="BI297" s="11"/>
      <c r="BJ297" s="11"/>
    </row>
    <row r="298" spans="1:62" ht="93" customHeight="1" x14ac:dyDescent="0.3">
      <c r="A298" s="1"/>
      <c r="B298" s="1"/>
      <c r="C298" s="1"/>
      <c r="D298" s="1"/>
      <c r="E298" s="1"/>
      <c r="F298" s="153"/>
      <c r="G298" s="1"/>
      <c r="H298" s="1"/>
      <c r="I298" s="1"/>
      <c r="J298" s="1"/>
      <c r="K298" s="1"/>
      <c r="L298" s="1"/>
      <c r="M298" s="1"/>
      <c r="N298" s="1"/>
      <c r="O298" s="5"/>
      <c r="P298" s="5"/>
      <c r="Q298" s="5"/>
      <c r="R298" s="5"/>
      <c r="S298" s="5"/>
      <c r="T298" s="5"/>
      <c r="U298" s="141"/>
      <c r="V298" s="142"/>
      <c r="W298" s="142"/>
      <c r="X298" s="142"/>
      <c r="Y298" s="142"/>
      <c r="Z298" s="142"/>
      <c r="AA298" s="142"/>
      <c r="AB298" s="142"/>
      <c r="AC298" s="142"/>
      <c r="AD298" s="142"/>
      <c r="AE298" s="142"/>
      <c r="AF298" s="142"/>
      <c r="AG298" s="142"/>
      <c r="AH298" s="142"/>
      <c r="AI298" s="142"/>
      <c r="AJ298" s="142"/>
      <c r="AK298" s="142"/>
      <c r="AL298" s="7"/>
      <c r="AM298" s="7"/>
      <c r="AN298" s="7"/>
      <c r="AO298" s="7"/>
      <c r="AP298" s="7"/>
      <c r="AQ298" s="7"/>
      <c r="AR298" s="7"/>
      <c r="AS298" s="7"/>
      <c r="AT298" s="7"/>
      <c r="AU298" s="7"/>
      <c r="AV298" s="7"/>
      <c r="AW298" s="7"/>
      <c r="AX298" s="7"/>
      <c r="AY298" s="7"/>
      <c r="AZ298" s="143"/>
      <c r="BA298" s="11"/>
      <c r="BB298" s="11"/>
      <c r="BC298" s="11"/>
      <c r="BD298" s="11"/>
      <c r="BE298" s="11"/>
      <c r="BF298" s="11"/>
      <c r="BG298" s="11"/>
      <c r="BH298" s="11"/>
      <c r="BI298" s="11"/>
      <c r="BJ298" s="11"/>
    </row>
    <row r="299" spans="1:62" ht="93" customHeight="1" x14ac:dyDescent="0.3">
      <c r="A299" s="1"/>
      <c r="B299" s="1"/>
      <c r="C299" s="1"/>
      <c r="D299" s="1"/>
      <c r="E299" s="1"/>
      <c r="F299" s="153"/>
      <c r="G299" s="1"/>
      <c r="H299" s="1"/>
      <c r="I299" s="1"/>
      <c r="J299" s="1"/>
      <c r="K299" s="1"/>
      <c r="L299" s="1"/>
      <c r="M299" s="1"/>
      <c r="N299" s="1"/>
      <c r="O299" s="5"/>
      <c r="P299" s="5"/>
      <c r="Q299" s="5"/>
      <c r="R299" s="5"/>
      <c r="S299" s="5"/>
      <c r="T299" s="5"/>
      <c r="U299" s="141"/>
      <c r="V299" s="142"/>
      <c r="W299" s="142"/>
      <c r="X299" s="142"/>
      <c r="Y299" s="142"/>
      <c r="Z299" s="142"/>
      <c r="AA299" s="142"/>
      <c r="AB299" s="142"/>
      <c r="AC299" s="142"/>
      <c r="AD299" s="142"/>
      <c r="AE299" s="142"/>
      <c r="AF299" s="142"/>
      <c r="AG299" s="142"/>
      <c r="AH299" s="142"/>
      <c r="AI299" s="142"/>
      <c r="AJ299" s="142"/>
      <c r="AK299" s="142"/>
      <c r="AL299" s="7"/>
      <c r="AM299" s="7"/>
      <c r="AN299" s="7"/>
      <c r="AO299" s="7"/>
      <c r="AP299" s="7"/>
      <c r="AQ299" s="7"/>
      <c r="AR299" s="7"/>
      <c r="AS299" s="7"/>
      <c r="AT299" s="7"/>
      <c r="AU299" s="7"/>
      <c r="AV299" s="7"/>
      <c r="AW299" s="7"/>
      <c r="AX299" s="7"/>
      <c r="AY299" s="7"/>
      <c r="AZ299" s="143"/>
      <c r="BA299" s="11"/>
      <c r="BB299" s="11"/>
      <c r="BC299" s="11"/>
      <c r="BD299" s="11"/>
      <c r="BE299" s="11"/>
      <c r="BF299" s="11"/>
      <c r="BG299" s="11"/>
      <c r="BH299" s="11"/>
      <c r="BI299" s="11"/>
      <c r="BJ299" s="11"/>
    </row>
    <row r="300" spans="1:62" ht="93" customHeight="1" x14ac:dyDescent="0.3">
      <c r="A300" s="1"/>
      <c r="B300" s="1"/>
      <c r="C300" s="1"/>
      <c r="D300" s="1"/>
      <c r="E300" s="1"/>
      <c r="F300" s="153"/>
      <c r="G300" s="1"/>
      <c r="H300" s="1"/>
      <c r="I300" s="1"/>
      <c r="J300" s="1"/>
      <c r="K300" s="1"/>
      <c r="L300" s="1"/>
      <c r="M300" s="1"/>
      <c r="N300" s="1"/>
      <c r="O300" s="5"/>
      <c r="P300" s="5"/>
      <c r="Q300" s="5"/>
      <c r="R300" s="5"/>
      <c r="S300" s="5"/>
      <c r="T300" s="5"/>
      <c r="U300" s="141"/>
      <c r="V300" s="142"/>
      <c r="W300" s="142"/>
      <c r="X300" s="142"/>
      <c r="Y300" s="142"/>
      <c r="Z300" s="142"/>
      <c r="AA300" s="142"/>
      <c r="AB300" s="142"/>
      <c r="AC300" s="142"/>
      <c r="AD300" s="142"/>
      <c r="AE300" s="142"/>
      <c r="AF300" s="142"/>
      <c r="AG300" s="142"/>
      <c r="AH300" s="142"/>
      <c r="AI300" s="142"/>
      <c r="AJ300" s="142"/>
      <c r="AK300" s="142"/>
      <c r="AL300" s="7"/>
      <c r="AM300" s="7"/>
      <c r="AN300" s="7"/>
      <c r="AO300" s="7"/>
      <c r="AP300" s="7"/>
      <c r="AQ300" s="7"/>
      <c r="AR300" s="7"/>
      <c r="AS300" s="7"/>
      <c r="AT300" s="7"/>
      <c r="AU300" s="7"/>
      <c r="AV300" s="7"/>
      <c r="AW300" s="7"/>
      <c r="AX300" s="7"/>
      <c r="AY300" s="7"/>
      <c r="AZ300" s="143"/>
      <c r="BA300" s="11"/>
      <c r="BB300" s="11"/>
      <c r="BC300" s="11"/>
      <c r="BD300" s="11"/>
      <c r="BE300" s="11"/>
      <c r="BF300" s="11"/>
      <c r="BG300" s="11"/>
      <c r="BH300" s="11"/>
      <c r="BI300" s="11"/>
      <c r="BJ300" s="11"/>
    </row>
    <row r="301" spans="1:62" ht="93" customHeight="1" x14ac:dyDescent="0.3">
      <c r="A301" s="1"/>
      <c r="B301" s="1"/>
      <c r="C301" s="1"/>
      <c r="D301" s="1"/>
      <c r="E301" s="1"/>
      <c r="F301" s="153"/>
      <c r="G301" s="1"/>
      <c r="H301" s="1"/>
      <c r="I301" s="1"/>
      <c r="J301" s="1"/>
      <c r="K301" s="1"/>
      <c r="L301" s="1"/>
      <c r="M301" s="1"/>
      <c r="N301" s="1"/>
      <c r="O301" s="5"/>
      <c r="P301" s="5"/>
      <c r="Q301" s="5"/>
      <c r="R301" s="5"/>
      <c r="S301" s="5"/>
      <c r="T301" s="5"/>
      <c r="U301" s="141"/>
      <c r="V301" s="142"/>
      <c r="W301" s="142"/>
      <c r="X301" s="142"/>
      <c r="Y301" s="142"/>
      <c r="Z301" s="142"/>
      <c r="AA301" s="142"/>
      <c r="AB301" s="142"/>
      <c r="AC301" s="142"/>
      <c r="AD301" s="142"/>
      <c r="AE301" s="142"/>
      <c r="AF301" s="142"/>
      <c r="AG301" s="142"/>
      <c r="AH301" s="142"/>
      <c r="AI301" s="142"/>
      <c r="AJ301" s="142"/>
      <c r="AK301" s="142"/>
      <c r="AL301" s="7"/>
      <c r="AM301" s="7"/>
      <c r="AN301" s="7"/>
      <c r="AO301" s="7"/>
      <c r="AP301" s="7"/>
      <c r="AQ301" s="7"/>
      <c r="AR301" s="7"/>
      <c r="AS301" s="7"/>
      <c r="AT301" s="7"/>
      <c r="AU301" s="7"/>
      <c r="AV301" s="7"/>
      <c r="AW301" s="7"/>
      <c r="AX301" s="7"/>
      <c r="AY301" s="7"/>
      <c r="AZ301" s="143"/>
      <c r="BA301" s="11"/>
      <c r="BB301" s="11"/>
      <c r="BC301" s="11"/>
      <c r="BD301" s="11"/>
      <c r="BE301" s="11"/>
      <c r="BF301" s="11"/>
      <c r="BG301" s="11"/>
      <c r="BH301" s="11"/>
      <c r="BI301" s="11"/>
      <c r="BJ301" s="11"/>
    </row>
    <row r="302" spans="1:62" ht="93" customHeight="1" x14ac:dyDescent="0.3">
      <c r="A302" s="1"/>
      <c r="B302" s="1"/>
      <c r="C302" s="1"/>
      <c r="D302" s="1"/>
      <c r="E302" s="1"/>
      <c r="F302" s="153"/>
      <c r="G302" s="1"/>
      <c r="H302" s="1"/>
      <c r="I302" s="1"/>
      <c r="J302" s="1"/>
      <c r="K302" s="1"/>
      <c r="L302" s="1"/>
      <c r="M302" s="1"/>
      <c r="N302" s="1"/>
      <c r="O302" s="5"/>
      <c r="P302" s="5"/>
      <c r="Q302" s="5"/>
      <c r="R302" s="5"/>
      <c r="S302" s="5"/>
      <c r="T302" s="5"/>
      <c r="U302" s="141"/>
      <c r="V302" s="142"/>
      <c r="W302" s="142"/>
      <c r="X302" s="142"/>
      <c r="Y302" s="142"/>
      <c r="Z302" s="142"/>
      <c r="AA302" s="142"/>
      <c r="AB302" s="142"/>
      <c r="AC302" s="142"/>
      <c r="AD302" s="142"/>
      <c r="AE302" s="142"/>
      <c r="AF302" s="142"/>
      <c r="AG302" s="142"/>
      <c r="AH302" s="142"/>
      <c r="AI302" s="142"/>
      <c r="AJ302" s="142"/>
      <c r="AK302" s="142"/>
      <c r="AL302" s="7"/>
      <c r="AM302" s="7"/>
      <c r="AN302" s="7"/>
      <c r="AO302" s="7"/>
      <c r="AP302" s="7"/>
      <c r="AQ302" s="7"/>
      <c r="AR302" s="7"/>
      <c r="AS302" s="7"/>
      <c r="AT302" s="7"/>
      <c r="AU302" s="7"/>
      <c r="AV302" s="7"/>
      <c r="AW302" s="7"/>
      <c r="AX302" s="7"/>
      <c r="AY302" s="7"/>
      <c r="AZ302" s="143"/>
      <c r="BA302" s="11"/>
      <c r="BB302" s="11"/>
      <c r="BC302" s="11"/>
      <c r="BD302" s="11"/>
      <c r="BE302" s="11"/>
      <c r="BF302" s="11"/>
      <c r="BG302" s="11"/>
      <c r="BH302" s="11"/>
      <c r="BI302" s="11"/>
      <c r="BJ302" s="11"/>
    </row>
    <row r="303" spans="1:62" ht="93" customHeight="1" x14ac:dyDescent="0.3">
      <c r="A303" s="1"/>
      <c r="B303" s="1"/>
      <c r="C303" s="1"/>
      <c r="D303" s="1"/>
      <c r="E303" s="1"/>
      <c r="F303" s="153"/>
      <c r="G303" s="1"/>
      <c r="H303" s="1"/>
      <c r="I303" s="1"/>
      <c r="J303" s="1"/>
      <c r="K303" s="1"/>
      <c r="L303" s="1"/>
      <c r="M303" s="1"/>
      <c r="N303" s="1"/>
      <c r="O303" s="5"/>
      <c r="P303" s="5"/>
      <c r="Q303" s="5"/>
      <c r="R303" s="5"/>
      <c r="S303" s="5"/>
      <c r="T303" s="5"/>
      <c r="U303" s="141"/>
      <c r="V303" s="142"/>
      <c r="W303" s="142"/>
      <c r="X303" s="142"/>
      <c r="Y303" s="142"/>
      <c r="Z303" s="142"/>
      <c r="AA303" s="142"/>
      <c r="AB303" s="142"/>
      <c r="AC303" s="142"/>
      <c r="AD303" s="142"/>
      <c r="AE303" s="142"/>
      <c r="AF303" s="142"/>
      <c r="AG303" s="142"/>
      <c r="AH303" s="142"/>
      <c r="AI303" s="142"/>
      <c r="AJ303" s="142"/>
      <c r="AK303" s="142"/>
      <c r="AL303" s="7"/>
      <c r="AM303" s="7"/>
      <c r="AN303" s="7"/>
      <c r="AO303" s="7"/>
      <c r="AP303" s="7"/>
      <c r="AQ303" s="7"/>
      <c r="AR303" s="7"/>
      <c r="AS303" s="7"/>
      <c r="AT303" s="7"/>
      <c r="AU303" s="7"/>
      <c r="AV303" s="7"/>
      <c r="AW303" s="7"/>
      <c r="AX303" s="7"/>
      <c r="AY303" s="7"/>
      <c r="AZ303" s="143"/>
      <c r="BA303" s="11"/>
      <c r="BB303" s="11"/>
      <c r="BC303" s="11"/>
      <c r="BD303" s="11"/>
      <c r="BE303" s="11"/>
      <c r="BF303" s="11"/>
      <c r="BG303" s="11"/>
      <c r="BH303" s="11"/>
      <c r="BI303" s="11"/>
      <c r="BJ303" s="11"/>
    </row>
    <row r="304" spans="1:62" ht="93" customHeight="1" x14ac:dyDescent="0.3">
      <c r="A304" s="1"/>
      <c r="B304" s="1"/>
      <c r="C304" s="1"/>
      <c r="D304" s="1"/>
      <c r="E304" s="1"/>
      <c r="F304" s="153"/>
      <c r="G304" s="1"/>
      <c r="H304" s="1"/>
      <c r="I304" s="1"/>
      <c r="J304" s="1"/>
      <c r="K304" s="1"/>
      <c r="L304" s="1"/>
      <c r="M304" s="1"/>
      <c r="N304" s="1"/>
      <c r="O304" s="5"/>
      <c r="P304" s="5"/>
      <c r="Q304" s="5"/>
      <c r="R304" s="5"/>
      <c r="S304" s="5"/>
      <c r="T304" s="5"/>
      <c r="U304" s="141"/>
      <c r="V304" s="142"/>
      <c r="W304" s="142"/>
      <c r="X304" s="142"/>
      <c r="Y304" s="142"/>
      <c r="Z304" s="142"/>
      <c r="AA304" s="142"/>
      <c r="AB304" s="142"/>
      <c r="AC304" s="142"/>
      <c r="AD304" s="142"/>
      <c r="AE304" s="142"/>
      <c r="AF304" s="142"/>
      <c r="AG304" s="142"/>
      <c r="AH304" s="142"/>
      <c r="AI304" s="142"/>
      <c r="AJ304" s="142"/>
      <c r="AK304" s="142"/>
      <c r="AL304" s="7"/>
      <c r="AM304" s="7"/>
      <c r="AN304" s="7"/>
      <c r="AO304" s="7"/>
      <c r="AP304" s="7"/>
      <c r="AQ304" s="7"/>
      <c r="AR304" s="7"/>
      <c r="AS304" s="7"/>
      <c r="AT304" s="7"/>
      <c r="AU304" s="7"/>
      <c r="AV304" s="7"/>
      <c r="AW304" s="7"/>
      <c r="AX304" s="7"/>
      <c r="AY304" s="7"/>
      <c r="AZ304" s="143"/>
      <c r="BA304" s="11"/>
      <c r="BB304" s="11"/>
      <c r="BC304" s="11"/>
      <c r="BD304" s="11"/>
      <c r="BE304" s="11"/>
      <c r="BF304" s="11"/>
      <c r="BG304" s="11"/>
      <c r="BH304" s="11"/>
      <c r="BI304" s="11"/>
      <c r="BJ304" s="11"/>
    </row>
    <row r="305" spans="1:62" ht="93" customHeight="1" x14ac:dyDescent="0.3">
      <c r="A305" s="1"/>
      <c r="B305" s="1"/>
      <c r="C305" s="1"/>
      <c r="D305" s="1"/>
      <c r="E305" s="1"/>
      <c r="F305" s="153"/>
      <c r="G305" s="1"/>
      <c r="H305" s="1"/>
      <c r="I305" s="1"/>
      <c r="J305" s="1"/>
      <c r="K305" s="1"/>
      <c r="L305" s="1"/>
      <c r="M305" s="1"/>
      <c r="N305" s="1"/>
      <c r="O305" s="5"/>
      <c r="P305" s="5"/>
      <c r="Q305" s="5"/>
      <c r="R305" s="5"/>
      <c r="S305" s="5"/>
      <c r="T305" s="5"/>
      <c r="U305" s="141"/>
      <c r="V305" s="142"/>
      <c r="W305" s="142"/>
      <c r="X305" s="142"/>
      <c r="Y305" s="142"/>
      <c r="Z305" s="142"/>
      <c r="AA305" s="142"/>
      <c r="AB305" s="142"/>
      <c r="AC305" s="142"/>
      <c r="AD305" s="142"/>
      <c r="AE305" s="142"/>
      <c r="AF305" s="142"/>
      <c r="AG305" s="142"/>
      <c r="AH305" s="142"/>
      <c r="AI305" s="142"/>
      <c r="AJ305" s="142"/>
      <c r="AK305" s="142"/>
      <c r="AL305" s="7"/>
      <c r="AM305" s="7"/>
      <c r="AN305" s="7"/>
      <c r="AO305" s="7"/>
      <c r="AP305" s="7"/>
      <c r="AQ305" s="7"/>
      <c r="AR305" s="7"/>
      <c r="AS305" s="7"/>
      <c r="AT305" s="7"/>
      <c r="AU305" s="7"/>
      <c r="AV305" s="7"/>
      <c r="AW305" s="7"/>
      <c r="AX305" s="7"/>
      <c r="AY305" s="7"/>
      <c r="AZ305" s="143"/>
      <c r="BA305" s="11"/>
      <c r="BB305" s="11"/>
      <c r="BC305" s="11"/>
      <c r="BD305" s="11"/>
      <c r="BE305" s="11"/>
      <c r="BF305" s="11"/>
      <c r="BG305" s="11"/>
      <c r="BH305" s="11"/>
      <c r="BI305" s="11"/>
      <c r="BJ305" s="11"/>
    </row>
    <row r="306" spans="1:62" ht="93" customHeight="1" x14ac:dyDescent="0.3">
      <c r="A306" s="1"/>
      <c r="B306" s="1"/>
      <c r="C306" s="1"/>
      <c r="D306" s="1"/>
      <c r="E306" s="1"/>
      <c r="F306" s="153"/>
      <c r="G306" s="1"/>
      <c r="H306" s="1"/>
      <c r="I306" s="1"/>
      <c r="J306" s="1"/>
      <c r="K306" s="1"/>
      <c r="L306" s="1"/>
      <c r="M306" s="1"/>
      <c r="N306" s="1"/>
      <c r="O306" s="5"/>
      <c r="P306" s="5"/>
      <c r="Q306" s="5"/>
      <c r="R306" s="5"/>
      <c r="S306" s="5"/>
      <c r="T306" s="5"/>
      <c r="U306" s="141"/>
      <c r="V306" s="142"/>
      <c r="W306" s="142"/>
      <c r="X306" s="142"/>
      <c r="Y306" s="142"/>
      <c r="Z306" s="142"/>
      <c r="AA306" s="142"/>
      <c r="AB306" s="142"/>
      <c r="AC306" s="142"/>
      <c r="AD306" s="142"/>
      <c r="AE306" s="142"/>
      <c r="AF306" s="142"/>
      <c r="AG306" s="142"/>
      <c r="AH306" s="142"/>
      <c r="AI306" s="142"/>
      <c r="AJ306" s="142"/>
      <c r="AK306" s="142"/>
      <c r="AL306" s="7"/>
      <c r="AM306" s="7"/>
      <c r="AN306" s="7"/>
      <c r="AO306" s="7"/>
      <c r="AP306" s="7"/>
      <c r="AQ306" s="7"/>
      <c r="AR306" s="7"/>
      <c r="AS306" s="7"/>
      <c r="AT306" s="7"/>
      <c r="AU306" s="7"/>
      <c r="AV306" s="7"/>
      <c r="AW306" s="7"/>
      <c r="AX306" s="7"/>
      <c r="AY306" s="7"/>
      <c r="AZ306" s="143"/>
      <c r="BA306" s="11"/>
      <c r="BB306" s="11"/>
      <c r="BC306" s="11"/>
      <c r="BD306" s="11"/>
      <c r="BE306" s="11"/>
      <c r="BF306" s="11"/>
      <c r="BG306" s="11"/>
      <c r="BH306" s="11"/>
      <c r="BI306" s="11"/>
      <c r="BJ306" s="11"/>
    </row>
    <row r="307" spans="1:62" ht="93" customHeight="1" x14ac:dyDescent="0.3">
      <c r="A307" s="1"/>
      <c r="B307" s="1"/>
      <c r="C307" s="1"/>
      <c r="D307" s="1"/>
      <c r="E307" s="1"/>
      <c r="F307" s="153"/>
      <c r="G307" s="1"/>
      <c r="H307" s="1"/>
      <c r="I307" s="1"/>
      <c r="J307" s="1"/>
      <c r="K307" s="1"/>
      <c r="L307" s="1"/>
      <c r="M307" s="1"/>
      <c r="N307" s="1"/>
      <c r="O307" s="5"/>
      <c r="P307" s="5"/>
      <c r="Q307" s="5"/>
      <c r="R307" s="5"/>
      <c r="S307" s="5"/>
      <c r="T307" s="5"/>
      <c r="U307" s="141"/>
      <c r="V307" s="142"/>
      <c r="W307" s="142"/>
      <c r="X307" s="142"/>
      <c r="Y307" s="142"/>
      <c r="Z307" s="142"/>
      <c r="AA307" s="142"/>
      <c r="AB307" s="142"/>
      <c r="AC307" s="142"/>
      <c r="AD307" s="142"/>
      <c r="AE307" s="142"/>
      <c r="AF307" s="142"/>
      <c r="AG307" s="142"/>
      <c r="AH307" s="142"/>
      <c r="AI307" s="142"/>
      <c r="AJ307" s="142"/>
      <c r="AK307" s="142"/>
      <c r="AL307" s="7"/>
      <c r="AM307" s="7"/>
      <c r="AN307" s="7"/>
      <c r="AO307" s="7"/>
      <c r="AP307" s="7"/>
      <c r="AQ307" s="7"/>
      <c r="AR307" s="7"/>
      <c r="AS307" s="7"/>
      <c r="AT307" s="7"/>
      <c r="AU307" s="7"/>
      <c r="AV307" s="7"/>
      <c r="AW307" s="7"/>
      <c r="AX307" s="7"/>
      <c r="AY307" s="7"/>
      <c r="AZ307" s="143"/>
      <c r="BA307" s="11"/>
      <c r="BB307" s="11"/>
      <c r="BC307" s="11"/>
      <c r="BD307" s="11"/>
      <c r="BE307" s="11"/>
      <c r="BF307" s="11"/>
      <c r="BG307" s="11"/>
      <c r="BH307" s="11"/>
      <c r="BI307" s="11"/>
      <c r="BJ307" s="11"/>
    </row>
    <row r="308" spans="1:62" ht="93" customHeight="1" x14ac:dyDescent="0.3">
      <c r="A308" s="1"/>
      <c r="B308" s="1"/>
      <c r="C308" s="1"/>
      <c r="D308" s="1"/>
      <c r="E308" s="1"/>
      <c r="F308" s="153"/>
      <c r="G308" s="1"/>
      <c r="H308" s="1"/>
      <c r="I308" s="1"/>
      <c r="J308" s="1"/>
      <c r="K308" s="1"/>
      <c r="L308" s="1"/>
      <c r="M308" s="1"/>
      <c r="N308" s="1"/>
      <c r="O308" s="5"/>
      <c r="P308" s="5"/>
      <c r="Q308" s="5"/>
      <c r="R308" s="5"/>
      <c r="S308" s="5"/>
      <c r="T308" s="5"/>
      <c r="U308" s="141"/>
      <c r="V308" s="142"/>
      <c r="W308" s="142"/>
      <c r="X308" s="142"/>
      <c r="Y308" s="142"/>
      <c r="Z308" s="142"/>
      <c r="AA308" s="142"/>
      <c r="AB308" s="142"/>
      <c r="AC308" s="142"/>
      <c r="AD308" s="142"/>
      <c r="AE308" s="142"/>
      <c r="AF308" s="142"/>
      <c r="AG308" s="142"/>
      <c r="AH308" s="142"/>
      <c r="AI308" s="142"/>
      <c r="AJ308" s="142"/>
      <c r="AK308" s="142"/>
      <c r="AL308" s="7"/>
      <c r="AM308" s="7"/>
      <c r="AN308" s="7"/>
      <c r="AO308" s="7"/>
      <c r="AP308" s="7"/>
      <c r="AQ308" s="7"/>
      <c r="AR308" s="7"/>
      <c r="AS308" s="7"/>
      <c r="AT308" s="7"/>
      <c r="AU308" s="7"/>
      <c r="AV308" s="7"/>
      <c r="AW308" s="7"/>
      <c r="AX308" s="7"/>
      <c r="AY308" s="7"/>
      <c r="AZ308" s="143"/>
      <c r="BA308" s="11"/>
      <c r="BB308" s="11"/>
      <c r="BC308" s="11"/>
      <c r="BD308" s="11"/>
      <c r="BE308" s="11"/>
      <c r="BF308" s="11"/>
      <c r="BG308" s="11"/>
      <c r="BH308" s="11"/>
      <c r="BI308" s="11"/>
      <c r="BJ308" s="11"/>
    </row>
    <row r="309" spans="1:62" ht="93" customHeight="1" x14ac:dyDescent="0.3">
      <c r="A309" s="1"/>
      <c r="B309" s="1"/>
      <c r="C309" s="1"/>
      <c r="D309" s="1"/>
      <c r="E309" s="1"/>
      <c r="F309" s="153"/>
      <c r="G309" s="1"/>
      <c r="H309" s="1"/>
      <c r="I309" s="1"/>
      <c r="J309" s="1"/>
      <c r="K309" s="1"/>
      <c r="L309" s="1"/>
      <c r="M309" s="1"/>
      <c r="N309" s="1"/>
      <c r="O309" s="5"/>
      <c r="P309" s="5"/>
      <c r="Q309" s="5"/>
      <c r="R309" s="5"/>
      <c r="S309" s="5"/>
      <c r="T309" s="5"/>
      <c r="U309" s="141"/>
      <c r="V309" s="142"/>
      <c r="W309" s="142"/>
      <c r="X309" s="142"/>
      <c r="Y309" s="142"/>
      <c r="Z309" s="142"/>
      <c r="AA309" s="142"/>
      <c r="AB309" s="142"/>
      <c r="AC309" s="142"/>
      <c r="AD309" s="142"/>
      <c r="AE309" s="142"/>
      <c r="AF309" s="142"/>
      <c r="AG309" s="142"/>
      <c r="AH309" s="142"/>
      <c r="AI309" s="142"/>
      <c r="AJ309" s="142"/>
      <c r="AK309" s="142"/>
      <c r="AL309" s="7"/>
      <c r="AM309" s="7"/>
      <c r="AN309" s="7"/>
      <c r="AO309" s="7"/>
      <c r="AP309" s="7"/>
      <c r="AQ309" s="7"/>
      <c r="AR309" s="7"/>
      <c r="AS309" s="7"/>
      <c r="AT309" s="7"/>
      <c r="AU309" s="7"/>
      <c r="AV309" s="7"/>
      <c r="AW309" s="7"/>
      <c r="AX309" s="7"/>
      <c r="AY309" s="7"/>
      <c r="AZ309" s="143"/>
      <c r="BA309" s="11"/>
      <c r="BB309" s="11"/>
      <c r="BC309" s="11"/>
      <c r="BD309" s="11"/>
      <c r="BE309" s="11"/>
      <c r="BF309" s="11"/>
      <c r="BG309" s="11"/>
      <c r="BH309" s="11"/>
      <c r="BI309" s="11"/>
      <c r="BJ309" s="11"/>
    </row>
    <row r="310" spans="1:62" ht="93" customHeight="1" x14ac:dyDescent="0.3">
      <c r="A310" s="1"/>
      <c r="B310" s="1"/>
      <c r="C310" s="1"/>
      <c r="D310" s="1"/>
      <c r="E310" s="1"/>
      <c r="F310" s="153"/>
      <c r="G310" s="1"/>
      <c r="H310" s="1"/>
      <c r="I310" s="1"/>
      <c r="J310" s="1"/>
      <c r="K310" s="1"/>
      <c r="L310" s="1"/>
      <c r="M310" s="1"/>
      <c r="N310" s="1"/>
      <c r="O310" s="5"/>
      <c r="P310" s="5"/>
      <c r="Q310" s="5"/>
      <c r="R310" s="5"/>
      <c r="S310" s="5"/>
      <c r="T310" s="5"/>
      <c r="U310" s="141"/>
      <c r="V310" s="142"/>
      <c r="W310" s="142"/>
      <c r="X310" s="142"/>
      <c r="Y310" s="142"/>
      <c r="Z310" s="142"/>
      <c r="AA310" s="142"/>
      <c r="AB310" s="142"/>
      <c r="AC310" s="142"/>
      <c r="AD310" s="142"/>
      <c r="AE310" s="142"/>
      <c r="AF310" s="142"/>
      <c r="AG310" s="142"/>
      <c r="AH310" s="142"/>
      <c r="AI310" s="142"/>
      <c r="AJ310" s="142"/>
      <c r="AK310" s="142"/>
      <c r="AL310" s="7"/>
      <c r="AM310" s="7"/>
      <c r="AN310" s="7"/>
      <c r="AO310" s="7"/>
      <c r="AP310" s="7"/>
      <c r="AQ310" s="7"/>
      <c r="AR310" s="7"/>
      <c r="AS310" s="7"/>
      <c r="AT310" s="7"/>
      <c r="AU310" s="7"/>
      <c r="AV310" s="7"/>
      <c r="AW310" s="7"/>
      <c r="AX310" s="7"/>
      <c r="AY310" s="7"/>
      <c r="AZ310" s="143"/>
      <c r="BA310" s="11"/>
      <c r="BB310" s="11"/>
      <c r="BC310" s="11"/>
      <c r="BD310" s="11"/>
      <c r="BE310" s="11"/>
      <c r="BF310" s="11"/>
      <c r="BG310" s="11"/>
      <c r="BH310" s="11"/>
      <c r="BI310" s="11"/>
      <c r="BJ310" s="11"/>
    </row>
    <row r="311" spans="1:62" ht="93" customHeight="1" x14ac:dyDescent="0.3">
      <c r="A311" s="1"/>
      <c r="B311" s="1"/>
      <c r="C311" s="1"/>
      <c r="D311" s="1"/>
      <c r="E311" s="1"/>
      <c r="F311" s="153"/>
      <c r="G311" s="1"/>
      <c r="H311" s="1"/>
      <c r="I311" s="1"/>
      <c r="J311" s="1"/>
      <c r="K311" s="1"/>
      <c r="L311" s="1"/>
      <c r="M311" s="1"/>
      <c r="N311" s="1"/>
      <c r="O311" s="5"/>
      <c r="P311" s="5"/>
      <c r="Q311" s="5"/>
      <c r="R311" s="5"/>
      <c r="S311" s="5"/>
      <c r="T311" s="5"/>
      <c r="U311" s="141"/>
      <c r="V311" s="142"/>
      <c r="W311" s="142"/>
      <c r="X311" s="142"/>
      <c r="Y311" s="142"/>
      <c r="Z311" s="142"/>
      <c r="AA311" s="142"/>
      <c r="AB311" s="142"/>
      <c r="AC311" s="142"/>
      <c r="AD311" s="142"/>
      <c r="AE311" s="142"/>
      <c r="AF311" s="142"/>
      <c r="AG311" s="142"/>
      <c r="AH311" s="142"/>
      <c r="AI311" s="142"/>
      <c r="AJ311" s="142"/>
      <c r="AK311" s="142"/>
      <c r="AL311" s="7"/>
      <c r="AM311" s="7"/>
      <c r="AN311" s="7"/>
      <c r="AO311" s="7"/>
      <c r="AP311" s="7"/>
      <c r="AQ311" s="7"/>
      <c r="AR311" s="7"/>
      <c r="AS311" s="7"/>
      <c r="AT311" s="7"/>
      <c r="AU311" s="7"/>
      <c r="AV311" s="7"/>
      <c r="AW311" s="7"/>
      <c r="AX311" s="7"/>
      <c r="AY311" s="7"/>
      <c r="AZ311" s="143"/>
      <c r="BA311" s="11"/>
      <c r="BB311" s="11"/>
      <c r="BC311" s="11"/>
      <c r="BD311" s="11"/>
      <c r="BE311" s="11"/>
      <c r="BF311" s="11"/>
      <c r="BG311" s="11"/>
      <c r="BH311" s="11"/>
      <c r="BI311" s="11"/>
      <c r="BJ311" s="11"/>
    </row>
    <row r="312" spans="1:62" ht="93" customHeight="1" x14ac:dyDescent="0.3">
      <c r="A312" s="1"/>
      <c r="B312" s="1"/>
      <c r="C312" s="1"/>
      <c r="D312" s="1"/>
      <c r="E312" s="1"/>
      <c r="F312" s="153"/>
      <c r="G312" s="1"/>
      <c r="H312" s="1"/>
      <c r="I312" s="1"/>
      <c r="J312" s="1"/>
      <c r="K312" s="1"/>
      <c r="L312" s="1"/>
      <c r="M312" s="1"/>
      <c r="N312" s="1"/>
      <c r="O312" s="5"/>
      <c r="P312" s="5"/>
      <c r="Q312" s="5"/>
      <c r="R312" s="5"/>
      <c r="S312" s="5"/>
      <c r="T312" s="5"/>
      <c r="U312" s="141"/>
      <c r="V312" s="142"/>
      <c r="W312" s="142"/>
      <c r="X312" s="142"/>
      <c r="Y312" s="142"/>
      <c r="Z312" s="142"/>
      <c r="AA312" s="142"/>
      <c r="AB312" s="142"/>
      <c r="AC312" s="142"/>
      <c r="AD312" s="142"/>
      <c r="AE312" s="142"/>
      <c r="AF312" s="142"/>
      <c r="AG312" s="142"/>
      <c r="AH312" s="142"/>
      <c r="AI312" s="142"/>
      <c r="AJ312" s="142"/>
      <c r="AK312" s="142"/>
      <c r="AL312" s="7"/>
      <c r="AM312" s="7"/>
      <c r="AN312" s="7"/>
      <c r="AO312" s="7"/>
      <c r="AP312" s="7"/>
      <c r="AQ312" s="7"/>
      <c r="AR312" s="7"/>
      <c r="AS312" s="7"/>
      <c r="AT312" s="7"/>
      <c r="AU312" s="7"/>
      <c r="AV312" s="7"/>
      <c r="AW312" s="7"/>
      <c r="AX312" s="7"/>
      <c r="AY312" s="7"/>
      <c r="AZ312" s="143"/>
      <c r="BA312" s="11"/>
      <c r="BB312" s="11"/>
      <c r="BC312" s="11"/>
      <c r="BD312" s="11"/>
      <c r="BE312" s="11"/>
      <c r="BF312" s="11"/>
      <c r="BG312" s="11"/>
      <c r="BH312" s="11"/>
      <c r="BI312" s="11"/>
      <c r="BJ312" s="11"/>
    </row>
    <row r="313" spans="1:62" ht="93" customHeight="1" x14ac:dyDescent="0.3">
      <c r="A313" s="1"/>
      <c r="B313" s="1"/>
      <c r="C313" s="1"/>
      <c r="D313" s="1"/>
      <c r="E313" s="1"/>
      <c r="F313" s="153"/>
      <c r="G313" s="1"/>
      <c r="H313" s="1"/>
      <c r="I313" s="1"/>
      <c r="J313" s="1"/>
      <c r="K313" s="1"/>
      <c r="L313" s="1"/>
      <c r="M313" s="1"/>
      <c r="N313" s="1"/>
      <c r="O313" s="5"/>
      <c r="P313" s="5"/>
      <c r="Q313" s="5"/>
      <c r="R313" s="5"/>
      <c r="S313" s="5"/>
      <c r="T313" s="5"/>
      <c r="U313" s="141"/>
      <c r="V313" s="142"/>
      <c r="W313" s="142"/>
      <c r="X313" s="142"/>
      <c r="Y313" s="142"/>
      <c r="Z313" s="142"/>
      <c r="AA313" s="142"/>
      <c r="AB313" s="142"/>
      <c r="AC313" s="142"/>
      <c r="AD313" s="142"/>
      <c r="AE313" s="142"/>
      <c r="AF313" s="142"/>
      <c r="AG313" s="142"/>
      <c r="AH313" s="142"/>
      <c r="AI313" s="142"/>
      <c r="AJ313" s="142"/>
      <c r="AK313" s="142"/>
      <c r="AL313" s="7"/>
      <c r="AM313" s="7"/>
      <c r="AN313" s="7"/>
      <c r="AO313" s="7"/>
      <c r="AP313" s="7"/>
      <c r="AQ313" s="7"/>
      <c r="AR313" s="7"/>
      <c r="AS313" s="7"/>
      <c r="AT313" s="7"/>
      <c r="AU313" s="7"/>
      <c r="AV313" s="7"/>
      <c r="AW313" s="7"/>
      <c r="AX313" s="7"/>
      <c r="AY313" s="7"/>
      <c r="AZ313" s="143"/>
      <c r="BA313" s="11"/>
      <c r="BB313" s="11"/>
      <c r="BC313" s="11"/>
      <c r="BD313" s="11"/>
      <c r="BE313" s="11"/>
      <c r="BF313" s="11"/>
      <c r="BG313" s="11"/>
      <c r="BH313" s="11"/>
      <c r="BI313" s="11"/>
      <c r="BJ313" s="11"/>
    </row>
    <row r="314" spans="1:62" ht="93" customHeight="1" x14ac:dyDescent="0.3">
      <c r="A314" s="1"/>
      <c r="B314" s="1"/>
      <c r="C314" s="1"/>
      <c r="D314" s="1"/>
      <c r="E314" s="1"/>
      <c r="F314" s="153"/>
      <c r="G314" s="1"/>
      <c r="H314" s="1"/>
      <c r="I314" s="1"/>
      <c r="J314" s="1"/>
      <c r="K314" s="1"/>
      <c r="L314" s="1"/>
      <c r="M314" s="1"/>
      <c r="N314" s="1"/>
      <c r="O314" s="5"/>
      <c r="P314" s="5"/>
      <c r="Q314" s="5"/>
      <c r="R314" s="5"/>
      <c r="S314" s="5"/>
      <c r="T314" s="5"/>
      <c r="U314" s="141"/>
      <c r="V314" s="142"/>
      <c r="W314" s="142"/>
      <c r="X314" s="142"/>
      <c r="Y314" s="142"/>
      <c r="Z314" s="142"/>
      <c r="AA314" s="142"/>
      <c r="AB314" s="142"/>
      <c r="AC314" s="142"/>
      <c r="AD314" s="142"/>
      <c r="AE314" s="142"/>
      <c r="AF314" s="142"/>
      <c r="AG314" s="142"/>
      <c r="AH314" s="142"/>
      <c r="AI314" s="142"/>
      <c r="AJ314" s="142"/>
      <c r="AK314" s="142"/>
      <c r="AL314" s="7"/>
      <c r="AM314" s="7"/>
      <c r="AN314" s="7"/>
      <c r="AO314" s="7"/>
      <c r="AP314" s="7"/>
      <c r="AQ314" s="7"/>
      <c r="AR314" s="7"/>
      <c r="AS314" s="7"/>
      <c r="AT314" s="7"/>
      <c r="AU314" s="7"/>
      <c r="AV314" s="7"/>
      <c r="AW314" s="7"/>
      <c r="AX314" s="7"/>
      <c r="AY314" s="7"/>
      <c r="AZ314" s="143"/>
      <c r="BA314" s="11"/>
      <c r="BB314" s="11"/>
      <c r="BC314" s="11"/>
      <c r="BD314" s="11"/>
      <c r="BE314" s="11"/>
      <c r="BF314" s="11"/>
      <c r="BG314" s="11"/>
      <c r="BH314" s="11"/>
      <c r="BI314" s="11"/>
      <c r="BJ314" s="11"/>
    </row>
    <row r="315" spans="1:62" ht="93" customHeight="1" x14ac:dyDescent="0.3">
      <c r="A315" s="1"/>
      <c r="B315" s="1"/>
      <c r="C315" s="1"/>
      <c r="D315" s="1"/>
      <c r="E315" s="1"/>
      <c r="F315" s="153"/>
      <c r="G315" s="1"/>
      <c r="H315" s="1"/>
      <c r="I315" s="1"/>
      <c r="J315" s="1"/>
      <c r="K315" s="1"/>
      <c r="L315" s="1"/>
      <c r="M315" s="1"/>
      <c r="N315" s="1"/>
      <c r="O315" s="5"/>
      <c r="P315" s="5"/>
      <c r="Q315" s="5"/>
      <c r="R315" s="5"/>
      <c r="S315" s="5"/>
      <c r="T315" s="5"/>
      <c r="U315" s="141"/>
      <c r="V315" s="142"/>
      <c r="W315" s="142"/>
      <c r="X315" s="142"/>
      <c r="Y315" s="142"/>
      <c r="Z315" s="142"/>
      <c r="AA315" s="142"/>
      <c r="AB315" s="142"/>
      <c r="AC315" s="142"/>
      <c r="AD315" s="142"/>
      <c r="AE315" s="142"/>
      <c r="AF315" s="142"/>
      <c r="AG315" s="142"/>
      <c r="AH315" s="142"/>
      <c r="AI315" s="142"/>
      <c r="AJ315" s="142"/>
      <c r="AK315" s="142"/>
      <c r="AL315" s="7"/>
      <c r="AM315" s="7"/>
      <c r="AN315" s="7"/>
      <c r="AO315" s="7"/>
      <c r="AP315" s="7"/>
      <c r="AQ315" s="7"/>
      <c r="AR315" s="7"/>
      <c r="AS315" s="7"/>
      <c r="AT315" s="7"/>
      <c r="AU315" s="7"/>
      <c r="AV315" s="7"/>
      <c r="AW315" s="7"/>
      <c r="AX315" s="7"/>
      <c r="AY315" s="7"/>
      <c r="AZ315" s="143"/>
      <c r="BA315" s="11"/>
      <c r="BB315" s="11"/>
      <c r="BC315" s="11"/>
      <c r="BD315" s="11"/>
      <c r="BE315" s="11"/>
      <c r="BF315" s="11"/>
      <c r="BG315" s="11"/>
      <c r="BH315" s="11"/>
      <c r="BI315" s="11"/>
      <c r="BJ315" s="11"/>
    </row>
    <row r="316" spans="1:62" ht="93" customHeight="1" x14ac:dyDescent="0.3">
      <c r="A316" s="1"/>
      <c r="B316" s="1"/>
      <c r="C316" s="1"/>
      <c r="D316" s="1"/>
      <c r="E316" s="1"/>
      <c r="F316" s="153"/>
      <c r="G316" s="1"/>
      <c r="H316" s="1"/>
      <c r="I316" s="1"/>
      <c r="J316" s="1"/>
      <c r="K316" s="1"/>
      <c r="L316" s="1"/>
      <c r="M316" s="1"/>
      <c r="N316" s="1"/>
      <c r="O316" s="5"/>
      <c r="P316" s="5"/>
      <c r="Q316" s="5"/>
      <c r="R316" s="5"/>
      <c r="S316" s="5"/>
      <c r="T316" s="5"/>
      <c r="U316" s="141"/>
      <c r="V316" s="142"/>
      <c r="W316" s="142"/>
      <c r="X316" s="142"/>
      <c r="Y316" s="142"/>
      <c r="Z316" s="142"/>
      <c r="AA316" s="142"/>
      <c r="AB316" s="142"/>
      <c r="AC316" s="142"/>
      <c r="AD316" s="142"/>
      <c r="AE316" s="142"/>
      <c r="AF316" s="142"/>
      <c r="AG316" s="142"/>
      <c r="AH316" s="142"/>
      <c r="AI316" s="142"/>
      <c r="AJ316" s="142"/>
      <c r="AK316" s="142"/>
      <c r="AL316" s="7"/>
      <c r="AM316" s="7"/>
      <c r="AN316" s="7"/>
      <c r="AO316" s="7"/>
      <c r="AP316" s="7"/>
      <c r="AQ316" s="7"/>
      <c r="AR316" s="7"/>
      <c r="AS316" s="7"/>
      <c r="AT316" s="7"/>
      <c r="AU316" s="7"/>
      <c r="AV316" s="7"/>
      <c r="AW316" s="7"/>
      <c r="AX316" s="7"/>
      <c r="AY316" s="7"/>
      <c r="AZ316" s="143"/>
      <c r="BA316" s="11"/>
      <c r="BB316" s="11"/>
      <c r="BC316" s="11"/>
      <c r="BD316" s="11"/>
      <c r="BE316" s="11"/>
      <c r="BF316" s="11"/>
      <c r="BG316" s="11"/>
      <c r="BH316" s="11"/>
      <c r="BI316" s="11"/>
      <c r="BJ316" s="11"/>
    </row>
    <row r="317" spans="1:62" ht="93" customHeight="1" x14ac:dyDescent="0.3">
      <c r="A317" s="1"/>
      <c r="B317" s="1"/>
      <c r="C317" s="1"/>
      <c r="D317" s="1"/>
      <c r="E317" s="1"/>
      <c r="F317" s="153"/>
      <c r="G317" s="1"/>
      <c r="H317" s="1"/>
      <c r="I317" s="1"/>
      <c r="J317" s="1"/>
      <c r="K317" s="1"/>
      <c r="L317" s="1"/>
      <c r="M317" s="1"/>
      <c r="N317" s="1"/>
      <c r="O317" s="5"/>
      <c r="P317" s="5"/>
      <c r="Q317" s="5"/>
      <c r="R317" s="5"/>
      <c r="S317" s="5"/>
      <c r="T317" s="5"/>
      <c r="U317" s="141"/>
      <c r="V317" s="142"/>
      <c r="W317" s="142"/>
      <c r="X317" s="142"/>
      <c r="Y317" s="142"/>
      <c r="Z317" s="142"/>
      <c r="AA317" s="142"/>
      <c r="AB317" s="142"/>
      <c r="AC317" s="142"/>
      <c r="AD317" s="142"/>
      <c r="AE317" s="142"/>
      <c r="AF317" s="142"/>
      <c r="AG317" s="142"/>
      <c r="AH317" s="142"/>
      <c r="AI317" s="142"/>
      <c r="AJ317" s="142"/>
      <c r="AK317" s="142"/>
      <c r="AL317" s="7"/>
      <c r="AM317" s="7"/>
      <c r="AN317" s="7"/>
      <c r="AO317" s="7"/>
      <c r="AP317" s="7"/>
      <c r="AQ317" s="7"/>
      <c r="AR317" s="7"/>
      <c r="AS317" s="7"/>
      <c r="AT317" s="7"/>
      <c r="AU317" s="7"/>
      <c r="AV317" s="7"/>
      <c r="AW317" s="7"/>
      <c r="AX317" s="7"/>
      <c r="AY317" s="7"/>
      <c r="AZ317" s="143"/>
      <c r="BA317" s="11"/>
      <c r="BB317" s="11"/>
      <c r="BC317" s="11"/>
      <c r="BD317" s="11"/>
      <c r="BE317" s="11"/>
      <c r="BF317" s="11"/>
      <c r="BG317" s="11"/>
      <c r="BH317" s="11"/>
      <c r="BI317" s="11"/>
      <c r="BJ317" s="11"/>
    </row>
    <row r="318" spans="1:62" ht="93" customHeight="1" x14ac:dyDescent="0.3">
      <c r="A318" s="1"/>
      <c r="B318" s="1"/>
      <c r="C318" s="1"/>
      <c r="D318" s="1"/>
      <c r="E318" s="1"/>
      <c r="F318" s="153"/>
      <c r="G318" s="1"/>
      <c r="H318" s="1"/>
      <c r="I318" s="1"/>
      <c r="J318" s="1"/>
      <c r="K318" s="1"/>
      <c r="L318" s="1"/>
      <c r="M318" s="1"/>
      <c r="N318" s="1"/>
      <c r="O318" s="5"/>
      <c r="P318" s="5"/>
      <c r="Q318" s="5"/>
      <c r="R318" s="5"/>
      <c r="S318" s="5"/>
      <c r="T318" s="5"/>
      <c r="U318" s="141"/>
      <c r="V318" s="142"/>
      <c r="W318" s="142"/>
      <c r="X318" s="142"/>
      <c r="Y318" s="142"/>
      <c r="Z318" s="142"/>
      <c r="AA318" s="142"/>
      <c r="AB318" s="142"/>
      <c r="AC318" s="142"/>
      <c r="AD318" s="142"/>
      <c r="AE318" s="142"/>
      <c r="AF318" s="142"/>
      <c r="AG318" s="142"/>
      <c r="AH318" s="142"/>
      <c r="AI318" s="142"/>
      <c r="AJ318" s="142"/>
      <c r="AK318" s="142"/>
      <c r="AL318" s="7"/>
      <c r="AM318" s="7"/>
      <c r="AN318" s="7"/>
      <c r="AO318" s="7"/>
      <c r="AP318" s="7"/>
      <c r="AQ318" s="7"/>
      <c r="AR318" s="7"/>
      <c r="AS318" s="7"/>
      <c r="AT318" s="7"/>
      <c r="AU318" s="7"/>
      <c r="AV318" s="7"/>
      <c r="AW318" s="7"/>
      <c r="AX318" s="7"/>
      <c r="AY318" s="7"/>
      <c r="AZ318" s="143"/>
      <c r="BA318" s="11"/>
      <c r="BB318" s="11"/>
      <c r="BC318" s="11"/>
      <c r="BD318" s="11"/>
      <c r="BE318" s="11"/>
      <c r="BF318" s="11"/>
      <c r="BG318" s="11"/>
      <c r="BH318" s="11"/>
      <c r="BI318" s="11"/>
      <c r="BJ318" s="11"/>
    </row>
    <row r="319" spans="1:62" ht="93" customHeight="1" x14ac:dyDescent="0.3">
      <c r="A319" s="1"/>
      <c r="B319" s="1"/>
      <c r="C319" s="1"/>
      <c r="D319" s="1"/>
      <c r="E319" s="1"/>
      <c r="F319" s="153"/>
      <c r="G319" s="1"/>
      <c r="H319" s="1"/>
      <c r="I319" s="1"/>
      <c r="J319" s="1"/>
      <c r="K319" s="1"/>
      <c r="L319" s="1"/>
      <c r="M319" s="1"/>
      <c r="N319" s="1"/>
      <c r="O319" s="5"/>
      <c r="P319" s="5"/>
      <c r="Q319" s="5"/>
      <c r="R319" s="5"/>
      <c r="S319" s="5"/>
      <c r="T319" s="5"/>
      <c r="U319" s="141"/>
      <c r="V319" s="142"/>
      <c r="W319" s="142"/>
      <c r="X319" s="142"/>
      <c r="Y319" s="142"/>
      <c r="Z319" s="142"/>
      <c r="AA319" s="142"/>
      <c r="AB319" s="142"/>
      <c r="AC319" s="142"/>
      <c r="AD319" s="142"/>
      <c r="AE319" s="142"/>
      <c r="AF319" s="142"/>
      <c r="AG319" s="142"/>
      <c r="AH319" s="142"/>
      <c r="AI319" s="142"/>
      <c r="AJ319" s="142"/>
      <c r="AK319" s="142"/>
      <c r="AL319" s="7"/>
      <c r="AM319" s="7"/>
      <c r="AN319" s="7"/>
      <c r="AO319" s="7"/>
      <c r="AP319" s="7"/>
      <c r="AQ319" s="7"/>
      <c r="AR319" s="7"/>
      <c r="AS319" s="7"/>
      <c r="AT319" s="7"/>
      <c r="AU319" s="7"/>
      <c r="AV319" s="7"/>
      <c r="AW319" s="7"/>
      <c r="AX319" s="7"/>
      <c r="AY319" s="7"/>
      <c r="AZ319" s="143"/>
      <c r="BA319" s="11"/>
      <c r="BB319" s="11"/>
      <c r="BC319" s="11"/>
      <c r="BD319" s="11"/>
      <c r="BE319" s="11"/>
      <c r="BF319" s="11"/>
      <c r="BG319" s="11"/>
      <c r="BH319" s="11"/>
      <c r="BI319" s="11"/>
      <c r="BJ319" s="11"/>
    </row>
    <row r="320" spans="1:62" ht="93" customHeight="1" x14ac:dyDescent="0.3">
      <c r="A320" s="1"/>
      <c r="B320" s="1"/>
      <c r="C320" s="1"/>
      <c r="D320" s="1"/>
      <c r="E320" s="1"/>
      <c r="F320" s="153"/>
      <c r="G320" s="1"/>
      <c r="H320" s="1"/>
      <c r="I320" s="1"/>
      <c r="J320" s="1"/>
      <c r="K320" s="1"/>
      <c r="L320" s="1"/>
      <c r="M320" s="1"/>
      <c r="N320" s="1"/>
      <c r="O320" s="5"/>
      <c r="P320" s="5"/>
      <c r="Q320" s="5"/>
      <c r="R320" s="5"/>
      <c r="S320" s="5"/>
      <c r="T320" s="5"/>
      <c r="U320" s="141"/>
      <c r="V320" s="142"/>
      <c r="W320" s="142"/>
      <c r="X320" s="142"/>
      <c r="Y320" s="142"/>
      <c r="Z320" s="142"/>
      <c r="AA320" s="142"/>
      <c r="AB320" s="142"/>
      <c r="AC320" s="142"/>
      <c r="AD320" s="142"/>
      <c r="AE320" s="142"/>
      <c r="AF320" s="142"/>
      <c r="AG320" s="142"/>
      <c r="AH320" s="142"/>
      <c r="AI320" s="142"/>
      <c r="AJ320" s="142"/>
      <c r="AK320" s="142"/>
      <c r="AL320" s="7"/>
      <c r="AM320" s="7"/>
      <c r="AN320" s="7"/>
      <c r="AO320" s="7"/>
      <c r="AP320" s="7"/>
      <c r="AQ320" s="7"/>
      <c r="AR320" s="7"/>
      <c r="AS320" s="7"/>
      <c r="AT320" s="7"/>
      <c r="AU320" s="7"/>
      <c r="AV320" s="7"/>
      <c r="AW320" s="7"/>
      <c r="AX320" s="7"/>
      <c r="AY320" s="7"/>
      <c r="AZ320" s="143"/>
      <c r="BA320" s="11"/>
      <c r="BB320" s="11"/>
      <c r="BC320" s="11"/>
      <c r="BD320" s="11"/>
      <c r="BE320" s="11"/>
      <c r="BF320" s="11"/>
      <c r="BG320" s="11"/>
      <c r="BH320" s="11"/>
      <c r="BI320" s="11"/>
      <c r="BJ320" s="11"/>
    </row>
    <row r="321" spans="1:62" ht="93" customHeight="1" x14ac:dyDescent="0.3">
      <c r="A321" s="1"/>
      <c r="B321" s="1"/>
      <c r="C321" s="1"/>
      <c r="D321" s="1"/>
      <c r="E321" s="1"/>
      <c r="F321" s="153"/>
      <c r="G321" s="1"/>
      <c r="H321" s="1"/>
      <c r="I321" s="1"/>
      <c r="J321" s="1"/>
      <c r="K321" s="1"/>
      <c r="L321" s="1"/>
      <c r="M321" s="1"/>
      <c r="N321" s="1"/>
      <c r="O321" s="5"/>
      <c r="P321" s="5"/>
      <c r="Q321" s="5"/>
      <c r="R321" s="5"/>
      <c r="S321" s="5"/>
      <c r="T321" s="5"/>
      <c r="U321" s="141"/>
      <c r="V321" s="142"/>
      <c r="W321" s="142"/>
      <c r="X321" s="142"/>
      <c r="Y321" s="142"/>
      <c r="Z321" s="142"/>
      <c r="AA321" s="142"/>
      <c r="AB321" s="142"/>
      <c r="AC321" s="142"/>
      <c r="AD321" s="142"/>
      <c r="AE321" s="142"/>
      <c r="AF321" s="142"/>
      <c r="AG321" s="142"/>
      <c r="AH321" s="142"/>
      <c r="AI321" s="142"/>
      <c r="AJ321" s="142"/>
      <c r="AK321" s="142"/>
      <c r="AL321" s="7"/>
      <c r="AM321" s="7"/>
      <c r="AN321" s="7"/>
      <c r="AO321" s="7"/>
      <c r="AP321" s="7"/>
      <c r="AQ321" s="7"/>
      <c r="AR321" s="7"/>
      <c r="AS321" s="7"/>
      <c r="AT321" s="7"/>
      <c r="AU321" s="7"/>
      <c r="AV321" s="7"/>
      <c r="AW321" s="7"/>
      <c r="AX321" s="7"/>
      <c r="AY321" s="7"/>
      <c r="AZ321" s="143"/>
      <c r="BA321" s="11"/>
      <c r="BB321" s="11"/>
      <c r="BC321" s="11"/>
      <c r="BD321" s="11"/>
      <c r="BE321" s="11"/>
      <c r="BF321" s="11"/>
      <c r="BG321" s="11"/>
      <c r="BH321" s="11"/>
      <c r="BI321" s="11"/>
      <c r="BJ321" s="11"/>
    </row>
    <row r="322" spans="1:62" ht="93" customHeight="1" x14ac:dyDescent="0.3">
      <c r="A322" s="1"/>
      <c r="B322" s="1"/>
      <c r="C322" s="1"/>
      <c r="D322" s="1"/>
      <c r="E322" s="1"/>
      <c r="F322" s="153"/>
      <c r="G322" s="1"/>
      <c r="H322" s="1"/>
      <c r="I322" s="1"/>
      <c r="J322" s="1"/>
      <c r="K322" s="1"/>
      <c r="L322" s="1"/>
      <c r="M322" s="1"/>
      <c r="N322" s="1"/>
      <c r="O322" s="5"/>
      <c r="P322" s="5"/>
      <c r="Q322" s="5"/>
      <c r="R322" s="5"/>
      <c r="S322" s="5"/>
      <c r="T322" s="5"/>
      <c r="U322" s="141"/>
      <c r="V322" s="142"/>
      <c r="W322" s="142"/>
      <c r="X322" s="142"/>
      <c r="Y322" s="142"/>
      <c r="Z322" s="142"/>
      <c r="AA322" s="142"/>
      <c r="AB322" s="142"/>
      <c r="AC322" s="142"/>
      <c r="AD322" s="142"/>
      <c r="AE322" s="142"/>
      <c r="AF322" s="142"/>
      <c r="AG322" s="142"/>
      <c r="AH322" s="142"/>
      <c r="AI322" s="142"/>
      <c r="AJ322" s="142"/>
      <c r="AK322" s="142"/>
      <c r="AL322" s="7"/>
      <c r="AM322" s="7"/>
      <c r="AN322" s="7"/>
      <c r="AO322" s="7"/>
      <c r="AP322" s="7"/>
      <c r="AQ322" s="7"/>
      <c r="AR322" s="7"/>
      <c r="AS322" s="7"/>
      <c r="AT322" s="7"/>
      <c r="AU322" s="7"/>
      <c r="AV322" s="7"/>
      <c r="AW322" s="7"/>
      <c r="AX322" s="7"/>
      <c r="AY322" s="7"/>
      <c r="AZ322" s="143"/>
      <c r="BA322" s="11"/>
      <c r="BB322" s="11"/>
      <c r="BC322" s="11"/>
      <c r="BD322" s="11"/>
      <c r="BE322" s="11"/>
      <c r="BF322" s="11"/>
      <c r="BG322" s="11"/>
      <c r="BH322" s="11"/>
      <c r="BI322" s="11"/>
      <c r="BJ322" s="11"/>
    </row>
    <row r="323" spans="1:62" ht="93" customHeight="1" x14ac:dyDescent="0.3">
      <c r="A323" s="1"/>
      <c r="B323" s="1"/>
      <c r="C323" s="1"/>
      <c r="D323" s="1"/>
      <c r="E323" s="1"/>
      <c r="F323" s="153"/>
      <c r="G323" s="1"/>
      <c r="H323" s="1"/>
      <c r="I323" s="1"/>
      <c r="J323" s="1"/>
      <c r="K323" s="1"/>
      <c r="L323" s="1"/>
      <c r="M323" s="1"/>
      <c r="N323" s="1"/>
      <c r="O323" s="5"/>
      <c r="P323" s="5"/>
      <c r="Q323" s="5"/>
      <c r="R323" s="5"/>
      <c r="S323" s="5"/>
      <c r="T323" s="5"/>
      <c r="U323" s="141"/>
      <c r="V323" s="142"/>
      <c r="W323" s="142"/>
      <c r="X323" s="142"/>
      <c r="Y323" s="142"/>
      <c r="Z323" s="142"/>
      <c r="AA323" s="142"/>
      <c r="AB323" s="142"/>
      <c r="AC323" s="142"/>
      <c r="AD323" s="142"/>
      <c r="AE323" s="142"/>
      <c r="AF323" s="142"/>
      <c r="AG323" s="142"/>
      <c r="AH323" s="142"/>
      <c r="AI323" s="142"/>
      <c r="AJ323" s="142"/>
      <c r="AK323" s="142"/>
      <c r="AL323" s="7"/>
      <c r="AM323" s="7"/>
      <c r="AN323" s="7"/>
      <c r="AO323" s="7"/>
      <c r="AP323" s="7"/>
      <c r="AQ323" s="7"/>
      <c r="AR323" s="7"/>
      <c r="AS323" s="7"/>
      <c r="AT323" s="7"/>
      <c r="AU323" s="7"/>
      <c r="AV323" s="7"/>
      <c r="AW323" s="7"/>
      <c r="AX323" s="7"/>
      <c r="AY323" s="7"/>
      <c r="AZ323" s="143"/>
      <c r="BA323" s="11"/>
      <c r="BB323" s="11"/>
      <c r="BC323" s="11"/>
      <c r="BD323" s="11"/>
      <c r="BE323" s="11"/>
      <c r="BF323" s="11"/>
      <c r="BG323" s="11"/>
      <c r="BH323" s="11"/>
      <c r="BI323" s="11"/>
      <c r="BJ323" s="11"/>
    </row>
    <row r="324" spans="1:62" ht="93" customHeight="1" x14ac:dyDescent="0.3">
      <c r="A324" s="1"/>
      <c r="B324" s="1"/>
      <c r="C324" s="1"/>
      <c r="D324" s="1"/>
      <c r="E324" s="1"/>
      <c r="F324" s="153"/>
      <c r="G324" s="1"/>
      <c r="H324" s="1"/>
      <c r="I324" s="1"/>
      <c r="J324" s="1"/>
      <c r="K324" s="1"/>
      <c r="L324" s="1"/>
      <c r="M324" s="1"/>
      <c r="N324" s="1"/>
      <c r="O324" s="5"/>
      <c r="P324" s="5"/>
      <c r="Q324" s="5"/>
      <c r="R324" s="5"/>
      <c r="S324" s="5"/>
      <c r="T324" s="5"/>
      <c r="U324" s="141"/>
      <c r="V324" s="142"/>
      <c r="W324" s="142"/>
      <c r="X324" s="142"/>
      <c r="Y324" s="142"/>
      <c r="Z324" s="142"/>
      <c r="AA324" s="142"/>
      <c r="AB324" s="142"/>
      <c r="AC324" s="142"/>
      <c r="AD324" s="142"/>
      <c r="AE324" s="142"/>
      <c r="AF324" s="142"/>
      <c r="AG324" s="142"/>
      <c r="AH324" s="142"/>
      <c r="AI324" s="142"/>
      <c r="AJ324" s="142"/>
      <c r="AK324" s="142"/>
      <c r="AL324" s="7"/>
      <c r="AM324" s="7"/>
      <c r="AN324" s="7"/>
      <c r="AO324" s="7"/>
      <c r="AP324" s="7"/>
      <c r="AQ324" s="7"/>
      <c r="AR324" s="7"/>
      <c r="AS324" s="7"/>
      <c r="AT324" s="7"/>
      <c r="AU324" s="7"/>
      <c r="AV324" s="7"/>
      <c r="AW324" s="7"/>
      <c r="AX324" s="7"/>
      <c r="AY324" s="7"/>
      <c r="AZ324" s="143"/>
      <c r="BA324" s="11"/>
      <c r="BB324" s="11"/>
      <c r="BC324" s="11"/>
      <c r="BD324" s="11"/>
      <c r="BE324" s="11"/>
      <c r="BF324" s="11"/>
      <c r="BG324" s="11"/>
      <c r="BH324" s="11"/>
      <c r="BI324" s="11"/>
      <c r="BJ324" s="11"/>
    </row>
    <row r="325" spans="1:62" ht="93" customHeight="1" x14ac:dyDescent="0.3">
      <c r="A325" s="1"/>
      <c r="B325" s="1"/>
      <c r="C325" s="1"/>
      <c r="D325" s="1"/>
      <c r="E325" s="1"/>
      <c r="F325" s="153"/>
      <c r="G325" s="1"/>
      <c r="H325" s="1"/>
      <c r="I325" s="1"/>
      <c r="J325" s="1"/>
      <c r="K325" s="1"/>
      <c r="L325" s="1"/>
      <c r="M325" s="1"/>
      <c r="N325" s="1"/>
      <c r="O325" s="5"/>
      <c r="P325" s="5"/>
      <c r="Q325" s="5"/>
      <c r="R325" s="5"/>
      <c r="S325" s="5"/>
      <c r="T325" s="5"/>
      <c r="U325" s="141"/>
      <c r="V325" s="142"/>
      <c r="W325" s="142"/>
      <c r="X325" s="142"/>
      <c r="Y325" s="142"/>
      <c r="Z325" s="142"/>
      <c r="AA325" s="142"/>
      <c r="AB325" s="142"/>
      <c r="AC325" s="142"/>
      <c r="AD325" s="142"/>
      <c r="AE325" s="142"/>
      <c r="AF325" s="142"/>
      <c r="AG325" s="142"/>
      <c r="AH325" s="142"/>
      <c r="AI325" s="142"/>
      <c r="AJ325" s="142"/>
      <c r="AK325" s="142"/>
      <c r="AL325" s="7"/>
      <c r="AM325" s="7"/>
      <c r="AN325" s="7"/>
      <c r="AO325" s="7"/>
      <c r="AP325" s="7"/>
      <c r="AQ325" s="7"/>
      <c r="AR325" s="7"/>
      <c r="AS325" s="7"/>
      <c r="AT325" s="7"/>
      <c r="AU325" s="7"/>
      <c r="AV325" s="7"/>
      <c r="AW325" s="7"/>
      <c r="AX325" s="7"/>
      <c r="AY325" s="7"/>
      <c r="AZ325" s="143"/>
      <c r="BA325" s="11"/>
      <c r="BB325" s="11"/>
      <c r="BC325" s="11"/>
      <c r="BD325" s="11"/>
      <c r="BE325" s="11"/>
      <c r="BF325" s="11"/>
      <c r="BG325" s="11"/>
      <c r="BH325" s="11"/>
      <c r="BI325" s="11"/>
      <c r="BJ325" s="11"/>
    </row>
    <row r="326" spans="1:62" ht="93" customHeight="1" x14ac:dyDescent="0.3">
      <c r="A326" s="1"/>
      <c r="B326" s="1"/>
      <c r="C326" s="1"/>
      <c r="D326" s="1"/>
      <c r="E326" s="1"/>
      <c r="F326" s="153"/>
      <c r="G326" s="1"/>
      <c r="H326" s="1"/>
      <c r="I326" s="1"/>
      <c r="J326" s="1"/>
      <c r="K326" s="1"/>
      <c r="L326" s="1"/>
      <c r="M326" s="1"/>
      <c r="N326" s="1"/>
      <c r="O326" s="5"/>
      <c r="P326" s="5"/>
      <c r="Q326" s="5"/>
      <c r="R326" s="5"/>
      <c r="S326" s="5"/>
      <c r="T326" s="5"/>
      <c r="U326" s="141"/>
      <c r="V326" s="142"/>
      <c r="W326" s="142"/>
      <c r="X326" s="142"/>
      <c r="Y326" s="142"/>
      <c r="Z326" s="142"/>
      <c r="AA326" s="142"/>
      <c r="AB326" s="142"/>
      <c r="AC326" s="142"/>
      <c r="AD326" s="142"/>
      <c r="AE326" s="142"/>
      <c r="AF326" s="142"/>
      <c r="AG326" s="142"/>
      <c r="AH326" s="142"/>
      <c r="AI326" s="142"/>
      <c r="AJ326" s="142"/>
      <c r="AK326" s="142"/>
      <c r="AL326" s="7"/>
      <c r="AM326" s="7"/>
      <c r="AN326" s="7"/>
      <c r="AO326" s="7"/>
      <c r="AP326" s="7"/>
      <c r="AQ326" s="7"/>
      <c r="AR326" s="7"/>
      <c r="AS326" s="7"/>
      <c r="AT326" s="7"/>
      <c r="AU326" s="7"/>
      <c r="AV326" s="7"/>
      <c r="AW326" s="7"/>
      <c r="AX326" s="7"/>
      <c r="AY326" s="7"/>
      <c r="AZ326" s="143"/>
      <c r="BA326" s="11"/>
      <c r="BB326" s="11"/>
      <c r="BC326" s="11"/>
      <c r="BD326" s="11"/>
      <c r="BE326" s="11"/>
      <c r="BF326" s="11"/>
      <c r="BG326" s="11"/>
      <c r="BH326" s="11"/>
      <c r="BI326" s="11"/>
      <c r="BJ326" s="11"/>
    </row>
    <row r="327" spans="1:62" ht="93" customHeight="1" x14ac:dyDescent="0.3">
      <c r="A327" s="1"/>
      <c r="B327" s="1"/>
      <c r="C327" s="1"/>
      <c r="D327" s="1"/>
      <c r="E327" s="1"/>
      <c r="F327" s="153"/>
      <c r="G327" s="1"/>
      <c r="H327" s="1"/>
      <c r="I327" s="1"/>
      <c r="J327" s="1"/>
      <c r="K327" s="1"/>
      <c r="L327" s="1"/>
      <c r="M327" s="1"/>
      <c r="N327" s="1"/>
      <c r="O327" s="5"/>
      <c r="P327" s="5"/>
      <c r="Q327" s="5"/>
      <c r="R327" s="5"/>
      <c r="S327" s="5"/>
      <c r="T327" s="5"/>
      <c r="U327" s="141"/>
      <c r="V327" s="142"/>
      <c r="W327" s="142"/>
      <c r="X327" s="142"/>
      <c r="Y327" s="142"/>
      <c r="Z327" s="142"/>
      <c r="AA327" s="142"/>
      <c r="AB327" s="142"/>
      <c r="AC327" s="142"/>
      <c r="AD327" s="142"/>
      <c r="AE327" s="142"/>
      <c r="AF327" s="142"/>
      <c r="AG327" s="142"/>
      <c r="AH327" s="142"/>
      <c r="AI327" s="142"/>
      <c r="AJ327" s="142"/>
      <c r="AK327" s="142"/>
      <c r="AL327" s="7"/>
      <c r="AM327" s="7"/>
      <c r="AN327" s="7"/>
      <c r="AO327" s="7"/>
      <c r="AP327" s="7"/>
      <c r="AQ327" s="7"/>
      <c r="AR327" s="7"/>
      <c r="AS327" s="7"/>
      <c r="AT327" s="7"/>
      <c r="AU327" s="7"/>
      <c r="AV327" s="7"/>
      <c r="AW327" s="7"/>
      <c r="AX327" s="7"/>
      <c r="AY327" s="7"/>
      <c r="AZ327" s="143"/>
      <c r="BA327" s="11"/>
      <c r="BB327" s="11"/>
      <c r="BC327" s="11"/>
      <c r="BD327" s="11"/>
      <c r="BE327" s="11"/>
      <c r="BF327" s="11"/>
      <c r="BG327" s="11"/>
      <c r="BH327" s="11"/>
      <c r="BI327" s="11"/>
      <c r="BJ327" s="11"/>
    </row>
    <row r="328" spans="1:62" ht="93" customHeight="1" x14ac:dyDescent="0.3">
      <c r="A328" s="1"/>
      <c r="B328" s="1"/>
      <c r="C328" s="1"/>
      <c r="D328" s="1"/>
      <c r="E328" s="1"/>
      <c r="F328" s="153"/>
      <c r="G328" s="1"/>
      <c r="H328" s="1"/>
      <c r="I328" s="1"/>
      <c r="J328" s="1"/>
      <c r="K328" s="1"/>
      <c r="L328" s="1"/>
      <c r="M328" s="1"/>
      <c r="N328" s="1"/>
      <c r="O328" s="5"/>
      <c r="P328" s="5"/>
      <c r="Q328" s="5"/>
      <c r="R328" s="5"/>
      <c r="S328" s="5"/>
      <c r="T328" s="5"/>
      <c r="U328" s="141"/>
      <c r="V328" s="142"/>
      <c r="W328" s="142"/>
      <c r="X328" s="142"/>
      <c r="Y328" s="142"/>
      <c r="Z328" s="142"/>
      <c r="AA328" s="142"/>
      <c r="AB328" s="142"/>
      <c r="AC328" s="142"/>
      <c r="AD328" s="142"/>
      <c r="AE328" s="142"/>
      <c r="AF328" s="142"/>
      <c r="AG328" s="142"/>
      <c r="AH328" s="142"/>
      <c r="AI328" s="142"/>
      <c r="AJ328" s="142"/>
      <c r="AK328" s="142"/>
      <c r="AL328" s="7"/>
      <c r="AM328" s="7"/>
      <c r="AN328" s="7"/>
      <c r="AO328" s="7"/>
      <c r="AP328" s="7"/>
      <c r="AQ328" s="7"/>
      <c r="AR328" s="7"/>
      <c r="AS328" s="7"/>
      <c r="AT328" s="7"/>
      <c r="AU328" s="7"/>
      <c r="AV328" s="7"/>
      <c r="AW328" s="7"/>
      <c r="AX328" s="7"/>
      <c r="AY328" s="7"/>
      <c r="AZ328" s="143"/>
      <c r="BA328" s="11"/>
      <c r="BB328" s="11"/>
      <c r="BC328" s="11"/>
      <c r="BD328" s="11"/>
      <c r="BE328" s="11"/>
      <c r="BF328" s="11"/>
      <c r="BG328" s="11"/>
      <c r="BH328" s="11"/>
      <c r="BI328" s="11"/>
      <c r="BJ328" s="11"/>
    </row>
    <row r="329" spans="1:62" ht="93" customHeight="1" x14ac:dyDescent="0.3">
      <c r="A329" s="1"/>
      <c r="B329" s="1"/>
      <c r="C329" s="1"/>
      <c r="D329" s="1"/>
      <c r="E329" s="1"/>
      <c r="F329" s="153"/>
      <c r="G329" s="1"/>
      <c r="H329" s="1"/>
      <c r="I329" s="1"/>
      <c r="J329" s="1"/>
      <c r="K329" s="1"/>
      <c r="L329" s="1"/>
      <c r="M329" s="1"/>
      <c r="N329" s="1"/>
      <c r="O329" s="5"/>
      <c r="P329" s="5"/>
      <c r="Q329" s="5"/>
      <c r="R329" s="5"/>
      <c r="S329" s="5"/>
      <c r="T329" s="5"/>
      <c r="U329" s="141"/>
      <c r="V329" s="142"/>
      <c r="W329" s="142"/>
      <c r="X329" s="142"/>
      <c r="Y329" s="142"/>
      <c r="Z329" s="142"/>
      <c r="AA329" s="142"/>
      <c r="AB329" s="142"/>
      <c r="AC329" s="142"/>
      <c r="AD329" s="142"/>
      <c r="AE329" s="142"/>
      <c r="AF329" s="142"/>
      <c r="AG329" s="142"/>
      <c r="AH329" s="142"/>
      <c r="AI329" s="142"/>
      <c r="AJ329" s="142"/>
      <c r="AK329" s="142"/>
      <c r="AL329" s="7"/>
      <c r="AM329" s="7"/>
      <c r="AN329" s="7"/>
      <c r="AO329" s="7"/>
      <c r="AP329" s="7"/>
      <c r="AQ329" s="7"/>
      <c r="AR329" s="7"/>
      <c r="AS329" s="7"/>
      <c r="AT329" s="7"/>
      <c r="AU329" s="7"/>
      <c r="AV329" s="7"/>
      <c r="AW329" s="7"/>
      <c r="AX329" s="7"/>
      <c r="AY329" s="7"/>
      <c r="AZ329" s="143"/>
      <c r="BA329" s="11"/>
      <c r="BB329" s="11"/>
      <c r="BC329" s="11"/>
      <c r="BD329" s="11"/>
      <c r="BE329" s="11"/>
      <c r="BF329" s="11"/>
      <c r="BG329" s="11"/>
      <c r="BH329" s="11"/>
      <c r="BI329" s="11"/>
      <c r="BJ329" s="11"/>
    </row>
    <row r="330" spans="1:62" ht="93" customHeight="1" x14ac:dyDescent="0.3">
      <c r="A330" s="1"/>
      <c r="B330" s="1"/>
      <c r="C330" s="1"/>
      <c r="D330" s="1"/>
      <c r="E330" s="1"/>
      <c r="F330" s="153"/>
      <c r="G330" s="1"/>
      <c r="H330" s="1"/>
      <c r="I330" s="1"/>
      <c r="J330" s="1"/>
      <c r="K330" s="1"/>
      <c r="L330" s="1"/>
      <c r="M330" s="1"/>
      <c r="N330" s="1"/>
      <c r="O330" s="5"/>
      <c r="P330" s="5"/>
      <c r="Q330" s="5"/>
      <c r="R330" s="5"/>
      <c r="S330" s="5"/>
      <c r="T330" s="5"/>
      <c r="U330" s="141"/>
      <c r="V330" s="142"/>
      <c r="W330" s="142"/>
      <c r="X330" s="142"/>
      <c r="Y330" s="142"/>
      <c r="Z330" s="142"/>
      <c r="AA330" s="142"/>
      <c r="AB330" s="142"/>
      <c r="AC330" s="142"/>
      <c r="AD330" s="142"/>
      <c r="AE330" s="142"/>
      <c r="AF330" s="142"/>
      <c r="AG330" s="142"/>
      <c r="AH330" s="142"/>
      <c r="AI330" s="142"/>
      <c r="AJ330" s="142"/>
      <c r="AK330" s="142"/>
      <c r="AL330" s="7"/>
      <c r="AM330" s="7"/>
      <c r="AN330" s="7"/>
      <c r="AO330" s="7"/>
      <c r="AP330" s="7"/>
      <c r="AQ330" s="7"/>
      <c r="AR330" s="7"/>
      <c r="AS330" s="7"/>
      <c r="AT330" s="7"/>
      <c r="AU330" s="7"/>
      <c r="AV330" s="7"/>
      <c r="AW330" s="7"/>
      <c r="AX330" s="7"/>
      <c r="AY330" s="7"/>
      <c r="AZ330" s="143"/>
      <c r="BA330" s="11"/>
      <c r="BB330" s="11"/>
      <c r="BC330" s="11"/>
      <c r="BD330" s="11"/>
      <c r="BE330" s="11"/>
      <c r="BF330" s="11"/>
      <c r="BG330" s="11"/>
      <c r="BH330" s="11"/>
      <c r="BI330" s="11"/>
      <c r="BJ330" s="11"/>
    </row>
    <row r="331" spans="1:62" ht="93" customHeight="1" x14ac:dyDescent="0.3">
      <c r="A331" s="1"/>
      <c r="B331" s="1"/>
      <c r="C331" s="1"/>
      <c r="D331" s="1"/>
      <c r="E331" s="1"/>
      <c r="F331" s="153"/>
      <c r="G331" s="1"/>
      <c r="H331" s="1"/>
      <c r="I331" s="1"/>
      <c r="J331" s="1"/>
      <c r="K331" s="1"/>
      <c r="L331" s="1"/>
      <c r="M331" s="1"/>
      <c r="N331" s="1"/>
      <c r="O331" s="5"/>
      <c r="P331" s="5"/>
      <c r="Q331" s="5"/>
      <c r="R331" s="5"/>
      <c r="S331" s="5"/>
      <c r="T331" s="5"/>
      <c r="U331" s="141"/>
      <c r="V331" s="142"/>
      <c r="W331" s="142"/>
      <c r="X331" s="142"/>
      <c r="Y331" s="142"/>
      <c r="Z331" s="142"/>
      <c r="AA331" s="142"/>
      <c r="AB331" s="142"/>
      <c r="AC331" s="142"/>
      <c r="AD331" s="142"/>
      <c r="AE331" s="142"/>
      <c r="AF331" s="142"/>
      <c r="AG331" s="142"/>
      <c r="AH331" s="142"/>
      <c r="AI331" s="142"/>
      <c r="AJ331" s="142"/>
      <c r="AK331" s="142"/>
      <c r="AL331" s="7"/>
      <c r="AM331" s="7"/>
      <c r="AN331" s="7"/>
      <c r="AO331" s="7"/>
      <c r="AP331" s="7"/>
      <c r="AQ331" s="7"/>
      <c r="AR331" s="7"/>
      <c r="AS331" s="7"/>
      <c r="AT331" s="7"/>
      <c r="AU331" s="7"/>
      <c r="AV331" s="7"/>
      <c r="AW331" s="7"/>
      <c r="AX331" s="7"/>
      <c r="AY331" s="7"/>
      <c r="AZ331" s="143"/>
      <c r="BA331" s="11"/>
      <c r="BB331" s="11"/>
      <c r="BC331" s="11"/>
      <c r="BD331" s="11"/>
      <c r="BE331" s="11"/>
      <c r="BF331" s="11"/>
      <c r="BG331" s="11"/>
      <c r="BH331" s="11"/>
      <c r="BI331" s="11"/>
      <c r="BJ331" s="11"/>
    </row>
    <row r="332" spans="1:62" ht="93" customHeight="1" x14ac:dyDescent="0.3">
      <c r="A332" s="1"/>
      <c r="B332" s="1"/>
      <c r="C332" s="1"/>
      <c r="D332" s="1"/>
      <c r="E332" s="1"/>
      <c r="F332" s="153"/>
      <c r="G332" s="1"/>
      <c r="H332" s="1"/>
      <c r="I332" s="1"/>
      <c r="J332" s="1"/>
      <c r="K332" s="1"/>
      <c r="L332" s="1"/>
      <c r="M332" s="1"/>
      <c r="N332" s="1"/>
      <c r="O332" s="5"/>
      <c r="P332" s="5"/>
      <c r="Q332" s="5"/>
      <c r="R332" s="5"/>
      <c r="S332" s="5"/>
      <c r="T332" s="5"/>
      <c r="U332" s="141"/>
      <c r="V332" s="142"/>
      <c r="W332" s="142"/>
      <c r="X332" s="142"/>
      <c r="Y332" s="142"/>
      <c r="Z332" s="142"/>
      <c r="AA332" s="142"/>
      <c r="AB332" s="142"/>
      <c r="AC332" s="142"/>
      <c r="AD332" s="142"/>
      <c r="AE332" s="142"/>
      <c r="AF332" s="142"/>
      <c r="AG332" s="142"/>
      <c r="AH332" s="142"/>
      <c r="AI332" s="142"/>
      <c r="AJ332" s="142"/>
      <c r="AK332" s="142"/>
      <c r="AL332" s="7"/>
      <c r="AM332" s="7"/>
      <c r="AN332" s="7"/>
      <c r="AO332" s="7"/>
      <c r="AP332" s="7"/>
      <c r="AQ332" s="7"/>
      <c r="AR332" s="7"/>
      <c r="AS332" s="7"/>
      <c r="AT332" s="7"/>
      <c r="AU332" s="7"/>
      <c r="AV332" s="7"/>
      <c r="AW332" s="7"/>
      <c r="AX332" s="7"/>
      <c r="AY332" s="7"/>
      <c r="AZ332" s="143"/>
      <c r="BA332" s="11"/>
      <c r="BB332" s="11"/>
      <c r="BC332" s="11"/>
      <c r="BD332" s="11"/>
      <c r="BE332" s="11"/>
      <c r="BF332" s="11"/>
      <c r="BG332" s="11"/>
      <c r="BH332" s="11"/>
      <c r="BI332" s="11"/>
      <c r="BJ332" s="11"/>
    </row>
    <row r="333" spans="1:62" ht="93" customHeight="1" x14ac:dyDescent="0.3">
      <c r="A333" s="1"/>
      <c r="B333" s="1"/>
      <c r="C333" s="1"/>
      <c r="D333" s="1"/>
      <c r="E333" s="1"/>
      <c r="F333" s="153"/>
      <c r="G333" s="1"/>
      <c r="H333" s="1"/>
      <c r="I333" s="1"/>
      <c r="J333" s="1"/>
      <c r="K333" s="1"/>
      <c r="L333" s="1"/>
      <c r="M333" s="1"/>
      <c r="N333" s="1"/>
      <c r="O333" s="5"/>
      <c r="P333" s="5"/>
      <c r="Q333" s="5"/>
      <c r="R333" s="5"/>
      <c r="S333" s="5"/>
      <c r="T333" s="5"/>
      <c r="U333" s="141"/>
      <c r="V333" s="142"/>
      <c r="W333" s="142"/>
      <c r="X333" s="142"/>
      <c r="Y333" s="142"/>
      <c r="Z333" s="142"/>
      <c r="AA333" s="142"/>
      <c r="AB333" s="142"/>
      <c r="AC333" s="142"/>
      <c r="AD333" s="142"/>
      <c r="AE333" s="142"/>
      <c r="AF333" s="142"/>
      <c r="AG333" s="142"/>
      <c r="AH333" s="142"/>
      <c r="AI333" s="142"/>
      <c r="AJ333" s="142"/>
      <c r="AK333" s="142"/>
      <c r="AL333" s="7"/>
      <c r="AM333" s="7"/>
      <c r="AN333" s="7"/>
      <c r="AO333" s="7"/>
      <c r="AP333" s="7"/>
      <c r="AQ333" s="7"/>
      <c r="AR333" s="7"/>
      <c r="AS333" s="7"/>
      <c r="AT333" s="7"/>
      <c r="AU333" s="7"/>
      <c r="AV333" s="7"/>
      <c r="AW333" s="7"/>
      <c r="AX333" s="7"/>
      <c r="AY333" s="7"/>
      <c r="AZ333" s="143"/>
      <c r="BA333" s="11"/>
      <c r="BB333" s="11"/>
      <c r="BC333" s="11"/>
      <c r="BD333" s="11"/>
      <c r="BE333" s="11"/>
      <c r="BF333" s="11"/>
      <c r="BG333" s="11"/>
      <c r="BH333" s="11"/>
      <c r="BI333" s="11"/>
      <c r="BJ333" s="11"/>
    </row>
    <row r="334" spans="1:62" ht="93" customHeight="1" x14ac:dyDescent="0.3">
      <c r="A334" s="1"/>
      <c r="B334" s="1"/>
      <c r="C334" s="1"/>
      <c r="D334" s="1"/>
      <c r="E334" s="1"/>
      <c r="F334" s="153"/>
      <c r="G334" s="1"/>
      <c r="H334" s="1"/>
      <c r="I334" s="1"/>
      <c r="J334" s="1"/>
      <c r="K334" s="1"/>
      <c r="L334" s="1"/>
      <c r="M334" s="1"/>
      <c r="N334" s="1"/>
      <c r="O334" s="5"/>
      <c r="P334" s="5"/>
      <c r="Q334" s="5"/>
      <c r="R334" s="5"/>
      <c r="S334" s="5"/>
      <c r="T334" s="5"/>
      <c r="U334" s="141"/>
      <c r="V334" s="142"/>
      <c r="W334" s="142"/>
      <c r="X334" s="142"/>
      <c r="Y334" s="142"/>
      <c r="Z334" s="142"/>
      <c r="AA334" s="142"/>
      <c r="AB334" s="142"/>
      <c r="AC334" s="142"/>
      <c r="AD334" s="142"/>
      <c r="AE334" s="142"/>
      <c r="AF334" s="142"/>
      <c r="AG334" s="142"/>
      <c r="AH334" s="142"/>
      <c r="AI334" s="142"/>
      <c r="AJ334" s="142"/>
      <c r="AK334" s="142"/>
      <c r="AL334" s="7"/>
      <c r="AM334" s="7"/>
      <c r="AN334" s="7"/>
      <c r="AO334" s="7"/>
      <c r="AP334" s="7"/>
      <c r="AQ334" s="7"/>
      <c r="AR334" s="7"/>
      <c r="AS334" s="7"/>
      <c r="AT334" s="7"/>
      <c r="AU334" s="7"/>
      <c r="AV334" s="7"/>
      <c r="AW334" s="7"/>
      <c r="AX334" s="7"/>
      <c r="AY334" s="7"/>
      <c r="AZ334" s="143"/>
      <c r="BA334" s="11"/>
      <c r="BB334" s="11"/>
      <c r="BC334" s="11"/>
      <c r="BD334" s="11"/>
      <c r="BE334" s="11"/>
      <c r="BF334" s="11"/>
      <c r="BG334" s="11"/>
      <c r="BH334" s="11"/>
      <c r="BI334" s="11"/>
      <c r="BJ334" s="11"/>
    </row>
    <row r="335" spans="1:62" ht="93" customHeight="1" x14ac:dyDescent="0.3">
      <c r="A335" s="1"/>
      <c r="B335" s="1"/>
      <c r="C335" s="1"/>
      <c r="D335" s="1"/>
      <c r="E335" s="1"/>
      <c r="F335" s="153"/>
      <c r="G335" s="1"/>
      <c r="H335" s="1"/>
      <c r="I335" s="1"/>
      <c r="J335" s="1"/>
      <c r="K335" s="1"/>
      <c r="L335" s="1"/>
      <c r="M335" s="1"/>
      <c r="N335" s="1"/>
      <c r="O335" s="5"/>
      <c r="P335" s="5"/>
      <c r="Q335" s="5"/>
      <c r="R335" s="5"/>
      <c r="S335" s="5"/>
      <c r="T335" s="5"/>
      <c r="U335" s="141"/>
      <c r="V335" s="142"/>
      <c r="W335" s="142"/>
      <c r="X335" s="142"/>
      <c r="Y335" s="142"/>
      <c r="Z335" s="142"/>
      <c r="AA335" s="142"/>
      <c r="AB335" s="142"/>
      <c r="AC335" s="142"/>
      <c r="AD335" s="142"/>
      <c r="AE335" s="142"/>
      <c r="AF335" s="142"/>
      <c r="AG335" s="142"/>
      <c r="AH335" s="142"/>
      <c r="AI335" s="142"/>
      <c r="AJ335" s="142"/>
      <c r="AK335" s="142"/>
      <c r="AL335" s="7"/>
      <c r="AM335" s="7"/>
      <c r="AN335" s="7"/>
      <c r="AO335" s="7"/>
      <c r="AP335" s="7"/>
      <c r="AQ335" s="7"/>
      <c r="AR335" s="7"/>
      <c r="AS335" s="7"/>
      <c r="AT335" s="7"/>
      <c r="AU335" s="7"/>
      <c r="AV335" s="7"/>
      <c r="AW335" s="7"/>
      <c r="AX335" s="7"/>
      <c r="AY335" s="7"/>
      <c r="AZ335" s="143"/>
      <c r="BA335" s="11"/>
      <c r="BB335" s="11"/>
      <c r="BC335" s="11"/>
      <c r="BD335" s="11"/>
      <c r="BE335" s="11"/>
      <c r="BF335" s="11"/>
      <c r="BG335" s="11"/>
      <c r="BH335" s="11"/>
      <c r="BI335" s="11"/>
      <c r="BJ335" s="11"/>
    </row>
    <row r="336" spans="1:62" ht="93" customHeight="1" x14ac:dyDescent="0.3">
      <c r="A336" s="1"/>
      <c r="B336" s="1"/>
      <c r="C336" s="1"/>
      <c r="D336" s="1"/>
      <c r="E336" s="1"/>
      <c r="F336" s="153"/>
      <c r="G336" s="1"/>
      <c r="H336" s="1"/>
      <c r="I336" s="1"/>
      <c r="J336" s="1"/>
      <c r="K336" s="1"/>
      <c r="L336" s="1"/>
      <c r="M336" s="1"/>
      <c r="N336" s="1"/>
      <c r="O336" s="5"/>
      <c r="P336" s="5"/>
      <c r="Q336" s="5"/>
      <c r="R336" s="5"/>
      <c r="S336" s="5"/>
      <c r="T336" s="5"/>
      <c r="U336" s="141"/>
      <c r="V336" s="142"/>
      <c r="W336" s="142"/>
      <c r="X336" s="142"/>
      <c r="Y336" s="142"/>
      <c r="Z336" s="142"/>
      <c r="AA336" s="142"/>
      <c r="AB336" s="142"/>
      <c r="AC336" s="142"/>
      <c r="AD336" s="142"/>
      <c r="AE336" s="142"/>
      <c r="AF336" s="142"/>
      <c r="AG336" s="142"/>
      <c r="AH336" s="142"/>
      <c r="AI336" s="142"/>
      <c r="AJ336" s="142"/>
      <c r="AK336" s="142"/>
      <c r="AL336" s="7"/>
      <c r="AM336" s="7"/>
      <c r="AN336" s="7"/>
      <c r="AO336" s="7"/>
      <c r="AP336" s="7"/>
      <c r="AQ336" s="7"/>
      <c r="AR336" s="7"/>
      <c r="AS336" s="7"/>
      <c r="AT336" s="7"/>
      <c r="AU336" s="7"/>
      <c r="AV336" s="7"/>
      <c r="AW336" s="7"/>
      <c r="AX336" s="7"/>
      <c r="AY336" s="7"/>
      <c r="AZ336" s="143"/>
      <c r="BA336" s="11"/>
      <c r="BB336" s="11"/>
      <c r="BC336" s="11"/>
      <c r="BD336" s="11"/>
      <c r="BE336" s="11"/>
      <c r="BF336" s="11"/>
      <c r="BG336" s="11"/>
      <c r="BH336" s="11"/>
      <c r="BI336" s="11"/>
      <c r="BJ336" s="11"/>
    </row>
    <row r="337" spans="1:62" ht="93" customHeight="1" x14ac:dyDescent="0.3">
      <c r="A337" s="1"/>
      <c r="B337" s="1"/>
      <c r="C337" s="1"/>
      <c r="D337" s="1"/>
      <c r="E337" s="1"/>
      <c r="F337" s="153"/>
      <c r="G337" s="1"/>
      <c r="H337" s="1"/>
      <c r="I337" s="1"/>
      <c r="J337" s="1"/>
      <c r="K337" s="1"/>
      <c r="L337" s="1"/>
      <c r="M337" s="1"/>
      <c r="N337" s="1"/>
      <c r="O337" s="5"/>
      <c r="P337" s="5"/>
      <c r="Q337" s="5"/>
      <c r="R337" s="5"/>
      <c r="S337" s="5"/>
      <c r="T337" s="5"/>
      <c r="U337" s="141"/>
      <c r="V337" s="142"/>
      <c r="W337" s="142"/>
      <c r="X337" s="142"/>
      <c r="Y337" s="142"/>
      <c r="Z337" s="142"/>
      <c r="AA337" s="142"/>
      <c r="AB337" s="142"/>
      <c r="AC337" s="142"/>
      <c r="AD337" s="142"/>
      <c r="AE337" s="142"/>
      <c r="AF337" s="142"/>
      <c r="AG337" s="142"/>
      <c r="AH337" s="142"/>
      <c r="AI337" s="142"/>
      <c r="AJ337" s="142"/>
      <c r="AK337" s="142"/>
      <c r="AL337" s="7"/>
      <c r="AM337" s="7"/>
      <c r="AN337" s="7"/>
      <c r="AO337" s="7"/>
      <c r="AP337" s="7"/>
      <c r="AQ337" s="7"/>
      <c r="AR337" s="7"/>
      <c r="AS337" s="7"/>
      <c r="AT337" s="7"/>
      <c r="AU337" s="7"/>
      <c r="AV337" s="7"/>
      <c r="AW337" s="7"/>
      <c r="AX337" s="7"/>
      <c r="AY337" s="7"/>
      <c r="AZ337" s="143"/>
      <c r="BA337" s="11"/>
      <c r="BB337" s="11"/>
      <c r="BC337" s="11"/>
      <c r="BD337" s="11"/>
      <c r="BE337" s="11"/>
      <c r="BF337" s="11"/>
      <c r="BG337" s="11"/>
      <c r="BH337" s="11"/>
      <c r="BI337" s="11"/>
      <c r="BJ337" s="11"/>
    </row>
    <row r="338" spans="1:62" ht="93" customHeight="1" x14ac:dyDescent="0.3">
      <c r="A338" s="1"/>
      <c r="B338" s="1"/>
      <c r="C338" s="1"/>
      <c r="D338" s="1"/>
      <c r="E338" s="1"/>
      <c r="F338" s="153"/>
      <c r="G338" s="1"/>
      <c r="H338" s="1"/>
      <c r="I338" s="1"/>
      <c r="J338" s="1"/>
      <c r="K338" s="1"/>
      <c r="L338" s="1"/>
      <c r="M338" s="1"/>
      <c r="N338" s="1"/>
      <c r="O338" s="5"/>
      <c r="P338" s="5"/>
      <c r="Q338" s="5"/>
      <c r="R338" s="5"/>
      <c r="S338" s="5"/>
      <c r="T338" s="5"/>
      <c r="U338" s="141"/>
      <c r="V338" s="142"/>
      <c r="W338" s="142"/>
      <c r="X338" s="142"/>
      <c r="Y338" s="142"/>
      <c r="Z338" s="142"/>
      <c r="AA338" s="142"/>
      <c r="AB338" s="142"/>
      <c r="AC338" s="142"/>
      <c r="AD338" s="142"/>
      <c r="AE338" s="142"/>
      <c r="AF338" s="142"/>
      <c r="AG338" s="142"/>
      <c r="AH338" s="142"/>
      <c r="AI338" s="142"/>
      <c r="AJ338" s="142"/>
      <c r="AK338" s="142"/>
      <c r="AL338" s="7"/>
      <c r="AM338" s="7"/>
      <c r="AN338" s="7"/>
      <c r="AO338" s="7"/>
      <c r="AP338" s="7"/>
      <c r="AQ338" s="7"/>
      <c r="AR338" s="7"/>
      <c r="AS338" s="7"/>
      <c r="AT338" s="7"/>
      <c r="AU338" s="7"/>
      <c r="AV338" s="7"/>
      <c r="AW338" s="7"/>
      <c r="AX338" s="7"/>
      <c r="AY338" s="7"/>
      <c r="AZ338" s="143"/>
      <c r="BA338" s="11"/>
      <c r="BB338" s="11"/>
      <c r="BC338" s="11"/>
      <c r="BD338" s="11"/>
      <c r="BE338" s="11"/>
      <c r="BF338" s="11"/>
      <c r="BG338" s="11"/>
      <c r="BH338" s="11"/>
      <c r="BI338" s="11"/>
      <c r="BJ338" s="11"/>
    </row>
    <row r="339" spans="1:62" ht="93" customHeight="1" x14ac:dyDescent="0.3">
      <c r="A339" s="1"/>
      <c r="B339" s="1"/>
      <c r="C339" s="1"/>
      <c r="D339" s="1"/>
      <c r="E339" s="1"/>
      <c r="F339" s="153"/>
      <c r="G339" s="1"/>
      <c r="H339" s="1"/>
      <c r="I339" s="1"/>
      <c r="J339" s="1"/>
      <c r="K339" s="1"/>
      <c r="L339" s="1"/>
      <c r="M339" s="1"/>
      <c r="N339" s="1"/>
      <c r="O339" s="5"/>
      <c r="P339" s="5"/>
      <c r="Q339" s="5"/>
      <c r="R339" s="5"/>
      <c r="S339" s="5"/>
      <c r="T339" s="5"/>
      <c r="U339" s="141"/>
      <c r="V339" s="142"/>
      <c r="W339" s="142"/>
      <c r="X339" s="142"/>
      <c r="Y339" s="142"/>
      <c r="Z339" s="142"/>
      <c r="AA339" s="142"/>
      <c r="AB339" s="142"/>
      <c r="AC339" s="142"/>
      <c r="AD339" s="142"/>
      <c r="AE339" s="142"/>
      <c r="AF339" s="142"/>
      <c r="AG339" s="142"/>
      <c r="AH339" s="142"/>
      <c r="AI339" s="142"/>
      <c r="AJ339" s="142"/>
      <c r="AK339" s="142"/>
      <c r="AL339" s="7"/>
      <c r="AM339" s="7"/>
      <c r="AN339" s="7"/>
      <c r="AO339" s="7"/>
      <c r="AP339" s="7"/>
      <c r="AQ339" s="7"/>
      <c r="AR339" s="7"/>
      <c r="AS339" s="7"/>
      <c r="AT339" s="7"/>
      <c r="AU339" s="7"/>
      <c r="AV339" s="7"/>
      <c r="AW339" s="7"/>
      <c r="AX339" s="7"/>
      <c r="AY339" s="7"/>
      <c r="AZ339" s="143"/>
      <c r="BA339" s="11"/>
      <c r="BB339" s="11"/>
      <c r="BC339" s="11"/>
      <c r="BD339" s="11"/>
      <c r="BE339" s="11"/>
      <c r="BF339" s="11"/>
      <c r="BG339" s="11"/>
      <c r="BH339" s="11"/>
      <c r="BI339" s="11"/>
      <c r="BJ339" s="11"/>
    </row>
    <row r="340" spans="1:62" ht="93" customHeight="1" x14ac:dyDescent="0.3">
      <c r="A340" s="1"/>
      <c r="B340" s="1"/>
      <c r="C340" s="1"/>
      <c r="D340" s="1"/>
      <c r="E340" s="1"/>
      <c r="F340" s="153"/>
      <c r="G340" s="1"/>
      <c r="H340" s="1"/>
      <c r="I340" s="1"/>
      <c r="J340" s="1"/>
      <c r="K340" s="1"/>
      <c r="L340" s="1"/>
      <c r="M340" s="1"/>
      <c r="N340" s="1"/>
      <c r="O340" s="5"/>
      <c r="P340" s="5"/>
      <c r="Q340" s="5"/>
      <c r="R340" s="5"/>
      <c r="S340" s="5"/>
      <c r="T340" s="5"/>
      <c r="U340" s="141"/>
      <c r="V340" s="142"/>
      <c r="W340" s="142"/>
      <c r="X340" s="142"/>
      <c r="Y340" s="142"/>
      <c r="Z340" s="142"/>
      <c r="AA340" s="142"/>
      <c r="AB340" s="142"/>
      <c r="AC340" s="142"/>
      <c r="AD340" s="142"/>
      <c r="AE340" s="142"/>
      <c r="AF340" s="142"/>
      <c r="AG340" s="142"/>
      <c r="AH340" s="142"/>
      <c r="AI340" s="142"/>
      <c r="AJ340" s="142"/>
      <c r="AK340" s="142"/>
      <c r="AL340" s="7"/>
      <c r="AM340" s="7"/>
      <c r="AN340" s="7"/>
      <c r="AO340" s="7"/>
      <c r="AP340" s="7"/>
      <c r="AQ340" s="7"/>
      <c r="AR340" s="7"/>
      <c r="AS340" s="7"/>
      <c r="AT340" s="7"/>
      <c r="AU340" s="7"/>
      <c r="AV340" s="7"/>
      <c r="AW340" s="7"/>
      <c r="AX340" s="7"/>
      <c r="AY340" s="7"/>
      <c r="AZ340" s="143"/>
      <c r="BA340" s="11"/>
      <c r="BB340" s="11"/>
      <c r="BC340" s="11"/>
      <c r="BD340" s="11"/>
      <c r="BE340" s="11"/>
      <c r="BF340" s="11"/>
      <c r="BG340" s="11"/>
      <c r="BH340" s="11"/>
      <c r="BI340" s="11"/>
      <c r="BJ340" s="11"/>
    </row>
    <row r="341" spans="1:62" ht="93" customHeight="1" x14ac:dyDescent="0.3">
      <c r="A341" s="1"/>
      <c r="B341" s="1"/>
      <c r="C341" s="1"/>
      <c r="D341" s="1"/>
      <c r="E341" s="1"/>
      <c r="F341" s="153"/>
      <c r="G341" s="1"/>
      <c r="H341" s="1"/>
      <c r="I341" s="1"/>
      <c r="J341" s="1"/>
      <c r="K341" s="1"/>
      <c r="L341" s="1"/>
      <c r="M341" s="1"/>
      <c r="N341" s="1"/>
      <c r="O341" s="5"/>
      <c r="P341" s="5"/>
      <c r="Q341" s="5"/>
      <c r="R341" s="5"/>
      <c r="S341" s="5"/>
      <c r="T341" s="5"/>
      <c r="U341" s="141"/>
      <c r="V341" s="142"/>
      <c r="W341" s="142"/>
      <c r="X341" s="142"/>
      <c r="Y341" s="142"/>
      <c r="Z341" s="142"/>
      <c r="AA341" s="142"/>
      <c r="AB341" s="142"/>
      <c r="AC341" s="142"/>
      <c r="AD341" s="142"/>
      <c r="AE341" s="142"/>
      <c r="AF341" s="142"/>
      <c r="AG341" s="142"/>
      <c r="AH341" s="142"/>
      <c r="AI341" s="142"/>
      <c r="AJ341" s="142"/>
      <c r="AK341" s="142"/>
      <c r="AL341" s="7"/>
      <c r="AM341" s="7"/>
      <c r="AN341" s="7"/>
      <c r="AO341" s="7"/>
      <c r="AP341" s="7"/>
      <c r="AQ341" s="7"/>
      <c r="AR341" s="7"/>
      <c r="AS341" s="7"/>
      <c r="AT341" s="7"/>
      <c r="AU341" s="7"/>
      <c r="AV341" s="7"/>
      <c r="AW341" s="7"/>
      <c r="AX341" s="7"/>
      <c r="AY341" s="7"/>
      <c r="AZ341" s="143"/>
      <c r="BA341" s="11"/>
      <c r="BB341" s="11"/>
      <c r="BC341" s="11"/>
      <c r="BD341" s="11"/>
      <c r="BE341" s="11"/>
      <c r="BF341" s="11"/>
      <c r="BG341" s="11"/>
      <c r="BH341" s="11"/>
      <c r="BI341" s="11"/>
      <c r="BJ341" s="11"/>
    </row>
    <row r="342" spans="1:62" ht="15.75" customHeight="1" x14ac:dyDescent="0.25"/>
    <row r="343" spans="1:62" ht="15.75" customHeight="1" x14ac:dyDescent="0.25"/>
    <row r="344" spans="1:62" ht="15.75" customHeight="1" x14ac:dyDescent="0.25"/>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D5:D7"/>
    <mergeCell ref="V6:V7"/>
    <mergeCell ref="Y6:Y7"/>
    <mergeCell ref="Z6:AK6"/>
    <mergeCell ref="AL6:AL7"/>
    <mergeCell ref="S5:S7"/>
    <mergeCell ref="T5:T7"/>
    <mergeCell ref="U5:U7"/>
    <mergeCell ref="W6:W7"/>
    <mergeCell ref="X6:X7"/>
    <mergeCell ref="AM6:AX6"/>
    <mergeCell ref="AY6:AY7"/>
    <mergeCell ref="AZ6:AZ7"/>
    <mergeCell ref="A3:C4"/>
    <mergeCell ref="D3:BA3"/>
    <mergeCell ref="D4:BA4"/>
    <mergeCell ref="A5:A7"/>
    <mergeCell ref="B5:B7"/>
    <mergeCell ref="C5:C7"/>
    <mergeCell ref="V5:BA5"/>
    <mergeCell ref="BA6:BA7"/>
    <mergeCell ref="M5:M7"/>
    <mergeCell ref="N5:N7"/>
    <mergeCell ref="O5:O7"/>
    <mergeCell ref="P5:P7"/>
    <mergeCell ref="Q5:R6"/>
    <mergeCell ref="K8:K15"/>
    <mergeCell ref="L13:L15"/>
    <mergeCell ref="M13:M15"/>
    <mergeCell ref="N13:N15"/>
    <mergeCell ref="E5:E7"/>
    <mergeCell ref="F5:J6"/>
    <mergeCell ref="F8:F15"/>
    <mergeCell ref="G8:G15"/>
    <mergeCell ref="H8:H15"/>
    <mergeCell ref="I8:I15"/>
    <mergeCell ref="J8:J15"/>
    <mergeCell ref="K5:K7"/>
    <mergeCell ref="L5:L7"/>
    <mergeCell ref="L8:L12"/>
    <mergeCell ref="M8:M12"/>
    <mergeCell ref="N8:N12"/>
    <mergeCell ref="C17:F18"/>
    <mergeCell ref="G17:H17"/>
    <mergeCell ref="AZ17:AZ18"/>
    <mergeCell ref="BA17:BA18"/>
    <mergeCell ref="G18:H18"/>
  </mergeCells>
  <conditionalFormatting sqref="Y8:Y15">
    <cfRule type="cellIs" dxfId="1" priority="1" operator="equal">
      <formula>"NO CUMPLE"</formula>
    </cfRule>
  </conditionalFormatting>
  <conditionalFormatting sqref="Y8:Y15">
    <cfRule type="cellIs" dxfId="0" priority="2" operator="equal">
      <formula>"CUMPLE"</formula>
    </cfRule>
  </conditionalFormatting>
  <dataValidations count="6">
    <dataValidation type="list" allowBlank="1" showInputMessage="1" showErrorMessage="1" prompt=" -  -  - " sqref="K8">
      <formula1>$E$29:$E$30</formula1>
    </dataValidation>
    <dataValidation type="list" allowBlank="1" showInputMessage="1" showErrorMessage="1" prompt=" -  -  - " sqref="A8:A15">
      <formula1>$A$29:$A$39</formula1>
    </dataValidation>
    <dataValidation type="list" allowBlank="1" showInputMessage="1" showErrorMessage="1" prompt=" -  -  - " sqref="F8">
      <formula1>$F$29:$F$33</formula1>
    </dataValidation>
    <dataValidation type="list" allowBlank="1" showInputMessage="1" showErrorMessage="1" prompt=" -  -  - " sqref="C8:C15">
      <formula1>$C$29:$C$35</formula1>
    </dataValidation>
    <dataValidation type="list" allowBlank="1" showInputMessage="1" showErrorMessage="1" prompt=" -  -  - " sqref="E8:E15">
      <formula1>$D$29:$D$43</formula1>
    </dataValidation>
    <dataValidation type="list" allowBlank="1" showInputMessage="1" showErrorMessage="1" prompt=" -  -  - " sqref="D8:D15">
      <formula1>$B$29:$B$45</formula1>
    </dataValidation>
  </dataValidations>
  <pageMargins left="0.7" right="0.7" top="0.75" bottom="0.75" header="0" footer="0"/>
  <pageSetup orientation="landscape"/>
  <headerFooter>
    <oddFooter>&amp;LFO-267 V-10</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716"/>
  <sheetViews>
    <sheetView topLeftCell="A19" zoomScale="40" zoomScaleNormal="40" workbookViewId="0">
      <selection activeCell="D4" sqref="D4:BA4"/>
    </sheetView>
  </sheetViews>
  <sheetFormatPr baseColWidth="10" defaultColWidth="15.140625" defaultRowHeight="15" customHeight="1" outlineLevelCol="4" x14ac:dyDescent="0.3"/>
  <cols>
    <col min="1" max="2" width="25.140625" style="360" customWidth="1"/>
    <col min="3" max="3" width="20.140625" style="360" customWidth="1"/>
    <col min="4" max="4" width="23.42578125" style="360" customWidth="1"/>
    <col min="5" max="5" width="23.7109375" style="360" customWidth="1"/>
    <col min="6" max="6" width="18.42578125" style="360" customWidth="1"/>
    <col min="7" max="7" width="24.42578125" style="360" customWidth="1"/>
    <col min="8" max="8" width="17.42578125" style="360" customWidth="1"/>
    <col min="9" max="9" width="17.42578125" style="362" customWidth="1"/>
    <col min="10" max="10" width="26.140625" style="360" customWidth="1"/>
    <col min="11" max="11" width="31.28515625" style="360" customWidth="1"/>
    <col min="12" max="12" width="27.28515625" style="360" customWidth="1"/>
    <col min="13" max="13" width="43.140625" style="360" customWidth="1"/>
    <col min="14" max="14" width="27.28515625" style="360" customWidth="1"/>
    <col min="15" max="15" width="42.140625" style="361" customWidth="1"/>
    <col min="16" max="16" width="87.140625" style="361" customWidth="1"/>
    <col min="17" max="17" width="21.140625" style="361" customWidth="1"/>
    <col min="18" max="18" width="19.140625" style="361" customWidth="1"/>
    <col min="19" max="19" width="30.28515625" style="361" customWidth="1"/>
    <col min="20" max="20" width="33.5703125" style="361" customWidth="1"/>
    <col min="21" max="21" width="49.28515625" style="361" customWidth="1"/>
    <col min="22" max="22" width="255.42578125" style="360" customWidth="1"/>
    <col min="23" max="23" width="74.42578125" style="360" customWidth="1"/>
    <col min="24" max="24" width="58.140625" style="360" hidden="1" customWidth="1"/>
    <col min="25" max="25" width="53.5703125" style="360" hidden="1" customWidth="1"/>
    <col min="26" max="26" width="17.140625" style="360" customWidth="1" outlineLevel="4"/>
    <col min="27" max="27" width="15.7109375" style="360" customWidth="1" outlineLevel="4"/>
    <col min="28" max="28" width="16.85546875" style="360" customWidth="1" outlineLevel="4"/>
    <col min="29" max="29" width="18.5703125" style="360" customWidth="1" outlineLevel="4"/>
    <col min="30" max="30" width="17.140625" style="360" customWidth="1" outlineLevel="4"/>
    <col min="31" max="31" width="16.140625" style="360" customWidth="1" outlineLevel="4"/>
    <col min="32" max="32" width="17.140625" style="360" customWidth="1" outlineLevel="4"/>
    <col min="33" max="33" width="16.85546875" style="360" customWidth="1" outlineLevel="4"/>
    <col min="34" max="34" width="18.28515625" style="360" customWidth="1" outlineLevel="4"/>
    <col min="35" max="35" width="16.140625" style="360" customWidth="1" outlineLevel="4"/>
    <col min="36" max="36" width="15.7109375" style="360" customWidth="1" outlineLevel="4"/>
    <col min="37" max="37" width="16.85546875" style="360" customWidth="1" outlineLevel="4"/>
    <col min="38" max="38" width="32.5703125" style="362" customWidth="1"/>
    <col min="39" max="40" width="12.140625" style="362" customWidth="1" outlineLevel="1"/>
    <col min="41" max="41" width="16.42578125" style="362" customWidth="1" outlineLevel="1"/>
    <col min="42" max="42" width="15" style="362" customWidth="1" outlineLevel="1"/>
    <col min="43" max="43" width="15.7109375" style="362" customWidth="1" outlineLevel="1"/>
    <col min="44" max="44" width="16.140625" style="362" customWidth="1" outlineLevel="1"/>
    <col min="45" max="46" width="15" style="362" customWidth="1" outlineLevel="1"/>
    <col min="47" max="48" width="16.140625" style="362" customWidth="1" outlineLevel="1"/>
    <col min="49" max="50" width="12.140625" style="362" customWidth="1" outlineLevel="1"/>
    <col min="51" max="51" width="32" style="362" customWidth="1"/>
    <col min="52" max="52" width="43" style="362" customWidth="1"/>
    <col min="53" max="53" width="49.85546875" style="360" customWidth="1"/>
    <col min="54" max="16384" width="15.140625" style="360"/>
  </cols>
  <sheetData>
    <row r="3" spans="1:53" ht="48.75" customHeight="1" x14ac:dyDescent="0.3">
      <c r="A3" s="935"/>
      <c r="B3" s="935"/>
      <c r="C3" s="935"/>
      <c r="D3" s="936" t="s">
        <v>540</v>
      </c>
      <c r="E3" s="936"/>
      <c r="F3" s="936"/>
      <c r="G3" s="936"/>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6"/>
      <c r="AH3" s="936"/>
      <c r="AI3" s="936"/>
      <c r="AJ3" s="936"/>
      <c r="AK3" s="936"/>
      <c r="AL3" s="936"/>
      <c r="AM3" s="936"/>
      <c r="AN3" s="936"/>
      <c r="AO3" s="936"/>
      <c r="AP3" s="936"/>
      <c r="AQ3" s="936"/>
      <c r="AR3" s="936"/>
      <c r="AS3" s="936"/>
      <c r="AT3" s="936"/>
      <c r="AU3" s="936"/>
      <c r="AV3" s="936"/>
      <c r="AW3" s="936"/>
      <c r="AX3" s="936"/>
      <c r="AY3" s="936"/>
      <c r="AZ3" s="936"/>
      <c r="BA3" s="936"/>
    </row>
    <row r="4" spans="1:53" ht="54.75" customHeight="1" x14ac:dyDescent="0.3">
      <c r="A4" s="935"/>
      <c r="B4" s="935"/>
      <c r="C4" s="935"/>
      <c r="D4" s="936" t="s">
        <v>1110</v>
      </c>
      <c r="E4" s="936"/>
      <c r="F4" s="936"/>
      <c r="G4" s="936"/>
      <c r="H4" s="936"/>
      <c r="I4" s="936"/>
      <c r="J4" s="936"/>
      <c r="K4" s="936"/>
      <c r="L4" s="936"/>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row>
    <row r="5" spans="1:53" ht="36.75" customHeight="1" x14ac:dyDescent="0.3">
      <c r="A5" s="937" t="s">
        <v>6</v>
      </c>
      <c r="B5" s="937" t="s">
        <v>884</v>
      </c>
      <c r="C5" s="937" t="s">
        <v>8</v>
      </c>
      <c r="D5" s="937" t="s">
        <v>10</v>
      </c>
      <c r="E5" s="924" t="s">
        <v>11</v>
      </c>
      <c r="F5" s="939" t="s">
        <v>12</v>
      </c>
      <c r="G5" s="940"/>
      <c r="H5" s="940"/>
      <c r="I5" s="940"/>
      <c r="J5" s="941"/>
      <c r="K5" s="921" t="s">
        <v>14</v>
      </c>
      <c r="L5" s="921" t="s">
        <v>16</v>
      </c>
      <c r="M5" s="921" t="s">
        <v>17</v>
      </c>
      <c r="N5" s="921" t="s">
        <v>18</v>
      </c>
      <c r="O5" s="924" t="s">
        <v>19</v>
      </c>
      <c r="P5" s="924" t="s">
        <v>22</v>
      </c>
      <c r="Q5" s="931" t="s">
        <v>23</v>
      </c>
      <c r="R5" s="932"/>
      <c r="S5" s="915" t="s">
        <v>26</v>
      </c>
      <c r="T5" s="915" t="s">
        <v>27</v>
      </c>
      <c r="U5" s="918" t="s">
        <v>29</v>
      </c>
      <c r="V5" s="948" t="s">
        <v>30</v>
      </c>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49"/>
      <c r="AU5" s="949"/>
      <c r="AV5" s="949"/>
      <c r="AW5" s="949"/>
      <c r="AX5" s="949"/>
      <c r="AY5" s="949"/>
      <c r="AZ5" s="949"/>
      <c r="BA5" s="950"/>
    </row>
    <row r="6" spans="1:53" ht="36.75" customHeight="1" x14ac:dyDescent="0.3">
      <c r="A6" s="937"/>
      <c r="B6" s="937"/>
      <c r="C6" s="937"/>
      <c r="D6" s="937"/>
      <c r="E6" s="925"/>
      <c r="F6" s="942"/>
      <c r="G6" s="943"/>
      <c r="H6" s="943"/>
      <c r="I6" s="943"/>
      <c r="J6" s="944"/>
      <c r="K6" s="922"/>
      <c r="L6" s="922"/>
      <c r="M6" s="922"/>
      <c r="N6" s="922"/>
      <c r="O6" s="925"/>
      <c r="P6" s="925"/>
      <c r="Q6" s="933"/>
      <c r="R6" s="934"/>
      <c r="S6" s="916"/>
      <c r="T6" s="916"/>
      <c r="U6" s="919"/>
      <c r="V6" s="951" t="s">
        <v>31</v>
      </c>
      <c r="W6" s="945" t="s">
        <v>33</v>
      </c>
      <c r="X6" s="945" t="s">
        <v>34</v>
      </c>
      <c r="Y6" s="951" t="s">
        <v>35</v>
      </c>
      <c r="Z6" s="945" t="s">
        <v>37</v>
      </c>
      <c r="AA6" s="945"/>
      <c r="AB6" s="945"/>
      <c r="AC6" s="945"/>
      <c r="AD6" s="945"/>
      <c r="AE6" s="945"/>
      <c r="AF6" s="945"/>
      <c r="AG6" s="945"/>
      <c r="AH6" s="945"/>
      <c r="AI6" s="945"/>
      <c r="AJ6" s="945"/>
      <c r="AK6" s="945"/>
      <c r="AL6" s="946" t="s">
        <v>38</v>
      </c>
      <c r="AM6" s="945" t="s">
        <v>37</v>
      </c>
      <c r="AN6" s="945"/>
      <c r="AO6" s="945"/>
      <c r="AP6" s="945"/>
      <c r="AQ6" s="945"/>
      <c r="AR6" s="945"/>
      <c r="AS6" s="945"/>
      <c r="AT6" s="945"/>
      <c r="AU6" s="945"/>
      <c r="AV6" s="945"/>
      <c r="AW6" s="945"/>
      <c r="AX6" s="945"/>
      <c r="AY6" s="946" t="s">
        <v>40</v>
      </c>
      <c r="AZ6" s="946" t="s">
        <v>41</v>
      </c>
      <c r="BA6" s="946" t="s">
        <v>42</v>
      </c>
    </row>
    <row r="7" spans="1:53" ht="94.5" customHeight="1" x14ac:dyDescent="0.3">
      <c r="A7" s="938"/>
      <c r="B7" s="938"/>
      <c r="C7" s="938"/>
      <c r="D7" s="938"/>
      <c r="E7" s="926"/>
      <c r="F7" s="365" t="s">
        <v>44</v>
      </c>
      <c r="G7" s="365" t="s">
        <v>45</v>
      </c>
      <c r="H7" s="493" t="s">
        <v>46</v>
      </c>
      <c r="I7" s="674" t="s">
        <v>48</v>
      </c>
      <c r="J7" s="493" t="s">
        <v>49</v>
      </c>
      <c r="K7" s="923"/>
      <c r="L7" s="923"/>
      <c r="M7" s="923"/>
      <c r="N7" s="923"/>
      <c r="O7" s="926"/>
      <c r="P7" s="926"/>
      <c r="Q7" s="494" t="s">
        <v>50</v>
      </c>
      <c r="R7" s="494" t="s">
        <v>51</v>
      </c>
      <c r="S7" s="917"/>
      <c r="T7" s="917"/>
      <c r="U7" s="920"/>
      <c r="V7" s="952"/>
      <c r="W7" s="945" t="s">
        <v>798</v>
      </c>
      <c r="X7" s="945"/>
      <c r="Y7" s="952"/>
      <c r="Z7" s="736" t="s">
        <v>64</v>
      </c>
      <c r="AA7" s="736" t="s">
        <v>65</v>
      </c>
      <c r="AB7" s="736" t="s">
        <v>54</v>
      </c>
      <c r="AC7" s="736" t="s">
        <v>55</v>
      </c>
      <c r="AD7" s="736" t="s">
        <v>56</v>
      </c>
      <c r="AE7" s="736" t="s">
        <v>57</v>
      </c>
      <c r="AF7" s="736" t="s">
        <v>58</v>
      </c>
      <c r="AG7" s="737" t="s">
        <v>59</v>
      </c>
      <c r="AH7" s="737" t="s">
        <v>60</v>
      </c>
      <c r="AI7" s="737" t="s">
        <v>61</v>
      </c>
      <c r="AJ7" s="737" t="s">
        <v>62</v>
      </c>
      <c r="AK7" s="737" t="s">
        <v>63</v>
      </c>
      <c r="AL7" s="947"/>
      <c r="AM7" s="736" t="s">
        <v>64</v>
      </c>
      <c r="AN7" s="736" t="s">
        <v>65</v>
      </c>
      <c r="AO7" s="736" t="s">
        <v>54</v>
      </c>
      <c r="AP7" s="736" t="s">
        <v>55</v>
      </c>
      <c r="AQ7" s="736" t="s">
        <v>56</v>
      </c>
      <c r="AR7" s="736" t="s">
        <v>57</v>
      </c>
      <c r="AS7" s="736" t="s">
        <v>58</v>
      </c>
      <c r="AT7" s="736" t="s">
        <v>59</v>
      </c>
      <c r="AU7" s="736" t="s">
        <v>60</v>
      </c>
      <c r="AV7" s="736" t="s">
        <v>61</v>
      </c>
      <c r="AW7" s="736" t="s">
        <v>62</v>
      </c>
      <c r="AX7" s="736" t="s">
        <v>63</v>
      </c>
      <c r="AY7" s="947"/>
      <c r="AZ7" s="947"/>
      <c r="BA7" s="947"/>
    </row>
    <row r="8" spans="1:53" s="743" customFormat="1" ht="87.75" customHeight="1" x14ac:dyDescent="0.3">
      <c r="A8" s="913" t="s">
        <v>66</v>
      </c>
      <c r="B8" s="913" t="s">
        <v>67</v>
      </c>
      <c r="C8" s="913" t="s">
        <v>68</v>
      </c>
      <c r="D8" s="913" t="s">
        <v>69</v>
      </c>
      <c r="E8" s="913" t="s">
        <v>318</v>
      </c>
      <c r="F8" s="913">
        <v>1078</v>
      </c>
      <c r="G8" s="927" t="s">
        <v>545</v>
      </c>
      <c r="H8" s="928">
        <v>3000</v>
      </c>
      <c r="I8" s="929" t="s">
        <v>67</v>
      </c>
      <c r="J8" s="930">
        <v>15731687999</v>
      </c>
      <c r="K8" s="913" t="s">
        <v>297</v>
      </c>
      <c r="L8" s="884" t="s">
        <v>1111</v>
      </c>
      <c r="M8" s="884" t="s">
        <v>1112</v>
      </c>
      <c r="N8" s="893" t="s">
        <v>67</v>
      </c>
      <c r="O8" s="894" t="s">
        <v>1113</v>
      </c>
      <c r="P8" s="895" t="s">
        <v>1114</v>
      </c>
      <c r="Q8" s="886">
        <v>43466</v>
      </c>
      <c r="R8" s="886">
        <v>43830</v>
      </c>
      <c r="S8" s="909" t="s">
        <v>1115</v>
      </c>
      <c r="T8" s="911">
        <v>15000</v>
      </c>
      <c r="U8" s="913" t="s">
        <v>553</v>
      </c>
      <c r="V8" s="738" t="s">
        <v>1116</v>
      </c>
      <c r="W8" s="914" t="s">
        <v>1117</v>
      </c>
      <c r="X8" s="876">
        <v>44193</v>
      </c>
      <c r="Y8" s="877" t="str">
        <f>+IF(X8&gt;R8,"NO CUMPLE","SI CUMPLE")</f>
        <v>NO CUMPLE</v>
      </c>
      <c r="Z8" s="908"/>
      <c r="AA8" s="908"/>
      <c r="AB8" s="908"/>
      <c r="AC8" s="908"/>
      <c r="AD8" s="908"/>
      <c r="AE8" s="908"/>
      <c r="AF8" s="908"/>
      <c r="AG8" s="908"/>
      <c r="AH8" s="908"/>
      <c r="AI8" s="908"/>
      <c r="AJ8" s="908"/>
      <c r="AK8" s="908"/>
      <c r="AL8" s="892" t="s">
        <v>67</v>
      </c>
      <c r="AM8" s="739">
        <v>366</v>
      </c>
      <c r="AN8" s="739">
        <v>409</v>
      </c>
      <c r="AO8" s="739">
        <v>1567</v>
      </c>
      <c r="AP8" s="739">
        <v>1406</v>
      </c>
      <c r="AQ8" s="739">
        <v>1677</v>
      </c>
      <c r="AR8" s="739">
        <v>2584</v>
      </c>
      <c r="AS8" s="739">
        <v>1845</v>
      </c>
      <c r="AT8" s="739">
        <v>1661</v>
      </c>
      <c r="AU8" s="739">
        <v>1807</v>
      </c>
      <c r="AV8" s="739">
        <v>1717</v>
      </c>
      <c r="AW8" s="739">
        <v>238</v>
      </c>
      <c r="AX8" s="739">
        <v>320</v>
      </c>
      <c r="AY8" s="740">
        <f>SUM(AM8:AX8)</f>
        <v>15597</v>
      </c>
      <c r="AZ8" s="741"/>
      <c r="BA8" s="742"/>
    </row>
    <row r="9" spans="1:53" s="743" customFormat="1" ht="87.75" customHeight="1" x14ac:dyDescent="0.3">
      <c r="A9" s="913"/>
      <c r="B9" s="913"/>
      <c r="C9" s="913"/>
      <c r="D9" s="913"/>
      <c r="E9" s="913"/>
      <c r="F9" s="913"/>
      <c r="G9" s="927"/>
      <c r="H9" s="928"/>
      <c r="I9" s="929"/>
      <c r="J9" s="930"/>
      <c r="K9" s="913"/>
      <c r="L9" s="884"/>
      <c r="M9" s="884"/>
      <c r="N9" s="893"/>
      <c r="O9" s="894"/>
      <c r="P9" s="895"/>
      <c r="Q9" s="886"/>
      <c r="R9" s="886"/>
      <c r="S9" s="910"/>
      <c r="T9" s="912"/>
      <c r="U9" s="913"/>
      <c r="V9" s="738" t="s">
        <v>1118</v>
      </c>
      <c r="W9" s="914"/>
      <c r="X9" s="876"/>
      <c r="Y9" s="877"/>
      <c r="Z9" s="908"/>
      <c r="AA9" s="908"/>
      <c r="AB9" s="908"/>
      <c r="AC9" s="908"/>
      <c r="AD9" s="908"/>
      <c r="AE9" s="908"/>
      <c r="AF9" s="908"/>
      <c r="AG9" s="908"/>
      <c r="AH9" s="908"/>
      <c r="AI9" s="908"/>
      <c r="AJ9" s="908"/>
      <c r="AK9" s="908"/>
      <c r="AL9" s="892"/>
      <c r="AM9" s="740">
        <v>340</v>
      </c>
      <c r="AN9" s="740">
        <v>404</v>
      </c>
      <c r="AO9" s="740">
        <v>1520</v>
      </c>
      <c r="AP9" s="740">
        <v>1345</v>
      </c>
      <c r="AQ9" s="740">
        <v>1563</v>
      </c>
      <c r="AR9" s="740">
        <v>1035</v>
      </c>
      <c r="AS9" s="740">
        <v>1397</v>
      </c>
      <c r="AT9" s="740">
        <v>1644</v>
      </c>
      <c r="AU9" s="740">
        <v>1629</v>
      </c>
      <c r="AV9" s="740">
        <v>1579</v>
      </c>
      <c r="AW9" s="740">
        <v>236</v>
      </c>
      <c r="AX9" s="740">
        <v>313</v>
      </c>
      <c r="AY9" s="740">
        <f>SUM(AM9:AX9)</f>
        <v>13005</v>
      </c>
      <c r="AZ9" s="742"/>
      <c r="BA9" s="742"/>
    </row>
    <row r="10" spans="1:53" s="747" customFormat="1" ht="36" customHeight="1" x14ac:dyDescent="0.25">
      <c r="A10" s="913"/>
      <c r="B10" s="913"/>
      <c r="C10" s="913"/>
      <c r="D10" s="913"/>
      <c r="E10" s="913"/>
      <c r="F10" s="913"/>
      <c r="G10" s="927"/>
      <c r="H10" s="928"/>
      <c r="I10" s="899">
        <v>200</v>
      </c>
      <c r="J10" s="930"/>
      <c r="K10" s="913"/>
      <c r="L10" s="884"/>
      <c r="M10" s="884"/>
      <c r="N10" s="896">
        <v>200</v>
      </c>
      <c r="O10" s="889" t="s">
        <v>1119</v>
      </c>
      <c r="P10" s="904" t="s">
        <v>1120</v>
      </c>
      <c r="Q10" s="887">
        <v>43466</v>
      </c>
      <c r="R10" s="887">
        <v>43830</v>
      </c>
      <c r="S10" s="889" t="s">
        <v>67</v>
      </c>
      <c r="T10" s="889" t="s">
        <v>1121</v>
      </c>
      <c r="U10" s="889" t="s">
        <v>564</v>
      </c>
      <c r="V10" s="738" t="s">
        <v>1122</v>
      </c>
      <c r="W10" s="891" t="s">
        <v>1123</v>
      </c>
      <c r="X10" s="744">
        <v>43840</v>
      </c>
      <c r="Y10" s="745" t="str">
        <f>+IF(X10&gt;R10,"NO CUMPLE","SI CUMPLE")</f>
        <v>NO CUMPLE</v>
      </c>
      <c r="Z10" s="746">
        <v>23</v>
      </c>
      <c r="AA10" s="746">
        <v>17</v>
      </c>
      <c r="AB10" s="746">
        <v>13</v>
      </c>
      <c r="AC10" s="746">
        <v>11</v>
      </c>
      <c r="AD10" s="746">
        <v>16</v>
      </c>
      <c r="AE10" s="746">
        <v>4</v>
      </c>
      <c r="AF10" s="746">
        <v>27</v>
      </c>
      <c r="AG10" s="746">
        <v>15</v>
      </c>
      <c r="AH10" s="746">
        <v>5</v>
      </c>
      <c r="AI10" s="746">
        <v>19</v>
      </c>
      <c r="AJ10" s="746">
        <v>21</v>
      </c>
      <c r="AK10" s="746">
        <v>18</v>
      </c>
      <c r="AL10" s="892">
        <f>SUM(Z10:AK13)/N10</f>
        <v>3.21</v>
      </c>
      <c r="AM10" s="878"/>
      <c r="AN10" s="878"/>
      <c r="AO10" s="878"/>
      <c r="AP10" s="878"/>
      <c r="AQ10" s="878"/>
      <c r="AR10" s="878"/>
      <c r="AS10" s="878"/>
      <c r="AT10" s="878"/>
      <c r="AU10" s="878"/>
      <c r="AV10" s="878"/>
      <c r="AW10" s="878"/>
      <c r="AX10" s="878"/>
      <c r="AY10" s="879"/>
      <c r="AZ10" s="880"/>
      <c r="BA10" s="880"/>
    </row>
    <row r="11" spans="1:53" s="747" customFormat="1" ht="36" customHeight="1" x14ac:dyDescent="0.25">
      <c r="A11" s="913"/>
      <c r="B11" s="913"/>
      <c r="C11" s="913"/>
      <c r="D11" s="913"/>
      <c r="E11" s="913"/>
      <c r="F11" s="913"/>
      <c r="G11" s="927"/>
      <c r="H11" s="928"/>
      <c r="I11" s="900"/>
      <c r="J11" s="930"/>
      <c r="K11" s="913"/>
      <c r="L11" s="884"/>
      <c r="M11" s="884"/>
      <c r="N11" s="902"/>
      <c r="O11" s="903"/>
      <c r="P11" s="905"/>
      <c r="Q11" s="907"/>
      <c r="R11" s="907"/>
      <c r="S11" s="903"/>
      <c r="T11" s="903"/>
      <c r="U11" s="903"/>
      <c r="V11" s="748" t="s">
        <v>1124</v>
      </c>
      <c r="W11" s="891"/>
      <c r="X11" s="744"/>
      <c r="Y11" s="745"/>
      <c r="Z11" s="746">
        <v>0</v>
      </c>
      <c r="AA11" s="746">
        <v>0</v>
      </c>
      <c r="AB11" s="746">
        <v>0</v>
      </c>
      <c r="AC11" s="746">
        <v>0</v>
      </c>
      <c r="AD11" s="746">
        <v>0</v>
      </c>
      <c r="AE11" s="746">
        <v>0</v>
      </c>
      <c r="AF11" s="746">
        <v>0</v>
      </c>
      <c r="AG11" s="746">
        <v>0</v>
      </c>
      <c r="AH11" s="746">
        <v>0</v>
      </c>
      <c r="AI11" s="746">
        <v>0</v>
      </c>
      <c r="AJ11" s="746">
        <v>9</v>
      </c>
      <c r="AK11" s="746">
        <v>2</v>
      </c>
      <c r="AL11" s="892"/>
      <c r="AM11" s="878"/>
      <c r="AN11" s="878"/>
      <c r="AO11" s="878"/>
      <c r="AP11" s="878"/>
      <c r="AQ11" s="878"/>
      <c r="AR11" s="878"/>
      <c r="AS11" s="878"/>
      <c r="AT11" s="878"/>
      <c r="AU11" s="878"/>
      <c r="AV11" s="878"/>
      <c r="AW11" s="878"/>
      <c r="AX11" s="878"/>
      <c r="AY11" s="879"/>
      <c r="AZ11" s="898"/>
      <c r="BA11" s="898"/>
    </row>
    <row r="12" spans="1:53" s="747" customFormat="1" ht="36" customHeight="1" x14ac:dyDescent="0.25">
      <c r="A12" s="913"/>
      <c r="B12" s="913"/>
      <c r="C12" s="913"/>
      <c r="D12" s="913"/>
      <c r="E12" s="913"/>
      <c r="F12" s="913"/>
      <c r="G12" s="927"/>
      <c r="H12" s="928"/>
      <c r="I12" s="900"/>
      <c r="J12" s="930"/>
      <c r="K12" s="913"/>
      <c r="L12" s="884"/>
      <c r="M12" s="884"/>
      <c r="N12" s="902"/>
      <c r="O12" s="903"/>
      <c r="P12" s="905"/>
      <c r="Q12" s="907"/>
      <c r="R12" s="907"/>
      <c r="S12" s="903"/>
      <c r="T12" s="903"/>
      <c r="U12" s="903"/>
      <c r="V12" s="748" t="s">
        <v>1125</v>
      </c>
      <c r="W12" s="891"/>
      <c r="X12" s="744"/>
      <c r="Y12" s="745"/>
      <c r="Z12" s="746">
        <v>8</v>
      </c>
      <c r="AA12" s="746">
        <v>10</v>
      </c>
      <c r="AB12" s="746">
        <v>0</v>
      </c>
      <c r="AC12" s="746">
        <v>5</v>
      </c>
      <c r="AD12" s="746">
        <v>4</v>
      </c>
      <c r="AE12" s="746">
        <v>19</v>
      </c>
      <c r="AF12" s="746">
        <v>9</v>
      </c>
      <c r="AG12" s="746">
        <v>4</v>
      </c>
      <c r="AH12" s="746">
        <v>19</v>
      </c>
      <c r="AI12" s="746">
        <v>34</v>
      </c>
      <c r="AJ12" s="746">
        <v>16</v>
      </c>
      <c r="AK12" s="746">
        <v>0</v>
      </c>
      <c r="AL12" s="892"/>
      <c r="AM12" s="878"/>
      <c r="AN12" s="878"/>
      <c r="AO12" s="878"/>
      <c r="AP12" s="878"/>
      <c r="AQ12" s="878"/>
      <c r="AR12" s="878"/>
      <c r="AS12" s="878"/>
      <c r="AT12" s="878"/>
      <c r="AU12" s="878"/>
      <c r="AV12" s="878"/>
      <c r="AW12" s="878"/>
      <c r="AX12" s="878"/>
      <c r="AY12" s="879"/>
      <c r="AZ12" s="898"/>
      <c r="BA12" s="898"/>
    </row>
    <row r="13" spans="1:53" s="747" customFormat="1" ht="36" customHeight="1" x14ac:dyDescent="0.25">
      <c r="A13" s="913"/>
      <c r="B13" s="913"/>
      <c r="C13" s="913"/>
      <c r="D13" s="913"/>
      <c r="E13" s="913"/>
      <c r="F13" s="913"/>
      <c r="G13" s="927"/>
      <c r="H13" s="928"/>
      <c r="I13" s="901"/>
      <c r="J13" s="930"/>
      <c r="K13" s="913"/>
      <c r="L13" s="884"/>
      <c r="M13" s="884"/>
      <c r="N13" s="897"/>
      <c r="O13" s="890"/>
      <c r="P13" s="906"/>
      <c r="Q13" s="888"/>
      <c r="R13" s="888"/>
      <c r="S13" s="890"/>
      <c r="T13" s="890"/>
      <c r="U13" s="890"/>
      <c r="V13" s="748" t="s">
        <v>1126</v>
      </c>
      <c r="W13" s="891"/>
      <c r="X13" s="744"/>
      <c r="Y13" s="745"/>
      <c r="Z13" s="746">
        <v>13</v>
      </c>
      <c r="AA13" s="746">
        <v>24</v>
      </c>
      <c r="AB13" s="746">
        <v>16</v>
      </c>
      <c r="AC13" s="746">
        <v>0</v>
      </c>
      <c r="AD13" s="746">
        <v>84</v>
      </c>
      <c r="AE13" s="746">
        <v>25</v>
      </c>
      <c r="AF13" s="746">
        <v>51</v>
      </c>
      <c r="AG13" s="746">
        <v>13</v>
      </c>
      <c r="AH13" s="746">
        <v>11</v>
      </c>
      <c r="AI13" s="746">
        <v>55</v>
      </c>
      <c r="AJ13" s="746">
        <v>14</v>
      </c>
      <c r="AK13" s="746">
        <v>8</v>
      </c>
      <c r="AL13" s="892"/>
      <c r="AM13" s="878"/>
      <c r="AN13" s="878"/>
      <c r="AO13" s="878"/>
      <c r="AP13" s="878"/>
      <c r="AQ13" s="878"/>
      <c r="AR13" s="878"/>
      <c r="AS13" s="878"/>
      <c r="AT13" s="878"/>
      <c r="AU13" s="878"/>
      <c r="AV13" s="878"/>
      <c r="AW13" s="878"/>
      <c r="AX13" s="878"/>
      <c r="AY13" s="879"/>
      <c r="AZ13" s="881"/>
      <c r="BA13" s="881"/>
    </row>
    <row r="14" spans="1:53" s="747" customFormat="1" ht="52.5" customHeight="1" x14ac:dyDescent="0.25">
      <c r="A14" s="913"/>
      <c r="B14" s="913"/>
      <c r="C14" s="913"/>
      <c r="D14" s="913"/>
      <c r="E14" s="913"/>
      <c r="F14" s="913"/>
      <c r="G14" s="927"/>
      <c r="H14" s="928"/>
      <c r="I14" s="899">
        <v>100</v>
      </c>
      <c r="J14" s="930"/>
      <c r="K14" s="913"/>
      <c r="L14" s="884"/>
      <c r="M14" s="884"/>
      <c r="N14" s="896">
        <v>100</v>
      </c>
      <c r="O14" s="889" t="s">
        <v>565</v>
      </c>
      <c r="P14" s="904" t="s">
        <v>1127</v>
      </c>
      <c r="Q14" s="887">
        <v>43466</v>
      </c>
      <c r="R14" s="887">
        <v>43830</v>
      </c>
      <c r="S14" s="889" t="s">
        <v>67</v>
      </c>
      <c r="T14" s="889" t="s">
        <v>1128</v>
      </c>
      <c r="U14" s="889" t="s">
        <v>567</v>
      </c>
      <c r="V14" s="749" t="s">
        <v>1129</v>
      </c>
      <c r="W14" s="891" t="s">
        <v>1130</v>
      </c>
      <c r="X14" s="744">
        <v>43840</v>
      </c>
      <c r="Y14" s="745" t="str">
        <f>+IF(X14&gt;R14,"NO CUMPLE","SI CUMPLE")</f>
        <v>NO CUMPLE</v>
      </c>
      <c r="Z14" s="746">
        <v>0</v>
      </c>
      <c r="AA14" s="746">
        <v>9</v>
      </c>
      <c r="AB14" s="746">
        <v>21</v>
      </c>
      <c r="AC14" s="746">
        <v>0</v>
      </c>
      <c r="AD14" s="746">
        <v>10</v>
      </c>
      <c r="AE14" s="746">
        <v>0</v>
      </c>
      <c r="AF14" s="746">
        <v>6</v>
      </c>
      <c r="AG14" s="746">
        <v>0</v>
      </c>
      <c r="AH14" s="746">
        <v>12</v>
      </c>
      <c r="AI14" s="746">
        <v>0</v>
      </c>
      <c r="AJ14" s="746">
        <v>0</v>
      </c>
      <c r="AK14" s="746">
        <v>0</v>
      </c>
      <c r="AL14" s="892">
        <f>+SUM(Z14:AK15)/N14</f>
        <v>8.3699999999999992</v>
      </c>
      <c r="AM14" s="878"/>
      <c r="AN14" s="878"/>
      <c r="AO14" s="878"/>
      <c r="AP14" s="878"/>
      <c r="AQ14" s="878"/>
      <c r="AR14" s="878"/>
      <c r="AS14" s="878"/>
      <c r="AT14" s="878"/>
      <c r="AU14" s="878"/>
      <c r="AV14" s="878"/>
      <c r="AW14" s="878"/>
      <c r="AX14" s="878"/>
      <c r="AY14" s="879"/>
      <c r="AZ14" s="880"/>
      <c r="BA14" s="880"/>
    </row>
    <row r="15" spans="1:53" s="747" customFormat="1" ht="52.5" customHeight="1" x14ac:dyDescent="0.25">
      <c r="A15" s="913"/>
      <c r="B15" s="913"/>
      <c r="C15" s="913"/>
      <c r="D15" s="913"/>
      <c r="E15" s="913"/>
      <c r="F15" s="913"/>
      <c r="G15" s="927"/>
      <c r="H15" s="928"/>
      <c r="I15" s="901"/>
      <c r="J15" s="930"/>
      <c r="K15" s="913"/>
      <c r="L15" s="884"/>
      <c r="M15" s="884"/>
      <c r="N15" s="897"/>
      <c r="O15" s="890"/>
      <c r="P15" s="906"/>
      <c r="Q15" s="888"/>
      <c r="R15" s="888"/>
      <c r="S15" s="890"/>
      <c r="T15" s="890"/>
      <c r="U15" s="890"/>
      <c r="V15" s="749" t="s">
        <v>1131</v>
      </c>
      <c r="W15" s="891"/>
      <c r="X15" s="744"/>
      <c r="Y15" s="745"/>
      <c r="Z15" s="746">
        <v>0</v>
      </c>
      <c r="AA15" s="746">
        <v>0</v>
      </c>
      <c r="AB15" s="746">
        <v>19</v>
      </c>
      <c r="AC15" s="746">
        <v>0</v>
      </c>
      <c r="AD15" s="746">
        <v>50</v>
      </c>
      <c r="AE15" s="746">
        <v>0</v>
      </c>
      <c r="AF15" s="746">
        <v>138</v>
      </c>
      <c r="AG15" s="746">
        <v>14</v>
      </c>
      <c r="AH15" s="746">
        <v>51</v>
      </c>
      <c r="AI15" s="746">
        <v>0</v>
      </c>
      <c r="AJ15" s="746">
        <v>2</v>
      </c>
      <c r="AK15" s="746">
        <v>505</v>
      </c>
      <c r="AL15" s="892"/>
      <c r="AM15" s="878"/>
      <c r="AN15" s="878"/>
      <c r="AO15" s="878"/>
      <c r="AP15" s="878"/>
      <c r="AQ15" s="878"/>
      <c r="AR15" s="878"/>
      <c r="AS15" s="878"/>
      <c r="AT15" s="878"/>
      <c r="AU15" s="878"/>
      <c r="AV15" s="878"/>
      <c r="AW15" s="878"/>
      <c r="AX15" s="878"/>
      <c r="AY15" s="879"/>
      <c r="AZ15" s="881"/>
      <c r="BA15" s="881"/>
    </row>
    <row r="16" spans="1:53" s="747" customFormat="1" ht="295.5" customHeight="1" x14ac:dyDescent="0.25">
      <c r="A16" s="913"/>
      <c r="B16" s="913"/>
      <c r="C16" s="913"/>
      <c r="D16" s="913"/>
      <c r="E16" s="913"/>
      <c r="F16" s="913"/>
      <c r="G16" s="927"/>
      <c r="H16" s="928"/>
      <c r="I16" s="882">
        <v>0.34</v>
      </c>
      <c r="J16" s="930"/>
      <c r="K16" s="913"/>
      <c r="L16" s="884"/>
      <c r="M16" s="884"/>
      <c r="N16" s="883" t="s">
        <v>67</v>
      </c>
      <c r="O16" s="884" t="s">
        <v>572</v>
      </c>
      <c r="P16" s="885" t="s">
        <v>1132</v>
      </c>
      <c r="Q16" s="886">
        <v>43466</v>
      </c>
      <c r="R16" s="886">
        <v>43830</v>
      </c>
      <c r="S16" s="873" t="s">
        <v>574</v>
      </c>
      <c r="T16" s="873">
        <v>0.34</v>
      </c>
      <c r="U16" s="874" t="s">
        <v>575</v>
      </c>
      <c r="V16" s="750" t="s">
        <v>1133</v>
      </c>
      <c r="W16" s="875" t="s">
        <v>1134</v>
      </c>
      <c r="X16" s="876">
        <v>43840</v>
      </c>
      <c r="Y16" s="877" t="str">
        <f>+IF(X16&gt;R16,"NO CUMPLE","SI CUMPLE")</f>
        <v>NO CUMPLE</v>
      </c>
      <c r="Z16" s="869">
        <v>1.7299999999999999E-2</v>
      </c>
      <c r="AA16" s="869">
        <v>1.3100000000000001E-2</v>
      </c>
      <c r="AB16" s="869">
        <v>4.5600000000000002E-2</v>
      </c>
      <c r="AC16" s="869">
        <v>2.01E-2</v>
      </c>
      <c r="AD16" s="869">
        <v>1.3100000000000001E-2</v>
      </c>
      <c r="AE16" s="869">
        <v>2.4799999999999999E-2</v>
      </c>
      <c r="AF16" s="869">
        <v>1.3100000000000001E-2</v>
      </c>
      <c r="AG16" s="869">
        <v>3.8600000000000002E-2</v>
      </c>
      <c r="AH16" s="869">
        <v>4.07E-2</v>
      </c>
      <c r="AI16" s="869">
        <v>4.9599999999999998E-2</v>
      </c>
      <c r="AJ16" s="869">
        <v>3.5799999999999998E-2</v>
      </c>
      <c r="AK16" s="869">
        <v>3.1800000000000002E-2</v>
      </c>
      <c r="AL16" s="870">
        <f>+SUM(Z16:AK19)</f>
        <v>0.34359999999999996</v>
      </c>
      <c r="AM16" s="869"/>
      <c r="AN16" s="869"/>
      <c r="AO16" s="869"/>
      <c r="AP16" s="869"/>
      <c r="AQ16" s="869"/>
      <c r="AR16" s="869"/>
      <c r="AS16" s="869"/>
      <c r="AT16" s="869"/>
      <c r="AU16" s="869"/>
      <c r="AV16" s="869"/>
      <c r="AW16" s="869"/>
      <c r="AX16" s="869"/>
      <c r="AY16" s="870" t="s">
        <v>67</v>
      </c>
      <c r="AZ16" s="871"/>
      <c r="BA16" s="872"/>
    </row>
    <row r="17" spans="1:53" ht="239.25" customHeight="1" x14ac:dyDescent="0.3">
      <c r="A17" s="913"/>
      <c r="B17" s="913"/>
      <c r="C17" s="913"/>
      <c r="D17" s="913"/>
      <c r="E17" s="913"/>
      <c r="F17" s="913"/>
      <c r="G17" s="927"/>
      <c r="H17" s="928"/>
      <c r="I17" s="882"/>
      <c r="J17" s="930"/>
      <c r="K17" s="913"/>
      <c r="L17" s="884"/>
      <c r="M17" s="884"/>
      <c r="N17" s="883"/>
      <c r="O17" s="884"/>
      <c r="P17" s="885"/>
      <c r="Q17" s="886"/>
      <c r="R17" s="886"/>
      <c r="S17" s="873"/>
      <c r="T17" s="873"/>
      <c r="U17" s="874"/>
      <c r="V17" s="751" t="s">
        <v>1135</v>
      </c>
      <c r="W17" s="875"/>
      <c r="X17" s="876"/>
      <c r="Y17" s="877"/>
      <c r="Z17" s="869"/>
      <c r="AA17" s="869"/>
      <c r="AB17" s="869"/>
      <c r="AC17" s="869"/>
      <c r="AD17" s="869"/>
      <c r="AE17" s="869"/>
      <c r="AF17" s="869"/>
      <c r="AG17" s="869"/>
      <c r="AH17" s="869"/>
      <c r="AI17" s="869"/>
      <c r="AJ17" s="869"/>
      <c r="AK17" s="869"/>
      <c r="AL17" s="870"/>
      <c r="AM17" s="869"/>
      <c r="AN17" s="869"/>
      <c r="AO17" s="869"/>
      <c r="AP17" s="869"/>
      <c r="AQ17" s="869"/>
      <c r="AR17" s="869"/>
      <c r="AS17" s="869"/>
      <c r="AT17" s="869"/>
      <c r="AU17" s="869"/>
      <c r="AV17" s="869"/>
      <c r="AW17" s="869"/>
      <c r="AX17" s="869"/>
      <c r="AY17" s="870"/>
      <c r="AZ17" s="871"/>
      <c r="BA17" s="872"/>
    </row>
    <row r="18" spans="1:53" ht="363.75" customHeight="1" x14ac:dyDescent="0.3">
      <c r="A18" s="913"/>
      <c r="B18" s="913"/>
      <c r="C18" s="913"/>
      <c r="D18" s="913"/>
      <c r="E18" s="913"/>
      <c r="F18" s="913"/>
      <c r="G18" s="927"/>
      <c r="H18" s="928"/>
      <c r="I18" s="882"/>
      <c r="J18" s="930"/>
      <c r="K18" s="913"/>
      <c r="L18" s="884"/>
      <c r="M18" s="884"/>
      <c r="N18" s="883"/>
      <c r="O18" s="884"/>
      <c r="P18" s="885"/>
      <c r="Q18" s="886"/>
      <c r="R18" s="886"/>
      <c r="S18" s="873"/>
      <c r="T18" s="873"/>
      <c r="U18" s="874"/>
      <c r="V18" s="752" t="s">
        <v>1136</v>
      </c>
      <c r="W18" s="875"/>
      <c r="X18" s="876"/>
      <c r="Y18" s="877"/>
      <c r="Z18" s="869"/>
      <c r="AA18" s="869"/>
      <c r="AB18" s="869"/>
      <c r="AC18" s="869"/>
      <c r="AD18" s="869"/>
      <c r="AE18" s="869"/>
      <c r="AF18" s="869"/>
      <c r="AG18" s="869"/>
      <c r="AH18" s="869"/>
      <c r="AI18" s="869"/>
      <c r="AJ18" s="869"/>
      <c r="AK18" s="869"/>
      <c r="AL18" s="870"/>
      <c r="AM18" s="869"/>
      <c r="AN18" s="869"/>
      <c r="AO18" s="869"/>
      <c r="AP18" s="869"/>
      <c r="AQ18" s="869"/>
      <c r="AR18" s="869"/>
      <c r="AS18" s="869"/>
      <c r="AT18" s="869"/>
      <c r="AU18" s="869"/>
      <c r="AV18" s="869"/>
      <c r="AW18" s="869"/>
      <c r="AX18" s="869"/>
      <c r="AY18" s="870"/>
      <c r="AZ18" s="871"/>
      <c r="BA18" s="872"/>
    </row>
    <row r="19" spans="1:53" ht="389.25" customHeight="1" x14ac:dyDescent="0.3">
      <c r="A19" s="913"/>
      <c r="B19" s="913"/>
      <c r="C19" s="913"/>
      <c r="D19" s="913"/>
      <c r="E19" s="913"/>
      <c r="F19" s="913"/>
      <c r="G19" s="927"/>
      <c r="H19" s="928"/>
      <c r="I19" s="882"/>
      <c r="J19" s="930"/>
      <c r="K19" s="913"/>
      <c r="L19" s="884"/>
      <c r="M19" s="884"/>
      <c r="N19" s="883"/>
      <c r="O19" s="884"/>
      <c r="P19" s="885"/>
      <c r="Q19" s="886"/>
      <c r="R19" s="886"/>
      <c r="S19" s="873"/>
      <c r="T19" s="873"/>
      <c r="U19" s="874"/>
      <c r="V19" s="753" t="s">
        <v>1137</v>
      </c>
      <c r="W19" s="875"/>
      <c r="X19" s="876"/>
      <c r="Y19" s="877"/>
      <c r="Z19" s="869"/>
      <c r="AA19" s="869"/>
      <c r="AB19" s="869"/>
      <c r="AC19" s="869"/>
      <c r="AD19" s="869"/>
      <c r="AE19" s="869"/>
      <c r="AF19" s="869"/>
      <c r="AG19" s="869"/>
      <c r="AH19" s="869"/>
      <c r="AI19" s="869"/>
      <c r="AJ19" s="869"/>
      <c r="AK19" s="869"/>
      <c r="AL19" s="870"/>
      <c r="AM19" s="869"/>
      <c r="AN19" s="869"/>
      <c r="AO19" s="869"/>
      <c r="AP19" s="869"/>
      <c r="AQ19" s="869"/>
      <c r="AR19" s="869"/>
      <c r="AS19" s="869"/>
      <c r="AT19" s="869"/>
      <c r="AU19" s="869"/>
      <c r="AV19" s="869"/>
      <c r="AW19" s="869"/>
      <c r="AX19" s="869"/>
      <c r="AY19" s="870"/>
      <c r="AZ19" s="871"/>
      <c r="BA19" s="872"/>
    </row>
    <row r="20" spans="1:53" ht="93" customHeight="1" x14ac:dyDescent="0.3">
      <c r="F20" s="399"/>
      <c r="G20" s="400"/>
      <c r="H20" s="400"/>
      <c r="I20" s="403"/>
      <c r="J20" s="400"/>
      <c r="K20" s="400"/>
      <c r="L20" s="400"/>
      <c r="M20" s="400"/>
      <c r="N20" s="400"/>
      <c r="U20" s="401"/>
      <c r="V20" s="402"/>
      <c r="W20" s="402"/>
      <c r="X20" s="402"/>
      <c r="Y20" s="402"/>
      <c r="Z20" s="402"/>
      <c r="AA20" s="402"/>
      <c r="AB20" s="402"/>
      <c r="AC20" s="402"/>
      <c r="AD20" s="402"/>
      <c r="AE20" s="402"/>
      <c r="AF20" s="402"/>
      <c r="AG20" s="402"/>
      <c r="AH20" s="402"/>
      <c r="AI20" s="402"/>
      <c r="AJ20" s="402"/>
      <c r="AK20" s="402"/>
      <c r="AL20" s="403"/>
      <c r="AM20" s="403"/>
      <c r="AN20" s="403"/>
      <c r="AO20" s="403"/>
      <c r="AP20" s="403"/>
      <c r="AQ20" s="403"/>
      <c r="AR20" s="403"/>
      <c r="AS20" s="403"/>
      <c r="AT20" s="403"/>
      <c r="AU20" s="403"/>
      <c r="AV20" s="403"/>
      <c r="AW20" s="403"/>
      <c r="AX20" s="403"/>
      <c r="AY20" s="403"/>
      <c r="AZ20" s="404"/>
      <c r="BA20" s="363"/>
    </row>
    <row r="21" spans="1:53" ht="93" customHeight="1" x14ac:dyDescent="0.3">
      <c r="F21" s="399"/>
      <c r="G21" s="400"/>
      <c r="H21" s="400"/>
      <c r="I21" s="403"/>
      <c r="J21" s="400"/>
      <c r="K21" s="400"/>
      <c r="L21" s="400"/>
      <c r="M21" s="400"/>
      <c r="N21" s="400"/>
      <c r="U21" s="401"/>
      <c r="V21" s="402"/>
      <c r="W21" s="402"/>
      <c r="X21" s="402"/>
      <c r="Y21" s="402"/>
      <c r="Z21" s="402"/>
      <c r="AA21" s="402"/>
      <c r="AB21" s="402"/>
      <c r="AC21" s="402"/>
      <c r="AD21" s="402"/>
      <c r="AE21" s="402"/>
      <c r="AF21" s="402"/>
      <c r="AG21" s="402"/>
      <c r="AH21" s="402"/>
      <c r="AI21" s="402"/>
      <c r="AJ21" s="402"/>
      <c r="AK21" s="402"/>
      <c r="AL21" s="403"/>
      <c r="AM21" s="403"/>
      <c r="AN21" s="403"/>
      <c r="AO21" s="403"/>
      <c r="AP21" s="403"/>
      <c r="AQ21" s="403"/>
      <c r="AR21" s="403"/>
      <c r="AS21" s="403"/>
      <c r="AT21" s="403"/>
      <c r="AU21" s="403"/>
      <c r="AV21" s="403"/>
      <c r="AW21" s="403"/>
      <c r="AX21" s="403"/>
      <c r="AY21" s="403"/>
      <c r="AZ21" s="404"/>
      <c r="BA21" s="363"/>
    </row>
    <row r="22" spans="1:53" ht="93" customHeight="1" x14ac:dyDescent="0.3">
      <c r="F22" s="399"/>
      <c r="G22" s="400"/>
      <c r="H22" s="400"/>
      <c r="I22" s="403"/>
      <c r="J22" s="400"/>
      <c r="K22" s="400"/>
      <c r="L22" s="400"/>
      <c r="M22" s="400"/>
      <c r="N22" s="400"/>
      <c r="U22" s="401"/>
      <c r="V22" s="402"/>
      <c r="W22" s="402"/>
      <c r="X22" s="402"/>
      <c r="Y22" s="402"/>
      <c r="Z22" s="402"/>
      <c r="AA22" s="402"/>
      <c r="AB22" s="402"/>
      <c r="AC22" s="402"/>
      <c r="AD22" s="402"/>
      <c r="AE22" s="402"/>
      <c r="AF22" s="402"/>
      <c r="AG22" s="402"/>
      <c r="AH22" s="402"/>
      <c r="AI22" s="402"/>
      <c r="AJ22" s="402"/>
      <c r="AK22" s="402"/>
      <c r="AL22" s="403"/>
      <c r="AM22" s="403"/>
      <c r="AN22" s="403"/>
      <c r="AO22" s="403"/>
      <c r="AP22" s="403"/>
      <c r="AQ22" s="403"/>
      <c r="AR22" s="403"/>
      <c r="AS22" s="403"/>
      <c r="AT22" s="403"/>
      <c r="AU22" s="403"/>
      <c r="AV22" s="403"/>
      <c r="AW22" s="403"/>
      <c r="AX22" s="403"/>
      <c r="AY22" s="403"/>
      <c r="AZ22" s="404"/>
      <c r="BA22" s="363"/>
    </row>
    <row r="23" spans="1:53" ht="93" customHeight="1" x14ac:dyDescent="0.3">
      <c r="F23" s="399"/>
      <c r="G23" s="400"/>
      <c r="H23" s="400"/>
      <c r="I23" s="403"/>
      <c r="J23" s="400"/>
      <c r="K23" s="400"/>
      <c r="L23" s="400"/>
      <c r="M23" s="400"/>
      <c r="N23" s="400"/>
      <c r="U23" s="401"/>
      <c r="V23" s="402"/>
      <c r="W23" s="402"/>
      <c r="X23" s="402"/>
      <c r="Y23" s="402"/>
      <c r="Z23" s="402"/>
      <c r="AA23" s="402"/>
      <c r="AB23" s="402"/>
      <c r="AC23" s="402"/>
      <c r="AD23" s="402"/>
      <c r="AE23" s="402"/>
      <c r="AF23" s="402"/>
      <c r="AG23" s="402"/>
      <c r="AH23" s="402"/>
      <c r="AI23" s="402"/>
      <c r="AJ23" s="402"/>
      <c r="AK23" s="402"/>
      <c r="AL23" s="403"/>
      <c r="AM23" s="403"/>
      <c r="AN23" s="403"/>
      <c r="AO23" s="403"/>
      <c r="AP23" s="403"/>
      <c r="AQ23" s="403"/>
      <c r="AR23" s="403"/>
      <c r="AS23" s="403"/>
      <c r="AT23" s="403"/>
      <c r="AU23" s="403"/>
      <c r="AV23" s="403"/>
      <c r="AW23" s="403"/>
      <c r="AX23" s="403"/>
      <c r="AY23" s="403"/>
      <c r="AZ23" s="404"/>
      <c r="BA23" s="363"/>
    </row>
    <row r="24" spans="1:53" ht="93" customHeight="1" x14ac:dyDescent="0.3">
      <c r="F24" s="399"/>
      <c r="G24" s="400"/>
      <c r="H24" s="400"/>
      <c r="I24" s="403"/>
      <c r="J24" s="400"/>
      <c r="K24" s="400"/>
      <c r="L24" s="400"/>
      <c r="M24" s="400"/>
      <c r="N24" s="400"/>
      <c r="U24" s="401"/>
      <c r="V24" s="402"/>
      <c r="W24" s="402"/>
      <c r="X24" s="402"/>
      <c r="Y24" s="402"/>
      <c r="Z24" s="402"/>
      <c r="AA24" s="402"/>
      <c r="AB24" s="402"/>
      <c r="AC24" s="402"/>
      <c r="AD24" s="402"/>
      <c r="AE24" s="402"/>
      <c r="AF24" s="402"/>
      <c r="AG24" s="402"/>
      <c r="AH24" s="402"/>
      <c r="AI24" s="402"/>
      <c r="AJ24" s="402"/>
      <c r="AK24" s="402"/>
      <c r="AL24" s="403"/>
      <c r="AM24" s="403"/>
      <c r="AN24" s="403"/>
      <c r="AO24" s="403"/>
      <c r="AP24" s="403"/>
      <c r="AQ24" s="403"/>
      <c r="AR24" s="403"/>
      <c r="AS24" s="403"/>
      <c r="AT24" s="403"/>
      <c r="AU24" s="403"/>
      <c r="AV24" s="403"/>
      <c r="AW24" s="403"/>
      <c r="AX24" s="403"/>
      <c r="AY24" s="403"/>
      <c r="AZ24" s="404"/>
      <c r="BA24" s="363"/>
    </row>
    <row r="25" spans="1:53" ht="93" customHeight="1" x14ac:dyDescent="0.3">
      <c r="F25" s="399"/>
      <c r="G25" s="400"/>
      <c r="H25" s="400"/>
      <c r="I25" s="403"/>
      <c r="J25" s="400"/>
      <c r="K25" s="400"/>
      <c r="L25" s="400"/>
      <c r="M25" s="400"/>
      <c r="N25" s="400"/>
      <c r="U25" s="401"/>
      <c r="V25" s="402"/>
      <c r="W25" s="402"/>
      <c r="X25" s="402"/>
      <c r="Y25" s="402"/>
      <c r="Z25" s="402"/>
      <c r="AA25" s="402"/>
      <c r="AB25" s="402"/>
      <c r="AC25" s="402"/>
      <c r="AD25" s="402"/>
      <c r="AE25" s="402"/>
      <c r="AF25" s="402"/>
      <c r="AG25" s="402"/>
      <c r="AH25" s="402"/>
      <c r="AI25" s="402"/>
      <c r="AJ25" s="402"/>
      <c r="AK25" s="402"/>
      <c r="AL25" s="403"/>
      <c r="AM25" s="403"/>
      <c r="AN25" s="403"/>
      <c r="AO25" s="403"/>
      <c r="AP25" s="403"/>
      <c r="AQ25" s="403"/>
      <c r="AR25" s="403"/>
      <c r="AS25" s="403"/>
      <c r="AT25" s="403"/>
      <c r="AU25" s="403"/>
      <c r="AV25" s="403"/>
      <c r="AW25" s="403"/>
      <c r="AX25" s="403"/>
      <c r="AY25" s="403"/>
      <c r="AZ25" s="404"/>
      <c r="BA25" s="363"/>
    </row>
    <row r="26" spans="1:53" ht="93" customHeight="1" x14ac:dyDescent="0.3">
      <c r="F26" s="399"/>
      <c r="G26" s="400"/>
      <c r="H26" s="400"/>
      <c r="I26" s="403"/>
      <c r="J26" s="400"/>
      <c r="K26" s="400"/>
      <c r="L26" s="400"/>
      <c r="M26" s="400"/>
      <c r="N26" s="400"/>
      <c r="U26" s="401"/>
      <c r="V26" s="402"/>
      <c r="W26" s="402"/>
      <c r="X26" s="402"/>
      <c r="Y26" s="402"/>
      <c r="Z26" s="402"/>
      <c r="AA26" s="402"/>
      <c r="AB26" s="402"/>
      <c r="AC26" s="402"/>
      <c r="AD26" s="402"/>
      <c r="AE26" s="402"/>
      <c r="AF26" s="402"/>
      <c r="AG26" s="402"/>
      <c r="AH26" s="402"/>
      <c r="AI26" s="402"/>
      <c r="AJ26" s="402"/>
      <c r="AK26" s="402"/>
      <c r="AL26" s="403"/>
      <c r="AM26" s="403"/>
      <c r="AN26" s="403"/>
      <c r="AO26" s="403"/>
      <c r="AP26" s="403"/>
      <c r="AQ26" s="403"/>
      <c r="AR26" s="403"/>
      <c r="AS26" s="403"/>
      <c r="AT26" s="403"/>
      <c r="AU26" s="403"/>
      <c r="AV26" s="403"/>
      <c r="AW26" s="403"/>
      <c r="AX26" s="403"/>
      <c r="AY26" s="403"/>
      <c r="AZ26" s="404"/>
      <c r="BA26" s="363"/>
    </row>
    <row r="27" spans="1:53" ht="93" customHeight="1" x14ac:dyDescent="0.3">
      <c r="F27" s="399"/>
      <c r="G27" s="400"/>
      <c r="H27" s="400"/>
      <c r="I27" s="403"/>
      <c r="J27" s="400"/>
      <c r="K27" s="400"/>
      <c r="L27" s="400"/>
      <c r="M27" s="400"/>
      <c r="N27" s="400"/>
      <c r="U27" s="401"/>
      <c r="V27" s="402"/>
      <c r="W27" s="402"/>
      <c r="X27" s="402"/>
      <c r="Y27" s="402"/>
      <c r="Z27" s="402"/>
      <c r="AA27" s="402"/>
      <c r="AB27" s="402"/>
      <c r="AC27" s="402"/>
      <c r="AD27" s="402"/>
      <c r="AE27" s="402"/>
      <c r="AF27" s="402"/>
      <c r="AG27" s="402"/>
      <c r="AH27" s="402"/>
      <c r="AI27" s="402"/>
      <c r="AJ27" s="402"/>
      <c r="AK27" s="402"/>
      <c r="AL27" s="403"/>
      <c r="AM27" s="403"/>
      <c r="AN27" s="403"/>
      <c r="AO27" s="403"/>
      <c r="AP27" s="403"/>
      <c r="AQ27" s="403"/>
      <c r="AR27" s="403"/>
      <c r="AS27" s="403"/>
      <c r="AT27" s="403"/>
      <c r="AU27" s="403"/>
      <c r="AV27" s="403"/>
      <c r="AW27" s="403"/>
      <c r="AX27" s="403"/>
      <c r="AY27" s="403"/>
      <c r="AZ27" s="404"/>
      <c r="BA27" s="363"/>
    </row>
    <row r="28" spans="1:53" ht="93" customHeight="1" x14ac:dyDescent="0.3">
      <c r="F28" s="399"/>
      <c r="G28" s="400"/>
      <c r="H28" s="400"/>
      <c r="I28" s="403"/>
      <c r="J28" s="400"/>
      <c r="K28" s="400"/>
      <c r="L28" s="400"/>
      <c r="M28" s="400"/>
      <c r="N28" s="400"/>
      <c r="U28" s="401"/>
      <c r="V28" s="402"/>
      <c r="W28" s="402"/>
      <c r="X28" s="402"/>
      <c r="Y28" s="402"/>
      <c r="Z28" s="402"/>
      <c r="AA28" s="402"/>
      <c r="AB28" s="402"/>
      <c r="AC28" s="402"/>
      <c r="AD28" s="402"/>
      <c r="AE28" s="402"/>
      <c r="AF28" s="402"/>
      <c r="AG28" s="402"/>
      <c r="AH28" s="402"/>
      <c r="AI28" s="402"/>
      <c r="AJ28" s="402"/>
      <c r="AK28" s="402"/>
      <c r="AL28" s="403"/>
      <c r="AM28" s="403"/>
      <c r="AN28" s="403"/>
      <c r="AO28" s="403"/>
      <c r="AP28" s="403"/>
      <c r="AQ28" s="403"/>
      <c r="AR28" s="403"/>
      <c r="AS28" s="403"/>
      <c r="AT28" s="403"/>
      <c r="AU28" s="403"/>
      <c r="AV28" s="403"/>
      <c r="AW28" s="403"/>
      <c r="AX28" s="403"/>
      <c r="AY28" s="403"/>
      <c r="AZ28" s="404"/>
      <c r="BA28" s="363"/>
    </row>
    <row r="29" spans="1:53" ht="93" customHeight="1" x14ac:dyDescent="0.3">
      <c r="F29" s="399"/>
      <c r="G29" s="400"/>
      <c r="H29" s="400"/>
      <c r="I29" s="403"/>
      <c r="J29" s="400"/>
      <c r="K29" s="400"/>
      <c r="L29" s="400"/>
      <c r="M29" s="400"/>
      <c r="N29" s="400"/>
      <c r="U29" s="401"/>
      <c r="V29" s="402"/>
      <c r="W29" s="402"/>
      <c r="X29" s="402"/>
      <c r="Y29" s="402"/>
      <c r="Z29" s="402"/>
      <c r="AA29" s="402"/>
      <c r="AB29" s="402"/>
      <c r="AC29" s="402"/>
      <c r="AD29" s="402"/>
      <c r="AE29" s="402"/>
      <c r="AF29" s="402"/>
      <c r="AG29" s="402"/>
      <c r="AH29" s="402"/>
      <c r="AI29" s="402"/>
      <c r="AJ29" s="402"/>
      <c r="AK29" s="402"/>
      <c r="AL29" s="403"/>
      <c r="AM29" s="403"/>
      <c r="AN29" s="403"/>
      <c r="AO29" s="403"/>
      <c r="AP29" s="403"/>
      <c r="AQ29" s="403"/>
      <c r="AR29" s="403"/>
      <c r="AS29" s="403"/>
      <c r="AT29" s="403"/>
      <c r="AU29" s="403"/>
      <c r="AV29" s="403"/>
      <c r="AW29" s="403"/>
      <c r="AX29" s="403"/>
      <c r="AY29" s="403"/>
      <c r="AZ29" s="404"/>
      <c r="BA29" s="363"/>
    </row>
    <row r="30" spans="1:53" ht="93" customHeight="1" x14ac:dyDescent="0.3">
      <c r="F30" s="399"/>
      <c r="G30" s="400"/>
      <c r="H30" s="400"/>
      <c r="I30" s="403"/>
      <c r="J30" s="400"/>
      <c r="K30" s="400"/>
      <c r="L30" s="400"/>
      <c r="M30" s="400"/>
      <c r="N30" s="400"/>
      <c r="U30" s="401"/>
      <c r="V30" s="402"/>
      <c r="W30" s="402"/>
      <c r="X30" s="402"/>
      <c r="Y30" s="402"/>
      <c r="Z30" s="402"/>
      <c r="AA30" s="402"/>
      <c r="AB30" s="402"/>
      <c r="AC30" s="402"/>
      <c r="AD30" s="402"/>
      <c r="AE30" s="402"/>
      <c r="AF30" s="402"/>
      <c r="AG30" s="402"/>
      <c r="AH30" s="402"/>
      <c r="AI30" s="402"/>
      <c r="AJ30" s="402"/>
      <c r="AK30" s="402"/>
      <c r="AL30" s="403"/>
      <c r="AM30" s="403"/>
      <c r="AN30" s="403"/>
      <c r="AO30" s="403"/>
      <c r="AP30" s="403"/>
      <c r="AQ30" s="403"/>
      <c r="AR30" s="403"/>
      <c r="AS30" s="403"/>
      <c r="AT30" s="403"/>
      <c r="AU30" s="403"/>
      <c r="AV30" s="403"/>
      <c r="AW30" s="403"/>
      <c r="AX30" s="403"/>
      <c r="AY30" s="403"/>
      <c r="AZ30" s="404"/>
      <c r="BA30" s="363"/>
    </row>
    <row r="31" spans="1:53" ht="93" customHeight="1" x14ac:dyDescent="0.3">
      <c r="F31" s="399"/>
      <c r="G31" s="400"/>
      <c r="H31" s="400"/>
      <c r="I31" s="403"/>
      <c r="J31" s="400"/>
      <c r="K31" s="400"/>
      <c r="L31" s="400"/>
      <c r="M31" s="400"/>
      <c r="N31" s="400"/>
      <c r="U31" s="401"/>
      <c r="V31" s="402"/>
      <c r="W31" s="402"/>
      <c r="X31" s="402"/>
      <c r="Y31" s="402"/>
      <c r="Z31" s="402"/>
      <c r="AA31" s="402"/>
      <c r="AB31" s="402"/>
      <c r="AC31" s="402"/>
      <c r="AD31" s="402"/>
      <c r="AE31" s="402"/>
      <c r="AF31" s="402"/>
      <c r="AG31" s="402"/>
      <c r="AH31" s="402"/>
      <c r="AI31" s="402"/>
      <c r="AJ31" s="402"/>
      <c r="AK31" s="402"/>
      <c r="AL31" s="403"/>
      <c r="AM31" s="403"/>
      <c r="AN31" s="403"/>
      <c r="AO31" s="403"/>
      <c r="AP31" s="403"/>
      <c r="AQ31" s="403"/>
      <c r="AR31" s="403"/>
      <c r="AS31" s="403"/>
      <c r="AT31" s="403"/>
      <c r="AU31" s="403"/>
      <c r="AV31" s="403"/>
      <c r="AW31" s="403"/>
      <c r="AX31" s="403"/>
      <c r="AY31" s="403"/>
      <c r="AZ31" s="404"/>
      <c r="BA31" s="363"/>
    </row>
    <row r="32" spans="1:53" ht="93" customHeight="1" x14ac:dyDescent="0.3">
      <c r="F32" s="399"/>
      <c r="G32" s="400"/>
      <c r="H32" s="400"/>
      <c r="I32" s="403"/>
      <c r="J32" s="400"/>
      <c r="K32" s="400"/>
      <c r="L32" s="400"/>
      <c r="M32" s="400"/>
      <c r="N32" s="400"/>
      <c r="U32" s="401"/>
      <c r="V32" s="402"/>
      <c r="W32" s="402"/>
      <c r="X32" s="402"/>
      <c r="Y32" s="402"/>
      <c r="Z32" s="402"/>
      <c r="AA32" s="402"/>
      <c r="AB32" s="402"/>
      <c r="AC32" s="402"/>
      <c r="AD32" s="402"/>
      <c r="AE32" s="402"/>
      <c r="AF32" s="402"/>
      <c r="AG32" s="402"/>
      <c r="AH32" s="402"/>
      <c r="AI32" s="402"/>
      <c r="AJ32" s="402"/>
      <c r="AK32" s="402"/>
      <c r="AL32" s="403"/>
      <c r="AM32" s="403"/>
      <c r="AN32" s="403"/>
      <c r="AO32" s="403"/>
      <c r="AP32" s="403"/>
      <c r="AQ32" s="403"/>
      <c r="AR32" s="403"/>
      <c r="AS32" s="403"/>
      <c r="AT32" s="403"/>
      <c r="AU32" s="403"/>
      <c r="AV32" s="403"/>
      <c r="AW32" s="403"/>
      <c r="AX32" s="403"/>
      <c r="AY32" s="403"/>
      <c r="AZ32" s="404"/>
      <c r="BA32" s="363"/>
    </row>
    <row r="33" spans="6:53" ht="93" customHeight="1" x14ac:dyDescent="0.3">
      <c r="F33" s="399"/>
      <c r="G33" s="400"/>
      <c r="H33" s="400"/>
      <c r="I33" s="403"/>
      <c r="J33" s="400"/>
      <c r="K33" s="400"/>
      <c r="L33" s="400"/>
      <c r="M33" s="400"/>
      <c r="N33" s="400"/>
      <c r="U33" s="401"/>
      <c r="V33" s="402"/>
      <c r="W33" s="402"/>
      <c r="X33" s="402"/>
      <c r="Y33" s="402"/>
      <c r="Z33" s="402"/>
      <c r="AA33" s="402"/>
      <c r="AB33" s="402"/>
      <c r="AC33" s="402"/>
      <c r="AD33" s="402"/>
      <c r="AE33" s="402"/>
      <c r="AF33" s="402"/>
      <c r="AG33" s="402"/>
      <c r="AH33" s="402"/>
      <c r="AI33" s="402"/>
      <c r="AJ33" s="402"/>
      <c r="AK33" s="402"/>
      <c r="AL33" s="403"/>
      <c r="AM33" s="403"/>
      <c r="AN33" s="403"/>
      <c r="AO33" s="403"/>
      <c r="AP33" s="403"/>
      <c r="AQ33" s="403"/>
      <c r="AR33" s="403"/>
      <c r="AS33" s="403"/>
      <c r="AT33" s="403"/>
      <c r="AU33" s="403"/>
      <c r="AV33" s="403"/>
      <c r="AW33" s="403"/>
      <c r="AX33" s="403"/>
      <c r="AY33" s="403"/>
      <c r="AZ33" s="404"/>
      <c r="BA33" s="363"/>
    </row>
    <row r="34" spans="6:53" ht="93" customHeight="1" x14ac:dyDescent="0.3">
      <c r="F34" s="399"/>
      <c r="G34" s="400"/>
      <c r="H34" s="400"/>
      <c r="I34" s="403"/>
      <c r="J34" s="400"/>
      <c r="K34" s="400"/>
      <c r="L34" s="400"/>
      <c r="M34" s="400"/>
      <c r="N34" s="400"/>
      <c r="U34" s="401"/>
      <c r="V34" s="402"/>
      <c r="W34" s="402"/>
      <c r="X34" s="402"/>
      <c r="Y34" s="402"/>
      <c r="Z34" s="402"/>
      <c r="AA34" s="402"/>
      <c r="AB34" s="402"/>
      <c r="AC34" s="402"/>
      <c r="AD34" s="402"/>
      <c r="AE34" s="402"/>
      <c r="AF34" s="402"/>
      <c r="AG34" s="402"/>
      <c r="AH34" s="402"/>
      <c r="AI34" s="402"/>
      <c r="AJ34" s="402"/>
      <c r="AK34" s="402"/>
      <c r="AL34" s="403"/>
      <c r="AM34" s="403"/>
      <c r="AN34" s="403"/>
      <c r="AO34" s="403"/>
      <c r="AP34" s="403"/>
      <c r="AQ34" s="403"/>
      <c r="AR34" s="403"/>
      <c r="AS34" s="403"/>
      <c r="AT34" s="403"/>
      <c r="AU34" s="403"/>
      <c r="AV34" s="403"/>
      <c r="AW34" s="403"/>
      <c r="AX34" s="403"/>
      <c r="AY34" s="403"/>
      <c r="AZ34" s="404"/>
      <c r="BA34" s="363"/>
    </row>
    <row r="35" spans="6:53" ht="93" customHeight="1" x14ac:dyDescent="0.3">
      <c r="F35" s="399"/>
      <c r="G35" s="400"/>
      <c r="H35" s="400"/>
      <c r="I35" s="403"/>
      <c r="J35" s="400"/>
      <c r="K35" s="400"/>
      <c r="L35" s="400"/>
      <c r="M35" s="400"/>
      <c r="N35" s="400"/>
      <c r="U35" s="401"/>
      <c r="V35" s="402"/>
      <c r="W35" s="402"/>
      <c r="X35" s="402"/>
      <c r="Y35" s="402"/>
      <c r="Z35" s="402"/>
      <c r="AA35" s="402"/>
      <c r="AB35" s="402"/>
      <c r="AC35" s="402"/>
      <c r="AD35" s="402"/>
      <c r="AE35" s="402"/>
      <c r="AF35" s="402"/>
      <c r="AG35" s="402"/>
      <c r="AH35" s="402"/>
      <c r="AI35" s="402"/>
      <c r="AJ35" s="402"/>
      <c r="AK35" s="402"/>
      <c r="AL35" s="403"/>
      <c r="AM35" s="403"/>
      <c r="AN35" s="403"/>
      <c r="AO35" s="403"/>
      <c r="AP35" s="403"/>
      <c r="AQ35" s="403"/>
      <c r="AR35" s="403"/>
      <c r="AS35" s="403"/>
      <c r="AT35" s="403"/>
      <c r="AU35" s="403"/>
      <c r="AV35" s="403"/>
      <c r="AW35" s="403"/>
      <c r="AX35" s="403"/>
      <c r="AY35" s="403"/>
      <c r="AZ35" s="404"/>
      <c r="BA35" s="363"/>
    </row>
    <row r="36" spans="6:53" ht="93" customHeight="1" x14ac:dyDescent="0.3">
      <c r="F36" s="399"/>
      <c r="G36" s="400"/>
      <c r="H36" s="400"/>
      <c r="I36" s="403"/>
      <c r="J36" s="400"/>
      <c r="K36" s="400"/>
      <c r="L36" s="400"/>
      <c r="M36" s="400"/>
      <c r="N36" s="400"/>
      <c r="U36" s="401"/>
      <c r="V36" s="402"/>
      <c r="W36" s="402"/>
      <c r="X36" s="402"/>
      <c r="Y36" s="402"/>
      <c r="Z36" s="402"/>
      <c r="AA36" s="402"/>
      <c r="AB36" s="402"/>
      <c r="AC36" s="402"/>
      <c r="AD36" s="402"/>
      <c r="AE36" s="402"/>
      <c r="AF36" s="402"/>
      <c r="AG36" s="402"/>
      <c r="AH36" s="402"/>
      <c r="AI36" s="402"/>
      <c r="AJ36" s="402"/>
      <c r="AK36" s="402"/>
      <c r="AL36" s="403"/>
      <c r="AM36" s="403"/>
      <c r="AN36" s="403"/>
      <c r="AO36" s="403"/>
      <c r="AP36" s="403"/>
      <c r="AQ36" s="403"/>
      <c r="AR36" s="403"/>
      <c r="AS36" s="403"/>
      <c r="AT36" s="403"/>
      <c r="AU36" s="403"/>
      <c r="AV36" s="403"/>
      <c r="AW36" s="403"/>
      <c r="AX36" s="403"/>
      <c r="AY36" s="403"/>
      <c r="AZ36" s="404"/>
      <c r="BA36" s="363"/>
    </row>
    <row r="37" spans="6:53" ht="93" customHeight="1" x14ac:dyDescent="0.3">
      <c r="F37" s="399"/>
      <c r="G37" s="400"/>
      <c r="H37" s="400"/>
      <c r="I37" s="403"/>
      <c r="J37" s="400"/>
      <c r="K37" s="400"/>
      <c r="L37" s="400"/>
      <c r="M37" s="400"/>
      <c r="N37" s="400"/>
      <c r="U37" s="401"/>
      <c r="V37" s="402"/>
      <c r="W37" s="402"/>
      <c r="X37" s="402"/>
      <c r="Y37" s="402"/>
      <c r="Z37" s="402"/>
      <c r="AA37" s="402"/>
      <c r="AB37" s="402"/>
      <c r="AC37" s="402"/>
      <c r="AD37" s="402"/>
      <c r="AE37" s="402"/>
      <c r="AF37" s="402"/>
      <c r="AG37" s="402"/>
      <c r="AH37" s="402"/>
      <c r="AI37" s="402"/>
      <c r="AJ37" s="402"/>
      <c r="AK37" s="402"/>
      <c r="AL37" s="403"/>
      <c r="AM37" s="403"/>
      <c r="AN37" s="403"/>
      <c r="AO37" s="403"/>
      <c r="AP37" s="403"/>
      <c r="AQ37" s="403"/>
      <c r="AR37" s="403"/>
      <c r="AS37" s="403"/>
      <c r="AT37" s="403"/>
      <c r="AU37" s="403"/>
      <c r="AV37" s="403"/>
      <c r="AW37" s="403"/>
      <c r="AX37" s="403"/>
      <c r="AY37" s="403"/>
      <c r="AZ37" s="404"/>
      <c r="BA37" s="363"/>
    </row>
    <row r="38" spans="6:53" ht="93" customHeight="1" x14ac:dyDescent="0.3">
      <c r="F38" s="399"/>
      <c r="G38" s="400"/>
      <c r="H38" s="400"/>
      <c r="I38" s="403"/>
      <c r="J38" s="400"/>
      <c r="K38" s="400"/>
      <c r="L38" s="400"/>
      <c r="M38" s="400"/>
      <c r="N38" s="400"/>
      <c r="U38" s="401"/>
      <c r="V38" s="402"/>
      <c r="W38" s="402"/>
      <c r="X38" s="402"/>
      <c r="Y38" s="402"/>
      <c r="Z38" s="402"/>
      <c r="AA38" s="402"/>
      <c r="AB38" s="402"/>
      <c r="AC38" s="402"/>
      <c r="AD38" s="402"/>
      <c r="AE38" s="402"/>
      <c r="AF38" s="402"/>
      <c r="AG38" s="402"/>
      <c r="AH38" s="402"/>
      <c r="AI38" s="402"/>
      <c r="AJ38" s="402"/>
      <c r="AK38" s="402"/>
      <c r="AL38" s="403"/>
      <c r="AM38" s="403"/>
      <c r="AN38" s="403"/>
      <c r="AO38" s="403"/>
      <c r="AP38" s="403"/>
      <c r="AQ38" s="403"/>
      <c r="AR38" s="403"/>
      <c r="AS38" s="403"/>
      <c r="AT38" s="403"/>
      <c r="AU38" s="403"/>
      <c r="AV38" s="403"/>
      <c r="AW38" s="403"/>
      <c r="AX38" s="403"/>
      <c r="AY38" s="403"/>
      <c r="AZ38" s="404"/>
      <c r="BA38" s="363"/>
    </row>
    <row r="39" spans="6:53" ht="93" customHeight="1" x14ac:dyDescent="0.3">
      <c r="F39" s="399"/>
      <c r="G39" s="400"/>
      <c r="H39" s="400"/>
      <c r="I39" s="403"/>
      <c r="J39" s="400"/>
      <c r="K39" s="400"/>
      <c r="L39" s="400"/>
      <c r="M39" s="400"/>
      <c r="N39" s="400"/>
      <c r="U39" s="401"/>
      <c r="V39" s="402"/>
      <c r="W39" s="402"/>
      <c r="X39" s="402"/>
      <c r="Y39" s="402"/>
      <c r="Z39" s="402"/>
      <c r="AA39" s="402"/>
      <c r="AB39" s="402"/>
      <c r="AC39" s="402"/>
      <c r="AD39" s="402"/>
      <c r="AE39" s="402"/>
      <c r="AF39" s="402"/>
      <c r="AG39" s="402"/>
      <c r="AH39" s="402"/>
      <c r="AI39" s="402"/>
      <c r="AJ39" s="402"/>
      <c r="AK39" s="402"/>
      <c r="AL39" s="403"/>
      <c r="AM39" s="403"/>
      <c r="AN39" s="403"/>
      <c r="AO39" s="403"/>
      <c r="AP39" s="403"/>
      <c r="AQ39" s="403"/>
      <c r="AR39" s="403"/>
      <c r="AS39" s="403"/>
      <c r="AT39" s="403"/>
      <c r="AU39" s="403"/>
      <c r="AV39" s="403"/>
      <c r="AW39" s="403"/>
      <c r="AX39" s="403"/>
      <c r="AY39" s="403"/>
      <c r="AZ39" s="404"/>
      <c r="BA39" s="363"/>
    </row>
    <row r="40" spans="6:53" ht="93" customHeight="1" x14ac:dyDescent="0.3">
      <c r="F40" s="399"/>
      <c r="G40" s="400"/>
      <c r="H40" s="400"/>
      <c r="I40" s="403"/>
      <c r="J40" s="400"/>
      <c r="K40" s="400"/>
      <c r="L40" s="400"/>
      <c r="M40" s="400"/>
      <c r="N40" s="400"/>
      <c r="U40" s="401"/>
      <c r="V40" s="402"/>
      <c r="W40" s="402"/>
      <c r="X40" s="402"/>
      <c r="Y40" s="402"/>
      <c r="Z40" s="402"/>
      <c r="AA40" s="402"/>
      <c r="AB40" s="402"/>
      <c r="AC40" s="402"/>
      <c r="AD40" s="402"/>
      <c r="AE40" s="402"/>
      <c r="AF40" s="402"/>
      <c r="AG40" s="402"/>
      <c r="AH40" s="402"/>
      <c r="AI40" s="402"/>
      <c r="AJ40" s="402"/>
      <c r="AK40" s="402"/>
      <c r="AL40" s="403"/>
      <c r="AM40" s="403"/>
      <c r="AN40" s="403"/>
      <c r="AO40" s="403"/>
      <c r="AP40" s="403"/>
      <c r="AQ40" s="403"/>
      <c r="AR40" s="403"/>
      <c r="AS40" s="403"/>
      <c r="AT40" s="403"/>
      <c r="AU40" s="403"/>
      <c r="AV40" s="403"/>
      <c r="AW40" s="403"/>
      <c r="AX40" s="403"/>
      <c r="AY40" s="403"/>
      <c r="AZ40" s="404"/>
      <c r="BA40" s="363"/>
    </row>
    <row r="41" spans="6:53" ht="93" customHeight="1" x14ac:dyDescent="0.3">
      <c r="F41" s="399"/>
      <c r="G41" s="400"/>
      <c r="H41" s="400"/>
      <c r="I41" s="403"/>
      <c r="J41" s="400"/>
      <c r="K41" s="400"/>
      <c r="L41" s="400"/>
      <c r="M41" s="400"/>
      <c r="N41" s="400"/>
      <c r="U41" s="401"/>
      <c r="V41" s="402"/>
      <c r="W41" s="402"/>
      <c r="X41" s="402"/>
      <c r="Y41" s="402"/>
      <c r="Z41" s="402"/>
      <c r="AA41" s="402"/>
      <c r="AB41" s="402"/>
      <c r="AC41" s="402"/>
      <c r="AD41" s="402"/>
      <c r="AE41" s="402"/>
      <c r="AF41" s="402"/>
      <c r="AG41" s="402"/>
      <c r="AH41" s="402"/>
      <c r="AI41" s="402"/>
      <c r="AJ41" s="402"/>
      <c r="AK41" s="402"/>
      <c r="AL41" s="403"/>
      <c r="AM41" s="403"/>
      <c r="AN41" s="403"/>
      <c r="AO41" s="403"/>
      <c r="AP41" s="403"/>
      <c r="AQ41" s="403"/>
      <c r="AR41" s="403"/>
      <c r="AS41" s="403"/>
      <c r="AT41" s="403"/>
      <c r="AU41" s="403"/>
      <c r="AV41" s="403"/>
      <c r="AW41" s="403"/>
      <c r="AX41" s="403"/>
      <c r="AY41" s="403"/>
      <c r="AZ41" s="404"/>
      <c r="BA41" s="363"/>
    </row>
    <row r="42" spans="6:53" ht="93" customHeight="1" x14ac:dyDescent="0.3">
      <c r="F42" s="399"/>
      <c r="G42" s="400"/>
      <c r="H42" s="400"/>
      <c r="I42" s="403"/>
      <c r="J42" s="400"/>
      <c r="K42" s="400"/>
      <c r="L42" s="400"/>
      <c r="M42" s="400"/>
      <c r="N42" s="400"/>
      <c r="U42" s="401"/>
      <c r="V42" s="402"/>
      <c r="W42" s="402"/>
      <c r="X42" s="402"/>
      <c r="Y42" s="402"/>
      <c r="Z42" s="402"/>
      <c r="AA42" s="402"/>
      <c r="AB42" s="402"/>
      <c r="AC42" s="402"/>
      <c r="AD42" s="402"/>
      <c r="AE42" s="402"/>
      <c r="AF42" s="402"/>
      <c r="AG42" s="402"/>
      <c r="AH42" s="402"/>
      <c r="AI42" s="402"/>
      <c r="AJ42" s="402"/>
      <c r="AK42" s="402"/>
      <c r="AL42" s="403"/>
      <c r="AM42" s="403"/>
      <c r="AN42" s="403"/>
      <c r="AO42" s="403"/>
      <c r="AP42" s="403"/>
      <c r="AQ42" s="403"/>
      <c r="AR42" s="403"/>
      <c r="AS42" s="403"/>
      <c r="AT42" s="403"/>
      <c r="AU42" s="403"/>
      <c r="AV42" s="403"/>
      <c r="AW42" s="403"/>
      <c r="AX42" s="403"/>
      <c r="AY42" s="403"/>
      <c r="AZ42" s="404"/>
      <c r="BA42" s="363"/>
    </row>
    <row r="43" spans="6:53" ht="93" customHeight="1" x14ac:dyDescent="0.3">
      <c r="F43" s="399"/>
      <c r="G43" s="400"/>
      <c r="H43" s="400"/>
      <c r="I43" s="403"/>
      <c r="J43" s="400"/>
      <c r="K43" s="400"/>
      <c r="L43" s="400"/>
      <c r="M43" s="400"/>
      <c r="N43" s="400"/>
      <c r="U43" s="401"/>
      <c r="V43" s="402"/>
      <c r="W43" s="402"/>
      <c r="X43" s="402"/>
      <c r="Y43" s="402"/>
      <c r="Z43" s="402"/>
      <c r="AA43" s="402"/>
      <c r="AB43" s="402"/>
      <c r="AC43" s="402"/>
      <c r="AD43" s="402"/>
      <c r="AE43" s="402"/>
      <c r="AF43" s="402"/>
      <c r="AG43" s="402"/>
      <c r="AH43" s="402"/>
      <c r="AI43" s="402"/>
      <c r="AJ43" s="402"/>
      <c r="AK43" s="402"/>
      <c r="AL43" s="403"/>
      <c r="AM43" s="403"/>
      <c r="AN43" s="403"/>
      <c r="AO43" s="403"/>
      <c r="AP43" s="403"/>
      <c r="AQ43" s="403"/>
      <c r="AR43" s="403"/>
      <c r="AS43" s="403"/>
      <c r="AT43" s="403"/>
      <c r="AU43" s="403"/>
      <c r="AV43" s="403"/>
      <c r="AW43" s="403"/>
      <c r="AX43" s="403"/>
      <c r="AY43" s="403"/>
      <c r="AZ43" s="404"/>
      <c r="BA43" s="363"/>
    </row>
    <row r="44" spans="6:53" ht="93" customHeight="1" x14ac:dyDescent="0.3">
      <c r="F44" s="399"/>
      <c r="G44" s="400"/>
      <c r="H44" s="400"/>
      <c r="I44" s="403"/>
      <c r="J44" s="400"/>
      <c r="K44" s="400"/>
      <c r="L44" s="400"/>
      <c r="M44" s="400"/>
      <c r="N44" s="400"/>
      <c r="U44" s="401"/>
      <c r="V44" s="402"/>
      <c r="W44" s="402"/>
      <c r="X44" s="402"/>
      <c r="Y44" s="402"/>
      <c r="Z44" s="402"/>
      <c r="AA44" s="402"/>
      <c r="AB44" s="402"/>
      <c r="AC44" s="402"/>
      <c r="AD44" s="402"/>
      <c r="AE44" s="402"/>
      <c r="AF44" s="402"/>
      <c r="AG44" s="402"/>
      <c r="AH44" s="402"/>
      <c r="AI44" s="402"/>
      <c r="AJ44" s="402"/>
      <c r="AK44" s="402"/>
      <c r="AL44" s="403"/>
      <c r="AM44" s="403"/>
      <c r="AN44" s="403"/>
      <c r="AO44" s="403"/>
      <c r="AP44" s="403"/>
      <c r="AQ44" s="403"/>
      <c r="AR44" s="403"/>
      <c r="AS44" s="403"/>
      <c r="AT44" s="403"/>
      <c r="AU44" s="403"/>
      <c r="AV44" s="403"/>
      <c r="AW44" s="403"/>
      <c r="AX44" s="403"/>
      <c r="AY44" s="403"/>
      <c r="AZ44" s="404"/>
      <c r="BA44" s="363"/>
    </row>
    <row r="45" spans="6:53" ht="93" customHeight="1" x14ac:dyDescent="0.3">
      <c r="F45" s="399"/>
      <c r="G45" s="400"/>
      <c r="H45" s="400"/>
      <c r="I45" s="403"/>
      <c r="J45" s="400"/>
      <c r="K45" s="400"/>
      <c r="L45" s="400"/>
      <c r="M45" s="400"/>
      <c r="N45" s="400"/>
      <c r="U45" s="401"/>
      <c r="V45" s="402"/>
      <c r="W45" s="402"/>
      <c r="X45" s="402"/>
      <c r="Y45" s="402"/>
      <c r="Z45" s="402"/>
      <c r="AA45" s="402"/>
      <c r="AB45" s="402"/>
      <c r="AC45" s="402"/>
      <c r="AD45" s="402"/>
      <c r="AE45" s="402"/>
      <c r="AF45" s="402"/>
      <c r="AG45" s="402"/>
      <c r="AH45" s="402"/>
      <c r="AI45" s="402"/>
      <c r="AJ45" s="402"/>
      <c r="AK45" s="402"/>
      <c r="AL45" s="403"/>
      <c r="AM45" s="403"/>
      <c r="AN45" s="403"/>
      <c r="AO45" s="403"/>
      <c r="AP45" s="403"/>
      <c r="AQ45" s="403"/>
      <c r="AR45" s="403"/>
      <c r="AS45" s="403"/>
      <c r="AT45" s="403"/>
      <c r="AU45" s="403"/>
      <c r="AV45" s="403"/>
      <c r="AW45" s="403"/>
      <c r="AX45" s="403"/>
      <c r="AY45" s="403"/>
      <c r="AZ45" s="404"/>
      <c r="BA45" s="363"/>
    </row>
    <row r="46" spans="6:53" ht="22.5" customHeight="1" x14ac:dyDescent="0.3">
      <c r="F46" s="399"/>
      <c r="G46" s="400"/>
      <c r="H46" s="400"/>
      <c r="I46" s="403"/>
      <c r="J46" s="400"/>
      <c r="K46" s="400"/>
      <c r="L46" s="400"/>
      <c r="M46" s="400"/>
      <c r="N46" s="400"/>
      <c r="U46" s="401"/>
      <c r="V46" s="402"/>
      <c r="W46" s="402"/>
      <c r="X46" s="402"/>
      <c r="Y46" s="402"/>
      <c r="Z46" s="402"/>
      <c r="AA46" s="402"/>
      <c r="AB46" s="402"/>
      <c r="AC46" s="402"/>
      <c r="AD46" s="402"/>
      <c r="AE46" s="402"/>
      <c r="AF46" s="402"/>
      <c r="AG46" s="402"/>
      <c r="AH46" s="402"/>
      <c r="AI46" s="402"/>
      <c r="AJ46" s="402"/>
      <c r="AK46" s="402"/>
      <c r="AL46" s="403"/>
      <c r="AM46" s="403"/>
      <c r="AN46" s="403"/>
      <c r="AO46" s="403"/>
      <c r="AP46" s="403"/>
      <c r="AQ46" s="403"/>
      <c r="AR46" s="403"/>
      <c r="AS46" s="403"/>
      <c r="AT46" s="403"/>
      <c r="AU46" s="403"/>
      <c r="AV46" s="403"/>
      <c r="AW46" s="403"/>
      <c r="AX46" s="403"/>
      <c r="AY46" s="403"/>
      <c r="AZ46" s="404"/>
      <c r="BA46" s="363"/>
    </row>
    <row r="47" spans="6:53" ht="22.5" customHeight="1" x14ac:dyDescent="0.3">
      <c r="F47" s="399"/>
      <c r="G47" s="400"/>
      <c r="H47" s="400"/>
      <c r="I47" s="403"/>
      <c r="J47" s="400"/>
      <c r="K47" s="400"/>
      <c r="L47" s="400"/>
      <c r="M47" s="400"/>
      <c r="N47" s="400"/>
      <c r="U47" s="401"/>
      <c r="V47" s="402"/>
      <c r="W47" s="402"/>
      <c r="X47" s="402"/>
      <c r="Y47" s="402"/>
      <c r="Z47" s="402"/>
      <c r="AA47" s="402"/>
      <c r="AB47" s="402"/>
      <c r="AC47" s="402"/>
      <c r="AD47" s="402"/>
      <c r="AE47" s="402"/>
      <c r="AF47" s="402"/>
      <c r="AG47" s="402"/>
      <c r="AH47" s="402"/>
      <c r="AI47" s="402"/>
      <c r="AJ47" s="402"/>
      <c r="AK47" s="402"/>
      <c r="AL47" s="403"/>
      <c r="AM47" s="403"/>
      <c r="AN47" s="403"/>
      <c r="AO47" s="403"/>
      <c r="AP47" s="403"/>
      <c r="AQ47" s="403"/>
      <c r="AR47" s="403"/>
      <c r="AS47" s="403"/>
      <c r="AT47" s="403"/>
      <c r="AU47" s="403"/>
      <c r="AV47" s="403"/>
      <c r="AW47" s="403"/>
      <c r="AX47" s="403"/>
      <c r="AY47" s="403"/>
      <c r="AZ47" s="404"/>
      <c r="BA47" s="363"/>
    </row>
    <row r="48" spans="6:53" ht="22.5" customHeight="1" x14ac:dyDescent="0.3">
      <c r="F48" s="399"/>
      <c r="G48" s="400"/>
      <c r="H48" s="400"/>
      <c r="I48" s="403"/>
      <c r="J48" s="400"/>
      <c r="K48" s="400"/>
      <c r="L48" s="400"/>
      <c r="M48" s="400"/>
      <c r="N48" s="400"/>
      <c r="U48" s="401"/>
      <c r="V48" s="402"/>
      <c r="W48" s="402"/>
      <c r="X48" s="402"/>
      <c r="Y48" s="402"/>
      <c r="Z48" s="402"/>
      <c r="AA48" s="402"/>
      <c r="AB48" s="402"/>
      <c r="AC48" s="402"/>
      <c r="AD48" s="402"/>
      <c r="AE48" s="402"/>
      <c r="AF48" s="402"/>
      <c r="AG48" s="402"/>
      <c r="AH48" s="402"/>
      <c r="AI48" s="402"/>
      <c r="AJ48" s="402"/>
      <c r="AK48" s="402"/>
      <c r="AL48" s="403"/>
      <c r="AM48" s="403"/>
      <c r="AN48" s="403"/>
      <c r="AO48" s="403"/>
      <c r="AP48" s="403"/>
      <c r="AQ48" s="403"/>
      <c r="AR48" s="403"/>
      <c r="AS48" s="403"/>
      <c r="AT48" s="403"/>
      <c r="AU48" s="403"/>
      <c r="AV48" s="403"/>
      <c r="AW48" s="403"/>
      <c r="AX48" s="403"/>
      <c r="AY48" s="403"/>
      <c r="AZ48" s="404"/>
      <c r="BA48" s="363"/>
    </row>
    <row r="49" spans="6:53" ht="93" customHeight="1" x14ac:dyDescent="0.3">
      <c r="F49" s="399"/>
      <c r="G49" s="400"/>
      <c r="H49" s="400"/>
      <c r="I49" s="403"/>
      <c r="J49" s="400"/>
      <c r="K49" s="400"/>
      <c r="L49" s="400"/>
      <c r="M49" s="400"/>
      <c r="N49" s="400"/>
      <c r="U49" s="401"/>
      <c r="V49" s="402"/>
      <c r="W49" s="402"/>
      <c r="X49" s="402"/>
      <c r="Y49" s="402"/>
      <c r="Z49" s="402"/>
      <c r="AA49" s="402"/>
      <c r="AB49" s="402"/>
      <c r="AC49" s="402"/>
      <c r="AD49" s="402"/>
      <c r="AE49" s="402"/>
      <c r="AF49" s="402"/>
      <c r="AG49" s="402"/>
      <c r="AH49" s="402"/>
      <c r="AI49" s="402"/>
      <c r="AJ49" s="402"/>
      <c r="AK49" s="402"/>
      <c r="AL49" s="403"/>
      <c r="AM49" s="403"/>
      <c r="AN49" s="403"/>
      <c r="AO49" s="403"/>
      <c r="AP49" s="403"/>
      <c r="AQ49" s="403"/>
      <c r="AR49" s="403"/>
      <c r="AS49" s="403"/>
      <c r="AT49" s="403"/>
      <c r="AU49" s="403"/>
      <c r="AV49" s="403"/>
      <c r="AW49" s="403"/>
      <c r="AX49" s="403"/>
      <c r="AY49" s="403"/>
      <c r="AZ49" s="404"/>
      <c r="BA49" s="363"/>
    </row>
    <row r="50" spans="6:53" ht="63.75" customHeight="1" x14ac:dyDescent="0.3">
      <c r="F50" s="399"/>
      <c r="G50" s="400"/>
      <c r="H50" s="400"/>
      <c r="I50" s="403"/>
      <c r="J50" s="400"/>
      <c r="K50" s="400"/>
      <c r="L50" s="400"/>
      <c r="M50" s="400"/>
      <c r="N50" s="400"/>
      <c r="U50" s="401"/>
      <c r="V50" s="402"/>
      <c r="W50" s="402"/>
      <c r="X50" s="402"/>
      <c r="Y50" s="402"/>
      <c r="Z50" s="402"/>
      <c r="AA50" s="402"/>
      <c r="AB50" s="402"/>
      <c r="AC50" s="402"/>
      <c r="AD50" s="402"/>
      <c r="AE50" s="402"/>
      <c r="AF50" s="402"/>
      <c r="AG50" s="402"/>
      <c r="AH50" s="402"/>
      <c r="AI50" s="402"/>
      <c r="AJ50" s="402"/>
      <c r="AK50" s="402"/>
      <c r="AL50" s="403"/>
      <c r="AM50" s="403"/>
      <c r="AN50" s="403"/>
      <c r="AO50" s="403"/>
      <c r="AP50" s="403"/>
      <c r="AQ50" s="403"/>
      <c r="AR50" s="403"/>
      <c r="AS50" s="403"/>
      <c r="AT50" s="403"/>
      <c r="AU50" s="403"/>
      <c r="AV50" s="403"/>
      <c r="AW50" s="403"/>
      <c r="AX50" s="403"/>
      <c r="AY50" s="403"/>
      <c r="AZ50" s="404"/>
      <c r="BA50" s="363"/>
    </row>
    <row r="51" spans="6:53" ht="63.75" customHeight="1" x14ac:dyDescent="0.3">
      <c r="F51" s="399"/>
      <c r="G51" s="400"/>
      <c r="H51" s="400"/>
      <c r="I51" s="403"/>
      <c r="J51" s="400"/>
      <c r="K51" s="400"/>
      <c r="L51" s="400"/>
      <c r="M51" s="400"/>
      <c r="N51" s="400"/>
      <c r="U51" s="401"/>
      <c r="V51" s="402"/>
      <c r="W51" s="402"/>
      <c r="X51" s="402"/>
      <c r="Y51" s="402"/>
      <c r="Z51" s="402"/>
      <c r="AA51" s="402"/>
      <c r="AB51" s="402"/>
      <c r="AC51" s="402"/>
      <c r="AD51" s="402"/>
      <c r="AE51" s="402"/>
      <c r="AF51" s="402"/>
      <c r="AG51" s="402"/>
      <c r="AH51" s="402"/>
      <c r="AI51" s="402"/>
      <c r="AJ51" s="402"/>
      <c r="AK51" s="402"/>
      <c r="AL51" s="403"/>
      <c r="AM51" s="403"/>
      <c r="AN51" s="403"/>
      <c r="AO51" s="403"/>
      <c r="AP51" s="403"/>
      <c r="AQ51" s="403"/>
      <c r="AR51" s="403"/>
      <c r="AS51" s="403"/>
      <c r="AT51" s="403"/>
      <c r="AU51" s="403"/>
      <c r="AV51" s="403"/>
      <c r="AW51" s="403"/>
      <c r="AX51" s="403"/>
      <c r="AY51" s="403"/>
      <c r="AZ51" s="404"/>
      <c r="BA51" s="363"/>
    </row>
    <row r="52" spans="6:53" ht="63.75" customHeight="1" x14ac:dyDescent="0.3">
      <c r="F52" s="399"/>
      <c r="G52" s="400"/>
      <c r="H52" s="400"/>
      <c r="I52" s="403"/>
      <c r="J52" s="400"/>
      <c r="K52" s="400"/>
      <c r="L52" s="400"/>
      <c r="M52" s="400"/>
      <c r="N52" s="400"/>
      <c r="U52" s="401"/>
      <c r="V52" s="402"/>
      <c r="W52" s="402"/>
      <c r="X52" s="402"/>
      <c r="Y52" s="402"/>
      <c r="Z52" s="402"/>
      <c r="AA52" s="402"/>
      <c r="AB52" s="402"/>
      <c r="AC52" s="402"/>
      <c r="AD52" s="402"/>
      <c r="AE52" s="402"/>
      <c r="AF52" s="402"/>
      <c r="AG52" s="402"/>
      <c r="AH52" s="402"/>
      <c r="AI52" s="402"/>
      <c r="AJ52" s="402"/>
      <c r="AK52" s="402"/>
      <c r="AL52" s="403"/>
      <c r="AM52" s="403"/>
      <c r="AN52" s="403"/>
      <c r="AO52" s="403"/>
      <c r="AP52" s="403"/>
      <c r="AQ52" s="403"/>
      <c r="AR52" s="403"/>
      <c r="AS52" s="403"/>
      <c r="AT52" s="403"/>
      <c r="AU52" s="403"/>
      <c r="AV52" s="403"/>
      <c r="AW52" s="403"/>
      <c r="AX52" s="403"/>
      <c r="AY52" s="403"/>
      <c r="AZ52" s="404"/>
      <c r="BA52" s="363"/>
    </row>
    <row r="53" spans="6:53" ht="63.75" customHeight="1" x14ac:dyDescent="0.3">
      <c r="F53" s="399"/>
      <c r="G53" s="400"/>
      <c r="H53" s="400"/>
      <c r="I53" s="403"/>
      <c r="J53" s="400"/>
      <c r="K53" s="400"/>
      <c r="L53" s="400"/>
      <c r="M53" s="400"/>
      <c r="N53" s="400"/>
      <c r="U53" s="401"/>
      <c r="V53" s="402"/>
      <c r="W53" s="402"/>
      <c r="X53" s="402"/>
      <c r="Y53" s="402"/>
      <c r="Z53" s="402"/>
      <c r="AA53" s="402"/>
      <c r="AB53" s="402"/>
      <c r="AC53" s="402"/>
      <c r="AD53" s="402"/>
      <c r="AE53" s="402"/>
      <c r="AF53" s="402"/>
      <c r="AG53" s="402"/>
      <c r="AH53" s="402"/>
      <c r="AI53" s="402"/>
      <c r="AJ53" s="402"/>
      <c r="AK53" s="402"/>
      <c r="AL53" s="403"/>
      <c r="AM53" s="403"/>
      <c r="AN53" s="403"/>
      <c r="AO53" s="403"/>
      <c r="AP53" s="403"/>
      <c r="AQ53" s="403"/>
      <c r="AR53" s="403"/>
      <c r="AS53" s="403"/>
      <c r="AT53" s="403"/>
      <c r="AU53" s="403"/>
      <c r="AV53" s="403"/>
      <c r="AW53" s="403"/>
      <c r="AX53" s="403"/>
      <c r="AY53" s="403"/>
      <c r="AZ53" s="404"/>
      <c r="BA53" s="363"/>
    </row>
    <row r="54" spans="6:53" ht="63.75" customHeight="1" x14ac:dyDescent="0.3">
      <c r="F54" s="399"/>
      <c r="G54" s="400"/>
      <c r="H54" s="400"/>
      <c r="I54" s="403"/>
      <c r="J54" s="400"/>
      <c r="K54" s="400"/>
      <c r="L54" s="400"/>
      <c r="M54" s="400"/>
      <c r="N54" s="400"/>
      <c r="U54" s="401"/>
      <c r="V54" s="402"/>
      <c r="W54" s="402"/>
      <c r="X54" s="402"/>
      <c r="Y54" s="402"/>
      <c r="Z54" s="402"/>
      <c r="AA54" s="402"/>
      <c r="AB54" s="402"/>
      <c r="AC54" s="402"/>
      <c r="AD54" s="402"/>
      <c r="AE54" s="402"/>
      <c r="AF54" s="402"/>
      <c r="AG54" s="402"/>
      <c r="AH54" s="402"/>
      <c r="AI54" s="402"/>
      <c r="AJ54" s="402"/>
      <c r="AK54" s="402"/>
      <c r="AL54" s="403"/>
      <c r="AM54" s="403"/>
      <c r="AN54" s="403"/>
      <c r="AO54" s="403"/>
      <c r="AP54" s="403"/>
      <c r="AQ54" s="403"/>
      <c r="AR54" s="403"/>
      <c r="AS54" s="403"/>
      <c r="AT54" s="403"/>
      <c r="AU54" s="403"/>
      <c r="AV54" s="403"/>
      <c r="AW54" s="403"/>
      <c r="AX54" s="403"/>
      <c r="AY54" s="403"/>
      <c r="AZ54" s="404"/>
      <c r="BA54" s="363"/>
    </row>
    <row r="55" spans="6:53" ht="63.75" customHeight="1" x14ac:dyDescent="0.3">
      <c r="F55" s="399"/>
      <c r="G55" s="400"/>
      <c r="H55" s="400"/>
      <c r="I55" s="403"/>
      <c r="J55" s="400"/>
      <c r="K55" s="400"/>
      <c r="L55" s="400"/>
      <c r="M55" s="400"/>
      <c r="N55" s="400"/>
      <c r="U55" s="401"/>
      <c r="V55" s="402"/>
      <c r="W55" s="402"/>
      <c r="X55" s="402"/>
      <c r="Y55" s="402"/>
      <c r="Z55" s="402"/>
      <c r="AA55" s="402"/>
      <c r="AB55" s="402"/>
      <c r="AC55" s="402"/>
      <c r="AD55" s="402"/>
      <c r="AE55" s="402"/>
      <c r="AF55" s="402"/>
      <c r="AG55" s="402"/>
      <c r="AH55" s="402"/>
      <c r="AI55" s="402"/>
      <c r="AJ55" s="402"/>
      <c r="AK55" s="402"/>
      <c r="AL55" s="403"/>
      <c r="AM55" s="403"/>
      <c r="AN55" s="403"/>
      <c r="AO55" s="403"/>
      <c r="AP55" s="403"/>
      <c r="AQ55" s="403"/>
      <c r="AR55" s="403"/>
      <c r="AS55" s="403"/>
      <c r="AT55" s="403"/>
      <c r="AU55" s="403"/>
      <c r="AV55" s="403"/>
      <c r="AW55" s="403"/>
      <c r="AX55" s="403"/>
      <c r="AY55" s="403"/>
      <c r="AZ55" s="404"/>
      <c r="BA55" s="363"/>
    </row>
    <row r="56" spans="6:53" ht="38.25" customHeight="1" x14ac:dyDescent="0.3">
      <c r="F56" s="399"/>
      <c r="G56" s="400"/>
      <c r="H56" s="400"/>
      <c r="I56" s="403"/>
      <c r="J56" s="400"/>
      <c r="K56" s="400"/>
      <c r="L56" s="400"/>
      <c r="M56" s="400"/>
      <c r="N56" s="400"/>
      <c r="U56" s="401"/>
      <c r="V56" s="402"/>
      <c r="W56" s="402"/>
      <c r="X56" s="402"/>
      <c r="Y56" s="402"/>
      <c r="Z56" s="402"/>
      <c r="AA56" s="402"/>
      <c r="AB56" s="402"/>
      <c r="AC56" s="402"/>
      <c r="AD56" s="402"/>
      <c r="AE56" s="402"/>
      <c r="AF56" s="402"/>
      <c r="AG56" s="402"/>
      <c r="AH56" s="402"/>
      <c r="AI56" s="402"/>
      <c r="AJ56" s="402"/>
      <c r="AK56" s="402"/>
      <c r="AL56" s="403"/>
      <c r="AM56" s="403"/>
      <c r="AN56" s="403"/>
      <c r="AO56" s="403"/>
      <c r="AP56" s="403"/>
      <c r="AQ56" s="403"/>
      <c r="AR56" s="403"/>
      <c r="AS56" s="403"/>
      <c r="AT56" s="403"/>
      <c r="AU56" s="403"/>
      <c r="AV56" s="403"/>
      <c r="AW56" s="403"/>
      <c r="AX56" s="403"/>
      <c r="AY56" s="403"/>
      <c r="AZ56" s="404"/>
      <c r="BA56" s="363"/>
    </row>
    <row r="57" spans="6:53" ht="38.25" customHeight="1" x14ac:dyDescent="0.3">
      <c r="F57" s="399"/>
      <c r="G57" s="400"/>
      <c r="H57" s="400"/>
      <c r="I57" s="403"/>
      <c r="J57" s="400"/>
      <c r="K57" s="400"/>
      <c r="L57" s="400"/>
      <c r="M57" s="400"/>
      <c r="N57" s="400"/>
      <c r="U57" s="401"/>
      <c r="V57" s="402"/>
      <c r="W57" s="402"/>
      <c r="X57" s="402"/>
      <c r="Y57" s="402"/>
      <c r="Z57" s="402"/>
      <c r="AA57" s="402"/>
      <c r="AB57" s="402"/>
      <c r="AC57" s="402"/>
      <c r="AD57" s="402"/>
      <c r="AE57" s="402"/>
      <c r="AF57" s="402"/>
      <c r="AG57" s="402"/>
      <c r="AH57" s="402"/>
      <c r="AI57" s="402"/>
      <c r="AJ57" s="402"/>
      <c r="AK57" s="402"/>
      <c r="AL57" s="403"/>
      <c r="AM57" s="403"/>
      <c r="AN57" s="403"/>
      <c r="AO57" s="403"/>
      <c r="AP57" s="403"/>
      <c r="AQ57" s="403"/>
      <c r="AR57" s="403"/>
      <c r="AS57" s="403"/>
      <c r="AT57" s="403"/>
      <c r="AU57" s="403"/>
      <c r="AV57" s="403"/>
      <c r="AW57" s="403"/>
      <c r="AX57" s="403"/>
      <c r="AY57" s="403"/>
      <c r="AZ57" s="404"/>
      <c r="BA57" s="363"/>
    </row>
    <row r="58" spans="6:53" ht="38.25" customHeight="1" x14ac:dyDescent="0.3">
      <c r="F58" s="399"/>
      <c r="G58" s="400"/>
      <c r="H58" s="400"/>
      <c r="I58" s="403"/>
      <c r="J58" s="400"/>
      <c r="K58" s="400"/>
      <c r="L58" s="400"/>
      <c r="M58" s="400"/>
      <c r="N58" s="400"/>
      <c r="U58" s="401"/>
      <c r="V58" s="402"/>
      <c r="W58" s="402"/>
      <c r="X58" s="402"/>
      <c r="Y58" s="402"/>
      <c r="Z58" s="402"/>
      <c r="AA58" s="402"/>
      <c r="AB58" s="402"/>
      <c r="AC58" s="402"/>
      <c r="AD58" s="402"/>
      <c r="AE58" s="402"/>
      <c r="AF58" s="402"/>
      <c r="AG58" s="402"/>
      <c r="AH58" s="402"/>
      <c r="AI58" s="402"/>
      <c r="AJ58" s="402"/>
      <c r="AK58" s="402"/>
      <c r="AL58" s="403"/>
      <c r="AM58" s="403"/>
      <c r="AN58" s="403"/>
      <c r="AO58" s="403"/>
      <c r="AP58" s="403"/>
      <c r="AQ58" s="403"/>
      <c r="AR58" s="403"/>
      <c r="AS58" s="403"/>
      <c r="AT58" s="403"/>
      <c r="AU58" s="403"/>
      <c r="AV58" s="403"/>
      <c r="AW58" s="403"/>
      <c r="AX58" s="403"/>
      <c r="AY58" s="403"/>
      <c r="AZ58" s="404"/>
      <c r="BA58" s="363"/>
    </row>
    <row r="59" spans="6:53" ht="38.25" customHeight="1" x14ac:dyDescent="0.3">
      <c r="F59" s="399"/>
      <c r="G59" s="400"/>
      <c r="H59" s="400"/>
      <c r="I59" s="403"/>
      <c r="J59" s="400"/>
      <c r="K59" s="400"/>
      <c r="L59" s="400"/>
      <c r="M59" s="400"/>
      <c r="N59" s="400"/>
      <c r="U59" s="401"/>
      <c r="V59" s="402"/>
      <c r="W59" s="402"/>
      <c r="X59" s="402"/>
      <c r="Y59" s="402"/>
      <c r="Z59" s="402"/>
      <c r="AA59" s="402"/>
      <c r="AB59" s="402"/>
      <c r="AC59" s="402"/>
      <c r="AD59" s="402"/>
      <c r="AE59" s="402"/>
      <c r="AF59" s="402"/>
      <c r="AG59" s="402"/>
      <c r="AH59" s="402"/>
      <c r="AI59" s="402"/>
      <c r="AJ59" s="402"/>
      <c r="AK59" s="402"/>
      <c r="AL59" s="403"/>
      <c r="AM59" s="403"/>
      <c r="AN59" s="403"/>
      <c r="AO59" s="403"/>
      <c r="AP59" s="403"/>
      <c r="AQ59" s="403"/>
      <c r="AR59" s="403"/>
      <c r="AS59" s="403"/>
      <c r="AT59" s="403"/>
      <c r="AU59" s="403"/>
      <c r="AV59" s="403"/>
      <c r="AW59" s="403"/>
      <c r="AX59" s="403"/>
      <c r="AY59" s="403"/>
      <c r="AZ59" s="404"/>
      <c r="BA59" s="363"/>
    </row>
    <row r="60" spans="6:53" ht="38.25" customHeight="1" x14ac:dyDescent="0.3">
      <c r="F60" s="399"/>
      <c r="G60" s="400"/>
      <c r="H60" s="400"/>
      <c r="I60" s="403"/>
      <c r="J60" s="400"/>
      <c r="K60" s="400"/>
      <c r="L60" s="400"/>
      <c r="M60" s="400"/>
      <c r="N60" s="400"/>
      <c r="U60" s="401"/>
      <c r="V60" s="402"/>
      <c r="W60" s="402"/>
      <c r="X60" s="402"/>
      <c r="Y60" s="402"/>
      <c r="Z60" s="402"/>
      <c r="AA60" s="402"/>
      <c r="AB60" s="402"/>
      <c r="AC60" s="402"/>
      <c r="AD60" s="402"/>
      <c r="AE60" s="402"/>
      <c r="AF60" s="402"/>
      <c r="AG60" s="402"/>
      <c r="AH60" s="402"/>
      <c r="AI60" s="402"/>
      <c r="AJ60" s="402"/>
      <c r="AK60" s="402"/>
      <c r="AL60" s="403"/>
      <c r="AM60" s="403"/>
      <c r="AN60" s="403"/>
      <c r="AO60" s="403"/>
      <c r="AP60" s="403"/>
      <c r="AQ60" s="403"/>
      <c r="AR60" s="403"/>
      <c r="AS60" s="403"/>
      <c r="AT60" s="403"/>
      <c r="AU60" s="403"/>
      <c r="AV60" s="403"/>
      <c r="AW60" s="403"/>
      <c r="AX60" s="403"/>
      <c r="AY60" s="403"/>
      <c r="AZ60" s="404"/>
      <c r="BA60" s="363"/>
    </row>
    <row r="61" spans="6:53" ht="38.25" customHeight="1" x14ac:dyDescent="0.3">
      <c r="F61" s="399"/>
      <c r="G61" s="400"/>
      <c r="H61" s="400"/>
      <c r="I61" s="403"/>
      <c r="J61" s="400"/>
      <c r="K61" s="400"/>
      <c r="L61" s="400"/>
      <c r="M61" s="400"/>
      <c r="N61" s="400"/>
      <c r="U61" s="401"/>
      <c r="V61" s="402"/>
      <c r="W61" s="402"/>
      <c r="X61" s="402"/>
      <c r="Y61" s="402"/>
      <c r="Z61" s="402"/>
      <c r="AA61" s="402"/>
      <c r="AB61" s="402"/>
      <c r="AC61" s="402"/>
      <c r="AD61" s="402"/>
      <c r="AE61" s="402"/>
      <c r="AF61" s="402"/>
      <c r="AG61" s="402"/>
      <c r="AH61" s="402"/>
      <c r="AI61" s="402"/>
      <c r="AJ61" s="402"/>
      <c r="AK61" s="402"/>
      <c r="AL61" s="403"/>
      <c r="AM61" s="403"/>
      <c r="AN61" s="403"/>
      <c r="AO61" s="403"/>
      <c r="AP61" s="403"/>
      <c r="AQ61" s="403"/>
      <c r="AR61" s="403"/>
      <c r="AS61" s="403"/>
      <c r="AT61" s="403"/>
      <c r="AU61" s="403"/>
      <c r="AV61" s="403"/>
      <c r="AW61" s="403"/>
      <c r="AX61" s="403"/>
      <c r="AY61" s="403"/>
      <c r="AZ61" s="404"/>
      <c r="BA61" s="363"/>
    </row>
    <row r="62" spans="6:53" ht="38.25" customHeight="1" x14ac:dyDescent="0.3">
      <c r="F62" s="399"/>
      <c r="G62" s="400"/>
      <c r="H62" s="400"/>
      <c r="I62" s="403"/>
      <c r="J62" s="400"/>
      <c r="K62" s="400"/>
      <c r="L62" s="400"/>
      <c r="M62" s="400"/>
      <c r="N62" s="400"/>
      <c r="U62" s="401"/>
      <c r="V62" s="402"/>
      <c r="W62" s="402"/>
      <c r="X62" s="402"/>
      <c r="Y62" s="402"/>
      <c r="Z62" s="402"/>
      <c r="AA62" s="402"/>
      <c r="AB62" s="402"/>
      <c r="AC62" s="402"/>
      <c r="AD62" s="402"/>
      <c r="AE62" s="402"/>
      <c r="AF62" s="402"/>
      <c r="AG62" s="402"/>
      <c r="AH62" s="402"/>
      <c r="AI62" s="402"/>
      <c r="AJ62" s="402"/>
      <c r="AK62" s="402"/>
      <c r="AL62" s="403"/>
      <c r="AM62" s="403"/>
      <c r="AN62" s="403"/>
      <c r="AO62" s="403"/>
      <c r="AP62" s="403"/>
      <c r="AQ62" s="403"/>
      <c r="AR62" s="403"/>
      <c r="AS62" s="403"/>
      <c r="AT62" s="403"/>
      <c r="AU62" s="403"/>
      <c r="AV62" s="403"/>
      <c r="AW62" s="403"/>
      <c r="AX62" s="403"/>
      <c r="AY62" s="403"/>
      <c r="AZ62" s="404"/>
      <c r="BA62" s="363"/>
    </row>
    <row r="63" spans="6:53" ht="38.25" customHeight="1" x14ac:dyDescent="0.3">
      <c r="F63" s="399"/>
      <c r="G63" s="400"/>
      <c r="H63" s="400"/>
      <c r="I63" s="403"/>
      <c r="J63" s="400"/>
      <c r="K63" s="400"/>
      <c r="L63" s="400"/>
      <c r="M63" s="400"/>
      <c r="N63" s="400"/>
      <c r="U63" s="401"/>
      <c r="V63" s="402"/>
      <c r="W63" s="402"/>
      <c r="X63" s="402"/>
      <c r="Y63" s="402"/>
      <c r="Z63" s="402"/>
      <c r="AA63" s="402"/>
      <c r="AB63" s="402"/>
      <c r="AC63" s="402"/>
      <c r="AD63" s="402"/>
      <c r="AE63" s="402"/>
      <c r="AF63" s="402"/>
      <c r="AG63" s="402"/>
      <c r="AH63" s="402"/>
      <c r="AI63" s="402"/>
      <c r="AJ63" s="402"/>
      <c r="AK63" s="402"/>
      <c r="AL63" s="403"/>
      <c r="AM63" s="403"/>
      <c r="AN63" s="403"/>
      <c r="AO63" s="403"/>
      <c r="AP63" s="403"/>
      <c r="AQ63" s="403"/>
      <c r="AR63" s="403"/>
      <c r="AS63" s="403"/>
      <c r="AT63" s="403"/>
      <c r="AU63" s="403"/>
      <c r="AV63" s="403"/>
      <c r="AW63" s="403"/>
      <c r="AX63" s="403"/>
      <c r="AY63" s="403"/>
      <c r="AZ63" s="404"/>
      <c r="BA63" s="363"/>
    </row>
    <row r="64" spans="6:53" ht="54" customHeight="1" x14ac:dyDescent="0.3">
      <c r="F64" s="399"/>
      <c r="G64" s="400"/>
      <c r="H64" s="400"/>
      <c r="I64" s="403"/>
      <c r="J64" s="400"/>
      <c r="K64" s="400"/>
      <c r="L64" s="400"/>
      <c r="M64" s="400"/>
      <c r="N64" s="400"/>
      <c r="U64" s="401"/>
      <c r="V64" s="402"/>
      <c r="W64" s="402"/>
      <c r="X64" s="402"/>
      <c r="Y64" s="402"/>
      <c r="Z64" s="402"/>
      <c r="AA64" s="402"/>
      <c r="AB64" s="402"/>
      <c r="AC64" s="402"/>
      <c r="AD64" s="402"/>
      <c r="AE64" s="402"/>
      <c r="AF64" s="402"/>
      <c r="AG64" s="402"/>
      <c r="AH64" s="402"/>
      <c r="AI64" s="402"/>
      <c r="AJ64" s="402"/>
      <c r="AK64" s="402"/>
      <c r="AL64" s="403"/>
      <c r="AM64" s="403"/>
      <c r="AN64" s="403"/>
      <c r="AO64" s="403"/>
      <c r="AP64" s="403"/>
      <c r="AQ64" s="403"/>
      <c r="AR64" s="403"/>
      <c r="AS64" s="403"/>
      <c r="AT64" s="403"/>
      <c r="AU64" s="403"/>
      <c r="AV64" s="403"/>
      <c r="AW64" s="403"/>
      <c r="AX64" s="403"/>
      <c r="AY64" s="403"/>
      <c r="AZ64" s="404"/>
      <c r="BA64" s="363"/>
    </row>
    <row r="65" spans="6:53" ht="42.75" customHeight="1" x14ac:dyDescent="0.3">
      <c r="F65" s="399"/>
      <c r="G65" s="400"/>
      <c r="H65" s="400"/>
      <c r="I65" s="403"/>
      <c r="J65" s="400"/>
      <c r="K65" s="400"/>
      <c r="L65" s="400"/>
      <c r="M65" s="400"/>
      <c r="N65" s="400"/>
      <c r="U65" s="401"/>
      <c r="V65" s="402"/>
      <c r="W65" s="402"/>
      <c r="X65" s="402"/>
      <c r="Y65" s="402"/>
      <c r="Z65" s="402"/>
      <c r="AA65" s="402"/>
      <c r="AB65" s="402"/>
      <c r="AC65" s="402"/>
      <c r="AD65" s="402"/>
      <c r="AE65" s="402"/>
      <c r="AF65" s="402"/>
      <c r="AG65" s="402"/>
      <c r="AH65" s="402"/>
      <c r="AI65" s="402"/>
      <c r="AJ65" s="402"/>
      <c r="AK65" s="402"/>
      <c r="AL65" s="403"/>
      <c r="AM65" s="403"/>
      <c r="AN65" s="403"/>
      <c r="AO65" s="403"/>
      <c r="AP65" s="403"/>
      <c r="AQ65" s="403"/>
      <c r="AR65" s="403"/>
      <c r="AS65" s="403"/>
      <c r="AT65" s="403"/>
      <c r="AU65" s="403"/>
      <c r="AV65" s="403"/>
      <c r="AW65" s="403"/>
      <c r="AX65" s="403"/>
      <c r="AY65" s="403"/>
      <c r="AZ65" s="404"/>
      <c r="BA65" s="363"/>
    </row>
    <row r="66" spans="6:53" ht="93" customHeight="1" x14ac:dyDescent="0.3">
      <c r="F66" s="399"/>
      <c r="G66" s="400"/>
      <c r="H66" s="400"/>
      <c r="I66" s="403"/>
      <c r="J66" s="400"/>
      <c r="K66" s="400"/>
      <c r="L66" s="400"/>
      <c r="M66" s="400"/>
      <c r="N66" s="400"/>
      <c r="U66" s="401"/>
      <c r="V66" s="402"/>
      <c r="W66" s="402"/>
      <c r="X66" s="402"/>
      <c r="Y66" s="402"/>
      <c r="Z66" s="402"/>
      <c r="AA66" s="402"/>
      <c r="AB66" s="402"/>
      <c r="AC66" s="402"/>
      <c r="AD66" s="402"/>
      <c r="AE66" s="402"/>
      <c r="AF66" s="402"/>
      <c r="AG66" s="402"/>
      <c r="AH66" s="402"/>
      <c r="AI66" s="402"/>
      <c r="AJ66" s="402"/>
      <c r="AK66" s="402"/>
      <c r="AL66" s="403"/>
      <c r="AM66" s="403"/>
      <c r="AN66" s="403"/>
      <c r="AO66" s="403"/>
      <c r="AP66" s="403"/>
      <c r="AQ66" s="403"/>
      <c r="AR66" s="403"/>
      <c r="AS66" s="403"/>
      <c r="AT66" s="403"/>
      <c r="AU66" s="403"/>
      <c r="AV66" s="403"/>
      <c r="AW66" s="403"/>
      <c r="AX66" s="403"/>
      <c r="AY66" s="403"/>
      <c r="AZ66" s="404"/>
      <c r="BA66" s="363"/>
    </row>
    <row r="67" spans="6:53" ht="93" customHeight="1" x14ac:dyDescent="0.3">
      <c r="F67" s="399"/>
      <c r="G67" s="400"/>
      <c r="H67" s="400"/>
      <c r="I67" s="403"/>
      <c r="J67" s="400"/>
      <c r="K67" s="400"/>
      <c r="L67" s="400"/>
      <c r="M67" s="400"/>
      <c r="N67" s="400"/>
      <c r="U67" s="401"/>
      <c r="V67" s="402"/>
      <c r="W67" s="402"/>
      <c r="X67" s="402"/>
      <c r="Y67" s="402"/>
      <c r="Z67" s="402"/>
      <c r="AA67" s="402"/>
      <c r="AB67" s="402"/>
      <c r="AC67" s="402"/>
      <c r="AD67" s="402"/>
      <c r="AE67" s="402"/>
      <c r="AF67" s="402"/>
      <c r="AG67" s="402"/>
      <c r="AH67" s="402"/>
      <c r="AI67" s="402"/>
      <c r="AJ67" s="402"/>
      <c r="AK67" s="402"/>
      <c r="AL67" s="403"/>
      <c r="AM67" s="403"/>
      <c r="AN67" s="403"/>
      <c r="AO67" s="403"/>
      <c r="AP67" s="403"/>
      <c r="AQ67" s="403"/>
      <c r="AR67" s="403"/>
      <c r="AS67" s="403"/>
      <c r="AT67" s="403"/>
      <c r="AU67" s="403"/>
      <c r="AV67" s="403"/>
      <c r="AW67" s="403"/>
      <c r="AX67" s="403"/>
      <c r="AY67" s="403"/>
      <c r="AZ67" s="404"/>
      <c r="BA67" s="363"/>
    </row>
    <row r="68" spans="6:53" ht="93" customHeight="1" x14ac:dyDescent="0.3">
      <c r="F68" s="399"/>
      <c r="G68" s="400"/>
      <c r="H68" s="400"/>
      <c r="I68" s="403"/>
      <c r="J68" s="400"/>
      <c r="K68" s="400"/>
      <c r="L68" s="400"/>
      <c r="M68" s="400"/>
      <c r="N68" s="400"/>
      <c r="U68" s="401"/>
      <c r="V68" s="402"/>
      <c r="W68" s="402"/>
      <c r="X68" s="402"/>
      <c r="Y68" s="402"/>
      <c r="Z68" s="402"/>
      <c r="AA68" s="402"/>
      <c r="AB68" s="402"/>
      <c r="AC68" s="402"/>
      <c r="AD68" s="402"/>
      <c r="AE68" s="402"/>
      <c r="AF68" s="402"/>
      <c r="AG68" s="402"/>
      <c r="AH68" s="402"/>
      <c r="AI68" s="402"/>
      <c r="AJ68" s="402"/>
      <c r="AK68" s="402"/>
      <c r="AL68" s="403"/>
      <c r="AM68" s="403"/>
      <c r="AN68" s="403"/>
      <c r="AO68" s="403"/>
      <c r="AP68" s="403"/>
      <c r="AQ68" s="403"/>
      <c r="AR68" s="403"/>
      <c r="AS68" s="403"/>
      <c r="AT68" s="403"/>
      <c r="AU68" s="403"/>
      <c r="AV68" s="403"/>
      <c r="AW68" s="403"/>
      <c r="AX68" s="403"/>
      <c r="AY68" s="403"/>
      <c r="AZ68" s="404"/>
      <c r="BA68" s="363"/>
    </row>
    <row r="69" spans="6:53" ht="93" customHeight="1" x14ac:dyDescent="0.3">
      <c r="F69" s="399"/>
      <c r="G69" s="400"/>
      <c r="H69" s="400"/>
      <c r="I69" s="403"/>
      <c r="J69" s="400"/>
      <c r="K69" s="400"/>
      <c r="L69" s="400"/>
      <c r="M69" s="400"/>
      <c r="N69" s="400"/>
      <c r="U69" s="401"/>
      <c r="V69" s="402"/>
      <c r="W69" s="402"/>
      <c r="X69" s="402"/>
      <c r="Y69" s="402"/>
      <c r="Z69" s="402"/>
      <c r="AA69" s="402"/>
      <c r="AB69" s="402"/>
      <c r="AC69" s="402"/>
      <c r="AD69" s="402"/>
      <c r="AE69" s="402"/>
      <c r="AF69" s="402"/>
      <c r="AG69" s="402"/>
      <c r="AH69" s="402"/>
      <c r="AI69" s="402"/>
      <c r="AJ69" s="402"/>
      <c r="AK69" s="402"/>
      <c r="AL69" s="403"/>
      <c r="AM69" s="403"/>
      <c r="AN69" s="403"/>
      <c r="AO69" s="403"/>
      <c r="AP69" s="403"/>
      <c r="AQ69" s="403"/>
      <c r="AR69" s="403"/>
      <c r="AS69" s="403"/>
      <c r="AT69" s="403"/>
      <c r="AU69" s="403"/>
      <c r="AV69" s="403"/>
      <c r="AW69" s="403"/>
      <c r="AX69" s="403"/>
      <c r="AY69" s="403"/>
      <c r="AZ69" s="404"/>
      <c r="BA69" s="363"/>
    </row>
    <row r="70" spans="6:53" ht="93" customHeight="1" x14ac:dyDescent="0.3">
      <c r="F70" s="399"/>
      <c r="G70" s="400"/>
      <c r="H70" s="400"/>
      <c r="I70" s="403"/>
      <c r="J70" s="400"/>
      <c r="K70" s="400"/>
      <c r="L70" s="400"/>
      <c r="M70" s="400"/>
      <c r="N70" s="400"/>
      <c r="U70" s="401"/>
      <c r="V70" s="402"/>
      <c r="W70" s="402"/>
      <c r="X70" s="402"/>
      <c r="Y70" s="402"/>
      <c r="Z70" s="402"/>
      <c r="AA70" s="402"/>
      <c r="AB70" s="402"/>
      <c r="AC70" s="402"/>
      <c r="AD70" s="402"/>
      <c r="AE70" s="402"/>
      <c r="AF70" s="402"/>
      <c r="AG70" s="402"/>
      <c r="AH70" s="402"/>
      <c r="AI70" s="402"/>
      <c r="AJ70" s="402"/>
      <c r="AK70" s="402"/>
      <c r="AL70" s="403"/>
      <c r="AM70" s="403"/>
      <c r="AN70" s="403"/>
      <c r="AO70" s="403"/>
      <c r="AP70" s="403"/>
      <c r="AQ70" s="403"/>
      <c r="AR70" s="403"/>
      <c r="AS70" s="403"/>
      <c r="AT70" s="403"/>
      <c r="AU70" s="403"/>
      <c r="AV70" s="403"/>
      <c r="AW70" s="403"/>
      <c r="AX70" s="403"/>
      <c r="AY70" s="403"/>
      <c r="AZ70" s="404"/>
      <c r="BA70" s="363"/>
    </row>
    <row r="71" spans="6:53" ht="93" customHeight="1" x14ac:dyDescent="0.3">
      <c r="F71" s="399"/>
      <c r="G71" s="400"/>
      <c r="H71" s="400"/>
      <c r="I71" s="403"/>
      <c r="J71" s="400"/>
      <c r="K71" s="400"/>
      <c r="L71" s="400"/>
      <c r="M71" s="400"/>
      <c r="N71" s="400"/>
      <c r="U71" s="401"/>
      <c r="V71" s="402"/>
      <c r="W71" s="402"/>
      <c r="X71" s="402"/>
      <c r="Y71" s="402"/>
      <c r="Z71" s="402"/>
      <c r="AA71" s="402"/>
      <c r="AB71" s="402"/>
      <c r="AC71" s="402"/>
      <c r="AD71" s="402"/>
      <c r="AE71" s="402"/>
      <c r="AF71" s="402"/>
      <c r="AG71" s="402"/>
      <c r="AH71" s="402"/>
      <c r="AI71" s="402"/>
      <c r="AJ71" s="402"/>
      <c r="AK71" s="402"/>
      <c r="AL71" s="403"/>
      <c r="AM71" s="403"/>
      <c r="AN71" s="403"/>
      <c r="AO71" s="403"/>
      <c r="AP71" s="403"/>
      <c r="AQ71" s="403"/>
      <c r="AR71" s="403"/>
      <c r="AS71" s="403"/>
      <c r="AT71" s="403"/>
      <c r="AU71" s="403"/>
      <c r="AV71" s="403"/>
      <c r="AW71" s="403"/>
      <c r="AX71" s="403"/>
      <c r="AY71" s="403"/>
      <c r="AZ71" s="404"/>
      <c r="BA71" s="363"/>
    </row>
    <row r="72" spans="6:53" ht="93" customHeight="1" x14ac:dyDescent="0.3">
      <c r="F72" s="399"/>
      <c r="G72" s="400"/>
      <c r="H72" s="400"/>
      <c r="I72" s="403"/>
      <c r="J72" s="400"/>
      <c r="K72" s="400"/>
      <c r="L72" s="400"/>
      <c r="M72" s="400"/>
      <c r="N72" s="400"/>
      <c r="U72" s="401"/>
      <c r="V72" s="402"/>
      <c r="W72" s="402"/>
      <c r="X72" s="402"/>
      <c r="Y72" s="402"/>
      <c r="Z72" s="402"/>
      <c r="AA72" s="402"/>
      <c r="AB72" s="402"/>
      <c r="AC72" s="402"/>
      <c r="AD72" s="402"/>
      <c r="AE72" s="402"/>
      <c r="AF72" s="402"/>
      <c r="AG72" s="402"/>
      <c r="AH72" s="402"/>
      <c r="AI72" s="402"/>
      <c r="AJ72" s="402"/>
      <c r="AK72" s="402"/>
      <c r="AL72" s="403"/>
      <c r="AM72" s="403"/>
      <c r="AN72" s="403"/>
      <c r="AO72" s="403"/>
      <c r="AP72" s="403"/>
      <c r="AQ72" s="403"/>
      <c r="AR72" s="403"/>
      <c r="AS72" s="403"/>
      <c r="AT72" s="403"/>
      <c r="AU72" s="403"/>
      <c r="AV72" s="403"/>
      <c r="AW72" s="403"/>
      <c r="AX72" s="403"/>
      <c r="AY72" s="403"/>
      <c r="AZ72" s="404"/>
      <c r="BA72" s="363"/>
    </row>
    <row r="73" spans="6:53" ht="93" customHeight="1" x14ac:dyDescent="0.3">
      <c r="F73" s="399"/>
      <c r="G73" s="400"/>
      <c r="H73" s="400"/>
      <c r="I73" s="403"/>
      <c r="J73" s="400"/>
      <c r="K73" s="400"/>
      <c r="L73" s="400"/>
      <c r="M73" s="400"/>
      <c r="N73" s="400"/>
      <c r="U73" s="401"/>
      <c r="V73" s="402"/>
      <c r="W73" s="402"/>
      <c r="X73" s="402"/>
      <c r="Y73" s="402"/>
      <c r="Z73" s="402"/>
      <c r="AA73" s="402"/>
      <c r="AB73" s="402"/>
      <c r="AC73" s="402"/>
      <c r="AD73" s="402"/>
      <c r="AE73" s="402"/>
      <c r="AF73" s="402"/>
      <c r="AG73" s="402"/>
      <c r="AH73" s="402"/>
      <c r="AI73" s="402"/>
      <c r="AJ73" s="402"/>
      <c r="AK73" s="402"/>
      <c r="AL73" s="403"/>
      <c r="AM73" s="403"/>
      <c r="AN73" s="403"/>
      <c r="AO73" s="403"/>
      <c r="AP73" s="403"/>
      <c r="AQ73" s="403"/>
      <c r="AR73" s="403"/>
      <c r="AS73" s="403"/>
      <c r="AT73" s="403"/>
      <c r="AU73" s="403"/>
      <c r="AV73" s="403"/>
      <c r="AW73" s="403"/>
      <c r="AX73" s="403"/>
      <c r="AY73" s="403"/>
      <c r="AZ73" s="404"/>
      <c r="BA73" s="363"/>
    </row>
    <row r="74" spans="6:53" ht="93" customHeight="1" x14ac:dyDescent="0.3">
      <c r="F74" s="399"/>
      <c r="G74" s="400"/>
      <c r="H74" s="400"/>
      <c r="I74" s="403"/>
      <c r="J74" s="400"/>
      <c r="K74" s="400"/>
      <c r="L74" s="400"/>
      <c r="M74" s="400"/>
      <c r="N74" s="400"/>
      <c r="U74" s="401"/>
      <c r="V74" s="402"/>
      <c r="W74" s="402"/>
      <c r="X74" s="402"/>
      <c r="Y74" s="402"/>
      <c r="Z74" s="402"/>
      <c r="AA74" s="402"/>
      <c r="AB74" s="402"/>
      <c r="AC74" s="402"/>
      <c r="AD74" s="402"/>
      <c r="AE74" s="402"/>
      <c r="AF74" s="402"/>
      <c r="AG74" s="402"/>
      <c r="AH74" s="402"/>
      <c r="AI74" s="402"/>
      <c r="AJ74" s="402"/>
      <c r="AK74" s="402"/>
      <c r="AL74" s="403"/>
      <c r="AM74" s="403"/>
      <c r="AN74" s="403"/>
      <c r="AO74" s="403"/>
      <c r="AP74" s="403"/>
      <c r="AQ74" s="403"/>
      <c r="AR74" s="403"/>
      <c r="AS74" s="403"/>
      <c r="AT74" s="403"/>
      <c r="AU74" s="403"/>
      <c r="AV74" s="403"/>
      <c r="AW74" s="403"/>
      <c r="AX74" s="403"/>
      <c r="AY74" s="403"/>
      <c r="AZ74" s="404"/>
      <c r="BA74" s="363"/>
    </row>
    <row r="75" spans="6:53" ht="93" customHeight="1" x14ac:dyDescent="0.3">
      <c r="F75" s="399"/>
      <c r="G75" s="400"/>
      <c r="H75" s="400"/>
      <c r="I75" s="403"/>
      <c r="J75" s="400"/>
      <c r="K75" s="400"/>
      <c r="L75" s="400"/>
      <c r="M75" s="400"/>
      <c r="N75" s="400"/>
      <c r="U75" s="401"/>
      <c r="V75" s="402"/>
      <c r="W75" s="402"/>
      <c r="X75" s="402"/>
      <c r="Y75" s="402"/>
      <c r="Z75" s="402"/>
      <c r="AA75" s="402"/>
      <c r="AB75" s="402"/>
      <c r="AC75" s="402"/>
      <c r="AD75" s="402"/>
      <c r="AE75" s="402"/>
      <c r="AF75" s="402"/>
      <c r="AG75" s="402"/>
      <c r="AH75" s="402"/>
      <c r="AI75" s="402"/>
      <c r="AJ75" s="402"/>
      <c r="AK75" s="402"/>
      <c r="AL75" s="403"/>
      <c r="AM75" s="403"/>
      <c r="AN75" s="403"/>
      <c r="AO75" s="403"/>
      <c r="AP75" s="403"/>
      <c r="AQ75" s="403"/>
      <c r="AR75" s="403"/>
      <c r="AS75" s="403"/>
      <c r="AT75" s="403"/>
      <c r="AU75" s="403"/>
      <c r="AV75" s="403"/>
      <c r="AW75" s="403"/>
      <c r="AX75" s="403"/>
      <c r="AY75" s="403"/>
      <c r="AZ75" s="404"/>
      <c r="BA75" s="363"/>
    </row>
    <row r="76" spans="6:53" ht="93" customHeight="1" x14ac:dyDescent="0.3">
      <c r="F76" s="399"/>
      <c r="G76" s="400"/>
      <c r="H76" s="400"/>
      <c r="I76" s="403"/>
      <c r="J76" s="400"/>
      <c r="K76" s="400"/>
      <c r="L76" s="400"/>
      <c r="M76" s="400"/>
      <c r="N76" s="400"/>
      <c r="U76" s="401"/>
      <c r="V76" s="402"/>
      <c r="W76" s="402"/>
      <c r="X76" s="402"/>
      <c r="Y76" s="402"/>
      <c r="Z76" s="402"/>
      <c r="AA76" s="402"/>
      <c r="AB76" s="402"/>
      <c r="AC76" s="402"/>
      <c r="AD76" s="402"/>
      <c r="AE76" s="402"/>
      <c r="AF76" s="402"/>
      <c r="AG76" s="402"/>
      <c r="AH76" s="402"/>
      <c r="AI76" s="402"/>
      <c r="AJ76" s="402"/>
      <c r="AK76" s="402"/>
      <c r="AL76" s="403"/>
      <c r="AM76" s="403"/>
      <c r="AN76" s="403"/>
      <c r="AO76" s="403"/>
      <c r="AP76" s="403"/>
      <c r="AQ76" s="403"/>
      <c r="AR76" s="403"/>
      <c r="AS76" s="403"/>
      <c r="AT76" s="403"/>
      <c r="AU76" s="403"/>
      <c r="AV76" s="403"/>
      <c r="AW76" s="403"/>
      <c r="AX76" s="403"/>
      <c r="AY76" s="403"/>
      <c r="AZ76" s="404"/>
      <c r="BA76" s="363"/>
    </row>
    <row r="77" spans="6:53" ht="93" customHeight="1" x14ac:dyDescent="0.3">
      <c r="F77" s="399"/>
      <c r="G77" s="400"/>
      <c r="H77" s="400"/>
      <c r="I77" s="403"/>
      <c r="J77" s="400"/>
      <c r="K77" s="400"/>
      <c r="L77" s="400"/>
      <c r="M77" s="400"/>
      <c r="N77" s="400"/>
      <c r="U77" s="401"/>
      <c r="V77" s="402"/>
      <c r="W77" s="402"/>
      <c r="X77" s="402"/>
      <c r="Y77" s="402"/>
      <c r="Z77" s="402"/>
      <c r="AA77" s="402"/>
      <c r="AB77" s="402"/>
      <c r="AC77" s="402"/>
      <c r="AD77" s="402"/>
      <c r="AE77" s="402"/>
      <c r="AF77" s="402"/>
      <c r="AG77" s="402"/>
      <c r="AH77" s="402"/>
      <c r="AI77" s="402"/>
      <c r="AJ77" s="402"/>
      <c r="AK77" s="402"/>
      <c r="AL77" s="403"/>
      <c r="AM77" s="403"/>
      <c r="AN77" s="403"/>
      <c r="AO77" s="403"/>
      <c r="AP77" s="403"/>
      <c r="AQ77" s="403"/>
      <c r="AR77" s="403"/>
      <c r="AS77" s="403"/>
      <c r="AT77" s="403"/>
      <c r="AU77" s="403"/>
      <c r="AV77" s="403"/>
      <c r="AW77" s="403"/>
      <c r="AX77" s="403"/>
      <c r="AY77" s="403"/>
      <c r="AZ77" s="404"/>
      <c r="BA77" s="363"/>
    </row>
    <row r="78" spans="6:53" ht="93" customHeight="1" x14ac:dyDescent="0.3">
      <c r="F78" s="399"/>
      <c r="G78" s="400"/>
      <c r="H78" s="400"/>
      <c r="I78" s="403"/>
      <c r="J78" s="400"/>
      <c r="K78" s="400"/>
      <c r="L78" s="400"/>
      <c r="M78" s="400"/>
      <c r="N78" s="400"/>
      <c r="U78" s="401"/>
      <c r="V78" s="402"/>
      <c r="W78" s="402"/>
      <c r="X78" s="402"/>
      <c r="Y78" s="402"/>
      <c r="Z78" s="402"/>
      <c r="AA78" s="402"/>
      <c r="AB78" s="402"/>
      <c r="AC78" s="402"/>
      <c r="AD78" s="402"/>
      <c r="AE78" s="402"/>
      <c r="AF78" s="402"/>
      <c r="AG78" s="402"/>
      <c r="AH78" s="402"/>
      <c r="AI78" s="402"/>
      <c r="AJ78" s="402"/>
      <c r="AK78" s="402"/>
      <c r="AL78" s="403"/>
      <c r="AM78" s="403"/>
      <c r="AN78" s="403"/>
      <c r="AO78" s="403"/>
      <c r="AP78" s="403"/>
      <c r="AQ78" s="403"/>
      <c r="AR78" s="403"/>
      <c r="AS78" s="403"/>
      <c r="AT78" s="403"/>
      <c r="AU78" s="403"/>
      <c r="AV78" s="403"/>
      <c r="AW78" s="403"/>
      <c r="AX78" s="403"/>
      <c r="AY78" s="403"/>
      <c r="AZ78" s="404"/>
      <c r="BA78" s="363"/>
    </row>
    <row r="79" spans="6:53" ht="93" customHeight="1" x14ac:dyDescent="0.3">
      <c r="F79" s="399"/>
      <c r="G79" s="400"/>
      <c r="H79" s="400"/>
      <c r="I79" s="403"/>
      <c r="J79" s="400"/>
      <c r="K79" s="400"/>
      <c r="L79" s="400"/>
      <c r="M79" s="400"/>
      <c r="N79" s="400"/>
      <c r="U79" s="401"/>
      <c r="V79" s="402"/>
      <c r="W79" s="402"/>
      <c r="X79" s="402"/>
      <c r="Y79" s="402"/>
      <c r="Z79" s="402"/>
      <c r="AA79" s="402"/>
      <c r="AB79" s="402"/>
      <c r="AC79" s="402"/>
      <c r="AD79" s="402"/>
      <c r="AE79" s="402"/>
      <c r="AF79" s="402"/>
      <c r="AG79" s="402"/>
      <c r="AH79" s="402"/>
      <c r="AI79" s="402"/>
      <c r="AJ79" s="402"/>
      <c r="AK79" s="402"/>
      <c r="AL79" s="403"/>
      <c r="AM79" s="403"/>
      <c r="AN79" s="403"/>
      <c r="AO79" s="403"/>
      <c r="AP79" s="403"/>
      <c r="AQ79" s="403"/>
      <c r="AR79" s="403"/>
      <c r="AS79" s="403"/>
      <c r="AT79" s="403"/>
      <c r="AU79" s="403"/>
      <c r="AV79" s="403"/>
      <c r="AW79" s="403"/>
      <c r="AX79" s="403"/>
      <c r="AY79" s="403"/>
      <c r="AZ79" s="404"/>
      <c r="BA79" s="363"/>
    </row>
    <row r="80" spans="6:53" ht="93" customHeight="1" x14ac:dyDescent="0.3">
      <c r="F80" s="399"/>
      <c r="G80" s="400"/>
      <c r="H80" s="400"/>
      <c r="I80" s="403"/>
      <c r="J80" s="400"/>
      <c r="K80" s="400"/>
      <c r="L80" s="400"/>
      <c r="M80" s="400"/>
      <c r="N80" s="400"/>
      <c r="U80" s="401"/>
      <c r="V80" s="402"/>
      <c r="W80" s="402"/>
      <c r="X80" s="402"/>
      <c r="Y80" s="402"/>
      <c r="Z80" s="402"/>
      <c r="AA80" s="402"/>
      <c r="AB80" s="402"/>
      <c r="AC80" s="402"/>
      <c r="AD80" s="402"/>
      <c r="AE80" s="402"/>
      <c r="AF80" s="402"/>
      <c r="AG80" s="402"/>
      <c r="AH80" s="402"/>
      <c r="AI80" s="402"/>
      <c r="AJ80" s="402"/>
      <c r="AK80" s="402"/>
      <c r="AL80" s="403"/>
      <c r="AM80" s="403"/>
      <c r="AN80" s="403"/>
      <c r="AO80" s="403"/>
      <c r="AP80" s="403"/>
      <c r="AQ80" s="403"/>
      <c r="AR80" s="403"/>
      <c r="AS80" s="403"/>
      <c r="AT80" s="403"/>
      <c r="AU80" s="403"/>
      <c r="AV80" s="403"/>
      <c r="AW80" s="403"/>
      <c r="AX80" s="403"/>
      <c r="AY80" s="403"/>
      <c r="AZ80" s="404"/>
      <c r="BA80" s="363"/>
    </row>
    <row r="81" spans="6:53" ht="93" customHeight="1" x14ac:dyDescent="0.3">
      <c r="F81" s="399"/>
      <c r="G81" s="400"/>
      <c r="H81" s="400"/>
      <c r="I81" s="403"/>
      <c r="J81" s="400"/>
      <c r="K81" s="400"/>
      <c r="L81" s="400"/>
      <c r="M81" s="400"/>
      <c r="N81" s="400"/>
      <c r="U81" s="401"/>
      <c r="V81" s="402"/>
      <c r="W81" s="402"/>
      <c r="X81" s="402"/>
      <c r="Y81" s="402"/>
      <c r="Z81" s="402"/>
      <c r="AA81" s="402"/>
      <c r="AB81" s="402"/>
      <c r="AC81" s="402"/>
      <c r="AD81" s="402"/>
      <c r="AE81" s="402"/>
      <c r="AF81" s="402"/>
      <c r="AG81" s="402"/>
      <c r="AH81" s="402"/>
      <c r="AI81" s="402"/>
      <c r="AJ81" s="402"/>
      <c r="AK81" s="402"/>
      <c r="AL81" s="403"/>
      <c r="AM81" s="403"/>
      <c r="AN81" s="403"/>
      <c r="AO81" s="403"/>
      <c r="AP81" s="403"/>
      <c r="AQ81" s="403"/>
      <c r="AR81" s="403"/>
      <c r="AS81" s="403"/>
      <c r="AT81" s="403"/>
      <c r="AU81" s="403"/>
      <c r="AV81" s="403"/>
      <c r="AW81" s="403"/>
      <c r="AX81" s="403"/>
      <c r="AY81" s="403"/>
      <c r="AZ81" s="404"/>
      <c r="BA81" s="363"/>
    </row>
    <row r="82" spans="6:53" ht="93" customHeight="1" x14ac:dyDescent="0.3">
      <c r="F82" s="399"/>
      <c r="G82" s="400"/>
      <c r="H82" s="400"/>
      <c r="I82" s="403"/>
      <c r="J82" s="400"/>
      <c r="K82" s="400"/>
      <c r="L82" s="400"/>
      <c r="M82" s="400"/>
      <c r="N82" s="400"/>
      <c r="U82" s="401"/>
      <c r="V82" s="402"/>
      <c r="W82" s="402"/>
      <c r="X82" s="402"/>
      <c r="Y82" s="402"/>
      <c r="Z82" s="402"/>
      <c r="AA82" s="402"/>
      <c r="AB82" s="402"/>
      <c r="AC82" s="402"/>
      <c r="AD82" s="402"/>
      <c r="AE82" s="402"/>
      <c r="AF82" s="402"/>
      <c r="AG82" s="402"/>
      <c r="AH82" s="402"/>
      <c r="AI82" s="402"/>
      <c r="AJ82" s="402"/>
      <c r="AK82" s="402"/>
      <c r="AL82" s="403"/>
      <c r="AM82" s="403"/>
      <c r="AN82" s="403"/>
      <c r="AO82" s="403"/>
      <c r="AP82" s="403"/>
      <c r="AQ82" s="403"/>
      <c r="AR82" s="403"/>
      <c r="AS82" s="403"/>
      <c r="AT82" s="403"/>
      <c r="AU82" s="403"/>
      <c r="AV82" s="403"/>
      <c r="AW82" s="403"/>
      <c r="AX82" s="403"/>
      <c r="AY82" s="403"/>
      <c r="AZ82" s="404"/>
      <c r="BA82" s="363"/>
    </row>
    <row r="83" spans="6:53" ht="93" customHeight="1" x14ac:dyDescent="0.3">
      <c r="F83" s="399"/>
      <c r="G83" s="400"/>
      <c r="H83" s="400"/>
      <c r="I83" s="403"/>
      <c r="J83" s="400"/>
      <c r="K83" s="400"/>
      <c r="L83" s="400"/>
      <c r="M83" s="400"/>
      <c r="N83" s="400"/>
      <c r="U83" s="401"/>
      <c r="V83" s="402"/>
      <c r="W83" s="402"/>
      <c r="X83" s="402"/>
      <c r="Y83" s="402"/>
      <c r="Z83" s="402"/>
      <c r="AA83" s="402"/>
      <c r="AB83" s="402"/>
      <c r="AC83" s="402"/>
      <c r="AD83" s="402"/>
      <c r="AE83" s="402"/>
      <c r="AF83" s="402"/>
      <c r="AG83" s="402"/>
      <c r="AH83" s="402"/>
      <c r="AI83" s="402"/>
      <c r="AJ83" s="402"/>
      <c r="AK83" s="402"/>
      <c r="AL83" s="403"/>
      <c r="AM83" s="403"/>
      <c r="AN83" s="403"/>
      <c r="AO83" s="403"/>
      <c r="AP83" s="403"/>
      <c r="AQ83" s="403"/>
      <c r="AR83" s="403"/>
      <c r="AS83" s="403"/>
      <c r="AT83" s="403"/>
      <c r="AU83" s="403"/>
      <c r="AV83" s="403"/>
      <c r="AW83" s="403"/>
      <c r="AX83" s="403"/>
      <c r="AY83" s="403"/>
      <c r="AZ83" s="404"/>
      <c r="BA83" s="363"/>
    </row>
    <row r="84" spans="6:53" ht="93" customHeight="1" x14ac:dyDescent="0.3">
      <c r="F84" s="399"/>
      <c r="G84" s="400"/>
      <c r="H84" s="400"/>
      <c r="I84" s="403"/>
      <c r="J84" s="400"/>
      <c r="K84" s="400"/>
      <c r="L84" s="400"/>
      <c r="M84" s="400"/>
      <c r="N84" s="400"/>
      <c r="U84" s="401"/>
      <c r="V84" s="402"/>
      <c r="W84" s="402"/>
      <c r="X84" s="402"/>
      <c r="Y84" s="402"/>
      <c r="Z84" s="402"/>
      <c r="AA84" s="402"/>
      <c r="AB84" s="402"/>
      <c r="AC84" s="402"/>
      <c r="AD84" s="402"/>
      <c r="AE84" s="402"/>
      <c r="AF84" s="402"/>
      <c r="AG84" s="402"/>
      <c r="AH84" s="402"/>
      <c r="AI84" s="402"/>
      <c r="AJ84" s="402"/>
      <c r="AK84" s="402"/>
      <c r="AL84" s="403"/>
      <c r="AM84" s="403"/>
      <c r="AN84" s="403"/>
      <c r="AO84" s="403"/>
      <c r="AP84" s="403"/>
      <c r="AQ84" s="403"/>
      <c r="AR84" s="403"/>
      <c r="AS84" s="403"/>
      <c r="AT84" s="403"/>
      <c r="AU84" s="403"/>
      <c r="AV84" s="403"/>
      <c r="AW84" s="403"/>
      <c r="AX84" s="403"/>
      <c r="AY84" s="403"/>
      <c r="AZ84" s="404"/>
      <c r="BA84" s="363"/>
    </row>
    <row r="85" spans="6:53" ht="93" customHeight="1" x14ac:dyDescent="0.3">
      <c r="F85" s="399"/>
      <c r="G85" s="400"/>
      <c r="H85" s="400"/>
      <c r="I85" s="403"/>
      <c r="J85" s="400"/>
      <c r="K85" s="400"/>
      <c r="L85" s="400"/>
      <c r="M85" s="400"/>
      <c r="N85" s="400"/>
      <c r="U85" s="401"/>
      <c r="V85" s="402"/>
      <c r="W85" s="402"/>
      <c r="X85" s="402"/>
      <c r="Y85" s="402"/>
      <c r="Z85" s="402"/>
      <c r="AA85" s="402"/>
      <c r="AB85" s="402"/>
      <c r="AC85" s="402"/>
      <c r="AD85" s="402"/>
      <c r="AE85" s="402"/>
      <c r="AF85" s="402"/>
      <c r="AG85" s="402"/>
      <c r="AH85" s="402"/>
      <c r="AI85" s="402"/>
      <c r="AJ85" s="402"/>
      <c r="AK85" s="402"/>
      <c r="AL85" s="403"/>
      <c r="AM85" s="403"/>
      <c r="AN85" s="403"/>
      <c r="AO85" s="403"/>
      <c r="AP85" s="403"/>
      <c r="AQ85" s="403"/>
      <c r="AR85" s="403"/>
      <c r="AS85" s="403"/>
      <c r="AT85" s="403"/>
      <c r="AU85" s="403"/>
      <c r="AV85" s="403"/>
      <c r="AW85" s="403"/>
      <c r="AX85" s="403"/>
      <c r="AY85" s="403"/>
      <c r="AZ85" s="404"/>
      <c r="BA85" s="363"/>
    </row>
    <row r="86" spans="6:53" ht="93" customHeight="1" x14ac:dyDescent="0.3">
      <c r="F86" s="399"/>
      <c r="G86" s="400"/>
      <c r="H86" s="400"/>
      <c r="I86" s="403"/>
      <c r="J86" s="400"/>
      <c r="K86" s="400"/>
      <c r="L86" s="400"/>
      <c r="M86" s="400"/>
      <c r="N86" s="400"/>
      <c r="U86" s="401"/>
      <c r="V86" s="402"/>
      <c r="W86" s="402"/>
      <c r="X86" s="402"/>
      <c r="Y86" s="402"/>
      <c r="Z86" s="402"/>
      <c r="AA86" s="402"/>
      <c r="AB86" s="402"/>
      <c r="AC86" s="402"/>
      <c r="AD86" s="402"/>
      <c r="AE86" s="402"/>
      <c r="AF86" s="402"/>
      <c r="AG86" s="402"/>
      <c r="AH86" s="402"/>
      <c r="AI86" s="402"/>
      <c r="AJ86" s="402"/>
      <c r="AK86" s="402"/>
      <c r="AL86" s="403"/>
      <c r="AM86" s="403"/>
      <c r="AN86" s="403"/>
      <c r="AO86" s="403"/>
      <c r="AP86" s="403"/>
      <c r="AQ86" s="403"/>
      <c r="AR86" s="403"/>
      <c r="AS86" s="403"/>
      <c r="AT86" s="403"/>
      <c r="AU86" s="403"/>
      <c r="AV86" s="403"/>
      <c r="AW86" s="403"/>
      <c r="AX86" s="403"/>
      <c r="AY86" s="403"/>
      <c r="AZ86" s="404"/>
      <c r="BA86" s="363"/>
    </row>
    <row r="87" spans="6:53" ht="93" customHeight="1" x14ac:dyDescent="0.3">
      <c r="F87" s="399"/>
      <c r="G87" s="400"/>
      <c r="H87" s="400"/>
      <c r="I87" s="403"/>
      <c r="J87" s="400"/>
      <c r="K87" s="400"/>
      <c r="L87" s="400"/>
      <c r="M87" s="400"/>
      <c r="N87" s="400"/>
      <c r="U87" s="401"/>
      <c r="V87" s="402"/>
      <c r="W87" s="402"/>
      <c r="X87" s="402"/>
      <c r="Y87" s="402"/>
      <c r="Z87" s="402"/>
      <c r="AA87" s="402"/>
      <c r="AB87" s="402"/>
      <c r="AC87" s="402"/>
      <c r="AD87" s="402"/>
      <c r="AE87" s="402"/>
      <c r="AF87" s="402"/>
      <c r="AG87" s="402"/>
      <c r="AH87" s="402"/>
      <c r="AI87" s="402"/>
      <c r="AJ87" s="402"/>
      <c r="AK87" s="402"/>
      <c r="AL87" s="403"/>
      <c r="AM87" s="403"/>
      <c r="AN87" s="403"/>
      <c r="AO87" s="403"/>
      <c r="AP87" s="403"/>
      <c r="AQ87" s="403"/>
      <c r="AR87" s="403"/>
      <c r="AS87" s="403"/>
      <c r="AT87" s="403"/>
      <c r="AU87" s="403"/>
      <c r="AV87" s="403"/>
      <c r="AW87" s="403"/>
      <c r="AX87" s="403"/>
      <c r="AY87" s="403"/>
      <c r="AZ87" s="404"/>
      <c r="BA87" s="363"/>
    </row>
    <row r="88" spans="6:53" ht="93" customHeight="1" x14ac:dyDescent="0.3">
      <c r="F88" s="399"/>
      <c r="G88" s="400"/>
      <c r="H88" s="400"/>
      <c r="I88" s="403"/>
      <c r="J88" s="400"/>
      <c r="K88" s="400"/>
      <c r="L88" s="400"/>
      <c r="M88" s="400"/>
      <c r="N88" s="400"/>
      <c r="U88" s="401"/>
      <c r="V88" s="402"/>
      <c r="W88" s="402"/>
      <c r="X88" s="402"/>
      <c r="Y88" s="402"/>
      <c r="Z88" s="402"/>
      <c r="AA88" s="402"/>
      <c r="AB88" s="402"/>
      <c r="AC88" s="402"/>
      <c r="AD88" s="402"/>
      <c r="AE88" s="402"/>
      <c r="AF88" s="402"/>
      <c r="AG88" s="402"/>
      <c r="AH88" s="402"/>
      <c r="AI88" s="402"/>
      <c r="AJ88" s="402"/>
      <c r="AK88" s="402"/>
      <c r="AL88" s="403"/>
      <c r="AM88" s="403"/>
      <c r="AN88" s="403"/>
      <c r="AO88" s="403"/>
      <c r="AP88" s="403"/>
      <c r="AQ88" s="403"/>
      <c r="AR88" s="403"/>
      <c r="AS88" s="403"/>
      <c r="AT88" s="403"/>
      <c r="AU88" s="403"/>
      <c r="AV88" s="403"/>
      <c r="AW88" s="403"/>
      <c r="AX88" s="403"/>
      <c r="AY88" s="403"/>
      <c r="AZ88" s="404"/>
      <c r="BA88" s="363"/>
    </row>
    <row r="89" spans="6:53" ht="93" customHeight="1" x14ac:dyDescent="0.3">
      <c r="F89" s="399"/>
      <c r="G89" s="400"/>
      <c r="H89" s="400"/>
      <c r="I89" s="403"/>
      <c r="J89" s="400"/>
      <c r="K89" s="400"/>
      <c r="L89" s="400"/>
      <c r="M89" s="400"/>
      <c r="N89" s="400"/>
      <c r="U89" s="401"/>
      <c r="V89" s="402"/>
      <c r="W89" s="402"/>
      <c r="X89" s="402"/>
      <c r="Y89" s="402"/>
      <c r="Z89" s="402"/>
      <c r="AA89" s="402"/>
      <c r="AB89" s="402"/>
      <c r="AC89" s="402"/>
      <c r="AD89" s="402"/>
      <c r="AE89" s="402"/>
      <c r="AF89" s="402"/>
      <c r="AG89" s="402"/>
      <c r="AH89" s="402"/>
      <c r="AI89" s="402"/>
      <c r="AJ89" s="402"/>
      <c r="AK89" s="402"/>
      <c r="AL89" s="403"/>
      <c r="AM89" s="403"/>
      <c r="AN89" s="403"/>
      <c r="AO89" s="403"/>
      <c r="AP89" s="403"/>
      <c r="AQ89" s="403"/>
      <c r="AR89" s="403"/>
      <c r="AS89" s="403"/>
      <c r="AT89" s="403"/>
      <c r="AU89" s="403"/>
      <c r="AV89" s="403"/>
      <c r="AW89" s="403"/>
      <c r="AX89" s="403"/>
      <c r="AY89" s="403"/>
      <c r="AZ89" s="404"/>
      <c r="BA89" s="363"/>
    </row>
    <row r="90" spans="6:53" ht="93" customHeight="1" x14ac:dyDescent="0.3">
      <c r="F90" s="399"/>
      <c r="G90" s="400"/>
      <c r="H90" s="400"/>
      <c r="I90" s="403"/>
      <c r="J90" s="400"/>
      <c r="K90" s="400"/>
      <c r="L90" s="400"/>
      <c r="M90" s="400"/>
      <c r="N90" s="400"/>
      <c r="U90" s="401"/>
      <c r="V90" s="402"/>
      <c r="W90" s="402"/>
      <c r="X90" s="402"/>
      <c r="Y90" s="402"/>
      <c r="Z90" s="402"/>
      <c r="AA90" s="402"/>
      <c r="AB90" s="402"/>
      <c r="AC90" s="402"/>
      <c r="AD90" s="402"/>
      <c r="AE90" s="402"/>
      <c r="AF90" s="402"/>
      <c r="AG90" s="402"/>
      <c r="AH90" s="402"/>
      <c r="AI90" s="402"/>
      <c r="AJ90" s="402"/>
      <c r="AK90" s="402"/>
      <c r="AL90" s="403"/>
      <c r="AM90" s="403"/>
      <c r="AN90" s="403"/>
      <c r="AO90" s="403"/>
      <c r="AP90" s="403"/>
      <c r="AQ90" s="403"/>
      <c r="AR90" s="403"/>
      <c r="AS90" s="403"/>
      <c r="AT90" s="403"/>
      <c r="AU90" s="403"/>
      <c r="AV90" s="403"/>
      <c r="AW90" s="403"/>
      <c r="AX90" s="403"/>
      <c r="AY90" s="403"/>
      <c r="AZ90" s="404"/>
      <c r="BA90" s="363"/>
    </row>
    <row r="91" spans="6:53" ht="93" customHeight="1" x14ac:dyDescent="0.3">
      <c r="F91" s="399"/>
      <c r="G91" s="400"/>
      <c r="H91" s="400"/>
      <c r="I91" s="403"/>
      <c r="J91" s="400"/>
      <c r="K91" s="400"/>
      <c r="L91" s="400"/>
      <c r="M91" s="400"/>
      <c r="N91" s="400"/>
      <c r="U91" s="401"/>
      <c r="V91" s="402"/>
      <c r="W91" s="402"/>
      <c r="X91" s="402"/>
      <c r="Y91" s="402"/>
      <c r="Z91" s="402"/>
      <c r="AA91" s="402"/>
      <c r="AB91" s="402"/>
      <c r="AC91" s="402"/>
      <c r="AD91" s="402"/>
      <c r="AE91" s="402"/>
      <c r="AF91" s="402"/>
      <c r="AG91" s="402"/>
      <c r="AH91" s="402"/>
      <c r="AI91" s="402"/>
      <c r="AJ91" s="402"/>
      <c r="AK91" s="402"/>
      <c r="AL91" s="403"/>
      <c r="AM91" s="403"/>
      <c r="AN91" s="403"/>
      <c r="AO91" s="403"/>
      <c r="AP91" s="403"/>
      <c r="AQ91" s="403"/>
      <c r="AR91" s="403"/>
      <c r="AS91" s="403"/>
      <c r="AT91" s="403"/>
      <c r="AU91" s="403"/>
      <c r="AV91" s="403"/>
      <c r="AW91" s="403"/>
      <c r="AX91" s="403"/>
      <c r="AY91" s="403"/>
      <c r="AZ91" s="404"/>
      <c r="BA91" s="363"/>
    </row>
    <row r="92" spans="6:53" ht="93" customHeight="1" x14ac:dyDescent="0.3">
      <c r="F92" s="399"/>
      <c r="G92" s="400"/>
      <c r="H92" s="400"/>
      <c r="I92" s="403"/>
      <c r="J92" s="400"/>
      <c r="K92" s="400"/>
      <c r="L92" s="400"/>
      <c r="M92" s="400"/>
      <c r="N92" s="400"/>
      <c r="U92" s="401"/>
      <c r="V92" s="402"/>
      <c r="W92" s="402"/>
      <c r="X92" s="402"/>
      <c r="Y92" s="402"/>
      <c r="Z92" s="402"/>
      <c r="AA92" s="402"/>
      <c r="AB92" s="402"/>
      <c r="AC92" s="402"/>
      <c r="AD92" s="402"/>
      <c r="AE92" s="402"/>
      <c r="AF92" s="402"/>
      <c r="AG92" s="402"/>
      <c r="AH92" s="402"/>
      <c r="AI92" s="402"/>
      <c r="AJ92" s="402"/>
      <c r="AK92" s="402"/>
      <c r="AL92" s="403"/>
      <c r="AM92" s="403"/>
      <c r="AN92" s="403"/>
      <c r="AO92" s="403"/>
      <c r="AP92" s="403"/>
      <c r="AQ92" s="403"/>
      <c r="AR92" s="403"/>
      <c r="AS92" s="403"/>
      <c r="AT92" s="403"/>
      <c r="AU92" s="403"/>
      <c r="AV92" s="403"/>
      <c r="AW92" s="403"/>
      <c r="AX92" s="403"/>
      <c r="AY92" s="403"/>
      <c r="AZ92" s="404"/>
      <c r="BA92" s="363"/>
    </row>
    <row r="93" spans="6:53" ht="93" customHeight="1" x14ac:dyDescent="0.3">
      <c r="F93" s="399"/>
      <c r="G93" s="400"/>
      <c r="H93" s="400"/>
      <c r="I93" s="403"/>
      <c r="J93" s="400"/>
      <c r="K93" s="400"/>
      <c r="L93" s="400"/>
      <c r="M93" s="400"/>
      <c r="N93" s="400"/>
      <c r="U93" s="401"/>
      <c r="V93" s="402"/>
      <c r="W93" s="402"/>
      <c r="X93" s="402"/>
      <c r="Y93" s="402"/>
      <c r="Z93" s="402"/>
      <c r="AA93" s="402"/>
      <c r="AB93" s="402"/>
      <c r="AC93" s="402"/>
      <c r="AD93" s="402"/>
      <c r="AE93" s="402"/>
      <c r="AF93" s="402"/>
      <c r="AG93" s="402"/>
      <c r="AH93" s="402"/>
      <c r="AI93" s="402"/>
      <c r="AJ93" s="402"/>
      <c r="AK93" s="402"/>
      <c r="AL93" s="403"/>
      <c r="AM93" s="403"/>
      <c r="AN93" s="403"/>
      <c r="AO93" s="403"/>
      <c r="AP93" s="403"/>
      <c r="AQ93" s="403"/>
      <c r="AR93" s="403"/>
      <c r="AS93" s="403"/>
      <c r="AT93" s="403"/>
      <c r="AU93" s="403"/>
      <c r="AV93" s="403"/>
      <c r="AW93" s="403"/>
      <c r="AX93" s="403"/>
      <c r="AY93" s="403"/>
      <c r="AZ93" s="404"/>
      <c r="BA93" s="363"/>
    </row>
    <row r="94" spans="6:53" ht="93" customHeight="1" x14ac:dyDescent="0.3">
      <c r="F94" s="399"/>
      <c r="G94" s="400"/>
      <c r="H94" s="400"/>
      <c r="I94" s="403"/>
      <c r="J94" s="400"/>
      <c r="K94" s="400"/>
      <c r="L94" s="400"/>
      <c r="M94" s="400"/>
      <c r="N94" s="400"/>
      <c r="U94" s="401"/>
      <c r="V94" s="402"/>
      <c r="W94" s="402"/>
      <c r="X94" s="402"/>
      <c r="Y94" s="402"/>
      <c r="Z94" s="402"/>
      <c r="AA94" s="402"/>
      <c r="AB94" s="402"/>
      <c r="AC94" s="402"/>
      <c r="AD94" s="402"/>
      <c r="AE94" s="402"/>
      <c r="AF94" s="402"/>
      <c r="AG94" s="402"/>
      <c r="AH94" s="402"/>
      <c r="AI94" s="402"/>
      <c r="AJ94" s="402"/>
      <c r="AK94" s="402"/>
      <c r="AL94" s="403"/>
      <c r="AM94" s="403"/>
      <c r="AN94" s="403"/>
      <c r="AO94" s="403"/>
      <c r="AP94" s="403"/>
      <c r="AQ94" s="403"/>
      <c r="AR94" s="403"/>
      <c r="AS94" s="403"/>
      <c r="AT94" s="403"/>
      <c r="AU94" s="403"/>
      <c r="AV94" s="403"/>
      <c r="AW94" s="403"/>
      <c r="AX94" s="403"/>
      <c r="AY94" s="403"/>
      <c r="AZ94" s="404"/>
      <c r="BA94" s="363"/>
    </row>
    <row r="95" spans="6:53" ht="93" customHeight="1" x14ac:dyDescent="0.3">
      <c r="F95" s="399"/>
      <c r="G95" s="400"/>
      <c r="H95" s="400"/>
      <c r="I95" s="403"/>
      <c r="J95" s="400"/>
      <c r="K95" s="400"/>
      <c r="L95" s="400"/>
      <c r="M95" s="400"/>
      <c r="N95" s="400"/>
      <c r="U95" s="401"/>
      <c r="V95" s="402"/>
      <c r="W95" s="402"/>
      <c r="X95" s="402"/>
      <c r="Y95" s="402"/>
      <c r="Z95" s="402"/>
      <c r="AA95" s="402"/>
      <c r="AB95" s="402"/>
      <c r="AC95" s="402"/>
      <c r="AD95" s="402"/>
      <c r="AE95" s="402"/>
      <c r="AF95" s="402"/>
      <c r="AG95" s="402"/>
      <c r="AH95" s="402"/>
      <c r="AI95" s="402"/>
      <c r="AJ95" s="402"/>
      <c r="AK95" s="402"/>
      <c r="AL95" s="403"/>
      <c r="AM95" s="403"/>
      <c r="AN95" s="403"/>
      <c r="AO95" s="403"/>
      <c r="AP95" s="403"/>
      <c r="AQ95" s="403"/>
      <c r="AR95" s="403"/>
      <c r="AS95" s="403"/>
      <c r="AT95" s="403"/>
      <c r="AU95" s="403"/>
      <c r="AV95" s="403"/>
      <c r="AW95" s="403"/>
      <c r="AX95" s="403"/>
      <c r="AY95" s="403"/>
      <c r="AZ95" s="404"/>
      <c r="BA95" s="363"/>
    </row>
    <row r="96" spans="6:53" ht="93" customHeight="1" x14ac:dyDescent="0.3">
      <c r="F96" s="399"/>
      <c r="G96" s="400"/>
      <c r="H96" s="400"/>
      <c r="I96" s="403"/>
      <c r="J96" s="400"/>
      <c r="K96" s="400"/>
      <c r="L96" s="400"/>
      <c r="M96" s="400"/>
      <c r="N96" s="400"/>
      <c r="U96" s="401"/>
      <c r="V96" s="402"/>
      <c r="W96" s="402"/>
      <c r="X96" s="402"/>
      <c r="Y96" s="402"/>
      <c r="Z96" s="402"/>
      <c r="AA96" s="402"/>
      <c r="AB96" s="402"/>
      <c r="AC96" s="402"/>
      <c r="AD96" s="402"/>
      <c r="AE96" s="402"/>
      <c r="AF96" s="402"/>
      <c r="AG96" s="402"/>
      <c r="AH96" s="402"/>
      <c r="AI96" s="402"/>
      <c r="AJ96" s="402"/>
      <c r="AK96" s="402"/>
      <c r="AL96" s="403"/>
      <c r="AM96" s="403"/>
      <c r="AN96" s="403"/>
      <c r="AO96" s="403"/>
      <c r="AP96" s="403"/>
      <c r="AQ96" s="403"/>
      <c r="AR96" s="403"/>
      <c r="AS96" s="403"/>
      <c r="AT96" s="403"/>
      <c r="AU96" s="403"/>
      <c r="AV96" s="403"/>
      <c r="AW96" s="403"/>
      <c r="AX96" s="403"/>
      <c r="AY96" s="403"/>
      <c r="AZ96" s="404"/>
      <c r="BA96" s="363"/>
    </row>
    <row r="97" spans="6:53" ht="93" customHeight="1" x14ac:dyDescent="0.3">
      <c r="F97" s="399"/>
      <c r="G97" s="400"/>
      <c r="H97" s="400"/>
      <c r="I97" s="403"/>
      <c r="J97" s="400"/>
      <c r="K97" s="400"/>
      <c r="L97" s="400"/>
      <c r="M97" s="400"/>
      <c r="N97" s="400"/>
      <c r="U97" s="401"/>
      <c r="V97" s="402"/>
      <c r="W97" s="402"/>
      <c r="X97" s="402"/>
      <c r="Y97" s="402"/>
      <c r="Z97" s="402"/>
      <c r="AA97" s="402"/>
      <c r="AB97" s="402"/>
      <c r="AC97" s="402"/>
      <c r="AD97" s="402"/>
      <c r="AE97" s="402"/>
      <c r="AF97" s="402"/>
      <c r="AG97" s="402"/>
      <c r="AH97" s="402"/>
      <c r="AI97" s="402"/>
      <c r="AJ97" s="402"/>
      <c r="AK97" s="402"/>
      <c r="AL97" s="403"/>
      <c r="AM97" s="403"/>
      <c r="AN97" s="403"/>
      <c r="AO97" s="403"/>
      <c r="AP97" s="403"/>
      <c r="AQ97" s="403"/>
      <c r="AR97" s="403"/>
      <c r="AS97" s="403"/>
      <c r="AT97" s="403"/>
      <c r="AU97" s="403"/>
      <c r="AV97" s="403"/>
      <c r="AW97" s="403"/>
      <c r="AX97" s="403"/>
      <c r="AY97" s="403"/>
      <c r="AZ97" s="404"/>
      <c r="BA97" s="363"/>
    </row>
    <row r="98" spans="6:53" ht="93" customHeight="1" x14ac:dyDescent="0.3">
      <c r="F98" s="399"/>
      <c r="G98" s="400"/>
      <c r="H98" s="400"/>
      <c r="I98" s="403"/>
      <c r="J98" s="400"/>
      <c r="K98" s="400"/>
      <c r="L98" s="400"/>
      <c r="M98" s="400"/>
      <c r="N98" s="400"/>
      <c r="U98" s="401"/>
      <c r="V98" s="402"/>
      <c r="W98" s="402"/>
      <c r="X98" s="402"/>
      <c r="Y98" s="402"/>
      <c r="Z98" s="402"/>
      <c r="AA98" s="402"/>
      <c r="AB98" s="402"/>
      <c r="AC98" s="402"/>
      <c r="AD98" s="402"/>
      <c r="AE98" s="402"/>
      <c r="AF98" s="402"/>
      <c r="AG98" s="402"/>
      <c r="AH98" s="402"/>
      <c r="AI98" s="402"/>
      <c r="AJ98" s="402"/>
      <c r="AK98" s="402"/>
      <c r="AL98" s="403"/>
      <c r="AM98" s="403"/>
      <c r="AN98" s="403"/>
      <c r="AO98" s="403"/>
      <c r="AP98" s="403"/>
      <c r="AQ98" s="403"/>
      <c r="AR98" s="403"/>
      <c r="AS98" s="403"/>
      <c r="AT98" s="403"/>
      <c r="AU98" s="403"/>
      <c r="AV98" s="403"/>
      <c r="AW98" s="403"/>
      <c r="AX98" s="403"/>
      <c r="AY98" s="403"/>
      <c r="AZ98" s="404"/>
      <c r="BA98" s="363"/>
    </row>
    <row r="99" spans="6:53" ht="93" customHeight="1" x14ac:dyDescent="0.3">
      <c r="F99" s="399"/>
      <c r="G99" s="400"/>
      <c r="H99" s="400"/>
      <c r="I99" s="403"/>
      <c r="J99" s="400"/>
      <c r="K99" s="400"/>
      <c r="L99" s="400"/>
      <c r="M99" s="400"/>
      <c r="N99" s="400"/>
      <c r="U99" s="401"/>
      <c r="V99" s="402"/>
      <c r="W99" s="402"/>
      <c r="X99" s="402"/>
      <c r="Y99" s="402"/>
      <c r="Z99" s="402"/>
      <c r="AA99" s="402"/>
      <c r="AB99" s="402"/>
      <c r="AC99" s="402"/>
      <c r="AD99" s="402"/>
      <c r="AE99" s="402"/>
      <c r="AF99" s="402"/>
      <c r="AG99" s="402"/>
      <c r="AH99" s="402"/>
      <c r="AI99" s="402"/>
      <c r="AJ99" s="402"/>
      <c r="AK99" s="402"/>
      <c r="AL99" s="403"/>
      <c r="AM99" s="403"/>
      <c r="AN99" s="403"/>
      <c r="AO99" s="403"/>
      <c r="AP99" s="403"/>
      <c r="AQ99" s="403"/>
      <c r="AR99" s="403"/>
      <c r="AS99" s="403"/>
      <c r="AT99" s="403"/>
      <c r="AU99" s="403"/>
      <c r="AV99" s="403"/>
      <c r="AW99" s="403"/>
      <c r="AX99" s="403"/>
      <c r="AY99" s="403"/>
      <c r="AZ99" s="404"/>
      <c r="BA99" s="363"/>
    </row>
    <row r="100" spans="6:53" ht="93" customHeight="1" x14ac:dyDescent="0.3">
      <c r="F100" s="399"/>
      <c r="G100" s="400"/>
      <c r="H100" s="400"/>
      <c r="I100" s="403"/>
      <c r="J100" s="400"/>
      <c r="K100" s="400"/>
      <c r="L100" s="400"/>
      <c r="M100" s="400"/>
      <c r="N100" s="400"/>
      <c r="U100" s="401"/>
      <c r="V100" s="402"/>
      <c r="W100" s="402"/>
      <c r="X100" s="402"/>
      <c r="Y100" s="402"/>
      <c r="Z100" s="402"/>
      <c r="AA100" s="402"/>
      <c r="AB100" s="402"/>
      <c r="AC100" s="402"/>
      <c r="AD100" s="402"/>
      <c r="AE100" s="402"/>
      <c r="AF100" s="402"/>
      <c r="AG100" s="402"/>
      <c r="AH100" s="402"/>
      <c r="AI100" s="402"/>
      <c r="AJ100" s="402"/>
      <c r="AK100" s="402"/>
      <c r="AL100" s="403"/>
      <c r="AM100" s="403"/>
      <c r="AN100" s="403"/>
      <c r="AO100" s="403"/>
      <c r="AP100" s="403"/>
      <c r="AQ100" s="403"/>
      <c r="AR100" s="403"/>
      <c r="AS100" s="403"/>
      <c r="AT100" s="403"/>
      <c r="AU100" s="403"/>
      <c r="AV100" s="403"/>
      <c r="AW100" s="403"/>
      <c r="AX100" s="403"/>
      <c r="AY100" s="403"/>
      <c r="AZ100" s="404"/>
      <c r="BA100" s="363"/>
    </row>
    <row r="101" spans="6:53" ht="93" customHeight="1" x14ac:dyDescent="0.3">
      <c r="F101" s="399"/>
      <c r="G101" s="400"/>
      <c r="H101" s="400"/>
      <c r="I101" s="403"/>
      <c r="J101" s="400"/>
      <c r="K101" s="400"/>
      <c r="L101" s="400"/>
      <c r="M101" s="400"/>
      <c r="N101" s="400"/>
      <c r="U101" s="401"/>
      <c r="V101" s="402"/>
      <c r="W101" s="402"/>
      <c r="X101" s="402"/>
      <c r="Y101" s="402"/>
      <c r="Z101" s="402"/>
      <c r="AA101" s="402"/>
      <c r="AB101" s="402"/>
      <c r="AC101" s="402"/>
      <c r="AD101" s="402"/>
      <c r="AE101" s="402"/>
      <c r="AF101" s="402"/>
      <c r="AG101" s="402"/>
      <c r="AH101" s="402"/>
      <c r="AI101" s="402"/>
      <c r="AJ101" s="402"/>
      <c r="AK101" s="402"/>
      <c r="AL101" s="403"/>
      <c r="AM101" s="403"/>
      <c r="AN101" s="403"/>
      <c r="AO101" s="403"/>
      <c r="AP101" s="403"/>
      <c r="AQ101" s="403"/>
      <c r="AR101" s="403"/>
      <c r="AS101" s="403"/>
      <c r="AT101" s="403"/>
      <c r="AU101" s="403"/>
      <c r="AV101" s="403"/>
      <c r="AW101" s="403"/>
      <c r="AX101" s="403"/>
      <c r="AY101" s="403"/>
      <c r="AZ101" s="404"/>
      <c r="BA101" s="363"/>
    </row>
    <row r="102" spans="6:53" ht="93" customHeight="1" x14ac:dyDescent="0.3">
      <c r="F102" s="399"/>
      <c r="G102" s="400"/>
      <c r="H102" s="400"/>
      <c r="I102" s="403"/>
      <c r="J102" s="400"/>
      <c r="K102" s="400"/>
      <c r="L102" s="400"/>
      <c r="M102" s="400"/>
      <c r="N102" s="400"/>
      <c r="U102" s="401"/>
      <c r="V102" s="402"/>
      <c r="W102" s="402"/>
      <c r="X102" s="402"/>
      <c r="Y102" s="402"/>
      <c r="Z102" s="402"/>
      <c r="AA102" s="402"/>
      <c r="AB102" s="402"/>
      <c r="AC102" s="402"/>
      <c r="AD102" s="402"/>
      <c r="AE102" s="402"/>
      <c r="AF102" s="402"/>
      <c r="AG102" s="402"/>
      <c r="AH102" s="402"/>
      <c r="AI102" s="402"/>
      <c r="AJ102" s="402"/>
      <c r="AK102" s="402"/>
      <c r="AL102" s="403"/>
      <c r="AM102" s="403"/>
      <c r="AN102" s="403"/>
      <c r="AO102" s="403"/>
      <c r="AP102" s="403"/>
      <c r="AQ102" s="403"/>
      <c r="AR102" s="403"/>
      <c r="AS102" s="403"/>
      <c r="AT102" s="403"/>
      <c r="AU102" s="403"/>
      <c r="AV102" s="403"/>
      <c r="AW102" s="403"/>
      <c r="AX102" s="403"/>
      <c r="AY102" s="403"/>
      <c r="AZ102" s="404"/>
      <c r="BA102" s="363"/>
    </row>
    <row r="103" spans="6:53" ht="93" customHeight="1" x14ac:dyDescent="0.3">
      <c r="F103" s="399"/>
      <c r="G103" s="400"/>
      <c r="H103" s="400"/>
      <c r="I103" s="403"/>
      <c r="J103" s="400"/>
      <c r="K103" s="400"/>
      <c r="L103" s="400"/>
      <c r="M103" s="400"/>
      <c r="N103" s="400"/>
      <c r="U103" s="401"/>
      <c r="V103" s="402"/>
      <c r="W103" s="402"/>
      <c r="X103" s="402"/>
      <c r="Y103" s="402"/>
      <c r="Z103" s="402"/>
      <c r="AA103" s="402"/>
      <c r="AB103" s="402"/>
      <c r="AC103" s="402"/>
      <c r="AD103" s="402"/>
      <c r="AE103" s="402"/>
      <c r="AF103" s="402"/>
      <c r="AG103" s="402"/>
      <c r="AH103" s="402"/>
      <c r="AI103" s="402"/>
      <c r="AJ103" s="402"/>
      <c r="AK103" s="402"/>
      <c r="AL103" s="403"/>
      <c r="AM103" s="403"/>
      <c r="AN103" s="403"/>
      <c r="AO103" s="403"/>
      <c r="AP103" s="403"/>
      <c r="AQ103" s="403"/>
      <c r="AR103" s="403"/>
      <c r="AS103" s="403"/>
      <c r="AT103" s="403"/>
      <c r="AU103" s="403"/>
      <c r="AV103" s="403"/>
      <c r="AW103" s="403"/>
      <c r="AX103" s="403"/>
      <c r="AY103" s="403"/>
      <c r="AZ103" s="404"/>
      <c r="BA103" s="363"/>
    </row>
    <row r="104" spans="6:53" ht="93" customHeight="1" x14ac:dyDescent="0.3">
      <c r="F104" s="399"/>
      <c r="G104" s="400"/>
      <c r="H104" s="400"/>
      <c r="I104" s="403"/>
      <c r="J104" s="400"/>
      <c r="K104" s="400"/>
      <c r="L104" s="400"/>
      <c r="M104" s="400"/>
      <c r="N104" s="400"/>
      <c r="U104" s="401"/>
      <c r="V104" s="402"/>
      <c r="W104" s="402"/>
      <c r="X104" s="402"/>
      <c r="Y104" s="402"/>
      <c r="Z104" s="402"/>
      <c r="AA104" s="402"/>
      <c r="AB104" s="402"/>
      <c r="AC104" s="402"/>
      <c r="AD104" s="402"/>
      <c r="AE104" s="402"/>
      <c r="AF104" s="402"/>
      <c r="AG104" s="402"/>
      <c r="AH104" s="402"/>
      <c r="AI104" s="402"/>
      <c r="AJ104" s="402"/>
      <c r="AK104" s="402"/>
      <c r="AL104" s="403"/>
      <c r="AM104" s="403"/>
      <c r="AN104" s="403"/>
      <c r="AO104" s="403"/>
      <c r="AP104" s="403"/>
      <c r="AQ104" s="403"/>
      <c r="AR104" s="403"/>
      <c r="AS104" s="403"/>
      <c r="AT104" s="403"/>
      <c r="AU104" s="403"/>
      <c r="AV104" s="403"/>
      <c r="AW104" s="403"/>
      <c r="AX104" s="403"/>
      <c r="AY104" s="403"/>
      <c r="AZ104" s="404"/>
      <c r="BA104" s="363"/>
    </row>
    <row r="105" spans="6:53" ht="93" customHeight="1" x14ac:dyDescent="0.3">
      <c r="F105" s="399"/>
      <c r="G105" s="400"/>
      <c r="H105" s="400"/>
      <c r="I105" s="403"/>
      <c r="J105" s="400"/>
      <c r="K105" s="400"/>
      <c r="L105" s="400"/>
      <c r="M105" s="400"/>
      <c r="N105" s="400"/>
      <c r="U105" s="401"/>
      <c r="V105" s="402"/>
      <c r="W105" s="402"/>
      <c r="X105" s="402"/>
      <c r="Y105" s="402"/>
      <c r="Z105" s="402"/>
      <c r="AA105" s="402"/>
      <c r="AB105" s="402"/>
      <c r="AC105" s="402"/>
      <c r="AD105" s="402"/>
      <c r="AE105" s="402"/>
      <c r="AF105" s="402"/>
      <c r="AG105" s="402"/>
      <c r="AH105" s="402"/>
      <c r="AI105" s="402"/>
      <c r="AJ105" s="402"/>
      <c r="AK105" s="402"/>
      <c r="AL105" s="403"/>
      <c r="AM105" s="403"/>
      <c r="AN105" s="403"/>
      <c r="AO105" s="403"/>
      <c r="AP105" s="403"/>
      <c r="AQ105" s="403"/>
      <c r="AR105" s="403"/>
      <c r="AS105" s="403"/>
      <c r="AT105" s="403"/>
      <c r="AU105" s="403"/>
      <c r="AV105" s="403"/>
      <c r="AW105" s="403"/>
      <c r="AX105" s="403"/>
      <c r="AY105" s="403"/>
      <c r="AZ105" s="404"/>
      <c r="BA105" s="363"/>
    </row>
    <row r="106" spans="6:53" ht="93" customHeight="1" x14ac:dyDescent="0.3">
      <c r="F106" s="399"/>
      <c r="G106" s="400"/>
      <c r="H106" s="400"/>
      <c r="I106" s="403"/>
      <c r="J106" s="400"/>
      <c r="K106" s="400"/>
      <c r="L106" s="400"/>
      <c r="M106" s="400"/>
      <c r="N106" s="400"/>
      <c r="U106" s="401"/>
      <c r="V106" s="402"/>
      <c r="W106" s="402"/>
      <c r="X106" s="402"/>
      <c r="Y106" s="402"/>
      <c r="Z106" s="402"/>
      <c r="AA106" s="402"/>
      <c r="AB106" s="402"/>
      <c r="AC106" s="402"/>
      <c r="AD106" s="402"/>
      <c r="AE106" s="402"/>
      <c r="AF106" s="402"/>
      <c r="AG106" s="402"/>
      <c r="AH106" s="402"/>
      <c r="AI106" s="402"/>
      <c r="AJ106" s="402"/>
      <c r="AK106" s="402"/>
      <c r="AL106" s="403"/>
      <c r="AM106" s="403"/>
      <c r="AN106" s="403"/>
      <c r="AO106" s="403"/>
      <c r="AP106" s="403"/>
      <c r="AQ106" s="403"/>
      <c r="AR106" s="403"/>
      <c r="AS106" s="403"/>
      <c r="AT106" s="403"/>
      <c r="AU106" s="403"/>
      <c r="AV106" s="403"/>
      <c r="AW106" s="403"/>
      <c r="AX106" s="403"/>
      <c r="AY106" s="403"/>
      <c r="AZ106" s="404"/>
      <c r="BA106" s="363"/>
    </row>
    <row r="107" spans="6:53" ht="93" customHeight="1" x14ac:dyDescent="0.3">
      <c r="F107" s="399"/>
      <c r="G107" s="400"/>
      <c r="H107" s="400"/>
      <c r="I107" s="403"/>
      <c r="J107" s="400"/>
      <c r="K107" s="400"/>
      <c r="L107" s="400"/>
      <c r="M107" s="400"/>
      <c r="N107" s="400"/>
      <c r="U107" s="401"/>
      <c r="V107" s="402"/>
      <c r="W107" s="402"/>
      <c r="X107" s="402"/>
      <c r="Y107" s="402"/>
      <c r="Z107" s="402"/>
      <c r="AA107" s="402"/>
      <c r="AB107" s="402"/>
      <c r="AC107" s="402"/>
      <c r="AD107" s="402"/>
      <c r="AE107" s="402"/>
      <c r="AF107" s="402"/>
      <c r="AG107" s="402"/>
      <c r="AH107" s="402"/>
      <c r="AI107" s="402"/>
      <c r="AJ107" s="402"/>
      <c r="AK107" s="402"/>
      <c r="AL107" s="403"/>
      <c r="AM107" s="403"/>
      <c r="AN107" s="403"/>
      <c r="AO107" s="403"/>
      <c r="AP107" s="403"/>
      <c r="AQ107" s="403"/>
      <c r="AR107" s="403"/>
      <c r="AS107" s="403"/>
      <c r="AT107" s="403"/>
      <c r="AU107" s="403"/>
      <c r="AV107" s="403"/>
      <c r="AW107" s="403"/>
      <c r="AX107" s="403"/>
      <c r="AY107" s="403"/>
      <c r="AZ107" s="404"/>
      <c r="BA107" s="363"/>
    </row>
    <row r="108" spans="6:53" ht="93" customHeight="1" x14ac:dyDescent="0.3">
      <c r="F108" s="399"/>
      <c r="G108" s="400"/>
      <c r="H108" s="400"/>
      <c r="I108" s="403"/>
      <c r="J108" s="400"/>
      <c r="K108" s="400"/>
      <c r="L108" s="400"/>
      <c r="M108" s="400"/>
      <c r="N108" s="400"/>
      <c r="U108" s="401"/>
      <c r="V108" s="402"/>
      <c r="W108" s="402"/>
      <c r="X108" s="402"/>
      <c r="Y108" s="402"/>
      <c r="Z108" s="402"/>
      <c r="AA108" s="402"/>
      <c r="AB108" s="402"/>
      <c r="AC108" s="402"/>
      <c r="AD108" s="402"/>
      <c r="AE108" s="402"/>
      <c r="AF108" s="402"/>
      <c r="AG108" s="402"/>
      <c r="AH108" s="402"/>
      <c r="AI108" s="402"/>
      <c r="AJ108" s="402"/>
      <c r="AK108" s="402"/>
      <c r="AL108" s="403"/>
      <c r="AM108" s="403"/>
      <c r="AN108" s="403"/>
      <c r="AO108" s="403"/>
      <c r="AP108" s="403"/>
      <c r="AQ108" s="403"/>
      <c r="AR108" s="403"/>
      <c r="AS108" s="403"/>
      <c r="AT108" s="403"/>
      <c r="AU108" s="403"/>
      <c r="AV108" s="403"/>
      <c r="AW108" s="403"/>
      <c r="AX108" s="403"/>
      <c r="AY108" s="403"/>
      <c r="AZ108" s="404"/>
      <c r="BA108" s="363"/>
    </row>
    <row r="109" spans="6:53" ht="93" customHeight="1" x14ac:dyDescent="0.3">
      <c r="F109" s="399"/>
      <c r="G109" s="400"/>
      <c r="H109" s="400"/>
      <c r="I109" s="403"/>
      <c r="J109" s="400"/>
      <c r="K109" s="400"/>
      <c r="L109" s="400"/>
      <c r="M109" s="400"/>
      <c r="N109" s="400"/>
      <c r="U109" s="401"/>
      <c r="V109" s="402"/>
      <c r="W109" s="402"/>
      <c r="X109" s="402"/>
      <c r="Y109" s="402"/>
      <c r="Z109" s="402"/>
      <c r="AA109" s="402"/>
      <c r="AB109" s="402"/>
      <c r="AC109" s="402"/>
      <c r="AD109" s="402"/>
      <c r="AE109" s="402"/>
      <c r="AF109" s="402"/>
      <c r="AG109" s="402"/>
      <c r="AH109" s="402"/>
      <c r="AI109" s="402"/>
      <c r="AJ109" s="402"/>
      <c r="AK109" s="402"/>
      <c r="AL109" s="403"/>
      <c r="AM109" s="403"/>
      <c r="AN109" s="403"/>
      <c r="AO109" s="403"/>
      <c r="AP109" s="403"/>
      <c r="AQ109" s="403"/>
      <c r="AR109" s="403"/>
      <c r="AS109" s="403"/>
      <c r="AT109" s="403"/>
      <c r="AU109" s="403"/>
      <c r="AV109" s="403"/>
      <c r="AW109" s="403"/>
      <c r="AX109" s="403"/>
      <c r="AY109" s="403"/>
      <c r="AZ109" s="404"/>
      <c r="BA109" s="363"/>
    </row>
    <row r="110" spans="6:53" ht="93" customHeight="1" x14ac:dyDescent="0.3">
      <c r="F110" s="399"/>
      <c r="G110" s="400"/>
      <c r="H110" s="400"/>
      <c r="I110" s="403"/>
      <c r="J110" s="400"/>
      <c r="K110" s="400"/>
      <c r="L110" s="400"/>
      <c r="M110" s="400"/>
      <c r="N110" s="400"/>
      <c r="U110" s="401"/>
      <c r="V110" s="402"/>
      <c r="W110" s="402"/>
      <c r="X110" s="402"/>
      <c r="Y110" s="402"/>
      <c r="Z110" s="402"/>
      <c r="AA110" s="402"/>
      <c r="AB110" s="402"/>
      <c r="AC110" s="402"/>
      <c r="AD110" s="402"/>
      <c r="AE110" s="402"/>
      <c r="AF110" s="402"/>
      <c r="AG110" s="402"/>
      <c r="AH110" s="402"/>
      <c r="AI110" s="402"/>
      <c r="AJ110" s="402"/>
      <c r="AK110" s="402"/>
      <c r="AL110" s="403"/>
      <c r="AM110" s="403"/>
      <c r="AN110" s="403"/>
      <c r="AO110" s="403"/>
      <c r="AP110" s="403"/>
      <c r="AQ110" s="403"/>
      <c r="AR110" s="403"/>
      <c r="AS110" s="403"/>
      <c r="AT110" s="403"/>
      <c r="AU110" s="403"/>
      <c r="AV110" s="403"/>
      <c r="AW110" s="403"/>
      <c r="AX110" s="403"/>
      <c r="AY110" s="403"/>
      <c r="AZ110" s="404"/>
      <c r="BA110" s="363"/>
    </row>
    <row r="111" spans="6:53" ht="93" customHeight="1" x14ac:dyDescent="0.3">
      <c r="F111" s="399"/>
      <c r="G111" s="400"/>
      <c r="H111" s="400"/>
      <c r="I111" s="403"/>
      <c r="J111" s="400"/>
      <c r="K111" s="400"/>
      <c r="L111" s="400"/>
      <c r="M111" s="400"/>
      <c r="N111" s="400"/>
      <c r="U111" s="401"/>
      <c r="V111" s="402"/>
      <c r="W111" s="402"/>
      <c r="X111" s="402"/>
      <c r="Y111" s="402"/>
      <c r="Z111" s="402"/>
      <c r="AA111" s="402"/>
      <c r="AB111" s="402"/>
      <c r="AC111" s="402"/>
      <c r="AD111" s="402"/>
      <c r="AE111" s="402"/>
      <c r="AF111" s="402"/>
      <c r="AG111" s="402"/>
      <c r="AH111" s="402"/>
      <c r="AI111" s="402"/>
      <c r="AJ111" s="402"/>
      <c r="AK111" s="402"/>
      <c r="AL111" s="403"/>
      <c r="AM111" s="403"/>
      <c r="AN111" s="403"/>
      <c r="AO111" s="403"/>
      <c r="AP111" s="403"/>
      <c r="AQ111" s="403"/>
      <c r="AR111" s="403"/>
      <c r="AS111" s="403"/>
      <c r="AT111" s="403"/>
      <c r="AU111" s="403"/>
      <c r="AV111" s="403"/>
      <c r="AW111" s="403"/>
      <c r="AX111" s="403"/>
      <c r="AY111" s="403"/>
      <c r="AZ111" s="404"/>
      <c r="BA111" s="363"/>
    </row>
    <row r="112" spans="6:53" ht="93" customHeight="1" x14ac:dyDescent="0.3">
      <c r="F112" s="399"/>
      <c r="G112" s="400"/>
      <c r="H112" s="400"/>
      <c r="I112" s="403"/>
      <c r="J112" s="400"/>
      <c r="K112" s="400"/>
      <c r="L112" s="400"/>
      <c r="M112" s="400"/>
      <c r="N112" s="400"/>
      <c r="U112" s="401"/>
      <c r="V112" s="402"/>
      <c r="W112" s="402"/>
      <c r="X112" s="402"/>
      <c r="Y112" s="402"/>
      <c r="Z112" s="402"/>
      <c r="AA112" s="402"/>
      <c r="AB112" s="402"/>
      <c r="AC112" s="402"/>
      <c r="AD112" s="402"/>
      <c r="AE112" s="402"/>
      <c r="AF112" s="402"/>
      <c r="AG112" s="402"/>
      <c r="AH112" s="402"/>
      <c r="AI112" s="402"/>
      <c r="AJ112" s="402"/>
      <c r="AK112" s="402"/>
      <c r="AL112" s="403"/>
      <c r="AM112" s="403"/>
      <c r="AN112" s="403"/>
      <c r="AO112" s="403"/>
      <c r="AP112" s="403"/>
      <c r="AQ112" s="403"/>
      <c r="AR112" s="403"/>
      <c r="AS112" s="403"/>
      <c r="AT112" s="403"/>
      <c r="AU112" s="403"/>
      <c r="AV112" s="403"/>
      <c r="AW112" s="403"/>
      <c r="AX112" s="403"/>
      <c r="AY112" s="403"/>
      <c r="AZ112" s="404"/>
      <c r="BA112" s="363"/>
    </row>
    <row r="113" spans="6:53" ht="93" customHeight="1" x14ac:dyDescent="0.3">
      <c r="F113" s="399"/>
      <c r="G113" s="400"/>
      <c r="H113" s="400"/>
      <c r="I113" s="403"/>
      <c r="J113" s="400"/>
      <c r="K113" s="400"/>
      <c r="L113" s="400"/>
      <c r="M113" s="400"/>
      <c r="N113" s="400"/>
      <c r="U113" s="401"/>
      <c r="V113" s="402"/>
      <c r="W113" s="402"/>
      <c r="X113" s="402"/>
      <c r="Y113" s="402"/>
      <c r="Z113" s="402"/>
      <c r="AA113" s="402"/>
      <c r="AB113" s="402"/>
      <c r="AC113" s="402"/>
      <c r="AD113" s="402"/>
      <c r="AE113" s="402"/>
      <c r="AF113" s="402"/>
      <c r="AG113" s="402"/>
      <c r="AH113" s="402"/>
      <c r="AI113" s="402"/>
      <c r="AJ113" s="402"/>
      <c r="AK113" s="402"/>
      <c r="AL113" s="403"/>
      <c r="AM113" s="403"/>
      <c r="AN113" s="403"/>
      <c r="AO113" s="403"/>
      <c r="AP113" s="403"/>
      <c r="AQ113" s="403"/>
      <c r="AR113" s="403"/>
      <c r="AS113" s="403"/>
      <c r="AT113" s="403"/>
      <c r="AU113" s="403"/>
      <c r="AV113" s="403"/>
      <c r="AW113" s="403"/>
      <c r="AX113" s="403"/>
      <c r="AY113" s="403"/>
      <c r="AZ113" s="404"/>
      <c r="BA113" s="363"/>
    </row>
    <row r="114" spans="6:53" ht="93" customHeight="1" x14ac:dyDescent="0.3">
      <c r="F114" s="399"/>
      <c r="G114" s="400"/>
      <c r="H114" s="400"/>
      <c r="I114" s="403"/>
      <c r="J114" s="400"/>
      <c r="K114" s="400"/>
      <c r="L114" s="400"/>
      <c r="M114" s="400"/>
      <c r="N114" s="400"/>
      <c r="U114" s="401"/>
      <c r="V114" s="402"/>
      <c r="W114" s="402"/>
      <c r="X114" s="402"/>
      <c r="Y114" s="402"/>
      <c r="Z114" s="402"/>
      <c r="AA114" s="402"/>
      <c r="AB114" s="402"/>
      <c r="AC114" s="402"/>
      <c r="AD114" s="402"/>
      <c r="AE114" s="402"/>
      <c r="AF114" s="402"/>
      <c r="AG114" s="402"/>
      <c r="AH114" s="402"/>
      <c r="AI114" s="402"/>
      <c r="AJ114" s="402"/>
      <c r="AK114" s="402"/>
      <c r="AL114" s="403"/>
      <c r="AM114" s="403"/>
      <c r="AN114" s="403"/>
      <c r="AO114" s="403"/>
      <c r="AP114" s="403"/>
      <c r="AQ114" s="403"/>
      <c r="AR114" s="403"/>
      <c r="AS114" s="403"/>
      <c r="AT114" s="403"/>
      <c r="AU114" s="403"/>
      <c r="AV114" s="403"/>
      <c r="AW114" s="403"/>
      <c r="AX114" s="403"/>
      <c r="AY114" s="403"/>
      <c r="AZ114" s="404"/>
      <c r="BA114" s="363"/>
    </row>
    <row r="115" spans="6:53" ht="93" customHeight="1" x14ac:dyDescent="0.3">
      <c r="F115" s="399"/>
      <c r="G115" s="400"/>
      <c r="H115" s="400"/>
      <c r="I115" s="403"/>
      <c r="J115" s="400"/>
      <c r="K115" s="400"/>
      <c r="L115" s="400"/>
      <c r="M115" s="400"/>
      <c r="N115" s="400"/>
      <c r="U115" s="401"/>
      <c r="V115" s="402"/>
      <c r="W115" s="402"/>
      <c r="X115" s="402"/>
      <c r="Y115" s="402"/>
      <c r="Z115" s="402"/>
      <c r="AA115" s="402"/>
      <c r="AB115" s="402"/>
      <c r="AC115" s="402"/>
      <c r="AD115" s="402"/>
      <c r="AE115" s="402"/>
      <c r="AF115" s="402"/>
      <c r="AG115" s="402"/>
      <c r="AH115" s="402"/>
      <c r="AI115" s="402"/>
      <c r="AJ115" s="402"/>
      <c r="AK115" s="402"/>
      <c r="AL115" s="403"/>
      <c r="AM115" s="403"/>
      <c r="AN115" s="403"/>
      <c r="AO115" s="403"/>
      <c r="AP115" s="403"/>
      <c r="AQ115" s="403"/>
      <c r="AR115" s="403"/>
      <c r="AS115" s="403"/>
      <c r="AT115" s="403"/>
      <c r="AU115" s="403"/>
      <c r="AV115" s="403"/>
      <c r="AW115" s="403"/>
      <c r="AX115" s="403"/>
      <c r="AY115" s="403"/>
      <c r="AZ115" s="404"/>
      <c r="BA115" s="363"/>
    </row>
    <row r="116" spans="6:53" ht="93" customHeight="1" x14ac:dyDescent="0.3">
      <c r="F116" s="399"/>
      <c r="G116" s="400"/>
      <c r="H116" s="400"/>
      <c r="I116" s="403"/>
      <c r="J116" s="400"/>
      <c r="K116" s="400"/>
      <c r="L116" s="400"/>
      <c r="M116" s="400"/>
      <c r="N116" s="400"/>
      <c r="U116" s="401"/>
      <c r="V116" s="402"/>
      <c r="W116" s="402"/>
      <c r="X116" s="402"/>
      <c r="Y116" s="402"/>
      <c r="Z116" s="402"/>
      <c r="AA116" s="402"/>
      <c r="AB116" s="402"/>
      <c r="AC116" s="402"/>
      <c r="AD116" s="402"/>
      <c r="AE116" s="402"/>
      <c r="AF116" s="402"/>
      <c r="AG116" s="402"/>
      <c r="AH116" s="402"/>
      <c r="AI116" s="402"/>
      <c r="AJ116" s="402"/>
      <c r="AK116" s="402"/>
      <c r="AL116" s="403"/>
      <c r="AM116" s="403"/>
      <c r="AN116" s="403"/>
      <c r="AO116" s="403"/>
      <c r="AP116" s="403"/>
      <c r="AQ116" s="403"/>
      <c r="AR116" s="403"/>
      <c r="AS116" s="403"/>
      <c r="AT116" s="403"/>
      <c r="AU116" s="403"/>
      <c r="AV116" s="403"/>
      <c r="AW116" s="403"/>
      <c r="AX116" s="403"/>
      <c r="AY116" s="403"/>
      <c r="AZ116" s="404"/>
      <c r="BA116" s="363"/>
    </row>
    <row r="117" spans="6:53" ht="93" customHeight="1" x14ac:dyDescent="0.3">
      <c r="F117" s="399"/>
      <c r="G117" s="400"/>
      <c r="H117" s="400"/>
      <c r="I117" s="403"/>
      <c r="J117" s="400"/>
      <c r="K117" s="400"/>
      <c r="L117" s="400"/>
      <c r="M117" s="400"/>
      <c r="N117" s="400"/>
      <c r="U117" s="401"/>
      <c r="V117" s="402"/>
      <c r="W117" s="402"/>
      <c r="X117" s="402"/>
      <c r="Y117" s="402"/>
      <c r="Z117" s="402"/>
      <c r="AA117" s="402"/>
      <c r="AB117" s="402"/>
      <c r="AC117" s="402"/>
      <c r="AD117" s="402"/>
      <c r="AE117" s="402"/>
      <c r="AF117" s="402"/>
      <c r="AG117" s="402"/>
      <c r="AH117" s="402"/>
      <c r="AI117" s="402"/>
      <c r="AJ117" s="402"/>
      <c r="AK117" s="402"/>
      <c r="AL117" s="403"/>
      <c r="AM117" s="403"/>
      <c r="AN117" s="403"/>
      <c r="AO117" s="403"/>
      <c r="AP117" s="403"/>
      <c r="AQ117" s="403"/>
      <c r="AR117" s="403"/>
      <c r="AS117" s="403"/>
      <c r="AT117" s="403"/>
      <c r="AU117" s="403"/>
      <c r="AV117" s="403"/>
      <c r="AW117" s="403"/>
      <c r="AX117" s="403"/>
      <c r="AY117" s="403"/>
      <c r="AZ117" s="404"/>
      <c r="BA117" s="363"/>
    </row>
    <row r="118" spans="6:53" ht="93" customHeight="1" x14ac:dyDescent="0.3">
      <c r="F118" s="399"/>
      <c r="G118" s="400"/>
      <c r="H118" s="400"/>
      <c r="I118" s="403"/>
      <c r="J118" s="400"/>
      <c r="K118" s="400"/>
      <c r="L118" s="400"/>
      <c r="M118" s="400"/>
      <c r="N118" s="400"/>
      <c r="U118" s="401"/>
      <c r="V118" s="402"/>
      <c r="W118" s="402"/>
      <c r="X118" s="402"/>
      <c r="Y118" s="402"/>
      <c r="Z118" s="402"/>
      <c r="AA118" s="402"/>
      <c r="AB118" s="402"/>
      <c r="AC118" s="402"/>
      <c r="AD118" s="402"/>
      <c r="AE118" s="402"/>
      <c r="AF118" s="402"/>
      <c r="AG118" s="402"/>
      <c r="AH118" s="402"/>
      <c r="AI118" s="402"/>
      <c r="AJ118" s="402"/>
      <c r="AK118" s="402"/>
      <c r="AL118" s="403"/>
      <c r="AM118" s="403"/>
      <c r="AN118" s="403"/>
      <c r="AO118" s="403"/>
      <c r="AP118" s="403"/>
      <c r="AQ118" s="403"/>
      <c r="AR118" s="403"/>
      <c r="AS118" s="403"/>
      <c r="AT118" s="403"/>
      <c r="AU118" s="403"/>
      <c r="AV118" s="403"/>
      <c r="AW118" s="403"/>
      <c r="AX118" s="403"/>
      <c r="AY118" s="403"/>
      <c r="AZ118" s="404"/>
      <c r="BA118" s="363"/>
    </row>
    <row r="119" spans="6:53" ht="93" customHeight="1" x14ac:dyDescent="0.3">
      <c r="F119" s="399"/>
      <c r="G119" s="400"/>
      <c r="H119" s="400"/>
      <c r="I119" s="403"/>
      <c r="J119" s="400"/>
      <c r="K119" s="400"/>
      <c r="L119" s="400"/>
      <c r="M119" s="400"/>
      <c r="N119" s="400"/>
      <c r="U119" s="401"/>
      <c r="V119" s="402"/>
      <c r="W119" s="402"/>
      <c r="X119" s="402"/>
      <c r="Y119" s="402"/>
      <c r="Z119" s="402"/>
      <c r="AA119" s="402"/>
      <c r="AB119" s="402"/>
      <c r="AC119" s="402"/>
      <c r="AD119" s="402"/>
      <c r="AE119" s="402"/>
      <c r="AF119" s="402"/>
      <c r="AG119" s="402"/>
      <c r="AH119" s="402"/>
      <c r="AI119" s="402"/>
      <c r="AJ119" s="402"/>
      <c r="AK119" s="402"/>
      <c r="AL119" s="403"/>
      <c r="AM119" s="403"/>
      <c r="AN119" s="403"/>
      <c r="AO119" s="403"/>
      <c r="AP119" s="403"/>
      <c r="AQ119" s="403"/>
      <c r="AR119" s="403"/>
      <c r="AS119" s="403"/>
      <c r="AT119" s="403"/>
      <c r="AU119" s="403"/>
      <c r="AV119" s="403"/>
      <c r="AW119" s="403"/>
      <c r="AX119" s="403"/>
      <c r="AY119" s="403"/>
      <c r="AZ119" s="404"/>
      <c r="BA119" s="363"/>
    </row>
    <row r="120" spans="6:53" ht="93" customHeight="1" x14ac:dyDescent="0.3">
      <c r="F120" s="399"/>
      <c r="G120" s="400"/>
      <c r="H120" s="400"/>
      <c r="I120" s="403"/>
      <c r="J120" s="400"/>
      <c r="K120" s="400"/>
      <c r="L120" s="400"/>
      <c r="M120" s="400"/>
      <c r="N120" s="400"/>
      <c r="U120" s="401"/>
      <c r="V120" s="402"/>
      <c r="W120" s="402"/>
      <c r="X120" s="402"/>
      <c r="Y120" s="402"/>
      <c r="Z120" s="402"/>
      <c r="AA120" s="402"/>
      <c r="AB120" s="402"/>
      <c r="AC120" s="402"/>
      <c r="AD120" s="402"/>
      <c r="AE120" s="402"/>
      <c r="AF120" s="402"/>
      <c r="AG120" s="402"/>
      <c r="AH120" s="402"/>
      <c r="AI120" s="402"/>
      <c r="AJ120" s="402"/>
      <c r="AK120" s="402"/>
      <c r="AL120" s="403"/>
      <c r="AM120" s="403"/>
      <c r="AN120" s="403"/>
      <c r="AO120" s="403"/>
      <c r="AP120" s="403"/>
      <c r="AQ120" s="403"/>
      <c r="AR120" s="403"/>
      <c r="AS120" s="403"/>
      <c r="AT120" s="403"/>
      <c r="AU120" s="403"/>
      <c r="AV120" s="403"/>
      <c r="AW120" s="403"/>
      <c r="AX120" s="403"/>
      <c r="AY120" s="403"/>
      <c r="AZ120" s="404"/>
      <c r="BA120" s="363"/>
    </row>
    <row r="121" spans="6:53" ht="93" customHeight="1" x14ac:dyDescent="0.3">
      <c r="F121" s="399"/>
      <c r="G121" s="400"/>
      <c r="H121" s="400"/>
      <c r="I121" s="403"/>
      <c r="J121" s="400"/>
      <c r="K121" s="400"/>
      <c r="L121" s="400"/>
      <c r="M121" s="400"/>
      <c r="N121" s="400"/>
      <c r="U121" s="401"/>
      <c r="V121" s="402"/>
      <c r="W121" s="402"/>
      <c r="X121" s="402"/>
      <c r="Y121" s="402"/>
      <c r="Z121" s="402"/>
      <c r="AA121" s="402"/>
      <c r="AB121" s="402"/>
      <c r="AC121" s="402"/>
      <c r="AD121" s="402"/>
      <c r="AE121" s="402"/>
      <c r="AF121" s="402"/>
      <c r="AG121" s="402"/>
      <c r="AH121" s="402"/>
      <c r="AI121" s="402"/>
      <c r="AJ121" s="402"/>
      <c r="AK121" s="402"/>
      <c r="AL121" s="403"/>
      <c r="AM121" s="403"/>
      <c r="AN121" s="403"/>
      <c r="AO121" s="403"/>
      <c r="AP121" s="403"/>
      <c r="AQ121" s="403"/>
      <c r="AR121" s="403"/>
      <c r="AS121" s="403"/>
      <c r="AT121" s="403"/>
      <c r="AU121" s="403"/>
      <c r="AV121" s="403"/>
      <c r="AW121" s="403"/>
      <c r="AX121" s="403"/>
      <c r="AY121" s="403"/>
      <c r="AZ121" s="404"/>
      <c r="BA121" s="363"/>
    </row>
    <row r="122" spans="6:53" ht="93" customHeight="1" x14ac:dyDescent="0.3">
      <c r="F122" s="399"/>
      <c r="G122" s="400"/>
      <c r="H122" s="400"/>
      <c r="I122" s="403"/>
      <c r="J122" s="400"/>
      <c r="K122" s="400"/>
      <c r="L122" s="400"/>
      <c r="M122" s="400"/>
      <c r="N122" s="400"/>
      <c r="U122" s="401"/>
      <c r="V122" s="402"/>
      <c r="W122" s="402"/>
      <c r="X122" s="402"/>
      <c r="Y122" s="402"/>
      <c r="Z122" s="402"/>
      <c r="AA122" s="402"/>
      <c r="AB122" s="402"/>
      <c r="AC122" s="402"/>
      <c r="AD122" s="402"/>
      <c r="AE122" s="402"/>
      <c r="AF122" s="402"/>
      <c r="AG122" s="402"/>
      <c r="AH122" s="402"/>
      <c r="AI122" s="402"/>
      <c r="AJ122" s="402"/>
      <c r="AK122" s="402"/>
      <c r="AL122" s="403"/>
      <c r="AM122" s="403"/>
      <c r="AN122" s="403"/>
      <c r="AO122" s="403"/>
      <c r="AP122" s="403"/>
      <c r="AQ122" s="403"/>
      <c r="AR122" s="403"/>
      <c r="AS122" s="403"/>
      <c r="AT122" s="403"/>
      <c r="AU122" s="403"/>
      <c r="AV122" s="403"/>
      <c r="AW122" s="403"/>
      <c r="AX122" s="403"/>
      <c r="AY122" s="403"/>
      <c r="AZ122" s="404"/>
      <c r="BA122" s="363"/>
    </row>
    <row r="123" spans="6:53" ht="93" customHeight="1" x14ac:dyDescent="0.3">
      <c r="F123" s="399"/>
      <c r="G123" s="400"/>
      <c r="H123" s="400"/>
      <c r="I123" s="403"/>
      <c r="J123" s="400"/>
      <c r="K123" s="400"/>
      <c r="L123" s="400"/>
      <c r="M123" s="400"/>
      <c r="N123" s="400"/>
      <c r="U123" s="401"/>
      <c r="V123" s="402"/>
      <c r="W123" s="402"/>
      <c r="X123" s="402"/>
      <c r="Y123" s="402"/>
      <c r="Z123" s="402"/>
      <c r="AA123" s="402"/>
      <c r="AB123" s="402"/>
      <c r="AC123" s="402"/>
      <c r="AD123" s="402"/>
      <c r="AE123" s="402"/>
      <c r="AF123" s="402"/>
      <c r="AG123" s="402"/>
      <c r="AH123" s="402"/>
      <c r="AI123" s="402"/>
      <c r="AJ123" s="402"/>
      <c r="AK123" s="402"/>
      <c r="AL123" s="403"/>
      <c r="AM123" s="403"/>
      <c r="AN123" s="403"/>
      <c r="AO123" s="403"/>
      <c r="AP123" s="403"/>
      <c r="AQ123" s="403"/>
      <c r="AR123" s="403"/>
      <c r="AS123" s="403"/>
      <c r="AT123" s="403"/>
      <c r="AU123" s="403"/>
      <c r="AV123" s="403"/>
      <c r="AW123" s="403"/>
      <c r="AX123" s="403"/>
      <c r="AY123" s="403"/>
      <c r="AZ123" s="404"/>
      <c r="BA123" s="363"/>
    </row>
    <row r="124" spans="6:53" ht="93" customHeight="1" x14ac:dyDescent="0.3">
      <c r="F124" s="399"/>
      <c r="G124" s="400"/>
      <c r="H124" s="400"/>
      <c r="I124" s="403"/>
      <c r="J124" s="400"/>
      <c r="K124" s="400"/>
      <c r="L124" s="400"/>
      <c r="M124" s="400"/>
      <c r="N124" s="400"/>
      <c r="U124" s="401"/>
      <c r="V124" s="402"/>
      <c r="W124" s="402"/>
      <c r="X124" s="402"/>
      <c r="Y124" s="402"/>
      <c r="Z124" s="402"/>
      <c r="AA124" s="402"/>
      <c r="AB124" s="402"/>
      <c r="AC124" s="402"/>
      <c r="AD124" s="402"/>
      <c r="AE124" s="402"/>
      <c r="AF124" s="402"/>
      <c r="AG124" s="402"/>
      <c r="AH124" s="402"/>
      <c r="AI124" s="402"/>
      <c r="AJ124" s="402"/>
      <c r="AK124" s="402"/>
      <c r="AL124" s="403"/>
      <c r="AM124" s="403"/>
      <c r="AN124" s="403"/>
      <c r="AO124" s="403"/>
      <c r="AP124" s="403"/>
      <c r="AQ124" s="403"/>
      <c r="AR124" s="403"/>
      <c r="AS124" s="403"/>
      <c r="AT124" s="403"/>
      <c r="AU124" s="403"/>
      <c r="AV124" s="403"/>
      <c r="AW124" s="403"/>
      <c r="AX124" s="403"/>
      <c r="AY124" s="403"/>
      <c r="AZ124" s="404"/>
      <c r="BA124" s="363"/>
    </row>
    <row r="125" spans="6:53" ht="93" customHeight="1" x14ac:dyDescent="0.3">
      <c r="F125" s="399"/>
      <c r="G125" s="400"/>
      <c r="H125" s="400"/>
      <c r="I125" s="403"/>
      <c r="J125" s="400"/>
      <c r="K125" s="400"/>
      <c r="L125" s="400"/>
      <c r="M125" s="400"/>
      <c r="N125" s="400"/>
      <c r="U125" s="401"/>
      <c r="V125" s="402"/>
      <c r="W125" s="402"/>
      <c r="X125" s="402"/>
      <c r="Y125" s="402"/>
      <c r="Z125" s="402"/>
      <c r="AA125" s="402"/>
      <c r="AB125" s="402"/>
      <c r="AC125" s="402"/>
      <c r="AD125" s="402"/>
      <c r="AE125" s="402"/>
      <c r="AF125" s="402"/>
      <c r="AG125" s="402"/>
      <c r="AH125" s="402"/>
      <c r="AI125" s="402"/>
      <c r="AJ125" s="402"/>
      <c r="AK125" s="402"/>
      <c r="AL125" s="403"/>
      <c r="AM125" s="403"/>
      <c r="AN125" s="403"/>
      <c r="AO125" s="403"/>
      <c r="AP125" s="403"/>
      <c r="AQ125" s="403"/>
      <c r="AR125" s="403"/>
      <c r="AS125" s="403"/>
      <c r="AT125" s="403"/>
      <c r="AU125" s="403"/>
      <c r="AV125" s="403"/>
      <c r="AW125" s="403"/>
      <c r="AX125" s="403"/>
      <c r="AY125" s="403"/>
      <c r="AZ125" s="404"/>
      <c r="BA125" s="363"/>
    </row>
    <row r="126" spans="6:53" ht="93" customHeight="1" x14ac:dyDescent="0.3">
      <c r="F126" s="399"/>
      <c r="G126" s="400"/>
      <c r="H126" s="400"/>
      <c r="I126" s="403"/>
      <c r="J126" s="400"/>
      <c r="K126" s="400"/>
      <c r="L126" s="400"/>
      <c r="M126" s="400"/>
      <c r="N126" s="400"/>
      <c r="U126" s="401"/>
      <c r="V126" s="402"/>
      <c r="W126" s="402"/>
      <c r="X126" s="402"/>
      <c r="Y126" s="402"/>
      <c r="Z126" s="402"/>
      <c r="AA126" s="402"/>
      <c r="AB126" s="402"/>
      <c r="AC126" s="402"/>
      <c r="AD126" s="402"/>
      <c r="AE126" s="402"/>
      <c r="AF126" s="402"/>
      <c r="AG126" s="402"/>
      <c r="AH126" s="402"/>
      <c r="AI126" s="402"/>
      <c r="AJ126" s="402"/>
      <c r="AK126" s="402"/>
      <c r="AL126" s="403"/>
      <c r="AM126" s="403"/>
      <c r="AN126" s="403"/>
      <c r="AO126" s="403"/>
      <c r="AP126" s="403"/>
      <c r="AQ126" s="403"/>
      <c r="AR126" s="403"/>
      <c r="AS126" s="403"/>
      <c r="AT126" s="403"/>
      <c r="AU126" s="403"/>
      <c r="AV126" s="403"/>
      <c r="AW126" s="403"/>
      <c r="AX126" s="403"/>
      <c r="AY126" s="403"/>
      <c r="AZ126" s="404"/>
      <c r="BA126" s="363"/>
    </row>
    <row r="127" spans="6:53" ht="93" customHeight="1" x14ac:dyDescent="0.3">
      <c r="F127" s="399"/>
      <c r="G127" s="400"/>
      <c r="H127" s="400"/>
      <c r="I127" s="403"/>
      <c r="J127" s="400"/>
      <c r="K127" s="400"/>
      <c r="L127" s="400"/>
      <c r="M127" s="400"/>
      <c r="N127" s="400"/>
      <c r="U127" s="401"/>
      <c r="V127" s="402"/>
      <c r="W127" s="402"/>
      <c r="X127" s="402"/>
      <c r="Y127" s="402"/>
      <c r="Z127" s="402"/>
      <c r="AA127" s="402"/>
      <c r="AB127" s="402"/>
      <c r="AC127" s="402"/>
      <c r="AD127" s="402"/>
      <c r="AE127" s="402"/>
      <c r="AF127" s="402"/>
      <c r="AG127" s="402"/>
      <c r="AH127" s="402"/>
      <c r="AI127" s="402"/>
      <c r="AJ127" s="402"/>
      <c r="AK127" s="402"/>
      <c r="AL127" s="403"/>
      <c r="AM127" s="403"/>
      <c r="AN127" s="403"/>
      <c r="AO127" s="403"/>
      <c r="AP127" s="403"/>
      <c r="AQ127" s="403"/>
      <c r="AR127" s="403"/>
      <c r="AS127" s="403"/>
      <c r="AT127" s="403"/>
      <c r="AU127" s="403"/>
      <c r="AV127" s="403"/>
      <c r="AW127" s="403"/>
      <c r="AX127" s="403"/>
      <c r="AY127" s="403"/>
      <c r="AZ127" s="404"/>
      <c r="BA127" s="363"/>
    </row>
    <row r="128" spans="6:53" ht="93" customHeight="1" x14ac:dyDescent="0.3">
      <c r="F128" s="399"/>
      <c r="G128" s="400"/>
      <c r="H128" s="400"/>
      <c r="I128" s="403"/>
      <c r="J128" s="400"/>
      <c r="K128" s="400"/>
      <c r="L128" s="400"/>
      <c r="M128" s="400"/>
      <c r="N128" s="400"/>
      <c r="U128" s="401"/>
      <c r="V128" s="402"/>
      <c r="W128" s="402"/>
      <c r="X128" s="402"/>
      <c r="Y128" s="402"/>
      <c r="Z128" s="402"/>
      <c r="AA128" s="402"/>
      <c r="AB128" s="402"/>
      <c r="AC128" s="402"/>
      <c r="AD128" s="402"/>
      <c r="AE128" s="402"/>
      <c r="AF128" s="402"/>
      <c r="AG128" s="402"/>
      <c r="AH128" s="402"/>
      <c r="AI128" s="402"/>
      <c r="AJ128" s="402"/>
      <c r="AK128" s="402"/>
      <c r="AL128" s="403"/>
      <c r="AM128" s="403"/>
      <c r="AN128" s="403"/>
      <c r="AO128" s="403"/>
      <c r="AP128" s="403"/>
      <c r="AQ128" s="403"/>
      <c r="AR128" s="403"/>
      <c r="AS128" s="403"/>
      <c r="AT128" s="403"/>
      <c r="AU128" s="403"/>
      <c r="AV128" s="403"/>
      <c r="AW128" s="403"/>
      <c r="AX128" s="403"/>
      <c r="AY128" s="403"/>
      <c r="AZ128" s="404"/>
      <c r="BA128" s="363"/>
    </row>
    <row r="129" spans="6:53" ht="93" customHeight="1" x14ac:dyDescent="0.3">
      <c r="F129" s="399"/>
      <c r="G129" s="400"/>
      <c r="H129" s="400"/>
      <c r="I129" s="403"/>
      <c r="J129" s="400"/>
      <c r="K129" s="400"/>
      <c r="L129" s="400"/>
      <c r="M129" s="400"/>
      <c r="N129" s="400"/>
      <c r="U129" s="401"/>
      <c r="V129" s="402"/>
      <c r="W129" s="402"/>
      <c r="X129" s="402"/>
      <c r="Y129" s="402"/>
      <c r="Z129" s="402"/>
      <c r="AA129" s="402"/>
      <c r="AB129" s="402"/>
      <c r="AC129" s="402"/>
      <c r="AD129" s="402"/>
      <c r="AE129" s="402"/>
      <c r="AF129" s="402"/>
      <c r="AG129" s="402"/>
      <c r="AH129" s="402"/>
      <c r="AI129" s="402"/>
      <c r="AJ129" s="402"/>
      <c r="AK129" s="402"/>
      <c r="AL129" s="403"/>
      <c r="AM129" s="403"/>
      <c r="AN129" s="403"/>
      <c r="AO129" s="403"/>
      <c r="AP129" s="403"/>
      <c r="AQ129" s="403"/>
      <c r="AR129" s="403"/>
      <c r="AS129" s="403"/>
      <c r="AT129" s="403"/>
      <c r="AU129" s="403"/>
      <c r="AV129" s="403"/>
      <c r="AW129" s="403"/>
      <c r="AX129" s="403"/>
      <c r="AY129" s="403"/>
      <c r="AZ129" s="404"/>
      <c r="BA129" s="363"/>
    </row>
    <row r="130" spans="6:53" ht="93" customHeight="1" x14ac:dyDescent="0.3">
      <c r="F130" s="399"/>
      <c r="G130" s="400"/>
      <c r="H130" s="400"/>
      <c r="I130" s="403"/>
      <c r="J130" s="400"/>
      <c r="K130" s="400"/>
      <c r="L130" s="400"/>
      <c r="M130" s="400"/>
      <c r="N130" s="400"/>
      <c r="U130" s="401"/>
      <c r="V130" s="402"/>
      <c r="W130" s="402"/>
      <c r="X130" s="402"/>
      <c r="Y130" s="402"/>
      <c r="Z130" s="402"/>
      <c r="AA130" s="402"/>
      <c r="AB130" s="402"/>
      <c r="AC130" s="402"/>
      <c r="AD130" s="402"/>
      <c r="AE130" s="402"/>
      <c r="AF130" s="402"/>
      <c r="AG130" s="402"/>
      <c r="AH130" s="402"/>
      <c r="AI130" s="402"/>
      <c r="AJ130" s="402"/>
      <c r="AK130" s="402"/>
      <c r="AL130" s="403"/>
      <c r="AM130" s="403"/>
      <c r="AN130" s="403"/>
      <c r="AO130" s="403"/>
      <c r="AP130" s="403"/>
      <c r="AQ130" s="403"/>
      <c r="AR130" s="403"/>
      <c r="AS130" s="403"/>
      <c r="AT130" s="403"/>
      <c r="AU130" s="403"/>
      <c r="AV130" s="403"/>
      <c r="AW130" s="403"/>
      <c r="AX130" s="403"/>
      <c r="AY130" s="403"/>
      <c r="AZ130" s="404"/>
      <c r="BA130" s="363"/>
    </row>
    <row r="131" spans="6:53" ht="93" customHeight="1" x14ac:dyDescent="0.3">
      <c r="F131" s="399"/>
      <c r="G131" s="400"/>
      <c r="H131" s="400"/>
      <c r="I131" s="403"/>
      <c r="J131" s="400"/>
      <c r="K131" s="400"/>
      <c r="L131" s="400"/>
      <c r="M131" s="400"/>
      <c r="N131" s="400"/>
      <c r="U131" s="401"/>
      <c r="V131" s="402"/>
      <c r="W131" s="402"/>
      <c r="X131" s="402"/>
      <c r="Y131" s="402"/>
      <c r="Z131" s="402"/>
      <c r="AA131" s="402"/>
      <c r="AB131" s="402"/>
      <c r="AC131" s="402"/>
      <c r="AD131" s="402"/>
      <c r="AE131" s="402"/>
      <c r="AF131" s="402"/>
      <c r="AG131" s="402"/>
      <c r="AH131" s="402"/>
      <c r="AI131" s="402"/>
      <c r="AJ131" s="402"/>
      <c r="AK131" s="402"/>
      <c r="AL131" s="403"/>
      <c r="AM131" s="403"/>
      <c r="AN131" s="403"/>
      <c r="AO131" s="403"/>
      <c r="AP131" s="403"/>
      <c r="AQ131" s="403"/>
      <c r="AR131" s="403"/>
      <c r="AS131" s="403"/>
      <c r="AT131" s="403"/>
      <c r="AU131" s="403"/>
      <c r="AV131" s="403"/>
      <c r="AW131" s="403"/>
      <c r="AX131" s="403"/>
      <c r="AY131" s="403"/>
      <c r="AZ131" s="404"/>
      <c r="BA131" s="363"/>
    </row>
    <row r="132" spans="6:53" ht="93" customHeight="1" x14ac:dyDescent="0.3">
      <c r="F132" s="399"/>
      <c r="G132" s="400"/>
      <c r="H132" s="400"/>
      <c r="I132" s="403"/>
      <c r="J132" s="400"/>
      <c r="K132" s="400"/>
      <c r="L132" s="400"/>
      <c r="M132" s="400"/>
      <c r="N132" s="400"/>
      <c r="U132" s="401"/>
      <c r="V132" s="402"/>
      <c r="W132" s="402"/>
      <c r="X132" s="402"/>
      <c r="Y132" s="402"/>
      <c r="Z132" s="402"/>
      <c r="AA132" s="402"/>
      <c r="AB132" s="402"/>
      <c r="AC132" s="402"/>
      <c r="AD132" s="402"/>
      <c r="AE132" s="402"/>
      <c r="AF132" s="402"/>
      <c r="AG132" s="402"/>
      <c r="AH132" s="402"/>
      <c r="AI132" s="402"/>
      <c r="AJ132" s="402"/>
      <c r="AK132" s="402"/>
      <c r="AL132" s="403"/>
      <c r="AM132" s="403"/>
      <c r="AN132" s="403"/>
      <c r="AO132" s="403"/>
      <c r="AP132" s="403"/>
      <c r="AQ132" s="403"/>
      <c r="AR132" s="403"/>
      <c r="AS132" s="403"/>
      <c r="AT132" s="403"/>
      <c r="AU132" s="403"/>
      <c r="AV132" s="403"/>
      <c r="AW132" s="403"/>
      <c r="AX132" s="403"/>
      <c r="AY132" s="403"/>
      <c r="AZ132" s="404"/>
      <c r="BA132" s="363"/>
    </row>
    <row r="133" spans="6:53" ht="93" customHeight="1" x14ac:dyDescent="0.3">
      <c r="F133" s="399"/>
      <c r="G133" s="400"/>
      <c r="H133" s="400"/>
      <c r="I133" s="403"/>
      <c r="J133" s="400"/>
      <c r="K133" s="400"/>
      <c r="L133" s="400"/>
      <c r="M133" s="400"/>
      <c r="N133" s="400"/>
      <c r="U133" s="401"/>
      <c r="V133" s="402"/>
      <c r="W133" s="402"/>
      <c r="X133" s="402"/>
      <c r="Y133" s="402"/>
      <c r="Z133" s="402"/>
      <c r="AA133" s="402"/>
      <c r="AB133" s="402"/>
      <c r="AC133" s="402"/>
      <c r="AD133" s="402"/>
      <c r="AE133" s="402"/>
      <c r="AF133" s="402"/>
      <c r="AG133" s="402"/>
      <c r="AH133" s="402"/>
      <c r="AI133" s="402"/>
      <c r="AJ133" s="402"/>
      <c r="AK133" s="402"/>
      <c r="AL133" s="403"/>
      <c r="AM133" s="403"/>
      <c r="AN133" s="403"/>
      <c r="AO133" s="403"/>
      <c r="AP133" s="403"/>
      <c r="AQ133" s="403"/>
      <c r="AR133" s="403"/>
      <c r="AS133" s="403"/>
      <c r="AT133" s="403"/>
      <c r="AU133" s="403"/>
      <c r="AV133" s="403"/>
      <c r="AW133" s="403"/>
      <c r="AX133" s="403"/>
      <c r="AY133" s="403"/>
      <c r="AZ133" s="404"/>
      <c r="BA133" s="363"/>
    </row>
    <row r="134" spans="6:53" ht="93" customHeight="1" x14ac:dyDescent="0.3">
      <c r="F134" s="399"/>
      <c r="G134" s="400"/>
      <c r="H134" s="400"/>
      <c r="I134" s="403"/>
      <c r="J134" s="400"/>
      <c r="K134" s="400"/>
      <c r="L134" s="400"/>
      <c r="M134" s="400"/>
      <c r="N134" s="400"/>
      <c r="U134" s="401"/>
      <c r="V134" s="402"/>
      <c r="W134" s="402"/>
      <c r="X134" s="402"/>
      <c r="Y134" s="402"/>
      <c r="Z134" s="402"/>
      <c r="AA134" s="402"/>
      <c r="AB134" s="402"/>
      <c r="AC134" s="402"/>
      <c r="AD134" s="402"/>
      <c r="AE134" s="402"/>
      <c r="AF134" s="402"/>
      <c r="AG134" s="402"/>
      <c r="AH134" s="402"/>
      <c r="AI134" s="402"/>
      <c r="AJ134" s="402"/>
      <c r="AK134" s="402"/>
      <c r="AL134" s="403"/>
      <c r="AM134" s="403"/>
      <c r="AN134" s="403"/>
      <c r="AO134" s="403"/>
      <c r="AP134" s="403"/>
      <c r="AQ134" s="403"/>
      <c r="AR134" s="403"/>
      <c r="AS134" s="403"/>
      <c r="AT134" s="403"/>
      <c r="AU134" s="403"/>
      <c r="AV134" s="403"/>
      <c r="AW134" s="403"/>
      <c r="AX134" s="403"/>
      <c r="AY134" s="403"/>
      <c r="AZ134" s="404"/>
      <c r="BA134" s="363"/>
    </row>
    <row r="135" spans="6:53" ht="93" customHeight="1" x14ac:dyDescent="0.3">
      <c r="F135" s="399"/>
      <c r="G135" s="400"/>
      <c r="H135" s="400"/>
      <c r="I135" s="403"/>
      <c r="J135" s="400"/>
      <c r="K135" s="400"/>
      <c r="L135" s="400"/>
      <c r="M135" s="400"/>
      <c r="N135" s="400"/>
      <c r="U135" s="401"/>
      <c r="V135" s="402"/>
      <c r="W135" s="402"/>
      <c r="X135" s="402"/>
      <c r="Y135" s="402"/>
      <c r="Z135" s="402"/>
      <c r="AA135" s="402"/>
      <c r="AB135" s="402"/>
      <c r="AC135" s="402"/>
      <c r="AD135" s="402"/>
      <c r="AE135" s="402"/>
      <c r="AF135" s="402"/>
      <c r="AG135" s="402"/>
      <c r="AH135" s="402"/>
      <c r="AI135" s="402"/>
      <c r="AJ135" s="402"/>
      <c r="AK135" s="402"/>
      <c r="AL135" s="403"/>
      <c r="AM135" s="403"/>
      <c r="AN135" s="403"/>
      <c r="AO135" s="403"/>
      <c r="AP135" s="403"/>
      <c r="AQ135" s="403"/>
      <c r="AR135" s="403"/>
      <c r="AS135" s="403"/>
      <c r="AT135" s="403"/>
      <c r="AU135" s="403"/>
      <c r="AV135" s="403"/>
      <c r="AW135" s="403"/>
      <c r="AX135" s="403"/>
      <c r="AY135" s="403"/>
      <c r="AZ135" s="404"/>
      <c r="BA135" s="363"/>
    </row>
    <row r="136" spans="6:53" ht="93" customHeight="1" x14ac:dyDescent="0.3">
      <c r="F136" s="399"/>
      <c r="G136" s="400"/>
      <c r="H136" s="400"/>
      <c r="I136" s="403"/>
      <c r="J136" s="400"/>
      <c r="K136" s="400"/>
      <c r="L136" s="400"/>
      <c r="M136" s="400"/>
      <c r="N136" s="400"/>
      <c r="U136" s="401"/>
      <c r="V136" s="402"/>
      <c r="W136" s="402"/>
      <c r="X136" s="402"/>
      <c r="Y136" s="402"/>
      <c r="Z136" s="402"/>
      <c r="AA136" s="402"/>
      <c r="AB136" s="402"/>
      <c r="AC136" s="402"/>
      <c r="AD136" s="402"/>
      <c r="AE136" s="402"/>
      <c r="AF136" s="402"/>
      <c r="AG136" s="402"/>
      <c r="AH136" s="402"/>
      <c r="AI136" s="402"/>
      <c r="AJ136" s="402"/>
      <c r="AK136" s="402"/>
      <c r="AL136" s="403"/>
      <c r="AM136" s="403"/>
      <c r="AN136" s="403"/>
      <c r="AO136" s="403"/>
      <c r="AP136" s="403"/>
      <c r="AQ136" s="403"/>
      <c r="AR136" s="403"/>
      <c r="AS136" s="403"/>
      <c r="AT136" s="403"/>
      <c r="AU136" s="403"/>
      <c r="AV136" s="403"/>
      <c r="AW136" s="403"/>
      <c r="AX136" s="403"/>
      <c r="AY136" s="403"/>
      <c r="AZ136" s="404"/>
      <c r="BA136" s="363"/>
    </row>
    <row r="137" spans="6:53" ht="93" customHeight="1" x14ac:dyDescent="0.3">
      <c r="F137" s="399"/>
      <c r="G137" s="400"/>
      <c r="H137" s="400"/>
      <c r="I137" s="403"/>
      <c r="J137" s="400"/>
      <c r="K137" s="400"/>
      <c r="L137" s="400"/>
      <c r="M137" s="400"/>
      <c r="N137" s="400"/>
      <c r="U137" s="401"/>
      <c r="V137" s="402"/>
      <c r="W137" s="402"/>
      <c r="X137" s="402"/>
      <c r="Y137" s="402"/>
      <c r="Z137" s="402"/>
      <c r="AA137" s="402"/>
      <c r="AB137" s="402"/>
      <c r="AC137" s="402"/>
      <c r="AD137" s="402"/>
      <c r="AE137" s="402"/>
      <c r="AF137" s="402"/>
      <c r="AG137" s="402"/>
      <c r="AH137" s="402"/>
      <c r="AI137" s="402"/>
      <c r="AJ137" s="402"/>
      <c r="AK137" s="402"/>
      <c r="AL137" s="403"/>
      <c r="AM137" s="403"/>
      <c r="AN137" s="403"/>
      <c r="AO137" s="403"/>
      <c r="AP137" s="403"/>
      <c r="AQ137" s="403"/>
      <c r="AR137" s="403"/>
      <c r="AS137" s="403"/>
      <c r="AT137" s="403"/>
      <c r="AU137" s="403"/>
      <c r="AV137" s="403"/>
      <c r="AW137" s="403"/>
      <c r="AX137" s="403"/>
      <c r="AY137" s="403"/>
      <c r="AZ137" s="404"/>
      <c r="BA137" s="363"/>
    </row>
    <row r="138" spans="6:53" ht="93" customHeight="1" x14ac:dyDescent="0.3">
      <c r="F138" s="399"/>
      <c r="G138" s="400"/>
      <c r="H138" s="400"/>
      <c r="I138" s="403"/>
      <c r="J138" s="400"/>
      <c r="K138" s="400"/>
      <c r="L138" s="400"/>
      <c r="M138" s="400"/>
      <c r="N138" s="400"/>
      <c r="U138" s="401"/>
      <c r="V138" s="402"/>
      <c r="W138" s="402"/>
      <c r="X138" s="402"/>
      <c r="Y138" s="402"/>
      <c r="Z138" s="402"/>
      <c r="AA138" s="402"/>
      <c r="AB138" s="402"/>
      <c r="AC138" s="402"/>
      <c r="AD138" s="402"/>
      <c r="AE138" s="402"/>
      <c r="AF138" s="402"/>
      <c r="AG138" s="402"/>
      <c r="AH138" s="402"/>
      <c r="AI138" s="402"/>
      <c r="AJ138" s="402"/>
      <c r="AK138" s="402"/>
      <c r="AL138" s="403"/>
      <c r="AM138" s="403"/>
      <c r="AN138" s="403"/>
      <c r="AO138" s="403"/>
      <c r="AP138" s="403"/>
      <c r="AQ138" s="403"/>
      <c r="AR138" s="403"/>
      <c r="AS138" s="403"/>
      <c r="AT138" s="403"/>
      <c r="AU138" s="403"/>
      <c r="AV138" s="403"/>
      <c r="AW138" s="403"/>
      <c r="AX138" s="403"/>
      <c r="AY138" s="403"/>
      <c r="AZ138" s="404"/>
      <c r="BA138" s="363"/>
    </row>
    <row r="139" spans="6:53" ht="93" customHeight="1" x14ac:dyDescent="0.3">
      <c r="F139" s="399"/>
      <c r="G139" s="400"/>
      <c r="H139" s="400"/>
      <c r="I139" s="403"/>
      <c r="J139" s="400"/>
      <c r="K139" s="400"/>
      <c r="L139" s="400"/>
      <c r="M139" s="400"/>
      <c r="N139" s="400"/>
      <c r="U139" s="401"/>
      <c r="V139" s="402"/>
      <c r="W139" s="402"/>
      <c r="X139" s="402"/>
      <c r="Y139" s="402"/>
      <c r="Z139" s="402"/>
      <c r="AA139" s="402"/>
      <c r="AB139" s="402"/>
      <c r="AC139" s="402"/>
      <c r="AD139" s="402"/>
      <c r="AE139" s="402"/>
      <c r="AF139" s="402"/>
      <c r="AG139" s="402"/>
      <c r="AH139" s="402"/>
      <c r="AI139" s="402"/>
      <c r="AJ139" s="402"/>
      <c r="AK139" s="402"/>
      <c r="AL139" s="403"/>
      <c r="AM139" s="403"/>
      <c r="AN139" s="403"/>
      <c r="AO139" s="403"/>
      <c r="AP139" s="403"/>
      <c r="AQ139" s="403"/>
      <c r="AR139" s="403"/>
      <c r="AS139" s="403"/>
      <c r="AT139" s="403"/>
      <c r="AU139" s="403"/>
      <c r="AV139" s="403"/>
      <c r="AW139" s="403"/>
      <c r="AX139" s="403"/>
      <c r="AY139" s="403"/>
      <c r="AZ139" s="404"/>
      <c r="BA139" s="363"/>
    </row>
    <row r="140" spans="6:53" ht="93" customHeight="1" x14ac:dyDescent="0.3">
      <c r="F140" s="399"/>
      <c r="G140" s="400"/>
      <c r="H140" s="400"/>
      <c r="I140" s="403"/>
      <c r="J140" s="400"/>
      <c r="K140" s="400"/>
      <c r="L140" s="400"/>
      <c r="M140" s="400"/>
      <c r="N140" s="400"/>
      <c r="U140" s="401"/>
      <c r="V140" s="402"/>
      <c r="W140" s="402"/>
      <c r="X140" s="402"/>
      <c r="Y140" s="402"/>
      <c r="Z140" s="402"/>
      <c r="AA140" s="402"/>
      <c r="AB140" s="402"/>
      <c r="AC140" s="402"/>
      <c r="AD140" s="402"/>
      <c r="AE140" s="402"/>
      <c r="AF140" s="402"/>
      <c r="AG140" s="402"/>
      <c r="AH140" s="402"/>
      <c r="AI140" s="402"/>
      <c r="AJ140" s="402"/>
      <c r="AK140" s="402"/>
      <c r="AL140" s="403"/>
      <c r="AM140" s="403"/>
      <c r="AN140" s="403"/>
      <c r="AO140" s="403"/>
      <c r="AP140" s="403"/>
      <c r="AQ140" s="403"/>
      <c r="AR140" s="403"/>
      <c r="AS140" s="403"/>
      <c r="AT140" s="403"/>
      <c r="AU140" s="403"/>
      <c r="AV140" s="403"/>
      <c r="AW140" s="403"/>
      <c r="AX140" s="403"/>
      <c r="AY140" s="403"/>
      <c r="AZ140" s="404"/>
      <c r="BA140" s="363"/>
    </row>
    <row r="141" spans="6:53" ht="93" customHeight="1" x14ac:dyDescent="0.3">
      <c r="F141" s="399"/>
      <c r="G141" s="400"/>
      <c r="H141" s="400"/>
      <c r="I141" s="403"/>
      <c r="J141" s="400"/>
      <c r="K141" s="400"/>
      <c r="L141" s="400"/>
      <c r="M141" s="400"/>
      <c r="N141" s="400"/>
      <c r="U141" s="401"/>
      <c r="V141" s="402"/>
      <c r="W141" s="402"/>
      <c r="X141" s="402"/>
      <c r="Y141" s="402"/>
      <c r="Z141" s="402"/>
      <c r="AA141" s="402"/>
      <c r="AB141" s="402"/>
      <c r="AC141" s="402"/>
      <c r="AD141" s="402"/>
      <c r="AE141" s="402"/>
      <c r="AF141" s="402"/>
      <c r="AG141" s="402"/>
      <c r="AH141" s="402"/>
      <c r="AI141" s="402"/>
      <c r="AJ141" s="402"/>
      <c r="AK141" s="402"/>
      <c r="AL141" s="403"/>
      <c r="AM141" s="403"/>
      <c r="AN141" s="403"/>
      <c r="AO141" s="403"/>
      <c r="AP141" s="403"/>
      <c r="AQ141" s="403"/>
      <c r="AR141" s="403"/>
      <c r="AS141" s="403"/>
      <c r="AT141" s="403"/>
      <c r="AU141" s="403"/>
      <c r="AV141" s="403"/>
      <c r="AW141" s="403"/>
      <c r="AX141" s="403"/>
      <c r="AY141" s="403"/>
      <c r="AZ141" s="404"/>
      <c r="BA141" s="363"/>
    </row>
    <row r="142" spans="6:53" ht="93" customHeight="1" x14ac:dyDescent="0.3">
      <c r="F142" s="399"/>
      <c r="G142" s="400"/>
      <c r="H142" s="400"/>
      <c r="I142" s="403"/>
      <c r="J142" s="400"/>
      <c r="K142" s="400"/>
      <c r="L142" s="400"/>
      <c r="M142" s="400"/>
      <c r="N142" s="400"/>
      <c r="U142" s="401"/>
      <c r="V142" s="402"/>
      <c r="W142" s="402"/>
      <c r="X142" s="402"/>
      <c r="Y142" s="402"/>
      <c r="Z142" s="402"/>
      <c r="AA142" s="402"/>
      <c r="AB142" s="402"/>
      <c r="AC142" s="402"/>
      <c r="AD142" s="402"/>
      <c r="AE142" s="402"/>
      <c r="AF142" s="402"/>
      <c r="AG142" s="402"/>
      <c r="AH142" s="402"/>
      <c r="AI142" s="402"/>
      <c r="AJ142" s="402"/>
      <c r="AK142" s="402"/>
      <c r="AL142" s="403"/>
      <c r="AM142" s="403"/>
      <c r="AN142" s="403"/>
      <c r="AO142" s="403"/>
      <c r="AP142" s="403"/>
      <c r="AQ142" s="403"/>
      <c r="AR142" s="403"/>
      <c r="AS142" s="403"/>
      <c r="AT142" s="403"/>
      <c r="AU142" s="403"/>
      <c r="AV142" s="403"/>
      <c r="AW142" s="403"/>
      <c r="AX142" s="403"/>
      <c r="AY142" s="403"/>
      <c r="AZ142" s="404"/>
      <c r="BA142" s="363"/>
    </row>
    <row r="143" spans="6:53" ht="93" customHeight="1" x14ac:dyDescent="0.3">
      <c r="F143" s="399"/>
      <c r="G143" s="400"/>
      <c r="H143" s="400"/>
      <c r="I143" s="403"/>
      <c r="J143" s="400"/>
      <c r="K143" s="400"/>
      <c r="L143" s="400"/>
      <c r="M143" s="400"/>
      <c r="N143" s="400"/>
      <c r="U143" s="401"/>
      <c r="V143" s="402"/>
      <c r="W143" s="402"/>
      <c r="X143" s="402"/>
      <c r="Y143" s="402"/>
      <c r="Z143" s="402"/>
      <c r="AA143" s="402"/>
      <c r="AB143" s="402"/>
      <c r="AC143" s="402"/>
      <c r="AD143" s="402"/>
      <c r="AE143" s="402"/>
      <c r="AF143" s="402"/>
      <c r="AG143" s="402"/>
      <c r="AH143" s="402"/>
      <c r="AI143" s="402"/>
      <c r="AJ143" s="402"/>
      <c r="AK143" s="402"/>
      <c r="AL143" s="403"/>
      <c r="AM143" s="403"/>
      <c r="AN143" s="403"/>
      <c r="AO143" s="403"/>
      <c r="AP143" s="403"/>
      <c r="AQ143" s="403"/>
      <c r="AR143" s="403"/>
      <c r="AS143" s="403"/>
      <c r="AT143" s="403"/>
      <c r="AU143" s="403"/>
      <c r="AV143" s="403"/>
      <c r="AW143" s="403"/>
      <c r="AX143" s="403"/>
      <c r="AY143" s="403"/>
      <c r="AZ143" s="404"/>
      <c r="BA143" s="363"/>
    </row>
    <row r="144" spans="6:53" ht="93" customHeight="1" x14ac:dyDescent="0.3">
      <c r="F144" s="399"/>
      <c r="G144" s="400"/>
      <c r="H144" s="400"/>
      <c r="I144" s="403"/>
      <c r="J144" s="400"/>
      <c r="K144" s="400"/>
      <c r="L144" s="400"/>
      <c r="M144" s="400"/>
      <c r="N144" s="400"/>
      <c r="U144" s="401"/>
      <c r="V144" s="402"/>
      <c r="W144" s="402"/>
      <c r="X144" s="402"/>
      <c r="Y144" s="402"/>
      <c r="Z144" s="402"/>
      <c r="AA144" s="402"/>
      <c r="AB144" s="402"/>
      <c r="AC144" s="402"/>
      <c r="AD144" s="402"/>
      <c r="AE144" s="402"/>
      <c r="AF144" s="402"/>
      <c r="AG144" s="402"/>
      <c r="AH144" s="402"/>
      <c r="AI144" s="402"/>
      <c r="AJ144" s="402"/>
      <c r="AK144" s="402"/>
      <c r="AL144" s="403"/>
      <c r="AM144" s="403"/>
      <c r="AN144" s="403"/>
      <c r="AO144" s="403"/>
      <c r="AP144" s="403"/>
      <c r="AQ144" s="403"/>
      <c r="AR144" s="403"/>
      <c r="AS144" s="403"/>
      <c r="AT144" s="403"/>
      <c r="AU144" s="403"/>
      <c r="AV144" s="403"/>
      <c r="AW144" s="403"/>
      <c r="AX144" s="403"/>
      <c r="AY144" s="403"/>
      <c r="AZ144" s="404"/>
      <c r="BA144" s="363"/>
    </row>
    <row r="145" spans="6:53" ht="93" customHeight="1" x14ac:dyDescent="0.3">
      <c r="F145" s="399"/>
      <c r="G145" s="400"/>
      <c r="H145" s="400"/>
      <c r="I145" s="403"/>
      <c r="J145" s="400"/>
      <c r="K145" s="400"/>
      <c r="L145" s="400"/>
      <c r="M145" s="400"/>
      <c r="N145" s="400"/>
      <c r="U145" s="401"/>
      <c r="V145" s="402"/>
      <c r="W145" s="402"/>
      <c r="X145" s="402"/>
      <c r="Y145" s="402"/>
      <c r="Z145" s="402"/>
      <c r="AA145" s="402"/>
      <c r="AB145" s="402"/>
      <c r="AC145" s="402"/>
      <c r="AD145" s="402"/>
      <c r="AE145" s="402"/>
      <c r="AF145" s="402"/>
      <c r="AG145" s="402"/>
      <c r="AH145" s="402"/>
      <c r="AI145" s="402"/>
      <c r="AJ145" s="402"/>
      <c r="AK145" s="402"/>
      <c r="AL145" s="403"/>
      <c r="AM145" s="403"/>
      <c r="AN145" s="403"/>
      <c r="AO145" s="403"/>
      <c r="AP145" s="403"/>
      <c r="AQ145" s="403"/>
      <c r="AR145" s="403"/>
      <c r="AS145" s="403"/>
      <c r="AT145" s="403"/>
      <c r="AU145" s="403"/>
      <c r="AV145" s="403"/>
      <c r="AW145" s="403"/>
      <c r="AX145" s="403"/>
      <c r="AY145" s="403"/>
      <c r="AZ145" s="404"/>
      <c r="BA145" s="363"/>
    </row>
    <row r="146" spans="6:53" ht="93" customHeight="1" x14ac:dyDescent="0.3">
      <c r="F146" s="399"/>
      <c r="G146" s="400"/>
      <c r="H146" s="400"/>
      <c r="I146" s="403"/>
      <c r="J146" s="400"/>
      <c r="K146" s="400"/>
      <c r="L146" s="400"/>
      <c r="M146" s="400"/>
      <c r="N146" s="400"/>
      <c r="U146" s="401"/>
      <c r="V146" s="402"/>
      <c r="W146" s="402"/>
      <c r="X146" s="402"/>
      <c r="Y146" s="402"/>
      <c r="Z146" s="402"/>
      <c r="AA146" s="402"/>
      <c r="AB146" s="402"/>
      <c r="AC146" s="402"/>
      <c r="AD146" s="402"/>
      <c r="AE146" s="402"/>
      <c r="AF146" s="402"/>
      <c r="AG146" s="402"/>
      <c r="AH146" s="402"/>
      <c r="AI146" s="402"/>
      <c r="AJ146" s="402"/>
      <c r="AK146" s="402"/>
      <c r="AL146" s="403"/>
      <c r="AM146" s="403"/>
      <c r="AN146" s="403"/>
      <c r="AO146" s="403"/>
      <c r="AP146" s="403"/>
      <c r="AQ146" s="403"/>
      <c r="AR146" s="403"/>
      <c r="AS146" s="403"/>
      <c r="AT146" s="403"/>
      <c r="AU146" s="403"/>
      <c r="AV146" s="403"/>
      <c r="AW146" s="403"/>
      <c r="AX146" s="403"/>
      <c r="AY146" s="403"/>
      <c r="AZ146" s="404"/>
      <c r="BA146" s="363"/>
    </row>
    <row r="147" spans="6:53" ht="93" customHeight="1" x14ac:dyDescent="0.3">
      <c r="F147" s="399"/>
      <c r="G147" s="400"/>
      <c r="H147" s="400"/>
      <c r="I147" s="403"/>
      <c r="J147" s="400"/>
      <c r="K147" s="400"/>
      <c r="L147" s="400"/>
      <c r="M147" s="400"/>
      <c r="N147" s="400"/>
      <c r="U147" s="401"/>
      <c r="V147" s="402"/>
      <c r="W147" s="402"/>
      <c r="X147" s="402"/>
      <c r="Y147" s="402"/>
      <c r="Z147" s="402"/>
      <c r="AA147" s="402"/>
      <c r="AB147" s="402"/>
      <c r="AC147" s="402"/>
      <c r="AD147" s="402"/>
      <c r="AE147" s="402"/>
      <c r="AF147" s="402"/>
      <c r="AG147" s="402"/>
      <c r="AH147" s="402"/>
      <c r="AI147" s="402"/>
      <c r="AJ147" s="402"/>
      <c r="AK147" s="402"/>
      <c r="AL147" s="403"/>
      <c r="AM147" s="403"/>
      <c r="AN147" s="403"/>
      <c r="AO147" s="403"/>
      <c r="AP147" s="403"/>
      <c r="AQ147" s="403"/>
      <c r="AR147" s="403"/>
      <c r="AS147" s="403"/>
      <c r="AT147" s="403"/>
      <c r="AU147" s="403"/>
      <c r="AV147" s="403"/>
      <c r="AW147" s="403"/>
      <c r="AX147" s="403"/>
      <c r="AY147" s="403"/>
      <c r="AZ147" s="404"/>
      <c r="BA147" s="363"/>
    </row>
    <row r="148" spans="6:53" ht="93" customHeight="1" x14ac:dyDescent="0.3">
      <c r="F148" s="399"/>
      <c r="G148" s="400"/>
      <c r="H148" s="400"/>
      <c r="I148" s="403"/>
      <c r="J148" s="400"/>
      <c r="K148" s="400"/>
      <c r="L148" s="400"/>
      <c r="M148" s="400"/>
      <c r="N148" s="400"/>
      <c r="U148" s="401"/>
      <c r="V148" s="402"/>
      <c r="W148" s="402"/>
      <c r="X148" s="402"/>
      <c r="Y148" s="402"/>
      <c r="Z148" s="402"/>
      <c r="AA148" s="402"/>
      <c r="AB148" s="402"/>
      <c r="AC148" s="402"/>
      <c r="AD148" s="402"/>
      <c r="AE148" s="402"/>
      <c r="AF148" s="402"/>
      <c r="AG148" s="402"/>
      <c r="AH148" s="402"/>
      <c r="AI148" s="402"/>
      <c r="AJ148" s="402"/>
      <c r="AK148" s="402"/>
      <c r="AL148" s="403"/>
      <c r="AM148" s="403"/>
      <c r="AN148" s="403"/>
      <c r="AO148" s="403"/>
      <c r="AP148" s="403"/>
      <c r="AQ148" s="403"/>
      <c r="AR148" s="403"/>
      <c r="AS148" s="403"/>
      <c r="AT148" s="403"/>
      <c r="AU148" s="403"/>
      <c r="AV148" s="403"/>
      <c r="AW148" s="403"/>
      <c r="AX148" s="403"/>
      <c r="AY148" s="403"/>
      <c r="AZ148" s="404"/>
      <c r="BA148" s="363"/>
    </row>
    <row r="149" spans="6:53" ht="93" customHeight="1" x14ac:dyDescent="0.3">
      <c r="F149" s="399"/>
      <c r="G149" s="400"/>
      <c r="H149" s="400"/>
      <c r="I149" s="403"/>
      <c r="J149" s="400"/>
      <c r="K149" s="400"/>
      <c r="L149" s="400"/>
      <c r="M149" s="400"/>
      <c r="N149" s="400"/>
      <c r="U149" s="401"/>
      <c r="V149" s="402"/>
      <c r="W149" s="402"/>
      <c r="X149" s="402"/>
      <c r="Y149" s="402"/>
      <c r="Z149" s="402"/>
      <c r="AA149" s="402"/>
      <c r="AB149" s="402"/>
      <c r="AC149" s="402"/>
      <c r="AD149" s="402"/>
      <c r="AE149" s="402"/>
      <c r="AF149" s="402"/>
      <c r="AG149" s="402"/>
      <c r="AH149" s="402"/>
      <c r="AI149" s="402"/>
      <c r="AJ149" s="402"/>
      <c r="AK149" s="402"/>
      <c r="AL149" s="403"/>
      <c r="AM149" s="403"/>
      <c r="AN149" s="403"/>
      <c r="AO149" s="403"/>
      <c r="AP149" s="403"/>
      <c r="AQ149" s="403"/>
      <c r="AR149" s="403"/>
      <c r="AS149" s="403"/>
      <c r="AT149" s="403"/>
      <c r="AU149" s="403"/>
      <c r="AV149" s="403"/>
      <c r="AW149" s="403"/>
      <c r="AX149" s="403"/>
      <c r="AY149" s="403"/>
      <c r="AZ149" s="404"/>
      <c r="BA149" s="363"/>
    </row>
    <row r="150" spans="6:53" ht="93" customHeight="1" x14ac:dyDescent="0.3">
      <c r="F150" s="399"/>
      <c r="G150" s="400"/>
      <c r="H150" s="400"/>
      <c r="I150" s="403"/>
      <c r="J150" s="400"/>
      <c r="K150" s="400"/>
      <c r="L150" s="400"/>
      <c r="M150" s="400"/>
      <c r="N150" s="400"/>
      <c r="U150" s="401"/>
      <c r="V150" s="402"/>
      <c r="W150" s="402"/>
      <c r="X150" s="402"/>
      <c r="Y150" s="402"/>
      <c r="Z150" s="402"/>
      <c r="AA150" s="402"/>
      <c r="AB150" s="402"/>
      <c r="AC150" s="402"/>
      <c r="AD150" s="402"/>
      <c r="AE150" s="402"/>
      <c r="AF150" s="402"/>
      <c r="AG150" s="402"/>
      <c r="AH150" s="402"/>
      <c r="AI150" s="402"/>
      <c r="AJ150" s="402"/>
      <c r="AK150" s="402"/>
      <c r="AL150" s="403"/>
      <c r="AM150" s="403"/>
      <c r="AN150" s="403"/>
      <c r="AO150" s="403"/>
      <c r="AP150" s="403"/>
      <c r="AQ150" s="403"/>
      <c r="AR150" s="403"/>
      <c r="AS150" s="403"/>
      <c r="AT150" s="403"/>
      <c r="AU150" s="403"/>
      <c r="AV150" s="403"/>
      <c r="AW150" s="403"/>
      <c r="AX150" s="403"/>
      <c r="AY150" s="403"/>
      <c r="AZ150" s="404"/>
      <c r="BA150" s="363"/>
    </row>
    <row r="151" spans="6:53" ht="93" customHeight="1" x14ac:dyDescent="0.3">
      <c r="F151" s="399"/>
      <c r="G151" s="400"/>
      <c r="H151" s="400"/>
      <c r="I151" s="403"/>
      <c r="J151" s="400"/>
      <c r="K151" s="400"/>
      <c r="L151" s="400"/>
      <c r="M151" s="400"/>
      <c r="N151" s="400"/>
      <c r="U151" s="401"/>
      <c r="V151" s="402"/>
      <c r="W151" s="402"/>
      <c r="X151" s="402"/>
      <c r="Y151" s="402"/>
      <c r="Z151" s="402"/>
      <c r="AA151" s="402"/>
      <c r="AB151" s="402"/>
      <c r="AC151" s="402"/>
      <c r="AD151" s="402"/>
      <c r="AE151" s="402"/>
      <c r="AF151" s="402"/>
      <c r="AG151" s="402"/>
      <c r="AH151" s="402"/>
      <c r="AI151" s="402"/>
      <c r="AJ151" s="402"/>
      <c r="AK151" s="402"/>
      <c r="AL151" s="403"/>
      <c r="AM151" s="403"/>
      <c r="AN151" s="403"/>
      <c r="AO151" s="403"/>
      <c r="AP151" s="403"/>
      <c r="AQ151" s="403"/>
      <c r="AR151" s="403"/>
      <c r="AS151" s="403"/>
      <c r="AT151" s="403"/>
      <c r="AU151" s="403"/>
      <c r="AV151" s="403"/>
      <c r="AW151" s="403"/>
      <c r="AX151" s="403"/>
      <c r="AY151" s="403"/>
      <c r="AZ151" s="404"/>
      <c r="BA151" s="363"/>
    </row>
    <row r="152" spans="6:53" ht="93" customHeight="1" x14ac:dyDescent="0.3">
      <c r="F152" s="399"/>
      <c r="G152" s="400"/>
      <c r="H152" s="400"/>
      <c r="I152" s="403"/>
      <c r="J152" s="400"/>
      <c r="K152" s="400"/>
      <c r="L152" s="400"/>
      <c r="M152" s="400"/>
      <c r="N152" s="400"/>
      <c r="U152" s="401"/>
      <c r="V152" s="402"/>
      <c r="W152" s="402"/>
      <c r="X152" s="402"/>
      <c r="Y152" s="402"/>
      <c r="Z152" s="402"/>
      <c r="AA152" s="402"/>
      <c r="AB152" s="402"/>
      <c r="AC152" s="402"/>
      <c r="AD152" s="402"/>
      <c r="AE152" s="402"/>
      <c r="AF152" s="402"/>
      <c r="AG152" s="402"/>
      <c r="AH152" s="402"/>
      <c r="AI152" s="402"/>
      <c r="AJ152" s="402"/>
      <c r="AK152" s="402"/>
      <c r="AL152" s="403"/>
      <c r="AM152" s="403"/>
      <c r="AN152" s="403"/>
      <c r="AO152" s="403"/>
      <c r="AP152" s="403"/>
      <c r="AQ152" s="403"/>
      <c r="AR152" s="403"/>
      <c r="AS152" s="403"/>
      <c r="AT152" s="403"/>
      <c r="AU152" s="403"/>
      <c r="AV152" s="403"/>
      <c r="AW152" s="403"/>
      <c r="AX152" s="403"/>
      <c r="AY152" s="403"/>
      <c r="AZ152" s="404"/>
      <c r="BA152" s="363"/>
    </row>
    <row r="153" spans="6:53" ht="93" customHeight="1" x14ac:dyDescent="0.3">
      <c r="F153" s="399"/>
      <c r="G153" s="400"/>
      <c r="H153" s="400"/>
      <c r="I153" s="403"/>
      <c r="J153" s="400"/>
      <c r="K153" s="400"/>
      <c r="L153" s="400"/>
      <c r="M153" s="400"/>
      <c r="N153" s="400"/>
      <c r="U153" s="401"/>
      <c r="V153" s="402"/>
      <c r="W153" s="402"/>
      <c r="X153" s="402"/>
      <c r="Y153" s="402"/>
      <c r="Z153" s="402"/>
      <c r="AA153" s="402"/>
      <c r="AB153" s="402"/>
      <c r="AC153" s="402"/>
      <c r="AD153" s="402"/>
      <c r="AE153" s="402"/>
      <c r="AF153" s="402"/>
      <c r="AG153" s="402"/>
      <c r="AH153" s="402"/>
      <c r="AI153" s="402"/>
      <c r="AJ153" s="402"/>
      <c r="AK153" s="402"/>
      <c r="AL153" s="403"/>
      <c r="AM153" s="403"/>
      <c r="AN153" s="403"/>
      <c r="AO153" s="403"/>
      <c r="AP153" s="403"/>
      <c r="AQ153" s="403"/>
      <c r="AR153" s="403"/>
      <c r="AS153" s="403"/>
      <c r="AT153" s="403"/>
      <c r="AU153" s="403"/>
      <c r="AV153" s="403"/>
      <c r="AW153" s="403"/>
      <c r="AX153" s="403"/>
      <c r="AY153" s="403"/>
      <c r="AZ153" s="404"/>
      <c r="BA153" s="363"/>
    </row>
    <row r="154" spans="6:53" ht="93" customHeight="1" x14ac:dyDescent="0.3">
      <c r="F154" s="399"/>
      <c r="G154" s="400"/>
      <c r="H154" s="400"/>
      <c r="I154" s="403"/>
      <c r="J154" s="400"/>
      <c r="K154" s="400"/>
      <c r="L154" s="400"/>
      <c r="M154" s="400"/>
      <c r="N154" s="400"/>
      <c r="U154" s="401"/>
      <c r="V154" s="402"/>
      <c r="W154" s="402"/>
      <c r="X154" s="402"/>
      <c r="Y154" s="402"/>
      <c r="Z154" s="402"/>
      <c r="AA154" s="402"/>
      <c r="AB154" s="402"/>
      <c r="AC154" s="402"/>
      <c r="AD154" s="402"/>
      <c r="AE154" s="402"/>
      <c r="AF154" s="402"/>
      <c r="AG154" s="402"/>
      <c r="AH154" s="402"/>
      <c r="AI154" s="402"/>
      <c r="AJ154" s="402"/>
      <c r="AK154" s="402"/>
      <c r="AL154" s="403"/>
      <c r="AM154" s="403"/>
      <c r="AN154" s="403"/>
      <c r="AO154" s="403"/>
      <c r="AP154" s="403"/>
      <c r="AQ154" s="403"/>
      <c r="AR154" s="403"/>
      <c r="AS154" s="403"/>
      <c r="AT154" s="403"/>
      <c r="AU154" s="403"/>
      <c r="AV154" s="403"/>
      <c r="AW154" s="403"/>
      <c r="AX154" s="403"/>
      <c r="AY154" s="403"/>
      <c r="AZ154" s="404"/>
      <c r="BA154" s="363"/>
    </row>
    <row r="155" spans="6:53" ht="93" customHeight="1" x14ac:dyDescent="0.3">
      <c r="F155" s="399"/>
      <c r="G155" s="400"/>
      <c r="H155" s="400"/>
      <c r="I155" s="403"/>
      <c r="J155" s="400"/>
      <c r="K155" s="400"/>
      <c r="L155" s="400"/>
      <c r="M155" s="400"/>
      <c r="N155" s="400"/>
      <c r="U155" s="401"/>
      <c r="V155" s="402"/>
      <c r="W155" s="402"/>
      <c r="X155" s="402"/>
      <c r="Y155" s="402"/>
      <c r="Z155" s="402"/>
      <c r="AA155" s="402"/>
      <c r="AB155" s="402"/>
      <c r="AC155" s="402"/>
      <c r="AD155" s="402"/>
      <c r="AE155" s="402"/>
      <c r="AF155" s="402"/>
      <c r="AG155" s="402"/>
      <c r="AH155" s="402"/>
      <c r="AI155" s="402"/>
      <c r="AJ155" s="402"/>
      <c r="AK155" s="402"/>
      <c r="AL155" s="403"/>
      <c r="AM155" s="403"/>
      <c r="AN155" s="403"/>
      <c r="AO155" s="403"/>
      <c r="AP155" s="403"/>
      <c r="AQ155" s="403"/>
      <c r="AR155" s="403"/>
      <c r="AS155" s="403"/>
      <c r="AT155" s="403"/>
      <c r="AU155" s="403"/>
      <c r="AV155" s="403"/>
      <c r="AW155" s="403"/>
      <c r="AX155" s="403"/>
      <c r="AY155" s="403"/>
      <c r="AZ155" s="404"/>
      <c r="BA155" s="363"/>
    </row>
    <row r="156" spans="6:53" ht="93" customHeight="1" x14ac:dyDescent="0.3">
      <c r="F156" s="399"/>
      <c r="G156" s="400"/>
      <c r="H156" s="400"/>
      <c r="I156" s="403"/>
      <c r="J156" s="400"/>
      <c r="K156" s="400"/>
      <c r="L156" s="400"/>
      <c r="M156" s="400"/>
      <c r="N156" s="400"/>
      <c r="U156" s="401"/>
      <c r="V156" s="402"/>
      <c r="W156" s="402"/>
      <c r="X156" s="402"/>
      <c r="Y156" s="402"/>
      <c r="Z156" s="402"/>
      <c r="AA156" s="402"/>
      <c r="AB156" s="402"/>
      <c r="AC156" s="402"/>
      <c r="AD156" s="402"/>
      <c r="AE156" s="402"/>
      <c r="AF156" s="402"/>
      <c r="AG156" s="402"/>
      <c r="AH156" s="402"/>
      <c r="AI156" s="402"/>
      <c r="AJ156" s="402"/>
      <c r="AK156" s="402"/>
      <c r="AL156" s="403"/>
      <c r="AM156" s="403"/>
      <c r="AN156" s="403"/>
      <c r="AO156" s="403"/>
      <c r="AP156" s="403"/>
      <c r="AQ156" s="403"/>
      <c r="AR156" s="403"/>
      <c r="AS156" s="403"/>
      <c r="AT156" s="403"/>
      <c r="AU156" s="403"/>
      <c r="AV156" s="403"/>
      <c r="AW156" s="403"/>
      <c r="AX156" s="403"/>
      <c r="AY156" s="403"/>
      <c r="AZ156" s="404"/>
      <c r="BA156" s="363"/>
    </row>
    <row r="157" spans="6:53" ht="93" customHeight="1" x14ac:dyDescent="0.3">
      <c r="F157" s="399"/>
      <c r="G157" s="400"/>
      <c r="H157" s="400"/>
      <c r="I157" s="403"/>
      <c r="J157" s="400"/>
      <c r="K157" s="400"/>
      <c r="L157" s="400"/>
      <c r="M157" s="400"/>
      <c r="N157" s="400"/>
      <c r="U157" s="401"/>
      <c r="V157" s="402"/>
      <c r="W157" s="402"/>
      <c r="X157" s="402"/>
      <c r="Y157" s="402"/>
      <c r="Z157" s="402"/>
      <c r="AA157" s="402"/>
      <c r="AB157" s="402"/>
      <c r="AC157" s="402"/>
      <c r="AD157" s="402"/>
      <c r="AE157" s="402"/>
      <c r="AF157" s="402"/>
      <c r="AG157" s="402"/>
      <c r="AH157" s="402"/>
      <c r="AI157" s="402"/>
      <c r="AJ157" s="402"/>
      <c r="AK157" s="402"/>
      <c r="AL157" s="403"/>
      <c r="AM157" s="403"/>
      <c r="AN157" s="403"/>
      <c r="AO157" s="403"/>
      <c r="AP157" s="403"/>
      <c r="AQ157" s="403"/>
      <c r="AR157" s="403"/>
      <c r="AS157" s="403"/>
      <c r="AT157" s="403"/>
      <c r="AU157" s="403"/>
      <c r="AV157" s="403"/>
      <c r="AW157" s="403"/>
      <c r="AX157" s="403"/>
      <c r="AY157" s="403"/>
      <c r="AZ157" s="404"/>
      <c r="BA157" s="363"/>
    </row>
    <row r="158" spans="6:53" ht="93" customHeight="1" x14ac:dyDescent="0.3">
      <c r="F158" s="399"/>
      <c r="G158" s="400"/>
      <c r="H158" s="400"/>
      <c r="I158" s="403"/>
      <c r="J158" s="400"/>
      <c r="K158" s="400"/>
      <c r="L158" s="400"/>
      <c r="M158" s="400"/>
      <c r="N158" s="400"/>
      <c r="U158" s="401"/>
      <c r="V158" s="402"/>
      <c r="W158" s="402"/>
      <c r="X158" s="402"/>
      <c r="Y158" s="402"/>
      <c r="Z158" s="402"/>
      <c r="AA158" s="402"/>
      <c r="AB158" s="402"/>
      <c r="AC158" s="402"/>
      <c r="AD158" s="402"/>
      <c r="AE158" s="402"/>
      <c r="AF158" s="402"/>
      <c r="AG158" s="402"/>
      <c r="AH158" s="402"/>
      <c r="AI158" s="402"/>
      <c r="AJ158" s="402"/>
      <c r="AK158" s="402"/>
      <c r="AL158" s="403"/>
      <c r="AM158" s="403"/>
      <c r="AN158" s="403"/>
      <c r="AO158" s="403"/>
      <c r="AP158" s="403"/>
      <c r="AQ158" s="403"/>
      <c r="AR158" s="403"/>
      <c r="AS158" s="403"/>
      <c r="AT158" s="403"/>
      <c r="AU158" s="403"/>
      <c r="AV158" s="403"/>
      <c r="AW158" s="403"/>
      <c r="AX158" s="403"/>
      <c r="AY158" s="403"/>
      <c r="AZ158" s="404"/>
      <c r="BA158" s="363"/>
    </row>
    <row r="159" spans="6:53" ht="93" customHeight="1" x14ac:dyDescent="0.3">
      <c r="F159" s="399"/>
      <c r="G159" s="400"/>
      <c r="H159" s="400"/>
      <c r="I159" s="403"/>
      <c r="J159" s="400"/>
      <c r="K159" s="400"/>
      <c r="L159" s="400"/>
      <c r="M159" s="400"/>
      <c r="N159" s="400"/>
      <c r="U159" s="401"/>
      <c r="V159" s="402"/>
      <c r="W159" s="402"/>
      <c r="X159" s="402"/>
      <c r="Y159" s="402"/>
      <c r="Z159" s="402"/>
      <c r="AA159" s="402"/>
      <c r="AB159" s="402"/>
      <c r="AC159" s="402"/>
      <c r="AD159" s="402"/>
      <c r="AE159" s="402"/>
      <c r="AF159" s="402"/>
      <c r="AG159" s="402"/>
      <c r="AH159" s="402"/>
      <c r="AI159" s="402"/>
      <c r="AJ159" s="402"/>
      <c r="AK159" s="402"/>
      <c r="AL159" s="403"/>
      <c r="AM159" s="403"/>
      <c r="AN159" s="403"/>
      <c r="AO159" s="403"/>
      <c r="AP159" s="403"/>
      <c r="AQ159" s="403"/>
      <c r="AR159" s="403"/>
      <c r="AS159" s="403"/>
      <c r="AT159" s="403"/>
      <c r="AU159" s="403"/>
      <c r="AV159" s="403"/>
      <c r="AW159" s="403"/>
      <c r="AX159" s="403"/>
      <c r="AY159" s="403"/>
      <c r="AZ159" s="404"/>
      <c r="BA159" s="363"/>
    </row>
    <row r="160" spans="6:53" ht="93" customHeight="1" x14ac:dyDescent="0.3">
      <c r="F160" s="399"/>
      <c r="G160" s="400"/>
      <c r="H160" s="400"/>
      <c r="I160" s="403"/>
      <c r="J160" s="400"/>
      <c r="K160" s="400"/>
      <c r="L160" s="400"/>
      <c r="M160" s="400"/>
      <c r="N160" s="400"/>
      <c r="U160" s="401"/>
      <c r="V160" s="402"/>
      <c r="W160" s="402"/>
      <c r="X160" s="402"/>
      <c r="Y160" s="402"/>
      <c r="Z160" s="402"/>
      <c r="AA160" s="402"/>
      <c r="AB160" s="402"/>
      <c r="AC160" s="402"/>
      <c r="AD160" s="402"/>
      <c r="AE160" s="402"/>
      <c r="AF160" s="402"/>
      <c r="AG160" s="402"/>
      <c r="AH160" s="402"/>
      <c r="AI160" s="402"/>
      <c r="AJ160" s="402"/>
      <c r="AK160" s="402"/>
      <c r="AL160" s="403"/>
      <c r="AM160" s="403"/>
      <c r="AN160" s="403"/>
      <c r="AO160" s="403"/>
      <c r="AP160" s="403"/>
      <c r="AQ160" s="403"/>
      <c r="AR160" s="403"/>
      <c r="AS160" s="403"/>
      <c r="AT160" s="403"/>
      <c r="AU160" s="403"/>
      <c r="AV160" s="403"/>
      <c r="AW160" s="403"/>
      <c r="AX160" s="403"/>
      <c r="AY160" s="403"/>
      <c r="AZ160" s="404"/>
      <c r="BA160" s="363"/>
    </row>
    <row r="161" spans="6:53" ht="93" customHeight="1" x14ac:dyDescent="0.3">
      <c r="F161" s="399"/>
      <c r="G161" s="400"/>
      <c r="H161" s="400"/>
      <c r="I161" s="403"/>
      <c r="J161" s="400"/>
      <c r="K161" s="400"/>
      <c r="L161" s="400"/>
      <c r="M161" s="400"/>
      <c r="N161" s="400"/>
      <c r="U161" s="401"/>
      <c r="V161" s="402"/>
      <c r="W161" s="402"/>
      <c r="X161" s="402"/>
      <c r="Y161" s="402"/>
      <c r="Z161" s="402"/>
      <c r="AA161" s="402"/>
      <c r="AB161" s="402"/>
      <c r="AC161" s="402"/>
      <c r="AD161" s="402"/>
      <c r="AE161" s="402"/>
      <c r="AF161" s="402"/>
      <c r="AG161" s="402"/>
      <c r="AH161" s="402"/>
      <c r="AI161" s="402"/>
      <c r="AJ161" s="402"/>
      <c r="AK161" s="402"/>
      <c r="AL161" s="403"/>
      <c r="AM161" s="403"/>
      <c r="AN161" s="403"/>
      <c r="AO161" s="403"/>
      <c r="AP161" s="403"/>
      <c r="AQ161" s="403"/>
      <c r="AR161" s="403"/>
      <c r="AS161" s="403"/>
      <c r="AT161" s="403"/>
      <c r="AU161" s="403"/>
      <c r="AV161" s="403"/>
      <c r="AW161" s="403"/>
      <c r="AX161" s="403"/>
      <c r="AY161" s="403"/>
      <c r="AZ161" s="404"/>
      <c r="BA161" s="363"/>
    </row>
    <row r="162" spans="6:53" ht="93" customHeight="1" x14ac:dyDescent="0.3">
      <c r="F162" s="399"/>
      <c r="G162" s="400"/>
      <c r="H162" s="400"/>
      <c r="I162" s="403"/>
      <c r="J162" s="400"/>
      <c r="K162" s="400"/>
      <c r="L162" s="400"/>
      <c r="M162" s="400"/>
      <c r="N162" s="400"/>
      <c r="U162" s="401"/>
      <c r="V162" s="402"/>
      <c r="W162" s="402"/>
      <c r="X162" s="402"/>
      <c r="Y162" s="402"/>
      <c r="Z162" s="402"/>
      <c r="AA162" s="402"/>
      <c r="AB162" s="402"/>
      <c r="AC162" s="402"/>
      <c r="AD162" s="402"/>
      <c r="AE162" s="402"/>
      <c r="AF162" s="402"/>
      <c r="AG162" s="402"/>
      <c r="AH162" s="402"/>
      <c r="AI162" s="402"/>
      <c r="AJ162" s="402"/>
      <c r="AK162" s="402"/>
      <c r="AL162" s="403"/>
      <c r="AM162" s="403"/>
      <c r="AN162" s="403"/>
      <c r="AO162" s="403"/>
      <c r="AP162" s="403"/>
      <c r="AQ162" s="403"/>
      <c r="AR162" s="403"/>
      <c r="AS162" s="403"/>
      <c r="AT162" s="403"/>
      <c r="AU162" s="403"/>
      <c r="AV162" s="403"/>
      <c r="AW162" s="403"/>
      <c r="AX162" s="403"/>
      <c r="AY162" s="403"/>
      <c r="AZ162" s="404"/>
      <c r="BA162" s="363"/>
    </row>
    <row r="163" spans="6:53" ht="93" customHeight="1" x14ac:dyDescent="0.3">
      <c r="F163" s="399"/>
      <c r="G163" s="400"/>
      <c r="H163" s="400"/>
      <c r="I163" s="403"/>
      <c r="J163" s="400"/>
      <c r="K163" s="400"/>
      <c r="L163" s="400"/>
      <c r="M163" s="400"/>
      <c r="N163" s="400"/>
      <c r="U163" s="401"/>
      <c r="V163" s="402"/>
      <c r="W163" s="402"/>
      <c r="X163" s="402"/>
      <c r="Y163" s="402"/>
      <c r="Z163" s="402"/>
      <c r="AA163" s="402"/>
      <c r="AB163" s="402"/>
      <c r="AC163" s="402"/>
      <c r="AD163" s="402"/>
      <c r="AE163" s="402"/>
      <c r="AF163" s="402"/>
      <c r="AG163" s="402"/>
      <c r="AH163" s="402"/>
      <c r="AI163" s="402"/>
      <c r="AJ163" s="402"/>
      <c r="AK163" s="402"/>
      <c r="AL163" s="403"/>
      <c r="AM163" s="403"/>
      <c r="AN163" s="403"/>
      <c r="AO163" s="403"/>
      <c r="AP163" s="403"/>
      <c r="AQ163" s="403"/>
      <c r="AR163" s="403"/>
      <c r="AS163" s="403"/>
      <c r="AT163" s="403"/>
      <c r="AU163" s="403"/>
      <c r="AV163" s="403"/>
      <c r="AW163" s="403"/>
      <c r="AX163" s="403"/>
      <c r="AY163" s="403"/>
      <c r="AZ163" s="404"/>
      <c r="BA163" s="363"/>
    </row>
    <row r="164" spans="6:53" ht="93" customHeight="1" x14ac:dyDescent="0.3">
      <c r="F164" s="399"/>
      <c r="G164" s="400"/>
      <c r="H164" s="400"/>
      <c r="I164" s="403"/>
      <c r="J164" s="400"/>
      <c r="K164" s="400"/>
      <c r="L164" s="400"/>
      <c r="M164" s="400"/>
      <c r="N164" s="400"/>
      <c r="U164" s="401"/>
      <c r="V164" s="402"/>
      <c r="W164" s="402"/>
      <c r="X164" s="402"/>
      <c r="Y164" s="402"/>
      <c r="Z164" s="402"/>
      <c r="AA164" s="402"/>
      <c r="AB164" s="402"/>
      <c r="AC164" s="402"/>
      <c r="AD164" s="402"/>
      <c r="AE164" s="402"/>
      <c r="AF164" s="402"/>
      <c r="AG164" s="402"/>
      <c r="AH164" s="402"/>
      <c r="AI164" s="402"/>
      <c r="AJ164" s="402"/>
      <c r="AK164" s="402"/>
      <c r="AL164" s="403"/>
      <c r="AM164" s="403"/>
      <c r="AN164" s="403"/>
      <c r="AO164" s="403"/>
      <c r="AP164" s="403"/>
      <c r="AQ164" s="403"/>
      <c r="AR164" s="403"/>
      <c r="AS164" s="403"/>
      <c r="AT164" s="403"/>
      <c r="AU164" s="403"/>
      <c r="AV164" s="403"/>
      <c r="AW164" s="403"/>
      <c r="AX164" s="403"/>
      <c r="AY164" s="403"/>
      <c r="AZ164" s="404"/>
      <c r="BA164" s="363"/>
    </row>
    <row r="165" spans="6:53" ht="93" customHeight="1" x14ac:dyDescent="0.3">
      <c r="F165" s="399"/>
      <c r="G165" s="400"/>
      <c r="H165" s="400"/>
      <c r="I165" s="403"/>
      <c r="J165" s="400"/>
      <c r="K165" s="400"/>
      <c r="L165" s="400"/>
      <c r="M165" s="400"/>
      <c r="N165" s="400"/>
      <c r="U165" s="401"/>
      <c r="V165" s="402"/>
      <c r="W165" s="402"/>
      <c r="X165" s="402"/>
      <c r="Y165" s="402"/>
      <c r="Z165" s="402"/>
      <c r="AA165" s="402"/>
      <c r="AB165" s="402"/>
      <c r="AC165" s="402"/>
      <c r="AD165" s="402"/>
      <c r="AE165" s="402"/>
      <c r="AF165" s="402"/>
      <c r="AG165" s="402"/>
      <c r="AH165" s="402"/>
      <c r="AI165" s="402"/>
      <c r="AJ165" s="402"/>
      <c r="AK165" s="402"/>
      <c r="AL165" s="403"/>
      <c r="AM165" s="403"/>
      <c r="AN165" s="403"/>
      <c r="AO165" s="403"/>
      <c r="AP165" s="403"/>
      <c r="AQ165" s="403"/>
      <c r="AR165" s="403"/>
      <c r="AS165" s="403"/>
      <c r="AT165" s="403"/>
      <c r="AU165" s="403"/>
      <c r="AV165" s="403"/>
      <c r="AW165" s="403"/>
      <c r="AX165" s="403"/>
      <c r="AY165" s="403"/>
      <c r="AZ165" s="404"/>
      <c r="BA165" s="363"/>
    </row>
    <row r="166" spans="6:53" ht="93" customHeight="1" x14ac:dyDescent="0.3">
      <c r="F166" s="399"/>
      <c r="G166" s="400"/>
      <c r="H166" s="400"/>
      <c r="I166" s="403"/>
      <c r="J166" s="400"/>
      <c r="K166" s="400"/>
      <c r="L166" s="400"/>
      <c r="M166" s="400"/>
      <c r="N166" s="400"/>
      <c r="U166" s="401"/>
      <c r="V166" s="402"/>
      <c r="W166" s="402"/>
      <c r="X166" s="402"/>
      <c r="Y166" s="402"/>
      <c r="Z166" s="402"/>
      <c r="AA166" s="402"/>
      <c r="AB166" s="402"/>
      <c r="AC166" s="402"/>
      <c r="AD166" s="402"/>
      <c r="AE166" s="402"/>
      <c r="AF166" s="402"/>
      <c r="AG166" s="402"/>
      <c r="AH166" s="402"/>
      <c r="AI166" s="402"/>
      <c r="AJ166" s="402"/>
      <c r="AK166" s="402"/>
      <c r="AL166" s="403"/>
      <c r="AM166" s="403"/>
      <c r="AN166" s="403"/>
      <c r="AO166" s="403"/>
      <c r="AP166" s="403"/>
      <c r="AQ166" s="403"/>
      <c r="AR166" s="403"/>
      <c r="AS166" s="403"/>
      <c r="AT166" s="403"/>
      <c r="AU166" s="403"/>
      <c r="AV166" s="403"/>
      <c r="AW166" s="403"/>
      <c r="AX166" s="403"/>
      <c r="AY166" s="403"/>
      <c r="AZ166" s="404"/>
      <c r="BA166" s="363"/>
    </row>
    <row r="167" spans="6:53" ht="93" customHeight="1" x14ac:dyDescent="0.3">
      <c r="F167" s="399"/>
      <c r="G167" s="400"/>
      <c r="H167" s="400"/>
      <c r="I167" s="403"/>
      <c r="J167" s="400"/>
      <c r="K167" s="400"/>
      <c r="L167" s="400"/>
      <c r="M167" s="400"/>
      <c r="N167" s="400"/>
      <c r="U167" s="401"/>
      <c r="V167" s="402"/>
      <c r="W167" s="402"/>
      <c r="X167" s="402"/>
      <c r="Y167" s="402"/>
      <c r="Z167" s="402"/>
      <c r="AA167" s="402"/>
      <c r="AB167" s="402"/>
      <c r="AC167" s="402"/>
      <c r="AD167" s="402"/>
      <c r="AE167" s="402"/>
      <c r="AF167" s="402"/>
      <c r="AG167" s="402"/>
      <c r="AH167" s="402"/>
      <c r="AI167" s="402"/>
      <c r="AJ167" s="402"/>
      <c r="AK167" s="402"/>
      <c r="AL167" s="403"/>
      <c r="AM167" s="403"/>
      <c r="AN167" s="403"/>
      <c r="AO167" s="403"/>
      <c r="AP167" s="403"/>
      <c r="AQ167" s="403"/>
      <c r="AR167" s="403"/>
      <c r="AS167" s="403"/>
      <c r="AT167" s="403"/>
      <c r="AU167" s="403"/>
      <c r="AV167" s="403"/>
      <c r="AW167" s="403"/>
      <c r="AX167" s="403"/>
      <c r="AY167" s="403"/>
      <c r="AZ167" s="404"/>
      <c r="BA167" s="363"/>
    </row>
    <row r="168" spans="6:53" ht="93" customHeight="1" x14ac:dyDescent="0.3">
      <c r="F168" s="399"/>
      <c r="G168" s="400"/>
      <c r="H168" s="400"/>
      <c r="I168" s="403"/>
      <c r="J168" s="400"/>
      <c r="K168" s="400"/>
      <c r="L168" s="400"/>
      <c r="M168" s="400"/>
      <c r="N168" s="400"/>
      <c r="U168" s="401"/>
      <c r="V168" s="402"/>
      <c r="W168" s="402"/>
      <c r="X168" s="402"/>
      <c r="Y168" s="402"/>
      <c r="Z168" s="402"/>
      <c r="AA168" s="402"/>
      <c r="AB168" s="402"/>
      <c r="AC168" s="402"/>
      <c r="AD168" s="402"/>
      <c r="AE168" s="402"/>
      <c r="AF168" s="402"/>
      <c r="AG168" s="402"/>
      <c r="AH168" s="402"/>
      <c r="AI168" s="402"/>
      <c r="AJ168" s="402"/>
      <c r="AK168" s="402"/>
      <c r="AL168" s="403"/>
      <c r="AM168" s="403"/>
      <c r="AN168" s="403"/>
      <c r="AO168" s="403"/>
      <c r="AP168" s="403"/>
      <c r="AQ168" s="403"/>
      <c r="AR168" s="403"/>
      <c r="AS168" s="403"/>
      <c r="AT168" s="403"/>
      <c r="AU168" s="403"/>
      <c r="AV168" s="403"/>
      <c r="AW168" s="403"/>
      <c r="AX168" s="403"/>
      <c r="AY168" s="403"/>
      <c r="AZ168" s="404"/>
      <c r="BA168" s="363"/>
    </row>
    <row r="169" spans="6:53" ht="93" customHeight="1" x14ac:dyDescent="0.3">
      <c r="F169" s="399"/>
      <c r="G169" s="400"/>
      <c r="H169" s="400"/>
      <c r="I169" s="403"/>
      <c r="J169" s="400"/>
      <c r="K169" s="400"/>
      <c r="L169" s="400"/>
      <c r="M169" s="400"/>
      <c r="N169" s="400"/>
      <c r="U169" s="401"/>
      <c r="V169" s="402"/>
      <c r="W169" s="402"/>
      <c r="X169" s="402"/>
      <c r="Y169" s="402"/>
      <c r="Z169" s="402"/>
      <c r="AA169" s="402"/>
      <c r="AB169" s="402"/>
      <c r="AC169" s="402"/>
      <c r="AD169" s="402"/>
      <c r="AE169" s="402"/>
      <c r="AF169" s="402"/>
      <c r="AG169" s="402"/>
      <c r="AH169" s="402"/>
      <c r="AI169" s="402"/>
      <c r="AJ169" s="402"/>
      <c r="AK169" s="402"/>
      <c r="AL169" s="403"/>
      <c r="AM169" s="403"/>
      <c r="AN169" s="403"/>
      <c r="AO169" s="403"/>
      <c r="AP169" s="403"/>
      <c r="AQ169" s="403"/>
      <c r="AR169" s="403"/>
      <c r="AS169" s="403"/>
      <c r="AT169" s="403"/>
      <c r="AU169" s="403"/>
      <c r="AV169" s="403"/>
      <c r="AW169" s="403"/>
      <c r="AX169" s="403"/>
      <c r="AY169" s="403"/>
      <c r="AZ169" s="404"/>
      <c r="BA169" s="363"/>
    </row>
    <row r="170" spans="6:53" ht="93" customHeight="1" x14ac:dyDescent="0.3">
      <c r="F170" s="399"/>
      <c r="G170" s="400"/>
      <c r="H170" s="400"/>
      <c r="I170" s="403"/>
      <c r="J170" s="400"/>
      <c r="K170" s="400"/>
      <c r="L170" s="400"/>
      <c r="M170" s="400"/>
      <c r="N170" s="400"/>
      <c r="U170" s="401"/>
      <c r="V170" s="402"/>
      <c r="W170" s="402"/>
      <c r="X170" s="402"/>
      <c r="Y170" s="402"/>
      <c r="Z170" s="402"/>
      <c r="AA170" s="402"/>
      <c r="AB170" s="402"/>
      <c r="AC170" s="402"/>
      <c r="AD170" s="402"/>
      <c r="AE170" s="402"/>
      <c r="AF170" s="402"/>
      <c r="AG170" s="402"/>
      <c r="AH170" s="402"/>
      <c r="AI170" s="402"/>
      <c r="AJ170" s="402"/>
      <c r="AK170" s="402"/>
      <c r="AL170" s="403"/>
      <c r="AM170" s="403"/>
      <c r="AN170" s="403"/>
      <c r="AO170" s="403"/>
      <c r="AP170" s="403"/>
      <c r="AQ170" s="403"/>
      <c r="AR170" s="403"/>
      <c r="AS170" s="403"/>
      <c r="AT170" s="403"/>
      <c r="AU170" s="403"/>
      <c r="AV170" s="403"/>
      <c r="AW170" s="403"/>
      <c r="AX170" s="403"/>
      <c r="AY170" s="403"/>
      <c r="AZ170" s="404"/>
      <c r="BA170" s="363"/>
    </row>
    <row r="171" spans="6:53" ht="93" customHeight="1" x14ac:dyDescent="0.3">
      <c r="F171" s="399"/>
      <c r="G171" s="400"/>
      <c r="H171" s="400"/>
      <c r="I171" s="403"/>
      <c r="J171" s="400"/>
      <c r="K171" s="400"/>
      <c r="L171" s="400"/>
      <c r="M171" s="400"/>
      <c r="N171" s="400"/>
      <c r="U171" s="401"/>
      <c r="V171" s="402"/>
      <c r="W171" s="402"/>
      <c r="X171" s="402"/>
      <c r="Y171" s="402"/>
      <c r="Z171" s="402"/>
      <c r="AA171" s="402"/>
      <c r="AB171" s="402"/>
      <c r="AC171" s="402"/>
      <c r="AD171" s="402"/>
      <c r="AE171" s="402"/>
      <c r="AF171" s="402"/>
      <c r="AG171" s="402"/>
      <c r="AH171" s="402"/>
      <c r="AI171" s="402"/>
      <c r="AJ171" s="402"/>
      <c r="AK171" s="402"/>
      <c r="AL171" s="403"/>
      <c r="AM171" s="403"/>
      <c r="AN171" s="403"/>
      <c r="AO171" s="403"/>
      <c r="AP171" s="403"/>
      <c r="AQ171" s="403"/>
      <c r="AR171" s="403"/>
      <c r="AS171" s="403"/>
      <c r="AT171" s="403"/>
      <c r="AU171" s="403"/>
      <c r="AV171" s="403"/>
      <c r="AW171" s="403"/>
      <c r="AX171" s="403"/>
      <c r="AY171" s="403"/>
      <c r="AZ171" s="404"/>
      <c r="BA171" s="363"/>
    </row>
    <row r="172" spans="6:53" ht="93" customHeight="1" x14ac:dyDescent="0.3">
      <c r="F172" s="399"/>
      <c r="G172" s="400"/>
      <c r="H172" s="400"/>
      <c r="I172" s="403"/>
      <c r="J172" s="400"/>
      <c r="K172" s="400"/>
      <c r="L172" s="400"/>
      <c r="M172" s="400"/>
      <c r="N172" s="400"/>
      <c r="U172" s="401"/>
      <c r="V172" s="402"/>
      <c r="W172" s="402"/>
      <c r="X172" s="402"/>
      <c r="Y172" s="402"/>
      <c r="Z172" s="402"/>
      <c r="AA172" s="402"/>
      <c r="AB172" s="402"/>
      <c r="AC172" s="402"/>
      <c r="AD172" s="402"/>
      <c r="AE172" s="402"/>
      <c r="AF172" s="402"/>
      <c r="AG172" s="402"/>
      <c r="AH172" s="402"/>
      <c r="AI172" s="402"/>
      <c r="AJ172" s="402"/>
      <c r="AK172" s="402"/>
      <c r="AL172" s="403"/>
      <c r="AM172" s="403"/>
      <c r="AN172" s="403"/>
      <c r="AO172" s="403"/>
      <c r="AP172" s="403"/>
      <c r="AQ172" s="403"/>
      <c r="AR172" s="403"/>
      <c r="AS172" s="403"/>
      <c r="AT172" s="403"/>
      <c r="AU172" s="403"/>
      <c r="AV172" s="403"/>
      <c r="AW172" s="403"/>
      <c r="AX172" s="403"/>
      <c r="AY172" s="403"/>
      <c r="AZ172" s="404"/>
      <c r="BA172" s="363"/>
    </row>
    <row r="173" spans="6:53" ht="93" customHeight="1" x14ac:dyDescent="0.3">
      <c r="F173" s="399"/>
      <c r="G173" s="400"/>
      <c r="H173" s="400"/>
      <c r="I173" s="403"/>
      <c r="J173" s="400"/>
      <c r="K173" s="400"/>
      <c r="L173" s="400"/>
      <c r="M173" s="400"/>
      <c r="N173" s="400"/>
      <c r="U173" s="401"/>
      <c r="V173" s="402"/>
      <c r="W173" s="402"/>
      <c r="X173" s="402"/>
      <c r="Y173" s="402"/>
      <c r="Z173" s="402"/>
      <c r="AA173" s="402"/>
      <c r="AB173" s="402"/>
      <c r="AC173" s="402"/>
      <c r="AD173" s="402"/>
      <c r="AE173" s="402"/>
      <c r="AF173" s="402"/>
      <c r="AG173" s="402"/>
      <c r="AH173" s="402"/>
      <c r="AI173" s="402"/>
      <c r="AJ173" s="402"/>
      <c r="AK173" s="402"/>
      <c r="AL173" s="403"/>
      <c r="AM173" s="403"/>
      <c r="AN173" s="403"/>
      <c r="AO173" s="403"/>
      <c r="AP173" s="403"/>
      <c r="AQ173" s="403"/>
      <c r="AR173" s="403"/>
      <c r="AS173" s="403"/>
      <c r="AT173" s="403"/>
      <c r="AU173" s="403"/>
      <c r="AV173" s="403"/>
      <c r="AW173" s="403"/>
      <c r="AX173" s="403"/>
      <c r="AY173" s="403"/>
      <c r="AZ173" s="404"/>
      <c r="BA173" s="363"/>
    </row>
    <row r="174" spans="6:53" ht="93" customHeight="1" x14ac:dyDescent="0.3">
      <c r="F174" s="399"/>
      <c r="G174" s="400"/>
      <c r="H174" s="400"/>
      <c r="I174" s="403"/>
      <c r="J174" s="400"/>
      <c r="K174" s="400"/>
      <c r="L174" s="400"/>
      <c r="M174" s="400"/>
      <c r="N174" s="400"/>
      <c r="U174" s="401"/>
      <c r="V174" s="402"/>
      <c r="W174" s="402"/>
      <c r="X174" s="402"/>
      <c r="Y174" s="402"/>
      <c r="Z174" s="402"/>
      <c r="AA174" s="402"/>
      <c r="AB174" s="402"/>
      <c r="AC174" s="402"/>
      <c r="AD174" s="402"/>
      <c r="AE174" s="402"/>
      <c r="AF174" s="402"/>
      <c r="AG174" s="402"/>
      <c r="AH174" s="402"/>
      <c r="AI174" s="402"/>
      <c r="AJ174" s="402"/>
      <c r="AK174" s="402"/>
      <c r="AL174" s="403"/>
      <c r="AM174" s="403"/>
      <c r="AN174" s="403"/>
      <c r="AO174" s="403"/>
      <c r="AP174" s="403"/>
      <c r="AQ174" s="403"/>
      <c r="AR174" s="403"/>
      <c r="AS174" s="403"/>
      <c r="AT174" s="403"/>
      <c r="AU174" s="403"/>
      <c r="AV174" s="403"/>
      <c r="AW174" s="403"/>
      <c r="AX174" s="403"/>
      <c r="AY174" s="403"/>
      <c r="AZ174" s="404"/>
      <c r="BA174" s="363"/>
    </row>
    <row r="175" spans="6:53" ht="93" customHeight="1" x14ac:dyDescent="0.3">
      <c r="F175" s="399"/>
      <c r="G175" s="400"/>
      <c r="H175" s="400"/>
      <c r="I175" s="403"/>
      <c r="J175" s="400"/>
      <c r="K175" s="400"/>
      <c r="L175" s="400"/>
      <c r="M175" s="400"/>
      <c r="N175" s="400"/>
      <c r="U175" s="401"/>
      <c r="V175" s="402"/>
      <c r="W175" s="402"/>
      <c r="X175" s="402"/>
      <c r="Y175" s="402"/>
      <c r="Z175" s="402"/>
      <c r="AA175" s="402"/>
      <c r="AB175" s="402"/>
      <c r="AC175" s="402"/>
      <c r="AD175" s="402"/>
      <c r="AE175" s="402"/>
      <c r="AF175" s="402"/>
      <c r="AG175" s="402"/>
      <c r="AH175" s="402"/>
      <c r="AI175" s="402"/>
      <c r="AJ175" s="402"/>
      <c r="AK175" s="402"/>
      <c r="AL175" s="403"/>
      <c r="AM175" s="403"/>
      <c r="AN175" s="403"/>
      <c r="AO175" s="403"/>
      <c r="AP175" s="403"/>
      <c r="AQ175" s="403"/>
      <c r="AR175" s="403"/>
      <c r="AS175" s="403"/>
      <c r="AT175" s="403"/>
      <c r="AU175" s="403"/>
      <c r="AV175" s="403"/>
      <c r="AW175" s="403"/>
      <c r="AX175" s="403"/>
      <c r="AY175" s="403"/>
      <c r="AZ175" s="404"/>
      <c r="BA175" s="363"/>
    </row>
    <row r="176" spans="6:53" ht="93" customHeight="1" x14ac:dyDescent="0.3">
      <c r="F176" s="399"/>
      <c r="G176" s="400"/>
      <c r="H176" s="400"/>
      <c r="I176" s="403"/>
      <c r="J176" s="400"/>
      <c r="K176" s="400"/>
      <c r="L176" s="400"/>
      <c r="M176" s="400"/>
      <c r="N176" s="400"/>
      <c r="U176" s="401"/>
      <c r="V176" s="402"/>
      <c r="W176" s="402"/>
      <c r="X176" s="402"/>
      <c r="Y176" s="402"/>
      <c r="Z176" s="402"/>
      <c r="AA176" s="402"/>
      <c r="AB176" s="402"/>
      <c r="AC176" s="402"/>
      <c r="AD176" s="402"/>
      <c r="AE176" s="402"/>
      <c r="AF176" s="402"/>
      <c r="AG176" s="402"/>
      <c r="AH176" s="402"/>
      <c r="AI176" s="402"/>
      <c r="AJ176" s="402"/>
      <c r="AK176" s="402"/>
      <c r="AL176" s="403"/>
      <c r="AM176" s="403"/>
      <c r="AN176" s="403"/>
      <c r="AO176" s="403"/>
      <c r="AP176" s="403"/>
      <c r="AQ176" s="403"/>
      <c r="AR176" s="403"/>
      <c r="AS176" s="403"/>
      <c r="AT176" s="403"/>
      <c r="AU176" s="403"/>
      <c r="AV176" s="403"/>
      <c r="AW176" s="403"/>
      <c r="AX176" s="403"/>
      <c r="AY176" s="403"/>
      <c r="AZ176" s="404"/>
      <c r="BA176" s="363"/>
    </row>
    <row r="177" spans="6:53" ht="93" customHeight="1" x14ac:dyDescent="0.3">
      <c r="F177" s="399"/>
      <c r="G177" s="400"/>
      <c r="H177" s="400"/>
      <c r="I177" s="403"/>
      <c r="J177" s="400"/>
      <c r="K177" s="400"/>
      <c r="L177" s="400"/>
      <c r="M177" s="400"/>
      <c r="N177" s="400"/>
      <c r="U177" s="401"/>
      <c r="V177" s="402"/>
      <c r="W177" s="402"/>
      <c r="X177" s="402"/>
      <c r="Y177" s="402"/>
      <c r="Z177" s="402"/>
      <c r="AA177" s="402"/>
      <c r="AB177" s="402"/>
      <c r="AC177" s="402"/>
      <c r="AD177" s="402"/>
      <c r="AE177" s="402"/>
      <c r="AF177" s="402"/>
      <c r="AG177" s="402"/>
      <c r="AH177" s="402"/>
      <c r="AI177" s="402"/>
      <c r="AJ177" s="402"/>
      <c r="AK177" s="402"/>
      <c r="AL177" s="403"/>
      <c r="AM177" s="403"/>
      <c r="AN177" s="403"/>
      <c r="AO177" s="403"/>
      <c r="AP177" s="403"/>
      <c r="AQ177" s="403"/>
      <c r="AR177" s="403"/>
      <c r="AS177" s="403"/>
      <c r="AT177" s="403"/>
      <c r="AU177" s="403"/>
      <c r="AV177" s="403"/>
      <c r="AW177" s="403"/>
      <c r="AX177" s="403"/>
      <c r="AY177" s="403"/>
      <c r="AZ177" s="404"/>
      <c r="BA177" s="363"/>
    </row>
    <row r="178" spans="6:53" ht="93" customHeight="1" x14ac:dyDescent="0.3">
      <c r="F178" s="399"/>
      <c r="G178" s="400"/>
      <c r="H178" s="400"/>
      <c r="I178" s="403"/>
      <c r="J178" s="400"/>
      <c r="K178" s="400"/>
      <c r="L178" s="400"/>
      <c r="M178" s="400"/>
      <c r="N178" s="400"/>
      <c r="U178" s="401"/>
      <c r="V178" s="402"/>
      <c r="W178" s="402"/>
      <c r="X178" s="402"/>
      <c r="Y178" s="402"/>
      <c r="Z178" s="402"/>
      <c r="AA178" s="402"/>
      <c r="AB178" s="402"/>
      <c r="AC178" s="402"/>
      <c r="AD178" s="402"/>
      <c r="AE178" s="402"/>
      <c r="AF178" s="402"/>
      <c r="AG178" s="402"/>
      <c r="AH178" s="402"/>
      <c r="AI178" s="402"/>
      <c r="AJ178" s="402"/>
      <c r="AK178" s="402"/>
      <c r="AL178" s="403"/>
      <c r="AM178" s="403"/>
      <c r="AN178" s="403"/>
      <c r="AO178" s="403"/>
      <c r="AP178" s="403"/>
      <c r="AQ178" s="403"/>
      <c r="AR178" s="403"/>
      <c r="AS178" s="403"/>
      <c r="AT178" s="403"/>
      <c r="AU178" s="403"/>
      <c r="AV178" s="403"/>
      <c r="AW178" s="403"/>
      <c r="AX178" s="403"/>
      <c r="AY178" s="403"/>
      <c r="AZ178" s="404"/>
      <c r="BA178" s="363"/>
    </row>
    <row r="179" spans="6:53" ht="93" customHeight="1" x14ac:dyDescent="0.3">
      <c r="F179" s="399"/>
      <c r="G179" s="400"/>
      <c r="H179" s="400"/>
      <c r="I179" s="403"/>
      <c r="J179" s="400"/>
      <c r="K179" s="400"/>
      <c r="L179" s="400"/>
      <c r="M179" s="400"/>
      <c r="N179" s="400"/>
      <c r="U179" s="401"/>
      <c r="V179" s="402"/>
      <c r="W179" s="402"/>
      <c r="X179" s="402"/>
      <c r="Y179" s="402"/>
      <c r="Z179" s="402"/>
      <c r="AA179" s="402"/>
      <c r="AB179" s="402"/>
      <c r="AC179" s="402"/>
      <c r="AD179" s="402"/>
      <c r="AE179" s="402"/>
      <c r="AF179" s="402"/>
      <c r="AG179" s="402"/>
      <c r="AH179" s="402"/>
      <c r="AI179" s="402"/>
      <c r="AJ179" s="402"/>
      <c r="AK179" s="402"/>
      <c r="AL179" s="403"/>
      <c r="AM179" s="403"/>
      <c r="AN179" s="403"/>
      <c r="AO179" s="403"/>
      <c r="AP179" s="403"/>
      <c r="AQ179" s="403"/>
      <c r="AR179" s="403"/>
      <c r="AS179" s="403"/>
      <c r="AT179" s="403"/>
      <c r="AU179" s="403"/>
      <c r="AV179" s="403"/>
      <c r="AW179" s="403"/>
      <c r="AX179" s="403"/>
      <c r="AY179" s="403"/>
      <c r="AZ179" s="404"/>
      <c r="BA179" s="363"/>
    </row>
    <row r="180" spans="6:53" ht="93" customHeight="1" x14ac:dyDescent="0.3">
      <c r="F180" s="399"/>
      <c r="G180" s="400"/>
      <c r="H180" s="400"/>
      <c r="I180" s="403"/>
      <c r="J180" s="400"/>
      <c r="K180" s="400"/>
      <c r="L180" s="400"/>
      <c r="M180" s="400"/>
      <c r="N180" s="400"/>
      <c r="U180" s="401"/>
      <c r="V180" s="402"/>
      <c r="W180" s="402"/>
      <c r="X180" s="402"/>
      <c r="Y180" s="402"/>
      <c r="Z180" s="402"/>
      <c r="AA180" s="402"/>
      <c r="AB180" s="402"/>
      <c r="AC180" s="402"/>
      <c r="AD180" s="402"/>
      <c r="AE180" s="402"/>
      <c r="AF180" s="402"/>
      <c r="AG180" s="402"/>
      <c r="AH180" s="402"/>
      <c r="AI180" s="402"/>
      <c r="AJ180" s="402"/>
      <c r="AK180" s="402"/>
      <c r="AL180" s="403"/>
      <c r="AM180" s="403"/>
      <c r="AN180" s="403"/>
      <c r="AO180" s="403"/>
      <c r="AP180" s="403"/>
      <c r="AQ180" s="403"/>
      <c r="AR180" s="403"/>
      <c r="AS180" s="403"/>
      <c r="AT180" s="403"/>
      <c r="AU180" s="403"/>
      <c r="AV180" s="403"/>
      <c r="AW180" s="403"/>
      <c r="AX180" s="403"/>
      <c r="AY180" s="403"/>
      <c r="AZ180" s="404"/>
      <c r="BA180" s="363"/>
    </row>
    <row r="181" spans="6:53" ht="93" customHeight="1" x14ac:dyDescent="0.3">
      <c r="F181" s="399"/>
      <c r="G181" s="400"/>
      <c r="H181" s="400"/>
      <c r="I181" s="403"/>
      <c r="J181" s="400"/>
      <c r="K181" s="400"/>
      <c r="L181" s="400"/>
      <c r="M181" s="400"/>
      <c r="N181" s="400"/>
      <c r="U181" s="401"/>
      <c r="V181" s="402"/>
      <c r="W181" s="402"/>
      <c r="X181" s="402"/>
      <c r="Y181" s="402"/>
      <c r="Z181" s="402"/>
      <c r="AA181" s="402"/>
      <c r="AB181" s="402"/>
      <c r="AC181" s="402"/>
      <c r="AD181" s="402"/>
      <c r="AE181" s="402"/>
      <c r="AF181" s="402"/>
      <c r="AG181" s="402"/>
      <c r="AH181" s="402"/>
      <c r="AI181" s="402"/>
      <c r="AJ181" s="402"/>
      <c r="AK181" s="402"/>
      <c r="AL181" s="403"/>
      <c r="AM181" s="403"/>
      <c r="AN181" s="403"/>
      <c r="AO181" s="403"/>
      <c r="AP181" s="403"/>
      <c r="AQ181" s="403"/>
      <c r="AR181" s="403"/>
      <c r="AS181" s="403"/>
      <c r="AT181" s="403"/>
      <c r="AU181" s="403"/>
      <c r="AV181" s="403"/>
      <c r="AW181" s="403"/>
      <c r="AX181" s="403"/>
      <c r="AY181" s="403"/>
      <c r="AZ181" s="404"/>
      <c r="BA181" s="363"/>
    </row>
    <row r="182" spans="6:53" ht="93" customHeight="1" x14ac:dyDescent="0.3">
      <c r="F182" s="399"/>
      <c r="G182" s="400"/>
      <c r="H182" s="400"/>
      <c r="I182" s="403"/>
      <c r="J182" s="400"/>
      <c r="K182" s="400"/>
      <c r="L182" s="400"/>
      <c r="M182" s="400"/>
      <c r="N182" s="400"/>
      <c r="U182" s="401"/>
      <c r="V182" s="402"/>
      <c r="W182" s="402"/>
      <c r="X182" s="402"/>
      <c r="Y182" s="402"/>
      <c r="Z182" s="402"/>
      <c r="AA182" s="402"/>
      <c r="AB182" s="402"/>
      <c r="AC182" s="402"/>
      <c r="AD182" s="402"/>
      <c r="AE182" s="402"/>
      <c r="AF182" s="402"/>
      <c r="AG182" s="402"/>
      <c r="AH182" s="402"/>
      <c r="AI182" s="402"/>
      <c r="AJ182" s="402"/>
      <c r="AK182" s="402"/>
      <c r="AL182" s="403"/>
      <c r="AM182" s="403"/>
      <c r="AN182" s="403"/>
      <c r="AO182" s="403"/>
      <c r="AP182" s="403"/>
      <c r="AQ182" s="403"/>
      <c r="AR182" s="403"/>
      <c r="AS182" s="403"/>
      <c r="AT182" s="403"/>
      <c r="AU182" s="403"/>
      <c r="AV182" s="403"/>
      <c r="AW182" s="403"/>
      <c r="AX182" s="403"/>
      <c r="AY182" s="403"/>
      <c r="AZ182" s="404"/>
      <c r="BA182" s="363"/>
    </row>
    <row r="183" spans="6:53" ht="93" customHeight="1" x14ac:dyDescent="0.3">
      <c r="F183" s="399"/>
      <c r="G183" s="400"/>
      <c r="H183" s="400"/>
      <c r="I183" s="403"/>
      <c r="J183" s="400"/>
      <c r="K183" s="400"/>
      <c r="L183" s="400"/>
      <c r="M183" s="400"/>
      <c r="N183" s="400"/>
      <c r="U183" s="401"/>
      <c r="V183" s="402"/>
      <c r="W183" s="402"/>
      <c r="X183" s="402"/>
      <c r="Y183" s="402"/>
      <c r="Z183" s="402"/>
      <c r="AA183" s="402"/>
      <c r="AB183" s="402"/>
      <c r="AC183" s="402"/>
      <c r="AD183" s="402"/>
      <c r="AE183" s="402"/>
      <c r="AF183" s="402"/>
      <c r="AG183" s="402"/>
      <c r="AH183" s="402"/>
      <c r="AI183" s="402"/>
      <c r="AJ183" s="402"/>
      <c r="AK183" s="402"/>
      <c r="AL183" s="403"/>
      <c r="AM183" s="403"/>
      <c r="AN183" s="403"/>
      <c r="AO183" s="403"/>
      <c r="AP183" s="403"/>
      <c r="AQ183" s="403"/>
      <c r="AR183" s="403"/>
      <c r="AS183" s="403"/>
      <c r="AT183" s="403"/>
      <c r="AU183" s="403"/>
      <c r="AV183" s="403"/>
      <c r="AW183" s="403"/>
      <c r="AX183" s="403"/>
      <c r="AY183" s="403"/>
      <c r="AZ183" s="404"/>
      <c r="BA183" s="363"/>
    </row>
    <row r="184" spans="6:53" ht="93" customHeight="1" x14ac:dyDescent="0.3">
      <c r="F184" s="399"/>
      <c r="G184" s="400"/>
      <c r="H184" s="400"/>
      <c r="I184" s="403"/>
      <c r="J184" s="400"/>
      <c r="K184" s="400"/>
      <c r="L184" s="400"/>
      <c r="M184" s="400"/>
      <c r="N184" s="400"/>
      <c r="U184" s="401"/>
      <c r="V184" s="402"/>
      <c r="W184" s="402"/>
      <c r="X184" s="402"/>
      <c r="Y184" s="402"/>
      <c r="Z184" s="402"/>
      <c r="AA184" s="402"/>
      <c r="AB184" s="402"/>
      <c r="AC184" s="402"/>
      <c r="AD184" s="402"/>
      <c r="AE184" s="402"/>
      <c r="AF184" s="402"/>
      <c r="AG184" s="402"/>
      <c r="AH184" s="402"/>
      <c r="AI184" s="402"/>
      <c r="AJ184" s="402"/>
      <c r="AK184" s="402"/>
      <c r="AL184" s="403"/>
      <c r="AM184" s="403"/>
      <c r="AN184" s="403"/>
      <c r="AO184" s="403"/>
      <c r="AP184" s="403"/>
      <c r="AQ184" s="403"/>
      <c r="AR184" s="403"/>
      <c r="AS184" s="403"/>
      <c r="AT184" s="403"/>
      <c r="AU184" s="403"/>
      <c r="AV184" s="403"/>
      <c r="AW184" s="403"/>
      <c r="AX184" s="403"/>
      <c r="AY184" s="403"/>
      <c r="AZ184" s="404"/>
      <c r="BA184" s="363"/>
    </row>
    <row r="185" spans="6:53" ht="93" customHeight="1" x14ac:dyDescent="0.3">
      <c r="F185" s="399"/>
      <c r="G185" s="400"/>
      <c r="H185" s="400"/>
      <c r="I185" s="403"/>
      <c r="J185" s="400"/>
      <c r="K185" s="400"/>
      <c r="L185" s="400"/>
      <c r="M185" s="400"/>
      <c r="N185" s="400"/>
      <c r="U185" s="401"/>
      <c r="V185" s="402"/>
      <c r="W185" s="402"/>
      <c r="X185" s="402"/>
      <c r="Y185" s="402"/>
      <c r="Z185" s="402"/>
      <c r="AA185" s="402"/>
      <c r="AB185" s="402"/>
      <c r="AC185" s="402"/>
      <c r="AD185" s="402"/>
      <c r="AE185" s="402"/>
      <c r="AF185" s="402"/>
      <c r="AG185" s="402"/>
      <c r="AH185" s="402"/>
      <c r="AI185" s="402"/>
      <c r="AJ185" s="402"/>
      <c r="AK185" s="402"/>
      <c r="AL185" s="403"/>
      <c r="AM185" s="403"/>
      <c r="AN185" s="403"/>
      <c r="AO185" s="403"/>
      <c r="AP185" s="403"/>
      <c r="AQ185" s="403"/>
      <c r="AR185" s="403"/>
      <c r="AS185" s="403"/>
      <c r="AT185" s="403"/>
      <c r="AU185" s="403"/>
      <c r="AV185" s="403"/>
      <c r="AW185" s="403"/>
      <c r="AX185" s="403"/>
      <c r="AY185" s="403"/>
      <c r="AZ185" s="404"/>
      <c r="BA185" s="363"/>
    </row>
    <row r="186" spans="6:53" ht="93" customHeight="1" x14ac:dyDescent="0.3">
      <c r="F186" s="399"/>
      <c r="G186" s="400"/>
      <c r="H186" s="400"/>
      <c r="I186" s="403"/>
      <c r="J186" s="400"/>
      <c r="K186" s="400"/>
      <c r="L186" s="400"/>
      <c r="M186" s="400"/>
      <c r="N186" s="400"/>
      <c r="U186" s="401"/>
      <c r="V186" s="402"/>
      <c r="W186" s="402"/>
      <c r="X186" s="402"/>
      <c r="Y186" s="402"/>
      <c r="Z186" s="402"/>
      <c r="AA186" s="402"/>
      <c r="AB186" s="402"/>
      <c r="AC186" s="402"/>
      <c r="AD186" s="402"/>
      <c r="AE186" s="402"/>
      <c r="AF186" s="402"/>
      <c r="AG186" s="402"/>
      <c r="AH186" s="402"/>
      <c r="AI186" s="402"/>
      <c r="AJ186" s="402"/>
      <c r="AK186" s="402"/>
      <c r="AL186" s="403"/>
      <c r="AM186" s="403"/>
      <c r="AN186" s="403"/>
      <c r="AO186" s="403"/>
      <c r="AP186" s="403"/>
      <c r="AQ186" s="403"/>
      <c r="AR186" s="403"/>
      <c r="AS186" s="403"/>
      <c r="AT186" s="403"/>
      <c r="AU186" s="403"/>
      <c r="AV186" s="403"/>
      <c r="AW186" s="403"/>
      <c r="AX186" s="403"/>
      <c r="AY186" s="403"/>
      <c r="AZ186" s="404"/>
      <c r="BA186" s="363"/>
    </row>
    <row r="187" spans="6:53" ht="93" customHeight="1" x14ac:dyDescent="0.3">
      <c r="F187" s="399"/>
      <c r="G187" s="400"/>
      <c r="H187" s="400"/>
      <c r="I187" s="403"/>
      <c r="J187" s="400"/>
      <c r="K187" s="400"/>
      <c r="L187" s="400"/>
      <c r="M187" s="400"/>
      <c r="N187" s="400"/>
      <c r="U187" s="401"/>
      <c r="V187" s="402"/>
      <c r="W187" s="402"/>
      <c r="X187" s="402"/>
      <c r="Y187" s="402"/>
      <c r="Z187" s="402"/>
      <c r="AA187" s="402"/>
      <c r="AB187" s="402"/>
      <c r="AC187" s="402"/>
      <c r="AD187" s="402"/>
      <c r="AE187" s="402"/>
      <c r="AF187" s="402"/>
      <c r="AG187" s="402"/>
      <c r="AH187" s="402"/>
      <c r="AI187" s="402"/>
      <c r="AJ187" s="402"/>
      <c r="AK187" s="402"/>
      <c r="AL187" s="403"/>
      <c r="AM187" s="403"/>
      <c r="AN187" s="403"/>
      <c r="AO187" s="403"/>
      <c r="AP187" s="403"/>
      <c r="AQ187" s="403"/>
      <c r="AR187" s="403"/>
      <c r="AS187" s="403"/>
      <c r="AT187" s="403"/>
      <c r="AU187" s="403"/>
      <c r="AV187" s="403"/>
      <c r="AW187" s="403"/>
      <c r="AX187" s="403"/>
      <c r="AY187" s="403"/>
      <c r="AZ187" s="404"/>
      <c r="BA187" s="363"/>
    </row>
    <row r="188" spans="6:53" ht="93" customHeight="1" x14ac:dyDescent="0.3">
      <c r="F188" s="399"/>
      <c r="G188" s="400"/>
      <c r="H188" s="400"/>
      <c r="I188" s="403"/>
      <c r="J188" s="400"/>
      <c r="K188" s="400"/>
      <c r="L188" s="400"/>
      <c r="M188" s="400"/>
      <c r="N188" s="400"/>
      <c r="U188" s="401"/>
      <c r="V188" s="402"/>
      <c r="W188" s="402"/>
      <c r="X188" s="402"/>
      <c r="Y188" s="402"/>
      <c r="Z188" s="402"/>
      <c r="AA188" s="402"/>
      <c r="AB188" s="402"/>
      <c r="AC188" s="402"/>
      <c r="AD188" s="402"/>
      <c r="AE188" s="402"/>
      <c r="AF188" s="402"/>
      <c r="AG188" s="402"/>
      <c r="AH188" s="402"/>
      <c r="AI188" s="402"/>
      <c r="AJ188" s="402"/>
      <c r="AK188" s="402"/>
      <c r="AL188" s="403"/>
      <c r="AM188" s="403"/>
      <c r="AN188" s="403"/>
      <c r="AO188" s="403"/>
      <c r="AP188" s="403"/>
      <c r="AQ188" s="403"/>
      <c r="AR188" s="403"/>
      <c r="AS188" s="403"/>
      <c r="AT188" s="403"/>
      <c r="AU188" s="403"/>
      <c r="AV188" s="403"/>
      <c r="AW188" s="403"/>
      <c r="AX188" s="403"/>
      <c r="AY188" s="403"/>
      <c r="AZ188" s="404"/>
      <c r="BA188" s="363"/>
    </row>
    <row r="189" spans="6:53" ht="93" customHeight="1" x14ac:dyDescent="0.3">
      <c r="F189" s="399"/>
      <c r="G189" s="400"/>
      <c r="H189" s="400"/>
      <c r="I189" s="403"/>
      <c r="J189" s="400"/>
      <c r="K189" s="400"/>
      <c r="L189" s="400"/>
      <c r="M189" s="400"/>
      <c r="N189" s="400"/>
      <c r="U189" s="401"/>
      <c r="V189" s="402"/>
      <c r="W189" s="402"/>
      <c r="X189" s="402"/>
      <c r="Y189" s="402"/>
      <c r="Z189" s="402"/>
      <c r="AA189" s="402"/>
      <c r="AB189" s="402"/>
      <c r="AC189" s="402"/>
      <c r="AD189" s="402"/>
      <c r="AE189" s="402"/>
      <c r="AF189" s="402"/>
      <c r="AG189" s="402"/>
      <c r="AH189" s="402"/>
      <c r="AI189" s="402"/>
      <c r="AJ189" s="402"/>
      <c r="AK189" s="402"/>
      <c r="AL189" s="403"/>
      <c r="AM189" s="403"/>
      <c r="AN189" s="403"/>
      <c r="AO189" s="403"/>
      <c r="AP189" s="403"/>
      <c r="AQ189" s="403"/>
      <c r="AR189" s="403"/>
      <c r="AS189" s="403"/>
      <c r="AT189" s="403"/>
      <c r="AU189" s="403"/>
      <c r="AV189" s="403"/>
      <c r="AW189" s="403"/>
      <c r="AX189" s="403"/>
      <c r="AY189" s="403"/>
      <c r="AZ189" s="404"/>
      <c r="BA189" s="363"/>
    </row>
    <row r="190" spans="6:53" ht="93" customHeight="1" x14ac:dyDescent="0.3">
      <c r="F190" s="399"/>
      <c r="G190" s="400"/>
      <c r="H190" s="400"/>
      <c r="I190" s="403"/>
      <c r="J190" s="400"/>
      <c r="K190" s="400"/>
      <c r="L190" s="400"/>
      <c r="M190" s="400"/>
      <c r="N190" s="400"/>
      <c r="U190" s="401"/>
      <c r="V190" s="402"/>
      <c r="W190" s="402"/>
      <c r="X190" s="402"/>
      <c r="Y190" s="402"/>
      <c r="Z190" s="402"/>
      <c r="AA190" s="402"/>
      <c r="AB190" s="402"/>
      <c r="AC190" s="402"/>
      <c r="AD190" s="402"/>
      <c r="AE190" s="402"/>
      <c r="AF190" s="402"/>
      <c r="AG190" s="402"/>
      <c r="AH190" s="402"/>
      <c r="AI190" s="402"/>
      <c r="AJ190" s="402"/>
      <c r="AK190" s="402"/>
      <c r="AL190" s="403"/>
      <c r="AM190" s="403"/>
      <c r="AN190" s="403"/>
      <c r="AO190" s="403"/>
      <c r="AP190" s="403"/>
      <c r="AQ190" s="403"/>
      <c r="AR190" s="403"/>
      <c r="AS190" s="403"/>
      <c r="AT190" s="403"/>
      <c r="AU190" s="403"/>
      <c r="AV190" s="403"/>
      <c r="AW190" s="403"/>
      <c r="AX190" s="403"/>
      <c r="AY190" s="403"/>
      <c r="AZ190" s="404"/>
      <c r="BA190" s="363"/>
    </row>
    <row r="191" spans="6:53" ht="93" customHeight="1" x14ac:dyDescent="0.3">
      <c r="F191" s="399"/>
      <c r="G191" s="400"/>
      <c r="H191" s="400"/>
      <c r="I191" s="403"/>
      <c r="J191" s="400"/>
      <c r="K191" s="400"/>
      <c r="L191" s="400"/>
      <c r="M191" s="400"/>
      <c r="N191" s="400"/>
      <c r="U191" s="401"/>
      <c r="V191" s="402"/>
      <c r="W191" s="402"/>
      <c r="X191" s="402"/>
      <c r="Y191" s="402"/>
      <c r="Z191" s="402"/>
      <c r="AA191" s="402"/>
      <c r="AB191" s="402"/>
      <c r="AC191" s="402"/>
      <c r="AD191" s="402"/>
      <c r="AE191" s="402"/>
      <c r="AF191" s="402"/>
      <c r="AG191" s="402"/>
      <c r="AH191" s="402"/>
      <c r="AI191" s="402"/>
      <c r="AJ191" s="402"/>
      <c r="AK191" s="402"/>
      <c r="AL191" s="403"/>
      <c r="AM191" s="403"/>
      <c r="AN191" s="403"/>
      <c r="AO191" s="403"/>
      <c r="AP191" s="403"/>
      <c r="AQ191" s="403"/>
      <c r="AR191" s="403"/>
      <c r="AS191" s="403"/>
      <c r="AT191" s="403"/>
      <c r="AU191" s="403"/>
      <c r="AV191" s="403"/>
      <c r="AW191" s="403"/>
      <c r="AX191" s="403"/>
      <c r="AY191" s="403"/>
      <c r="AZ191" s="404"/>
      <c r="BA191" s="363"/>
    </row>
    <row r="192" spans="6:53" ht="93" customHeight="1" x14ac:dyDescent="0.3">
      <c r="F192" s="399"/>
      <c r="G192" s="400"/>
      <c r="H192" s="400"/>
      <c r="I192" s="403"/>
      <c r="J192" s="400"/>
      <c r="K192" s="400"/>
      <c r="L192" s="400"/>
      <c r="M192" s="400"/>
      <c r="N192" s="400"/>
      <c r="U192" s="401"/>
      <c r="V192" s="402"/>
      <c r="W192" s="402"/>
      <c r="X192" s="402"/>
      <c r="Y192" s="402"/>
      <c r="Z192" s="402"/>
      <c r="AA192" s="402"/>
      <c r="AB192" s="402"/>
      <c r="AC192" s="402"/>
      <c r="AD192" s="402"/>
      <c r="AE192" s="402"/>
      <c r="AF192" s="402"/>
      <c r="AG192" s="402"/>
      <c r="AH192" s="402"/>
      <c r="AI192" s="402"/>
      <c r="AJ192" s="402"/>
      <c r="AK192" s="402"/>
      <c r="AL192" s="403"/>
      <c r="AM192" s="403"/>
      <c r="AN192" s="403"/>
      <c r="AO192" s="403"/>
      <c r="AP192" s="403"/>
      <c r="AQ192" s="403"/>
      <c r="AR192" s="403"/>
      <c r="AS192" s="403"/>
      <c r="AT192" s="403"/>
      <c r="AU192" s="403"/>
      <c r="AV192" s="403"/>
      <c r="AW192" s="403"/>
      <c r="AX192" s="403"/>
      <c r="AY192" s="403"/>
      <c r="AZ192" s="404"/>
      <c r="BA192" s="363"/>
    </row>
    <row r="193" spans="6:53" ht="93" customHeight="1" x14ac:dyDescent="0.3">
      <c r="F193" s="399"/>
      <c r="G193" s="400"/>
      <c r="H193" s="400"/>
      <c r="I193" s="403"/>
      <c r="J193" s="400"/>
      <c r="K193" s="400"/>
      <c r="L193" s="400"/>
      <c r="M193" s="400"/>
      <c r="N193" s="400"/>
      <c r="U193" s="401"/>
      <c r="V193" s="402"/>
      <c r="W193" s="402"/>
      <c r="X193" s="402"/>
      <c r="Y193" s="402"/>
      <c r="Z193" s="402"/>
      <c r="AA193" s="402"/>
      <c r="AB193" s="402"/>
      <c r="AC193" s="402"/>
      <c r="AD193" s="402"/>
      <c r="AE193" s="402"/>
      <c r="AF193" s="402"/>
      <c r="AG193" s="402"/>
      <c r="AH193" s="402"/>
      <c r="AI193" s="402"/>
      <c r="AJ193" s="402"/>
      <c r="AK193" s="402"/>
      <c r="AL193" s="403"/>
      <c r="AM193" s="403"/>
      <c r="AN193" s="403"/>
      <c r="AO193" s="403"/>
      <c r="AP193" s="403"/>
      <c r="AQ193" s="403"/>
      <c r="AR193" s="403"/>
      <c r="AS193" s="403"/>
      <c r="AT193" s="403"/>
      <c r="AU193" s="403"/>
      <c r="AV193" s="403"/>
      <c r="AW193" s="403"/>
      <c r="AX193" s="403"/>
      <c r="AY193" s="403"/>
      <c r="AZ193" s="404"/>
      <c r="BA193" s="363"/>
    </row>
    <row r="194" spans="6:53" ht="93" customHeight="1" x14ac:dyDescent="0.3">
      <c r="F194" s="399"/>
      <c r="G194" s="400"/>
      <c r="H194" s="400"/>
      <c r="I194" s="403"/>
      <c r="J194" s="400"/>
      <c r="K194" s="400"/>
      <c r="L194" s="400"/>
      <c r="M194" s="400"/>
      <c r="N194" s="400"/>
      <c r="U194" s="401"/>
      <c r="V194" s="402"/>
      <c r="W194" s="402"/>
      <c r="X194" s="402"/>
      <c r="Y194" s="402"/>
      <c r="Z194" s="402"/>
      <c r="AA194" s="402"/>
      <c r="AB194" s="402"/>
      <c r="AC194" s="402"/>
      <c r="AD194" s="402"/>
      <c r="AE194" s="402"/>
      <c r="AF194" s="402"/>
      <c r="AG194" s="402"/>
      <c r="AH194" s="402"/>
      <c r="AI194" s="402"/>
      <c r="AJ194" s="402"/>
      <c r="AK194" s="402"/>
      <c r="AL194" s="403"/>
      <c r="AM194" s="403"/>
      <c r="AN194" s="403"/>
      <c r="AO194" s="403"/>
      <c r="AP194" s="403"/>
      <c r="AQ194" s="403"/>
      <c r="AR194" s="403"/>
      <c r="AS194" s="403"/>
      <c r="AT194" s="403"/>
      <c r="AU194" s="403"/>
      <c r="AV194" s="403"/>
      <c r="AW194" s="403"/>
      <c r="AX194" s="403"/>
      <c r="AY194" s="403"/>
      <c r="AZ194" s="404"/>
      <c r="BA194" s="363"/>
    </row>
    <row r="195" spans="6:53" ht="93" customHeight="1" x14ac:dyDescent="0.3">
      <c r="F195" s="399"/>
      <c r="G195" s="400"/>
      <c r="H195" s="400"/>
      <c r="I195" s="403"/>
      <c r="J195" s="400"/>
      <c r="K195" s="400"/>
      <c r="L195" s="400"/>
      <c r="M195" s="400"/>
      <c r="N195" s="400"/>
      <c r="U195" s="401"/>
      <c r="V195" s="402"/>
      <c r="W195" s="402"/>
      <c r="X195" s="402"/>
      <c r="Y195" s="402"/>
      <c r="Z195" s="402"/>
      <c r="AA195" s="402"/>
      <c r="AB195" s="402"/>
      <c r="AC195" s="402"/>
      <c r="AD195" s="402"/>
      <c r="AE195" s="402"/>
      <c r="AF195" s="402"/>
      <c r="AG195" s="402"/>
      <c r="AH195" s="402"/>
      <c r="AI195" s="402"/>
      <c r="AJ195" s="402"/>
      <c r="AK195" s="402"/>
      <c r="AL195" s="403"/>
      <c r="AM195" s="403"/>
      <c r="AN195" s="403"/>
      <c r="AO195" s="403"/>
      <c r="AP195" s="403"/>
      <c r="AQ195" s="403"/>
      <c r="AR195" s="403"/>
      <c r="AS195" s="403"/>
      <c r="AT195" s="403"/>
      <c r="AU195" s="403"/>
      <c r="AV195" s="403"/>
      <c r="AW195" s="403"/>
      <c r="AX195" s="403"/>
      <c r="AY195" s="403"/>
      <c r="AZ195" s="404"/>
      <c r="BA195" s="363"/>
    </row>
    <row r="196" spans="6:53" ht="93" customHeight="1" x14ac:dyDescent="0.3">
      <c r="F196" s="399"/>
      <c r="G196" s="400"/>
      <c r="H196" s="400"/>
      <c r="I196" s="403"/>
      <c r="J196" s="400"/>
      <c r="K196" s="400"/>
      <c r="L196" s="400"/>
      <c r="M196" s="400"/>
      <c r="N196" s="400"/>
      <c r="U196" s="401"/>
      <c r="V196" s="402"/>
      <c r="W196" s="402"/>
      <c r="X196" s="402"/>
      <c r="Y196" s="402"/>
      <c r="Z196" s="402"/>
      <c r="AA196" s="402"/>
      <c r="AB196" s="402"/>
      <c r="AC196" s="402"/>
      <c r="AD196" s="402"/>
      <c r="AE196" s="402"/>
      <c r="AF196" s="402"/>
      <c r="AG196" s="402"/>
      <c r="AH196" s="402"/>
      <c r="AI196" s="402"/>
      <c r="AJ196" s="402"/>
      <c r="AK196" s="402"/>
      <c r="AL196" s="403"/>
      <c r="AM196" s="403"/>
      <c r="AN196" s="403"/>
      <c r="AO196" s="403"/>
      <c r="AP196" s="403"/>
      <c r="AQ196" s="403"/>
      <c r="AR196" s="403"/>
      <c r="AS196" s="403"/>
      <c r="AT196" s="403"/>
      <c r="AU196" s="403"/>
      <c r="AV196" s="403"/>
      <c r="AW196" s="403"/>
      <c r="AX196" s="403"/>
      <c r="AY196" s="403"/>
      <c r="AZ196" s="404"/>
      <c r="BA196" s="363"/>
    </row>
    <row r="197" spans="6:53" ht="93" customHeight="1" x14ac:dyDescent="0.3">
      <c r="F197" s="399"/>
      <c r="G197" s="400"/>
      <c r="H197" s="400"/>
      <c r="I197" s="403"/>
      <c r="J197" s="400"/>
      <c r="K197" s="400"/>
      <c r="L197" s="400"/>
      <c r="M197" s="400"/>
      <c r="N197" s="400"/>
      <c r="U197" s="401"/>
      <c r="V197" s="402"/>
      <c r="W197" s="402"/>
      <c r="X197" s="402"/>
      <c r="Y197" s="402"/>
      <c r="Z197" s="402"/>
      <c r="AA197" s="402"/>
      <c r="AB197" s="402"/>
      <c r="AC197" s="402"/>
      <c r="AD197" s="402"/>
      <c r="AE197" s="402"/>
      <c r="AF197" s="402"/>
      <c r="AG197" s="402"/>
      <c r="AH197" s="402"/>
      <c r="AI197" s="402"/>
      <c r="AJ197" s="402"/>
      <c r="AK197" s="402"/>
      <c r="AL197" s="403"/>
      <c r="AM197" s="403"/>
      <c r="AN197" s="403"/>
      <c r="AO197" s="403"/>
      <c r="AP197" s="403"/>
      <c r="AQ197" s="403"/>
      <c r="AR197" s="403"/>
      <c r="AS197" s="403"/>
      <c r="AT197" s="403"/>
      <c r="AU197" s="403"/>
      <c r="AV197" s="403"/>
      <c r="AW197" s="403"/>
      <c r="AX197" s="403"/>
      <c r="AY197" s="403"/>
      <c r="AZ197" s="404"/>
      <c r="BA197" s="363"/>
    </row>
    <row r="198" spans="6:53" ht="93" customHeight="1" x14ac:dyDescent="0.3">
      <c r="F198" s="399"/>
      <c r="G198" s="400"/>
      <c r="H198" s="400"/>
      <c r="I198" s="403"/>
      <c r="J198" s="400"/>
      <c r="K198" s="400"/>
      <c r="L198" s="400"/>
      <c r="M198" s="400"/>
      <c r="N198" s="400"/>
      <c r="U198" s="401"/>
      <c r="V198" s="402"/>
      <c r="W198" s="402"/>
      <c r="X198" s="402"/>
      <c r="Y198" s="402"/>
      <c r="Z198" s="402"/>
      <c r="AA198" s="402"/>
      <c r="AB198" s="402"/>
      <c r="AC198" s="402"/>
      <c r="AD198" s="402"/>
      <c r="AE198" s="402"/>
      <c r="AF198" s="402"/>
      <c r="AG198" s="402"/>
      <c r="AH198" s="402"/>
      <c r="AI198" s="402"/>
      <c r="AJ198" s="402"/>
      <c r="AK198" s="402"/>
      <c r="AL198" s="403"/>
      <c r="AM198" s="403"/>
      <c r="AN198" s="403"/>
      <c r="AO198" s="403"/>
      <c r="AP198" s="403"/>
      <c r="AQ198" s="403"/>
      <c r="AR198" s="403"/>
      <c r="AS198" s="403"/>
      <c r="AT198" s="403"/>
      <c r="AU198" s="403"/>
      <c r="AV198" s="403"/>
      <c r="AW198" s="403"/>
      <c r="AX198" s="403"/>
      <c r="AY198" s="403"/>
      <c r="AZ198" s="404"/>
      <c r="BA198" s="363"/>
    </row>
    <row r="199" spans="6:53" ht="93" customHeight="1" x14ac:dyDescent="0.3">
      <c r="F199" s="399"/>
      <c r="G199" s="400"/>
      <c r="H199" s="400"/>
      <c r="I199" s="403"/>
      <c r="J199" s="400"/>
      <c r="K199" s="400"/>
      <c r="L199" s="400"/>
      <c r="M199" s="400"/>
      <c r="N199" s="400"/>
      <c r="U199" s="401"/>
      <c r="V199" s="402"/>
      <c r="W199" s="402"/>
      <c r="X199" s="402"/>
      <c r="Y199" s="402"/>
      <c r="Z199" s="402"/>
      <c r="AA199" s="402"/>
      <c r="AB199" s="402"/>
      <c r="AC199" s="402"/>
      <c r="AD199" s="402"/>
      <c r="AE199" s="402"/>
      <c r="AF199" s="402"/>
      <c r="AG199" s="402"/>
      <c r="AH199" s="402"/>
      <c r="AI199" s="402"/>
      <c r="AJ199" s="402"/>
      <c r="AK199" s="402"/>
      <c r="AL199" s="403"/>
      <c r="AM199" s="403"/>
      <c r="AN199" s="403"/>
      <c r="AO199" s="403"/>
      <c r="AP199" s="403"/>
      <c r="AQ199" s="403"/>
      <c r="AR199" s="403"/>
      <c r="AS199" s="403"/>
      <c r="AT199" s="403"/>
      <c r="AU199" s="403"/>
      <c r="AV199" s="403"/>
      <c r="AW199" s="403"/>
      <c r="AX199" s="403"/>
      <c r="AY199" s="403"/>
      <c r="AZ199" s="404"/>
      <c r="BA199" s="363"/>
    </row>
    <row r="200" spans="6:53" ht="93" customHeight="1" x14ac:dyDescent="0.3">
      <c r="F200" s="399"/>
      <c r="G200" s="400"/>
      <c r="H200" s="400"/>
      <c r="I200" s="403"/>
      <c r="J200" s="400"/>
      <c r="K200" s="400"/>
      <c r="L200" s="400"/>
      <c r="M200" s="400"/>
      <c r="N200" s="400"/>
      <c r="U200" s="401"/>
      <c r="V200" s="402"/>
      <c r="W200" s="402"/>
      <c r="X200" s="402"/>
      <c r="Y200" s="402"/>
      <c r="Z200" s="402"/>
      <c r="AA200" s="402"/>
      <c r="AB200" s="402"/>
      <c r="AC200" s="402"/>
      <c r="AD200" s="402"/>
      <c r="AE200" s="402"/>
      <c r="AF200" s="402"/>
      <c r="AG200" s="402"/>
      <c r="AH200" s="402"/>
      <c r="AI200" s="402"/>
      <c r="AJ200" s="402"/>
      <c r="AK200" s="402"/>
      <c r="AL200" s="403"/>
      <c r="AM200" s="403"/>
      <c r="AN200" s="403"/>
      <c r="AO200" s="403"/>
      <c r="AP200" s="403"/>
      <c r="AQ200" s="403"/>
      <c r="AR200" s="403"/>
      <c r="AS200" s="403"/>
      <c r="AT200" s="403"/>
      <c r="AU200" s="403"/>
      <c r="AV200" s="403"/>
      <c r="AW200" s="403"/>
      <c r="AX200" s="403"/>
      <c r="AY200" s="403"/>
      <c r="AZ200" s="404"/>
      <c r="BA200" s="363"/>
    </row>
    <row r="201" spans="6:53" ht="93" customHeight="1" x14ac:dyDescent="0.3">
      <c r="F201" s="399"/>
      <c r="G201" s="400"/>
      <c r="H201" s="400"/>
      <c r="I201" s="403"/>
      <c r="J201" s="400"/>
      <c r="K201" s="400"/>
      <c r="L201" s="400"/>
      <c r="M201" s="400"/>
      <c r="N201" s="400"/>
      <c r="U201" s="401"/>
      <c r="V201" s="402"/>
      <c r="W201" s="402"/>
      <c r="X201" s="402"/>
      <c r="Y201" s="402"/>
      <c r="Z201" s="402"/>
      <c r="AA201" s="402"/>
      <c r="AB201" s="402"/>
      <c r="AC201" s="402"/>
      <c r="AD201" s="402"/>
      <c r="AE201" s="402"/>
      <c r="AF201" s="402"/>
      <c r="AG201" s="402"/>
      <c r="AH201" s="402"/>
      <c r="AI201" s="402"/>
      <c r="AJ201" s="402"/>
      <c r="AK201" s="402"/>
      <c r="AL201" s="403"/>
      <c r="AM201" s="403"/>
      <c r="AN201" s="403"/>
      <c r="AO201" s="403"/>
      <c r="AP201" s="403"/>
      <c r="AQ201" s="403"/>
      <c r="AR201" s="403"/>
      <c r="AS201" s="403"/>
      <c r="AT201" s="403"/>
      <c r="AU201" s="403"/>
      <c r="AV201" s="403"/>
      <c r="AW201" s="403"/>
      <c r="AX201" s="403"/>
      <c r="AY201" s="403"/>
      <c r="AZ201" s="404"/>
      <c r="BA201" s="363"/>
    </row>
    <row r="202" spans="6:53" ht="93" customHeight="1" x14ac:dyDescent="0.3">
      <c r="F202" s="399"/>
      <c r="G202" s="400"/>
      <c r="H202" s="400"/>
      <c r="I202" s="403"/>
      <c r="J202" s="400"/>
      <c r="K202" s="400"/>
      <c r="L202" s="400"/>
      <c r="M202" s="400"/>
      <c r="N202" s="400"/>
      <c r="U202" s="401"/>
      <c r="V202" s="402"/>
      <c r="W202" s="402"/>
      <c r="X202" s="402"/>
      <c r="Y202" s="402"/>
      <c r="Z202" s="402"/>
      <c r="AA202" s="402"/>
      <c r="AB202" s="402"/>
      <c r="AC202" s="402"/>
      <c r="AD202" s="402"/>
      <c r="AE202" s="402"/>
      <c r="AF202" s="402"/>
      <c r="AG202" s="402"/>
      <c r="AH202" s="402"/>
      <c r="AI202" s="402"/>
      <c r="AJ202" s="402"/>
      <c r="AK202" s="402"/>
      <c r="AL202" s="403"/>
      <c r="AM202" s="403"/>
      <c r="AN202" s="403"/>
      <c r="AO202" s="403"/>
      <c r="AP202" s="403"/>
      <c r="AQ202" s="403"/>
      <c r="AR202" s="403"/>
      <c r="AS202" s="403"/>
      <c r="AT202" s="403"/>
      <c r="AU202" s="403"/>
      <c r="AV202" s="403"/>
      <c r="AW202" s="403"/>
      <c r="AX202" s="403"/>
      <c r="AY202" s="403"/>
      <c r="AZ202" s="404"/>
      <c r="BA202" s="363"/>
    </row>
    <row r="203" spans="6:53" ht="93" customHeight="1" x14ac:dyDescent="0.3">
      <c r="F203" s="399"/>
      <c r="G203" s="400"/>
      <c r="H203" s="400"/>
      <c r="I203" s="403"/>
      <c r="J203" s="400"/>
      <c r="K203" s="400"/>
      <c r="L203" s="400"/>
      <c r="M203" s="400"/>
      <c r="N203" s="400"/>
      <c r="U203" s="401"/>
      <c r="V203" s="402"/>
      <c r="W203" s="402"/>
      <c r="X203" s="402"/>
      <c r="Y203" s="402"/>
      <c r="Z203" s="402"/>
      <c r="AA203" s="402"/>
      <c r="AB203" s="402"/>
      <c r="AC203" s="402"/>
      <c r="AD203" s="402"/>
      <c r="AE203" s="402"/>
      <c r="AF203" s="402"/>
      <c r="AG203" s="402"/>
      <c r="AH203" s="402"/>
      <c r="AI203" s="402"/>
      <c r="AJ203" s="402"/>
      <c r="AK203" s="402"/>
      <c r="AL203" s="403"/>
      <c r="AM203" s="403"/>
      <c r="AN203" s="403"/>
      <c r="AO203" s="403"/>
      <c r="AP203" s="403"/>
      <c r="AQ203" s="403"/>
      <c r="AR203" s="403"/>
      <c r="AS203" s="403"/>
      <c r="AT203" s="403"/>
      <c r="AU203" s="403"/>
      <c r="AV203" s="403"/>
      <c r="AW203" s="403"/>
      <c r="AX203" s="403"/>
      <c r="AY203" s="403"/>
      <c r="AZ203" s="404"/>
      <c r="BA203" s="363"/>
    </row>
    <row r="204" spans="6:53" ht="93" customHeight="1" x14ac:dyDescent="0.3">
      <c r="F204" s="399"/>
      <c r="G204" s="400"/>
      <c r="H204" s="400"/>
      <c r="I204" s="403"/>
      <c r="J204" s="400"/>
      <c r="K204" s="400"/>
      <c r="L204" s="400"/>
      <c r="M204" s="400"/>
      <c r="N204" s="400"/>
      <c r="U204" s="401"/>
      <c r="V204" s="402"/>
      <c r="W204" s="402"/>
      <c r="X204" s="402"/>
      <c r="Y204" s="402"/>
      <c r="Z204" s="402"/>
      <c r="AA204" s="402"/>
      <c r="AB204" s="402"/>
      <c r="AC204" s="402"/>
      <c r="AD204" s="402"/>
      <c r="AE204" s="402"/>
      <c r="AF204" s="402"/>
      <c r="AG204" s="402"/>
      <c r="AH204" s="402"/>
      <c r="AI204" s="402"/>
      <c r="AJ204" s="402"/>
      <c r="AK204" s="402"/>
      <c r="AL204" s="403"/>
      <c r="AM204" s="403"/>
      <c r="AN204" s="403"/>
      <c r="AO204" s="403"/>
      <c r="AP204" s="403"/>
      <c r="AQ204" s="403"/>
      <c r="AR204" s="403"/>
      <c r="AS204" s="403"/>
      <c r="AT204" s="403"/>
      <c r="AU204" s="403"/>
      <c r="AV204" s="403"/>
      <c r="AW204" s="403"/>
      <c r="AX204" s="403"/>
      <c r="AY204" s="403"/>
      <c r="AZ204" s="404"/>
      <c r="BA204" s="363"/>
    </row>
    <row r="205" spans="6:53" ht="93" customHeight="1" x14ac:dyDescent="0.3">
      <c r="F205" s="399"/>
      <c r="G205" s="400"/>
      <c r="H205" s="400"/>
      <c r="I205" s="403"/>
      <c r="J205" s="400"/>
      <c r="K205" s="400"/>
      <c r="L205" s="400"/>
      <c r="M205" s="400"/>
      <c r="N205" s="400"/>
      <c r="U205" s="401"/>
      <c r="V205" s="402"/>
      <c r="W205" s="402"/>
      <c r="X205" s="402"/>
      <c r="Y205" s="402"/>
      <c r="Z205" s="402"/>
      <c r="AA205" s="402"/>
      <c r="AB205" s="402"/>
      <c r="AC205" s="402"/>
      <c r="AD205" s="402"/>
      <c r="AE205" s="402"/>
      <c r="AF205" s="402"/>
      <c r="AG205" s="402"/>
      <c r="AH205" s="402"/>
      <c r="AI205" s="402"/>
      <c r="AJ205" s="402"/>
      <c r="AK205" s="402"/>
      <c r="AL205" s="403"/>
      <c r="AM205" s="403"/>
      <c r="AN205" s="403"/>
      <c r="AO205" s="403"/>
      <c r="AP205" s="403"/>
      <c r="AQ205" s="403"/>
      <c r="AR205" s="403"/>
      <c r="AS205" s="403"/>
      <c r="AT205" s="403"/>
      <c r="AU205" s="403"/>
      <c r="AV205" s="403"/>
      <c r="AW205" s="403"/>
      <c r="AX205" s="403"/>
      <c r="AY205" s="403"/>
      <c r="AZ205" s="404"/>
      <c r="BA205" s="363"/>
    </row>
    <row r="206" spans="6:53" ht="93" customHeight="1" x14ac:dyDescent="0.3">
      <c r="F206" s="399"/>
      <c r="G206" s="400"/>
      <c r="H206" s="400"/>
      <c r="I206" s="403"/>
      <c r="J206" s="400"/>
      <c r="K206" s="400"/>
      <c r="L206" s="400"/>
      <c r="M206" s="400"/>
      <c r="N206" s="400"/>
      <c r="U206" s="401"/>
      <c r="V206" s="402"/>
      <c r="W206" s="402"/>
      <c r="X206" s="402"/>
      <c r="Y206" s="402"/>
      <c r="Z206" s="402"/>
      <c r="AA206" s="402"/>
      <c r="AB206" s="402"/>
      <c r="AC206" s="402"/>
      <c r="AD206" s="402"/>
      <c r="AE206" s="402"/>
      <c r="AF206" s="402"/>
      <c r="AG206" s="402"/>
      <c r="AH206" s="402"/>
      <c r="AI206" s="402"/>
      <c r="AJ206" s="402"/>
      <c r="AK206" s="402"/>
      <c r="AL206" s="403"/>
      <c r="AM206" s="403"/>
      <c r="AN206" s="403"/>
      <c r="AO206" s="403"/>
      <c r="AP206" s="403"/>
      <c r="AQ206" s="403"/>
      <c r="AR206" s="403"/>
      <c r="AS206" s="403"/>
      <c r="AT206" s="403"/>
      <c r="AU206" s="403"/>
      <c r="AV206" s="403"/>
      <c r="AW206" s="403"/>
      <c r="AX206" s="403"/>
      <c r="AY206" s="403"/>
      <c r="AZ206" s="404"/>
      <c r="BA206" s="363"/>
    </row>
    <row r="207" spans="6:53" ht="93" customHeight="1" x14ac:dyDescent="0.3">
      <c r="F207" s="399"/>
      <c r="G207" s="400"/>
      <c r="H207" s="400"/>
      <c r="I207" s="403"/>
      <c r="J207" s="400"/>
      <c r="K207" s="400"/>
      <c r="L207" s="400"/>
      <c r="M207" s="400"/>
      <c r="N207" s="400"/>
      <c r="U207" s="401"/>
      <c r="V207" s="402"/>
      <c r="W207" s="402"/>
      <c r="X207" s="402"/>
      <c r="Y207" s="402"/>
      <c r="Z207" s="402"/>
      <c r="AA207" s="402"/>
      <c r="AB207" s="402"/>
      <c r="AC207" s="402"/>
      <c r="AD207" s="402"/>
      <c r="AE207" s="402"/>
      <c r="AF207" s="402"/>
      <c r="AG207" s="402"/>
      <c r="AH207" s="402"/>
      <c r="AI207" s="402"/>
      <c r="AJ207" s="402"/>
      <c r="AK207" s="402"/>
      <c r="AL207" s="403"/>
      <c r="AM207" s="403"/>
      <c r="AN207" s="403"/>
      <c r="AO207" s="403"/>
      <c r="AP207" s="403"/>
      <c r="AQ207" s="403"/>
      <c r="AR207" s="403"/>
      <c r="AS207" s="403"/>
      <c r="AT207" s="403"/>
      <c r="AU207" s="403"/>
      <c r="AV207" s="403"/>
      <c r="AW207" s="403"/>
      <c r="AX207" s="403"/>
      <c r="AY207" s="403"/>
      <c r="AZ207" s="404"/>
      <c r="BA207" s="363"/>
    </row>
    <row r="208" spans="6:53" ht="93" customHeight="1" x14ac:dyDescent="0.3">
      <c r="F208" s="399"/>
      <c r="G208" s="400"/>
      <c r="H208" s="400"/>
      <c r="I208" s="403"/>
      <c r="J208" s="400"/>
      <c r="K208" s="400"/>
      <c r="L208" s="400"/>
      <c r="M208" s="400"/>
      <c r="N208" s="400"/>
      <c r="U208" s="401"/>
      <c r="V208" s="402"/>
      <c r="W208" s="402"/>
      <c r="X208" s="402"/>
      <c r="Y208" s="402"/>
      <c r="Z208" s="402"/>
      <c r="AA208" s="402"/>
      <c r="AB208" s="402"/>
      <c r="AC208" s="402"/>
      <c r="AD208" s="402"/>
      <c r="AE208" s="402"/>
      <c r="AF208" s="402"/>
      <c r="AG208" s="402"/>
      <c r="AH208" s="402"/>
      <c r="AI208" s="402"/>
      <c r="AJ208" s="402"/>
      <c r="AK208" s="402"/>
      <c r="AL208" s="403"/>
      <c r="AM208" s="403"/>
      <c r="AN208" s="403"/>
      <c r="AO208" s="403"/>
      <c r="AP208" s="403"/>
      <c r="AQ208" s="403"/>
      <c r="AR208" s="403"/>
      <c r="AS208" s="403"/>
      <c r="AT208" s="403"/>
      <c r="AU208" s="403"/>
      <c r="AV208" s="403"/>
      <c r="AW208" s="403"/>
      <c r="AX208" s="403"/>
      <c r="AY208" s="403"/>
      <c r="AZ208" s="404"/>
      <c r="BA208" s="363"/>
    </row>
    <row r="209" spans="6:53" ht="93" customHeight="1" x14ac:dyDescent="0.3">
      <c r="F209" s="399"/>
      <c r="G209" s="400"/>
      <c r="H209" s="400"/>
      <c r="I209" s="403"/>
      <c r="J209" s="400"/>
      <c r="K209" s="400"/>
      <c r="L209" s="400"/>
      <c r="M209" s="400"/>
      <c r="N209" s="400"/>
      <c r="U209" s="401"/>
      <c r="V209" s="402"/>
      <c r="W209" s="402"/>
      <c r="X209" s="402"/>
      <c r="Y209" s="402"/>
      <c r="Z209" s="402"/>
      <c r="AA209" s="402"/>
      <c r="AB209" s="402"/>
      <c r="AC209" s="402"/>
      <c r="AD209" s="402"/>
      <c r="AE209" s="402"/>
      <c r="AF209" s="402"/>
      <c r="AG209" s="402"/>
      <c r="AH209" s="402"/>
      <c r="AI209" s="402"/>
      <c r="AJ209" s="402"/>
      <c r="AK209" s="402"/>
      <c r="AL209" s="403"/>
      <c r="AM209" s="403"/>
      <c r="AN209" s="403"/>
      <c r="AO209" s="403"/>
      <c r="AP209" s="403"/>
      <c r="AQ209" s="403"/>
      <c r="AR209" s="403"/>
      <c r="AS209" s="403"/>
      <c r="AT209" s="403"/>
      <c r="AU209" s="403"/>
      <c r="AV209" s="403"/>
      <c r="AW209" s="403"/>
      <c r="AX209" s="403"/>
      <c r="AY209" s="403"/>
      <c r="AZ209" s="404"/>
      <c r="BA209" s="363"/>
    </row>
    <row r="210" spans="6:53" ht="93" customHeight="1" x14ac:dyDescent="0.3">
      <c r="F210" s="399"/>
      <c r="G210" s="400"/>
      <c r="H210" s="400"/>
      <c r="I210" s="403"/>
      <c r="J210" s="400"/>
      <c r="K210" s="400"/>
      <c r="L210" s="400"/>
      <c r="M210" s="400"/>
      <c r="N210" s="400"/>
      <c r="U210" s="401"/>
      <c r="V210" s="402"/>
      <c r="W210" s="402"/>
      <c r="X210" s="402"/>
      <c r="Y210" s="402"/>
      <c r="Z210" s="402"/>
      <c r="AA210" s="402"/>
      <c r="AB210" s="402"/>
      <c r="AC210" s="402"/>
      <c r="AD210" s="402"/>
      <c r="AE210" s="402"/>
      <c r="AF210" s="402"/>
      <c r="AG210" s="402"/>
      <c r="AH210" s="402"/>
      <c r="AI210" s="402"/>
      <c r="AJ210" s="402"/>
      <c r="AK210" s="402"/>
      <c r="AL210" s="403"/>
      <c r="AM210" s="403"/>
      <c r="AN210" s="403"/>
      <c r="AO210" s="403"/>
      <c r="AP210" s="403"/>
      <c r="AQ210" s="403"/>
      <c r="AR210" s="403"/>
      <c r="AS210" s="403"/>
      <c r="AT210" s="403"/>
      <c r="AU210" s="403"/>
      <c r="AV210" s="403"/>
      <c r="AW210" s="403"/>
      <c r="AX210" s="403"/>
      <c r="AY210" s="403"/>
      <c r="AZ210" s="404"/>
      <c r="BA210" s="363"/>
    </row>
    <row r="211" spans="6:53" ht="93" customHeight="1" x14ac:dyDescent="0.3">
      <c r="F211" s="399"/>
      <c r="G211" s="400"/>
      <c r="H211" s="400"/>
      <c r="I211" s="403"/>
      <c r="J211" s="400"/>
      <c r="K211" s="400"/>
      <c r="L211" s="400"/>
      <c r="M211" s="400"/>
      <c r="N211" s="400"/>
      <c r="U211" s="401"/>
      <c r="V211" s="402"/>
      <c r="W211" s="402"/>
      <c r="X211" s="402"/>
      <c r="Y211" s="402"/>
      <c r="Z211" s="402"/>
      <c r="AA211" s="402"/>
      <c r="AB211" s="402"/>
      <c r="AC211" s="402"/>
      <c r="AD211" s="402"/>
      <c r="AE211" s="402"/>
      <c r="AF211" s="402"/>
      <c r="AG211" s="402"/>
      <c r="AH211" s="402"/>
      <c r="AI211" s="402"/>
      <c r="AJ211" s="402"/>
      <c r="AK211" s="402"/>
      <c r="AL211" s="403"/>
      <c r="AM211" s="403"/>
      <c r="AN211" s="403"/>
      <c r="AO211" s="403"/>
      <c r="AP211" s="403"/>
      <c r="AQ211" s="403"/>
      <c r="AR211" s="403"/>
      <c r="AS211" s="403"/>
      <c r="AT211" s="403"/>
      <c r="AU211" s="403"/>
      <c r="AV211" s="403"/>
      <c r="AW211" s="403"/>
      <c r="AX211" s="403"/>
      <c r="AY211" s="403"/>
      <c r="AZ211" s="404"/>
      <c r="BA211" s="363"/>
    </row>
    <row r="212" spans="6:53" ht="93" customHeight="1" x14ac:dyDescent="0.3">
      <c r="F212" s="399"/>
      <c r="G212" s="400"/>
      <c r="H212" s="400"/>
      <c r="I212" s="403"/>
      <c r="J212" s="400"/>
      <c r="K212" s="400"/>
      <c r="L212" s="400"/>
      <c r="M212" s="400"/>
      <c r="N212" s="400"/>
      <c r="U212" s="401"/>
      <c r="V212" s="402"/>
      <c r="W212" s="402"/>
      <c r="X212" s="402"/>
      <c r="Y212" s="402"/>
      <c r="Z212" s="402"/>
      <c r="AA212" s="402"/>
      <c r="AB212" s="402"/>
      <c r="AC212" s="402"/>
      <c r="AD212" s="402"/>
      <c r="AE212" s="402"/>
      <c r="AF212" s="402"/>
      <c r="AG212" s="402"/>
      <c r="AH212" s="402"/>
      <c r="AI212" s="402"/>
      <c r="AJ212" s="402"/>
      <c r="AK212" s="402"/>
      <c r="AL212" s="403"/>
      <c r="AM212" s="403"/>
      <c r="AN212" s="403"/>
      <c r="AO212" s="403"/>
      <c r="AP212" s="403"/>
      <c r="AQ212" s="403"/>
      <c r="AR212" s="403"/>
      <c r="AS212" s="403"/>
      <c r="AT212" s="403"/>
      <c r="AU212" s="403"/>
      <c r="AV212" s="403"/>
      <c r="AW212" s="403"/>
      <c r="AX212" s="403"/>
      <c r="AY212" s="403"/>
      <c r="AZ212" s="404"/>
      <c r="BA212" s="363"/>
    </row>
    <row r="213" spans="6:53" ht="93" customHeight="1" x14ac:dyDescent="0.3">
      <c r="F213" s="399"/>
      <c r="G213" s="400"/>
      <c r="H213" s="400"/>
      <c r="I213" s="403"/>
      <c r="J213" s="400"/>
      <c r="K213" s="400"/>
      <c r="L213" s="400"/>
      <c r="M213" s="400"/>
      <c r="N213" s="400"/>
      <c r="U213" s="401"/>
      <c r="V213" s="402"/>
      <c r="W213" s="402"/>
      <c r="X213" s="402"/>
      <c r="Y213" s="402"/>
      <c r="Z213" s="402"/>
      <c r="AA213" s="402"/>
      <c r="AB213" s="402"/>
      <c r="AC213" s="402"/>
      <c r="AD213" s="402"/>
      <c r="AE213" s="402"/>
      <c r="AF213" s="402"/>
      <c r="AG213" s="402"/>
      <c r="AH213" s="402"/>
      <c r="AI213" s="402"/>
      <c r="AJ213" s="402"/>
      <c r="AK213" s="402"/>
      <c r="AL213" s="403"/>
      <c r="AM213" s="403"/>
      <c r="AN213" s="403"/>
      <c r="AO213" s="403"/>
      <c r="AP213" s="403"/>
      <c r="AQ213" s="403"/>
      <c r="AR213" s="403"/>
      <c r="AS213" s="403"/>
      <c r="AT213" s="403"/>
      <c r="AU213" s="403"/>
      <c r="AV213" s="403"/>
      <c r="AW213" s="403"/>
      <c r="AX213" s="403"/>
      <c r="AY213" s="403"/>
      <c r="AZ213" s="404"/>
      <c r="BA213" s="363"/>
    </row>
    <row r="214" spans="6:53" ht="93" customHeight="1" x14ac:dyDescent="0.3">
      <c r="F214" s="399"/>
      <c r="G214" s="400"/>
      <c r="H214" s="400"/>
      <c r="I214" s="403"/>
      <c r="J214" s="400"/>
      <c r="K214" s="400"/>
      <c r="L214" s="400"/>
      <c r="M214" s="400"/>
      <c r="N214" s="400"/>
      <c r="U214" s="401"/>
      <c r="V214" s="402"/>
      <c r="W214" s="402"/>
      <c r="X214" s="402"/>
      <c r="Y214" s="402"/>
      <c r="Z214" s="402"/>
      <c r="AA214" s="402"/>
      <c r="AB214" s="402"/>
      <c r="AC214" s="402"/>
      <c r="AD214" s="402"/>
      <c r="AE214" s="402"/>
      <c r="AF214" s="402"/>
      <c r="AG214" s="402"/>
      <c r="AH214" s="402"/>
      <c r="AI214" s="402"/>
      <c r="AJ214" s="402"/>
      <c r="AK214" s="402"/>
      <c r="AL214" s="403"/>
      <c r="AM214" s="403"/>
      <c r="AN214" s="403"/>
      <c r="AO214" s="403"/>
      <c r="AP214" s="403"/>
      <c r="AQ214" s="403"/>
      <c r="AR214" s="403"/>
      <c r="AS214" s="403"/>
      <c r="AT214" s="403"/>
      <c r="AU214" s="403"/>
      <c r="AV214" s="403"/>
      <c r="AW214" s="403"/>
      <c r="AX214" s="403"/>
      <c r="AY214" s="403"/>
      <c r="AZ214" s="404"/>
      <c r="BA214" s="363"/>
    </row>
    <row r="215" spans="6:53" ht="93" customHeight="1" x14ac:dyDescent="0.3">
      <c r="F215" s="399"/>
      <c r="G215" s="400"/>
      <c r="H215" s="400"/>
      <c r="I215" s="403"/>
      <c r="J215" s="400"/>
      <c r="K215" s="400"/>
      <c r="L215" s="400"/>
      <c r="M215" s="400"/>
      <c r="N215" s="400"/>
      <c r="U215" s="401"/>
      <c r="V215" s="402"/>
      <c r="W215" s="402"/>
      <c r="X215" s="402"/>
      <c r="Y215" s="402"/>
      <c r="Z215" s="402"/>
      <c r="AA215" s="402"/>
      <c r="AB215" s="402"/>
      <c r="AC215" s="402"/>
      <c r="AD215" s="402"/>
      <c r="AE215" s="402"/>
      <c r="AF215" s="402"/>
      <c r="AG215" s="402"/>
      <c r="AH215" s="402"/>
      <c r="AI215" s="402"/>
      <c r="AJ215" s="402"/>
      <c r="AK215" s="402"/>
      <c r="AL215" s="403"/>
      <c r="AM215" s="403"/>
      <c r="AN215" s="403"/>
      <c r="AO215" s="403"/>
      <c r="AP215" s="403"/>
      <c r="AQ215" s="403"/>
      <c r="AR215" s="403"/>
      <c r="AS215" s="403"/>
      <c r="AT215" s="403"/>
      <c r="AU215" s="403"/>
      <c r="AV215" s="403"/>
      <c r="AW215" s="403"/>
      <c r="AX215" s="403"/>
      <c r="AY215" s="403"/>
      <c r="AZ215" s="404"/>
      <c r="BA215" s="363"/>
    </row>
    <row r="216" spans="6:53" ht="93" customHeight="1" x14ac:dyDescent="0.3">
      <c r="F216" s="399"/>
      <c r="G216" s="400"/>
      <c r="H216" s="400"/>
      <c r="I216" s="403"/>
      <c r="J216" s="400"/>
      <c r="K216" s="400"/>
      <c r="L216" s="400"/>
      <c r="M216" s="400"/>
      <c r="N216" s="400"/>
      <c r="U216" s="401"/>
      <c r="V216" s="402"/>
      <c r="W216" s="402"/>
      <c r="X216" s="402"/>
      <c r="Y216" s="402"/>
      <c r="Z216" s="402"/>
      <c r="AA216" s="402"/>
      <c r="AB216" s="402"/>
      <c r="AC216" s="402"/>
      <c r="AD216" s="402"/>
      <c r="AE216" s="402"/>
      <c r="AF216" s="402"/>
      <c r="AG216" s="402"/>
      <c r="AH216" s="402"/>
      <c r="AI216" s="402"/>
      <c r="AJ216" s="402"/>
      <c r="AK216" s="402"/>
      <c r="AL216" s="403"/>
      <c r="AM216" s="403"/>
      <c r="AN216" s="403"/>
      <c r="AO216" s="403"/>
      <c r="AP216" s="403"/>
      <c r="AQ216" s="403"/>
      <c r="AR216" s="403"/>
      <c r="AS216" s="403"/>
      <c r="AT216" s="403"/>
      <c r="AU216" s="403"/>
      <c r="AV216" s="403"/>
      <c r="AW216" s="403"/>
      <c r="AX216" s="403"/>
      <c r="AY216" s="403"/>
      <c r="AZ216" s="404"/>
      <c r="BA216" s="363"/>
    </row>
    <row r="217" spans="6:53" ht="93" customHeight="1" x14ac:dyDescent="0.3">
      <c r="F217" s="399"/>
      <c r="G217" s="400"/>
      <c r="H217" s="400"/>
      <c r="I217" s="403"/>
      <c r="J217" s="400"/>
      <c r="K217" s="400"/>
      <c r="L217" s="400"/>
      <c r="M217" s="400"/>
      <c r="N217" s="400"/>
      <c r="U217" s="401"/>
      <c r="V217" s="402"/>
      <c r="W217" s="402"/>
      <c r="X217" s="402"/>
      <c r="Y217" s="402"/>
      <c r="Z217" s="402"/>
      <c r="AA217" s="402"/>
      <c r="AB217" s="402"/>
      <c r="AC217" s="402"/>
      <c r="AD217" s="402"/>
      <c r="AE217" s="402"/>
      <c r="AF217" s="402"/>
      <c r="AG217" s="402"/>
      <c r="AH217" s="402"/>
      <c r="AI217" s="402"/>
      <c r="AJ217" s="402"/>
      <c r="AK217" s="402"/>
      <c r="AL217" s="403"/>
      <c r="AM217" s="403"/>
      <c r="AN217" s="403"/>
      <c r="AO217" s="403"/>
      <c r="AP217" s="403"/>
      <c r="AQ217" s="403"/>
      <c r="AR217" s="403"/>
      <c r="AS217" s="403"/>
      <c r="AT217" s="403"/>
      <c r="AU217" s="403"/>
      <c r="AV217" s="403"/>
      <c r="AW217" s="403"/>
      <c r="AX217" s="403"/>
      <c r="AY217" s="403"/>
      <c r="AZ217" s="404"/>
      <c r="BA217" s="363"/>
    </row>
    <row r="218" spans="6:53" ht="93" customHeight="1" x14ac:dyDescent="0.3">
      <c r="F218" s="399"/>
      <c r="G218" s="400"/>
      <c r="H218" s="400"/>
      <c r="I218" s="403"/>
      <c r="J218" s="400"/>
      <c r="K218" s="400"/>
      <c r="L218" s="400"/>
      <c r="M218" s="400"/>
      <c r="N218" s="400"/>
      <c r="U218" s="401"/>
      <c r="V218" s="402"/>
      <c r="W218" s="402"/>
      <c r="X218" s="402"/>
      <c r="Y218" s="402"/>
      <c r="Z218" s="402"/>
      <c r="AA218" s="402"/>
      <c r="AB218" s="402"/>
      <c r="AC218" s="402"/>
      <c r="AD218" s="402"/>
      <c r="AE218" s="402"/>
      <c r="AF218" s="402"/>
      <c r="AG218" s="402"/>
      <c r="AH218" s="402"/>
      <c r="AI218" s="402"/>
      <c r="AJ218" s="402"/>
      <c r="AK218" s="402"/>
      <c r="AL218" s="403"/>
      <c r="AM218" s="403"/>
      <c r="AN218" s="403"/>
      <c r="AO218" s="403"/>
      <c r="AP218" s="403"/>
      <c r="AQ218" s="403"/>
      <c r="AR218" s="403"/>
      <c r="AS218" s="403"/>
      <c r="AT218" s="403"/>
      <c r="AU218" s="403"/>
      <c r="AV218" s="403"/>
      <c r="AW218" s="403"/>
      <c r="AX218" s="403"/>
      <c r="AY218" s="403"/>
      <c r="AZ218" s="404"/>
      <c r="BA218" s="363"/>
    </row>
    <row r="219" spans="6:53" ht="93" customHeight="1" x14ac:dyDescent="0.3">
      <c r="F219" s="399"/>
      <c r="G219" s="400"/>
      <c r="H219" s="400"/>
      <c r="I219" s="403"/>
      <c r="J219" s="400"/>
      <c r="K219" s="400"/>
      <c r="L219" s="400"/>
      <c r="M219" s="400"/>
      <c r="N219" s="400"/>
      <c r="U219" s="401"/>
      <c r="V219" s="402"/>
      <c r="W219" s="402"/>
      <c r="X219" s="402"/>
      <c r="Y219" s="402"/>
      <c r="Z219" s="402"/>
      <c r="AA219" s="402"/>
      <c r="AB219" s="402"/>
      <c r="AC219" s="402"/>
      <c r="AD219" s="402"/>
      <c r="AE219" s="402"/>
      <c r="AF219" s="402"/>
      <c r="AG219" s="402"/>
      <c r="AH219" s="402"/>
      <c r="AI219" s="402"/>
      <c r="AJ219" s="402"/>
      <c r="AK219" s="402"/>
      <c r="AL219" s="403"/>
      <c r="AM219" s="403"/>
      <c r="AN219" s="403"/>
      <c r="AO219" s="403"/>
      <c r="AP219" s="403"/>
      <c r="AQ219" s="403"/>
      <c r="AR219" s="403"/>
      <c r="AS219" s="403"/>
      <c r="AT219" s="403"/>
      <c r="AU219" s="403"/>
      <c r="AV219" s="403"/>
      <c r="AW219" s="403"/>
      <c r="AX219" s="403"/>
      <c r="AY219" s="403"/>
      <c r="AZ219" s="404"/>
      <c r="BA219" s="363"/>
    </row>
    <row r="220" spans="6:53" ht="93" customHeight="1" x14ac:dyDescent="0.3">
      <c r="F220" s="399"/>
      <c r="G220" s="400"/>
      <c r="H220" s="400"/>
      <c r="I220" s="403"/>
      <c r="J220" s="400"/>
      <c r="K220" s="400"/>
      <c r="L220" s="400"/>
      <c r="M220" s="400"/>
      <c r="N220" s="400"/>
      <c r="U220" s="401"/>
      <c r="V220" s="402"/>
      <c r="W220" s="402"/>
      <c r="X220" s="402"/>
      <c r="Y220" s="402"/>
      <c r="Z220" s="402"/>
      <c r="AA220" s="402"/>
      <c r="AB220" s="402"/>
      <c r="AC220" s="402"/>
      <c r="AD220" s="402"/>
      <c r="AE220" s="402"/>
      <c r="AF220" s="402"/>
      <c r="AG220" s="402"/>
      <c r="AH220" s="402"/>
      <c r="AI220" s="402"/>
      <c r="AJ220" s="402"/>
      <c r="AK220" s="402"/>
      <c r="AL220" s="403"/>
      <c r="AM220" s="403"/>
      <c r="AN220" s="403"/>
      <c r="AO220" s="403"/>
      <c r="AP220" s="403"/>
      <c r="AQ220" s="403"/>
      <c r="AR220" s="403"/>
      <c r="AS220" s="403"/>
      <c r="AT220" s="403"/>
      <c r="AU220" s="403"/>
      <c r="AV220" s="403"/>
      <c r="AW220" s="403"/>
      <c r="AX220" s="403"/>
      <c r="AY220" s="403"/>
      <c r="AZ220" s="404"/>
      <c r="BA220" s="363"/>
    </row>
    <row r="221" spans="6:53" ht="93" customHeight="1" x14ac:dyDescent="0.3">
      <c r="F221" s="399"/>
      <c r="G221" s="400"/>
      <c r="H221" s="400"/>
      <c r="I221" s="403"/>
      <c r="J221" s="400"/>
      <c r="K221" s="400"/>
      <c r="L221" s="400"/>
      <c r="M221" s="400"/>
      <c r="N221" s="400"/>
      <c r="U221" s="401"/>
      <c r="V221" s="402"/>
      <c r="W221" s="402"/>
      <c r="X221" s="402"/>
      <c r="Y221" s="402"/>
      <c r="Z221" s="402"/>
      <c r="AA221" s="402"/>
      <c r="AB221" s="402"/>
      <c r="AC221" s="402"/>
      <c r="AD221" s="402"/>
      <c r="AE221" s="402"/>
      <c r="AF221" s="402"/>
      <c r="AG221" s="402"/>
      <c r="AH221" s="402"/>
      <c r="AI221" s="402"/>
      <c r="AJ221" s="402"/>
      <c r="AK221" s="402"/>
      <c r="AL221" s="403"/>
      <c r="AM221" s="403"/>
      <c r="AN221" s="403"/>
      <c r="AO221" s="403"/>
      <c r="AP221" s="403"/>
      <c r="AQ221" s="403"/>
      <c r="AR221" s="403"/>
      <c r="AS221" s="403"/>
      <c r="AT221" s="403"/>
      <c r="AU221" s="403"/>
      <c r="AV221" s="403"/>
      <c r="AW221" s="403"/>
      <c r="AX221" s="403"/>
      <c r="AY221" s="403"/>
      <c r="AZ221" s="404"/>
      <c r="BA221" s="363"/>
    </row>
    <row r="222" spans="6:53" ht="93" customHeight="1" x14ac:dyDescent="0.3">
      <c r="F222" s="399"/>
      <c r="G222" s="400"/>
      <c r="H222" s="400"/>
      <c r="I222" s="403"/>
      <c r="J222" s="400"/>
      <c r="K222" s="400"/>
      <c r="L222" s="400"/>
      <c r="M222" s="400"/>
      <c r="N222" s="400"/>
      <c r="U222" s="401"/>
      <c r="V222" s="402"/>
      <c r="W222" s="402"/>
      <c r="X222" s="402"/>
      <c r="Y222" s="402"/>
      <c r="Z222" s="402"/>
      <c r="AA222" s="402"/>
      <c r="AB222" s="402"/>
      <c r="AC222" s="402"/>
      <c r="AD222" s="402"/>
      <c r="AE222" s="402"/>
      <c r="AF222" s="402"/>
      <c r="AG222" s="402"/>
      <c r="AH222" s="402"/>
      <c r="AI222" s="402"/>
      <c r="AJ222" s="402"/>
      <c r="AK222" s="402"/>
      <c r="AL222" s="403"/>
      <c r="AM222" s="403"/>
      <c r="AN222" s="403"/>
      <c r="AO222" s="403"/>
      <c r="AP222" s="403"/>
      <c r="AQ222" s="403"/>
      <c r="AR222" s="403"/>
      <c r="AS222" s="403"/>
      <c r="AT222" s="403"/>
      <c r="AU222" s="403"/>
      <c r="AV222" s="403"/>
      <c r="AW222" s="403"/>
      <c r="AX222" s="403"/>
      <c r="AY222" s="403"/>
      <c r="AZ222" s="404"/>
      <c r="BA222" s="363"/>
    </row>
    <row r="223" spans="6:53" ht="93" customHeight="1" x14ac:dyDescent="0.3">
      <c r="F223" s="399"/>
      <c r="G223" s="400"/>
      <c r="H223" s="400"/>
      <c r="I223" s="403"/>
      <c r="J223" s="400"/>
      <c r="K223" s="400"/>
      <c r="L223" s="400"/>
      <c r="M223" s="400"/>
      <c r="N223" s="400"/>
      <c r="U223" s="401"/>
      <c r="V223" s="402"/>
      <c r="W223" s="402"/>
      <c r="X223" s="402"/>
      <c r="Y223" s="402"/>
      <c r="Z223" s="402"/>
      <c r="AA223" s="402"/>
      <c r="AB223" s="402"/>
      <c r="AC223" s="402"/>
      <c r="AD223" s="402"/>
      <c r="AE223" s="402"/>
      <c r="AF223" s="402"/>
      <c r="AG223" s="402"/>
      <c r="AH223" s="402"/>
      <c r="AI223" s="402"/>
      <c r="AJ223" s="402"/>
      <c r="AK223" s="402"/>
      <c r="AL223" s="403"/>
      <c r="AM223" s="403"/>
      <c r="AN223" s="403"/>
      <c r="AO223" s="403"/>
      <c r="AP223" s="403"/>
      <c r="AQ223" s="403"/>
      <c r="AR223" s="403"/>
      <c r="AS223" s="403"/>
      <c r="AT223" s="403"/>
      <c r="AU223" s="403"/>
      <c r="AV223" s="403"/>
      <c r="AW223" s="403"/>
      <c r="AX223" s="403"/>
      <c r="AY223" s="403"/>
      <c r="AZ223" s="404"/>
      <c r="BA223" s="363"/>
    </row>
    <row r="224" spans="6:53" ht="93" customHeight="1" x14ac:dyDescent="0.3">
      <c r="F224" s="399"/>
      <c r="G224" s="400"/>
      <c r="H224" s="400"/>
      <c r="I224" s="403"/>
      <c r="J224" s="400"/>
      <c r="K224" s="400"/>
      <c r="L224" s="400"/>
      <c r="M224" s="400"/>
      <c r="N224" s="400"/>
      <c r="U224" s="401"/>
      <c r="V224" s="402"/>
      <c r="W224" s="402"/>
      <c r="X224" s="402"/>
      <c r="Y224" s="402"/>
      <c r="Z224" s="402"/>
      <c r="AA224" s="402"/>
      <c r="AB224" s="402"/>
      <c r="AC224" s="402"/>
      <c r="AD224" s="402"/>
      <c r="AE224" s="402"/>
      <c r="AF224" s="402"/>
      <c r="AG224" s="402"/>
      <c r="AH224" s="402"/>
      <c r="AI224" s="402"/>
      <c r="AJ224" s="402"/>
      <c r="AK224" s="402"/>
      <c r="AL224" s="403"/>
      <c r="AM224" s="403"/>
      <c r="AN224" s="403"/>
      <c r="AO224" s="403"/>
      <c r="AP224" s="403"/>
      <c r="AQ224" s="403"/>
      <c r="AR224" s="403"/>
      <c r="AS224" s="403"/>
      <c r="AT224" s="403"/>
      <c r="AU224" s="403"/>
      <c r="AV224" s="403"/>
      <c r="AW224" s="403"/>
      <c r="AX224" s="403"/>
      <c r="AY224" s="403"/>
      <c r="AZ224" s="404"/>
      <c r="BA224" s="363"/>
    </row>
    <row r="225" spans="6:53" ht="93" customHeight="1" x14ac:dyDescent="0.3">
      <c r="F225" s="399"/>
      <c r="G225" s="400"/>
      <c r="H225" s="400"/>
      <c r="I225" s="403"/>
      <c r="J225" s="400"/>
      <c r="K225" s="400"/>
      <c r="L225" s="400"/>
      <c r="M225" s="400"/>
      <c r="N225" s="400"/>
      <c r="U225" s="401"/>
      <c r="V225" s="402"/>
      <c r="W225" s="402"/>
      <c r="X225" s="402"/>
      <c r="Y225" s="402"/>
      <c r="Z225" s="402"/>
      <c r="AA225" s="402"/>
      <c r="AB225" s="402"/>
      <c r="AC225" s="402"/>
      <c r="AD225" s="402"/>
      <c r="AE225" s="402"/>
      <c r="AF225" s="402"/>
      <c r="AG225" s="402"/>
      <c r="AH225" s="402"/>
      <c r="AI225" s="402"/>
      <c r="AJ225" s="402"/>
      <c r="AK225" s="402"/>
      <c r="AL225" s="403"/>
      <c r="AM225" s="403"/>
      <c r="AN225" s="403"/>
      <c r="AO225" s="403"/>
      <c r="AP225" s="403"/>
      <c r="AQ225" s="403"/>
      <c r="AR225" s="403"/>
      <c r="AS225" s="403"/>
      <c r="AT225" s="403"/>
      <c r="AU225" s="403"/>
      <c r="AV225" s="403"/>
      <c r="AW225" s="403"/>
      <c r="AX225" s="403"/>
      <c r="AY225" s="403"/>
      <c r="AZ225" s="404"/>
      <c r="BA225" s="363"/>
    </row>
    <row r="226" spans="6:53" ht="93" customHeight="1" x14ac:dyDescent="0.3">
      <c r="F226" s="399"/>
      <c r="G226" s="400"/>
      <c r="H226" s="400"/>
      <c r="I226" s="403"/>
      <c r="J226" s="400"/>
      <c r="K226" s="400"/>
      <c r="L226" s="400"/>
      <c r="M226" s="400"/>
      <c r="N226" s="400"/>
      <c r="U226" s="401"/>
      <c r="V226" s="402"/>
      <c r="W226" s="402"/>
      <c r="X226" s="402"/>
      <c r="Y226" s="402"/>
      <c r="Z226" s="402"/>
      <c r="AA226" s="402"/>
      <c r="AB226" s="402"/>
      <c r="AC226" s="402"/>
      <c r="AD226" s="402"/>
      <c r="AE226" s="402"/>
      <c r="AF226" s="402"/>
      <c r="AG226" s="402"/>
      <c r="AH226" s="402"/>
      <c r="AI226" s="402"/>
      <c r="AJ226" s="402"/>
      <c r="AK226" s="402"/>
      <c r="AL226" s="403"/>
      <c r="AM226" s="403"/>
      <c r="AN226" s="403"/>
      <c r="AO226" s="403"/>
      <c r="AP226" s="403"/>
      <c r="AQ226" s="403"/>
      <c r="AR226" s="403"/>
      <c r="AS226" s="403"/>
      <c r="AT226" s="403"/>
      <c r="AU226" s="403"/>
      <c r="AV226" s="403"/>
      <c r="AW226" s="403"/>
      <c r="AX226" s="403"/>
      <c r="AY226" s="403"/>
      <c r="AZ226" s="404"/>
      <c r="BA226" s="363"/>
    </row>
    <row r="227" spans="6:53" ht="93" customHeight="1" x14ac:dyDescent="0.3">
      <c r="F227" s="399"/>
      <c r="G227" s="400"/>
      <c r="H227" s="400"/>
      <c r="I227" s="403"/>
      <c r="J227" s="400"/>
      <c r="K227" s="400"/>
      <c r="L227" s="400"/>
      <c r="M227" s="400"/>
      <c r="N227" s="400"/>
      <c r="U227" s="401"/>
      <c r="V227" s="402"/>
      <c r="W227" s="402"/>
      <c r="X227" s="402"/>
      <c r="Y227" s="402"/>
      <c r="Z227" s="402"/>
      <c r="AA227" s="402"/>
      <c r="AB227" s="402"/>
      <c r="AC227" s="402"/>
      <c r="AD227" s="402"/>
      <c r="AE227" s="402"/>
      <c r="AF227" s="402"/>
      <c r="AG227" s="402"/>
      <c r="AH227" s="402"/>
      <c r="AI227" s="402"/>
      <c r="AJ227" s="402"/>
      <c r="AK227" s="402"/>
      <c r="AL227" s="403"/>
      <c r="AM227" s="403"/>
      <c r="AN227" s="403"/>
      <c r="AO227" s="403"/>
      <c r="AP227" s="403"/>
      <c r="AQ227" s="403"/>
      <c r="AR227" s="403"/>
      <c r="AS227" s="403"/>
      <c r="AT227" s="403"/>
      <c r="AU227" s="403"/>
      <c r="AV227" s="403"/>
      <c r="AW227" s="403"/>
      <c r="AX227" s="403"/>
      <c r="AY227" s="403"/>
      <c r="AZ227" s="404"/>
      <c r="BA227" s="363"/>
    </row>
    <row r="228" spans="6:53" ht="93" customHeight="1" x14ac:dyDescent="0.3">
      <c r="F228" s="399"/>
      <c r="G228" s="400"/>
      <c r="H228" s="400"/>
      <c r="I228" s="403"/>
      <c r="J228" s="400"/>
      <c r="K228" s="400"/>
      <c r="L228" s="400"/>
      <c r="M228" s="400"/>
      <c r="N228" s="400"/>
      <c r="U228" s="401"/>
      <c r="V228" s="402"/>
      <c r="W228" s="402"/>
      <c r="X228" s="402"/>
      <c r="Y228" s="402"/>
      <c r="Z228" s="402"/>
      <c r="AA228" s="402"/>
      <c r="AB228" s="402"/>
      <c r="AC228" s="402"/>
      <c r="AD228" s="402"/>
      <c r="AE228" s="402"/>
      <c r="AF228" s="402"/>
      <c r="AG228" s="402"/>
      <c r="AH228" s="402"/>
      <c r="AI228" s="402"/>
      <c r="AJ228" s="402"/>
      <c r="AK228" s="402"/>
      <c r="AL228" s="403"/>
      <c r="AM228" s="403"/>
      <c r="AN228" s="403"/>
      <c r="AO228" s="403"/>
      <c r="AP228" s="403"/>
      <c r="AQ228" s="403"/>
      <c r="AR228" s="403"/>
      <c r="AS228" s="403"/>
      <c r="AT228" s="403"/>
      <c r="AU228" s="403"/>
      <c r="AV228" s="403"/>
      <c r="AW228" s="403"/>
      <c r="AX228" s="403"/>
      <c r="AY228" s="403"/>
      <c r="AZ228" s="404"/>
      <c r="BA228" s="363"/>
    </row>
    <row r="229" spans="6:53" ht="93" customHeight="1" x14ac:dyDescent="0.3">
      <c r="F229" s="399"/>
      <c r="G229" s="400"/>
      <c r="H229" s="400"/>
      <c r="I229" s="403"/>
      <c r="J229" s="400"/>
      <c r="K229" s="400"/>
      <c r="L229" s="400"/>
      <c r="M229" s="400"/>
      <c r="N229" s="400"/>
      <c r="U229" s="401"/>
      <c r="V229" s="402"/>
      <c r="W229" s="402"/>
      <c r="X229" s="402"/>
      <c r="Y229" s="402"/>
      <c r="Z229" s="402"/>
      <c r="AA229" s="402"/>
      <c r="AB229" s="402"/>
      <c r="AC229" s="402"/>
      <c r="AD229" s="402"/>
      <c r="AE229" s="402"/>
      <c r="AF229" s="402"/>
      <c r="AG229" s="402"/>
      <c r="AH229" s="402"/>
      <c r="AI229" s="402"/>
      <c r="AJ229" s="402"/>
      <c r="AK229" s="402"/>
      <c r="AL229" s="403"/>
      <c r="AM229" s="403"/>
      <c r="AN229" s="403"/>
      <c r="AO229" s="403"/>
      <c r="AP229" s="403"/>
      <c r="AQ229" s="403"/>
      <c r="AR229" s="403"/>
      <c r="AS229" s="403"/>
      <c r="AT229" s="403"/>
      <c r="AU229" s="403"/>
      <c r="AV229" s="403"/>
      <c r="AW229" s="403"/>
      <c r="AX229" s="403"/>
      <c r="AY229" s="403"/>
      <c r="AZ229" s="404"/>
      <c r="BA229" s="363"/>
    </row>
    <row r="230" spans="6:53" ht="93" customHeight="1" x14ac:dyDescent="0.3">
      <c r="F230" s="399"/>
      <c r="G230" s="400"/>
      <c r="H230" s="400"/>
      <c r="I230" s="403"/>
      <c r="J230" s="400"/>
      <c r="K230" s="400"/>
      <c r="L230" s="400"/>
      <c r="M230" s="400"/>
      <c r="N230" s="400"/>
      <c r="U230" s="401"/>
      <c r="V230" s="402"/>
      <c r="W230" s="402"/>
      <c r="X230" s="402"/>
      <c r="Y230" s="402"/>
      <c r="Z230" s="402"/>
      <c r="AA230" s="402"/>
      <c r="AB230" s="402"/>
      <c r="AC230" s="402"/>
      <c r="AD230" s="402"/>
      <c r="AE230" s="402"/>
      <c r="AF230" s="402"/>
      <c r="AG230" s="402"/>
      <c r="AH230" s="402"/>
      <c r="AI230" s="402"/>
      <c r="AJ230" s="402"/>
      <c r="AK230" s="402"/>
      <c r="AL230" s="403"/>
      <c r="AM230" s="403"/>
      <c r="AN230" s="403"/>
      <c r="AO230" s="403"/>
      <c r="AP230" s="403"/>
      <c r="AQ230" s="403"/>
      <c r="AR230" s="403"/>
      <c r="AS230" s="403"/>
      <c r="AT230" s="403"/>
      <c r="AU230" s="403"/>
      <c r="AV230" s="403"/>
      <c r="AW230" s="403"/>
      <c r="AX230" s="403"/>
      <c r="AY230" s="403"/>
      <c r="AZ230" s="404"/>
      <c r="BA230" s="363"/>
    </row>
    <row r="231" spans="6:53" ht="93" customHeight="1" x14ac:dyDescent="0.3">
      <c r="F231" s="399"/>
      <c r="G231" s="400"/>
      <c r="H231" s="400"/>
      <c r="I231" s="403"/>
      <c r="J231" s="400"/>
      <c r="K231" s="400"/>
      <c r="L231" s="400"/>
      <c r="M231" s="400"/>
      <c r="N231" s="400"/>
      <c r="U231" s="401"/>
      <c r="V231" s="402"/>
      <c r="W231" s="402"/>
      <c r="X231" s="402"/>
      <c r="Y231" s="402"/>
      <c r="Z231" s="402"/>
      <c r="AA231" s="402"/>
      <c r="AB231" s="402"/>
      <c r="AC231" s="402"/>
      <c r="AD231" s="402"/>
      <c r="AE231" s="402"/>
      <c r="AF231" s="402"/>
      <c r="AG231" s="402"/>
      <c r="AH231" s="402"/>
      <c r="AI231" s="402"/>
      <c r="AJ231" s="402"/>
      <c r="AK231" s="402"/>
      <c r="AL231" s="403"/>
      <c r="AM231" s="403"/>
      <c r="AN231" s="403"/>
      <c r="AO231" s="403"/>
      <c r="AP231" s="403"/>
      <c r="AQ231" s="403"/>
      <c r="AR231" s="403"/>
      <c r="AS231" s="403"/>
      <c r="AT231" s="403"/>
      <c r="AU231" s="403"/>
      <c r="AV231" s="403"/>
      <c r="AW231" s="403"/>
      <c r="AX231" s="403"/>
      <c r="AY231" s="403"/>
      <c r="AZ231" s="404"/>
      <c r="BA231" s="363"/>
    </row>
    <row r="232" spans="6:53" ht="93" customHeight="1" x14ac:dyDescent="0.3">
      <c r="F232" s="399"/>
      <c r="G232" s="400"/>
      <c r="H232" s="400"/>
      <c r="I232" s="403"/>
      <c r="J232" s="400"/>
      <c r="K232" s="400"/>
      <c r="L232" s="400"/>
      <c r="M232" s="400"/>
      <c r="N232" s="400"/>
      <c r="U232" s="401"/>
      <c r="V232" s="402"/>
      <c r="W232" s="402"/>
      <c r="X232" s="402"/>
      <c r="Y232" s="402"/>
      <c r="Z232" s="402"/>
      <c r="AA232" s="402"/>
      <c r="AB232" s="402"/>
      <c r="AC232" s="402"/>
      <c r="AD232" s="402"/>
      <c r="AE232" s="402"/>
      <c r="AF232" s="402"/>
      <c r="AG232" s="402"/>
      <c r="AH232" s="402"/>
      <c r="AI232" s="402"/>
      <c r="AJ232" s="402"/>
      <c r="AK232" s="402"/>
      <c r="AL232" s="403"/>
      <c r="AM232" s="403"/>
      <c r="AN232" s="403"/>
      <c r="AO232" s="403"/>
      <c r="AP232" s="403"/>
      <c r="AQ232" s="403"/>
      <c r="AR232" s="403"/>
      <c r="AS232" s="403"/>
      <c r="AT232" s="403"/>
      <c r="AU232" s="403"/>
      <c r="AV232" s="403"/>
      <c r="AW232" s="403"/>
      <c r="AX232" s="403"/>
      <c r="AY232" s="403"/>
      <c r="AZ232" s="404"/>
      <c r="BA232" s="363"/>
    </row>
    <row r="233" spans="6:53" ht="93" customHeight="1" x14ac:dyDescent="0.3">
      <c r="F233" s="399"/>
      <c r="G233" s="400"/>
      <c r="H233" s="400"/>
      <c r="I233" s="403"/>
      <c r="J233" s="400"/>
      <c r="K233" s="400"/>
      <c r="L233" s="400"/>
      <c r="M233" s="400"/>
      <c r="N233" s="400"/>
      <c r="U233" s="401"/>
      <c r="V233" s="402"/>
      <c r="W233" s="402"/>
      <c r="X233" s="402"/>
      <c r="Y233" s="402"/>
      <c r="Z233" s="402"/>
      <c r="AA233" s="402"/>
      <c r="AB233" s="402"/>
      <c r="AC233" s="402"/>
      <c r="AD233" s="402"/>
      <c r="AE233" s="402"/>
      <c r="AF233" s="402"/>
      <c r="AG233" s="402"/>
      <c r="AH233" s="402"/>
      <c r="AI233" s="402"/>
      <c r="AJ233" s="402"/>
      <c r="AK233" s="402"/>
      <c r="AL233" s="403"/>
      <c r="AM233" s="403"/>
      <c r="AN233" s="403"/>
      <c r="AO233" s="403"/>
      <c r="AP233" s="403"/>
      <c r="AQ233" s="403"/>
      <c r="AR233" s="403"/>
      <c r="AS233" s="403"/>
      <c r="AT233" s="403"/>
      <c r="AU233" s="403"/>
      <c r="AV233" s="403"/>
      <c r="AW233" s="403"/>
      <c r="AX233" s="403"/>
      <c r="AY233" s="403"/>
      <c r="AZ233" s="404"/>
      <c r="BA233" s="363"/>
    </row>
    <row r="234" spans="6:53" ht="93" customHeight="1" x14ac:dyDescent="0.3">
      <c r="F234" s="399"/>
      <c r="G234" s="400"/>
      <c r="H234" s="400"/>
      <c r="I234" s="403"/>
      <c r="J234" s="400"/>
      <c r="K234" s="400"/>
      <c r="L234" s="400"/>
      <c r="M234" s="400"/>
      <c r="N234" s="400"/>
      <c r="U234" s="401"/>
      <c r="V234" s="402"/>
      <c r="W234" s="402"/>
      <c r="X234" s="402"/>
      <c r="Y234" s="402"/>
      <c r="Z234" s="402"/>
      <c r="AA234" s="402"/>
      <c r="AB234" s="402"/>
      <c r="AC234" s="402"/>
      <c r="AD234" s="402"/>
      <c r="AE234" s="402"/>
      <c r="AF234" s="402"/>
      <c r="AG234" s="402"/>
      <c r="AH234" s="402"/>
      <c r="AI234" s="402"/>
      <c r="AJ234" s="402"/>
      <c r="AK234" s="402"/>
      <c r="AL234" s="403"/>
      <c r="AM234" s="403"/>
      <c r="AN234" s="403"/>
      <c r="AO234" s="403"/>
      <c r="AP234" s="403"/>
      <c r="AQ234" s="403"/>
      <c r="AR234" s="403"/>
      <c r="AS234" s="403"/>
      <c r="AT234" s="403"/>
      <c r="AU234" s="403"/>
      <c r="AV234" s="403"/>
      <c r="AW234" s="403"/>
      <c r="AX234" s="403"/>
      <c r="AY234" s="403"/>
      <c r="AZ234" s="404"/>
      <c r="BA234" s="363"/>
    </row>
    <row r="235" spans="6:53" ht="93" customHeight="1" x14ac:dyDescent="0.3">
      <c r="F235" s="399"/>
      <c r="G235" s="400"/>
      <c r="H235" s="400"/>
      <c r="I235" s="403"/>
      <c r="J235" s="400"/>
      <c r="K235" s="400"/>
      <c r="L235" s="400"/>
      <c r="M235" s="400"/>
      <c r="N235" s="400"/>
      <c r="U235" s="401"/>
      <c r="V235" s="402"/>
      <c r="W235" s="402"/>
      <c r="X235" s="402"/>
      <c r="Y235" s="402"/>
      <c r="Z235" s="402"/>
      <c r="AA235" s="402"/>
      <c r="AB235" s="402"/>
      <c r="AC235" s="402"/>
      <c r="AD235" s="402"/>
      <c r="AE235" s="402"/>
      <c r="AF235" s="402"/>
      <c r="AG235" s="402"/>
      <c r="AH235" s="402"/>
      <c r="AI235" s="402"/>
      <c r="AJ235" s="402"/>
      <c r="AK235" s="402"/>
      <c r="AL235" s="403"/>
      <c r="AM235" s="403"/>
      <c r="AN235" s="403"/>
      <c r="AO235" s="403"/>
      <c r="AP235" s="403"/>
      <c r="AQ235" s="403"/>
      <c r="AR235" s="403"/>
      <c r="AS235" s="403"/>
      <c r="AT235" s="403"/>
      <c r="AU235" s="403"/>
      <c r="AV235" s="403"/>
      <c r="AW235" s="403"/>
      <c r="AX235" s="403"/>
      <c r="AY235" s="403"/>
      <c r="AZ235" s="404"/>
      <c r="BA235" s="363"/>
    </row>
    <row r="236" spans="6:53" ht="93" customHeight="1" x14ac:dyDescent="0.3">
      <c r="F236" s="399"/>
      <c r="G236" s="400"/>
      <c r="H236" s="400"/>
      <c r="I236" s="403"/>
      <c r="J236" s="400"/>
      <c r="K236" s="400"/>
      <c r="L236" s="400"/>
      <c r="M236" s="400"/>
      <c r="N236" s="400"/>
      <c r="U236" s="401"/>
      <c r="V236" s="402"/>
      <c r="W236" s="402"/>
      <c r="X236" s="402"/>
      <c r="Y236" s="402"/>
      <c r="Z236" s="402"/>
      <c r="AA236" s="402"/>
      <c r="AB236" s="402"/>
      <c r="AC236" s="402"/>
      <c r="AD236" s="402"/>
      <c r="AE236" s="402"/>
      <c r="AF236" s="402"/>
      <c r="AG236" s="402"/>
      <c r="AH236" s="402"/>
      <c r="AI236" s="402"/>
      <c r="AJ236" s="402"/>
      <c r="AK236" s="402"/>
      <c r="AL236" s="403"/>
      <c r="AM236" s="403"/>
      <c r="AN236" s="403"/>
      <c r="AO236" s="403"/>
      <c r="AP236" s="403"/>
      <c r="AQ236" s="403"/>
      <c r="AR236" s="403"/>
      <c r="AS236" s="403"/>
      <c r="AT236" s="403"/>
      <c r="AU236" s="403"/>
      <c r="AV236" s="403"/>
      <c r="AW236" s="403"/>
      <c r="AX236" s="403"/>
      <c r="AY236" s="403"/>
      <c r="AZ236" s="404"/>
      <c r="BA236" s="363"/>
    </row>
    <row r="237" spans="6:53" ht="93" customHeight="1" x14ac:dyDescent="0.3">
      <c r="F237" s="399"/>
      <c r="G237" s="400"/>
      <c r="H237" s="400"/>
      <c r="I237" s="403"/>
      <c r="J237" s="400"/>
      <c r="K237" s="400"/>
      <c r="L237" s="400"/>
      <c r="M237" s="400"/>
      <c r="N237" s="400"/>
      <c r="U237" s="401"/>
      <c r="V237" s="402"/>
      <c r="W237" s="402"/>
      <c r="X237" s="402"/>
      <c r="Y237" s="402"/>
      <c r="Z237" s="402"/>
      <c r="AA237" s="402"/>
      <c r="AB237" s="402"/>
      <c r="AC237" s="402"/>
      <c r="AD237" s="402"/>
      <c r="AE237" s="402"/>
      <c r="AF237" s="402"/>
      <c r="AG237" s="402"/>
      <c r="AH237" s="402"/>
      <c r="AI237" s="402"/>
      <c r="AJ237" s="402"/>
      <c r="AK237" s="402"/>
      <c r="AL237" s="403"/>
      <c r="AM237" s="403"/>
      <c r="AN237" s="403"/>
      <c r="AO237" s="403"/>
      <c r="AP237" s="403"/>
      <c r="AQ237" s="403"/>
      <c r="AR237" s="403"/>
      <c r="AS237" s="403"/>
      <c r="AT237" s="403"/>
      <c r="AU237" s="403"/>
      <c r="AV237" s="403"/>
      <c r="AW237" s="403"/>
      <c r="AX237" s="403"/>
      <c r="AY237" s="403"/>
      <c r="AZ237" s="404"/>
      <c r="BA237" s="363"/>
    </row>
    <row r="238" spans="6:53" ht="93" customHeight="1" x14ac:dyDescent="0.3">
      <c r="F238" s="399"/>
      <c r="G238" s="400"/>
      <c r="H238" s="400"/>
      <c r="I238" s="403"/>
      <c r="J238" s="400"/>
      <c r="K238" s="400"/>
      <c r="L238" s="400"/>
      <c r="M238" s="400"/>
      <c r="N238" s="400"/>
      <c r="U238" s="401"/>
      <c r="V238" s="402"/>
      <c r="W238" s="402"/>
      <c r="X238" s="402"/>
      <c r="Y238" s="402"/>
      <c r="Z238" s="402"/>
      <c r="AA238" s="402"/>
      <c r="AB238" s="402"/>
      <c r="AC238" s="402"/>
      <c r="AD238" s="402"/>
      <c r="AE238" s="402"/>
      <c r="AF238" s="402"/>
      <c r="AG238" s="402"/>
      <c r="AH238" s="402"/>
      <c r="AI238" s="402"/>
      <c r="AJ238" s="402"/>
      <c r="AK238" s="402"/>
      <c r="AL238" s="403"/>
      <c r="AM238" s="403"/>
      <c r="AN238" s="403"/>
      <c r="AO238" s="403"/>
      <c r="AP238" s="403"/>
      <c r="AQ238" s="403"/>
      <c r="AR238" s="403"/>
      <c r="AS238" s="403"/>
      <c r="AT238" s="403"/>
      <c r="AU238" s="403"/>
      <c r="AV238" s="403"/>
      <c r="AW238" s="403"/>
      <c r="AX238" s="403"/>
      <c r="AY238" s="403"/>
      <c r="AZ238" s="404"/>
      <c r="BA238" s="363"/>
    </row>
    <row r="239" spans="6:53" ht="93" customHeight="1" x14ac:dyDescent="0.3">
      <c r="F239" s="399"/>
      <c r="G239" s="400"/>
      <c r="H239" s="400"/>
      <c r="I239" s="403"/>
      <c r="J239" s="400"/>
      <c r="K239" s="400"/>
      <c r="L239" s="400"/>
      <c r="M239" s="400"/>
      <c r="N239" s="400"/>
      <c r="U239" s="401"/>
      <c r="V239" s="402"/>
      <c r="W239" s="402"/>
      <c r="X239" s="402"/>
      <c r="Y239" s="402"/>
      <c r="Z239" s="402"/>
      <c r="AA239" s="402"/>
      <c r="AB239" s="402"/>
      <c r="AC239" s="402"/>
      <c r="AD239" s="402"/>
      <c r="AE239" s="402"/>
      <c r="AF239" s="402"/>
      <c r="AG239" s="402"/>
      <c r="AH239" s="402"/>
      <c r="AI239" s="402"/>
      <c r="AJ239" s="402"/>
      <c r="AK239" s="402"/>
      <c r="AL239" s="403"/>
      <c r="AM239" s="403"/>
      <c r="AN239" s="403"/>
      <c r="AO239" s="403"/>
      <c r="AP239" s="403"/>
      <c r="AQ239" s="403"/>
      <c r="AR239" s="403"/>
      <c r="AS239" s="403"/>
      <c r="AT239" s="403"/>
      <c r="AU239" s="403"/>
      <c r="AV239" s="403"/>
      <c r="AW239" s="403"/>
      <c r="AX239" s="403"/>
      <c r="AY239" s="403"/>
      <c r="AZ239" s="404"/>
      <c r="BA239" s="363"/>
    </row>
    <row r="240" spans="6:53" ht="93" customHeight="1" x14ac:dyDescent="0.3">
      <c r="F240" s="399"/>
      <c r="G240" s="400"/>
      <c r="H240" s="400"/>
      <c r="I240" s="403"/>
      <c r="J240" s="400"/>
      <c r="K240" s="400"/>
      <c r="L240" s="400"/>
      <c r="M240" s="400"/>
      <c r="N240" s="400"/>
      <c r="U240" s="401"/>
      <c r="V240" s="402"/>
      <c r="W240" s="402"/>
      <c r="X240" s="402"/>
      <c r="Y240" s="402"/>
      <c r="Z240" s="402"/>
      <c r="AA240" s="402"/>
      <c r="AB240" s="402"/>
      <c r="AC240" s="402"/>
      <c r="AD240" s="402"/>
      <c r="AE240" s="402"/>
      <c r="AF240" s="402"/>
      <c r="AG240" s="402"/>
      <c r="AH240" s="402"/>
      <c r="AI240" s="402"/>
      <c r="AJ240" s="402"/>
      <c r="AK240" s="402"/>
      <c r="AL240" s="403"/>
      <c r="AM240" s="403"/>
      <c r="AN240" s="403"/>
      <c r="AO240" s="403"/>
      <c r="AP240" s="403"/>
      <c r="AQ240" s="403"/>
      <c r="AR240" s="403"/>
      <c r="AS240" s="403"/>
      <c r="AT240" s="403"/>
      <c r="AU240" s="403"/>
      <c r="AV240" s="403"/>
      <c r="AW240" s="403"/>
      <c r="AX240" s="403"/>
      <c r="AY240" s="403"/>
      <c r="AZ240" s="404"/>
      <c r="BA240" s="363"/>
    </row>
    <row r="241" spans="6:53" ht="93" customHeight="1" x14ac:dyDescent="0.3">
      <c r="F241" s="399"/>
      <c r="G241" s="400"/>
      <c r="H241" s="400"/>
      <c r="I241" s="403"/>
      <c r="J241" s="400"/>
      <c r="K241" s="400"/>
      <c r="L241" s="400"/>
      <c r="M241" s="400"/>
      <c r="N241" s="400"/>
      <c r="U241" s="401"/>
      <c r="V241" s="402"/>
      <c r="W241" s="402"/>
      <c r="X241" s="402"/>
      <c r="Y241" s="402"/>
      <c r="Z241" s="402"/>
      <c r="AA241" s="402"/>
      <c r="AB241" s="402"/>
      <c r="AC241" s="402"/>
      <c r="AD241" s="402"/>
      <c r="AE241" s="402"/>
      <c r="AF241" s="402"/>
      <c r="AG241" s="402"/>
      <c r="AH241" s="402"/>
      <c r="AI241" s="402"/>
      <c r="AJ241" s="402"/>
      <c r="AK241" s="402"/>
      <c r="AL241" s="403"/>
      <c r="AM241" s="403"/>
      <c r="AN241" s="403"/>
      <c r="AO241" s="403"/>
      <c r="AP241" s="403"/>
      <c r="AQ241" s="403"/>
      <c r="AR241" s="403"/>
      <c r="AS241" s="403"/>
      <c r="AT241" s="403"/>
      <c r="AU241" s="403"/>
      <c r="AV241" s="403"/>
      <c r="AW241" s="403"/>
      <c r="AX241" s="403"/>
      <c r="AY241" s="403"/>
      <c r="AZ241" s="404"/>
      <c r="BA241" s="363"/>
    </row>
    <row r="242" spans="6:53" ht="93" customHeight="1" x14ac:dyDescent="0.3">
      <c r="F242" s="399"/>
      <c r="G242" s="400"/>
      <c r="H242" s="400"/>
      <c r="I242" s="403"/>
      <c r="J242" s="400"/>
      <c r="K242" s="400"/>
      <c r="L242" s="400"/>
      <c r="M242" s="400"/>
      <c r="N242" s="400"/>
      <c r="U242" s="401"/>
      <c r="V242" s="402"/>
      <c r="W242" s="402"/>
      <c r="X242" s="402"/>
      <c r="Y242" s="402"/>
      <c r="Z242" s="402"/>
      <c r="AA242" s="402"/>
      <c r="AB242" s="402"/>
      <c r="AC242" s="402"/>
      <c r="AD242" s="402"/>
      <c r="AE242" s="402"/>
      <c r="AF242" s="402"/>
      <c r="AG242" s="402"/>
      <c r="AH242" s="402"/>
      <c r="AI242" s="402"/>
      <c r="AJ242" s="402"/>
      <c r="AK242" s="402"/>
      <c r="AL242" s="403"/>
      <c r="AM242" s="403"/>
      <c r="AN242" s="403"/>
      <c r="AO242" s="403"/>
      <c r="AP242" s="403"/>
      <c r="AQ242" s="403"/>
      <c r="AR242" s="403"/>
      <c r="AS242" s="403"/>
      <c r="AT242" s="403"/>
      <c r="AU242" s="403"/>
      <c r="AV242" s="403"/>
      <c r="AW242" s="403"/>
      <c r="AX242" s="403"/>
      <c r="AY242" s="403"/>
      <c r="AZ242" s="404"/>
      <c r="BA242" s="363"/>
    </row>
    <row r="243" spans="6:53" ht="93" customHeight="1" x14ac:dyDescent="0.3">
      <c r="F243" s="399"/>
      <c r="G243" s="400"/>
      <c r="H243" s="400"/>
      <c r="I243" s="403"/>
      <c r="J243" s="400"/>
      <c r="K243" s="400"/>
      <c r="L243" s="400"/>
      <c r="M243" s="400"/>
      <c r="N243" s="400"/>
      <c r="U243" s="401"/>
      <c r="V243" s="402"/>
      <c r="W243" s="402"/>
      <c r="X243" s="402"/>
      <c r="Y243" s="402"/>
      <c r="Z243" s="402"/>
      <c r="AA243" s="402"/>
      <c r="AB243" s="402"/>
      <c r="AC243" s="402"/>
      <c r="AD243" s="402"/>
      <c r="AE243" s="402"/>
      <c r="AF243" s="402"/>
      <c r="AG243" s="402"/>
      <c r="AH243" s="402"/>
      <c r="AI243" s="402"/>
      <c r="AJ243" s="402"/>
      <c r="AK243" s="402"/>
      <c r="AL243" s="403"/>
      <c r="AM243" s="403"/>
      <c r="AN243" s="403"/>
      <c r="AO243" s="403"/>
      <c r="AP243" s="403"/>
      <c r="AQ243" s="403"/>
      <c r="AR243" s="403"/>
      <c r="AS243" s="403"/>
      <c r="AT243" s="403"/>
      <c r="AU243" s="403"/>
      <c r="AV243" s="403"/>
      <c r="AW243" s="403"/>
      <c r="AX243" s="403"/>
      <c r="AY243" s="403"/>
      <c r="AZ243" s="404"/>
      <c r="BA243" s="363"/>
    </row>
    <row r="244" spans="6:53" ht="93" customHeight="1" x14ac:dyDescent="0.3">
      <c r="F244" s="399"/>
      <c r="G244" s="400"/>
      <c r="H244" s="400"/>
      <c r="I244" s="403"/>
      <c r="J244" s="400"/>
      <c r="K244" s="400"/>
      <c r="L244" s="400"/>
      <c r="M244" s="400"/>
      <c r="N244" s="400"/>
      <c r="U244" s="401"/>
      <c r="V244" s="402"/>
      <c r="W244" s="402"/>
      <c r="X244" s="402"/>
      <c r="Y244" s="402"/>
      <c r="Z244" s="402"/>
      <c r="AA244" s="402"/>
      <c r="AB244" s="402"/>
      <c r="AC244" s="402"/>
      <c r="AD244" s="402"/>
      <c r="AE244" s="402"/>
      <c r="AF244" s="402"/>
      <c r="AG244" s="402"/>
      <c r="AH244" s="402"/>
      <c r="AI244" s="402"/>
      <c r="AJ244" s="402"/>
      <c r="AK244" s="402"/>
      <c r="AL244" s="403"/>
      <c r="AM244" s="403"/>
      <c r="AN244" s="403"/>
      <c r="AO244" s="403"/>
      <c r="AP244" s="403"/>
      <c r="AQ244" s="403"/>
      <c r="AR244" s="403"/>
      <c r="AS244" s="403"/>
      <c r="AT244" s="403"/>
      <c r="AU244" s="403"/>
      <c r="AV244" s="403"/>
      <c r="AW244" s="403"/>
      <c r="AX244" s="403"/>
      <c r="AY244" s="403"/>
      <c r="AZ244" s="404"/>
      <c r="BA244" s="363"/>
    </row>
    <row r="245" spans="6:53" ht="93" customHeight="1" x14ac:dyDescent="0.3">
      <c r="F245" s="399"/>
      <c r="G245" s="400"/>
      <c r="H245" s="400"/>
      <c r="I245" s="403"/>
      <c r="J245" s="400"/>
      <c r="K245" s="400"/>
      <c r="L245" s="400"/>
      <c r="M245" s="400"/>
      <c r="N245" s="400"/>
      <c r="U245" s="401"/>
      <c r="V245" s="402"/>
      <c r="W245" s="402"/>
      <c r="X245" s="402"/>
      <c r="Y245" s="402"/>
      <c r="Z245" s="402"/>
      <c r="AA245" s="402"/>
      <c r="AB245" s="402"/>
      <c r="AC245" s="402"/>
      <c r="AD245" s="402"/>
      <c r="AE245" s="402"/>
      <c r="AF245" s="402"/>
      <c r="AG245" s="402"/>
      <c r="AH245" s="402"/>
      <c r="AI245" s="402"/>
      <c r="AJ245" s="402"/>
      <c r="AK245" s="402"/>
      <c r="AL245" s="403"/>
      <c r="AM245" s="403"/>
      <c r="AN245" s="403"/>
      <c r="AO245" s="403"/>
      <c r="AP245" s="403"/>
      <c r="AQ245" s="403"/>
      <c r="AR245" s="403"/>
      <c r="AS245" s="403"/>
      <c r="AT245" s="403"/>
      <c r="AU245" s="403"/>
      <c r="AV245" s="403"/>
      <c r="AW245" s="403"/>
      <c r="AX245" s="403"/>
      <c r="AY245" s="403"/>
      <c r="AZ245" s="404"/>
      <c r="BA245" s="363"/>
    </row>
    <row r="246" spans="6:53" ht="93" customHeight="1" x14ac:dyDescent="0.3">
      <c r="F246" s="399"/>
      <c r="G246" s="400"/>
      <c r="H246" s="400"/>
      <c r="I246" s="403"/>
      <c r="J246" s="400"/>
      <c r="K246" s="400"/>
      <c r="L246" s="400"/>
      <c r="M246" s="400"/>
      <c r="N246" s="400"/>
      <c r="U246" s="401"/>
      <c r="V246" s="402"/>
      <c r="W246" s="402"/>
      <c r="X246" s="402"/>
      <c r="Y246" s="402"/>
      <c r="Z246" s="402"/>
      <c r="AA246" s="402"/>
      <c r="AB246" s="402"/>
      <c r="AC246" s="402"/>
      <c r="AD246" s="402"/>
      <c r="AE246" s="402"/>
      <c r="AF246" s="402"/>
      <c r="AG246" s="402"/>
      <c r="AH246" s="402"/>
      <c r="AI246" s="402"/>
      <c r="AJ246" s="402"/>
      <c r="AK246" s="402"/>
      <c r="AL246" s="403"/>
      <c r="AM246" s="403"/>
      <c r="AN246" s="403"/>
      <c r="AO246" s="403"/>
      <c r="AP246" s="403"/>
      <c r="AQ246" s="403"/>
      <c r="AR246" s="403"/>
      <c r="AS246" s="403"/>
      <c r="AT246" s="403"/>
      <c r="AU246" s="403"/>
      <c r="AV246" s="403"/>
      <c r="AW246" s="403"/>
      <c r="AX246" s="403"/>
      <c r="AY246" s="403"/>
      <c r="AZ246" s="404"/>
      <c r="BA246" s="363"/>
    </row>
    <row r="247" spans="6:53" ht="93" customHeight="1" x14ac:dyDescent="0.3">
      <c r="F247" s="399"/>
      <c r="G247" s="400"/>
      <c r="H247" s="400"/>
      <c r="I247" s="403"/>
      <c r="J247" s="400"/>
      <c r="K247" s="400"/>
      <c r="L247" s="400"/>
      <c r="M247" s="400"/>
      <c r="N247" s="400"/>
      <c r="U247" s="401"/>
      <c r="V247" s="402"/>
      <c r="W247" s="402"/>
      <c r="X247" s="402"/>
      <c r="Y247" s="402"/>
      <c r="Z247" s="402"/>
      <c r="AA247" s="402"/>
      <c r="AB247" s="402"/>
      <c r="AC247" s="402"/>
      <c r="AD247" s="402"/>
      <c r="AE247" s="402"/>
      <c r="AF247" s="402"/>
      <c r="AG247" s="402"/>
      <c r="AH247" s="402"/>
      <c r="AI247" s="402"/>
      <c r="AJ247" s="402"/>
      <c r="AK247" s="402"/>
      <c r="AL247" s="403"/>
      <c r="AM247" s="403"/>
      <c r="AN247" s="403"/>
      <c r="AO247" s="403"/>
      <c r="AP247" s="403"/>
      <c r="AQ247" s="403"/>
      <c r="AR247" s="403"/>
      <c r="AS247" s="403"/>
      <c r="AT247" s="403"/>
      <c r="AU247" s="403"/>
      <c r="AV247" s="403"/>
      <c r="AW247" s="403"/>
      <c r="AX247" s="403"/>
      <c r="AY247" s="403"/>
      <c r="AZ247" s="404"/>
      <c r="BA247" s="363"/>
    </row>
    <row r="248" spans="6:53" ht="93" customHeight="1" x14ac:dyDescent="0.3">
      <c r="F248" s="399"/>
      <c r="G248" s="400"/>
      <c r="H248" s="400"/>
      <c r="I248" s="403"/>
      <c r="J248" s="400"/>
      <c r="K248" s="400"/>
      <c r="L248" s="400"/>
      <c r="M248" s="400"/>
      <c r="N248" s="400"/>
      <c r="U248" s="401"/>
      <c r="V248" s="402"/>
      <c r="W248" s="402"/>
      <c r="X248" s="402"/>
      <c r="Y248" s="402"/>
      <c r="Z248" s="402"/>
      <c r="AA248" s="402"/>
      <c r="AB248" s="402"/>
      <c r="AC248" s="402"/>
      <c r="AD248" s="402"/>
      <c r="AE248" s="402"/>
      <c r="AF248" s="402"/>
      <c r="AG248" s="402"/>
      <c r="AH248" s="402"/>
      <c r="AI248" s="402"/>
      <c r="AJ248" s="402"/>
      <c r="AK248" s="402"/>
      <c r="AL248" s="403"/>
      <c r="AM248" s="403"/>
      <c r="AN248" s="403"/>
      <c r="AO248" s="403"/>
      <c r="AP248" s="403"/>
      <c r="AQ248" s="403"/>
      <c r="AR248" s="403"/>
      <c r="AS248" s="403"/>
      <c r="AT248" s="403"/>
      <c r="AU248" s="403"/>
      <c r="AV248" s="403"/>
      <c r="AW248" s="403"/>
      <c r="AX248" s="403"/>
      <c r="AY248" s="403"/>
      <c r="AZ248" s="404"/>
      <c r="BA248" s="363"/>
    </row>
    <row r="249" spans="6:53" ht="93" customHeight="1" x14ac:dyDescent="0.3">
      <c r="F249" s="399"/>
      <c r="G249" s="400"/>
      <c r="H249" s="400"/>
      <c r="I249" s="403"/>
      <c r="J249" s="400"/>
      <c r="K249" s="400"/>
      <c r="L249" s="400"/>
      <c r="M249" s="400"/>
      <c r="N249" s="400"/>
      <c r="U249" s="401"/>
      <c r="V249" s="402"/>
      <c r="W249" s="402"/>
      <c r="X249" s="402"/>
      <c r="Y249" s="402"/>
      <c r="Z249" s="402"/>
      <c r="AA249" s="402"/>
      <c r="AB249" s="402"/>
      <c r="AC249" s="402"/>
      <c r="AD249" s="402"/>
      <c r="AE249" s="402"/>
      <c r="AF249" s="402"/>
      <c r="AG249" s="402"/>
      <c r="AH249" s="402"/>
      <c r="AI249" s="402"/>
      <c r="AJ249" s="402"/>
      <c r="AK249" s="402"/>
      <c r="AL249" s="403"/>
      <c r="AM249" s="403"/>
      <c r="AN249" s="403"/>
      <c r="AO249" s="403"/>
      <c r="AP249" s="403"/>
      <c r="AQ249" s="403"/>
      <c r="AR249" s="403"/>
      <c r="AS249" s="403"/>
      <c r="AT249" s="403"/>
      <c r="AU249" s="403"/>
      <c r="AV249" s="403"/>
      <c r="AW249" s="403"/>
      <c r="AX249" s="403"/>
      <c r="AY249" s="403"/>
      <c r="AZ249" s="404"/>
      <c r="BA249" s="363"/>
    </row>
    <row r="250" spans="6:53" ht="93" customHeight="1" x14ac:dyDescent="0.3">
      <c r="F250" s="399"/>
      <c r="G250" s="400"/>
      <c r="H250" s="400"/>
      <c r="I250" s="403"/>
      <c r="J250" s="400"/>
      <c r="K250" s="400"/>
      <c r="L250" s="400"/>
      <c r="M250" s="400"/>
      <c r="N250" s="400"/>
      <c r="U250" s="401"/>
      <c r="V250" s="402"/>
      <c r="W250" s="402"/>
      <c r="X250" s="402"/>
      <c r="Y250" s="402"/>
      <c r="Z250" s="402"/>
      <c r="AA250" s="402"/>
      <c r="AB250" s="402"/>
      <c r="AC250" s="402"/>
      <c r="AD250" s="402"/>
      <c r="AE250" s="402"/>
      <c r="AF250" s="402"/>
      <c r="AG250" s="402"/>
      <c r="AH250" s="402"/>
      <c r="AI250" s="402"/>
      <c r="AJ250" s="402"/>
      <c r="AK250" s="402"/>
      <c r="AL250" s="403"/>
      <c r="AM250" s="403"/>
      <c r="AN250" s="403"/>
      <c r="AO250" s="403"/>
      <c r="AP250" s="403"/>
      <c r="AQ250" s="403"/>
      <c r="AR250" s="403"/>
      <c r="AS250" s="403"/>
      <c r="AT250" s="403"/>
      <c r="AU250" s="403"/>
      <c r="AV250" s="403"/>
      <c r="AW250" s="403"/>
      <c r="AX250" s="403"/>
      <c r="AY250" s="403"/>
      <c r="AZ250" s="404"/>
      <c r="BA250" s="363"/>
    </row>
    <row r="251" spans="6:53" ht="93" customHeight="1" x14ac:dyDescent="0.3">
      <c r="F251" s="399"/>
      <c r="G251" s="400"/>
      <c r="H251" s="400"/>
      <c r="I251" s="403"/>
      <c r="J251" s="400"/>
      <c r="K251" s="400"/>
      <c r="L251" s="400"/>
      <c r="M251" s="400"/>
      <c r="N251" s="400"/>
      <c r="U251" s="401"/>
      <c r="V251" s="402"/>
      <c r="W251" s="402"/>
      <c r="X251" s="402"/>
      <c r="Y251" s="402"/>
      <c r="Z251" s="402"/>
      <c r="AA251" s="402"/>
      <c r="AB251" s="402"/>
      <c r="AC251" s="402"/>
      <c r="AD251" s="402"/>
      <c r="AE251" s="402"/>
      <c r="AF251" s="402"/>
      <c r="AG251" s="402"/>
      <c r="AH251" s="402"/>
      <c r="AI251" s="402"/>
      <c r="AJ251" s="402"/>
      <c r="AK251" s="402"/>
      <c r="AL251" s="403"/>
      <c r="AM251" s="403"/>
      <c r="AN251" s="403"/>
      <c r="AO251" s="403"/>
      <c r="AP251" s="403"/>
      <c r="AQ251" s="403"/>
      <c r="AR251" s="403"/>
      <c r="AS251" s="403"/>
      <c r="AT251" s="403"/>
      <c r="AU251" s="403"/>
      <c r="AV251" s="403"/>
      <c r="AW251" s="403"/>
      <c r="AX251" s="403"/>
      <c r="AY251" s="403"/>
      <c r="AZ251" s="404"/>
      <c r="BA251" s="363"/>
    </row>
    <row r="252" spans="6:53" ht="93" customHeight="1" x14ac:dyDescent="0.3">
      <c r="F252" s="399"/>
      <c r="G252" s="400"/>
      <c r="H252" s="400"/>
      <c r="I252" s="403"/>
      <c r="J252" s="400"/>
      <c r="K252" s="400"/>
      <c r="L252" s="400"/>
      <c r="M252" s="400"/>
      <c r="N252" s="400"/>
      <c r="U252" s="401"/>
      <c r="V252" s="402"/>
      <c r="W252" s="402"/>
      <c r="X252" s="402"/>
      <c r="Y252" s="402"/>
      <c r="Z252" s="402"/>
      <c r="AA252" s="402"/>
      <c r="AB252" s="402"/>
      <c r="AC252" s="402"/>
      <c r="AD252" s="402"/>
      <c r="AE252" s="402"/>
      <c r="AF252" s="402"/>
      <c r="AG252" s="402"/>
      <c r="AH252" s="402"/>
      <c r="AI252" s="402"/>
      <c r="AJ252" s="402"/>
      <c r="AK252" s="402"/>
      <c r="AL252" s="403"/>
      <c r="AM252" s="403"/>
      <c r="AN252" s="403"/>
      <c r="AO252" s="403"/>
      <c r="AP252" s="403"/>
      <c r="AQ252" s="403"/>
      <c r="AR252" s="403"/>
      <c r="AS252" s="403"/>
      <c r="AT252" s="403"/>
      <c r="AU252" s="403"/>
      <c r="AV252" s="403"/>
      <c r="AW252" s="403"/>
      <c r="AX252" s="403"/>
      <c r="AY252" s="403"/>
      <c r="AZ252" s="404"/>
      <c r="BA252" s="363"/>
    </row>
    <row r="253" spans="6:53" ht="93" customHeight="1" x14ac:dyDescent="0.3">
      <c r="F253" s="399"/>
      <c r="G253" s="400"/>
      <c r="H253" s="400"/>
      <c r="I253" s="403"/>
      <c r="J253" s="400"/>
      <c r="K253" s="400"/>
      <c r="L253" s="400"/>
      <c r="M253" s="400"/>
      <c r="N253" s="400"/>
      <c r="U253" s="401"/>
      <c r="V253" s="402"/>
      <c r="W253" s="402"/>
      <c r="X253" s="402"/>
      <c r="Y253" s="402"/>
      <c r="Z253" s="402"/>
      <c r="AA253" s="402"/>
      <c r="AB253" s="402"/>
      <c r="AC253" s="402"/>
      <c r="AD253" s="402"/>
      <c r="AE253" s="402"/>
      <c r="AF253" s="402"/>
      <c r="AG253" s="402"/>
      <c r="AH253" s="402"/>
      <c r="AI253" s="402"/>
      <c r="AJ253" s="402"/>
      <c r="AK253" s="402"/>
      <c r="AL253" s="403"/>
      <c r="AM253" s="403"/>
      <c r="AN253" s="403"/>
      <c r="AO253" s="403"/>
      <c r="AP253" s="403"/>
      <c r="AQ253" s="403"/>
      <c r="AR253" s="403"/>
      <c r="AS253" s="403"/>
      <c r="AT253" s="403"/>
      <c r="AU253" s="403"/>
      <c r="AV253" s="403"/>
      <c r="AW253" s="403"/>
      <c r="AX253" s="403"/>
      <c r="AY253" s="403"/>
      <c r="AZ253" s="404"/>
      <c r="BA253" s="363"/>
    </row>
    <row r="254" spans="6:53" ht="93" customHeight="1" x14ac:dyDescent="0.3">
      <c r="F254" s="399"/>
      <c r="G254" s="400"/>
      <c r="H254" s="400"/>
      <c r="I254" s="403"/>
      <c r="J254" s="400"/>
      <c r="K254" s="400"/>
      <c r="L254" s="400"/>
      <c r="M254" s="400"/>
      <c r="N254" s="400"/>
      <c r="U254" s="401"/>
      <c r="V254" s="402"/>
      <c r="W254" s="402"/>
      <c r="X254" s="402"/>
      <c r="Y254" s="402"/>
      <c r="Z254" s="402"/>
      <c r="AA254" s="402"/>
      <c r="AB254" s="402"/>
      <c r="AC254" s="402"/>
      <c r="AD254" s="402"/>
      <c r="AE254" s="402"/>
      <c r="AF254" s="402"/>
      <c r="AG254" s="402"/>
      <c r="AH254" s="402"/>
      <c r="AI254" s="402"/>
      <c r="AJ254" s="402"/>
      <c r="AK254" s="402"/>
      <c r="AL254" s="403"/>
      <c r="AM254" s="403"/>
      <c r="AN254" s="403"/>
      <c r="AO254" s="403"/>
      <c r="AP254" s="403"/>
      <c r="AQ254" s="403"/>
      <c r="AR254" s="403"/>
      <c r="AS254" s="403"/>
      <c r="AT254" s="403"/>
      <c r="AU254" s="403"/>
      <c r="AV254" s="403"/>
      <c r="AW254" s="403"/>
      <c r="AX254" s="403"/>
      <c r="AY254" s="403"/>
      <c r="AZ254" s="404"/>
      <c r="BA254" s="363"/>
    </row>
    <row r="255" spans="6:53" ht="93" customHeight="1" x14ac:dyDescent="0.3">
      <c r="F255" s="399"/>
      <c r="G255" s="400"/>
      <c r="H255" s="400"/>
      <c r="I255" s="403"/>
      <c r="J255" s="400"/>
      <c r="K255" s="400"/>
      <c r="L255" s="400"/>
      <c r="M255" s="400"/>
      <c r="N255" s="400"/>
      <c r="U255" s="401"/>
      <c r="V255" s="402"/>
      <c r="W255" s="402"/>
      <c r="X255" s="402"/>
      <c r="Y255" s="402"/>
      <c r="Z255" s="402"/>
      <c r="AA255" s="402"/>
      <c r="AB255" s="402"/>
      <c r="AC255" s="402"/>
      <c r="AD255" s="402"/>
      <c r="AE255" s="402"/>
      <c r="AF255" s="402"/>
      <c r="AG255" s="402"/>
      <c r="AH255" s="402"/>
      <c r="AI255" s="402"/>
      <c r="AJ255" s="402"/>
      <c r="AK255" s="402"/>
      <c r="AL255" s="403"/>
      <c r="AM255" s="403"/>
      <c r="AN255" s="403"/>
      <c r="AO255" s="403"/>
      <c r="AP255" s="403"/>
      <c r="AQ255" s="403"/>
      <c r="AR255" s="403"/>
      <c r="AS255" s="403"/>
      <c r="AT255" s="403"/>
      <c r="AU255" s="403"/>
      <c r="AV255" s="403"/>
      <c r="AW255" s="403"/>
      <c r="AX255" s="403"/>
      <c r="AY255" s="403"/>
      <c r="AZ255" s="404"/>
      <c r="BA255" s="363"/>
    </row>
    <row r="256" spans="6:53" ht="93" customHeight="1" x14ac:dyDescent="0.3">
      <c r="F256" s="399"/>
      <c r="G256" s="400"/>
      <c r="H256" s="400"/>
      <c r="I256" s="403"/>
      <c r="J256" s="400"/>
      <c r="K256" s="400"/>
      <c r="L256" s="400"/>
      <c r="M256" s="400"/>
      <c r="N256" s="400"/>
      <c r="U256" s="401"/>
      <c r="V256" s="402"/>
      <c r="W256" s="402"/>
      <c r="X256" s="402"/>
      <c r="Y256" s="402"/>
      <c r="Z256" s="402"/>
      <c r="AA256" s="402"/>
      <c r="AB256" s="402"/>
      <c r="AC256" s="402"/>
      <c r="AD256" s="402"/>
      <c r="AE256" s="402"/>
      <c r="AF256" s="402"/>
      <c r="AG256" s="402"/>
      <c r="AH256" s="402"/>
      <c r="AI256" s="402"/>
      <c r="AJ256" s="402"/>
      <c r="AK256" s="402"/>
      <c r="AL256" s="403"/>
      <c r="AM256" s="403"/>
      <c r="AN256" s="403"/>
      <c r="AO256" s="403"/>
      <c r="AP256" s="403"/>
      <c r="AQ256" s="403"/>
      <c r="AR256" s="403"/>
      <c r="AS256" s="403"/>
      <c r="AT256" s="403"/>
      <c r="AU256" s="403"/>
      <c r="AV256" s="403"/>
      <c r="AW256" s="403"/>
      <c r="AX256" s="403"/>
      <c r="AY256" s="403"/>
      <c r="AZ256" s="404"/>
      <c r="BA256" s="363"/>
    </row>
    <row r="257" spans="6:53" ht="93" customHeight="1" x14ac:dyDescent="0.3">
      <c r="F257" s="399"/>
      <c r="G257" s="400"/>
      <c r="H257" s="400"/>
      <c r="I257" s="403"/>
      <c r="J257" s="400"/>
      <c r="K257" s="400"/>
      <c r="L257" s="400"/>
      <c r="M257" s="400"/>
      <c r="N257" s="400"/>
      <c r="U257" s="401"/>
      <c r="V257" s="402"/>
      <c r="W257" s="402"/>
      <c r="X257" s="402"/>
      <c r="Y257" s="402"/>
      <c r="Z257" s="402"/>
      <c r="AA257" s="402"/>
      <c r="AB257" s="402"/>
      <c r="AC257" s="402"/>
      <c r="AD257" s="402"/>
      <c r="AE257" s="402"/>
      <c r="AF257" s="402"/>
      <c r="AG257" s="402"/>
      <c r="AH257" s="402"/>
      <c r="AI257" s="402"/>
      <c r="AJ257" s="402"/>
      <c r="AK257" s="402"/>
      <c r="AL257" s="403"/>
      <c r="AM257" s="403"/>
      <c r="AN257" s="403"/>
      <c r="AO257" s="403"/>
      <c r="AP257" s="403"/>
      <c r="AQ257" s="403"/>
      <c r="AR257" s="403"/>
      <c r="AS257" s="403"/>
      <c r="AT257" s="403"/>
      <c r="AU257" s="403"/>
      <c r="AV257" s="403"/>
      <c r="AW257" s="403"/>
      <c r="AX257" s="403"/>
      <c r="AY257" s="403"/>
      <c r="AZ257" s="404"/>
      <c r="BA257" s="363"/>
    </row>
    <row r="258" spans="6:53" ht="93" customHeight="1" x14ac:dyDescent="0.3">
      <c r="F258" s="399"/>
      <c r="G258" s="400"/>
      <c r="H258" s="400"/>
      <c r="I258" s="403"/>
      <c r="J258" s="400"/>
      <c r="K258" s="400"/>
      <c r="L258" s="400"/>
      <c r="M258" s="400"/>
      <c r="N258" s="400"/>
      <c r="U258" s="401"/>
      <c r="V258" s="402"/>
      <c r="W258" s="402"/>
      <c r="X258" s="402"/>
      <c r="Y258" s="402"/>
      <c r="Z258" s="402"/>
      <c r="AA258" s="402"/>
      <c r="AB258" s="402"/>
      <c r="AC258" s="402"/>
      <c r="AD258" s="402"/>
      <c r="AE258" s="402"/>
      <c r="AF258" s="402"/>
      <c r="AG258" s="402"/>
      <c r="AH258" s="402"/>
      <c r="AI258" s="402"/>
      <c r="AJ258" s="402"/>
      <c r="AK258" s="402"/>
      <c r="AL258" s="403"/>
      <c r="AM258" s="403"/>
      <c r="AN258" s="403"/>
      <c r="AO258" s="403"/>
      <c r="AP258" s="403"/>
      <c r="AQ258" s="403"/>
      <c r="AR258" s="403"/>
      <c r="AS258" s="403"/>
      <c r="AT258" s="403"/>
      <c r="AU258" s="403"/>
      <c r="AV258" s="403"/>
      <c r="AW258" s="403"/>
      <c r="AX258" s="403"/>
      <c r="AY258" s="403"/>
      <c r="AZ258" s="404"/>
      <c r="BA258" s="363"/>
    </row>
    <row r="259" spans="6:53" ht="93" customHeight="1" x14ac:dyDescent="0.3">
      <c r="F259" s="399"/>
      <c r="G259" s="400"/>
      <c r="H259" s="400"/>
      <c r="I259" s="403"/>
      <c r="J259" s="400"/>
      <c r="K259" s="400"/>
      <c r="L259" s="400"/>
      <c r="M259" s="400"/>
      <c r="N259" s="400"/>
      <c r="U259" s="401"/>
      <c r="V259" s="402"/>
      <c r="W259" s="402"/>
      <c r="X259" s="402"/>
      <c r="Y259" s="402"/>
      <c r="Z259" s="402"/>
      <c r="AA259" s="402"/>
      <c r="AB259" s="402"/>
      <c r="AC259" s="402"/>
      <c r="AD259" s="402"/>
      <c r="AE259" s="402"/>
      <c r="AF259" s="402"/>
      <c r="AG259" s="402"/>
      <c r="AH259" s="402"/>
      <c r="AI259" s="402"/>
      <c r="AJ259" s="402"/>
      <c r="AK259" s="402"/>
      <c r="AL259" s="403"/>
      <c r="AM259" s="403"/>
      <c r="AN259" s="403"/>
      <c r="AO259" s="403"/>
      <c r="AP259" s="403"/>
      <c r="AQ259" s="403"/>
      <c r="AR259" s="403"/>
      <c r="AS259" s="403"/>
      <c r="AT259" s="403"/>
      <c r="AU259" s="403"/>
      <c r="AV259" s="403"/>
      <c r="AW259" s="403"/>
      <c r="AX259" s="403"/>
      <c r="AY259" s="403"/>
      <c r="AZ259" s="404"/>
      <c r="BA259" s="363"/>
    </row>
    <row r="260" spans="6:53" ht="93" customHeight="1" x14ac:dyDescent="0.3">
      <c r="F260" s="399"/>
      <c r="G260" s="400"/>
      <c r="H260" s="400"/>
      <c r="I260" s="403"/>
      <c r="J260" s="400"/>
      <c r="K260" s="400"/>
      <c r="L260" s="400"/>
      <c r="M260" s="400"/>
      <c r="N260" s="400"/>
      <c r="U260" s="401"/>
      <c r="V260" s="402"/>
      <c r="W260" s="402"/>
      <c r="X260" s="402"/>
      <c r="Y260" s="402"/>
      <c r="Z260" s="402"/>
      <c r="AA260" s="402"/>
      <c r="AB260" s="402"/>
      <c r="AC260" s="402"/>
      <c r="AD260" s="402"/>
      <c r="AE260" s="402"/>
      <c r="AF260" s="402"/>
      <c r="AG260" s="402"/>
      <c r="AH260" s="402"/>
      <c r="AI260" s="402"/>
      <c r="AJ260" s="402"/>
      <c r="AK260" s="402"/>
      <c r="AL260" s="403"/>
      <c r="AM260" s="403"/>
      <c r="AN260" s="403"/>
      <c r="AO260" s="403"/>
      <c r="AP260" s="403"/>
      <c r="AQ260" s="403"/>
      <c r="AR260" s="403"/>
      <c r="AS260" s="403"/>
      <c r="AT260" s="403"/>
      <c r="AU260" s="403"/>
      <c r="AV260" s="403"/>
      <c r="AW260" s="403"/>
      <c r="AX260" s="403"/>
      <c r="AY260" s="403"/>
      <c r="AZ260" s="404"/>
      <c r="BA260" s="363"/>
    </row>
    <row r="261" spans="6:53" ht="93" customHeight="1" x14ac:dyDescent="0.3">
      <c r="F261" s="399"/>
      <c r="G261" s="400"/>
      <c r="H261" s="400"/>
      <c r="I261" s="403"/>
      <c r="J261" s="400"/>
      <c r="K261" s="400"/>
      <c r="L261" s="400"/>
      <c r="M261" s="400"/>
      <c r="N261" s="400"/>
      <c r="U261" s="401"/>
      <c r="V261" s="402"/>
      <c r="W261" s="402"/>
      <c r="X261" s="402"/>
      <c r="Y261" s="402"/>
      <c r="Z261" s="402"/>
      <c r="AA261" s="402"/>
      <c r="AB261" s="402"/>
      <c r="AC261" s="402"/>
      <c r="AD261" s="402"/>
      <c r="AE261" s="402"/>
      <c r="AF261" s="402"/>
      <c r="AG261" s="402"/>
      <c r="AH261" s="402"/>
      <c r="AI261" s="402"/>
      <c r="AJ261" s="402"/>
      <c r="AK261" s="402"/>
      <c r="AL261" s="403"/>
      <c r="AM261" s="403"/>
      <c r="AN261" s="403"/>
      <c r="AO261" s="403"/>
      <c r="AP261" s="403"/>
      <c r="AQ261" s="403"/>
      <c r="AR261" s="403"/>
      <c r="AS261" s="403"/>
      <c r="AT261" s="403"/>
      <c r="AU261" s="403"/>
      <c r="AV261" s="403"/>
      <c r="AW261" s="403"/>
      <c r="AX261" s="403"/>
      <c r="AY261" s="403"/>
      <c r="AZ261" s="404"/>
      <c r="BA261" s="363"/>
    </row>
    <row r="262" spans="6:53" ht="93" customHeight="1" x14ac:dyDescent="0.3">
      <c r="F262" s="399"/>
      <c r="G262" s="400"/>
      <c r="H262" s="400"/>
      <c r="I262" s="403"/>
      <c r="J262" s="400"/>
      <c r="K262" s="400"/>
      <c r="L262" s="400"/>
      <c r="M262" s="400"/>
      <c r="N262" s="400"/>
      <c r="U262" s="401"/>
      <c r="V262" s="402"/>
      <c r="W262" s="402"/>
      <c r="X262" s="402"/>
      <c r="Y262" s="402"/>
      <c r="Z262" s="402"/>
      <c r="AA262" s="402"/>
      <c r="AB262" s="402"/>
      <c r="AC262" s="402"/>
      <c r="AD262" s="402"/>
      <c r="AE262" s="402"/>
      <c r="AF262" s="402"/>
      <c r="AG262" s="402"/>
      <c r="AH262" s="402"/>
      <c r="AI262" s="402"/>
      <c r="AJ262" s="402"/>
      <c r="AK262" s="402"/>
      <c r="AL262" s="403"/>
      <c r="AM262" s="403"/>
      <c r="AN262" s="403"/>
      <c r="AO262" s="403"/>
      <c r="AP262" s="403"/>
      <c r="AQ262" s="403"/>
      <c r="AR262" s="403"/>
      <c r="AS262" s="403"/>
      <c r="AT262" s="403"/>
      <c r="AU262" s="403"/>
      <c r="AV262" s="403"/>
      <c r="AW262" s="403"/>
      <c r="AX262" s="403"/>
      <c r="AY262" s="403"/>
      <c r="AZ262" s="404"/>
      <c r="BA262" s="363"/>
    </row>
    <row r="263" spans="6:53" ht="93" customHeight="1" x14ac:dyDescent="0.3">
      <c r="F263" s="399"/>
      <c r="G263" s="400"/>
      <c r="H263" s="400"/>
      <c r="I263" s="403"/>
      <c r="J263" s="400"/>
      <c r="K263" s="400"/>
      <c r="L263" s="400"/>
      <c r="M263" s="400"/>
      <c r="N263" s="400"/>
      <c r="U263" s="401"/>
      <c r="V263" s="402"/>
      <c r="W263" s="402"/>
      <c r="X263" s="402"/>
      <c r="Y263" s="402"/>
      <c r="Z263" s="402"/>
      <c r="AA263" s="402"/>
      <c r="AB263" s="402"/>
      <c r="AC263" s="402"/>
      <c r="AD263" s="402"/>
      <c r="AE263" s="402"/>
      <c r="AF263" s="402"/>
      <c r="AG263" s="402"/>
      <c r="AH263" s="402"/>
      <c r="AI263" s="402"/>
      <c r="AJ263" s="402"/>
      <c r="AK263" s="402"/>
      <c r="AL263" s="403"/>
      <c r="AM263" s="403"/>
      <c r="AN263" s="403"/>
      <c r="AO263" s="403"/>
      <c r="AP263" s="403"/>
      <c r="AQ263" s="403"/>
      <c r="AR263" s="403"/>
      <c r="AS263" s="403"/>
      <c r="AT263" s="403"/>
      <c r="AU263" s="403"/>
      <c r="AV263" s="403"/>
      <c r="AW263" s="403"/>
      <c r="AX263" s="403"/>
      <c r="AY263" s="403"/>
      <c r="AZ263" s="404"/>
      <c r="BA263" s="363"/>
    </row>
    <row r="264" spans="6:53" ht="93" customHeight="1" x14ac:dyDescent="0.3">
      <c r="F264" s="399"/>
      <c r="G264" s="400"/>
      <c r="H264" s="400"/>
      <c r="I264" s="403"/>
      <c r="J264" s="400"/>
      <c r="K264" s="400"/>
      <c r="L264" s="400"/>
      <c r="M264" s="400"/>
      <c r="N264" s="400"/>
      <c r="U264" s="401"/>
      <c r="V264" s="402"/>
      <c r="W264" s="402"/>
      <c r="X264" s="402"/>
      <c r="Y264" s="402"/>
      <c r="Z264" s="402"/>
      <c r="AA264" s="402"/>
      <c r="AB264" s="402"/>
      <c r="AC264" s="402"/>
      <c r="AD264" s="402"/>
      <c r="AE264" s="402"/>
      <c r="AF264" s="402"/>
      <c r="AG264" s="402"/>
      <c r="AH264" s="402"/>
      <c r="AI264" s="402"/>
      <c r="AJ264" s="402"/>
      <c r="AK264" s="402"/>
      <c r="AL264" s="403"/>
      <c r="AM264" s="403"/>
      <c r="AN264" s="403"/>
      <c r="AO264" s="403"/>
      <c r="AP264" s="403"/>
      <c r="AQ264" s="403"/>
      <c r="AR264" s="403"/>
      <c r="AS264" s="403"/>
      <c r="AT264" s="403"/>
      <c r="AU264" s="403"/>
      <c r="AV264" s="403"/>
      <c r="AW264" s="403"/>
      <c r="AX264" s="403"/>
      <c r="AY264" s="403"/>
      <c r="AZ264" s="404"/>
      <c r="BA264" s="363"/>
    </row>
    <row r="265" spans="6:53" ht="93" customHeight="1" x14ac:dyDescent="0.3">
      <c r="F265" s="399"/>
      <c r="G265" s="400"/>
      <c r="H265" s="400"/>
      <c r="I265" s="403"/>
      <c r="J265" s="400"/>
      <c r="K265" s="400"/>
      <c r="L265" s="400"/>
      <c r="M265" s="400"/>
      <c r="N265" s="400"/>
      <c r="U265" s="401"/>
      <c r="V265" s="402"/>
      <c r="W265" s="402"/>
      <c r="X265" s="402"/>
      <c r="Y265" s="402"/>
      <c r="Z265" s="402"/>
      <c r="AA265" s="402"/>
      <c r="AB265" s="402"/>
      <c r="AC265" s="402"/>
      <c r="AD265" s="402"/>
      <c r="AE265" s="402"/>
      <c r="AF265" s="402"/>
      <c r="AG265" s="402"/>
      <c r="AH265" s="402"/>
      <c r="AI265" s="402"/>
      <c r="AJ265" s="402"/>
      <c r="AK265" s="402"/>
      <c r="AL265" s="403"/>
      <c r="AM265" s="403"/>
      <c r="AN265" s="403"/>
      <c r="AO265" s="403"/>
      <c r="AP265" s="403"/>
      <c r="AQ265" s="403"/>
      <c r="AR265" s="403"/>
      <c r="AS265" s="403"/>
      <c r="AT265" s="403"/>
      <c r="AU265" s="403"/>
      <c r="AV265" s="403"/>
      <c r="AW265" s="403"/>
      <c r="AX265" s="403"/>
      <c r="AY265" s="403"/>
      <c r="AZ265" s="404"/>
      <c r="BA265" s="363"/>
    </row>
    <row r="266" spans="6:53" ht="93" customHeight="1" x14ac:dyDescent="0.3">
      <c r="F266" s="399"/>
      <c r="G266" s="400"/>
      <c r="H266" s="400"/>
      <c r="I266" s="403"/>
      <c r="J266" s="400"/>
      <c r="K266" s="400"/>
      <c r="L266" s="400"/>
      <c r="M266" s="400"/>
      <c r="N266" s="400"/>
      <c r="U266" s="401"/>
      <c r="V266" s="402"/>
      <c r="W266" s="402"/>
      <c r="X266" s="402"/>
      <c r="Y266" s="402"/>
      <c r="Z266" s="402"/>
      <c r="AA266" s="402"/>
      <c r="AB266" s="402"/>
      <c r="AC266" s="402"/>
      <c r="AD266" s="402"/>
      <c r="AE266" s="402"/>
      <c r="AF266" s="402"/>
      <c r="AG266" s="402"/>
      <c r="AH266" s="402"/>
      <c r="AI266" s="402"/>
      <c r="AJ266" s="402"/>
      <c r="AK266" s="402"/>
      <c r="AL266" s="403"/>
      <c r="AM266" s="403"/>
      <c r="AN266" s="403"/>
      <c r="AO266" s="403"/>
      <c r="AP266" s="403"/>
      <c r="AQ266" s="403"/>
      <c r="AR266" s="403"/>
      <c r="AS266" s="403"/>
      <c r="AT266" s="403"/>
      <c r="AU266" s="403"/>
      <c r="AV266" s="403"/>
      <c r="AW266" s="403"/>
      <c r="AX266" s="403"/>
      <c r="AY266" s="403"/>
      <c r="AZ266" s="404"/>
      <c r="BA266" s="363"/>
    </row>
    <row r="267" spans="6:53" ht="93" customHeight="1" x14ac:dyDescent="0.3">
      <c r="F267" s="399"/>
      <c r="G267" s="400"/>
      <c r="H267" s="400"/>
      <c r="I267" s="403"/>
      <c r="J267" s="400"/>
      <c r="K267" s="400"/>
      <c r="L267" s="400"/>
      <c r="M267" s="400"/>
      <c r="N267" s="400"/>
      <c r="U267" s="401"/>
      <c r="V267" s="402"/>
      <c r="W267" s="402"/>
      <c r="X267" s="402"/>
      <c r="Y267" s="402"/>
      <c r="Z267" s="402"/>
      <c r="AA267" s="402"/>
      <c r="AB267" s="402"/>
      <c r="AC267" s="402"/>
      <c r="AD267" s="402"/>
      <c r="AE267" s="402"/>
      <c r="AF267" s="402"/>
      <c r="AG267" s="402"/>
      <c r="AH267" s="402"/>
      <c r="AI267" s="402"/>
      <c r="AJ267" s="402"/>
      <c r="AK267" s="402"/>
      <c r="AL267" s="403"/>
      <c r="AM267" s="403"/>
      <c r="AN267" s="403"/>
      <c r="AO267" s="403"/>
      <c r="AP267" s="403"/>
      <c r="AQ267" s="403"/>
      <c r="AR267" s="403"/>
      <c r="AS267" s="403"/>
      <c r="AT267" s="403"/>
      <c r="AU267" s="403"/>
      <c r="AV267" s="403"/>
      <c r="AW267" s="403"/>
      <c r="AX267" s="403"/>
      <c r="AY267" s="403"/>
      <c r="AZ267" s="404"/>
      <c r="BA267" s="363"/>
    </row>
    <row r="268" spans="6:53" ht="93" customHeight="1" x14ac:dyDescent="0.3">
      <c r="F268" s="399"/>
      <c r="G268" s="400"/>
      <c r="H268" s="400"/>
      <c r="I268" s="403"/>
      <c r="J268" s="400"/>
      <c r="K268" s="400"/>
      <c r="L268" s="400"/>
      <c r="M268" s="400"/>
      <c r="N268" s="400"/>
      <c r="U268" s="401"/>
      <c r="V268" s="402"/>
      <c r="W268" s="402"/>
      <c r="X268" s="402"/>
      <c r="Y268" s="402"/>
      <c r="Z268" s="402"/>
      <c r="AA268" s="402"/>
      <c r="AB268" s="402"/>
      <c r="AC268" s="402"/>
      <c r="AD268" s="402"/>
      <c r="AE268" s="402"/>
      <c r="AF268" s="402"/>
      <c r="AG268" s="402"/>
      <c r="AH268" s="402"/>
      <c r="AI268" s="402"/>
      <c r="AJ268" s="402"/>
      <c r="AK268" s="402"/>
      <c r="AL268" s="403"/>
      <c r="AM268" s="403"/>
      <c r="AN268" s="403"/>
      <c r="AO268" s="403"/>
      <c r="AP268" s="403"/>
      <c r="AQ268" s="403"/>
      <c r="AR268" s="403"/>
      <c r="AS268" s="403"/>
      <c r="AT268" s="403"/>
      <c r="AU268" s="403"/>
      <c r="AV268" s="403"/>
      <c r="AW268" s="403"/>
      <c r="AX268" s="403"/>
      <c r="AY268" s="403"/>
      <c r="AZ268" s="404"/>
      <c r="BA268" s="363"/>
    </row>
    <row r="269" spans="6:53" ht="93" customHeight="1" x14ac:dyDescent="0.3">
      <c r="F269" s="399"/>
      <c r="G269" s="400"/>
      <c r="H269" s="400"/>
      <c r="I269" s="403"/>
      <c r="J269" s="400"/>
      <c r="K269" s="400"/>
      <c r="L269" s="400"/>
      <c r="M269" s="400"/>
      <c r="N269" s="400"/>
      <c r="U269" s="401"/>
      <c r="V269" s="402"/>
      <c r="W269" s="402"/>
      <c r="X269" s="402"/>
      <c r="Y269" s="402"/>
      <c r="Z269" s="402"/>
      <c r="AA269" s="402"/>
      <c r="AB269" s="402"/>
      <c r="AC269" s="402"/>
      <c r="AD269" s="402"/>
      <c r="AE269" s="402"/>
      <c r="AF269" s="402"/>
      <c r="AG269" s="402"/>
      <c r="AH269" s="402"/>
      <c r="AI269" s="402"/>
      <c r="AJ269" s="402"/>
      <c r="AK269" s="402"/>
      <c r="AL269" s="403"/>
      <c r="AM269" s="403"/>
      <c r="AN269" s="403"/>
      <c r="AO269" s="403"/>
      <c r="AP269" s="403"/>
      <c r="AQ269" s="403"/>
      <c r="AR269" s="403"/>
      <c r="AS269" s="403"/>
      <c r="AT269" s="403"/>
      <c r="AU269" s="403"/>
      <c r="AV269" s="403"/>
      <c r="AW269" s="403"/>
      <c r="AX269" s="403"/>
      <c r="AY269" s="403"/>
      <c r="AZ269" s="404"/>
      <c r="BA269" s="363"/>
    </row>
    <row r="270" spans="6:53" ht="93" customHeight="1" x14ac:dyDescent="0.3">
      <c r="F270" s="399"/>
      <c r="G270" s="400"/>
      <c r="H270" s="400"/>
      <c r="I270" s="403"/>
      <c r="J270" s="400"/>
      <c r="K270" s="400"/>
      <c r="L270" s="400"/>
      <c r="M270" s="400"/>
      <c r="N270" s="400"/>
      <c r="U270" s="401"/>
      <c r="V270" s="402"/>
      <c r="W270" s="402"/>
      <c r="X270" s="402"/>
      <c r="Y270" s="402"/>
      <c r="Z270" s="402"/>
      <c r="AA270" s="402"/>
      <c r="AB270" s="402"/>
      <c r="AC270" s="402"/>
      <c r="AD270" s="402"/>
      <c r="AE270" s="402"/>
      <c r="AF270" s="402"/>
      <c r="AG270" s="402"/>
      <c r="AH270" s="402"/>
      <c r="AI270" s="402"/>
      <c r="AJ270" s="402"/>
      <c r="AK270" s="402"/>
      <c r="AL270" s="403"/>
      <c r="AM270" s="403"/>
      <c r="AN270" s="403"/>
      <c r="AO270" s="403"/>
      <c r="AP270" s="403"/>
      <c r="AQ270" s="403"/>
      <c r="AR270" s="403"/>
      <c r="AS270" s="403"/>
      <c r="AT270" s="403"/>
      <c r="AU270" s="403"/>
      <c r="AV270" s="403"/>
      <c r="AW270" s="403"/>
      <c r="AX270" s="403"/>
      <c r="AY270" s="403"/>
      <c r="AZ270" s="404"/>
      <c r="BA270" s="363"/>
    </row>
    <row r="271" spans="6:53" ht="93" customHeight="1" x14ac:dyDescent="0.3">
      <c r="F271" s="399"/>
      <c r="G271" s="400"/>
      <c r="H271" s="400"/>
      <c r="I271" s="403"/>
      <c r="J271" s="400"/>
      <c r="K271" s="400"/>
      <c r="L271" s="400"/>
      <c r="M271" s="400"/>
      <c r="N271" s="400"/>
      <c r="U271" s="401"/>
      <c r="V271" s="402"/>
      <c r="W271" s="402"/>
      <c r="X271" s="402"/>
      <c r="Y271" s="402"/>
      <c r="Z271" s="402"/>
      <c r="AA271" s="402"/>
      <c r="AB271" s="402"/>
      <c r="AC271" s="402"/>
      <c r="AD271" s="402"/>
      <c r="AE271" s="402"/>
      <c r="AF271" s="402"/>
      <c r="AG271" s="402"/>
      <c r="AH271" s="402"/>
      <c r="AI271" s="402"/>
      <c r="AJ271" s="402"/>
      <c r="AK271" s="402"/>
      <c r="AL271" s="403"/>
      <c r="AM271" s="403"/>
      <c r="AN271" s="403"/>
      <c r="AO271" s="403"/>
      <c r="AP271" s="403"/>
      <c r="AQ271" s="403"/>
      <c r="AR271" s="403"/>
      <c r="AS271" s="403"/>
      <c r="AT271" s="403"/>
      <c r="AU271" s="403"/>
      <c r="AV271" s="403"/>
      <c r="AW271" s="403"/>
      <c r="AX271" s="403"/>
      <c r="AY271" s="403"/>
      <c r="AZ271" s="404"/>
      <c r="BA271" s="363"/>
    </row>
    <row r="272" spans="6:53" ht="93" customHeight="1" x14ac:dyDescent="0.3">
      <c r="F272" s="399"/>
      <c r="G272" s="400"/>
      <c r="H272" s="400"/>
      <c r="I272" s="403"/>
      <c r="J272" s="400"/>
      <c r="K272" s="400"/>
      <c r="L272" s="400"/>
      <c r="M272" s="400"/>
      <c r="N272" s="400"/>
      <c r="U272" s="401"/>
      <c r="V272" s="402"/>
      <c r="W272" s="402"/>
      <c r="X272" s="402"/>
      <c r="Y272" s="402"/>
      <c r="Z272" s="402"/>
      <c r="AA272" s="402"/>
      <c r="AB272" s="402"/>
      <c r="AC272" s="402"/>
      <c r="AD272" s="402"/>
      <c r="AE272" s="402"/>
      <c r="AF272" s="402"/>
      <c r="AG272" s="402"/>
      <c r="AH272" s="402"/>
      <c r="AI272" s="402"/>
      <c r="AJ272" s="402"/>
      <c r="AK272" s="402"/>
      <c r="AL272" s="403"/>
      <c r="AM272" s="403"/>
      <c r="AN272" s="403"/>
      <c r="AO272" s="403"/>
      <c r="AP272" s="403"/>
      <c r="AQ272" s="403"/>
      <c r="AR272" s="403"/>
      <c r="AS272" s="403"/>
      <c r="AT272" s="403"/>
      <c r="AU272" s="403"/>
      <c r="AV272" s="403"/>
      <c r="AW272" s="403"/>
      <c r="AX272" s="403"/>
      <c r="AY272" s="403"/>
      <c r="AZ272" s="404"/>
      <c r="BA272" s="363"/>
    </row>
    <row r="273" spans="6:53" ht="93" customHeight="1" x14ac:dyDescent="0.3">
      <c r="F273" s="399"/>
      <c r="G273" s="400"/>
      <c r="H273" s="400"/>
      <c r="I273" s="403"/>
      <c r="J273" s="400"/>
      <c r="K273" s="400"/>
      <c r="L273" s="400"/>
      <c r="M273" s="400"/>
      <c r="N273" s="400"/>
      <c r="U273" s="401"/>
      <c r="V273" s="402"/>
      <c r="W273" s="402"/>
      <c r="X273" s="402"/>
      <c r="Y273" s="402"/>
      <c r="Z273" s="402"/>
      <c r="AA273" s="402"/>
      <c r="AB273" s="402"/>
      <c r="AC273" s="402"/>
      <c r="AD273" s="402"/>
      <c r="AE273" s="402"/>
      <c r="AF273" s="402"/>
      <c r="AG273" s="402"/>
      <c r="AH273" s="402"/>
      <c r="AI273" s="402"/>
      <c r="AJ273" s="402"/>
      <c r="AK273" s="402"/>
      <c r="AL273" s="403"/>
      <c r="AM273" s="403"/>
      <c r="AN273" s="403"/>
      <c r="AO273" s="403"/>
      <c r="AP273" s="403"/>
      <c r="AQ273" s="403"/>
      <c r="AR273" s="403"/>
      <c r="AS273" s="403"/>
      <c r="AT273" s="403"/>
      <c r="AU273" s="403"/>
      <c r="AV273" s="403"/>
      <c r="AW273" s="403"/>
      <c r="AX273" s="403"/>
      <c r="AY273" s="403"/>
      <c r="AZ273" s="404"/>
      <c r="BA273" s="363"/>
    </row>
    <row r="274" spans="6:53" ht="93" customHeight="1" x14ac:dyDescent="0.3">
      <c r="F274" s="399"/>
      <c r="G274" s="400"/>
      <c r="H274" s="400"/>
      <c r="I274" s="403"/>
      <c r="J274" s="400"/>
      <c r="K274" s="400"/>
      <c r="L274" s="400"/>
      <c r="M274" s="400"/>
      <c r="N274" s="400"/>
      <c r="U274" s="401"/>
      <c r="V274" s="402"/>
      <c r="W274" s="402"/>
      <c r="X274" s="402"/>
      <c r="Y274" s="402"/>
      <c r="Z274" s="402"/>
      <c r="AA274" s="402"/>
      <c r="AB274" s="402"/>
      <c r="AC274" s="402"/>
      <c r="AD274" s="402"/>
      <c r="AE274" s="402"/>
      <c r="AF274" s="402"/>
      <c r="AG274" s="402"/>
      <c r="AH274" s="402"/>
      <c r="AI274" s="402"/>
      <c r="AJ274" s="402"/>
      <c r="AK274" s="402"/>
      <c r="AL274" s="403"/>
      <c r="AM274" s="403"/>
      <c r="AN274" s="403"/>
      <c r="AO274" s="403"/>
      <c r="AP274" s="403"/>
      <c r="AQ274" s="403"/>
      <c r="AR274" s="403"/>
      <c r="AS274" s="403"/>
      <c r="AT274" s="403"/>
      <c r="AU274" s="403"/>
      <c r="AV274" s="403"/>
      <c r="AW274" s="403"/>
      <c r="AX274" s="403"/>
      <c r="AY274" s="403"/>
      <c r="AZ274" s="404"/>
      <c r="BA274" s="363"/>
    </row>
    <row r="275" spans="6:53" ht="93" customHeight="1" x14ac:dyDescent="0.3">
      <c r="F275" s="399"/>
      <c r="G275" s="400"/>
      <c r="H275" s="400"/>
      <c r="I275" s="403"/>
      <c r="J275" s="400"/>
      <c r="K275" s="400"/>
      <c r="L275" s="400"/>
      <c r="M275" s="400"/>
      <c r="N275" s="400"/>
      <c r="U275" s="401"/>
      <c r="V275" s="402"/>
      <c r="W275" s="402"/>
      <c r="X275" s="402"/>
      <c r="Y275" s="402"/>
      <c r="Z275" s="402"/>
      <c r="AA275" s="402"/>
      <c r="AB275" s="402"/>
      <c r="AC275" s="402"/>
      <c r="AD275" s="402"/>
      <c r="AE275" s="402"/>
      <c r="AF275" s="402"/>
      <c r="AG275" s="402"/>
      <c r="AH275" s="402"/>
      <c r="AI275" s="402"/>
      <c r="AJ275" s="402"/>
      <c r="AK275" s="402"/>
      <c r="AL275" s="403"/>
      <c r="AM275" s="403"/>
      <c r="AN275" s="403"/>
      <c r="AO275" s="403"/>
      <c r="AP275" s="403"/>
      <c r="AQ275" s="403"/>
      <c r="AR275" s="403"/>
      <c r="AS275" s="403"/>
      <c r="AT275" s="403"/>
      <c r="AU275" s="403"/>
      <c r="AV275" s="403"/>
      <c r="AW275" s="403"/>
      <c r="AX275" s="403"/>
      <c r="AY275" s="403"/>
      <c r="AZ275" s="404"/>
      <c r="BA275" s="363"/>
    </row>
    <row r="276" spans="6:53" ht="93" customHeight="1" x14ac:dyDescent="0.3">
      <c r="F276" s="399"/>
      <c r="G276" s="400"/>
      <c r="H276" s="400"/>
      <c r="I276" s="403"/>
      <c r="J276" s="400"/>
      <c r="K276" s="400"/>
      <c r="L276" s="400"/>
      <c r="M276" s="400"/>
      <c r="N276" s="400"/>
      <c r="U276" s="401"/>
      <c r="V276" s="402"/>
      <c r="W276" s="402"/>
      <c r="X276" s="402"/>
      <c r="Y276" s="402"/>
      <c r="Z276" s="402"/>
      <c r="AA276" s="402"/>
      <c r="AB276" s="402"/>
      <c r="AC276" s="402"/>
      <c r="AD276" s="402"/>
      <c r="AE276" s="402"/>
      <c r="AF276" s="402"/>
      <c r="AG276" s="402"/>
      <c r="AH276" s="402"/>
      <c r="AI276" s="402"/>
      <c r="AJ276" s="402"/>
      <c r="AK276" s="402"/>
      <c r="AL276" s="403"/>
      <c r="AM276" s="403"/>
      <c r="AN276" s="403"/>
      <c r="AO276" s="403"/>
      <c r="AP276" s="403"/>
      <c r="AQ276" s="403"/>
      <c r="AR276" s="403"/>
      <c r="AS276" s="403"/>
      <c r="AT276" s="403"/>
      <c r="AU276" s="403"/>
      <c r="AV276" s="403"/>
      <c r="AW276" s="403"/>
      <c r="AX276" s="403"/>
      <c r="AY276" s="403"/>
      <c r="AZ276" s="404"/>
      <c r="BA276" s="363"/>
    </row>
    <row r="277" spans="6:53" ht="93" customHeight="1" x14ac:dyDescent="0.3">
      <c r="F277" s="399"/>
      <c r="G277" s="400"/>
      <c r="H277" s="400"/>
      <c r="I277" s="403"/>
      <c r="J277" s="400"/>
      <c r="K277" s="400"/>
      <c r="L277" s="400"/>
      <c r="M277" s="400"/>
      <c r="N277" s="400"/>
      <c r="U277" s="401"/>
      <c r="V277" s="402"/>
      <c r="W277" s="402"/>
      <c r="X277" s="402"/>
      <c r="Y277" s="402"/>
      <c r="Z277" s="402"/>
      <c r="AA277" s="402"/>
      <c r="AB277" s="402"/>
      <c r="AC277" s="402"/>
      <c r="AD277" s="402"/>
      <c r="AE277" s="402"/>
      <c r="AF277" s="402"/>
      <c r="AG277" s="402"/>
      <c r="AH277" s="402"/>
      <c r="AI277" s="402"/>
      <c r="AJ277" s="402"/>
      <c r="AK277" s="402"/>
      <c r="AL277" s="403"/>
      <c r="AM277" s="403"/>
      <c r="AN277" s="403"/>
      <c r="AO277" s="403"/>
      <c r="AP277" s="403"/>
      <c r="AQ277" s="403"/>
      <c r="AR277" s="403"/>
      <c r="AS277" s="403"/>
      <c r="AT277" s="403"/>
      <c r="AU277" s="403"/>
      <c r="AV277" s="403"/>
      <c r="AW277" s="403"/>
      <c r="AX277" s="403"/>
      <c r="AY277" s="403"/>
      <c r="AZ277" s="404"/>
      <c r="BA277" s="363"/>
    </row>
    <row r="278" spans="6:53" ht="93" customHeight="1" x14ac:dyDescent="0.3">
      <c r="F278" s="399"/>
      <c r="G278" s="400"/>
      <c r="H278" s="400"/>
      <c r="I278" s="403"/>
      <c r="J278" s="400"/>
      <c r="K278" s="400"/>
      <c r="L278" s="400"/>
      <c r="M278" s="400"/>
      <c r="N278" s="400"/>
      <c r="U278" s="401"/>
      <c r="V278" s="402"/>
      <c r="W278" s="402"/>
      <c r="X278" s="402"/>
      <c r="Y278" s="402"/>
      <c r="Z278" s="402"/>
      <c r="AA278" s="402"/>
      <c r="AB278" s="402"/>
      <c r="AC278" s="402"/>
      <c r="AD278" s="402"/>
      <c r="AE278" s="402"/>
      <c r="AF278" s="402"/>
      <c r="AG278" s="402"/>
      <c r="AH278" s="402"/>
      <c r="AI278" s="402"/>
      <c r="AJ278" s="402"/>
      <c r="AK278" s="402"/>
      <c r="AL278" s="403"/>
      <c r="AM278" s="403"/>
      <c r="AN278" s="403"/>
      <c r="AO278" s="403"/>
      <c r="AP278" s="403"/>
      <c r="AQ278" s="403"/>
      <c r="AR278" s="403"/>
      <c r="AS278" s="403"/>
      <c r="AT278" s="403"/>
      <c r="AU278" s="403"/>
      <c r="AV278" s="403"/>
      <c r="AW278" s="403"/>
      <c r="AX278" s="403"/>
      <c r="AY278" s="403"/>
      <c r="AZ278" s="404"/>
      <c r="BA278" s="363"/>
    </row>
    <row r="279" spans="6:53" ht="93" customHeight="1" x14ac:dyDescent="0.3">
      <c r="F279" s="399"/>
      <c r="G279" s="400"/>
      <c r="H279" s="400"/>
      <c r="I279" s="403"/>
      <c r="J279" s="400"/>
      <c r="K279" s="400"/>
      <c r="L279" s="400"/>
      <c r="M279" s="400"/>
      <c r="N279" s="400"/>
      <c r="U279" s="401"/>
      <c r="V279" s="402"/>
      <c r="W279" s="402"/>
      <c r="X279" s="402"/>
      <c r="Y279" s="402"/>
      <c r="Z279" s="402"/>
      <c r="AA279" s="402"/>
      <c r="AB279" s="402"/>
      <c r="AC279" s="402"/>
      <c r="AD279" s="402"/>
      <c r="AE279" s="402"/>
      <c r="AF279" s="402"/>
      <c r="AG279" s="402"/>
      <c r="AH279" s="402"/>
      <c r="AI279" s="402"/>
      <c r="AJ279" s="402"/>
      <c r="AK279" s="402"/>
      <c r="AL279" s="403"/>
      <c r="AM279" s="403"/>
      <c r="AN279" s="403"/>
      <c r="AO279" s="403"/>
      <c r="AP279" s="403"/>
      <c r="AQ279" s="403"/>
      <c r="AR279" s="403"/>
      <c r="AS279" s="403"/>
      <c r="AT279" s="403"/>
      <c r="AU279" s="403"/>
      <c r="AV279" s="403"/>
      <c r="AW279" s="403"/>
      <c r="AX279" s="403"/>
      <c r="AY279" s="403"/>
      <c r="AZ279" s="404"/>
      <c r="BA279" s="363"/>
    </row>
    <row r="280" spans="6:53" ht="93" customHeight="1" x14ac:dyDescent="0.3">
      <c r="F280" s="399"/>
      <c r="G280" s="400"/>
      <c r="H280" s="400"/>
      <c r="I280" s="403"/>
      <c r="J280" s="400"/>
      <c r="K280" s="400"/>
      <c r="L280" s="400"/>
      <c r="M280" s="400"/>
      <c r="N280" s="400"/>
      <c r="U280" s="401"/>
      <c r="V280" s="402"/>
      <c r="W280" s="402"/>
      <c r="X280" s="402"/>
      <c r="Y280" s="402"/>
      <c r="Z280" s="402"/>
      <c r="AA280" s="402"/>
      <c r="AB280" s="402"/>
      <c r="AC280" s="402"/>
      <c r="AD280" s="402"/>
      <c r="AE280" s="402"/>
      <c r="AF280" s="402"/>
      <c r="AG280" s="402"/>
      <c r="AH280" s="402"/>
      <c r="AI280" s="402"/>
      <c r="AJ280" s="402"/>
      <c r="AK280" s="402"/>
      <c r="AL280" s="403"/>
      <c r="AM280" s="403"/>
      <c r="AN280" s="403"/>
      <c r="AO280" s="403"/>
      <c r="AP280" s="403"/>
      <c r="AQ280" s="403"/>
      <c r="AR280" s="403"/>
      <c r="AS280" s="403"/>
      <c r="AT280" s="403"/>
      <c r="AU280" s="403"/>
      <c r="AV280" s="403"/>
      <c r="AW280" s="403"/>
      <c r="AX280" s="403"/>
      <c r="AY280" s="403"/>
      <c r="AZ280" s="404"/>
      <c r="BA280" s="363"/>
    </row>
    <row r="281" spans="6:53" ht="93" customHeight="1" x14ac:dyDescent="0.3">
      <c r="F281" s="399"/>
      <c r="G281" s="400"/>
      <c r="H281" s="400"/>
      <c r="I281" s="403"/>
      <c r="J281" s="400"/>
      <c r="K281" s="400"/>
      <c r="L281" s="400"/>
      <c r="M281" s="400"/>
      <c r="N281" s="400"/>
      <c r="U281" s="401"/>
      <c r="V281" s="402"/>
      <c r="W281" s="402"/>
      <c r="X281" s="402"/>
      <c r="Y281" s="402"/>
      <c r="Z281" s="402"/>
      <c r="AA281" s="402"/>
      <c r="AB281" s="402"/>
      <c r="AC281" s="402"/>
      <c r="AD281" s="402"/>
      <c r="AE281" s="402"/>
      <c r="AF281" s="402"/>
      <c r="AG281" s="402"/>
      <c r="AH281" s="402"/>
      <c r="AI281" s="402"/>
      <c r="AJ281" s="402"/>
      <c r="AK281" s="402"/>
      <c r="AL281" s="403"/>
      <c r="AM281" s="403"/>
      <c r="AN281" s="403"/>
      <c r="AO281" s="403"/>
      <c r="AP281" s="403"/>
      <c r="AQ281" s="403"/>
      <c r="AR281" s="403"/>
      <c r="AS281" s="403"/>
      <c r="AT281" s="403"/>
      <c r="AU281" s="403"/>
      <c r="AV281" s="403"/>
      <c r="AW281" s="403"/>
      <c r="AX281" s="403"/>
      <c r="AY281" s="403"/>
      <c r="AZ281" s="404"/>
      <c r="BA281" s="363"/>
    </row>
    <row r="282" spans="6:53" ht="93" customHeight="1" x14ac:dyDescent="0.3">
      <c r="F282" s="399"/>
      <c r="G282" s="400"/>
      <c r="H282" s="400"/>
      <c r="I282" s="403"/>
      <c r="J282" s="400"/>
      <c r="K282" s="400"/>
      <c r="L282" s="400"/>
      <c r="M282" s="400"/>
      <c r="N282" s="400"/>
      <c r="U282" s="401"/>
      <c r="V282" s="402"/>
      <c r="W282" s="402"/>
      <c r="X282" s="402"/>
      <c r="Y282" s="402"/>
      <c r="Z282" s="402"/>
      <c r="AA282" s="402"/>
      <c r="AB282" s="402"/>
      <c r="AC282" s="402"/>
      <c r="AD282" s="402"/>
      <c r="AE282" s="402"/>
      <c r="AF282" s="402"/>
      <c r="AG282" s="402"/>
      <c r="AH282" s="402"/>
      <c r="AI282" s="402"/>
      <c r="AJ282" s="402"/>
      <c r="AK282" s="402"/>
      <c r="AL282" s="403"/>
      <c r="AM282" s="403"/>
      <c r="AN282" s="403"/>
      <c r="AO282" s="403"/>
      <c r="AP282" s="403"/>
      <c r="AQ282" s="403"/>
      <c r="AR282" s="403"/>
      <c r="AS282" s="403"/>
      <c r="AT282" s="403"/>
      <c r="AU282" s="403"/>
      <c r="AV282" s="403"/>
      <c r="AW282" s="403"/>
      <c r="AX282" s="403"/>
      <c r="AY282" s="403"/>
      <c r="AZ282" s="404"/>
      <c r="BA282" s="363"/>
    </row>
    <row r="283" spans="6:53" ht="93" customHeight="1" x14ac:dyDescent="0.3">
      <c r="F283" s="399"/>
      <c r="G283" s="400"/>
      <c r="H283" s="400"/>
      <c r="I283" s="403"/>
      <c r="J283" s="400"/>
      <c r="K283" s="400"/>
      <c r="L283" s="400"/>
      <c r="M283" s="400"/>
      <c r="N283" s="400"/>
      <c r="U283" s="401"/>
      <c r="V283" s="402"/>
      <c r="W283" s="402"/>
      <c r="X283" s="402"/>
      <c r="Y283" s="402"/>
      <c r="Z283" s="402"/>
      <c r="AA283" s="402"/>
      <c r="AB283" s="402"/>
      <c r="AC283" s="402"/>
      <c r="AD283" s="402"/>
      <c r="AE283" s="402"/>
      <c r="AF283" s="402"/>
      <c r="AG283" s="402"/>
      <c r="AH283" s="402"/>
      <c r="AI283" s="402"/>
      <c r="AJ283" s="402"/>
      <c r="AK283" s="402"/>
      <c r="AL283" s="403"/>
      <c r="AM283" s="403"/>
      <c r="AN283" s="403"/>
      <c r="AO283" s="403"/>
      <c r="AP283" s="403"/>
      <c r="AQ283" s="403"/>
      <c r="AR283" s="403"/>
      <c r="AS283" s="403"/>
      <c r="AT283" s="403"/>
      <c r="AU283" s="403"/>
      <c r="AV283" s="403"/>
      <c r="AW283" s="403"/>
      <c r="AX283" s="403"/>
      <c r="AY283" s="403"/>
      <c r="AZ283" s="404"/>
      <c r="BA283" s="363"/>
    </row>
    <row r="284" spans="6:53" ht="93" customHeight="1" x14ac:dyDescent="0.3">
      <c r="F284" s="399"/>
      <c r="G284" s="400"/>
      <c r="H284" s="400"/>
      <c r="I284" s="403"/>
      <c r="J284" s="400"/>
      <c r="K284" s="400"/>
      <c r="L284" s="400"/>
      <c r="M284" s="400"/>
      <c r="N284" s="400"/>
      <c r="U284" s="401"/>
      <c r="V284" s="402"/>
      <c r="W284" s="402"/>
      <c r="X284" s="402"/>
      <c r="Y284" s="402"/>
      <c r="Z284" s="402"/>
      <c r="AA284" s="402"/>
      <c r="AB284" s="402"/>
      <c r="AC284" s="402"/>
      <c r="AD284" s="402"/>
      <c r="AE284" s="402"/>
      <c r="AF284" s="402"/>
      <c r="AG284" s="402"/>
      <c r="AH284" s="402"/>
      <c r="AI284" s="402"/>
      <c r="AJ284" s="402"/>
      <c r="AK284" s="402"/>
      <c r="AL284" s="403"/>
      <c r="AM284" s="403"/>
      <c r="AN284" s="403"/>
      <c r="AO284" s="403"/>
      <c r="AP284" s="403"/>
      <c r="AQ284" s="403"/>
      <c r="AR284" s="403"/>
      <c r="AS284" s="403"/>
      <c r="AT284" s="403"/>
      <c r="AU284" s="403"/>
      <c r="AV284" s="403"/>
      <c r="AW284" s="403"/>
      <c r="AX284" s="403"/>
      <c r="AY284" s="403"/>
      <c r="AZ284" s="404"/>
      <c r="BA284" s="363"/>
    </row>
    <row r="285" spans="6:53" ht="93" customHeight="1" x14ac:dyDescent="0.3">
      <c r="F285" s="399"/>
      <c r="G285" s="400"/>
      <c r="H285" s="400"/>
      <c r="I285" s="403"/>
      <c r="J285" s="400"/>
      <c r="K285" s="400"/>
      <c r="L285" s="400"/>
      <c r="M285" s="400"/>
      <c r="N285" s="400"/>
      <c r="U285" s="401"/>
      <c r="V285" s="402"/>
      <c r="W285" s="402"/>
      <c r="X285" s="402"/>
      <c r="Y285" s="402"/>
      <c r="Z285" s="402"/>
      <c r="AA285" s="402"/>
      <c r="AB285" s="402"/>
      <c r="AC285" s="402"/>
      <c r="AD285" s="402"/>
      <c r="AE285" s="402"/>
      <c r="AF285" s="402"/>
      <c r="AG285" s="402"/>
      <c r="AH285" s="402"/>
      <c r="AI285" s="402"/>
      <c r="AJ285" s="402"/>
      <c r="AK285" s="402"/>
      <c r="AL285" s="403"/>
      <c r="AM285" s="403"/>
      <c r="AN285" s="403"/>
      <c r="AO285" s="403"/>
      <c r="AP285" s="403"/>
      <c r="AQ285" s="403"/>
      <c r="AR285" s="403"/>
      <c r="AS285" s="403"/>
      <c r="AT285" s="403"/>
      <c r="AU285" s="403"/>
      <c r="AV285" s="403"/>
      <c r="AW285" s="403"/>
      <c r="AX285" s="403"/>
      <c r="AY285" s="403"/>
      <c r="AZ285" s="404"/>
      <c r="BA285" s="363"/>
    </row>
    <row r="286" spans="6:53" ht="93" customHeight="1" x14ac:dyDescent="0.3">
      <c r="F286" s="399"/>
      <c r="G286" s="400"/>
      <c r="H286" s="400"/>
      <c r="I286" s="403"/>
      <c r="J286" s="400"/>
      <c r="K286" s="400"/>
      <c r="L286" s="400"/>
      <c r="M286" s="400"/>
      <c r="N286" s="400"/>
      <c r="U286" s="401"/>
      <c r="V286" s="402"/>
      <c r="W286" s="402"/>
      <c r="X286" s="402"/>
      <c r="Y286" s="402"/>
      <c r="Z286" s="402"/>
      <c r="AA286" s="402"/>
      <c r="AB286" s="402"/>
      <c r="AC286" s="402"/>
      <c r="AD286" s="402"/>
      <c r="AE286" s="402"/>
      <c r="AF286" s="402"/>
      <c r="AG286" s="402"/>
      <c r="AH286" s="402"/>
      <c r="AI286" s="402"/>
      <c r="AJ286" s="402"/>
      <c r="AK286" s="402"/>
      <c r="AL286" s="403"/>
      <c r="AM286" s="403"/>
      <c r="AN286" s="403"/>
      <c r="AO286" s="403"/>
      <c r="AP286" s="403"/>
      <c r="AQ286" s="403"/>
      <c r="AR286" s="403"/>
      <c r="AS286" s="403"/>
      <c r="AT286" s="403"/>
      <c r="AU286" s="403"/>
      <c r="AV286" s="403"/>
      <c r="AW286" s="403"/>
      <c r="AX286" s="403"/>
      <c r="AY286" s="403"/>
      <c r="AZ286" s="404"/>
      <c r="BA286" s="363"/>
    </row>
    <row r="287" spans="6:53" ht="93" customHeight="1" x14ac:dyDescent="0.3">
      <c r="F287" s="399"/>
      <c r="G287" s="400"/>
      <c r="H287" s="400"/>
      <c r="I287" s="403"/>
      <c r="J287" s="400"/>
      <c r="K287" s="400"/>
      <c r="L287" s="400"/>
      <c r="M287" s="400"/>
      <c r="N287" s="400"/>
      <c r="U287" s="401"/>
      <c r="V287" s="402"/>
      <c r="W287" s="402"/>
      <c r="X287" s="402"/>
      <c r="Y287" s="402"/>
      <c r="Z287" s="402"/>
      <c r="AA287" s="402"/>
      <c r="AB287" s="402"/>
      <c r="AC287" s="402"/>
      <c r="AD287" s="402"/>
      <c r="AE287" s="402"/>
      <c r="AF287" s="402"/>
      <c r="AG287" s="402"/>
      <c r="AH287" s="402"/>
      <c r="AI287" s="402"/>
      <c r="AJ287" s="402"/>
      <c r="AK287" s="402"/>
      <c r="AL287" s="403"/>
      <c r="AM287" s="403"/>
      <c r="AN287" s="403"/>
      <c r="AO287" s="403"/>
      <c r="AP287" s="403"/>
      <c r="AQ287" s="403"/>
      <c r="AR287" s="403"/>
      <c r="AS287" s="403"/>
      <c r="AT287" s="403"/>
      <c r="AU287" s="403"/>
      <c r="AV287" s="403"/>
      <c r="AW287" s="403"/>
      <c r="AX287" s="403"/>
      <c r="AY287" s="403"/>
      <c r="AZ287" s="404"/>
      <c r="BA287" s="363"/>
    </row>
    <row r="288" spans="6:53" ht="93" customHeight="1" x14ac:dyDescent="0.3">
      <c r="F288" s="399"/>
      <c r="G288" s="400"/>
      <c r="H288" s="400"/>
      <c r="I288" s="403"/>
      <c r="J288" s="400"/>
      <c r="K288" s="400"/>
      <c r="L288" s="400"/>
      <c r="M288" s="400"/>
      <c r="N288" s="400"/>
      <c r="U288" s="401"/>
      <c r="V288" s="402"/>
      <c r="W288" s="402"/>
      <c r="X288" s="402"/>
      <c r="Y288" s="402"/>
      <c r="Z288" s="402"/>
      <c r="AA288" s="402"/>
      <c r="AB288" s="402"/>
      <c r="AC288" s="402"/>
      <c r="AD288" s="402"/>
      <c r="AE288" s="402"/>
      <c r="AF288" s="402"/>
      <c r="AG288" s="402"/>
      <c r="AH288" s="402"/>
      <c r="AI288" s="402"/>
      <c r="AJ288" s="402"/>
      <c r="AK288" s="402"/>
      <c r="AL288" s="403"/>
      <c r="AM288" s="403"/>
      <c r="AN288" s="403"/>
      <c r="AO288" s="403"/>
      <c r="AP288" s="403"/>
      <c r="AQ288" s="403"/>
      <c r="AR288" s="403"/>
      <c r="AS288" s="403"/>
      <c r="AT288" s="403"/>
      <c r="AU288" s="403"/>
      <c r="AV288" s="403"/>
      <c r="AW288" s="403"/>
      <c r="AX288" s="403"/>
      <c r="AY288" s="403"/>
      <c r="AZ288" s="404"/>
      <c r="BA288" s="363"/>
    </row>
    <row r="289" spans="6:53" ht="93" customHeight="1" x14ac:dyDescent="0.3">
      <c r="F289" s="399"/>
      <c r="G289" s="400"/>
      <c r="H289" s="400"/>
      <c r="I289" s="403"/>
      <c r="J289" s="400"/>
      <c r="K289" s="400"/>
      <c r="L289" s="400"/>
      <c r="M289" s="400"/>
      <c r="N289" s="400"/>
      <c r="U289" s="401"/>
      <c r="V289" s="402"/>
      <c r="W289" s="402"/>
      <c r="X289" s="402"/>
      <c r="Y289" s="402"/>
      <c r="Z289" s="402"/>
      <c r="AA289" s="402"/>
      <c r="AB289" s="402"/>
      <c r="AC289" s="402"/>
      <c r="AD289" s="402"/>
      <c r="AE289" s="402"/>
      <c r="AF289" s="402"/>
      <c r="AG289" s="402"/>
      <c r="AH289" s="402"/>
      <c r="AI289" s="402"/>
      <c r="AJ289" s="402"/>
      <c r="AK289" s="402"/>
      <c r="AL289" s="403"/>
      <c r="AM289" s="403"/>
      <c r="AN289" s="403"/>
      <c r="AO289" s="403"/>
      <c r="AP289" s="403"/>
      <c r="AQ289" s="403"/>
      <c r="AR289" s="403"/>
      <c r="AS289" s="403"/>
      <c r="AT289" s="403"/>
      <c r="AU289" s="403"/>
      <c r="AV289" s="403"/>
      <c r="AW289" s="403"/>
      <c r="AX289" s="403"/>
      <c r="AY289" s="403"/>
      <c r="AZ289" s="404"/>
      <c r="BA289" s="363"/>
    </row>
    <row r="290" spans="6:53" ht="93" customHeight="1" x14ac:dyDescent="0.3">
      <c r="F290" s="399"/>
      <c r="G290" s="400"/>
      <c r="H290" s="400"/>
      <c r="I290" s="403"/>
      <c r="J290" s="400"/>
      <c r="K290" s="400"/>
      <c r="L290" s="400"/>
      <c r="M290" s="400"/>
      <c r="N290" s="400"/>
      <c r="U290" s="401"/>
      <c r="V290" s="402"/>
      <c r="W290" s="402"/>
      <c r="X290" s="402"/>
      <c r="Y290" s="402"/>
      <c r="Z290" s="402"/>
      <c r="AA290" s="402"/>
      <c r="AB290" s="402"/>
      <c r="AC290" s="402"/>
      <c r="AD290" s="402"/>
      <c r="AE290" s="402"/>
      <c r="AF290" s="402"/>
      <c r="AG290" s="402"/>
      <c r="AH290" s="402"/>
      <c r="AI290" s="402"/>
      <c r="AJ290" s="402"/>
      <c r="AK290" s="402"/>
      <c r="AL290" s="403"/>
      <c r="AM290" s="403"/>
      <c r="AN290" s="403"/>
      <c r="AO290" s="403"/>
      <c r="AP290" s="403"/>
      <c r="AQ290" s="403"/>
      <c r="AR290" s="403"/>
      <c r="AS290" s="403"/>
      <c r="AT290" s="403"/>
      <c r="AU290" s="403"/>
      <c r="AV290" s="403"/>
      <c r="AW290" s="403"/>
      <c r="AX290" s="403"/>
      <c r="AY290" s="403"/>
      <c r="AZ290" s="404"/>
      <c r="BA290" s="363"/>
    </row>
    <row r="291" spans="6:53" ht="93" customHeight="1" x14ac:dyDescent="0.3">
      <c r="F291" s="399"/>
      <c r="G291" s="400"/>
      <c r="H291" s="400"/>
      <c r="I291" s="403"/>
      <c r="J291" s="400"/>
      <c r="K291" s="400"/>
      <c r="L291" s="400"/>
      <c r="M291" s="400"/>
      <c r="N291" s="400"/>
      <c r="U291" s="401"/>
      <c r="V291" s="402"/>
      <c r="W291" s="402"/>
      <c r="X291" s="402"/>
      <c r="Y291" s="402"/>
      <c r="Z291" s="402"/>
      <c r="AA291" s="402"/>
      <c r="AB291" s="402"/>
      <c r="AC291" s="402"/>
      <c r="AD291" s="402"/>
      <c r="AE291" s="402"/>
      <c r="AF291" s="402"/>
      <c r="AG291" s="402"/>
      <c r="AH291" s="402"/>
      <c r="AI291" s="402"/>
      <c r="AJ291" s="402"/>
      <c r="AK291" s="402"/>
      <c r="AL291" s="403"/>
      <c r="AM291" s="403"/>
      <c r="AN291" s="403"/>
      <c r="AO291" s="403"/>
      <c r="AP291" s="403"/>
      <c r="AQ291" s="403"/>
      <c r="AR291" s="403"/>
      <c r="AS291" s="403"/>
      <c r="AT291" s="403"/>
      <c r="AU291" s="403"/>
      <c r="AV291" s="403"/>
      <c r="AW291" s="403"/>
      <c r="AX291" s="403"/>
      <c r="AY291" s="403"/>
      <c r="AZ291" s="404"/>
      <c r="BA291" s="363"/>
    </row>
    <row r="292" spans="6:53" ht="93" customHeight="1" x14ac:dyDescent="0.3">
      <c r="F292" s="399"/>
      <c r="G292" s="400"/>
      <c r="H292" s="400"/>
      <c r="I292" s="403"/>
      <c r="J292" s="400"/>
      <c r="K292" s="400"/>
      <c r="L292" s="400"/>
      <c r="M292" s="400"/>
      <c r="N292" s="400"/>
      <c r="U292" s="401"/>
      <c r="V292" s="402"/>
      <c r="W292" s="402"/>
      <c r="X292" s="402"/>
      <c r="Y292" s="402"/>
      <c r="Z292" s="402"/>
      <c r="AA292" s="402"/>
      <c r="AB292" s="402"/>
      <c r="AC292" s="402"/>
      <c r="AD292" s="402"/>
      <c r="AE292" s="402"/>
      <c r="AF292" s="402"/>
      <c r="AG292" s="402"/>
      <c r="AH292" s="402"/>
      <c r="AI292" s="402"/>
      <c r="AJ292" s="402"/>
      <c r="AK292" s="402"/>
      <c r="AL292" s="403"/>
      <c r="AM292" s="403"/>
      <c r="AN292" s="403"/>
      <c r="AO292" s="403"/>
      <c r="AP292" s="403"/>
      <c r="AQ292" s="403"/>
      <c r="AR292" s="403"/>
      <c r="AS292" s="403"/>
      <c r="AT292" s="403"/>
      <c r="AU292" s="403"/>
      <c r="AV292" s="403"/>
      <c r="AW292" s="403"/>
      <c r="AX292" s="403"/>
      <c r="AY292" s="403"/>
      <c r="AZ292" s="404"/>
      <c r="BA292" s="363"/>
    </row>
    <row r="293" spans="6:53" ht="93" customHeight="1" x14ac:dyDescent="0.3">
      <c r="F293" s="399"/>
      <c r="G293" s="400"/>
      <c r="H293" s="400"/>
      <c r="I293" s="403"/>
      <c r="J293" s="400"/>
      <c r="K293" s="400"/>
      <c r="L293" s="400"/>
      <c r="M293" s="400"/>
      <c r="N293" s="400"/>
      <c r="U293" s="401"/>
      <c r="V293" s="402"/>
      <c r="W293" s="402"/>
      <c r="X293" s="402"/>
      <c r="Y293" s="402"/>
      <c r="Z293" s="402"/>
      <c r="AA293" s="402"/>
      <c r="AB293" s="402"/>
      <c r="AC293" s="402"/>
      <c r="AD293" s="402"/>
      <c r="AE293" s="402"/>
      <c r="AF293" s="402"/>
      <c r="AG293" s="402"/>
      <c r="AH293" s="402"/>
      <c r="AI293" s="402"/>
      <c r="AJ293" s="402"/>
      <c r="AK293" s="402"/>
      <c r="AL293" s="403"/>
      <c r="AM293" s="403"/>
      <c r="AN293" s="403"/>
      <c r="AO293" s="403"/>
      <c r="AP293" s="403"/>
      <c r="AQ293" s="403"/>
      <c r="AR293" s="403"/>
      <c r="AS293" s="403"/>
      <c r="AT293" s="403"/>
      <c r="AU293" s="403"/>
      <c r="AV293" s="403"/>
      <c r="AW293" s="403"/>
      <c r="AX293" s="403"/>
      <c r="AY293" s="403"/>
      <c r="AZ293" s="404"/>
      <c r="BA293" s="363"/>
    </row>
    <row r="294" spans="6:53" ht="93" customHeight="1" x14ac:dyDescent="0.3">
      <c r="F294" s="399"/>
      <c r="G294" s="400"/>
      <c r="H294" s="400"/>
      <c r="I294" s="403"/>
      <c r="J294" s="400"/>
      <c r="K294" s="400"/>
      <c r="L294" s="400"/>
      <c r="M294" s="400"/>
      <c r="N294" s="400"/>
      <c r="U294" s="401"/>
      <c r="V294" s="402"/>
      <c r="W294" s="402"/>
      <c r="X294" s="402"/>
      <c r="Y294" s="402"/>
      <c r="Z294" s="402"/>
      <c r="AA294" s="402"/>
      <c r="AB294" s="402"/>
      <c r="AC294" s="402"/>
      <c r="AD294" s="402"/>
      <c r="AE294" s="402"/>
      <c r="AF294" s="402"/>
      <c r="AG294" s="402"/>
      <c r="AH294" s="402"/>
      <c r="AI294" s="402"/>
      <c r="AJ294" s="402"/>
      <c r="AK294" s="402"/>
      <c r="AL294" s="403"/>
      <c r="AM294" s="403"/>
      <c r="AN294" s="403"/>
      <c r="AO294" s="403"/>
      <c r="AP294" s="403"/>
      <c r="AQ294" s="403"/>
      <c r="AR294" s="403"/>
      <c r="AS294" s="403"/>
      <c r="AT294" s="403"/>
      <c r="AU294" s="403"/>
      <c r="AV294" s="403"/>
      <c r="AW294" s="403"/>
      <c r="AX294" s="403"/>
      <c r="AY294" s="403"/>
      <c r="AZ294" s="404"/>
      <c r="BA294" s="363"/>
    </row>
    <row r="295" spans="6:53" ht="93" customHeight="1" x14ac:dyDescent="0.3">
      <c r="F295" s="399"/>
      <c r="G295" s="400"/>
      <c r="H295" s="400"/>
      <c r="I295" s="403"/>
      <c r="J295" s="400"/>
      <c r="K295" s="400"/>
      <c r="L295" s="400"/>
      <c r="M295" s="400"/>
      <c r="N295" s="400"/>
      <c r="U295" s="401"/>
      <c r="V295" s="402"/>
      <c r="W295" s="402"/>
      <c r="X295" s="402"/>
      <c r="Y295" s="402"/>
      <c r="Z295" s="402"/>
      <c r="AA295" s="402"/>
      <c r="AB295" s="402"/>
      <c r="AC295" s="402"/>
      <c r="AD295" s="402"/>
      <c r="AE295" s="402"/>
      <c r="AF295" s="402"/>
      <c r="AG295" s="402"/>
      <c r="AH295" s="402"/>
      <c r="AI295" s="402"/>
      <c r="AJ295" s="402"/>
      <c r="AK295" s="402"/>
      <c r="AL295" s="403"/>
      <c r="AM295" s="403"/>
      <c r="AN295" s="403"/>
      <c r="AO295" s="403"/>
      <c r="AP295" s="403"/>
      <c r="AQ295" s="403"/>
      <c r="AR295" s="403"/>
      <c r="AS295" s="403"/>
      <c r="AT295" s="403"/>
      <c r="AU295" s="403"/>
      <c r="AV295" s="403"/>
      <c r="AW295" s="403"/>
      <c r="AX295" s="403"/>
      <c r="AY295" s="403"/>
      <c r="AZ295" s="404"/>
      <c r="BA295" s="363"/>
    </row>
    <row r="296" spans="6:53" ht="93" customHeight="1" x14ac:dyDescent="0.3">
      <c r="F296" s="399"/>
      <c r="G296" s="400"/>
      <c r="H296" s="400"/>
      <c r="I296" s="403"/>
      <c r="J296" s="400"/>
      <c r="K296" s="400"/>
      <c r="L296" s="400"/>
      <c r="M296" s="400"/>
      <c r="N296" s="400"/>
      <c r="U296" s="401"/>
      <c r="V296" s="402"/>
      <c r="W296" s="402"/>
      <c r="X296" s="402"/>
      <c r="Y296" s="402"/>
      <c r="Z296" s="402"/>
      <c r="AA296" s="402"/>
      <c r="AB296" s="402"/>
      <c r="AC296" s="402"/>
      <c r="AD296" s="402"/>
      <c r="AE296" s="402"/>
      <c r="AF296" s="402"/>
      <c r="AG296" s="402"/>
      <c r="AH296" s="402"/>
      <c r="AI296" s="402"/>
      <c r="AJ296" s="402"/>
      <c r="AK296" s="402"/>
      <c r="AL296" s="403"/>
      <c r="AM296" s="403"/>
      <c r="AN296" s="403"/>
      <c r="AO296" s="403"/>
      <c r="AP296" s="403"/>
      <c r="AQ296" s="403"/>
      <c r="AR296" s="403"/>
      <c r="AS296" s="403"/>
      <c r="AT296" s="403"/>
      <c r="AU296" s="403"/>
      <c r="AV296" s="403"/>
      <c r="AW296" s="403"/>
      <c r="AX296" s="403"/>
      <c r="AY296" s="403"/>
      <c r="AZ296" s="404"/>
      <c r="BA296" s="363"/>
    </row>
    <row r="297" spans="6:53" ht="93" customHeight="1" x14ac:dyDescent="0.3">
      <c r="F297" s="399"/>
      <c r="G297" s="400"/>
      <c r="H297" s="400"/>
      <c r="I297" s="403"/>
      <c r="J297" s="400"/>
      <c r="K297" s="400"/>
      <c r="L297" s="400"/>
      <c r="M297" s="400"/>
      <c r="N297" s="400"/>
      <c r="U297" s="401"/>
      <c r="V297" s="402"/>
      <c r="W297" s="402"/>
      <c r="X297" s="402"/>
      <c r="Y297" s="402"/>
      <c r="Z297" s="402"/>
      <c r="AA297" s="402"/>
      <c r="AB297" s="402"/>
      <c r="AC297" s="402"/>
      <c r="AD297" s="402"/>
      <c r="AE297" s="402"/>
      <c r="AF297" s="402"/>
      <c r="AG297" s="402"/>
      <c r="AH297" s="402"/>
      <c r="AI297" s="402"/>
      <c r="AJ297" s="402"/>
      <c r="AK297" s="402"/>
      <c r="AL297" s="403"/>
      <c r="AM297" s="403"/>
      <c r="AN297" s="403"/>
      <c r="AO297" s="403"/>
      <c r="AP297" s="403"/>
      <c r="AQ297" s="403"/>
      <c r="AR297" s="403"/>
      <c r="AS297" s="403"/>
      <c r="AT297" s="403"/>
      <c r="AU297" s="403"/>
      <c r="AV297" s="403"/>
      <c r="AW297" s="403"/>
      <c r="AX297" s="403"/>
      <c r="AY297" s="403"/>
      <c r="AZ297" s="404"/>
      <c r="BA297" s="363"/>
    </row>
    <row r="298" spans="6:53" ht="93" customHeight="1" x14ac:dyDescent="0.3">
      <c r="F298" s="399"/>
      <c r="G298" s="400"/>
      <c r="H298" s="400"/>
      <c r="I298" s="403"/>
      <c r="J298" s="400"/>
      <c r="K298" s="400"/>
      <c r="L298" s="400"/>
      <c r="M298" s="400"/>
      <c r="N298" s="400"/>
      <c r="U298" s="401"/>
      <c r="V298" s="402"/>
      <c r="W298" s="402"/>
      <c r="X298" s="402"/>
      <c r="Y298" s="402"/>
      <c r="Z298" s="402"/>
      <c r="AA298" s="402"/>
      <c r="AB298" s="402"/>
      <c r="AC298" s="402"/>
      <c r="AD298" s="402"/>
      <c r="AE298" s="402"/>
      <c r="AF298" s="402"/>
      <c r="AG298" s="402"/>
      <c r="AH298" s="402"/>
      <c r="AI298" s="402"/>
      <c r="AJ298" s="402"/>
      <c r="AK298" s="402"/>
      <c r="AL298" s="403"/>
      <c r="AM298" s="403"/>
      <c r="AN298" s="403"/>
      <c r="AO298" s="403"/>
      <c r="AP298" s="403"/>
      <c r="AQ298" s="403"/>
      <c r="AR298" s="403"/>
      <c r="AS298" s="403"/>
      <c r="AT298" s="403"/>
      <c r="AU298" s="403"/>
      <c r="AV298" s="403"/>
      <c r="AW298" s="403"/>
      <c r="AX298" s="403"/>
      <c r="AY298" s="403"/>
      <c r="AZ298" s="404"/>
      <c r="BA298" s="363"/>
    </row>
    <row r="299" spans="6:53" ht="93" customHeight="1" x14ac:dyDescent="0.3">
      <c r="F299" s="399"/>
      <c r="G299" s="400"/>
      <c r="H299" s="400"/>
      <c r="I299" s="403"/>
      <c r="J299" s="400"/>
      <c r="K299" s="400"/>
      <c r="L299" s="400"/>
      <c r="M299" s="400"/>
      <c r="N299" s="400"/>
      <c r="U299" s="401"/>
      <c r="V299" s="402"/>
      <c r="W299" s="402"/>
      <c r="X299" s="402"/>
      <c r="Y299" s="402"/>
      <c r="Z299" s="402"/>
      <c r="AA299" s="402"/>
      <c r="AB299" s="402"/>
      <c r="AC299" s="402"/>
      <c r="AD299" s="402"/>
      <c r="AE299" s="402"/>
      <c r="AF299" s="402"/>
      <c r="AG299" s="402"/>
      <c r="AH299" s="402"/>
      <c r="AI299" s="402"/>
      <c r="AJ299" s="402"/>
      <c r="AK299" s="402"/>
      <c r="AL299" s="403"/>
      <c r="AM299" s="403"/>
      <c r="AN299" s="403"/>
      <c r="AO299" s="403"/>
      <c r="AP299" s="403"/>
      <c r="AQ299" s="403"/>
      <c r="AR299" s="403"/>
      <c r="AS299" s="403"/>
      <c r="AT299" s="403"/>
      <c r="AU299" s="403"/>
      <c r="AV299" s="403"/>
      <c r="AW299" s="403"/>
      <c r="AX299" s="403"/>
      <c r="AY299" s="403"/>
      <c r="AZ299" s="404"/>
      <c r="BA299" s="363"/>
    </row>
    <row r="300" spans="6:53" ht="93" customHeight="1" x14ac:dyDescent="0.3">
      <c r="F300" s="399"/>
      <c r="G300" s="400"/>
      <c r="H300" s="400"/>
      <c r="I300" s="403"/>
      <c r="J300" s="400"/>
      <c r="K300" s="400"/>
      <c r="L300" s="400"/>
      <c r="M300" s="400"/>
      <c r="N300" s="400"/>
      <c r="U300" s="401"/>
      <c r="V300" s="402"/>
      <c r="W300" s="402"/>
      <c r="X300" s="402"/>
      <c r="Y300" s="402"/>
      <c r="Z300" s="402"/>
      <c r="AA300" s="402"/>
      <c r="AB300" s="402"/>
      <c r="AC300" s="402"/>
      <c r="AD300" s="402"/>
      <c r="AE300" s="402"/>
      <c r="AF300" s="402"/>
      <c r="AG300" s="402"/>
      <c r="AH300" s="402"/>
      <c r="AI300" s="402"/>
      <c r="AJ300" s="402"/>
      <c r="AK300" s="402"/>
      <c r="AL300" s="403"/>
      <c r="AM300" s="403"/>
      <c r="AN300" s="403"/>
      <c r="AO300" s="403"/>
      <c r="AP300" s="403"/>
      <c r="AQ300" s="403"/>
      <c r="AR300" s="403"/>
      <c r="AS300" s="403"/>
      <c r="AT300" s="403"/>
      <c r="AU300" s="403"/>
      <c r="AV300" s="403"/>
      <c r="AW300" s="403"/>
      <c r="AX300" s="403"/>
      <c r="AY300" s="403"/>
      <c r="AZ300" s="404"/>
      <c r="BA300" s="363"/>
    </row>
    <row r="301" spans="6:53" ht="93" customHeight="1" x14ac:dyDescent="0.3">
      <c r="F301" s="399"/>
      <c r="G301" s="400"/>
      <c r="H301" s="400"/>
      <c r="I301" s="403"/>
      <c r="J301" s="400"/>
      <c r="K301" s="400"/>
      <c r="L301" s="400"/>
      <c r="M301" s="400"/>
      <c r="N301" s="400"/>
      <c r="U301" s="401"/>
      <c r="V301" s="402"/>
      <c r="W301" s="402"/>
      <c r="X301" s="402"/>
      <c r="Y301" s="402"/>
      <c r="Z301" s="402"/>
      <c r="AA301" s="402"/>
      <c r="AB301" s="402"/>
      <c r="AC301" s="402"/>
      <c r="AD301" s="402"/>
      <c r="AE301" s="402"/>
      <c r="AF301" s="402"/>
      <c r="AG301" s="402"/>
      <c r="AH301" s="402"/>
      <c r="AI301" s="402"/>
      <c r="AJ301" s="402"/>
      <c r="AK301" s="402"/>
      <c r="AL301" s="403"/>
      <c r="AM301" s="403"/>
      <c r="AN301" s="403"/>
      <c r="AO301" s="403"/>
      <c r="AP301" s="403"/>
      <c r="AQ301" s="403"/>
      <c r="AR301" s="403"/>
      <c r="AS301" s="403"/>
      <c r="AT301" s="403"/>
      <c r="AU301" s="403"/>
      <c r="AV301" s="403"/>
      <c r="AW301" s="403"/>
      <c r="AX301" s="403"/>
      <c r="AY301" s="403"/>
      <c r="AZ301" s="404"/>
      <c r="BA301" s="363"/>
    </row>
    <row r="302" spans="6:53" ht="93" customHeight="1" x14ac:dyDescent="0.3">
      <c r="F302" s="399"/>
      <c r="G302" s="400"/>
      <c r="H302" s="400"/>
      <c r="I302" s="403"/>
      <c r="J302" s="400"/>
      <c r="K302" s="400"/>
      <c r="L302" s="400"/>
      <c r="M302" s="400"/>
      <c r="N302" s="400"/>
      <c r="U302" s="401"/>
      <c r="V302" s="402"/>
      <c r="W302" s="402"/>
      <c r="X302" s="402"/>
      <c r="Y302" s="402"/>
      <c r="Z302" s="402"/>
      <c r="AA302" s="402"/>
      <c r="AB302" s="402"/>
      <c r="AC302" s="402"/>
      <c r="AD302" s="402"/>
      <c r="AE302" s="402"/>
      <c r="AF302" s="402"/>
      <c r="AG302" s="402"/>
      <c r="AH302" s="402"/>
      <c r="AI302" s="402"/>
      <c r="AJ302" s="402"/>
      <c r="AK302" s="402"/>
      <c r="AL302" s="403"/>
      <c r="AM302" s="403"/>
      <c r="AN302" s="403"/>
      <c r="AO302" s="403"/>
      <c r="AP302" s="403"/>
      <c r="AQ302" s="403"/>
      <c r="AR302" s="403"/>
      <c r="AS302" s="403"/>
      <c r="AT302" s="403"/>
      <c r="AU302" s="403"/>
      <c r="AV302" s="403"/>
      <c r="AW302" s="403"/>
      <c r="AX302" s="403"/>
      <c r="AY302" s="403"/>
      <c r="AZ302" s="404"/>
      <c r="BA302" s="363"/>
    </row>
    <row r="303" spans="6:53" ht="93" customHeight="1" x14ac:dyDescent="0.3">
      <c r="F303" s="399"/>
      <c r="G303" s="400"/>
      <c r="H303" s="400"/>
      <c r="I303" s="403"/>
      <c r="J303" s="400"/>
      <c r="K303" s="400"/>
      <c r="L303" s="400"/>
      <c r="M303" s="400"/>
      <c r="N303" s="400"/>
      <c r="U303" s="401"/>
      <c r="V303" s="402"/>
      <c r="W303" s="402"/>
      <c r="X303" s="402"/>
      <c r="Y303" s="402"/>
      <c r="Z303" s="402"/>
      <c r="AA303" s="402"/>
      <c r="AB303" s="402"/>
      <c r="AC303" s="402"/>
      <c r="AD303" s="402"/>
      <c r="AE303" s="402"/>
      <c r="AF303" s="402"/>
      <c r="AG303" s="402"/>
      <c r="AH303" s="402"/>
      <c r="AI303" s="402"/>
      <c r="AJ303" s="402"/>
      <c r="AK303" s="402"/>
      <c r="AL303" s="403"/>
      <c r="AM303" s="403"/>
      <c r="AN303" s="403"/>
      <c r="AO303" s="403"/>
      <c r="AP303" s="403"/>
      <c r="AQ303" s="403"/>
      <c r="AR303" s="403"/>
      <c r="AS303" s="403"/>
      <c r="AT303" s="403"/>
      <c r="AU303" s="403"/>
      <c r="AV303" s="403"/>
      <c r="AW303" s="403"/>
      <c r="AX303" s="403"/>
      <c r="AY303" s="403"/>
      <c r="AZ303" s="404"/>
      <c r="BA303" s="363"/>
    </row>
    <row r="304" spans="6:53" ht="93" customHeight="1" x14ac:dyDescent="0.3">
      <c r="F304" s="399"/>
      <c r="G304" s="400"/>
      <c r="H304" s="400"/>
      <c r="I304" s="403"/>
      <c r="J304" s="400"/>
      <c r="K304" s="400"/>
      <c r="L304" s="400"/>
      <c r="M304" s="400"/>
      <c r="N304" s="400"/>
      <c r="U304" s="401"/>
      <c r="V304" s="402"/>
      <c r="W304" s="402"/>
      <c r="X304" s="402"/>
      <c r="Y304" s="402"/>
      <c r="Z304" s="402"/>
      <c r="AA304" s="402"/>
      <c r="AB304" s="402"/>
      <c r="AC304" s="402"/>
      <c r="AD304" s="402"/>
      <c r="AE304" s="402"/>
      <c r="AF304" s="402"/>
      <c r="AG304" s="402"/>
      <c r="AH304" s="402"/>
      <c r="AI304" s="402"/>
      <c r="AJ304" s="402"/>
      <c r="AK304" s="402"/>
      <c r="AL304" s="403"/>
      <c r="AM304" s="403"/>
      <c r="AN304" s="403"/>
      <c r="AO304" s="403"/>
      <c r="AP304" s="403"/>
      <c r="AQ304" s="403"/>
      <c r="AR304" s="403"/>
      <c r="AS304" s="403"/>
      <c r="AT304" s="403"/>
      <c r="AU304" s="403"/>
      <c r="AV304" s="403"/>
      <c r="AW304" s="403"/>
      <c r="AX304" s="403"/>
      <c r="AY304" s="403"/>
      <c r="AZ304" s="404"/>
      <c r="BA304" s="363"/>
    </row>
    <row r="305" spans="6:53" ht="93" customHeight="1" x14ac:dyDescent="0.3">
      <c r="F305" s="399"/>
      <c r="G305" s="400"/>
      <c r="H305" s="400"/>
      <c r="I305" s="403"/>
      <c r="J305" s="400"/>
      <c r="K305" s="400"/>
      <c r="L305" s="400"/>
      <c r="M305" s="400"/>
      <c r="N305" s="400"/>
      <c r="U305" s="401"/>
      <c r="V305" s="402"/>
      <c r="W305" s="402"/>
      <c r="X305" s="402"/>
      <c r="Y305" s="402"/>
      <c r="Z305" s="402"/>
      <c r="AA305" s="402"/>
      <c r="AB305" s="402"/>
      <c r="AC305" s="402"/>
      <c r="AD305" s="402"/>
      <c r="AE305" s="402"/>
      <c r="AF305" s="402"/>
      <c r="AG305" s="402"/>
      <c r="AH305" s="402"/>
      <c r="AI305" s="402"/>
      <c r="AJ305" s="402"/>
      <c r="AK305" s="402"/>
      <c r="AL305" s="403"/>
      <c r="AM305" s="403"/>
      <c r="AN305" s="403"/>
      <c r="AO305" s="403"/>
      <c r="AP305" s="403"/>
      <c r="AQ305" s="403"/>
      <c r="AR305" s="403"/>
      <c r="AS305" s="403"/>
      <c r="AT305" s="403"/>
      <c r="AU305" s="403"/>
      <c r="AV305" s="403"/>
      <c r="AW305" s="403"/>
      <c r="AX305" s="403"/>
      <c r="AY305" s="403"/>
      <c r="AZ305" s="404"/>
      <c r="BA305" s="363"/>
    </row>
    <row r="306" spans="6:53" ht="93" customHeight="1" x14ac:dyDescent="0.3">
      <c r="F306" s="399"/>
      <c r="G306" s="400"/>
      <c r="H306" s="400"/>
      <c r="I306" s="403"/>
      <c r="J306" s="400"/>
      <c r="K306" s="400"/>
      <c r="L306" s="400"/>
      <c r="M306" s="400"/>
      <c r="N306" s="400"/>
      <c r="U306" s="401"/>
      <c r="V306" s="402"/>
      <c r="W306" s="402"/>
      <c r="X306" s="402"/>
      <c r="Y306" s="402"/>
      <c r="Z306" s="402"/>
      <c r="AA306" s="402"/>
      <c r="AB306" s="402"/>
      <c r="AC306" s="402"/>
      <c r="AD306" s="402"/>
      <c r="AE306" s="402"/>
      <c r="AF306" s="402"/>
      <c r="AG306" s="402"/>
      <c r="AH306" s="402"/>
      <c r="AI306" s="402"/>
      <c r="AJ306" s="402"/>
      <c r="AK306" s="402"/>
      <c r="AL306" s="403"/>
      <c r="AM306" s="403"/>
      <c r="AN306" s="403"/>
      <c r="AO306" s="403"/>
      <c r="AP306" s="403"/>
      <c r="AQ306" s="403"/>
      <c r="AR306" s="403"/>
      <c r="AS306" s="403"/>
      <c r="AT306" s="403"/>
      <c r="AU306" s="403"/>
      <c r="AV306" s="403"/>
      <c r="AW306" s="403"/>
      <c r="AX306" s="403"/>
      <c r="AY306" s="403"/>
      <c r="AZ306" s="404"/>
      <c r="BA306" s="363"/>
    </row>
    <row r="307" spans="6:53" ht="93" customHeight="1" x14ac:dyDescent="0.3">
      <c r="F307" s="399"/>
      <c r="G307" s="400"/>
      <c r="H307" s="400"/>
      <c r="I307" s="403"/>
      <c r="J307" s="400"/>
      <c r="K307" s="400"/>
      <c r="L307" s="400"/>
      <c r="M307" s="400"/>
      <c r="N307" s="400"/>
      <c r="U307" s="401"/>
      <c r="V307" s="402"/>
      <c r="W307" s="402"/>
      <c r="X307" s="402"/>
      <c r="Y307" s="402"/>
      <c r="Z307" s="402"/>
      <c r="AA307" s="402"/>
      <c r="AB307" s="402"/>
      <c r="AC307" s="402"/>
      <c r="AD307" s="402"/>
      <c r="AE307" s="402"/>
      <c r="AF307" s="402"/>
      <c r="AG307" s="402"/>
      <c r="AH307" s="402"/>
      <c r="AI307" s="402"/>
      <c r="AJ307" s="402"/>
      <c r="AK307" s="402"/>
      <c r="AL307" s="403"/>
      <c r="AM307" s="403"/>
      <c r="AN307" s="403"/>
      <c r="AO307" s="403"/>
      <c r="AP307" s="403"/>
      <c r="AQ307" s="403"/>
      <c r="AR307" s="403"/>
      <c r="AS307" s="403"/>
      <c r="AT307" s="403"/>
      <c r="AU307" s="403"/>
      <c r="AV307" s="403"/>
      <c r="AW307" s="403"/>
      <c r="AX307" s="403"/>
      <c r="AY307" s="403"/>
      <c r="AZ307" s="404"/>
      <c r="BA307" s="363"/>
    </row>
    <row r="308" spans="6:53" ht="93" customHeight="1" x14ac:dyDescent="0.3">
      <c r="F308" s="399"/>
      <c r="G308" s="400"/>
      <c r="H308" s="400"/>
      <c r="I308" s="403"/>
      <c r="J308" s="400"/>
      <c r="K308" s="400"/>
      <c r="L308" s="400"/>
      <c r="M308" s="400"/>
      <c r="N308" s="400"/>
      <c r="U308" s="401"/>
      <c r="V308" s="402"/>
      <c r="W308" s="402"/>
      <c r="X308" s="402"/>
      <c r="Y308" s="402"/>
      <c r="Z308" s="402"/>
      <c r="AA308" s="402"/>
      <c r="AB308" s="402"/>
      <c r="AC308" s="402"/>
      <c r="AD308" s="402"/>
      <c r="AE308" s="402"/>
      <c r="AF308" s="402"/>
      <c r="AG308" s="402"/>
      <c r="AH308" s="402"/>
      <c r="AI308" s="402"/>
      <c r="AJ308" s="402"/>
      <c r="AK308" s="402"/>
      <c r="AL308" s="403"/>
      <c r="AM308" s="403"/>
      <c r="AN308" s="403"/>
      <c r="AO308" s="403"/>
      <c r="AP308" s="403"/>
      <c r="AQ308" s="403"/>
      <c r="AR308" s="403"/>
      <c r="AS308" s="403"/>
      <c r="AT308" s="403"/>
      <c r="AU308" s="403"/>
      <c r="AV308" s="403"/>
      <c r="AW308" s="403"/>
      <c r="AX308" s="403"/>
      <c r="AY308" s="403"/>
      <c r="AZ308" s="404"/>
      <c r="BA308" s="363"/>
    </row>
    <row r="309" spans="6:53" ht="93" customHeight="1" x14ac:dyDescent="0.3">
      <c r="F309" s="399"/>
      <c r="G309" s="400"/>
      <c r="H309" s="400"/>
      <c r="I309" s="403"/>
      <c r="J309" s="400"/>
      <c r="K309" s="400"/>
      <c r="L309" s="400"/>
      <c r="M309" s="400"/>
      <c r="N309" s="400"/>
      <c r="U309" s="401"/>
      <c r="V309" s="402"/>
      <c r="W309" s="402"/>
      <c r="X309" s="402"/>
      <c r="Y309" s="402"/>
      <c r="Z309" s="402"/>
      <c r="AA309" s="402"/>
      <c r="AB309" s="402"/>
      <c r="AC309" s="402"/>
      <c r="AD309" s="402"/>
      <c r="AE309" s="402"/>
      <c r="AF309" s="402"/>
      <c r="AG309" s="402"/>
      <c r="AH309" s="402"/>
      <c r="AI309" s="402"/>
      <c r="AJ309" s="402"/>
      <c r="AK309" s="402"/>
      <c r="AL309" s="403"/>
      <c r="AM309" s="403"/>
      <c r="AN309" s="403"/>
      <c r="AO309" s="403"/>
      <c r="AP309" s="403"/>
      <c r="AQ309" s="403"/>
      <c r="AR309" s="403"/>
      <c r="AS309" s="403"/>
      <c r="AT309" s="403"/>
      <c r="AU309" s="403"/>
      <c r="AV309" s="403"/>
      <c r="AW309" s="403"/>
      <c r="AX309" s="403"/>
      <c r="AY309" s="403"/>
      <c r="AZ309" s="404"/>
      <c r="BA309" s="363"/>
    </row>
    <row r="310" spans="6:53" ht="93" customHeight="1" x14ac:dyDescent="0.3">
      <c r="F310" s="399"/>
      <c r="G310" s="400"/>
      <c r="H310" s="400"/>
      <c r="I310" s="403"/>
      <c r="J310" s="400"/>
      <c r="K310" s="400"/>
      <c r="L310" s="400"/>
      <c r="M310" s="400"/>
      <c r="N310" s="400"/>
      <c r="U310" s="401"/>
      <c r="V310" s="402"/>
      <c r="W310" s="402"/>
      <c r="X310" s="402"/>
      <c r="Y310" s="402"/>
      <c r="Z310" s="402"/>
      <c r="AA310" s="402"/>
      <c r="AB310" s="402"/>
      <c r="AC310" s="402"/>
      <c r="AD310" s="402"/>
      <c r="AE310" s="402"/>
      <c r="AF310" s="402"/>
      <c r="AG310" s="402"/>
      <c r="AH310" s="402"/>
      <c r="AI310" s="402"/>
      <c r="AJ310" s="402"/>
      <c r="AK310" s="402"/>
      <c r="AL310" s="403"/>
      <c r="AM310" s="403"/>
      <c r="AN310" s="403"/>
      <c r="AO310" s="403"/>
      <c r="AP310" s="403"/>
      <c r="AQ310" s="403"/>
      <c r="AR310" s="403"/>
      <c r="AS310" s="403"/>
      <c r="AT310" s="403"/>
      <c r="AU310" s="403"/>
      <c r="AV310" s="403"/>
      <c r="AW310" s="403"/>
      <c r="AX310" s="403"/>
      <c r="AY310" s="403"/>
      <c r="AZ310" s="404"/>
      <c r="BA310" s="363"/>
    </row>
    <row r="311" spans="6:53" ht="93" customHeight="1" x14ac:dyDescent="0.3">
      <c r="F311" s="399"/>
      <c r="G311" s="400"/>
      <c r="H311" s="400"/>
      <c r="I311" s="403"/>
      <c r="J311" s="400"/>
      <c r="K311" s="400"/>
      <c r="L311" s="400"/>
      <c r="M311" s="400"/>
      <c r="N311" s="400"/>
      <c r="U311" s="401"/>
      <c r="V311" s="402"/>
      <c r="W311" s="402"/>
      <c r="X311" s="402"/>
      <c r="Y311" s="402"/>
      <c r="Z311" s="402"/>
      <c r="AA311" s="402"/>
      <c r="AB311" s="402"/>
      <c r="AC311" s="402"/>
      <c r="AD311" s="402"/>
      <c r="AE311" s="402"/>
      <c r="AF311" s="402"/>
      <c r="AG311" s="402"/>
      <c r="AH311" s="402"/>
      <c r="AI311" s="402"/>
      <c r="AJ311" s="402"/>
      <c r="AK311" s="402"/>
      <c r="AL311" s="403"/>
      <c r="AM311" s="403"/>
      <c r="AN311" s="403"/>
      <c r="AO311" s="403"/>
      <c r="AP311" s="403"/>
      <c r="AQ311" s="403"/>
      <c r="AR311" s="403"/>
      <c r="AS311" s="403"/>
      <c r="AT311" s="403"/>
      <c r="AU311" s="403"/>
      <c r="AV311" s="403"/>
      <c r="AW311" s="403"/>
      <c r="AX311" s="403"/>
      <c r="AY311" s="403"/>
      <c r="AZ311" s="404"/>
      <c r="BA311" s="363"/>
    </row>
    <row r="312" spans="6:53" ht="93" customHeight="1" x14ac:dyDescent="0.3">
      <c r="F312" s="399"/>
      <c r="G312" s="400"/>
      <c r="H312" s="400"/>
      <c r="I312" s="403"/>
      <c r="J312" s="400"/>
      <c r="K312" s="400"/>
      <c r="L312" s="400"/>
      <c r="M312" s="400"/>
      <c r="N312" s="400"/>
      <c r="U312" s="401"/>
      <c r="V312" s="402"/>
      <c r="W312" s="402"/>
      <c r="X312" s="402"/>
      <c r="Y312" s="402"/>
      <c r="Z312" s="402"/>
      <c r="AA312" s="402"/>
      <c r="AB312" s="402"/>
      <c r="AC312" s="402"/>
      <c r="AD312" s="402"/>
      <c r="AE312" s="402"/>
      <c r="AF312" s="402"/>
      <c r="AG312" s="402"/>
      <c r="AH312" s="402"/>
      <c r="AI312" s="402"/>
      <c r="AJ312" s="402"/>
      <c r="AK312" s="402"/>
      <c r="AL312" s="403"/>
      <c r="AM312" s="403"/>
      <c r="AN312" s="403"/>
      <c r="AO312" s="403"/>
      <c r="AP312" s="403"/>
      <c r="AQ312" s="403"/>
      <c r="AR312" s="403"/>
      <c r="AS312" s="403"/>
      <c r="AT312" s="403"/>
      <c r="AU312" s="403"/>
      <c r="AV312" s="403"/>
      <c r="AW312" s="403"/>
      <c r="AX312" s="403"/>
      <c r="AY312" s="403"/>
      <c r="AZ312" s="404"/>
      <c r="BA312" s="363"/>
    </row>
    <row r="313" spans="6:53" ht="93" customHeight="1" x14ac:dyDescent="0.3">
      <c r="F313" s="399"/>
      <c r="G313" s="400"/>
      <c r="H313" s="400"/>
      <c r="I313" s="403"/>
      <c r="J313" s="400"/>
      <c r="K313" s="400"/>
      <c r="L313" s="400"/>
      <c r="M313" s="400"/>
      <c r="N313" s="400"/>
      <c r="U313" s="401"/>
      <c r="V313" s="402"/>
      <c r="W313" s="402"/>
      <c r="X313" s="402"/>
      <c r="Y313" s="402"/>
      <c r="Z313" s="402"/>
      <c r="AA313" s="402"/>
      <c r="AB313" s="402"/>
      <c r="AC313" s="402"/>
      <c r="AD313" s="402"/>
      <c r="AE313" s="402"/>
      <c r="AF313" s="402"/>
      <c r="AG313" s="402"/>
      <c r="AH313" s="402"/>
      <c r="AI313" s="402"/>
      <c r="AJ313" s="402"/>
      <c r="AK313" s="402"/>
      <c r="AL313" s="403"/>
      <c r="AM313" s="403"/>
      <c r="AN313" s="403"/>
      <c r="AO313" s="403"/>
      <c r="AP313" s="403"/>
      <c r="AQ313" s="403"/>
      <c r="AR313" s="403"/>
      <c r="AS313" s="403"/>
      <c r="AT313" s="403"/>
      <c r="AU313" s="403"/>
      <c r="AV313" s="403"/>
      <c r="AW313" s="403"/>
      <c r="AX313" s="403"/>
      <c r="AY313" s="403"/>
      <c r="AZ313" s="404"/>
      <c r="BA313" s="363"/>
    </row>
    <row r="314" spans="6:53" ht="93" customHeight="1" x14ac:dyDescent="0.3">
      <c r="F314" s="399"/>
      <c r="G314" s="400"/>
      <c r="H314" s="400"/>
      <c r="I314" s="403"/>
      <c r="J314" s="400"/>
      <c r="K314" s="400"/>
      <c r="L314" s="400"/>
      <c r="M314" s="400"/>
      <c r="N314" s="400"/>
      <c r="U314" s="401"/>
      <c r="V314" s="402"/>
      <c r="W314" s="402"/>
      <c r="X314" s="402"/>
      <c r="Y314" s="402"/>
      <c r="Z314" s="402"/>
      <c r="AA314" s="402"/>
      <c r="AB314" s="402"/>
      <c r="AC314" s="402"/>
      <c r="AD314" s="402"/>
      <c r="AE314" s="402"/>
      <c r="AF314" s="402"/>
      <c r="AG314" s="402"/>
      <c r="AH314" s="402"/>
      <c r="AI314" s="402"/>
      <c r="AJ314" s="402"/>
      <c r="AK314" s="402"/>
      <c r="AL314" s="403"/>
      <c r="AM314" s="403"/>
      <c r="AN314" s="403"/>
      <c r="AO314" s="403"/>
      <c r="AP314" s="403"/>
      <c r="AQ314" s="403"/>
      <c r="AR314" s="403"/>
      <c r="AS314" s="403"/>
      <c r="AT314" s="403"/>
      <c r="AU314" s="403"/>
      <c r="AV314" s="403"/>
      <c r="AW314" s="403"/>
      <c r="AX314" s="403"/>
      <c r="AY314" s="403"/>
      <c r="AZ314" s="404"/>
      <c r="BA314" s="363"/>
    </row>
    <row r="315" spans="6:53" ht="93" customHeight="1" x14ac:dyDescent="0.3">
      <c r="F315" s="399"/>
      <c r="G315" s="400"/>
      <c r="H315" s="400"/>
      <c r="I315" s="403"/>
      <c r="J315" s="400"/>
      <c r="K315" s="400"/>
      <c r="L315" s="400"/>
      <c r="M315" s="400"/>
      <c r="N315" s="400"/>
      <c r="U315" s="401"/>
      <c r="V315" s="402"/>
      <c r="W315" s="402"/>
      <c r="X315" s="402"/>
      <c r="Y315" s="402"/>
      <c r="Z315" s="402"/>
      <c r="AA315" s="402"/>
      <c r="AB315" s="402"/>
      <c r="AC315" s="402"/>
      <c r="AD315" s="402"/>
      <c r="AE315" s="402"/>
      <c r="AF315" s="402"/>
      <c r="AG315" s="402"/>
      <c r="AH315" s="402"/>
      <c r="AI315" s="402"/>
      <c r="AJ315" s="402"/>
      <c r="AK315" s="402"/>
      <c r="AL315" s="403"/>
      <c r="AM315" s="403"/>
      <c r="AN315" s="403"/>
      <c r="AO315" s="403"/>
      <c r="AP315" s="403"/>
      <c r="AQ315" s="403"/>
      <c r="AR315" s="403"/>
      <c r="AS315" s="403"/>
      <c r="AT315" s="403"/>
      <c r="AU315" s="403"/>
      <c r="AV315" s="403"/>
      <c r="AW315" s="403"/>
      <c r="AX315" s="403"/>
      <c r="AY315" s="403"/>
      <c r="AZ315" s="404"/>
      <c r="BA315" s="363"/>
    </row>
    <row r="316" spans="6:53" ht="93" customHeight="1" x14ac:dyDescent="0.3">
      <c r="F316" s="399"/>
      <c r="G316" s="400"/>
      <c r="H316" s="400"/>
      <c r="I316" s="403"/>
      <c r="J316" s="400"/>
      <c r="K316" s="400"/>
      <c r="L316" s="400"/>
      <c r="M316" s="400"/>
      <c r="N316" s="400"/>
      <c r="U316" s="401"/>
      <c r="V316" s="402"/>
      <c r="W316" s="402"/>
      <c r="X316" s="402"/>
      <c r="Y316" s="402"/>
      <c r="Z316" s="402"/>
      <c r="AA316" s="402"/>
      <c r="AB316" s="402"/>
      <c r="AC316" s="402"/>
      <c r="AD316" s="402"/>
      <c r="AE316" s="402"/>
      <c r="AF316" s="402"/>
      <c r="AG316" s="402"/>
      <c r="AH316" s="402"/>
      <c r="AI316" s="402"/>
      <c r="AJ316" s="402"/>
      <c r="AK316" s="402"/>
      <c r="AL316" s="403"/>
      <c r="AM316" s="403"/>
      <c r="AN316" s="403"/>
      <c r="AO316" s="403"/>
      <c r="AP316" s="403"/>
      <c r="AQ316" s="403"/>
      <c r="AR316" s="403"/>
      <c r="AS316" s="403"/>
      <c r="AT316" s="403"/>
      <c r="AU316" s="403"/>
      <c r="AV316" s="403"/>
      <c r="AW316" s="403"/>
      <c r="AX316" s="403"/>
      <c r="AY316" s="403"/>
      <c r="AZ316" s="404"/>
      <c r="BA316" s="363"/>
    </row>
    <row r="317" spans="6:53" ht="93" customHeight="1" x14ac:dyDescent="0.3">
      <c r="F317" s="399"/>
      <c r="G317" s="400"/>
      <c r="H317" s="400"/>
      <c r="I317" s="403"/>
      <c r="J317" s="400"/>
      <c r="K317" s="400"/>
      <c r="L317" s="400"/>
      <c r="M317" s="400"/>
      <c r="N317" s="400"/>
      <c r="U317" s="401"/>
      <c r="V317" s="402"/>
      <c r="W317" s="402"/>
      <c r="X317" s="402"/>
      <c r="Y317" s="402"/>
      <c r="Z317" s="402"/>
      <c r="AA317" s="402"/>
      <c r="AB317" s="402"/>
      <c r="AC317" s="402"/>
      <c r="AD317" s="402"/>
      <c r="AE317" s="402"/>
      <c r="AF317" s="402"/>
      <c r="AG317" s="402"/>
      <c r="AH317" s="402"/>
      <c r="AI317" s="402"/>
      <c r="AJ317" s="402"/>
      <c r="AK317" s="402"/>
      <c r="AL317" s="403"/>
      <c r="AM317" s="403"/>
      <c r="AN317" s="403"/>
      <c r="AO317" s="403"/>
      <c r="AP317" s="403"/>
      <c r="AQ317" s="403"/>
      <c r="AR317" s="403"/>
      <c r="AS317" s="403"/>
      <c r="AT317" s="403"/>
      <c r="AU317" s="403"/>
      <c r="AV317" s="403"/>
      <c r="AW317" s="403"/>
      <c r="AX317" s="403"/>
      <c r="AY317" s="403"/>
      <c r="AZ317" s="404"/>
      <c r="BA317" s="363"/>
    </row>
    <row r="318" spans="6:53" ht="93" customHeight="1" x14ac:dyDescent="0.3">
      <c r="F318" s="399"/>
      <c r="G318" s="400"/>
      <c r="H318" s="400"/>
      <c r="I318" s="403"/>
      <c r="J318" s="400"/>
      <c r="K318" s="400"/>
      <c r="L318" s="400"/>
      <c r="M318" s="400"/>
      <c r="N318" s="400"/>
      <c r="U318" s="401"/>
      <c r="V318" s="402"/>
      <c r="W318" s="402"/>
      <c r="X318" s="402"/>
      <c r="Y318" s="402"/>
      <c r="Z318" s="402"/>
      <c r="AA318" s="402"/>
      <c r="AB318" s="402"/>
      <c r="AC318" s="402"/>
      <c r="AD318" s="402"/>
      <c r="AE318" s="402"/>
      <c r="AF318" s="402"/>
      <c r="AG318" s="402"/>
      <c r="AH318" s="402"/>
      <c r="AI318" s="402"/>
      <c r="AJ318" s="402"/>
      <c r="AK318" s="402"/>
      <c r="AL318" s="403"/>
      <c r="AM318" s="403"/>
      <c r="AN318" s="403"/>
      <c r="AO318" s="403"/>
      <c r="AP318" s="403"/>
      <c r="AQ318" s="403"/>
      <c r="AR318" s="403"/>
      <c r="AS318" s="403"/>
      <c r="AT318" s="403"/>
      <c r="AU318" s="403"/>
      <c r="AV318" s="403"/>
      <c r="AW318" s="403"/>
      <c r="AX318" s="403"/>
      <c r="AY318" s="403"/>
      <c r="AZ318" s="404"/>
      <c r="BA318" s="363"/>
    </row>
    <row r="319" spans="6:53" ht="93" customHeight="1" x14ac:dyDescent="0.3">
      <c r="F319" s="399"/>
      <c r="G319" s="400"/>
      <c r="H319" s="400"/>
      <c r="I319" s="403"/>
      <c r="J319" s="400"/>
      <c r="K319" s="400"/>
      <c r="L319" s="400"/>
      <c r="M319" s="400"/>
      <c r="N319" s="400"/>
      <c r="U319" s="401"/>
      <c r="V319" s="402"/>
      <c r="W319" s="402"/>
      <c r="X319" s="402"/>
      <c r="Y319" s="402"/>
      <c r="Z319" s="402"/>
      <c r="AA319" s="402"/>
      <c r="AB319" s="402"/>
      <c r="AC319" s="402"/>
      <c r="AD319" s="402"/>
      <c r="AE319" s="402"/>
      <c r="AF319" s="402"/>
      <c r="AG319" s="402"/>
      <c r="AH319" s="402"/>
      <c r="AI319" s="402"/>
      <c r="AJ319" s="402"/>
      <c r="AK319" s="402"/>
      <c r="AL319" s="403"/>
      <c r="AM319" s="403"/>
      <c r="AN319" s="403"/>
      <c r="AO319" s="403"/>
      <c r="AP319" s="403"/>
      <c r="AQ319" s="403"/>
      <c r="AR319" s="403"/>
      <c r="AS319" s="403"/>
      <c r="AT319" s="403"/>
      <c r="AU319" s="403"/>
      <c r="AV319" s="403"/>
      <c r="AW319" s="403"/>
      <c r="AX319" s="403"/>
      <c r="AY319" s="403"/>
      <c r="AZ319" s="404"/>
      <c r="BA319" s="363"/>
    </row>
    <row r="320" spans="6:53" ht="93" customHeight="1" x14ac:dyDescent="0.3">
      <c r="F320" s="399"/>
      <c r="G320" s="400"/>
      <c r="H320" s="400"/>
      <c r="I320" s="403"/>
      <c r="J320" s="400"/>
      <c r="K320" s="400"/>
      <c r="L320" s="400"/>
      <c r="M320" s="400"/>
      <c r="N320" s="400"/>
      <c r="U320" s="401"/>
      <c r="V320" s="402"/>
      <c r="W320" s="402"/>
      <c r="X320" s="402"/>
      <c r="Y320" s="402"/>
      <c r="Z320" s="402"/>
      <c r="AA320" s="402"/>
      <c r="AB320" s="402"/>
      <c r="AC320" s="402"/>
      <c r="AD320" s="402"/>
      <c r="AE320" s="402"/>
      <c r="AF320" s="402"/>
      <c r="AG320" s="402"/>
      <c r="AH320" s="402"/>
      <c r="AI320" s="402"/>
      <c r="AJ320" s="402"/>
      <c r="AK320" s="402"/>
      <c r="AL320" s="403"/>
      <c r="AM320" s="403"/>
      <c r="AN320" s="403"/>
      <c r="AO320" s="403"/>
      <c r="AP320" s="403"/>
      <c r="AQ320" s="403"/>
      <c r="AR320" s="403"/>
      <c r="AS320" s="403"/>
      <c r="AT320" s="403"/>
      <c r="AU320" s="403"/>
      <c r="AV320" s="403"/>
      <c r="AW320" s="403"/>
      <c r="AX320" s="403"/>
      <c r="AY320" s="403"/>
      <c r="AZ320" s="404"/>
      <c r="BA320" s="363"/>
    </row>
    <row r="321" spans="6:53" ht="93" customHeight="1" x14ac:dyDescent="0.3">
      <c r="F321" s="399"/>
      <c r="G321" s="400"/>
      <c r="H321" s="400"/>
      <c r="I321" s="403"/>
      <c r="J321" s="400"/>
      <c r="K321" s="400"/>
      <c r="L321" s="400"/>
      <c r="M321" s="400"/>
      <c r="N321" s="400"/>
      <c r="U321" s="401"/>
      <c r="V321" s="402"/>
      <c r="W321" s="402"/>
      <c r="X321" s="402"/>
      <c r="Y321" s="402"/>
      <c r="Z321" s="402"/>
      <c r="AA321" s="402"/>
      <c r="AB321" s="402"/>
      <c r="AC321" s="402"/>
      <c r="AD321" s="402"/>
      <c r="AE321" s="402"/>
      <c r="AF321" s="402"/>
      <c r="AG321" s="402"/>
      <c r="AH321" s="402"/>
      <c r="AI321" s="402"/>
      <c r="AJ321" s="402"/>
      <c r="AK321" s="402"/>
      <c r="AL321" s="403"/>
      <c r="AM321" s="403"/>
      <c r="AN321" s="403"/>
      <c r="AO321" s="403"/>
      <c r="AP321" s="403"/>
      <c r="AQ321" s="403"/>
      <c r="AR321" s="403"/>
      <c r="AS321" s="403"/>
      <c r="AT321" s="403"/>
      <c r="AU321" s="403"/>
      <c r="AV321" s="403"/>
      <c r="AW321" s="403"/>
      <c r="AX321" s="403"/>
      <c r="AY321" s="403"/>
      <c r="AZ321" s="404"/>
      <c r="BA321" s="363"/>
    </row>
    <row r="322" spans="6:53" ht="93" customHeight="1" x14ac:dyDescent="0.3">
      <c r="F322" s="399"/>
      <c r="G322" s="400"/>
      <c r="H322" s="400"/>
      <c r="I322" s="403"/>
      <c r="J322" s="400"/>
      <c r="K322" s="400"/>
      <c r="L322" s="400"/>
      <c r="M322" s="400"/>
      <c r="N322" s="400"/>
      <c r="U322" s="401"/>
      <c r="V322" s="402"/>
      <c r="W322" s="402"/>
      <c r="X322" s="402"/>
      <c r="Y322" s="402"/>
      <c r="Z322" s="402"/>
      <c r="AA322" s="402"/>
      <c r="AB322" s="402"/>
      <c r="AC322" s="402"/>
      <c r="AD322" s="402"/>
      <c r="AE322" s="402"/>
      <c r="AF322" s="402"/>
      <c r="AG322" s="402"/>
      <c r="AH322" s="402"/>
      <c r="AI322" s="402"/>
      <c r="AJ322" s="402"/>
      <c r="AK322" s="402"/>
      <c r="AL322" s="403"/>
      <c r="AM322" s="403"/>
      <c r="AN322" s="403"/>
      <c r="AO322" s="403"/>
      <c r="AP322" s="403"/>
      <c r="AQ322" s="403"/>
      <c r="AR322" s="403"/>
      <c r="AS322" s="403"/>
      <c r="AT322" s="403"/>
      <c r="AU322" s="403"/>
      <c r="AV322" s="403"/>
      <c r="AW322" s="403"/>
      <c r="AX322" s="403"/>
      <c r="AY322" s="403"/>
      <c r="AZ322" s="404"/>
      <c r="BA322" s="363"/>
    </row>
    <row r="323" spans="6:53" ht="93" customHeight="1" x14ac:dyDescent="0.3">
      <c r="F323" s="399"/>
      <c r="G323" s="400"/>
      <c r="H323" s="400"/>
      <c r="I323" s="403"/>
      <c r="J323" s="400"/>
      <c r="K323" s="400"/>
      <c r="L323" s="400"/>
      <c r="M323" s="400"/>
      <c r="N323" s="400"/>
      <c r="U323" s="401"/>
      <c r="V323" s="402"/>
      <c r="W323" s="402"/>
      <c r="X323" s="402"/>
      <c r="Y323" s="402"/>
      <c r="Z323" s="402"/>
      <c r="AA323" s="402"/>
      <c r="AB323" s="402"/>
      <c r="AC323" s="402"/>
      <c r="AD323" s="402"/>
      <c r="AE323" s="402"/>
      <c r="AF323" s="402"/>
      <c r="AG323" s="402"/>
      <c r="AH323" s="402"/>
      <c r="AI323" s="402"/>
      <c r="AJ323" s="402"/>
      <c r="AK323" s="402"/>
      <c r="AL323" s="403"/>
      <c r="AM323" s="403"/>
      <c r="AN323" s="403"/>
      <c r="AO323" s="403"/>
      <c r="AP323" s="403"/>
      <c r="AQ323" s="403"/>
      <c r="AR323" s="403"/>
      <c r="AS323" s="403"/>
      <c r="AT323" s="403"/>
      <c r="AU323" s="403"/>
      <c r="AV323" s="403"/>
      <c r="AW323" s="403"/>
      <c r="AX323" s="403"/>
      <c r="AY323" s="403"/>
      <c r="AZ323" s="404"/>
      <c r="BA323" s="363"/>
    </row>
    <row r="324" spans="6:53" ht="93" customHeight="1" x14ac:dyDescent="0.3">
      <c r="F324" s="399"/>
      <c r="G324" s="400"/>
      <c r="H324" s="400"/>
      <c r="I324" s="403"/>
      <c r="J324" s="400"/>
      <c r="K324" s="400"/>
      <c r="L324" s="400"/>
      <c r="M324" s="400"/>
      <c r="N324" s="400"/>
      <c r="U324" s="401"/>
      <c r="V324" s="402"/>
      <c r="W324" s="402"/>
      <c r="X324" s="402"/>
      <c r="Y324" s="402"/>
      <c r="Z324" s="402"/>
      <c r="AA324" s="402"/>
      <c r="AB324" s="402"/>
      <c r="AC324" s="402"/>
      <c r="AD324" s="402"/>
      <c r="AE324" s="402"/>
      <c r="AF324" s="402"/>
      <c r="AG324" s="402"/>
      <c r="AH324" s="402"/>
      <c r="AI324" s="402"/>
      <c r="AJ324" s="402"/>
      <c r="AK324" s="402"/>
      <c r="AL324" s="403"/>
      <c r="AM324" s="403"/>
      <c r="AN324" s="403"/>
      <c r="AO324" s="403"/>
      <c r="AP324" s="403"/>
      <c r="AQ324" s="403"/>
      <c r="AR324" s="403"/>
      <c r="AS324" s="403"/>
      <c r="AT324" s="403"/>
      <c r="AU324" s="403"/>
      <c r="AV324" s="403"/>
      <c r="AW324" s="403"/>
      <c r="AX324" s="403"/>
      <c r="AY324" s="403"/>
      <c r="AZ324" s="404"/>
      <c r="BA324" s="363"/>
    </row>
    <row r="325" spans="6:53" ht="93" customHeight="1" x14ac:dyDescent="0.3">
      <c r="F325" s="399"/>
      <c r="G325" s="400"/>
      <c r="H325" s="400"/>
      <c r="I325" s="403"/>
      <c r="J325" s="400"/>
      <c r="K325" s="400"/>
      <c r="L325" s="400"/>
      <c r="M325" s="400"/>
      <c r="N325" s="400"/>
      <c r="U325" s="401"/>
      <c r="V325" s="402"/>
      <c r="W325" s="402"/>
      <c r="X325" s="402"/>
      <c r="Y325" s="402"/>
      <c r="Z325" s="402"/>
      <c r="AA325" s="402"/>
      <c r="AB325" s="402"/>
      <c r="AC325" s="402"/>
      <c r="AD325" s="402"/>
      <c r="AE325" s="402"/>
      <c r="AF325" s="402"/>
      <c r="AG325" s="402"/>
      <c r="AH325" s="402"/>
      <c r="AI325" s="402"/>
      <c r="AJ325" s="402"/>
      <c r="AK325" s="402"/>
      <c r="AL325" s="403"/>
      <c r="AM325" s="403"/>
      <c r="AN325" s="403"/>
      <c r="AO325" s="403"/>
      <c r="AP325" s="403"/>
      <c r="AQ325" s="403"/>
      <c r="AR325" s="403"/>
      <c r="AS325" s="403"/>
      <c r="AT325" s="403"/>
      <c r="AU325" s="403"/>
      <c r="AV325" s="403"/>
      <c r="AW325" s="403"/>
      <c r="AX325" s="403"/>
      <c r="AY325" s="403"/>
      <c r="AZ325" s="404"/>
      <c r="BA325" s="363"/>
    </row>
    <row r="326" spans="6:53" ht="93" customHeight="1" x14ac:dyDescent="0.3">
      <c r="F326" s="399"/>
      <c r="G326" s="400"/>
      <c r="H326" s="400"/>
      <c r="I326" s="403"/>
      <c r="J326" s="400"/>
      <c r="K326" s="400"/>
      <c r="L326" s="400"/>
      <c r="M326" s="400"/>
      <c r="N326" s="400"/>
      <c r="U326" s="401"/>
      <c r="V326" s="402"/>
      <c r="W326" s="402"/>
      <c r="X326" s="402"/>
      <c r="Y326" s="402"/>
      <c r="Z326" s="402"/>
      <c r="AA326" s="402"/>
      <c r="AB326" s="402"/>
      <c r="AC326" s="402"/>
      <c r="AD326" s="402"/>
      <c r="AE326" s="402"/>
      <c r="AF326" s="402"/>
      <c r="AG326" s="402"/>
      <c r="AH326" s="402"/>
      <c r="AI326" s="402"/>
      <c r="AJ326" s="402"/>
      <c r="AK326" s="402"/>
      <c r="AL326" s="403"/>
      <c r="AM326" s="403"/>
      <c r="AN326" s="403"/>
      <c r="AO326" s="403"/>
      <c r="AP326" s="403"/>
      <c r="AQ326" s="403"/>
      <c r="AR326" s="403"/>
      <c r="AS326" s="403"/>
      <c r="AT326" s="403"/>
      <c r="AU326" s="403"/>
      <c r="AV326" s="403"/>
      <c r="AW326" s="403"/>
      <c r="AX326" s="403"/>
      <c r="AY326" s="403"/>
      <c r="AZ326" s="404"/>
      <c r="BA326" s="363"/>
    </row>
    <row r="327" spans="6:53" ht="93" customHeight="1" x14ac:dyDescent="0.3">
      <c r="F327" s="399"/>
      <c r="G327" s="400"/>
      <c r="H327" s="400"/>
      <c r="I327" s="403"/>
      <c r="J327" s="400"/>
      <c r="K327" s="400"/>
      <c r="L327" s="400"/>
      <c r="M327" s="400"/>
      <c r="N327" s="400"/>
      <c r="U327" s="401"/>
      <c r="V327" s="402"/>
      <c r="W327" s="402"/>
      <c r="X327" s="402"/>
      <c r="Y327" s="402"/>
      <c r="Z327" s="402"/>
      <c r="AA327" s="402"/>
      <c r="AB327" s="402"/>
      <c r="AC327" s="402"/>
      <c r="AD327" s="402"/>
      <c r="AE327" s="402"/>
      <c r="AF327" s="402"/>
      <c r="AG327" s="402"/>
      <c r="AH327" s="402"/>
      <c r="AI327" s="402"/>
      <c r="AJ327" s="402"/>
      <c r="AK327" s="402"/>
      <c r="AL327" s="403"/>
      <c r="AM327" s="403"/>
      <c r="AN327" s="403"/>
      <c r="AO327" s="403"/>
      <c r="AP327" s="403"/>
      <c r="AQ327" s="403"/>
      <c r="AR327" s="403"/>
      <c r="AS327" s="403"/>
      <c r="AT327" s="403"/>
      <c r="AU327" s="403"/>
      <c r="AV327" s="403"/>
      <c r="AW327" s="403"/>
      <c r="AX327" s="403"/>
      <c r="AY327" s="403"/>
      <c r="AZ327" s="404"/>
      <c r="BA327" s="363"/>
    </row>
    <row r="328" spans="6:53" ht="93" customHeight="1" x14ac:dyDescent="0.3">
      <c r="F328" s="399"/>
      <c r="G328" s="400"/>
      <c r="H328" s="400"/>
      <c r="I328" s="403"/>
      <c r="J328" s="400"/>
      <c r="K328" s="400"/>
      <c r="L328" s="400"/>
      <c r="M328" s="400"/>
      <c r="N328" s="400"/>
      <c r="U328" s="401"/>
      <c r="V328" s="402"/>
      <c r="W328" s="402"/>
      <c r="X328" s="402"/>
      <c r="Y328" s="402"/>
      <c r="Z328" s="402"/>
      <c r="AA328" s="402"/>
      <c r="AB328" s="402"/>
      <c r="AC328" s="402"/>
      <c r="AD328" s="402"/>
      <c r="AE328" s="402"/>
      <c r="AF328" s="402"/>
      <c r="AG328" s="402"/>
      <c r="AH328" s="402"/>
      <c r="AI328" s="402"/>
      <c r="AJ328" s="402"/>
      <c r="AK328" s="402"/>
      <c r="AL328" s="403"/>
      <c r="AM328" s="403"/>
      <c r="AN328" s="403"/>
      <c r="AO328" s="403"/>
      <c r="AP328" s="403"/>
      <c r="AQ328" s="403"/>
      <c r="AR328" s="403"/>
      <c r="AS328" s="403"/>
      <c r="AT328" s="403"/>
      <c r="AU328" s="403"/>
      <c r="AV328" s="403"/>
      <c r="AW328" s="403"/>
      <c r="AX328" s="403"/>
      <c r="AY328" s="403"/>
      <c r="AZ328" s="404"/>
      <c r="BA328" s="363"/>
    </row>
    <row r="329" spans="6:53" ht="93" customHeight="1" x14ac:dyDescent="0.3">
      <c r="F329" s="399"/>
      <c r="G329" s="400"/>
      <c r="H329" s="400"/>
      <c r="I329" s="403"/>
      <c r="J329" s="400"/>
      <c r="K329" s="400"/>
      <c r="L329" s="400"/>
      <c r="M329" s="400"/>
      <c r="N329" s="400"/>
      <c r="U329" s="401"/>
      <c r="V329" s="402"/>
      <c r="W329" s="402"/>
      <c r="X329" s="402"/>
      <c r="Y329" s="402"/>
      <c r="Z329" s="402"/>
      <c r="AA329" s="402"/>
      <c r="AB329" s="402"/>
      <c r="AC329" s="402"/>
      <c r="AD329" s="402"/>
      <c r="AE329" s="402"/>
      <c r="AF329" s="402"/>
      <c r="AG329" s="402"/>
      <c r="AH329" s="402"/>
      <c r="AI329" s="402"/>
      <c r="AJ329" s="402"/>
      <c r="AK329" s="402"/>
      <c r="AL329" s="403"/>
      <c r="AM329" s="403"/>
      <c r="AN329" s="403"/>
      <c r="AO329" s="403"/>
      <c r="AP329" s="403"/>
      <c r="AQ329" s="403"/>
      <c r="AR329" s="403"/>
      <c r="AS329" s="403"/>
      <c r="AT329" s="403"/>
      <c r="AU329" s="403"/>
      <c r="AV329" s="403"/>
      <c r="AW329" s="403"/>
      <c r="AX329" s="403"/>
      <c r="AY329" s="403"/>
      <c r="AZ329" s="404"/>
      <c r="BA329" s="363"/>
    </row>
    <row r="330" spans="6:53" ht="93" customHeight="1" x14ac:dyDescent="0.3">
      <c r="F330" s="399"/>
      <c r="G330" s="400"/>
      <c r="H330" s="400"/>
      <c r="I330" s="403"/>
      <c r="J330" s="400"/>
      <c r="K330" s="400"/>
      <c r="L330" s="400"/>
      <c r="M330" s="400"/>
      <c r="N330" s="400"/>
      <c r="U330" s="401"/>
      <c r="V330" s="402"/>
      <c r="W330" s="402"/>
      <c r="X330" s="402"/>
      <c r="Y330" s="402"/>
      <c r="Z330" s="402"/>
      <c r="AA330" s="402"/>
      <c r="AB330" s="402"/>
      <c r="AC330" s="402"/>
      <c r="AD330" s="402"/>
      <c r="AE330" s="402"/>
      <c r="AF330" s="402"/>
      <c r="AG330" s="402"/>
      <c r="AH330" s="402"/>
      <c r="AI330" s="402"/>
      <c r="AJ330" s="402"/>
      <c r="AK330" s="402"/>
      <c r="AL330" s="403"/>
      <c r="AM330" s="403"/>
      <c r="AN330" s="403"/>
      <c r="AO330" s="403"/>
      <c r="AP330" s="403"/>
      <c r="AQ330" s="403"/>
      <c r="AR330" s="403"/>
      <c r="AS330" s="403"/>
      <c r="AT330" s="403"/>
      <c r="AU330" s="403"/>
      <c r="AV330" s="403"/>
      <c r="AW330" s="403"/>
      <c r="AX330" s="403"/>
      <c r="AY330" s="403"/>
      <c r="AZ330" s="404"/>
      <c r="BA330" s="363"/>
    </row>
    <row r="331" spans="6:53" ht="93" customHeight="1" x14ac:dyDescent="0.3">
      <c r="F331" s="399"/>
      <c r="G331" s="400"/>
      <c r="H331" s="400"/>
      <c r="I331" s="403"/>
      <c r="J331" s="400"/>
      <c r="K331" s="400"/>
      <c r="L331" s="400"/>
      <c r="M331" s="400"/>
      <c r="N331" s="400"/>
      <c r="U331" s="401"/>
      <c r="V331" s="402"/>
      <c r="W331" s="402"/>
      <c r="X331" s="402"/>
      <c r="Y331" s="402"/>
      <c r="Z331" s="402"/>
      <c r="AA331" s="402"/>
      <c r="AB331" s="402"/>
      <c r="AC331" s="402"/>
      <c r="AD331" s="402"/>
      <c r="AE331" s="402"/>
      <c r="AF331" s="402"/>
      <c r="AG331" s="402"/>
      <c r="AH331" s="402"/>
      <c r="AI331" s="402"/>
      <c r="AJ331" s="402"/>
      <c r="AK331" s="402"/>
      <c r="AL331" s="403"/>
      <c r="AM331" s="403"/>
      <c r="AN331" s="403"/>
      <c r="AO331" s="403"/>
      <c r="AP331" s="403"/>
      <c r="AQ331" s="403"/>
      <c r="AR331" s="403"/>
      <c r="AS331" s="403"/>
      <c r="AT331" s="403"/>
      <c r="AU331" s="403"/>
      <c r="AV331" s="403"/>
      <c r="AW331" s="403"/>
      <c r="AX331" s="403"/>
      <c r="AY331" s="403"/>
      <c r="AZ331" s="404"/>
      <c r="BA331" s="363"/>
    </row>
    <row r="332" spans="6:53" ht="93" customHeight="1" x14ac:dyDescent="0.3">
      <c r="F332" s="399"/>
      <c r="G332" s="400"/>
      <c r="H332" s="400"/>
      <c r="I332" s="403"/>
      <c r="J332" s="400"/>
      <c r="K332" s="400"/>
      <c r="L332" s="400"/>
      <c r="M332" s="400"/>
      <c r="N332" s="400"/>
      <c r="U332" s="401"/>
      <c r="V332" s="402"/>
      <c r="W332" s="402"/>
      <c r="X332" s="402"/>
      <c r="Y332" s="402"/>
      <c r="Z332" s="402"/>
      <c r="AA332" s="402"/>
      <c r="AB332" s="402"/>
      <c r="AC332" s="402"/>
      <c r="AD332" s="402"/>
      <c r="AE332" s="402"/>
      <c r="AF332" s="402"/>
      <c r="AG332" s="402"/>
      <c r="AH332" s="402"/>
      <c r="AI332" s="402"/>
      <c r="AJ332" s="402"/>
      <c r="AK332" s="402"/>
      <c r="AL332" s="403"/>
      <c r="AM332" s="403"/>
      <c r="AN332" s="403"/>
      <c r="AO332" s="403"/>
      <c r="AP332" s="403"/>
      <c r="AQ332" s="403"/>
      <c r="AR332" s="403"/>
      <c r="AS332" s="403"/>
      <c r="AT332" s="403"/>
      <c r="AU332" s="403"/>
      <c r="AV332" s="403"/>
      <c r="AW332" s="403"/>
      <c r="AX332" s="403"/>
      <c r="AY332" s="403"/>
      <c r="AZ332" s="404"/>
      <c r="BA332" s="363"/>
    </row>
    <row r="333" spans="6:53" ht="93" customHeight="1" x14ac:dyDescent="0.3">
      <c r="F333" s="399"/>
      <c r="G333" s="400"/>
      <c r="H333" s="400"/>
      <c r="I333" s="403"/>
      <c r="J333" s="400"/>
      <c r="K333" s="400"/>
      <c r="L333" s="400"/>
      <c r="M333" s="400"/>
      <c r="N333" s="400"/>
      <c r="U333" s="401"/>
      <c r="V333" s="402"/>
      <c r="W333" s="402"/>
      <c r="X333" s="402"/>
      <c r="Y333" s="402"/>
      <c r="Z333" s="402"/>
      <c r="AA333" s="402"/>
      <c r="AB333" s="402"/>
      <c r="AC333" s="402"/>
      <c r="AD333" s="402"/>
      <c r="AE333" s="402"/>
      <c r="AF333" s="402"/>
      <c r="AG333" s="402"/>
      <c r="AH333" s="402"/>
      <c r="AI333" s="402"/>
      <c r="AJ333" s="402"/>
      <c r="AK333" s="402"/>
      <c r="AL333" s="403"/>
      <c r="AM333" s="403"/>
      <c r="AN333" s="403"/>
      <c r="AO333" s="403"/>
      <c r="AP333" s="403"/>
      <c r="AQ333" s="403"/>
      <c r="AR333" s="403"/>
      <c r="AS333" s="403"/>
      <c r="AT333" s="403"/>
      <c r="AU333" s="403"/>
      <c r="AV333" s="403"/>
      <c r="AW333" s="403"/>
      <c r="AX333" s="403"/>
      <c r="AY333" s="403"/>
      <c r="AZ333" s="404"/>
      <c r="BA333" s="363"/>
    </row>
    <row r="334" spans="6:53" ht="93" customHeight="1" x14ac:dyDescent="0.3">
      <c r="F334" s="399"/>
      <c r="G334" s="400"/>
      <c r="H334" s="400"/>
      <c r="I334" s="403"/>
      <c r="J334" s="400"/>
      <c r="K334" s="400"/>
      <c r="L334" s="400"/>
      <c r="M334" s="400"/>
      <c r="N334" s="400"/>
      <c r="U334" s="401"/>
      <c r="V334" s="402"/>
      <c r="W334" s="402"/>
      <c r="X334" s="402"/>
      <c r="Y334" s="402"/>
      <c r="Z334" s="402"/>
      <c r="AA334" s="402"/>
      <c r="AB334" s="402"/>
      <c r="AC334" s="402"/>
      <c r="AD334" s="402"/>
      <c r="AE334" s="402"/>
      <c r="AF334" s="402"/>
      <c r="AG334" s="402"/>
      <c r="AH334" s="402"/>
      <c r="AI334" s="402"/>
      <c r="AJ334" s="402"/>
      <c r="AK334" s="402"/>
      <c r="AL334" s="403"/>
      <c r="AM334" s="403"/>
      <c r="AN334" s="403"/>
      <c r="AO334" s="403"/>
      <c r="AP334" s="403"/>
      <c r="AQ334" s="403"/>
      <c r="AR334" s="403"/>
      <c r="AS334" s="403"/>
      <c r="AT334" s="403"/>
      <c r="AU334" s="403"/>
      <c r="AV334" s="403"/>
      <c r="AW334" s="403"/>
      <c r="AX334" s="403"/>
      <c r="AY334" s="403"/>
      <c r="AZ334" s="404"/>
      <c r="BA334" s="363"/>
    </row>
    <row r="335" spans="6:53" ht="93" customHeight="1" x14ac:dyDescent="0.3">
      <c r="F335" s="399"/>
      <c r="G335" s="400"/>
      <c r="H335" s="400"/>
      <c r="I335" s="403"/>
      <c r="J335" s="400"/>
      <c r="K335" s="400"/>
      <c r="L335" s="400"/>
      <c r="M335" s="400"/>
      <c r="N335" s="400"/>
      <c r="U335" s="401"/>
      <c r="V335" s="402"/>
      <c r="W335" s="402"/>
      <c r="X335" s="402"/>
      <c r="Y335" s="402"/>
      <c r="Z335" s="402"/>
      <c r="AA335" s="402"/>
      <c r="AB335" s="402"/>
      <c r="AC335" s="402"/>
      <c r="AD335" s="402"/>
      <c r="AE335" s="402"/>
      <c r="AF335" s="402"/>
      <c r="AG335" s="402"/>
      <c r="AH335" s="402"/>
      <c r="AI335" s="402"/>
      <c r="AJ335" s="402"/>
      <c r="AK335" s="402"/>
      <c r="AL335" s="403"/>
      <c r="AM335" s="403"/>
      <c r="AN335" s="403"/>
      <c r="AO335" s="403"/>
      <c r="AP335" s="403"/>
      <c r="AQ335" s="403"/>
      <c r="AR335" s="403"/>
      <c r="AS335" s="403"/>
      <c r="AT335" s="403"/>
      <c r="AU335" s="403"/>
      <c r="AV335" s="403"/>
      <c r="AW335" s="403"/>
      <c r="AX335" s="403"/>
      <c r="AY335" s="403"/>
      <c r="AZ335" s="404"/>
      <c r="BA335" s="363"/>
    </row>
    <row r="336" spans="6:53" ht="93" customHeight="1" x14ac:dyDescent="0.3">
      <c r="F336" s="399"/>
      <c r="G336" s="400"/>
      <c r="H336" s="400"/>
      <c r="I336" s="403"/>
      <c r="J336" s="400"/>
      <c r="K336" s="400"/>
      <c r="L336" s="400"/>
      <c r="M336" s="400"/>
      <c r="N336" s="400"/>
      <c r="U336" s="401"/>
      <c r="V336" s="402"/>
      <c r="W336" s="402"/>
      <c r="X336" s="402"/>
      <c r="Y336" s="402"/>
      <c r="Z336" s="402"/>
      <c r="AA336" s="402"/>
      <c r="AB336" s="402"/>
      <c r="AC336" s="402"/>
      <c r="AD336" s="402"/>
      <c r="AE336" s="402"/>
      <c r="AF336" s="402"/>
      <c r="AG336" s="402"/>
      <c r="AH336" s="402"/>
      <c r="AI336" s="402"/>
      <c r="AJ336" s="402"/>
      <c r="AK336" s="402"/>
      <c r="AL336" s="403"/>
      <c r="AM336" s="403"/>
      <c r="AN336" s="403"/>
      <c r="AO336" s="403"/>
      <c r="AP336" s="403"/>
      <c r="AQ336" s="403"/>
      <c r="AR336" s="403"/>
      <c r="AS336" s="403"/>
      <c r="AT336" s="403"/>
      <c r="AU336" s="403"/>
      <c r="AV336" s="403"/>
      <c r="AW336" s="403"/>
      <c r="AX336" s="403"/>
      <c r="AY336" s="403"/>
      <c r="AZ336" s="404"/>
      <c r="BA336" s="363"/>
    </row>
    <row r="337" spans="6:53" ht="93" customHeight="1" x14ac:dyDescent="0.3">
      <c r="F337" s="399"/>
      <c r="G337" s="400"/>
      <c r="H337" s="400"/>
      <c r="I337" s="403"/>
      <c r="J337" s="400"/>
      <c r="K337" s="400"/>
      <c r="L337" s="400"/>
      <c r="M337" s="400"/>
      <c r="N337" s="400"/>
      <c r="U337" s="401"/>
      <c r="V337" s="402"/>
      <c r="W337" s="402"/>
      <c r="X337" s="402"/>
      <c r="Y337" s="402"/>
      <c r="Z337" s="402"/>
      <c r="AA337" s="402"/>
      <c r="AB337" s="402"/>
      <c r="AC337" s="402"/>
      <c r="AD337" s="402"/>
      <c r="AE337" s="402"/>
      <c r="AF337" s="402"/>
      <c r="AG337" s="402"/>
      <c r="AH337" s="402"/>
      <c r="AI337" s="402"/>
      <c r="AJ337" s="402"/>
      <c r="AK337" s="402"/>
      <c r="AL337" s="403"/>
      <c r="AM337" s="403"/>
      <c r="AN337" s="403"/>
      <c r="AO337" s="403"/>
      <c r="AP337" s="403"/>
      <c r="AQ337" s="403"/>
      <c r="AR337" s="403"/>
      <c r="AS337" s="403"/>
      <c r="AT337" s="403"/>
      <c r="AU337" s="403"/>
      <c r="AV337" s="403"/>
      <c r="AW337" s="403"/>
      <c r="AX337" s="403"/>
      <c r="AY337" s="403"/>
      <c r="AZ337" s="404"/>
      <c r="BA337" s="363"/>
    </row>
    <row r="338" spans="6:53" ht="93" customHeight="1" x14ac:dyDescent="0.3">
      <c r="F338" s="399"/>
      <c r="G338" s="400"/>
      <c r="H338" s="400"/>
      <c r="I338" s="403"/>
      <c r="J338" s="400"/>
      <c r="K338" s="400"/>
      <c r="L338" s="400"/>
      <c r="M338" s="400"/>
      <c r="N338" s="400"/>
      <c r="U338" s="401"/>
      <c r="V338" s="402"/>
      <c r="W338" s="402"/>
      <c r="X338" s="402"/>
      <c r="Y338" s="402"/>
      <c r="Z338" s="402"/>
      <c r="AA338" s="402"/>
      <c r="AB338" s="402"/>
      <c r="AC338" s="402"/>
      <c r="AD338" s="402"/>
      <c r="AE338" s="402"/>
      <c r="AF338" s="402"/>
      <c r="AG338" s="402"/>
      <c r="AH338" s="402"/>
      <c r="AI338" s="402"/>
      <c r="AJ338" s="402"/>
      <c r="AK338" s="402"/>
      <c r="AL338" s="403"/>
      <c r="AM338" s="403"/>
      <c r="AN338" s="403"/>
      <c r="AO338" s="403"/>
      <c r="AP338" s="403"/>
      <c r="AQ338" s="403"/>
      <c r="AR338" s="403"/>
      <c r="AS338" s="403"/>
      <c r="AT338" s="403"/>
      <c r="AU338" s="403"/>
      <c r="AV338" s="403"/>
      <c r="AW338" s="403"/>
      <c r="AX338" s="403"/>
      <c r="AY338" s="403"/>
      <c r="AZ338" s="404"/>
      <c r="BA338" s="363"/>
    </row>
    <row r="339" spans="6:53" ht="93" customHeight="1" x14ac:dyDescent="0.3">
      <c r="F339" s="399"/>
      <c r="G339" s="400"/>
      <c r="H339" s="400"/>
      <c r="I339" s="403"/>
      <c r="J339" s="400"/>
      <c r="K339" s="400"/>
      <c r="L339" s="400"/>
      <c r="M339" s="400"/>
      <c r="N339" s="400"/>
      <c r="U339" s="401"/>
      <c r="V339" s="402"/>
      <c r="W339" s="402"/>
      <c r="X339" s="402"/>
      <c r="Y339" s="402"/>
      <c r="Z339" s="402"/>
      <c r="AA339" s="402"/>
      <c r="AB339" s="402"/>
      <c r="AC339" s="402"/>
      <c r="AD339" s="402"/>
      <c r="AE339" s="402"/>
      <c r="AF339" s="402"/>
      <c r="AG339" s="402"/>
      <c r="AH339" s="402"/>
      <c r="AI339" s="402"/>
      <c r="AJ339" s="402"/>
      <c r="AK339" s="402"/>
      <c r="AL339" s="403"/>
      <c r="AM339" s="403"/>
      <c r="AN339" s="403"/>
      <c r="AO339" s="403"/>
      <c r="AP339" s="403"/>
      <c r="AQ339" s="403"/>
      <c r="AR339" s="403"/>
      <c r="AS339" s="403"/>
      <c r="AT339" s="403"/>
      <c r="AU339" s="403"/>
      <c r="AV339" s="403"/>
      <c r="AW339" s="403"/>
      <c r="AX339" s="403"/>
      <c r="AY339" s="403"/>
      <c r="AZ339" s="404"/>
      <c r="BA339" s="363"/>
    </row>
    <row r="340" spans="6:53" ht="93" customHeight="1" x14ac:dyDescent="0.3">
      <c r="F340" s="399"/>
      <c r="G340" s="400"/>
      <c r="H340" s="400"/>
      <c r="I340" s="403"/>
      <c r="J340" s="400"/>
      <c r="K340" s="400"/>
      <c r="L340" s="400"/>
      <c r="M340" s="400"/>
      <c r="N340" s="400"/>
      <c r="U340" s="401"/>
      <c r="V340" s="402"/>
      <c r="W340" s="402"/>
      <c r="X340" s="402"/>
      <c r="Y340" s="402"/>
      <c r="Z340" s="402"/>
      <c r="AA340" s="402"/>
      <c r="AB340" s="402"/>
      <c r="AC340" s="402"/>
      <c r="AD340" s="402"/>
      <c r="AE340" s="402"/>
      <c r="AF340" s="402"/>
      <c r="AG340" s="402"/>
      <c r="AH340" s="402"/>
      <c r="AI340" s="402"/>
      <c r="AJ340" s="402"/>
      <c r="AK340" s="402"/>
      <c r="AL340" s="403"/>
      <c r="AM340" s="403"/>
      <c r="AN340" s="403"/>
      <c r="AO340" s="403"/>
      <c r="AP340" s="403"/>
      <c r="AQ340" s="403"/>
      <c r="AR340" s="403"/>
      <c r="AS340" s="403"/>
      <c r="AT340" s="403"/>
      <c r="AU340" s="403"/>
      <c r="AV340" s="403"/>
      <c r="AW340" s="403"/>
      <c r="AX340" s="403"/>
      <c r="AY340" s="403"/>
      <c r="AZ340" s="404"/>
      <c r="BA340" s="363"/>
    </row>
    <row r="341" spans="6:53" ht="93" customHeight="1" x14ac:dyDescent="0.3">
      <c r="F341" s="399"/>
      <c r="G341" s="400"/>
      <c r="H341" s="400"/>
      <c r="I341" s="403"/>
      <c r="J341" s="400"/>
      <c r="K341" s="400"/>
      <c r="L341" s="400"/>
      <c r="M341" s="400"/>
      <c r="N341" s="400"/>
      <c r="U341" s="401"/>
      <c r="V341" s="402"/>
      <c r="W341" s="402"/>
      <c r="X341" s="402"/>
      <c r="Y341" s="402"/>
      <c r="Z341" s="402"/>
      <c r="AA341" s="402"/>
      <c r="AB341" s="402"/>
      <c r="AC341" s="402"/>
      <c r="AD341" s="402"/>
      <c r="AE341" s="402"/>
      <c r="AF341" s="402"/>
      <c r="AG341" s="402"/>
      <c r="AH341" s="402"/>
      <c r="AI341" s="402"/>
      <c r="AJ341" s="402"/>
      <c r="AK341" s="402"/>
      <c r="AL341" s="403"/>
      <c r="AM341" s="403"/>
      <c r="AN341" s="403"/>
      <c r="AO341" s="403"/>
      <c r="AP341" s="403"/>
      <c r="AQ341" s="403"/>
      <c r="AR341" s="403"/>
      <c r="AS341" s="403"/>
      <c r="AT341" s="403"/>
      <c r="AU341" s="403"/>
      <c r="AV341" s="403"/>
      <c r="AW341" s="403"/>
      <c r="AX341" s="403"/>
      <c r="AY341" s="403"/>
      <c r="AZ341" s="404"/>
      <c r="BA341" s="363"/>
    </row>
    <row r="342" spans="6:53" ht="93" customHeight="1" x14ac:dyDescent="0.3">
      <c r="F342" s="399"/>
      <c r="G342" s="400"/>
      <c r="H342" s="400"/>
      <c r="I342" s="403"/>
      <c r="J342" s="400"/>
      <c r="K342" s="400"/>
      <c r="L342" s="400"/>
      <c r="M342" s="400"/>
      <c r="N342" s="400"/>
      <c r="U342" s="401"/>
      <c r="V342" s="402"/>
      <c r="W342" s="402"/>
      <c r="X342" s="402"/>
      <c r="Y342" s="402"/>
      <c r="Z342" s="402"/>
      <c r="AA342" s="402"/>
      <c r="AB342" s="402"/>
      <c r="AC342" s="402"/>
      <c r="AD342" s="402"/>
      <c r="AE342" s="402"/>
      <c r="AF342" s="402"/>
      <c r="AG342" s="402"/>
      <c r="AH342" s="402"/>
      <c r="AI342" s="402"/>
      <c r="AJ342" s="402"/>
      <c r="AK342" s="402"/>
      <c r="AL342" s="403"/>
      <c r="AM342" s="403"/>
      <c r="AN342" s="403"/>
      <c r="AO342" s="403"/>
      <c r="AP342" s="403"/>
      <c r="AQ342" s="403"/>
      <c r="AR342" s="403"/>
      <c r="AS342" s="403"/>
      <c r="AT342" s="403"/>
      <c r="AU342" s="403"/>
      <c r="AV342" s="403"/>
      <c r="AW342" s="403"/>
      <c r="AX342" s="403"/>
      <c r="AY342" s="403"/>
      <c r="AZ342" s="404"/>
      <c r="BA342" s="363"/>
    </row>
    <row r="343" spans="6:53" ht="93" customHeight="1" x14ac:dyDescent="0.3">
      <c r="F343" s="399"/>
      <c r="G343" s="400"/>
      <c r="H343" s="400"/>
      <c r="I343" s="403"/>
      <c r="J343" s="400"/>
      <c r="K343" s="400"/>
      <c r="L343" s="400"/>
      <c r="M343" s="400"/>
      <c r="N343" s="400"/>
      <c r="U343" s="401"/>
      <c r="V343" s="402"/>
      <c r="W343" s="402"/>
      <c r="X343" s="402"/>
      <c r="Y343" s="402"/>
      <c r="Z343" s="402"/>
      <c r="AA343" s="402"/>
      <c r="AB343" s="402"/>
      <c r="AC343" s="402"/>
      <c r="AD343" s="402"/>
      <c r="AE343" s="402"/>
      <c r="AF343" s="402"/>
      <c r="AG343" s="402"/>
      <c r="AH343" s="402"/>
      <c r="AI343" s="402"/>
      <c r="AJ343" s="402"/>
      <c r="AK343" s="402"/>
      <c r="AL343" s="403"/>
      <c r="AM343" s="403"/>
      <c r="AN343" s="403"/>
      <c r="AO343" s="403"/>
      <c r="AP343" s="403"/>
      <c r="AQ343" s="403"/>
      <c r="AR343" s="403"/>
      <c r="AS343" s="403"/>
      <c r="AT343" s="403"/>
      <c r="AU343" s="403"/>
      <c r="AV343" s="403"/>
      <c r="AW343" s="403"/>
      <c r="AX343" s="403"/>
      <c r="AY343" s="403"/>
      <c r="AZ343" s="404"/>
      <c r="BA343" s="363"/>
    </row>
    <row r="344" spans="6:53" ht="93" customHeight="1" x14ac:dyDescent="0.3">
      <c r="F344" s="399"/>
      <c r="G344" s="400"/>
      <c r="H344" s="400"/>
      <c r="I344" s="403"/>
      <c r="J344" s="400"/>
      <c r="K344" s="400"/>
      <c r="L344" s="400"/>
      <c r="M344" s="400"/>
      <c r="N344" s="400"/>
      <c r="U344" s="401"/>
      <c r="V344" s="402"/>
      <c r="W344" s="402"/>
      <c r="X344" s="402"/>
      <c r="Y344" s="402"/>
      <c r="Z344" s="402"/>
      <c r="AA344" s="402"/>
      <c r="AB344" s="402"/>
      <c r="AC344" s="402"/>
      <c r="AD344" s="402"/>
      <c r="AE344" s="402"/>
      <c r="AF344" s="402"/>
      <c r="AG344" s="402"/>
      <c r="AH344" s="402"/>
      <c r="AI344" s="402"/>
      <c r="AJ344" s="402"/>
      <c r="AK344" s="402"/>
      <c r="AL344" s="403"/>
      <c r="AM344" s="403"/>
      <c r="AN344" s="403"/>
      <c r="AO344" s="403"/>
      <c r="AP344" s="403"/>
      <c r="AQ344" s="403"/>
      <c r="AR344" s="403"/>
      <c r="AS344" s="403"/>
      <c r="AT344" s="403"/>
      <c r="AU344" s="403"/>
      <c r="AV344" s="403"/>
      <c r="AW344" s="403"/>
      <c r="AX344" s="403"/>
      <c r="AY344" s="403"/>
      <c r="AZ344" s="404"/>
      <c r="BA344" s="363"/>
    </row>
    <row r="345" spans="6:53" ht="93" customHeight="1" x14ac:dyDescent="0.3">
      <c r="F345" s="399"/>
      <c r="G345" s="400"/>
      <c r="H345" s="400"/>
      <c r="I345" s="403"/>
      <c r="J345" s="400"/>
      <c r="K345" s="400"/>
      <c r="L345" s="400"/>
      <c r="M345" s="400"/>
      <c r="N345" s="400"/>
      <c r="U345" s="401"/>
      <c r="V345" s="402"/>
      <c r="W345" s="402"/>
      <c r="X345" s="402"/>
      <c r="Y345" s="402"/>
      <c r="Z345" s="402"/>
      <c r="AA345" s="402"/>
      <c r="AB345" s="402"/>
      <c r="AC345" s="402"/>
      <c r="AD345" s="402"/>
      <c r="AE345" s="402"/>
      <c r="AF345" s="402"/>
      <c r="AG345" s="402"/>
      <c r="AH345" s="402"/>
      <c r="AI345" s="402"/>
      <c r="AJ345" s="402"/>
      <c r="AK345" s="402"/>
      <c r="AL345" s="403"/>
      <c r="AM345" s="403"/>
      <c r="AN345" s="403"/>
      <c r="AO345" s="403"/>
      <c r="AP345" s="403"/>
      <c r="AQ345" s="403"/>
      <c r="AR345" s="403"/>
      <c r="AS345" s="403"/>
      <c r="AT345" s="403"/>
      <c r="AU345" s="403"/>
      <c r="AV345" s="403"/>
      <c r="AW345" s="403"/>
      <c r="AX345" s="403"/>
      <c r="AY345" s="403"/>
      <c r="AZ345" s="404"/>
      <c r="BA345" s="363"/>
    </row>
    <row r="346" spans="6:53" ht="93" customHeight="1" x14ac:dyDescent="0.3">
      <c r="F346" s="399"/>
      <c r="G346" s="400"/>
      <c r="H346" s="400"/>
      <c r="I346" s="403"/>
      <c r="J346" s="400"/>
      <c r="K346" s="400"/>
      <c r="L346" s="400"/>
      <c r="M346" s="400"/>
      <c r="N346" s="400"/>
      <c r="U346" s="401"/>
      <c r="V346" s="402"/>
      <c r="W346" s="402"/>
      <c r="X346" s="402"/>
      <c r="Y346" s="402"/>
      <c r="Z346" s="402"/>
      <c r="AA346" s="402"/>
      <c r="AB346" s="402"/>
      <c r="AC346" s="402"/>
      <c r="AD346" s="402"/>
      <c r="AE346" s="402"/>
      <c r="AF346" s="402"/>
      <c r="AG346" s="402"/>
      <c r="AH346" s="402"/>
      <c r="AI346" s="402"/>
      <c r="AJ346" s="402"/>
      <c r="AK346" s="402"/>
      <c r="AL346" s="403"/>
      <c r="AM346" s="403"/>
      <c r="AN346" s="403"/>
      <c r="AO346" s="403"/>
      <c r="AP346" s="403"/>
      <c r="AQ346" s="403"/>
      <c r="AR346" s="403"/>
      <c r="AS346" s="403"/>
      <c r="AT346" s="403"/>
      <c r="AU346" s="403"/>
      <c r="AV346" s="403"/>
      <c r="AW346" s="403"/>
      <c r="AX346" s="403"/>
      <c r="AY346" s="403"/>
      <c r="AZ346" s="404"/>
      <c r="BA346" s="363"/>
    </row>
    <row r="347" spans="6:53" ht="93" customHeight="1" x14ac:dyDescent="0.3">
      <c r="F347" s="399"/>
      <c r="G347" s="400"/>
      <c r="H347" s="400"/>
      <c r="I347" s="403"/>
      <c r="J347" s="400"/>
      <c r="K347" s="400"/>
      <c r="L347" s="400"/>
      <c r="M347" s="400"/>
      <c r="N347" s="400"/>
      <c r="U347" s="401"/>
      <c r="V347" s="402"/>
      <c r="W347" s="402"/>
      <c r="X347" s="402"/>
      <c r="Y347" s="402"/>
      <c r="Z347" s="402"/>
      <c r="AA347" s="402"/>
      <c r="AB347" s="402"/>
      <c r="AC347" s="402"/>
      <c r="AD347" s="402"/>
      <c r="AE347" s="402"/>
      <c r="AF347" s="402"/>
      <c r="AG347" s="402"/>
      <c r="AH347" s="402"/>
      <c r="AI347" s="402"/>
      <c r="AJ347" s="402"/>
      <c r="AK347" s="402"/>
      <c r="AL347" s="403"/>
      <c r="AM347" s="403"/>
      <c r="AN347" s="403"/>
      <c r="AO347" s="403"/>
      <c r="AP347" s="403"/>
      <c r="AQ347" s="403"/>
      <c r="AR347" s="403"/>
      <c r="AS347" s="403"/>
      <c r="AT347" s="403"/>
      <c r="AU347" s="403"/>
      <c r="AV347" s="403"/>
      <c r="AW347" s="403"/>
      <c r="AX347" s="403"/>
      <c r="AY347" s="403"/>
      <c r="AZ347" s="404"/>
      <c r="BA347" s="363"/>
    </row>
    <row r="348" spans="6:53" ht="93" customHeight="1" x14ac:dyDescent="0.3">
      <c r="F348" s="399"/>
      <c r="G348" s="400"/>
      <c r="H348" s="400"/>
      <c r="I348" s="403"/>
      <c r="J348" s="400"/>
      <c r="K348" s="400"/>
      <c r="L348" s="400"/>
      <c r="M348" s="400"/>
      <c r="N348" s="400"/>
      <c r="U348" s="401"/>
      <c r="V348" s="402"/>
      <c r="W348" s="402"/>
      <c r="X348" s="402"/>
      <c r="Y348" s="402"/>
      <c r="Z348" s="402"/>
      <c r="AA348" s="402"/>
      <c r="AB348" s="402"/>
      <c r="AC348" s="402"/>
      <c r="AD348" s="402"/>
      <c r="AE348" s="402"/>
      <c r="AF348" s="402"/>
      <c r="AG348" s="402"/>
      <c r="AH348" s="402"/>
      <c r="AI348" s="402"/>
      <c r="AJ348" s="402"/>
      <c r="AK348" s="402"/>
      <c r="AL348" s="403"/>
      <c r="AM348" s="403"/>
      <c r="AN348" s="403"/>
      <c r="AO348" s="403"/>
      <c r="AP348" s="403"/>
      <c r="AQ348" s="403"/>
      <c r="AR348" s="403"/>
      <c r="AS348" s="403"/>
      <c r="AT348" s="403"/>
      <c r="AU348" s="403"/>
      <c r="AV348" s="403"/>
      <c r="AW348" s="403"/>
      <c r="AX348" s="403"/>
      <c r="AY348" s="403"/>
      <c r="AZ348" s="404"/>
      <c r="BA348" s="363"/>
    </row>
    <row r="349" spans="6:53" ht="93" customHeight="1" x14ac:dyDescent="0.3">
      <c r="F349" s="399"/>
      <c r="G349" s="400"/>
      <c r="H349" s="400"/>
      <c r="I349" s="403"/>
      <c r="J349" s="400"/>
      <c r="K349" s="400"/>
      <c r="L349" s="400"/>
      <c r="M349" s="400"/>
      <c r="N349" s="400"/>
      <c r="U349" s="401"/>
      <c r="V349" s="402"/>
      <c r="W349" s="402"/>
      <c r="X349" s="402"/>
      <c r="Y349" s="402"/>
      <c r="Z349" s="402"/>
      <c r="AA349" s="402"/>
      <c r="AB349" s="402"/>
      <c r="AC349" s="402"/>
      <c r="AD349" s="402"/>
      <c r="AE349" s="402"/>
      <c r="AF349" s="402"/>
      <c r="AG349" s="402"/>
      <c r="AH349" s="402"/>
      <c r="AI349" s="402"/>
      <c r="AJ349" s="402"/>
      <c r="AK349" s="402"/>
      <c r="AL349" s="403"/>
      <c r="AM349" s="403"/>
      <c r="AN349" s="403"/>
      <c r="AO349" s="403"/>
      <c r="AP349" s="403"/>
      <c r="AQ349" s="403"/>
      <c r="AR349" s="403"/>
      <c r="AS349" s="403"/>
      <c r="AT349" s="403"/>
      <c r="AU349" s="403"/>
      <c r="AV349" s="403"/>
      <c r="AW349" s="403"/>
      <c r="AX349" s="403"/>
      <c r="AY349" s="403"/>
      <c r="AZ349" s="404"/>
      <c r="BA349" s="363"/>
    </row>
    <row r="350" spans="6:53" ht="93" customHeight="1" x14ac:dyDescent="0.3">
      <c r="F350" s="399"/>
      <c r="G350" s="400"/>
      <c r="H350" s="400"/>
      <c r="I350" s="403"/>
      <c r="J350" s="400"/>
      <c r="K350" s="400"/>
      <c r="L350" s="400"/>
      <c r="M350" s="400"/>
      <c r="N350" s="400"/>
      <c r="U350" s="401"/>
      <c r="V350" s="402"/>
      <c r="W350" s="402"/>
      <c r="X350" s="402"/>
      <c r="Y350" s="402"/>
      <c r="Z350" s="402"/>
      <c r="AA350" s="402"/>
      <c r="AB350" s="402"/>
      <c r="AC350" s="402"/>
      <c r="AD350" s="402"/>
      <c r="AE350" s="402"/>
      <c r="AF350" s="402"/>
      <c r="AG350" s="402"/>
      <c r="AH350" s="402"/>
      <c r="AI350" s="402"/>
      <c r="AJ350" s="402"/>
      <c r="AK350" s="402"/>
      <c r="AL350" s="403"/>
      <c r="AM350" s="403"/>
      <c r="AN350" s="403"/>
      <c r="AO350" s="403"/>
      <c r="AP350" s="403"/>
      <c r="AQ350" s="403"/>
      <c r="AR350" s="403"/>
      <c r="AS350" s="403"/>
      <c r="AT350" s="403"/>
      <c r="AU350" s="403"/>
      <c r="AV350" s="403"/>
      <c r="AW350" s="403"/>
      <c r="AX350" s="403"/>
      <c r="AY350" s="403"/>
      <c r="AZ350" s="404"/>
      <c r="BA350" s="363"/>
    </row>
    <row r="351" spans="6:53" ht="93" customHeight="1" x14ac:dyDescent="0.3">
      <c r="F351" s="399"/>
      <c r="G351" s="400"/>
      <c r="H351" s="400"/>
      <c r="I351" s="403"/>
      <c r="J351" s="400"/>
      <c r="K351" s="400"/>
      <c r="L351" s="400"/>
      <c r="M351" s="400"/>
      <c r="N351" s="400"/>
      <c r="U351" s="401"/>
      <c r="V351" s="402"/>
      <c r="W351" s="402"/>
      <c r="X351" s="402"/>
      <c r="Y351" s="402"/>
      <c r="Z351" s="402"/>
      <c r="AA351" s="402"/>
      <c r="AB351" s="402"/>
      <c r="AC351" s="402"/>
      <c r="AD351" s="402"/>
      <c r="AE351" s="402"/>
      <c r="AF351" s="402"/>
      <c r="AG351" s="402"/>
      <c r="AH351" s="402"/>
      <c r="AI351" s="402"/>
      <c r="AJ351" s="402"/>
      <c r="AK351" s="402"/>
      <c r="AL351" s="403"/>
      <c r="AM351" s="403"/>
      <c r="AN351" s="403"/>
      <c r="AO351" s="403"/>
      <c r="AP351" s="403"/>
      <c r="AQ351" s="403"/>
      <c r="AR351" s="403"/>
      <c r="AS351" s="403"/>
      <c r="AT351" s="403"/>
      <c r="AU351" s="403"/>
      <c r="AV351" s="403"/>
      <c r="AW351" s="403"/>
      <c r="AX351" s="403"/>
      <c r="AY351" s="403"/>
      <c r="AZ351" s="404"/>
      <c r="BA351" s="363"/>
    </row>
    <row r="352" spans="6:53" ht="93" customHeight="1" x14ac:dyDescent="0.3">
      <c r="F352" s="399"/>
      <c r="G352" s="400"/>
      <c r="H352" s="400"/>
      <c r="I352" s="403"/>
      <c r="J352" s="400"/>
      <c r="K352" s="400"/>
      <c r="L352" s="400"/>
      <c r="M352" s="400"/>
      <c r="N352" s="400"/>
      <c r="U352" s="401"/>
      <c r="V352" s="402"/>
      <c r="W352" s="402"/>
      <c r="X352" s="402"/>
      <c r="Y352" s="402"/>
      <c r="Z352" s="402"/>
      <c r="AA352" s="402"/>
      <c r="AB352" s="402"/>
      <c r="AC352" s="402"/>
      <c r="AD352" s="402"/>
      <c r="AE352" s="402"/>
      <c r="AF352" s="402"/>
      <c r="AG352" s="402"/>
      <c r="AH352" s="402"/>
      <c r="AI352" s="402"/>
      <c r="AJ352" s="402"/>
      <c r="AK352" s="402"/>
      <c r="AL352" s="403"/>
      <c r="AM352" s="403"/>
      <c r="AN352" s="403"/>
      <c r="AO352" s="403"/>
      <c r="AP352" s="403"/>
      <c r="AQ352" s="403"/>
      <c r="AR352" s="403"/>
      <c r="AS352" s="403"/>
      <c r="AT352" s="403"/>
      <c r="AU352" s="403"/>
      <c r="AV352" s="403"/>
      <c r="AW352" s="403"/>
      <c r="AX352" s="403"/>
      <c r="AY352" s="403"/>
      <c r="AZ352" s="404"/>
      <c r="BA352" s="363"/>
    </row>
    <row r="353" spans="6:53" ht="93" customHeight="1" x14ac:dyDescent="0.3">
      <c r="F353" s="399"/>
      <c r="G353" s="400"/>
      <c r="H353" s="400"/>
      <c r="I353" s="403"/>
      <c r="J353" s="400"/>
      <c r="K353" s="400"/>
      <c r="L353" s="400"/>
      <c r="M353" s="400"/>
      <c r="N353" s="400"/>
      <c r="U353" s="401"/>
      <c r="V353" s="402"/>
      <c r="W353" s="402"/>
      <c r="X353" s="402"/>
      <c r="Y353" s="402"/>
      <c r="Z353" s="402"/>
      <c r="AA353" s="402"/>
      <c r="AB353" s="402"/>
      <c r="AC353" s="402"/>
      <c r="AD353" s="402"/>
      <c r="AE353" s="402"/>
      <c r="AF353" s="402"/>
      <c r="AG353" s="402"/>
      <c r="AH353" s="402"/>
      <c r="AI353" s="402"/>
      <c r="AJ353" s="402"/>
      <c r="AK353" s="402"/>
      <c r="AL353" s="403"/>
      <c r="AM353" s="403"/>
      <c r="AN353" s="403"/>
      <c r="AO353" s="403"/>
      <c r="AP353" s="403"/>
      <c r="AQ353" s="403"/>
      <c r="AR353" s="403"/>
      <c r="AS353" s="403"/>
      <c r="AT353" s="403"/>
      <c r="AU353" s="403"/>
      <c r="AV353" s="403"/>
      <c r="AW353" s="403"/>
      <c r="AX353" s="403"/>
      <c r="AY353" s="403"/>
      <c r="AZ353" s="404"/>
      <c r="BA353" s="363"/>
    </row>
    <row r="354" spans="6:53" ht="93" customHeight="1" x14ac:dyDescent="0.3">
      <c r="F354" s="399"/>
      <c r="G354" s="400"/>
      <c r="H354" s="400"/>
      <c r="I354" s="403"/>
      <c r="J354" s="400"/>
      <c r="K354" s="400"/>
      <c r="L354" s="400"/>
      <c r="M354" s="400"/>
      <c r="N354" s="400"/>
      <c r="U354" s="401"/>
      <c r="V354" s="402"/>
      <c r="W354" s="402"/>
      <c r="X354" s="402"/>
      <c r="Y354" s="402"/>
      <c r="Z354" s="402"/>
      <c r="AA354" s="402"/>
      <c r="AB354" s="402"/>
      <c r="AC354" s="402"/>
      <c r="AD354" s="402"/>
      <c r="AE354" s="402"/>
      <c r="AF354" s="402"/>
      <c r="AG354" s="402"/>
      <c r="AH354" s="402"/>
      <c r="AI354" s="402"/>
      <c r="AJ354" s="402"/>
      <c r="AK354" s="402"/>
      <c r="AL354" s="403"/>
      <c r="AM354" s="403"/>
      <c r="AN354" s="403"/>
      <c r="AO354" s="403"/>
      <c r="AP354" s="403"/>
      <c r="AQ354" s="403"/>
      <c r="AR354" s="403"/>
      <c r="AS354" s="403"/>
      <c r="AT354" s="403"/>
      <c r="AU354" s="403"/>
      <c r="AV354" s="403"/>
      <c r="AW354" s="403"/>
      <c r="AX354" s="403"/>
      <c r="AY354" s="403"/>
      <c r="AZ354" s="404"/>
      <c r="BA354" s="363"/>
    </row>
    <row r="355" spans="6:53" ht="93" customHeight="1" x14ac:dyDescent="0.3">
      <c r="F355" s="399"/>
      <c r="G355" s="400"/>
      <c r="H355" s="400"/>
      <c r="I355" s="403"/>
      <c r="J355" s="400"/>
      <c r="K355" s="400"/>
      <c r="L355" s="400"/>
      <c r="M355" s="400"/>
      <c r="N355" s="400"/>
      <c r="U355" s="401"/>
      <c r="V355" s="402"/>
      <c r="W355" s="402"/>
      <c r="X355" s="402"/>
      <c r="Y355" s="402"/>
      <c r="Z355" s="402"/>
      <c r="AA355" s="402"/>
      <c r="AB355" s="402"/>
      <c r="AC355" s="402"/>
      <c r="AD355" s="402"/>
      <c r="AE355" s="402"/>
      <c r="AF355" s="402"/>
      <c r="AG355" s="402"/>
      <c r="AH355" s="402"/>
      <c r="AI355" s="402"/>
      <c r="AJ355" s="402"/>
      <c r="AK355" s="402"/>
      <c r="AL355" s="403"/>
      <c r="AM355" s="403"/>
      <c r="AN355" s="403"/>
      <c r="AO355" s="403"/>
      <c r="AP355" s="403"/>
      <c r="AQ355" s="403"/>
      <c r="AR355" s="403"/>
      <c r="AS355" s="403"/>
      <c r="AT355" s="403"/>
      <c r="AU355" s="403"/>
      <c r="AV355" s="403"/>
      <c r="AW355" s="403"/>
      <c r="AX355" s="403"/>
      <c r="AY355" s="403"/>
      <c r="AZ355" s="404"/>
      <c r="BA355" s="363"/>
    </row>
    <row r="356" spans="6:53" ht="93" customHeight="1" x14ac:dyDescent="0.3">
      <c r="F356" s="399"/>
      <c r="G356" s="400"/>
      <c r="H356" s="400"/>
      <c r="I356" s="403"/>
      <c r="J356" s="400"/>
      <c r="K356" s="400"/>
      <c r="L356" s="400"/>
      <c r="M356" s="400"/>
      <c r="N356" s="400"/>
      <c r="U356" s="401"/>
      <c r="V356" s="402"/>
      <c r="W356" s="402"/>
      <c r="X356" s="402"/>
      <c r="Y356" s="402"/>
      <c r="Z356" s="402"/>
      <c r="AA356" s="402"/>
      <c r="AB356" s="402"/>
      <c r="AC356" s="402"/>
      <c r="AD356" s="402"/>
      <c r="AE356" s="402"/>
      <c r="AF356" s="402"/>
      <c r="AG356" s="402"/>
      <c r="AH356" s="402"/>
      <c r="AI356" s="402"/>
      <c r="AJ356" s="402"/>
      <c r="AK356" s="402"/>
      <c r="AL356" s="403"/>
      <c r="AM356" s="403"/>
      <c r="AN356" s="403"/>
      <c r="AO356" s="403"/>
      <c r="AP356" s="403"/>
      <c r="AQ356" s="403"/>
      <c r="AR356" s="403"/>
      <c r="AS356" s="403"/>
      <c r="AT356" s="403"/>
      <c r="AU356" s="403"/>
      <c r="AV356" s="403"/>
      <c r="AW356" s="403"/>
      <c r="AX356" s="403"/>
      <c r="AY356" s="403"/>
      <c r="AZ356" s="404"/>
      <c r="BA356" s="363"/>
    </row>
    <row r="357" spans="6:53" ht="93" customHeight="1" x14ac:dyDescent="0.3">
      <c r="F357" s="399"/>
      <c r="G357" s="400"/>
      <c r="H357" s="400"/>
      <c r="I357" s="403"/>
      <c r="J357" s="400"/>
      <c r="K357" s="400"/>
      <c r="L357" s="400"/>
      <c r="M357" s="400"/>
      <c r="N357" s="400"/>
      <c r="U357" s="401"/>
      <c r="V357" s="402"/>
      <c r="W357" s="402"/>
      <c r="X357" s="402"/>
      <c r="Y357" s="402"/>
      <c r="Z357" s="402"/>
      <c r="AA357" s="402"/>
      <c r="AB357" s="402"/>
      <c r="AC357" s="402"/>
      <c r="AD357" s="402"/>
      <c r="AE357" s="402"/>
      <c r="AF357" s="402"/>
      <c r="AG357" s="402"/>
      <c r="AH357" s="402"/>
      <c r="AI357" s="402"/>
      <c r="AJ357" s="402"/>
      <c r="AK357" s="402"/>
      <c r="AL357" s="403"/>
      <c r="AM357" s="403"/>
      <c r="AN357" s="403"/>
      <c r="AO357" s="403"/>
      <c r="AP357" s="403"/>
      <c r="AQ357" s="403"/>
      <c r="AR357" s="403"/>
      <c r="AS357" s="403"/>
      <c r="AT357" s="403"/>
      <c r="AU357" s="403"/>
      <c r="AV357" s="403"/>
      <c r="AW357" s="403"/>
      <c r="AX357" s="403"/>
      <c r="AY357" s="403"/>
      <c r="AZ357" s="404"/>
      <c r="BA357" s="363"/>
    </row>
    <row r="358" spans="6:53" ht="93" customHeight="1" x14ac:dyDescent="0.3">
      <c r="F358" s="399"/>
      <c r="G358" s="400"/>
      <c r="H358" s="400"/>
      <c r="I358" s="403"/>
      <c r="J358" s="400"/>
      <c r="K358" s="400"/>
      <c r="L358" s="400"/>
      <c r="M358" s="400"/>
      <c r="N358" s="400"/>
      <c r="U358" s="401"/>
      <c r="V358" s="402"/>
      <c r="W358" s="402"/>
      <c r="X358" s="402"/>
      <c r="Y358" s="402"/>
      <c r="Z358" s="402"/>
      <c r="AA358" s="402"/>
      <c r="AB358" s="402"/>
      <c r="AC358" s="402"/>
      <c r="AD358" s="402"/>
      <c r="AE358" s="402"/>
      <c r="AF358" s="402"/>
      <c r="AG358" s="402"/>
      <c r="AH358" s="402"/>
      <c r="AI358" s="402"/>
      <c r="AJ358" s="402"/>
      <c r="AK358" s="402"/>
      <c r="AL358" s="403"/>
      <c r="AM358" s="403"/>
      <c r="AN358" s="403"/>
      <c r="AO358" s="403"/>
      <c r="AP358" s="403"/>
      <c r="AQ358" s="403"/>
      <c r="AR358" s="403"/>
      <c r="AS358" s="403"/>
      <c r="AT358" s="403"/>
      <c r="AU358" s="403"/>
      <c r="AV358" s="403"/>
      <c r="AW358" s="403"/>
      <c r="AX358" s="403"/>
      <c r="AY358" s="403"/>
      <c r="AZ358" s="404"/>
      <c r="BA358" s="363"/>
    </row>
    <row r="359" spans="6:53" ht="93" customHeight="1" x14ac:dyDescent="0.3">
      <c r="F359" s="399"/>
      <c r="G359" s="400"/>
      <c r="H359" s="400"/>
      <c r="I359" s="403"/>
      <c r="J359" s="400"/>
      <c r="K359" s="400"/>
      <c r="L359" s="400"/>
      <c r="M359" s="400"/>
      <c r="N359" s="400"/>
      <c r="U359" s="401"/>
      <c r="V359" s="402"/>
      <c r="W359" s="402"/>
      <c r="X359" s="402"/>
      <c r="Y359" s="402"/>
      <c r="Z359" s="402"/>
      <c r="AA359" s="402"/>
      <c r="AB359" s="402"/>
      <c r="AC359" s="402"/>
      <c r="AD359" s="402"/>
      <c r="AE359" s="402"/>
      <c r="AF359" s="402"/>
      <c r="AG359" s="402"/>
      <c r="AH359" s="402"/>
      <c r="AI359" s="402"/>
      <c r="AJ359" s="402"/>
      <c r="AK359" s="402"/>
      <c r="AL359" s="403"/>
      <c r="AM359" s="403"/>
      <c r="AN359" s="403"/>
      <c r="AO359" s="403"/>
      <c r="AP359" s="403"/>
      <c r="AQ359" s="403"/>
      <c r="AR359" s="403"/>
      <c r="AS359" s="403"/>
      <c r="AT359" s="403"/>
      <c r="AU359" s="403"/>
      <c r="AV359" s="403"/>
      <c r="AW359" s="403"/>
      <c r="AX359" s="403"/>
      <c r="AY359" s="403"/>
      <c r="AZ359" s="404"/>
      <c r="BA359" s="363"/>
    </row>
    <row r="360" spans="6:53" ht="93" customHeight="1" x14ac:dyDescent="0.3">
      <c r="F360" s="399"/>
      <c r="G360" s="400"/>
      <c r="H360" s="400"/>
      <c r="I360" s="403"/>
      <c r="J360" s="400"/>
      <c r="K360" s="400"/>
      <c r="L360" s="400"/>
      <c r="M360" s="400"/>
      <c r="N360" s="400"/>
      <c r="U360" s="401"/>
      <c r="V360" s="402"/>
      <c r="W360" s="402"/>
      <c r="X360" s="402"/>
      <c r="Y360" s="402"/>
      <c r="Z360" s="402"/>
      <c r="AA360" s="402"/>
      <c r="AB360" s="402"/>
      <c r="AC360" s="402"/>
      <c r="AD360" s="402"/>
      <c r="AE360" s="402"/>
      <c r="AF360" s="402"/>
      <c r="AG360" s="402"/>
      <c r="AH360" s="402"/>
      <c r="AI360" s="402"/>
      <c r="AJ360" s="402"/>
      <c r="AK360" s="402"/>
      <c r="AL360" s="403"/>
      <c r="AM360" s="403"/>
      <c r="AN360" s="403"/>
      <c r="AO360" s="403"/>
      <c r="AP360" s="403"/>
      <c r="AQ360" s="403"/>
      <c r="AR360" s="403"/>
      <c r="AS360" s="403"/>
      <c r="AT360" s="403"/>
      <c r="AU360" s="403"/>
      <c r="AV360" s="403"/>
      <c r="AW360" s="403"/>
      <c r="AX360" s="403"/>
      <c r="AY360" s="403"/>
      <c r="AZ360" s="404"/>
      <c r="BA360" s="363"/>
    </row>
    <row r="361" spans="6:53" ht="93" customHeight="1" x14ac:dyDescent="0.3">
      <c r="F361" s="399"/>
      <c r="G361" s="400"/>
      <c r="H361" s="400"/>
      <c r="I361" s="403"/>
      <c r="J361" s="400"/>
      <c r="K361" s="400"/>
      <c r="L361" s="400"/>
      <c r="M361" s="400"/>
      <c r="N361" s="400"/>
      <c r="U361" s="401"/>
      <c r="V361" s="402"/>
      <c r="W361" s="402"/>
      <c r="X361" s="402"/>
      <c r="Y361" s="402"/>
      <c r="Z361" s="402"/>
      <c r="AA361" s="402"/>
      <c r="AB361" s="402"/>
      <c r="AC361" s="402"/>
      <c r="AD361" s="402"/>
      <c r="AE361" s="402"/>
      <c r="AF361" s="402"/>
      <c r="AG361" s="402"/>
      <c r="AH361" s="402"/>
      <c r="AI361" s="402"/>
      <c r="AJ361" s="402"/>
      <c r="AK361" s="402"/>
      <c r="AL361" s="403"/>
      <c r="AM361" s="403"/>
      <c r="AN361" s="403"/>
      <c r="AO361" s="403"/>
      <c r="AP361" s="403"/>
      <c r="AQ361" s="403"/>
      <c r="AR361" s="403"/>
      <c r="AS361" s="403"/>
      <c r="AT361" s="403"/>
      <c r="AU361" s="403"/>
      <c r="AV361" s="403"/>
      <c r="AW361" s="403"/>
      <c r="AX361" s="403"/>
      <c r="AY361" s="403"/>
      <c r="AZ361" s="404"/>
      <c r="BA361" s="363"/>
    </row>
    <row r="362" spans="6:53" ht="93" customHeight="1" x14ac:dyDescent="0.3">
      <c r="F362" s="399"/>
      <c r="G362" s="400"/>
      <c r="H362" s="400"/>
      <c r="I362" s="403"/>
      <c r="J362" s="400"/>
      <c r="K362" s="400"/>
      <c r="L362" s="400"/>
      <c r="M362" s="400"/>
      <c r="N362" s="400"/>
      <c r="U362" s="401"/>
      <c r="V362" s="402"/>
      <c r="W362" s="402"/>
      <c r="X362" s="402"/>
      <c r="Y362" s="402"/>
      <c r="Z362" s="402"/>
      <c r="AA362" s="402"/>
      <c r="AB362" s="402"/>
      <c r="AC362" s="402"/>
      <c r="AD362" s="402"/>
      <c r="AE362" s="402"/>
      <c r="AF362" s="402"/>
      <c r="AG362" s="402"/>
      <c r="AH362" s="402"/>
      <c r="AI362" s="402"/>
      <c r="AJ362" s="402"/>
      <c r="AK362" s="402"/>
      <c r="AL362" s="403"/>
      <c r="AM362" s="403"/>
      <c r="AN362" s="403"/>
      <c r="AO362" s="403"/>
      <c r="AP362" s="403"/>
      <c r="AQ362" s="403"/>
      <c r="AR362" s="403"/>
      <c r="AS362" s="403"/>
      <c r="AT362" s="403"/>
      <c r="AU362" s="403"/>
      <c r="AV362" s="403"/>
      <c r="AW362" s="403"/>
      <c r="AX362" s="403"/>
      <c r="AY362" s="403"/>
      <c r="AZ362" s="404"/>
      <c r="BA362" s="363"/>
    </row>
    <row r="363" spans="6:53" ht="93" customHeight="1" x14ac:dyDescent="0.3">
      <c r="F363" s="399"/>
      <c r="G363" s="400"/>
      <c r="H363" s="400"/>
      <c r="I363" s="403"/>
      <c r="J363" s="400"/>
      <c r="K363" s="400"/>
      <c r="L363" s="400"/>
      <c r="M363" s="400"/>
      <c r="N363" s="400"/>
      <c r="U363" s="401"/>
      <c r="V363" s="402"/>
      <c r="W363" s="402"/>
      <c r="X363" s="402"/>
      <c r="Y363" s="402"/>
      <c r="Z363" s="402"/>
      <c r="AA363" s="402"/>
      <c r="AB363" s="402"/>
      <c r="AC363" s="402"/>
      <c r="AD363" s="402"/>
      <c r="AE363" s="402"/>
      <c r="AF363" s="402"/>
      <c r="AG363" s="402"/>
      <c r="AH363" s="402"/>
      <c r="AI363" s="402"/>
      <c r="AJ363" s="402"/>
      <c r="AK363" s="402"/>
      <c r="AL363" s="403"/>
      <c r="AM363" s="403"/>
      <c r="AN363" s="403"/>
      <c r="AO363" s="403"/>
      <c r="AP363" s="403"/>
      <c r="AQ363" s="403"/>
      <c r="AR363" s="403"/>
      <c r="AS363" s="403"/>
      <c r="AT363" s="403"/>
      <c r="AU363" s="403"/>
      <c r="AV363" s="403"/>
      <c r="AW363" s="403"/>
      <c r="AX363" s="403"/>
      <c r="AY363" s="403"/>
      <c r="AZ363" s="404"/>
      <c r="BA363" s="363"/>
    </row>
    <row r="364" spans="6:53" ht="93" customHeight="1" x14ac:dyDescent="0.3">
      <c r="F364" s="399"/>
      <c r="G364" s="400"/>
      <c r="H364" s="400"/>
      <c r="I364" s="403"/>
      <c r="J364" s="400"/>
      <c r="K364" s="400"/>
      <c r="L364" s="400"/>
      <c r="M364" s="400"/>
      <c r="N364" s="400"/>
      <c r="U364" s="401"/>
      <c r="V364" s="402"/>
      <c r="W364" s="402"/>
      <c r="X364" s="402"/>
      <c r="Y364" s="402"/>
      <c r="Z364" s="402"/>
      <c r="AA364" s="402"/>
      <c r="AB364" s="402"/>
      <c r="AC364" s="402"/>
      <c r="AD364" s="402"/>
      <c r="AE364" s="402"/>
      <c r="AF364" s="402"/>
      <c r="AG364" s="402"/>
      <c r="AH364" s="402"/>
      <c r="AI364" s="402"/>
      <c r="AJ364" s="402"/>
      <c r="AK364" s="402"/>
      <c r="AL364" s="403"/>
      <c r="AM364" s="403"/>
      <c r="AN364" s="403"/>
      <c r="AO364" s="403"/>
      <c r="AP364" s="403"/>
      <c r="AQ364" s="403"/>
      <c r="AR364" s="403"/>
      <c r="AS364" s="403"/>
      <c r="AT364" s="403"/>
      <c r="AU364" s="403"/>
      <c r="AV364" s="403"/>
      <c r="AW364" s="403"/>
      <c r="AX364" s="403"/>
      <c r="AY364" s="403"/>
      <c r="AZ364" s="404"/>
      <c r="BA364" s="363"/>
    </row>
    <row r="365" spans="6:53" ht="93" customHeight="1" x14ac:dyDescent="0.3">
      <c r="F365" s="399"/>
      <c r="G365" s="400"/>
      <c r="H365" s="400"/>
      <c r="I365" s="403"/>
      <c r="J365" s="400"/>
      <c r="K365" s="400"/>
      <c r="L365" s="400"/>
      <c r="M365" s="400"/>
      <c r="N365" s="400"/>
      <c r="U365" s="401"/>
      <c r="V365" s="402"/>
      <c r="W365" s="402"/>
      <c r="X365" s="402"/>
      <c r="Y365" s="402"/>
      <c r="Z365" s="402"/>
      <c r="AA365" s="402"/>
      <c r="AB365" s="402"/>
      <c r="AC365" s="402"/>
      <c r="AD365" s="402"/>
      <c r="AE365" s="402"/>
      <c r="AF365" s="402"/>
      <c r="AG365" s="402"/>
      <c r="AH365" s="402"/>
      <c r="AI365" s="402"/>
      <c r="AJ365" s="402"/>
      <c r="AK365" s="402"/>
      <c r="AL365" s="403"/>
      <c r="AM365" s="403"/>
      <c r="AN365" s="403"/>
      <c r="AO365" s="403"/>
      <c r="AP365" s="403"/>
      <c r="AQ365" s="403"/>
      <c r="AR365" s="403"/>
      <c r="AS365" s="403"/>
      <c r="AT365" s="403"/>
      <c r="AU365" s="403"/>
      <c r="AV365" s="403"/>
      <c r="AW365" s="403"/>
      <c r="AX365" s="403"/>
      <c r="AY365" s="403"/>
      <c r="AZ365" s="404"/>
      <c r="BA365" s="363"/>
    </row>
    <row r="366" spans="6:53" ht="93" customHeight="1" x14ac:dyDescent="0.3">
      <c r="F366" s="399"/>
      <c r="G366" s="400"/>
      <c r="H366" s="400"/>
      <c r="I366" s="403"/>
      <c r="J366" s="400"/>
      <c r="K366" s="400"/>
      <c r="L366" s="400"/>
      <c r="M366" s="400"/>
      <c r="N366" s="400"/>
      <c r="U366" s="401"/>
      <c r="V366" s="402"/>
      <c r="W366" s="402"/>
      <c r="X366" s="402"/>
      <c r="Y366" s="402"/>
      <c r="Z366" s="402"/>
      <c r="AA366" s="402"/>
      <c r="AB366" s="402"/>
      <c r="AC366" s="402"/>
      <c r="AD366" s="402"/>
      <c r="AE366" s="402"/>
      <c r="AF366" s="402"/>
      <c r="AG366" s="402"/>
      <c r="AH366" s="402"/>
      <c r="AI366" s="402"/>
      <c r="AJ366" s="402"/>
      <c r="AK366" s="402"/>
      <c r="AL366" s="403"/>
      <c r="AM366" s="403"/>
      <c r="AN366" s="403"/>
      <c r="AO366" s="403"/>
      <c r="AP366" s="403"/>
      <c r="AQ366" s="403"/>
      <c r="AR366" s="403"/>
      <c r="AS366" s="403"/>
      <c r="AT366" s="403"/>
      <c r="AU366" s="403"/>
      <c r="AV366" s="403"/>
      <c r="AW366" s="403"/>
      <c r="AX366" s="403"/>
      <c r="AY366" s="403"/>
      <c r="AZ366" s="404"/>
      <c r="BA366" s="363"/>
    </row>
    <row r="367" spans="6:53" ht="93" customHeight="1" x14ac:dyDescent="0.3">
      <c r="F367" s="399"/>
      <c r="G367" s="400"/>
      <c r="H367" s="400"/>
      <c r="I367" s="403"/>
      <c r="J367" s="400"/>
      <c r="K367" s="400"/>
      <c r="L367" s="400"/>
      <c r="M367" s="400"/>
      <c r="N367" s="400"/>
      <c r="U367" s="401"/>
      <c r="V367" s="402"/>
      <c r="W367" s="402"/>
      <c r="X367" s="402"/>
      <c r="Y367" s="402"/>
      <c r="Z367" s="402"/>
      <c r="AA367" s="402"/>
      <c r="AB367" s="402"/>
      <c r="AC367" s="402"/>
      <c r="AD367" s="402"/>
      <c r="AE367" s="402"/>
      <c r="AF367" s="402"/>
      <c r="AG367" s="402"/>
      <c r="AH367" s="402"/>
      <c r="AI367" s="402"/>
      <c r="AJ367" s="402"/>
      <c r="AK367" s="402"/>
      <c r="AL367" s="403"/>
      <c r="AM367" s="403"/>
      <c r="AN367" s="403"/>
      <c r="AO367" s="403"/>
      <c r="AP367" s="403"/>
      <c r="AQ367" s="403"/>
      <c r="AR367" s="403"/>
      <c r="AS367" s="403"/>
      <c r="AT367" s="403"/>
      <c r="AU367" s="403"/>
      <c r="AV367" s="403"/>
      <c r="AW367" s="403"/>
      <c r="AX367" s="403"/>
      <c r="AY367" s="403"/>
      <c r="AZ367" s="404"/>
      <c r="BA367" s="363"/>
    </row>
    <row r="368" spans="6:53" ht="93" customHeight="1" x14ac:dyDescent="0.3">
      <c r="F368" s="399"/>
      <c r="G368" s="400"/>
      <c r="H368" s="400"/>
      <c r="I368" s="403"/>
      <c r="J368" s="400"/>
      <c r="K368" s="400"/>
      <c r="L368" s="400"/>
      <c r="M368" s="400"/>
      <c r="N368" s="400"/>
      <c r="U368" s="401"/>
      <c r="V368" s="402"/>
      <c r="W368" s="402"/>
      <c r="X368" s="402"/>
      <c r="Y368" s="402"/>
      <c r="Z368" s="402"/>
      <c r="AA368" s="402"/>
      <c r="AB368" s="402"/>
      <c r="AC368" s="402"/>
      <c r="AD368" s="402"/>
      <c r="AE368" s="402"/>
      <c r="AF368" s="402"/>
      <c r="AG368" s="402"/>
      <c r="AH368" s="402"/>
      <c r="AI368" s="402"/>
      <c r="AJ368" s="402"/>
      <c r="AK368" s="402"/>
      <c r="AL368" s="403"/>
      <c r="AM368" s="403"/>
      <c r="AN368" s="403"/>
      <c r="AO368" s="403"/>
      <c r="AP368" s="403"/>
      <c r="AQ368" s="403"/>
      <c r="AR368" s="403"/>
      <c r="AS368" s="403"/>
      <c r="AT368" s="403"/>
      <c r="AU368" s="403"/>
      <c r="AV368" s="403"/>
      <c r="AW368" s="403"/>
      <c r="AX368" s="403"/>
      <c r="AY368" s="403"/>
      <c r="AZ368" s="404"/>
      <c r="BA368" s="363"/>
    </row>
    <row r="369" spans="6:53" ht="93" customHeight="1" x14ac:dyDescent="0.3">
      <c r="F369" s="399"/>
      <c r="G369" s="400"/>
      <c r="H369" s="400"/>
      <c r="I369" s="403"/>
      <c r="J369" s="400"/>
      <c r="K369" s="400"/>
      <c r="L369" s="400"/>
      <c r="M369" s="400"/>
      <c r="N369" s="400"/>
      <c r="U369" s="401"/>
      <c r="V369" s="402"/>
      <c r="W369" s="402"/>
      <c r="X369" s="402"/>
      <c r="Y369" s="402"/>
      <c r="Z369" s="402"/>
      <c r="AA369" s="402"/>
      <c r="AB369" s="402"/>
      <c r="AC369" s="402"/>
      <c r="AD369" s="402"/>
      <c r="AE369" s="402"/>
      <c r="AF369" s="402"/>
      <c r="AG369" s="402"/>
      <c r="AH369" s="402"/>
      <c r="AI369" s="402"/>
      <c r="AJ369" s="402"/>
      <c r="AK369" s="402"/>
      <c r="AL369" s="403"/>
      <c r="AM369" s="403"/>
      <c r="AN369" s="403"/>
      <c r="AO369" s="403"/>
      <c r="AP369" s="403"/>
      <c r="AQ369" s="403"/>
      <c r="AR369" s="403"/>
      <c r="AS369" s="403"/>
      <c r="AT369" s="403"/>
      <c r="AU369" s="403"/>
      <c r="AV369" s="403"/>
      <c r="AW369" s="403"/>
      <c r="AX369" s="403"/>
      <c r="AY369" s="403"/>
      <c r="AZ369" s="404"/>
      <c r="BA369" s="363"/>
    </row>
    <row r="370" spans="6:53" ht="93" customHeight="1" x14ac:dyDescent="0.3">
      <c r="F370" s="399"/>
      <c r="G370" s="400"/>
      <c r="H370" s="400"/>
      <c r="I370" s="403"/>
      <c r="J370" s="400"/>
      <c r="K370" s="400"/>
      <c r="L370" s="400"/>
      <c r="M370" s="400"/>
      <c r="N370" s="400"/>
      <c r="U370" s="401"/>
      <c r="V370" s="402"/>
      <c r="W370" s="402"/>
      <c r="X370" s="402"/>
      <c r="Y370" s="402"/>
      <c r="Z370" s="402"/>
      <c r="AA370" s="402"/>
      <c r="AB370" s="402"/>
      <c r="AC370" s="402"/>
      <c r="AD370" s="402"/>
      <c r="AE370" s="402"/>
      <c r="AF370" s="402"/>
      <c r="AG370" s="402"/>
      <c r="AH370" s="402"/>
      <c r="AI370" s="402"/>
      <c r="AJ370" s="402"/>
      <c r="AK370" s="402"/>
      <c r="AL370" s="403"/>
      <c r="AM370" s="403"/>
      <c r="AN370" s="403"/>
      <c r="AO370" s="403"/>
      <c r="AP370" s="403"/>
      <c r="AQ370" s="403"/>
      <c r="AR370" s="403"/>
      <c r="AS370" s="403"/>
      <c r="AT370" s="403"/>
      <c r="AU370" s="403"/>
      <c r="AV370" s="403"/>
      <c r="AW370" s="403"/>
      <c r="AX370" s="403"/>
      <c r="AY370" s="403"/>
      <c r="AZ370" s="404"/>
      <c r="BA370" s="363"/>
    </row>
    <row r="371" spans="6:53" ht="93" customHeight="1" x14ac:dyDescent="0.3">
      <c r="F371" s="399"/>
      <c r="G371" s="400"/>
      <c r="H371" s="400"/>
      <c r="I371" s="403"/>
      <c r="J371" s="400"/>
      <c r="K371" s="400"/>
      <c r="L371" s="400"/>
      <c r="M371" s="400"/>
      <c r="N371" s="400"/>
      <c r="U371" s="401"/>
      <c r="V371" s="402"/>
      <c r="W371" s="402"/>
      <c r="X371" s="402"/>
      <c r="Y371" s="402"/>
      <c r="Z371" s="402"/>
      <c r="AA371" s="402"/>
      <c r="AB371" s="402"/>
      <c r="AC371" s="402"/>
      <c r="AD371" s="402"/>
      <c r="AE371" s="402"/>
      <c r="AF371" s="402"/>
      <c r="AG371" s="402"/>
      <c r="AH371" s="402"/>
      <c r="AI371" s="402"/>
      <c r="AJ371" s="402"/>
      <c r="AK371" s="402"/>
      <c r="AL371" s="403"/>
      <c r="AM371" s="403"/>
      <c r="AN371" s="403"/>
      <c r="AO371" s="403"/>
      <c r="AP371" s="403"/>
      <c r="AQ371" s="403"/>
      <c r="AR371" s="403"/>
      <c r="AS371" s="403"/>
      <c r="AT371" s="403"/>
      <c r="AU371" s="403"/>
      <c r="AV371" s="403"/>
      <c r="AW371" s="403"/>
      <c r="AX371" s="403"/>
      <c r="AY371" s="403"/>
      <c r="AZ371" s="404"/>
      <c r="BA371" s="363"/>
    </row>
    <row r="372" spans="6:53" ht="93" customHeight="1" x14ac:dyDescent="0.3">
      <c r="F372" s="399"/>
      <c r="G372" s="400"/>
      <c r="H372" s="400"/>
      <c r="I372" s="403"/>
      <c r="J372" s="400"/>
      <c r="K372" s="400"/>
      <c r="L372" s="400"/>
      <c r="M372" s="400"/>
      <c r="N372" s="400"/>
      <c r="U372" s="401"/>
      <c r="V372" s="402"/>
      <c r="W372" s="402"/>
      <c r="X372" s="402"/>
      <c r="Y372" s="402"/>
      <c r="Z372" s="402"/>
      <c r="AA372" s="402"/>
      <c r="AB372" s="402"/>
      <c r="AC372" s="402"/>
      <c r="AD372" s="402"/>
      <c r="AE372" s="402"/>
      <c r="AF372" s="402"/>
      <c r="AG372" s="402"/>
      <c r="AH372" s="402"/>
      <c r="AI372" s="402"/>
      <c r="AJ372" s="402"/>
      <c r="AK372" s="402"/>
      <c r="AL372" s="403"/>
      <c r="AM372" s="403"/>
      <c r="AN372" s="403"/>
      <c r="AO372" s="403"/>
      <c r="AP372" s="403"/>
      <c r="AQ372" s="403"/>
      <c r="AR372" s="403"/>
      <c r="AS372" s="403"/>
      <c r="AT372" s="403"/>
      <c r="AU372" s="403"/>
      <c r="AV372" s="403"/>
      <c r="AW372" s="403"/>
      <c r="AX372" s="403"/>
      <c r="AY372" s="403"/>
      <c r="AZ372" s="404"/>
      <c r="BA372" s="363"/>
    </row>
    <row r="373" spans="6:53" ht="93" customHeight="1" x14ac:dyDescent="0.3">
      <c r="F373" s="399"/>
      <c r="G373" s="400"/>
      <c r="H373" s="400"/>
      <c r="I373" s="403"/>
      <c r="J373" s="400"/>
      <c r="K373" s="400"/>
      <c r="L373" s="400"/>
      <c r="M373" s="400"/>
      <c r="N373" s="400"/>
      <c r="U373" s="401"/>
      <c r="V373" s="402"/>
      <c r="W373" s="402"/>
      <c r="X373" s="402"/>
      <c r="Y373" s="402"/>
      <c r="Z373" s="402"/>
      <c r="AA373" s="402"/>
      <c r="AB373" s="402"/>
      <c r="AC373" s="402"/>
      <c r="AD373" s="402"/>
      <c r="AE373" s="402"/>
      <c r="AF373" s="402"/>
      <c r="AG373" s="402"/>
      <c r="AH373" s="402"/>
      <c r="AI373" s="402"/>
      <c r="AJ373" s="402"/>
      <c r="AK373" s="402"/>
      <c r="AL373" s="403"/>
      <c r="AM373" s="403"/>
      <c r="AN373" s="403"/>
      <c r="AO373" s="403"/>
      <c r="AP373" s="403"/>
      <c r="AQ373" s="403"/>
      <c r="AR373" s="403"/>
      <c r="AS373" s="403"/>
      <c r="AT373" s="403"/>
      <c r="AU373" s="403"/>
      <c r="AV373" s="403"/>
      <c r="AW373" s="403"/>
      <c r="AX373" s="403"/>
      <c r="AY373" s="403"/>
      <c r="AZ373" s="404"/>
      <c r="BA373" s="363"/>
    </row>
    <row r="374" spans="6:53" ht="93" customHeight="1" x14ac:dyDescent="0.3">
      <c r="F374" s="399"/>
      <c r="G374" s="400"/>
      <c r="H374" s="400"/>
      <c r="I374" s="403"/>
      <c r="J374" s="400"/>
      <c r="K374" s="400"/>
      <c r="L374" s="400"/>
      <c r="M374" s="400"/>
      <c r="N374" s="400"/>
      <c r="U374" s="401"/>
      <c r="V374" s="402"/>
      <c r="W374" s="402"/>
      <c r="X374" s="402"/>
      <c r="Y374" s="402"/>
      <c r="Z374" s="402"/>
      <c r="AA374" s="402"/>
      <c r="AB374" s="402"/>
      <c r="AC374" s="402"/>
      <c r="AD374" s="402"/>
      <c r="AE374" s="402"/>
      <c r="AF374" s="402"/>
      <c r="AG374" s="402"/>
      <c r="AH374" s="402"/>
      <c r="AI374" s="402"/>
      <c r="AJ374" s="402"/>
      <c r="AK374" s="402"/>
      <c r="AL374" s="403"/>
      <c r="AM374" s="403"/>
      <c r="AN374" s="403"/>
      <c r="AO374" s="403"/>
      <c r="AP374" s="403"/>
      <c r="AQ374" s="403"/>
      <c r="AR374" s="403"/>
      <c r="AS374" s="403"/>
      <c r="AT374" s="403"/>
      <c r="AU374" s="403"/>
      <c r="AV374" s="403"/>
      <c r="AW374" s="403"/>
      <c r="AX374" s="403"/>
      <c r="AY374" s="403"/>
      <c r="AZ374" s="404"/>
      <c r="BA374" s="363"/>
    </row>
    <row r="375" spans="6:53" ht="93" customHeight="1" x14ac:dyDescent="0.3">
      <c r="F375" s="399"/>
      <c r="G375" s="400"/>
      <c r="H375" s="400"/>
      <c r="I375" s="403"/>
      <c r="J375" s="400"/>
      <c r="K375" s="400"/>
      <c r="L375" s="400"/>
      <c r="M375" s="400"/>
      <c r="N375" s="400"/>
      <c r="U375" s="401"/>
      <c r="V375" s="402"/>
      <c r="W375" s="402"/>
      <c r="X375" s="402"/>
      <c r="Y375" s="402"/>
      <c r="Z375" s="402"/>
      <c r="AA375" s="402"/>
      <c r="AB375" s="402"/>
      <c r="AC375" s="402"/>
      <c r="AD375" s="402"/>
      <c r="AE375" s="402"/>
      <c r="AF375" s="402"/>
      <c r="AG375" s="402"/>
      <c r="AH375" s="402"/>
      <c r="AI375" s="402"/>
      <c r="AJ375" s="402"/>
      <c r="AK375" s="402"/>
      <c r="AL375" s="403"/>
      <c r="AM375" s="403"/>
      <c r="AN375" s="403"/>
      <c r="AO375" s="403"/>
      <c r="AP375" s="403"/>
      <c r="AQ375" s="403"/>
      <c r="AR375" s="403"/>
      <c r="AS375" s="403"/>
      <c r="AT375" s="403"/>
      <c r="AU375" s="403"/>
      <c r="AV375" s="403"/>
      <c r="AW375" s="403"/>
      <c r="AX375" s="403"/>
      <c r="AY375" s="403"/>
      <c r="AZ375" s="404"/>
      <c r="BA375" s="363"/>
    </row>
    <row r="376" spans="6:53" ht="93" customHeight="1" x14ac:dyDescent="0.3">
      <c r="F376" s="399"/>
      <c r="G376" s="400"/>
      <c r="H376" s="400"/>
      <c r="I376" s="403"/>
      <c r="J376" s="400"/>
      <c r="K376" s="400"/>
      <c r="L376" s="400"/>
      <c r="M376" s="400"/>
      <c r="N376" s="400"/>
      <c r="U376" s="401"/>
      <c r="V376" s="402"/>
      <c r="W376" s="402"/>
      <c r="X376" s="402"/>
      <c r="Y376" s="402"/>
      <c r="Z376" s="402"/>
      <c r="AA376" s="402"/>
      <c r="AB376" s="402"/>
      <c r="AC376" s="402"/>
      <c r="AD376" s="402"/>
      <c r="AE376" s="402"/>
      <c r="AF376" s="402"/>
      <c r="AG376" s="402"/>
      <c r="AH376" s="402"/>
      <c r="AI376" s="402"/>
      <c r="AJ376" s="402"/>
      <c r="AK376" s="402"/>
      <c r="AL376" s="403"/>
      <c r="AM376" s="403"/>
      <c r="AN376" s="403"/>
      <c r="AO376" s="403"/>
      <c r="AP376" s="403"/>
      <c r="AQ376" s="403"/>
      <c r="AR376" s="403"/>
      <c r="AS376" s="403"/>
      <c r="AT376" s="403"/>
      <c r="AU376" s="403"/>
      <c r="AV376" s="403"/>
      <c r="AW376" s="403"/>
      <c r="AX376" s="403"/>
      <c r="AY376" s="403"/>
      <c r="AZ376" s="404"/>
      <c r="BA376" s="363"/>
    </row>
    <row r="377" spans="6:53" ht="93" customHeight="1" x14ac:dyDescent="0.3">
      <c r="F377" s="399"/>
      <c r="G377" s="400"/>
      <c r="H377" s="400"/>
      <c r="I377" s="403"/>
      <c r="J377" s="400"/>
      <c r="K377" s="400"/>
      <c r="L377" s="400"/>
      <c r="M377" s="400"/>
      <c r="N377" s="400"/>
      <c r="U377" s="401"/>
      <c r="V377" s="402"/>
      <c r="W377" s="402"/>
      <c r="X377" s="402"/>
      <c r="Y377" s="402"/>
      <c r="Z377" s="402"/>
      <c r="AA377" s="402"/>
      <c r="AB377" s="402"/>
      <c r="AC377" s="402"/>
      <c r="AD377" s="402"/>
      <c r="AE377" s="402"/>
      <c r="AF377" s="402"/>
      <c r="AG377" s="402"/>
      <c r="AH377" s="402"/>
      <c r="AI377" s="402"/>
      <c r="AJ377" s="402"/>
      <c r="AK377" s="402"/>
      <c r="AL377" s="403"/>
      <c r="AM377" s="403"/>
      <c r="AN377" s="403"/>
      <c r="AO377" s="403"/>
      <c r="AP377" s="403"/>
      <c r="AQ377" s="403"/>
      <c r="AR377" s="403"/>
      <c r="AS377" s="403"/>
      <c r="AT377" s="403"/>
      <c r="AU377" s="403"/>
      <c r="AV377" s="403"/>
      <c r="AW377" s="403"/>
      <c r="AX377" s="403"/>
      <c r="AY377" s="403"/>
      <c r="AZ377" s="404"/>
      <c r="BA377" s="363"/>
    </row>
    <row r="378" spans="6:53" ht="93" customHeight="1" x14ac:dyDescent="0.3">
      <c r="F378" s="399"/>
      <c r="G378" s="400"/>
      <c r="H378" s="400"/>
      <c r="I378" s="403"/>
      <c r="J378" s="400"/>
      <c r="K378" s="400"/>
      <c r="L378" s="400"/>
      <c r="M378" s="400"/>
      <c r="N378" s="400"/>
      <c r="U378" s="401"/>
      <c r="V378" s="402"/>
      <c r="W378" s="402"/>
      <c r="X378" s="402"/>
      <c r="Y378" s="402"/>
      <c r="Z378" s="402"/>
      <c r="AA378" s="402"/>
      <c r="AB378" s="402"/>
      <c r="AC378" s="402"/>
      <c r="AD378" s="402"/>
      <c r="AE378" s="402"/>
      <c r="AF378" s="402"/>
      <c r="AG378" s="402"/>
      <c r="AH378" s="402"/>
      <c r="AI378" s="402"/>
      <c r="AJ378" s="402"/>
      <c r="AK378" s="402"/>
      <c r="AL378" s="403"/>
      <c r="AM378" s="403"/>
      <c r="AN378" s="403"/>
      <c r="AO378" s="403"/>
      <c r="AP378" s="403"/>
      <c r="AQ378" s="403"/>
      <c r="AR378" s="403"/>
      <c r="AS378" s="403"/>
      <c r="AT378" s="403"/>
      <c r="AU378" s="403"/>
      <c r="AV378" s="403"/>
      <c r="AW378" s="403"/>
      <c r="AX378" s="403"/>
      <c r="AY378" s="403"/>
      <c r="AZ378" s="404"/>
      <c r="BA378" s="363"/>
    </row>
    <row r="379" spans="6:53" ht="93" customHeight="1" x14ac:dyDescent="0.3">
      <c r="F379" s="399"/>
      <c r="G379" s="400"/>
      <c r="H379" s="400"/>
      <c r="I379" s="403"/>
      <c r="J379" s="400"/>
      <c r="K379" s="400"/>
      <c r="L379" s="400"/>
      <c r="M379" s="400"/>
      <c r="N379" s="400"/>
      <c r="U379" s="401"/>
      <c r="V379" s="402"/>
      <c r="W379" s="402"/>
      <c r="X379" s="402"/>
      <c r="Y379" s="402"/>
      <c r="Z379" s="402"/>
      <c r="AA379" s="402"/>
      <c r="AB379" s="402"/>
      <c r="AC379" s="402"/>
      <c r="AD379" s="402"/>
      <c r="AE379" s="402"/>
      <c r="AF379" s="402"/>
      <c r="AG379" s="402"/>
      <c r="AH379" s="402"/>
      <c r="AI379" s="402"/>
      <c r="AJ379" s="402"/>
      <c r="AK379" s="402"/>
      <c r="AL379" s="403"/>
      <c r="AM379" s="403"/>
      <c r="AN379" s="403"/>
      <c r="AO379" s="403"/>
      <c r="AP379" s="403"/>
      <c r="AQ379" s="403"/>
      <c r="AR379" s="403"/>
      <c r="AS379" s="403"/>
      <c r="AT379" s="403"/>
      <c r="AU379" s="403"/>
      <c r="AV379" s="403"/>
      <c r="AW379" s="403"/>
      <c r="AX379" s="403"/>
      <c r="AY379" s="403"/>
      <c r="AZ379" s="404"/>
      <c r="BA379" s="363"/>
    </row>
    <row r="380" spans="6:53" ht="93" customHeight="1" x14ac:dyDescent="0.3">
      <c r="F380" s="399"/>
      <c r="G380" s="400"/>
      <c r="H380" s="400"/>
      <c r="I380" s="403"/>
      <c r="J380" s="400"/>
      <c r="K380" s="400"/>
      <c r="L380" s="400"/>
      <c r="M380" s="400"/>
      <c r="N380" s="400"/>
      <c r="U380" s="401"/>
      <c r="V380" s="402"/>
      <c r="W380" s="402"/>
      <c r="X380" s="402"/>
      <c r="Y380" s="402"/>
      <c r="Z380" s="402"/>
      <c r="AA380" s="402"/>
      <c r="AB380" s="402"/>
      <c r="AC380" s="402"/>
      <c r="AD380" s="402"/>
      <c r="AE380" s="402"/>
      <c r="AF380" s="402"/>
      <c r="AG380" s="402"/>
      <c r="AH380" s="402"/>
      <c r="AI380" s="402"/>
      <c r="AJ380" s="402"/>
      <c r="AK380" s="402"/>
      <c r="AL380" s="403"/>
      <c r="AM380" s="403"/>
      <c r="AN380" s="403"/>
      <c r="AO380" s="403"/>
      <c r="AP380" s="403"/>
      <c r="AQ380" s="403"/>
      <c r="AR380" s="403"/>
      <c r="AS380" s="403"/>
      <c r="AT380" s="403"/>
      <c r="AU380" s="403"/>
      <c r="AV380" s="403"/>
      <c r="AW380" s="403"/>
      <c r="AX380" s="403"/>
      <c r="AY380" s="403"/>
      <c r="AZ380" s="404"/>
      <c r="BA380" s="363"/>
    </row>
    <row r="381" spans="6:53" ht="93" customHeight="1" x14ac:dyDescent="0.3">
      <c r="F381" s="399"/>
      <c r="G381" s="400"/>
      <c r="H381" s="400"/>
      <c r="I381" s="403"/>
      <c r="J381" s="400"/>
      <c r="K381" s="400"/>
      <c r="L381" s="400"/>
      <c r="M381" s="400"/>
      <c r="N381" s="400"/>
      <c r="U381" s="401"/>
      <c r="V381" s="402"/>
      <c r="W381" s="402"/>
      <c r="X381" s="402"/>
      <c r="Y381" s="402"/>
      <c r="Z381" s="402"/>
      <c r="AA381" s="402"/>
      <c r="AB381" s="402"/>
      <c r="AC381" s="402"/>
      <c r="AD381" s="402"/>
      <c r="AE381" s="402"/>
      <c r="AF381" s="402"/>
      <c r="AG381" s="402"/>
      <c r="AH381" s="402"/>
      <c r="AI381" s="402"/>
      <c r="AJ381" s="402"/>
      <c r="AK381" s="402"/>
      <c r="AL381" s="403"/>
      <c r="AM381" s="403"/>
      <c r="AN381" s="403"/>
      <c r="AO381" s="403"/>
      <c r="AP381" s="403"/>
      <c r="AQ381" s="403"/>
      <c r="AR381" s="403"/>
      <c r="AS381" s="403"/>
      <c r="AT381" s="403"/>
      <c r="AU381" s="403"/>
      <c r="AV381" s="403"/>
      <c r="AW381" s="403"/>
      <c r="AX381" s="403"/>
      <c r="AY381" s="403"/>
      <c r="AZ381" s="404"/>
      <c r="BA381" s="363"/>
    </row>
    <row r="382" spans="6:53" ht="93" customHeight="1" x14ac:dyDescent="0.3">
      <c r="F382" s="399"/>
      <c r="G382" s="400"/>
      <c r="H382" s="400"/>
      <c r="I382" s="403"/>
      <c r="J382" s="400"/>
      <c r="K382" s="400"/>
      <c r="L382" s="400"/>
      <c r="M382" s="400"/>
      <c r="N382" s="400"/>
      <c r="U382" s="401"/>
      <c r="V382" s="402"/>
      <c r="W382" s="402"/>
      <c r="X382" s="402"/>
      <c r="Y382" s="402"/>
      <c r="Z382" s="402"/>
      <c r="AA382" s="402"/>
      <c r="AB382" s="402"/>
      <c r="AC382" s="402"/>
      <c r="AD382" s="402"/>
      <c r="AE382" s="402"/>
      <c r="AF382" s="402"/>
      <c r="AG382" s="402"/>
      <c r="AH382" s="402"/>
      <c r="AI382" s="402"/>
      <c r="AJ382" s="402"/>
      <c r="AK382" s="402"/>
      <c r="AL382" s="403"/>
      <c r="AM382" s="403"/>
      <c r="AN382" s="403"/>
      <c r="AO382" s="403"/>
      <c r="AP382" s="403"/>
      <c r="AQ382" s="403"/>
      <c r="AR382" s="403"/>
      <c r="AS382" s="403"/>
      <c r="AT382" s="403"/>
      <c r="AU382" s="403"/>
      <c r="AV382" s="403"/>
      <c r="AW382" s="403"/>
      <c r="AX382" s="403"/>
      <c r="AY382" s="403"/>
      <c r="AZ382" s="404"/>
      <c r="BA382" s="363"/>
    </row>
    <row r="383" spans="6:53" ht="93" customHeight="1" x14ac:dyDescent="0.3">
      <c r="F383" s="399"/>
      <c r="G383" s="400"/>
      <c r="H383" s="400"/>
      <c r="I383" s="403"/>
      <c r="J383" s="400"/>
      <c r="K383" s="400"/>
      <c r="L383" s="400"/>
      <c r="M383" s="400"/>
      <c r="N383" s="400"/>
      <c r="U383" s="401"/>
      <c r="V383" s="402"/>
      <c r="W383" s="402"/>
      <c r="X383" s="402"/>
      <c r="Y383" s="402"/>
      <c r="Z383" s="402"/>
      <c r="AA383" s="402"/>
      <c r="AB383" s="402"/>
      <c r="AC383" s="402"/>
      <c r="AD383" s="402"/>
      <c r="AE383" s="402"/>
      <c r="AF383" s="402"/>
      <c r="AG383" s="402"/>
      <c r="AH383" s="402"/>
      <c r="AI383" s="402"/>
      <c r="AJ383" s="402"/>
      <c r="AK383" s="402"/>
      <c r="AL383" s="403"/>
      <c r="AM383" s="403"/>
      <c r="AN383" s="403"/>
      <c r="AO383" s="403"/>
      <c r="AP383" s="403"/>
      <c r="AQ383" s="403"/>
      <c r="AR383" s="403"/>
      <c r="AS383" s="403"/>
      <c r="AT383" s="403"/>
      <c r="AU383" s="403"/>
      <c r="AV383" s="403"/>
      <c r="AW383" s="403"/>
      <c r="AX383" s="403"/>
      <c r="AY383" s="403"/>
      <c r="AZ383" s="404"/>
      <c r="BA383" s="363"/>
    </row>
    <row r="384" spans="6:53" ht="93" customHeight="1" x14ac:dyDescent="0.3">
      <c r="F384" s="399"/>
      <c r="G384" s="400"/>
      <c r="H384" s="400"/>
      <c r="I384" s="403"/>
      <c r="J384" s="400"/>
      <c r="K384" s="400"/>
      <c r="L384" s="400"/>
      <c r="M384" s="400"/>
      <c r="N384" s="400"/>
      <c r="U384" s="401"/>
      <c r="V384" s="402"/>
      <c r="W384" s="402"/>
      <c r="X384" s="402"/>
      <c r="Y384" s="402"/>
      <c r="Z384" s="402"/>
      <c r="AA384" s="402"/>
      <c r="AB384" s="402"/>
      <c r="AC384" s="402"/>
      <c r="AD384" s="402"/>
      <c r="AE384" s="402"/>
      <c r="AF384" s="402"/>
      <c r="AG384" s="402"/>
      <c r="AH384" s="402"/>
      <c r="AI384" s="402"/>
      <c r="AJ384" s="402"/>
      <c r="AK384" s="402"/>
      <c r="AL384" s="403"/>
      <c r="AM384" s="403"/>
      <c r="AN384" s="403"/>
      <c r="AO384" s="403"/>
      <c r="AP384" s="403"/>
      <c r="AQ384" s="403"/>
      <c r="AR384" s="403"/>
      <c r="AS384" s="403"/>
      <c r="AT384" s="403"/>
      <c r="AU384" s="403"/>
      <c r="AV384" s="403"/>
      <c r="AW384" s="403"/>
      <c r="AX384" s="403"/>
      <c r="AY384" s="403"/>
      <c r="AZ384" s="404"/>
      <c r="BA384" s="363"/>
    </row>
    <row r="385" spans="6:53" ht="93" customHeight="1" x14ac:dyDescent="0.3">
      <c r="F385" s="399"/>
      <c r="G385" s="400"/>
      <c r="H385" s="400"/>
      <c r="I385" s="403"/>
      <c r="J385" s="400"/>
      <c r="K385" s="400"/>
      <c r="L385" s="400"/>
      <c r="M385" s="400"/>
      <c r="N385" s="400"/>
      <c r="U385" s="401"/>
      <c r="V385" s="402"/>
      <c r="W385" s="402"/>
      <c r="X385" s="402"/>
      <c r="Y385" s="402"/>
      <c r="Z385" s="402"/>
      <c r="AA385" s="402"/>
      <c r="AB385" s="402"/>
      <c r="AC385" s="402"/>
      <c r="AD385" s="402"/>
      <c r="AE385" s="402"/>
      <c r="AF385" s="402"/>
      <c r="AG385" s="402"/>
      <c r="AH385" s="402"/>
      <c r="AI385" s="402"/>
      <c r="AJ385" s="402"/>
      <c r="AK385" s="402"/>
      <c r="AL385" s="403"/>
      <c r="AM385" s="403"/>
      <c r="AN385" s="403"/>
      <c r="AO385" s="403"/>
      <c r="AP385" s="403"/>
      <c r="AQ385" s="403"/>
      <c r="AR385" s="403"/>
      <c r="AS385" s="403"/>
      <c r="AT385" s="403"/>
      <c r="AU385" s="403"/>
      <c r="AV385" s="403"/>
      <c r="AW385" s="403"/>
      <c r="AX385" s="403"/>
      <c r="AY385" s="403"/>
      <c r="AZ385" s="404"/>
      <c r="BA385" s="363"/>
    </row>
    <row r="386" spans="6:53" ht="93" customHeight="1" x14ac:dyDescent="0.3">
      <c r="F386" s="399"/>
      <c r="G386" s="400"/>
      <c r="H386" s="400"/>
      <c r="I386" s="403"/>
      <c r="J386" s="400"/>
      <c r="K386" s="400"/>
      <c r="L386" s="400"/>
      <c r="M386" s="400"/>
      <c r="N386" s="400"/>
      <c r="U386" s="401"/>
      <c r="V386" s="402"/>
      <c r="W386" s="402"/>
      <c r="X386" s="402"/>
      <c r="Y386" s="402"/>
      <c r="Z386" s="402"/>
      <c r="AA386" s="402"/>
      <c r="AB386" s="402"/>
      <c r="AC386" s="402"/>
      <c r="AD386" s="402"/>
      <c r="AE386" s="402"/>
      <c r="AF386" s="402"/>
      <c r="AG386" s="402"/>
      <c r="AH386" s="402"/>
      <c r="AI386" s="402"/>
      <c r="AJ386" s="402"/>
      <c r="AK386" s="402"/>
      <c r="AL386" s="403"/>
      <c r="AM386" s="403"/>
      <c r="AN386" s="403"/>
      <c r="AO386" s="403"/>
      <c r="AP386" s="403"/>
      <c r="AQ386" s="403"/>
      <c r="AR386" s="403"/>
      <c r="AS386" s="403"/>
      <c r="AT386" s="403"/>
      <c r="AU386" s="403"/>
      <c r="AV386" s="403"/>
      <c r="AW386" s="403"/>
      <c r="AX386" s="403"/>
      <c r="AY386" s="403"/>
      <c r="AZ386" s="404"/>
      <c r="BA386" s="363"/>
    </row>
    <row r="387" spans="6:53" ht="93" customHeight="1" x14ac:dyDescent="0.3">
      <c r="F387" s="399"/>
      <c r="G387" s="400"/>
      <c r="H387" s="400"/>
      <c r="I387" s="403"/>
      <c r="J387" s="400"/>
      <c r="K387" s="400"/>
      <c r="L387" s="400"/>
      <c r="M387" s="400"/>
      <c r="N387" s="400"/>
      <c r="U387" s="401"/>
      <c r="V387" s="402"/>
      <c r="W387" s="402"/>
      <c r="X387" s="402"/>
      <c r="Y387" s="402"/>
      <c r="Z387" s="402"/>
      <c r="AA387" s="402"/>
      <c r="AB387" s="402"/>
      <c r="AC387" s="402"/>
      <c r="AD387" s="402"/>
      <c r="AE387" s="402"/>
      <c r="AF387" s="402"/>
      <c r="AG387" s="402"/>
      <c r="AH387" s="402"/>
      <c r="AI387" s="402"/>
      <c r="AJ387" s="402"/>
      <c r="AK387" s="402"/>
      <c r="AL387" s="403"/>
      <c r="AM387" s="403"/>
      <c r="AN387" s="403"/>
      <c r="AO387" s="403"/>
      <c r="AP387" s="403"/>
      <c r="AQ387" s="403"/>
      <c r="AR387" s="403"/>
      <c r="AS387" s="403"/>
      <c r="AT387" s="403"/>
      <c r="AU387" s="403"/>
      <c r="AV387" s="403"/>
      <c r="AW387" s="403"/>
      <c r="AX387" s="403"/>
      <c r="AY387" s="403"/>
      <c r="AZ387" s="404"/>
      <c r="BA387" s="363"/>
    </row>
    <row r="388" spans="6:53" ht="93" customHeight="1" x14ac:dyDescent="0.3">
      <c r="F388" s="399"/>
      <c r="G388" s="400"/>
      <c r="H388" s="400"/>
      <c r="I388" s="403"/>
      <c r="J388" s="400"/>
      <c r="K388" s="400"/>
      <c r="L388" s="400"/>
      <c r="M388" s="400"/>
      <c r="N388" s="400"/>
      <c r="U388" s="401"/>
      <c r="V388" s="402"/>
      <c r="W388" s="402"/>
      <c r="X388" s="402"/>
      <c r="Y388" s="402"/>
      <c r="Z388" s="402"/>
      <c r="AA388" s="402"/>
      <c r="AB388" s="402"/>
      <c r="AC388" s="402"/>
      <c r="AD388" s="402"/>
      <c r="AE388" s="402"/>
      <c r="AF388" s="402"/>
      <c r="AG388" s="402"/>
      <c r="AH388" s="402"/>
      <c r="AI388" s="402"/>
      <c r="AJ388" s="402"/>
      <c r="AK388" s="402"/>
      <c r="AL388" s="403"/>
      <c r="AM388" s="403"/>
      <c r="AN388" s="403"/>
      <c r="AO388" s="403"/>
      <c r="AP388" s="403"/>
      <c r="AQ388" s="403"/>
      <c r="AR388" s="403"/>
      <c r="AS388" s="403"/>
      <c r="AT388" s="403"/>
      <c r="AU388" s="403"/>
      <c r="AV388" s="403"/>
      <c r="AW388" s="403"/>
      <c r="AX388" s="403"/>
      <c r="AY388" s="403"/>
      <c r="AZ388" s="404"/>
      <c r="BA388" s="363"/>
    </row>
    <row r="389" spans="6:53" ht="93" customHeight="1" x14ac:dyDescent="0.3">
      <c r="F389" s="399"/>
      <c r="G389" s="400"/>
      <c r="H389" s="400"/>
      <c r="I389" s="403"/>
      <c r="J389" s="400"/>
      <c r="K389" s="400"/>
      <c r="L389" s="400"/>
      <c r="M389" s="400"/>
      <c r="N389" s="400"/>
      <c r="U389" s="401"/>
      <c r="V389" s="402"/>
      <c r="W389" s="402"/>
      <c r="X389" s="402"/>
      <c r="Y389" s="402"/>
      <c r="Z389" s="402"/>
      <c r="AA389" s="402"/>
      <c r="AB389" s="402"/>
      <c r="AC389" s="402"/>
      <c r="AD389" s="402"/>
      <c r="AE389" s="402"/>
      <c r="AF389" s="402"/>
      <c r="AG389" s="402"/>
      <c r="AH389" s="402"/>
      <c r="AI389" s="402"/>
      <c r="AJ389" s="402"/>
      <c r="AK389" s="402"/>
      <c r="AL389" s="403"/>
      <c r="AM389" s="403"/>
      <c r="AN389" s="403"/>
      <c r="AO389" s="403"/>
      <c r="AP389" s="403"/>
      <c r="AQ389" s="403"/>
      <c r="AR389" s="403"/>
      <c r="AS389" s="403"/>
      <c r="AT389" s="403"/>
      <c r="AU389" s="403"/>
      <c r="AV389" s="403"/>
      <c r="AW389" s="403"/>
      <c r="AX389" s="403"/>
      <c r="AY389" s="403"/>
      <c r="AZ389" s="404"/>
      <c r="BA389" s="363"/>
    </row>
    <row r="390" spans="6:53" ht="93" customHeight="1" x14ac:dyDescent="0.3">
      <c r="F390" s="399"/>
      <c r="G390" s="400"/>
      <c r="H390" s="400"/>
      <c r="I390" s="403"/>
      <c r="J390" s="400"/>
      <c r="K390" s="400"/>
      <c r="L390" s="400"/>
      <c r="M390" s="400"/>
      <c r="N390" s="400"/>
      <c r="U390" s="401"/>
      <c r="V390" s="402"/>
      <c r="W390" s="402"/>
      <c r="X390" s="402"/>
      <c r="Y390" s="402"/>
      <c r="Z390" s="402"/>
      <c r="AA390" s="402"/>
      <c r="AB390" s="402"/>
      <c r="AC390" s="402"/>
      <c r="AD390" s="402"/>
      <c r="AE390" s="402"/>
      <c r="AF390" s="402"/>
      <c r="AG390" s="402"/>
      <c r="AH390" s="402"/>
      <c r="AI390" s="402"/>
      <c r="AJ390" s="402"/>
      <c r="AK390" s="402"/>
      <c r="AL390" s="403"/>
      <c r="AM390" s="403"/>
      <c r="AN390" s="403"/>
      <c r="AO390" s="403"/>
      <c r="AP390" s="403"/>
      <c r="AQ390" s="403"/>
      <c r="AR390" s="403"/>
      <c r="AS390" s="403"/>
      <c r="AT390" s="403"/>
      <c r="AU390" s="403"/>
      <c r="AV390" s="403"/>
      <c r="AW390" s="403"/>
      <c r="AX390" s="403"/>
      <c r="AY390" s="403"/>
      <c r="AZ390" s="404"/>
      <c r="BA390" s="363"/>
    </row>
    <row r="391" spans="6:53" ht="93" customHeight="1" x14ac:dyDescent="0.3">
      <c r="F391" s="399"/>
      <c r="G391" s="400"/>
      <c r="H391" s="400"/>
      <c r="I391" s="403"/>
      <c r="J391" s="400"/>
      <c r="K391" s="400"/>
      <c r="L391" s="400"/>
      <c r="M391" s="400"/>
      <c r="N391" s="400"/>
      <c r="U391" s="401"/>
      <c r="V391" s="402"/>
      <c r="W391" s="402"/>
      <c r="X391" s="402"/>
      <c r="Y391" s="402"/>
      <c r="Z391" s="402"/>
      <c r="AA391" s="402"/>
      <c r="AB391" s="402"/>
      <c r="AC391" s="402"/>
      <c r="AD391" s="402"/>
      <c r="AE391" s="402"/>
      <c r="AF391" s="402"/>
      <c r="AG391" s="402"/>
      <c r="AH391" s="402"/>
      <c r="AI391" s="402"/>
      <c r="AJ391" s="402"/>
      <c r="AK391" s="402"/>
      <c r="AL391" s="403"/>
      <c r="AM391" s="403"/>
      <c r="AN391" s="403"/>
      <c r="AO391" s="403"/>
      <c r="AP391" s="403"/>
      <c r="AQ391" s="403"/>
      <c r="AR391" s="403"/>
      <c r="AS391" s="403"/>
      <c r="AT391" s="403"/>
      <c r="AU391" s="403"/>
      <c r="AV391" s="403"/>
      <c r="AW391" s="403"/>
      <c r="AX391" s="403"/>
      <c r="AY391" s="403"/>
      <c r="AZ391" s="404"/>
      <c r="BA391" s="363"/>
    </row>
    <row r="392" spans="6:53" ht="93" customHeight="1" x14ac:dyDescent="0.3">
      <c r="F392" s="399"/>
      <c r="G392" s="400"/>
      <c r="H392" s="400"/>
      <c r="I392" s="403"/>
      <c r="J392" s="400"/>
      <c r="K392" s="400"/>
      <c r="L392" s="400"/>
      <c r="M392" s="400"/>
      <c r="N392" s="400"/>
      <c r="U392" s="401"/>
      <c r="V392" s="402"/>
      <c r="W392" s="402"/>
      <c r="X392" s="402"/>
      <c r="Y392" s="402"/>
      <c r="Z392" s="402"/>
      <c r="AA392" s="402"/>
      <c r="AB392" s="402"/>
      <c r="AC392" s="402"/>
      <c r="AD392" s="402"/>
      <c r="AE392" s="402"/>
      <c r="AF392" s="402"/>
      <c r="AG392" s="402"/>
      <c r="AH392" s="402"/>
      <c r="AI392" s="402"/>
      <c r="AJ392" s="402"/>
      <c r="AK392" s="402"/>
      <c r="AL392" s="403"/>
      <c r="AM392" s="403"/>
      <c r="AN392" s="403"/>
      <c r="AO392" s="403"/>
      <c r="AP392" s="403"/>
      <c r="AQ392" s="403"/>
      <c r="AR392" s="403"/>
      <c r="AS392" s="403"/>
      <c r="AT392" s="403"/>
      <c r="AU392" s="403"/>
      <c r="AV392" s="403"/>
      <c r="AW392" s="403"/>
      <c r="AX392" s="403"/>
      <c r="AY392" s="403"/>
      <c r="AZ392" s="404"/>
      <c r="BA392" s="363"/>
    </row>
    <row r="393" spans="6:53" ht="93" customHeight="1" x14ac:dyDescent="0.3">
      <c r="F393" s="399"/>
      <c r="G393" s="400"/>
      <c r="H393" s="400"/>
      <c r="I393" s="403"/>
      <c r="J393" s="400"/>
      <c r="K393" s="400"/>
      <c r="L393" s="400"/>
      <c r="M393" s="400"/>
      <c r="N393" s="400"/>
      <c r="U393" s="401"/>
      <c r="V393" s="402"/>
      <c r="W393" s="402"/>
      <c r="X393" s="402"/>
      <c r="Y393" s="402"/>
      <c r="Z393" s="402"/>
      <c r="AA393" s="402"/>
      <c r="AB393" s="402"/>
      <c r="AC393" s="402"/>
      <c r="AD393" s="402"/>
      <c r="AE393" s="402"/>
      <c r="AF393" s="402"/>
      <c r="AG393" s="402"/>
      <c r="AH393" s="402"/>
      <c r="AI393" s="402"/>
      <c r="AJ393" s="402"/>
      <c r="AK393" s="402"/>
      <c r="AL393" s="403"/>
      <c r="AM393" s="403"/>
      <c r="AN393" s="403"/>
      <c r="AO393" s="403"/>
      <c r="AP393" s="403"/>
      <c r="AQ393" s="403"/>
      <c r="AR393" s="403"/>
      <c r="AS393" s="403"/>
      <c r="AT393" s="403"/>
      <c r="AU393" s="403"/>
      <c r="AV393" s="403"/>
      <c r="AW393" s="403"/>
      <c r="AX393" s="403"/>
      <c r="AY393" s="403"/>
      <c r="AZ393" s="404"/>
      <c r="BA393" s="363"/>
    </row>
    <row r="394" spans="6:53" ht="93" customHeight="1" x14ac:dyDescent="0.3">
      <c r="F394" s="399"/>
      <c r="G394" s="400"/>
      <c r="H394" s="400"/>
      <c r="I394" s="403"/>
      <c r="J394" s="400"/>
      <c r="K394" s="400"/>
      <c r="L394" s="400"/>
      <c r="M394" s="400"/>
      <c r="N394" s="400"/>
      <c r="U394" s="401"/>
      <c r="V394" s="402"/>
      <c r="W394" s="402"/>
      <c r="X394" s="402"/>
      <c r="Y394" s="402"/>
      <c r="Z394" s="402"/>
      <c r="AA394" s="402"/>
      <c r="AB394" s="402"/>
      <c r="AC394" s="402"/>
      <c r="AD394" s="402"/>
      <c r="AE394" s="402"/>
      <c r="AF394" s="402"/>
      <c r="AG394" s="402"/>
      <c r="AH394" s="402"/>
      <c r="AI394" s="402"/>
      <c r="AJ394" s="402"/>
      <c r="AK394" s="402"/>
      <c r="AL394" s="403"/>
      <c r="AM394" s="403"/>
      <c r="AN394" s="403"/>
      <c r="AO394" s="403"/>
      <c r="AP394" s="403"/>
      <c r="AQ394" s="403"/>
      <c r="AR394" s="403"/>
      <c r="AS394" s="403"/>
      <c r="AT394" s="403"/>
      <c r="AU394" s="403"/>
      <c r="AV394" s="403"/>
      <c r="AW394" s="403"/>
      <c r="AX394" s="403"/>
      <c r="AY394" s="403"/>
      <c r="AZ394" s="404"/>
      <c r="BA394" s="363"/>
    </row>
    <row r="395" spans="6:53" ht="93" customHeight="1" x14ac:dyDescent="0.3">
      <c r="F395" s="399"/>
      <c r="G395" s="400"/>
      <c r="H395" s="400"/>
      <c r="I395" s="403"/>
      <c r="J395" s="400"/>
      <c r="K395" s="400"/>
      <c r="L395" s="400"/>
      <c r="M395" s="400"/>
      <c r="N395" s="400"/>
      <c r="U395" s="401"/>
      <c r="V395" s="402"/>
      <c r="W395" s="402"/>
      <c r="X395" s="402"/>
      <c r="Y395" s="402"/>
      <c r="Z395" s="402"/>
      <c r="AA395" s="402"/>
      <c r="AB395" s="402"/>
      <c r="AC395" s="402"/>
      <c r="AD395" s="402"/>
      <c r="AE395" s="402"/>
      <c r="AF395" s="402"/>
      <c r="AG395" s="402"/>
      <c r="AH395" s="402"/>
      <c r="AI395" s="402"/>
      <c r="AJ395" s="402"/>
      <c r="AK395" s="402"/>
      <c r="AL395" s="403"/>
      <c r="AM395" s="403"/>
      <c r="AN395" s="403"/>
      <c r="AO395" s="403"/>
      <c r="AP395" s="403"/>
      <c r="AQ395" s="403"/>
      <c r="AR395" s="403"/>
      <c r="AS395" s="403"/>
      <c r="AT395" s="403"/>
      <c r="AU395" s="403"/>
      <c r="AV395" s="403"/>
      <c r="AW395" s="403"/>
      <c r="AX395" s="403"/>
      <c r="AY395" s="403"/>
      <c r="AZ395" s="404"/>
      <c r="BA395" s="363"/>
    </row>
    <row r="396" spans="6:53" ht="93" customHeight="1" x14ac:dyDescent="0.3">
      <c r="F396" s="399"/>
      <c r="G396" s="400"/>
      <c r="H396" s="400"/>
      <c r="I396" s="403"/>
      <c r="J396" s="400"/>
      <c r="K396" s="400"/>
      <c r="L396" s="400"/>
      <c r="M396" s="400"/>
      <c r="N396" s="400"/>
      <c r="U396" s="401"/>
      <c r="V396" s="402"/>
      <c r="W396" s="402"/>
      <c r="X396" s="402"/>
      <c r="Y396" s="402"/>
      <c r="Z396" s="402"/>
      <c r="AA396" s="402"/>
      <c r="AB396" s="402"/>
      <c r="AC396" s="402"/>
      <c r="AD396" s="402"/>
      <c r="AE396" s="402"/>
      <c r="AF396" s="402"/>
      <c r="AG396" s="402"/>
      <c r="AH396" s="402"/>
      <c r="AI396" s="402"/>
      <c r="AJ396" s="402"/>
      <c r="AK396" s="402"/>
      <c r="AL396" s="403"/>
      <c r="AM396" s="403"/>
      <c r="AN396" s="403"/>
      <c r="AO396" s="403"/>
      <c r="AP396" s="403"/>
      <c r="AQ396" s="403"/>
      <c r="AR396" s="403"/>
      <c r="AS396" s="403"/>
      <c r="AT396" s="403"/>
      <c r="AU396" s="403"/>
      <c r="AV396" s="403"/>
      <c r="AW396" s="403"/>
      <c r="AX396" s="403"/>
      <c r="AY396" s="403"/>
      <c r="AZ396" s="404"/>
      <c r="BA396" s="363"/>
    </row>
    <row r="397" spans="6:53" ht="93" customHeight="1" x14ac:dyDescent="0.3">
      <c r="F397" s="399"/>
      <c r="G397" s="400"/>
      <c r="H397" s="400"/>
      <c r="I397" s="403"/>
      <c r="J397" s="400"/>
      <c r="K397" s="400"/>
      <c r="L397" s="400"/>
      <c r="M397" s="400"/>
      <c r="N397" s="400"/>
      <c r="U397" s="401"/>
      <c r="V397" s="402"/>
      <c r="W397" s="402"/>
      <c r="X397" s="402"/>
      <c r="Y397" s="402"/>
      <c r="Z397" s="402"/>
      <c r="AA397" s="402"/>
      <c r="AB397" s="402"/>
      <c r="AC397" s="402"/>
      <c r="AD397" s="402"/>
      <c r="AE397" s="402"/>
      <c r="AF397" s="402"/>
      <c r="AG397" s="402"/>
      <c r="AH397" s="402"/>
      <c r="AI397" s="402"/>
      <c r="AJ397" s="402"/>
      <c r="AK397" s="402"/>
      <c r="AL397" s="403"/>
      <c r="AM397" s="403"/>
      <c r="AN397" s="403"/>
      <c r="AO397" s="403"/>
      <c r="AP397" s="403"/>
      <c r="AQ397" s="403"/>
      <c r="AR397" s="403"/>
      <c r="AS397" s="403"/>
      <c r="AT397" s="403"/>
      <c r="AU397" s="403"/>
      <c r="AV397" s="403"/>
      <c r="AW397" s="403"/>
      <c r="AX397" s="403"/>
      <c r="AY397" s="403"/>
      <c r="AZ397" s="404"/>
      <c r="BA397" s="363"/>
    </row>
    <row r="398" spans="6:53" ht="93" customHeight="1" x14ac:dyDescent="0.3">
      <c r="F398" s="399"/>
      <c r="G398" s="400"/>
      <c r="H398" s="400"/>
      <c r="I398" s="403"/>
      <c r="J398" s="400"/>
      <c r="K398" s="400"/>
      <c r="L398" s="400"/>
      <c r="M398" s="400"/>
      <c r="N398" s="400"/>
      <c r="U398" s="401"/>
      <c r="V398" s="402"/>
      <c r="W398" s="402"/>
      <c r="X398" s="402"/>
      <c r="Y398" s="402"/>
      <c r="Z398" s="402"/>
      <c r="AA398" s="402"/>
      <c r="AB398" s="402"/>
      <c r="AC398" s="402"/>
      <c r="AD398" s="402"/>
      <c r="AE398" s="402"/>
      <c r="AF398" s="402"/>
      <c r="AG398" s="402"/>
      <c r="AH398" s="402"/>
      <c r="AI398" s="402"/>
      <c r="AJ398" s="402"/>
      <c r="AK398" s="402"/>
      <c r="AL398" s="403"/>
      <c r="AM398" s="403"/>
      <c r="AN398" s="403"/>
      <c r="AO398" s="403"/>
      <c r="AP398" s="403"/>
      <c r="AQ398" s="403"/>
      <c r="AR398" s="403"/>
      <c r="AS398" s="403"/>
      <c r="AT398" s="403"/>
      <c r="AU398" s="403"/>
      <c r="AV398" s="403"/>
      <c r="AW398" s="403"/>
      <c r="AX398" s="403"/>
      <c r="AY398" s="403"/>
      <c r="AZ398" s="404"/>
      <c r="BA398" s="363"/>
    </row>
    <row r="399" spans="6:53" ht="93" customHeight="1" x14ac:dyDescent="0.3">
      <c r="F399" s="399"/>
      <c r="G399" s="400"/>
      <c r="H399" s="400"/>
      <c r="I399" s="403"/>
      <c r="J399" s="400"/>
      <c r="K399" s="400"/>
      <c r="L399" s="400"/>
      <c r="M399" s="400"/>
      <c r="N399" s="400"/>
      <c r="U399" s="401"/>
      <c r="V399" s="402"/>
      <c r="W399" s="402"/>
      <c r="X399" s="402"/>
      <c r="Y399" s="402"/>
      <c r="Z399" s="402"/>
      <c r="AA399" s="402"/>
      <c r="AB399" s="402"/>
      <c r="AC399" s="402"/>
      <c r="AD399" s="402"/>
      <c r="AE399" s="402"/>
      <c r="AF399" s="402"/>
      <c r="AG399" s="402"/>
      <c r="AH399" s="402"/>
      <c r="AI399" s="402"/>
      <c r="AJ399" s="402"/>
      <c r="AK399" s="402"/>
      <c r="AL399" s="403"/>
      <c r="AM399" s="403"/>
      <c r="AN399" s="403"/>
      <c r="AO399" s="403"/>
      <c r="AP399" s="403"/>
      <c r="AQ399" s="403"/>
      <c r="AR399" s="403"/>
      <c r="AS399" s="403"/>
      <c r="AT399" s="403"/>
      <c r="AU399" s="403"/>
      <c r="AV399" s="403"/>
      <c r="AW399" s="403"/>
      <c r="AX399" s="403"/>
      <c r="AY399" s="403"/>
      <c r="AZ399" s="404"/>
      <c r="BA399" s="363"/>
    </row>
    <row r="400" spans="6:53" ht="93" customHeight="1" x14ac:dyDescent="0.3">
      <c r="F400" s="399"/>
      <c r="G400" s="400"/>
      <c r="H400" s="400"/>
      <c r="I400" s="403"/>
      <c r="J400" s="400"/>
      <c r="K400" s="400"/>
      <c r="L400" s="400"/>
      <c r="M400" s="400"/>
      <c r="N400" s="400"/>
      <c r="U400" s="401"/>
      <c r="V400" s="402"/>
      <c r="W400" s="402"/>
      <c r="X400" s="402"/>
      <c r="Y400" s="402"/>
      <c r="Z400" s="402"/>
      <c r="AA400" s="402"/>
      <c r="AB400" s="402"/>
      <c r="AC400" s="402"/>
      <c r="AD400" s="402"/>
      <c r="AE400" s="402"/>
      <c r="AF400" s="402"/>
      <c r="AG400" s="402"/>
      <c r="AH400" s="402"/>
      <c r="AI400" s="402"/>
      <c r="AJ400" s="402"/>
      <c r="AK400" s="402"/>
      <c r="AL400" s="403"/>
      <c r="AM400" s="403"/>
      <c r="AN400" s="403"/>
      <c r="AO400" s="403"/>
      <c r="AP400" s="403"/>
      <c r="AQ400" s="403"/>
      <c r="AR400" s="403"/>
      <c r="AS400" s="403"/>
      <c r="AT400" s="403"/>
      <c r="AU400" s="403"/>
      <c r="AV400" s="403"/>
      <c r="AW400" s="403"/>
      <c r="AX400" s="403"/>
      <c r="AY400" s="403"/>
      <c r="AZ400" s="404"/>
      <c r="BA400" s="363"/>
    </row>
    <row r="401" spans="6:53" ht="93" customHeight="1" x14ac:dyDescent="0.3">
      <c r="F401" s="399"/>
      <c r="G401" s="400"/>
      <c r="H401" s="400"/>
      <c r="I401" s="403"/>
      <c r="J401" s="400"/>
      <c r="K401" s="400"/>
      <c r="L401" s="400"/>
      <c r="M401" s="400"/>
      <c r="N401" s="400"/>
      <c r="U401" s="401"/>
      <c r="V401" s="402"/>
      <c r="W401" s="402"/>
      <c r="X401" s="402"/>
      <c r="Y401" s="402"/>
      <c r="Z401" s="402"/>
      <c r="AA401" s="402"/>
      <c r="AB401" s="402"/>
      <c r="AC401" s="402"/>
      <c r="AD401" s="402"/>
      <c r="AE401" s="402"/>
      <c r="AF401" s="402"/>
      <c r="AG401" s="402"/>
      <c r="AH401" s="402"/>
      <c r="AI401" s="402"/>
      <c r="AJ401" s="402"/>
      <c r="AK401" s="402"/>
      <c r="AL401" s="403"/>
      <c r="AM401" s="403"/>
      <c r="AN401" s="403"/>
      <c r="AO401" s="403"/>
      <c r="AP401" s="403"/>
      <c r="AQ401" s="403"/>
      <c r="AR401" s="403"/>
      <c r="AS401" s="403"/>
      <c r="AT401" s="403"/>
      <c r="AU401" s="403"/>
      <c r="AV401" s="403"/>
      <c r="AW401" s="403"/>
      <c r="AX401" s="403"/>
      <c r="AY401" s="403"/>
      <c r="AZ401" s="404"/>
      <c r="BA401" s="363"/>
    </row>
    <row r="402" spans="6:53" ht="93" customHeight="1" x14ac:dyDescent="0.3">
      <c r="F402" s="399"/>
      <c r="G402" s="400"/>
      <c r="H402" s="400"/>
      <c r="I402" s="403"/>
      <c r="J402" s="400"/>
      <c r="K402" s="400"/>
      <c r="L402" s="400"/>
      <c r="M402" s="400"/>
      <c r="N402" s="400"/>
      <c r="U402" s="401"/>
      <c r="V402" s="402"/>
      <c r="W402" s="402"/>
      <c r="X402" s="402"/>
      <c r="Y402" s="402"/>
      <c r="Z402" s="402"/>
      <c r="AA402" s="402"/>
      <c r="AB402" s="402"/>
      <c r="AC402" s="402"/>
      <c r="AD402" s="402"/>
      <c r="AE402" s="402"/>
      <c r="AF402" s="402"/>
      <c r="AG402" s="402"/>
      <c r="AH402" s="402"/>
      <c r="AI402" s="402"/>
      <c r="AJ402" s="402"/>
      <c r="AK402" s="402"/>
      <c r="AL402" s="403"/>
      <c r="AM402" s="403"/>
      <c r="AN402" s="403"/>
      <c r="AO402" s="403"/>
      <c r="AP402" s="403"/>
      <c r="AQ402" s="403"/>
      <c r="AR402" s="403"/>
      <c r="AS402" s="403"/>
      <c r="AT402" s="403"/>
      <c r="AU402" s="403"/>
      <c r="AV402" s="403"/>
      <c r="AW402" s="403"/>
      <c r="AX402" s="403"/>
      <c r="AY402" s="403"/>
      <c r="AZ402" s="404"/>
      <c r="BA402" s="363"/>
    </row>
    <row r="403" spans="6:53" ht="93" customHeight="1" x14ac:dyDescent="0.3">
      <c r="F403" s="399"/>
      <c r="G403" s="400"/>
      <c r="H403" s="400"/>
      <c r="I403" s="403"/>
      <c r="J403" s="400"/>
      <c r="K403" s="400"/>
      <c r="L403" s="400"/>
      <c r="M403" s="400"/>
      <c r="N403" s="400"/>
      <c r="U403" s="401"/>
      <c r="V403" s="402"/>
      <c r="W403" s="402"/>
      <c r="X403" s="402"/>
      <c r="Y403" s="402"/>
      <c r="Z403" s="402"/>
      <c r="AA403" s="402"/>
      <c r="AB403" s="402"/>
      <c r="AC403" s="402"/>
      <c r="AD403" s="402"/>
      <c r="AE403" s="402"/>
      <c r="AF403" s="402"/>
      <c r="AG403" s="402"/>
      <c r="AH403" s="402"/>
      <c r="AI403" s="402"/>
      <c r="AJ403" s="402"/>
      <c r="AK403" s="402"/>
      <c r="AL403" s="403"/>
      <c r="AM403" s="403"/>
      <c r="AN403" s="403"/>
      <c r="AO403" s="403"/>
      <c r="AP403" s="403"/>
      <c r="AQ403" s="403"/>
      <c r="AR403" s="403"/>
      <c r="AS403" s="403"/>
      <c r="AT403" s="403"/>
      <c r="AU403" s="403"/>
      <c r="AV403" s="403"/>
      <c r="AW403" s="403"/>
      <c r="AX403" s="403"/>
      <c r="AY403" s="403"/>
      <c r="AZ403" s="404"/>
      <c r="BA403" s="363"/>
    </row>
    <row r="404" spans="6:53" ht="93" customHeight="1" x14ac:dyDescent="0.3">
      <c r="F404" s="399"/>
      <c r="G404" s="400"/>
      <c r="H404" s="400"/>
      <c r="I404" s="403"/>
      <c r="J404" s="400"/>
      <c r="K404" s="400"/>
      <c r="L404" s="400"/>
      <c r="M404" s="400"/>
      <c r="N404" s="400"/>
      <c r="U404" s="401"/>
      <c r="V404" s="402"/>
      <c r="W404" s="402"/>
      <c r="X404" s="402"/>
      <c r="Y404" s="402"/>
      <c r="Z404" s="402"/>
      <c r="AA404" s="402"/>
      <c r="AB404" s="402"/>
      <c r="AC404" s="402"/>
      <c r="AD404" s="402"/>
      <c r="AE404" s="402"/>
      <c r="AF404" s="402"/>
      <c r="AG404" s="402"/>
      <c r="AH404" s="402"/>
      <c r="AI404" s="402"/>
      <c r="AJ404" s="402"/>
      <c r="AK404" s="402"/>
      <c r="AL404" s="403"/>
      <c r="AM404" s="403"/>
      <c r="AN404" s="403"/>
      <c r="AO404" s="403"/>
      <c r="AP404" s="403"/>
      <c r="AQ404" s="403"/>
      <c r="AR404" s="403"/>
      <c r="AS404" s="403"/>
      <c r="AT404" s="403"/>
      <c r="AU404" s="403"/>
      <c r="AV404" s="403"/>
      <c r="AW404" s="403"/>
      <c r="AX404" s="403"/>
      <c r="AY404" s="403"/>
      <c r="AZ404" s="404"/>
      <c r="BA404" s="363"/>
    </row>
    <row r="405" spans="6:53" ht="93" customHeight="1" x14ac:dyDescent="0.3">
      <c r="F405" s="399"/>
      <c r="G405" s="400"/>
      <c r="H405" s="400"/>
      <c r="I405" s="403"/>
      <c r="J405" s="400"/>
      <c r="K405" s="400"/>
      <c r="L405" s="400"/>
      <c r="M405" s="400"/>
      <c r="N405" s="400"/>
      <c r="U405" s="401"/>
      <c r="V405" s="402"/>
      <c r="W405" s="402"/>
      <c r="X405" s="402"/>
      <c r="Y405" s="402"/>
      <c r="Z405" s="402"/>
      <c r="AA405" s="402"/>
      <c r="AB405" s="402"/>
      <c r="AC405" s="402"/>
      <c r="AD405" s="402"/>
      <c r="AE405" s="402"/>
      <c r="AF405" s="402"/>
      <c r="AG405" s="402"/>
      <c r="AH405" s="402"/>
      <c r="AI405" s="402"/>
      <c r="AJ405" s="402"/>
      <c r="AK405" s="402"/>
      <c r="AL405" s="403"/>
      <c r="AM405" s="403"/>
      <c r="AN405" s="403"/>
      <c r="AO405" s="403"/>
      <c r="AP405" s="403"/>
      <c r="AQ405" s="403"/>
      <c r="AR405" s="403"/>
      <c r="AS405" s="403"/>
      <c r="AT405" s="403"/>
      <c r="AU405" s="403"/>
      <c r="AV405" s="403"/>
      <c r="AW405" s="403"/>
      <c r="AX405" s="403"/>
      <c r="AY405" s="403"/>
      <c r="AZ405" s="404"/>
      <c r="BA405" s="363"/>
    </row>
    <row r="406" spans="6:53" ht="93" customHeight="1" x14ac:dyDescent="0.3">
      <c r="F406" s="399"/>
      <c r="G406" s="400"/>
      <c r="H406" s="400"/>
      <c r="I406" s="403"/>
      <c r="J406" s="400"/>
      <c r="K406" s="400"/>
      <c r="L406" s="400"/>
      <c r="M406" s="400"/>
      <c r="N406" s="400"/>
      <c r="U406" s="401"/>
      <c r="V406" s="402"/>
      <c r="W406" s="402"/>
      <c r="X406" s="402"/>
      <c r="Y406" s="402"/>
      <c r="Z406" s="402"/>
      <c r="AA406" s="402"/>
      <c r="AB406" s="402"/>
      <c r="AC406" s="402"/>
      <c r="AD406" s="402"/>
      <c r="AE406" s="402"/>
      <c r="AF406" s="402"/>
      <c r="AG406" s="402"/>
      <c r="AH406" s="402"/>
      <c r="AI406" s="402"/>
      <c r="AJ406" s="402"/>
      <c r="AK406" s="402"/>
      <c r="AL406" s="403"/>
      <c r="AM406" s="403"/>
      <c r="AN406" s="403"/>
      <c r="AO406" s="403"/>
      <c r="AP406" s="403"/>
      <c r="AQ406" s="403"/>
      <c r="AR406" s="403"/>
      <c r="AS406" s="403"/>
      <c r="AT406" s="403"/>
      <c r="AU406" s="403"/>
      <c r="AV406" s="403"/>
      <c r="AW406" s="403"/>
      <c r="AX406" s="403"/>
      <c r="AY406" s="403"/>
      <c r="AZ406" s="404"/>
      <c r="BA406" s="363"/>
    </row>
    <row r="407" spans="6:53" ht="93" customHeight="1" x14ac:dyDescent="0.3">
      <c r="F407" s="399"/>
      <c r="G407" s="400"/>
      <c r="H407" s="400"/>
      <c r="I407" s="403"/>
      <c r="J407" s="400"/>
      <c r="K407" s="400"/>
      <c r="L407" s="400"/>
      <c r="M407" s="400"/>
      <c r="N407" s="400"/>
      <c r="U407" s="401"/>
      <c r="V407" s="402"/>
      <c r="W407" s="402"/>
      <c r="X407" s="402"/>
      <c r="Y407" s="402"/>
      <c r="Z407" s="402"/>
      <c r="AA407" s="402"/>
      <c r="AB407" s="402"/>
      <c r="AC407" s="402"/>
      <c r="AD407" s="402"/>
      <c r="AE407" s="402"/>
      <c r="AF407" s="402"/>
      <c r="AG407" s="402"/>
      <c r="AH407" s="402"/>
      <c r="AI407" s="402"/>
      <c r="AJ407" s="402"/>
      <c r="AK407" s="402"/>
      <c r="AL407" s="403"/>
      <c r="AM407" s="403"/>
      <c r="AN407" s="403"/>
      <c r="AO407" s="403"/>
      <c r="AP407" s="403"/>
      <c r="AQ407" s="403"/>
      <c r="AR407" s="403"/>
      <c r="AS407" s="403"/>
      <c r="AT407" s="403"/>
      <c r="AU407" s="403"/>
      <c r="AV407" s="403"/>
      <c r="AW407" s="403"/>
      <c r="AX407" s="403"/>
      <c r="AY407" s="403"/>
      <c r="AZ407" s="404"/>
      <c r="BA407" s="363"/>
    </row>
    <row r="408" spans="6:53" ht="93" customHeight="1" x14ac:dyDescent="0.3">
      <c r="F408" s="399"/>
      <c r="G408" s="400"/>
      <c r="H408" s="400"/>
      <c r="I408" s="403"/>
      <c r="J408" s="400"/>
      <c r="K408" s="400"/>
      <c r="L408" s="400"/>
      <c r="M408" s="400"/>
      <c r="N408" s="400"/>
      <c r="U408" s="401"/>
      <c r="V408" s="402"/>
      <c r="W408" s="402"/>
      <c r="X408" s="402"/>
      <c r="Y408" s="402"/>
      <c r="Z408" s="402"/>
      <c r="AA408" s="402"/>
      <c r="AB408" s="402"/>
      <c r="AC408" s="402"/>
      <c r="AD408" s="402"/>
      <c r="AE408" s="402"/>
      <c r="AF408" s="402"/>
      <c r="AG408" s="402"/>
      <c r="AH408" s="402"/>
      <c r="AI408" s="402"/>
      <c r="AJ408" s="402"/>
      <c r="AK408" s="402"/>
      <c r="AL408" s="403"/>
      <c r="AM408" s="403"/>
      <c r="AN408" s="403"/>
      <c r="AO408" s="403"/>
      <c r="AP408" s="403"/>
      <c r="AQ408" s="403"/>
      <c r="AR408" s="403"/>
      <c r="AS408" s="403"/>
      <c r="AT408" s="403"/>
      <c r="AU408" s="403"/>
      <c r="AV408" s="403"/>
      <c r="AW408" s="403"/>
      <c r="AX408" s="403"/>
      <c r="AY408" s="403"/>
      <c r="AZ408" s="404"/>
      <c r="BA408" s="363"/>
    </row>
    <row r="409" spans="6:53" ht="93" customHeight="1" x14ac:dyDescent="0.3">
      <c r="F409" s="399"/>
      <c r="G409" s="400"/>
      <c r="H409" s="400"/>
      <c r="I409" s="403"/>
      <c r="J409" s="400"/>
      <c r="K409" s="400"/>
      <c r="L409" s="400"/>
      <c r="M409" s="400"/>
      <c r="N409" s="400"/>
      <c r="U409" s="401"/>
      <c r="V409" s="402"/>
      <c r="W409" s="402"/>
      <c r="X409" s="402"/>
      <c r="Y409" s="402"/>
      <c r="Z409" s="402"/>
      <c r="AA409" s="402"/>
      <c r="AB409" s="402"/>
      <c r="AC409" s="402"/>
      <c r="AD409" s="402"/>
      <c r="AE409" s="402"/>
      <c r="AF409" s="402"/>
      <c r="AG409" s="402"/>
      <c r="AH409" s="402"/>
      <c r="AI409" s="402"/>
      <c r="AJ409" s="402"/>
      <c r="AK409" s="402"/>
      <c r="AL409" s="403"/>
      <c r="AM409" s="403"/>
      <c r="AN409" s="403"/>
      <c r="AO409" s="403"/>
      <c r="AP409" s="403"/>
      <c r="AQ409" s="403"/>
      <c r="AR409" s="403"/>
      <c r="AS409" s="403"/>
      <c r="AT409" s="403"/>
      <c r="AU409" s="403"/>
      <c r="AV409" s="403"/>
      <c r="AW409" s="403"/>
      <c r="AX409" s="403"/>
      <c r="AY409" s="403"/>
      <c r="AZ409" s="404"/>
      <c r="BA409" s="363"/>
    </row>
    <row r="410" spans="6:53" ht="93" customHeight="1" x14ac:dyDescent="0.3">
      <c r="F410" s="399"/>
      <c r="G410" s="400"/>
      <c r="H410" s="400"/>
      <c r="I410" s="403"/>
      <c r="J410" s="400"/>
      <c r="K410" s="400"/>
      <c r="L410" s="400"/>
      <c r="M410" s="400"/>
      <c r="N410" s="400"/>
      <c r="U410" s="401"/>
      <c r="V410" s="402"/>
      <c r="W410" s="402"/>
      <c r="X410" s="402"/>
      <c r="Y410" s="402"/>
      <c r="Z410" s="402"/>
      <c r="AA410" s="402"/>
      <c r="AB410" s="402"/>
      <c r="AC410" s="402"/>
      <c r="AD410" s="402"/>
      <c r="AE410" s="402"/>
      <c r="AF410" s="402"/>
      <c r="AG410" s="402"/>
      <c r="AH410" s="402"/>
      <c r="AI410" s="402"/>
      <c r="AJ410" s="402"/>
      <c r="AK410" s="402"/>
      <c r="AL410" s="403"/>
      <c r="AM410" s="403"/>
      <c r="AN410" s="403"/>
      <c r="AO410" s="403"/>
      <c r="AP410" s="403"/>
      <c r="AQ410" s="403"/>
      <c r="AR410" s="403"/>
      <c r="AS410" s="403"/>
      <c r="AT410" s="403"/>
      <c r="AU410" s="403"/>
      <c r="AV410" s="403"/>
      <c r="AW410" s="403"/>
      <c r="AX410" s="403"/>
      <c r="AY410" s="403"/>
      <c r="AZ410" s="404"/>
      <c r="BA410" s="363"/>
    </row>
    <row r="411" spans="6:53" ht="93" customHeight="1" x14ac:dyDescent="0.3">
      <c r="F411" s="399"/>
      <c r="G411" s="400"/>
      <c r="H411" s="400"/>
      <c r="I411" s="403"/>
      <c r="J411" s="400"/>
      <c r="K411" s="400"/>
      <c r="L411" s="400"/>
      <c r="M411" s="400"/>
      <c r="N411" s="400"/>
      <c r="U411" s="401"/>
      <c r="V411" s="402"/>
      <c r="W411" s="402"/>
      <c r="X411" s="402"/>
      <c r="Y411" s="402"/>
      <c r="Z411" s="402"/>
      <c r="AA411" s="402"/>
      <c r="AB411" s="402"/>
      <c r="AC411" s="402"/>
      <c r="AD411" s="402"/>
      <c r="AE411" s="402"/>
      <c r="AF411" s="402"/>
      <c r="AG411" s="402"/>
      <c r="AH411" s="402"/>
      <c r="AI411" s="402"/>
      <c r="AJ411" s="402"/>
      <c r="AK411" s="402"/>
      <c r="AL411" s="403"/>
      <c r="AM411" s="403"/>
      <c r="AN411" s="403"/>
      <c r="AO411" s="403"/>
      <c r="AP411" s="403"/>
      <c r="AQ411" s="403"/>
      <c r="AR411" s="403"/>
      <c r="AS411" s="403"/>
      <c r="AT411" s="403"/>
      <c r="AU411" s="403"/>
      <c r="AV411" s="403"/>
      <c r="AW411" s="403"/>
      <c r="AX411" s="403"/>
      <c r="AY411" s="403"/>
      <c r="AZ411" s="404"/>
      <c r="BA411" s="363"/>
    </row>
    <row r="412" spans="6:53" ht="93" customHeight="1" x14ac:dyDescent="0.3">
      <c r="F412" s="399"/>
      <c r="G412" s="400"/>
      <c r="H412" s="400"/>
      <c r="I412" s="403"/>
      <c r="J412" s="400"/>
      <c r="K412" s="400"/>
      <c r="L412" s="400"/>
      <c r="M412" s="400"/>
      <c r="N412" s="400"/>
      <c r="U412" s="401"/>
      <c r="V412" s="402"/>
      <c r="W412" s="402"/>
      <c r="X412" s="402"/>
      <c r="Y412" s="402"/>
      <c r="Z412" s="402"/>
      <c r="AA412" s="402"/>
      <c r="AB412" s="402"/>
      <c r="AC412" s="402"/>
      <c r="AD412" s="402"/>
      <c r="AE412" s="402"/>
      <c r="AF412" s="402"/>
      <c r="AG412" s="402"/>
      <c r="AH412" s="402"/>
      <c r="AI412" s="402"/>
      <c r="AJ412" s="402"/>
      <c r="AK412" s="402"/>
      <c r="AL412" s="403"/>
      <c r="AM412" s="403"/>
      <c r="AN412" s="403"/>
      <c r="AO412" s="403"/>
      <c r="AP412" s="403"/>
      <c r="AQ412" s="403"/>
      <c r="AR412" s="403"/>
      <c r="AS412" s="403"/>
      <c r="AT412" s="403"/>
      <c r="AU412" s="403"/>
      <c r="AV412" s="403"/>
      <c r="AW412" s="403"/>
      <c r="AX412" s="403"/>
      <c r="AY412" s="403"/>
      <c r="AZ412" s="404"/>
      <c r="BA412" s="363"/>
    </row>
    <row r="413" spans="6:53" ht="93" customHeight="1" x14ac:dyDescent="0.3">
      <c r="F413" s="399"/>
      <c r="G413" s="400"/>
      <c r="H413" s="400"/>
      <c r="I413" s="403"/>
      <c r="J413" s="400"/>
      <c r="K413" s="400"/>
      <c r="L413" s="400"/>
      <c r="M413" s="400"/>
      <c r="N413" s="400"/>
      <c r="U413" s="401"/>
      <c r="V413" s="402"/>
      <c r="W413" s="402"/>
      <c r="X413" s="402"/>
      <c r="Y413" s="402"/>
      <c r="Z413" s="402"/>
      <c r="AA413" s="402"/>
      <c r="AB413" s="402"/>
      <c r="AC413" s="402"/>
      <c r="AD413" s="402"/>
      <c r="AE413" s="402"/>
      <c r="AF413" s="402"/>
      <c r="AG413" s="402"/>
      <c r="AH413" s="402"/>
      <c r="AI413" s="402"/>
      <c r="AJ413" s="402"/>
      <c r="AK413" s="402"/>
      <c r="AL413" s="403"/>
      <c r="AM413" s="403"/>
      <c r="AN413" s="403"/>
      <c r="AO413" s="403"/>
      <c r="AP413" s="403"/>
      <c r="AQ413" s="403"/>
      <c r="AR413" s="403"/>
      <c r="AS413" s="403"/>
      <c r="AT413" s="403"/>
      <c r="AU413" s="403"/>
      <c r="AV413" s="403"/>
      <c r="AW413" s="403"/>
      <c r="AX413" s="403"/>
      <c r="AY413" s="403"/>
      <c r="AZ413" s="404"/>
      <c r="BA413" s="363"/>
    </row>
    <row r="414" spans="6:53" ht="93" customHeight="1" x14ac:dyDescent="0.3">
      <c r="F414" s="399"/>
      <c r="G414" s="400"/>
      <c r="H414" s="400"/>
      <c r="I414" s="403"/>
      <c r="J414" s="400"/>
      <c r="K414" s="400"/>
      <c r="L414" s="400"/>
      <c r="M414" s="400"/>
      <c r="N414" s="400"/>
      <c r="U414" s="401"/>
      <c r="V414" s="402"/>
      <c r="W414" s="402"/>
      <c r="X414" s="402"/>
      <c r="Y414" s="402"/>
      <c r="Z414" s="402"/>
      <c r="AA414" s="402"/>
      <c r="AB414" s="402"/>
      <c r="AC414" s="402"/>
      <c r="AD414" s="402"/>
      <c r="AE414" s="402"/>
      <c r="AF414" s="402"/>
      <c r="AG414" s="402"/>
      <c r="AH414" s="402"/>
      <c r="AI414" s="402"/>
      <c r="AJ414" s="402"/>
      <c r="AK414" s="402"/>
      <c r="AL414" s="403"/>
      <c r="AM414" s="403"/>
      <c r="AN414" s="403"/>
      <c r="AO414" s="403"/>
      <c r="AP414" s="403"/>
      <c r="AQ414" s="403"/>
      <c r="AR414" s="403"/>
      <c r="AS414" s="403"/>
      <c r="AT414" s="403"/>
      <c r="AU414" s="403"/>
      <c r="AV414" s="403"/>
      <c r="AW414" s="403"/>
      <c r="AX414" s="403"/>
      <c r="AY414" s="403"/>
      <c r="AZ414" s="404"/>
      <c r="BA414" s="363"/>
    </row>
    <row r="415" spans="6:53" ht="93" customHeight="1" x14ac:dyDescent="0.3">
      <c r="F415" s="399"/>
      <c r="G415" s="400"/>
      <c r="H415" s="400"/>
      <c r="I415" s="403"/>
      <c r="J415" s="400"/>
      <c r="K415" s="400"/>
      <c r="L415" s="400"/>
      <c r="M415" s="400"/>
      <c r="N415" s="400"/>
      <c r="U415" s="401"/>
      <c r="V415" s="402"/>
      <c r="W415" s="402"/>
      <c r="X415" s="402"/>
      <c r="Y415" s="402"/>
      <c r="Z415" s="402"/>
      <c r="AA415" s="402"/>
      <c r="AB415" s="402"/>
      <c r="AC415" s="402"/>
      <c r="AD415" s="402"/>
      <c r="AE415" s="402"/>
      <c r="AF415" s="402"/>
      <c r="AG415" s="402"/>
      <c r="AH415" s="402"/>
      <c r="AI415" s="402"/>
      <c r="AJ415" s="402"/>
      <c r="AK415" s="402"/>
      <c r="AL415" s="403"/>
      <c r="AM415" s="403"/>
      <c r="AN415" s="403"/>
      <c r="AO415" s="403"/>
      <c r="AP415" s="403"/>
      <c r="AQ415" s="403"/>
      <c r="AR415" s="403"/>
      <c r="AS415" s="403"/>
      <c r="AT415" s="403"/>
      <c r="AU415" s="403"/>
      <c r="AV415" s="403"/>
      <c r="AW415" s="403"/>
      <c r="AX415" s="403"/>
      <c r="AY415" s="403"/>
      <c r="AZ415" s="404"/>
      <c r="BA415" s="363"/>
    </row>
    <row r="416" spans="6:53" ht="93" customHeight="1" x14ac:dyDescent="0.3">
      <c r="F416" s="399"/>
      <c r="G416" s="400"/>
      <c r="H416" s="400"/>
      <c r="I416" s="403"/>
      <c r="J416" s="400"/>
      <c r="K416" s="400"/>
      <c r="L416" s="400"/>
      <c r="M416" s="400"/>
      <c r="N416" s="400"/>
      <c r="U416" s="401"/>
      <c r="V416" s="402"/>
      <c r="W416" s="402"/>
      <c r="X416" s="402"/>
      <c r="Y416" s="402"/>
      <c r="Z416" s="402"/>
      <c r="AA416" s="402"/>
      <c r="AB416" s="402"/>
      <c r="AC416" s="402"/>
      <c r="AD416" s="402"/>
      <c r="AE416" s="402"/>
      <c r="AF416" s="402"/>
      <c r="AG416" s="402"/>
      <c r="AH416" s="402"/>
      <c r="AI416" s="402"/>
      <c r="AJ416" s="402"/>
      <c r="AK416" s="402"/>
      <c r="AL416" s="403"/>
      <c r="AM416" s="403"/>
      <c r="AN416" s="403"/>
      <c r="AO416" s="403"/>
      <c r="AP416" s="403"/>
      <c r="AQ416" s="403"/>
      <c r="AR416" s="403"/>
      <c r="AS416" s="403"/>
      <c r="AT416" s="403"/>
      <c r="AU416" s="403"/>
      <c r="AV416" s="403"/>
      <c r="AW416" s="403"/>
      <c r="AX416" s="403"/>
      <c r="AY416" s="403"/>
      <c r="AZ416" s="404"/>
      <c r="BA416" s="363"/>
    </row>
    <row r="417" spans="6:53" ht="93" customHeight="1" x14ac:dyDescent="0.3">
      <c r="F417" s="399"/>
      <c r="G417" s="400"/>
      <c r="H417" s="400"/>
      <c r="I417" s="403"/>
      <c r="J417" s="400"/>
      <c r="K417" s="400"/>
      <c r="L417" s="400"/>
      <c r="M417" s="400"/>
      <c r="N417" s="400"/>
      <c r="U417" s="401"/>
      <c r="V417" s="402"/>
      <c r="W417" s="402"/>
      <c r="X417" s="402"/>
      <c r="Y417" s="402"/>
      <c r="Z417" s="402"/>
      <c r="AA417" s="402"/>
      <c r="AB417" s="402"/>
      <c r="AC417" s="402"/>
      <c r="AD417" s="402"/>
      <c r="AE417" s="402"/>
      <c r="AF417" s="402"/>
      <c r="AG417" s="402"/>
      <c r="AH417" s="402"/>
      <c r="AI417" s="402"/>
      <c r="AJ417" s="402"/>
      <c r="AK417" s="402"/>
      <c r="AL417" s="403"/>
      <c r="AM417" s="403"/>
      <c r="AN417" s="403"/>
      <c r="AO417" s="403"/>
      <c r="AP417" s="403"/>
      <c r="AQ417" s="403"/>
      <c r="AR417" s="403"/>
      <c r="AS417" s="403"/>
      <c r="AT417" s="403"/>
      <c r="AU417" s="403"/>
      <c r="AV417" s="403"/>
      <c r="AW417" s="403"/>
      <c r="AX417" s="403"/>
      <c r="AY417" s="403"/>
      <c r="AZ417" s="404"/>
      <c r="BA417" s="363"/>
    </row>
    <row r="418" spans="6:53" ht="93" customHeight="1" x14ac:dyDescent="0.3">
      <c r="F418" s="399"/>
      <c r="G418" s="400"/>
      <c r="H418" s="400"/>
      <c r="I418" s="403"/>
      <c r="J418" s="400"/>
      <c r="K418" s="400"/>
      <c r="L418" s="400"/>
      <c r="M418" s="400"/>
      <c r="N418" s="400"/>
      <c r="U418" s="401"/>
      <c r="V418" s="402"/>
      <c r="W418" s="402"/>
      <c r="X418" s="402"/>
      <c r="Y418" s="402"/>
      <c r="Z418" s="402"/>
      <c r="AA418" s="402"/>
      <c r="AB418" s="402"/>
      <c r="AC418" s="402"/>
      <c r="AD418" s="402"/>
      <c r="AE418" s="402"/>
      <c r="AF418" s="402"/>
      <c r="AG418" s="402"/>
      <c r="AH418" s="402"/>
      <c r="AI418" s="402"/>
      <c r="AJ418" s="402"/>
      <c r="AK418" s="402"/>
      <c r="AL418" s="403"/>
      <c r="AM418" s="403"/>
      <c r="AN418" s="403"/>
      <c r="AO418" s="403"/>
      <c r="AP418" s="403"/>
      <c r="AQ418" s="403"/>
      <c r="AR418" s="403"/>
      <c r="AS418" s="403"/>
      <c r="AT418" s="403"/>
      <c r="AU418" s="403"/>
      <c r="AV418" s="403"/>
      <c r="AW418" s="403"/>
      <c r="AX418" s="403"/>
      <c r="AY418" s="403"/>
      <c r="AZ418" s="404"/>
      <c r="BA418" s="363"/>
    </row>
    <row r="419" spans="6:53" ht="93" customHeight="1" x14ac:dyDescent="0.3">
      <c r="F419" s="399"/>
      <c r="G419" s="400"/>
      <c r="H419" s="400"/>
      <c r="I419" s="403"/>
      <c r="J419" s="400"/>
      <c r="K419" s="400"/>
      <c r="L419" s="400"/>
      <c r="M419" s="400"/>
      <c r="N419" s="400"/>
      <c r="U419" s="401"/>
      <c r="V419" s="402"/>
      <c r="W419" s="402"/>
      <c r="X419" s="402"/>
      <c r="Y419" s="402"/>
      <c r="Z419" s="402"/>
      <c r="AA419" s="402"/>
      <c r="AB419" s="402"/>
      <c r="AC419" s="402"/>
      <c r="AD419" s="402"/>
      <c r="AE419" s="402"/>
      <c r="AF419" s="402"/>
      <c r="AG419" s="402"/>
      <c r="AH419" s="402"/>
      <c r="AI419" s="402"/>
      <c r="AJ419" s="402"/>
      <c r="AK419" s="402"/>
      <c r="AL419" s="403"/>
      <c r="AM419" s="403"/>
      <c r="AN419" s="403"/>
      <c r="AO419" s="403"/>
      <c r="AP419" s="403"/>
      <c r="AQ419" s="403"/>
      <c r="AR419" s="403"/>
      <c r="AS419" s="403"/>
      <c r="AT419" s="403"/>
      <c r="AU419" s="403"/>
      <c r="AV419" s="403"/>
      <c r="AW419" s="403"/>
      <c r="AX419" s="403"/>
      <c r="AY419" s="403"/>
      <c r="AZ419" s="404"/>
      <c r="BA419" s="363"/>
    </row>
    <row r="420" spans="6:53" ht="93" customHeight="1" x14ac:dyDescent="0.3">
      <c r="F420" s="399"/>
      <c r="G420" s="400"/>
      <c r="H420" s="400"/>
      <c r="I420" s="403"/>
      <c r="J420" s="400"/>
      <c r="K420" s="400"/>
      <c r="L420" s="400"/>
      <c r="M420" s="400"/>
      <c r="N420" s="400"/>
      <c r="U420" s="401"/>
      <c r="V420" s="402"/>
      <c r="W420" s="402"/>
      <c r="X420" s="402"/>
      <c r="Y420" s="402"/>
      <c r="Z420" s="402"/>
      <c r="AA420" s="402"/>
      <c r="AB420" s="402"/>
      <c r="AC420" s="402"/>
      <c r="AD420" s="402"/>
      <c r="AE420" s="402"/>
      <c r="AF420" s="402"/>
      <c r="AG420" s="402"/>
      <c r="AH420" s="402"/>
      <c r="AI420" s="402"/>
      <c r="AJ420" s="402"/>
      <c r="AK420" s="402"/>
      <c r="AL420" s="403"/>
      <c r="AM420" s="403"/>
      <c r="AN420" s="403"/>
      <c r="AO420" s="403"/>
      <c r="AP420" s="403"/>
      <c r="AQ420" s="403"/>
      <c r="AR420" s="403"/>
      <c r="AS420" s="403"/>
      <c r="AT420" s="403"/>
      <c r="AU420" s="403"/>
      <c r="AV420" s="403"/>
      <c r="AW420" s="403"/>
      <c r="AX420" s="403"/>
      <c r="AY420" s="403"/>
      <c r="AZ420" s="404"/>
      <c r="BA420" s="363"/>
    </row>
    <row r="421" spans="6:53" ht="93" customHeight="1" x14ac:dyDescent="0.3">
      <c r="F421" s="399"/>
      <c r="G421" s="400"/>
      <c r="H421" s="400"/>
      <c r="I421" s="403"/>
      <c r="J421" s="400"/>
      <c r="K421" s="400"/>
      <c r="L421" s="400"/>
      <c r="M421" s="400"/>
      <c r="N421" s="400"/>
      <c r="U421" s="401"/>
      <c r="V421" s="402"/>
      <c r="W421" s="402"/>
      <c r="X421" s="402"/>
      <c r="Y421" s="402"/>
      <c r="Z421" s="402"/>
      <c r="AA421" s="402"/>
      <c r="AB421" s="402"/>
      <c r="AC421" s="402"/>
      <c r="AD421" s="402"/>
      <c r="AE421" s="402"/>
      <c r="AF421" s="402"/>
      <c r="AG421" s="402"/>
      <c r="AH421" s="402"/>
      <c r="AI421" s="402"/>
      <c r="AJ421" s="402"/>
      <c r="AK421" s="402"/>
      <c r="AL421" s="403"/>
      <c r="AM421" s="403"/>
      <c r="AN421" s="403"/>
      <c r="AO421" s="403"/>
      <c r="AP421" s="403"/>
      <c r="AQ421" s="403"/>
      <c r="AR421" s="403"/>
      <c r="AS421" s="403"/>
      <c r="AT421" s="403"/>
      <c r="AU421" s="403"/>
      <c r="AV421" s="403"/>
      <c r="AW421" s="403"/>
      <c r="AX421" s="403"/>
      <c r="AY421" s="403"/>
      <c r="AZ421" s="404"/>
      <c r="BA421" s="363"/>
    </row>
    <row r="422" spans="6:53" ht="93" customHeight="1" x14ac:dyDescent="0.3">
      <c r="F422" s="399"/>
      <c r="G422" s="400"/>
      <c r="H422" s="400"/>
      <c r="I422" s="403"/>
      <c r="J422" s="400"/>
      <c r="K422" s="400"/>
      <c r="L422" s="400"/>
      <c r="M422" s="400"/>
      <c r="N422" s="400"/>
      <c r="U422" s="401"/>
      <c r="V422" s="402"/>
      <c r="W422" s="402"/>
      <c r="X422" s="402"/>
      <c r="Y422" s="402"/>
      <c r="Z422" s="402"/>
      <c r="AA422" s="402"/>
      <c r="AB422" s="402"/>
      <c r="AC422" s="402"/>
      <c r="AD422" s="402"/>
      <c r="AE422" s="402"/>
      <c r="AF422" s="402"/>
      <c r="AG422" s="402"/>
      <c r="AH422" s="402"/>
      <c r="AI422" s="402"/>
      <c r="AJ422" s="402"/>
      <c r="AK422" s="402"/>
      <c r="AL422" s="403"/>
      <c r="AM422" s="403"/>
      <c r="AN422" s="403"/>
      <c r="AO422" s="403"/>
      <c r="AP422" s="403"/>
      <c r="AQ422" s="403"/>
      <c r="AR422" s="403"/>
      <c r="AS422" s="403"/>
      <c r="AT422" s="403"/>
      <c r="AU422" s="403"/>
      <c r="AV422" s="403"/>
      <c r="AW422" s="403"/>
      <c r="AX422" s="403"/>
      <c r="AY422" s="403"/>
      <c r="AZ422" s="404"/>
      <c r="BA422" s="363"/>
    </row>
    <row r="423" spans="6:53" ht="93" customHeight="1" x14ac:dyDescent="0.3">
      <c r="F423" s="399"/>
      <c r="G423" s="400"/>
      <c r="H423" s="400"/>
      <c r="I423" s="403"/>
      <c r="J423" s="400"/>
      <c r="K423" s="400"/>
      <c r="L423" s="400"/>
      <c r="M423" s="400"/>
      <c r="N423" s="400"/>
      <c r="U423" s="401"/>
      <c r="V423" s="402"/>
      <c r="W423" s="402"/>
      <c r="X423" s="402"/>
      <c r="Y423" s="402"/>
      <c r="Z423" s="402"/>
      <c r="AA423" s="402"/>
      <c r="AB423" s="402"/>
      <c r="AC423" s="402"/>
      <c r="AD423" s="402"/>
      <c r="AE423" s="402"/>
      <c r="AF423" s="402"/>
      <c r="AG423" s="402"/>
      <c r="AH423" s="402"/>
      <c r="AI423" s="402"/>
      <c r="AJ423" s="402"/>
      <c r="AK423" s="402"/>
      <c r="AL423" s="403"/>
      <c r="AM423" s="403"/>
      <c r="AN423" s="403"/>
      <c r="AO423" s="403"/>
      <c r="AP423" s="403"/>
      <c r="AQ423" s="403"/>
      <c r="AR423" s="403"/>
      <c r="AS423" s="403"/>
      <c r="AT423" s="403"/>
      <c r="AU423" s="403"/>
      <c r="AV423" s="403"/>
      <c r="AW423" s="403"/>
      <c r="AX423" s="403"/>
      <c r="AY423" s="403"/>
      <c r="AZ423" s="404"/>
      <c r="BA423" s="363"/>
    </row>
    <row r="424" spans="6:53" ht="93" customHeight="1" x14ac:dyDescent="0.3">
      <c r="F424" s="399"/>
      <c r="G424" s="400"/>
      <c r="H424" s="400"/>
      <c r="I424" s="403"/>
      <c r="J424" s="400"/>
      <c r="K424" s="400"/>
      <c r="L424" s="400"/>
      <c r="M424" s="400"/>
      <c r="N424" s="400"/>
      <c r="U424" s="401"/>
      <c r="V424" s="402"/>
      <c r="W424" s="402"/>
      <c r="X424" s="402"/>
      <c r="Y424" s="402"/>
      <c r="Z424" s="402"/>
      <c r="AA424" s="402"/>
      <c r="AB424" s="402"/>
      <c r="AC424" s="402"/>
      <c r="AD424" s="402"/>
      <c r="AE424" s="402"/>
      <c r="AF424" s="402"/>
      <c r="AG424" s="402"/>
      <c r="AH424" s="402"/>
      <c r="AI424" s="402"/>
      <c r="AJ424" s="402"/>
      <c r="AK424" s="402"/>
      <c r="AL424" s="403"/>
      <c r="AM424" s="403"/>
      <c r="AN424" s="403"/>
      <c r="AO424" s="403"/>
      <c r="AP424" s="403"/>
      <c r="AQ424" s="403"/>
      <c r="AR424" s="403"/>
      <c r="AS424" s="403"/>
      <c r="AT424" s="403"/>
      <c r="AU424" s="403"/>
      <c r="AV424" s="403"/>
      <c r="AW424" s="403"/>
      <c r="AX424" s="403"/>
      <c r="AY424" s="403"/>
      <c r="AZ424" s="404"/>
      <c r="BA424" s="363"/>
    </row>
    <row r="425" spans="6:53" ht="93" customHeight="1" x14ac:dyDescent="0.3">
      <c r="F425" s="399"/>
      <c r="G425" s="400"/>
      <c r="H425" s="400"/>
      <c r="I425" s="403"/>
      <c r="J425" s="400"/>
      <c r="K425" s="400"/>
      <c r="L425" s="400"/>
      <c r="M425" s="400"/>
      <c r="N425" s="400"/>
      <c r="U425" s="401"/>
      <c r="V425" s="402"/>
      <c r="W425" s="402"/>
      <c r="X425" s="402"/>
      <c r="Y425" s="402"/>
      <c r="Z425" s="402"/>
      <c r="AA425" s="402"/>
      <c r="AB425" s="402"/>
      <c r="AC425" s="402"/>
      <c r="AD425" s="402"/>
      <c r="AE425" s="402"/>
      <c r="AF425" s="402"/>
      <c r="AG425" s="402"/>
      <c r="AH425" s="402"/>
      <c r="AI425" s="402"/>
      <c r="AJ425" s="402"/>
      <c r="AK425" s="402"/>
      <c r="AL425" s="403"/>
      <c r="AM425" s="403"/>
      <c r="AN425" s="403"/>
      <c r="AO425" s="403"/>
      <c r="AP425" s="403"/>
      <c r="AQ425" s="403"/>
      <c r="AR425" s="403"/>
      <c r="AS425" s="403"/>
      <c r="AT425" s="403"/>
      <c r="AU425" s="403"/>
      <c r="AV425" s="403"/>
      <c r="AW425" s="403"/>
      <c r="AX425" s="403"/>
      <c r="AY425" s="403"/>
      <c r="AZ425" s="404"/>
      <c r="BA425" s="363"/>
    </row>
    <row r="426" spans="6:53" ht="93" customHeight="1" x14ac:dyDescent="0.3">
      <c r="F426" s="399"/>
      <c r="G426" s="400"/>
      <c r="H426" s="400"/>
      <c r="I426" s="403"/>
      <c r="J426" s="400"/>
      <c r="K426" s="400"/>
      <c r="L426" s="400"/>
      <c r="M426" s="400"/>
      <c r="N426" s="400"/>
      <c r="U426" s="401"/>
      <c r="V426" s="402"/>
      <c r="W426" s="402"/>
      <c r="X426" s="402"/>
      <c r="Y426" s="402"/>
      <c r="Z426" s="402"/>
      <c r="AA426" s="402"/>
      <c r="AB426" s="402"/>
      <c r="AC426" s="402"/>
      <c r="AD426" s="402"/>
      <c r="AE426" s="402"/>
      <c r="AF426" s="402"/>
      <c r="AG426" s="402"/>
      <c r="AH426" s="402"/>
      <c r="AI426" s="402"/>
      <c r="AJ426" s="402"/>
      <c r="AK426" s="402"/>
      <c r="AL426" s="403"/>
      <c r="AM426" s="403"/>
      <c r="AN426" s="403"/>
      <c r="AO426" s="403"/>
      <c r="AP426" s="403"/>
      <c r="AQ426" s="403"/>
      <c r="AR426" s="403"/>
      <c r="AS426" s="403"/>
      <c r="AT426" s="403"/>
      <c r="AU426" s="403"/>
      <c r="AV426" s="403"/>
      <c r="AW426" s="403"/>
      <c r="AX426" s="403"/>
      <c r="AY426" s="403"/>
      <c r="AZ426" s="404"/>
      <c r="BA426" s="363"/>
    </row>
    <row r="427" spans="6:53" ht="93" customHeight="1" x14ac:dyDescent="0.3">
      <c r="F427" s="399"/>
      <c r="G427" s="400"/>
      <c r="H427" s="400"/>
      <c r="I427" s="403"/>
      <c r="J427" s="400"/>
      <c r="K427" s="400"/>
      <c r="L427" s="400"/>
      <c r="M427" s="400"/>
      <c r="N427" s="400"/>
      <c r="U427" s="401"/>
      <c r="V427" s="402"/>
      <c r="W427" s="402"/>
      <c r="X427" s="402"/>
      <c r="Y427" s="402"/>
      <c r="Z427" s="402"/>
      <c r="AA427" s="402"/>
      <c r="AB427" s="402"/>
      <c r="AC427" s="402"/>
      <c r="AD427" s="402"/>
      <c r="AE427" s="402"/>
      <c r="AF427" s="402"/>
      <c r="AG427" s="402"/>
      <c r="AH427" s="402"/>
      <c r="AI427" s="402"/>
      <c r="AJ427" s="402"/>
      <c r="AK427" s="402"/>
      <c r="AL427" s="403"/>
      <c r="AM427" s="403"/>
      <c r="AN427" s="403"/>
      <c r="AO427" s="403"/>
      <c r="AP427" s="403"/>
      <c r="AQ427" s="403"/>
      <c r="AR427" s="403"/>
      <c r="AS427" s="403"/>
      <c r="AT427" s="403"/>
      <c r="AU427" s="403"/>
      <c r="AV427" s="403"/>
      <c r="AW427" s="403"/>
      <c r="AX427" s="403"/>
      <c r="AY427" s="403"/>
      <c r="AZ427" s="404"/>
      <c r="BA427" s="363"/>
    </row>
    <row r="428" spans="6:53" ht="93" customHeight="1" x14ac:dyDescent="0.3">
      <c r="F428" s="399"/>
      <c r="G428" s="400"/>
      <c r="H428" s="400"/>
      <c r="I428" s="403"/>
      <c r="J428" s="400"/>
      <c r="K428" s="400"/>
      <c r="L428" s="400"/>
      <c r="M428" s="400"/>
      <c r="N428" s="400"/>
      <c r="U428" s="401"/>
      <c r="V428" s="402"/>
      <c r="W428" s="402"/>
      <c r="X428" s="402"/>
      <c r="Y428" s="402"/>
      <c r="Z428" s="402"/>
      <c r="AA428" s="402"/>
      <c r="AB428" s="402"/>
      <c r="AC428" s="402"/>
      <c r="AD428" s="402"/>
      <c r="AE428" s="402"/>
      <c r="AF428" s="402"/>
      <c r="AG428" s="402"/>
      <c r="AH428" s="402"/>
      <c r="AI428" s="402"/>
      <c r="AJ428" s="402"/>
      <c r="AK428" s="402"/>
      <c r="AL428" s="403"/>
      <c r="AM428" s="403"/>
      <c r="AN428" s="403"/>
      <c r="AO428" s="403"/>
      <c r="AP428" s="403"/>
      <c r="AQ428" s="403"/>
      <c r="AR428" s="403"/>
      <c r="AS428" s="403"/>
      <c r="AT428" s="403"/>
      <c r="AU428" s="403"/>
      <c r="AV428" s="403"/>
      <c r="AW428" s="403"/>
      <c r="AX428" s="403"/>
      <c r="AY428" s="403"/>
      <c r="AZ428" s="404"/>
      <c r="BA428" s="363"/>
    </row>
    <row r="429" spans="6:53" ht="93" customHeight="1" x14ac:dyDescent="0.3">
      <c r="F429" s="399"/>
      <c r="G429" s="400"/>
      <c r="H429" s="400"/>
      <c r="I429" s="403"/>
      <c r="J429" s="400"/>
      <c r="K429" s="400"/>
      <c r="L429" s="400"/>
      <c r="M429" s="400"/>
      <c r="N429" s="400"/>
      <c r="U429" s="401"/>
      <c r="V429" s="402"/>
      <c r="W429" s="402"/>
      <c r="X429" s="402"/>
      <c r="Y429" s="402"/>
      <c r="Z429" s="402"/>
      <c r="AA429" s="402"/>
      <c r="AB429" s="402"/>
      <c r="AC429" s="402"/>
      <c r="AD429" s="402"/>
      <c r="AE429" s="402"/>
      <c r="AF429" s="402"/>
      <c r="AG429" s="402"/>
      <c r="AH429" s="402"/>
      <c r="AI429" s="402"/>
      <c r="AJ429" s="402"/>
      <c r="AK429" s="402"/>
      <c r="AL429" s="403"/>
      <c r="AM429" s="403"/>
      <c r="AN429" s="403"/>
      <c r="AO429" s="403"/>
      <c r="AP429" s="403"/>
      <c r="AQ429" s="403"/>
      <c r="AR429" s="403"/>
      <c r="AS429" s="403"/>
      <c r="AT429" s="403"/>
      <c r="AU429" s="403"/>
      <c r="AV429" s="403"/>
      <c r="AW429" s="403"/>
      <c r="AX429" s="403"/>
      <c r="AY429" s="403"/>
      <c r="AZ429" s="404"/>
      <c r="BA429" s="363"/>
    </row>
    <row r="430" spans="6:53" ht="93" customHeight="1" x14ac:dyDescent="0.3">
      <c r="F430" s="399"/>
      <c r="G430" s="400"/>
      <c r="H430" s="400"/>
      <c r="I430" s="403"/>
      <c r="J430" s="400"/>
      <c r="K430" s="400"/>
      <c r="L430" s="400"/>
      <c r="M430" s="400"/>
      <c r="N430" s="400"/>
      <c r="U430" s="401"/>
      <c r="V430" s="402"/>
      <c r="W430" s="402"/>
      <c r="X430" s="402"/>
      <c r="Y430" s="402"/>
      <c r="Z430" s="402"/>
      <c r="AA430" s="402"/>
      <c r="AB430" s="402"/>
      <c r="AC430" s="402"/>
      <c r="AD430" s="402"/>
      <c r="AE430" s="402"/>
      <c r="AF430" s="402"/>
      <c r="AG430" s="402"/>
      <c r="AH430" s="402"/>
      <c r="AI430" s="402"/>
      <c r="AJ430" s="402"/>
      <c r="AK430" s="402"/>
      <c r="AL430" s="403"/>
      <c r="AM430" s="403"/>
      <c r="AN430" s="403"/>
      <c r="AO430" s="403"/>
      <c r="AP430" s="403"/>
      <c r="AQ430" s="403"/>
      <c r="AR430" s="403"/>
      <c r="AS430" s="403"/>
      <c r="AT430" s="403"/>
      <c r="AU430" s="403"/>
      <c r="AV430" s="403"/>
      <c r="AW430" s="403"/>
      <c r="AX430" s="403"/>
      <c r="AY430" s="403"/>
      <c r="AZ430" s="404"/>
      <c r="BA430" s="363"/>
    </row>
    <row r="431" spans="6:53" ht="93" customHeight="1" x14ac:dyDescent="0.3">
      <c r="F431" s="399"/>
      <c r="G431" s="400"/>
      <c r="H431" s="400"/>
      <c r="I431" s="403"/>
      <c r="J431" s="400"/>
      <c r="K431" s="400"/>
      <c r="L431" s="400"/>
      <c r="M431" s="400"/>
      <c r="N431" s="400"/>
      <c r="U431" s="401"/>
      <c r="V431" s="402"/>
      <c r="W431" s="402"/>
      <c r="X431" s="402"/>
      <c r="Y431" s="402"/>
      <c r="Z431" s="402"/>
      <c r="AA431" s="402"/>
      <c r="AB431" s="402"/>
      <c r="AC431" s="402"/>
      <c r="AD431" s="402"/>
      <c r="AE431" s="402"/>
      <c r="AF431" s="402"/>
      <c r="AG431" s="402"/>
      <c r="AH431" s="402"/>
      <c r="AI431" s="402"/>
      <c r="AJ431" s="402"/>
      <c r="AK431" s="402"/>
      <c r="AL431" s="403"/>
      <c r="AM431" s="403"/>
      <c r="AN431" s="403"/>
      <c r="AO431" s="403"/>
      <c r="AP431" s="403"/>
      <c r="AQ431" s="403"/>
      <c r="AR431" s="403"/>
      <c r="AS431" s="403"/>
      <c r="AT431" s="403"/>
      <c r="AU431" s="403"/>
      <c r="AV431" s="403"/>
      <c r="AW431" s="403"/>
      <c r="AX431" s="403"/>
      <c r="AY431" s="403"/>
      <c r="AZ431" s="404"/>
      <c r="BA431" s="363"/>
    </row>
    <row r="432" spans="6:53" ht="93" customHeight="1" x14ac:dyDescent="0.3">
      <c r="F432" s="399"/>
      <c r="G432" s="400"/>
      <c r="H432" s="400"/>
      <c r="I432" s="403"/>
      <c r="J432" s="400"/>
      <c r="K432" s="400"/>
      <c r="L432" s="400"/>
      <c r="M432" s="400"/>
      <c r="N432" s="400"/>
      <c r="U432" s="401"/>
      <c r="V432" s="402"/>
      <c r="W432" s="402"/>
      <c r="X432" s="402"/>
      <c r="Y432" s="402"/>
      <c r="Z432" s="402"/>
      <c r="AA432" s="402"/>
      <c r="AB432" s="402"/>
      <c r="AC432" s="402"/>
      <c r="AD432" s="402"/>
      <c r="AE432" s="402"/>
      <c r="AF432" s="402"/>
      <c r="AG432" s="402"/>
      <c r="AH432" s="402"/>
      <c r="AI432" s="402"/>
      <c r="AJ432" s="402"/>
      <c r="AK432" s="402"/>
      <c r="AL432" s="403"/>
      <c r="AM432" s="403"/>
      <c r="AN432" s="403"/>
      <c r="AO432" s="403"/>
      <c r="AP432" s="403"/>
      <c r="AQ432" s="403"/>
      <c r="AR432" s="403"/>
      <c r="AS432" s="403"/>
      <c r="AT432" s="403"/>
      <c r="AU432" s="403"/>
      <c r="AV432" s="403"/>
      <c r="AW432" s="403"/>
      <c r="AX432" s="403"/>
      <c r="AY432" s="403"/>
      <c r="AZ432" s="404"/>
      <c r="BA432" s="363"/>
    </row>
    <row r="433" spans="6:53" ht="93" customHeight="1" x14ac:dyDescent="0.3">
      <c r="F433" s="399"/>
      <c r="G433" s="400"/>
      <c r="H433" s="400"/>
      <c r="I433" s="403"/>
      <c r="J433" s="400"/>
      <c r="K433" s="400"/>
      <c r="L433" s="400"/>
      <c r="M433" s="400"/>
      <c r="N433" s="400"/>
      <c r="U433" s="401"/>
      <c r="V433" s="402"/>
      <c r="W433" s="402"/>
      <c r="X433" s="402"/>
      <c r="Y433" s="402"/>
      <c r="Z433" s="402"/>
      <c r="AA433" s="402"/>
      <c r="AB433" s="402"/>
      <c r="AC433" s="402"/>
      <c r="AD433" s="402"/>
      <c r="AE433" s="402"/>
      <c r="AF433" s="402"/>
      <c r="AG433" s="402"/>
      <c r="AH433" s="402"/>
      <c r="AI433" s="402"/>
      <c r="AJ433" s="402"/>
      <c r="AK433" s="402"/>
      <c r="AL433" s="403"/>
      <c r="AM433" s="403"/>
      <c r="AN433" s="403"/>
      <c r="AO433" s="403"/>
      <c r="AP433" s="403"/>
      <c r="AQ433" s="403"/>
      <c r="AR433" s="403"/>
      <c r="AS433" s="403"/>
      <c r="AT433" s="403"/>
      <c r="AU433" s="403"/>
      <c r="AV433" s="403"/>
      <c r="AW433" s="403"/>
      <c r="AX433" s="403"/>
      <c r="AY433" s="403"/>
      <c r="AZ433" s="404"/>
      <c r="BA433" s="363"/>
    </row>
    <row r="434" spans="6:53" ht="93" customHeight="1" x14ac:dyDescent="0.3">
      <c r="F434" s="399"/>
      <c r="G434" s="400"/>
      <c r="H434" s="400"/>
      <c r="I434" s="403"/>
      <c r="J434" s="400"/>
      <c r="K434" s="400"/>
      <c r="L434" s="400"/>
      <c r="M434" s="400"/>
      <c r="N434" s="400"/>
      <c r="U434" s="401"/>
      <c r="V434" s="402"/>
      <c r="W434" s="402"/>
      <c r="X434" s="402"/>
      <c r="Y434" s="402"/>
      <c r="Z434" s="402"/>
      <c r="AA434" s="402"/>
      <c r="AB434" s="402"/>
      <c r="AC434" s="402"/>
      <c r="AD434" s="402"/>
      <c r="AE434" s="402"/>
      <c r="AF434" s="402"/>
      <c r="AG434" s="402"/>
      <c r="AH434" s="402"/>
      <c r="AI434" s="402"/>
      <c r="AJ434" s="402"/>
      <c r="AK434" s="402"/>
      <c r="AL434" s="403"/>
      <c r="AM434" s="403"/>
      <c r="AN434" s="403"/>
      <c r="AO434" s="403"/>
      <c r="AP434" s="403"/>
      <c r="AQ434" s="403"/>
      <c r="AR434" s="403"/>
      <c r="AS434" s="403"/>
      <c r="AT434" s="403"/>
      <c r="AU434" s="403"/>
      <c r="AV434" s="403"/>
      <c r="AW434" s="403"/>
      <c r="AX434" s="403"/>
      <c r="AY434" s="403"/>
      <c r="AZ434" s="404"/>
      <c r="BA434" s="363"/>
    </row>
    <row r="435" spans="6:53" ht="93" customHeight="1" x14ac:dyDescent="0.3">
      <c r="F435" s="399"/>
      <c r="G435" s="400"/>
      <c r="H435" s="400"/>
      <c r="I435" s="403"/>
      <c r="J435" s="400"/>
      <c r="K435" s="400"/>
      <c r="L435" s="400"/>
      <c r="M435" s="400"/>
      <c r="N435" s="400"/>
      <c r="U435" s="401"/>
      <c r="V435" s="402"/>
      <c r="W435" s="402"/>
      <c r="X435" s="402"/>
      <c r="Y435" s="402"/>
      <c r="Z435" s="402"/>
      <c r="AA435" s="402"/>
      <c r="AB435" s="402"/>
      <c r="AC435" s="402"/>
      <c r="AD435" s="402"/>
      <c r="AE435" s="402"/>
      <c r="AF435" s="402"/>
      <c r="AG435" s="402"/>
      <c r="AH435" s="402"/>
      <c r="AI435" s="402"/>
      <c r="AJ435" s="402"/>
      <c r="AK435" s="402"/>
      <c r="AL435" s="403"/>
      <c r="AM435" s="403"/>
      <c r="AN435" s="403"/>
      <c r="AO435" s="403"/>
      <c r="AP435" s="403"/>
      <c r="AQ435" s="403"/>
      <c r="AR435" s="403"/>
      <c r="AS435" s="403"/>
      <c r="AT435" s="403"/>
      <c r="AU435" s="403"/>
      <c r="AV435" s="403"/>
      <c r="AW435" s="403"/>
      <c r="AX435" s="403"/>
      <c r="AY435" s="403"/>
      <c r="AZ435" s="404"/>
      <c r="BA435" s="363"/>
    </row>
    <row r="436" spans="6:53" ht="93" customHeight="1" x14ac:dyDescent="0.3">
      <c r="F436" s="399"/>
      <c r="G436" s="400"/>
      <c r="H436" s="400"/>
      <c r="I436" s="403"/>
      <c r="J436" s="400"/>
      <c r="K436" s="400"/>
      <c r="L436" s="400"/>
      <c r="M436" s="400"/>
      <c r="N436" s="400"/>
      <c r="U436" s="401"/>
      <c r="V436" s="402"/>
      <c r="W436" s="402"/>
      <c r="X436" s="402"/>
      <c r="Y436" s="402"/>
      <c r="Z436" s="402"/>
      <c r="AA436" s="402"/>
      <c r="AB436" s="402"/>
      <c r="AC436" s="402"/>
      <c r="AD436" s="402"/>
      <c r="AE436" s="402"/>
      <c r="AF436" s="402"/>
      <c r="AG436" s="402"/>
      <c r="AH436" s="402"/>
      <c r="AI436" s="402"/>
      <c r="AJ436" s="402"/>
      <c r="AK436" s="402"/>
      <c r="AL436" s="403"/>
      <c r="AM436" s="403"/>
      <c r="AN436" s="403"/>
      <c r="AO436" s="403"/>
      <c r="AP436" s="403"/>
      <c r="AQ436" s="403"/>
      <c r="AR436" s="403"/>
      <c r="AS436" s="403"/>
      <c r="AT436" s="403"/>
      <c r="AU436" s="403"/>
      <c r="AV436" s="403"/>
      <c r="AW436" s="403"/>
      <c r="AX436" s="403"/>
      <c r="AY436" s="403"/>
      <c r="AZ436" s="404"/>
      <c r="BA436" s="363"/>
    </row>
    <row r="437" spans="6:53" ht="93" customHeight="1" x14ac:dyDescent="0.3">
      <c r="F437" s="399"/>
      <c r="G437" s="400"/>
      <c r="H437" s="400"/>
      <c r="I437" s="403"/>
      <c r="J437" s="400"/>
      <c r="K437" s="400"/>
      <c r="L437" s="400"/>
      <c r="M437" s="400"/>
      <c r="N437" s="400"/>
      <c r="U437" s="401"/>
      <c r="V437" s="402"/>
      <c r="W437" s="402"/>
      <c r="X437" s="402"/>
      <c r="Y437" s="402"/>
      <c r="Z437" s="402"/>
      <c r="AA437" s="402"/>
      <c r="AB437" s="402"/>
      <c r="AC437" s="402"/>
      <c r="AD437" s="402"/>
      <c r="AE437" s="402"/>
      <c r="AF437" s="402"/>
      <c r="AG437" s="402"/>
      <c r="AH437" s="402"/>
      <c r="AI437" s="402"/>
      <c r="AJ437" s="402"/>
      <c r="AK437" s="402"/>
      <c r="AL437" s="403"/>
      <c r="AM437" s="403"/>
      <c r="AN437" s="403"/>
      <c r="AO437" s="403"/>
      <c r="AP437" s="403"/>
      <c r="AQ437" s="403"/>
      <c r="AR437" s="403"/>
      <c r="AS437" s="403"/>
      <c r="AT437" s="403"/>
      <c r="AU437" s="403"/>
      <c r="AV437" s="403"/>
      <c r="AW437" s="403"/>
      <c r="AX437" s="403"/>
      <c r="AY437" s="403"/>
      <c r="AZ437" s="404"/>
      <c r="BA437" s="363"/>
    </row>
    <row r="438" spans="6:53" ht="93" customHeight="1" x14ac:dyDescent="0.3">
      <c r="F438" s="399"/>
      <c r="G438" s="400"/>
      <c r="H438" s="400"/>
      <c r="I438" s="403"/>
      <c r="J438" s="400"/>
      <c r="K438" s="400"/>
      <c r="L438" s="400"/>
      <c r="M438" s="400"/>
      <c r="N438" s="400"/>
      <c r="U438" s="401"/>
      <c r="V438" s="402"/>
      <c r="W438" s="402"/>
      <c r="X438" s="402"/>
      <c r="Y438" s="402"/>
      <c r="Z438" s="402"/>
      <c r="AA438" s="402"/>
      <c r="AB438" s="402"/>
      <c r="AC438" s="402"/>
      <c r="AD438" s="402"/>
      <c r="AE438" s="402"/>
      <c r="AF438" s="402"/>
      <c r="AG438" s="402"/>
      <c r="AH438" s="402"/>
      <c r="AI438" s="402"/>
      <c r="AJ438" s="402"/>
      <c r="AK438" s="402"/>
      <c r="AL438" s="403"/>
      <c r="AM438" s="403"/>
      <c r="AN438" s="403"/>
      <c r="AO438" s="403"/>
      <c r="AP438" s="403"/>
      <c r="AQ438" s="403"/>
      <c r="AR438" s="403"/>
      <c r="AS438" s="403"/>
      <c r="AT438" s="403"/>
      <c r="AU438" s="403"/>
      <c r="AV438" s="403"/>
      <c r="AW438" s="403"/>
      <c r="AX438" s="403"/>
      <c r="AY438" s="403"/>
      <c r="AZ438" s="404"/>
      <c r="BA438" s="363"/>
    </row>
    <row r="439" spans="6:53" ht="93" customHeight="1" x14ac:dyDescent="0.3">
      <c r="F439" s="399"/>
      <c r="G439" s="400"/>
      <c r="H439" s="400"/>
      <c r="I439" s="403"/>
      <c r="J439" s="400"/>
      <c r="K439" s="400"/>
      <c r="L439" s="400"/>
      <c r="M439" s="400"/>
      <c r="N439" s="400"/>
      <c r="U439" s="401"/>
      <c r="V439" s="402"/>
      <c r="W439" s="402"/>
      <c r="X439" s="402"/>
      <c r="Y439" s="402"/>
      <c r="Z439" s="402"/>
      <c r="AA439" s="402"/>
      <c r="AB439" s="402"/>
      <c r="AC439" s="402"/>
      <c r="AD439" s="402"/>
      <c r="AE439" s="402"/>
      <c r="AF439" s="402"/>
      <c r="AG439" s="402"/>
      <c r="AH439" s="402"/>
      <c r="AI439" s="402"/>
      <c r="AJ439" s="402"/>
      <c r="AK439" s="402"/>
      <c r="AL439" s="403"/>
      <c r="AM439" s="403"/>
      <c r="AN439" s="403"/>
      <c r="AO439" s="403"/>
      <c r="AP439" s="403"/>
      <c r="AQ439" s="403"/>
      <c r="AR439" s="403"/>
      <c r="AS439" s="403"/>
      <c r="AT439" s="403"/>
      <c r="AU439" s="403"/>
      <c r="AV439" s="403"/>
      <c r="AW439" s="403"/>
      <c r="AX439" s="403"/>
      <c r="AY439" s="403"/>
      <c r="AZ439" s="404"/>
      <c r="BA439" s="363"/>
    </row>
    <row r="440" spans="6:53" ht="93" customHeight="1" x14ac:dyDescent="0.3">
      <c r="F440" s="399"/>
      <c r="G440" s="400"/>
      <c r="H440" s="400"/>
      <c r="I440" s="403"/>
      <c r="J440" s="400"/>
      <c r="K440" s="400"/>
      <c r="L440" s="400"/>
      <c r="M440" s="400"/>
      <c r="N440" s="400"/>
      <c r="U440" s="401"/>
      <c r="V440" s="402"/>
      <c r="W440" s="402"/>
      <c r="X440" s="402"/>
      <c r="Y440" s="402"/>
      <c r="Z440" s="402"/>
      <c r="AA440" s="402"/>
      <c r="AB440" s="402"/>
      <c r="AC440" s="402"/>
      <c r="AD440" s="402"/>
      <c r="AE440" s="402"/>
      <c r="AF440" s="402"/>
      <c r="AG440" s="402"/>
      <c r="AH440" s="402"/>
      <c r="AI440" s="402"/>
      <c r="AJ440" s="402"/>
      <c r="AK440" s="402"/>
      <c r="AL440" s="403"/>
      <c r="AM440" s="403"/>
      <c r="AN440" s="403"/>
      <c r="AO440" s="403"/>
      <c r="AP440" s="403"/>
      <c r="AQ440" s="403"/>
      <c r="AR440" s="403"/>
      <c r="AS440" s="403"/>
      <c r="AT440" s="403"/>
      <c r="AU440" s="403"/>
      <c r="AV440" s="403"/>
      <c r="AW440" s="403"/>
      <c r="AX440" s="403"/>
      <c r="AY440" s="403"/>
      <c r="AZ440" s="404"/>
      <c r="BA440" s="363"/>
    </row>
    <row r="441" spans="6:53" ht="93" customHeight="1" x14ac:dyDescent="0.3">
      <c r="F441" s="399"/>
      <c r="G441" s="400"/>
      <c r="H441" s="400"/>
      <c r="I441" s="403"/>
      <c r="J441" s="400"/>
      <c r="K441" s="400"/>
      <c r="L441" s="400"/>
      <c r="M441" s="400"/>
      <c r="N441" s="400"/>
      <c r="U441" s="401"/>
      <c r="V441" s="402"/>
      <c r="W441" s="402"/>
      <c r="X441" s="402"/>
      <c r="Y441" s="402"/>
      <c r="Z441" s="402"/>
      <c r="AA441" s="402"/>
      <c r="AB441" s="402"/>
      <c r="AC441" s="402"/>
      <c r="AD441" s="402"/>
      <c r="AE441" s="402"/>
      <c r="AF441" s="402"/>
      <c r="AG441" s="402"/>
      <c r="AH441" s="402"/>
      <c r="AI441" s="402"/>
      <c r="AJ441" s="402"/>
      <c r="AK441" s="402"/>
      <c r="AL441" s="403"/>
      <c r="AM441" s="403"/>
      <c r="AN441" s="403"/>
      <c r="AO441" s="403"/>
      <c r="AP441" s="403"/>
      <c r="AQ441" s="403"/>
      <c r="AR441" s="403"/>
      <c r="AS441" s="403"/>
      <c r="AT441" s="403"/>
      <c r="AU441" s="403"/>
      <c r="AV441" s="403"/>
      <c r="AW441" s="403"/>
      <c r="AX441" s="403"/>
      <c r="AY441" s="403"/>
      <c r="AZ441" s="404"/>
      <c r="BA441" s="363"/>
    </row>
    <row r="442" spans="6:53" ht="93" customHeight="1" x14ac:dyDescent="0.3">
      <c r="F442" s="399"/>
      <c r="G442" s="400"/>
      <c r="H442" s="400"/>
      <c r="I442" s="403"/>
      <c r="J442" s="400"/>
      <c r="K442" s="400"/>
      <c r="L442" s="400"/>
      <c r="M442" s="400"/>
      <c r="N442" s="400"/>
      <c r="U442" s="401"/>
      <c r="V442" s="402"/>
      <c r="W442" s="402"/>
      <c r="X442" s="402"/>
      <c r="Y442" s="402"/>
      <c r="Z442" s="402"/>
      <c r="AA442" s="402"/>
      <c r="AB442" s="402"/>
      <c r="AC442" s="402"/>
      <c r="AD442" s="402"/>
      <c r="AE442" s="402"/>
      <c r="AF442" s="402"/>
      <c r="AG442" s="402"/>
      <c r="AH442" s="402"/>
      <c r="AI442" s="402"/>
      <c r="AJ442" s="402"/>
      <c r="AK442" s="402"/>
      <c r="AL442" s="403"/>
      <c r="AM442" s="403"/>
      <c r="AN442" s="403"/>
      <c r="AO442" s="403"/>
      <c r="AP442" s="403"/>
      <c r="AQ442" s="403"/>
      <c r="AR442" s="403"/>
      <c r="AS442" s="403"/>
      <c r="AT442" s="403"/>
      <c r="AU442" s="403"/>
      <c r="AV442" s="403"/>
      <c r="AW442" s="403"/>
      <c r="AX442" s="403"/>
      <c r="AY442" s="403"/>
      <c r="AZ442" s="404"/>
      <c r="BA442" s="363"/>
    </row>
    <row r="443" spans="6:53" ht="93" customHeight="1" x14ac:dyDescent="0.3">
      <c r="F443" s="399"/>
      <c r="G443" s="400"/>
      <c r="H443" s="400"/>
      <c r="I443" s="403"/>
      <c r="J443" s="400"/>
      <c r="K443" s="400"/>
      <c r="L443" s="400"/>
      <c r="M443" s="400"/>
      <c r="N443" s="400"/>
      <c r="U443" s="401"/>
      <c r="V443" s="402"/>
      <c r="W443" s="402"/>
      <c r="X443" s="402"/>
      <c r="Y443" s="402"/>
      <c r="Z443" s="402"/>
      <c r="AA443" s="402"/>
      <c r="AB443" s="402"/>
      <c r="AC443" s="402"/>
      <c r="AD443" s="402"/>
      <c r="AE443" s="402"/>
      <c r="AF443" s="402"/>
      <c r="AG443" s="402"/>
      <c r="AH443" s="402"/>
      <c r="AI443" s="402"/>
      <c r="AJ443" s="402"/>
      <c r="AK443" s="402"/>
      <c r="AL443" s="403"/>
      <c r="AM443" s="403"/>
      <c r="AN443" s="403"/>
      <c r="AO443" s="403"/>
      <c r="AP443" s="403"/>
      <c r="AQ443" s="403"/>
      <c r="AR443" s="403"/>
      <c r="AS443" s="403"/>
      <c r="AT443" s="403"/>
      <c r="AU443" s="403"/>
      <c r="AV443" s="403"/>
      <c r="AW443" s="403"/>
      <c r="AX443" s="403"/>
      <c r="AY443" s="403"/>
      <c r="AZ443" s="404"/>
      <c r="BA443" s="363"/>
    </row>
    <row r="444" spans="6:53" ht="93" customHeight="1" x14ac:dyDescent="0.3">
      <c r="F444" s="399"/>
      <c r="G444" s="400"/>
      <c r="H444" s="400"/>
      <c r="I444" s="403"/>
      <c r="J444" s="400"/>
      <c r="K444" s="400"/>
      <c r="L444" s="400"/>
      <c r="M444" s="400"/>
      <c r="N444" s="400"/>
      <c r="U444" s="401"/>
      <c r="V444" s="402"/>
      <c r="W444" s="402"/>
      <c r="X444" s="402"/>
      <c r="Y444" s="402"/>
      <c r="Z444" s="402"/>
      <c r="AA444" s="402"/>
      <c r="AB444" s="402"/>
      <c r="AC444" s="402"/>
      <c r="AD444" s="402"/>
      <c r="AE444" s="402"/>
      <c r="AF444" s="402"/>
      <c r="AG444" s="402"/>
      <c r="AH444" s="402"/>
      <c r="AI444" s="402"/>
      <c r="AJ444" s="402"/>
      <c r="AK444" s="402"/>
      <c r="AL444" s="403"/>
      <c r="AM444" s="403"/>
      <c r="AN444" s="403"/>
      <c r="AO444" s="403"/>
      <c r="AP444" s="403"/>
      <c r="AQ444" s="403"/>
      <c r="AR444" s="403"/>
      <c r="AS444" s="403"/>
      <c r="AT444" s="403"/>
      <c r="AU444" s="403"/>
      <c r="AV444" s="403"/>
      <c r="AW444" s="403"/>
      <c r="AX444" s="403"/>
      <c r="AY444" s="403"/>
      <c r="AZ444" s="404"/>
      <c r="BA444" s="363"/>
    </row>
    <row r="445" spans="6:53" ht="93" customHeight="1" x14ac:dyDescent="0.3">
      <c r="F445" s="399"/>
      <c r="G445" s="400"/>
      <c r="H445" s="400"/>
      <c r="I445" s="403"/>
      <c r="J445" s="400"/>
      <c r="K445" s="400"/>
      <c r="L445" s="400"/>
      <c r="M445" s="400"/>
      <c r="N445" s="400"/>
      <c r="U445" s="401"/>
      <c r="V445" s="402"/>
      <c r="W445" s="402"/>
      <c r="X445" s="402"/>
      <c r="Y445" s="402"/>
      <c r="Z445" s="402"/>
      <c r="AA445" s="402"/>
      <c r="AB445" s="402"/>
      <c r="AC445" s="402"/>
      <c r="AD445" s="402"/>
      <c r="AE445" s="402"/>
      <c r="AF445" s="402"/>
      <c r="AG445" s="402"/>
      <c r="AH445" s="402"/>
      <c r="AI445" s="402"/>
      <c r="AJ445" s="402"/>
      <c r="AK445" s="402"/>
      <c r="AL445" s="403"/>
      <c r="AM445" s="403"/>
      <c r="AN445" s="403"/>
      <c r="AO445" s="403"/>
      <c r="AP445" s="403"/>
      <c r="AQ445" s="403"/>
      <c r="AR445" s="403"/>
      <c r="AS445" s="403"/>
      <c r="AT445" s="403"/>
      <c r="AU445" s="403"/>
      <c r="AV445" s="403"/>
      <c r="AW445" s="403"/>
      <c r="AX445" s="403"/>
      <c r="AY445" s="403"/>
      <c r="AZ445" s="404"/>
      <c r="BA445" s="363"/>
    </row>
    <row r="446" spans="6:53" ht="93" customHeight="1" x14ac:dyDescent="0.3">
      <c r="F446" s="399"/>
      <c r="G446" s="400"/>
      <c r="H446" s="400"/>
      <c r="I446" s="403"/>
      <c r="J446" s="400"/>
      <c r="K446" s="400"/>
      <c r="L446" s="400"/>
      <c r="M446" s="400"/>
      <c r="N446" s="400"/>
      <c r="U446" s="401"/>
      <c r="V446" s="402"/>
      <c r="W446" s="402"/>
      <c r="X446" s="402"/>
      <c r="Y446" s="402"/>
      <c r="Z446" s="402"/>
      <c r="AA446" s="402"/>
      <c r="AB446" s="402"/>
      <c r="AC446" s="402"/>
      <c r="AD446" s="402"/>
      <c r="AE446" s="402"/>
      <c r="AF446" s="402"/>
      <c r="AG446" s="402"/>
      <c r="AH446" s="402"/>
      <c r="AI446" s="402"/>
      <c r="AJ446" s="402"/>
      <c r="AK446" s="402"/>
      <c r="AL446" s="403"/>
      <c r="AM446" s="403"/>
      <c r="AN446" s="403"/>
      <c r="AO446" s="403"/>
      <c r="AP446" s="403"/>
      <c r="AQ446" s="403"/>
      <c r="AR446" s="403"/>
      <c r="AS446" s="403"/>
      <c r="AT446" s="403"/>
      <c r="AU446" s="403"/>
      <c r="AV446" s="403"/>
      <c r="AW446" s="403"/>
      <c r="AX446" s="403"/>
      <c r="AY446" s="403"/>
      <c r="AZ446" s="404"/>
      <c r="BA446" s="363"/>
    </row>
    <row r="447" spans="6:53" ht="93" customHeight="1" x14ac:dyDescent="0.3">
      <c r="F447" s="399"/>
      <c r="G447" s="400"/>
      <c r="H447" s="400"/>
      <c r="I447" s="403"/>
      <c r="J447" s="400"/>
      <c r="K447" s="400"/>
      <c r="L447" s="400"/>
      <c r="M447" s="400"/>
      <c r="N447" s="400"/>
      <c r="U447" s="401"/>
      <c r="V447" s="402"/>
      <c r="W447" s="402"/>
      <c r="X447" s="402"/>
      <c r="Y447" s="402"/>
      <c r="Z447" s="402"/>
      <c r="AA447" s="402"/>
      <c r="AB447" s="402"/>
      <c r="AC447" s="402"/>
      <c r="AD447" s="402"/>
      <c r="AE447" s="402"/>
      <c r="AF447" s="402"/>
      <c r="AG447" s="402"/>
      <c r="AH447" s="402"/>
      <c r="AI447" s="402"/>
      <c r="AJ447" s="402"/>
      <c r="AK447" s="402"/>
      <c r="AL447" s="403"/>
      <c r="AM447" s="403"/>
      <c r="AN447" s="403"/>
      <c r="AO447" s="403"/>
      <c r="AP447" s="403"/>
      <c r="AQ447" s="403"/>
      <c r="AR447" s="403"/>
      <c r="AS447" s="403"/>
      <c r="AT447" s="403"/>
      <c r="AU447" s="403"/>
      <c r="AV447" s="403"/>
      <c r="AW447" s="403"/>
      <c r="AX447" s="403"/>
      <c r="AY447" s="403"/>
      <c r="AZ447" s="404"/>
      <c r="BA447" s="363"/>
    </row>
    <row r="448" spans="6:53" ht="93" customHeight="1" x14ac:dyDescent="0.3">
      <c r="F448" s="399"/>
      <c r="G448" s="400"/>
      <c r="H448" s="400"/>
      <c r="I448" s="403"/>
      <c r="J448" s="400"/>
      <c r="K448" s="400"/>
      <c r="L448" s="400"/>
      <c r="M448" s="400"/>
      <c r="N448" s="400"/>
      <c r="U448" s="401"/>
      <c r="V448" s="402"/>
      <c r="W448" s="402"/>
      <c r="X448" s="402"/>
      <c r="Y448" s="402"/>
      <c r="Z448" s="402"/>
      <c r="AA448" s="402"/>
      <c r="AB448" s="402"/>
      <c r="AC448" s="402"/>
      <c r="AD448" s="402"/>
      <c r="AE448" s="402"/>
      <c r="AF448" s="402"/>
      <c r="AG448" s="402"/>
      <c r="AH448" s="402"/>
      <c r="AI448" s="402"/>
      <c r="AJ448" s="402"/>
      <c r="AK448" s="402"/>
      <c r="AL448" s="403"/>
      <c r="AM448" s="403"/>
      <c r="AN448" s="403"/>
      <c r="AO448" s="403"/>
      <c r="AP448" s="403"/>
      <c r="AQ448" s="403"/>
      <c r="AR448" s="403"/>
      <c r="AS448" s="403"/>
      <c r="AT448" s="403"/>
      <c r="AU448" s="403"/>
      <c r="AV448" s="403"/>
      <c r="AW448" s="403"/>
      <c r="AX448" s="403"/>
      <c r="AY448" s="403"/>
      <c r="AZ448" s="404"/>
      <c r="BA448" s="363"/>
    </row>
    <row r="449" spans="6:53" ht="93" customHeight="1" x14ac:dyDescent="0.3">
      <c r="F449" s="399"/>
      <c r="G449" s="400"/>
      <c r="H449" s="400"/>
      <c r="I449" s="403"/>
      <c r="J449" s="400"/>
      <c r="K449" s="400"/>
      <c r="L449" s="400"/>
      <c r="M449" s="400"/>
      <c r="N449" s="400"/>
      <c r="U449" s="401"/>
      <c r="V449" s="402"/>
      <c r="W449" s="402"/>
      <c r="X449" s="402"/>
      <c r="Y449" s="402"/>
      <c r="Z449" s="402"/>
      <c r="AA449" s="402"/>
      <c r="AB449" s="402"/>
      <c r="AC449" s="402"/>
      <c r="AD449" s="402"/>
      <c r="AE449" s="402"/>
      <c r="AF449" s="402"/>
      <c r="AG449" s="402"/>
      <c r="AH449" s="402"/>
      <c r="AI449" s="402"/>
      <c r="AJ449" s="402"/>
      <c r="AK449" s="402"/>
      <c r="AL449" s="403"/>
      <c r="AM449" s="403"/>
      <c r="AN449" s="403"/>
      <c r="AO449" s="403"/>
      <c r="AP449" s="403"/>
      <c r="AQ449" s="403"/>
      <c r="AR449" s="403"/>
      <c r="AS449" s="403"/>
      <c r="AT449" s="403"/>
      <c r="AU449" s="403"/>
      <c r="AV449" s="403"/>
      <c r="AW449" s="403"/>
      <c r="AX449" s="403"/>
      <c r="AY449" s="403"/>
      <c r="AZ449" s="404"/>
      <c r="BA449" s="363"/>
    </row>
    <row r="450" spans="6:53" ht="93" customHeight="1" x14ac:dyDescent="0.3">
      <c r="F450" s="399"/>
      <c r="G450" s="400"/>
      <c r="H450" s="400"/>
      <c r="I450" s="403"/>
      <c r="J450" s="400"/>
      <c r="K450" s="400"/>
      <c r="L450" s="400"/>
      <c r="M450" s="400"/>
      <c r="N450" s="400"/>
      <c r="U450" s="401"/>
      <c r="V450" s="402"/>
      <c r="W450" s="402"/>
      <c r="X450" s="402"/>
      <c r="Y450" s="402"/>
      <c r="Z450" s="402"/>
      <c r="AA450" s="402"/>
      <c r="AB450" s="402"/>
      <c r="AC450" s="402"/>
      <c r="AD450" s="402"/>
      <c r="AE450" s="402"/>
      <c r="AF450" s="402"/>
      <c r="AG450" s="402"/>
      <c r="AH450" s="402"/>
      <c r="AI450" s="402"/>
      <c r="AJ450" s="402"/>
      <c r="AK450" s="402"/>
      <c r="AL450" s="403"/>
      <c r="AM450" s="403"/>
      <c r="AN450" s="403"/>
      <c r="AO450" s="403"/>
      <c r="AP450" s="403"/>
      <c r="AQ450" s="403"/>
      <c r="AR450" s="403"/>
      <c r="AS450" s="403"/>
      <c r="AT450" s="403"/>
      <c r="AU450" s="403"/>
      <c r="AV450" s="403"/>
      <c r="AW450" s="403"/>
      <c r="AX450" s="403"/>
      <c r="AY450" s="403"/>
      <c r="AZ450" s="404"/>
      <c r="BA450" s="363"/>
    </row>
    <row r="451" spans="6:53" ht="93" customHeight="1" x14ac:dyDescent="0.3">
      <c r="F451" s="399"/>
      <c r="G451" s="400"/>
      <c r="H451" s="400"/>
      <c r="I451" s="403"/>
      <c r="J451" s="400"/>
      <c r="K451" s="400"/>
      <c r="L451" s="400"/>
      <c r="M451" s="400"/>
      <c r="N451" s="400"/>
      <c r="U451" s="401"/>
      <c r="V451" s="402"/>
      <c r="W451" s="402"/>
      <c r="X451" s="402"/>
      <c r="Y451" s="402"/>
      <c r="Z451" s="402"/>
      <c r="AA451" s="402"/>
      <c r="AB451" s="402"/>
      <c r="AC451" s="402"/>
      <c r="AD451" s="402"/>
      <c r="AE451" s="402"/>
      <c r="AF451" s="402"/>
      <c r="AG451" s="402"/>
      <c r="AH451" s="402"/>
      <c r="AI451" s="402"/>
      <c r="AJ451" s="402"/>
      <c r="AK451" s="402"/>
      <c r="AL451" s="403"/>
      <c r="AM451" s="403"/>
      <c r="AN451" s="403"/>
      <c r="AO451" s="403"/>
      <c r="AP451" s="403"/>
      <c r="AQ451" s="403"/>
      <c r="AR451" s="403"/>
      <c r="AS451" s="403"/>
      <c r="AT451" s="403"/>
      <c r="AU451" s="403"/>
      <c r="AV451" s="403"/>
      <c r="AW451" s="403"/>
      <c r="AX451" s="403"/>
      <c r="AY451" s="403"/>
      <c r="AZ451" s="404"/>
      <c r="BA451" s="363"/>
    </row>
    <row r="452" spans="6:53" ht="93" customHeight="1" x14ac:dyDescent="0.3">
      <c r="F452" s="399"/>
      <c r="G452" s="400"/>
      <c r="H452" s="400"/>
      <c r="I452" s="403"/>
      <c r="J452" s="400"/>
      <c r="K452" s="400"/>
      <c r="L452" s="400"/>
      <c r="M452" s="400"/>
      <c r="N452" s="400"/>
      <c r="U452" s="401"/>
      <c r="V452" s="402"/>
      <c r="W452" s="402"/>
      <c r="X452" s="402"/>
      <c r="Y452" s="402"/>
      <c r="Z452" s="402"/>
      <c r="AA452" s="402"/>
      <c r="AB452" s="402"/>
      <c r="AC452" s="402"/>
      <c r="AD452" s="402"/>
      <c r="AE452" s="402"/>
      <c r="AF452" s="402"/>
      <c r="AG452" s="402"/>
      <c r="AH452" s="402"/>
      <c r="AI452" s="402"/>
      <c r="AJ452" s="402"/>
      <c r="AK452" s="402"/>
      <c r="AL452" s="403"/>
      <c r="AM452" s="403"/>
      <c r="AN452" s="403"/>
      <c r="AO452" s="403"/>
      <c r="AP452" s="403"/>
      <c r="AQ452" s="403"/>
      <c r="AR452" s="403"/>
      <c r="AS452" s="403"/>
      <c r="AT452" s="403"/>
      <c r="AU452" s="403"/>
      <c r="AV452" s="403"/>
      <c r="AW452" s="403"/>
      <c r="AX452" s="403"/>
      <c r="AY452" s="403"/>
      <c r="AZ452" s="404"/>
      <c r="BA452" s="363"/>
    </row>
    <row r="453" spans="6:53" ht="93" customHeight="1" x14ac:dyDescent="0.3">
      <c r="F453" s="399"/>
      <c r="G453" s="400"/>
      <c r="H453" s="400"/>
      <c r="I453" s="403"/>
      <c r="J453" s="400"/>
      <c r="K453" s="400"/>
      <c r="L453" s="400"/>
      <c r="M453" s="400"/>
      <c r="N453" s="400"/>
      <c r="U453" s="401"/>
      <c r="V453" s="402"/>
      <c r="W453" s="402"/>
      <c r="X453" s="402"/>
      <c r="Y453" s="402"/>
      <c r="Z453" s="402"/>
      <c r="AA453" s="402"/>
      <c r="AB453" s="402"/>
      <c r="AC453" s="402"/>
      <c r="AD453" s="402"/>
      <c r="AE453" s="402"/>
      <c r="AF453" s="402"/>
      <c r="AG453" s="402"/>
      <c r="AH453" s="402"/>
      <c r="AI453" s="402"/>
      <c r="AJ453" s="402"/>
      <c r="AK453" s="402"/>
      <c r="AL453" s="403"/>
      <c r="AM453" s="403"/>
      <c r="AN453" s="403"/>
      <c r="AO453" s="403"/>
      <c r="AP453" s="403"/>
      <c r="AQ453" s="403"/>
      <c r="AR453" s="403"/>
      <c r="AS453" s="403"/>
      <c r="AT453" s="403"/>
      <c r="AU453" s="403"/>
      <c r="AV453" s="403"/>
      <c r="AW453" s="403"/>
      <c r="AX453" s="403"/>
      <c r="AY453" s="403"/>
      <c r="AZ453" s="404"/>
      <c r="BA453" s="363"/>
    </row>
    <row r="454" spans="6:53" ht="93" customHeight="1" x14ac:dyDescent="0.3">
      <c r="F454" s="399"/>
      <c r="G454" s="400"/>
      <c r="H454" s="400"/>
      <c r="I454" s="403"/>
      <c r="J454" s="400"/>
      <c r="K454" s="400"/>
      <c r="L454" s="400"/>
      <c r="M454" s="400"/>
      <c r="N454" s="400"/>
      <c r="U454" s="401"/>
      <c r="V454" s="402"/>
      <c r="W454" s="402"/>
      <c r="X454" s="402"/>
      <c r="Y454" s="402"/>
      <c r="Z454" s="402"/>
      <c r="AA454" s="402"/>
      <c r="AB454" s="402"/>
      <c r="AC454" s="402"/>
      <c r="AD454" s="402"/>
      <c r="AE454" s="402"/>
      <c r="AF454" s="402"/>
      <c r="AG454" s="402"/>
      <c r="AH454" s="402"/>
      <c r="AI454" s="402"/>
      <c r="AJ454" s="402"/>
      <c r="AK454" s="402"/>
      <c r="AL454" s="403"/>
      <c r="AM454" s="403"/>
      <c r="AN454" s="403"/>
      <c r="AO454" s="403"/>
      <c r="AP454" s="403"/>
      <c r="AQ454" s="403"/>
      <c r="AR454" s="403"/>
      <c r="AS454" s="403"/>
      <c r="AT454" s="403"/>
      <c r="AU454" s="403"/>
      <c r="AV454" s="403"/>
      <c r="AW454" s="403"/>
      <c r="AX454" s="403"/>
      <c r="AY454" s="403"/>
      <c r="AZ454" s="404"/>
      <c r="BA454" s="363"/>
    </row>
    <row r="455" spans="6:53" ht="93" customHeight="1" x14ac:dyDescent="0.3">
      <c r="F455" s="399"/>
      <c r="G455" s="400"/>
      <c r="H455" s="400"/>
      <c r="I455" s="403"/>
      <c r="J455" s="400"/>
      <c r="K455" s="400"/>
      <c r="L455" s="400"/>
      <c r="M455" s="400"/>
      <c r="N455" s="400"/>
      <c r="U455" s="401"/>
      <c r="V455" s="402"/>
      <c r="W455" s="402"/>
      <c r="X455" s="402"/>
      <c r="Y455" s="402"/>
      <c r="Z455" s="402"/>
      <c r="AA455" s="402"/>
      <c r="AB455" s="402"/>
      <c r="AC455" s="402"/>
      <c r="AD455" s="402"/>
      <c r="AE455" s="402"/>
      <c r="AF455" s="402"/>
      <c r="AG455" s="402"/>
      <c r="AH455" s="402"/>
      <c r="AI455" s="402"/>
      <c r="AJ455" s="402"/>
      <c r="AK455" s="402"/>
      <c r="AL455" s="403"/>
      <c r="AM455" s="403"/>
      <c r="AN455" s="403"/>
      <c r="AO455" s="403"/>
      <c r="AP455" s="403"/>
      <c r="AQ455" s="403"/>
      <c r="AR455" s="403"/>
      <c r="AS455" s="403"/>
      <c r="AT455" s="403"/>
      <c r="AU455" s="403"/>
      <c r="AV455" s="403"/>
      <c r="AW455" s="403"/>
      <c r="AX455" s="403"/>
      <c r="AY455" s="403"/>
      <c r="AZ455" s="404"/>
      <c r="BA455" s="363"/>
    </row>
    <row r="456" spans="6:53" ht="93" customHeight="1" x14ac:dyDescent="0.3">
      <c r="F456" s="399"/>
      <c r="G456" s="400"/>
      <c r="H456" s="400"/>
      <c r="I456" s="403"/>
      <c r="J456" s="400"/>
      <c r="K456" s="400"/>
      <c r="L456" s="400"/>
      <c r="M456" s="400"/>
      <c r="N456" s="400"/>
      <c r="U456" s="401"/>
      <c r="V456" s="402"/>
      <c r="W456" s="402"/>
      <c r="X456" s="402"/>
      <c r="Y456" s="402"/>
      <c r="Z456" s="402"/>
      <c r="AA456" s="402"/>
      <c r="AB456" s="402"/>
      <c r="AC456" s="402"/>
      <c r="AD456" s="402"/>
      <c r="AE456" s="402"/>
      <c r="AF456" s="402"/>
      <c r="AG456" s="402"/>
      <c r="AH456" s="402"/>
      <c r="AI456" s="402"/>
      <c r="AJ456" s="402"/>
      <c r="AK456" s="402"/>
      <c r="AL456" s="403"/>
      <c r="AM456" s="403"/>
      <c r="AN456" s="403"/>
      <c r="AO456" s="403"/>
      <c r="AP456" s="403"/>
      <c r="AQ456" s="403"/>
      <c r="AR456" s="403"/>
      <c r="AS456" s="403"/>
      <c r="AT456" s="403"/>
      <c r="AU456" s="403"/>
      <c r="AV456" s="403"/>
      <c r="AW456" s="403"/>
      <c r="AX456" s="403"/>
      <c r="AY456" s="403"/>
      <c r="AZ456" s="404"/>
      <c r="BA456" s="363"/>
    </row>
    <row r="457" spans="6:53" ht="93" customHeight="1" x14ac:dyDescent="0.3">
      <c r="F457" s="399"/>
      <c r="G457" s="400"/>
      <c r="H457" s="400"/>
      <c r="I457" s="403"/>
      <c r="J457" s="400"/>
      <c r="K457" s="400"/>
      <c r="L457" s="400"/>
      <c r="M457" s="400"/>
      <c r="N457" s="400"/>
      <c r="U457" s="401"/>
      <c r="V457" s="402"/>
      <c r="W457" s="402"/>
      <c r="X457" s="402"/>
      <c r="Y457" s="402"/>
      <c r="Z457" s="402"/>
      <c r="AA457" s="402"/>
      <c r="AB457" s="402"/>
      <c r="AC457" s="402"/>
      <c r="AD457" s="402"/>
      <c r="AE457" s="402"/>
      <c r="AF457" s="402"/>
      <c r="AG457" s="402"/>
      <c r="AH457" s="402"/>
      <c r="AI457" s="402"/>
      <c r="AJ457" s="402"/>
      <c r="AK457" s="402"/>
      <c r="AL457" s="403"/>
      <c r="AM457" s="403"/>
      <c r="AN457" s="403"/>
      <c r="AO457" s="403"/>
      <c r="AP457" s="403"/>
      <c r="AQ457" s="403"/>
      <c r="AR457" s="403"/>
      <c r="AS457" s="403"/>
      <c r="AT457" s="403"/>
      <c r="AU457" s="403"/>
      <c r="AV457" s="403"/>
      <c r="AW457" s="403"/>
      <c r="AX457" s="403"/>
      <c r="AY457" s="403"/>
      <c r="AZ457" s="404"/>
      <c r="BA457" s="363"/>
    </row>
    <row r="458" spans="6:53" ht="93" customHeight="1" x14ac:dyDescent="0.3">
      <c r="F458" s="399"/>
      <c r="G458" s="400"/>
      <c r="H458" s="400"/>
      <c r="I458" s="403"/>
      <c r="J458" s="400"/>
      <c r="K458" s="400"/>
      <c r="L458" s="400"/>
      <c r="M458" s="400"/>
      <c r="N458" s="400"/>
      <c r="U458" s="401"/>
      <c r="V458" s="402"/>
      <c r="W458" s="402"/>
      <c r="X458" s="402"/>
      <c r="Y458" s="402"/>
      <c r="Z458" s="402"/>
      <c r="AA458" s="402"/>
      <c r="AB458" s="402"/>
      <c r="AC458" s="402"/>
      <c r="AD458" s="402"/>
      <c r="AE458" s="402"/>
      <c r="AF458" s="402"/>
      <c r="AG458" s="402"/>
      <c r="AH458" s="402"/>
      <c r="AI458" s="402"/>
      <c r="AJ458" s="402"/>
      <c r="AK458" s="402"/>
      <c r="AL458" s="403"/>
      <c r="AM458" s="403"/>
      <c r="AN458" s="403"/>
      <c r="AO458" s="403"/>
      <c r="AP458" s="403"/>
      <c r="AQ458" s="403"/>
      <c r="AR458" s="403"/>
      <c r="AS458" s="403"/>
      <c r="AT458" s="403"/>
      <c r="AU458" s="403"/>
      <c r="AV458" s="403"/>
      <c r="AW458" s="403"/>
      <c r="AX458" s="403"/>
      <c r="AY458" s="403"/>
      <c r="AZ458" s="404"/>
      <c r="BA458" s="363"/>
    </row>
    <row r="459" spans="6:53" ht="93" customHeight="1" x14ac:dyDescent="0.3">
      <c r="F459" s="399"/>
      <c r="G459" s="400"/>
      <c r="H459" s="400"/>
      <c r="I459" s="403"/>
      <c r="J459" s="400"/>
      <c r="K459" s="400"/>
      <c r="L459" s="400"/>
      <c r="M459" s="400"/>
      <c r="N459" s="400"/>
      <c r="U459" s="401"/>
      <c r="V459" s="402"/>
      <c r="W459" s="402"/>
      <c r="X459" s="402"/>
      <c r="Y459" s="402"/>
      <c r="Z459" s="402"/>
      <c r="AA459" s="402"/>
      <c r="AB459" s="402"/>
      <c r="AC459" s="402"/>
      <c r="AD459" s="402"/>
      <c r="AE459" s="402"/>
      <c r="AF459" s="402"/>
      <c r="AG459" s="402"/>
      <c r="AH459" s="402"/>
      <c r="AI459" s="402"/>
      <c r="AJ459" s="402"/>
      <c r="AK459" s="402"/>
      <c r="AL459" s="403"/>
      <c r="AM459" s="403"/>
      <c r="AN459" s="403"/>
      <c r="AO459" s="403"/>
      <c r="AP459" s="403"/>
      <c r="AQ459" s="403"/>
      <c r="AR459" s="403"/>
      <c r="AS459" s="403"/>
      <c r="AT459" s="403"/>
      <c r="AU459" s="403"/>
      <c r="AV459" s="403"/>
      <c r="AW459" s="403"/>
      <c r="AX459" s="403"/>
      <c r="AY459" s="403"/>
      <c r="AZ459" s="404"/>
      <c r="BA459" s="363"/>
    </row>
    <row r="460" spans="6:53" ht="93" customHeight="1" x14ac:dyDescent="0.3">
      <c r="F460" s="399"/>
      <c r="G460" s="400"/>
      <c r="H460" s="400"/>
      <c r="I460" s="403"/>
      <c r="J460" s="400"/>
      <c r="K460" s="400"/>
      <c r="L460" s="400"/>
      <c r="M460" s="400"/>
      <c r="N460" s="400"/>
      <c r="U460" s="401"/>
      <c r="V460" s="402"/>
      <c r="W460" s="402"/>
      <c r="X460" s="402"/>
      <c r="Y460" s="402"/>
      <c r="Z460" s="402"/>
      <c r="AA460" s="402"/>
      <c r="AB460" s="402"/>
      <c r="AC460" s="402"/>
      <c r="AD460" s="402"/>
      <c r="AE460" s="402"/>
      <c r="AF460" s="402"/>
      <c r="AG460" s="402"/>
      <c r="AH460" s="402"/>
      <c r="AI460" s="402"/>
      <c r="AJ460" s="402"/>
      <c r="AK460" s="402"/>
      <c r="AL460" s="403"/>
      <c r="AM460" s="403"/>
      <c r="AN460" s="403"/>
      <c r="AO460" s="403"/>
      <c r="AP460" s="403"/>
      <c r="AQ460" s="403"/>
      <c r="AR460" s="403"/>
      <c r="AS460" s="403"/>
      <c r="AT460" s="403"/>
      <c r="AU460" s="403"/>
      <c r="AV460" s="403"/>
      <c r="AW460" s="403"/>
      <c r="AX460" s="403"/>
      <c r="AY460" s="403"/>
      <c r="AZ460" s="404"/>
      <c r="BA460" s="363"/>
    </row>
    <row r="461" spans="6:53" ht="93" customHeight="1" x14ac:dyDescent="0.3">
      <c r="F461" s="399"/>
      <c r="G461" s="400"/>
      <c r="H461" s="400"/>
      <c r="I461" s="403"/>
      <c r="J461" s="400"/>
      <c r="K461" s="400"/>
      <c r="L461" s="400"/>
      <c r="M461" s="400"/>
      <c r="N461" s="400"/>
      <c r="U461" s="401"/>
      <c r="V461" s="402"/>
      <c r="W461" s="402"/>
      <c r="X461" s="402"/>
      <c r="Y461" s="402"/>
      <c r="Z461" s="402"/>
      <c r="AA461" s="402"/>
      <c r="AB461" s="402"/>
      <c r="AC461" s="402"/>
      <c r="AD461" s="402"/>
      <c r="AE461" s="402"/>
      <c r="AF461" s="402"/>
      <c r="AG461" s="402"/>
      <c r="AH461" s="402"/>
      <c r="AI461" s="402"/>
      <c r="AJ461" s="402"/>
      <c r="AK461" s="402"/>
      <c r="AL461" s="403"/>
      <c r="AM461" s="403"/>
      <c r="AN461" s="403"/>
      <c r="AO461" s="403"/>
      <c r="AP461" s="403"/>
      <c r="AQ461" s="403"/>
      <c r="AR461" s="403"/>
      <c r="AS461" s="403"/>
      <c r="AT461" s="403"/>
      <c r="AU461" s="403"/>
      <c r="AV461" s="403"/>
      <c r="AW461" s="403"/>
      <c r="AX461" s="403"/>
      <c r="AY461" s="403"/>
      <c r="AZ461" s="404"/>
      <c r="BA461" s="363"/>
    </row>
    <row r="462" spans="6:53" ht="93" customHeight="1" x14ac:dyDescent="0.3">
      <c r="F462" s="399"/>
      <c r="G462" s="400"/>
      <c r="H462" s="400"/>
      <c r="I462" s="403"/>
      <c r="J462" s="400"/>
      <c r="K462" s="400"/>
      <c r="L462" s="400"/>
      <c r="M462" s="400"/>
      <c r="N462" s="400"/>
      <c r="U462" s="401"/>
      <c r="V462" s="402"/>
      <c r="W462" s="402"/>
      <c r="X462" s="402"/>
      <c r="Y462" s="402"/>
      <c r="Z462" s="402"/>
      <c r="AA462" s="402"/>
      <c r="AB462" s="402"/>
      <c r="AC462" s="402"/>
      <c r="AD462" s="402"/>
      <c r="AE462" s="402"/>
      <c r="AF462" s="402"/>
      <c r="AG462" s="402"/>
      <c r="AH462" s="402"/>
      <c r="AI462" s="402"/>
      <c r="AJ462" s="402"/>
      <c r="AK462" s="402"/>
      <c r="AL462" s="403"/>
      <c r="AM462" s="403"/>
      <c r="AN462" s="403"/>
      <c r="AO462" s="403"/>
      <c r="AP462" s="403"/>
      <c r="AQ462" s="403"/>
      <c r="AR462" s="403"/>
      <c r="AS462" s="403"/>
      <c r="AT462" s="403"/>
      <c r="AU462" s="403"/>
      <c r="AV462" s="403"/>
      <c r="AW462" s="403"/>
      <c r="AX462" s="403"/>
      <c r="AY462" s="403"/>
      <c r="AZ462" s="404"/>
      <c r="BA462" s="363"/>
    </row>
    <row r="463" spans="6:53" ht="93" customHeight="1" x14ac:dyDescent="0.3">
      <c r="F463" s="399"/>
      <c r="G463" s="400"/>
      <c r="H463" s="400"/>
      <c r="I463" s="403"/>
      <c r="J463" s="400"/>
      <c r="K463" s="400"/>
      <c r="L463" s="400"/>
      <c r="M463" s="400"/>
      <c r="N463" s="400"/>
      <c r="U463" s="401"/>
      <c r="V463" s="402"/>
      <c r="W463" s="402"/>
      <c r="X463" s="402"/>
      <c r="Y463" s="402"/>
      <c r="Z463" s="402"/>
      <c r="AA463" s="402"/>
      <c r="AB463" s="402"/>
      <c r="AC463" s="402"/>
      <c r="AD463" s="402"/>
      <c r="AE463" s="402"/>
      <c r="AF463" s="402"/>
      <c r="AG463" s="402"/>
      <c r="AH463" s="402"/>
      <c r="AI463" s="402"/>
      <c r="AJ463" s="402"/>
      <c r="AK463" s="402"/>
      <c r="AL463" s="403"/>
      <c r="AM463" s="403"/>
      <c r="AN463" s="403"/>
      <c r="AO463" s="403"/>
      <c r="AP463" s="403"/>
      <c r="AQ463" s="403"/>
      <c r="AR463" s="403"/>
      <c r="AS463" s="403"/>
      <c r="AT463" s="403"/>
      <c r="AU463" s="403"/>
      <c r="AV463" s="403"/>
      <c r="AW463" s="403"/>
      <c r="AX463" s="403"/>
      <c r="AY463" s="403"/>
      <c r="AZ463" s="404"/>
      <c r="BA463" s="363"/>
    </row>
    <row r="464" spans="6:53" ht="93" customHeight="1" x14ac:dyDescent="0.3">
      <c r="F464" s="399"/>
      <c r="G464" s="400"/>
      <c r="H464" s="400"/>
      <c r="I464" s="403"/>
      <c r="J464" s="400"/>
      <c r="K464" s="400"/>
      <c r="L464" s="400"/>
      <c r="M464" s="400"/>
      <c r="N464" s="400"/>
      <c r="U464" s="401"/>
      <c r="V464" s="402"/>
      <c r="W464" s="402"/>
      <c r="X464" s="402"/>
      <c r="Y464" s="402"/>
      <c r="Z464" s="402"/>
      <c r="AA464" s="402"/>
      <c r="AB464" s="402"/>
      <c r="AC464" s="402"/>
      <c r="AD464" s="402"/>
      <c r="AE464" s="402"/>
      <c r="AF464" s="402"/>
      <c r="AG464" s="402"/>
      <c r="AH464" s="402"/>
      <c r="AI464" s="402"/>
      <c r="AJ464" s="402"/>
      <c r="AK464" s="402"/>
      <c r="AL464" s="403"/>
      <c r="AM464" s="403"/>
      <c r="AN464" s="403"/>
      <c r="AO464" s="403"/>
      <c r="AP464" s="403"/>
      <c r="AQ464" s="403"/>
      <c r="AR464" s="403"/>
      <c r="AS464" s="403"/>
      <c r="AT464" s="403"/>
      <c r="AU464" s="403"/>
      <c r="AV464" s="403"/>
      <c r="AW464" s="403"/>
      <c r="AX464" s="403"/>
      <c r="AY464" s="403"/>
      <c r="AZ464" s="404"/>
      <c r="BA464" s="363"/>
    </row>
    <row r="465" spans="6:53" ht="93" customHeight="1" x14ac:dyDescent="0.3">
      <c r="F465" s="399"/>
      <c r="G465" s="400"/>
      <c r="H465" s="400"/>
      <c r="I465" s="403"/>
      <c r="J465" s="400"/>
      <c r="K465" s="400"/>
      <c r="L465" s="400"/>
      <c r="M465" s="400"/>
      <c r="N465" s="400"/>
      <c r="U465" s="401"/>
      <c r="V465" s="402"/>
      <c r="W465" s="402"/>
      <c r="X465" s="402"/>
      <c r="Y465" s="402"/>
      <c r="Z465" s="402"/>
      <c r="AA465" s="402"/>
      <c r="AB465" s="402"/>
      <c r="AC465" s="402"/>
      <c r="AD465" s="402"/>
      <c r="AE465" s="402"/>
      <c r="AF465" s="402"/>
      <c r="AG465" s="402"/>
      <c r="AH465" s="402"/>
      <c r="AI465" s="402"/>
      <c r="AJ465" s="402"/>
      <c r="AK465" s="402"/>
      <c r="AL465" s="403"/>
      <c r="AM465" s="403"/>
      <c r="AN465" s="403"/>
      <c r="AO465" s="403"/>
      <c r="AP465" s="403"/>
      <c r="AQ465" s="403"/>
      <c r="AR465" s="403"/>
      <c r="AS465" s="403"/>
      <c r="AT465" s="403"/>
      <c r="AU465" s="403"/>
      <c r="AV465" s="403"/>
      <c r="AW465" s="403"/>
      <c r="AX465" s="403"/>
      <c r="AY465" s="403"/>
      <c r="AZ465" s="404"/>
      <c r="BA465" s="363"/>
    </row>
    <row r="466" spans="6:53" ht="93" customHeight="1" x14ac:dyDescent="0.3">
      <c r="F466" s="399"/>
      <c r="G466" s="400"/>
      <c r="H466" s="400"/>
      <c r="I466" s="403"/>
      <c r="J466" s="400"/>
      <c r="K466" s="400"/>
      <c r="L466" s="400"/>
      <c r="M466" s="400"/>
      <c r="N466" s="400"/>
      <c r="U466" s="401"/>
      <c r="V466" s="402"/>
      <c r="W466" s="402"/>
      <c r="X466" s="402"/>
      <c r="Y466" s="402"/>
      <c r="Z466" s="402"/>
      <c r="AA466" s="402"/>
      <c r="AB466" s="402"/>
      <c r="AC466" s="402"/>
      <c r="AD466" s="402"/>
      <c r="AE466" s="402"/>
      <c r="AF466" s="402"/>
      <c r="AG466" s="402"/>
      <c r="AH466" s="402"/>
      <c r="AI466" s="402"/>
      <c r="AJ466" s="402"/>
      <c r="AK466" s="402"/>
      <c r="AL466" s="403"/>
      <c r="AM466" s="403"/>
      <c r="AN466" s="403"/>
      <c r="AO466" s="403"/>
      <c r="AP466" s="403"/>
      <c r="AQ466" s="403"/>
      <c r="AR466" s="403"/>
      <c r="AS466" s="403"/>
      <c r="AT466" s="403"/>
      <c r="AU466" s="403"/>
      <c r="AV466" s="403"/>
      <c r="AW466" s="403"/>
      <c r="AX466" s="403"/>
      <c r="AY466" s="403"/>
      <c r="AZ466" s="404"/>
      <c r="BA466" s="363"/>
    </row>
    <row r="467" spans="6:53" ht="93" customHeight="1" x14ac:dyDescent="0.3">
      <c r="F467" s="399"/>
      <c r="G467" s="400"/>
      <c r="H467" s="400"/>
      <c r="I467" s="403"/>
      <c r="J467" s="400"/>
      <c r="K467" s="400"/>
      <c r="L467" s="400"/>
      <c r="M467" s="400"/>
      <c r="N467" s="400"/>
      <c r="U467" s="401"/>
      <c r="V467" s="402"/>
      <c r="W467" s="402"/>
      <c r="X467" s="402"/>
      <c r="Y467" s="402"/>
      <c r="Z467" s="402"/>
      <c r="AA467" s="402"/>
      <c r="AB467" s="402"/>
      <c r="AC467" s="402"/>
      <c r="AD467" s="402"/>
      <c r="AE467" s="402"/>
      <c r="AF467" s="402"/>
      <c r="AG467" s="402"/>
      <c r="AH467" s="402"/>
      <c r="AI467" s="402"/>
      <c r="AJ467" s="402"/>
      <c r="AK467" s="402"/>
      <c r="AL467" s="403"/>
      <c r="AM467" s="403"/>
      <c r="AN467" s="403"/>
      <c r="AO467" s="403"/>
      <c r="AP467" s="403"/>
      <c r="AQ467" s="403"/>
      <c r="AR467" s="403"/>
      <c r="AS467" s="403"/>
      <c r="AT467" s="403"/>
      <c r="AU467" s="403"/>
      <c r="AV467" s="403"/>
      <c r="AW467" s="403"/>
      <c r="AX467" s="403"/>
      <c r="AY467" s="403"/>
      <c r="AZ467" s="404"/>
      <c r="BA467" s="363"/>
    </row>
    <row r="468" spans="6:53" ht="93" customHeight="1" x14ac:dyDescent="0.3">
      <c r="F468" s="399"/>
      <c r="G468" s="400"/>
      <c r="H468" s="400"/>
      <c r="I468" s="403"/>
      <c r="J468" s="400"/>
      <c r="K468" s="400"/>
      <c r="L468" s="400"/>
      <c r="M468" s="400"/>
      <c r="N468" s="400"/>
      <c r="U468" s="401"/>
      <c r="V468" s="402"/>
      <c r="W468" s="402"/>
      <c r="X468" s="402"/>
      <c r="Y468" s="402"/>
      <c r="Z468" s="402"/>
      <c r="AA468" s="402"/>
      <c r="AB468" s="402"/>
      <c r="AC468" s="402"/>
      <c r="AD468" s="402"/>
      <c r="AE468" s="402"/>
      <c r="AF468" s="402"/>
      <c r="AG468" s="402"/>
      <c r="AH468" s="402"/>
      <c r="AI468" s="402"/>
      <c r="AJ468" s="402"/>
      <c r="AK468" s="402"/>
      <c r="AL468" s="403"/>
      <c r="AM468" s="403"/>
      <c r="AN468" s="403"/>
      <c r="AO468" s="403"/>
      <c r="AP468" s="403"/>
      <c r="AQ468" s="403"/>
      <c r="AR468" s="403"/>
      <c r="AS468" s="403"/>
      <c r="AT468" s="403"/>
      <c r="AU468" s="403"/>
      <c r="AV468" s="403"/>
      <c r="AW468" s="403"/>
      <c r="AX468" s="403"/>
      <c r="AY468" s="403"/>
      <c r="AZ468" s="404"/>
      <c r="BA468" s="363"/>
    </row>
    <row r="469" spans="6:53" ht="93" customHeight="1" x14ac:dyDescent="0.3">
      <c r="F469" s="399"/>
      <c r="G469" s="400"/>
      <c r="H469" s="400"/>
      <c r="I469" s="403"/>
      <c r="J469" s="400"/>
      <c r="K469" s="400"/>
      <c r="L469" s="400"/>
      <c r="M469" s="400"/>
      <c r="N469" s="400"/>
      <c r="U469" s="401"/>
      <c r="V469" s="402"/>
      <c r="W469" s="402"/>
      <c r="X469" s="402"/>
      <c r="Y469" s="402"/>
      <c r="Z469" s="402"/>
      <c r="AA469" s="402"/>
      <c r="AB469" s="402"/>
      <c r="AC469" s="402"/>
      <c r="AD469" s="402"/>
      <c r="AE469" s="402"/>
      <c r="AF469" s="402"/>
      <c r="AG469" s="402"/>
      <c r="AH469" s="402"/>
      <c r="AI469" s="402"/>
      <c r="AJ469" s="402"/>
      <c r="AK469" s="402"/>
      <c r="AL469" s="403"/>
      <c r="AM469" s="403"/>
      <c r="AN469" s="403"/>
      <c r="AO469" s="403"/>
      <c r="AP469" s="403"/>
      <c r="AQ469" s="403"/>
      <c r="AR469" s="403"/>
      <c r="AS469" s="403"/>
      <c r="AT469" s="403"/>
      <c r="AU469" s="403"/>
      <c r="AV469" s="403"/>
      <c r="AW469" s="403"/>
      <c r="AX469" s="403"/>
      <c r="AY469" s="403"/>
      <c r="AZ469" s="404"/>
      <c r="BA469" s="363"/>
    </row>
    <row r="470" spans="6:53" ht="93" customHeight="1" x14ac:dyDescent="0.3">
      <c r="F470" s="399"/>
      <c r="G470" s="400"/>
      <c r="H470" s="400"/>
      <c r="I470" s="403"/>
      <c r="J470" s="400"/>
      <c r="K470" s="400"/>
      <c r="L470" s="400"/>
      <c r="M470" s="400"/>
      <c r="N470" s="400"/>
      <c r="U470" s="401"/>
      <c r="V470" s="402"/>
      <c r="W470" s="402"/>
      <c r="X470" s="402"/>
      <c r="Y470" s="402"/>
      <c r="Z470" s="402"/>
      <c r="AA470" s="402"/>
      <c r="AB470" s="402"/>
      <c r="AC470" s="402"/>
      <c r="AD470" s="402"/>
      <c r="AE470" s="402"/>
      <c r="AF470" s="402"/>
      <c r="AG470" s="402"/>
      <c r="AH470" s="402"/>
      <c r="AI470" s="402"/>
      <c r="AJ470" s="402"/>
      <c r="AK470" s="402"/>
      <c r="AL470" s="403"/>
      <c r="AM470" s="403"/>
      <c r="AN470" s="403"/>
      <c r="AO470" s="403"/>
      <c r="AP470" s="403"/>
      <c r="AQ470" s="403"/>
      <c r="AR470" s="403"/>
      <c r="AS470" s="403"/>
      <c r="AT470" s="403"/>
      <c r="AU470" s="403"/>
      <c r="AV470" s="403"/>
      <c r="AW470" s="403"/>
      <c r="AX470" s="403"/>
      <c r="AY470" s="403"/>
      <c r="AZ470" s="404"/>
      <c r="BA470" s="363"/>
    </row>
    <row r="471" spans="6:53" ht="93" customHeight="1" x14ac:dyDescent="0.3">
      <c r="F471" s="399"/>
      <c r="G471" s="400"/>
      <c r="H471" s="400"/>
      <c r="I471" s="403"/>
      <c r="J471" s="400"/>
      <c r="K471" s="400"/>
      <c r="L471" s="400"/>
      <c r="M471" s="400"/>
      <c r="N471" s="400"/>
      <c r="U471" s="401"/>
      <c r="V471" s="402"/>
      <c r="W471" s="402"/>
      <c r="X471" s="402"/>
      <c r="Y471" s="402"/>
      <c r="Z471" s="402"/>
      <c r="AA471" s="402"/>
      <c r="AB471" s="402"/>
      <c r="AC471" s="402"/>
      <c r="AD471" s="402"/>
      <c r="AE471" s="402"/>
      <c r="AF471" s="402"/>
      <c r="AG471" s="402"/>
      <c r="AH471" s="402"/>
      <c r="AI471" s="402"/>
      <c r="AJ471" s="402"/>
      <c r="AK471" s="402"/>
      <c r="AL471" s="403"/>
      <c r="AM471" s="403"/>
      <c r="AN471" s="403"/>
      <c r="AO471" s="403"/>
      <c r="AP471" s="403"/>
      <c r="AQ471" s="403"/>
      <c r="AR471" s="403"/>
      <c r="AS471" s="403"/>
      <c r="AT471" s="403"/>
      <c r="AU471" s="403"/>
      <c r="AV471" s="403"/>
      <c r="AW471" s="403"/>
      <c r="AX471" s="403"/>
      <c r="AY471" s="403"/>
      <c r="AZ471" s="404"/>
      <c r="BA471" s="363"/>
    </row>
    <row r="472" spans="6:53" ht="93" customHeight="1" x14ac:dyDescent="0.3">
      <c r="F472" s="399"/>
      <c r="G472" s="400"/>
      <c r="H472" s="400"/>
      <c r="I472" s="403"/>
      <c r="J472" s="400"/>
      <c r="K472" s="400"/>
      <c r="L472" s="400"/>
      <c r="M472" s="400"/>
      <c r="N472" s="400"/>
      <c r="U472" s="401"/>
      <c r="V472" s="402"/>
      <c r="W472" s="402"/>
      <c r="X472" s="402"/>
      <c r="Y472" s="402"/>
      <c r="Z472" s="402"/>
      <c r="AA472" s="402"/>
      <c r="AB472" s="402"/>
      <c r="AC472" s="402"/>
      <c r="AD472" s="402"/>
      <c r="AE472" s="402"/>
      <c r="AF472" s="402"/>
      <c r="AG472" s="402"/>
      <c r="AH472" s="402"/>
      <c r="AI472" s="402"/>
      <c r="AJ472" s="402"/>
      <c r="AK472" s="402"/>
      <c r="AL472" s="403"/>
      <c r="AM472" s="403"/>
      <c r="AN472" s="403"/>
      <c r="AO472" s="403"/>
      <c r="AP472" s="403"/>
      <c r="AQ472" s="403"/>
      <c r="AR472" s="403"/>
      <c r="AS472" s="403"/>
      <c r="AT472" s="403"/>
      <c r="AU472" s="403"/>
      <c r="AV472" s="403"/>
      <c r="AW472" s="403"/>
      <c r="AX472" s="403"/>
      <c r="AY472" s="403"/>
      <c r="AZ472" s="404"/>
      <c r="BA472" s="363"/>
    </row>
    <row r="473" spans="6:53" ht="93" customHeight="1" x14ac:dyDescent="0.3">
      <c r="F473" s="399"/>
      <c r="G473" s="400"/>
      <c r="H473" s="400"/>
      <c r="I473" s="403"/>
      <c r="J473" s="400"/>
      <c r="K473" s="400"/>
      <c r="L473" s="400"/>
      <c r="M473" s="400"/>
      <c r="N473" s="400"/>
      <c r="U473" s="401"/>
      <c r="V473" s="402"/>
      <c r="W473" s="402"/>
      <c r="X473" s="402"/>
      <c r="Y473" s="402"/>
      <c r="Z473" s="402"/>
      <c r="AA473" s="402"/>
      <c r="AB473" s="402"/>
      <c r="AC473" s="402"/>
      <c r="AD473" s="402"/>
      <c r="AE473" s="402"/>
      <c r="AF473" s="402"/>
      <c r="AG473" s="402"/>
      <c r="AH473" s="402"/>
      <c r="AI473" s="402"/>
      <c r="AJ473" s="402"/>
      <c r="AK473" s="402"/>
      <c r="AL473" s="403"/>
      <c r="AM473" s="403"/>
      <c r="AN473" s="403"/>
      <c r="AO473" s="403"/>
      <c r="AP473" s="403"/>
      <c r="AQ473" s="403"/>
      <c r="AR473" s="403"/>
      <c r="AS473" s="403"/>
      <c r="AT473" s="403"/>
      <c r="AU473" s="403"/>
      <c r="AV473" s="403"/>
      <c r="AW473" s="403"/>
      <c r="AX473" s="403"/>
      <c r="AY473" s="403"/>
      <c r="AZ473" s="404"/>
      <c r="BA473" s="363"/>
    </row>
    <row r="474" spans="6:53" ht="93" customHeight="1" x14ac:dyDescent="0.3">
      <c r="F474" s="399"/>
      <c r="G474" s="400"/>
      <c r="H474" s="400"/>
      <c r="I474" s="403"/>
      <c r="J474" s="400"/>
      <c r="K474" s="400"/>
      <c r="L474" s="400"/>
      <c r="M474" s="400"/>
      <c r="N474" s="400"/>
      <c r="U474" s="401"/>
      <c r="V474" s="402"/>
      <c r="W474" s="402"/>
      <c r="X474" s="402"/>
      <c r="Y474" s="402"/>
      <c r="Z474" s="402"/>
      <c r="AA474" s="402"/>
      <c r="AB474" s="402"/>
      <c r="AC474" s="402"/>
      <c r="AD474" s="402"/>
      <c r="AE474" s="402"/>
      <c r="AF474" s="402"/>
      <c r="AG474" s="402"/>
      <c r="AH474" s="402"/>
      <c r="AI474" s="402"/>
      <c r="AJ474" s="402"/>
      <c r="AK474" s="402"/>
      <c r="AL474" s="403"/>
      <c r="AM474" s="403"/>
      <c r="AN474" s="403"/>
      <c r="AO474" s="403"/>
      <c r="AP474" s="403"/>
      <c r="AQ474" s="403"/>
      <c r="AR474" s="403"/>
      <c r="AS474" s="403"/>
      <c r="AT474" s="403"/>
      <c r="AU474" s="403"/>
      <c r="AV474" s="403"/>
      <c r="AW474" s="403"/>
      <c r="AX474" s="403"/>
      <c r="AY474" s="403"/>
      <c r="AZ474" s="404"/>
      <c r="BA474" s="363"/>
    </row>
    <row r="475" spans="6:53" ht="93" customHeight="1" x14ac:dyDescent="0.3">
      <c r="F475" s="399"/>
      <c r="G475" s="400"/>
      <c r="H475" s="400"/>
      <c r="I475" s="403"/>
      <c r="J475" s="400"/>
      <c r="K475" s="400"/>
      <c r="L475" s="400"/>
      <c r="M475" s="400"/>
      <c r="N475" s="400"/>
      <c r="U475" s="401"/>
      <c r="V475" s="402"/>
      <c r="W475" s="402"/>
      <c r="X475" s="402"/>
      <c r="Y475" s="402"/>
      <c r="Z475" s="402"/>
      <c r="AA475" s="402"/>
      <c r="AB475" s="402"/>
      <c r="AC475" s="402"/>
      <c r="AD475" s="402"/>
      <c r="AE475" s="402"/>
      <c r="AF475" s="402"/>
      <c r="AG475" s="402"/>
      <c r="AH475" s="402"/>
      <c r="AI475" s="402"/>
      <c r="AJ475" s="402"/>
      <c r="AK475" s="402"/>
      <c r="AL475" s="403"/>
      <c r="AM475" s="403"/>
      <c r="AN475" s="403"/>
      <c r="AO475" s="403"/>
      <c r="AP475" s="403"/>
      <c r="AQ475" s="403"/>
      <c r="AR475" s="403"/>
      <c r="AS475" s="403"/>
      <c r="AT475" s="403"/>
      <c r="AU475" s="403"/>
      <c r="AV475" s="403"/>
      <c r="AW475" s="403"/>
      <c r="AX475" s="403"/>
      <c r="AY475" s="403"/>
      <c r="AZ475" s="404"/>
      <c r="BA475" s="363"/>
    </row>
    <row r="476" spans="6:53" ht="93" customHeight="1" x14ac:dyDescent="0.3">
      <c r="F476" s="399"/>
      <c r="G476" s="400"/>
      <c r="H476" s="400"/>
      <c r="I476" s="403"/>
      <c r="J476" s="400"/>
      <c r="K476" s="400"/>
      <c r="L476" s="400"/>
      <c r="M476" s="400"/>
      <c r="N476" s="400"/>
      <c r="U476" s="401"/>
      <c r="V476" s="402"/>
      <c r="W476" s="402"/>
      <c r="X476" s="402"/>
      <c r="Y476" s="402"/>
      <c r="Z476" s="402"/>
      <c r="AA476" s="402"/>
      <c r="AB476" s="402"/>
      <c r="AC476" s="402"/>
      <c r="AD476" s="402"/>
      <c r="AE476" s="402"/>
      <c r="AF476" s="402"/>
      <c r="AG476" s="402"/>
      <c r="AH476" s="402"/>
      <c r="AI476" s="402"/>
      <c r="AJ476" s="402"/>
      <c r="AK476" s="402"/>
      <c r="AL476" s="403"/>
      <c r="AM476" s="403"/>
      <c r="AN476" s="403"/>
      <c r="AO476" s="403"/>
      <c r="AP476" s="403"/>
      <c r="AQ476" s="403"/>
      <c r="AR476" s="403"/>
      <c r="AS476" s="403"/>
      <c r="AT476" s="403"/>
      <c r="AU476" s="403"/>
      <c r="AV476" s="403"/>
      <c r="AW476" s="403"/>
      <c r="AX476" s="403"/>
      <c r="AY476" s="403"/>
      <c r="AZ476" s="404"/>
      <c r="BA476" s="363"/>
    </row>
    <row r="477" spans="6:53" ht="93" customHeight="1" x14ac:dyDescent="0.3">
      <c r="F477" s="399"/>
      <c r="G477" s="400"/>
      <c r="H477" s="400"/>
      <c r="I477" s="403"/>
      <c r="J477" s="400"/>
      <c r="K477" s="400"/>
      <c r="L477" s="400"/>
      <c r="M477" s="400"/>
      <c r="N477" s="400"/>
      <c r="U477" s="401"/>
      <c r="V477" s="402"/>
      <c r="W477" s="402"/>
      <c r="X477" s="402"/>
      <c r="Y477" s="402"/>
      <c r="Z477" s="402"/>
      <c r="AA477" s="402"/>
      <c r="AB477" s="402"/>
      <c r="AC477" s="402"/>
      <c r="AD477" s="402"/>
      <c r="AE477" s="402"/>
      <c r="AF477" s="402"/>
      <c r="AG477" s="402"/>
      <c r="AH477" s="402"/>
      <c r="AI477" s="402"/>
      <c r="AJ477" s="402"/>
      <c r="AK477" s="402"/>
      <c r="AL477" s="403"/>
      <c r="AM477" s="403"/>
      <c r="AN477" s="403"/>
      <c r="AO477" s="403"/>
      <c r="AP477" s="403"/>
      <c r="AQ477" s="403"/>
      <c r="AR477" s="403"/>
      <c r="AS477" s="403"/>
      <c r="AT477" s="403"/>
      <c r="AU477" s="403"/>
      <c r="AV477" s="403"/>
      <c r="AW477" s="403"/>
      <c r="AX477" s="403"/>
      <c r="AY477" s="403"/>
      <c r="AZ477" s="404"/>
      <c r="BA477" s="363"/>
    </row>
    <row r="478" spans="6:53" ht="93" customHeight="1" x14ac:dyDescent="0.3">
      <c r="F478" s="399"/>
      <c r="G478" s="400"/>
      <c r="H478" s="400"/>
      <c r="I478" s="403"/>
      <c r="J478" s="400"/>
      <c r="K478" s="400"/>
      <c r="L478" s="400"/>
      <c r="M478" s="400"/>
      <c r="N478" s="400"/>
      <c r="U478" s="401"/>
      <c r="V478" s="402"/>
      <c r="W478" s="402"/>
      <c r="X478" s="402"/>
      <c r="Y478" s="402"/>
      <c r="Z478" s="402"/>
      <c r="AA478" s="402"/>
      <c r="AB478" s="402"/>
      <c r="AC478" s="402"/>
      <c r="AD478" s="402"/>
      <c r="AE478" s="402"/>
      <c r="AF478" s="402"/>
      <c r="AG478" s="402"/>
      <c r="AH478" s="402"/>
      <c r="AI478" s="402"/>
      <c r="AJ478" s="402"/>
      <c r="AK478" s="402"/>
      <c r="AL478" s="403"/>
      <c r="AM478" s="403"/>
      <c r="AN478" s="403"/>
      <c r="AO478" s="403"/>
      <c r="AP478" s="403"/>
      <c r="AQ478" s="403"/>
      <c r="AR478" s="403"/>
      <c r="AS478" s="403"/>
      <c r="AT478" s="403"/>
      <c r="AU478" s="403"/>
      <c r="AV478" s="403"/>
      <c r="AW478" s="403"/>
      <c r="AX478" s="403"/>
      <c r="AY478" s="403"/>
      <c r="AZ478" s="404"/>
      <c r="BA478" s="363"/>
    </row>
    <row r="479" spans="6:53" ht="93" customHeight="1" x14ac:dyDescent="0.3">
      <c r="F479" s="399"/>
      <c r="G479" s="400"/>
      <c r="H479" s="400"/>
      <c r="I479" s="403"/>
      <c r="J479" s="400"/>
      <c r="K479" s="400"/>
      <c r="L479" s="400"/>
      <c r="M479" s="400"/>
      <c r="N479" s="400"/>
      <c r="U479" s="401"/>
      <c r="V479" s="402"/>
      <c r="W479" s="402"/>
      <c r="X479" s="402"/>
      <c r="Y479" s="402"/>
      <c r="Z479" s="402"/>
      <c r="AA479" s="402"/>
      <c r="AB479" s="402"/>
      <c r="AC479" s="402"/>
      <c r="AD479" s="402"/>
      <c r="AE479" s="402"/>
      <c r="AF479" s="402"/>
      <c r="AG479" s="402"/>
      <c r="AH479" s="402"/>
      <c r="AI479" s="402"/>
      <c r="AJ479" s="402"/>
      <c r="AK479" s="402"/>
      <c r="AL479" s="403"/>
      <c r="AM479" s="403"/>
      <c r="AN479" s="403"/>
      <c r="AO479" s="403"/>
      <c r="AP479" s="403"/>
      <c r="AQ479" s="403"/>
      <c r="AR479" s="403"/>
      <c r="AS479" s="403"/>
      <c r="AT479" s="403"/>
      <c r="AU479" s="403"/>
      <c r="AV479" s="403"/>
      <c r="AW479" s="403"/>
      <c r="AX479" s="403"/>
      <c r="AY479" s="403"/>
      <c r="AZ479" s="404"/>
      <c r="BA479" s="363"/>
    </row>
    <row r="480" spans="6:53" ht="93" customHeight="1" x14ac:dyDescent="0.3">
      <c r="F480" s="399"/>
      <c r="G480" s="400"/>
      <c r="H480" s="400"/>
      <c r="I480" s="403"/>
      <c r="J480" s="400"/>
      <c r="K480" s="400"/>
      <c r="L480" s="400"/>
      <c r="M480" s="400"/>
      <c r="N480" s="400"/>
      <c r="U480" s="401"/>
      <c r="V480" s="402"/>
      <c r="W480" s="402"/>
      <c r="X480" s="402"/>
      <c r="Y480" s="402"/>
      <c r="Z480" s="402"/>
      <c r="AA480" s="402"/>
      <c r="AB480" s="402"/>
      <c r="AC480" s="402"/>
      <c r="AD480" s="402"/>
      <c r="AE480" s="402"/>
      <c r="AF480" s="402"/>
      <c r="AG480" s="402"/>
      <c r="AH480" s="402"/>
      <c r="AI480" s="402"/>
      <c r="AJ480" s="402"/>
      <c r="AK480" s="402"/>
      <c r="AL480" s="403"/>
      <c r="AM480" s="403"/>
      <c r="AN480" s="403"/>
      <c r="AO480" s="403"/>
      <c r="AP480" s="403"/>
      <c r="AQ480" s="403"/>
      <c r="AR480" s="403"/>
      <c r="AS480" s="403"/>
      <c r="AT480" s="403"/>
      <c r="AU480" s="403"/>
      <c r="AV480" s="403"/>
      <c r="AW480" s="403"/>
      <c r="AX480" s="403"/>
      <c r="AY480" s="403"/>
      <c r="AZ480" s="404"/>
      <c r="BA480" s="363"/>
    </row>
    <row r="481" spans="6:53" ht="93" customHeight="1" x14ac:dyDescent="0.3">
      <c r="F481" s="399"/>
      <c r="G481" s="400"/>
      <c r="H481" s="400"/>
      <c r="I481" s="403"/>
      <c r="J481" s="400"/>
      <c r="K481" s="400"/>
      <c r="L481" s="400"/>
      <c r="M481" s="400"/>
      <c r="N481" s="400"/>
      <c r="U481" s="401"/>
      <c r="V481" s="402"/>
      <c r="W481" s="402"/>
      <c r="X481" s="402"/>
      <c r="Y481" s="402"/>
      <c r="Z481" s="402"/>
      <c r="AA481" s="402"/>
      <c r="AB481" s="402"/>
      <c r="AC481" s="402"/>
      <c r="AD481" s="402"/>
      <c r="AE481" s="402"/>
      <c r="AF481" s="402"/>
      <c r="AG481" s="402"/>
      <c r="AH481" s="402"/>
      <c r="AI481" s="402"/>
      <c r="AJ481" s="402"/>
      <c r="AK481" s="402"/>
      <c r="AL481" s="403"/>
      <c r="AM481" s="403"/>
      <c r="AN481" s="403"/>
      <c r="AO481" s="403"/>
      <c r="AP481" s="403"/>
      <c r="AQ481" s="403"/>
      <c r="AR481" s="403"/>
      <c r="AS481" s="403"/>
      <c r="AT481" s="403"/>
      <c r="AU481" s="403"/>
      <c r="AV481" s="403"/>
      <c r="AW481" s="403"/>
      <c r="AX481" s="403"/>
      <c r="AY481" s="403"/>
      <c r="AZ481" s="404"/>
      <c r="BA481" s="363"/>
    </row>
    <row r="482" spans="6:53" ht="93" customHeight="1" x14ac:dyDescent="0.3">
      <c r="F482" s="399"/>
      <c r="G482" s="400"/>
      <c r="H482" s="400"/>
      <c r="I482" s="403"/>
      <c r="J482" s="400"/>
      <c r="K482" s="400"/>
      <c r="L482" s="400"/>
      <c r="M482" s="400"/>
      <c r="N482" s="400"/>
      <c r="U482" s="401"/>
      <c r="V482" s="402"/>
      <c r="W482" s="402"/>
      <c r="X482" s="402"/>
      <c r="Y482" s="402"/>
      <c r="Z482" s="402"/>
      <c r="AA482" s="402"/>
      <c r="AB482" s="402"/>
      <c r="AC482" s="402"/>
      <c r="AD482" s="402"/>
      <c r="AE482" s="402"/>
      <c r="AF482" s="402"/>
      <c r="AG482" s="402"/>
      <c r="AH482" s="402"/>
      <c r="AI482" s="402"/>
      <c r="AJ482" s="402"/>
      <c r="AK482" s="402"/>
      <c r="AL482" s="403"/>
      <c r="AM482" s="403"/>
      <c r="AN482" s="403"/>
      <c r="AO482" s="403"/>
      <c r="AP482" s="403"/>
      <c r="AQ482" s="403"/>
      <c r="AR482" s="403"/>
      <c r="AS482" s="403"/>
      <c r="AT482" s="403"/>
      <c r="AU482" s="403"/>
      <c r="AV482" s="403"/>
      <c r="AW482" s="403"/>
      <c r="AX482" s="403"/>
      <c r="AY482" s="403"/>
      <c r="AZ482" s="404"/>
      <c r="BA482" s="363"/>
    </row>
    <row r="483" spans="6:53" ht="93" customHeight="1" x14ac:dyDescent="0.3">
      <c r="F483" s="399"/>
      <c r="G483" s="400"/>
      <c r="H483" s="400"/>
      <c r="I483" s="403"/>
      <c r="J483" s="400"/>
      <c r="K483" s="400"/>
      <c r="L483" s="400"/>
      <c r="M483" s="400"/>
      <c r="N483" s="400"/>
      <c r="U483" s="401"/>
      <c r="V483" s="402"/>
      <c r="W483" s="402"/>
      <c r="X483" s="402"/>
      <c r="Y483" s="402"/>
      <c r="Z483" s="402"/>
      <c r="AA483" s="402"/>
      <c r="AB483" s="402"/>
      <c r="AC483" s="402"/>
      <c r="AD483" s="402"/>
      <c r="AE483" s="402"/>
      <c r="AF483" s="402"/>
      <c r="AG483" s="402"/>
      <c r="AH483" s="402"/>
      <c r="AI483" s="402"/>
      <c r="AJ483" s="402"/>
      <c r="AK483" s="402"/>
      <c r="AL483" s="403"/>
      <c r="AM483" s="403"/>
      <c r="AN483" s="403"/>
      <c r="AO483" s="403"/>
      <c r="AP483" s="403"/>
      <c r="AQ483" s="403"/>
      <c r="AR483" s="403"/>
      <c r="AS483" s="403"/>
      <c r="AT483" s="403"/>
      <c r="AU483" s="403"/>
      <c r="AV483" s="403"/>
      <c r="AW483" s="403"/>
      <c r="AX483" s="403"/>
      <c r="AY483" s="403"/>
      <c r="AZ483" s="404"/>
      <c r="BA483" s="363"/>
    </row>
    <row r="484" spans="6:53" ht="93" customHeight="1" x14ac:dyDescent="0.3">
      <c r="F484" s="399"/>
      <c r="G484" s="400"/>
      <c r="H484" s="400"/>
      <c r="I484" s="403"/>
      <c r="J484" s="400"/>
      <c r="K484" s="400"/>
      <c r="L484" s="400"/>
      <c r="M484" s="400"/>
      <c r="N484" s="400"/>
      <c r="U484" s="401"/>
      <c r="V484" s="402"/>
      <c r="W484" s="402"/>
      <c r="X484" s="402"/>
      <c r="Y484" s="402"/>
      <c r="Z484" s="402"/>
      <c r="AA484" s="402"/>
      <c r="AB484" s="402"/>
      <c r="AC484" s="402"/>
      <c r="AD484" s="402"/>
      <c r="AE484" s="402"/>
      <c r="AF484" s="402"/>
      <c r="AG484" s="402"/>
      <c r="AH484" s="402"/>
      <c r="AI484" s="402"/>
      <c r="AJ484" s="402"/>
      <c r="AK484" s="402"/>
      <c r="AL484" s="403"/>
      <c r="AM484" s="403"/>
      <c r="AN484" s="403"/>
      <c r="AO484" s="403"/>
      <c r="AP484" s="403"/>
      <c r="AQ484" s="403"/>
      <c r="AR484" s="403"/>
      <c r="AS484" s="403"/>
      <c r="AT484" s="403"/>
      <c r="AU484" s="403"/>
      <c r="AV484" s="403"/>
      <c r="AW484" s="403"/>
      <c r="AX484" s="403"/>
      <c r="AY484" s="403"/>
      <c r="AZ484" s="404"/>
      <c r="BA484" s="363"/>
    </row>
    <row r="485" spans="6:53" ht="93" customHeight="1" x14ac:dyDescent="0.3">
      <c r="F485" s="399"/>
      <c r="G485" s="400"/>
      <c r="H485" s="400"/>
      <c r="I485" s="403"/>
      <c r="J485" s="400"/>
      <c r="K485" s="400"/>
      <c r="L485" s="400"/>
      <c r="M485" s="400"/>
      <c r="N485" s="400"/>
      <c r="U485" s="401"/>
      <c r="V485" s="402"/>
      <c r="W485" s="402"/>
      <c r="X485" s="402"/>
      <c r="Y485" s="402"/>
      <c r="Z485" s="402"/>
      <c r="AA485" s="402"/>
      <c r="AB485" s="402"/>
      <c r="AC485" s="402"/>
      <c r="AD485" s="402"/>
      <c r="AE485" s="402"/>
      <c r="AF485" s="402"/>
      <c r="AG485" s="402"/>
      <c r="AH485" s="402"/>
      <c r="AI485" s="402"/>
      <c r="AJ485" s="402"/>
      <c r="AK485" s="402"/>
      <c r="AL485" s="403"/>
      <c r="AM485" s="403"/>
      <c r="AN485" s="403"/>
      <c r="AO485" s="403"/>
      <c r="AP485" s="403"/>
      <c r="AQ485" s="403"/>
      <c r="AR485" s="403"/>
      <c r="AS485" s="403"/>
      <c r="AT485" s="403"/>
      <c r="AU485" s="403"/>
      <c r="AV485" s="403"/>
      <c r="AW485" s="403"/>
      <c r="AX485" s="403"/>
      <c r="AY485" s="403"/>
      <c r="AZ485" s="404"/>
      <c r="BA485" s="363"/>
    </row>
    <row r="486" spans="6:53" ht="93" customHeight="1" x14ac:dyDescent="0.3">
      <c r="F486" s="399"/>
      <c r="G486" s="400"/>
      <c r="H486" s="400"/>
      <c r="I486" s="403"/>
      <c r="J486" s="400"/>
      <c r="K486" s="400"/>
      <c r="L486" s="400"/>
      <c r="M486" s="400"/>
      <c r="N486" s="400"/>
      <c r="U486" s="401"/>
      <c r="V486" s="402"/>
      <c r="W486" s="402"/>
      <c r="X486" s="402"/>
      <c r="Y486" s="402"/>
      <c r="Z486" s="402"/>
      <c r="AA486" s="402"/>
      <c r="AB486" s="402"/>
      <c r="AC486" s="402"/>
      <c r="AD486" s="402"/>
      <c r="AE486" s="402"/>
      <c r="AF486" s="402"/>
      <c r="AG486" s="402"/>
      <c r="AH486" s="402"/>
      <c r="AI486" s="402"/>
      <c r="AJ486" s="402"/>
      <c r="AK486" s="402"/>
      <c r="AL486" s="403"/>
      <c r="AM486" s="403"/>
      <c r="AN486" s="403"/>
      <c r="AO486" s="403"/>
      <c r="AP486" s="403"/>
      <c r="AQ486" s="403"/>
      <c r="AR486" s="403"/>
      <c r="AS486" s="403"/>
      <c r="AT486" s="403"/>
      <c r="AU486" s="403"/>
      <c r="AV486" s="403"/>
      <c r="AW486" s="403"/>
      <c r="AX486" s="403"/>
      <c r="AY486" s="403"/>
      <c r="AZ486" s="404"/>
      <c r="BA486" s="363"/>
    </row>
    <row r="487" spans="6:53" ht="93" customHeight="1" x14ac:dyDescent="0.3">
      <c r="F487" s="399"/>
      <c r="G487" s="400"/>
      <c r="H487" s="400"/>
      <c r="I487" s="403"/>
      <c r="J487" s="400"/>
      <c r="K487" s="400"/>
      <c r="L487" s="400"/>
      <c r="M487" s="400"/>
      <c r="N487" s="400"/>
      <c r="U487" s="401"/>
      <c r="V487" s="402"/>
      <c r="W487" s="402"/>
      <c r="X487" s="402"/>
      <c r="Y487" s="402"/>
      <c r="Z487" s="402"/>
      <c r="AA487" s="402"/>
      <c r="AB487" s="402"/>
      <c r="AC487" s="402"/>
      <c r="AD487" s="402"/>
      <c r="AE487" s="402"/>
      <c r="AF487" s="402"/>
      <c r="AG487" s="402"/>
      <c r="AH487" s="402"/>
      <c r="AI487" s="402"/>
      <c r="AJ487" s="402"/>
      <c r="AK487" s="402"/>
      <c r="AL487" s="403"/>
      <c r="AM487" s="403"/>
      <c r="AN487" s="403"/>
      <c r="AO487" s="403"/>
      <c r="AP487" s="403"/>
      <c r="AQ487" s="403"/>
      <c r="AR487" s="403"/>
      <c r="AS487" s="403"/>
      <c r="AT487" s="403"/>
      <c r="AU487" s="403"/>
      <c r="AV487" s="403"/>
      <c r="AW487" s="403"/>
      <c r="AX487" s="403"/>
      <c r="AY487" s="403"/>
      <c r="AZ487" s="404"/>
      <c r="BA487" s="363"/>
    </row>
    <row r="488" spans="6:53" ht="93" customHeight="1" x14ac:dyDescent="0.3">
      <c r="F488" s="399"/>
      <c r="G488" s="400"/>
      <c r="H488" s="400"/>
      <c r="I488" s="403"/>
      <c r="J488" s="400"/>
      <c r="K488" s="400"/>
      <c r="L488" s="400"/>
      <c r="M488" s="400"/>
      <c r="N488" s="400"/>
      <c r="U488" s="401"/>
      <c r="V488" s="402"/>
      <c r="W488" s="402"/>
      <c r="X488" s="402"/>
      <c r="Y488" s="402"/>
      <c r="Z488" s="402"/>
      <c r="AA488" s="402"/>
      <c r="AB488" s="402"/>
      <c r="AC488" s="402"/>
      <c r="AD488" s="402"/>
      <c r="AE488" s="402"/>
      <c r="AF488" s="402"/>
      <c r="AG488" s="402"/>
      <c r="AH488" s="402"/>
      <c r="AI488" s="402"/>
      <c r="AJ488" s="402"/>
      <c r="AK488" s="402"/>
      <c r="AL488" s="403"/>
      <c r="AM488" s="403"/>
      <c r="AN488" s="403"/>
      <c r="AO488" s="403"/>
      <c r="AP488" s="403"/>
      <c r="AQ488" s="403"/>
      <c r="AR488" s="403"/>
      <c r="AS488" s="403"/>
      <c r="AT488" s="403"/>
      <c r="AU488" s="403"/>
      <c r="AV488" s="403"/>
      <c r="AW488" s="403"/>
      <c r="AX488" s="403"/>
      <c r="AY488" s="403"/>
      <c r="AZ488" s="404"/>
      <c r="BA488" s="363"/>
    </row>
    <row r="489" spans="6:53" ht="93" customHeight="1" x14ac:dyDescent="0.3">
      <c r="F489" s="399"/>
      <c r="G489" s="400"/>
      <c r="H489" s="400"/>
      <c r="I489" s="403"/>
      <c r="J489" s="400"/>
      <c r="K489" s="400"/>
      <c r="L489" s="400"/>
      <c r="M489" s="400"/>
      <c r="N489" s="400"/>
      <c r="U489" s="401"/>
      <c r="V489" s="402"/>
      <c r="W489" s="402"/>
      <c r="X489" s="402"/>
      <c r="Y489" s="402"/>
      <c r="Z489" s="402"/>
      <c r="AA489" s="402"/>
      <c r="AB489" s="402"/>
      <c r="AC489" s="402"/>
      <c r="AD489" s="402"/>
      <c r="AE489" s="402"/>
      <c r="AF489" s="402"/>
      <c r="AG489" s="402"/>
      <c r="AH489" s="402"/>
      <c r="AI489" s="402"/>
      <c r="AJ489" s="402"/>
      <c r="AK489" s="402"/>
      <c r="AL489" s="403"/>
      <c r="AM489" s="403"/>
      <c r="AN489" s="403"/>
      <c r="AO489" s="403"/>
      <c r="AP489" s="403"/>
      <c r="AQ489" s="403"/>
      <c r="AR489" s="403"/>
      <c r="AS489" s="403"/>
      <c r="AT489" s="403"/>
      <c r="AU489" s="403"/>
      <c r="AV489" s="403"/>
      <c r="AW489" s="403"/>
      <c r="AX489" s="403"/>
      <c r="AY489" s="403"/>
      <c r="AZ489" s="404"/>
      <c r="BA489" s="363"/>
    </row>
    <row r="490" spans="6:53" ht="93" customHeight="1" x14ac:dyDescent="0.3">
      <c r="F490" s="399"/>
      <c r="G490" s="400"/>
      <c r="H490" s="400"/>
      <c r="I490" s="403"/>
      <c r="J490" s="400"/>
      <c r="K490" s="400"/>
      <c r="L490" s="400"/>
      <c r="M490" s="400"/>
      <c r="N490" s="400"/>
      <c r="U490" s="401"/>
      <c r="V490" s="402"/>
      <c r="W490" s="402"/>
      <c r="X490" s="402"/>
      <c r="Y490" s="402"/>
      <c r="Z490" s="402"/>
      <c r="AA490" s="402"/>
      <c r="AB490" s="402"/>
      <c r="AC490" s="402"/>
      <c r="AD490" s="402"/>
      <c r="AE490" s="402"/>
      <c r="AF490" s="402"/>
      <c r="AG490" s="402"/>
      <c r="AH490" s="402"/>
      <c r="AI490" s="402"/>
      <c r="AJ490" s="402"/>
      <c r="AK490" s="402"/>
      <c r="AL490" s="403"/>
      <c r="AM490" s="403"/>
      <c r="AN490" s="403"/>
      <c r="AO490" s="403"/>
      <c r="AP490" s="403"/>
      <c r="AQ490" s="403"/>
      <c r="AR490" s="403"/>
      <c r="AS490" s="403"/>
      <c r="AT490" s="403"/>
      <c r="AU490" s="403"/>
      <c r="AV490" s="403"/>
      <c r="AW490" s="403"/>
      <c r="AX490" s="403"/>
      <c r="AY490" s="403"/>
      <c r="AZ490" s="404"/>
      <c r="BA490" s="363"/>
    </row>
    <row r="491" spans="6:53" ht="93" customHeight="1" x14ac:dyDescent="0.3">
      <c r="F491" s="399"/>
      <c r="G491" s="400"/>
      <c r="H491" s="400"/>
      <c r="I491" s="403"/>
      <c r="J491" s="400"/>
      <c r="K491" s="400"/>
      <c r="L491" s="400"/>
      <c r="M491" s="400"/>
      <c r="N491" s="400"/>
      <c r="U491" s="401"/>
      <c r="V491" s="402"/>
      <c r="W491" s="402"/>
      <c r="X491" s="402"/>
      <c r="Y491" s="402"/>
      <c r="Z491" s="402"/>
      <c r="AA491" s="402"/>
      <c r="AB491" s="402"/>
      <c r="AC491" s="402"/>
      <c r="AD491" s="402"/>
      <c r="AE491" s="402"/>
      <c r="AF491" s="402"/>
      <c r="AG491" s="402"/>
      <c r="AH491" s="402"/>
      <c r="AI491" s="402"/>
      <c r="AJ491" s="402"/>
      <c r="AK491" s="402"/>
      <c r="AL491" s="403"/>
      <c r="AM491" s="403"/>
      <c r="AN491" s="403"/>
      <c r="AO491" s="403"/>
      <c r="AP491" s="403"/>
      <c r="AQ491" s="403"/>
      <c r="AR491" s="403"/>
      <c r="AS491" s="403"/>
      <c r="AT491" s="403"/>
      <c r="AU491" s="403"/>
      <c r="AV491" s="403"/>
      <c r="AW491" s="403"/>
      <c r="AX491" s="403"/>
      <c r="AY491" s="403"/>
      <c r="AZ491" s="404"/>
      <c r="BA491" s="363"/>
    </row>
    <row r="492" spans="6:53" ht="93" customHeight="1" x14ac:dyDescent="0.3">
      <c r="F492" s="399"/>
      <c r="G492" s="400"/>
      <c r="H492" s="400"/>
      <c r="I492" s="403"/>
      <c r="J492" s="400"/>
      <c r="K492" s="400"/>
      <c r="L492" s="400"/>
      <c r="M492" s="400"/>
      <c r="N492" s="400"/>
      <c r="U492" s="401"/>
      <c r="V492" s="402"/>
      <c r="W492" s="402"/>
      <c r="X492" s="402"/>
      <c r="Y492" s="402"/>
      <c r="Z492" s="402"/>
      <c r="AA492" s="402"/>
      <c r="AB492" s="402"/>
      <c r="AC492" s="402"/>
      <c r="AD492" s="402"/>
      <c r="AE492" s="402"/>
      <c r="AF492" s="402"/>
      <c r="AG492" s="402"/>
      <c r="AH492" s="402"/>
      <c r="AI492" s="402"/>
      <c r="AJ492" s="402"/>
      <c r="AK492" s="402"/>
      <c r="AL492" s="403"/>
      <c r="AM492" s="403"/>
      <c r="AN492" s="403"/>
      <c r="AO492" s="403"/>
      <c r="AP492" s="403"/>
      <c r="AQ492" s="403"/>
      <c r="AR492" s="403"/>
      <c r="AS492" s="403"/>
      <c r="AT492" s="403"/>
      <c r="AU492" s="403"/>
      <c r="AV492" s="403"/>
      <c r="AW492" s="403"/>
      <c r="AX492" s="403"/>
      <c r="AY492" s="403"/>
      <c r="AZ492" s="404"/>
      <c r="BA492" s="363"/>
    </row>
    <row r="493" spans="6:53" ht="93" customHeight="1" x14ac:dyDescent="0.3">
      <c r="F493" s="399"/>
      <c r="G493" s="400"/>
      <c r="H493" s="400"/>
      <c r="I493" s="403"/>
      <c r="J493" s="400"/>
      <c r="K493" s="400"/>
      <c r="L493" s="400"/>
      <c r="M493" s="400"/>
      <c r="N493" s="400"/>
      <c r="U493" s="401"/>
      <c r="V493" s="402"/>
      <c r="W493" s="402"/>
      <c r="X493" s="402"/>
      <c r="Y493" s="402"/>
      <c r="Z493" s="402"/>
      <c r="AA493" s="402"/>
      <c r="AB493" s="402"/>
      <c r="AC493" s="402"/>
      <c r="AD493" s="402"/>
      <c r="AE493" s="402"/>
      <c r="AF493" s="402"/>
      <c r="AG493" s="402"/>
      <c r="AH493" s="402"/>
      <c r="AI493" s="402"/>
      <c r="AJ493" s="402"/>
      <c r="AK493" s="402"/>
      <c r="AL493" s="403"/>
      <c r="AM493" s="403"/>
      <c r="AN493" s="403"/>
      <c r="AO493" s="403"/>
      <c r="AP493" s="403"/>
      <c r="AQ493" s="403"/>
      <c r="AR493" s="403"/>
      <c r="AS493" s="403"/>
      <c r="AT493" s="403"/>
      <c r="AU493" s="403"/>
      <c r="AV493" s="403"/>
      <c r="AW493" s="403"/>
      <c r="AX493" s="403"/>
      <c r="AY493" s="403"/>
      <c r="AZ493" s="404"/>
      <c r="BA493" s="363"/>
    </row>
    <row r="494" spans="6:53" ht="93" customHeight="1" x14ac:dyDescent="0.3">
      <c r="F494" s="399"/>
      <c r="G494" s="400"/>
      <c r="H494" s="400"/>
      <c r="I494" s="403"/>
      <c r="J494" s="400"/>
      <c r="K494" s="400"/>
      <c r="L494" s="400"/>
      <c r="M494" s="400"/>
      <c r="N494" s="400"/>
      <c r="U494" s="401"/>
      <c r="V494" s="402"/>
      <c r="W494" s="402"/>
      <c r="X494" s="402"/>
      <c r="Y494" s="402"/>
      <c r="Z494" s="402"/>
      <c r="AA494" s="402"/>
      <c r="AB494" s="402"/>
      <c r="AC494" s="402"/>
      <c r="AD494" s="402"/>
      <c r="AE494" s="402"/>
      <c r="AF494" s="402"/>
      <c r="AG494" s="402"/>
      <c r="AH494" s="402"/>
      <c r="AI494" s="402"/>
      <c r="AJ494" s="402"/>
      <c r="AK494" s="402"/>
      <c r="AL494" s="403"/>
      <c r="AM494" s="403"/>
      <c r="AN494" s="403"/>
      <c r="AO494" s="403"/>
      <c r="AP494" s="403"/>
      <c r="AQ494" s="403"/>
      <c r="AR494" s="403"/>
      <c r="AS494" s="403"/>
      <c r="AT494" s="403"/>
      <c r="AU494" s="403"/>
      <c r="AV494" s="403"/>
      <c r="AW494" s="403"/>
      <c r="AX494" s="403"/>
      <c r="AY494" s="403"/>
      <c r="AZ494" s="404"/>
      <c r="BA494" s="363"/>
    </row>
    <row r="495" spans="6:53" ht="93" customHeight="1" x14ac:dyDescent="0.3">
      <c r="F495" s="399"/>
      <c r="G495" s="400"/>
      <c r="H495" s="400"/>
      <c r="I495" s="403"/>
      <c r="J495" s="400"/>
      <c r="K495" s="400"/>
      <c r="L495" s="400"/>
      <c r="M495" s="400"/>
      <c r="N495" s="400"/>
      <c r="U495" s="401"/>
      <c r="V495" s="402"/>
      <c r="W495" s="402"/>
      <c r="X495" s="402"/>
      <c r="Y495" s="402"/>
      <c r="Z495" s="402"/>
      <c r="AA495" s="402"/>
      <c r="AB495" s="402"/>
      <c r="AC495" s="402"/>
      <c r="AD495" s="402"/>
      <c r="AE495" s="402"/>
      <c r="AF495" s="402"/>
      <c r="AG495" s="402"/>
      <c r="AH495" s="402"/>
      <c r="AI495" s="402"/>
      <c r="AJ495" s="402"/>
      <c r="AK495" s="402"/>
      <c r="AL495" s="403"/>
      <c r="AM495" s="403"/>
      <c r="AN495" s="403"/>
      <c r="AO495" s="403"/>
      <c r="AP495" s="403"/>
      <c r="AQ495" s="403"/>
      <c r="AR495" s="403"/>
      <c r="AS495" s="403"/>
      <c r="AT495" s="403"/>
      <c r="AU495" s="403"/>
      <c r="AV495" s="403"/>
      <c r="AW495" s="403"/>
      <c r="AX495" s="403"/>
      <c r="AY495" s="403"/>
      <c r="AZ495" s="404"/>
      <c r="BA495" s="363"/>
    </row>
    <row r="496" spans="6:53" ht="93" customHeight="1" x14ac:dyDescent="0.3">
      <c r="F496" s="399"/>
      <c r="G496" s="400"/>
      <c r="H496" s="400"/>
      <c r="I496" s="403"/>
      <c r="J496" s="400"/>
      <c r="K496" s="400"/>
      <c r="L496" s="400"/>
      <c r="M496" s="400"/>
      <c r="N496" s="400"/>
      <c r="U496" s="401"/>
      <c r="V496" s="402"/>
      <c r="W496" s="402"/>
      <c r="X496" s="402"/>
      <c r="Y496" s="402"/>
      <c r="Z496" s="402"/>
      <c r="AA496" s="402"/>
      <c r="AB496" s="402"/>
      <c r="AC496" s="402"/>
      <c r="AD496" s="402"/>
      <c r="AE496" s="402"/>
      <c r="AF496" s="402"/>
      <c r="AG496" s="402"/>
      <c r="AH496" s="402"/>
      <c r="AI496" s="402"/>
      <c r="AJ496" s="402"/>
      <c r="AK496" s="402"/>
      <c r="AL496" s="403"/>
      <c r="AM496" s="403"/>
      <c r="AN496" s="403"/>
      <c r="AO496" s="403"/>
      <c r="AP496" s="403"/>
      <c r="AQ496" s="403"/>
      <c r="AR496" s="403"/>
      <c r="AS496" s="403"/>
      <c r="AT496" s="403"/>
      <c r="AU496" s="403"/>
      <c r="AV496" s="403"/>
      <c r="AW496" s="403"/>
      <c r="AX496" s="403"/>
      <c r="AY496" s="403"/>
      <c r="AZ496" s="404"/>
      <c r="BA496" s="363"/>
    </row>
    <row r="497" spans="6:53" ht="93" customHeight="1" x14ac:dyDescent="0.3">
      <c r="F497" s="399"/>
      <c r="G497" s="400"/>
      <c r="H497" s="400"/>
      <c r="I497" s="403"/>
      <c r="J497" s="400"/>
      <c r="K497" s="400"/>
      <c r="L497" s="400"/>
      <c r="M497" s="400"/>
      <c r="N497" s="400"/>
      <c r="U497" s="401"/>
      <c r="V497" s="402"/>
      <c r="W497" s="402"/>
      <c r="X497" s="402"/>
      <c r="Y497" s="402"/>
      <c r="Z497" s="402"/>
      <c r="AA497" s="402"/>
      <c r="AB497" s="402"/>
      <c r="AC497" s="402"/>
      <c r="AD497" s="402"/>
      <c r="AE497" s="402"/>
      <c r="AF497" s="402"/>
      <c r="AG497" s="402"/>
      <c r="AH497" s="402"/>
      <c r="AI497" s="402"/>
      <c r="AJ497" s="402"/>
      <c r="AK497" s="402"/>
      <c r="AL497" s="403"/>
      <c r="AM497" s="403"/>
      <c r="AN497" s="403"/>
      <c r="AO497" s="403"/>
      <c r="AP497" s="403"/>
      <c r="AQ497" s="403"/>
      <c r="AR497" s="403"/>
      <c r="AS497" s="403"/>
      <c r="AT497" s="403"/>
      <c r="AU497" s="403"/>
      <c r="AV497" s="403"/>
      <c r="AW497" s="403"/>
      <c r="AX497" s="403"/>
      <c r="AY497" s="403"/>
      <c r="AZ497" s="404"/>
      <c r="BA497" s="363"/>
    </row>
    <row r="498" spans="6:53" ht="93" customHeight="1" x14ac:dyDescent="0.3">
      <c r="F498" s="399"/>
      <c r="G498" s="400"/>
      <c r="H498" s="400"/>
      <c r="I498" s="403"/>
      <c r="J498" s="400"/>
      <c r="K498" s="400"/>
      <c r="L498" s="400"/>
      <c r="M498" s="400"/>
      <c r="N498" s="400"/>
      <c r="U498" s="401"/>
      <c r="V498" s="402"/>
      <c r="W498" s="402"/>
      <c r="X498" s="402"/>
      <c r="Y498" s="402"/>
      <c r="Z498" s="402"/>
      <c r="AA498" s="402"/>
      <c r="AB498" s="402"/>
      <c r="AC498" s="402"/>
      <c r="AD498" s="402"/>
      <c r="AE498" s="402"/>
      <c r="AF498" s="402"/>
      <c r="AG498" s="402"/>
      <c r="AH498" s="402"/>
      <c r="AI498" s="402"/>
      <c r="AJ498" s="402"/>
      <c r="AK498" s="402"/>
      <c r="AL498" s="403"/>
      <c r="AM498" s="403"/>
      <c r="AN498" s="403"/>
      <c r="AO498" s="403"/>
      <c r="AP498" s="403"/>
      <c r="AQ498" s="403"/>
      <c r="AR498" s="403"/>
      <c r="AS498" s="403"/>
      <c r="AT498" s="403"/>
      <c r="AU498" s="403"/>
      <c r="AV498" s="403"/>
      <c r="AW498" s="403"/>
      <c r="AX498" s="403"/>
      <c r="AY498" s="403"/>
      <c r="AZ498" s="404"/>
      <c r="BA498" s="363"/>
    </row>
    <row r="499" spans="6:53" ht="93" customHeight="1" x14ac:dyDescent="0.3">
      <c r="F499" s="399"/>
      <c r="G499" s="400"/>
      <c r="H499" s="400"/>
      <c r="I499" s="403"/>
      <c r="J499" s="400"/>
      <c r="K499" s="400"/>
      <c r="L499" s="400"/>
      <c r="M499" s="400"/>
      <c r="N499" s="400"/>
      <c r="U499" s="401"/>
      <c r="V499" s="402"/>
      <c r="W499" s="402"/>
      <c r="X499" s="402"/>
      <c r="Y499" s="402"/>
      <c r="Z499" s="402"/>
      <c r="AA499" s="402"/>
      <c r="AB499" s="402"/>
      <c r="AC499" s="402"/>
      <c r="AD499" s="402"/>
      <c r="AE499" s="402"/>
      <c r="AF499" s="402"/>
      <c r="AG499" s="402"/>
      <c r="AH499" s="402"/>
      <c r="AI499" s="402"/>
      <c r="AJ499" s="402"/>
      <c r="AK499" s="402"/>
      <c r="AL499" s="403"/>
      <c r="AM499" s="403"/>
      <c r="AN499" s="403"/>
      <c r="AO499" s="403"/>
      <c r="AP499" s="403"/>
      <c r="AQ499" s="403"/>
      <c r="AR499" s="403"/>
      <c r="AS499" s="403"/>
      <c r="AT499" s="403"/>
      <c r="AU499" s="403"/>
      <c r="AV499" s="403"/>
      <c r="AW499" s="403"/>
      <c r="AX499" s="403"/>
      <c r="AY499" s="403"/>
      <c r="AZ499" s="404"/>
      <c r="BA499" s="363"/>
    </row>
    <row r="500" spans="6:53" ht="93" customHeight="1" x14ac:dyDescent="0.3">
      <c r="F500" s="399"/>
      <c r="G500" s="400"/>
      <c r="H500" s="400"/>
      <c r="I500" s="403"/>
      <c r="J500" s="400"/>
      <c r="K500" s="400"/>
      <c r="L500" s="400"/>
      <c r="M500" s="400"/>
      <c r="N500" s="400"/>
      <c r="U500" s="401"/>
      <c r="V500" s="402"/>
      <c r="W500" s="402"/>
      <c r="X500" s="402"/>
      <c r="Y500" s="402"/>
      <c r="Z500" s="402"/>
      <c r="AA500" s="402"/>
      <c r="AB500" s="402"/>
      <c r="AC500" s="402"/>
      <c r="AD500" s="402"/>
      <c r="AE500" s="402"/>
      <c r="AF500" s="402"/>
      <c r="AG500" s="402"/>
      <c r="AH500" s="402"/>
      <c r="AI500" s="402"/>
      <c r="AJ500" s="402"/>
      <c r="AK500" s="402"/>
      <c r="AL500" s="403"/>
      <c r="AM500" s="403"/>
      <c r="AN500" s="403"/>
      <c r="AO500" s="403"/>
      <c r="AP500" s="403"/>
      <c r="AQ500" s="403"/>
      <c r="AR500" s="403"/>
      <c r="AS500" s="403"/>
      <c r="AT500" s="403"/>
      <c r="AU500" s="403"/>
      <c r="AV500" s="403"/>
      <c r="AW500" s="403"/>
      <c r="AX500" s="403"/>
      <c r="AY500" s="403"/>
      <c r="AZ500" s="404"/>
      <c r="BA500" s="363"/>
    </row>
    <row r="501" spans="6:53" ht="93" customHeight="1" x14ac:dyDescent="0.3">
      <c r="F501" s="399"/>
      <c r="G501" s="400"/>
      <c r="H501" s="400"/>
      <c r="I501" s="403"/>
      <c r="J501" s="400"/>
      <c r="K501" s="400"/>
      <c r="L501" s="400"/>
      <c r="M501" s="400"/>
      <c r="N501" s="400"/>
      <c r="U501" s="401"/>
      <c r="V501" s="402"/>
      <c r="W501" s="402"/>
      <c r="X501" s="402"/>
      <c r="Y501" s="402"/>
      <c r="Z501" s="402"/>
      <c r="AA501" s="402"/>
      <c r="AB501" s="402"/>
      <c r="AC501" s="402"/>
      <c r="AD501" s="402"/>
      <c r="AE501" s="402"/>
      <c r="AF501" s="402"/>
      <c r="AG501" s="402"/>
      <c r="AH501" s="402"/>
      <c r="AI501" s="402"/>
      <c r="AJ501" s="402"/>
      <c r="AK501" s="402"/>
      <c r="AL501" s="403"/>
      <c r="AM501" s="403"/>
      <c r="AN501" s="403"/>
      <c r="AO501" s="403"/>
      <c r="AP501" s="403"/>
      <c r="AQ501" s="403"/>
      <c r="AR501" s="403"/>
      <c r="AS501" s="403"/>
      <c r="AT501" s="403"/>
      <c r="AU501" s="403"/>
      <c r="AV501" s="403"/>
      <c r="AW501" s="403"/>
      <c r="AX501" s="403"/>
      <c r="AY501" s="403"/>
      <c r="AZ501" s="404"/>
      <c r="BA501" s="363"/>
    </row>
    <row r="502" spans="6:53" ht="93" customHeight="1" x14ac:dyDescent="0.3">
      <c r="F502" s="399"/>
      <c r="G502" s="400"/>
      <c r="H502" s="400"/>
      <c r="I502" s="403"/>
      <c r="J502" s="400"/>
      <c r="K502" s="400"/>
      <c r="L502" s="400"/>
      <c r="M502" s="400"/>
      <c r="N502" s="400"/>
      <c r="U502" s="401"/>
      <c r="V502" s="402"/>
      <c r="W502" s="402"/>
      <c r="X502" s="402"/>
      <c r="Y502" s="402"/>
      <c r="Z502" s="402"/>
      <c r="AA502" s="402"/>
      <c r="AB502" s="402"/>
      <c r="AC502" s="402"/>
      <c r="AD502" s="402"/>
      <c r="AE502" s="402"/>
      <c r="AF502" s="402"/>
      <c r="AG502" s="402"/>
      <c r="AH502" s="402"/>
      <c r="AI502" s="402"/>
      <c r="AJ502" s="402"/>
      <c r="AK502" s="402"/>
      <c r="AL502" s="403"/>
      <c r="AM502" s="403"/>
      <c r="AN502" s="403"/>
      <c r="AO502" s="403"/>
      <c r="AP502" s="403"/>
      <c r="AQ502" s="403"/>
      <c r="AR502" s="403"/>
      <c r="AS502" s="403"/>
      <c r="AT502" s="403"/>
      <c r="AU502" s="403"/>
      <c r="AV502" s="403"/>
      <c r="AW502" s="403"/>
      <c r="AX502" s="403"/>
      <c r="AY502" s="403"/>
      <c r="AZ502" s="404"/>
      <c r="BA502" s="363"/>
    </row>
    <row r="503" spans="6:53" ht="93" customHeight="1" x14ac:dyDescent="0.3">
      <c r="F503" s="399"/>
      <c r="G503" s="400"/>
      <c r="H503" s="400"/>
      <c r="I503" s="403"/>
      <c r="J503" s="400"/>
      <c r="K503" s="400"/>
      <c r="L503" s="400"/>
      <c r="M503" s="400"/>
      <c r="N503" s="400"/>
      <c r="U503" s="401"/>
      <c r="V503" s="402"/>
      <c r="W503" s="402"/>
      <c r="X503" s="402"/>
      <c r="Y503" s="402"/>
      <c r="Z503" s="402"/>
      <c r="AA503" s="402"/>
      <c r="AB503" s="402"/>
      <c r="AC503" s="402"/>
      <c r="AD503" s="402"/>
      <c r="AE503" s="402"/>
      <c r="AF503" s="402"/>
      <c r="AG503" s="402"/>
      <c r="AH503" s="402"/>
      <c r="AI503" s="402"/>
      <c r="AJ503" s="402"/>
      <c r="AK503" s="402"/>
      <c r="AL503" s="403"/>
      <c r="AM503" s="403"/>
      <c r="AN503" s="403"/>
      <c r="AO503" s="403"/>
      <c r="AP503" s="403"/>
      <c r="AQ503" s="403"/>
      <c r="AR503" s="403"/>
      <c r="AS503" s="403"/>
      <c r="AT503" s="403"/>
      <c r="AU503" s="403"/>
      <c r="AV503" s="403"/>
      <c r="AW503" s="403"/>
      <c r="AX503" s="403"/>
      <c r="AY503" s="403"/>
      <c r="AZ503" s="404"/>
      <c r="BA503" s="363"/>
    </row>
    <row r="504" spans="6:53" ht="93" customHeight="1" x14ac:dyDescent="0.3">
      <c r="F504" s="399"/>
      <c r="G504" s="400"/>
      <c r="H504" s="400"/>
      <c r="I504" s="403"/>
      <c r="J504" s="400"/>
      <c r="K504" s="400"/>
      <c r="L504" s="400"/>
      <c r="M504" s="400"/>
      <c r="N504" s="400"/>
      <c r="U504" s="401"/>
      <c r="V504" s="402"/>
      <c r="W504" s="402"/>
      <c r="X504" s="402"/>
      <c r="Y504" s="402"/>
      <c r="Z504" s="402"/>
      <c r="AA504" s="402"/>
      <c r="AB504" s="402"/>
      <c r="AC504" s="402"/>
      <c r="AD504" s="402"/>
      <c r="AE504" s="402"/>
      <c r="AF504" s="402"/>
      <c r="AG504" s="402"/>
      <c r="AH504" s="402"/>
      <c r="AI504" s="402"/>
      <c r="AJ504" s="402"/>
      <c r="AK504" s="402"/>
      <c r="AL504" s="403"/>
      <c r="AM504" s="403"/>
      <c r="AN504" s="403"/>
      <c r="AO504" s="403"/>
      <c r="AP504" s="403"/>
      <c r="AQ504" s="403"/>
      <c r="AR504" s="403"/>
      <c r="AS504" s="403"/>
      <c r="AT504" s="403"/>
      <c r="AU504" s="403"/>
      <c r="AV504" s="403"/>
      <c r="AW504" s="403"/>
      <c r="AX504" s="403"/>
      <c r="AY504" s="403"/>
      <c r="AZ504" s="404"/>
      <c r="BA504" s="363"/>
    </row>
    <row r="505" spans="6:53" ht="93" customHeight="1" x14ac:dyDescent="0.3">
      <c r="F505" s="399"/>
      <c r="G505" s="400"/>
      <c r="H505" s="400"/>
      <c r="I505" s="403"/>
      <c r="J505" s="400"/>
      <c r="K505" s="400"/>
      <c r="L505" s="400"/>
      <c r="M505" s="400"/>
      <c r="N505" s="400"/>
      <c r="U505" s="401"/>
      <c r="V505" s="402"/>
      <c r="W505" s="402"/>
      <c r="X505" s="402"/>
      <c r="Y505" s="402"/>
      <c r="Z505" s="402"/>
      <c r="AA505" s="402"/>
      <c r="AB505" s="402"/>
      <c r="AC505" s="402"/>
      <c r="AD505" s="402"/>
      <c r="AE505" s="402"/>
      <c r="AF505" s="402"/>
      <c r="AG505" s="402"/>
      <c r="AH505" s="402"/>
      <c r="AI505" s="402"/>
      <c r="AJ505" s="402"/>
      <c r="AK505" s="402"/>
      <c r="AL505" s="403"/>
      <c r="AM505" s="403"/>
      <c r="AN505" s="403"/>
      <c r="AO505" s="403"/>
      <c r="AP505" s="403"/>
      <c r="AQ505" s="403"/>
      <c r="AR505" s="403"/>
      <c r="AS505" s="403"/>
      <c r="AT505" s="403"/>
      <c r="AU505" s="403"/>
      <c r="AV505" s="403"/>
      <c r="AW505" s="403"/>
      <c r="AX505" s="403"/>
      <c r="AY505" s="403"/>
      <c r="AZ505" s="404"/>
      <c r="BA505" s="363"/>
    </row>
    <row r="506" spans="6:53" ht="93" customHeight="1" x14ac:dyDescent="0.3">
      <c r="F506" s="399"/>
      <c r="G506" s="400"/>
      <c r="H506" s="400"/>
      <c r="I506" s="403"/>
      <c r="J506" s="400"/>
      <c r="K506" s="400"/>
      <c r="L506" s="400"/>
      <c r="M506" s="400"/>
      <c r="N506" s="400"/>
      <c r="U506" s="401"/>
      <c r="V506" s="402"/>
      <c r="W506" s="402"/>
      <c r="X506" s="402"/>
      <c r="Y506" s="402"/>
      <c r="Z506" s="402"/>
      <c r="AA506" s="402"/>
      <c r="AB506" s="402"/>
      <c r="AC506" s="402"/>
      <c r="AD506" s="402"/>
      <c r="AE506" s="402"/>
      <c r="AF506" s="402"/>
      <c r="AG506" s="402"/>
      <c r="AH506" s="402"/>
      <c r="AI506" s="402"/>
      <c r="AJ506" s="402"/>
      <c r="AK506" s="402"/>
      <c r="AL506" s="403"/>
      <c r="AM506" s="403"/>
      <c r="AN506" s="403"/>
      <c r="AO506" s="403"/>
      <c r="AP506" s="403"/>
      <c r="AQ506" s="403"/>
      <c r="AR506" s="403"/>
      <c r="AS506" s="403"/>
      <c r="AT506" s="403"/>
      <c r="AU506" s="403"/>
      <c r="AV506" s="403"/>
      <c r="AW506" s="403"/>
      <c r="AX506" s="403"/>
      <c r="AY506" s="403"/>
      <c r="AZ506" s="404"/>
      <c r="BA506" s="363"/>
    </row>
    <row r="507" spans="6:53" ht="93" customHeight="1" x14ac:dyDescent="0.3">
      <c r="F507" s="399"/>
      <c r="G507" s="400"/>
      <c r="H507" s="400"/>
      <c r="I507" s="403"/>
      <c r="J507" s="400"/>
      <c r="K507" s="400"/>
      <c r="L507" s="400"/>
      <c r="M507" s="400"/>
      <c r="N507" s="400"/>
      <c r="U507" s="401"/>
      <c r="V507" s="402"/>
      <c r="W507" s="402"/>
      <c r="X507" s="402"/>
      <c r="Y507" s="402"/>
      <c r="Z507" s="402"/>
      <c r="AA507" s="402"/>
      <c r="AB507" s="402"/>
      <c r="AC507" s="402"/>
      <c r="AD507" s="402"/>
      <c r="AE507" s="402"/>
      <c r="AF507" s="402"/>
      <c r="AG507" s="402"/>
      <c r="AH507" s="402"/>
      <c r="AI507" s="402"/>
      <c r="AJ507" s="402"/>
      <c r="AK507" s="402"/>
      <c r="AL507" s="403"/>
      <c r="AM507" s="403"/>
      <c r="AN507" s="403"/>
      <c r="AO507" s="403"/>
      <c r="AP507" s="403"/>
      <c r="AQ507" s="403"/>
      <c r="AR507" s="403"/>
      <c r="AS507" s="403"/>
      <c r="AT507" s="403"/>
      <c r="AU507" s="403"/>
      <c r="AV507" s="403"/>
      <c r="AW507" s="403"/>
      <c r="AX507" s="403"/>
      <c r="AY507" s="403"/>
      <c r="AZ507" s="404"/>
      <c r="BA507" s="363"/>
    </row>
    <row r="508" spans="6:53" ht="93" customHeight="1" x14ac:dyDescent="0.3">
      <c r="F508" s="399"/>
      <c r="G508" s="400"/>
      <c r="H508" s="400"/>
      <c r="I508" s="403"/>
      <c r="J508" s="400"/>
      <c r="K508" s="400"/>
      <c r="L508" s="400"/>
      <c r="M508" s="400"/>
      <c r="N508" s="400"/>
      <c r="U508" s="401"/>
      <c r="V508" s="402"/>
      <c r="W508" s="402"/>
      <c r="X508" s="402"/>
      <c r="Y508" s="402"/>
      <c r="Z508" s="402"/>
      <c r="AA508" s="402"/>
      <c r="AB508" s="402"/>
      <c r="AC508" s="402"/>
      <c r="AD508" s="402"/>
      <c r="AE508" s="402"/>
      <c r="AF508" s="402"/>
      <c r="AG508" s="402"/>
      <c r="AH508" s="402"/>
      <c r="AI508" s="402"/>
      <c r="AJ508" s="402"/>
      <c r="AK508" s="402"/>
      <c r="AL508" s="403"/>
      <c r="AM508" s="403"/>
      <c r="AN508" s="403"/>
      <c r="AO508" s="403"/>
      <c r="AP508" s="403"/>
      <c r="AQ508" s="403"/>
      <c r="AR508" s="403"/>
      <c r="AS508" s="403"/>
      <c r="AT508" s="403"/>
      <c r="AU508" s="403"/>
      <c r="AV508" s="403"/>
      <c r="AW508" s="403"/>
      <c r="AX508" s="403"/>
      <c r="AY508" s="403"/>
      <c r="AZ508" s="404"/>
      <c r="BA508" s="363"/>
    </row>
    <row r="509" spans="6:53" ht="93" customHeight="1" x14ac:dyDescent="0.3">
      <c r="F509" s="399"/>
      <c r="G509" s="400"/>
      <c r="H509" s="400"/>
      <c r="I509" s="403"/>
      <c r="J509" s="400"/>
      <c r="K509" s="400"/>
      <c r="L509" s="400"/>
      <c r="M509" s="400"/>
      <c r="N509" s="400"/>
      <c r="U509" s="401"/>
      <c r="V509" s="402"/>
      <c r="W509" s="402"/>
      <c r="X509" s="402"/>
      <c r="Y509" s="402"/>
      <c r="Z509" s="402"/>
      <c r="AA509" s="402"/>
      <c r="AB509" s="402"/>
      <c r="AC509" s="402"/>
      <c r="AD509" s="402"/>
      <c r="AE509" s="402"/>
      <c r="AF509" s="402"/>
      <c r="AG509" s="402"/>
      <c r="AH509" s="402"/>
      <c r="AI509" s="402"/>
      <c r="AJ509" s="402"/>
      <c r="AK509" s="402"/>
      <c r="AL509" s="403"/>
      <c r="AM509" s="403"/>
      <c r="AN509" s="403"/>
      <c r="AO509" s="403"/>
      <c r="AP509" s="403"/>
      <c r="AQ509" s="403"/>
      <c r="AR509" s="403"/>
      <c r="AS509" s="403"/>
      <c r="AT509" s="403"/>
      <c r="AU509" s="403"/>
      <c r="AV509" s="403"/>
      <c r="AW509" s="403"/>
      <c r="AX509" s="403"/>
      <c r="AY509" s="403"/>
      <c r="AZ509" s="404"/>
      <c r="BA509" s="363"/>
    </row>
    <row r="510" spans="6:53" ht="93" customHeight="1" x14ac:dyDescent="0.3">
      <c r="F510" s="399"/>
      <c r="G510" s="400"/>
      <c r="H510" s="400"/>
      <c r="I510" s="403"/>
      <c r="J510" s="400"/>
      <c r="K510" s="400"/>
      <c r="L510" s="400"/>
      <c r="M510" s="400"/>
      <c r="N510" s="400"/>
      <c r="U510" s="401"/>
      <c r="V510" s="402"/>
      <c r="W510" s="402"/>
      <c r="X510" s="402"/>
      <c r="Y510" s="402"/>
      <c r="Z510" s="402"/>
      <c r="AA510" s="402"/>
      <c r="AB510" s="402"/>
      <c r="AC510" s="402"/>
      <c r="AD510" s="402"/>
      <c r="AE510" s="402"/>
      <c r="AF510" s="402"/>
      <c r="AG510" s="402"/>
      <c r="AH510" s="402"/>
      <c r="AI510" s="402"/>
      <c r="AJ510" s="402"/>
      <c r="AK510" s="402"/>
      <c r="AL510" s="403"/>
      <c r="AM510" s="403"/>
      <c r="AN510" s="403"/>
      <c r="AO510" s="403"/>
      <c r="AP510" s="403"/>
      <c r="AQ510" s="403"/>
      <c r="AR510" s="403"/>
      <c r="AS510" s="403"/>
      <c r="AT510" s="403"/>
      <c r="AU510" s="403"/>
      <c r="AV510" s="403"/>
      <c r="AW510" s="403"/>
      <c r="AX510" s="403"/>
      <c r="AY510" s="403"/>
      <c r="AZ510" s="404"/>
      <c r="BA510" s="363"/>
    </row>
    <row r="511" spans="6:53" ht="93" customHeight="1" x14ac:dyDescent="0.3">
      <c r="F511" s="399"/>
      <c r="G511" s="400"/>
      <c r="H511" s="400"/>
      <c r="I511" s="403"/>
      <c r="J511" s="400"/>
      <c r="K511" s="400"/>
      <c r="L511" s="400"/>
      <c r="M511" s="400"/>
      <c r="N511" s="400"/>
      <c r="U511" s="401"/>
      <c r="V511" s="402"/>
      <c r="W511" s="402"/>
      <c r="X511" s="402"/>
      <c r="Y511" s="402"/>
      <c r="Z511" s="402"/>
      <c r="AA511" s="402"/>
      <c r="AB511" s="402"/>
      <c r="AC511" s="402"/>
      <c r="AD511" s="402"/>
      <c r="AE511" s="402"/>
      <c r="AF511" s="402"/>
      <c r="AG511" s="402"/>
      <c r="AH511" s="402"/>
      <c r="AI511" s="402"/>
      <c r="AJ511" s="402"/>
      <c r="AK511" s="402"/>
      <c r="AL511" s="403"/>
      <c r="AM511" s="403"/>
      <c r="AN511" s="403"/>
      <c r="AO511" s="403"/>
      <c r="AP511" s="403"/>
      <c r="AQ511" s="403"/>
      <c r="AR511" s="403"/>
      <c r="AS511" s="403"/>
      <c r="AT511" s="403"/>
      <c r="AU511" s="403"/>
      <c r="AV511" s="403"/>
      <c r="AW511" s="403"/>
      <c r="AX511" s="403"/>
      <c r="AY511" s="403"/>
      <c r="AZ511" s="404"/>
      <c r="BA511" s="363"/>
    </row>
    <row r="512" spans="6:53" ht="93" customHeight="1" x14ac:dyDescent="0.3">
      <c r="F512" s="399"/>
      <c r="G512" s="400"/>
      <c r="H512" s="400"/>
      <c r="I512" s="403"/>
      <c r="J512" s="400"/>
      <c r="K512" s="400"/>
      <c r="L512" s="400"/>
      <c r="M512" s="400"/>
      <c r="N512" s="400"/>
      <c r="U512" s="401"/>
      <c r="V512" s="402"/>
      <c r="W512" s="402"/>
      <c r="X512" s="402"/>
      <c r="Y512" s="402"/>
      <c r="Z512" s="402"/>
      <c r="AA512" s="402"/>
      <c r="AB512" s="402"/>
      <c r="AC512" s="402"/>
      <c r="AD512" s="402"/>
      <c r="AE512" s="402"/>
      <c r="AF512" s="402"/>
      <c r="AG512" s="402"/>
      <c r="AH512" s="402"/>
      <c r="AI512" s="402"/>
      <c r="AJ512" s="402"/>
      <c r="AK512" s="402"/>
      <c r="AL512" s="403"/>
      <c r="AM512" s="403"/>
      <c r="AN512" s="403"/>
      <c r="AO512" s="403"/>
      <c r="AP512" s="403"/>
      <c r="AQ512" s="403"/>
      <c r="AR512" s="403"/>
      <c r="AS512" s="403"/>
      <c r="AT512" s="403"/>
      <c r="AU512" s="403"/>
      <c r="AV512" s="403"/>
      <c r="AW512" s="403"/>
      <c r="AX512" s="403"/>
      <c r="AY512" s="403"/>
      <c r="AZ512" s="404"/>
      <c r="BA512" s="363"/>
    </row>
    <row r="513" spans="6:53" ht="93" customHeight="1" x14ac:dyDescent="0.3">
      <c r="F513" s="399"/>
      <c r="G513" s="400"/>
      <c r="H513" s="400"/>
      <c r="I513" s="403"/>
      <c r="J513" s="400"/>
      <c r="K513" s="400"/>
      <c r="L513" s="400"/>
      <c r="M513" s="400"/>
      <c r="N513" s="400"/>
      <c r="U513" s="401"/>
      <c r="V513" s="402"/>
      <c r="W513" s="402"/>
      <c r="X513" s="402"/>
      <c r="Y513" s="402"/>
      <c r="Z513" s="402"/>
      <c r="AA513" s="402"/>
      <c r="AB513" s="402"/>
      <c r="AC513" s="402"/>
      <c r="AD513" s="402"/>
      <c r="AE513" s="402"/>
      <c r="AF513" s="402"/>
      <c r="AG513" s="402"/>
      <c r="AH513" s="402"/>
      <c r="AI513" s="402"/>
      <c r="AJ513" s="402"/>
      <c r="AK513" s="402"/>
      <c r="AL513" s="403"/>
      <c r="AM513" s="403"/>
      <c r="AN513" s="403"/>
      <c r="AO513" s="403"/>
      <c r="AP513" s="403"/>
      <c r="AQ513" s="403"/>
      <c r="AR513" s="403"/>
      <c r="AS513" s="403"/>
      <c r="AT513" s="403"/>
      <c r="AU513" s="403"/>
      <c r="AV513" s="403"/>
      <c r="AW513" s="403"/>
      <c r="AX513" s="403"/>
      <c r="AY513" s="403"/>
      <c r="AZ513" s="404"/>
      <c r="BA513" s="363"/>
    </row>
    <row r="514" spans="6:53" ht="93" customHeight="1" x14ac:dyDescent="0.3">
      <c r="F514" s="399"/>
      <c r="G514" s="400"/>
      <c r="H514" s="400"/>
      <c r="I514" s="403"/>
      <c r="J514" s="400"/>
      <c r="K514" s="400"/>
      <c r="L514" s="400"/>
      <c r="M514" s="400"/>
      <c r="N514" s="400"/>
      <c r="U514" s="401"/>
      <c r="V514" s="402"/>
      <c r="W514" s="402"/>
      <c r="X514" s="402"/>
      <c r="Y514" s="402"/>
      <c r="Z514" s="402"/>
      <c r="AA514" s="402"/>
      <c r="AB514" s="402"/>
      <c r="AC514" s="402"/>
      <c r="AD514" s="402"/>
      <c r="AE514" s="402"/>
      <c r="AF514" s="402"/>
      <c r="AG514" s="402"/>
      <c r="AH514" s="402"/>
      <c r="AI514" s="402"/>
      <c r="AJ514" s="402"/>
      <c r="AK514" s="402"/>
      <c r="AL514" s="403"/>
      <c r="AM514" s="403"/>
      <c r="AN514" s="403"/>
      <c r="AO514" s="403"/>
      <c r="AP514" s="403"/>
      <c r="AQ514" s="403"/>
      <c r="AR514" s="403"/>
      <c r="AS514" s="403"/>
      <c r="AT514" s="403"/>
      <c r="AU514" s="403"/>
      <c r="AV514" s="403"/>
      <c r="AW514" s="403"/>
      <c r="AX514" s="403"/>
      <c r="AY514" s="403"/>
      <c r="AZ514" s="404"/>
      <c r="BA514" s="363"/>
    </row>
    <row r="515" spans="6:53" ht="93" customHeight="1" x14ac:dyDescent="0.3">
      <c r="F515" s="399"/>
      <c r="G515" s="400"/>
      <c r="H515" s="400"/>
      <c r="I515" s="403"/>
      <c r="J515" s="400"/>
      <c r="K515" s="400"/>
      <c r="L515" s="400"/>
      <c r="M515" s="400"/>
      <c r="N515" s="400"/>
      <c r="U515" s="401"/>
      <c r="V515" s="402"/>
      <c r="W515" s="402"/>
      <c r="X515" s="402"/>
      <c r="Y515" s="402"/>
      <c r="Z515" s="402"/>
      <c r="AA515" s="402"/>
      <c r="AB515" s="402"/>
      <c r="AC515" s="402"/>
      <c r="AD515" s="402"/>
      <c r="AE515" s="402"/>
      <c r="AF515" s="402"/>
      <c r="AG515" s="402"/>
      <c r="AH515" s="402"/>
      <c r="AI515" s="402"/>
      <c r="AJ515" s="402"/>
      <c r="AK515" s="402"/>
      <c r="AL515" s="403"/>
      <c r="AM515" s="403"/>
      <c r="AN515" s="403"/>
      <c r="AO515" s="403"/>
      <c r="AP515" s="403"/>
      <c r="AQ515" s="403"/>
      <c r="AR515" s="403"/>
      <c r="AS515" s="403"/>
      <c r="AT515" s="403"/>
      <c r="AU515" s="403"/>
      <c r="AV515" s="403"/>
      <c r="AW515" s="403"/>
      <c r="AX515" s="403"/>
      <c r="AY515" s="403"/>
      <c r="AZ515" s="404"/>
      <c r="BA515" s="363"/>
    </row>
    <row r="516" spans="6:53" ht="93" customHeight="1" x14ac:dyDescent="0.3">
      <c r="F516" s="399"/>
      <c r="G516" s="400"/>
      <c r="H516" s="400"/>
      <c r="I516" s="403"/>
      <c r="J516" s="400"/>
      <c r="K516" s="400"/>
      <c r="L516" s="400"/>
      <c r="M516" s="400"/>
      <c r="N516" s="400"/>
      <c r="U516" s="401"/>
      <c r="V516" s="402"/>
      <c r="W516" s="402"/>
      <c r="X516" s="402"/>
      <c r="Y516" s="402"/>
      <c r="Z516" s="402"/>
      <c r="AA516" s="402"/>
      <c r="AB516" s="402"/>
      <c r="AC516" s="402"/>
      <c r="AD516" s="402"/>
      <c r="AE516" s="402"/>
      <c r="AF516" s="402"/>
      <c r="AG516" s="402"/>
      <c r="AH516" s="402"/>
      <c r="AI516" s="402"/>
      <c r="AJ516" s="402"/>
      <c r="AK516" s="402"/>
      <c r="AL516" s="403"/>
      <c r="AM516" s="403"/>
      <c r="AN516" s="403"/>
      <c r="AO516" s="403"/>
      <c r="AP516" s="403"/>
      <c r="AQ516" s="403"/>
      <c r="AR516" s="403"/>
      <c r="AS516" s="403"/>
      <c r="AT516" s="403"/>
      <c r="AU516" s="403"/>
      <c r="AV516" s="403"/>
      <c r="AW516" s="403"/>
      <c r="AX516" s="403"/>
      <c r="AY516" s="403"/>
      <c r="AZ516" s="404"/>
      <c r="BA516" s="363"/>
    </row>
    <row r="517" spans="6:53" ht="93" customHeight="1" x14ac:dyDescent="0.3">
      <c r="F517" s="399"/>
      <c r="G517" s="400"/>
      <c r="H517" s="400"/>
      <c r="I517" s="403"/>
      <c r="J517" s="400"/>
      <c r="K517" s="400"/>
      <c r="L517" s="400"/>
      <c r="M517" s="400"/>
      <c r="N517" s="400"/>
      <c r="U517" s="401"/>
      <c r="V517" s="402"/>
      <c r="W517" s="402"/>
      <c r="X517" s="402"/>
      <c r="Y517" s="402"/>
      <c r="Z517" s="402"/>
      <c r="AA517" s="402"/>
      <c r="AB517" s="402"/>
      <c r="AC517" s="402"/>
      <c r="AD517" s="402"/>
      <c r="AE517" s="402"/>
      <c r="AF517" s="402"/>
      <c r="AG517" s="402"/>
      <c r="AH517" s="402"/>
      <c r="AI517" s="402"/>
      <c r="AJ517" s="402"/>
      <c r="AK517" s="402"/>
      <c r="AL517" s="403"/>
      <c r="AM517" s="403"/>
      <c r="AN517" s="403"/>
      <c r="AO517" s="403"/>
      <c r="AP517" s="403"/>
      <c r="AQ517" s="403"/>
      <c r="AR517" s="403"/>
      <c r="AS517" s="403"/>
      <c r="AT517" s="403"/>
      <c r="AU517" s="403"/>
      <c r="AV517" s="403"/>
      <c r="AW517" s="403"/>
      <c r="AX517" s="403"/>
      <c r="AY517" s="403"/>
      <c r="AZ517" s="404"/>
      <c r="BA517" s="363"/>
    </row>
    <row r="518" spans="6:53" ht="93" customHeight="1" x14ac:dyDescent="0.3">
      <c r="F518" s="399"/>
      <c r="G518" s="400"/>
      <c r="H518" s="400"/>
      <c r="I518" s="403"/>
      <c r="J518" s="400"/>
      <c r="K518" s="400"/>
      <c r="L518" s="400"/>
      <c r="M518" s="400"/>
      <c r="N518" s="400"/>
      <c r="U518" s="401"/>
      <c r="V518" s="402"/>
      <c r="W518" s="402"/>
      <c r="X518" s="402"/>
      <c r="Y518" s="402"/>
      <c r="Z518" s="402"/>
      <c r="AA518" s="402"/>
      <c r="AB518" s="402"/>
      <c r="AC518" s="402"/>
      <c r="AD518" s="402"/>
      <c r="AE518" s="402"/>
      <c r="AF518" s="402"/>
      <c r="AG518" s="402"/>
      <c r="AH518" s="402"/>
      <c r="AI518" s="402"/>
      <c r="AJ518" s="402"/>
      <c r="AK518" s="402"/>
      <c r="AL518" s="403"/>
      <c r="AM518" s="403"/>
      <c r="AN518" s="403"/>
      <c r="AO518" s="403"/>
      <c r="AP518" s="403"/>
      <c r="AQ518" s="403"/>
      <c r="AR518" s="403"/>
      <c r="AS518" s="403"/>
      <c r="AT518" s="403"/>
      <c r="AU518" s="403"/>
      <c r="AV518" s="403"/>
      <c r="AW518" s="403"/>
      <c r="AX518" s="403"/>
      <c r="AY518" s="403"/>
      <c r="AZ518" s="404"/>
      <c r="BA518" s="363"/>
    </row>
    <row r="519" spans="6:53" ht="93" customHeight="1" x14ac:dyDescent="0.3">
      <c r="F519" s="399"/>
      <c r="G519" s="400"/>
      <c r="H519" s="400"/>
      <c r="I519" s="403"/>
      <c r="J519" s="400"/>
      <c r="K519" s="400"/>
      <c r="L519" s="400"/>
      <c r="M519" s="400"/>
      <c r="N519" s="400"/>
      <c r="U519" s="401"/>
      <c r="V519" s="402"/>
      <c r="W519" s="402"/>
      <c r="X519" s="402"/>
      <c r="Y519" s="402"/>
      <c r="Z519" s="402"/>
      <c r="AA519" s="402"/>
      <c r="AB519" s="402"/>
      <c r="AC519" s="402"/>
      <c r="AD519" s="402"/>
      <c r="AE519" s="402"/>
      <c r="AF519" s="402"/>
      <c r="AG519" s="402"/>
      <c r="AH519" s="402"/>
      <c r="AI519" s="402"/>
      <c r="AJ519" s="402"/>
      <c r="AK519" s="402"/>
      <c r="AL519" s="403"/>
      <c r="AM519" s="403"/>
      <c r="AN519" s="403"/>
      <c r="AO519" s="403"/>
      <c r="AP519" s="403"/>
      <c r="AQ519" s="403"/>
      <c r="AR519" s="403"/>
      <c r="AS519" s="403"/>
      <c r="AT519" s="403"/>
      <c r="AU519" s="403"/>
      <c r="AV519" s="403"/>
      <c r="AW519" s="403"/>
      <c r="AX519" s="403"/>
      <c r="AY519" s="403"/>
      <c r="AZ519" s="404"/>
      <c r="BA519" s="363"/>
    </row>
    <row r="520" spans="6:53" ht="93" customHeight="1" x14ac:dyDescent="0.3">
      <c r="F520" s="399"/>
      <c r="G520" s="400"/>
      <c r="H520" s="400"/>
      <c r="I520" s="403"/>
      <c r="J520" s="400"/>
      <c r="K520" s="400"/>
      <c r="L520" s="400"/>
      <c r="M520" s="400"/>
      <c r="N520" s="400"/>
      <c r="U520" s="401"/>
      <c r="V520" s="402"/>
      <c r="W520" s="402"/>
      <c r="X520" s="402"/>
      <c r="Y520" s="402"/>
      <c r="Z520" s="402"/>
      <c r="AA520" s="402"/>
      <c r="AB520" s="402"/>
      <c r="AC520" s="402"/>
      <c r="AD520" s="402"/>
      <c r="AE520" s="402"/>
      <c r="AF520" s="402"/>
      <c r="AG520" s="402"/>
      <c r="AH520" s="402"/>
      <c r="AI520" s="402"/>
      <c r="AJ520" s="402"/>
      <c r="AK520" s="402"/>
      <c r="AL520" s="403"/>
      <c r="AM520" s="403"/>
      <c r="AN520" s="403"/>
      <c r="AO520" s="403"/>
      <c r="AP520" s="403"/>
      <c r="AQ520" s="403"/>
      <c r="AR520" s="403"/>
      <c r="AS520" s="403"/>
      <c r="AT520" s="403"/>
      <c r="AU520" s="403"/>
      <c r="AV520" s="403"/>
      <c r="AW520" s="403"/>
      <c r="AX520" s="403"/>
      <c r="AY520" s="403"/>
      <c r="AZ520" s="404"/>
      <c r="BA520" s="363"/>
    </row>
    <row r="521" spans="6:53" ht="93" customHeight="1" x14ac:dyDescent="0.3">
      <c r="F521" s="399"/>
      <c r="G521" s="400"/>
      <c r="H521" s="400"/>
      <c r="I521" s="403"/>
      <c r="J521" s="400"/>
      <c r="K521" s="400"/>
      <c r="L521" s="400"/>
      <c r="M521" s="400"/>
      <c r="N521" s="400"/>
      <c r="U521" s="401"/>
      <c r="V521" s="402"/>
      <c r="W521" s="402"/>
      <c r="X521" s="402"/>
      <c r="Y521" s="402"/>
      <c r="Z521" s="402"/>
      <c r="AA521" s="402"/>
      <c r="AB521" s="402"/>
      <c r="AC521" s="402"/>
      <c r="AD521" s="402"/>
      <c r="AE521" s="402"/>
      <c r="AF521" s="402"/>
      <c r="AG521" s="402"/>
      <c r="AH521" s="402"/>
      <c r="AI521" s="402"/>
      <c r="AJ521" s="402"/>
      <c r="AK521" s="402"/>
      <c r="AL521" s="403"/>
      <c r="AM521" s="403"/>
      <c r="AN521" s="403"/>
      <c r="AO521" s="403"/>
      <c r="AP521" s="403"/>
      <c r="AQ521" s="403"/>
      <c r="AR521" s="403"/>
      <c r="AS521" s="403"/>
      <c r="AT521" s="403"/>
      <c r="AU521" s="403"/>
      <c r="AV521" s="403"/>
      <c r="AW521" s="403"/>
      <c r="AX521" s="403"/>
      <c r="AY521" s="403"/>
      <c r="AZ521" s="404"/>
      <c r="BA521" s="363"/>
    </row>
    <row r="522" spans="6:53" ht="93" customHeight="1" x14ac:dyDescent="0.3">
      <c r="F522" s="399"/>
      <c r="G522" s="400"/>
      <c r="H522" s="400"/>
      <c r="I522" s="403"/>
      <c r="J522" s="400"/>
      <c r="K522" s="400"/>
      <c r="L522" s="400"/>
      <c r="M522" s="400"/>
      <c r="N522" s="400"/>
      <c r="U522" s="401"/>
      <c r="V522" s="402"/>
      <c r="W522" s="402"/>
      <c r="X522" s="402"/>
      <c r="Y522" s="402"/>
      <c r="Z522" s="402"/>
      <c r="AA522" s="402"/>
      <c r="AB522" s="402"/>
      <c r="AC522" s="402"/>
      <c r="AD522" s="402"/>
      <c r="AE522" s="402"/>
      <c r="AF522" s="402"/>
      <c r="AG522" s="402"/>
      <c r="AH522" s="402"/>
      <c r="AI522" s="402"/>
      <c r="AJ522" s="402"/>
      <c r="AK522" s="402"/>
      <c r="AL522" s="403"/>
      <c r="AM522" s="403"/>
      <c r="AN522" s="403"/>
      <c r="AO522" s="403"/>
      <c r="AP522" s="403"/>
      <c r="AQ522" s="403"/>
      <c r="AR522" s="403"/>
      <c r="AS522" s="403"/>
      <c r="AT522" s="403"/>
      <c r="AU522" s="403"/>
      <c r="AV522" s="403"/>
      <c r="AW522" s="403"/>
      <c r="AX522" s="403"/>
      <c r="AY522" s="403"/>
      <c r="AZ522" s="404"/>
      <c r="BA522" s="363"/>
    </row>
    <row r="523" spans="6:53" ht="93" customHeight="1" x14ac:dyDescent="0.3">
      <c r="F523" s="399"/>
      <c r="G523" s="400"/>
      <c r="H523" s="400"/>
      <c r="I523" s="403"/>
      <c r="J523" s="400"/>
      <c r="K523" s="400"/>
      <c r="L523" s="400"/>
      <c r="M523" s="400"/>
      <c r="N523" s="400"/>
      <c r="U523" s="401"/>
      <c r="V523" s="402"/>
      <c r="W523" s="402"/>
      <c r="X523" s="402"/>
      <c r="Y523" s="402"/>
      <c r="Z523" s="402"/>
      <c r="AA523" s="402"/>
      <c r="AB523" s="402"/>
      <c r="AC523" s="402"/>
      <c r="AD523" s="402"/>
      <c r="AE523" s="402"/>
      <c r="AF523" s="402"/>
      <c r="AG523" s="402"/>
      <c r="AH523" s="402"/>
      <c r="AI523" s="402"/>
      <c r="AJ523" s="402"/>
      <c r="AK523" s="402"/>
      <c r="AL523" s="403"/>
      <c r="AM523" s="403"/>
      <c r="AN523" s="403"/>
      <c r="AO523" s="403"/>
      <c r="AP523" s="403"/>
      <c r="AQ523" s="403"/>
      <c r="AR523" s="403"/>
      <c r="AS523" s="403"/>
      <c r="AT523" s="403"/>
      <c r="AU523" s="403"/>
      <c r="AV523" s="403"/>
      <c r="AW523" s="403"/>
      <c r="AX523" s="403"/>
      <c r="AY523" s="403"/>
      <c r="AZ523" s="404"/>
      <c r="BA523" s="363"/>
    </row>
    <row r="524" spans="6:53" ht="93" customHeight="1" x14ac:dyDescent="0.3">
      <c r="F524" s="399"/>
      <c r="G524" s="400"/>
      <c r="H524" s="400"/>
      <c r="I524" s="403"/>
      <c r="J524" s="400"/>
      <c r="K524" s="400"/>
      <c r="L524" s="400"/>
      <c r="M524" s="400"/>
      <c r="N524" s="400"/>
      <c r="U524" s="401"/>
      <c r="V524" s="402"/>
      <c r="W524" s="402"/>
      <c r="X524" s="402"/>
      <c r="Y524" s="402"/>
      <c r="Z524" s="402"/>
      <c r="AA524" s="402"/>
      <c r="AB524" s="402"/>
      <c r="AC524" s="402"/>
      <c r="AD524" s="402"/>
      <c r="AE524" s="402"/>
      <c r="AF524" s="402"/>
      <c r="AG524" s="402"/>
      <c r="AH524" s="402"/>
      <c r="AI524" s="402"/>
      <c r="AJ524" s="402"/>
      <c r="AK524" s="402"/>
      <c r="AL524" s="403"/>
      <c r="AM524" s="403"/>
      <c r="AN524" s="403"/>
      <c r="AO524" s="403"/>
      <c r="AP524" s="403"/>
      <c r="AQ524" s="403"/>
      <c r="AR524" s="403"/>
      <c r="AS524" s="403"/>
      <c r="AT524" s="403"/>
      <c r="AU524" s="403"/>
      <c r="AV524" s="403"/>
      <c r="AW524" s="403"/>
      <c r="AX524" s="403"/>
      <c r="AY524" s="403"/>
      <c r="AZ524" s="404"/>
      <c r="BA524" s="363"/>
    </row>
    <row r="525" spans="6:53" ht="93" customHeight="1" x14ac:dyDescent="0.3">
      <c r="F525" s="399"/>
      <c r="G525" s="400"/>
      <c r="H525" s="400"/>
      <c r="I525" s="403"/>
      <c r="J525" s="400"/>
      <c r="K525" s="400"/>
      <c r="L525" s="400"/>
      <c r="M525" s="400"/>
      <c r="N525" s="400"/>
      <c r="U525" s="401"/>
      <c r="V525" s="402"/>
      <c r="W525" s="402"/>
      <c r="X525" s="402"/>
      <c r="Y525" s="402"/>
      <c r="Z525" s="402"/>
      <c r="AA525" s="402"/>
      <c r="AB525" s="402"/>
      <c r="AC525" s="402"/>
      <c r="AD525" s="402"/>
      <c r="AE525" s="402"/>
      <c r="AF525" s="402"/>
      <c r="AG525" s="402"/>
      <c r="AH525" s="402"/>
      <c r="AI525" s="402"/>
      <c r="AJ525" s="402"/>
      <c r="AK525" s="402"/>
      <c r="AL525" s="403"/>
      <c r="AM525" s="403"/>
      <c r="AN525" s="403"/>
      <c r="AO525" s="403"/>
      <c r="AP525" s="403"/>
      <c r="AQ525" s="403"/>
      <c r="AR525" s="403"/>
      <c r="AS525" s="403"/>
      <c r="AT525" s="403"/>
      <c r="AU525" s="403"/>
      <c r="AV525" s="403"/>
      <c r="AW525" s="403"/>
      <c r="AX525" s="403"/>
      <c r="AY525" s="403"/>
      <c r="AZ525" s="404"/>
      <c r="BA525" s="363"/>
    </row>
    <row r="526" spans="6:53" ht="93" customHeight="1" x14ac:dyDescent="0.3">
      <c r="F526" s="399"/>
      <c r="G526" s="400"/>
      <c r="H526" s="400"/>
      <c r="I526" s="403"/>
      <c r="J526" s="400"/>
      <c r="K526" s="400"/>
      <c r="L526" s="400"/>
      <c r="M526" s="400"/>
      <c r="N526" s="400"/>
      <c r="U526" s="401"/>
      <c r="V526" s="402"/>
      <c r="W526" s="402"/>
      <c r="X526" s="402"/>
      <c r="Y526" s="402"/>
      <c r="Z526" s="402"/>
      <c r="AA526" s="402"/>
      <c r="AB526" s="402"/>
      <c r="AC526" s="402"/>
      <c r="AD526" s="402"/>
      <c r="AE526" s="402"/>
      <c r="AF526" s="402"/>
      <c r="AG526" s="402"/>
      <c r="AH526" s="402"/>
      <c r="AI526" s="402"/>
      <c r="AJ526" s="402"/>
      <c r="AK526" s="402"/>
      <c r="AL526" s="403"/>
      <c r="AM526" s="403"/>
      <c r="AN526" s="403"/>
      <c r="AO526" s="403"/>
      <c r="AP526" s="403"/>
      <c r="AQ526" s="403"/>
      <c r="AR526" s="403"/>
      <c r="AS526" s="403"/>
      <c r="AT526" s="403"/>
      <c r="AU526" s="403"/>
      <c r="AV526" s="403"/>
      <c r="AW526" s="403"/>
      <c r="AX526" s="403"/>
      <c r="AY526" s="403"/>
      <c r="AZ526" s="404"/>
      <c r="BA526" s="363"/>
    </row>
    <row r="527" spans="6:53" ht="93" customHeight="1" x14ac:dyDescent="0.3">
      <c r="F527" s="399"/>
      <c r="G527" s="400"/>
      <c r="H527" s="400"/>
      <c r="I527" s="403"/>
      <c r="J527" s="400"/>
      <c r="K527" s="400"/>
      <c r="L527" s="400"/>
      <c r="M527" s="400"/>
      <c r="N527" s="400"/>
      <c r="U527" s="401"/>
      <c r="V527" s="402"/>
      <c r="W527" s="402"/>
      <c r="X527" s="402"/>
      <c r="Y527" s="402"/>
      <c r="Z527" s="402"/>
      <c r="AA527" s="402"/>
      <c r="AB527" s="402"/>
      <c r="AC527" s="402"/>
      <c r="AD527" s="402"/>
      <c r="AE527" s="402"/>
      <c r="AF527" s="402"/>
      <c r="AG527" s="402"/>
      <c r="AH527" s="402"/>
      <c r="AI527" s="402"/>
      <c r="AJ527" s="402"/>
      <c r="AK527" s="402"/>
      <c r="AL527" s="403"/>
      <c r="AM527" s="403"/>
      <c r="AN527" s="403"/>
      <c r="AO527" s="403"/>
      <c r="AP527" s="403"/>
      <c r="AQ527" s="403"/>
      <c r="AR527" s="403"/>
      <c r="AS527" s="403"/>
      <c r="AT527" s="403"/>
      <c r="AU527" s="403"/>
      <c r="AV527" s="403"/>
      <c r="AW527" s="403"/>
      <c r="AX527" s="403"/>
      <c r="AY527" s="403"/>
      <c r="AZ527" s="404"/>
      <c r="BA527" s="363"/>
    </row>
    <row r="528" spans="6:53" ht="93" customHeight="1" x14ac:dyDescent="0.3">
      <c r="F528" s="399"/>
      <c r="G528" s="400"/>
      <c r="H528" s="400"/>
      <c r="I528" s="403"/>
      <c r="J528" s="400"/>
      <c r="K528" s="400"/>
      <c r="L528" s="400"/>
      <c r="M528" s="400"/>
      <c r="N528" s="400"/>
      <c r="U528" s="401"/>
      <c r="V528" s="402"/>
      <c r="W528" s="402"/>
      <c r="X528" s="402"/>
      <c r="Y528" s="402"/>
      <c r="Z528" s="402"/>
      <c r="AA528" s="402"/>
      <c r="AB528" s="402"/>
      <c r="AC528" s="402"/>
      <c r="AD528" s="402"/>
      <c r="AE528" s="402"/>
      <c r="AF528" s="402"/>
      <c r="AG528" s="402"/>
      <c r="AH528" s="402"/>
      <c r="AI528" s="402"/>
      <c r="AJ528" s="402"/>
      <c r="AK528" s="402"/>
      <c r="AL528" s="403"/>
      <c r="AM528" s="403"/>
      <c r="AN528" s="403"/>
      <c r="AO528" s="403"/>
      <c r="AP528" s="403"/>
      <c r="AQ528" s="403"/>
      <c r="AR528" s="403"/>
      <c r="AS528" s="403"/>
      <c r="AT528" s="403"/>
      <c r="AU528" s="403"/>
      <c r="AV528" s="403"/>
      <c r="AW528" s="403"/>
      <c r="AX528" s="403"/>
      <c r="AY528" s="403"/>
      <c r="AZ528" s="404"/>
      <c r="BA528" s="363"/>
    </row>
    <row r="529" spans="6:53" ht="93" customHeight="1" x14ac:dyDescent="0.3">
      <c r="F529" s="399"/>
      <c r="G529" s="400"/>
      <c r="H529" s="400"/>
      <c r="I529" s="403"/>
      <c r="J529" s="400"/>
      <c r="K529" s="400"/>
      <c r="L529" s="400"/>
      <c r="M529" s="400"/>
      <c r="N529" s="400"/>
      <c r="U529" s="401"/>
      <c r="V529" s="402"/>
      <c r="W529" s="402"/>
      <c r="X529" s="402"/>
      <c r="Y529" s="402"/>
      <c r="Z529" s="402"/>
      <c r="AA529" s="402"/>
      <c r="AB529" s="402"/>
      <c r="AC529" s="402"/>
      <c r="AD529" s="402"/>
      <c r="AE529" s="402"/>
      <c r="AF529" s="402"/>
      <c r="AG529" s="402"/>
      <c r="AH529" s="402"/>
      <c r="AI529" s="402"/>
      <c r="AJ529" s="402"/>
      <c r="AK529" s="402"/>
      <c r="AL529" s="403"/>
      <c r="AM529" s="403"/>
      <c r="AN529" s="403"/>
      <c r="AO529" s="403"/>
      <c r="AP529" s="403"/>
      <c r="AQ529" s="403"/>
      <c r="AR529" s="403"/>
      <c r="AS529" s="403"/>
      <c r="AT529" s="403"/>
      <c r="AU529" s="403"/>
      <c r="AV529" s="403"/>
      <c r="AW529" s="403"/>
      <c r="AX529" s="403"/>
      <c r="AY529" s="403"/>
      <c r="AZ529" s="404"/>
      <c r="BA529" s="363"/>
    </row>
    <row r="530" spans="6:53" ht="93" customHeight="1" x14ac:dyDescent="0.3">
      <c r="F530" s="399"/>
      <c r="G530" s="400"/>
      <c r="H530" s="400"/>
      <c r="I530" s="403"/>
      <c r="J530" s="400"/>
      <c r="K530" s="400"/>
      <c r="L530" s="400"/>
      <c r="M530" s="400"/>
      <c r="N530" s="400"/>
      <c r="U530" s="401"/>
      <c r="V530" s="402"/>
      <c r="W530" s="402"/>
      <c r="X530" s="402"/>
      <c r="Y530" s="402"/>
      <c r="Z530" s="402"/>
      <c r="AA530" s="402"/>
      <c r="AB530" s="402"/>
      <c r="AC530" s="402"/>
      <c r="AD530" s="402"/>
      <c r="AE530" s="402"/>
      <c r="AF530" s="402"/>
      <c r="AG530" s="402"/>
      <c r="AH530" s="402"/>
      <c r="AI530" s="402"/>
      <c r="AJ530" s="402"/>
      <c r="AK530" s="402"/>
      <c r="AL530" s="403"/>
      <c r="AM530" s="403"/>
      <c r="AN530" s="403"/>
      <c r="AO530" s="403"/>
      <c r="AP530" s="403"/>
      <c r="AQ530" s="403"/>
      <c r="AR530" s="403"/>
      <c r="AS530" s="403"/>
      <c r="AT530" s="403"/>
      <c r="AU530" s="403"/>
      <c r="AV530" s="403"/>
      <c r="AW530" s="403"/>
      <c r="AX530" s="403"/>
      <c r="AY530" s="403"/>
      <c r="AZ530" s="404"/>
      <c r="BA530" s="363"/>
    </row>
    <row r="531" spans="6:53" ht="93" customHeight="1" x14ac:dyDescent="0.3">
      <c r="F531" s="399"/>
      <c r="G531" s="400"/>
      <c r="H531" s="400"/>
      <c r="I531" s="403"/>
      <c r="J531" s="400"/>
      <c r="K531" s="400"/>
      <c r="L531" s="400"/>
      <c r="M531" s="400"/>
      <c r="N531" s="400"/>
      <c r="U531" s="401"/>
      <c r="V531" s="402"/>
      <c r="W531" s="402"/>
      <c r="X531" s="402"/>
      <c r="Y531" s="402"/>
      <c r="Z531" s="402"/>
      <c r="AA531" s="402"/>
      <c r="AB531" s="402"/>
      <c r="AC531" s="402"/>
      <c r="AD531" s="402"/>
      <c r="AE531" s="402"/>
      <c r="AF531" s="402"/>
      <c r="AG531" s="402"/>
      <c r="AH531" s="402"/>
      <c r="AI531" s="402"/>
      <c r="AJ531" s="402"/>
      <c r="AK531" s="402"/>
      <c r="AL531" s="403"/>
      <c r="AM531" s="403"/>
      <c r="AN531" s="403"/>
      <c r="AO531" s="403"/>
      <c r="AP531" s="403"/>
      <c r="AQ531" s="403"/>
      <c r="AR531" s="403"/>
      <c r="AS531" s="403"/>
      <c r="AT531" s="403"/>
      <c r="AU531" s="403"/>
      <c r="AV531" s="403"/>
      <c r="AW531" s="403"/>
      <c r="AX531" s="403"/>
      <c r="AY531" s="403"/>
      <c r="AZ531" s="404"/>
      <c r="BA531" s="363"/>
    </row>
    <row r="532" spans="6:53" ht="93" customHeight="1" x14ac:dyDescent="0.3">
      <c r="F532" s="399"/>
      <c r="G532" s="400"/>
      <c r="H532" s="400"/>
      <c r="I532" s="403"/>
      <c r="J532" s="400"/>
      <c r="K532" s="400"/>
      <c r="L532" s="400"/>
      <c r="M532" s="400"/>
      <c r="N532" s="400"/>
      <c r="U532" s="401"/>
      <c r="V532" s="402"/>
      <c r="W532" s="402"/>
      <c r="X532" s="402"/>
      <c r="Y532" s="402"/>
      <c r="Z532" s="402"/>
      <c r="AA532" s="402"/>
      <c r="AB532" s="402"/>
      <c r="AC532" s="402"/>
      <c r="AD532" s="402"/>
      <c r="AE532" s="402"/>
      <c r="AF532" s="402"/>
      <c r="AG532" s="402"/>
      <c r="AH532" s="402"/>
      <c r="AI532" s="402"/>
      <c r="AJ532" s="402"/>
      <c r="AK532" s="402"/>
      <c r="AL532" s="403"/>
      <c r="AM532" s="403"/>
      <c r="AN532" s="403"/>
      <c r="AO532" s="403"/>
      <c r="AP532" s="403"/>
      <c r="AQ532" s="403"/>
      <c r="AR532" s="403"/>
      <c r="AS532" s="403"/>
      <c r="AT532" s="403"/>
      <c r="AU532" s="403"/>
      <c r="AV532" s="403"/>
      <c r="AW532" s="403"/>
      <c r="AX532" s="403"/>
      <c r="AY532" s="403"/>
      <c r="AZ532" s="404"/>
      <c r="BA532" s="363"/>
    </row>
    <row r="533" spans="6:53" ht="93" customHeight="1" x14ac:dyDescent="0.3">
      <c r="F533" s="399"/>
      <c r="G533" s="400"/>
      <c r="H533" s="400"/>
      <c r="I533" s="403"/>
      <c r="J533" s="400"/>
      <c r="K533" s="400"/>
      <c r="L533" s="400"/>
      <c r="M533" s="400"/>
      <c r="N533" s="400"/>
      <c r="U533" s="401"/>
      <c r="V533" s="402"/>
      <c r="W533" s="402"/>
      <c r="X533" s="402"/>
      <c r="Y533" s="402"/>
      <c r="Z533" s="402"/>
      <c r="AA533" s="402"/>
      <c r="AB533" s="402"/>
      <c r="AC533" s="402"/>
      <c r="AD533" s="402"/>
      <c r="AE533" s="402"/>
      <c r="AF533" s="402"/>
      <c r="AG533" s="402"/>
      <c r="AH533" s="402"/>
      <c r="AI533" s="402"/>
      <c r="AJ533" s="402"/>
      <c r="AK533" s="402"/>
      <c r="AL533" s="403"/>
      <c r="AM533" s="403"/>
      <c r="AN533" s="403"/>
      <c r="AO533" s="403"/>
      <c r="AP533" s="403"/>
      <c r="AQ533" s="403"/>
      <c r="AR533" s="403"/>
      <c r="AS533" s="403"/>
      <c r="AT533" s="403"/>
      <c r="AU533" s="403"/>
      <c r="AV533" s="403"/>
      <c r="AW533" s="403"/>
      <c r="AX533" s="403"/>
      <c r="AY533" s="403"/>
      <c r="AZ533" s="404"/>
      <c r="BA533" s="363"/>
    </row>
    <row r="534" spans="6:53" ht="93" customHeight="1" x14ac:dyDescent="0.3">
      <c r="F534" s="399"/>
      <c r="G534" s="400"/>
      <c r="H534" s="400"/>
      <c r="I534" s="403"/>
      <c r="J534" s="400"/>
      <c r="K534" s="400"/>
      <c r="L534" s="400"/>
      <c r="M534" s="400"/>
      <c r="N534" s="400"/>
      <c r="U534" s="401"/>
      <c r="V534" s="402"/>
      <c r="W534" s="402"/>
      <c r="X534" s="402"/>
      <c r="Y534" s="402"/>
      <c r="Z534" s="402"/>
      <c r="AA534" s="402"/>
      <c r="AB534" s="402"/>
      <c r="AC534" s="402"/>
      <c r="AD534" s="402"/>
      <c r="AE534" s="402"/>
      <c r="AF534" s="402"/>
      <c r="AG534" s="402"/>
      <c r="AH534" s="402"/>
      <c r="AI534" s="402"/>
      <c r="AJ534" s="402"/>
      <c r="AK534" s="402"/>
      <c r="AL534" s="403"/>
      <c r="AM534" s="403"/>
      <c r="AN534" s="403"/>
      <c r="AO534" s="403"/>
      <c r="AP534" s="403"/>
      <c r="AQ534" s="403"/>
      <c r="AR534" s="403"/>
      <c r="AS534" s="403"/>
      <c r="AT534" s="403"/>
      <c r="AU534" s="403"/>
      <c r="AV534" s="403"/>
      <c r="AW534" s="403"/>
      <c r="AX534" s="403"/>
      <c r="AY534" s="403"/>
      <c r="AZ534" s="404"/>
      <c r="BA534" s="363"/>
    </row>
    <row r="535" spans="6:53" ht="93" customHeight="1" x14ac:dyDescent="0.3">
      <c r="F535" s="399"/>
      <c r="G535" s="400"/>
      <c r="H535" s="400"/>
      <c r="I535" s="403"/>
      <c r="J535" s="400"/>
      <c r="K535" s="400"/>
      <c r="L535" s="400"/>
      <c r="M535" s="400"/>
      <c r="N535" s="400"/>
      <c r="U535" s="401"/>
      <c r="V535" s="402"/>
      <c r="W535" s="402"/>
      <c r="X535" s="402"/>
      <c r="Y535" s="402"/>
      <c r="Z535" s="402"/>
      <c r="AA535" s="402"/>
      <c r="AB535" s="402"/>
      <c r="AC535" s="402"/>
      <c r="AD535" s="402"/>
      <c r="AE535" s="402"/>
      <c r="AF535" s="402"/>
      <c r="AG535" s="402"/>
      <c r="AH535" s="402"/>
      <c r="AI535" s="402"/>
      <c r="AJ535" s="402"/>
      <c r="AK535" s="402"/>
      <c r="AL535" s="403"/>
      <c r="AM535" s="403"/>
      <c r="AN535" s="403"/>
      <c r="AO535" s="403"/>
      <c r="AP535" s="403"/>
      <c r="AQ535" s="403"/>
      <c r="AR535" s="403"/>
      <c r="AS535" s="403"/>
      <c r="AT535" s="403"/>
      <c r="AU535" s="403"/>
      <c r="AV535" s="403"/>
      <c r="AW535" s="403"/>
      <c r="AX535" s="403"/>
      <c r="AY535" s="403"/>
      <c r="AZ535" s="404"/>
      <c r="BA535" s="363"/>
    </row>
    <row r="536" spans="6:53" ht="93" customHeight="1" x14ac:dyDescent="0.3">
      <c r="F536" s="399"/>
      <c r="G536" s="400"/>
      <c r="H536" s="400"/>
      <c r="I536" s="403"/>
      <c r="J536" s="400"/>
      <c r="K536" s="400"/>
      <c r="L536" s="400"/>
      <c r="M536" s="400"/>
      <c r="N536" s="400"/>
      <c r="U536" s="401"/>
      <c r="V536" s="402"/>
      <c r="W536" s="402"/>
      <c r="X536" s="402"/>
      <c r="Y536" s="402"/>
      <c r="Z536" s="402"/>
      <c r="AA536" s="402"/>
      <c r="AB536" s="402"/>
      <c r="AC536" s="402"/>
      <c r="AD536" s="402"/>
      <c r="AE536" s="402"/>
      <c r="AF536" s="402"/>
      <c r="AG536" s="402"/>
      <c r="AH536" s="402"/>
      <c r="AI536" s="402"/>
      <c r="AJ536" s="402"/>
      <c r="AK536" s="402"/>
      <c r="AL536" s="403"/>
      <c r="AM536" s="403"/>
      <c r="AN536" s="403"/>
      <c r="AO536" s="403"/>
      <c r="AP536" s="403"/>
      <c r="AQ536" s="403"/>
      <c r="AR536" s="403"/>
      <c r="AS536" s="403"/>
      <c r="AT536" s="403"/>
      <c r="AU536" s="403"/>
      <c r="AV536" s="403"/>
      <c r="AW536" s="403"/>
      <c r="AX536" s="403"/>
      <c r="AY536" s="403"/>
      <c r="AZ536" s="404"/>
      <c r="BA536" s="363"/>
    </row>
    <row r="537" spans="6:53" ht="93" customHeight="1" x14ac:dyDescent="0.3">
      <c r="F537" s="399"/>
      <c r="G537" s="400"/>
      <c r="H537" s="400"/>
      <c r="I537" s="403"/>
      <c r="J537" s="400"/>
      <c r="K537" s="400"/>
      <c r="L537" s="400"/>
      <c r="M537" s="400"/>
      <c r="N537" s="400"/>
      <c r="U537" s="401"/>
      <c r="V537" s="402"/>
      <c r="W537" s="402"/>
      <c r="X537" s="402"/>
      <c r="Y537" s="402"/>
      <c r="Z537" s="402"/>
      <c r="AA537" s="402"/>
      <c r="AB537" s="402"/>
      <c r="AC537" s="402"/>
      <c r="AD537" s="402"/>
      <c r="AE537" s="402"/>
      <c r="AF537" s="402"/>
      <c r="AG537" s="402"/>
      <c r="AH537" s="402"/>
      <c r="AI537" s="402"/>
      <c r="AJ537" s="402"/>
      <c r="AK537" s="402"/>
      <c r="AL537" s="403"/>
      <c r="AM537" s="403"/>
      <c r="AN537" s="403"/>
      <c r="AO537" s="403"/>
      <c r="AP537" s="403"/>
      <c r="AQ537" s="403"/>
      <c r="AR537" s="403"/>
      <c r="AS537" s="403"/>
      <c r="AT537" s="403"/>
      <c r="AU537" s="403"/>
      <c r="AV537" s="403"/>
      <c r="AW537" s="403"/>
      <c r="AX537" s="403"/>
      <c r="AY537" s="403"/>
      <c r="AZ537" s="404"/>
      <c r="BA537" s="363"/>
    </row>
    <row r="538" spans="6:53" ht="93" customHeight="1" x14ac:dyDescent="0.3">
      <c r="F538" s="399"/>
      <c r="G538" s="400"/>
      <c r="H538" s="400"/>
      <c r="I538" s="403"/>
      <c r="J538" s="400"/>
      <c r="K538" s="400"/>
      <c r="L538" s="400"/>
      <c r="M538" s="400"/>
      <c r="N538" s="400"/>
      <c r="U538" s="401"/>
      <c r="V538" s="402"/>
      <c r="W538" s="402"/>
      <c r="X538" s="402"/>
      <c r="Y538" s="402"/>
      <c r="Z538" s="402"/>
      <c r="AA538" s="402"/>
      <c r="AB538" s="402"/>
      <c r="AC538" s="402"/>
      <c r="AD538" s="402"/>
      <c r="AE538" s="402"/>
      <c r="AF538" s="402"/>
      <c r="AG538" s="402"/>
      <c r="AH538" s="402"/>
      <c r="AI538" s="402"/>
      <c r="AJ538" s="402"/>
      <c r="AK538" s="402"/>
      <c r="AL538" s="403"/>
      <c r="AM538" s="403"/>
      <c r="AN538" s="403"/>
      <c r="AO538" s="403"/>
      <c r="AP538" s="403"/>
      <c r="AQ538" s="403"/>
      <c r="AR538" s="403"/>
      <c r="AS538" s="403"/>
      <c r="AT538" s="403"/>
      <c r="AU538" s="403"/>
      <c r="AV538" s="403"/>
      <c r="AW538" s="403"/>
      <c r="AX538" s="403"/>
      <c r="AY538" s="403"/>
      <c r="AZ538" s="404"/>
      <c r="BA538" s="363"/>
    </row>
    <row r="539" spans="6:53" ht="93" customHeight="1" x14ac:dyDescent="0.3">
      <c r="F539" s="399"/>
      <c r="G539" s="400"/>
      <c r="H539" s="400"/>
      <c r="I539" s="403"/>
      <c r="J539" s="400"/>
      <c r="K539" s="400"/>
      <c r="L539" s="400"/>
      <c r="M539" s="400"/>
      <c r="N539" s="400"/>
      <c r="U539" s="401"/>
      <c r="V539" s="402"/>
      <c r="W539" s="402"/>
      <c r="X539" s="402"/>
      <c r="Y539" s="402"/>
      <c r="Z539" s="402"/>
      <c r="AA539" s="402"/>
      <c r="AB539" s="402"/>
      <c r="AC539" s="402"/>
      <c r="AD539" s="402"/>
      <c r="AE539" s="402"/>
      <c r="AF539" s="402"/>
      <c r="AG539" s="402"/>
      <c r="AH539" s="402"/>
      <c r="AI539" s="402"/>
      <c r="AJ539" s="402"/>
      <c r="AK539" s="402"/>
      <c r="AL539" s="403"/>
      <c r="AM539" s="403"/>
      <c r="AN539" s="403"/>
      <c r="AO539" s="403"/>
      <c r="AP539" s="403"/>
      <c r="AQ539" s="403"/>
      <c r="AR539" s="403"/>
      <c r="AS539" s="403"/>
      <c r="AT539" s="403"/>
      <c r="AU539" s="403"/>
      <c r="AV539" s="403"/>
      <c r="AW539" s="403"/>
      <c r="AX539" s="403"/>
      <c r="AY539" s="403"/>
      <c r="AZ539" s="404"/>
      <c r="BA539" s="363"/>
    </row>
    <row r="540" spans="6:53" ht="93" customHeight="1" x14ac:dyDescent="0.3">
      <c r="F540" s="399"/>
      <c r="G540" s="400"/>
      <c r="H540" s="400"/>
      <c r="I540" s="403"/>
      <c r="J540" s="400"/>
      <c r="K540" s="400"/>
      <c r="L540" s="400"/>
      <c r="M540" s="400"/>
      <c r="N540" s="400"/>
      <c r="U540" s="401"/>
      <c r="V540" s="402"/>
      <c r="W540" s="402"/>
      <c r="X540" s="402"/>
      <c r="Y540" s="402"/>
      <c r="Z540" s="402"/>
      <c r="AA540" s="402"/>
      <c r="AB540" s="402"/>
      <c r="AC540" s="402"/>
      <c r="AD540" s="402"/>
      <c r="AE540" s="402"/>
      <c r="AF540" s="402"/>
      <c r="AG540" s="402"/>
      <c r="AH540" s="402"/>
      <c r="AI540" s="402"/>
      <c r="AJ540" s="402"/>
      <c r="AK540" s="402"/>
      <c r="AL540" s="403"/>
      <c r="AM540" s="403"/>
      <c r="AN540" s="403"/>
      <c r="AO540" s="403"/>
      <c r="AP540" s="403"/>
      <c r="AQ540" s="403"/>
      <c r="AR540" s="403"/>
      <c r="AS540" s="403"/>
      <c r="AT540" s="403"/>
      <c r="AU540" s="403"/>
      <c r="AV540" s="403"/>
      <c r="AW540" s="403"/>
      <c r="AX540" s="403"/>
      <c r="AY540" s="403"/>
      <c r="AZ540" s="404"/>
      <c r="BA540" s="363"/>
    </row>
    <row r="541" spans="6:53" ht="93" customHeight="1" x14ac:dyDescent="0.3">
      <c r="F541" s="399"/>
      <c r="G541" s="400"/>
      <c r="H541" s="400"/>
      <c r="I541" s="403"/>
      <c r="J541" s="400"/>
      <c r="K541" s="400"/>
      <c r="L541" s="400"/>
      <c r="M541" s="400"/>
      <c r="N541" s="400"/>
      <c r="U541" s="401"/>
      <c r="V541" s="402"/>
      <c r="W541" s="402"/>
      <c r="X541" s="402"/>
      <c r="Y541" s="402"/>
      <c r="Z541" s="402"/>
      <c r="AA541" s="402"/>
      <c r="AB541" s="402"/>
      <c r="AC541" s="402"/>
      <c r="AD541" s="402"/>
      <c r="AE541" s="402"/>
      <c r="AF541" s="402"/>
      <c r="AG541" s="402"/>
      <c r="AH541" s="402"/>
      <c r="AI541" s="402"/>
      <c r="AJ541" s="402"/>
      <c r="AK541" s="402"/>
      <c r="AL541" s="403"/>
      <c r="AM541" s="403"/>
      <c r="AN541" s="403"/>
      <c r="AO541" s="403"/>
      <c r="AP541" s="403"/>
      <c r="AQ541" s="403"/>
      <c r="AR541" s="403"/>
      <c r="AS541" s="403"/>
      <c r="AT541" s="403"/>
      <c r="AU541" s="403"/>
      <c r="AV541" s="403"/>
      <c r="AW541" s="403"/>
      <c r="AX541" s="403"/>
      <c r="AY541" s="403"/>
      <c r="AZ541" s="404"/>
      <c r="BA541" s="363"/>
    </row>
    <row r="542" spans="6:53" ht="93" customHeight="1" x14ac:dyDescent="0.3">
      <c r="F542" s="399"/>
      <c r="G542" s="400"/>
      <c r="H542" s="400"/>
      <c r="I542" s="403"/>
      <c r="J542" s="400"/>
      <c r="K542" s="400"/>
      <c r="L542" s="400"/>
      <c r="M542" s="400"/>
      <c r="N542" s="400"/>
      <c r="U542" s="401"/>
      <c r="V542" s="402"/>
      <c r="W542" s="402"/>
      <c r="X542" s="402"/>
      <c r="Y542" s="402"/>
      <c r="Z542" s="402"/>
      <c r="AA542" s="402"/>
      <c r="AB542" s="402"/>
      <c r="AC542" s="402"/>
      <c r="AD542" s="402"/>
      <c r="AE542" s="402"/>
      <c r="AF542" s="402"/>
      <c r="AG542" s="402"/>
      <c r="AH542" s="402"/>
      <c r="AI542" s="402"/>
      <c r="AJ542" s="402"/>
      <c r="AK542" s="402"/>
      <c r="AL542" s="403"/>
      <c r="AM542" s="403"/>
      <c r="AN542" s="403"/>
      <c r="AO542" s="403"/>
      <c r="AP542" s="403"/>
      <c r="AQ542" s="403"/>
      <c r="AR542" s="403"/>
      <c r="AS542" s="403"/>
      <c r="AT542" s="403"/>
      <c r="AU542" s="403"/>
      <c r="AV542" s="403"/>
      <c r="AW542" s="403"/>
      <c r="AX542" s="403"/>
      <c r="AY542" s="403"/>
      <c r="AZ542" s="404"/>
      <c r="BA542" s="363"/>
    </row>
    <row r="543" spans="6:53" ht="93" customHeight="1" x14ac:dyDescent="0.3">
      <c r="F543" s="399"/>
      <c r="G543" s="400"/>
      <c r="H543" s="400"/>
      <c r="I543" s="403"/>
      <c r="J543" s="400"/>
      <c r="K543" s="400"/>
      <c r="L543" s="400"/>
      <c r="M543" s="400"/>
      <c r="N543" s="400"/>
      <c r="U543" s="401"/>
      <c r="V543" s="402"/>
      <c r="W543" s="402"/>
      <c r="X543" s="402"/>
      <c r="Y543" s="402"/>
      <c r="Z543" s="402"/>
      <c r="AA543" s="402"/>
      <c r="AB543" s="402"/>
      <c r="AC543" s="402"/>
      <c r="AD543" s="402"/>
      <c r="AE543" s="402"/>
      <c r="AF543" s="402"/>
      <c r="AG543" s="402"/>
      <c r="AH543" s="402"/>
      <c r="AI543" s="402"/>
      <c r="AJ543" s="402"/>
      <c r="AK543" s="402"/>
      <c r="AL543" s="403"/>
      <c r="AM543" s="403"/>
      <c r="AN543" s="403"/>
      <c r="AO543" s="403"/>
      <c r="AP543" s="403"/>
      <c r="AQ543" s="403"/>
      <c r="AR543" s="403"/>
      <c r="AS543" s="403"/>
      <c r="AT543" s="403"/>
      <c r="AU543" s="403"/>
      <c r="AV543" s="403"/>
      <c r="AW543" s="403"/>
      <c r="AX543" s="403"/>
      <c r="AY543" s="403"/>
      <c r="AZ543" s="404"/>
      <c r="BA543" s="363"/>
    </row>
    <row r="544" spans="6:53" ht="93" customHeight="1" x14ac:dyDescent="0.3">
      <c r="F544" s="399"/>
      <c r="G544" s="400"/>
      <c r="H544" s="400"/>
      <c r="I544" s="403"/>
      <c r="J544" s="400"/>
      <c r="K544" s="400"/>
      <c r="L544" s="400"/>
      <c r="M544" s="400"/>
      <c r="N544" s="400"/>
      <c r="U544" s="401"/>
      <c r="V544" s="402"/>
      <c r="W544" s="402"/>
      <c r="X544" s="402"/>
      <c r="Y544" s="402"/>
      <c r="Z544" s="402"/>
      <c r="AA544" s="402"/>
      <c r="AB544" s="402"/>
      <c r="AC544" s="402"/>
      <c r="AD544" s="402"/>
      <c r="AE544" s="402"/>
      <c r="AF544" s="402"/>
      <c r="AG544" s="402"/>
      <c r="AH544" s="402"/>
      <c r="AI544" s="402"/>
      <c r="AJ544" s="402"/>
      <c r="AK544" s="402"/>
      <c r="AL544" s="403"/>
      <c r="AM544" s="403"/>
      <c r="AN544" s="403"/>
      <c r="AO544" s="403"/>
      <c r="AP544" s="403"/>
      <c r="AQ544" s="403"/>
      <c r="AR544" s="403"/>
      <c r="AS544" s="403"/>
      <c r="AT544" s="403"/>
      <c r="AU544" s="403"/>
      <c r="AV544" s="403"/>
      <c r="AW544" s="403"/>
      <c r="AX544" s="403"/>
      <c r="AY544" s="403"/>
      <c r="AZ544" s="404"/>
      <c r="BA544" s="363"/>
    </row>
    <row r="545" spans="6:53" ht="93" customHeight="1" x14ac:dyDescent="0.3">
      <c r="F545" s="399"/>
      <c r="G545" s="400"/>
      <c r="H545" s="400"/>
      <c r="I545" s="403"/>
      <c r="J545" s="400"/>
      <c r="K545" s="400"/>
      <c r="L545" s="400"/>
      <c r="M545" s="400"/>
      <c r="N545" s="400"/>
      <c r="U545" s="401"/>
      <c r="V545" s="402"/>
      <c r="W545" s="402"/>
      <c r="X545" s="402"/>
      <c r="Y545" s="402"/>
      <c r="Z545" s="402"/>
      <c r="AA545" s="402"/>
      <c r="AB545" s="402"/>
      <c r="AC545" s="402"/>
      <c r="AD545" s="402"/>
      <c r="AE545" s="402"/>
      <c r="AF545" s="402"/>
      <c r="AG545" s="402"/>
      <c r="AH545" s="402"/>
      <c r="AI545" s="402"/>
      <c r="AJ545" s="402"/>
      <c r="AK545" s="402"/>
      <c r="AL545" s="403"/>
      <c r="AM545" s="403"/>
      <c r="AN545" s="403"/>
      <c r="AO545" s="403"/>
      <c r="AP545" s="403"/>
      <c r="AQ545" s="403"/>
      <c r="AR545" s="403"/>
      <c r="AS545" s="403"/>
      <c r="AT545" s="403"/>
      <c r="AU545" s="403"/>
      <c r="AV545" s="403"/>
      <c r="AW545" s="403"/>
      <c r="AX545" s="403"/>
      <c r="AY545" s="403"/>
      <c r="AZ545" s="404"/>
      <c r="BA545" s="363"/>
    </row>
    <row r="546" spans="6:53" ht="93" customHeight="1" x14ac:dyDescent="0.3">
      <c r="F546" s="399"/>
      <c r="G546" s="400"/>
      <c r="H546" s="400"/>
      <c r="I546" s="403"/>
      <c r="J546" s="400"/>
      <c r="K546" s="400"/>
      <c r="L546" s="400"/>
      <c r="M546" s="400"/>
      <c r="N546" s="400"/>
      <c r="U546" s="401"/>
      <c r="V546" s="402"/>
      <c r="W546" s="402"/>
      <c r="X546" s="402"/>
      <c r="Y546" s="402"/>
      <c r="Z546" s="402"/>
      <c r="AA546" s="402"/>
      <c r="AB546" s="402"/>
      <c r="AC546" s="402"/>
      <c r="AD546" s="402"/>
      <c r="AE546" s="402"/>
      <c r="AF546" s="402"/>
      <c r="AG546" s="402"/>
      <c r="AH546" s="402"/>
      <c r="AI546" s="402"/>
      <c r="AJ546" s="402"/>
      <c r="AK546" s="402"/>
      <c r="AL546" s="403"/>
      <c r="AM546" s="403"/>
      <c r="AN546" s="403"/>
      <c r="AO546" s="403"/>
      <c r="AP546" s="403"/>
      <c r="AQ546" s="403"/>
      <c r="AR546" s="403"/>
      <c r="AS546" s="403"/>
      <c r="AT546" s="403"/>
      <c r="AU546" s="403"/>
      <c r="AV546" s="403"/>
      <c r="AW546" s="403"/>
      <c r="AX546" s="403"/>
      <c r="AY546" s="403"/>
      <c r="AZ546" s="404"/>
      <c r="BA546" s="363"/>
    </row>
    <row r="547" spans="6:53" ht="93" customHeight="1" x14ac:dyDescent="0.3">
      <c r="F547" s="399"/>
      <c r="G547" s="400"/>
      <c r="H547" s="400"/>
      <c r="I547" s="403"/>
      <c r="J547" s="400"/>
      <c r="K547" s="400"/>
      <c r="L547" s="400"/>
      <c r="M547" s="400"/>
      <c r="N547" s="400"/>
      <c r="U547" s="401"/>
      <c r="V547" s="402"/>
      <c r="W547" s="402"/>
      <c r="X547" s="402"/>
      <c r="Y547" s="402"/>
      <c r="Z547" s="402"/>
      <c r="AA547" s="402"/>
      <c r="AB547" s="402"/>
      <c r="AC547" s="402"/>
      <c r="AD547" s="402"/>
      <c r="AE547" s="402"/>
      <c r="AF547" s="402"/>
      <c r="AG547" s="402"/>
      <c r="AH547" s="402"/>
      <c r="AI547" s="402"/>
      <c r="AJ547" s="402"/>
      <c r="AK547" s="402"/>
      <c r="AL547" s="403"/>
      <c r="AM547" s="403"/>
      <c r="AN547" s="403"/>
      <c r="AO547" s="403"/>
      <c r="AP547" s="403"/>
      <c r="AQ547" s="403"/>
      <c r="AR547" s="403"/>
      <c r="AS547" s="403"/>
      <c r="AT547" s="403"/>
      <c r="AU547" s="403"/>
      <c r="AV547" s="403"/>
      <c r="AW547" s="403"/>
      <c r="AX547" s="403"/>
      <c r="AY547" s="403"/>
      <c r="AZ547" s="404"/>
      <c r="BA547" s="363"/>
    </row>
    <row r="548" spans="6:53" ht="93" customHeight="1" x14ac:dyDescent="0.3">
      <c r="F548" s="399"/>
      <c r="G548" s="400"/>
      <c r="H548" s="400"/>
      <c r="I548" s="403"/>
      <c r="J548" s="400"/>
      <c r="K548" s="400"/>
      <c r="L548" s="400"/>
      <c r="M548" s="400"/>
      <c r="N548" s="400"/>
      <c r="U548" s="401"/>
      <c r="V548" s="402"/>
      <c r="W548" s="402"/>
      <c r="X548" s="402"/>
      <c r="Y548" s="402"/>
      <c r="Z548" s="402"/>
      <c r="AA548" s="402"/>
      <c r="AB548" s="402"/>
      <c r="AC548" s="402"/>
      <c r="AD548" s="402"/>
      <c r="AE548" s="402"/>
      <c r="AF548" s="402"/>
      <c r="AG548" s="402"/>
      <c r="AH548" s="402"/>
      <c r="AI548" s="402"/>
      <c r="AJ548" s="402"/>
      <c r="AK548" s="402"/>
      <c r="AL548" s="403"/>
      <c r="AM548" s="403"/>
      <c r="AN548" s="403"/>
      <c r="AO548" s="403"/>
      <c r="AP548" s="403"/>
      <c r="AQ548" s="403"/>
      <c r="AR548" s="403"/>
      <c r="AS548" s="403"/>
      <c r="AT548" s="403"/>
      <c r="AU548" s="403"/>
      <c r="AV548" s="403"/>
      <c r="AW548" s="403"/>
      <c r="AX548" s="403"/>
      <c r="AY548" s="403"/>
      <c r="AZ548" s="404"/>
      <c r="BA548" s="363"/>
    </row>
    <row r="549" spans="6:53" ht="93" customHeight="1" x14ac:dyDescent="0.3">
      <c r="F549" s="399"/>
      <c r="G549" s="400"/>
      <c r="H549" s="400"/>
      <c r="I549" s="403"/>
      <c r="J549" s="400"/>
      <c r="K549" s="400"/>
      <c r="L549" s="400"/>
      <c r="M549" s="400"/>
      <c r="N549" s="400"/>
      <c r="U549" s="401"/>
      <c r="V549" s="402"/>
      <c r="W549" s="402"/>
      <c r="X549" s="402"/>
      <c r="Y549" s="402"/>
      <c r="Z549" s="402"/>
      <c r="AA549" s="402"/>
      <c r="AB549" s="402"/>
      <c r="AC549" s="402"/>
      <c r="AD549" s="402"/>
      <c r="AE549" s="402"/>
      <c r="AF549" s="402"/>
      <c r="AG549" s="402"/>
      <c r="AH549" s="402"/>
      <c r="AI549" s="402"/>
      <c r="AJ549" s="402"/>
      <c r="AK549" s="402"/>
      <c r="AL549" s="403"/>
      <c r="AM549" s="403"/>
      <c r="AN549" s="403"/>
      <c r="AO549" s="403"/>
      <c r="AP549" s="403"/>
      <c r="AQ549" s="403"/>
      <c r="AR549" s="403"/>
      <c r="AS549" s="403"/>
      <c r="AT549" s="403"/>
      <c r="AU549" s="403"/>
      <c r="AV549" s="403"/>
      <c r="AW549" s="403"/>
      <c r="AX549" s="403"/>
      <c r="AY549" s="403"/>
      <c r="AZ549" s="404"/>
      <c r="BA549" s="363"/>
    </row>
    <row r="550" spans="6:53" ht="93" customHeight="1" x14ac:dyDescent="0.3">
      <c r="F550" s="399"/>
      <c r="G550" s="400"/>
      <c r="H550" s="400"/>
      <c r="I550" s="403"/>
      <c r="J550" s="400"/>
      <c r="K550" s="400"/>
      <c r="L550" s="400"/>
      <c r="M550" s="400"/>
      <c r="N550" s="400"/>
      <c r="U550" s="401"/>
      <c r="V550" s="402"/>
      <c r="W550" s="402"/>
      <c r="X550" s="402"/>
      <c r="Y550" s="402"/>
      <c r="Z550" s="402"/>
      <c r="AA550" s="402"/>
      <c r="AB550" s="402"/>
      <c r="AC550" s="402"/>
      <c r="AD550" s="402"/>
      <c r="AE550" s="402"/>
      <c r="AF550" s="402"/>
      <c r="AG550" s="402"/>
      <c r="AH550" s="402"/>
      <c r="AI550" s="402"/>
      <c r="AJ550" s="402"/>
      <c r="AK550" s="402"/>
      <c r="AL550" s="403"/>
      <c r="AM550" s="403"/>
      <c r="AN550" s="403"/>
      <c r="AO550" s="403"/>
      <c r="AP550" s="403"/>
      <c r="AQ550" s="403"/>
      <c r="AR550" s="403"/>
      <c r="AS550" s="403"/>
      <c r="AT550" s="403"/>
      <c r="AU550" s="403"/>
      <c r="AV550" s="403"/>
      <c r="AW550" s="403"/>
      <c r="AX550" s="403"/>
      <c r="AY550" s="403"/>
      <c r="AZ550" s="404"/>
      <c r="BA550" s="363"/>
    </row>
    <row r="551" spans="6:53" ht="93" customHeight="1" x14ac:dyDescent="0.3">
      <c r="F551" s="399"/>
      <c r="G551" s="400"/>
      <c r="H551" s="400"/>
      <c r="I551" s="403"/>
      <c r="J551" s="400"/>
      <c r="K551" s="400"/>
      <c r="L551" s="400"/>
      <c r="M551" s="400"/>
      <c r="N551" s="400"/>
      <c r="U551" s="401"/>
      <c r="V551" s="402"/>
      <c r="W551" s="402"/>
      <c r="X551" s="402"/>
      <c r="Y551" s="402"/>
      <c r="Z551" s="402"/>
      <c r="AA551" s="402"/>
      <c r="AB551" s="402"/>
      <c r="AC551" s="402"/>
      <c r="AD551" s="402"/>
      <c r="AE551" s="402"/>
      <c r="AF551" s="402"/>
      <c r="AG551" s="402"/>
      <c r="AH551" s="402"/>
      <c r="AI551" s="402"/>
      <c r="AJ551" s="402"/>
      <c r="AK551" s="402"/>
      <c r="AL551" s="403"/>
      <c r="AM551" s="403"/>
      <c r="AN551" s="403"/>
      <c r="AO551" s="403"/>
      <c r="AP551" s="403"/>
      <c r="AQ551" s="403"/>
      <c r="AR551" s="403"/>
      <c r="AS551" s="403"/>
      <c r="AT551" s="403"/>
      <c r="AU551" s="403"/>
      <c r="AV551" s="403"/>
      <c r="AW551" s="403"/>
      <c r="AX551" s="403"/>
      <c r="AY551" s="403"/>
      <c r="AZ551" s="404"/>
      <c r="BA551" s="363"/>
    </row>
    <row r="552" spans="6:53" ht="93" customHeight="1" x14ac:dyDescent="0.3">
      <c r="F552" s="399"/>
      <c r="G552" s="400"/>
      <c r="H552" s="400"/>
      <c r="I552" s="403"/>
      <c r="J552" s="400"/>
      <c r="K552" s="400"/>
      <c r="L552" s="400"/>
      <c r="M552" s="400"/>
      <c r="N552" s="400"/>
      <c r="U552" s="401"/>
      <c r="V552" s="402"/>
      <c r="W552" s="402"/>
      <c r="X552" s="402"/>
      <c r="Y552" s="402"/>
      <c r="Z552" s="402"/>
      <c r="AA552" s="402"/>
      <c r="AB552" s="402"/>
      <c r="AC552" s="402"/>
      <c r="AD552" s="402"/>
      <c r="AE552" s="402"/>
      <c r="AF552" s="402"/>
      <c r="AG552" s="402"/>
      <c r="AH552" s="402"/>
      <c r="AI552" s="402"/>
      <c r="AJ552" s="402"/>
      <c r="AK552" s="402"/>
      <c r="AL552" s="403"/>
      <c r="AM552" s="403"/>
      <c r="AN552" s="403"/>
      <c r="AO552" s="403"/>
      <c r="AP552" s="403"/>
      <c r="AQ552" s="403"/>
      <c r="AR552" s="403"/>
      <c r="AS552" s="403"/>
      <c r="AT552" s="403"/>
      <c r="AU552" s="403"/>
      <c r="AV552" s="403"/>
      <c r="AW552" s="403"/>
      <c r="AX552" s="403"/>
      <c r="AY552" s="403"/>
      <c r="AZ552" s="404"/>
      <c r="BA552" s="363"/>
    </row>
    <row r="553" spans="6:53" ht="93" customHeight="1" x14ac:dyDescent="0.3">
      <c r="F553" s="399"/>
      <c r="G553" s="400"/>
      <c r="H553" s="400"/>
      <c r="I553" s="403"/>
      <c r="J553" s="400"/>
      <c r="K553" s="400"/>
      <c r="L553" s="400"/>
      <c r="M553" s="400"/>
      <c r="N553" s="400"/>
      <c r="U553" s="401"/>
      <c r="V553" s="402"/>
      <c r="W553" s="402"/>
      <c r="X553" s="402"/>
      <c r="Y553" s="402"/>
      <c r="Z553" s="402"/>
      <c r="AA553" s="402"/>
      <c r="AB553" s="402"/>
      <c r="AC553" s="402"/>
      <c r="AD553" s="402"/>
      <c r="AE553" s="402"/>
      <c r="AF553" s="402"/>
      <c r="AG553" s="402"/>
      <c r="AH553" s="402"/>
      <c r="AI553" s="402"/>
      <c r="AJ553" s="402"/>
      <c r="AK553" s="402"/>
      <c r="AL553" s="403"/>
      <c r="AM553" s="403"/>
      <c r="AN553" s="403"/>
      <c r="AO553" s="403"/>
      <c r="AP553" s="403"/>
      <c r="AQ553" s="403"/>
      <c r="AR553" s="403"/>
      <c r="AS553" s="403"/>
      <c r="AT553" s="403"/>
      <c r="AU553" s="403"/>
      <c r="AV553" s="403"/>
      <c r="AW553" s="403"/>
      <c r="AX553" s="403"/>
      <c r="AY553" s="403"/>
      <c r="AZ553" s="404"/>
      <c r="BA553" s="363"/>
    </row>
    <row r="554" spans="6:53" ht="93" customHeight="1" x14ac:dyDescent="0.3">
      <c r="F554" s="399"/>
      <c r="G554" s="400"/>
      <c r="H554" s="400"/>
      <c r="I554" s="403"/>
      <c r="J554" s="400"/>
      <c r="K554" s="400"/>
      <c r="L554" s="400"/>
      <c r="M554" s="400"/>
      <c r="N554" s="400"/>
      <c r="U554" s="401"/>
      <c r="V554" s="402"/>
      <c r="W554" s="402"/>
      <c r="X554" s="402"/>
      <c r="Y554" s="402"/>
      <c r="Z554" s="402"/>
      <c r="AA554" s="402"/>
      <c r="AB554" s="402"/>
      <c r="AC554" s="402"/>
      <c r="AD554" s="402"/>
      <c r="AE554" s="402"/>
      <c r="AF554" s="402"/>
      <c r="AG554" s="402"/>
      <c r="AH554" s="402"/>
      <c r="AI554" s="402"/>
      <c r="AJ554" s="402"/>
      <c r="AK554" s="402"/>
      <c r="AL554" s="403"/>
      <c r="AM554" s="403"/>
      <c r="AN554" s="403"/>
      <c r="AO554" s="403"/>
      <c r="AP554" s="403"/>
      <c r="AQ554" s="403"/>
      <c r="AR554" s="403"/>
      <c r="AS554" s="403"/>
      <c r="AT554" s="403"/>
      <c r="AU554" s="403"/>
      <c r="AV554" s="403"/>
      <c r="AW554" s="403"/>
      <c r="AX554" s="403"/>
      <c r="AY554" s="403"/>
      <c r="AZ554" s="404"/>
      <c r="BA554" s="363"/>
    </row>
    <row r="555" spans="6:53" ht="93" customHeight="1" x14ac:dyDescent="0.3">
      <c r="F555" s="399"/>
      <c r="G555" s="400"/>
      <c r="H555" s="400"/>
      <c r="I555" s="403"/>
      <c r="J555" s="400"/>
      <c r="K555" s="400"/>
      <c r="L555" s="400"/>
      <c r="M555" s="400"/>
      <c r="N555" s="400"/>
      <c r="U555" s="401"/>
      <c r="V555" s="402"/>
      <c r="W555" s="402"/>
      <c r="X555" s="402"/>
      <c r="Y555" s="402"/>
      <c r="Z555" s="402"/>
      <c r="AA555" s="402"/>
      <c r="AB555" s="402"/>
      <c r="AC555" s="402"/>
      <c r="AD555" s="402"/>
      <c r="AE555" s="402"/>
      <c r="AF555" s="402"/>
      <c r="AG555" s="402"/>
      <c r="AH555" s="402"/>
      <c r="AI555" s="402"/>
      <c r="AJ555" s="402"/>
      <c r="AK555" s="402"/>
      <c r="AL555" s="403"/>
      <c r="AM555" s="403"/>
      <c r="AN555" s="403"/>
      <c r="AO555" s="403"/>
      <c r="AP555" s="403"/>
      <c r="AQ555" s="403"/>
      <c r="AR555" s="403"/>
      <c r="AS555" s="403"/>
      <c r="AT555" s="403"/>
      <c r="AU555" s="403"/>
      <c r="AV555" s="403"/>
      <c r="AW555" s="403"/>
      <c r="AX555" s="403"/>
      <c r="AY555" s="403"/>
      <c r="AZ555" s="404"/>
      <c r="BA555" s="363"/>
    </row>
    <row r="556" spans="6:53" ht="93" customHeight="1" x14ac:dyDescent="0.3">
      <c r="F556" s="399"/>
      <c r="G556" s="400"/>
      <c r="H556" s="400"/>
      <c r="I556" s="403"/>
      <c r="J556" s="400"/>
      <c r="K556" s="400"/>
      <c r="L556" s="400"/>
      <c r="M556" s="400"/>
      <c r="N556" s="400"/>
      <c r="U556" s="401"/>
      <c r="V556" s="402"/>
      <c r="W556" s="402"/>
      <c r="X556" s="402"/>
      <c r="Y556" s="402"/>
      <c r="Z556" s="402"/>
      <c r="AA556" s="402"/>
      <c r="AB556" s="402"/>
      <c r="AC556" s="402"/>
      <c r="AD556" s="402"/>
      <c r="AE556" s="402"/>
      <c r="AF556" s="402"/>
      <c r="AG556" s="402"/>
      <c r="AH556" s="402"/>
      <c r="AI556" s="402"/>
      <c r="AJ556" s="402"/>
      <c r="AK556" s="402"/>
      <c r="AL556" s="403"/>
      <c r="AM556" s="403"/>
      <c r="AN556" s="403"/>
      <c r="AO556" s="403"/>
      <c r="AP556" s="403"/>
      <c r="AQ556" s="403"/>
      <c r="AR556" s="403"/>
      <c r="AS556" s="403"/>
      <c r="AT556" s="403"/>
      <c r="AU556" s="403"/>
      <c r="AV556" s="403"/>
      <c r="AW556" s="403"/>
      <c r="AX556" s="403"/>
      <c r="AY556" s="403"/>
      <c r="AZ556" s="404"/>
      <c r="BA556" s="363"/>
    </row>
    <row r="557" spans="6:53" ht="93" customHeight="1" x14ac:dyDescent="0.3">
      <c r="F557" s="399"/>
      <c r="G557" s="400"/>
      <c r="H557" s="400"/>
      <c r="I557" s="403"/>
      <c r="J557" s="400"/>
      <c r="K557" s="400"/>
      <c r="L557" s="400"/>
      <c r="M557" s="400"/>
      <c r="N557" s="400"/>
      <c r="U557" s="401"/>
      <c r="V557" s="402"/>
      <c r="W557" s="402"/>
      <c r="X557" s="402"/>
      <c r="Y557" s="402"/>
      <c r="Z557" s="402"/>
      <c r="AA557" s="402"/>
      <c r="AB557" s="402"/>
      <c r="AC557" s="402"/>
      <c r="AD557" s="402"/>
      <c r="AE557" s="402"/>
      <c r="AF557" s="402"/>
      <c r="AG557" s="402"/>
      <c r="AH557" s="402"/>
      <c r="AI557" s="402"/>
      <c r="AJ557" s="402"/>
      <c r="AK557" s="402"/>
      <c r="AL557" s="403"/>
      <c r="AM557" s="403"/>
      <c r="AN557" s="403"/>
      <c r="AO557" s="403"/>
      <c r="AP557" s="403"/>
      <c r="AQ557" s="403"/>
      <c r="AR557" s="403"/>
      <c r="AS557" s="403"/>
      <c r="AT557" s="403"/>
      <c r="AU557" s="403"/>
      <c r="AV557" s="403"/>
      <c r="AW557" s="403"/>
      <c r="AX557" s="403"/>
      <c r="AY557" s="403"/>
      <c r="AZ557" s="404"/>
      <c r="BA557" s="363"/>
    </row>
    <row r="558" spans="6:53" ht="93" customHeight="1" x14ac:dyDescent="0.3">
      <c r="F558" s="399"/>
      <c r="G558" s="400"/>
      <c r="H558" s="400"/>
      <c r="I558" s="403"/>
      <c r="J558" s="400"/>
      <c r="K558" s="400"/>
      <c r="L558" s="400"/>
      <c r="M558" s="400"/>
      <c r="N558" s="400"/>
      <c r="U558" s="401"/>
      <c r="V558" s="402"/>
      <c r="W558" s="402"/>
      <c r="X558" s="402"/>
      <c r="Y558" s="402"/>
      <c r="Z558" s="402"/>
      <c r="AA558" s="402"/>
      <c r="AB558" s="402"/>
      <c r="AC558" s="402"/>
      <c r="AD558" s="402"/>
      <c r="AE558" s="402"/>
      <c r="AF558" s="402"/>
      <c r="AG558" s="402"/>
      <c r="AH558" s="402"/>
      <c r="AI558" s="402"/>
      <c r="AJ558" s="402"/>
      <c r="AK558" s="402"/>
      <c r="AL558" s="403"/>
      <c r="AM558" s="403"/>
      <c r="AN558" s="403"/>
      <c r="AO558" s="403"/>
      <c r="AP558" s="403"/>
      <c r="AQ558" s="403"/>
      <c r="AR558" s="403"/>
      <c r="AS558" s="403"/>
      <c r="AT558" s="403"/>
      <c r="AU558" s="403"/>
      <c r="AV558" s="403"/>
      <c r="AW558" s="403"/>
      <c r="AX558" s="403"/>
      <c r="AY558" s="403"/>
      <c r="AZ558" s="404"/>
      <c r="BA558" s="363"/>
    </row>
    <row r="559" spans="6:53" ht="93" customHeight="1" x14ac:dyDescent="0.3">
      <c r="F559" s="399"/>
      <c r="G559" s="400"/>
      <c r="H559" s="400"/>
      <c r="I559" s="403"/>
      <c r="J559" s="400"/>
      <c r="K559" s="400"/>
      <c r="L559" s="400"/>
      <c r="M559" s="400"/>
      <c r="N559" s="400"/>
      <c r="U559" s="401"/>
      <c r="V559" s="402"/>
      <c r="W559" s="402"/>
      <c r="X559" s="402"/>
      <c r="Y559" s="402"/>
      <c r="Z559" s="402"/>
      <c r="AA559" s="402"/>
      <c r="AB559" s="402"/>
      <c r="AC559" s="402"/>
      <c r="AD559" s="402"/>
      <c r="AE559" s="402"/>
      <c r="AF559" s="402"/>
      <c r="AG559" s="402"/>
      <c r="AH559" s="402"/>
      <c r="AI559" s="402"/>
      <c r="AJ559" s="402"/>
      <c r="AK559" s="402"/>
      <c r="AL559" s="403"/>
      <c r="AM559" s="403"/>
      <c r="AN559" s="403"/>
      <c r="AO559" s="403"/>
      <c r="AP559" s="403"/>
      <c r="AQ559" s="403"/>
      <c r="AR559" s="403"/>
      <c r="AS559" s="403"/>
      <c r="AT559" s="403"/>
      <c r="AU559" s="403"/>
      <c r="AV559" s="403"/>
      <c r="AW559" s="403"/>
      <c r="AX559" s="403"/>
      <c r="AY559" s="403"/>
      <c r="AZ559" s="404"/>
      <c r="BA559" s="363"/>
    </row>
    <row r="560" spans="6:53" ht="93" customHeight="1" x14ac:dyDescent="0.3">
      <c r="F560" s="399"/>
      <c r="G560" s="400"/>
      <c r="H560" s="400"/>
      <c r="I560" s="403"/>
      <c r="J560" s="400"/>
      <c r="K560" s="400"/>
      <c r="L560" s="400"/>
      <c r="M560" s="400"/>
      <c r="N560" s="400"/>
      <c r="U560" s="401"/>
      <c r="V560" s="402"/>
      <c r="W560" s="402"/>
      <c r="X560" s="402"/>
      <c r="Y560" s="402"/>
      <c r="Z560" s="402"/>
      <c r="AA560" s="402"/>
      <c r="AB560" s="402"/>
      <c r="AC560" s="402"/>
      <c r="AD560" s="402"/>
      <c r="AE560" s="402"/>
      <c r="AF560" s="402"/>
      <c r="AG560" s="402"/>
      <c r="AH560" s="402"/>
      <c r="AI560" s="402"/>
      <c r="AJ560" s="402"/>
      <c r="AK560" s="402"/>
      <c r="AL560" s="403"/>
      <c r="AM560" s="403"/>
      <c r="AN560" s="403"/>
      <c r="AO560" s="403"/>
      <c r="AP560" s="403"/>
      <c r="AQ560" s="403"/>
      <c r="AR560" s="403"/>
      <c r="AS560" s="403"/>
      <c r="AT560" s="403"/>
      <c r="AU560" s="403"/>
      <c r="AV560" s="403"/>
      <c r="AW560" s="403"/>
      <c r="AX560" s="403"/>
      <c r="AY560" s="403"/>
      <c r="AZ560" s="404"/>
      <c r="BA560" s="363"/>
    </row>
    <row r="561" spans="6:53" ht="93" customHeight="1" x14ac:dyDescent="0.3">
      <c r="F561" s="399"/>
      <c r="G561" s="400"/>
      <c r="H561" s="400"/>
      <c r="I561" s="403"/>
      <c r="J561" s="400"/>
      <c r="K561" s="400"/>
      <c r="L561" s="400"/>
      <c r="M561" s="400"/>
      <c r="N561" s="400"/>
      <c r="U561" s="401"/>
      <c r="V561" s="402"/>
      <c r="W561" s="402"/>
      <c r="X561" s="402"/>
      <c r="Y561" s="402"/>
      <c r="Z561" s="402"/>
      <c r="AA561" s="402"/>
      <c r="AB561" s="402"/>
      <c r="AC561" s="402"/>
      <c r="AD561" s="402"/>
      <c r="AE561" s="402"/>
      <c r="AF561" s="402"/>
      <c r="AG561" s="402"/>
      <c r="AH561" s="402"/>
      <c r="AI561" s="402"/>
      <c r="AJ561" s="402"/>
      <c r="AK561" s="402"/>
      <c r="AL561" s="403"/>
      <c r="AM561" s="403"/>
      <c r="AN561" s="403"/>
      <c r="AO561" s="403"/>
      <c r="AP561" s="403"/>
      <c r="AQ561" s="403"/>
      <c r="AR561" s="403"/>
      <c r="AS561" s="403"/>
      <c r="AT561" s="403"/>
      <c r="AU561" s="403"/>
      <c r="AV561" s="403"/>
      <c r="AW561" s="403"/>
      <c r="AX561" s="403"/>
      <c r="AY561" s="403"/>
      <c r="AZ561" s="404"/>
      <c r="BA561" s="363"/>
    </row>
    <row r="562" spans="6:53" ht="93" customHeight="1" x14ac:dyDescent="0.3">
      <c r="F562" s="399"/>
      <c r="G562" s="400"/>
      <c r="H562" s="400"/>
      <c r="I562" s="403"/>
      <c r="J562" s="400"/>
      <c r="K562" s="400"/>
      <c r="L562" s="400"/>
      <c r="M562" s="400"/>
      <c r="N562" s="400"/>
      <c r="U562" s="401"/>
      <c r="V562" s="402"/>
      <c r="W562" s="402"/>
      <c r="X562" s="402"/>
      <c r="Y562" s="402"/>
      <c r="Z562" s="402"/>
      <c r="AA562" s="402"/>
      <c r="AB562" s="402"/>
      <c r="AC562" s="402"/>
      <c r="AD562" s="402"/>
      <c r="AE562" s="402"/>
      <c r="AF562" s="402"/>
      <c r="AG562" s="402"/>
      <c r="AH562" s="402"/>
      <c r="AI562" s="402"/>
      <c r="AJ562" s="402"/>
      <c r="AK562" s="402"/>
      <c r="AL562" s="403"/>
      <c r="AM562" s="403"/>
      <c r="AN562" s="403"/>
      <c r="AO562" s="403"/>
      <c r="AP562" s="403"/>
      <c r="AQ562" s="403"/>
      <c r="AR562" s="403"/>
      <c r="AS562" s="403"/>
      <c r="AT562" s="403"/>
      <c r="AU562" s="403"/>
      <c r="AV562" s="403"/>
      <c r="AW562" s="403"/>
      <c r="AX562" s="403"/>
      <c r="AY562" s="403"/>
      <c r="AZ562" s="404"/>
      <c r="BA562" s="363"/>
    </row>
    <row r="563" spans="6:53" ht="93" customHeight="1" x14ac:dyDescent="0.3">
      <c r="F563" s="399"/>
      <c r="G563" s="400"/>
      <c r="H563" s="400"/>
      <c r="I563" s="403"/>
      <c r="J563" s="400"/>
      <c r="K563" s="400"/>
      <c r="L563" s="400"/>
      <c r="M563" s="400"/>
      <c r="N563" s="400"/>
      <c r="U563" s="401"/>
      <c r="V563" s="402"/>
      <c r="W563" s="402"/>
      <c r="X563" s="402"/>
      <c r="Y563" s="402"/>
      <c r="Z563" s="402"/>
      <c r="AA563" s="402"/>
      <c r="AB563" s="402"/>
      <c r="AC563" s="402"/>
      <c r="AD563" s="402"/>
      <c r="AE563" s="402"/>
      <c r="AF563" s="402"/>
      <c r="AG563" s="402"/>
      <c r="AH563" s="402"/>
      <c r="AI563" s="402"/>
      <c r="AJ563" s="402"/>
      <c r="AK563" s="402"/>
      <c r="AL563" s="403"/>
      <c r="AM563" s="403"/>
      <c r="AN563" s="403"/>
      <c r="AO563" s="403"/>
      <c r="AP563" s="403"/>
      <c r="AQ563" s="403"/>
      <c r="AR563" s="403"/>
      <c r="AS563" s="403"/>
      <c r="AT563" s="403"/>
      <c r="AU563" s="403"/>
      <c r="AV563" s="403"/>
      <c r="AW563" s="403"/>
      <c r="AX563" s="403"/>
      <c r="AY563" s="403"/>
      <c r="AZ563" s="404"/>
      <c r="BA563" s="363"/>
    </row>
    <row r="564" spans="6:53" ht="93" customHeight="1" x14ac:dyDescent="0.3">
      <c r="F564" s="399"/>
      <c r="G564" s="400"/>
      <c r="H564" s="400"/>
      <c r="I564" s="403"/>
      <c r="J564" s="400"/>
      <c r="K564" s="400"/>
      <c r="L564" s="400"/>
      <c r="M564" s="400"/>
      <c r="N564" s="400"/>
      <c r="U564" s="401"/>
      <c r="V564" s="402"/>
      <c r="W564" s="402"/>
      <c r="X564" s="402"/>
      <c r="Y564" s="402"/>
      <c r="Z564" s="402"/>
      <c r="AA564" s="402"/>
      <c r="AB564" s="402"/>
      <c r="AC564" s="402"/>
      <c r="AD564" s="402"/>
      <c r="AE564" s="402"/>
      <c r="AF564" s="402"/>
      <c r="AG564" s="402"/>
      <c r="AH564" s="402"/>
      <c r="AI564" s="402"/>
      <c r="AJ564" s="402"/>
      <c r="AK564" s="402"/>
      <c r="AL564" s="403"/>
      <c r="AM564" s="403"/>
      <c r="AN564" s="403"/>
      <c r="AO564" s="403"/>
      <c r="AP564" s="403"/>
      <c r="AQ564" s="403"/>
      <c r="AR564" s="403"/>
      <c r="AS564" s="403"/>
      <c r="AT564" s="403"/>
      <c r="AU564" s="403"/>
      <c r="AV564" s="403"/>
      <c r="AW564" s="403"/>
      <c r="AX564" s="403"/>
      <c r="AY564" s="403"/>
      <c r="AZ564" s="404"/>
      <c r="BA564" s="363"/>
    </row>
    <row r="565" spans="6:53" ht="93" customHeight="1" x14ac:dyDescent="0.3">
      <c r="F565" s="399"/>
      <c r="G565" s="400"/>
      <c r="H565" s="400"/>
      <c r="I565" s="403"/>
      <c r="J565" s="400"/>
      <c r="K565" s="400"/>
      <c r="L565" s="400"/>
      <c r="M565" s="400"/>
      <c r="N565" s="400"/>
      <c r="U565" s="401"/>
      <c r="V565" s="402"/>
      <c r="W565" s="402"/>
      <c r="X565" s="402"/>
      <c r="Y565" s="402"/>
      <c r="Z565" s="402"/>
      <c r="AA565" s="402"/>
      <c r="AB565" s="402"/>
      <c r="AC565" s="402"/>
      <c r="AD565" s="402"/>
      <c r="AE565" s="402"/>
      <c r="AF565" s="402"/>
      <c r="AG565" s="402"/>
      <c r="AH565" s="402"/>
      <c r="AI565" s="402"/>
      <c r="AJ565" s="402"/>
      <c r="AK565" s="402"/>
      <c r="AL565" s="403"/>
      <c r="AM565" s="403"/>
      <c r="AN565" s="403"/>
      <c r="AO565" s="403"/>
      <c r="AP565" s="403"/>
      <c r="AQ565" s="403"/>
      <c r="AR565" s="403"/>
      <c r="AS565" s="403"/>
      <c r="AT565" s="403"/>
      <c r="AU565" s="403"/>
      <c r="AV565" s="403"/>
      <c r="AW565" s="403"/>
      <c r="AX565" s="403"/>
      <c r="AY565" s="403"/>
      <c r="AZ565" s="404"/>
      <c r="BA565" s="363"/>
    </row>
    <row r="566" spans="6:53" ht="93" customHeight="1" x14ac:dyDescent="0.3">
      <c r="F566" s="399"/>
      <c r="G566" s="400"/>
      <c r="H566" s="400"/>
      <c r="I566" s="403"/>
      <c r="J566" s="400"/>
      <c r="K566" s="400"/>
      <c r="L566" s="400"/>
      <c r="M566" s="400"/>
      <c r="N566" s="400"/>
      <c r="U566" s="401"/>
      <c r="V566" s="402"/>
      <c r="W566" s="402"/>
      <c r="X566" s="402"/>
      <c r="Y566" s="402"/>
      <c r="Z566" s="402"/>
      <c r="AA566" s="402"/>
      <c r="AB566" s="402"/>
      <c r="AC566" s="402"/>
      <c r="AD566" s="402"/>
      <c r="AE566" s="402"/>
      <c r="AF566" s="402"/>
      <c r="AG566" s="402"/>
      <c r="AH566" s="402"/>
      <c r="AI566" s="402"/>
      <c r="AJ566" s="402"/>
      <c r="AK566" s="402"/>
      <c r="AL566" s="403"/>
      <c r="AM566" s="403"/>
      <c r="AN566" s="403"/>
      <c r="AO566" s="403"/>
      <c r="AP566" s="403"/>
      <c r="AQ566" s="403"/>
      <c r="AR566" s="403"/>
      <c r="AS566" s="403"/>
      <c r="AT566" s="403"/>
      <c r="AU566" s="403"/>
      <c r="AV566" s="403"/>
      <c r="AW566" s="403"/>
      <c r="AX566" s="403"/>
      <c r="AY566" s="403"/>
      <c r="AZ566" s="404"/>
      <c r="BA566" s="363"/>
    </row>
    <row r="567" spans="6:53" ht="93" customHeight="1" x14ac:dyDescent="0.3">
      <c r="F567" s="399"/>
      <c r="G567" s="400"/>
      <c r="H567" s="400"/>
      <c r="I567" s="403"/>
      <c r="J567" s="400"/>
      <c r="K567" s="400"/>
      <c r="L567" s="400"/>
      <c r="M567" s="400"/>
      <c r="N567" s="400"/>
      <c r="U567" s="401"/>
      <c r="V567" s="402"/>
      <c r="W567" s="402"/>
      <c r="X567" s="402"/>
      <c r="Y567" s="402"/>
      <c r="Z567" s="402"/>
      <c r="AA567" s="402"/>
      <c r="AB567" s="402"/>
      <c r="AC567" s="402"/>
      <c r="AD567" s="402"/>
      <c r="AE567" s="402"/>
      <c r="AF567" s="402"/>
      <c r="AG567" s="402"/>
      <c r="AH567" s="402"/>
      <c r="AI567" s="402"/>
      <c r="AJ567" s="402"/>
      <c r="AK567" s="402"/>
      <c r="AL567" s="403"/>
      <c r="AM567" s="403"/>
      <c r="AN567" s="403"/>
      <c r="AO567" s="403"/>
      <c r="AP567" s="403"/>
      <c r="AQ567" s="403"/>
      <c r="AR567" s="403"/>
      <c r="AS567" s="403"/>
      <c r="AT567" s="403"/>
      <c r="AU567" s="403"/>
      <c r="AV567" s="403"/>
      <c r="AW567" s="403"/>
      <c r="AX567" s="403"/>
      <c r="AY567" s="403"/>
      <c r="AZ567" s="404"/>
      <c r="BA567" s="363"/>
    </row>
    <row r="568" spans="6:53" ht="93" customHeight="1" x14ac:dyDescent="0.3">
      <c r="F568" s="399"/>
      <c r="G568" s="400"/>
      <c r="H568" s="400"/>
      <c r="I568" s="403"/>
      <c r="J568" s="400"/>
      <c r="K568" s="400"/>
      <c r="L568" s="400"/>
      <c r="M568" s="400"/>
      <c r="N568" s="400"/>
      <c r="U568" s="401"/>
      <c r="V568" s="402"/>
      <c r="W568" s="402"/>
      <c r="X568" s="402"/>
      <c r="Y568" s="402"/>
      <c r="Z568" s="402"/>
      <c r="AA568" s="402"/>
      <c r="AB568" s="402"/>
      <c r="AC568" s="402"/>
      <c r="AD568" s="402"/>
      <c r="AE568" s="402"/>
      <c r="AF568" s="402"/>
      <c r="AG568" s="402"/>
      <c r="AH568" s="402"/>
      <c r="AI568" s="402"/>
      <c r="AJ568" s="402"/>
      <c r="AK568" s="402"/>
      <c r="AL568" s="403"/>
      <c r="AM568" s="403"/>
      <c r="AN568" s="403"/>
      <c r="AO568" s="403"/>
      <c r="AP568" s="403"/>
      <c r="AQ568" s="403"/>
      <c r="AR568" s="403"/>
      <c r="AS568" s="403"/>
      <c r="AT568" s="403"/>
      <c r="AU568" s="403"/>
      <c r="AV568" s="403"/>
      <c r="AW568" s="403"/>
      <c r="AX568" s="403"/>
      <c r="AY568" s="403"/>
      <c r="AZ568" s="404"/>
      <c r="BA568" s="363"/>
    </row>
    <row r="569" spans="6:53" ht="93" customHeight="1" x14ac:dyDescent="0.3">
      <c r="F569" s="399"/>
      <c r="G569" s="400"/>
      <c r="H569" s="400"/>
      <c r="I569" s="403"/>
      <c r="J569" s="400"/>
      <c r="K569" s="400"/>
      <c r="L569" s="400"/>
      <c r="M569" s="400"/>
      <c r="N569" s="400"/>
      <c r="U569" s="401"/>
      <c r="V569" s="402"/>
      <c r="W569" s="402"/>
      <c r="X569" s="402"/>
      <c r="Y569" s="402"/>
      <c r="Z569" s="402"/>
      <c r="AA569" s="402"/>
      <c r="AB569" s="402"/>
      <c r="AC569" s="402"/>
      <c r="AD569" s="402"/>
      <c r="AE569" s="402"/>
      <c r="AF569" s="402"/>
      <c r="AG569" s="402"/>
      <c r="AH569" s="402"/>
      <c r="AI569" s="402"/>
      <c r="AJ569" s="402"/>
      <c r="AK569" s="402"/>
      <c r="AL569" s="403"/>
      <c r="AM569" s="403"/>
      <c r="AN569" s="403"/>
      <c r="AO569" s="403"/>
      <c r="AP569" s="403"/>
      <c r="AQ569" s="403"/>
      <c r="AR569" s="403"/>
      <c r="AS569" s="403"/>
      <c r="AT569" s="403"/>
      <c r="AU569" s="403"/>
      <c r="AV569" s="403"/>
      <c r="AW569" s="403"/>
      <c r="AX569" s="403"/>
      <c r="AY569" s="403"/>
      <c r="AZ569" s="404"/>
      <c r="BA569" s="363"/>
    </row>
    <row r="570" spans="6:53" ht="93" customHeight="1" x14ac:dyDescent="0.3">
      <c r="F570" s="399"/>
      <c r="G570" s="400"/>
      <c r="H570" s="400"/>
      <c r="I570" s="403"/>
      <c r="J570" s="400"/>
      <c r="K570" s="400"/>
      <c r="L570" s="400"/>
      <c r="M570" s="400"/>
      <c r="N570" s="400"/>
      <c r="U570" s="401"/>
      <c r="V570" s="402"/>
      <c r="W570" s="402"/>
      <c r="X570" s="402"/>
      <c r="Y570" s="402"/>
      <c r="Z570" s="402"/>
      <c r="AA570" s="402"/>
      <c r="AB570" s="402"/>
      <c r="AC570" s="402"/>
      <c r="AD570" s="402"/>
      <c r="AE570" s="402"/>
      <c r="AF570" s="402"/>
      <c r="AG570" s="402"/>
      <c r="AH570" s="402"/>
      <c r="AI570" s="402"/>
      <c r="AJ570" s="402"/>
      <c r="AK570" s="402"/>
      <c r="AL570" s="403"/>
      <c r="AM570" s="403"/>
      <c r="AN570" s="403"/>
      <c r="AO570" s="403"/>
      <c r="AP570" s="403"/>
      <c r="AQ570" s="403"/>
      <c r="AR570" s="403"/>
      <c r="AS570" s="403"/>
      <c r="AT570" s="403"/>
      <c r="AU570" s="403"/>
      <c r="AV570" s="403"/>
      <c r="AW570" s="403"/>
      <c r="AX570" s="403"/>
      <c r="AY570" s="403"/>
      <c r="AZ570" s="404"/>
      <c r="BA570" s="363"/>
    </row>
    <row r="571" spans="6:53" ht="93" customHeight="1" x14ac:dyDescent="0.3">
      <c r="F571" s="399"/>
      <c r="G571" s="400"/>
      <c r="H571" s="400"/>
      <c r="I571" s="403"/>
      <c r="J571" s="400"/>
      <c r="K571" s="400"/>
      <c r="L571" s="400"/>
      <c r="M571" s="400"/>
      <c r="N571" s="400"/>
      <c r="U571" s="401"/>
      <c r="V571" s="402"/>
      <c r="W571" s="402"/>
      <c r="X571" s="402"/>
      <c r="Y571" s="402"/>
      <c r="Z571" s="402"/>
      <c r="AA571" s="402"/>
      <c r="AB571" s="402"/>
      <c r="AC571" s="402"/>
      <c r="AD571" s="402"/>
      <c r="AE571" s="402"/>
      <c r="AF571" s="402"/>
      <c r="AG571" s="402"/>
      <c r="AH571" s="402"/>
      <c r="AI571" s="402"/>
      <c r="AJ571" s="402"/>
      <c r="AK571" s="402"/>
      <c r="AL571" s="403"/>
      <c r="AM571" s="403"/>
      <c r="AN571" s="403"/>
      <c r="AO571" s="403"/>
      <c r="AP571" s="403"/>
      <c r="AQ571" s="403"/>
      <c r="AR571" s="403"/>
      <c r="AS571" s="403"/>
      <c r="AT571" s="403"/>
      <c r="AU571" s="403"/>
      <c r="AV571" s="403"/>
      <c r="AW571" s="403"/>
      <c r="AX571" s="403"/>
      <c r="AY571" s="403"/>
      <c r="AZ571" s="404"/>
      <c r="BA571" s="363"/>
    </row>
    <row r="572" spans="6:53" ht="93" customHeight="1" x14ac:dyDescent="0.3">
      <c r="F572" s="399"/>
      <c r="G572" s="400"/>
      <c r="H572" s="400"/>
      <c r="I572" s="403"/>
      <c r="J572" s="400"/>
      <c r="K572" s="400"/>
      <c r="L572" s="400"/>
      <c r="M572" s="400"/>
      <c r="N572" s="400"/>
      <c r="U572" s="401"/>
      <c r="V572" s="402"/>
      <c r="W572" s="402"/>
      <c r="X572" s="402"/>
      <c r="Y572" s="402"/>
      <c r="Z572" s="402"/>
      <c r="AA572" s="402"/>
      <c r="AB572" s="402"/>
      <c r="AC572" s="402"/>
      <c r="AD572" s="402"/>
      <c r="AE572" s="402"/>
      <c r="AF572" s="402"/>
      <c r="AG572" s="402"/>
      <c r="AH572" s="402"/>
      <c r="AI572" s="402"/>
      <c r="AJ572" s="402"/>
      <c r="AK572" s="402"/>
      <c r="AL572" s="403"/>
      <c r="AM572" s="403"/>
      <c r="AN572" s="403"/>
      <c r="AO572" s="403"/>
      <c r="AP572" s="403"/>
      <c r="AQ572" s="403"/>
      <c r="AR572" s="403"/>
      <c r="AS572" s="403"/>
      <c r="AT572" s="403"/>
      <c r="AU572" s="403"/>
      <c r="AV572" s="403"/>
      <c r="AW572" s="403"/>
      <c r="AX572" s="403"/>
      <c r="AY572" s="403"/>
      <c r="AZ572" s="404"/>
      <c r="BA572" s="363"/>
    </row>
    <row r="573" spans="6:53" ht="93" customHeight="1" x14ac:dyDescent="0.3">
      <c r="F573" s="399"/>
      <c r="G573" s="400"/>
      <c r="H573" s="400"/>
      <c r="I573" s="403"/>
      <c r="J573" s="400"/>
      <c r="K573" s="400"/>
      <c r="L573" s="400"/>
      <c r="M573" s="400"/>
      <c r="N573" s="400"/>
      <c r="U573" s="401"/>
      <c r="V573" s="402"/>
      <c r="W573" s="402"/>
      <c r="X573" s="402"/>
      <c r="Y573" s="402"/>
      <c r="Z573" s="402"/>
      <c r="AA573" s="402"/>
      <c r="AB573" s="402"/>
      <c r="AC573" s="402"/>
      <c r="AD573" s="402"/>
      <c r="AE573" s="402"/>
      <c r="AF573" s="402"/>
      <c r="AG573" s="402"/>
      <c r="AH573" s="402"/>
      <c r="AI573" s="402"/>
      <c r="AJ573" s="402"/>
      <c r="AK573" s="402"/>
      <c r="AL573" s="403"/>
      <c r="AM573" s="403"/>
      <c r="AN573" s="403"/>
      <c r="AO573" s="403"/>
      <c r="AP573" s="403"/>
      <c r="AQ573" s="403"/>
      <c r="AR573" s="403"/>
      <c r="AS573" s="403"/>
      <c r="AT573" s="403"/>
      <c r="AU573" s="403"/>
      <c r="AV573" s="403"/>
      <c r="AW573" s="403"/>
      <c r="AX573" s="403"/>
      <c r="AY573" s="403"/>
      <c r="AZ573" s="404"/>
      <c r="BA573" s="363"/>
    </row>
    <row r="574" spans="6:53" ht="93" customHeight="1" x14ac:dyDescent="0.3">
      <c r="F574" s="399"/>
      <c r="G574" s="400"/>
      <c r="H574" s="400"/>
      <c r="I574" s="403"/>
      <c r="J574" s="400"/>
      <c r="K574" s="400"/>
      <c r="L574" s="400"/>
      <c r="M574" s="400"/>
      <c r="N574" s="400"/>
      <c r="U574" s="401"/>
      <c r="V574" s="402"/>
      <c r="W574" s="402"/>
      <c r="X574" s="402"/>
      <c r="Y574" s="402"/>
      <c r="Z574" s="402"/>
      <c r="AA574" s="402"/>
      <c r="AB574" s="402"/>
      <c r="AC574" s="402"/>
      <c r="AD574" s="402"/>
      <c r="AE574" s="402"/>
      <c r="AF574" s="402"/>
      <c r="AG574" s="402"/>
      <c r="AH574" s="402"/>
      <c r="AI574" s="402"/>
      <c r="AJ574" s="402"/>
      <c r="AK574" s="402"/>
      <c r="AL574" s="403"/>
      <c r="AM574" s="403"/>
      <c r="AN574" s="403"/>
      <c r="AO574" s="403"/>
      <c r="AP574" s="403"/>
      <c r="AQ574" s="403"/>
      <c r="AR574" s="403"/>
      <c r="AS574" s="403"/>
      <c r="AT574" s="403"/>
      <c r="AU574" s="403"/>
      <c r="AV574" s="403"/>
      <c r="AW574" s="403"/>
      <c r="AX574" s="403"/>
      <c r="AY574" s="403"/>
      <c r="AZ574" s="404"/>
      <c r="BA574" s="363"/>
    </row>
    <row r="575" spans="6:53" ht="93" customHeight="1" x14ac:dyDescent="0.3">
      <c r="F575" s="399"/>
      <c r="G575" s="400"/>
      <c r="H575" s="400"/>
      <c r="I575" s="403"/>
      <c r="J575" s="400"/>
      <c r="K575" s="400"/>
      <c r="L575" s="400"/>
      <c r="M575" s="400"/>
      <c r="N575" s="400"/>
      <c r="U575" s="401"/>
      <c r="V575" s="402"/>
      <c r="W575" s="402"/>
      <c r="X575" s="402"/>
      <c r="Y575" s="402"/>
      <c r="Z575" s="402"/>
      <c r="AA575" s="402"/>
      <c r="AB575" s="402"/>
      <c r="AC575" s="402"/>
      <c r="AD575" s="402"/>
      <c r="AE575" s="402"/>
      <c r="AF575" s="402"/>
      <c r="AG575" s="402"/>
      <c r="AH575" s="402"/>
      <c r="AI575" s="402"/>
      <c r="AJ575" s="402"/>
      <c r="AK575" s="402"/>
      <c r="AL575" s="403"/>
      <c r="AM575" s="403"/>
      <c r="AN575" s="403"/>
      <c r="AO575" s="403"/>
      <c r="AP575" s="403"/>
      <c r="AQ575" s="403"/>
      <c r="AR575" s="403"/>
      <c r="AS575" s="403"/>
      <c r="AT575" s="403"/>
      <c r="AU575" s="403"/>
      <c r="AV575" s="403"/>
      <c r="AW575" s="403"/>
      <c r="AX575" s="403"/>
      <c r="AY575" s="403"/>
      <c r="AZ575" s="404"/>
      <c r="BA575" s="363"/>
    </row>
    <row r="576" spans="6:53" ht="93" customHeight="1" x14ac:dyDescent="0.3">
      <c r="F576" s="399"/>
      <c r="G576" s="400"/>
      <c r="H576" s="400"/>
      <c r="I576" s="403"/>
      <c r="J576" s="400"/>
      <c r="K576" s="400"/>
      <c r="L576" s="400"/>
      <c r="M576" s="400"/>
      <c r="N576" s="400"/>
      <c r="U576" s="401"/>
      <c r="V576" s="402"/>
      <c r="W576" s="402"/>
      <c r="X576" s="402"/>
      <c r="Y576" s="402"/>
      <c r="Z576" s="402"/>
      <c r="AA576" s="402"/>
      <c r="AB576" s="402"/>
      <c r="AC576" s="402"/>
      <c r="AD576" s="402"/>
      <c r="AE576" s="402"/>
      <c r="AF576" s="402"/>
      <c r="AG576" s="402"/>
      <c r="AH576" s="402"/>
      <c r="AI576" s="402"/>
      <c r="AJ576" s="402"/>
      <c r="AK576" s="402"/>
      <c r="AL576" s="403"/>
      <c r="AM576" s="403"/>
      <c r="AN576" s="403"/>
      <c r="AO576" s="403"/>
      <c r="AP576" s="403"/>
      <c r="AQ576" s="403"/>
      <c r="AR576" s="403"/>
      <c r="AS576" s="403"/>
      <c r="AT576" s="403"/>
      <c r="AU576" s="403"/>
      <c r="AV576" s="403"/>
      <c r="AW576" s="403"/>
      <c r="AX576" s="403"/>
      <c r="AY576" s="403"/>
      <c r="AZ576" s="404"/>
      <c r="BA576" s="363"/>
    </row>
    <row r="577" spans="6:53" ht="93" customHeight="1" x14ac:dyDescent="0.3">
      <c r="F577" s="399"/>
      <c r="G577" s="400"/>
      <c r="H577" s="400"/>
      <c r="I577" s="403"/>
      <c r="J577" s="400"/>
      <c r="K577" s="400"/>
      <c r="L577" s="400"/>
      <c r="M577" s="400"/>
      <c r="N577" s="400"/>
      <c r="U577" s="401"/>
      <c r="V577" s="402"/>
      <c r="W577" s="402"/>
      <c r="X577" s="402"/>
      <c r="Y577" s="402"/>
      <c r="Z577" s="402"/>
      <c r="AA577" s="402"/>
      <c r="AB577" s="402"/>
      <c r="AC577" s="402"/>
      <c r="AD577" s="402"/>
      <c r="AE577" s="402"/>
      <c r="AF577" s="402"/>
      <c r="AG577" s="402"/>
      <c r="AH577" s="402"/>
      <c r="AI577" s="402"/>
      <c r="AJ577" s="402"/>
      <c r="AK577" s="402"/>
      <c r="AL577" s="403"/>
      <c r="AM577" s="403"/>
      <c r="AN577" s="403"/>
      <c r="AO577" s="403"/>
      <c r="AP577" s="403"/>
      <c r="AQ577" s="403"/>
      <c r="AR577" s="403"/>
      <c r="AS577" s="403"/>
      <c r="AT577" s="403"/>
      <c r="AU577" s="403"/>
      <c r="AV577" s="403"/>
      <c r="AW577" s="403"/>
      <c r="AX577" s="403"/>
      <c r="AY577" s="403"/>
      <c r="AZ577" s="404"/>
      <c r="BA577" s="363"/>
    </row>
    <row r="578" spans="6:53" ht="93" customHeight="1" x14ac:dyDescent="0.3">
      <c r="F578" s="399"/>
      <c r="G578" s="400"/>
      <c r="H578" s="400"/>
      <c r="I578" s="403"/>
      <c r="J578" s="400"/>
      <c r="K578" s="400"/>
      <c r="L578" s="400"/>
      <c r="M578" s="400"/>
      <c r="N578" s="400"/>
      <c r="U578" s="401"/>
      <c r="V578" s="402"/>
      <c r="W578" s="402"/>
      <c r="X578" s="402"/>
      <c r="Y578" s="402"/>
      <c r="Z578" s="402"/>
      <c r="AA578" s="402"/>
      <c r="AB578" s="402"/>
      <c r="AC578" s="402"/>
      <c r="AD578" s="402"/>
      <c r="AE578" s="402"/>
      <c r="AF578" s="402"/>
      <c r="AG578" s="402"/>
      <c r="AH578" s="402"/>
      <c r="AI578" s="402"/>
      <c r="AJ578" s="402"/>
      <c r="AK578" s="402"/>
      <c r="AL578" s="403"/>
      <c r="AM578" s="403"/>
      <c r="AN578" s="403"/>
      <c r="AO578" s="403"/>
      <c r="AP578" s="403"/>
      <c r="AQ578" s="403"/>
      <c r="AR578" s="403"/>
      <c r="AS578" s="403"/>
      <c r="AT578" s="403"/>
      <c r="AU578" s="403"/>
      <c r="AV578" s="403"/>
      <c r="AW578" s="403"/>
      <c r="AX578" s="403"/>
      <c r="AY578" s="403"/>
      <c r="AZ578" s="404"/>
      <c r="BA578" s="363"/>
    </row>
    <row r="579" spans="6:53" ht="93" customHeight="1" x14ac:dyDescent="0.3">
      <c r="F579" s="399"/>
      <c r="G579" s="400"/>
      <c r="H579" s="400"/>
      <c r="I579" s="403"/>
      <c r="J579" s="400"/>
      <c r="K579" s="400"/>
      <c r="L579" s="400"/>
      <c r="M579" s="400"/>
      <c r="N579" s="400"/>
      <c r="U579" s="401"/>
      <c r="V579" s="402"/>
      <c r="W579" s="402"/>
      <c r="X579" s="402"/>
      <c r="Y579" s="402"/>
      <c r="Z579" s="402"/>
      <c r="AA579" s="402"/>
      <c r="AB579" s="402"/>
      <c r="AC579" s="402"/>
      <c r="AD579" s="402"/>
      <c r="AE579" s="402"/>
      <c r="AF579" s="402"/>
      <c r="AG579" s="402"/>
      <c r="AH579" s="402"/>
      <c r="AI579" s="402"/>
      <c r="AJ579" s="402"/>
      <c r="AK579" s="402"/>
      <c r="AL579" s="403"/>
      <c r="AM579" s="403"/>
      <c r="AN579" s="403"/>
      <c r="AO579" s="403"/>
      <c r="AP579" s="403"/>
      <c r="AQ579" s="403"/>
      <c r="AR579" s="403"/>
      <c r="AS579" s="403"/>
      <c r="AT579" s="403"/>
      <c r="AU579" s="403"/>
      <c r="AV579" s="403"/>
      <c r="AW579" s="403"/>
      <c r="AX579" s="403"/>
      <c r="AY579" s="403"/>
      <c r="AZ579" s="404"/>
      <c r="BA579" s="363"/>
    </row>
    <row r="580" spans="6:53" ht="93" customHeight="1" x14ac:dyDescent="0.3">
      <c r="F580" s="399"/>
      <c r="G580" s="400"/>
      <c r="H580" s="400"/>
      <c r="I580" s="403"/>
      <c r="J580" s="400"/>
      <c r="K580" s="400"/>
      <c r="L580" s="400"/>
      <c r="M580" s="400"/>
      <c r="N580" s="400"/>
      <c r="U580" s="401"/>
      <c r="V580" s="402"/>
      <c r="W580" s="402"/>
      <c r="X580" s="402"/>
      <c r="Y580" s="402"/>
      <c r="Z580" s="402"/>
      <c r="AA580" s="402"/>
      <c r="AB580" s="402"/>
      <c r="AC580" s="402"/>
      <c r="AD580" s="402"/>
      <c r="AE580" s="402"/>
      <c r="AF580" s="402"/>
      <c r="AG580" s="402"/>
      <c r="AH580" s="402"/>
      <c r="AI580" s="402"/>
      <c r="AJ580" s="402"/>
      <c r="AK580" s="402"/>
      <c r="AL580" s="403"/>
      <c r="AM580" s="403"/>
      <c r="AN580" s="403"/>
      <c r="AO580" s="403"/>
      <c r="AP580" s="403"/>
      <c r="AQ580" s="403"/>
      <c r="AR580" s="403"/>
      <c r="AS580" s="403"/>
      <c r="AT580" s="403"/>
      <c r="AU580" s="403"/>
      <c r="AV580" s="403"/>
      <c r="AW580" s="403"/>
      <c r="AX580" s="403"/>
      <c r="AY580" s="403"/>
      <c r="AZ580" s="404"/>
      <c r="BA580" s="363"/>
    </row>
    <row r="581" spans="6:53" ht="93" customHeight="1" x14ac:dyDescent="0.3">
      <c r="F581" s="399"/>
      <c r="G581" s="400"/>
      <c r="H581" s="400"/>
      <c r="I581" s="403"/>
      <c r="J581" s="400"/>
      <c r="K581" s="400"/>
      <c r="L581" s="400"/>
      <c r="M581" s="400"/>
      <c r="N581" s="400"/>
      <c r="U581" s="401"/>
      <c r="V581" s="402"/>
      <c r="W581" s="402"/>
      <c r="X581" s="402"/>
      <c r="Y581" s="402"/>
      <c r="Z581" s="402"/>
      <c r="AA581" s="402"/>
      <c r="AB581" s="402"/>
      <c r="AC581" s="402"/>
      <c r="AD581" s="402"/>
      <c r="AE581" s="402"/>
      <c r="AF581" s="402"/>
      <c r="AG581" s="402"/>
      <c r="AH581" s="402"/>
      <c r="AI581" s="402"/>
      <c r="AJ581" s="402"/>
      <c r="AK581" s="402"/>
      <c r="AL581" s="403"/>
      <c r="AM581" s="403"/>
      <c r="AN581" s="403"/>
      <c r="AO581" s="403"/>
      <c r="AP581" s="403"/>
      <c r="AQ581" s="403"/>
      <c r="AR581" s="403"/>
      <c r="AS581" s="403"/>
      <c r="AT581" s="403"/>
      <c r="AU581" s="403"/>
      <c r="AV581" s="403"/>
      <c r="AW581" s="403"/>
      <c r="AX581" s="403"/>
      <c r="AY581" s="403"/>
      <c r="AZ581" s="404"/>
      <c r="BA581" s="363"/>
    </row>
    <row r="582" spans="6:53" ht="93" customHeight="1" x14ac:dyDescent="0.3">
      <c r="F582" s="399"/>
      <c r="G582" s="400"/>
      <c r="H582" s="400"/>
      <c r="I582" s="403"/>
      <c r="J582" s="400"/>
      <c r="K582" s="400"/>
      <c r="L582" s="400"/>
      <c r="M582" s="400"/>
      <c r="N582" s="400"/>
      <c r="U582" s="401"/>
      <c r="V582" s="402"/>
      <c r="W582" s="402"/>
      <c r="X582" s="402"/>
      <c r="Y582" s="402"/>
      <c r="Z582" s="402"/>
      <c r="AA582" s="402"/>
      <c r="AB582" s="402"/>
      <c r="AC582" s="402"/>
      <c r="AD582" s="402"/>
      <c r="AE582" s="402"/>
      <c r="AF582" s="402"/>
      <c r="AG582" s="402"/>
      <c r="AH582" s="402"/>
      <c r="AI582" s="402"/>
      <c r="AJ582" s="402"/>
      <c r="AK582" s="402"/>
      <c r="AL582" s="403"/>
      <c r="AM582" s="403"/>
      <c r="AN582" s="403"/>
      <c r="AO582" s="403"/>
      <c r="AP582" s="403"/>
      <c r="AQ582" s="403"/>
      <c r="AR582" s="403"/>
      <c r="AS582" s="403"/>
      <c r="AT582" s="403"/>
      <c r="AU582" s="403"/>
      <c r="AV582" s="403"/>
      <c r="AW582" s="403"/>
      <c r="AX582" s="403"/>
      <c r="AY582" s="403"/>
      <c r="AZ582" s="404"/>
      <c r="BA582" s="363"/>
    </row>
    <row r="583" spans="6:53" ht="93" customHeight="1" x14ac:dyDescent="0.3">
      <c r="F583" s="399"/>
      <c r="G583" s="400"/>
      <c r="H583" s="400"/>
      <c r="I583" s="403"/>
      <c r="J583" s="400"/>
      <c r="K583" s="400"/>
      <c r="L583" s="400"/>
      <c r="M583" s="400"/>
      <c r="N583" s="400"/>
      <c r="U583" s="401"/>
      <c r="V583" s="402"/>
      <c r="W583" s="402"/>
      <c r="X583" s="402"/>
      <c r="Y583" s="402"/>
      <c r="Z583" s="402"/>
      <c r="AA583" s="402"/>
      <c r="AB583" s="402"/>
      <c r="AC583" s="402"/>
      <c r="AD583" s="402"/>
      <c r="AE583" s="402"/>
      <c r="AF583" s="402"/>
      <c r="AG583" s="402"/>
      <c r="AH583" s="402"/>
      <c r="AI583" s="402"/>
      <c r="AJ583" s="402"/>
      <c r="AK583" s="402"/>
      <c r="AL583" s="403"/>
      <c r="AM583" s="403"/>
      <c r="AN583" s="403"/>
      <c r="AO583" s="403"/>
      <c r="AP583" s="403"/>
      <c r="AQ583" s="403"/>
      <c r="AR583" s="403"/>
      <c r="AS583" s="403"/>
      <c r="AT583" s="403"/>
      <c r="AU583" s="403"/>
      <c r="AV583" s="403"/>
      <c r="AW583" s="403"/>
      <c r="AX583" s="403"/>
      <c r="AY583" s="403"/>
      <c r="AZ583" s="404"/>
      <c r="BA583" s="363"/>
    </row>
    <row r="584" spans="6:53" ht="93" customHeight="1" x14ac:dyDescent="0.3">
      <c r="F584" s="399"/>
      <c r="G584" s="400"/>
      <c r="H584" s="400"/>
      <c r="I584" s="403"/>
      <c r="J584" s="400"/>
      <c r="K584" s="400"/>
      <c r="L584" s="400"/>
      <c r="M584" s="400"/>
      <c r="N584" s="400"/>
      <c r="U584" s="401"/>
      <c r="V584" s="402"/>
      <c r="W584" s="402"/>
      <c r="X584" s="402"/>
      <c r="Y584" s="402"/>
      <c r="Z584" s="402"/>
      <c r="AA584" s="402"/>
      <c r="AB584" s="402"/>
      <c r="AC584" s="402"/>
      <c r="AD584" s="402"/>
      <c r="AE584" s="402"/>
      <c r="AF584" s="402"/>
      <c r="AG584" s="402"/>
      <c r="AH584" s="402"/>
      <c r="AI584" s="402"/>
      <c r="AJ584" s="402"/>
      <c r="AK584" s="402"/>
      <c r="AL584" s="403"/>
      <c r="AM584" s="403"/>
      <c r="AN584" s="403"/>
      <c r="AO584" s="403"/>
      <c r="AP584" s="403"/>
      <c r="AQ584" s="403"/>
      <c r="AR584" s="403"/>
      <c r="AS584" s="403"/>
      <c r="AT584" s="403"/>
      <c r="AU584" s="403"/>
      <c r="AV584" s="403"/>
      <c r="AW584" s="403"/>
      <c r="AX584" s="403"/>
      <c r="AY584" s="403"/>
      <c r="AZ584" s="404"/>
      <c r="BA584" s="363"/>
    </row>
    <row r="585" spans="6:53" ht="93" customHeight="1" x14ac:dyDescent="0.3">
      <c r="F585" s="399"/>
      <c r="G585" s="400"/>
      <c r="H585" s="400"/>
      <c r="I585" s="403"/>
      <c r="J585" s="400"/>
      <c r="K585" s="400"/>
      <c r="L585" s="400"/>
      <c r="M585" s="400"/>
      <c r="N585" s="400"/>
      <c r="U585" s="401"/>
      <c r="V585" s="402"/>
      <c r="W585" s="402"/>
      <c r="X585" s="402"/>
      <c r="Y585" s="402"/>
      <c r="Z585" s="402"/>
      <c r="AA585" s="402"/>
      <c r="AB585" s="402"/>
      <c r="AC585" s="402"/>
      <c r="AD585" s="402"/>
      <c r="AE585" s="402"/>
      <c r="AF585" s="402"/>
      <c r="AG585" s="402"/>
      <c r="AH585" s="402"/>
      <c r="AI585" s="402"/>
      <c r="AJ585" s="402"/>
      <c r="AK585" s="402"/>
      <c r="AL585" s="403"/>
      <c r="AM585" s="403"/>
      <c r="AN585" s="403"/>
      <c r="AO585" s="403"/>
      <c r="AP585" s="403"/>
      <c r="AQ585" s="403"/>
      <c r="AR585" s="403"/>
      <c r="AS585" s="403"/>
      <c r="AT585" s="403"/>
      <c r="AU585" s="403"/>
      <c r="AV585" s="403"/>
      <c r="AW585" s="403"/>
      <c r="AX585" s="403"/>
      <c r="AY585" s="403"/>
      <c r="AZ585" s="404"/>
      <c r="BA585" s="363"/>
    </row>
    <row r="586" spans="6:53" ht="93" customHeight="1" x14ac:dyDescent="0.3">
      <c r="F586" s="399"/>
      <c r="G586" s="400"/>
      <c r="H586" s="400"/>
      <c r="I586" s="403"/>
      <c r="J586" s="400"/>
      <c r="K586" s="400"/>
      <c r="L586" s="400"/>
      <c r="M586" s="400"/>
      <c r="N586" s="400"/>
      <c r="U586" s="401"/>
      <c r="V586" s="402"/>
      <c r="W586" s="402"/>
      <c r="X586" s="402"/>
      <c r="Y586" s="402"/>
      <c r="Z586" s="402"/>
      <c r="AA586" s="402"/>
      <c r="AB586" s="402"/>
      <c r="AC586" s="402"/>
      <c r="AD586" s="402"/>
      <c r="AE586" s="402"/>
      <c r="AF586" s="402"/>
      <c r="AG586" s="402"/>
      <c r="AH586" s="402"/>
      <c r="AI586" s="402"/>
      <c r="AJ586" s="402"/>
      <c r="AK586" s="402"/>
      <c r="AL586" s="403"/>
      <c r="AM586" s="403"/>
      <c r="AN586" s="403"/>
      <c r="AO586" s="403"/>
      <c r="AP586" s="403"/>
      <c r="AQ586" s="403"/>
      <c r="AR586" s="403"/>
      <c r="AS586" s="403"/>
      <c r="AT586" s="403"/>
      <c r="AU586" s="403"/>
      <c r="AV586" s="403"/>
      <c r="AW586" s="403"/>
      <c r="AX586" s="403"/>
      <c r="AY586" s="403"/>
      <c r="AZ586" s="404"/>
      <c r="BA586" s="363"/>
    </row>
    <row r="587" spans="6:53" ht="93" customHeight="1" x14ac:dyDescent="0.3">
      <c r="F587" s="399"/>
      <c r="G587" s="400"/>
      <c r="H587" s="400"/>
      <c r="I587" s="403"/>
      <c r="J587" s="400"/>
      <c r="K587" s="400"/>
      <c r="L587" s="400"/>
      <c r="M587" s="400"/>
      <c r="N587" s="400"/>
      <c r="U587" s="401"/>
      <c r="V587" s="402"/>
      <c r="W587" s="402"/>
      <c r="X587" s="402"/>
      <c r="Y587" s="402"/>
      <c r="Z587" s="402"/>
      <c r="AA587" s="402"/>
      <c r="AB587" s="402"/>
      <c r="AC587" s="402"/>
      <c r="AD587" s="402"/>
      <c r="AE587" s="402"/>
      <c r="AF587" s="402"/>
      <c r="AG587" s="402"/>
      <c r="AH587" s="402"/>
      <c r="AI587" s="402"/>
      <c r="AJ587" s="402"/>
      <c r="AK587" s="402"/>
      <c r="AL587" s="403"/>
      <c r="AM587" s="403"/>
      <c r="AN587" s="403"/>
      <c r="AO587" s="403"/>
      <c r="AP587" s="403"/>
      <c r="AQ587" s="403"/>
      <c r="AR587" s="403"/>
      <c r="AS587" s="403"/>
      <c r="AT587" s="403"/>
      <c r="AU587" s="403"/>
      <c r="AV587" s="403"/>
      <c r="AW587" s="403"/>
      <c r="AX587" s="403"/>
      <c r="AY587" s="403"/>
      <c r="AZ587" s="404"/>
      <c r="BA587" s="363"/>
    </row>
    <row r="588" spans="6:53" ht="93" customHeight="1" x14ac:dyDescent="0.3">
      <c r="F588" s="399"/>
      <c r="G588" s="400"/>
      <c r="H588" s="400"/>
      <c r="I588" s="403"/>
      <c r="J588" s="400"/>
      <c r="K588" s="400"/>
      <c r="L588" s="400"/>
      <c r="M588" s="400"/>
      <c r="N588" s="400"/>
      <c r="U588" s="401"/>
      <c r="V588" s="402"/>
      <c r="W588" s="402"/>
      <c r="X588" s="402"/>
      <c r="Y588" s="402"/>
      <c r="Z588" s="402"/>
      <c r="AA588" s="402"/>
      <c r="AB588" s="402"/>
      <c r="AC588" s="402"/>
      <c r="AD588" s="402"/>
      <c r="AE588" s="402"/>
      <c r="AF588" s="402"/>
      <c r="AG588" s="402"/>
      <c r="AH588" s="402"/>
      <c r="AI588" s="402"/>
      <c r="AJ588" s="402"/>
      <c r="AK588" s="402"/>
      <c r="AL588" s="403"/>
      <c r="AM588" s="403"/>
      <c r="AN588" s="403"/>
      <c r="AO588" s="403"/>
      <c r="AP588" s="403"/>
      <c r="AQ588" s="403"/>
      <c r="AR588" s="403"/>
      <c r="AS588" s="403"/>
      <c r="AT588" s="403"/>
      <c r="AU588" s="403"/>
      <c r="AV588" s="403"/>
      <c r="AW588" s="403"/>
      <c r="AX588" s="403"/>
      <c r="AY588" s="403"/>
      <c r="AZ588" s="404"/>
      <c r="BA588" s="363"/>
    </row>
    <row r="589" spans="6:53" ht="93" customHeight="1" x14ac:dyDescent="0.3">
      <c r="F589" s="399"/>
      <c r="G589" s="400"/>
      <c r="H589" s="400"/>
      <c r="I589" s="403"/>
      <c r="J589" s="400"/>
      <c r="K589" s="400"/>
      <c r="L589" s="400"/>
      <c r="M589" s="400"/>
      <c r="N589" s="400"/>
      <c r="U589" s="401"/>
      <c r="V589" s="402"/>
      <c r="W589" s="402"/>
      <c r="X589" s="402"/>
      <c r="Y589" s="402"/>
      <c r="Z589" s="402"/>
      <c r="AA589" s="402"/>
      <c r="AB589" s="402"/>
      <c r="AC589" s="402"/>
      <c r="AD589" s="402"/>
      <c r="AE589" s="402"/>
      <c r="AF589" s="402"/>
      <c r="AG589" s="402"/>
      <c r="AH589" s="402"/>
      <c r="AI589" s="402"/>
      <c r="AJ589" s="402"/>
      <c r="AK589" s="402"/>
      <c r="AL589" s="403"/>
      <c r="AM589" s="403"/>
      <c r="AN589" s="403"/>
      <c r="AO589" s="403"/>
      <c r="AP589" s="403"/>
      <c r="AQ589" s="403"/>
      <c r="AR589" s="403"/>
      <c r="AS589" s="403"/>
      <c r="AT589" s="403"/>
      <c r="AU589" s="403"/>
      <c r="AV589" s="403"/>
      <c r="AW589" s="403"/>
      <c r="AX589" s="403"/>
      <c r="AY589" s="403"/>
      <c r="AZ589" s="404"/>
      <c r="BA589" s="363"/>
    </row>
    <row r="590" spans="6:53" ht="93" customHeight="1" x14ac:dyDescent="0.3">
      <c r="F590" s="399"/>
      <c r="G590" s="400"/>
      <c r="H590" s="400"/>
      <c r="I590" s="403"/>
      <c r="J590" s="400"/>
      <c r="K590" s="400"/>
      <c r="L590" s="400"/>
      <c r="M590" s="400"/>
      <c r="N590" s="400"/>
      <c r="U590" s="401"/>
      <c r="V590" s="402"/>
      <c r="W590" s="402"/>
      <c r="X590" s="402"/>
      <c r="Y590" s="402"/>
      <c r="Z590" s="402"/>
      <c r="AA590" s="402"/>
      <c r="AB590" s="402"/>
      <c r="AC590" s="402"/>
      <c r="AD590" s="402"/>
      <c r="AE590" s="402"/>
      <c r="AF590" s="402"/>
      <c r="AG590" s="402"/>
      <c r="AH590" s="402"/>
      <c r="AI590" s="402"/>
      <c r="AJ590" s="402"/>
      <c r="AK590" s="402"/>
      <c r="AL590" s="403"/>
      <c r="AM590" s="403"/>
      <c r="AN590" s="403"/>
      <c r="AO590" s="403"/>
      <c r="AP590" s="403"/>
      <c r="AQ590" s="403"/>
      <c r="AR590" s="403"/>
      <c r="AS590" s="403"/>
      <c r="AT590" s="403"/>
      <c r="AU590" s="403"/>
      <c r="AV590" s="403"/>
      <c r="AW590" s="403"/>
      <c r="AX590" s="403"/>
      <c r="AY590" s="403"/>
      <c r="AZ590" s="404"/>
      <c r="BA590" s="363"/>
    </row>
    <row r="591" spans="6:53" ht="93" customHeight="1" x14ac:dyDescent="0.3">
      <c r="F591" s="399"/>
      <c r="G591" s="400"/>
      <c r="H591" s="400"/>
      <c r="I591" s="403"/>
      <c r="J591" s="400"/>
      <c r="K591" s="400"/>
      <c r="L591" s="400"/>
      <c r="M591" s="400"/>
      <c r="N591" s="400"/>
      <c r="U591" s="401"/>
      <c r="V591" s="402"/>
      <c r="W591" s="402"/>
      <c r="X591" s="402"/>
      <c r="Y591" s="402"/>
      <c r="Z591" s="402"/>
      <c r="AA591" s="402"/>
      <c r="AB591" s="402"/>
      <c r="AC591" s="402"/>
      <c r="AD591" s="402"/>
      <c r="AE591" s="402"/>
      <c r="AF591" s="402"/>
      <c r="AG591" s="402"/>
      <c r="AH591" s="402"/>
      <c r="AI591" s="402"/>
      <c r="AJ591" s="402"/>
      <c r="AK591" s="402"/>
      <c r="AL591" s="403"/>
      <c r="AM591" s="403"/>
      <c r="AN591" s="403"/>
      <c r="AO591" s="403"/>
      <c r="AP591" s="403"/>
      <c r="AQ591" s="403"/>
      <c r="AR591" s="403"/>
      <c r="AS591" s="403"/>
      <c r="AT591" s="403"/>
      <c r="AU591" s="403"/>
      <c r="AV591" s="403"/>
      <c r="AW591" s="403"/>
      <c r="AX591" s="403"/>
      <c r="AY591" s="403"/>
      <c r="AZ591" s="404"/>
      <c r="BA591" s="363"/>
    </row>
    <row r="592" spans="6:53" ht="93" customHeight="1" x14ac:dyDescent="0.3">
      <c r="F592" s="399"/>
      <c r="G592" s="400"/>
      <c r="H592" s="400"/>
      <c r="I592" s="403"/>
      <c r="J592" s="400"/>
      <c r="K592" s="400"/>
      <c r="L592" s="400"/>
      <c r="M592" s="400"/>
      <c r="N592" s="400"/>
      <c r="U592" s="401"/>
      <c r="V592" s="402"/>
      <c r="W592" s="402"/>
      <c r="X592" s="402"/>
      <c r="Y592" s="402"/>
      <c r="Z592" s="402"/>
      <c r="AA592" s="402"/>
      <c r="AB592" s="402"/>
      <c r="AC592" s="402"/>
      <c r="AD592" s="402"/>
      <c r="AE592" s="402"/>
      <c r="AF592" s="402"/>
      <c r="AG592" s="402"/>
      <c r="AH592" s="402"/>
      <c r="AI592" s="402"/>
      <c r="AJ592" s="402"/>
      <c r="AK592" s="402"/>
      <c r="AL592" s="403"/>
      <c r="AM592" s="403"/>
      <c r="AN592" s="403"/>
      <c r="AO592" s="403"/>
      <c r="AP592" s="403"/>
      <c r="AQ592" s="403"/>
      <c r="AR592" s="403"/>
      <c r="AS592" s="403"/>
      <c r="AT592" s="403"/>
      <c r="AU592" s="403"/>
      <c r="AV592" s="403"/>
      <c r="AW592" s="403"/>
      <c r="AX592" s="403"/>
      <c r="AY592" s="403"/>
      <c r="AZ592" s="404"/>
      <c r="BA592" s="363"/>
    </row>
    <row r="593" spans="6:53" ht="93" customHeight="1" x14ac:dyDescent="0.3">
      <c r="F593" s="399"/>
      <c r="G593" s="400"/>
      <c r="H593" s="400"/>
      <c r="I593" s="403"/>
      <c r="J593" s="400"/>
      <c r="K593" s="400"/>
      <c r="L593" s="400"/>
      <c r="M593" s="400"/>
      <c r="N593" s="400"/>
      <c r="U593" s="401"/>
      <c r="V593" s="402"/>
      <c r="W593" s="402"/>
      <c r="X593" s="402"/>
      <c r="Y593" s="402"/>
      <c r="Z593" s="402"/>
      <c r="AA593" s="402"/>
      <c r="AB593" s="402"/>
      <c r="AC593" s="402"/>
      <c r="AD593" s="402"/>
      <c r="AE593" s="402"/>
      <c r="AF593" s="402"/>
      <c r="AG593" s="402"/>
      <c r="AH593" s="402"/>
      <c r="AI593" s="402"/>
      <c r="AJ593" s="402"/>
      <c r="AK593" s="402"/>
      <c r="AL593" s="403"/>
      <c r="AM593" s="403"/>
      <c r="AN593" s="403"/>
      <c r="AO593" s="403"/>
      <c r="AP593" s="403"/>
      <c r="AQ593" s="403"/>
      <c r="AR593" s="403"/>
      <c r="AS593" s="403"/>
      <c r="AT593" s="403"/>
      <c r="AU593" s="403"/>
      <c r="AV593" s="403"/>
      <c r="AW593" s="403"/>
      <c r="AX593" s="403"/>
      <c r="AY593" s="403"/>
      <c r="AZ593" s="404"/>
      <c r="BA593" s="363"/>
    </row>
    <row r="594" spans="6:53" ht="93" customHeight="1" x14ac:dyDescent="0.3">
      <c r="F594" s="399"/>
      <c r="G594" s="400"/>
      <c r="H594" s="400"/>
      <c r="I594" s="403"/>
      <c r="J594" s="400"/>
      <c r="K594" s="400"/>
      <c r="L594" s="400"/>
      <c r="M594" s="400"/>
      <c r="N594" s="400"/>
      <c r="U594" s="401"/>
      <c r="V594" s="402"/>
      <c r="W594" s="402"/>
      <c r="X594" s="402"/>
      <c r="Y594" s="402"/>
      <c r="Z594" s="402"/>
      <c r="AA594" s="402"/>
      <c r="AB594" s="402"/>
      <c r="AC594" s="402"/>
      <c r="AD594" s="402"/>
      <c r="AE594" s="402"/>
      <c r="AF594" s="402"/>
      <c r="AG594" s="402"/>
      <c r="AH594" s="402"/>
      <c r="AI594" s="402"/>
      <c r="AJ594" s="402"/>
      <c r="AK594" s="402"/>
      <c r="AL594" s="403"/>
      <c r="AM594" s="403"/>
      <c r="AN594" s="403"/>
      <c r="AO594" s="403"/>
      <c r="AP594" s="403"/>
      <c r="AQ594" s="403"/>
      <c r="AR594" s="403"/>
      <c r="AS594" s="403"/>
      <c r="AT594" s="403"/>
      <c r="AU594" s="403"/>
      <c r="AV594" s="403"/>
      <c r="AW594" s="403"/>
      <c r="AX594" s="403"/>
      <c r="AY594" s="403"/>
      <c r="AZ594" s="404"/>
      <c r="BA594" s="363"/>
    </row>
    <row r="595" spans="6:53" ht="93" customHeight="1" x14ac:dyDescent="0.3">
      <c r="F595" s="399"/>
      <c r="G595" s="400"/>
      <c r="H595" s="400"/>
      <c r="I595" s="403"/>
      <c r="J595" s="400"/>
      <c r="K595" s="400"/>
      <c r="L595" s="400"/>
      <c r="M595" s="400"/>
      <c r="N595" s="400"/>
      <c r="U595" s="401"/>
      <c r="V595" s="402"/>
      <c r="W595" s="402"/>
      <c r="X595" s="402"/>
      <c r="Y595" s="402"/>
      <c r="Z595" s="402"/>
      <c r="AA595" s="402"/>
      <c r="AB595" s="402"/>
      <c r="AC595" s="402"/>
      <c r="AD595" s="402"/>
      <c r="AE595" s="402"/>
      <c r="AF595" s="402"/>
      <c r="AG595" s="402"/>
      <c r="AH595" s="402"/>
      <c r="AI595" s="402"/>
      <c r="AJ595" s="402"/>
      <c r="AK595" s="402"/>
      <c r="AL595" s="403"/>
      <c r="AM595" s="403"/>
      <c r="AN595" s="403"/>
      <c r="AO595" s="403"/>
      <c r="AP595" s="403"/>
      <c r="AQ595" s="403"/>
      <c r="AR595" s="403"/>
      <c r="AS595" s="403"/>
      <c r="AT595" s="403"/>
      <c r="AU595" s="403"/>
      <c r="AV595" s="403"/>
      <c r="AW595" s="403"/>
      <c r="AX595" s="403"/>
      <c r="AY595" s="403"/>
      <c r="AZ595" s="404"/>
      <c r="BA595" s="363"/>
    </row>
    <row r="596" spans="6:53" ht="93" customHeight="1" x14ac:dyDescent="0.3">
      <c r="F596" s="399"/>
      <c r="G596" s="400"/>
      <c r="H596" s="400"/>
      <c r="I596" s="403"/>
      <c r="J596" s="400"/>
      <c r="K596" s="400"/>
      <c r="L596" s="400"/>
      <c r="M596" s="400"/>
      <c r="N596" s="400"/>
      <c r="U596" s="401"/>
      <c r="V596" s="402"/>
      <c r="W596" s="402"/>
      <c r="X596" s="402"/>
      <c r="Y596" s="402"/>
      <c r="Z596" s="402"/>
      <c r="AA596" s="402"/>
      <c r="AB596" s="402"/>
      <c r="AC596" s="402"/>
      <c r="AD596" s="402"/>
      <c r="AE596" s="402"/>
      <c r="AF596" s="402"/>
      <c r="AG596" s="402"/>
      <c r="AH596" s="402"/>
      <c r="AI596" s="402"/>
      <c r="AJ596" s="402"/>
      <c r="AK596" s="402"/>
      <c r="AL596" s="403"/>
      <c r="AM596" s="403"/>
      <c r="AN596" s="403"/>
      <c r="AO596" s="403"/>
      <c r="AP596" s="403"/>
      <c r="AQ596" s="403"/>
      <c r="AR596" s="403"/>
      <c r="AS596" s="403"/>
      <c r="AT596" s="403"/>
      <c r="AU596" s="403"/>
      <c r="AV596" s="403"/>
      <c r="AW596" s="403"/>
      <c r="AX596" s="403"/>
      <c r="AY596" s="403"/>
      <c r="AZ596" s="404"/>
      <c r="BA596" s="363"/>
    </row>
    <row r="597" spans="6:53" ht="93" customHeight="1" x14ac:dyDescent="0.3">
      <c r="F597" s="399"/>
      <c r="G597" s="400"/>
      <c r="H597" s="400"/>
      <c r="I597" s="403"/>
      <c r="J597" s="400"/>
      <c r="K597" s="400"/>
      <c r="L597" s="400"/>
      <c r="M597" s="400"/>
      <c r="N597" s="400"/>
      <c r="U597" s="401"/>
      <c r="V597" s="402"/>
      <c r="W597" s="402"/>
      <c r="X597" s="402"/>
      <c r="Y597" s="402"/>
      <c r="Z597" s="402"/>
      <c r="AA597" s="402"/>
      <c r="AB597" s="402"/>
      <c r="AC597" s="402"/>
      <c r="AD597" s="402"/>
      <c r="AE597" s="402"/>
      <c r="AF597" s="402"/>
      <c r="AG597" s="402"/>
      <c r="AH597" s="402"/>
      <c r="AI597" s="402"/>
      <c r="AJ597" s="402"/>
      <c r="AK597" s="402"/>
      <c r="AL597" s="403"/>
      <c r="AM597" s="403"/>
      <c r="AN597" s="403"/>
      <c r="AO597" s="403"/>
      <c r="AP597" s="403"/>
      <c r="AQ597" s="403"/>
      <c r="AR597" s="403"/>
      <c r="AS597" s="403"/>
      <c r="AT597" s="403"/>
      <c r="AU597" s="403"/>
      <c r="AV597" s="403"/>
      <c r="AW597" s="403"/>
      <c r="AX597" s="403"/>
      <c r="AY597" s="403"/>
      <c r="AZ597" s="404"/>
      <c r="BA597" s="363"/>
    </row>
    <row r="598" spans="6:53" ht="93" customHeight="1" x14ac:dyDescent="0.3">
      <c r="F598" s="399"/>
      <c r="G598" s="400"/>
      <c r="H598" s="400"/>
      <c r="I598" s="403"/>
      <c r="J598" s="400"/>
      <c r="K598" s="400"/>
      <c r="L598" s="400"/>
      <c r="M598" s="400"/>
      <c r="N598" s="400"/>
      <c r="U598" s="401"/>
      <c r="V598" s="402"/>
      <c r="W598" s="402"/>
      <c r="X598" s="402"/>
      <c r="Y598" s="402"/>
      <c r="Z598" s="402"/>
      <c r="AA598" s="402"/>
      <c r="AB598" s="402"/>
      <c r="AC598" s="402"/>
      <c r="AD598" s="402"/>
      <c r="AE598" s="402"/>
      <c r="AF598" s="402"/>
      <c r="AG598" s="402"/>
      <c r="AH598" s="402"/>
      <c r="AI598" s="402"/>
      <c r="AJ598" s="402"/>
      <c r="AK598" s="402"/>
      <c r="AL598" s="403"/>
      <c r="AM598" s="403"/>
      <c r="AN598" s="403"/>
      <c r="AO598" s="403"/>
      <c r="AP598" s="403"/>
      <c r="AQ598" s="403"/>
      <c r="AR598" s="403"/>
      <c r="AS598" s="403"/>
      <c r="AT598" s="403"/>
      <c r="AU598" s="403"/>
      <c r="AV598" s="403"/>
      <c r="AW598" s="403"/>
      <c r="AX598" s="403"/>
      <c r="AY598" s="403"/>
      <c r="AZ598" s="404"/>
      <c r="BA598" s="363"/>
    </row>
    <row r="599" spans="6:53" ht="93" customHeight="1" x14ac:dyDescent="0.3">
      <c r="F599" s="399"/>
      <c r="G599" s="400"/>
      <c r="H599" s="400"/>
      <c r="I599" s="403"/>
      <c r="J599" s="400"/>
      <c r="K599" s="400"/>
      <c r="L599" s="400"/>
      <c r="M599" s="400"/>
      <c r="N599" s="400"/>
      <c r="U599" s="401"/>
      <c r="V599" s="402"/>
      <c r="W599" s="402"/>
      <c r="X599" s="402"/>
      <c r="Y599" s="402"/>
      <c r="Z599" s="402"/>
      <c r="AA599" s="402"/>
      <c r="AB599" s="402"/>
      <c r="AC599" s="402"/>
      <c r="AD599" s="402"/>
      <c r="AE599" s="402"/>
      <c r="AF599" s="402"/>
      <c r="AG599" s="402"/>
      <c r="AH599" s="402"/>
      <c r="AI599" s="402"/>
      <c r="AJ599" s="402"/>
      <c r="AK599" s="402"/>
      <c r="AL599" s="403"/>
      <c r="AM599" s="403"/>
      <c r="AN599" s="403"/>
      <c r="AO599" s="403"/>
      <c r="AP599" s="403"/>
      <c r="AQ599" s="403"/>
      <c r="AR599" s="403"/>
      <c r="AS599" s="403"/>
      <c r="AT599" s="403"/>
      <c r="AU599" s="403"/>
      <c r="AV599" s="403"/>
      <c r="AW599" s="403"/>
      <c r="AX599" s="403"/>
      <c r="AY599" s="403"/>
      <c r="AZ599" s="404"/>
      <c r="BA599" s="363"/>
    </row>
    <row r="600" spans="6:53" ht="93" customHeight="1" x14ac:dyDescent="0.3">
      <c r="F600" s="399"/>
      <c r="G600" s="400"/>
      <c r="H600" s="400"/>
      <c r="I600" s="403"/>
      <c r="J600" s="400"/>
      <c r="K600" s="400"/>
      <c r="L600" s="400"/>
      <c r="M600" s="400"/>
      <c r="N600" s="400"/>
      <c r="U600" s="401"/>
      <c r="V600" s="402"/>
      <c r="W600" s="402"/>
      <c r="X600" s="402"/>
      <c r="Y600" s="402"/>
      <c r="Z600" s="402"/>
      <c r="AA600" s="402"/>
      <c r="AB600" s="402"/>
      <c r="AC600" s="402"/>
      <c r="AD600" s="402"/>
      <c r="AE600" s="402"/>
      <c r="AF600" s="402"/>
      <c r="AG600" s="402"/>
      <c r="AH600" s="402"/>
      <c r="AI600" s="402"/>
      <c r="AJ600" s="402"/>
      <c r="AK600" s="402"/>
      <c r="AL600" s="403"/>
      <c r="AM600" s="403"/>
      <c r="AN600" s="403"/>
      <c r="AO600" s="403"/>
      <c r="AP600" s="403"/>
      <c r="AQ600" s="403"/>
      <c r="AR600" s="403"/>
      <c r="AS600" s="403"/>
      <c r="AT600" s="403"/>
      <c r="AU600" s="403"/>
      <c r="AV600" s="403"/>
      <c r="AW600" s="403"/>
      <c r="AX600" s="403"/>
      <c r="AY600" s="403"/>
      <c r="AZ600" s="404"/>
      <c r="BA600" s="363"/>
    </row>
    <row r="601" spans="6:53" ht="93" customHeight="1" x14ac:dyDescent="0.3">
      <c r="F601" s="399"/>
      <c r="G601" s="400"/>
      <c r="H601" s="400"/>
      <c r="I601" s="403"/>
      <c r="J601" s="400"/>
      <c r="K601" s="400"/>
      <c r="L601" s="400"/>
      <c r="M601" s="400"/>
      <c r="N601" s="400"/>
      <c r="U601" s="401"/>
      <c r="V601" s="402"/>
      <c r="W601" s="402"/>
      <c r="X601" s="402"/>
      <c r="Y601" s="402"/>
      <c r="Z601" s="402"/>
      <c r="AA601" s="402"/>
      <c r="AB601" s="402"/>
      <c r="AC601" s="402"/>
      <c r="AD601" s="402"/>
      <c r="AE601" s="402"/>
      <c r="AF601" s="402"/>
      <c r="AG601" s="402"/>
      <c r="AH601" s="402"/>
      <c r="AI601" s="402"/>
      <c r="AJ601" s="402"/>
      <c r="AK601" s="402"/>
      <c r="AL601" s="403"/>
      <c r="AM601" s="403"/>
      <c r="AN601" s="403"/>
      <c r="AO601" s="403"/>
      <c r="AP601" s="403"/>
      <c r="AQ601" s="403"/>
      <c r="AR601" s="403"/>
      <c r="AS601" s="403"/>
      <c r="AT601" s="403"/>
      <c r="AU601" s="403"/>
      <c r="AV601" s="403"/>
      <c r="AW601" s="403"/>
      <c r="AX601" s="403"/>
      <c r="AY601" s="403"/>
      <c r="AZ601" s="404"/>
      <c r="BA601" s="363"/>
    </row>
    <row r="602" spans="6:53" ht="93" customHeight="1" x14ac:dyDescent="0.3">
      <c r="F602" s="399"/>
      <c r="G602" s="400"/>
      <c r="H602" s="400"/>
      <c r="I602" s="403"/>
      <c r="J602" s="400"/>
      <c r="K602" s="400"/>
      <c r="L602" s="400"/>
      <c r="M602" s="400"/>
      <c r="N602" s="400"/>
      <c r="U602" s="401"/>
      <c r="V602" s="402"/>
      <c r="W602" s="402"/>
      <c r="X602" s="402"/>
      <c r="Y602" s="402"/>
      <c r="Z602" s="402"/>
      <c r="AA602" s="402"/>
      <c r="AB602" s="402"/>
      <c r="AC602" s="402"/>
      <c r="AD602" s="402"/>
      <c r="AE602" s="402"/>
      <c r="AF602" s="402"/>
      <c r="AG602" s="402"/>
      <c r="AH602" s="402"/>
      <c r="AI602" s="402"/>
      <c r="AJ602" s="402"/>
      <c r="AK602" s="402"/>
      <c r="AL602" s="403"/>
      <c r="AM602" s="403"/>
      <c r="AN602" s="403"/>
      <c r="AO602" s="403"/>
      <c r="AP602" s="403"/>
      <c r="AQ602" s="403"/>
      <c r="AR602" s="403"/>
      <c r="AS602" s="403"/>
      <c r="AT602" s="403"/>
      <c r="AU602" s="403"/>
      <c r="AV602" s="403"/>
      <c r="AW602" s="403"/>
      <c r="AX602" s="403"/>
      <c r="AY602" s="403"/>
      <c r="AZ602" s="404"/>
      <c r="BA602" s="363"/>
    </row>
    <row r="603" spans="6:53" ht="93" customHeight="1" x14ac:dyDescent="0.3">
      <c r="F603" s="399"/>
      <c r="G603" s="400"/>
      <c r="H603" s="400"/>
      <c r="I603" s="403"/>
      <c r="J603" s="400"/>
      <c r="K603" s="400"/>
      <c r="L603" s="400"/>
      <c r="M603" s="400"/>
      <c r="N603" s="400"/>
      <c r="U603" s="401"/>
      <c r="V603" s="402"/>
      <c r="W603" s="402"/>
      <c r="X603" s="402"/>
      <c r="Y603" s="402"/>
      <c r="Z603" s="402"/>
      <c r="AA603" s="402"/>
      <c r="AB603" s="402"/>
      <c r="AC603" s="402"/>
      <c r="AD603" s="402"/>
      <c r="AE603" s="402"/>
      <c r="AF603" s="402"/>
      <c r="AG603" s="402"/>
      <c r="AH603" s="402"/>
      <c r="AI603" s="402"/>
      <c r="AJ603" s="402"/>
      <c r="AK603" s="402"/>
      <c r="AL603" s="403"/>
      <c r="AM603" s="403"/>
      <c r="AN603" s="403"/>
      <c r="AO603" s="403"/>
      <c r="AP603" s="403"/>
      <c r="AQ603" s="403"/>
      <c r="AR603" s="403"/>
      <c r="AS603" s="403"/>
      <c r="AT603" s="403"/>
      <c r="AU603" s="403"/>
      <c r="AV603" s="403"/>
      <c r="AW603" s="403"/>
      <c r="AX603" s="403"/>
      <c r="AY603" s="403"/>
      <c r="AZ603" s="404"/>
      <c r="BA603" s="363"/>
    </row>
    <row r="604" spans="6:53" ht="93" customHeight="1" x14ac:dyDescent="0.3">
      <c r="F604" s="399"/>
      <c r="G604" s="400"/>
      <c r="H604" s="400"/>
      <c r="I604" s="403"/>
      <c r="J604" s="400"/>
      <c r="K604" s="400"/>
      <c r="L604" s="400"/>
      <c r="M604" s="400"/>
      <c r="N604" s="400"/>
      <c r="U604" s="401"/>
      <c r="V604" s="402"/>
      <c r="W604" s="402"/>
      <c r="X604" s="402"/>
      <c r="Y604" s="402"/>
      <c r="Z604" s="402"/>
      <c r="AA604" s="402"/>
      <c r="AB604" s="402"/>
      <c r="AC604" s="402"/>
      <c r="AD604" s="402"/>
      <c r="AE604" s="402"/>
      <c r="AF604" s="402"/>
      <c r="AG604" s="402"/>
      <c r="AH604" s="402"/>
      <c r="AI604" s="402"/>
      <c r="AJ604" s="402"/>
      <c r="AK604" s="402"/>
      <c r="AL604" s="403"/>
      <c r="AM604" s="403"/>
      <c r="AN604" s="403"/>
      <c r="AO604" s="403"/>
      <c r="AP604" s="403"/>
      <c r="AQ604" s="403"/>
      <c r="AR604" s="403"/>
      <c r="AS604" s="403"/>
      <c r="AT604" s="403"/>
      <c r="AU604" s="403"/>
      <c r="AV604" s="403"/>
      <c r="AW604" s="403"/>
      <c r="AX604" s="403"/>
      <c r="AY604" s="403"/>
      <c r="AZ604" s="404"/>
      <c r="BA604" s="363"/>
    </row>
    <row r="605" spans="6:53" ht="93" customHeight="1" x14ac:dyDescent="0.3">
      <c r="F605" s="399"/>
      <c r="G605" s="400"/>
      <c r="H605" s="400"/>
      <c r="I605" s="403"/>
      <c r="J605" s="400"/>
      <c r="K605" s="400"/>
      <c r="L605" s="400"/>
      <c r="M605" s="400"/>
      <c r="N605" s="400"/>
      <c r="U605" s="401"/>
      <c r="V605" s="402"/>
      <c r="W605" s="402"/>
      <c r="X605" s="402"/>
      <c r="Y605" s="402"/>
      <c r="Z605" s="402"/>
      <c r="AA605" s="402"/>
      <c r="AB605" s="402"/>
      <c r="AC605" s="402"/>
      <c r="AD605" s="402"/>
      <c r="AE605" s="402"/>
      <c r="AF605" s="402"/>
      <c r="AG605" s="402"/>
      <c r="AH605" s="402"/>
      <c r="AI605" s="402"/>
      <c r="AJ605" s="402"/>
      <c r="AK605" s="402"/>
      <c r="AL605" s="403"/>
      <c r="AM605" s="403"/>
      <c r="AN605" s="403"/>
      <c r="AO605" s="403"/>
      <c r="AP605" s="403"/>
      <c r="AQ605" s="403"/>
      <c r="AR605" s="403"/>
      <c r="AS605" s="403"/>
      <c r="AT605" s="403"/>
      <c r="AU605" s="403"/>
      <c r="AV605" s="403"/>
      <c r="AW605" s="403"/>
      <c r="AX605" s="403"/>
      <c r="AY605" s="403"/>
      <c r="AZ605" s="404"/>
      <c r="BA605" s="363"/>
    </row>
    <row r="606" spans="6:53" ht="93" customHeight="1" x14ac:dyDescent="0.3">
      <c r="F606" s="399"/>
      <c r="G606" s="400"/>
      <c r="H606" s="400"/>
      <c r="I606" s="403"/>
      <c r="J606" s="400"/>
      <c r="K606" s="400"/>
      <c r="L606" s="400"/>
      <c r="M606" s="400"/>
      <c r="N606" s="400"/>
      <c r="U606" s="401"/>
      <c r="V606" s="402"/>
      <c r="W606" s="402"/>
      <c r="X606" s="402"/>
      <c r="Y606" s="402"/>
      <c r="Z606" s="402"/>
      <c r="AA606" s="402"/>
      <c r="AB606" s="402"/>
      <c r="AC606" s="402"/>
      <c r="AD606" s="402"/>
      <c r="AE606" s="402"/>
      <c r="AF606" s="402"/>
      <c r="AG606" s="402"/>
      <c r="AH606" s="402"/>
      <c r="AI606" s="402"/>
      <c r="AJ606" s="402"/>
      <c r="AK606" s="402"/>
      <c r="AL606" s="403"/>
      <c r="AM606" s="403"/>
      <c r="AN606" s="403"/>
      <c r="AO606" s="403"/>
      <c r="AP606" s="403"/>
      <c r="AQ606" s="403"/>
      <c r="AR606" s="403"/>
      <c r="AS606" s="403"/>
      <c r="AT606" s="403"/>
      <c r="AU606" s="403"/>
      <c r="AV606" s="403"/>
      <c r="AW606" s="403"/>
      <c r="AX606" s="403"/>
      <c r="AY606" s="403"/>
      <c r="AZ606" s="404"/>
      <c r="BA606" s="363"/>
    </row>
    <row r="607" spans="6:53" ht="93" customHeight="1" x14ac:dyDescent="0.3">
      <c r="F607" s="399"/>
      <c r="G607" s="400"/>
      <c r="H607" s="400"/>
      <c r="I607" s="403"/>
      <c r="J607" s="400"/>
      <c r="K607" s="400"/>
      <c r="L607" s="400"/>
      <c r="M607" s="400"/>
      <c r="N607" s="400"/>
      <c r="U607" s="401"/>
      <c r="V607" s="402"/>
      <c r="W607" s="402"/>
      <c r="X607" s="402"/>
      <c r="Y607" s="402"/>
      <c r="Z607" s="402"/>
      <c r="AA607" s="402"/>
      <c r="AB607" s="402"/>
      <c r="AC607" s="402"/>
      <c r="AD607" s="402"/>
      <c r="AE607" s="402"/>
      <c r="AF607" s="402"/>
      <c r="AG607" s="402"/>
      <c r="AH607" s="402"/>
      <c r="AI607" s="402"/>
      <c r="AJ607" s="402"/>
      <c r="AK607" s="402"/>
      <c r="AL607" s="403"/>
      <c r="AM607" s="403"/>
      <c r="AN607" s="403"/>
      <c r="AO607" s="403"/>
      <c r="AP607" s="403"/>
      <c r="AQ607" s="403"/>
      <c r="AR607" s="403"/>
      <c r="AS607" s="403"/>
      <c r="AT607" s="403"/>
      <c r="AU607" s="403"/>
      <c r="AV607" s="403"/>
      <c r="AW607" s="403"/>
      <c r="AX607" s="403"/>
      <c r="AY607" s="403"/>
      <c r="AZ607" s="404"/>
      <c r="BA607" s="363"/>
    </row>
    <row r="608" spans="6:53" ht="93" customHeight="1" x14ac:dyDescent="0.3">
      <c r="F608" s="399"/>
      <c r="G608" s="400"/>
      <c r="H608" s="400"/>
      <c r="I608" s="403"/>
      <c r="J608" s="400"/>
      <c r="K608" s="400"/>
      <c r="L608" s="400"/>
      <c r="M608" s="400"/>
      <c r="N608" s="400"/>
      <c r="U608" s="401"/>
      <c r="V608" s="402"/>
      <c r="W608" s="402"/>
      <c r="X608" s="402"/>
      <c r="Y608" s="402"/>
      <c r="Z608" s="402"/>
      <c r="AA608" s="402"/>
      <c r="AB608" s="402"/>
      <c r="AC608" s="402"/>
      <c r="AD608" s="402"/>
      <c r="AE608" s="402"/>
      <c r="AF608" s="402"/>
      <c r="AG608" s="402"/>
      <c r="AH608" s="402"/>
      <c r="AI608" s="402"/>
      <c r="AJ608" s="402"/>
      <c r="AK608" s="402"/>
      <c r="AL608" s="403"/>
      <c r="AM608" s="403"/>
      <c r="AN608" s="403"/>
      <c r="AO608" s="403"/>
      <c r="AP608" s="403"/>
      <c r="AQ608" s="403"/>
      <c r="AR608" s="403"/>
      <c r="AS608" s="403"/>
      <c r="AT608" s="403"/>
      <c r="AU608" s="403"/>
      <c r="AV608" s="403"/>
      <c r="AW608" s="403"/>
      <c r="AX608" s="403"/>
      <c r="AY608" s="403"/>
      <c r="AZ608" s="404"/>
      <c r="BA608" s="363"/>
    </row>
    <row r="609" spans="6:53" ht="93" customHeight="1" x14ac:dyDescent="0.3">
      <c r="F609" s="399"/>
      <c r="G609" s="400"/>
      <c r="H609" s="400"/>
      <c r="I609" s="403"/>
      <c r="J609" s="400"/>
      <c r="K609" s="400"/>
      <c r="L609" s="400"/>
      <c r="M609" s="400"/>
      <c r="N609" s="400"/>
      <c r="U609" s="401"/>
      <c r="V609" s="402"/>
      <c r="W609" s="402"/>
      <c r="X609" s="402"/>
      <c r="Y609" s="402"/>
      <c r="Z609" s="402"/>
      <c r="AA609" s="402"/>
      <c r="AB609" s="402"/>
      <c r="AC609" s="402"/>
      <c r="AD609" s="402"/>
      <c r="AE609" s="402"/>
      <c r="AF609" s="402"/>
      <c r="AG609" s="402"/>
      <c r="AH609" s="402"/>
      <c r="AI609" s="402"/>
      <c r="AJ609" s="402"/>
      <c r="AK609" s="402"/>
      <c r="AL609" s="403"/>
      <c r="AM609" s="403"/>
      <c r="AN609" s="403"/>
      <c r="AO609" s="403"/>
      <c r="AP609" s="403"/>
      <c r="AQ609" s="403"/>
      <c r="AR609" s="403"/>
      <c r="AS609" s="403"/>
      <c r="AT609" s="403"/>
      <c r="AU609" s="403"/>
      <c r="AV609" s="403"/>
      <c r="AW609" s="403"/>
      <c r="AX609" s="403"/>
      <c r="AY609" s="403"/>
      <c r="AZ609" s="404"/>
      <c r="BA609" s="363"/>
    </row>
    <row r="610" spans="6:53" ht="93" customHeight="1" x14ac:dyDescent="0.3">
      <c r="F610" s="399"/>
      <c r="G610" s="400"/>
      <c r="H610" s="400"/>
      <c r="I610" s="403"/>
      <c r="J610" s="400"/>
      <c r="K610" s="400"/>
      <c r="L610" s="400"/>
      <c r="M610" s="400"/>
      <c r="N610" s="400"/>
      <c r="U610" s="401"/>
      <c r="V610" s="402"/>
      <c r="W610" s="402"/>
      <c r="X610" s="402"/>
      <c r="Y610" s="402"/>
      <c r="Z610" s="402"/>
      <c r="AA610" s="402"/>
      <c r="AB610" s="402"/>
      <c r="AC610" s="402"/>
      <c r="AD610" s="402"/>
      <c r="AE610" s="402"/>
      <c r="AF610" s="402"/>
      <c r="AG610" s="402"/>
      <c r="AH610" s="402"/>
      <c r="AI610" s="402"/>
      <c r="AJ610" s="402"/>
      <c r="AK610" s="402"/>
      <c r="AL610" s="403"/>
      <c r="AM610" s="403"/>
      <c r="AN610" s="403"/>
      <c r="AO610" s="403"/>
      <c r="AP610" s="403"/>
      <c r="AQ610" s="403"/>
      <c r="AR610" s="403"/>
      <c r="AS610" s="403"/>
      <c r="AT610" s="403"/>
      <c r="AU610" s="403"/>
      <c r="AV610" s="403"/>
      <c r="AW610" s="403"/>
      <c r="AX610" s="403"/>
      <c r="AY610" s="403"/>
      <c r="AZ610" s="404"/>
      <c r="BA610" s="363"/>
    </row>
    <row r="611" spans="6:53" ht="93" customHeight="1" x14ac:dyDescent="0.3">
      <c r="F611" s="399"/>
      <c r="G611" s="400"/>
      <c r="H611" s="400"/>
      <c r="I611" s="403"/>
      <c r="J611" s="400"/>
      <c r="K611" s="400"/>
      <c r="L611" s="400"/>
      <c r="M611" s="400"/>
      <c r="N611" s="400"/>
      <c r="U611" s="401"/>
      <c r="V611" s="402"/>
      <c r="W611" s="402"/>
      <c r="X611" s="402"/>
      <c r="Y611" s="402"/>
      <c r="Z611" s="402"/>
      <c r="AA611" s="402"/>
      <c r="AB611" s="402"/>
      <c r="AC611" s="402"/>
      <c r="AD611" s="402"/>
      <c r="AE611" s="402"/>
      <c r="AF611" s="402"/>
      <c r="AG611" s="402"/>
      <c r="AH611" s="402"/>
      <c r="AI611" s="402"/>
      <c r="AJ611" s="402"/>
      <c r="AK611" s="402"/>
      <c r="AL611" s="403"/>
      <c r="AM611" s="403"/>
      <c r="AN611" s="403"/>
      <c r="AO611" s="403"/>
      <c r="AP611" s="403"/>
      <c r="AQ611" s="403"/>
      <c r="AR611" s="403"/>
      <c r="AS611" s="403"/>
      <c r="AT611" s="403"/>
      <c r="AU611" s="403"/>
      <c r="AV611" s="403"/>
      <c r="AW611" s="403"/>
      <c r="AX611" s="403"/>
      <c r="AY611" s="403"/>
      <c r="AZ611" s="404"/>
      <c r="BA611" s="363"/>
    </row>
    <row r="612" spans="6:53" ht="93" customHeight="1" x14ac:dyDescent="0.3">
      <c r="F612" s="399"/>
      <c r="G612" s="400"/>
      <c r="H612" s="400"/>
      <c r="I612" s="403"/>
      <c r="J612" s="400"/>
      <c r="K612" s="400"/>
      <c r="L612" s="400"/>
      <c r="M612" s="400"/>
      <c r="N612" s="400"/>
      <c r="U612" s="401"/>
      <c r="V612" s="402"/>
      <c r="W612" s="402"/>
      <c r="X612" s="402"/>
      <c r="Y612" s="402"/>
      <c r="Z612" s="402"/>
      <c r="AA612" s="402"/>
      <c r="AB612" s="402"/>
      <c r="AC612" s="402"/>
      <c r="AD612" s="402"/>
      <c r="AE612" s="402"/>
      <c r="AF612" s="402"/>
      <c r="AG612" s="402"/>
      <c r="AH612" s="402"/>
      <c r="AI612" s="402"/>
      <c r="AJ612" s="402"/>
      <c r="AK612" s="402"/>
      <c r="AL612" s="403"/>
      <c r="AM612" s="403"/>
      <c r="AN612" s="403"/>
      <c r="AO612" s="403"/>
      <c r="AP612" s="403"/>
      <c r="AQ612" s="403"/>
      <c r="AR612" s="403"/>
      <c r="AS612" s="403"/>
      <c r="AT612" s="403"/>
      <c r="AU612" s="403"/>
      <c r="AV612" s="403"/>
      <c r="AW612" s="403"/>
      <c r="AX612" s="403"/>
      <c r="AY612" s="403"/>
      <c r="AZ612" s="404"/>
      <c r="BA612" s="363"/>
    </row>
    <row r="613" spans="6:53" ht="93" customHeight="1" x14ac:dyDescent="0.3">
      <c r="F613" s="399"/>
      <c r="G613" s="400"/>
      <c r="H613" s="400"/>
      <c r="I613" s="403"/>
      <c r="J613" s="400"/>
      <c r="K613" s="400"/>
      <c r="L613" s="400"/>
      <c r="M613" s="400"/>
      <c r="N613" s="400"/>
      <c r="U613" s="401"/>
      <c r="V613" s="402"/>
      <c r="W613" s="402"/>
      <c r="X613" s="402"/>
      <c r="Y613" s="402"/>
      <c r="Z613" s="402"/>
      <c r="AA613" s="402"/>
      <c r="AB613" s="402"/>
      <c r="AC613" s="402"/>
      <c r="AD613" s="402"/>
      <c r="AE613" s="402"/>
      <c r="AF613" s="402"/>
      <c r="AG613" s="402"/>
      <c r="AH613" s="402"/>
      <c r="AI613" s="402"/>
      <c r="AJ613" s="402"/>
      <c r="AK613" s="402"/>
      <c r="AL613" s="403"/>
      <c r="AM613" s="403"/>
      <c r="AN613" s="403"/>
      <c r="AO613" s="403"/>
      <c r="AP613" s="403"/>
      <c r="AQ613" s="403"/>
      <c r="AR613" s="403"/>
      <c r="AS613" s="403"/>
      <c r="AT613" s="403"/>
      <c r="AU613" s="403"/>
      <c r="AV613" s="403"/>
      <c r="AW613" s="403"/>
      <c r="AX613" s="403"/>
      <c r="AY613" s="403"/>
      <c r="AZ613" s="404"/>
      <c r="BA613" s="363"/>
    </row>
    <row r="614" spans="6:53" ht="93" customHeight="1" x14ac:dyDescent="0.3">
      <c r="F614" s="399"/>
      <c r="G614" s="400"/>
      <c r="H614" s="400"/>
      <c r="I614" s="403"/>
      <c r="J614" s="400"/>
      <c r="K614" s="400"/>
      <c r="L614" s="400"/>
      <c r="M614" s="400"/>
      <c r="N614" s="400"/>
      <c r="U614" s="401"/>
      <c r="V614" s="402"/>
      <c r="W614" s="402"/>
      <c r="X614" s="402"/>
      <c r="Y614" s="402"/>
      <c r="Z614" s="402"/>
      <c r="AA614" s="402"/>
      <c r="AB614" s="402"/>
      <c r="AC614" s="402"/>
      <c r="AD614" s="402"/>
      <c r="AE614" s="402"/>
      <c r="AF614" s="402"/>
      <c r="AG614" s="402"/>
      <c r="AH614" s="402"/>
      <c r="AI614" s="402"/>
      <c r="AJ614" s="402"/>
      <c r="AK614" s="402"/>
      <c r="AL614" s="403"/>
      <c r="AM614" s="403"/>
      <c r="AN614" s="403"/>
      <c r="AO614" s="403"/>
      <c r="AP614" s="403"/>
      <c r="AQ614" s="403"/>
      <c r="AR614" s="403"/>
      <c r="AS614" s="403"/>
      <c r="AT614" s="403"/>
      <c r="AU614" s="403"/>
      <c r="AV614" s="403"/>
      <c r="AW614" s="403"/>
      <c r="AX614" s="403"/>
      <c r="AY614" s="403"/>
      <c r="AZ614" s="404"/>
      <c r="BA614" s="363"/>
    </row>
    <row r="615" spans="6:53" ht="93" customHeight="1" x14ac:dyDescent="0.3">
      <c r="F615" s="399"/>
      <c r="G615" s="400"/>
      <c r="H615" s="400"/>
      <c r="I615" s="403"/>
      <c r="J615" s="400"/>
      <c r="K615" s="400"/>
      <c r="L615" s="400"/>
      <c r="M615" s="400"/>
      <c r="N615" s="400"/>
      <c r="U615" s="401"/>
      <c r="V615" s="402"/>
      <c r="W615" s="402"/>
      <c r="X615" s="402"/>
      <c r="Y615" s="402"/>
      <c r="Z615" s="402"/>
      <c r="AA615" s="402"/>
      <c r="AB615" s="402"/>
      <c r="AC615" s="402"/>
      <c r="AD615" s="402"/>
      <c r="AE615" s="402"/>
      <c r="AF615" s="402"/>
      <c r="AG615" s="402"/>
      <c r="AH615" s="402"/>
      <c r="AI615" s="402"/>
      <c r="AJ615" s="402"/>
      <c r="AK615" s="402"/>
      <c r="AL615" s="403"/>
      <c r="AM615" s="403"/>
      <c r="AN615" s="403"/>
      <c r="AO615" s="403"/>
      <c r="AP615" s="403"/>
      <c r="AQ615" s="403"/>
      <c r="AR615" s="403"/>
      <c r="AS615" s="403"/>
      <c r="AT615" s="403"/>
      <c r="AU615" s="403"/>
      <c r="AV615" s="403"/>
      <c r="AW615" s="403"/>
      <c r="AX615" s="403"/>
      <c r="AY615" s="403"/>
      <c r="AZ615" s="404"/>
      <c r="BA615" s="363"/>
    </row>
    <row r="616" spans="6:53" ht="93" customHeight="1" x14ac:dyDescent="0.3">
      <c r="F616" s="399"/>
      <c r="G616" s="400"/>
      <c r="H616" s="400"/>
      <c r="I616" s="403"/>
      <c r="J616" s="400"/>
      <c r="K616" s="400"/>
      <c r="L616" s="400"/>
      <c r="M616" s="400"/>
      <c r="N616" s="400"/>
      <c r="U616" s="401"/>
      <c r="V616" s="402"/>
      <c r="W616" s="402"/>
      <c r="X616" s="402"/>
      <c r="Y616" s="402"/>
      <c r="Z616" s="402"/>
      <c r="AA616" s="402"/>
      <c r="AB616" s="402"/>
      <c r="AC616" s="402"/>
      <c r="AD616" s="402"/>
      <c r="AE616" s="402"/>
      <c r="AF616" s="402"/>
      <c r="AG616" s="402"/>
      <c r="AH616" s="402"/>
      <c r="AI616" s="402"/>
      <c r="AJ616" s="402"/>
      <c r="AK616" s="402"/>
      <c r="AL616" s="403"/>
      <c r="AM616" s="403"/>
      <c r="AN616" s="403"/>
      <c r="AO616" s="403"/>
      <c r="AP616" s="403"/>
      <c r="AQ616" s="403"/>
      <c r="AR616" s="403"/>
      <c r="AS616" s="403"/>
      <c r="AT616" s="403"/>
      <c r="AU616" s="403"/>
      <c r="AV616" s="403"/>
      <c r="AW616" s="403"/>
      <c r="AX616" s="403"/>
      <c r="AY616" s="403"/>
      <c r="AZ616" s="404"/>
      <c r="BA616" s="363"/>
    </row>
    <row r="617" spans="6:53" ht="93" customHeight="1" x14ac:dyDescent="0.3">
      <c r="F617" s="399"/>
      <c r="G617" s="400"/>
      <c r="H617" s="400"/>
      <c r="I617" s="403"/>
      <c r="J617" s="400"/>
      <c r="K617" s="400"/>
      <c r="L617" s="400"/>
      <c r="M617" s="400"/>
      <c r="N617" s="400"/>
      <c r="U617" s="401"/>
      <c r="V617" s="402"/>
      <c r="W617" s="402"/>
      <c r="X617" s="402"/>
      <c r="Y617" s="402"/>
      <c r="Z617" s="402"/>
      <c r="AA617" s="402"/>
      <c r="AB617" s="402"/>
      <c r="AC617" s="402"/>
      <c r="AD617" s="402"/>
      <c r="AE617" s="402"/>
      <c r="AF617" s="402"/>
      <c r="AG617" s="402"/>
      <c r="AH617" s="402"/>
      <c r="AI617" s="402"/>
      <c r="AJ617" s="402"/>
      <c r="AK617" s="402"/>
      <c r="AL617" s="403"/>
      <c r="AM617" s="403"/>
      <c r="AN617" s="403"/>
      <c r="AO617" s="403"/>
      <c r="AP617" s="403"/>
      <c r="AQ617" s="403"/>
      <c r="AR617" s="403"/>
      <c r="AS617" s="403"/>
      <c r="AT617" s="403"/>
      <c r="AU617" s="403"/>
      <c r="AV617" s="403"/>
      <c r="AW617" s="403"/>
      <c r="AX617" s="403"/>
      <c r="AY617" s="403"/>
      <c r="AZ617" s="404"/>
      <c r="BA617" s="363"/>
    </row>
    <row r="618" spans="6:53" ht="93" customHeight="1" x14ac:dyDescent="0.3">
      <c r="F618" s="399"/>
      <c r="G618" s="400"/>
      <c r="H618" s="400"/>
      <c r="I618" s="403"/>
      <c r="J618" s="400"/>
      <c r="K618" s="400"/>
      <c r="L618" s="400"/>
      <c r="M618" s="400"/>
      <c r="N618" s="400"/>
      <c r="U618" s="401"/>
      <c r="V618" s="402"/>
      <c r="W618" s="402"/>
      <c r="X618" s="402"/>
      <c r="Y618" s="402"/>
      <c r="Z618" s="402"/>
      <c r="AA618" s="402"/>
      <c r="AB618" s="402"/>
      <c r="AC618" s="402"/>
      <c r="AD618" s="402"/>
      <c r="AE618" s="402"/>
      <c r="AF618" s="402"/>
      <c r="AG618" s="402"/>
      <c r="AH618" s="402"/>
      <c r="AI618" s="402"/>
      <c r="AJ618" s="402"/>
      <c r="AK618" s="402"/>
      <c r="AL618" s="403"/>
      <c r="AM618" s="403"/>
      <c r="AN618" s="403"/>
      <c r="AO618" s="403"/>
      <c r="AP618" s="403"/>
      <c r="AQ618" s="403"/>
      <c r="AR618" s="403"/>
      <c r="AS618" s="403"/>
      <c r="AT618" s="403"/>
      <c r="AU618" s="403"/>
      <c r="AV618" s="403"/>
      <c r="AW618" s="403"/>
      <c r="AX618" s="403"/>
      <c r="AY618" s="403"/>
      <c r="AZ618" s="404"/>
      <c r="BA618" s="363"/>
    </row>
    <row r="619" spans="6:53" ht="93" customHeight="1" x14ac:dyDescent="0.3">
      <c r="F619" s="399"/>
      <c r="G619" s="400"/>
      <c r="H619" s="400"/>
      <c r="I619" s="403"/>
      <c r="J619" s="400"/>
      <c r="K619" s="400"/>
      <c r="L619" s="400"/>
      <c r="M619" s="400"/>
      <c r="N619" s="400"/>
      <c r="U619" s="401"/>
      <c r="V619" s="402"/>
      <c r="W619" s="402"/>
      <c r="X619" s="402"/>
      <c r="Y619" s="402"/>
      <c r="Z619" s="402"/>
      <c r="AA619" s="402"/>
      <c r="AB619" s="402"/>
      <c r="AC619" s="402"/>
      <c r="AD619" s="402"/>
      <c r="AE619" s="402"/>
      <c r="AF619" s="402"/>
      <c r="AG619" s="402"/>
      <c r="AH619" s="402"/>
      <c r="AI619" s="402"/>
      <c r="AJ619" s="402"/>
      <c r="AK619" s="402"/>
      <c r="AL619" s="403"/>
      <c r="AM619" s="403"/>
      <c r="AN619" s="403"/>
      <c r="AO619" s="403"/>
      <c r="AP619" s="403"/>
      <c r="AQ619" s="403"/>
      <c r="AR619" s="403"/>
      <c r="AS619" s="403"/>
      <c r="AT619" s="403"/>
      <c r="AU619" s="403"/>
      <c r="AV619" s="403"/>
      <c r="AW619" s="403"/>
      <c r="AX619" s="403"/>
      <c r="AY619" s="403"/>
      <c r="AZ619" s="404"/>
      <c r="BA619" s="363"/>
    </row>
    <row r="620" spans="6:53" ht="93" customHeight="1" x14ac:dyDescent="0.3">
      <c r="F620" s="399"/>
      <c r="G620" s="400"/>
      <c r="H620" s="400"/>
      <c r="I620" s="403"/>
      <c r="J620" s="400"/>
      <c r="K620" s="400"/>
      <c r="L620" s="400"/>
      <c r="M620" s="400"/>
      <c r="N620" s="400"/>
      <c r="U620" s="401"/>
      <c r="V620" s="402"/>
      <c r="W620" s="402"/>
      <c r="X620" s="402"/>
      <c r="Y620" s="402"/>
      <c r="Z620" s="402"/>
      <c r="AA620" s="402"/>
      <c r="AB620" s="402"/>
      <c r="AC620" s="402"/>
      <c r="AD620" s="402"/>
      <c r="AE620" s="402"/>
      <c r="AF620" s="402"/>
      <c r="AG620" s="402"/>
      <c r="AH620" s="402"/>
      <c r="AI620" s="402"/>
      <c r="AJ620" s="402"/>
      <c r="AK620" s="402"/>
      <c r="AL620" s="403"/>
      <c r="AM620" s="403"/>
      <c r="AN620" s="403"/>
      <c r="AO620" s="403"/>
      <c r="AP620" s="403"/>
      <c r="AQ620" s="403"/>
      <c r="AR620" s="403"/>
      <c r="AS620" s="403"/>
      <c r="AT620" s="403"/>
      <c r="AU620" s="403"/>
      <c r="AV620" s="403"/>
      <c r="AW620" s="403"/>
      <c r="AX620" s="403"/>
      <c r="AY620" s="403"/>
      <c r="AZ620" s="404"/>
      <c r="BA620" s="363"/>
    </row>
    <row r="621" spans="6:53" ht="93" customHeight="1" x14ac:dyDescent="0.3">
      <c r="F621" s="399"/>
      <c r="G621" s="400"/>
      <c r="H621" s="400"/>
      <c r="I621" s="403"/>
      <c r="J621" s="400"/>
      <c r="K621" s="400"/>
      <c r="L621" s="400"/>
      <c r="M621" s="400"/>
      <c r="N621" s="400"/>
      <c r="U621" s="401"/>
      <c r="V621" s="402"/>
      <c r="W621" s="402"/>
      <c r="X621" s="402"/>
      <c r="Y621" s="402"/>
      <c r="Z621" s="402"/>
      <c r="AA621" s="402"/>
      <c r="AB621" s="402"/>
      <c r="AC621" s="402"/>
      <c r="AD621" s="402"/>
      <c r="AE621" s="402"/>
      <c r="AF621" s="402"/>
      <c r="AG621" s="402"/>
      <c r="AH621" s="402"/>
      <c r="AI621" s="402"/>
      <c r="AJ621" s="402"/>
      <c r="AK621" s="402"/>
      <c r="AL621" s="403"/>
      <c r="AM621" s="403"/>
      <c r="AN621" s="403"/>
      <c r="AO621" s="403"/>
      <c r="AP621" s="403"/>
      <c r="AQ621" s="403"/>
      <c r="AR621" s="403"/>
      <c r="AS621" s="403"/>
      <c r="AT621" s="403"/>
      <c r="AU621" s="403"/>
      <c r="AV621" s="403"/>
      <c r="AW621" s="403"/>
      <c r="AX621" s="403"/>
      <c r="AY621" s="403"/>
      <c r="AZ621" s="404"/>
      <c r="BA621" s="363"/>
    </row>
    <row r="622" spans="6:53" ht="93" customHeight="1" x14ac:dyDescent="0.3">
      <c r="F622" s="399"/>
      <c r="G622" s="400"/>
      <c r="H622" s="400"/>
      <c r="I622" s="403"/>
      <c r="J622" s="400"/>
      <c r="K622" s="400"/>
      <c r="L622" s="400"/>
      <c r="M622" s="400"/>
      <c r="N622" s="400"/>
      <c r="U622" s="401"/>
      <c r="V622" s="402"/>
      <c r="W622" s="402"/>
      <c r="X622" s="402"/>
      <c r="Y622" s="402"/>
      <c r="Z622" s="402"/>
      <c r="AA622" s="402"/>
      <c r="AB622" s="402"/>
      <c r="AC622" s="402"/>
      <c r="AD622" s="402"/>
      <c r="AE622" s="402"/>
      <c r="AF622" s="402"/>
      <c r="AG622" s="402"/>
      <c r="AH622" s="402"/>
      <c r="AI622" s="402"/>
      <c r="AJ622" s="402"/>
      <c r="AK622" s="402"/>
      <c r="AL622" s="403"/>
      <c r="AM622" s="403"/>
      <c r="AN622" s="403"/>
      <c r="AO622" s="403"/>
      <c r="AP622" s="403"/>
      <c r="AQ622" s="403"/>
      <c r="AR622" s="403"/>
      <c r="AS622" s="403"/>
      <c r="AT622" s="403"/>
      <c r="AU622" s="403"/>
      <c r="AV622" s="403"/>
      <c r="AW622" s="403"/>
      <c r="AX622" s="403"/>
      <c r="AY622" s="403"/>
      <c r="AZ622" s="404"/>
      <c r="BA622" s="363"/>
    </row>
    <row r="623" spans="6:53" ht="93" customHeight="1" x14ac:dyDescent="0.3">
      <c r="F623" s="399"/>
      <c r="G623" s="400"/>
      <c r="H623" s="400"/>
      <c r="I623" s="403"/>
      <c r="J623" s="400"/>
      <c r="K623" s="400"/>
      <c r="L623" s="400"/>
      <c r="M623" s="400"/>
      <c r="N623" s="400"/>
      <c r="U623" s="401"/>
      <c r="V623" s="402"/>
      <c r="W623" s="402"/>
      <c r="X623" s="402"/>
      <c r="Y623" s="402"/>
      <c r="Z623" s="402"/>
      <c r="AA623" s="402"/>
      <c r="AB623" s="402"/>
      <c r="AC623" s="402"/>
      <c r="AD623" s="402"/>
      <c r="AE623" s="402"/>
      <c r="AF623" s="402"/>
      <c r="AG623" s="402"/>
      <c r="AH623" s="402"/>
      <c r="AI623" s="402"/>
      <c r="AJ623" s="402"/>
      <c r="AK623" s="402"/>
      <c r="AL623" s="403"/>
      <c r="AM623" s="403"/>
      <c r="AN623" s="403"/>
      <c r="AO623" s="403"/>
      <c r="AP623" s="403"/>
      <c r="AQ623" s="403"/>
      <c r="AR623" s="403"/>
      <c r="AS623" s="403"/>
      <c r="AT623" s="403"/>
      <c r="AU623" s="403"/>
      <c r="AV623" s="403"/>
      <c r="AW623" s="403"/>
      <c r="AX623" s="403"/>
      <c r="AY623" s="403"/>
      <c r="AZ623" s="404"/>
      <c r="BA623" s="363"/>
    </row>
    <row r="624" spans="6:53" ht="93" customHeight="1" x14ac:dyDescent="0.3">
      <c r="F624" s="399"/>
      <c r="G624" s="400"/>
      <c r="H624" s="400"/>
      <c r="I624" s="403"/>
      <c r="J624" s="400"/>
      <c r="K624" s="400"/>
      <c r="L624" s="400"/>
      <c r="M624" s="400"/>
      <c r="N624" s="400"/>
      <c r="U624" s="401"/>
      <c r="V624" s="402"/>
      <c r="W624" s="402"/>
      <c r="X624" s="402"/>
      <c r="Y624" s="402"/>
      <c r="Z624" s="402"/>
      <c r="AA624" s="402"/>
      <c r="AB624" s="402"/>
      <c r="AC624" s="402"/>
      <c r="AD624" s="402"/>
      <c r="AE624" s="402"/>
      <c r="AF624" s="402"/>
      <c r="AG624" s="402"/>
      <c r="AH624" s="402"/>
      <c r="AI624" s="402"/>
      <c r="AJ624" s="402"/>
      <c r="AK624" s="402"/>
      <c r="AL624" s="403"/>
      <c r="AM624" s="403"/>
      <c r="AN624" s="403"/>
      <c r="AO624" s="403"/>
      <c r="AP624" s="403"/>
      <c r="AQ624" s="403"/>
      <c r="AR624" s="403"/>
      <c r="AS624" s="403"/>
      <c r="AT624" s="403"/>
      <c r="AU624" s="403"/>
      <c r="AV624" s="403"/>
      <c r="AW624" s="403"/>
      <c r="AX624" s="403"/>
      <c r="AY624" s="403"/>
      <c r="AZ624" s="404"/>
      <c r="BA624" s="363"/>
    </row>
    <row r="625" spans="6:53" ht="93" customHeight="1" x14ac:dyDescent="0.3">
      <c r="F625" s="399"/>
      <c r="G625" s="400"/>
      <c r="H625" s="400"/>
      <c r="I625" s="403"/>
      <c r="J625" s="400"/>
      <c r="K625" s="400"/>
      <c r="L625" s="400"/>
      <c r="M625" s="400"/>
      <c r="N625" s="400"/>
      <c r="U625" s="401"/>
      <c r="V625" s="402"/>
      <c r="W625" s="402"/>
      <c r="X625" s="402"/>
      <c r="Y625" s="402"/>
      <c r="Z625" s="402"/>
      <c r="AA625" s="402"/>
      <c r="AB625" s="402"/>
      <c r="AC625" s="402"/>
      <c r="AD625" s="402"/>
      <c r="AE625" s="402"/>
      <c r="AF625" s="402"/>
      <c r="AG625" s="402"/>
      <c r="AH625" s="402"/>
      <c r="AI625" s="402"/>
      <c r="AJ625" s="402"/>
      <c r="AK625" s="402"/>
      <c r="AL625" s="403"/>
      <c r="AM625" s="403"/>
      <c r="AN625" s="403"/>
      <c r="AO625" s="403"/>
      <c r="AP625" s="403"/>
      <c r="AQ625" s="403"/>
      <c r="AR625" s="403"/>
      <c r="AS625" s="403"/>
      <c r="AT625" s="403"/>
      <c r="AU625" s="403"/>
      <c r="AV625" s="403"/>
      <c r="AW625" s="403"/>
      <c r="AX625" s="403"/>
      <c r="AY625" s="403"/>
      <c r="AZ625" s="404"/>
      <c r="BA625" s="363"/>
    </row>
    <row r="626" spans="6:53" ht="93" customHeight="1" x14ac:dyDescent="0.3">
      <c r="F626" s="399"/>
      <c r="G626" s="400"/>
      <c r="H626" s="400"/>
      <c r="I626" s="403"/>
      <c r="J626" s="400"/>
      <c r="K626" s="400"/>
      <c r="L626" s="400"/>
      <c r="M626" s="400"/>
      <c r="N626" s="400"/>
      <c r="U626" s="401"/>
      <c r="V626" s="402"/>
      <c r="W626" s="402"/>
      <c r="X626" s="402"/>
      <c r="Y626" s="402"/>
      <c r="Z626" s="402"/>
      <c r="AA626" s="402"/>
      <c r="AB626" s="402"/>
      <c r="AC626" s="402"/>
      <c r="AD626" s="402"/>
      <c r="AE626" s="402"/>
      <c r="AF626" s="402"/>
      <c r="AG626" s="402"/>
      <c r="AH626" s="402"/>
      <c r="AI626" s="402"/>
      <c r="AJ626" s="402"/>
      <c r="AK626" s="402"/>
      <c r="AL626" s="403"/>
      <c r="AM626" s="403"/>
      <c r="AN626" s="403"/>
      <c r="AO626" s="403"/>
      <c r="AP626" s="403"/>
      <c r="AQ626" s="403"/>
      <c r="AR626" s="403"/>
      <c r="AS626" s="403"/>
      <c r="AT626" s="403"/>
      <c r="AU626" s="403"/>
      <c r="AV626" s="403"/>
      <c r="AW626" s="403"/>
      <c r="AX626" s="403"/>
      <c r="AY626" s="403"/>
      <c r="AZ626" s="404"/>
      <c r="BA626" s="363"/>
    </row>
    <row r="627" spans="6:53" ht="93" customHeight="1" x14ac:dyDescent="0.3">
      <c r="F627" s="399"/>
      <c r="G627" s="400"/>
      <c r="H627" s="400"/>
      <c r="I627" s="403"/>
      <c r="J627" s="400"/>
      <c r="K627" s="400"/>
      <c r="L627" s="400"/>
      <c r="M627" s="400"/>
      <c r="N627" s="400"/>
      <c r="U627" s="401"/>
      <c r="V627" s="402"/>
      <c r="W627" s="402"/>
      <c r="X627" s="402"/>
      <c r="Y627" s="402"/>
      <c r="Z627" s="402"/>
      <c r="AA627" s="402"/>
      <c r="AB627" s="402"/>
      <c r="AC627" s="402"/>
      <c r="AD627" s="402"/>
      <c r="AE627" s="402"/>
      <c r="AF627" s="402"/>
      <c r="AG627" s="402"/>
      <c r="AH627" s="402"/>
      <c r="AI627" s="402"/>
      <c r="AJ627" s="402"/>
      <c r="AK627" s="402"/>
      <c r="AL627" s="403"/>
      <c r="AM627" s="403"/>
      <c r="AN627" s="403"/>
      <c r="AO627" s="403"/>
      <c r="AP627" s="403"/>
      <c r="AQ627" s="403"/>
      <c r="AR627" s="403"/>
      <c r="AS627" s="403"/>
      <c r="AT627" s="403"/>
      <c r="AU627" s="403"/>
      <c r="AV627" s="403"/>
      <c r="AW627" s="403"/>
      <c r="AX627" s="403"/>
      <c r="AY627" s="403"/>
      <c r="AZ627" s="404"/>
      <c r="BA627" s="363"/>
    </row>
    <row r="628" spans="6:53" ht="93" customHeight="1" x14ac:dyDescent="0.3">
      <c r="F628" s="399"/>
      <c r="G628" s="400"/>
      <c r="H628" s="400"/>
      <c r="I628" s="403"/>
      <c r="J628" s="400"/>
      <c r="K628" s="400"/>
      <c r="L628" s="400"/>
      <c r="M628" s="400"/>
      <c r="N628" s="400"/>
      <c r="U628" s="401"/>
      <c r="V628" s="402"/>
      <c r="W628" s="402"/>
      <c r="X628" s="402"/>
      <c r="Y628" s="402"/>
      <c r="Z628" s="402"/>
      <c r="AA628" s="402"/>
      <c r="AB628" s="402"/>
      <c r="AC628" s="402"/>
      <c r="AD628" s="402"/>
      <c r="AE628" s="402"/>
      <c r="AF628" s="402"/>
      <c r="AG628" s="402"/>
      <c r="AH628" s="402"/>
      <c r="AI628" s="402"/>
      <c r="AJ628" s="402"/>
      <c r="AK628" s="402"/>
      <c r="AL628" s="403"/>
      <c r="AM628" s="403"/>
      <c r="AN628" s="403"/>
      <c r="AO628" s="403"/>
      <c r="AP628" s="403"/>
      <c r="AQ628" s="403"/>
      <c r="AR628" s="403"/>
      <c r="AS628" s="403"/>
      <c r="AT628" s="403"/>
      <c r="AU628" s="403"/>
      <c r="AV628" s="403"/>
      <c r="AW628" s="403"/>
      <c r="AX628" s="403"/>
      <c r="AY628" s="403"/>
      <c r="AZ628" s="404"/>
      <c r="BA628" s="363"/>
    </row>
    <row r="629" spans="6:53" ht="93" customHeight="1" x14ac:dyDescent="0.3">
      <c r="F629" s="399"/>
      <c r="G629" s="400"/>
      <c r="H629" s="400"/>
      <c r="I629" s="403"/>
      <c r="J629" s="400"/>
      <c r="K629" s="400"/>
      <c r="L629" s="400"/>
      <c r="M629" s="400"/>
      <c r="N629" s="400"/>
      <c r="U629" s="401"/>
      <c r="V629" s="402"/>
      <c r="W629" s="402"/>
      <c r="X629" s="402"/>
      <c r="Y629" s="402"/>
      <c r="Z629" s="402"/>
      <c r="AA629" s="402"/>
      <c r="AB629" s="402"/>
      <c r="AC629" s="402"/>
      <c r="AD629" s="402"/>
      <c r="AE629" s="402"/>
      <c r="AF629" s="402"/>
      <c r="AG629" s="402"/>
      <c r="AH629" s="402"/>
      <c r="AI629" s="402"/>
      <c r="AJ629" s="402"/>
      <c r="AK629" s="402"/>
      <c r="AL629" s="403"/>
      <c r="AM629" s="403"/>
      <c r="AN629" s="403"/>
      <c r="AO629" s="403"/>
      <c r="AP629" s="403"/>
      <c r="AQ629" s="403"/>
      <c r="AR629" s="403"/>
      <c r="AS629" s="403"/>
      <c r="AT629" s="403"/>
      <c r="AU629" s="403"/>
      <c r="AV629" s="403"/>
      <c r="AW629" s="403"/>
      <c r="AX629" s="403"/>
      <c r="AY629" s="403"/>
      <c r="AZ629" s="404"/>
      <c r="BA629" s="363"/>
    </row>
    <row r="630" spans="6:53" ht="93" customHeight="1" x14ac:dyDescent="0.3">
      <c r="F630" s="399"/>
      <c r="G630" s="400"/>
      <c r="H630" s="400"/>
      <c r="I630" s="403"/>
      <c r="J630" s="400"/>
      <c r="K630" s="400"/>
      <c r="L630" s="400"/>
      <c r="M630" s="400"/>
      <c r="N630" s="400"/>
      <c r="U630" s="401"/>
      <c r="V630" s="402"/>
      <c r="W630" s="402"/>
      <c r="X630" s="402"/>
      <c r="Y630" s="402"/>
      <c r="Z630" s="402"/>
      <c r="AA630" s="402"/>
      <c r="AB630" s="402"/>
      <c r="AC630" s="402"/>
      <c r="AD630" s="402"/>
      <c r="AE630" s="402"/>
      <c r="AF630" s="402"/>
      <c r="AG630" s="402"/>
      <c r="AH630" s="402"/>
      <c r="AI630" s="402"/>
      <c r="AJ630" s="402"/>
      <c r="AK630" s="402"/>
      <c r="AL630" s="403"/>
      <c r="AM630" s="403"/>
      <c r="AN630" s="403"/>
      <c r="AO630" s="403"/>
      <c r="AP630" s="403"/>
      <c r="AQ630" s="403"/>
      <c r="AR630" s="403"/>
      <c r="AS630" s="403"/>
      <c r="AT630" s="403"/>
      <c r="AU630" s="403"/>
      <c r="AV630" s="403"/>
      <c r="AW630" s="403"/>
      <c r="AX630" s="403"/>
      <c r="AY630" s="403"/>
      <c r="AZ630" s="404"/>
      <c r="BA630" s="363"/>
    </row>
    <row r="631" spans="6:53" ht="93" customHeight="1" x14ac:dyDescent="0.3">
      <c r="F631" s="399"/>
      <c r="G631" s="400"/>
      <c r="H631" s="400"/>
      <c r="I631" s="403"/>
      <c r="J631" s="400"/>
      <c r="K631" s="400"/>
      <c r="L631" s="400"/>
      <c r="M631" s="400"/>
      <c r="N631" s="400"/>
      <c r="U631" s="401"/>
      <c r="V631" s="402"/>
      <c r="W631" s="402"/>
      <c r="X631" s="402"/>
      <c r="Y631" s="402"/>
      <c r="Z631" s="402"/>
      <c r="AA631" s="402"/>
      <c r="AB631" s="402"/>
      <c r="AC631" s="402"/>
      <c r="AD631" s="402"/>
      <c r="AE631" s="402"/>
      <c r="AF631" s="402"/>
      <c r="AG631" s="402"/>
      <c r="AH631" s="402"/>
      <c r="AI631" s="402"/>
      <c r="AJ631" s="402"/>
      <c r="AK631" s="402"/>
      <c r="AL631" s="403"/>
      <c r="AM631" s="403"/>
      <c r="AN631" s="403"/>
      <c r="AO631" s="403"/>
      <c r="AP631" s="403"/>
      <c r="AQ631" s="403"/>
      <c r="AR631" s="403"/>
      <c r="AS631" s="403"/>
      <c r="AT631" s="403"/>
      <c r="AU631" s="403"/>
      <c r="AV631" s="403"/>
      <c r="AW631" s="403"/>
      <c r="AX631" s="403"/>
      <c r="AY631" s="403"/>
      <c r="AZ631" s="404"/>
      <c r="BA631" s="363"/>
    </row>
    <row r="632" spans="6:53" ht="93" customHeight="1" x14ac:dyDescent="0.3">
      <c r="F632" s="399"/>
      <c r="G632" s="400"/>
      <c r="H632" s="400"/>
      <c r="I632" s="403"/>
      <c r="J632" s="400"/>
      <c r="K632" s="400"/>
      <c r="L632" s="400"/>
      <c r="M632" s="400"/>
      <c r="N632" s="400"/>
      <c r="U632" s="401"/>
      <c r="V632" s="402"/>
      <c r="W632" s="402"/>
      <c r="X632" s="402"/>
      <c r="Y632" s="402"/>
      <c r="Z632" s="402"/>
      <c r="AA632" s="402"/>
      <c r="AB632" s="402"/>
      <c r="AC632" s="402"/>
      <c r="AD632" s="402"/>
      <c r="AE632" s="402"/>
      <c r="AF632" s="402"/>
      <c r="AG632" s="402"/>
      <c r="AH632" s="402"/>
      <c r="AI632" s="402"/>
      <c r="AJ632" s="402"/>
      <c r="AK632" s="402"/>
      <c r="AL632" s="403"/>
      <c r="AM632" s="403"/>
      <c r="AN632" s="403"/>
      <c r="AO632" s="403"/>
      <c r="AP632" s="403"/>
      <c r="AQ632" s="403"/>
      <c r="AR632" s="403"/>
      <c r="AS632" s="403"/>
      <c r="AT632" s="403"/>
      <c r="AU632" s="403"/>
      <c r="AV632" s="403"/>
      <c r="AW632" s="403"/>
      <c r="AX632" s="403"/>
      <c r="AY632" s="403"/>
      <c r="AZ632" s="404"/>
      <c r="BA632" s="363"/>
    </row>
    <row r="633" spans="6:53" ht="93" customHeight="1" x14ac:dyDescent="0.3">
      <c r="F633" s="399"/>
      <c r="G633" s="400"/>
      <c r="H633" s="400"/>
      <c r="I633" s="403"/>
      <c r="J633" s="400"/>
      <c r="K633" s="400"/>
      <c r="L633" s="400"/>
      <c r="M633" s="400"/>
      <c r="N633" s="400"/>
      <c r="U633" s="401"/>
      <c r="V633" s="402"/>
      <c r="W633" s="402"/>
      <c r="X633" s="402"/>
      <c r="Y633" s="402"/>
      <c r="Z633" s="402"/>
      <c r="AA633" s="402"/>
      <c r="AB633" s="402"/>
      <c r="AC633" s="402"/>
      <c r="AD633" s="402"/>
      <c r="AE633" s="402"/>
      <c r="AF633" s="402"/>
      <c r="AG633" s="402"/>
      <c r="AH633" s="402"/>
      <c r="AI633" s="402"/>
      <c r="AJ633" s="402"/>
      <c r="AK633" s="402"/>
      <c r="AL633" s="403"/>
      <c r="AM633" s="403"/>
      <c r="AN633" s="403"/>
      <c r="AO633" s="403"/>
      <c r="AP633" s="403"/>
      <c r="AQ633" s="403"/>
      <c r="AR633" s="403"/>
      <c r="AS633" s="403"/>
      <c r="AT633" s="403"/>
      <c r="AU633" s="403"/>
      <c r="AV633" s="403"/>
      <c r="AW633" s="403"/>
      <c r="AX633" s="403"/>
      <c r="AY633" s="403"/>
      <c r="AZ633" s="404"/>
      <c r="BA633" s="363"/>
    </row>
    <row r="634" spans="6:53" ht="93" customHeight="1" x14ac:dyDescent="0.3">
      <c r="F634" s="399"/>
      <c r="G634" s="400"/>
      <c r="H634" s="400"/>
      <c r="I634" s="403"/>
      <c r="J634" s="400"/>
      <c r="K634" s="400"/>
      <c r="L634" s="400"/>
      <c r="M634" s="400"/>
      <c r="N634" s="400"/>
      <c r="U634" s="401"/>
      <c r="V634" s="402"/>
      <c r="W634" s="402"/>
      <c r="X634" s="402"/>
      <c r="Y634" s="402"/>
      <c r="Z634" s="402"/>
      <c r="AA634" s="402"/>
      <c r="AB634" s="402"/>
      <c r="AC634" s="402"/>
      <c r="AD634" s="402"/>
      <c r="AE634" s="402"/>
      <c r="AF634" s="402"/>
      <c r="AG634" s="402"/>
      <c r="AH634" s="402"/>
      <c r="AI634" s="402"/>
      <c r="AJ634" s="402"/>
      <c r="AK634" s="402"/>
      <c r="AL634" s="403"/>
      <c r="AM634" s="403"/>
      <c r="AN634" s="403"/>
      <c r="AO634" s="403"/>
      <c r="AP634" s="403"/>
      <c r="AQ634" s="403"/>
      <c r="AR634" s="403"/>
      <c r="AS634" s="403"/>
      <c r="AT634" s="403"/>
      <c r="AU634" s="403"/>
      <c r="AV634" s="403"/>
      <c r="AW634" s="403"/>
      <c r="AX634" s="403"/>
      <c r="AY634" s="403"/>
      <c r="AZ634" s="404"/>
      <c r="BA634" s="363"/>
    </row>
    <row r="635" spans="6:53" ht="93" customHeight="1" x14ac:dyDescent="0.3">
      <c r="F635" s="399"/>
      <c r="G635" s="400"/>
      <c r="H635" s="400"/>
      <c r="I635" s="403"/>
      <c r="J635" s="400"/>
      <c r="K635" s="400"/>
      <c r="L635" s="400"/>
      <c r="M635" s="400"/>
      <c r="N635" s="400"/>
      <c r="U635" s="401"/>
      <c r="V635" s="402"/>
      <c r="W635" s="402"/>
      <c r="X635" s="402"/>
      <c r="Y635" s="402"/>
      <c r="Z635" s="402"/>
      <c r="AA635" s="402"/>
      <c r="AB635" s="402"/>
      <c r="AC635" s="402"/>
      <c r="AD635" s="402"/>
      <c r="AE635" s="402"/>
      <c r="AF635" s="402"/>
      <c r="AG635" s="402"/>
      <c r="AH635" s="402"/>
      <c r="AI635" s="402"/>
      <c r="AJ635" s="402"/>
      <c r="AK635" s="402"/>
      <c r="AL635" s="403"/>
      <c r="AM635" s="403"/>
      <c r="AN635" s="403"/>
      <c r="AO635" s="403"/>
      <c r="AP635" s="403"/>
      <c r="AQ635" s="403"/>
      <c r="AR635" s="403"/>
      <c r="AS635" s="403"/>
      <c r="AT635" s="403"/>
      <c r="AU635" s="403"/>
      <c r="AV635" s="403"/>
      <c r="AW635" s="403"/>
      <c r="AX635" s="403"/>
      <c r="AY635" s="403"/>
      <c r="AZ635" s="404"/>
      <c r="BA635" s="363"/>
    </row>
    <row r="636" spans="6:53" ht="93" customHeight="1" x14ac:dyDescent="0.3">
      <c r="F636" s="399"/>
      <c r="G636" s="400"/>
      <c r="H636" s="400"/>
      <c r="I636" s="403"/>
      <c r="J636" s="400"/>
      <c r="K636" s="400"/>
      <c r="L636" s="400"/>
      <c r="M636" s="400"/>
      <c r="N636" s="400"/>
      <c r="U636" s="401"/>
      <c r="V636" s="402"/>
      <c r="W636" s="402"/>
      <c r="X636" s="402"/>
      <c r="Y636" s="402"/>
      <c r="Z636" s="402"/>
      <c r="AA636" s="402"/>
      <c r="AB636" s="402"/>
      <c r="AC636" s="402"/>
      <c r="AD636" s="402"/>
      <c r="AE636" s="402"/>
      <c r="AF636" s="402"/>
      <c r="AG636" s="402"/>
      <c r="AH636" s="402"/>
      <c r="AI636" s="402"/>
      <c r="AJ636" s="402"/>
      <c r="AK636" s="402"/>
      <c r="AL636" s="403"/>
      <c r="AM636" s="403"/>
      <c r="AN636" s="403"/>
      <c r="AO636" s="403"/>
      <c r="AP636" s="403"/>
      <c r="AQ636" s="403"/>
      <c r="AR636" s="403"/>
      <c r="AS636" s="403"/>
      <c r="AT636" s="403"/>
      <c r="AU636" s="403"/>
      <c r="AV636" s="403"/>
      <c r="AW636" s="403"/>
      <c r="AX636" s="403"/>
      <c r="AY636" s="403"/>
      <c r="AZ636" s="404"/>
      <c r="BA636" s="363"/>
    </row>
    <row r="637" spans="6:53" ht="93" customHeight="1" x14ac:dyDescent="0.3">
      <c r="F637" s="399"/>
      <c r="G637" s="400"/>
      <c r="H637" s="400"/>
      <c r="I637" s="403"/>
      <c r="J637" s="400"/>
      <c r="K637" s="400"/>
      <c r="L637" s="400"/>
      <c r="M637" s="400"/>
      <c r="N637" s="400"/>
      <c r="U637" s="401"/>
      <c r="V637" s="402"/>
      <c r="W637" s="402"/>
      <c r="X637" s="402"/>
      <c r="Y637" s="402"/>
      <c r="Z637" s="402"/>
      <c r="AA637" s="402"/>
      <c r="AB637" s="402"/>
      <c r="AC637" s="402"/>
      <c r="AD637" s="402"/>
      <c r="AE637" s="402"/>
      <c r="AF637" s="402"/>
      <c r="AG637" s="402"/>
      <c r="AH637" s="402"/>
      <c r="AI637" s="402"/>
      <c r="AJ637" s="402"/>
      <c r="AK637" s="402"/>
      <c r="AL637" s="403"/>
      <c r="AM637" s="403"/>
      <c r="AN637" s="403"/>
      <c r="AO637" s="403"/>
      <c r="AP637" s="403"/>
      <c r="AQ637" s="403"/>
      <c r="AR637" s="403"/>
      <c r="AS637" s="403"/>
      <c r="AT637" s="403"/>
      <c r="AU637" s="403"/>
      <c r="AV637" s="403"/>
      <c r="AW637" s="403"/>
      <c r="AX637" s="403"/>
      <c r="AY637" s="403"/>
      <c r="AZ637" s="404"/>
      <c r="BA637" s="363"/>
    </row>
    <row r="638" spans="6:53" ht="93" customHeight="1" x14ac:dyDescent="0.3">
      <c r="F638" s="399"/>
      <c r="G638" s="400"/>
      <c r="H638" s="400"/>
      <c r="I638" s="403"/>
      <c r="J638" s="400"/>
      <c r="K638" s="400"/>
      <c r="L638" s="400"/>
      <c r="M638" s="400"/>
      <c r="N638" s="400"/>
      <c r="U638" s="401"/>
      <c r="V638" s="402"/>
      <c r="W638" s="402"/>
      <c r="X638" s="402"/>
      <c r="Y638" s="402"/>
      <c r="Z638" s="402"/>
      <c r="AA638" s="402"/>
      <c r="AB638" s="402"/>
      <c r="AC638" s="402"/>
      <c r="AD638" s="402"/>
      <c r="AE638" s="402"/>
      <c r="AF638" s="402"/>
      <c r="AG638" s="402"/>
      <c r="AH638" s="402"/>
      <c r="AI638" s="402"/>
      <c r="AJ638" s="402"/>
      <c r="AK638" s="402"/>
      <c r="AL638" s="403"/>
      <c r="AM638" s="403"/>
      <c r="AN638" s="403"/>
      <c r="AO638" s="403"/>
      <c r="AP638" s="403"/>
      <c r="AQ638" s="403"/>
      <c r="AR638" s="403"/>
      <c r="AS638" s="403"/>
      <c r="AT638" s="403"/>
      <c r="AU638" s="403"/>
      <c r="AV638" s="403"/>
      <c r="AW638" s="403"/>
      <c r="AX638" s="403"/>
      <c r="AY638" s="403"/>
      <c r="AZ638" s="404"/>
      <c r="BA638" s="363"/>
    </row>
    <row r="639" spans="6:53" ht="93" customHeight="1" x14ac:dyDescent="0.3">
      <c r="F639" s="399"/>
      <c r="G639" s="400"/>
      <c r="H639" s="400"/>
      <c r="I639" s="403"/>
      <c r="J639" s="400"/>
      <c r="K639" s="400"/>
      <c r="L639" s="400"/>
      <c r="M639" s="400"/>
      <c r="N639" s="400"/>
      <c r="U639" s="401"/>
      <c r="V639" s="402"/>
      <c r="W639" s="402"/>
      <c r="X639" s="402"/>
      <c r="Y639" s="402"/>
      <c r="Z639" s="402"/>
      <c r="AA639" s="402"/>
      <c r="AB639" s="402"/>
      <c r="AC639" s="402"/>
      <c r="AD639" s="402"/>
      <c r="AE639" s="402"/>
      <c r="AF639" s="402"/>
      <c r="AG639" s="402"/>
      <c r="AH639" s="402"/>
      <c r="AI639" s="402"/>
      <c r="AJ639" s="402"/>
      <c r="AK639" s="402"/>
      <c r="AL639" s="403"/>
      <c r="AM639" s="403"/>
      <c r="AN639" s="403"/>
      <c r="AO639" s="403"/>
      <c r="AP639" s="403"/>
      <c r="AQ639" s="403"/>
      <c r="AR639" s="403"/>
      <c r="AS639" s="403"/>
      <c r="AT639" s="403"/>
      <c r="AU639" s="403"/>
      <c r="AV639" s="403"/>
      <c r="AW639" s="403"/>
      <c r="AX639" s="403"/>
      <c r="AY639" s="403"/>
      <c r="AZ639" s="404"/>
      <c r="BA639" s="363"/>
    </row>
    <row r="640" spans="6:53" ht="93" customHeight="1" x14ac:dyDescent="0.3">
      <c r="F640" s="399"/>
      <c r="G640" s="400"/>
      <c r="H640" s="400"/>
      <c r="I640" s="403"/>
      <c r="J640" s="400"/>
      <c r="K640" s="400"/>
      <c r="L640" s="400"/>
      <c r="M640" s="400"/>
      <c r="N640" s="400"/>
      <c r="U640" s="401"/>
      <c r="V640" s="402"/>
      <c r="W640" s="402"/>
      <c r="X640" s="402"/>
      <c r="Y640" s="402"/>
      <c r="Z640" s="402"/>
      <c r="AA640" s="402"/>
      <c r="AB640" s="402"/>
      <c r="AC640" s="402"/>
      <c r="AD640" s="402"/>
      <c r="AE640" s="402"/>
      <c r="AF640" s="402"/>
      <c r="AG640" s="402"/>
      <c r="AH640" s="402"/>
      <c r="AI640" s="402"/>
      <c r="AJ640" s="402"/>
      <c r="AK640" s="402"/>
      <c r="AL640" s="403"/>
      <c r="AM640" s="403"/>
      <c r="AN640" s="403"/>
      <c r="AO640" s="403"/>
      <c r="AP640" s="403"/>
      <c r="AQ640" s="403"/>
      <c r="AR640" s="403"/>
      <c r="AS640" s="403"/>
      <c r="AT640" s="403"/>
      <c r="AU640" s="403"/>
      <c r="AV640" s="403"/>
      <c r="AW640" s="403"/>
      <c r="AX640" s="403"/>
      <c r="AY640" s="403"/>
      <c r="AZ640" s="404"/>
      <c r="BA640" s="363"/>
    </row>
    <row r="641" spans="6:53" ht="93" customHeight="1" x14ac:dyDescent="0.3">
      <c r="F641" s="399"/>
      <c r="G641" s="400"/>
      <c r="H641" s="400"/>
      <c r="I641" s="403"/>
      <c r="J641" s="400"/>
      <c r="K641" s="400"/>
      <c r="L641" s="400"/>
      <c r="M641" s="400"/>
      <c r="N641" s="400"/>
      <c r="U641" s="401"/>
      <c r="V641" s="402"/>
      <c r="W641" s="402"/>
      <c r="X641" s="402"/>
      <c r="Y641" s="402"/>
      <c r="Z641" s="402"/>
      <c r="AA641" s="402"/>
      <c r="AB641" s="402"/>
      <c r="AC641" s="402"/>
      <c r="AD641" s="402"/>
      <c r="AE641" s="402"/>
      <c r="AF641" s="402"/>
      <c r="AG641" s="402"/>
      <c r="AH641" s="402"/>
      <c r="AI641" s="402"/>
      <c r="AJ641" s="402"/>
      <c r="AK641" s="402"/>
      <c r="AL641" s="403"/>
      <c r="AM641" s="403"/>
      <c r="AN641" s="403"/>
      <c r="AO641" s="403"/>
      <c r="AP641" s="403"/>
      <c r="AQ641" s="403"/>
      <c r="AR641" s="403"/>
      <c r="AS641" s="403"/>
      <c r="AT641" s="403"/>
      <c r="AU641" s="403"/>
      <c r="AV641" s="403"/>
      <c r="AW641" s="403"/>
      <c r="AX641" s="403"/>
      <c r="AY641" s="403"/>
      <c r="AZ641" s="404"/>
      <c r="BA641" s="363"/>
    </row>
    <row r="642" spans="6:53" ht="93" customHeight="1" x14ac:dyDescent="0.3">
      <c r="F642" s="399"/>
      <c r="G642" s="400"/>
      <c r="H642" s="400"/>
      <c r="I642" s="403"/>
      <c r="J642" s="400"/>
      <c r="K642" s="400"/>
      <c r="L642" s="400"/>
      <c r="M642" s="400"/>
      <c r="N642" s="400"/>
      <c r="U642" s="401"/>
      <c r="V642" s="402"/>
      <c r="W642" s="402"/>
      <c r="X642" s="402"/>
      <c r="Y642" s="402"/>
      <c r="Z642" s="402"/>
      <c r="AA642" s="402"/>
      <c r="AB642" s="402"/>
      <c r="AC642" s="402"/>
      <c r="AD642" s="402"/>
      <c r="AE642" s="402"/>
      <c r="AF642" s="402"/>
      <c r="AG642" s="402"/>
      <c r="AH642" s="402"/>
      <c r="AI642" s="402"/>
      <c r="AJ642" s="402"/>
      <c r="AK642" s="402"/>
      <c r="AL642" s="403"/>
      <c r="AM642" s="403"/>
      <c r="AN642" s="403"/>
      <c r="AO642" s="403"/>
      <c r="AP642" s="403"/>
      <c r="AQ642" s="403"/>
      <c r="AR642" s="403"/>
      <c r="AS642" s="403"/>
      <c r="AT642" s="403"/>
      <c r="AU642" s="403"/>
      <c r="AV642" s="403"/>
      <c r="AW642" s="403"/>
      <c r="AX642" s="403"/>
      <c r="AY642" s="403"/>
      <c r="AZ642" s="404"/>
      <c r="BA642" s="363"/>
    </row>
    <row r="643" spans="6:53" ht="93" customHeight="1" x14ac:dyDescent="0.3">
      <c r="F643" s="399"/>
      <c r="G643" s="400"/>
      <c r="H643" s="400"/>
      <c r="I643" s="403"/>
      <c r="J643" s="400"/>
      <c r="K643" s="400"/>
      <c r="L643" s="400"/>
      <c r="M643" s="400"/>
      <c r="N643" s="400"/>
      <c r="U643" s="401"/>
      <c r="V643" s="402"/>
      <c r="W643" s="402"/>
      <c r="X643" s="402"/>
      <c r="Y643" s="402"/>
      <c r="Z643" s="402"/>
      <c r="AA643" s="402"/>
      <c r="AB643" s="402"/>
      <c r="AC643" s="402"/>
      <c r="AD643" s="402"/>
      <c r="AE643" s="402"/>
      <c r="AF643" s="402"/>
      <c r="AG643" s="402"/>
      <c r="AH643" s="402"/>
      <c r="AI643" s="402"/>
      <c r="AJ643" s="402"/>
      <c r="AK643" s="402"/>
      <c r="AL643" s="403"/>
      <c r="AM643" s="403"/>
      <c r="AN643" s="403"/>
      <c r="AO643" s="403"/>
      <c r="AP643" s="403"/>
      <c r="AQ643" s="403"/>
      <c r="AR643" s="403"/>
      <c r="AS643" s="403"/>
      <c r="AT643" s="403"/>
      <c r="AU643" s="403"/>
      <c r="AV643" s="403"/>
      <c r="AW643" s="403"/>
      <c r="AX643" s="403"/>
      <c r="AY643" s="403"/>
      <c r="AZ643" s="404"/>
      <c r="BA643" s="363"/>
    </row>
    <row r="644" spans="6:53" ht="93" customHeight="1" x14ac:dyDescent="0.3">
      <c r="F644" s="399"/>
      <c r="G644" s="400"/>
      <c r="H644" s="400"/>
      <c r="I644" s="403"/>
      <c r="J644" s="400"/>
      <c r="K644" s="400"/>
      <c r="L644" s="400"/>
      <c r="M644" s="400"/>
      <c r="N644" s="400"/>
      <c r="U644" s="401"/>
      <c r="V644" s="402"/>
      <c r="W644" s="402"/>
      <c r="X644" s="402"/>
      <c r="Y644" s="402"/>
      <c r="Z644" s="402"/>
      <c r="AA644" s="402"/>
      <c r="AB644" s="402"/>
      <c r="AC644" s="402"/>
      <c r="AD644" s="402"/>
      <c r="AE644" s="402"/>
      <c r="AF644" s="402"/>
      <c r="AG644" s="402"/>
      <c r="AH644" s="402"/>
      <c r="AI644" s="402"/>
      <c r="AJ644" s="402"/>
      <c r="AK644" s="402"/>
      <c r="AL644" s="403"/>
      <c r="AM644" s="403"/>
      <c r="AN644" s="403"/>
      <c r="AO644" s="403"/>
      <c r="AP644" s="403"/>
      <c r="AQ644" s="403"/>
      <c r="AR644" s="403"/>
      <c r="AS644" s="403"/>
      <c r="AT644" s="403"/>
      <c r="AU644" s="403"/>
      <c r="AV644" s="403"/>
      <c r="AW644" s="403"/>
      <c r="AX644" s="403"/>
      <c r="AY644" s="403"/>
      <c r="AZ644" s="404"/>
      <c r="BA644" s="363"/>
    </row>
    <row r="645" spans="6:53" ht="93" customHeight="1" x14ac:dyDescent="0.3">
      <c r="F645" s="399"/>
      <c r="G645" s="400"/>
      <c r="H645" s="400"/>
      <c r="I645" s="403"/>
      <c r="J645" s="400"/>
      <c r="K645" s="400"/>
      <c r="L645" s="400"/>
      <c r="M645" s="400"/>
      <c r="N645" s="400"/>
      <c r="U645" s="401"/>
      <c r="V645" s="402"/>
      <c r="W645" s="402"/>
      <c r="X645" s="402"/>
      <c r="Y645" s="402"/>
      <c r="Z645" s="402"/>
      <c r="AA645" s="402"/>
      <c r="AB645" s="402"/>
      <c r="AC645" s="402"/>
      <c r="AD645" s="402"/>
      <c r="AE645" s="402"/>
      <c r="AF645" s="402"/>
      <c r="AG645" s="402"/>
      <c r="AH645" s="402"/>
      <c r="AI645" s="402"/>
      <c r="AJ645" s="402"/>
      <c r="AK645" s="402"/>
      <c r="AL645" s="403"/>
      <c r="AM645" s="403"/>
      <c r="AN645" s="403"/>
      <c r="AO645" s="403"/>
      <c r="AP645" s="403"/>
      <c r="AQ645" s="403"/>
      <c r="AR645" s="403"/>
      <c r="AS645" s="403"/>
      <c r="AT645" s="403"/>
      <c r="AU645" s="403"/>
      <c r="AV645" s="403"/>
      <c r="AW645" s="403"/>
      <c r="AX645" s="403"/>
      <c r="AY645" s="403"/>
      <c r="AZ645" s="404"/>
      <c r="BA645" s="363"/>
    </row>
    <row r="646" spans="6:53" ht="93" customHeight="1" x14ac:dyDescent="0.3">
      <c r="F646" s="399"/>
      <c r="G646" s="400"/>
      <c r="H646" s="400"/>
      <c r="I646" s="403"/>
      <c r="J646" s="400"/>
      <c r="K646" s="400"/>
      <c r="L646" s="400"/>
      <c r="M646" s="400"/>
      <c r="N646" s="400"/>
      <c r="U646" s="401"/>
      <c r="V646" s="402"/>
      <c r="W646" s="402"/>
      <c r="X646" s="402"/>
      <c r="Y646" s="402"/>
      <c r="Z646" s="402"/>
      <c r="AA646" s="402"/>
      <c r="AB646" s="402"/>
      <c r="AC646" s="402"/>
      <c r="AD646" s="402"/>
      <c r="AE646" s="402"/>
      <c r="AF646" s="402"/>
      <c r="AG646" s="402"/>
      <c r="AH646" s="402"/>
      <c r="AI646" s="402"/>
      <c r="AJ646" s="402"/>
      <c r="AK646" s="402"/>
      <c r="AL646" s="403"/>
      <c r="AM646" s="403"/>
      <c r="AN646" s="403"/>
      <c r="AO646" s="403"/>
      <c r="AP646" s="403"/>
      <c r="AQ646" s="403"/>
      <c r="AR646" s="403"/>
      <c r="AS646" s="403"/>
      <c r="AT646" s="403"/>
      <c r="AU646" s="403"/>
      <c r="AV646" s="403"/>
      <c r="AW646" s="403"/>
      <c r="AX646" s="403"/>
      <c r="AY646" s="403"/>
      <c r="AZ646" s="404"/>
      <c r="BA646" s="363"/>
    </row>
    <row r="647" spans="6:53" ht="93" customHeight="1" x14ac:dyDescent="0.3">
      <c r="F647" s="399"/>
      <c r="G647" s="400"/>
      <c r="H647" s="400"/>
      <c r="I647" s="403"/>
      <c r="J647" s="400"/>
      <c r="K647" s="400"/>
      <c r="L647" s="400"/>
      <c r="M647" s="400"/>
      <c r="N647" s="400"/>
      <c r="U647" s="401"/>
      <c r="V647" s="402"/>
      <c r="W647" s="402"/>
      <c r="X647" s="402"/>
      <c r="Y647" s="402"/>
      <c r="Z647" s="402"/>
      <c r="AA647" s="402"/>
      <c r="AB647" s="402"/>
      <c r="AC647" s="402"/>
      <c r="AD647" s="402"/>
      <c r="AE647" s="402"/>
      <c r="AF647" s="402"/>
      <c r="AG647" s="402"/>
      <c r="AH647" s="402"/>
      <c r="AI647" s="402"/>
      <c r="AJ647" s="402"/>
      <c r="AK647" s="402"/>
      <c r="AL647" s="403"/>
      <c r="AM647" s="403"/>
      <c r="AN647" s="403"/>
      <c r="AO647" s="403"/>
      <c r="AP647" s="403"/>
      <c r="AQ647" s="403"/>
      <c r="AR647" s="403"/>
      <c r="AS647" s="403"/>
      <c r="AT647" s="403"/>
      <c r="AU647" s="403"/>
      <c r="AV647" s="403"/>
      <c r="AW647" s="403"/>
      <c r="AX647" s="403"/>
      <c r="AY647" s="403"/>
      <c r="AZ647" s="404"/>
      <c r="BA647" s="363"/>
    </row>
    <row r="648" spans="6:53" ht="93" customHeight="1" x14ac:dyDescent="0.3">
      <c r="F648" s="399"/>
      <c r="G648" s="400"/>
      <c r="H648" s="400"/>
      <c r="I648" s="403"/>
      <c r="J648" s="400"/>
      <c r="K648" s="400"/>
      <c r="L648" s="400"/>
      <c r="M648" s="400"/>
      <c r="N648" s="400"/>
      <c r="U648" s="401"/>
      <c r="V648" s="402"/>
      <c r="W648" s="402"/>
      <c r="X648" s="402"/>
      <c r="Y648" s="402"/>
      <c r="Z648" s="402"/>
      <c r="AA648" s="402"/>
      <c r="AB648" s="402"/>
      <c r="AC648" s="402"/>
      <c r="AD648" s="402"/>
      <c r="AE648" s="402"/>
      <c r="AF648" s="402"/>
      <c r="AG648" s="402"/>
      <c r="AH648" s="402"/>
      <c r="AI648" s="402"/>
      <c r="AJ648" s="402"/>
      <c r="AK648" s="402"/>
      <c r="AL648" s="403"/>
      <c r="AM648" s="403"/>
      <c r="AN648" s="403"/>
      <c r="AO648" s="403"/>
      <c r="AP648" s="403"/>
      <c r="AQ648" s="403"/>
      <c r="AR648" s="403"/>
      <c r="AS648" s="403"/>
      <c r="AT648" s="403"/>
      <c r="AU648" s="403"/>
      <c r="AV648" s="403"/>
      <c r="AW648" s="403"/>
      <c r="AX648" s="403"/>
      <c r="AY648" s="403"/>
      <c r="AZ648" s="404"/>
      <c r="BA648" s="363"/>
    </row>
    <row r="649" spans="6:53" ht="93" customHeight="1" x14ac:dyDescent="0.3">
      <c r="F649" s="399"/>
      <c r="G649" s="400"/>
      <c r="H649" s="400"/>
      <c r="I649" s="403"/>
      <c r="J649" s="400"/>
      <c r="K649" s="400"/>
      <c r="L649" s="400"/>
      <c r="M649" s="400"/>
      <c r="N649" s="400"/>
      <c r="U649" s="401"/>
      <c r="V649" s="402"/>
      <c r="W649" s="402"/>
      <c r="X649" s="402"/>
      <c r="Y649" s="402"/>
      <c r="Z649" s="402"/>
      <c r="AA649" s="402"/>
      <c r="AB649" s="402"/>
      <c r="AC649" s="402"/>
      <c r="AD649" s="402"/>
      <c r="AE649" s="402"/>
      <c r="AF649" s="402"/>
      <c r="AG649" s="402"/>
      <c r="AH649" s="402"/>
      <c r="AI649" s="402"/>
      <c r="AJ649" s="402"/>
      <c r="AK649" s="402"/>
      <c r="AL649" s="403"/>
      <c r="AM649" s="403"/>
      <c r="AN649" s="403"/>
      <c r="AO649" s="403"/>
      <c r="AP649" s="403"/>
      <c r="AQ649" s="403"/>
      <c r="AR649" s="403"/>
      <c r="AS649" s="403"/>
      <c r="AT649" s="403"/>
      <c r="AU649" s="403"/>
      <c r="AV649" s="403"/>
      <c r="AW649" s="403"/>
      <c r="AX649" s="403"/>
      <c r="AY649" s="403"/>
      <c r="AZ649" s="404"/>
      <c r="BA649" s="363"/>
    </row>
    <row r="650" spans="6:53" ht="93" customHeight="1" x14ac:dyDescent="0.3">
      <c r="F650" s="399"/>
      <c r="G650" s="400"/>
      <c r="H650" s="400"/>
      <c r="I650" s="403"/>
      <c r="J650" s="400"/>
      <c r="K650" s="400"/>
      <c r="L650" s="400"/>
      <c r="M650" s="400"/>
      <c r="N650" s="400"/>
      <c r="U650" s="401"/>
      <c r="V650" s="402"/>
      <c r="W650" s="402"/>
      <c r="X650" s="402"/>
      <c r="Y650" s="402"/>
      <c r="Z650" s="402"/>
      <c r="AA650" s="402"/>
      <c r="AB650" s="402"/>
      <c r="AC650" s="402"/>
      <c r="AD650" s="402"/>
      <c r="AE650" s="402"/>
      <c r="AF650" s="402"/>
      <c r="AG650" s="402"/>
      <c r="AH650" s="402"/>
      <c r="AI650" s="402"/>
      <c r="AJ650" s="402"/>
      <c r="AK650" s="402"/>
      <c r="AL650" s="403"/>
      <c r="AM650" s="403"/>
      <c r="AN650" s="403"/>
      <c r="AO650" s="403"/>
      <c r="AP650" s="403"/>
      <c r="AQ650" s="403"/>
      <c r="AR650" s="403"/>
      <c r="AS650" s="403"/>
      <c r="AT650" s="403"/>
      <c r="AU650" s="403"/>
      <c r="AV650" s="403"/>
      <c r="AW650" s="403"/>
      <c r="AX650" s="403"/>
      <c r="AY650" s="403"/>
      <c r="AZ650" s="404"/>
      <c r="BA650" s="363"/>
    </row>
    <row r="651" spans="6:53" ht="93" customHeight="1" x14ac:dyDescent="0.3">
      <c r="F651" s="399"/>
      <c r="G651" s="400"/>
      <c r="H651" s="400"/>
      <c r="I651" s="403"/>
      <c r="J651" s="400"/>
      <c r="K651" s="400"/>
      <c r="L651" s="400"/>
      <c r="M651" s="400"/>
      <c r="N651" s="400"/>
      <c r="U651" s="401"/>
      <c r="V651" s="402"/>
      <c r="W651" s="402"/>
      <c r="X651" s="402"/>
      <c r="Y651" s="402"/>
      <c r="Z651" s="402"/>
      <c r="AA651" s="402"/>
      <c r="AB651" s="402"/>
      <c r="AC651" s="402"/>
      <c r="AD651" s="402"/>
      <c r="AE651" s="402"/>
      <c r="AF651" s="402"/>
      <c r="AG651" s="402"/>
      <c r="AH651" s="402"/>
      <c r="AI651" s="402"/>
      <c r="AJ651" s="402"/>
      <c r="AK651" s="402"/>
      <c r="AL651" s="403"/>
      <c r="AM651" s="403"/>
      <c r="AN651" s="403"/>
      <c r="AO651" s="403"/>
      <c r="AP651" s="403"/>
      <c r="AQ651" s="403"/>
      <c r="AR651" s="403"/>
      <c r="AS651" s="403"/>
      <c r="AT651" s="403"/>
      <c r="AU651" s="403"/>
      <c r="AV651" s="403"/>
      <c r="AW651" s="403"/>
      <c r="AX651" s="403"/>
      <c r="AY651" s="403"/>
      <c r="AZ651" s="404"/>
      <c r="BA651" s="363"/>
    </row>
    <row r="652" spans="6:53" ht="93" customHeight="1" x14ac:dyDescent="0.3">
      <c r="F652" s="399"/>
      <c r="G652" s="400"/>
      <c r="H652" s="400"/>
      <c r="I652" s="403"/>
      <c r="J652" s="400"/>
      <c r="K652" s="400"/>
      <c r="L652" s="400"/>
      <c r="M652" s="400"/>
      <c r="N652" s="400"/>
      <c r="U652" s="401"/>
      <c r="V652" s="402"/>
      <c r="W652" s="402"/>
      <c r="X652" s="402"/>
      <c r="Y652" s="402"/>
      <c r="Z652" s="402"/>
      <c r="AA652" s="402"/>
      <c r="AB652" s="402"/>
      <c r="AC652" s="402"/>
      <c r="AD652" s="402"/>
      <c r="AE652" s="402"/>
      <c r="AF652" s="402"/>
      <c r="AG652" s="402"/>
      <c r="AH652" s="402"/>
      <c r="AI652" s="402"/>
      <c r="AJ652" s="402"/>
      <c r="AK652" s="402"/>
      <c r="AL652" s="403"/>
      <c r="AM652" s="403"/>
      <c r="AN652" s="403"/>
      <c r="AO652" s="403"/>
      <c r="AP652" s="403"/>
      <c r="AQ652" s="403"/>
      <c r="AR652" s="403"/>
      <c r="AS652" s="403"/>
      <c r="AT652" s="403"/>
      <c r="AU652" s="403"/>
      <c r="AV652" s="403"/>
      <c r="AW652" s="403"/>
      <c r="AX652" s="403"/>
      <c r="AY652" s="403"/>
      <c r="AZ652" s="404"/>
      <c r="BA652" s="363"/>
    </row>
    <row r="653" spans="6:53" ht="93" customHeight="1" x14ac:dyDescent="0.3">
      <c r="F653" s="399"/>
      <c r="G653" s="400"/>
      <c r="H653" s="400"/>
      <c r="I653" s="403"/>
      <c r="J653" s="400"/>
      <c r="K653" s="400"/>
      <c r="L653" s="400"/>
      <c r="M653" s="400"/>
      <c r="N653" s="400"/>
      <c r="U653" s="401"/>
      <c r="V653" s="402"/>
      <c r="W653" s="402"/>
      <c r="X653" s="402"/>
      <c r="Y653" s="402"/>
      <c r="Z653" s="402"/>
      <c r="AA653" s="402"/>
      <c r="AB653" s="402"/>
      <c r="AC653" s="402"/>
      <c r="AD653" s="402"/>
      <c r="AE653" s="402"/>
      <c r="AF653" s="402"/>
      <c r="AG653" s="402"/>
      <c r="AH653" s="402"/>
      <c r="AI653" s="402"/>
      <c r="AJ653" s="402"/>
      <c r="AK653" s="402"/>
      <c r="AL653" s="403"/>
      <c r="AM653" s="403"/>
      <c r="AN653" s="403"/>
      <c r="AO653" s="403"/>
      <c r="AP653" s="403"/>
      <c r="AQ653" s="403"/>
      <c r="AR653" s="403"/>
      <c r="AS653" s="403"/>
      <c r="AT653" s="403"/>
      <c r="AU653" s="403"/>
      <c r="AV653" s="403"/>
      <c r="AW653" s="403"/>
      <c r="AX653" s="403"/>
      <c r="AY653" s="403"/>
      <c r="AZ653" s="404"/>
      <c r="BA653" s="363"/>
    </row>
    <row r="654" spans="6:53" ht="93" customHeight="1" x14ac:dyDescent="0.3">
      <c r="F654" s="399"/>
      <c r="G654" s="400"/>
      <c r="H654" s="400"/>
      <c r="I654" s="403"/>
      <c r="J654" s="400"/>
      <c r="K654" s="400"/>
      <c r="L654" s="400"/>
      <c r="M654" s="400"/>
      <c r="N654" s="400"/>
      <c r="U654" s="401"/>
      <c r="V654" s="402"/>
      <c r="W654" s="402"/>
      <c r="X654" s="402"/>
      <c r="Y654" s="402"/>
      <c r="Z654" s="402"/>
      <c r="AA654" s="402"/>
      <c r="AB654" s="402"/>
      <c r="AC654" s="402"/>
      <c r="AD654" s="402"/>
      <c r="AE654" s="402"/>
      <c r="AF654" s="402"/>
      <c r="AG654" s="402"/>
      <c r="AH654" s="402"/>
      <c r="AI654" s="402"/>
      <c r="AJ654" s="402"/>
      <c r="AK654" s="402"/>
      <c r="AL654" s="403"/>
      <c r="AM654" s="403"/>
      <c r="AN654" s="403"/>
      <c r="AO654" s="403"/>
      <c r="AP654" s="403"/>
      <c r="AQ654" s="403"/>
      <c r="AR654" s="403"/>
      <c r="AS654" s="403"/>
      <c r="AT654" s="403"/>
      <c r="AU654" s="403"/>
      <c r="AV654" s="403"/>
      <c r="AW654" s="403"/>
      <c r="AX654" s="403"/>
      <c r="AY654" s="403"/>
      <c r="AZ654" s="404"/>
      <c r="BA654" s="363"/>
    </row>
    <row r="655" spans="6:53" ht="93" customHeight="1" x14ac:dyDescent="0.3">
      <c r="F655" s="399"/>
      <c r="G655" s="400"/>
      <c r="H655" s="400"/>
      <c r="I655" s="403"/>
      <c r="J655" s="400"/>
      <c r="K655" s="400"/>
      <c r="L655" s="400"/>
      <c r="M655" s="400"/>
      <c r="N655" s="400"/>
      <c r="U655" s="401"/>
      <c r="V655" s="402"/>
      <c r="W655" s="402"/>
      <c r="X655" s="402"/>
      <c r="Y655" s="402"/>
      <c r="Z655" s="402"/>
      <c r="AA655" s="402"/>
      <c r="AB655" s="402"/>
      <c r="AC655" s="402"/>
      <c r="AD655" s="402"/>
      <c r="AE655" s="402"/>
      <c r="AF655" s="402"/>
      <c r="AG655" s="402"/>
      <c r="AH655" s="402"/>
      <c r="AI655" s="402"/>
      <c r="AJ655" s="402"/>
      <c r="AK655" s="402"/>
      <c r="AL655" s="403"/>
      <c r="AM655" s="403"/>
      <c r="AN655" s="403"/>
      <c r="AO655" s="403"/>
      <c r="AP655" s="403"/>
      <c r="AQ655" s="403"/>
      <c r="AR655" s="403"/>
      <c r="AS655" s="403"/>
      <c r="AT655" s="403"/>
      <c r="AU655" s="403"/>
      <c r="AV655" s="403"/>
      <c r="AW655" s="403"/>
      <c r="AX655" s="403"/>
      <c r="AY655" s="403"/>
      <c r="AZ655" s="404"/>
      <c r="BA655" s="363"/>
    </row>
    <row r="656" spans="6:53" ht="93" customHeight="1" x14ac:dyDescent="0.3">
      <c r="F656" s="399"/>
      <c r="G656" s="400"/>
      <c r="H656" s="400"/>
      <c r="I656" s="403"/>
      <c r="J656" s="400"/>
      <c r="K656" s="400"/>
      <c r="L656" s="400"/>
      <c r="M656" s="400"/>
      <c r="N656" s="400"/>
      <c r="U656" s="401"/>
      <c r="V656" s="402"/>
      <c r="W656" s="402"/>
      <c r="X656" s="402"/>
      <c r="Y656" s="402"/>
      <c r="Z656" s="402"/>
      <c r="AA656" s="402"/>
      <c r="AB656" s="402"/>
      <c r="AC656" s="402"/>
      <c r="AD656" s="402"/>
      <c r="AE656" s="402"/>
      <c r="AF656" s="402"/>
      <c r="AG656" s="402"/>
      <c r="AH656" s="402"/>
      <c r="AI656" s="402"/>
      <c r="AJ656" s="402"/>
      <c r="AK656" s="402"/>
      <c r="AL656" s="403"/>
      <c r="AM656" s="403"/>
      <c r="AN656" s="403"/>
      <c r="AO656" s="403"/>
      <c r="AP656" s="403"/>
      <c r="AQ656" s="403"/>
      <c r="AR656" s="403"/>
      <c r="AS656" s="403"/>
      <c r="AT656" s="403"/>
      <c r="AU656" s="403"/>
      <c r="AV656" s="403"/>
      <c r="AW656" s="403"/>
      <c r="AX656" s="403"/>
      <c r="AY656" s="403"/>
      <c r="AZ656" s="404"/>
      <c r="BA656" s="363"/>
    </row>
    <row r="657" spans="6:53" ht="93" customHeight="1" x14ac:dyDescent="0.3">
      <c r="F657" s="399"/>
      <c r="G657" s="400"/>
      <c r="H657" s="400"/>
      <c r="I657" s="403"/>
      <c r="J657" s="400"/>
      <c r="K657" s="400"/>
      <c r="L657" s="400"/>
      <c r="M657" s="400"/>
      <c r="N657" s="400"/>
      <c r="U657" s="401"/>
      <c r="V657" s="402"/>
      <c r="W657" s="402"/>
      <c r="X657" s="402"/>
      <c r="Y657" s="402"/>
      <c r="Z657" s="402"/>
      <c r="AA657" s="402"/>
      <c r="AB657" s="402"/>
      <c r="AC657" s="402"/>
      <c r="AD657" s="402"/>
      <c r="AE657" s="402"/>
      <c r="AF657" s="402"/>
      <c r="AG657" s="402"/>
      <c r="AH657" s="402"/>
      <c r="AI657" s="402"/>
      <c r="AJ657" s="402"/>
      <c r="AK657" s="402"/>
      <c r="AL657" s="403"/>
      <c r="AM657" s="403"/>
      <c r="AN657" s="403"/>
      <c r="AO657" s="403"/>
      <c r="AP657" s="403"/>
      <c r="AQ657" s="403"/>
      <c r="AR657" s="403"/>
      <c r="AS657" s="403"/>
      <c r="AT657" s="403"/>
      <c r="AU657" s="403"/>
      <c r="AV657" s="403"/>
      <c r="AW657" s="403"/>
      <c r="AX657" s="403"/>
      <c r="AY657" s="403"/>
      <c r="AZ657" s="404"/>
      <c r="BA657" s="363"/>
    </row>
    <row r="658" spans="6:53" ht="93" customHeight="1" x14ac:dyDescent="0.3">
      <c r="F658" s="399"/>
      <c r="G658" s="400"/>
      <c r="H658" s="400"/>
      <c r="I658" s="403"/>
      <c r="J658" s="400"/>
      <c r="K658" s="400"/>
      <c r="L658" s="400"/>
      <c r="M658" s="400"/>
      <c r="N658" s="400"/>
      <c r="U658" s="401"/>
      <c r="V658" s="402"/>
      <c r="W658" s="402"/>
      <c r="X658" s="402"/>
      <c r="Y658" s="402"/>
      <c r="Z658" s="402"/>
      <c r="AA658" s="402"/>
      <c r="AB658" s="402"/>
      <c r="AC658" s="402"/>
      <c r="AD658" s="402"/>
      <c r="AE658" s="402"/>
      <c r="AF658" s="402"/>
      <c r="AG658" s="402"/>
      <c r="AH658" s="402"/>
      <c r="AI658" s="402"/>
      <c r="AJ658" s="402"/>
      <c r="AK658" s="402"/>
      <c r="AL658" s="403"/>
      <c r="AM658" s="403"/>
      <c r="AN658" s="403"/>
      <c r="AO658" s="403"/>
      <c r="AP658" s="403"/>
      <c r="AQ658" s="403"/>
      <c r="AR658" s="403"/>
      <c r="AS658" s="403"/>
      <c r="AT658" s="403"/>
      <c r="AU658" s="403"/>
      <c r="AV658" s="403"/>
      <c r="AW658" s="403"/>
      <c r="AX658" s="403"/>
      <c r="AY658" s="403"/>
      <c r="AZ658" s="404"/>
      <c r="BA658" s="363"/>
    </row>
    <row r="659" spans="6:53" ht="93" customHeight="1" x14ac:dyDescent="0.3">
      <c r="F659" s="399"/>
      <c r="G659" s="400"/>
      <c r="H659" s="400"/>
      <c r="I659" s="403"/>
      <c r="J659" s="400"/>
      <c r="K659" s="400"/>
      <c r="L659" s="400"/>
      <c r="M659" s="400"/>
      <c r="N659" s="400"/>
      <c r="U659" s="401"/>
      <c r="V659" s="402"/>
      <c r="W659" s="402"/>
      <c r="X659" s="402"/>
      <c r="Y659" s="402"/>
      <c r="Z659" s="402"/>
      <c r="AA659" s="402"/>
      <c r="AB659" s="402"/>
      <c r="AC659" s="402"/>
      <c r="AD659" s="402"/>
      <c r="AE659" s="402"/>
      <c r="AF659" s="402"/>
      <c r="AG659" s="402"/>
      <c r="AH659" s="402"/>
      <c r="AI659" s="402"/>
      <c r="AJ659" s="402"/>
      <c r="AK659" s="402"/>
      <c r="AL659" s="403"/>
      <c r="AM659" s="403"/>
      <c r="AN659" s="403"/>
      <c r="AO659" s="403"/>
      <c r="AP659" s="403"/>
      <c r="AQ659" s="403"/>
      <c r="AR659" s="403"/>
      <c r="AS659" s="403"/>
      <c r="AT659" s="403"/>
      <c r="AU659" s="403"/>
      <c r="AV659" s="403"/>
      <c r="AW659" s="403"/>
      <c r="AX659" s="403"/>
      <c r="AY659" s="403"/>
      <c r="AZ659" s="404"/>
      <c r="BA659" s="363"/>
    </row>
    <row r="660" spans="6:53" ht="93" customHeight="1" x14ac:dyDescent="0.3">
      <c r="F660" s="399"/>
      <c r="G660" s="400"/>
      <c r="H660" s="400"/>
      <c r="I660" s="403"/>
      <c r="J660" s="400"/>
      <c r="K660" s="400"/>
      <c r="L660" s="400"/>
      <c r="M660" s="400"/>
      <c r="N660" s="400"/>
      <c r="U660" s="401"/>
      <c r="V660" s="402"/>
      <c r="W660" s="402"/>
      <c r="X660" s="402"/>
      <c r="Y660" s="402"/>
      <c r="Z660" s="402"/>
      <c r="AA660" s="402"/>
      <c r="AB660" s="402"/>
      <c r="AC660" s="402"/>
      <c r="AD660" s="402"/>
      <c r="AE660" s="402"/>
      <c r="AF660" s="402"/>
      <c r="AG660" s="402"/>
      <c r="AH660" s="402"/>
      <c r="AI660" s="402"/>
      <c r="AJ660" s="402"/>
      <c r="AK660" s="402"/>
      <c r="AL660" s="403"/>
      <c r="AM660" s="403"/>
      <c r="AN660" s="403"/>
      <c r="AO660" s="403"/>
      <c r="AP660" s="403"/>
      <c r="AQ660" s="403"/>
      <c r="AR660" s="403"/>
      <c r="AS660" s="403"/>
      <c r="AT660" s="403"/>
      <c r="AU660" s="403"/>
      <c r="AV660" s="403"/>
      <c r="AW660" s="403"/>
      <c r="AX660" s="403"/>
      <c r="AY660" s="403"/>
      <c r="AZ660" s="404"/>
      <c r="BA660" s="363"/>
    </row>
    <row r="661" spans="6:53" ht="93" customHeight="1" x14ac:dyDescent="0.3">
      <c r="F661" s="399"/>
      <c r="G661" s="400"/>
      <c r="H661" s="400"/>
      <c r="I661" s="403"/>
      <c r="J661" s="400"/>
      <c r="K661" s="400"/>
      <c r="L661" s="400"/>
      <c r="M661" s="400"/>
      <c r="N661" s="400"/>
      <c r="U661" s="401"/>
      <c r="V661" s="402"/>
      <c r="W661" s="402"/>
      <c r="X661" s="402"/>
      <c r="Y661" s="402"/>
      <c r="Z661" s="402"/>
      <c r="AA661" s="402"/>
      <c r="AB661" s="402"/>
      <c r="AC661" s="402"/>
      <c r="AD661" s="402"/>
      <c r="AE661" s="402"/>
      <c r="AF661" s="402"/>
      <c r="AG661" s="402"/>
      <c r="AH661" s="402"/>
      <c r="AI661" s="402"/>
      <c r="AJ661" s="402"/>
      <c r="AK661" s="402"/>
      <c r="AL661" s="403"/>
      <c r="AM661" s="403"/>
      <c r="AN661" s="403"/>
      <c r="AO661" s="403"/>
      <c r="AP661" s="403"/>
      <c r="AQ661" s="403"/>
      <c r="AR661" s="403"/>
      <c r="AS661" s="403"/>
      <c r="AT661" s="403"/>
      <c r="AU661" s="403"/>
      <c r="AV661" s="403"/>
      <c r="AW661" s="403"/>
      <c r="AX661" s="403"/>
      <c r="AY661" s="403"/>
      <c r="AZ661" s="404"/>
      <c r="BA661" s="363"/>
    </row>
    <row r="662" spans="6:53" ht="93" customHeight="1" x14ac:dyDescent="0.3">
      <c r="F662" s="399"/>
      <c r="G662" s="400"/>
      <c r="H662" s="400"/>
      <c r="I662" s="403"/>
      <c r="J662" s="400"/>
      <c r="K662" s="400"/>
      <c r="L662" s="400"/>
      <c r="M662" s="400"/>
      <c r="N662" s="400"/>
      <c r="U662" s="401"/>
      <c r="V662" s="402"/>
      <c r="W662" s="402"/>
      <c r="X662" s="402"/>
      <c r="Y662" s="402"/>
      <c r="Z662" s="402"/>
      <c r="AA662" s="402"/>
      <c r="AB662" s="402"/>
      <c r="AC662" s="402"/>
      <c r="AD662" s="402"/>
      <c r="AE662" s="402"/>
      <c r="AF662" s="402"/>
      <c r="AG662" s="402"/>
      <c r="AH662" s="402"/>
      <c r="AI662" s="402"/>
      <c r="AJ662" s="402"/>
      <c r="AK662" s="402"/>
      <c r="AL662" s="403"/>
      <c r="AM662" s="403"/>
      <c r="AN662" s="403"/>
      <c r="AO662" s="403"/>
      <c r="AP662" s="403"/>
      <c r="AQ662" s="403"/>
      <c r="AR662" s="403"/>
      <c r="AS662" s="403"/>
      <c r="AT662" s="403"/>
      <c r="AU662" s="403"/>
      <c r="AV662" s="403"/>
      <c r="AW662" s="403"/>
      <c r="AX662" s="403"/>
      <c r="AY662" s="403"/>
      <c r="AZ662" s="404"/>
      <c r="BA662" s="363"/>
    </row>
    <row r="663" spans="6:53" ht="93" customHeight="1" x14ac:dyDescent="0.3">
      <c r="F663" s="399"/>
      <c r="G663" s="400"/>
      <c r="H663" s="400"/>
      <c r="I663" s="403"/>
      <c r="J663" s="400"/>
      <c r="K663" s="400"/>
      <c r="L663" s="400"/>
      <c r="M663" s="400"/>
      <c r="N663" s="400"/>
      <c r="U663" s="401"/>
      <c r="V663" s="402"/>
      <c r="W663" s="402"/>
      <c r="X663" s="402"/>
      <c r="Y663" s="402"/>
      <c r="Z663" s="402"/>
      <c r="AA663" s="402"/>
      <c r="AB663" s="402"/>
      <c r="AC663" s="402"/>
      <c r="AD663" s="402"/>
      <c r="AE663" s="402"/>
      <c r="AF663" s="402"/>
      <c r="AG663" s="402"/>
      <c r="AH663" s="402"/>
      <c r="AI663" s="402"/>
      <c r="AJ663" s="402"/>
      <c r="AK663" s="402"/>
      <c r="AL663" s="403"/>
      <c r="AM663" s="403"/>
      <c r="AN663" s="403"/>
      <c r="AO663" s="403"/>
      <c r="AP663" s="403"/>
      <c r="AQ663" s="403"/>
      <c r="AR663" s="403"/>
      <c r="AS663" s="403"/>
      <c r="AT663" s="403"/>
      <c r="AU663" s="403"/>
      <c r="AV663" s="403"/>
      <c r="AW663" s="403"/>
      <c r="AX663" s="403"/>
      <c r="AY663" s="403"/>
      <c r="AZ663" s="404"/>
      <c r="BA663" s="363"/>
    </row>
    <row r="664" spans="6:53" ht="93" customHeight="1" x14ac:dyDescent="0.3">
      <c r="F664" s="399"/>
      <c r="G664" s="400"/>
      <c r="H664" s="400"/>
      <c r="I664" s="403"/>
      <c r="J664" s="400"/>
      <c r="K664" s="400"/>
      <c r="L664" s="400"/>
      <c r="M664" s="400"/>
      <c r="N664" s="400"/>
      <c r="U664" s="401"/>
      <c r="V664" s="402"/>
      <c r="W664" s="402"/>
      <c r="X664" s="402"/>
      <c r="Y664" s="402"/>
      <c r="Z664" s="402"/>
      <c r="AA664" s="402"/>
      <c r="AB664" s="402"/>
      <c r="AC664" s="402"/>
      <c r="AD664" s="402"/>
      <c r="AE664" s="402"/>
      <c r="AF664" s="402"/>
      <c r="AG664" s="402"/>
      <c r="AH664" s="402"/>
      <c r="AI664" s="402"/>
      <c r="AJ664" s="402"/>
      <c r="AK664" s="402"/>
      <c r="AL664" s="403"/>
      <c r="AM664" s="403"/>
      <c r="AN664" s="403"/>
      <c r="AO664" s="403"/>
      <c r="AP664" s="403"/>
      <c r="AQ664" s="403"/>
      <c r="AR664" s="403"/>
      <c r="AS664" s="403"/>
      <c r="AT664" s="403"/>
      <c r="AU664" s="403"/>
      <c r="AV664" s="403"/>
      <c r="AW664" s="403"/>
      <c r="AX664" s="403"/>
      <c r="AY664" s="403"/>
      <c r="AZ664" s="404"/>
      <c r="BA664" s="363"/>
    </row>
    <row r="665" spans="6:53" ht="93" customHeight="1" x14ac:dyDescent="0.3">
      <c r="F665" s="399"/>
      <c r="G665" s="400"/>
      <c r="H665" s="400"/>
      <c r="I665" s="403"/>
      <c r="J665" s="400"/>
      <c r="K665" s="400"/>
      <c r="L665" s="400"/>
      <c r="M665" s="400"/>
      <c r="N665" s="400"/>
      <c r="U665" s="401"/>
      <c r="V665" s="402"/>
      <c r="W665" s="402"/>
      <c r="X665" s="402"/>
      <c r="Y665" s="402"/>
      <c r="Z665" s="402"/>
      <c r="AA665" s="402"/>
      <c r="AB665" s="402"/>
      <c r="AC665" s="402"/>
      <c r="AD665" s="402"/>
      <c r="AE665" s="402"/>
      <c r="AF665" s="402"/>
      <c r="AG665" s="402"/>
      <c r="AH665" s="402"/>
      <c r="AI665" s="402"/>
      <c r="AJ665" s="402"/>
      <c r="AK665" s="402"/>
      <c r="AL665" s="403"/>
      <c r="AM665" s="403"/>
      <c r="AN665" s="403"/>
      <c r="AO665" s="403"/>
      <c r="AP665" s="403"/>
      <c r="AQ665" s="403"/>
      <c r="AR665" s="403"/>
      <c r="AS665" s="403"/>
      <c r="AT665" s="403"/>
      <c r="AU665" s="403"/>
      <c r="AV665" s="403"/>
      <c r="AW665" s="403"/>
      <c r="AX665" s="403"/>
      <c r="AY665" s="403"/>
      <c r="AZ665" s="404"/>
      <c r="BA665" s="363"/>
    </row>
    <row r="666" spans="6:53" ht="93" customHeight="1" x14ac:dyDescent="0.3">
      <c r="F666" s="399"/>
      <c r="G666" s="400"/>
      <c r="H666" s="400"/>
      <c r="I666" s="403"/>
      <c r="J666" s="400"/>
      <c r="K666" s="400"/>
      <c r="L666" s="400"/>
      <c r="M666" s="400"/>
      <c r="N666" s="400"/>
      <c r="U666" s="401"/>
      <c r="V666" s="402"/>
      <c r="W666" s="402"/>
      <c r="X666" s="402"/>
      <c r="Y666" s="402"/>
      <c r="Z666" s="402"/>
      <c r="AA666" s="402"/>
      <c r="AB666" s="402"/>
      <c r="AC666" s="402"/>
      <c r="AD666" s="402"/>
      <c r="AE666" s="402"/>
      <c r="AF666" s="402"/>
      <c r="AG666" s="402"/>
      <c r="AH666" s="402"/>
      <c r="AI666" s="402"/>
      <c r="AJ666" s="402"/>
      <c r="AK666" s="402"/>
      <c r="AL666" s="403"/>
      <c r="AM666" s="403"/>
      <c r="AN666" s="403"/>
      <c r="AO666" s="403"/>
      <c r="AP666" s="403"/>
      <c r="AQ666" s="403"/>
      <c r="AR666" s="403"/>
      <c r="AS666" s="403"/>
      <c r="AT666" s="403"/>
      <c r="AU666" s="403"/>
      <c r="AV666" s="403"/>
      <c r="AW666" s="403"/>
      <c r="AX666" s="403"/>
      <c r="AY666" s="403"/>
      <c r="AZ666" s="404"/>
      <c r="BA666" s="363"/>
    </row>
    <row r="667" spans="6:53" ht="93" customHeight="1" x14ac:dyDescent="0.3">
      <c r="F667" s="399"/>
      <c r="G667" s="400"/>
      <c r="H667" s="400"/>
      <c r="I667" s="403"/>
      <c r="J667" s="400"/>
      <c r="K667" s="400"/>
      <c r="L667" s="400"/>
      <c r="M667" s="400"/>
      <c r="N667" s="400"/>
      <c r="U667" s="401"/>
      <c r="V667" s="402"/>
      <c r="W667" s="402"/>
      <c r="X667" s="402"/>
      <c r="Y667" s="402"/>
      <c r="Z667" s="402"/>
      <c r="AA667" s="402"/>
      <c r="AB667" s="402"/>
      <c r="AC667" s="402"/>
      <c r="AD667" s="402"/>
      <c r="AE667" s="402"/>
      <c r="AF667" s="402"/>
      <c r="AG667" s="402"/>
      <c r="AH667" s="402"/>
      <c r="AI667" s="402"/>
      <c r="AJ667" s="402"/>
      <c r="AK667" s="402"/>
      <c r="AL667" s="403"/>
      <c r="AM667" s="403"/>
      <c r="AN667" s="403"/>
      <c r="AO667" s="403"/>
      <c r="AP667" s="403"/>
      <c r="AQ667" s="403"/>
      <c r="AR667" s="403"/>
      <c r="AS667" s="403"/>
      <c r="AT667" s="403"/>
      <c r="AU667" s="403"/>
      <c r="AV667" s="403"/>
      <c r="AW667" s="403"/>
      <c r="AX667" s="403"/>
      <c r="AY667" s="403"/>
      <c r="AZ667" s="404"/>
      <c r="BA667" s="363"/>
    </row>
    <row r="668" spans="6:53" ht="93" customHeight="1" x14ac:dyDescent="0.3">
      <c r="F668" s="399"/>
      <c r="G668" s="400"/>
      <c r="H668" s="400"/>
      <c r="I668" s="403"/>
      <c r="J668" s="400"/>
      <c r="K668" s="400"/>
      <c r="L668" s="400"/>
      <c r="M668" s="400"/>
      <c r="N668" s="400"/>
      <c r="U668" s="401"/>
      <c r="V668" s="402"/>
      <c r="W668" s="402"/>
      <c r="X668" s="402"/>
      <c r="Y668" s="402"/>
      <c r="Z668" s="402"/>
      <c r="AA668" s="402"/>
      <c r="AB668" s="402"/>
      <c r="AC668" s="402"/>
      <c r="AD668" s="402"/>
      <c r="AE668" s="402"/>
      <c r="AF668" s="402"/>
      <c r="AG668" s="402"/>
      <c r="AH668" s="402"/>
      <c r="AI668" s="402"/>
      <c r="AJ668" s="402"/>
      <c r="AK668" s="402"/>
      <c r="AL668" s="403"/>
      <c r="AM668" s="403"/>
      <c r="AN668" s="403"/>
      <c r="AO668" s="403"/>
      <c r="AP668" s="403"/>
      <c r="AQ668" s="403"/>
      <c r="AR668" s="403"/>
      <c r="AS668" s="403"/>
      <c r="AT668" s="403"/>
      <c r="AU668" s="403"/>
      <c r="AV668" s="403"/>
      <c r="AW668" s="403"/>
      <c r="AX668" s="403"/>
      <c r="AY668" s="403"/>
      <c r="AZ668" s="404"/>
      <c r="BA668" s="363"/>
    </row>
    <row r="669" spans="6:53" ht="93" customHeight="1" x14ac:dyDescent="0.3">
      <c r="F669" s="399"/>
      <c r="G669" s="400"/>
      <c r="H669" s="400"/>
      <c r="I669" s="403"/>
      <c r="J669" s="400"/>
      <c r="K669" s="400"/>
      <c r="L669" s="400"/>
      <c r="M669" s="400"/>
      <c r="N669" s="400"/>
      <c r="U669" s="401"/>
      <c r="V669" s="402"/>
      <c r="W669" s="402"/>
      <c r="X669" s="402"/>
      <c r="Y669" s="402"/>
      <c r="Z669" s="402"/>
      <c r="AA669" s="402"/>
      <c r="AB669" s="402"/>
      <c r="AC669" s="402"/>
      <c r="AD669" s="402"/>
      <c r="AE669" s="402"/>
      <c r="AF669" s="402"/>
      <c r="AG669" s="402"/>
      <c r="AH669" s="402"/>
      <c r="AI669" s="402"/>
      <c r="AJ669" s="402"/>
      <c r="AK669" s="402"/>
      <c r="AL669" s="403"/>
      <c r="AM669" s="403"/>
      <c r="AN669" s="403"/>
      <c r="AO669" s="403"/>
      <c r="AP669" s="403"/>
      <c r="AQ669" s="403"/>
      <c r="AR669" s="403"/>
      <c r="AS669" s="403"/>
      <c r="AT669" s="403"/>
      <c r="AU669" s="403"/>
      <c r="AV669" s="403"/>
      <c r="AW669" s="403"/>
      <c r="AX669" s="403"/>
      <c r="AY669" s="403"/>
      <c r="AZ669" s="404"/>
      <c r="BA669" s="363"/>
    </row>
    <row r="670" spans="6:53" ht="93" customHeight="1" x14ac:dyDescent="0.3">
      <c r="F670" s="399"/>
      <c r="G670" s="400"/>
      <c r="H670" s="400"/>
      <c r="I670" s="403"/>
      <c r="J670" s="400"/>
      <c r="K670" s="400"/>
      <c r="L670" s="400"/>
      <c r="M670" s="400"/>
      <c r="N670" s="400"/>
      <c r="U670" s="401"/>
      <c r="V670" s="402"/>
      <c r="W670" s="402"/>
      <c r="X670" s="402"/>
      <c r="Y670" s="402"/>
      <c r="Z670" s="402"/>
      <c r="AA670" s="402"/>
      <c r="AB670" s="402"/>
      <c r="AC670" s="402"/>
      <c r="AD670" s="402"/>
      <c r="AE670" s="402"/>
      <c r="AF670" s="402"/>
      <c r="AG670" s="402"/>
      <c r="AH670" s="402"/>
      <c r="AI670" s="402"/>
      <c r="AJ670" s="402"/>
      <c r="AK670" s="402"/>
      <c r="AL670" s="403"/>
      <c r="AM670" s="403"/>
      <c r="AN670" s="403"/>
      <c r="AO670" s="403"/>
      <c r="AP670" s="403"/>
      <c r="AQ670" s="403"/>
      <c r="AR670" s="403"/>
      <c r="AS670" s="403"/>
      <c r="AT670" s="403"/>
      <c r="AU670" s="403"/>
      <c r="AV670" s="403"/>
      <c r="AW670" s="403"/>
      <c r="AX670" s="403"/>
      <c r="AY670" s="403"/>
      <c r="AZ670" s="404"/>
      <c r="BA670" s="363"/>
    </row>
    <row r="671" spans="6:53" ht="93" customHeight="1" x14ac:dyDescent="0.3">
      <c r="F671" s="399"/>
      <c r="G671" s="400"/>
      <c r="H671" s="400"/>
      <c r="I671" s="403"/>
      <c r="J671" s="400"/>
      <c r="K671" s="400"/>
      <c r="L671" s="400"/>
      <c r="M671" s="400"/>
      <c r="N671" s="400"/>
      <c r="U671" s="401"/>
      <c r="V671" s="402"/>
      <c r="W671" s="402"/>
      <c r="X671" s="402"/>
      <c r="Y671" s="402"/>
      <c r="Z671" s="402"/>
      <c r="AA671" s="402"/>
      <c r="AB671" s="402"/>
      <c r="AC671" s="402"/>
      <c r="AD671" s="402"/>
      <c r="AE671" s="402"/>
      <c r="AF671" s="402"/>
      <c r="AG671" s="402"/>
      <c r="AH671" s="402"/>
      <c r="AI671" s="402"/>
      <c r="AJ671" s="402"/>
      <c r="AK671" s="402"/>
      <c r="AL671" s="403"/>
      <c r="AM671" s="403"/>
      <c r="AN671" s="403"/>
      <c r="AO671" s="403"/>
      <c r="AP671" s="403"/>
      <c r="AQ671" s="403"/>
      <c r="AR671" s="403"/>
      <c r="AS671" s="403"/>
      <c r="AT671" s="403"/>
      <c r="AU671" s="403"/>
      <c r="AV671" s="403"/>
      <c r="AW671" s="403"/>
      <c r="AX671" s="403"/>
      <c r="AY671" s="403"/>
      <c r="AZ671" s="404"/>
      <c r="BA671" s="363"/>
    </row>
    <row r="672" spans="6:53" ht="93" customHeight="1" x14ac:dyDescent="0.3">
      <c r="F672" s="399"/>
      <c r="G672" s="400"/>
      <c r="H672" s="400"/>
      <c r="I672" s="403"/>
      <c r="J672" s="400"/>
      <c r="K672" s="400"/>
      <c r="L672" s="400"/>
      <c r="M672" s="400"/>
      <c r="N672" s="400"/>
      <c r="U672" s="401"/>
      <c r="V672" s="402"/>
      <c r="W672" s="402"/>
      <c r="X672" s="402"/>
      <c r="Y672" s="402"/>
      <c r="Z672" s="402"/>
      <c r="AA672" s="402"/>
      <c r="AB672" s="402"/>
      <c r="AC672" s="402"/>
      <c r="AD672" s="402"/>
      <c r="AE672" s="402"/>
      <c r="AF672" s="402"/>
      <c r="AG672" s="402"/>
      <c r="AH672" s="402"/>
      <c r="AI672" s="402"/>
      <c r="AJ672" s="402"/>
      <c r="AK672" s="402"/>
      <c r="AL672" s="403"/>
      <c r="AM672" s="403"/>
      <c r="AN672" s="403"/>
      <c r="AO672" s="403"/>
      <c r="AP672" s="403"/>
      <c r="AQ672" s="403"/>
      <c r="AR672" s="403"/>
      <c r="AS672" s="403"/>
      <c r="AT672" s="403"/>
      <c r="AU672" s="403"/>
      <c r="AV672" s="403"/>
      <c r="AW672" s="403"/>
      <c r="AX672" s="403"/>
      <c r="AY672" s="403"/>
      <c r="AZ672" s="404"/>
      <c r="BA672" s="363"/>
    </row>
    <row r="673" spans="6:53" ht="93" customHeight="1" x14ac:dyDescent="0.3">
      <c r="F673" s="399"/>
      <c r="G673" s="400"/>
      <c r="H673" s="400"/>
      <c r="I673" s="403"/>
      <c r="J673" s="400"/>
      <c r="K673" s="400"/>
      <c r="L673" s="400"/>
      <c r="M673" s="400"/>
      <c r="N673" s="400"/>
      <c r="U673" s="401"/>
      <c r="V673" s="402"/>
      <c r="W673" s="402"/>
      <c r="X673" s="402"/>
      <c r="Y673" s="402"/>
      <c r="Z673" s="402"/>
      <c r="AA673" s="402"/>
      <c r="AB673" s="402"/>
      <c r="AC673" s="402"/>
      <c r="AD673" s="402"/>
      <c r="AE673" s="402"/>
      <c r="AF673" s="402"/>
      <c r="AG673" s="402"/>
      <c r="AH673" s="402"/>
      <c r="AI673" s="402"/>
      <c r="AJ673" s="402"/>
      <c r="AK673" s="402"/>
      <c r="AL673" s="403"/>
      <c r="AM673" s="403"/>
      <c r="AN673" s="403"/>
      <c r="AO673" s="403"/>
      <c r="AP673" s="403"/>
      <c r="AQ673" s="403"/>
      <c r="AR673" s="403"/>
      <c r="AS673" s="403"/>
      <c r="AT673" s="403"/>
      <c r="AU673" s="403"/>
      <c r="AV673" s="403"/>
      <c r="AW673" s="403"/>
      <c r="AX673" s="403"/>
      <c r="AY673" s="403"/>
      <c r="AZ673" s="404"/>
      <c r="BA673" s="363"/>
    </row>
    <row r="674" spans="6:53" ht="93" customHeight="1" x14ac:dyDescent="0.3">
      <c r="F674" s="399"/>
      <c r="G674" s="400"/>
      <c r="H674" s="400"/>
      <c r="I674" s="403"/>
      <c r="J674" s="400"/>
      <c r="K674" s="400"/>
      <c r="L674" s="400"/>
      <c r="M674" s="400"/>
      <c r="N674" s="400"/>
      <c r="U674" s="401"/>
      <c r="V674" s="402"/>
      <c r="W674" s="402"/>
      <c r="X674" s="402"/>
      <c r="Y674" s="402"/>
      <c r="Z674" s="402"/>
      <c r="AA674" s="402"/>
      <c r="AB674" s="402"/>
      <c r="AC674" s="402"/>
      <c r="AD674" s="402"/>
      <c r="AE674" s="402"/>
      <c r="AF674" s="402"/>
      <c r="AG674" s="402"/>
      <c r="AH674" s="402"/>
      <c r="AI674" s="402"/>
      <c r="AJ674" s="402"/>
      <c r="AK674" s="402"/>
      <c r="AL674" s="403"/>
      <c r="AM674" s="403"/>
      <c r="AN674" s="403"/>
      <c r="AO674" s="403"/>
      <c r="AP674" s="403"/>
      <c r="AQ674" s="403"/>
      <c r="AR674" s="403"/>
      <c r="AS674" s="403"/>
      <c r="AT674" s="403"/>
      <c r="AU674" s="403"/>
      <c r="AV674" s="403"/>
      <c r="AW674" s="403"/>
      <c r="AX674" s="403"/>
      <c r="AY674" s="403"/>
      <c r="AZ674" s="404"/>
      <c r="BA674" s="363"/>
    </row>
    <row r="675" spans="6:53" ht="93" customHeight="1" x14ac:dyDescent="0.3">
      <c r="F675" s="399"/>
      <c r="G675" s="400"/>
      <c r="H675" s="400"/>
      <c r="I675" s="403"/>
      <c r="J675" s="400"/>
      <c r="K675" s="400"/>
      <c r="L675" s="400"/>
      <c r="M675" s="400"/>
      <c r="N675" s="400"/>
      <c r="U675" s="401"/>
      <c r="V675" s="402"/>
      <c r="W675" s="402"/>
      <c r="X675" s="402"/>
      <c r="Y675" s="402"/>
      <c r="Z675" s="402"/>
      <c r="AA675" s="402"/>
      <c r="AB675" s="402"/>
      <c r="AC675" s="402"/>
      <c r="AD675" s="402"/>
      <c r="AE675" s="402"/>
      <c r="AF675" s="402"/>
      <c r="AG675" s="402"/>
      <c r="AH675" s="402"/>
      <c r="AI675" s="402"/>
      <c r="AJ675" s="402"/>
      <c r="AK675" s="402"/>
      <c r="AL675" s="403"/>
      <c r="AM675" s="403"/>
      <c r="AN675" s="403"/>
      <c r="AO675" s="403"/>
      <c r="AP675" s="403"/>
      <c r="AQ675" s="403"/>
      <c r="AR675" s="403"/>
      <c r="AS675" s="403"/>
      <c r="AT675" s="403"/>
      <c r="AU675" s="403"/>
      <c r="AV675" s="403"/>
      <c r="AW675" s="403"/>
      <c r="AX675" s="403"/>
      <c r="AY675" s="403"/>
      <c r="AZ675" s="404"/>
      <c r="BA675" s="363"/>
    </row>
    <row r="676" spans="6:53" ht="93" customHeight="1" x14ac:dyDescent="0.3">
      <c r="F676" s="399"/>
      <c r="G676" s="400"/>
      <c r="H676" s="400"/>
      <c r="I676" s="403"/>
      <c r="J676" s="400"/>
      <c r="K676" s="400"/>
      <c r="L676" s="400"/>
      <c r="M676" s="400"/>
      <c r="N676" s="400"/>
      <c r="U676" s="401"/>
      <c r="V676" s="402"/>
      <c r="W676" s="402"/>
      <c r="X676" s="402"/>
      <c r="Y676" s="402"/>
      <c r="Z676" s="402"/>
      <c r="AA676" s="402"/>
      <c r="AB676" s="402"/>
      <c r="AC676" s="402"/>
      <c r="AD676" s="402"/>
      <c r="AE676" s="402"/>
      <c r="AF676" s="402"/>
      <c r="AG676" s="402"/>
      <c r="AH676" s="402"/>
      <c r="AI676" s="402"/>
      <c r="AJ676" s="402"/>
      <c r="AK676" s="402"/>
      <c r="AL676" s="403"/>
      <c r="AM676" s="403"/>
      <c r="AN676" s="403"/>
      <c r="AO676" s="403"/>
      <c r="AP676" s="403"/>
      <c r="AQ676" s="403"/>
      <c r="AR676" s="403"/>
      <c r="AS676" s="403"/>
      <c r="AT676" s="403"/>
      <c r="AU676" s="403"/>
      <c r="AV676" s="403"/>
      <c r="AW676" s="403"/>
      <c r="AX676" s="403"/>
      <c r="AY676" s="403"/>
      <c r="AZ676" s="404"/>
      <c r="BA676" s="363"/>
    </row>
    <row r="677" spans="6:53" ht="93" customHeight="1" x14ac:dyDescent="0.3">
      <c r="F677" s="399"/>
      <c r="G677" s="400"/>
      <c r="H677" s="400"/>
      <c r="I677" s="403"/>
      <c r="J677" s="400"/>
      <c r="K677" s="400"/>
      <c r="L677" s="400"/>
      <c r="M677" s="400"/>
      <c r="N677" s="400"/>
      <c r="U677" s="401"/>
      <c r="V677" s="402"/>
      <c r="W677" s="402"/>
      <c r="X677" s="402"/>
      <c r="Y677" s="402"/>
      <c r="Z677" s="402"/>
      <c r="AA677" s="402"/>
      <c r="AB677" s="402"/>
      <c r="AC677" s="402"/>
      <c r="AD677" s="402"/>
      <c r="AE677" s="402"/>
      <c r="AF677" s="402"/>
      <c r="AG677" s="402"/>
      <c r="AH677" s="402"/>
      <c r="AI677" s="402"/>
      <c r="AJ677" s="402"/>
      <c r="AK677" s="402"/>
      <c r="AL677" s="403"/>
      <c r="AM677" s="403"/>
      <c r="AN677" s="403"/>
      <c r="AO677" s="403"/>
      <c r="AP677" s="403"/>
      <c r="AQ677" s="403"/>
      <c r="AR677" s="403"/>
      <c r="AS677" s="403"/>
      <c r="AT677" s="403"/>
      <c r="AU677" s="403"/>
      <c r="AV677" s="403"/>
      <c r="AW677" s="403"/>
      <c r="AX677" s="403"/>
      <c r="AY677" s="403"/>
      <c r="AZ677" s="404"/>
      <c r="BA677" s="363"/>
    </row>
    <row r="678" spans="6:53" ht="93" customHeight="1" x14ac:dyDescent="0.3">
      <c r="F678" s="399"/>
      <c r="G678" s="400"/>
      <c r="H678" s="400"/>
      <c r="I678" s="403"/>
      <c r="J678" s="400"/>
      <c r="K678" s="400"/>
      <c r="L678" s="400"/>
      <c r="M678" s="400"/>
      <c r="N678" s="400"/>
      <c r="U678" s="401"/>
      <c r="V678" s="402"/>
      <c r="W678" s="402"/>
      <c r="X678" s="402"/>
      <c r="Y678" s="402"/>
      <c r="Z678" s="402"/>
      <c r="AA678" s="402"/>
      <c r="AB678" s="402"/>
      <c r="AC678" s="402"/>
      <c r="AD678" s="402"/>
      <c r="AE678" s="402"/>
      <c r="AF678" s="402"/>
      <c r="AG678" s="402"/>
      <c r="AH678" s="402"/>
      <c r="AI678" s="402"/>
      <c r="AJ678" s="402"/>
      <c r="AK678" s="402"/>
      <c r="AL678" s="403"/>
      <c r="AM678" s="403"/>
      <c r="AN678" s="403"/>
      <c r="AO678" s="403"/>
      <c r="AP678" s="403"/>
      <c r="AQ678" s="403"/>
      <c r="AR678" s="403"/>
      <c r="AS678" s="403"/>
      <c r="AT678" s="403"/>
      <c r="AU678" s="403"/>
      <c r="AV678" s="403"/>
      <c r="AW678" s="403"/>
      <c r="AX678" s="403"/>
      <c r="AY678" s="403"/>
      <c r="AZ678" s="404"/>
      <c r="BA678" s="363"/>
    </row>
    <row r="679" spans="6:53" ht="93" customHeight="1" x14ac:dyDescent="0.3">
      <c r="F679" s="399"/>
      <c r="G679" s="400"/>
      <c r="H679" s="400"/>
      <c r="I679" s="403"/>
      <c r="J679" s="400"/>
      <c r="K679" s="400"/>
      <c r="L679" s="400"/>
      <c r="M679" s="400"/>
      <c r="N679" s="400"/>
      <c r="U679" s="401"/>
      <c r="V679" s="402"/>
      <c r="W679" s="402"/>
      <c r="X679" s="402"/>
      <c r="Y679" s="402"/>
      <c r="Z679" s="402"/>
      <c r="AA679" s="402"/>
      <c r="AB679" s="402"/>
      <c r="AC679" s="402"/>
      <c r="AD679" s="402"/>
      <c r="AE679" s="402"/>
      <c r="AF679" s="402"/>
      <c r="AG679" s="402"/>
      <c r="AH679" s="402"/>
      <c r="AI679" s="402"/>
      <c r="AJ679" s="402"/>
      <c r="AK679" s="402"/>
      <c r="AL679" s="403"/>
      <c r="AM679" s="403"/>
      <c r="AN679" s="403"/>
      <c r="AO679" s="403"/>
      <c r="AP679" s="403"/>
      <c r="AQ679" s="403"/>
      <c r="AR679" s="403"/>
      <c r="AS679" s="403"/>
      <c r="AT679" s="403"/>
      <c r="AU679" s="403"/>
      <c r="AV679" s="403"/>
      <c r="AW679" s="403"/>
      <c r="AX679" s="403"/>
      <c r="AY679" s="403"/>
      <c r="AZ679" s="404"/>
      <c r="BA679" s="363"/>
    </row>
    <row r="680" spans="6:53" ht="93" customHeight="1" x14ac:dyDescent="0.3">
      <c r="F680" s="399"/>
      <c r="G680" s="400"/>
      <c r="H680" s="400"/>
      <c r="I680" s="403"/>
      <c r="J680" s="400"/>
      <c r="K680" s="400"/>
      <c r="L680" s="400"/>
      <c r="M680" s="400"/>
      <c r="N680" s="400"/>
      <c r="U680" s="401"/>
      <c r="V680" s="402"/>
      <c r="W680" s="402"/>
      <c r="X680" s="402"/>
      <c r="Y680" s="402"/>
      <c r="Z680" s="402"/>
      <c r="AA680" s="402"/>
      <c r="AB680" s="402"/>
      <c r="AC680" s="402"/>
      <c r="AD680" s="402"/>
      <c r="AE680" s="402"/>
      <c r="AF680" s="402"/>
      <c r="AG680" s="402"/>
      <c r="AH680" s="402"/>
      <c r="AI680" s="402"/>
      <c r="AJ680" s="402"/>
      <c r="AK680" s="402"/>
      <c r="AL680" s="403"/>
      <c r="AM680" s="403"/>
      <c r="AN680" s="403"/>
      <c r="AO680" s="403"/>
      <c r="AP680" s="403"/>
      <c r="AQ680" s="403"/>
      <c r="AR680" s="403"/>
      <c r="AS680" s="403"/>
      <c r="AT680" s="403"/>
      <c r="AU680" s="403"/>
      <c r="AV680" s="403"/>
      <c r="AW680" s="403"/>
      <c r="AX680" s="403"/>
      <c r="AY680" s="403"/>
      <c r="AZ680" s="404"/>
      <c r="BA680" s="363"/>
    </row>
    <row r="681" spans="6:53" ht="93" customHeight="1" x14ac:dyDescent="0.3">
      <c r="F681" s="399"/>
      <c r="G681" s="400"/>
      <c r="H681" s="400"/>
      <c r="I681" s="403"/>
      <c r="J681" s="400"/>
      <c r="K681" s="400"/>
      <c r="L681" s="400"/>
      <c r="M681" s="400"/>
      <c r="N681" s="400"/>
      <c r="U681" s="401"/>
      <c r="V681" s="402"/>
      <c r="W681" s="402"/>
      <c r="X681" s="402"/>
      <c r="Y681" s="402"/>
      <c r="Z681" s="402"/>
      <c r="AA681" s="402"/>
      <c r="AB681" s="402"/>
      <c r="AC681" s="402"/>
      <c r="AD681" s="402"/>
      <c r="AE681" s="402"/>
      <c r="AF681" s="402"/>
      <c r="AG681" s="402"/>
      <c r="AH681" s="402"/>
      <c r="AI681" s="402"/>
      <c r="AJ681" s="402"/>
      <c r="AK681" s="402"/>
      <c r="AL681" s="403"/>
      <c r="AM681" s="403"/>
      <c r="AN681" s="403"/>
      <c r="AO681" s="403"/>
      <c r="AP681" s="403"/>
      <c r="AQ681" s="403"/>
      <c r="AR681" s="403"/>
      <c r="AS681" s="403"/>
      <c r="AT681" s="403"/>
      <c r="AU681" s="403"/>
      <c r="AV681" s="403"/>
      <c r="AW681" s="403"/>
      <c r="AX681" s="403"/>
      <c r="AY681" s="403"/>
      <c r="AZ681" s="404"/>
      <c r="BA681" s="363"/>
    </row>
    <row r="682" spans="6:53" ht="93" customHeight="1" x14ac:dyDescent="0.3">
      <c r="F682" s="399"/>
      <c r="G682" s="400"/>
      <c r="H682" s="400"/>
      <c r="I682" s="403"/>
      <c r="J682" s="400"/>
      <c r="K682" s="400"/>
      <c r="L682" s="400"/>
      <c r="M682" s="400"/>
      <c r="N682" s="400"/>
      <c r="U682" s="401"/>
      <c r="V682" s="402"/>
      <c r="W682" s="402"/>
      <c r="X682" s="402"/>
      <c r="Y682" s="402"/>
      <c r="Z682" s="402"/>
      <c r="AA682" s="402"/>
      <c r="AB682" s="402"/>
      <c r="AC682" s="402"/>
      <c r="AD682" s="402"/>
      <c r="AE682" s="402"/>
      <c r="AF682" s="402"/>
      <c r="AG682" s="402"/>
      <c r="AH682" s="402"/>
      <c r="AI682" s="402"/>
      <c r="AJ682" s="402"/>
      <c r="AK682" s="402"/>
      <c r="AL682" s="403"/>
      <c r="AM682" s="403"/>
      <c r="AN682" s="403"/>
      <c r="AO682" s="403"/>
      <c r="AP682" s="403"/>
      <c r="AQ682" s="403"/>
      <c r="AR682" s="403"/>
      <c r="AS682" s="403"/>
      <c r="AT682" s="403"/>
      <c r="AU682" s="403"/>
      <c r="AV682" s="403"/>
      <c r="AW682" s="403"/>
      <c r="AX682" s="403"/>
      <c r="AY682" s="403"/>
      <c r="AZ682" s="404"/>
      <c r="BA682" s="363"/>
    </row>
    <row r="683" spans="6:53" ht="93" customHeight="1" x14ac:dyDescent="0.3">
      <c r="F683" s="399"/>
      <c r="G683" s="400"/>
      <c r="H683" s="400"/>
      <c r="I683" s="403"/>
      <c r="J683" s="400"/>
      <c r="K683" s="400"/>
      <c r="L683" s="400"/>
      <c r="M683" s="400"/>
      <c r="N683" s="400"/>
      <c r="U683" s="401"/>
      <c r="V683" s="402"/>
      <c r="W683" s="402"/>
      <c r="X683" s="402"/>
      <c r="Y683" s="402"/>
      <c r="Z683" s="402"/>
      <c r="AA683" s="402"/>
      <c r="AB683" s="402"/>
      <c r="AC683" s="402"/>
      <c r="AD683" s="402"/>
      <c r="AE683" s="402"/>
      <c r="AF683" s="402"/>
      <c r="AG683" s="402"/>
      <c r="AH683" s="402"/>
      <c r="AI683" s="402"/>
      <c r="AJ683" s="402"/>
      <c r="AK683" s="402"/>
      <c r="AL683" s="403"/>
      <c r="AM683" s="403"/>
      <c r="AN683" s="403"/>
      <c r="AO683" s="403"/>
      <c r="AP683" s="403"/>
      <c r="AQ683" s="403"/>
      <c r="AR683" s="403"/>
      <c r="AS683" s="403"/>
      <c r="AT683" s="403"/>
      <c r="AU683" s="403"/>
      <c r="AV683" s="403"/>
      <c r="AW683" s="403"/>
      <c r="AX683" s="403"/>
      <c r="AY683" s="403"/>
      <c r="AZ683" s="404"/>
      <c r="BA683" s="363"/>
    </row>
    <row r="684" spans="6:53" ht="93" customHeight="1" x14ac:dyDescent="0.3">
      <c r="F684" s="399"/>
      <c r="G684" s="400"/>
      <c r="H684" s="400"/>
      <c r="I684" s="403"/>
      <c r="J684" s="400"/>
      <c r="K684" s="400"/>
      <c r="L684" s="400"/>
      <c r="M684" s="400"/>
      <c r="N684" s="400"/>
      <c r="U684" s="401"/>
      <c r="V684" s="402"/>
      <c r="W684" s="402"/>
      <c r="X684" s="402"/>
      <c r="Y684" s="402"/>
      <c r="Z684" s="402"/>
      <c r="AA684" s="402"/>
      <c r="AB684" s="402"/>
      <c r="AC684" s="402"/>
      <c r="AD684" s="402"/>
      <c r="AE684" s="402"/>
      <c r="AF684" s="402"/>
      <c r="AG684" s="402"/>
      <c r="AH684" s="402"/>
      <c r="AI684" s="402"/>
      <c r="AJ684" s="402"/>
      <c r="AK684" s="402"/>
      <c r="AL684" s="403"/>
      <c r="AM684" s="403"/>
      <c r="AN684" s="403"/>
      <c r="AO684" s="403"/>
      <c r="AP684" s="403"/>
      <c r="AQ684" s="403"/>
      <c r="AR684" s="403"/>
      <c r="AS684" s="403"/>
      <c r="AT684" s="403"/>
      <c r="AU684" s="403"/>
      <c r="AV684" s="403"/>
      <c r="AW684" s="403"/>
      <c r="AX684" s="403"/>
      <c r="AY684" s="403"/>
      <c r="AZ684" s="404"/>
      <c r="BA684" s="363"/>
    </row>
    <row r="685" spans="6:53" ht="93" customHeight="1" x14ac:dyDescent="0.3">
      <c r="F685" s="399"/>
      <c r="G685" s="400"/>
      <c r="H685" s="400"/>
      <c r="I685" s="403"/>
      <c r="J685" s="400"/>
      <c r="K685" s="400"/>
      <c r="L685" s="400"/>
      <c r="M685" s="400"/>
      <c r="N685" s="400"/>
      <c r="U685" s="401"/>
      <c r="V685" s="402"/>
      <c r="W685" s="402"/>
      <c r="X685" s="402"/>
      <c r="Y685" s="402"/>
      <c r="Z685" s="402"/>
      <c r="AA685" s="402"/>
      <c r="AB685" s="402"/>
      <c r="AC685" s="402"/>
      <c r="AD685" s="402"/>
      <c r="AE685" s="402"/>
      <c r="AF685" s="402"/>
      <c r="AG685" s="402"/>
      <c r="AH685" s="402"/>
      <c r="AI685" s="402"/>
      <c r="AJ685" s="402"/>
      <c r="AK685" s="402"/>
      <c r="AL685" s="403"/>
      <c r="AM685" s="403"/>
      <c r="AN685" s="403"/>
      <c r="AO685" s="403"/>
      <c r="AP685" s="403"/>
      <c r="AQ685" s="403"/>
      <c r="AR685" s="403"/>
      <c r="AS685" s="403"/>
      <c r="AT685" s="403"/>
      <c r="AU685" s="403"/>
      <c r="AV685" s="403"/>
      <c r="AW685" s="403"/>
      <c r="AX685" s="403"/>
      <c r="AY685" s="403"/>
      <c r="AZ685" s="404"/>
      <c r="BA685" s="363"/>
    </row>
    <row r="686" spans="6:53" ht="93" customHeight="1" x14ac:dyDescent="0.3">
      <c r="F686" s="399"/>
      <c r="G686" s="400"/>
      <c r="H686" s="400"/>
      <c r="I686" s="403"/>
      <c r="J686" s="400"/>
      <c r="K686" s="400"/>
      <c r="L686" s="400"/>
      <c r="M686" s="400"/>
      <c r="N686" s="400"/>
      <c r="U686" s="401"/>
      <c r="V686" s="402"/>
      <c r="W686" s="402"/>
      <c r="X686" s="402"/>
      <c r="Y686" s="402"/>
      <c r="Z686" s="402"/>
      <c r="AA686" s="402"/>
      <c r="AB686" s="402"/>
      <c r="AC686" s="402"/>
      <c r="AD686" s="402"/>
      <c r="AE686" s="402"/>
      <c r="AF686" s="402"/>
      <c r="AG686" s="402"/>
      <c r="AH686" s="402"/>
      <c r="AI686" s="402"/>
      <c r="AJ686" s="402"/>
      <c r="AK686" s="402"/>
      <c r="AL686" s="403"/>
      <c r="AM686" s="403"/>
      <c r="AN686" s="403"/>
      <c r="AO686" s="403"/>
      <c r="AP686" s="403"/>
      <c r="AQ686" s="403"/>
      <c r="AR686" s="403"/>
      <c r="AS686" s="403"/>
      <c r="AT686" s="403"/>
      <c r="AU686" s="403"/>
      <c r="AV686" s="403"/>
      <c r="AW686" s="403"/>
      <c r="AX686" s="403"/>
      <c r="AY686" s="403"/>
      <c r="AZ686" s="404"/>
      <c r="BA686" s="363"/>
    </row>
    <row r="687" spans="6:53" ht="93" customHeight="1" x14ac:dyDescent="0.3">
      <c r="F687" s="399"/>
      <c r="G687" s="400"/>
      <c r="H687" s="400"/>
      <c r="I687" s="403"/>
      <c r="J687" s="400"/>
      <c r="K687" s="400"/>
      <c r="L687" s="400"/>
      <c r="M687" s="400"/>
      <c r="N687" s="400"/>
      <c r="U687" s="401"/>
      <c r="V687" s="402"/>
      <c r="W687" s="402"/>
      <c r="X687" s="402"/>
      <c r="Y687" s="402"/>
      <c r="Z687" s="402"/>
      <c r="AA687" s="402"/>
      <c r="AB687" s="402"/>
      <c r="AC687" s="402"/>
      <c r="AD687" s="402"/>
      <c r="AE687" s="402"/>
      <c r="AF687" s="402"/>
      <c r="AG687" s="402"/>
      <c r="AH687" s="402"/>
      <c r="AI687" s="402"/>
      <c r="AJ687" s="402"/>
      <c r="AK687" s="402"/>
      <c r="AL687" s="403"/>
      <c r="AM687" s="403"/>
      <c r="AN687" s="403"/>
      <c r="AO687" s="403"/>
      <c r="AP687" s="403"/>
      <c r="AQ687" s="403"/>
      <c r="AR687" s="403"/>
      <c r="AS687" s="403"/>
      <c r="AT687" s="403"/>
      <c r="AU687" s="403"/>
      <c r="AV687" s="403"/>
      <c r="AW687" s="403"/>
      <c r="AX687" s="403"/>
      <c r="AY687" s="403"/>
      <c r="AZ687" s="404"/>
      <c r="BA687" s="363"/>
    </row>
    <row r="688" spans="6:53" ht="93" customHeight="1" x14ac:dyDescent="0.3">
      <c r="F688" s="399"/>
      <c r="G688" s="400"/>
      <c r="H688" s="400"/>
      <c r="I688" s="403"/>
      <c r="J688" s="400"/>
      <c r="K688" s="400"/>
      <c r="L688" s="400"/>
      <c r="M688" s="400"/>
      <c r="N688" s="400"/>
      <c r="U688" s="401"/>
      <c r="V688" s="402"/>
      <c r="W688" s="402"/>
      <c r="X688" s="402"/>
      <c r="Y688" s="402"/>
      <c r="Z688" s="402"/>
      <c r="AA688" s="402"/>
      <c r="AB688" s="402"/>
      <c r="AC688" s="402"/>
      <c r="AD688" s="402"/>
      <c r="AE688" s="402"/>
      <c r="AF688" s="402"/>
      <c r="AG688" s="402"/>
      <c r="AH688" s="402"/>
      <c r="AI688" s="402"/>
      <c r="AJ688" s="402"/>
      <c r="AK688" s="402"/>
      <c r="AL688" s="403"/>
      <c r="AM688" s="403"/>
      <c r="AN688" s="403"/>
      <c r="AO688" s="403"/>
      <c r="AP688" s="403"/>
      <c r="AQ688" s="403"/>
      <c r="AR688" s="403"/>
      <c r="AS688" s="403"/>
      <c r="AT688" s="403"/>
      <c r="AU688" s="403"/>
      <c r="AV688" s="403"/>
      <c r="AW688" s="403"/>
      <c r="AX688" s="403"/>
      <c r="AY688" s="403"/>
      <c r="AZ688" s="404"/>
      <c r="BA688" s="363"/>
    </row>
    <row r="689" spans="6:53" ht="93" customHeight="1" x14ac:dyDescent="0.3">
      <c r="F689" s="399"/>
      <c r="G689" s="400"/>
      <c r="H689" s="400"/>
      <c r="I689" s="403"/>
      <c r="J689" s="400"/>
      <c r="K689" s="400"/>
      <c r="L689" s="400"/>
      <c r="M689" s="400"/>
      <c r="N689" s="400"/>
      <c r="U689" s="401"/>
      <c r="V689" s="402"/>
      <c r="W689" s="402"/>
      <c r="X689" s="402"/>
      <c r="Y689" s="402"/>
      <c r="Z689" s="402"/>
      <c r="AA689" s="402"/>
      <c r="AB689" s="402"/>
      <c r="AC689" s="402"/>
      <c r="AD689" s="402"/>
      <c r="AE689" s="402"/>
      <c r="AF689" s="402"/>
      <c r="AG689" s="402"/>
      <c r="AH689" s="402"/>
      <c r="AI689" s="402"/>
      <c r="AJ689" s="402"/>
      <c r="AK689" s="402"/>
      <c r="AL689" s="403"/>
      <c r="AM689" s="403"/>
      <c r="AN689" s="403"/>
      <c r="AO689" s="403"/>
      <c r="AP689" s="403"/>
      <c r="AQ689" s="403"/>
      <c r="AR689" s="403"/>
      <c r="AS689" s="403"/>
      <c r="AT689" s="403"/>
      <c r="AU689" s="403"/>
      <c r="AV689" s="403"/>
      <c r="AW689" s="403"/>
      <c r="AX689" s="403"/>
      <c r="AY689" s="403"/>
      <c r="AZ689" s="404"/>
      <c r="BA689" s="363"/>
    </row>
    <row r="690" spans="6:53" ht="93" customHeight="1" x14ac:dyDescent="0.3">
      <c r="F690" s="399"/>
      <c r="G690" s="400"/>
      <c r="H690" s="400"/>
      <c r="I690" s="403"/>
      <c r="J690" s="400"/>
      <c r="K690" s="400"/>
      <c r="L690" s="400"/>
      <c r="M690" s="400"/>
      <c r="N690" s="400"/>
      <c r="U690" s="401"/>
      <c r="V690" s="402"/>
      <c r="W690" s="402"/>
      <c r="X690" s="402"/>
      <c r="Y690" s="402"/>
      <c r="Z690" s="402"/>
      <c r="AA690" s="402"/>
      <c r="AB690" s="402"/>
      <c r="AC690" s="402"/>
      <c r="AD690" s="402"/>
      <c r="AE690" s="402"/>
      <c r="AF690" s="402"/>
      <c r="AG690" s="402"/>
      <c r="AH690" s="402"/>
      <c r="AI690" s="402"/>
      <c r="AJ690" s="402"/>
      <c r="AK690" s="402"/>
      <c r="AL690" s="403"/>
      <c r="AM690" s="403"/>
      <c r="AN690" s="403"/>
      <c r="AO690" s="403"/>
      <c r="AP690" s="403"/>
      <c r="AQ690" s="403"/>
      <c r="AR690" s="403"/>
      <c r="AS690" s="403"/>
      <c r="AT690" s="403"/>
      <c r="AU690" s="403"/>
      <c r="AV690" s="403"/>
      <c r="AW690" s="403"/>
      <c r="AX690" s="403"/>
      <c r="AY690" s="403"/>
      <c r="AZ690" s="404"/>
      <c r="BA690" s="363"/>
    </row>
    <row r="691" spans="6:53" ht="93" customHeight="1" x14ac:dyDescent="0.3">
      <c r="F691" s="399"/>
      <c r="G691" s="400"/>
      <c r="H691" s="400"/>
      <c r="I691" s="403"/>
      <c r="J691" s="400"/>
      <c r="K691" s="400"/>
      <c r="L691" s="400"/>
      <c r="M691" s="400"/>
      <c r="N691" s="400"/>
      <c r="U691" s="401"/>
      <c r="V691" s="402"/>
      <c r="W691" s="402"/>
      <c r="X691" s="402"/>
      <c r="Y691" s="402"/>
      <c r="Z691" s="402"/>
      <c r="AA691" s="402"/>
      <c r="AB691" s="402"/>
      <c r="AC691" s="402"/>
      <c r="AD691" s="402"/>
      <c r="AE691" s="402"/>
      <c r="AF691" s="402"/>
      <c r="AG691" s="402"/>
      <c r="AH691" s="402"/>
      <c r="AI691" s="402"/>
      <c r="AJ691" s="402"/>
      <c r="AK691" s="402"/>
      <c r="AL691" s="403"/>
      <c r="AM691" s="403"/>
      <c r="AN691" s="403"/>
      <c r="AO691" s="403"/>
      <c r="AP691" s="403"/>
      <c r="AQ691" s="403"/>
      <c r="AR691" s="403"/>
      <c r="AS691" s="403"/>
      <c r="AT691" s="403"/>
      <c r="AU691" s="403"/>
      <c r="AV691" s="403"/>
      <c r="AW691" s="403"/>
      <c r="AX691" s="403"/>
      <c r="AY691" s="403"/>
      <c r="AZ691" s="404"/>
      <c r="BA691" s="363"/>
    </row>
    <row r="692" spans="6:53" ht="93" customHeight="1" x14ac:dyDescent="0.3">
      <c r="F692" s="399"/>
      <c r="G692" s="400"/>
      <c r="H692" s="400"/>
      <c r="I692" s="403"/>
      <c r="J692" s="400"/>
      <c r="K692" s="400"/>
      <c r="L692" s="400"/>
      <c r="M692" s="400"/>
      <c r="N692" s="400"/>
      <c r="U692" s="401"/>
      <c r="V692" s="402"/>
      <c r="W692" s="402"/>
      <c r="X692" s="402"/>
      <c r="Y692" s="402"/>
      <c r="Z692" s="402"/>
      <c r="AA692" s="402"/>
      <c r="AB692" s="402"/>
      <c r="AC692" s="402"/>
      <c r="AD692" s="402"/>
      <c r="AE692" s="402"/>
      <c r="AF692" s="402"/>
      <c r="AG692" s="402"/>
      <c r="AH692" s="402"/>
      <c r="AI692" s="402"/>
      <c r="AJ692" s="402"/>
      <c r="AK692" s="402"/>
      <c r="AL692" s="403"/>
      <c r="AM692" s="403"/>
      <c r="AN692" s="403"/>
      <c r="AO692" s="403"/>
      <c r="AP692" s="403"/>
      <c r="AQ692" s="403"/>
      <c r="AR692" s="403"/>
      <c r="AS692" s="403"/>
      <c r="AT692" s="403"/>
      <c r="AU692" s="403"/>
      <c r="AV692" s="403"/>
      <c r="AW692" s="403"/>
      <c r="AX692" s="403"/>
      <c r="AY692" s="403"/>
      <c r="AZ692" s="404"/>
      <c r="BA692" s="363"/>
    </row>
    <row r="693" spans="6:53" ht="93" customHeight="1" x14ac:dyDescent="0.3">
      <c r="F693" s="399"/>
      <c r="G693" s="400"/>
      <c r="H693" s="400"/>
      <c r="I693" s="403"/>
      <c r="J693" s="400"/>
      <c r="K693" s="400"/>
      <c r="L693" s="400"/>
      <c r="M693" s="400"/>
      <c r="N693" s="400"/>
      <c r="U693" s="401"/>
      <c r="V693" s="402"/>
      <c r="W693" s="402"/>
      <c r="X693" s="402"/>
      <c r="Y693" s="402"/>
      <c r="Z693" s="402"/>
      <c r="AA693" s="402"/>
      <c r="AB693" s="402"/>
      <c r="AC693" s="402"/>
      <c r="AD693" s="402"/>
      <c r="AE693" s="402"/>
      <c r="AF693" s="402"/>
      <c r="AG693" s="402"/>
      <c r="AH693" s="402"/>
      <c r="AI693" s="402"/>
      <c r="AJ693" s="402"/>
      <c r="AK693" s="402"/>
      <c r="AL693" s="403"/>
      <c r="AM693" s="403"/>
      <c r="AN693" s="403"/>
      <c r="AO693" s="403"/>
      <c r="AP693" s="403"/>
      <c r="AQ693" s="403"/>
      <c r="AR693" s="403"/>
      <c r="AS693" s="403"/>
      <c r="AT693" s="403"/>
      <c r="AU693" s="403"/>
      <c r="AV693" s="403"/>
      <c r="AW693" s="403"/>
      <c r="AX693" s="403"/>
      <c r="AY693" s="403"/>
      <c r="AZ693" s="404"/>
      <c r="BA693" s="363"/>
    </row>
    <row r="694" spans="6:53" ht="93" customHeight="1" x14ac:dyDescent="0.3">
      <c r="F694" s="399"/>
      <c r="G694" s="400"/>
      <c r="H694" s="400"/>
      <c r="I694" s="403"/>
      <c r="J694" s="400"/>
      <c r="K694" s="400"/>
      <c r="L694" s="400"/>
      <c r="M694" s="400"/>
      <c r="N694" s="400"/>
      <c r="U694" s="401"/>
      <c r="V694" s="402"/>
      <c r="W694" s="402"/>
      <c r="X694" s="402"/>
      <c r="Y694" s="402"/>
      <c r="Z694" s="402"/>
      <c r="AA694" s="402"/>
      <c r="AB694" s="402"/>
      <c r="AC694" s="402"/>
      <c r="AD694" s="402"/>
      <c r="AE694" s="402"/>
      <c r="AF694" s="402"/>
      <c r="AG694" s="402"/>
      <c r="AH694" s="402"/>
      <c r="AI694" s="402"/>
      <c r="AJ694" s="402"/>
      <c r="AK694" s="402"/>
      <c r="AL694" s="403"/>
      <c r="AM694" s="403"/>
      <c r="AN694" s="403"/>
      <c r="AO694" s="403"/>
      <c r="AP694" s="403"/>
      <c r="AQ694" s="403"/>
      <c r="AR694" s="403"/>
      <c r="AS694" s="403"/>
      <c r="AT694" s="403"/>
      <c r="AU694" s="403"/>
      <c r="AV694" s="403"/>
      <c r="AW694" s="403"/>
      <c r="AX694" s="403"/>
      <c r="AY694" s="403"/>
      <c r="AZ694" s="404"/>
      <c r="BA694" s="363"/>
    </row>
    <row r="695" spans="6:53" ht="93" customHeight="1" x14ac:dyDescent="0.3">
      <c r="F695" s="399"/>
      <c r="G695" s="400"/>
      <c r="H695" s="400"/>
      <c r="I695" s="403"/>
      <c r="J695" s="400"/>
      <c r="K695" s="400"/>
      <c r="L695" s="400"/>
      <c r="M695" s="400"/>
      <c r="N695" s="400"/>
      <c r="U695" s="401"/>
      <c r="V695" s="402"/>
      <c r="W695" s="402"/>
      <c r="X695" s="402"/>
      <c r="Y695" s="402"/>
      <c r="Z695" s="402"/>
      <c r="AA695" s="402"/>
      <c r="AB695" s="402"/>
      <c r="AC695" s="402"/>
      <c r="AD695" s="402"/>
      <c r="AE695" s="402"/>
      <c r="AF695" s="402"/>
      <c r="AG695" s="402"/>
      <c r="AH695" s="402"/>
      <c r="AI695" s="402"/>
      <c r="AJ695" s="402"/>
      <c r="AK695" s="402"/>
      <c r="AL695" s="403"/>
      <c r="AM695" s="403"/>
      <c r="AN695" s="403"/>
      <c r="AO695" s="403"/>
      <c r="AP695" s="403"/>
      <c r="AQ695" s="403"/>
      <c r="AR695" s="403"/>
      <c r="AS695" s="403"/>
      <c r="AT695" s="403"/>
      <c r="AU695" s="403"/>
      <c r="AV695" s="403"/>
      <c r="AW695" s="403"/>
      <c r="AX695" s="403"/>
      <c r="AY695" s="403"/>
      <c r="AZ695" s="404"/>
      <c r="BA695" s="363"/>
    </row>
    <row r="696" spans="6:53" ht="93" customHeight="1" x14ac:dyDescent="0.3">
      <c r="F696" s="399"/>
      <c r="G696" s="400"/>
      <c r="H696" s="400"/>
      <c r="I696" s="403"/>
      <c r="J696" s="400"/>
      <c r="K696" s="400"/>
      <c r="L696" s="400"/>
      <c r="M696" s="400"/>
      <c r="N696" s="400"/>
      <c r="U696" s="401"/>
      <c r="V696" s="402"/>
      <c r="W696" s="402"/>
      <c r="X696" s="402"/>
      <c r="Y696" s="402"/>
      <c r="Z696" s="402"/>
      <c r="AA696" s="402"/>
      <c r="AB696" s="402"/>
      <c r="AC696" s="402"/>
      <c r="AD696" s="402"/>
      <c r="AE696" s="402"/>
      <c r="AF696" s="402"/>
      <c r="AG696" s="402"/>
      <c r="AH696" s="402"/>
      <c r="AI696" s="402"/>
      <c r="AJ696" s="402"/>
      <c r="AK696" s="402"/>
      <c r="AL696" s="403"/>
      <c r="AM696" s="403"/>
      <c r="AN696" s="403"/>
      <c r="AO696" s="403"/>
      <c r="AP696" s="403"/>
      <c r="AQ696" s="403"/>
      <c r="AR696" s="403"/>
      <c r="AS696" s="403"/>
      <c r="AT696" s="403"/>
      <c r="AU696" s="403"/>
      <c r="AV696" s="403"/>
      <c r="AW696" s="403"/>
      <c r="AX696" s="403"/>
      <c r="AY696" s="403"/>
      <c r="AZ696" s="404"/>
      <c r="BA696" s="363"/>
    </row>
    <row r="697" spans="6:53" ht="93" customHeight="1" x14ac:dyDescent="0.3">
      <c r="F697" s="399"/>
      <c r="G697" s="400"/>
      <c r="H697" s="400"/>
      <c r="I697" s="403"/>
      <c r="J697" s="400"/>
      <c r="K697" s="400"/>
      <c r="L697" s="400"/>
      <c r="M697" s="400"/>
      <c r="N697" s="400"/>
      <c r="U697" s="401"/>
      <c r="V697" s="402"/>
      <c r="W697" s="402"/>
      <c r="X697" s="402"/>
      <c r="Y697" s="402"/>
      <c r="Z697" s="402"/>
      <c r="AA697" s="402"/>
      <c r="AB697" s="402"/>
      <c r="AC697" s="402"/>
      <c r="AD697" s="402"/>
      <c r="AE697" s="402"/>
      <c r="AF697" s="402"/>
      <c r="AG697" s="402"/>
      <c r="AH697" s="402"/>
      <c r="AI697" s="402"/>
      <c r="AJ697" s="402"/>
      <c r="AK697" s="402"/>
      <c r="AL697" s="403"/>
      <c r="AM697" s="403"/>
      <c r="AN697" s="403"/>
      <c r="AO697" s="403"/>
      <c r="AP697" s="403"/>
      <c r="AQ697" s="403"/>
      <c r="AR697" s="403"/>
      <c r="AS697" s="403"/>
      <c r="AT697" s="403"/>
      <c r="AU697" s="403"/>
      <c r="AV697" s="403"/>
      <c r="AW697" s="403"/>
      <c r="AX697" s="403"/>
      <c r="AY697" s="403"/>
      <c r="AZ697" s="404"/>
      <c r="BA697" s="363"/>
    </row>
    <row r="698" spans="6:53" ht="93" customHeight="1" x14ac:dyDescent="0.3">
      <c r="F698" s="399"/>
      <c r="G698" s="400"/>
      <c r="H698" s="400"/>
      <c r="I698" s="403"/>
      <c r="J698" s="400"/>
      <c r="K698" s="400"/>
      <c r="L698" s="400"/>
      <c r="M698" s="400"/>
      <c r="N698" s="400"/>
      <c r="U698" s="401"/>
      <c r="V698" s="402"/>
      <c r="W698" s="402"/>
      <c r="X698" s="402"/>
      <c r="Y698" s="402"/>
      <c r="Z698" s="402"/>
      <c r="AA698" s="402"/>
      <c r="AB698" s="402"/>
      <c r="AC698" s="402"/>
      <c r="AD698" s="402"/>
      <c r="AE698" s="402"/>
      <c r="AF698" s="402"/>
      <c r="AG698" s="402"/>
      <c r="AH698" s="402"/>
      <c r="AI698" s="402"/>
      <c r="AJ698" s="402"/>
      <c r="AK698" s="402"/>
      <c r="AL698" s="403"/>
      <c r="AM698" s="403"/>
      <c r="AN698" s="403"/>
      <c r="AO698" s="403"/>
      <c r="AP698" s="403"/>
      <c r="AQ698" s="403"/>
      <c r="AR698" s="403"/>
      <c r="AS698" s="403"/>
      <c r="AT698" s="403"/>
      <c r="AU698" s="403"/>
      <c r="AV698" s="403"/>
      <c r="AW698" s="403"/>
      <c r="AX698" s="403"/>
      <c r="AY698" s="403"/>
      <c r="AZ698" s="404"/>
      <c r="BA698" s="363"/>
    </row>
    <row r="699" spans="6:53" ht="93" customHeight="1" x14ac:dyDescent="0.3">
      <c r="F699" s="399"/>
      <c r="G699" s="400"/>
      <c r="H699" s="400"/>
      <c r="I699" s="403"/>
      <c r="J699" s="400"/>
      <c r="K699" s="400"/>
      <c r="L699" s="400"/>
      <c r="M699" s="400"/>
      <c r="N699" s="400"/>
      <c r="U699" s="401"/>
      <c r="V699" s="402"/>
      <c r="W699" s="402"/>
      <c r="X699" s="402"/>
      <c r="Y699" s="402"/>
      <c r="Z699" s="402"/>
      <c r="AA699" s="402"/>
      <c r="AB699" s="402"/>
      <c r="AC699" s="402"/>
      <c r="AD699" s="402"/>
      <c r="AE699" s="402"/>
      <c r="AF699" s="402"/>
      <c r="AG699" s="402"/>
      <c r="AH699" s="402"/>
      <c r="AI699" s="402"/>
      <c r="AJ699" s="402"/>
      <c r="AK699" s="402"/>
      <c r="AL699" s="403"/>
      <c r="AM699" s="403"/>
      <c r="AN699" s="403"/>
      <c r="AO699" s="403"/>
      <c r="AP699" s="403"/>
      <c r="AQ699" s="403"/>
      <c r="AR699" s="403"/>
      <c r="AS699" s="403"/>
      <c r="AT699" s="403"/>
      <c r="AU699" s="403"/>
      <c r="AV699" s="403"/>
      <c r="AW699" s="403"/>
      <c r="AX699" s="403"/>
      <c r="AY699" s="403"/>
      <c r="AZ699" s="404"/>
      <c r="BA699" s="363"/>
    </row>
    <row r="700" spans="6:53" ht="93" customHeight="1" x14ac:dyDescent="0.3">
      <c r="F700" s="399"/>
      <c r="G700" s="400"/>
      <c r="H700" s="400"/>
      <c r="I700" s="403"/>
      <c r="J700" s="400"/>
      <c r="K700" s="400"/>
      <c r="L700" s="400"/>
      <c r="M700" s="400"/>
      <c r="N700" s="400"/>
      <c r="U700" s="401"/>
      <c r="V700" s="402"/>
      <c r="W700" s="402"/>
      <c r="X700" s="402"/>
      <c r="Y700" s="402"/>
      <c r="Z700" s="402"/>
      <c r="AA700" s="402"/>
      <c r="AB700" s="402"/>
      <c r="AC700" s="402"/>
      <c r="AD700" s="402"/>
      <c r="AE700" s="402"/>
      <c r="AF700" s="402"/>
      <c r="AG700" s="402"/>
      <c r="AH700" s="402"/>
      <c r="AI700" s="402"/>
      <c r="AJ700" s="402"/>
      <c r="AK700" s="402"/>
      <c r="AL700" s="403"/>
      <c r="AM700" s="403"/>
      <c r="AN700" s="403"/>
      <c r="AO700" s="403"/>
      <c r="AP700" s="403"/>
      <c r="AQ700" s="403"/>
      <c r="AR700" s="403"/>
      <c r="AS700" s="403"/>
      <c r="AT700" s="403"/>
      <c r="AU700" s="403"/>
      <c r="AV700" s="403"/>
      <c r="AW700" s="403"/>
      <c r="AX700" s="403"/>
      <c r="AY700" s="403"/>
      <c r="AZ700" s="404"/>
      <c r="BA700" s="363"/>
    </row>
    <row r="701" spans="6:53" ht="93" customHeight="1" x14ac:dyDescent="0.3">
      <c r="F701" s="399"/>
      <c r="G701" s="400"/>
      <c r="H701" s="400"/>
      <c r="I701" s="403"/>
      <c r="J701" s="400"/>
      <c r="K701" s="400"/>
      <c r="L701" s="400"/>
      <c r="M701" s="400"/>
      <c r="N701" s="400"/>
      <c r="U701" s="401"/>
      <c r="V701" s="402"/>
      <c r="W701" s="402"/>
      <c r="X701" s="402"/>
      <c r="Y701" s="402"/>
      <c r="Z701" s="402"/>
      <c r="AA701" s="402"/>
      <c r="AB701" s="402"/>
      <c r="AC701" s="402"/>
      <c r="AD701" s="402"/>
      <c r="AE701" s="402"/>
      <c r="AF701" s="402"/>
      <c r="AG701" s="402"/>
      <c r="AH701" s="402"/>
      <c r="AI701" s="402"/>
      <c r="AJ701" s="402"/>
      <c r="AK701" s="402"/>
      <c r="AL701" s="403"/>
      <c r="AM701" s="403"/>
      <c r="AN701" s="403"/>
      <c r="AO701" s="403"/>
      <c r="AP701" s="403"/>
      <c r="AQ701" s="403"/>
      <c r="AR701" s="403"/>
      <c r="AS701" s="403"/>
      <c r="AT701" s="403"/>
      <c r="AU701" s="403"/>
      <c r="AV701" s="403"/>
      <c r="AW701" s="403"/>
      <c r="AX701" s="403"/>
      <c r="AY701" s="403"/>
      <c r="AZ701" s="404"/>
      <c r="BA701" s="363"/>
    </row>
    <row r="702" spans="6:53" ht="93" customHeight="1" x14ac:dyDescent="0.3">
      <c r="F702" s="399"/>
      <c r="G702" s="400"/>
      <c r="H702" s="400"/>
      <c r="I702" s="403"/>
      <c r="J702" s="400"/>
      <c r="K702" s="400"/>
      <c r="L702" s="400"/>
      <c r="M702" s="400"/>
      <c r="N702" s="400"/>
      <c r="U702" s="401"/>
      <c r="V702" s="402"/>
      <c r="W702" s="402"/>
      <c r="X702" s="402"/>
      <c r="Y702" s="402"/>
      <c r="Z702" s="402"/>
      <c r="AA702" s="402"/>
      <c r="AB702" s="402"/>
      <c r="AC702" s="402"/>
      <c r="AD702" s="402"/>
      <c r="AE702" s="402"/>
      <c r="AF702" s="402"/>
      <c r="AG702" s="402"/>
      <c r="AH702" s="402"/>
      <c r="AI702" s="402"/>
      <c r="AJ702" s="402"/>
      <c r="AK702" s="402"/>
      <c r="AL702" s="403"/>
      <c r="AM702" s="403"/>
      <c r="AN702" s="403"/>
      <c r="AO702" s="403"/>
      <c r="AP702" s="403"/>
      <c r="AQ702" s="403"/>
      <c r="AR702" s="403"/>
      <c r="AS702" s="403"/>
      <c r="AT702" s="403"/>
      <c r="AU702" s="403"/>
      <c r="AV702" s="403"/>
      <c r="AW702" s="403"/>
      <c r="AX702" s="403"/>
      <c r="AY702" s="403"/>
      <c r="AZ702" s="404"/>
      <c r="BA702" s="363"/>
    </row>
    <row r="703" spans="6:53" ht="93" customHeight="1" x14ac:dyDescent="0.3">
      <c r="F703" s="399"/>
      <c r="G703" s="400"/>
      <c r="H703" s="400"/>
      <c r="I703" s="403"/>
      <c r="J703" s="400"/>
      <c r="K703" s="400"/>
      <c r="L703" s="400"/>
      <c r="M703" s="400"/>
      <c r="N703" s="400"/>
      <c r="U703" s="401"/>
      <c r="V703" s="402"/>
      <c r="W703" s="402"/>
      <c r="X703" s="402"/>
      <c r="Y703" s="402"/>
      <c r="Z703" s="402"/>
      <c r="AA703" s="402"/>
      <c r="AB703" s="402"/>
      <c r="AC703" s="402"/>
      <c r="AD703" s="402"/>
      <c r="AE703" s="402"/>
      <c r="AF703" s="402"/>
      <c r="AG703" s="402"/>
      <c r="AH703" s="402"/>
      <c r="AI703" s="402"/>
      <c r="AJ703" s="402"/>
      <c r="AK703" s="402"/>
      <c r="AL703" s="403"/>
      <c r="AM703" s="403"/>
      <c r="AN703" s="403"/>
      <c r="AO703" s="403"/>
      <c r="AP703" s="403"/>
      <c r="AQ703" s="403"/>
      <c r="AR703" s="403"/>
      <c r="AS703" s="403"/>
      <c r="AT703" s="403"/>
      <c r="AU703" s="403"/>
      <c r="AV703" s="403"/>
      <c r="AW703" s="403"/>
      <c r="AX703" s="403"/>
      <c r="AY703" s="403"/>
      <c r="AZ703" s="404"/>
      <c r="BA703" s="363"/>
    </row>
    <row r="704" spans="6:53" ht="93" customHeight="1" x14ac:dyDescent="0.3">
      <c r="F704" s="399"/>
      <c r="G704" s="400"/>
      <c r="H704" s="400"/>
      <c r="I704" s="403"/>
      <c r="J704" s="400"/>
      <c r="K704" s="400"/>
      <c r="L704" s="400"/>
      <c r="M704" s="400"/>
      <c r="N704" s="400"/>
      <c r="U704" s="401"/>
      <c r="V704" s="402"/>
      <c r="W704" s="402"/>
      <c r="X704" s="402"/>
      <c r="Y704" s="402"/>
      <c r="Z704" s="402"/>
      <c r="AA704" s="402"/>
      <c r="AB704" s="402"/>
      <c r="AC704" s="402"/>
      <c r="AD704" s="402"/>
      <c r="AE704" s="402"/>
      <c r="AF704" s="402"/>
      <c r="AG704" s="402"/>
      <c r="AH704" s="402"/>
      <c r="AI704" s="402"/>
      <c r="AJ704" s="402"/>
      <c r="AK704" s="402"/>
      <c r="AL704" s="403"/>
      <c r="AM704" s="403"/>
      <c r="AN704" s="403"/>
      <c r="AO704" s="403"/>
      <c r="AP704" s="403"/>
      <c r="AQ704" s="403"/>
      <c r="AR704" s="403"/>
      <c r="AS704" s="403"/>
      <c r="AT704" s="403"/>
      <c r="AU704" s="403"/>
      <c r="AV704" s="403"/>
      <c r="AW704" s="403"/>
      <c r="AX704" s="403"/>
      <c r="AY704" s="403"/>
      <c r="AZ704" s="404"/>
      <c r="BA704" s="363"/>
    </row>
    <row r="705" spans="6:53" ht="93" customHeight="1" x14ac:dyDescent="0.3">
      <c r="F705" s="399"/>
      <c r="G705" s="400"/>
      <c r="H705" s="400"/>
      <c r="I705" s="403"/>
      <c r="J705" s="400"/>
      <c r="K705" s="400"/>
      <c r="L705" s="400"/>
      <c r="M705" s="400"/>
      <c r="N705" s="400"/>
      <c r="U705" s="401"/>
      <c r="V705" s="402"/>
      <c r="W705" s="402"/>
      <c r="X705" s="402"/>
      <c r="Y705" s="402"/>
      <c r="Z705" s="402"/>
      <c r="AA705" s="402"/>
      <c r="AB705" s="402"/>
      <c r="AC705" s="402"/>
      <c r="AD705" s="402"/>
      <c r="AE705" s="402"/>
      <c r="AF705" s="402"/>
      <c r="AG705" s="402"/>
      <c r="AH705" s="402"/>
      <c r="AI705" s="402"/>
      <c r="AJ705" s="402"/>
      <c r="AK705" s="402"/>
      <c r="AL705" s="403"/>
      <c r="AM705" s="403"/>
      <c r="AN705" s="403"/>
      <c r="AO705" s="403"/>
      <c r="AP705" s="403"/>
      <c r="AQ705" s="403"/>
      <c r="AR705" s="403"/>
      <c r="AS705" s="403"/>
      <c r="AT705" s="403"/>
      <c r="AU705" s="403"/>
      <c r="AV705" s="403"/>
      <c r="AW705" s="403"/>
      <c r="AX705" s="403"/>
      <c r="AY705" s="403"/>
      <c r="AZ705" s="404"/>
      <c r="BA705" s="363"/>
    </row>
    <row r="706" spans="6:53" ht="93" customHeight="1" x14ac:dyDescent="0.3">
      <c r="F706" s="399"/>
      <c r="G706" s="400"/>
      <c r="H706" s="400"/>
      <c r="I706" s="403"/>
      <c r="J706" s="400"/>
      <c r="K706" s="400"/>
      <c r="L706" s="400"/>
      <c r="M706" s="400"/>
      <c r="N706" s="400"/>
      <c r="U706" s="401"/>
      <c r="V706" s="402"/>
      <c r="W706" s="402"/>
      <c r="X706" s="402"/>
      <c r="Y706" s="402"/>
      <c r="Z706" s="402"/>
      <c r="AA706" s="402"/>
      <c r="AB706" s="402"/>
      <c r="AC706" s="402"/>
      <c r="AD706" s="402"/>
      <c r="AE706" s="402"/>
      <c r="AF706" s="402"/>
      <c r="AG706" s="402"/>
      <c r="AH706" s="402"/>
      <c r="AI706" s="402"/>
      <c r="AJ706" s="402"/>
      <c r="AK706" s="402"/>
      <c r="AL706" s="403"/>
      <c r="AM706" s="403"/>
      <c r="AN706" s="403"/>
      <c r="AO706" s="403"/>
      <c r="AP706" s="403"/>
      <c r="AQ706" s="403"/>
      <c r="AR706" s="403"/>
      <c r="AS706" s="403"/>
      <c r="AT706" s="403"/>
      <c r="AU706" s="403"/>
      <c r="AV706" s="403"/>
      <c r="AW706" s="403"/>
      <c r="AX706" s="403"/>
      <c r="AY706" s="403"/>
      <c r="AZ706" s="404"/>
      <c r="BA706" s="363"/>
    </row>
    <row r="707" spans="6:53" ht="93" customHeight="1" x14ac:dyDescent="0.3">
      <c r="F707" s="399"/>
      <c r="G707" s="400"/>
      <c r="H707" s="400"/>
      <c r="I707" s="403"/>
      <c r="J707" s="400"/>
      <c r="K707" s="400"/>
      <c r="L707" s="400"/>
      <c r="M707" s="400"/>
      <c r="N707" s="400"/>
      <c r="U707" s="401"/>
      <c r="V707" s="402"/>
      <c r="W707" s="402"/>
      <c r="X707" s="402"/>
      <c r="Y707" s="402"/>
      <c r="Z707" s="402"/>
      <c r="AA707" s="402"/>
      <c r="AB707" s="402"/>
      <c r="AC707" s="402"/>
      <c r="AD707" s="402"/>
      <c r="AE707" s="402"/>
      <c r="AF707" s="402"/>
      <c r="AG707" s="402"/>
      <c r="AH707" s="402"/>
      <c r="AI707" s="402"/>
      <c r="AJ707" s="402"/>
      <c r="AK707" s="402"/>
      <c r="AL707" s="403"/>
      <c r="AM707" s="403"/>
      <c r="AN707" s="403"/>
      <c r="AO707" s="403"/>
      <c r="AP707" s="403"/>
      <c r="AQ707" s="403"/>
      <c r="AR707" s="403"/>
      <c r="AS707" s="403"/>
      <c r="AT707" s="403"/>
      <c r="AU707" s="403"/>
      <c r="AV707" s="403"/>
      <c r="AW707" s="403"/>
      <c r="AX707" s="403"/>
      <c r="AY707" s="403"/>
      <c r="AZ707" s="404"/>
      <c r="BA707" s="363"/>
    </row>
    <row r="708" spans="6:53" ht="93" customHeight="1" x14ac:dyDescent="0.3">
      <c r="F708" s="399"/>
      <c r="G708" s="400"/>
      <c r="H708" s="400"/>
      <c r="I708" s="403"/>
      <c r="J708" s="400"/>
      <c r="K708" s="400"/>
      <c r="L708" s="400"/>
      <c r="M708" s="400"/>
      <c r="N708" s="400"/>
      <c r="U708" s="401"/>
      <c r="V708" s="402"/>
      <c r="W708" s="402"/>
      <c r="X708" s="402"/>
      <c r="Y708" s="402"/>
      <c r="Z708" s="402"/>
      <c r="AA708" s="402"/>
      <c r="AB708" s="402"/>
      <c r="AC708" s="402"/>
      <c r="AD708" s="402"/>
      <c r="AE708" s="402"/>
      <c r="AF708" s="402"/>
      <c r="AG708" s="402"/>
      <c r="AH708" s="402"/>
      <c r="AI708" s="402"/>
      <c r="AJ708" s="402"/>
      <c r="AK708" s="402"/>
      <c r="AL708" s="403"/>
      <c r="AM708" s="403"/>
      <c r="AN708" s="403"/>
      <c r="AO708" s="403"/>
      <c r="AP708" s="403"/>
      <c r="AQ708" s="403"/>
      <c r="AR708" s="403"/>
      <c r="AS708" s="403"/>
      <c r="AT708" s="403"/>
      <c r="AU708" s="403"/>
      <c r="AV708" s="403"/>
      <c r="AW708" s="403"/>
      <c r="AX708" s="403"/>
      <c r="AY708" s="403"/>
      <c r="AZ708" s="404"/>
      <c r="BA708" s="363"/>
    </row>
    <row r="709" spans="6:53" ht="93" customHeight="1" x14ac:dyDescent="0.3">
      <c r="F709" s="399"/>
      <c r="G709" s="400"/>
      <c r="H709" s="400"/>
      <c r="I709" s="403"/>
      <c r="J709" s="400"/>
      <c r="K709" s="400"/>
      <c r="L709" s="400"/>
      <c r="M709" s="400"/>
      <c r="N709" s="400"/>
      <c r="U709" s="401"/>
      <c r="V709" s="402"/>
      <c r="W709" s="402"/>
      <c r="X709" s="402"/>
      <c r="Y709" s="402"/>
      <c r="Z709" s="402"/>
      <c r="AA709" s="402"/>
      <c r="AB709" s="402"/>
      <c r="AC709" s="402"/>
      <c r="AD709" s="402"/>
      <c r="AE709" s="402"/>
      <c r="AF709" s="402"/>
      <c r="AG709" s="402"/>
      <c r="AH709" s="402"/>
      <c r="AI709" s="402"/>
      <c r="AJ709" s="402"/>
      <c r="AK709" s="402"/>
      <c r="AL709" s="403"/>
      <c r="AM709" s="403"/>
      <c r="AN709" s="403"/>
      <c r="AO709" s="403"/>
      <c r="AP709" s="403"/>
      <c r="AQ709" s="403"/>
      <c r="AR709" s="403"/>
      <c r="AS709" s="403"/>
      <c r="AT709" s="403"/>
      <c r="AU709" s="403"/>
      <c r="AV709" s="403"/>
      <c r="AW709" s="403"/>
      <c r="AX709" s="403"/>
      <c r="AY709" s="403"/>
      <c r="AZ709" s="404"/>
      <c r="BA709" s="363"/>
    </row>
    <row r="710" spans="6:53" ht="93" customHeight="1" x14ac:dyDescent="0.3">
      <c r="F710" s="399"/>
      <c r="G710" s="400"/>
      <c r="H710" s="400"/>
      <c r="I710" s="403"/>
      <c r="J710" s="400"/>
      <c r="K710" s="400"/>
      <c r="L710" s="400"/>
      <c r="M710" s="400"/>
      <c r="N710" s="400"/>
      <c r="U710" s="401"/>
      <c r="V710" s="402"/>
      <c r="W710" s="402"/>
      <c r="X710" s="402"/>
      <c r="Y710" s="402"/>
      <c r="Z710" s="402"/>
      <c r="AA710" s="402"/>
      <c r="AB710" s="402"/>
      <c r="AC710" s="402"/>
      <c r="AD710" s="402"/>
      <c r="AE710" s="402"/>
      <c r="AF710" s="402"/>
      <c r="AG710" s="402"/>
      <c r="AH710" s="402"/>
      <c r="AI710" s="402"/>
      <c r="AJ710" s="402"/>
      <c r="AK710" s="402"/>
      <c r="AL710" s="403"/>
      <c r="AM710" s="403"/>
      <c r="AN710" s="403"/>
      <c r="AO710" s="403"/>
      <c r="AP710" s="403"/>
      <c r="AQ710" s="403"/>
      <c r="AR710" s="403"/>
      <c r="AS710" s="403"/>
      <c r="AT710" s="403"/>
      <c r="AU710" s="403"/>
      <c r="AV710" s="403"/>
      <c r="AW710" s="403"/>
      <c r="AX710" s="403"/>
      <c r="AY710" s="403"/>
      <c r="AZ710" s="404"/>
      <c r="BA710" s="363"/>
    </row>
    <row r="711" spans="6:53" ht="93" customHeight="1" x14ac:dyDescent="0.3">
      <c r="F711" s="399"/>
      <c r="G711" s="400"/>
      <c r="H711" s="400"/>
      <c r="I711" s="403"/>
      <c r="J711" s="400"/>
      <c r="K711" s="400"/>
      <c r="L711" s="400"/>
      <c r="M711" s="400"/>
      <c r="N711" s="400"/>
      <c r="U711" s="401"/>
      <c r="V711" s="402"/>
      <c r="W711" s="402"/>
      <c r="X711" s="402"/>
      <c r="Y711" s="402"/>
      <c r="Z711" s="402"/>
      <c r="AA711" s="402"/>
      <c r="AB711" s="402"/>
      <c r="AC711" s="402"/>
      <c r="AD711" s="402"/>
      <c r="AE711" s="402"/>
      <c r="AF711" s="402"/>
      <c r="AG711" s="402"/>
      <c r="AH711" s="402"/>
      <c r="AI711" s="402"/>
      <c r="AJ711" s="402"/>
      <c r="AK711" s="402"/>
      <c r="AL711" s="403"/>
      <c r="AM711" s="403"/>
      <c r="AN711" s="403"/>
      <c r="AO711" s="403"/>
      <c r="AP711" s="403"/>
      <c r="AQ711" s="403"/>
      <c r="AR711" s="403"/>
      <c r="AS711" s="403"/>
      <c r="AT711" s="403"/>
      <c r="AU711" s="403"/>
      <c r="AV711" s="403"/>
      <c r="AW711" s="403"/>
      <c r="AX711" s="403"/>
      <c r="AY711" s="403"/>
      <c r="AZ711" s="404"/>
      <c r="BA711" s="363"/>
    </row>
    <row r="712" spans="6:53" ht="93" customHeight="1" x14ac:dyDescent="0.3">
      <c r="F712" s="399"/>
      <c r="G712" s="400"/>
      <c r="H712" s="400"/>
      <c r="I712" s="403"/>
      <c r="J712" s="400"/>
      <c r="K712" s="400"/>
      <c r="L712" s="400"/>
      <c r="M712" s="400"/>
      <c r="N712" s="400"/>
      <c r="U712" s="401"/>
      <c r="V712" s="402"/>
      <c r="W712" s="402"/>
      <c r="X712" s="402"/>
      <c r="Y712" s="402"/>
      <c r="Z712" s="402"/>
      <c r="AA712" s="402"/>
      <c r="AB712" s="402"/>
      <c r="AC712" s="402"/>
      <c r="AD712" s="402"/>
      <c r="AE712" s="402"/>
      <c r="AF712" s="402"/>
      <c r="AG712" s="402"/>
      <c r="AH712" s="402"/>
      <c r="AI712" s="402"/>
      <c r="AJ712" s="402"/>
      <c r="AK712" s="402"/>
      <c r="AL712" s="403"/>
      <c r="AM712" s="403"/>
      <c r="AN712" s="403"/>
      <c r="AO712" s="403"/>
      <c r="AP712" s="403"/>
      <c r="AQ712" s="403"/>
      <c r="AR712" s="403"/>
      <c r="AS712" s="403"/>
      <c r="AT712" s="403"/>
      <c r="AU712" s="403"/>
      <c r="AV712" s="403"/>
      <c r="AW712" s="403"/>
      <c r="AX712" s="403"/>
      <c r="AY712" s="403"/>
      <c r="AZ712" s="404"/>
      <c r="BA712" s="363"/>
    </row>
    <row r="713" spans="6:53" ht="93" customHeight="1" x14ac:dyDescent="0.3">
      <c r="F713" s="399"/>
      <c r="G713" s="400"/>
      <c r="H713" s="400"/>
      <c r="I713" s="403"/>
      <c r="J713" s="400"/>
      <c r="K713" s="400"/>
      <c r="L713" s="400"/>
      <c r="M713" s="400"/>
      <c r="N713" s="400"/>
      <c r="U713" s="401"/>
      <c r="V713" s="402"/>
      <c r="W713" s="402"/>
      <c r="X713" s="402"/>
      <c r="Y713" s="402"/>
      <c r="Z713" s="402"/>
      <c r="AA713" s="402"/>
      <c r="AB713" s="402"/>
      <c r="AC713" s="402"/>
      <c r="AD713" s="402"/>
      <c r="AE713" s="402"/>
      <c r="AF713" s="402"/>
      <c r="AG713" s="402"/>
      <c r="AH713" s="402"/>
      <c r="AI713" s="402"/>
      <c r="AJ713" s="402"/>
      <c r="AK713" s="402"/>
      <c r="AL713" s="403"/>
      <c r="AM713" s="403"/>
      <c r="AN713" s="403"/>
      <c r="AO713" s="403"/>
      <c r="AP713" s="403"/>
      <c r="AQ713" s="403"/>
      <c r="AR713" s="403"/>
      <c r="AS713" s="403"/>
      <c r="AT713" s="403"/>
      <c r="AU713" s="403"/>
      <c r="AV713" s="403"/>
      <c r="AW713" s="403"/>
      <c r="AX713" s="403"/>
      <c r="AY713" s="403"/>
      <c r="AZ713" s="404"/>
      <c r="BA713" s="363"/>
    </row>
    <row r="714" spans="6:53" ht="93" customHeight="1" x14ac:dyDescent="0.3">
      <c r="F714" s="399"/>
      <c r="G714" s="400"/>
      <c r="H714" s="400"/>
      <c r="I714" s="403"/>
      <c r="J714" s="400"/>
      <c r="K714" s="400"/>
      <c r="L714" s="400"/>
      <c r="M714" s="400"/>
      <c r="N714" s="400"/>
      <c r="U714" s="401"/>
      <c r="V714" s="402"/>
      <c r="W714" s="402"/>
      <c r="X714" s="402"/>
      <c r="Y714" s="402"/>
      <c r="Z714" s="402"/>
      <c r="AA714" s="402"/>
      <c r="AB714" s="402"/>
      <c r="AC714" s="402"/>
      <c r="AD714" s="402"/>
      <c r="AE714" s="402"/>
      <c r="AF714" s="402"/>
      <c r="AG714" s="402"/>
      <c r="AH714" s="402"/>
      <c r="AI714" s="402"/>
      <c r="AJ714" s="402"/>
      <c r="AK714" s="402"/>
      <c r="AL714" s="403"/>
      <c r="AM714" s="403"/>
      <c r="AN714" s="403"/>
      <c r="AO714" s="403"/>
      <c r="AP714" s="403"/>
      <c r="AQ714" s="403"/>
      <c r="AR714" s="403"/>
      <c r="AS714" s="403"/>
      <c r="AT714" s="403"/>
      <c r="AU714" s="403"/>
      <c r="AV714" s="403"/>
      <c r="AW714" s="403"/>
      <c r="AX714" s="403"/>
      <c r="AY714" s="403"/>
      <c r="AZ714" s="404"/>
      <c r="BA714" s="363"/>
    </row>
    <row r="715" spans="6:53" ht="93" customHeight="1" x14ac:dyDescent="0.3">
      <c r="F715" s="399"/>
      <c r="G715" s="400"/>
      <c r="H715" s="400"/>
      <c r="I715" s="403"/>
      <c r="J715" s="400"/>
      <c r="K715" s="400"/>
      <c r="L715" s="400"/>
      <c r="M715" s="400"/>
      <c r="N715" s="400"/>
      <c r="U715" s="401"/>
      <c r="V715" s="402"/>
      <c r="W715" s="402"/>
      <c r="X715" s="402"/>
      <c r="Y715" s="402"/>
      <c r="Z715" s="402"/>
      <c r="AA715" s="402"/>
      <c r="AB715" s="402"/>
      <c r="AC715" s="402"/>
      <c r="AD715" s="402"/>
      <c r="AE715" s="402"/>
      <c r="AF715" s="402"/>
      <c r="AG715" s="402"/>
      <c r="AH715" s="402"/>
      <c r="AI715" s="402"/>
      <c r="AJ715" s="402"/>
      <c r="AK715" s="402"/>
      <c r="AL715" s="403"/>
      <c r="AM715" s="403"/>
      <c r="AN715" s="403"/>
      <c r="AO715" s="403"/>
      <c r="AP715" s="403"/>
      <c r="AQ715" s="403"/>
      <c r="AR715" s="403"/>
      <c r="AS715" s="403"/>
      <c r="AT715" s="403"/>
      <c r="AU715" s="403"/>
      <c r="AV715" s="403"/>
      <c r="AW715" s="403"/>
      <c r="AX715" s="403"/>
      <c r="AY715" s="403"/>
      <c r="AZ715" s="404"/>
      <c r="BA715" s="363"/>
    </row>
    <row r="716" spans="6:53" ht="93" customHeight="1" x14ac:dyDescent="0.3">
      <c r="F716" s="399"/>
      <c r="G716" s="400"/>
      <c r="H716" s="400"/>
      <c r="I716" s="403"/>
      <c r="J716" s="400"/>
      <c r="K716" s="400"/>
      <c r="L716" s="400"/>
      <c r="M716" s="400"/>
      <c r="N716" s="400"/>
      <c r="U716" s="401"/>
      <c r="V716" s="402"/>
      <c r="W716" s="402"/>
      <c r="X716" s="402"/>
      <c r="Y716" s="402"/>
      <c r="Z716" s="402"/>
      <c r="AA716" s="402"/>
      <c r="AB716" s="402"/>
      <c r="AC716" s="402"/>
      <c r="AD716" s="402"/>
      <c r="AE716" s="402"/>
      <c r="AF716" s="402"/>
      <c r="AG716" s="402"/>
      <c r="AH716" s="402"/>
      <c r="AI716" s="402"/>
      <c r="AJ716" s="402"/>
      <c r="AK716" s="402"/>
      <c r="AL716" s="403"/>
      <c r="AM716" s="403"/>
      <c r="AN716" s="403"/>
      <c r="AO716" s="403"/>
      <c r="AP716" s="403"/>
      <c r="AQ716" s="403"/>
      <c r="AR716" s="403"/>
      <c r="AS716" s="403"/>
      <c r="AT716" s="403"/>
      <c r="AU716" s="403"/>
      <c r="AV716" s="403"/>
      <c r="AW716" s="403"/>
      <c r="AX716" s="403"/>
      <c r="AY716" s="403"/>
      <c r="AZ716" s="404"/>
      <c r="BA716" s="363"/>
    </row>
  </sheetData>
  <mergeCells count="137">
    <mergeCell ref="A3:C4"/>
    <mergeCell ref="D3:BA3"/>
    <mergeCell ref="D4:BA4"/>
    <mergeCell ref="A5:A7"/>
    <mergeCell ref="B5:B7"/>
    <mergeCell ref="C5:C7"/>
    <mergeCell ref="D5:D7"/>
    <mergeCell ref="E5:E7"/>
    <mergeCell ref="F5:J6"/>
    <mergeCell ref="K5:K7"/>
    <mergeCell ref="AM6:AX6"/>
    <mergeCell ref="AY6:AY7"/>
    <mergeCell ref="AZ6:AZ7"/>
    <mergeCell ref="BA6:BA7"/>
    <mergeCell ref="V5:BA5"/>
    <mergeCell ref="V6:V7"/>
    <mergeCell ref="W6:W7"/>
    <mergeCell ref="X6:X7"/>
    <mergeCell ref="Y6:Y7"/>
    <mergeCell ref="Z6:AK6"/>
    <mergeCell ref="AL6:AL7"/>
    <mergeCell ref="A8:A19"/>
    <mergeCell ref="B8:B19"/>
    <mergeCell ref="C8:C19"/>
    <mergeCell ref="D8:D19"/>
    <mergeCell ref="E8:E19"/>
    <mergeCell ref="F8:F19"/>
    <mergeCell ref="S5:S7"/>
    <mergeCell ref="T5:T7"/>
    <mergeCell ref="U5:U7"/>
    <mergeCell ref="L5:L7"/>
    <mergeCell ref="M5:M7"/>
    <mergeCell ref="N5:N7"/>
    <mergeCell ref="O5:O7"/>
    <mergeCell ref="P14:P15"/>
    <mergeCell ref="Q14:Q15"/>
    <mergeCell ref="G8:G19"/>
    <mergeCell ref="H8:H19"/>
    <mergeCell ref="I8:I9"/>
    <mergeCell ref="J8:J19"/>
    <mergeCell ref="K8:K19"/>
    <mergeCell ref="L8:L19"/>
    <mergeCell ref="I14:I15"/>
    <mergeCell ref="P5:P7"/>
    <mergeCell ref="Q5:R6"/>
    <mergeCell ref="AB8:AB9"/>
    <mergeCell ref="AC8:AC9"/>
    <mergeCell ref="AD8:AD9"/>
    <mergeCell ref="AE8:AE9"/>
    <mergeCell ref="S8:S9"/>
    <mergeCell ref="T8:T9"/>
    <mergeCell ref="U8:U9"/>
    <mergeCell ref="W8:W9"/>
    <mergeCell ref="X8:X9"/>
    <mergeCell ref="Y8:Y9"/>
    <mergeCell ref="W10:W13"/>
    <mergeCell ref="AL10:AL13"/>
    <mergeCell ref="AM10:AX13"/>
    <mergeCell ref="AY10:AY13"/>
    <mergeCell ref="AZ10:AZ13"/>
    <mergeCell ref="BA10:BA13"/>
    <mergeCell ref="AL8:AL9"/>
    <mergeCell ref="I10:I13"/>
    <mergeCell ref="N10:N13"/>
    <mergeCell ref="O10:O13"/>
    <mergeCell ref="P10:P13"/>
    <mergeCell ref="Q10:Q13"/>
    <mergeCell ref="R10:R13"/>
    <mergeCell ref="S10:S13"/>
    <mergeCell ref="T10:T13"/>
    <mergeCell ref="U10:U13"/>
    <mergeCell ref="AF8:AF9"/>
    <mergeCell ref="AG8:AG9"/>
    <mergeCell ref="AH8:AH9"/>
    <mergeCell ref="AI8:AI9"/>
    <mergeCell ref="AJ8:AJ9"/>
    <mergeCell ref="AK8:AK9"/>
    <mergeCell ref="Z8:Z9"/>
    <mergeCell ref="AA8:AA9"/>
    <mergeCell ref="AM14:AX15"/>
    <mergeCell ref="AY14:AY15"/>
    <mergeCell ref="AZ14:AZ15"/>
    <mergeCell ref="BA14:BA15"/>
    <mergeCell ref="I16:I19"/>
    <mergeCell ref="N16:N19"/>
    <mergeCell ref="O16:O19"/>
    <mergeCell ref="P16:P19"/>
    <mergeCell ref="Q16:Q19"/>
    <mergeCell ref="R16:R19"/>
    <mergeCell ref="R14:R15"/>
    <mergeCell ref="S14:S15"/>
    <mergeCell ref="T14:T15"/>
    <mergeCell ref="U14:U15"/>
    <mergeCell ref="W14:W15"/>
    <mergeCell ref="AL14:AL15"/>
    <mergeCell ref="M8:M19"/>
    <mergeCell ref="N8:N9"/>
    <mergeCell ref="O8:O9"/>
    <mergeCell ref="P8:P9"/>
    <mergeCell ref="Q8:Q9"/>
    <mergeCell ref="R8:R9"/>
    <mergeCell ref="N14:N15"/>
    <mergeCell ref="O14:O15"/>
    <mergeCell ref="Z16:Z19"/>
    <mergeCell ref="AA16:AA19"/>
    <mergeCell ref="AB16:AB19"/>
    <mergeCell ref="AC16:AC19"/>
    <mergeCell ref="AD16:AD19"/>
    <mergeCell ref="AE16:AE19"/>
    <mergeCell ref="S16:S19"/>
    <mergeCell ref="T16:T19"/>
    <mergeCell ref="U16:U19"/>
    <mergeCell ref="W16:W19"/>
    <mergeCell ref="X16:X19"/>
    <mergeCell ref="Y16:Y19"/>
    <mergeCell ref="AL16:AL19"/>
    <mergeCell ref="AM16:AM19"/>
    <mergeCell ref="AN16:AN19"/>
    <mergeCell ref="AO16:AO19"/>
    <mergeCell ref="AP16:AP19"/>
    <mergeCell ref="AQ16:AQ19"/>
    <mergeCell ref="AF16:AF19"/>
    <mergeCell ref="AG16:AG19"/>
    <mergeCell ref="AH16:AH19"/>
    <mergeCell ref="AI16:AI19"/>
    <mergeCell ref="AJ16:AJ19"/>
    <mergeCell ref="AK16:AK19"/>
    <mergeCell ref="AX16:AX19"/>
    <mergeCell ref="AY16:AY19"/>
    <mergeCell ref="AZ16:AZ19"/>
    <mergeCell ref="BA16:BA19"/>
    <mergeCell ref="AR16:AR19"/>
    <mergeCell ref="AS16:AS19"/>
    <mergeCell ref="AT16:AT19"/>
    <mergeCell ref="AU16:AU19"/>
    <mergeCell ref="AV16:AV19"/>
    <mergeCell ref="AW16:AW19"/>
  </mergeCells>
  <conditionalFormatting sqref="Y8 Y10:Y16">
    <cfRule type="cellIs" dxfId="33" priority="1" operator="equal">
      <formula>"NO CUMPLE"</formula>
    </cfRule>
    <cfRule type="cellIs" dxfId="32" priority="2" operator="equal">
      <formula>"CUMPLE"</formula>
    </cfRule>
  </conditionalFormatting>
  <dataValidations count="1">
    <dataValidation type="list" allowBlank="1" showInputMessage="1" showErrorMessage="1" sqref="K8 A8 C8:F8">
      <formula1>#REF!</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000"/>
  <sheetViews>
    <sheetView topLeftCell="AN9" zoomScale="70" zoomScaleNormal="70" workbookViewId="0">
      <selection activeCell="AY50" sqref="AY50"/>
    </sheetView>
  </sheetViews>
  <sheetFormatPr baseColWidth="10" defaultColWidth="14.42578125" defaultRowHeight="15" customHeight="1" outlineLevelCol="4" x14ac:dyDescent="0.25"/>
  <cols>
    <col min="1" max="1" width="72.85546875" customWidth="1"/>
    <col min="2" max="2" width="96.85546875" customWidth="1"/>
    <col min="3" max="3" width="39.140625" customWidth="1"/>
    <col min="4" max="4" width="60.28515625" customWidth="1"/>
    <col min="5" max="5" width="33.5703125" customWidth="1"/>
    <col min="6" max="6" width="19.28515625" customWidth="1"/>
    <col min="7" max="7" width="41.140625" customWidth="1"/>
    <col min="8" max="8" width="12.5703125" customWidth="1"/>
    <col min="9" max="9" width="11.42578125" customWidth="1"/>
    <col min="10" max="10" width="18.7109375" customWidth="1"/>
    <col min="11" max="11" width="31.28515625" customWidth="1"/>
    <col min="12" max="12" width="43" customWidth="1"/>
    <col min="13" max="13" width="38.42578125" customWidth="1"/>
    <col min="14" max="14" width="28.7109375" customWidth="1"/>
    <col min="15" max="15" width="42.28515625" customWidth="1"/>
    <col min="16" max="16" width="49.7109375" customWidth="1"/>
    <col min="17" max="17" width="24" customWidth="1"/>
    <col min="18" max="18" width="23.42578125" customWidth="1"/>
    <col min="19" max="19" width="35.7109375" customWidth="1"/>
    <col min="20" max="20" width="18.28515625" customWidth="1"/>
    <col min="21" max="21" width="26.140625" customWidth="1"/>
    <col min="22" max="22" width="118.42578125" customWidth="1"/>
    <col min="23" max="23" width="74" customWidth="1"/>
    <col min="24" max="24" width="24.42578125" customWidth="1"/>
    <col min="25" max="25" width="22.85546875" customWidth="1"/>
    <col min="26" max="26" width="13.42578125" customWidth="1" outlineLevel="4"/>
    <col min="27" max="27" width="10.85546875" customWidth="1" outlineLevel="4"/>
    <col min="28" max="28" width="14.5703125" customWidth="1" outlineLevel="4"/>
    <col min="29" max="29" width="9.140625" customWidth="1" outlineLevel="4"/>
    <col min="30" max="30" width="10.140625" customWidth="1" outlineLevel="4"/>
    <col min="31" max="31" width="10.5703125" customWidth="1" outlineLevel="4"/>
    <col min="32" max="32" width="7.85546875" customWidth="1" outlineLevel="4"/>
    <col min="33" max="33" width="11.140625" customWidth="1" outlineLevel="4"/>
    <col min="34" max="34" width="16.42578125" customWidth="1" outlineLevel="4"/>
    <col min="35" max="35" width="12.5703125" customWidth="1" outlineLevel="4"/>
    <col min="36" max="36" width="15.28515625" customWidth="1" outlineLevel="4"/>
    <col min="37" max="37" width="14.42578125" outlineLevel="4"/>
    <col min="38" max="38" width="24" customWidth="1"/>
    <col min="39" max="43" width="12.42578125" customWidth="1" outlineLevel="1"/>
    <col min="44" max="44" width="11" customWidth="1" outlineLevel="1"/>
    <col min="45" max="45" width="12.5703125" customWidth="1" outlineLevel="1"/>
    <col min="46" max="46" width="11.140625" customWidth="1" outlineLevel="1"/>
    <col min="47" max="47" width="16.42578125" customWidth="1" outlineLevel="1"/>
    <col min="48" max="48" width="12.5703125" customWidth="1" outlineLevel="1"/>
    <col min="49" max="49" width="15.28515625" customWidth="1" outlineLevel="1"/>
    <col min="50" max="50" width="14.42578125" outlineLevel="1"/>
    <col min="51" max="51" width="29.5703125" customWidth="1"/>
    <col min="52" max="52" width="85.42578125" customWidth="1"/>
    <col min="53" max="53" width="77" customWidth="1"/>
  </cols>
  <sheetData>
    <row r="1" spans="1:53" hidden="1" x14ac:dyDescent="0.25">
      <c r="A1" s="2"/>
      <c r="B1" s="2"/>
      <c r="C1" s="2"/>
      <c r="D1" s="2"/>
      <c r="E1" s="2"/>
      <c r="F1" s="4"/>
      <c r="G1" s="2"/>
      <c r="H1" s="2"/>
      <c r="I1" s="2"/>
      <c r="J1" s="4"/>
      <c r="K1" s="4"/>
      <c r="L1" s="4"/>
      <c r="M1" s="4"/>
      <c r="N1" s="4"/>
      <c r="O1" s="6"/>
      <c r="P1" s="4"/>
      <c r="Q1" s="4"/>
      <c r="R1" s="4"/>
      <c r="S1" s="4"/>
      <c r="T1" s="4"/>
      <c r="U1" s="4"/>
      <c r="V1" s="9"/>
      <c r="W1" s="2"/>
      <c r="X1" s="2"/>
    </row>
    <row r="2" spans="1:53" hidden="1" x14ac:dyDescent="0.25">
      <c r="A2" s="2"/>
      <c r="B2" s="2"/>
      <c r="C2" s="2"/>
      <c r="D2" s="2"/>
      <c r="E2" s="2"/>
      <c r="F2" s="4"/>
      <c r="G2" s="2"/>
      <c r="H2" s="2"/>
      <c r="I2" s="2"/>
      <c r="J2" s="4"/>
      <c r="K2" s="4"/>
      <c r="L2" s="4"/>
      <c r="M2" s="4"/>
      <c r="N2" s="4"/>
      <c r="O2" s="6"/>
      <c r="P2" s="4"/>
      <c r="Q2" s="4"/>
      <c r="R2" s="4"/>
      <c r="S2" s="4"/>
      <c r="T2" s="4"/>
      <c r="U2" s="4"/>
      <c r="V2" s="9"/>
      <c r="W2" s="2"/>
      <c r="X2" s="2"/>
    </row>
    <row r="3" spans="1:53" ht="48.75" customHeight="1" x14ac:dyDescent="0.25">
      <c r="A3" s="1021" t="s">
        <v>0</v>
      </c>
      <c r="B3" s="975"/>
      <c r="C3" s="976"/>
      <c r="D3" s="1022" t="s">
        <v>1</v>
      </c>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row>
    <row r="4" spans="1:53" ht="54.75" customHeight="1" x14ac:dyDescent="0.25">
      <c r="A4" s="977"/>
      <c r="B4" s="978"/>
      <c r="C4" s="979"/>
      <c r="D4" s="1022" t="s">
        <v>3</v>
      </c>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4"/>
    </row>
    <row r="5" spans="1:53" ht="36.75" customHeight="1" x14ac:dyDescent="0.25">
      <c r="A5" s="971" t="s">
        <v>5</v>
      </c>
      <c r="B5" s="971" t="s">
        <v>7</v>
      </c>
      <c r="C5" s="971" t="s">
        <v>8</v>
      </c>
      <c r="D5" s="971" t="s">
        <v>10</v>
      </c>
      <c r="E5" s="971" t="s">
        <v>11</v>
      </c>
      <c r="F5" s="974" t="s">
        <v>12</v>
      </c>
      <c r="G5" s="975"/>
      <c r="H5" s="975"/>
      <c r="I5" s="975"/>
      <c r="J5" s="976"/>
      <c r="K5" s="1015" t="s">
        <v>14</v>
      </c>
      <c r="L5" s="1015" t="s">
        <v>16</v>
      </c>
      <c r="M5" s="1015" t="s">
        <v>17</v>
      </c>
      <c r="N5" s="1015" t="s">
        <v>18</v>
      </c>
      <c r="O5" s="1015" t="s">
        <v>19</v>
      </c>
      <c r="P5" s="971" t="s">
        <v>22</v>
      </c>
      <c r="Q5" s="1023" t="s">
        <v>23</v>
      </c>
      <c r="R5" s="976"/>
      <c r="S5" s="971" t="s">
        <v>26</v>
      </c>
      <c r="T5" s="971" t="s">
        <v>27</v>
      </c>
      <c r="U5" s="971" t="s">
        <v>29</v>
      </c>
      <c r="V5" s="1019" t="s">
        <v>30</v>
      </c>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4"/>
    </row>
    <row r="6" spans="1:53" ht="36.75" customHeight="1" x14ac:dyDescent="0.25">
      <c r="A6" s="972"/>
      <c r="B6" s="972"/>
      <c r="C6" s="972"/>
      <c r="D6" s="972"/>
      <c r="E6" s="972"/>
      <c r="F6" s="977"/>
      <c r="G6" s="978"/>
      <c r="H6" s="978"/>
      <c r="I6" s="978"/>
      <c r="J6" s="979"/>
      <c r="K6" s="972"/>
      <c r="L6" s="972"/>
      <c r="M6" s="972"/>
      <c r="N6" s="972"/>
      <c r="O6" s="972"/>
      <c r="P6" s="972"/>
      <c r="Q6" s="977"/>
      <c r="R6" s="979"/>
      <c r="S6" s="972"/>
      <c r="T6" s="972"/>
      <c r="U6" s="972"/>
      <c r="V6" s="1007" t="s">
        <v>31</v>
      </c>
      <c r="W6" s="1007" t="s">
        <v>33</v>
      </c>
      <c r="X6" s="1007" t="s">
        <v>34</v>
      </c>
      <c r="Y6" s="1007" t="s">
        <v>35</v>
      </c>
      <c r="Z6" s="1019" t="s">
        <v>37</v>
      </c>
      <c r="AA6" s="994"/>
      <c r="AB6" s="994"/>
      <c r="AC6" s="994"/>
      <c r="AD6" s="994"/>
      <c r="AE6" s="994"/>
      <c r="AF6" s="994"/>
      <c r="AG6" s="994"/>
      <c r="AH6" s="994"/>
      <c r="AI6" s="994"/>
      <c r="AJ6" s="994"/>
      <c r="AK6" s="995"/>
      <c r="AL6" s="1020" t="s">
        <v>38</v>
      </c>
      <c r="AM6" s="1019"/>
      <c r="AN6" s="994"/>
      <c r="AO6" s="994"/>
      <c r="AP6" s="994"/>
      <c r="AQ6" s="994"/>
      <c r="AR6" s="994"/>
      <c r="AS6" s="994"/>
      <c r="AT6" s="994"/>
      <c r="AU6" s="994"/>
      <c r="AV6" s="994"/>
      <c r="AW6" s="994"/>
      <c r="AX6" s="995"/>
      <c r="AY6" s="1020" t="s">
        <v>40</v>
      </c>
      <c r="AZ6" s="1020" t="s">
        <v>41</v>
      </c>
      <c r="BA6" s="1020" t="s">
        <v>42</v>
      </c>
    </row>
    <row r="7" spans="1:53" ht="31.5" customHeight="1" x14ac:dyDescent="0.25">
      <c r="A7" s="973"/>
      <c r="B7" s="973"/>
      <c r="C7" s="973"/>
      <c r="D7" s="973"/>
      <c r="E7" s="973"/>
      <c r="F7" s="13" t="s">
        <v>44</v>
      </c>
      <c r="G7" s="13" t="s">
        <v>45</v>
      </c>
      <c r="H7" s="14" t="s">
        <v>46</v>
      </c>
      <c r="I7" s="14" t="s">
        <v>48</v>
      </c>
      <c r="J7" s="14" t="s">
        <v>49</v>
      </c>
      <c r="K7" s="973"/>
      <c r="L7" s="973"/>
      <c r="M7" s="973"/>
      <c r="N7" s="973"/>
      <c r="O7" s="973"/>
      <c r="P7" s="973"/>
      <c r="Q7" s="14" t="s">
        <v>50</v>
      </c>
      <c r="R7" s="14" t="s">
        <v>51</v>
      </c>
      <c r="S7" s="973"/>
      <c r="T7" s="973"/>
      <c r="U7" s="973"/>
      <c r="V7" s="973"/>
      <c r="W7" s="973"/>
      <c r="X7" s="973"/>
      <c r="Y7" s="973"/>
      <c r="Z7" s="16" t="s">
        <v>52</v>
      </c>
      <c r="AA7" s="16" t="s">
        <v>53</v>
      </c>
      <c r="AB7" s="16" t="s">
        <v>54</v>
      </c>
      <c r="AC7" s="16" t="s">
        <v>55</v>
      </c>
      <c r="AD7" s="16" t="s">
        <v>56</v>
      </c>
      <c r="AE7" s="16" t="s">
        <v>57</v>
      </c>
      <c r="AF7" s="16" t="s">
        <v>58</v>
      </c>
      <c r="AG7" s="16" t="s">
        <v>59</v>
      </c>
      <c r="AH7" s="16" t="s">
        <v>60</v>
      </c>
      <c r="AI7" s="16" t="s">
        <v>61</v>
      </c>
      <c r="AJ7" s="16" t="s">
        <v>62</v>
      </c>
      <c r="AK7" s="16" t="s">
        <v>63</v>
      </c>
      <c r="AL7" s="973"/>
      <c r="AM7" s="18" t="s">
        <v>64</v>
      </c>
      <c r="AN7" s="18" t="s">
        <v>65</v>
      </c>
      <c r="AO7" s="18" t="s">
        <v>54</v>
      </c>
      <c r="AP7" s="18" t="s">
        <v>55</v>
      </c>
      <c r="AQ7" s="18" t="s">
        <v>56</v>
      </c>
      <c r="AR7" s="18" t="s">
        <v>57</v>
      </c>
      <c r="AS7" s="18" t="s">
        <v>58</v>
      </c>
      <c r="AT7" s="18" t="s">
        <v>59</v>
      </c>
      <c r="AU7" s="18" t="s">
        <v>60</v>
      </c>
      <c r="AV7" s="18" t="s">
        <v>61</v>
      </c>
      <c r="AW7" s="18" t="s">
        <v>62</v>
      </c>
      <c r="AX7" s="18" t="s">
        <v>63</v>
      </c>
      <c r="AY7" s="973"/>
      <c r="AZ7" s="973"/>
      <c r="BA7" s="973"/>
    </row>
    <row r="8" spans="1:53" ht="409.5" customHeight="1" x14ac:dyDescent="0.25">
      <c r="A8" s="980" t="s">
        <v>66</v>
      </c>
      <c r="B8" s="981" t="s">
        <v>67</v>
      </c>
      <c r="C8" s="980" t="s">
        <v>68</v>
      </c>
      <c r="D8" s="980" t="s">
        <v>69</v>
      </c>
      <c r="E8" s="980" t="s">
        <v>70</v>
      </c>
      <c r="F8" s="980">
        <v>1037</v>
      </c>
      <c r="G8" s="980" t="str">
        <f>IF(LEN(F8)&gt;0,VLOOKUP(F8,$F$65:$G$69,2,0)," ")</f>
        <v>Fortalecimiento de la gestión institucional</v>
      </c>
      <c r="H8" s="990">
        <v>1</v>
      </c>
      <c r="I8" s="1017">
        <v>1</v>
      </c>
      <c r="J8" s="1018">
        <v>4755842000</v>
      </c>
      <c r="K8" s="309" t="s">
        <v>774</v>
      </c>
      <c r="L8" s="1016" t="s">
        <v>75</v>
      </c>
      <c r="M8" s="1016" t="s">
        <v>77</v>
      </c>
      <c r="N8" s="992">
        <v>1</v>
      </c>
      <c r="O8" s="315" t="s">
        <v>78</v>
      </c>
      <c r="P8" s="24" t="s">
        <v>79</v>
      </c>
      <c r="Q8" s="25">
        <v>43466</v>
      </c>
      <c r="R8" s="25">
        <v>43496</v>
      </c>
      <c r="S8" s="26" t="s">
        <v>82</v>
      </c>
      <c r="T8" s="26" t="s">
        <v>82</v>
      </c>
      <c r="U8" s="21" t="s">
        <v>84</v>
      </c>
      <c r="V8" s="307" t="s">
        <v>795</v>
      </c>
      <c r="W8" s="37" t="s">
        <v>93</v>
      </c>
      <c r="X8" s="38"/>
      <c r="Y8" s="38"/>
      <c r="Z8" s="4" t="s">
        <v>67</v>
      </c>
      <c r="AA8" s="4" t="s">
        <v>67</v>
      </c>
      <c r="AB8" s="41">
        <v>0.25</v>
      </c>
      <c r="AC8" s="41">
        <v>0.06</v>
      </c>
      <c r="AD8" s="43" t="s">
        <v>94</v>
      </c>
      <c r="AE8" s="45">
        <v>0.23</v>
      </c>
      <c r="AF8" s="47">
        <v>2.4E-2</v>
      </c>
      <c r="AG8" s="49">
        <v>0.14799999999999999</v>
      </c>
      <c r="AH8" s="49">
        <v>0.14699999999999999</v>
      </c>
      <c r="AI8" s="43" t="s">
        <v>95</v>
      </c>
      <c r="AJ8" s="41">
        <v>7.9000000000000001E-2</v>
      </c>
      <c r="AK8" s="52">
        <v>6.2E-2</v>
      </c>
      <c r="AL8" s="55">
        <f>SUM(AB8:AK8)</f>
        <v>1</v>
      </c>
      <c r="AM8" s="43" t="s">
        <v>67</v>
      </c>
      <c r="AN8" s="43" t="s">
        <v>67</v>
      </c>
      <c r="AO8" s="43" t="s">
        <v>67</v>
      </c>
      <c r="AP8" s="43" t="s">
        <v>67</v>
      </c>
      <c r="AQ8" s="43" t="s">
        <v>67</v>
      </c>
      <c r="AR8" s="43" t="s">
        <v>67</v>
      </c>
      <c r="AS8" s="43" t="s">
        <v>67</v>
      </c>
      <c r="AT8" s="43" t="s">
        <v>67</v>
      </c>
      <c r="AU8" s="43" t="s">
        <v>67</v>
      </c>
      <c r="AV8" s="43" t="s">
        <v>67</v>
      </c>
      <c r="AW8" s="43" t="s">
        <v>67</v>
      </c>
      <c r="AX8" s="43" t="s">
        <v>67</v>
      </c>
      <c r="AY8" s="43" t="s">
        <v>67</v>
      </c>
      <c r="AZ8" s="59" t="s">
        <v>771</v>
      </c>
      <c r="BA8" s="60"/>
    </row>
    <row r="9" spans="1:53" ht="409.5" customHeight="1" x14ac:dyDescent="0.25">
      <c r="A9" s="972"/>
      <c r="B9" s="972"/>
      <c r="C9" s="972"/>
      <c r="D9" s="972"/>
      <c r="E9" s="972"/>
      <c r="F9" s="972"/>
      <c r="G9" s="972"/>
      <c r="H9" s="972"/>
      <c r="I9" s="972"/>
      <c r="J9" s="972"/>
      <c r="K9" s="310"/>
      <c r="L9" s="972"/>
      <c r="M9" s="972"/>
      <c r="N9" s="972"/>
      <c r="O9" s="315" t="s">
        <v>100</v>
      </c>
      <c r="P9" s="24" t="s">
        <v>102</v>
      </c>
      <c r="Q9" s="25">
        <v>43485</v>
      </c>
      <c r="R9" s="25">
        <v>43799</v>
      </c>
      <c r="S9" s="62" t="s">
        <v>82</v>
      </c>
      <c r="T9" s="62" t="s">
        <v>82</v>
      </c>
      <c r="U9" s="62" t="s">
        <v>84</v>
      </c>
      <c r="V9" s="325" t="s">
        <v>792</v>
      </c>
      <c r="W9" s="37" t="s">
        <v>767</v>
      </c>
      <c r="X9" s="25"/>
      <c r="Y9" s="25" t="str">
        <f>+IF(X9&gt;R9,"NO CUMPLE","SI CUMPLE")</f>
        <v>SI CUMPLE</v>
      </c>
      <c r="Z9" s="67"/>
      <c r="AA9" s="43" t="s">
        <v>67</v>
      </c>
      <c r="AB9" s="43" t="s">
        <v>67</v>
      </c>
      <c r="AC9" s="43" t="s">
        <v>67</v>
      </c>
      <c r="AD9" s="43" t="s">
        <v>67</v>
      </c>
      <c r="AE9" s="43" t="s">
        <v>67</v>
      </c>
      <c r="AF9" s="43" t="s">
        <v>67</v>
      </c>
      <c r="AG9" s="43" t="s">
        <v>67</v>
      </c>
      <c r="AH9" s="26"/>
      <c r="AI9" s="26"/>
      <c r="AJ9" s="26"/>
      <c r="AK9" s="26"/>
      <c r="AL9" s="43" t="s">
        <v>67</v>
      </c>
      <c r="AM9" s="26">
        <v>9.0899999999999995E-2</v>
      </c>
      <c r="AN9" s="26">
        <v>9.0899999999999995E-2</v>
      </c>
      <c r="AO9" s="26">
        <v>9.0899999999999995E-2</v>
      </c>
      <c r="AP9" s="26">
        <v>9.0899999999999995E-2</v>
      </c>
      <c r="AQ9" s="26">
        <v>9.0899999999999995E-2</v>
      </c>
      <c r="AR9" s="26">
        <v>9.0899999999999995E-2</v>
      </c>
      <c r="AS9" s="26">
        <v>9.0899999999999995E-2</v>
      </c>
      <c r="AT9" s="26">
        <v>9.0899999999999995E-2</v>
      </c>
      <c r="AU9" s="41">
        <v>0.09</v>
      </c>
      <c r="AV9" s="41">
        <v>0.09</v>
      </c>
      <c r="AW9" s="69">
        <v>4.4999999999999998E-2</v>
      </c>
      <c r="AX9" s="69">
        <v>0.05</v>
      </c>
      <c r="AY9" s="70">
        <f>SUM(AM9:AX9)</f>
        <v>1.0022</v>
      </c>
      <c r="AZ9" s="71" t="s">
        <v>106</v>
      </c>
      <c r="BA9" s="72"/>
    </row>
    <row r="10" spans="1:53" ht="144" customHeight="1" x14ac:dyDescent="0.25">
      <c r="A10" s="972"/>
      <c r="B10" s="972"/>
      <c r="C10" s="972"/>
      <c r="D10" s="972"/>
      <c r="E10" s="972"/>
      <c r="F10" s="972"/>
      <c r="G10" s="972"/>
      <c r="H10" s="972"/>
      <c r="I10" s="972"/>
      <c r="J10" s="972"/>
      <c r="K10" s="310"/>
      <c r="L10" s="972"/>
      <c r="M10" s="972"/>
      <c r="N10" s="972"/>
      <c r="O10" s="315" t="s">
        <v>108</v>
      </c>
      <c r="P10" s="24" t="s">
        <v>109</v>
      </c>
      <c r="Q10" s="25">
        <v>43160</v>
      </c>
      <c r="R10" s="25">
        <v>43373</v>
      </c>
      <c r="S10" s="62" t="s">
        <v>111</v>
      </c>
      <c r="T10" s="62" t="s">
        <v>112</v>
      </c>
      <c r="U10" s="62" t="s">
        <v>84</v>
      </c>
      <c r="V10" s="326" t="s">
        <v>793</v>
      </c>
      <c r="W10" s="74" t="s">
        <v>116</v>
      </c>
      <c r="X10" s="75">
        <v>43558</v>
      </c>
      <c r="Y10" s="43" t="s">
        <v>119</v>
      </c>
      <c r="Z10" s="76"/>
      <c r="AA10" s="76"/>
      <c r="AB10" s="76"/>
      <c r="AC10" s="76"/>
      <c r="AD10" s="76"/>
      <c r="AE10" s="76"/>
      <c r="AF10" s="77"/>
      <c r="AG10" s="76"/>
      <c r="AH10" s="76"/>
      <c r="AI10" s="76"/>
      <c r="AJ10" s="76"/>
      <c r="AK10" s="76"/>
      <c r="AL10" s="76"/>
      <c r="AM10" s="41">
        <v>0.5</v>
      </c>
      <c r="AN10" s="41">
        <v>0.5</v>
      </c>
      <c r="AO10" s="43" t="s">
        <v>67</v>
      </c>
      <c r="AP10" s="43" t="s">
        <v>67</v>
      </c>
      <c r="AQ10" s="43" t="s">
        <v>67</v>
      </c>
      <c r="AR10" s="43" t="s">
        <v>67</v>
      </c>
      <c r="AS10" s="43" t="s">
        <v>67</v>
      </c>
      <c r="AT10" s="43" t="s">
        <v>67</v>
      </c>
      <c r="AU10" s="43" t="s">
        <v>67</v>
      </c>
      <c r="AV10" s="43" t="s">
        <v>67</v>
      </c>
      <c r="AW10" s="43" t="s">
        <v>67</v>
      </c>
      <c r="AX10" s="43" t="s">
        <v>67</v>
      </c>
      <c r="AY10" s="70">
        <v>1</v>
      </c>
      <c r="AZ10" s="78"/>
      <c r="BA10" s="72"/>
    </row>
    <row r="11" spans="1:53" ht="409.5" customHeight="1" x14ac:dyDescent="0.25">
      <c r="A11" s="973"/>
      <c r="B11" s="973"/>
      <c r="C11" s="973"/>
      <c r="D11" s="973"/>
      <c r="E11" s="973"/>
      <c r="F11" s="973"/>
      <c r="G11" s="973"/>
      <c r="H11" s="973"/>
      <c r="I11" s="973"/>
      <c r="J11" s="972"/>
      <c r="K11" s="311"/>
      <c r="L11" s="973"/>
      <c r="M11" s="973"/>
      <c r="N11" s="973"/>
      <c r="O11" s="315" t="s">
        <v>121</v>
      </c>
      <c r="P11" s="79" t="s">
        <v>122</v>
      </c>
      <c r="Q11" s="25">
        <v>43467</v>
      </c>
      <c r="R11" s="25">
        <v>43830</v>
      </c>
      <c r="S11" s="62" t="s">
        <v>124</v>
      </c>
      <c r="T11" s="26">
        <v>1</v>
      </c>
      <c r="U11" s="80" t="s">
        <v>84</v>
      </c>
      <c r="V11" s="327" t="s">
        <v>794</v>
      </c>
      <c r="W11" s="308" t="s">
        <v>768</v>
      </c>
      <c r="X11" s="81"/>
      <c r="Y11" s="81"/>
      <c r="Z11" s="43" t="s">
        <v>67</v>
      </c>
      <c r="AA11" s="43" t="s">
        <v>67</v>
      </c>
      <c r="AB11" s="43" t="s">
        <v>67</v>
      </c>
      <c r="AC11" s="43" t="s">
        <v>67</v>
      </c>
      <c r="AD11" s="43" t="s">
        <v>67</v>
      </c>
      <c r="AE11" s="43" t="s">
        <v>67</v>
      </c>
      <c r="AF11" s="43" t="s">
        <v>67</v>
      </c>
      <c r="AG11" s="43" t="s">
        <v>67</v>
      </c>
      <c r="AH11" s="83"/>
      <c r="AI11" s="83"/>
      <c r="AJ11" s="83"/>
      <c r="AK11" s="83"/>
      <c r="AL11" s="43" t="s">
        <v>67</v>
      </c>
      <c r="AM11" s="41"/>
      <c r="AN11" s="41"/>
      <c r="AO11" s="41"/>
      <c r="AP11" s="41">
        <v>0.16700000000000001</v>
      </c>
      <c r="AQ11" s="41">
        <v>0.16700000000000001</v>
      </c>
      <c r="AR11" s="41">
        <v>0.15</v>
      </c>
      <c r="AS11" s="41">
        <v>0.15</v>
      </c>
      <c r="AT11" s="41">
        <v>0.05</v>
      </c>
      <c r="AU11" s="41">
        <v>0.05</v>
      </c>
      <c r="AV11" s="41">
        <v>0.02</v>
      </c>
      <c r="AW11" s="69">
        <v>0.12</v>
      </c>
      <c r="AX11" s="69">
        <v>0.13</v>
      </c>
      <c r="AY11" s="70">
        <f>SUM(AO11:AX11)</f>
        <v>1.004</v>
      </c>
      <c r="AZ11" s="60" t="s">
        <v>134</v>
      </c>
      <c r="BA11" s="71" t="s">
        <v>135</v>
      </c>
    </row>
    <row r="12" spans="1:53" ht="153" customHeight="1" x14ac:dyDescent="0.25">
      <c r="A12" s="80" t="s">
        <v>137</v>
      </c>
      <c r="B12" s="984" t="s">
        <v>139</v>
      </c>
      <c r="C12" s="62" t="s">
        <v>68</v>
      </c>
      <c r="D12" s="62" t="s">
        <v>144</v>
      </c>
      <c r="E12" s="62" t="s">
        <v>70</v>
      </c>
      <c r="F12" s="980">
        <v>1037</v>
      </c>
      <c r="G12" s="980" t="s">
        <v>145</v>
      </c>
      <c r="H12" s="87" t="s">
        <v>82</v>
      </c>
      <c r="I12" s="87" t="s">
        <v>82</v>
      </c>
      <c r="J12" s="972"/>
      <c r="K12" s="87" t="s">
        <v>82</v>
      </c>
      <c r="L12" s="985" t="s">
        <v>148</v>
      </c>
      <c r="M12" s="985" t="s">
        <v>150</v>
      </c>
      <c r="N12" s="1014">
        <v>0.05</v>
      </c>
      <c r="O12" s="315" t="s">
        <v>152</v>
      </c>
      <c r="P12" s="79" t="s">
        <v>153</v>
      </c>
      <c r="Q12" s="25">
        <v>43466</v>
      </c>
      <c r="R12" s="25">
        <v>43555</v>
      </c>
      <c r="S12" s="62" t="s">
        <v>154</v>
      </c>
      <c r="T12" s="62">
        <v>1</v>
      </c>
      <c r="U12" s="80" t="s">
        <v>157</v>
      </c>
      <c r="V12" s="73" t="s">
        <v>158</v>
      </c>
      <c r="W12" s="73" t="s">
        <v>159</v>
      </c>
      <c r="X12" s="25"/>
      <c r="Y12" s="25" t="str">
        <f t="shared" ref="Y12:Y19" si="0">+IF(X12&gt;R12,"NO CUMPLE","SI CUMPLE")</f>
        <v>SI CUMPLE</v>
      </c>
      <c r="Z12" s="43" t="s">
        <v>67</v>
      </c>
      <c r="AA12" s="43" t="s">
        <v>67</v>
      </c>
      <c r="AB12" s="43" t="s">
        <v>67</v>
      </c>
      <c r="AC12" s="43" t="s">
        <v>67</v>
      </c>
      <c r="AD12" s="43" t="s">
        <v>67</v>
      </c>
      <c r="AE12" s="43" t="s">
        <v>67</v>
      </c>
      <c r="AF12" s="43" t="s">
        <v>67</v>
      </c>
      <c r="AG12" s="43" t="s">
        <v>67</v>
      </c>
      <c r="AH12" s="26"/>
      <c r="AI12" s="26"/>
      <c r="AJ12" s="26"/>
      <c r="AK12" s="26"/>
      <c r="AL12" s="43" t="s">
        <v>67</v>
      </c>
      <c r="AM12" s="41"/>
      <c r="AN12" s="41"/>
      <c r="AO12" s="41">
        <v>1</v>
      </c>
      <c r="AP12" s="43" t="s">
        <v>67</v>
      </c>
      <c r="AQ12" s="43" t="s">
        <v>67</v>
      </c>
      <c r="AR12" s="43" t="s">
        <v>67</v>
      </c>
      <c r="AS12" s="43" t="s">
        <v>67</v>
      </c>
      <c r="AT12" s="43" t="s">
        <v>67</v>
      </c>
      <c r="AU12" s="43" t="s">
        <v>67</v>
      </c>
      <c r="AV12" s="43" t="s">
        <v>67</v>
      </c>
      <c r="AW12" s="43" t="s">
        <v>67</v>
      </c>
      <c r="AX12" s="43" t="s">
        <v>67</v>
      </c>
      <c r="AY12" s="70">
        <f>SUM(AO12:AR12)</f>
        <v>1</v>
      </c>
      <c r="AZ12" s="78"/>
      <c r="BA12" s="72"/>
    </row>
    <row r="13" spans="1:53" ht="393" customHeight="1" x14ac:dyDescent="0.25">
      <c r="A13" s="80" t="s">
        <v>137</v>
      </c>
      <c r="B13" s="973"/>
      <c r="C13" s="62" t="s">
        <v>68</v>
      </c>
      <c r="D13" s="62" t="s">
        <v>144</v>
      </c>
      <c r="E13" s="62" t="s">
        <v>70</v>
      </c>
      <c r="F13" s="973"/>
      <c r="G13" s="973"/>
      <c r="H13" s="87" t="s">
        <v>82</v>
      </c>
      <c r="I13" s="87" t="s">
        <v>82</v>
      </c>
      <c r="J13" s="972"/>
      <c r="K13" s="87" t="s">
        <v>82</v>
      </c>
      <c r="L13" s="973"/>
      <c r="M13" s="973"/>
      <c r="N13" s="973"/>
      <c r="O13" s="316" t="s">
        <v>166</v>
      </c>
      <c r="P13" s="79" t="s">
        <v>167</v>
      </c>
      <c r="Q13" s="25">
        <v>43466</v>
      </c>
      <c r="R13" s="25">
        <v>43830</v>
      </c>
      <c r="S13" s="62" t="s">
        <v>168</v>
      </c>
      <c r="T13" s="26">
        <v>1</v>
      </c>
      <c r="U13" s="80" t="s">
        <v>769</v>
      </c>
      <c r="V13" s="306" t="s">
        <v>766</v>
      </c>
      <c r="W13" s="37" t="s">
        <v>170</v>
      </c>
      <c r="X13" s="25"/>
      <c r="Y13" s="25" t="str">
        <f t="shared" si="0"/>
        <v>SI CUMPLE</v>
      </c>
      <c r="Z13" s="43" t="s">
        <v>67</v>
      </c>
      <c r="AA13" s="43" t="s">
        <v>67</v>
      </c>
      <c r="AB13" s="43" t="s">
        <v>67</v>
      </c>
      <c r="AC13" s="43" t="s">
        <v>67</v>
      </c>
      <c r="AD13" s="43" t="s">
        <v>67</v>
      </c>
      <c r="AE13" s="43" t="s">
        <v>67</v>
      </c>
      <c r="AF13" s="43" t="s">
        <v>67</v>
      </c>
      <c r="AG13" s="43" t="s">
        <v>67</v>
      </c>
      <c r="AH13" s="43" t="s">
        <v>67</v>
      </c>
      <c r="AI13" s="43" t="s">
        <v>67</v>
      </c>
      <c r="AJ13" s="43" t="s">
        <v>67</v>
      </c>
      <c r="AK13" s="43" t="s">
        <v>67</v>
      </c>
      <c r="AL13" s="43" t="s">
        <v>67</v>
      </c>
      <c r="AM13" s="43" t="s">
        <v>67</v>
      </c>
      <c r="AN13" s="43" t="s">
        <v>67</v>
      </c>
      <c r="AO13" s="41">
        <v>0.36</v>
      </c>
      <c r="AP13" s="43" t="s">
        <v>67</v>
      </c>
      <c r="AQ13" s="43" t="s">
        <v>67</v>
      </c>
      <c r="AR13" s="41">
        <v>0.52</v>
      </c>
      <c r="AS13" s="43" t="s">
        <v>67</v>
      </c>
      <c r="AT13" s="43" t="s">
        <v>67</v>
      </c>
      <c r="AU13" s="49">
        <v>0.81299999999999994</v>
      </c>
      <c r="AV13" s="43" t="s">
        <v>67</v>
      </c>
      <c r="AW13" s="49">
        <v>0.92500000000000004</v>
      </c>
      <c r="AX13" s="69">
        <v>0.93</v>
      </c>
      <c r="AY13" s="92">
        <f>+AX13</f>
        <v>0.93</v>
      </c>
      <c r="AZ13" s="78"/>
      <c r="BA13" s="72"/>
    </row>
    <row r="14" spans="1:53" ht="258" customHeight="1" x14ac:dyDescent="0.25">
      <c r="A14" s="62" t="s">
        <v>66</v>
      </c>
      <c r="B14" s="4" t="s">
        <v>82</v>
      </c>
      <c r="C14" s="62" t="s">
        <v>177</v>
      </c>
      <c r="D14" s="62" t="s">
        <v>74</v>
      </c>
      <c r="E14" s="62" t="s">
        <v>70</v>
      </c>
      <c r="F14" s="980">
        <v>1037</v>
      </c>
      <c r="G14" s="980" t="s">
        <v>145</v>
      </c>
      <c r="H14" s="41" t="s">
        <v>67</v>
      </c>
      <c r="I14" s="41" t="s">
        <v>67</v>
      </c>
      <c r="J14" s="972"/>
      <c r="K14" s="41" t="s">
        <v>67</v>
      </c>
      <c r="L14" s="982" t="s">
        <v>82</v>
      </c>
      <c r="M14" s="982" t="s">
        <v>179</v>
      </c>
      <c r="N14" s="1006" t="s">
        <v>82</v>
      </c>
      <c r="O14" s="315" t="s">
        <v>181</v>
      </c>
      <c r="P14" s="79" t="s">
        <v>182</v>
      </c>
      <c r="Q14" s="25">
        <v>43466</v>
      </c>
      <c r="R14" s="25">
        <v>43830</v>
      </c>
      <c r="S14" s="62" t="s">
        <v>184</v>
      </c>
      <c r="T14" s="62">
        <v>4</v>
      </c>
      <c r="U14" s="62" t="s">
        <v>186</v>
      </c>
      <c r="V14" s="305" t="s">
        <v>765</v>
      </c>
      <c r="W14" s="817" t="s">
        <v>189</v>
      </c>
      <c r="X14" s="25"/>
      <c r="Y14" s="25" t="str">
        <f t="shared" si="0"/>
        <v>SI CUMPLE</v>
      </c>
      <c r="Z14" s="43" t="s">
        <v>67</v>
      </c>
      <c r="AA14" s="43" t="s">
        <v>67</v>
      </c>
      <c r="AB14" s="43" t="s">
        <v>67</v>
      </c>
      <c r="AC14" s="43" t="s">
        <v>67</v>
      </c>
      <c r="AD14" s="43" t="s">
        <v>67</v>
      </c>
      <c r="AE14" s="43" t="s">
        <v>67</v>
      </c>
      <c r="AF14" s="43" t="s">
        <v>67</v>
      </c>
      <c r="AG14" s="43" t="s">
        <v>67</v>
      </c>
      <c r="AH14" s="43" t="s">
        <v>67</v>
      </c>
      <c r="AI14" s="43" t="s">
        <v>67</v>
      </c>
      <c r="AJ14" s="43" t="s">
        <v>67</v>
      </c>
      <c r="AK14" s="43" t="s">
        <v>67</v>
      </c>
      <c r="AL14" s="43" t="s">
        <v>67</v>
      </c>
      <c r="AM14" s="41"/>
      <c r="AN14" s="41"/>
      <c r="AO14" s="41">
        <v>0.25</v>
      </c>
      <c r="AP14" s="41"/>
      <c r="AQ14" s="41"/>
      <c r="AR14" s="41">
        <v>0.25</v>
      </c>
      <c r="AS14" s="76"/>
      <c r="AT14" s="76"/>
      <c r="AU14" s="41">
        <v>0.25</v>
      </c>
      <c r="AV14" s="76"/>
      <c r="AW14" s="41">
        <v>0.1</v>
      </c>
      <c r="AX14" s="69">
        <v>0.15</v>
      </c>
      <c r="AY14" s="70">
        <f>SUM(AO14:AX14)</f>
        <v>1</v>
      </c>
      <c r="AZ14" s="78"/>
      <c r="BA14" s="72"/>
    </row>
    <row r="15" spans="1:53" ht="184.5" customHeight="1" x14ac:dyDescent="0.25">
      <c r="A15" s="62" t="s">
        <v>66</v>
      </c>
      <c r="B15" s="4" t="s">
        <v>82</v>
      </c>
      <c r="C15" s="62" t="s">
        <v>68</v>
      </c>
      <c r="D15" s="62" t="s">
        <v>201</v>
      </c>
      <c r="E15" s="62" t="s">
        <v>70</v>
      </c>
      <c r="F15" s="972"/>
      <c r="G15" s="972"/>
      <c r="H15" s="41" t="s">
        <v>67</v>
      </c>
      <c r="I15" s="41" t="s">
        <v>67</v>
      </c>
      <c r="J15" s="972"/>
      <c r="K15" s="41" t="s">
        <v>67</v>
      </c>
      <c r="L15" s="972"/>
      <c r="M15" s="972"/>
      <c r="N15" s="972"/>
      <c r="O15" s="95" t="s">
        <v>202</v>
      </c>
      <c r="P15" s="79" t="s">
        <v>203</v>
      </c>
      <c r="Q15" s="25">
        <v>43466</v>
      </c>
      <c r="R15" s="25">
        <v>43830</v>
      </c>
      <c r="S15" s="62" t="s">
        <v>204</v>
      </c>
      <c r="T15" s="62">
        <v>4</v>
      </c>
      <c r="U15" s="80" t="s">
        <v>205</v>
      </c>
      <c r="V15" s="73" t="s">
        <v>206</v>
      </c>
      <c r="W15" s="98" t="s">
        <v>207</v>
      </c>
      <c r="X15" s="100">
        <v>43830</v>
      </c>
      <c r="Y15" s="25" t="str">
        <f>+IF(X15&gt;R15,"NO CUMPLE","SI CUMPLE")</f>
        <v>SI CUMPLE</v>
      </c>
      <c r="Z15" s="43" t="s">
        <v>67</v>
      </c>
      <c r="AA15" s="43" t="s">
        <v>67</v>
      </c>
      <c r="AB15" s="43" t="s">
        <v>67</v>
      </c>
      <c r="AC15" s="43" t="s">
        <v>67</v>
      </c>
      <c r="AD15" s="43" t="s">
        <v>67</v>
      </c>
      <c r="AE15" s="43" t="s">
        <v>67</v>
      </c>
      <c r="AF15" s="43" t="s">
        <v>67</v>
      </c>
      <c r="AG15" s="43" t="s">
        <v>67</v>
      </c>
      <c r="AH15" s="43" t="s">
        <v>67</v>
      </c>
      <c r="AI15" s="43" t="s">
        <v>67</v>
      </c>
      <c r="AJ15" s="43" t="s">
        <v>67</v>
      </c>
      <c r="AK15" s="43" t="s">
        <v>67</v>
      </c>
      <c r="AL15" s="43" t="s">
        <v>67</v>
      </c>
      <c r="AM15" s="41"/>
      <c r="AN15" s="41"/>
      <c r="AO15" s="41">
        <v>0.25</v>
      </c>
      <c r="AP15" s="41"/>
      <c r="AQ15" s="41"/>
      <c r="AR15" s="41">
        <v>0.25</v>
      </c>
      <c r="AS15" s="76"/>
      <c r="AT15" s="76"/>
      <c r="AU15" s="76"/>
      <c r="AV15" s="41">
        <v>0.25</v>
      </c>
      <c r="AW15" s="76"/>
      <c r="AX15" s="69">
        <v>0.25</v>
      </c>
      <c r="AY15" s="70">
        <f>SUM(AO15:AX15)</f>
        <v>1</v>
      </c>
      <c r="AZ15" s="78"/>
      <c r="BA15" s="72"/>
    </row>
    <row r="16" spans="1:53" ht="125.25" customHeight="1" x14ac:dyDescent="0.25">
      <c r="A16" s="62" t="s">
        <v>66</v>
      </c>
      <c r="B16" s="4" t="s">
        <v>82</v>
      </c>
      <c r="C16" s="62" t="s">
        <v>68</v>
      </c>
      <c r="D16" s="62" t="s">
        <v>218</v>
      </c>
      <c r="E16" s="62" t="s">
        <v>70</v>
      </c>
      <c r="F16" s="973"/>
      <c r="G16" s="973"/>
      <c r="H16" s="41" t="s">
        <v>67</v>
      </c>
      <c r="I16" s="41" t="s">
        <v>67</v>
      </c>
      <c r="J16" s="972"/>
      <c r="K16" s="41" t="s">
        <v>67</v>
      </c>
      <c r="L16" s="973"/>
      <c r="M16" s="973"/>
      <c r="N16" s="973"/>
      <c r="O16" s="315" t="s">
        <v>219</v>
      </c>
      <c r="P16" s="79" t="s">
        <v>220</v>
      </c>
      <c r="Q16" s="25">
        <v>43466</v>
      </c>
      <c r="R16" s="25">
        <v>43830</v>
      </c>
      <c r="S16" s="62" t="s">
        <v>221</v>
      </c>
      <c r="T16" s="62">
        <v>12</v>
      </c>
      <c r="U16" s="62" t="s">
        <v>186</v>
      </c>
      <c r="V16" s="73" t="s">
        <v>222</v>
      </c>
      <c r="W16" s="107" t="s">
        <v>223</v>
      </c>
      <c r="X16" s="25"/>
      <c r="Y16" s="25" t="str">
        <f t="shared" si="0"/>
        <v>SI CUMPLE</v>
      </c>
      <c r="Z16" s="43" t="s">
        <v>67</v>
      </c>
      <c r="AA16" s="43" t="s">
        <v>67</v>
      </c>
      <c r="AB16" s="43" t="s">
        <v>67</v>
      </c>
      <c r="AC16" s="43" t="s">
        <v>67</v>
      </c>
      <c r="AD16" s="43" t="s">
        <v>67</v>
      </c>
      <c r="AE16" s="43" t="s">
        <v>67</v>
      </c>
      <c r="AF16" s="43" t="s">
        <v>67</v>
      </c>
      <c r="AG16" s="43" t="s">
        <v>67</v>
      </c>
      <c r="AH16" s="43" t="s">
        <v>67</v>
      </c>
      <c r="AI16" s="43" t="s">
        <v>67</v>
      </c>
      <c r="AJ16" s="43" t="s">
        <v>67</v>
      </c>
      <c r="AK16" s="43" t="s">
        <v>67</v>
      </c>
      <c r="AL16" s="43" t="s">
        <v>67</v>
      </c>
      <c r="AM16" s="41">
        <v>8.3299999999999999E-2</v>
      </c>
      <c r="AN16" s="41">
        <v>8.3299999999999999E-2</v>
      </c>
      <c r="AO16" s="41">
        <v>8.3299999999999999E-2</v>
      </c>
      <c r="AP16" s="41">
        <v>8.3299999999999999E-2</v>
      </c>
      <c r="AQ16" s="41">
        <v>8.3299999999999999E-2</v>
      </c>
      <c r="AR16" s="41">
        <v>8.3299999999999999E-2</v>
      </c>
      <c r="AS16" s="41">
        <v>8.3299999999999999E-2</v>
      </c>
      <c r="AT16" s="41">
        <v>8.3299999999999999E-2</v>
      </c>
      <c r="AU16" s="41">
        <v>8.3299999999999999E-2</v>
      </c>
      <c r="AV16" s="41">
        <v>8.3299999999999999E-2</v>
      </c>
      <c r="AW16" s="41">
        <v>8.3299999999999999E-2</v>
      </c>
      <c r="AX16" s="41">
        <v>0.08</v>
      </c>
      <c r="AY16" s="70">
        <f t="shared" ref="AY16:AY17" si="1">SUM(AM16:AX16)</f>
        <v>0.99630000000000007</v>
      </c>
      <c r="AZ16" s="78"/>
      <c r="BA16" s="72"/>
    </row>
    <row r="17" spans="1:53" ht="102" customHeight="1" x14ac:dyDescent="0.25">
      <c r="A17" s="62" t="s">
        <v>66</v>
      </c>
      <c r="B17" s="4" t="s">
        <v>82</v>
      </c>
      <c r="C17" s="111" t="s">
        <v>177</v>
      </c>
      <c r="D17" s="111" t="s">
        <v>201</v>
      </c>
      <c r="E17" s="62" t="s">
        <v>70</v>
      </c>
      <c r="F17" s="62">
        <v>1037</v>
      </c>
      <c r="G17" s="62" t="s">
        <v>145</v>
      </c>
      <c r="H17" s="41" t="s">
        <v>67</v>
      </c>
      <c r="I17" s="41" t="s">
        <v>67</v>
      </c>
      <c r="J17" s="972"/>
      <c r="K17" s="43" t="s">
        <v>82</v>
      </c>
      <c r="L17" s="80" t="s">
        <v>82</v>
      </c>
      <c r="M17" s="80" t="s">
        <v>179</v>
      </c>
      <c r="N17" s="112" t="s">
        <v>82</v>
      </c>
      <c r="O17" s="315" t="s">
        <v>234</v>
      </c>
      <c r="P17" s="79" t="s">
        <v>235</v>
      </c>
      <c r="Q17" s="25">
        <v>43480</v>
      </c>
      <c r="R17" s="25">
        <v>43828</v>
      </c>
      <c r="S17" s="62" t="s">
        <v>236</v>
      </c>
      <c r="T17" s="62">
        <v>1</v>
      </c>
      <c r="U17" s="62" t="s">
        <v>186</v>
      </c>
      <c r="V17" s="73" t="s">
        <v>238</v>
      </c>
      <c r="W17" s="25"/>
      <c r="X17" s="25"/>
      <c r="Y17" s="25" t="str">
        <f t="shared" si="0"/>
        <v>SI CUMPLE</v>
      </c>
      <c r="Z17" s="43" t="s">
        <v>67</v>
      </c>
      <c r="AA17" s="43" t="s">
        <v>67</v>
      </c>
      <c r="AB17" s="43" t="s">
        <v>67</v>
      </c>
      <c r="AC17" s="43" t="s">
        <v>67</v>
      </c>
      <c r="AD17" s="43" t="s">
        <v>67</v>
      </c>
      <c r="AE17" s="43" t="s">
        <v>67</v>
      </c>
      <c r="AF17" s="43" t="s">
        <v>67</v>
      </c>
      <c r="AG17" s="43" t="s">
        <v>67</v>
      </c>
      <c r="AH17" s="43" t="s">
        <v>67</v>
      </c>
      <c r="AI17" s="43" t="s">
        <v>67</v>
      </c>
      <c r="AJ17" s="43" t="s">
        <v>67</v>
      </c>
      <c r="AK17" s="43" t="s">
        <v>67</v>
      </c>
      <c r="AL17" s="43" t="s">
        <v>67</v>
      </c>
      <c r="AM17" s="41"/>
      <c r="AN17" s="41"/>
      <c r="AO17" s="41"/>
      <c r="AP17" s="41"/>
      <c r="AQ17" s="41"/>
      <c r="AR17" s="41"/>
      <c r="AS17" s="41">
        <v>0.5</v>
      </c>
      <c r="AT17" s="41">
        <v>0.25</v>
      </c>
      <c r="AU17" s="41">
        <v>0.1</v>
      </c>
      <c r="AV17" s="41">
        <v>0.05</v>
      </c>
      <c r="AW17" s="41">
        <v>0.05</v>
      </c>
      <c r="AX17" s="41">
        <v>0.05</v>
      </c>
      <c r="AY17" s="70">
        <f t="shared" si="1"/>
        <v>1</v>
      </c>
      <c r="AZ17" s="78"/>
      <c r="BA17" s="72"/>
    </row>
    <row r="18" spans="1:53" ht="113.25" customHeight="1" x14ac:dyDescent="0.25">
      <c r="A18" s="982" t="s">
        <v>241</v>
      </c>
      <c r="B18" s="984" t="s">
        <v>72</v>
      </c>
      <c r="C18" s="78" t="s">
        <v>177</v>
      </c>
      <c r="D18" s="78" t="s">
        <v>201</v>
      </c>
      <c r="E18" s="80" t="s">
        <v>70</v>
      </c>
      <c r="F18" s="80">
        <v>1037</v>
      </c>
      <c r="G18" s="80" t="s">
        <v>145</v>
      </c>
      <c r="H18" s="115" t="s">
        <v>67</v>
      </c>
      <c r="I18" s="115" t="s">
        <v>67</v>
      </c>
      <c r="J18" s="972"/>
      <c r="K18" s="43" t="s">
        <v>82</v>
      </c>
      <c r="L18" s="982" t="s">
        <v>83</v>
      </c>
      <c r="M18" s="983">
        <v>1</v>
      </c>
      <c r="N18" s="1006">
        <v>1</v>
      </c>
      <c r="O18" s="1002" t="s">
        <v>248</v>
      </c>
      <c r="P18" s="1003" t="s">
        <v>250</v>
      </c>
      <c r="Q18" s="1004">
        <v>43466</v>
      </c>
      <c r="R18" s="1005">
        <v>43830</v>
      </c>
      <c r="S18" s="78" t="s">
        <v>260</v>
      </c>
      <c r="T18" s="115">
        <v>1</v>
      </c>
      <c r="U18" s="80" t="s">
        <v>186</v>
      </c>
      <c r="V18" s="119" t="s">
        <v>764</v>
      </c>
      <c r="W18" s="80" t="s">
        <v>265</v>
      </c>
      <c r="X18" s="121"/>
      <c r="Y18" s="121" t="str">
        <f t="shared" si="0"/>
        <v>SI CUMPLE</v>
      </c>
      <c r="Z18" s="43" t="s">
        <v>67</v>
      </c>
      <c r="AA18" s="43" t="s">
        <v>67</v>
      </c>
      <c r="AB18" s="43" t="s">
        <v>67</v>
      </c>
      <c r="AC18" s="43" t="s">
        <v>67</v>
      </c>
      <c r="AD18" s="43" t="s">
        <v>67</v>
      </c>
      <c r="AE18" s="43" t="s">
        <v>67</v>
      </c>
      <c r="AF18" s="43" t="s">
        <v>67</v>
      </c>
      <c r="AG18" s="43" t="s">
        <v>67</v>
      </c>
      <c r="AH18" s="43" t="s">
        <v>67</v>
      </c>
      <c r="AI18" s="43" t="s">
        <v>67</v>
      </c>
      <c r="AJ18" s="43" t="s">
        <v>67</v>
      </c>
      <c r="AK18" s="43" t="s">
        <v>67</v>
      </c>
      <c r="AL18" s="43" t="s">
        <v>67</v>
      </c>
      <c r="AM18" s="123"/>
      <c r="AN18" s="123"/>
      <c r="AO18" s="123"/>
      <c r="AP18" s="123"/>
      <c r="AQ18" s="123"/>
      <c r="AR18" s="47">
        <v>0.56399999999999995</v>
      </c>
      <c r="AS18" s="115">
        <v>0.65049999999999997</v>
      </c>
      <c r="AT18" s="115">
        <v>0.72</v>
      </c>
      <c r="AU18" s="115">
        <v>0.82340000000000002</v>
      </c>
      <c r="AV18" s="115">
        <v>0.89</v>
      </c>
      <c r="AW18" s="115">
        <v>0.93910000000000005</v>
      </c>
      <c r="AX18" s="55">
        <v>0.998</v>
      </c>
      <c r="AY18" s="92">
        <f t="shared" ref="AY18:AY19" si="2">AX18</f>
        <v>0.998</v>
      </c>
      <c r="AZ18" s="128"/>
      <c r="BA18" s="72"/>
    </row>
    <row r="19" spans="1:53" ht="136.5" customHeight="1" x14ac:dyDescent="0.25">
      <c r="A19" s="972"/>
      <c r="B19" s="972"/>
      <c r="C19" s="62" t="s">
        <v>177</v>
      </c>
      <c r="D19" s="62" t="s">
        <v>74</v>
      </c>
      <c r="E19" s="62" t="s">
        <v>70</v>
      </c>
      <c r="F19" s="62">
        <v>1037</v>
      </c>
      <c r="G19" s="111" t="s">
        <v>145</v>
      </c>
      <c r="H19" s="41" t="s">
        <v>67</v>
      </c>
      <c r="I19" s="41" t="s">
        <v>67</v>
      </c>
      <c r="J19" s="972"/>
      <c r="K19" s="43" t="s">
        <v>82</v>
      </c>
      <c r="L19" s="972"/>
      <c r="M19" s="972"/>
      <c r="N19" s="972"/>
      <c r="O19" s="961"/>
      <c r="P19" s="973"/>
      <c r="Q19" s="973"/>
      <c r="R19" s="973"/>
      <c r="S19" s="111" t="s">
        <v>276</v>
      </c>
      <c r="T19" s="41">
        <v>1</v>
      </c>
      <c r="U19" s="62" t="s">
        <v>186</v>
      </c>
      <c r="V19" s="73" t="s">
        <v>772</v>
      </c>
      <c r="W19" s="62" t="s">
        <v>278</v>
      </c>
      <c r="X19" s="25"/>
      <c r="Y19" s="25" t="str">
        <f t="shared" si="0"/>
        <v>SI CUMPLE</v>
      </c>
      <c r="Z19" s="43" t="s">
        <v>67</v>
      </c>
      <c r="AA19" s="43" t="s">
        <v>67</v>
      </c>
      <c r="AB19" s="43" t="s">
        <v>67</v>
      </c>
      <c r="AC19" s="43" t="s">
        <v>67</v>
      </c>
      <c r="AD19" s="43" t="s">
        <v>67</v>
      </c>
      <c r="AE19" s="43" t="s">
        <v>67</v>
      </c>
      <c r="AF19" s="43" t="s">
        <v>67</v>
      </c>
      <c r="AG19" s="43" t="s">
        <v>67</v>
      </c>
      <c r="AH19" s="43" t="s">
        <v>67</v>
      </c>
      <c r="AI19" s="43" t="s">
        <v>67</v>
      </c>
      <c r="AJ19" s="43" t="s">
        <v>67</v>
      </c>
      <c r="AK19" s="43" t="s">
        <v>67</v>
      </c>
      <c r="AL19" s="43" t="s">
        <v>67</v>
      </c>
      <c r="AM19" s="41">
        <v>0</v>
      </c>
      <c r="AN19" s="41">
        <v>0.23</v>
      </c>
      <c r="AO19" s="41">
        <v>0.41</v>
      </c>
      <c r="AP19" s="41">
        <v>0.56000000000000005</v>
      </c>
      <c r="AQ19" s="41">
        <v>0.63</v>
      </c>
      <c r="AR19" s="41">
        <v>0.72</v>
      </c>
      <c r="AS19" s="41">
        <v>0.79</v>
      </c>
      <c r="AT19" s="41">
        <v>0.82</v>
      </c>
      <c r="AU19" s="41">
        <v>0.88</v>
      </c>
      <c r="AV19" s="131"/>
      <c r="AW19" s="41"/>
      <c r="AX19" s="41">
        <v>0.96</v>
      </c>
      <c r="AY19" s="70">
        <f t="shared" si="2"/>
        <v>0.96</v>
      </c>
      <c r="AZ19" s="128"/>
      <c r="BA19" s="72"/>
    </row>
    <row r="20" spans="1:53" ht="87" customHeight="1" x14ac:dyDescent="0.25">
      <c r="A20" s="972"/>
      <c r="B20" s="972"/>
      <c r="C20" s="62" t="s">
        <v>177</v>
      </c>
      <c r="D20" s="62" t="s">
        <v>74</v>
      </c>
      <c r="E20" s="62" t="s">
        <v>70</v>
      </c>
      <c r="F20" s="62">
        <v>1037</v>
      </c>
      <c r="G20" s="111" t="s">
        <v>145</v>
      </c>
      <c r="H20" s="41" t="s">
        <v>67</v>
      </c>
      <c r="I20" s="41" t="s">
        <v>67</v>
      </c>
      <c r="J20" s="972"/>
      <c r="K20" s="43" t="s">
        <v>82</v>
      </c>
      <c r="L20" s="973"/>
      <c r="M20" s="973"/>
      <c r="N20" s="973"/>
      <c r="O20" s="317" t="s">
        <v>279</v>
      </c>
      <c r="P20" s="111" t="s">
        <v>280</v>
      </c>
      <c r="Q20" s="75">
        <v>43466</v>
      </c>
      <c r="R20" s="75">
        <v>43830</v>
      </c>
      <c r="S20" s="73" t="s">
        <v>281</v>
      </c>
      <c r="T20" s="41">
        <v>1</v>
      </c>
      <c r="U20" s="62" t="s">
        <v>186</v>
      </c>
      <c r="V20" s="73" t="s">
        <v>282</v>
      </c>
      <c r="W20" s="25"/>
      <c r="X20" s="25"/>
      <c r="Y20" s="25"/>
      <c r="Z20" s="43" t="s">
        <v>67</v>
      </c>
      <c r="AA20" s="43" t="s">
        <v>67</v>
      </c>
      <c r="AB20" s="43" t="s">
        <v>67</v>
      </c>
      <c r="AC20" s="43" t="s">
        <v>67</v>
      </c>
      <c r="AD20" s="43" t="s">
        <v>67</v>
      </c>
      <c r="AE20" s="43" t="s">
        <v>67</v>
      </c>
      <c r="AF20" s="43" t="s">
        <v>67</v>
      </c>
      <c r="AG20" s="43" t="s">
        <v>67</v>
      </c>
      <c r="AH20" s="43" t="s">
        <v>67</v>
      </c>
      <c r="AI20" s="43" t="s">
        <v>67</v>
      </c>
      <c r="AJ20" s="43" t="s">
        <v>67</v>
      </c>
      <c r="AK20" s="43" t="s">
        <v>67</v>
      </c>
      <c r="AL20" s="43" t="s">
        <v>67</v>
      </c>
      <c r="AM20" s="43" t="s">
        <v>67</v>
      </c>
      <c r="AN20" s="43" t="s">
        <v>67</v>
      </c>
      <c r="AO20" s="43" t="s">
        <v>67</v>
      </c>
      <c r="AP20" s="43" t="s">
        <v>67</v>
      </c>
      <c r="AQ20" s="43" t="s">
        <v>67</v>
      </c>
      <c r="AR20" s="43" t="s">
        <v>67</v>
      </c>
      <c r="AS20" s="43" t="s">
        <v>67</v>
      </c>
      <c r="AT20" s="43" t="s">
        <v>67</v>
      </c>
      <c r="AU20" s="43" t="s">
        <v>67</v>
      </c>
      <c r="AV20" s="43" t="s">
        <v>67</v>
      </c>
      <c r="AW20" s="43" t="s">
        <v>67</v>
      </c>
      <c r="AX20" s="43" t="s">
        <v>67</v>
      </c>
      <c r="AY20" s="134" t="s">
        <v>67</v>
      </c>
      <c r="AZ20" s="73" t="s">
        <v>290</v>
      </c>
      <c r="BA20" s="72"/>
    </row>
    <row r="21" spans="1:53" ht="150.75" customHeight="1" x14ac:dyDescent="0.25">
      <c r="A21" s="973"/>
      <c r="B21" s="973"/>
      <c r="C21" s="62" t="s">
        <v>171</v>
      </c>
      <c r="D21" s="62" t="s">
        <v>218</v>
      </c>
      <c r="E21" s="62" t="s">
        <v>70</v>
      </c>
      <c r="F21" s="62">
        <v>1037</v>
      </c>
      <c r="G21" s="111" t="s">
        <v>145</v>
      </c>
      <c r="H21" s="41" t="s">
        <v>67</v>
      </c>
      <c r="I21" s="41" t="s">
        <v>67</v>
      </c>
      <c r="J21" s="972"/>
      <c r="K21" s="43" t="s">
        <v>82</v>
      </c>
      <c r="L21" s="80" t="s">
        <v>82</v>
      </c>
      <c r="M21" s="80" t="s">
        <v>179</v>
      </c>
      <c r="N21" s="112" t="s">
        <v>82</v>
      </c>
      <c r="O21" s="317" t="s">
        <v>292</v>
      </c>
      <c r="P21" s="111" t="s">
        <v>293</v>
      </c>
      <c r="Q21" s="75">
        <v>43617</v>
      </c>
      <c r="R21" s="75">
        <v>43769</v>
      </c>
      <c r="S21" s="62" t="s">
        <v>294</v>
      </c>
      <c r="T21" s="41">
        <v>1</v>
      </c>
      <c r="U21" s="62" t="s">
        <v>186</v>
      </c>
      <c r="V21" s="73" t="s">
        <v>295</v>
      </c>
      <c r="W21" s="62" t="s">
        <v>296</v>
      </c>
      <c r="X21" s="25"/>
      <c r="Y21" s="25" t="str">
        <f t="shared" ref="Y21:Y27" si="3">+IF(X21&gt;R21,"NO CUMPLE","SI CUMPLE")</f>
        <v>SI CUMPLE</v>
      </c>
      <c r="Z21" s="43" t="s">
        <v>67</v>
      </c>
      <c r="AA21" s="43" t="s">
        <v>67</v>
      </c>
      <c r="AB21" s="43" t="s">
        <v>67</v>
      </c>
      <c r="AC21" s="43" t="s">
        <v>67</v>
      </c>
      <c r="AD21" s="43" t="s">
        <v>67</v>
      </c>
      <c r="AE21" s="43" t="s">
        <v>67</v>
      </c>
      <c r="AF21" s="43" t="s">
        <v>67</v>
      </c>
      <c r="AG21" s="43" t="s">
        <v>67</v>
      </c>
      <c r="AH21" s="43" t="s">
        <v>67</v>
      </c>
      <c r="AI21" s="43" t="s">
        <v>67</v>
      </c>
      <c r="AJ21" s="43" t="s">
        <v>67</v>
      </c>
      <c r="AK21" s="43" t="s">
        <v>67</v>
      </c>
      <c r="AL21" s="43" t="s">
        <v>67</v>
      </c>
      <c r="AM21" s="43" t="s">
        <v>67</v>
      </c>
      <c r="AN21" s="43" t="s">
        <v>67</v>
      </c>
      <c r="AO21" s="43" t="s">
        <v>67</v>
      </c>
      <c r="AP21" s="43" t="s">
        <v>67</v>
      </c>
      <c r="AQ21" s="43" t="s">
        <v>67</v>
      </c>
      <c r="AR21" s="41">
        <v>0.25</v>
      </c>
      <c r="AS21" s="41">
        <v>0.25</v>
      </c>
      <c r="AT21" s="41">
        <v>0.25</v>
      </c>
      <c r="AU21" s="41">
        <v>0.25</v>
      </c>
      <c r="AV21" s="43" t="s">
        <v>67</v>
      </c>
      <c r="AW21" s="43" t="s">
        <v>67</v>
      </c>
      <c r="AX21" s="43" t="s">
        <v>67</v>
      </c>
      <c r="AY21" s="138">
        <f>SUM(AR21:AV21)</f>
        <v>1</v>
      </c>
      <c r="AZ21" s="128"/>
      <c r="BA21" s="72"/>
    </row>
    <row r="22" spans="1:53" ht="99" customHeight="1" x14ac:dyDescent="0.25">
      <c r="A22" s="80" t="s">
        <v>298</v>
      </c>
      <c r="B22" s="139" t="s">
        <v>72</v>
      </c>
      <c r="C22" s="62" t="s">
        <v>171</v>
      </c>
      <c r="D22" s="62" t="s">
        <v>218</v>
      </c>
      <c r="E22" s="62" t="s">
        <v>70</v>
      </c>
      <c r="F22" s="62">
        <v>1037</v>
      </c>
      <c r="G22" s="111" t="s">
        <v>145</v>
      </c>
      <c r="H22" s="41" t="s">
        <v>67</v>
      </c>
      <c r="I22" s="41" t="s">
        <v>67</v>
      </c>
      <c r="J22" s="972"/>
      <c r="K22" s="43" t="s">
        <v>82</v>
      </c>
      <c r="L22" s="80" t="s">
        <v>82</v>
      </c>
      <c r="M22" s="80" t="s">
        <v>179</v>
      </c>
      <c r="N22" s="112" t="s">
        <v>82</v>
      </c>
      <c r="O22" s="318" t="s">
        <v>304</v>
      </c>
      <c r="P22" s="95" t="s">
        <v>306</v>
      </c>
      <c r="Q22" s="75">
        <v>43466</v>
      </c>
      <c r="R22" s="75">
        <v>43830</v>
      </c>
      <c r="S22" s="73" t="s">
        <v>307</v>
      </c>
      <c r="T22" s="41">
        <v>1</v>
      </c>
      <c r="U22" s="80" t="s">
        <v>308</v>
      </c>
      <c r="V22" s="73" t="s">
        <v>770</v>
      </c>
      <c r="W22" s="62" t="s">
        <v>309</v>
      </c>
      <c r="X22" s="25">
        <v>43646</v>
      </c>
      <c r="Y22" s="25" t="str">
        <f t="shared" si="3"/>
        <v>SI CUMPLE</v>
      </c>
      <c r="Z22" s="43" t="s">
        <v>67</v>
      </c>
      <c r="AA22" s="43" t="s">
        <v>67</v>
      </c>
      <c r="AB22" s="43" t="s">
        <v>67</v>
      </c>
      <c r="AC22" s="43" t="s">
        <v>67</v>
      </c>
      <c r="AD22" s="43" t="s">
        <v>67</v>
      </c>
      <c r="AE22" s="43" t="s">
        <v>67</v>
      </c>
      <c r="AF22" s="43" t="s">
        <v>67</v>
      </c>
      <c r="AG22" s="43" t="s">
        <v>67</v>
      </c>
      <c r="AH22" s="43" t="s">
        <v>67</v>
      </c>
      <c r="AI22" s="43" t="s">
        <v>67</v>
      </c>
      <c r="AJ22" s="43" t="s">
        <v>67</v>
      </c>
      <c r="AK22" s="43" t="s">
        <v>67</v>
      </c>
      <c r="AL22" s="43" t="s">
        <v>67</v>
      </c>
      <c r="AM22" s="49">
        <v>8.3299999999999999E-2</v>
      </c>
      <c r="AN22" s="49">
        <v>8.3299999999999999E-2</v>
      </c>
      <c r="AO22" s="49">
        <v>8.3299999999999999E-2</v>
      </c>
      <c r="AP22" s="49">
        <v>8.3299999999999999E-2</v>
      </c>
      <c r="AQ22" s="49">
        <v>8.3299999999999999E-2</v>
      </c>
      <c r="AR22" s="49">
        <v>8.3299999999999999E-2</v>
      </c>
      <c r="AS22" s="49">
        <v>8.3299999999999999E-2</v>
      </c>
      <c r="AT22" s="49">
        <v>8.3299999999999999E-2</v>
      </c>
      <c r="AU22" s="49">
        <v>8.3299999999999999E-2</v>
      </c>
      <c r="AV22" s="49">
        <v>8.3299999999999999E-2</v>
      </c>
      <c r="AW22" s="49">
        <v>8.3299999999999999E-2</v>
      </c>
      <c r="AX22" s="52">
        <v>8.3299999999999999E-2</v>
      </c>
      <c r="AY22" s="138">
        <f>SUM(AM22:AX22)</f>
        <v>0.99960000000000016</v>
      </c>
      <c r="AZ22" s="128"/>
      <c r="BA22" s="72"/>
    </row>
    <row r="23" spans="1:53" ht="247.5" customHeight="1" x14ac:dyDescent="0.25">
      <c r="A23" s="62" t="s">
        <v>66</v>
      </c>
      <c r="B23" s="4" t="s">
        <v>82</v>
      </c>
      <c r="C23" s="62" t="s">
        <v>313</v>
      </c>
      <c r="D23" s="62" t="s">
        <v>314</v>
      </c>
      <c r="E23" s="62" t="s">
        <v>70</v>
      </c>
      <c r="F23" s="62">
        <v>1037</v>
      </c>
      <c r="G23" s="111" t="s">
        <v>145</v>
      </c>
      <c r="H23" s="41" t="s">
        <v>67</v>
      </c>
      <c r="I23" s="41" t="s">
        <v>67</v>
      </c>
      <c r="J23" s="972"/>
      <c r="K23" s="43" t="s">
        <v>82</v>
      </c>
      <c r="L23" s="43" t="s">
        <v>82</v>
      </c>
      <c r="M23" s="43" t="s">
        <v>82</v>
      </c>
      <c r="N23" s="43" t="s">
        <v>82</v>
      </c>
      <c r="O23" s="316" t="s">
        <v>315</v>
      </c>
      <c r="P23" s="79" t="s">
        <v>317</v>
      </c>
      <c r="Q23" s="25">
        <v>43514</v>
      </c>
      <c r="R23" s="25">
        <v>43830</v>
      </c>
      <c r="S23" s="73" t="s">
        <v>320</v>
      </c>
      <c r="T23" s="26">
        <v>1</v>
      </c>
      <c r="U23" s="78" t="s">
        <v>321</v>
      </c>
      <c r="V23" s="37" t="s">
        <v>322</v>
      </c>
      <c r="W23" s="62" t="s">
        <v>323</v>
      </c>
      <c r="X23" s="144"/>
      <c r="Y23" s="25" t="str">
        <f t="shared" si="3"/>
        <v>SI CUMPLE</v>
      </c>
      <c r="Z23" s="43" t="s">
        <v>67</v>
      </c>
      <c r="AA23" s="43" t="s">
        <v>67</v>
      </c>
      <c r="AB23" s="43" t="s">
        <v>67</v>
      </c>
      <c r="AC23" s="43" t="s">
        <v>67</v>
      </c>
      <c r="AD23" s="43" t="s">
        <v>67</v>
      </c>
      <c r="AE23" s="43" t="s">
        <v>67</v>
      </c>
      <c r="AF23" s="43" t="s">
        <v>67</v>
      </c>
      <c r="AG23" s="43" t="s">
        <v>67</v>
      </c>
      <c r="AH23" s="43" t="s">
        <v>67</v>
      </c>
      <c r="AI23" s="43" t="s">
        <v>67</v>
      </c>
      <c r="AJ23" s="43" t="s">
        <v>67</v>
      </c>
      <c r="AK23" s="43" t="s">
        <v>67</v>
      </c>
      <c r="AL23" s="43" t="s">
        <v>67</v>
      </c>
      <c r="AM23" s="49">
        <v>8.3299999999999999E-2</v>
      </c>
      <c r="AN23" s="49">
        <v>8.3299999999999999E-2</v>
      </c>
      <c r="AO23" s="49">
        <v>8.3299999999999999E-2</v>
      </c>
      <c r="AP23" s="49">
        <v>8.3299999999999999E-2</v>
      </c>
      <c r="AQ23" s="49">
        <v>8.3299999999999999E-2</v>
      </c>
      <c r="AR23" s="49">
        <v>8.3299999999999999E-2</v>
      </c>
      <c r="AS23" s="49">
        <v>8.3299999999999999E-2</v>
      </c>
      <c r="AT23" s="49">
        <v>8.3299999999999999E-2</v>
      </c>
      <c r="AU23" s="49">
        <v>8.3299999999999999E-2</v>
      </c>
      <c r="AV23" s="49">
        <v>8.3299999999999999E-2</v>
      </c>
      <c r="AW23" s="49">
        <v>8.3299999999999999E-2</v>
      </c>
      <c r="AX23" s="49">
        <v>8.3299999999999999E-2</v>
      </c>
      <c r="AY23" s="138">
        <f>SUM(AM23:AX23)</f>
        <v>0.99960000000000016</v>
      </c>
      <c r="AZ23" s="78"/>
      <c r="BA23" s="72"/>
    </row>
    <row r="24" spans="1:53" s="339" customFormat="1" ht="246.75" customHeight="1" x14ac:dyDescent="0.25">
      <c r="A24" s="344" t="s">
        <v>66</v>
      </c>
      <c r="B24" s="345" t="s">
        <v>82</v>
      </c>
      <c r="C24" s="344" t="s">
        <v>313</v>
      </c>
      <c r="D24" s="344" t="s">
        <v>314</v>
      </c>
      <c r="E24" s="344" t="s">
        <v>70</v>
      </c>
      <c r="F24" s="344">
        <v>1037</v>
      </c>
      <c r="G24" s="346" t="s">
        <v>145</v>
      </c>
      <c r="H24" s="347" t="s">
        <v>67</v>
      </c>
      <c r="I24" s="347" t="s">
        <v>67</v>
      </c>
      <c r="J24" s="972"/>
      <c r="K24" s="348" t="s">
        <v>82</v>
      </c>
      <c r="L24" s="348" t="s">
        <v>82</v>
      </c>
      <c r="M24" s="348" t="s">
        <v>82</v>
      </c>
      <c r="N24" s="348" t="s">
        <v>82</v>
      </c>
      <c r="O24" s="316" t="s">
        <v>326</v>
      </c>
      <c r="P24" s="349" t="s">
        <v>327</v>
      </c>
      <c r="Q24" s="350">
        <v>43482</v>
      </c>
      <c r="R24" s="350">
        <v>43677</v>
      </c>
      <c r="S24" s="344" t="s">
        <v>328</v>
      </c>
      <c r="T24" s="344">
        <v>1</v>
      </c>
      <c r="U24" s="351" t="s">
        <v>321</v>
      </c>
      <c r="V24" s="352" t="s">
        <v>329</v>
      </c>
      <c r="W24" s="344" t="s">
        <v>330</v>
      </c>
      <c r="X24" s="350">
        <v>43606</v>
      </c>
      <c r="Y24" s="350" t="str">
        <f t="shared" si="3"/>
        <v>SI CUMPLE</v>
      </c>
      <c r="Z24" s="348" t="s">
        <v>67</v>
      </c>
      <c r="AA24" s="348" t="s">
        <v>67</v>
      </c>
      <c r="AB24" s="348" t="s">
        <v>67</v>
      </c>
      <c r="AC24" s="348" t="s">
        <v>67</v>
      </c>
      <c r="AD24" s="348" t="s">
        <v>67</v>
      </c>
      <c r="AE24" s="348" t="s">
        <v>67</v>
      </c>
      <c r="AF24" s="348" t="s">
        <v>67</v>
      </c>
      <c r="AG24" s="348" t="s">
        <v>67</v>
      </c>
      <c r="AH24" s="348" t="s">
        <v>67</v>
      </c>
      <c r="AI24" s="348" t="s">
        <v>67</v>
      </c>
      <c r="AJ24" s="348" t="s">
        <v>67</v>
      </c>
      <c r="AK24" s="348" t="s">
        <v>67</v>
      </c>
      <c r="AL24" s="348" t="s">
        <v>67</v>
      </c>
      <c r="AM24" s="347" t="s">
        <v>67</v>
      </c>
      <c r="AN24" s="347" t="s">
        <v>67</v>
      </c>
      <c r="AO24" s="353">
        <v>1</v>
      </c>
      <c r="AP24" s="347" t="s">
        <v>67</v>
      </c>
      <c r="AQ24" s="347" t="s">
        <v>67</v>
      </c>
      <c r="AR24" s="347" t="s">
        <v>67</v>
      </c>
      <c r="AS24" s="347" t="s">
        <v>67</v>
      </c>
      <c r="AT24" s="344" t="s">
        <v>67</v>
      </c>
      <c r="AU24" s="344" t="s">
        <v>67</v>
      </c>
      <c r="AV24" s="344" t="s">
        <v>67</v>
      </c>
      <c r="AW24" s="344" t="s">
        <v>67</v>
      </c>
      <c r="AX24" s="344" t="s">
        <v>67</v>
      </c>
      <c r="AY24" s="343">
        <f>SUM(AM24:AR24)</f>
        <v>1</v>
      </c>
      <c r="AZ24" s="351"/>
      <c r="BA24" s="354"/>
    </row>
    <row r="25" spans="1:53" s="339" customFormat="1" ht="120" customHeight="1" x14ac:dyDescent="0.25">
      <c r="A25" s="344" t="s">
        <v>66</v>
      </c>
      <c r="B25" s="345" t="s">
        <v>82</v>
      </c>
      <c r="C25" s="344" t="s">
        <v>68</v>
      </c>
      <c r="D25" s="344" t="s">
        <v>218</v>
      </c>
      <c r="E25" s="344" t="s">
        <v>70</v>
      </c>
      <c r="F25" s="344">
        <v>1037</v>
      </c>
      <c r="G25" s="346" t="s">
        <v>145</v>
      </c>
      <c r="H25" s="347" t="s">
        <v>67</v>
      </c>
      <c r="I25" s="347" t="s">
        <v>67</v>
      </c>
      <c r="J25" s="972"/>
      <c r="K25" s="348" t="s">
        <v>773</v>
      </c>
      <c r="L25" s="348" t="s">
        <v>82</v>
      </c>
      <c r="M25" s="348" t="s">
        <v>82</v>
      </c>
      <c r="N25" s="348" t="s">
        <v>82</v>
      </c>
      <c r="O25" s="316" t="s">
        <v>335</v>
      </c>
      <c r="P25" s="349" t="s">
        <v>336</v>
      </c>
      <c r="Q25" s="350">
        <v>43479</v>
      </c>
      <c r="R25" s="350">
        <v>43830</v>
      </c>
      <c r="S25" s="344" t="s">
        <v>337</v>
      </c>
      <c r="T25" s="355">
        <v>1</v>
      </c>
      <c r="U25" s="351" t="s">
        <v>321</v>
      </c>
      <c r="V25" s="352" t="s">
        <v>338</v>
      </c>
      <c r="W25" s="344" t="s">
        <v>339</v>
      </c>
      <c r="X25" s="350"/>
      <c r="Y25" s="350" t="str">
        <f t="shared" si="3"/>
        <v>SI CUMPLE</v>
      </c>
      <c r="Z25" s="348" t="s">
        <v>67</v>
      </c>
      <c r="AA25" s="348" t="s">
        <v>67</v>
      </c>
      <c r="AB25" s="348" t="s">
        <v>67</v>
      </c>
      <c r="AC25" s="348" t="s">
        <v>67</v>
      </c>
      <c r="AD25" s="348" t="s">
        <v>67</v>
      </c>
      <c r="AE25" s="348" t="s">
        <v>67</v>
      </c>
      <c r="AF25" s="348" t="s">
        <v>67</v>
      </c>
      <c r="AG25" s="348" t="s">
        <v>67</v>
      </c>
      <c r="AH25" s="355"/>
      <c r="AI25" s="355"/>
      <c r="AJ25" s="355"/>
      <c r="AK25" s="355"/>
      <c r="AL25" s="348" t="s">
        <v>67</v>
      </c>
      <c r="AM25" s="356">
        <v>8.3299999999999999E-2</v>
      </c>
      <c r="AN25" s="356">
        <v>8.3299999999999999E-2</v>
      </c>
      <c r="AO25" s="356">
        <v>8.3299999999999999E-2</v>
      </c>
      <c r="AP25" s="356">
        <v>8.3299999999999999E-2</v>
      </c>
      <c r="AQ25" s="356">
        <v>8.3299999999999999E-2</v>
      </c>
      <c r="AR25" s="356">
        <v>8.3299999999999999E-2</v>
      </c>
      <c r="AS25" s="356">
        <v>8.3299999999999999E-2</v>
      </c>
      <c r="AT25" s="356">
        <v>8.3299999999999999E-2</v>
      </c>
      <c r="AU25" s="356">
        <v>8.3299999999999999E-2</v>
      </c>
      <c r="AV25" s="356">
        <v>8.3299999999999999E-2</v>
      </c>
      <c r="AW25" s="356">
        <v>8.3299999999999999E-2</v>
      </c>
      <c r="AX25" s="356">
        <v>8.3299999999999999E-2</v>
      </c>
      <c r="AY25" s="343">
        <f t="shared" ref="AY25:AY36" si="4">SUM(AM25:AX25)</f>
        <v>0.99960000000000016</v>
      </c>
      <c r="AZ25" s="351"/>
      <c r="BA25" s="354"/>
    </row>
    <row r="26" spans="1:53" s="339" customFormat="1" ht="105" customHeight="1" x14ac:dyDescent="0.25">
      <c r="A26" s="344" t="s">
        <v>66</v>
      </c>
      <c r="B26" s="345" t="s">
        <v>82</v>
      </c>
      <c r="C26" s="344" t="s">
        <v>68</v>
      </c>
      <c r="D26" s="344" t="s">
        <v>201</v>
      </c>
      <c r="E26" s="344" t="s">
        <v>70</v>
      </c>
      <c r="F26" s="344">
        <v>1037</v>
      </c>
      <c r="G26" s="346" t="s">
        <v>145</v>
      </c>
      <c r="H26" s="347" t="s">
        <v>67</v>
      </c>
      <c r="I26" s="347" t="s">
        <v>67</v>
      </c>
      <c r="J26" s="973"/>
      <c r="K26" s="348" t="s">
        <v>82</v>
      </c>
      <c r="L26" s="348" t="s">
        <v>82</v>
      </c>
      <c r="M26" s="348" t="s">
        <v>82</v>
      </c>
      <c r="N26" s="348" t="s">
        <v>82</v>
      </c>
      <c r="O26" s="316" t="s">
        <v>342</v>
      </c>
      <c r="P26" s="349" t="s">
        <v>343</v>
      </c>
      <c r="Q26" s="350">
        <v>43482</v>
      </c>
      <c r="R26" s="350">
        <v>43830</v>
      </c>
      <c r="S26" s="344" t="s">
        <v>344</v>
      </c>
      <c r="T26" s="344">
        <v>4</v>
      </c>
      <c r="U26" s="351" t="s">
        <v>345</v>
      </c>
      <c r="V26" s="352" t="s">
        <v>346</v>
      </c>
      <c r="W26" s="344" t="s">
        <v>347</v>
      </c>
      <c r="X26" s="350"/>
      <c r="Y26" s="350" t="str">
        <f t="shared" si="3"/>
        <v>SI CUMPLE</v>
      </c>
      <c r="Z26" s="348" t="s">
        <v>67</v>
      </c>
      <c r="AA26" s="348" t="s">
        <v>67</v>
      </c>
      <c r="AB26" s="348" t="s">
        <v>67</v>
      </c>
      <c r="AC26" s="348" t="s">
        <v>67</v>
      </c>
      <c r="AD26" s="348" t="s">
        <v>67</v>
      </c>
      <c r="AE26" s="348" t="s">
        <v>67</v>
      </c>
      <c r="AF26" s="348" t="s">
        <v>67</v>
      </c>
      <c r="AG26" s="348" t="s">
        <v>67</v>
      </c>
      <c r="AH26" s="355"/>
      <c r="AI26" s="355"/>
      <c r="AJ26" s="355"/>
      <c r="AK26" s="355"/>
      <c r="AL26" s="348" t="s">
        <v>67</v>
      </c>
      <c r="AM26" s="347"/>
      <c r="AN26" s="347"/>
      <c r="AO26" s="347"/>
      <c r="AP26" s="347"/>
      <c r="AQ26" s="347"/>
      <c r="AR26" s="347"/>
      <c r="AS26" s="347">
        <v>0.25</v>
      </c>
      <c r="AT26" s="347">
        <v>0.25</v>
      </c>
      <c r="AU26" s="347">
        <v>0.25</v>
      </c>
      <c r="AV26" s="357"/>
      <c r="AW26" s="357"/>
      <c r="AX26" s="347">
        <v>0.2</v>
      </c>
      <c r="AY26" s="343">
        <f t="shared" si="4"/>
        <v>0.95</v>
      </c>
      <c r="AZ26" s="351"/>
      <c r="BA26" s="354"/>
    </row>
    <row r="27" spans="1:53" s="339" customFormat="1" ht="115.5" customHeight="1" x14ac:dyDescent="0.25">
      <c r="A27" s="328" t="s">
        <v>66</v>
      </c>
      <c r="B27" s="960" t="s">
        <v>82</v>
      </c>
      <c r="C27" s="960" t="s">
        <v>68</v>
      </c>
      <c r="D27" s="960" t="s">
        <v>351</v>
      </c>
      <c r="E27" s="328" t="s">
        <v>70</v>
      </c>
      <c r="F27" s="960">
        <v>1037</v>
      </c>
      <c r="G27" s="960" t="s">
        <v>145</v>
      </c>
      <c r="H27" s="962" t="s">
        <v>67</v>
      </c>
      <c r="I27" s="962" t="s">
        <v>67</v>
      </c>
      <c r="J27" s="963">
        <v>350000000</v>
      </c>
      <c r="K27" s="960" t="s">
        <v>354</v>
      </c>
      <c r="L27" s="958" t="s">
        <v>355</v>
      </c>
      <c r="M27" s="958" t="s">
        <v>357</v>
      </c>
      <c r="N27" s="960" t="s">
        <v>358</v>
      </c>
      <c r="O27" s="1011" t="s">
        <v>359</v>
      </c>
      <c r="P27" s="330" t="s">
        <v>360</v>
      </c>
      <c r="Q27" s="331">
        <v>43466</v>
      </c>
      <c r="R27" s="331">
        <v>43830</v>
      </c>
      <c r="S27" s="330" t="s">
        <v>362</v>
      </c>
      <c r="T27" s="332" t="s">
        <v>363</v>
      </c>
      <c r="U27" s="330" t="s">
        <v>364</v>
      </c>
      <c r="V27" s="358" t="s">
        <v>365</v>
      </c>
      <c r="W27" s="328" t="s">
        <v>366</v>
      </c>
      <c r="X27" s="331"/>
      <c r="Y27" s="331" t="str">
        <f t="shared" si="3"/>
        <v>SI CUMPLE</v>
      </c>
      <c r="Z27" s="334" t="s">
        <v>67</v>
      </c>
      <c r="AA27" s="334" t="s">
        <v>67</v>
      </c>
      <c r="AB27" s="964">
        <v>0.27</v>
      </c>
      <c r="AC27" s="334" t="s">
        <v>67</v>
      </c>
      <c r="AD27" s="334" t="s">
        <v>67</v>
      </c>
      <c r="AE27" s="964">
        <v>0.28999999999999998</v>
      </c>
      <c r="AF27" s="334" t="s">
        <v>67</v>
      </c>
      <c r="AG27" s="334" t="s">
        <v>67</v>
      </c>
      <c r="AH27" s="964">
        <v>0.19</v>
      </c>
      <c r="AI27" s="332"/>
      <c r="AJ27" s="332"/>
      <c r="AK27" s="964">
        <v>0.21</v>
      </c>
      <c r="AL27" s="964">
        <f>+AK27</f>
        <v>0.21</v>
      </c>
      <c r="AM27" s="336">
        <v>0.16669999999999999</v>
      </c>
      <c r="AN27" s="336">
        <v>0</v>
      </c>
      <c r="AO27" s="336">
        <v>0.16669999999999999</v>
      </c>
      <c r="AP27" s="336">
        <v>0</v>
      </c>
      <c r="AQ27" s="336">
        <v>0.16669999999999999</v>
      </c>
      <c r="AR27" s="336">
        <v>0</v>
      </c>
      <c r="AS27" s="336">
        <v>0.16669999999999999</v>
      </c>
      <c r="AT27" s="336">
        <v>0</v>
      </c>
      <c r="AU27" s="336">
        <v>0.16669999999999999</v>
      </c>
      <c r="AV27" s="336">
        <v>0</v>
      </c>
      <c r="AW27" s="336">
        <v>1.24E-2</v>
      </c>
      <c r="AX27" s="332">
        <v>0.15409999999999999</v>
      </c>
      <c r="AY27" s="337">
        <f t="shared" si="4"/>
        <v>0.99999999999999989</v>
      </c>
      <c r="AZ27" s="333" t="s">
        <v>367</v>
      </c>
      <c r="BA27" s="338"/>
    </row>
    <row r="28" spans="1:53" s="339" customFormat="1" ht="115.5" customHeight="1" x14ac:dyDescent="0.25">
      <c r="A28" s="328"/>
      <c r="B28" s="959"/>
      <c r="C28" s="959"/>
      <c r="D28" s="959"/>
      <c r="E28" s="328"/>
      <c r="F28" s="959"/>
      <c r="G28" s="959"/>
      <c r="H28" s="959"/>
      <c r="I28" s="959"/>
      <c r="J28" s="959"/>
      <c r="K28" s="959"/>
      <c r="L28" s="959"/>
      <c r="M28" s="959"/>
      <c r="N28" s="959"/>
      <c r="O28" s="961"/>
      <c r="P28" s="330" t="s">
        <v>368</v>
      </c>
      <c r="Q28" s="331">
        <v>43466</v>
      </c>
      <c r="R28" s="331">
        <v>43830</v>
      </c>
      <c r="S28" s="330" t="s">
        <v>369</v>
      </c>
      <c r="T28" s="328" t="s">
        <v>370</v>
      </c>
      <c r="U28" s="330" t="s">
        <v>364</v>
      </c>
      <c r="V28" s="333" t="s">
        <v>371</v>
      </c>
      <c r="W28" s="359" t="s">
        <v>372</v>
      </c>
      <c r="X28" s="331"/>
      <c r="Y28" s="331"/>
      <c r="Z28" s="334" t="s">
        <v>67</v>
      </c>
      <c r="AA28" s="334" t="s">
        <v>67</v>
      </c>
      <c r="AB28" s="959"/>
      <c r="AC28" s="334" t="s">
        <v>67</v>
      </c>
      <c r="AD28" s="334" t="s">
        <v>67</v>
      </c>
      <c r="AE28" s="959"/>
      <c r="AF28" s="334" t="s">
        <v>67</v>
      </c>
      <c r="AG28" s="334" t="s">
        <v>67</v>
      </c>
      <c r="AH28" s="959"/>
      <c r="AI28" s="332"/>
      <c r="AJ28" s="332"/>
      <c r="AK28" s="959"/>
      <c r="AL28" s="959"/>
      <c r="AM28" s="328">
        <v>0</v>
      </c>
      <c r="AN28" s="328" t="s">
        <v>373</v>
      </c>
      <c r="AO28" s="336">
        <v>0.16669999999999999</v>
      </c>
      <c r="AP28" s="328" t="s">
        <v>373</v>
      </c>
      <c r="AQ28" s="336">
        <v>0.16669999999999999</v>
      </c>
      <c r="AR28" s="336">
        <v>0.16669999999999999</v>
      </c>
      <c r="AS28" s="332">
        <v>0.1</v>
      </c>
      <c r="AT28" s="336">
        <v>8.6699999999999999E-2</v>
      </c>
      <c r="AU28" s="332">
        <v>0.12</v>
      </c>
      <c r="AV28" s="332">
        <v>0</v>
      </c>
      <c r="AW28" s="336">
        <v>1.24E-2</v>
      </c>
      <c r="AX28" s="336">
        <v>0.18079999999999999</v>
      </c>
      <c r="AY28" s="337">
        <f t="shared" si="4"/>
        <v>0.99999999999999989</v>
      </c>
      <c r="AZ28" s="333" t="s">
        <v>374</v>
      </c>
      <c r="BA28" s="338"/>
    </row>
    <row r="29" spans="1:53" s="339" customFormat="1" ht="115.5" customHeight="1" x14ac:dyDescent="0.25">
      <c r="A29" s="328"/>
      <c r="B29" s="959"/>
      <c r="C29" s="959"/>
      <c r="D29" s="959"/>
      <c r="E29" s="328"/>
      <c r="F29" s="959"/>
      <c r="G29" s="959"/>
      <c r="H29" s="959"/>
      <c r="I29" s="959"/>
      <c r="J29" s="959"/>
      <c r="K29" s="959"/>
      <c r="L29" s="959"/>
      <c r="M29" s="959"/>
      <c r="N29" s="959"/>
      <c r="O29" s="329" t="s">
        <v>375</v>
      </c>
      <c r="P29" s="330" t="s">
        <v>376</v>
      </c>
      <c r="Q29" s="331">
        <v>43466</v>
      </c>
      <c r="R29" s="331">
        <v>43830</v>
      </c>
      <c r="S29" s="330" t="s">
        <v>377</v>
      </c>
      <c r="T29" s="332" t="s">
        <v>378</v>
      </c>
      <c r="U29" s="330" t="s">
        <v>364</v>
      </c>
      <c r="V29" s="333" t="s">
        <v>379</v>
      </c>
      <c r="W29" s="328" t="s">
        <v>380</v>
      </c>
      <c r="X29" s="331"/>
      <c r="Y29" s="331"/>
      <c r="Z29" s="334" t="s">
        <v>67</v>
      </c>
      <c r="AA29" s="334" t="s">
        <v>67</v>
      </c>
      <c r="AB29" s="959"/>
      <c r="AC29" s="334" t="s">
        <v>67</v>
      </c>
      <c r="AD29" s="334" t="s">
        <v>67</v>
      </c>
      <c r="AE29" s="959"/>
      <c r="AF29" s="334" t="s">
        <v>67</v>
      </c>
      <c r="AG29" s="334" t="s">
        <v>67</v>
      </c>
      <c r="AH29" s="959"/>
      <c r="AI29" s="332"/>
      <c r="AJ29" s="332"/>
      <c r="AK29" s="959"/>
      <c r="AL29" s="959"/>
      <c r="AM29" s="335">
        <v>0</v>
      </c>
      <c r="AN29" s="332">
        <v>0.09</v>
      </c>
      <c r="AO29" s="335">
        <v>0</v>
      </c>
      <c r="AP29" s="332">
        <v>0.59</v>
      </c>
      <c r="AQ29" s="332">
        <v>0.09</v>
      </c>
      <c r="AR29" s="335">
        <v>4.4999999999999998E-2</v>
      </c>
      <c r="AS29" s="335">
        <v>4.4999999999999998E-2</v>
      </c>
      <c r="AT29" s="335">
        <v>0</v>
      </c>
      <c r="AU29" s="335">
        <v>4.4999999999999998E-2</v>
      </c>
      <c r="AV29" s="336">
        <v>9.5000000000000001E-2</v>
      </c>
      <c r="AW29" s="328" t="s">
        <v>67</v>
      </c>
      <c r="AX29" s="328" t="s">
        <v>67</v>
      </c>
      <c r="AY29" s="337">
        <f t="shared" si="4"/>
        <v>1</v>
      </c>
      <c r="AZ29" s="328"/>
      <c r="BA29" s="338"/>
    </row>
    <row r="30" spans="1:53" s="339" customFormat="1" ht="115.5" customHeight="1" x14ac:dyDescent="0.25">
      <c r="A30" s="328"/>
      <c r="B30" s="959"/>
      <c r="C30" s="959"/>
      <c r="D30" s="959"/>
      <c r="E30" s="328"/>
      <c r="F30" s="959"/>
      <c r="G30" s="959"/>
      <c r="H30" s="959"/>
      <c r="I30" s="959"/>
      <c r="J30" s="959"/>
      <c r="K30" s="961"/>
      <c r="L30" s="961"/>
      <c r="M30" s="961"/>
      <c r="N30" s="961"/>
      <c r="O30" s="329" t="s">
        <v>381</v>
      </c>
      <c r="P30" s="330" t="s">
        <v>382</v>
      </c>
      <c r="Q30" s="331">
        <v>43466</v>
      </c>
      <c r="R30" s="331">
        <v>43830</v>
      </c>
      <c r="S30" s="330" t="s">
        <v>383</v>
      </c>
      <c r="T30" s="328">
        <v>1</v>
      </c>
      <c r="U30" s="330" t="s">
        <v>364</v>
      </c>
      <c r="V30" s="333" t="s">
        <v>384</v>
      </c>
      <c r="W30" s="328" t="s">
        <v>385</v>
      </c>
      <c r="X30" s="331"/>
      <c r="Y30" s="331"/>
      <c r="Z30" s="334" t="s">
        <v>67</v>
      </c>
      <c r="AA30" s="334" t="s">
        <v>67</v>
      </c>
      <c r="AB30" s="961"/>
      <c r="AC30" s="334" t="s">
        <v>67</v>
      </c>
      <c r="AD30" s="334" t="s">
        <v>67</v>
      </c>
      <c r="AE30" s="961"/>
      <c r="AF30" s="334" t="s">
        <v>67</v>
      </c>
      <c r="AG30" s="334" t="s">
        <v>67</v>
      </c>
      <c r="AH30" s="961"/>
      <c r="AI30" s="332"/>
      <c r="AJ30" s="332"/>
      <c r="AK30" s="961"/>
      <c r="AL30" s="961"/>
      <c r="AM30" s="328" t="s">
        <v>373</v>
      </c>
      <c r="AN30" s="328" t="s">
        <v>373</v>
      </c>
      <c r="AO30" s="332">
        <v>0.1</v>
      </c>
      <c r="AP30" s="332">
        <v>0.2</v>
      </c>
      <c r="AQ30" s="332">
        <v>0.19</v>
      </c>
      <c r="AR30" s="328" t="s">
        <v>386</v>
      </c>
      <c r="AS30" s="332">
        <v>0.15</v>
      </c>
      <c r="AT30" s="332">
        <v>0.36</v>
      </c>
      <c r="AU30" s="328" t="s">
        <v>67</v>
      </c>
      <c r="AV30" s="328" t="s">
        <v>67</v>
      </c>
      <c r="AW30" s="328" t="s">
        <v>67</v>
      </c>
      <c r="AX30" s="328" t="s">
        <v>67</v>
      </c>
      <c r="AY30" s="337">
        <f t="shared" si="4"/>
        <v>1</v>
      </c>
      <c r="AZ30" s="328"/>
      <c r="BA30" s="338"/>
    </row>
    <row r="31" spans="1:53" s="339" customFormat="1" ht="115.5" customHeight="1" x14ac:dyDescent="0.25">
      <c r="A31" s="328" t="s">
        <v>66</v>
      </c>
      <c r="B31" s="959"/>
      <c r="C31" s="959"/>
      <c r="D31" s="959"/>
      <c r="E31" s="328" t="s">
        <v>70</v>
      </c>
      <c r="F31" s="959"/>
      <c r="G31" s="959"/>
      <c r="H31" s="959"/>
      <c r="I31" s="959"/>
      <c r="J31" s="959"/>
      <c r="K31" s="960" t="s">
        <v>387</v>
      </c>
      <c r="L31" s="958" t="s">
        <v>355</v>
      </c>
      <c r="M31" s="958" t="s">
        <v>388</v>
      </c>
      <c r="N31" s="960" t="s">
        <v>389</v>
      </c>
      <c r="O31" s="329" t="s">
        <v>390</v>
      </c>
      <c r="P31" s="340" t="s">
        <v>391</v>
      </c>
      <c r="Q31" s="331">
        <v>43466</v>
      </c>
      <c r="R31" s="331">
        <v>43830</v>
      </c>
      <c r="S31" s="328" t="s">
        <v>392</v>
      </c>
      <c r="T31" s="328">
        <v>1</v>
      </c>
      <c r="U31" s="330" t="s">
        <v>393</v>
      </c>
      <c r="V31" s="333" t="s">
        <v>394</v>
      </c>
      <c r="W31" s="328" t="s">
        <v>395</v>
      </c>
      <c r="X31" s="331"/>
      <c r="Y31" s="331" t="str">
        <f>+IF(X31&gt;R31,"NO CUMPLE","SI CUMPLE")</f>
        <v>SI CUMPLE</v>
      </c>
      <c r="Z31" s="334" t="s">
        <v>67</v>
      </c>
      <c r="AA31" s="334" t="s">
        <v>67</v>
      </c>
      <c r="AB31" s="964">
        <v>0.32</v>
      </c>
      <c r="AC31" s="334" t="s">
        <v>67</v>
      </c>
      <c r="AD31" s="334" t="s">
        <v>67</v>
      </c>
      <c r="AE31" s="964">
        <v>0.22</v>
      </c>
      <c r="AF31" s="334" t="s">
        <v>67</v>
      </c>
      <c r="AG31" s="334" t="s">
        <v>67</v>
      </c>
      <c r="AH31" s="964">
        <v>0.19</v>
      </c>
      <c r="AI31" s="332"/>
      <c r="AJ31" s="332"/>
      <c r="AK31" s="964">
        <v>0.45900000000000002</v>
      </c>
      <c r="AL31" s="964">
        <f>+AK31</f>
        <v>0.45900000000000002</v>
      </c>
      <c r="AM31" s="328" t="s">
        <v>373</v>
      </c>
      <c r="AN31" s="328" t="s">
        <v>373</v>
      </c>
      <c r="AO31" s="332">
        <v>0.1</v>
      </c>
      <c r="AP31" s="332">
        <v>0.2</v>
      </c>
      <c r="AQ31" s="332">
        <v>0.19</v>
      </c>
      <c r="AR31" s="328" t="s">
        <v>386</v>
      </c>
      <c r="AS31" s="332">
        <v>0.15</v>
      </c>
      <c r="AT31" s="332">
        <v>0.36</v>
      </c>
      <c r="AU31" s="328" t="s">
        <v>67</v>
      </c>
      <c r="AV31" s="328" t="s">
        <v>67</v>
      </c>
      <c r="AW31" s="328" t="s">
        <v>67</v>
      </c>
      <c r="AX31" s="328" t="s">
        <v>67</v>
      </c>
      <c r="AY31" s="337">
        <f t="shared" si="4"/>
        <v>1</v>
      </c>
      <c r="AZ31" s="328"/>
      <c r="BA31" s="338"/>
    </row>
    <row r="32" spans="1:53" s="339" customFormat="1" ht="115.5" customHeight="1" x14ac:dyDescent="0.25">
      <c r="A32" s="328"/>
      <c r="B32" s="959"/>
      <c r="C32" s="959"/>
      <c r="D32" s="959"/>
      <c r="E32" s="328"/>
      <c r="F32" s="959"/>
      <c r="G32" s="959"/>
      <c r="H32" s="959"/>
      <c r="I32" s="959"/>
      <c r="J32" s="959"/>
      <c r="K32" s="959"/>
      <c r="L32" s="959"/>
      <c r="M32" s="959"/>
      <c r="N32" s="959"/>
      <c r="O32" s="970" t="s">
        <v>396</v>
      </c>
      <c r="P32" s="330" t="s">
        <v>397</v>
      </c>
      <c r="Q32" s="331">
        <v>43466</v>
      </c>
      <c r="R32" s="331">
        <v>43830</v>
      </c>
      <c r="S32" s="330" t="s">
        <v>398</v>
      </c>
      <c r="T32" s="332" t="s">
        <v>399</v>
      </c>
      <c r="U32" s="330" t="s">
        <v>364</v>
      </c>
      <c r="V32" s="341" t="s">
        <v>400</v>
      </c>
      <c r="W32" s="328" t="s">
        <v>401</v>
      </c>
      <c r="X32" s="331"/>
      <c r="Y32" s="331"/>
      <c r="Z32" s="334" t="s">
        <v>67</v>
      </c>
      <c r="AA32" s="334" t="s">
        <v>67</v>
      </c>
      <c r="AB32" s="959"/>
      <c r="AC32" s="334" t="s">
        <v>67</v>
      </c>
      <c r="AD32" s="334" t="s">
        <v>67</v>
      </c>
      <c r="AE32" s="959"/>
      <c r="AF32" s="334" t="s">
        <v>67</v>
      </c>
      <c r="AG32" s="334" t="s">
        <v>67</v>
      </c>
      <c r="AH32" s="959"/>
      <c r="AI32" s="332"/>
      <c r="AJ32" s="332"/>
      <c r="AK32" s="959"/>
      <c r="AL32" s="959"/>
      <c r="AM32" s="342">
        <v>8.3299999999999999E-2</v>
      </c>
      <c r="AN32" s="342">
        <v>8.3299999999999999E-2</v>
      </c>
      <c r="AO32" s="342">
        <v>8.3299999999999999E-2</v>
      </c>
      <c r="AP32" s="342">
        <v>8.3299999999999999E-2</v>
      </c>
      <c r="AQ32" s="342">
        <v>8.3299999999999999E-2</v>
      </c>
      <c r="AR32" s="342">
        <v>8.3299999999999999E-2</v>
      </c>
      <c r="AS32" s="336">
        <v>8.3299999999999999E-2</v>
      </c>
      <c r="AT32" s="336">
        <v>8.3299999999999999E-2</v>
      </c>
      <c r="AU32" s="336">
        <v>8.3299999999999999E-2</v>
      </c>
      <c r="AV32" s="336">
        <v>8.3299999999999999E-2</v>
      </c>
      <c r="AW32" s="336">
        <v>8.3299999999999999E-2</v>
      </c>
      <c r="AX32" s="336">
        <v>8.3299999999999999E-2</v>
      </c>
      <c r="AY32" s="337">
        <f t="shared" si="4"/>
        <v>0.99960000000000016</v>
      </c>
      <c r="AZ32" s="328" t="s">
        <v>402</v>
      </c>
      <c r="BA32" s="338"/>
    </row>
    <row r="33" spans="1:53" s="339" customFormat="1" ht="115.5" customHeight="1" x14ac:dyDescent="0.25">
      <c r="A33" s="328"/>
      <c r="B33" s="959"/>
      <c r="C33" s="959"/>
      <c r="D33" s="959"/>
      <c r="E33" s="328"/>
      <c r="F33" s="959"/>
      <c r="G33" s="959"/>
      <c r="H33" s="959"/>
      <c r="I33" s="959"/>
      <c r="J33" s="959"/>
      <c r="K33" s="959"/>
      <c r="L33" s="959"/>
      <c r="M33" s="959"/>
      <c r="N33" s="959"/>
      <c r="O33" s="961"/>
      <c r="P33" s="330" t="s">
        <v>403</v>
      </c>
      <c r="Q33" s="331">
        <v>43466</v>
      </c>
      <c r="R33" s="331">
        <v>43830</v>
      </c>
      <c r="S33" s="330" t="s">
        <v>404</v>
      </c>
      <c r="T33" s="332" t="s">
        <v>405</v>
      </c>
      <c r="U33" s="330" t="s">
        <v>364</v>
      </c>
      <c r="V33" s="333" t="s">
        <v>406</v>
      </c>
      <c r="W33" s="328" t="s">
        <v>407</v>
      </c>
      <c r="X33" s="331"/>
      <c r="Y33" s="331"/>
      <c r="Z33" s="334" t="s">
        <v>67</v>
      </c>
      <c r="AA33" s="334" t="s">
        <v>67</v>
      </c>
      <c r="AB33" s="959"/>
      <c r="AC33" s="334" t="s">
        <v>67</v>
      </c>
      <c r="AD33" s="334" t="s">
        <v>67</v>
      </c>
      <c r="AE33" s="959"/>
      <c r="AF33" s="334" t="s">
        <v>67</v>
      </c>
      <c r="AG33" s="334" t="s">
        <v>67</v>
      </c>
      <c r="AH33" s="959"/>
      <c r="AI33" s="332"/>
      <c r="AJ33" s="332"/>
      <c r="AK33" s="959"/>
      <c r="AL33" s="959"/>
      <c r="AM33" s="328" t="s">
        <v>373</v>
      </c>
      <c r="AN33" s="342">
        <v>8.3299999999999999E-2</v>
      </c>
      <c r="AO33" s="342">
        <v>8.3299999999999999E-2</v>
      </c>
      <c r="AP33" s="342">
        <v>8.3299999999999999E-2</v>
      </c>
      <c r="AQ33" s="342">
        <v>8.3299999999999999E-2</v>
      </c>
      <c r="AR33" s="342">
        <v>8.3299999999999999E-2</v>
      </c>
      <c r="AS33" s="336">
        <v>8.3299999999999999E-2</v>
      </c>
      <c r="AT33" s="332">
        <v>0.19</v>
      </c>
      <c r="AU33" s="336">
        <v>8.3299999999999999E-2</v>
      </c>
      <c r="AV33" s="336">
        <v>8.3299999999999999E-2</v>
      </c>
      <c r="AW33" s="336">
        <v>8.3299999999999999E-2</v>
      </c>
      <c r="AX33" s="336">
        <v>6.0299999999999999E-2</v>
      </c>
      <c r="AY33" s="337">
        <f t="shared" si="4"/>
        <v>1</v>
      </c>
      <c r="AZ33" s="341" t="s">
        <v>408</v>
      </c>
      <c r="BA33" s="338"/>
    </row>
    <row r="34" spans="1:53" s="339" customFormat="1" ht="115.5" customHeight="1" x14ac:dyDescent="0.25">
      <c r="A34" s="328"/>
      <c r="B34" s="959"/>
      <c r="C34" s="959"/>
      <c r="D34" s="959"/>
      <c r="E34" s="328"/>
      <c r="F34" s="959"/>
      <c r="G34" s="959"/>
      <c r="H34" s="959"/>
      <c r="I34" s="959"/>
      <c r="J34" s="959"/>
      <c r="K34" s="961"/>
      <c r="L34" s="961"/>
      <c r="M34" s="961"/>
      <c r="N34" s="961"/>
      <c r="O34" s="329" t="s">
        <v>409</v>
      </c>
      <c r="P34" s="330" t="s">
        <v>410</v>
      </c>
      <c r="Q34" s="331">
        <v>43466</v>
      </c>
      <c r="R34" s="331">
        <v>43830</v>
      </c>
      <c r="S34" s="330" t="s">
        <v>411</v>
      </c>
      <c r="T34" s="332" t="s">
        <v>378</v>
      </c>
      <c r="U34" s="330" t="s">
        <v>364</v>
      </c>
      <c r="V34" s="333" t="s">
        <v>412</v>
      </c>
      <c r="W34" s="328" t="s">
        <v>413</v>
      </c>
      <c r="X34" s="331"/>
      <c r="Y34" s="331"/>
      <c r="Z34" s="334" t="s">
        <v>67</v>
      </c>
      <c r="AA34" s="334" t="s">
        <v>67</v>
      </c>
      <c r="AB34" s="961"/>
      <c r="AC34" s="334" t="s">
        <v>67</v>
      </c>
      <c r="AD34" s="334" t="s">
        <v>67</v>
      </c>
      <c r="AE34" s="961"/>
      <c r="AF34" s="334" t="s">
        <v>67</v>
      </c>
      <c r="AG34" s="334" t="s">
        <v>67</v>
      </c>
      <c r="AH34" s="961"/>
      <c r="AI34" s="332"/>
      <c r="AJ34" s="332"/>
      <c r="AK34" s="961"/>
      <c r="AL34" s="961"/>
      <c r="AM34" s="335">
        <v>0</v>
      </c>
      <c r="AN34" s="332">
        <v>0.09</v>
      </c>
      <c r="AO34" s="335">
        <v>0</v>
      </c>
      <c r="AP34" s="332">
        <v>0.59</v>
      </c>
      <c r="AQ34" s="332">
        <v>0.09</v>
      </c>
      <c r="AR34" s="335">
        <v>4.4999999999999998E-2</v>
      </c>
      <c r="AS34" s="335">
        <v>4.4999999999999998E-2</v>
      </c>
      <c r="AT34" s="335">
        <v>0</v>
      </c>
      <c r="AU34" s="335">
        <v>4.4999999999999998E-2</v>
      </c>
      <c r="AV34" s="332">
        <v>0.09</v>
      </c>
      <c r="AW34" s="328" t="s">
        <v>67</v>
      </c>
      <c r="AX34" s="328" t="s">
        <v>67</v>
      </c>
      <c r="AY34" s="337">
        <f t="shared" si="4"/>
        <v>0.995</v>
      </c>
      <c r="AZ34" s="328"/>
      <c r="BA34" s="338"/>
    </row>
    <row r="35" spans="1:53" s="339" customFormat="1" ht="147.75" customHeight="1" x14ac:dyDescent="0.25">
      <c r="A35" s="328" t="s">
        <v>66</v>
      </c>
      <c r="B35" s="959"/>
      <c r="C35" s="959"/>
      <c r="D35" s="959"/>
      <c r="E35" s="328" t="s">
        <v>70</v>
      </c>
      <c r="F35" s="959"/>
      <c r="G35" s="959"/>
      <c r="H35" s="959"/>
      <c r="I35" s="959"/>
      <c r="J35" s="959"/>
      <c r="K35" s="1013" t="s">
        <v>67</v>
      </c>
      <c r="L35" s="958" t="s">
        <v>355</v>
      </c>
      <c r="M35" s="958" t="s">
        <v>414</v>
      </c>
      <c r="N35" s="964">
        <v>0.05</v>
      </c>
      <c r="O35" s="330" t="s">
        <v>415</v>
      </c>
      <c r="P35" s="330" t="s">
        <v>416</v>
      </c>
      <c r="Q35" s="331">
        <v>43466</v>
      </c>
      <c r="R35" s="331">
        <v>43830</v>
      </c>
      <c r="S35" s="330" t="s">
        <v>417</v>
      </c>
      <c r="T35" s="328" t="s">
        <v>418</v>
      </c>
      <c r="U35" s="330" t="s">
        <v>364</v>
      </c>
      <c r="V35" s="333" t="s">
        <v>419</v>
      </c>
      <c r="W35" s="328" t="s">
        <v>420</v>
      </c>
      <c r="X35" s="331"/>
      <c r="Y35" s="331" t="str">
        <f>+IF(X35&gt;R35,"NO CUMPLE","SI CUMPLE")</f>
        <v>SI CUMPLE</v>
      </c>
      <c r="Z35" s="328" t="s">
        <v>67</v>
      </c>
      <c r="AA35" s="328" t="s">
        <v>67</v>
      </c>
      <c r="AB35" s="965">
        <v>-0.09</v>
      </c>
      <c r="AC35" s="328" t="s">
        <v>67</v>
      </c>
      <c r="AD35" s="328" t="s">
        <v>67</v>
      </c>
      <c r="AE35" s="965">
        <v>-0.09</v>
      </c>
      <c r="AF35" s="328" t="s">
        <v>67</v>
      </c>
      <c r="AG35" s="328" t="s">
        <v>67</v>
      </c>
      <c r="AH35" s="965">
        <v>-0.19</v>
      </c>
      <c r="AI35" s="332"/>
      <c r="AJ35" s="332"/>
      <c r="AK35" s="965">
        <v>0.15</v>
      </c>
      <c r="AL35" s="965">
        <v>0.15</v>
      </c>
      <c r="AM35" s="328" t="s">
        <v>373</v>
      </c>
      <c r="AN35" s="328" t="s">
        <v>373</v>
      </c>
      <c r="AO35" s="332">
        <v>0.1</v>
      </c>
      <c r="AP35" s="332">
        <v>0.05</v>
      </c>
      <c r="AQ35" s="332">
        <v>0.05</v>
      </c>
      <c r="AR35" s="332">
        <v>0.1</v>
      </c>
      <c r="AS35" s="332">
        <v>0.7</v>
      </c>
      <c r="AT35" s="328" t="s">
        <v>67</v>
      </c>
      <c r="AU35" s="328" t="s">
        <v>67</v>
      </c>
      <c r="AV35" s="328" t="s">
        <v>67</v>
      </c>
      <c r="AW35" s="328" t="s">
        <v>67</v>
      </c>
      <c r="AX35" s="328" t="s">
        <v>67</v>
      </c>
      <c r="AY35" s="337">
        <f t="shared" si="4"/>
        <v>1</v>
      </c>
      <c r="AZ35" s="333" t="s">
        <v>421</v>
      </c>
      <c r="BA35" s="338"/>
    </row>
    <row r="36" spans="1:53" s="339" customFormat="1" ht="126" customHeight="1" x14ac:dyDescent="0.25">
      <c r="A36" s="328"/>
      <c r="B36" s="959"/>
      <c r="C36" s="959"/>
      <c r="D36" s="959"/>
      <c r="E36" s="328"/>
      <c r="F36" s="959"/>
      <c r="G36" s="959"/>
      <c r="H36" s="959"/>
      <c r="I36" s="959"/>
      <c r="J36" s="959"/>
      <c r="K36" s="959"/>
      <c r="L36" s="959"/>
      <c r="M36" s="959"/>
      <c r="N36" s="959"/>
      <c r="O36" s="330" t="s">
        <v>422</v>
      </c>
      <c r="P36" s="333" t="s">
        <v>423</v>
      </c>
      <c r="Q36" s="331">
        <v>43466</v>
      </c>
      <c r="R36" s="331">
        <v>43830</v>
      </c>
      <c r="S36" s="330" t="s">
        <v>424</v>
      </c>
      <c r="T36" s="328" t="s">
        <v>425</v>
      </c>
      <c r="U36" s="330" t="s">
        <v>364</v>
      </c>
      <c r="V36" s="333" t="s">
        <v>426</v>
      </c>
      <c r="W36" s="328" t="s">
        <v>427</v>
      </c>
      <c r="X36" s="331"/>
      <c r="Y36" s="331"/>
      <c r="Z36" s="328" t="s">
        <v>67</v>
      </c>
      <c r="AA36" s="328" t="s">
        <v>67</v>
      </c>
      <c r="AB36" s="966"/>
      <c r="AC36" s="328" t="s">
        <v>67</v>
      </c>
      <c r="AD36" s="328" t="s">
        <v>67</v>
      </c>
      <c r="AE36" s="966"/>
      <c r="AF36" s="328" t="s">
        <v>67</v>
      </c>
      <c r="AG36" s="328" t="s">
        <v>67</v>
      </c>
      <c r="AH36" s="968"/>
      <c r="AI36" s="332"/>
      <c r="AJ36" s="332"/>
      <c r="AK36" s="968"/>
      <c r="AL36" s="966"/>
      <c r="AM36" s="332">
        <v>0.5</v>
      </c>
      <c r="AN36" s="328" t="s">
        <v>373</v>
      </c>
      <c r="AO36" s="328" t="s">
        <v>373</v>
      </c>
      <c r="AP36" s="332">
        <v>0.1</v>
      </c>
      <c r="AQ36" s="332">
        <v>0.15</v>
      </c>
      <c r="AR36" s="328" t="s">
        <v>373</v>
      </c>
      <c r="AS36" s="332">
        <v>0.25</v>
      </c>
      <c r="AT36" s="328" t="s">
        <v>67</v>
      </c>
      <c r="AU36" s="328" t="s">
        <v>67</v>
      </c>
      <c r="AV36" s="328" t="s">
        <v>67</v>
      </c>
      <c r="AW36" s="328" t="s">
        <v>67</v>
      </c>
      <c r="AX36" s="328" t="s">
        <v>67</v>
      </c>
      <c r="AY36" s="337">
        <f t="shared" si="4"/>
        <v>1</v>
      </c>
      <c r="AZ36" s="328"/>
      <c r="BA36" s="338"/>
    </row>
    <row r="37" spans="1:53" s="339" customFormat="1" ht="213.75" customHeight="1" x14ac:dyDescent="0.25">
      <c r="A37" s="328"/>
      <c r="B37" s="959"/>
      <c r="C37" s="959"/>
      <c r="D37" s="959"/>
      <c r="E37" s="328"/>
      <c r="F37" s="959"/>
      <c r="G37" s="959"/>
      <c r="H37" s="959"/>
      <c r="I37" s="959"/>
      <c r="J37" s="959"/>
      <c r="K37" s="959"/>
      <c r="L37" s="959"/>
      <c r="M37" s="959"/>
      <c r="N37" s="959"/>
      <c r="O37" s="330" t="s">
        <v>428</v>
      </c>
      <c r="P37" s="330" t="s">
        <v>429</v>
      </c>
      <c r="Q37" s="331">
        <v>43466</v>
      </c>
      <c r="R37" s="331">
        <v>43830</v>
      </c>
      <c r="S37" s="330" t="s">
        <v>430</v>
      </c>
      <c r="T37" s="328" t="s">
        <v>431</v>
      </c>
      <c r="U37" s="330" t="s">
        <v>364</v>
      </c>
      <c r="V37" s="333" t="s">
        <v>432</v>
      </c>
      <c r="W37" s="328" t="s">
        <v>433</v>
      </c>
      <c r="X37" s="331"/>
      <c r="Y37" s="331"/>
      <c r="Z37" s="328" t="s">
        <v>67</v>
      </c>
      <c r="AA37" s="328" t="s">
        <v>67</v>
      </c>
      <c r="AB37" s="967"/>
      <c r="AC37" s="328" t="s">
        <v>67</v>
      </c>
      <c r="AD37" s="328" t="s">
        <v>67</v>
      </c>
      <c r="AE37" s="967"/>
      <c r="AF37" s="328" t="s">
        <v>67</v>
      </c>
      <c r="AG37" s="328" t="s">
        <v>67</v>
      </c>
      <c r="AH37" s="969"/>
      <c r="AI37" s="332"/>
      <c r="AJ37" s="332"/>
      <c r="AK37" s="969"/>
      <c r="AL37" s="967"/>
      <c r="AM37" s="332">
        <v>0.5</v>
      </c>
      <c r="AN37" s="328" t="s">
        <v>373</v>
      </c>
      <c r="AO37" s="332">
        <v>0.1</v>
      </c>
      <c r="AP37" s="332">
        <v>0.15</v>
      </c>
      <c r="AQ37" s="332">
        <v>0.2</v>
      </c>
      <c r="AR37" s="332">
        <v>0.05</v>
      </c>
      <c r="AS37" s="328" t="s">
        <v>67</v>
      </c>
      <c r="AT37" s="328" t="s">
        <v>67</v>
      </c>
      <c r="AU37" s="328" t="s">
        <v>67</v>
      </c>
      <c r="AV37" s="328" t="s">
        <v>67</v>
      </c>
      <c r="AW37" s="328" t="s">
        <v>67</v>
      </c>
      <c r="AX37" s="328" t="s">
        <v>67</v>
      </c>
      <c r="AY37" s="343">
        <f t="shared" ref="AY37:AY38" si="5">SUM(AM37:AR37)</f>
        <v>1</v>
      </c>
      <c r="AZ37" s="328"/>
      <c r="BA37" s="338"/>
    </row>
    <row r="38" spans="1:53" s="339" customFormat="1" ht="126" customHeight="1" x14ac:dyDescent="0.25">
      <c r="A38" s="328"/>
      <c r="B38" s="959"/>
      <c r="C38" s="959"/>
      <c r="D38" s="959"/>
      <c r="E38" s="328"/>
      <c r="F38" s="959"/>
      <c r="G38" s="959"/>
      <c r="H38" s="959"/>
      <c r="I38" s="959"/>
      <c r="J38" s="959"/>
      <c r="K38" s="961"/>
      <c r="L38" s="961"/>
      <c r="M38" s="961"/>
      <c r="N38" s="961"/>
      <c r="O38" s="330" t="s">
        <v>434</v>
      </c>
      <c r="P38" s="330" t="s">
        <v>435</v>
      </c>
      <c r="Q38" s="331">
        <v>43466</v>
      </c>
      <c r="R38" s="331">
        <v>43830</v>
      </c>
      <c r="S38" s="330" t="s">
        <v>436</v>
      </c>
      <c r="T38" s="328" t="s">
        <v>437</v>
      </c>
      <c r="U38" s="330" t="s">
        <v>364</v>
      </c>
      <c r="V38" s="333" t="s">
        <v>438</v>
      </c>
      <c r="W38" s="328" t="s">
        <v>439</v>
      </c>
      <c r="X38" s="331"/>
      <c r="Y38" s="331"/>
      <c r="Z38" s="328" t="s">
        <v>67</v>
      </c>
      <c r="AA38" s="328" t="s">
        <v>67</v>
      </c>
      <c r="AB38" s="328" t="s">
        <v>67</v>
      </c>
      <c r="AC38" s="328" t="s">
        <v>67</v>
      </c>
      <c r="AD38" s="328" t="s">
        <v>67</v>
      </c>
      <c r="AE38" s="328" t="s">
        <v>67</v>
      </c>
      <c r="AF38" s="328" t="s">
        <v>67</v>
      </c>
      <c r="AG38" s="328" t="s">
        <v>67</v>
      </c>
      <c r="AH38" s="332"/>
      <c r="AI38" s="332"/>
      <c r="AJ38" s="332"/>
      <c r="AK38" s="332"/>
      <c r="AL38" s="328" t="s">
        <v>67</v>
      </c>
      <c r="AM38" s="328" t="s">
        <v>373</v>
      </c>
      <c r="AN38" s="328" t="s">
        <v>373</v>
      </c>
      <c r="AO38" s="332">
        <v>0.1</v>
      </c>
      <c r="AP38" s="332">
        <v>0.1</v>
      </c>
      <c r="AQ38" s="332">
        <v>0.1</v>
      </c>
      <c r="AR38" s="332">
        <v>0.7</v>
      </c>
      <c r="AS38" s="328" t="s">
        <v>67</v>
      </c>
      <c r="AT38" s="328" t="s">
        <v>67</v>
      </c>
      <c r="AU38" s="328" t="s">
        <v>67</v>
      </c>
      <c r="AV38" s="328" t="s">
        <v>67</v>
      </c>
      <c r="AW38" s="328" t="s">
        <v>67</v>
      </c>
      <c r="AX38" s="328" t="s">
        <v>67</v>
      </c>
      <c r="AY38" s="343">
        <f t="shared" si="5"/>
        <v>1</v>
      </c>
      <c r="AZ38" s="328"/>
      <c r="BA38" s="338"/>
    </row>
    <row r="39" spans="1:53" s="339" customFormat="1" ht="161.25" customHeight="1" x14ac:dyDescent="0.25">
      <c r="A39" s="328"/>
      <c r="B39" s="959"/>
      <c r="C39" s="959"/>
      <c r="D39" s="959"/>
      <c r="E39" s="328"/>
      <c r="F39" s="959"/>
      <c r="G39" s="959"/>
      <c r="H39" s="959"/>
      <c r="I39" s="959"/>
      <c r="J39" s="959"/>
      <c r="K39" s="960" t="s">
        <v>440</v>
      </c>
      <c r="L39" s="958" t="s">
        <v>355</v>
      </c>
      <c r="M39" s="958" t="s">
        <v>441</v>
      </c>
      <c r="N39" s="1012">
        <v>5.0000000000000001E-3</v>
      </c>
      <c r="O39" s="330" t="s">
        <v>442</v>
      </c>
      <c r="P39" s="330" t="s">
        <v>443</v>
      </c>
      <c r="Q39" s="331">
        <v>43466</v>
      </c>
      <c r="R39" s="331">
        <v>43830</v>
      </c>
      <c r="S39" s="330" t="s">
        <v>444</v>
      </c>
      <c r="T39" s="328" t="s">
        <v>445</v>
      </c>
      <c r="U39" s="330" t="s">
        <v>364</v>
      </c>
      <c r="V39" s="333" t="s">
        <v>446</v>
      </c>
      <c r="W39" s="328" t="s">
        <v>447</v>
      </c>
      <c r="X39" s="331"/>
      <c r="Y39" s="331"/>
      <c r="Z39" s="328" t="s">
        <v>67</v>
      </c>
      <c r="AA39" s="328" t="s">
        <v>67</v>
      </c>
      <c r="AB39" s="328" t="s">
        <v>67</v>
      </c>
      <c r="AC39" s="328" t="s">
        <v>67</v>
      </c>
      <c r="AD39" s="328" t="s">
        <v>67</v>
      </c>
      <c r="AE39" s="328" t="s">
        <v>67</v>
      </c>
      <c r="AF39" s="328" t="s">
        <v>67</v>
      </c>
      <c r="AG39" s="328" t="s">
        <v>67</v>
      </c>
      <c r="AH39" s="328" t="s">
        <v>67</v>
      </c>
      <c r="AI39" s="328" t="s">
        <v>67</v>
      </c>
      <c r="AJ39" s="328" t="s">
        <v>67</v>
      </c>
      <c r="AK39" s="328" t="s">
        <v>67</v>
      </c>
      <c r="AL39" s="328" t="s">
        <v>67</v>
      </c>
      <c r="AM39" s="328" t="s">
        <v>373</v>
      </c>
      <c r="AN39" s="328" t="s">
        <v>373</v>
      </c>
      <c r="AO39" s="332">
        <v>0.25</v>
      </c>
      <c r="AP39" s="332">
        <v>0.5</v>
      </c>
      <c r="AQ39" s="332">
        <v>0.1</v>
      </c>
      <c r="AR39" s="332">
        <v>0.1</v>
      </c>
      <c r="AS39" s="332">
        <v>0</v>
      </c>
      <c r="AT39" s="332">
        <v>0.05</v>
      </c>
      <c r="AU39" s="328" t="s">
        <v>67</v>
      </c>
      <c r="AV39" s="328" t="s">
        <v>67</v>
      </c>
      <c r="AW39" s="328" t="s">
        <v>67</v>
      </c>
      <c r="AX39" s="328" t="s">
        <v>67</v>
      </c>
      <c r="AY39" s="343">
        <f t="shared" ref="AY39:AY42" si="6">SUM(AM39:AX39)</f>
        <v>1</v>
      </c>
      <c r="AZ39" s="328"/>
      <c r="BA39" s="338"/>
    </row>
    <row r="40" spans="1:53" s="339" customFormat="1" ht="126" customHeight="1" x14ac:dyDescent="0.25">
      <c r="A40" s="328"/>
      <c r="B40" s="959"/>
      <c r="C40" s="959"/>
      <c r="D40" s="959"/>
      <c r="E40" s="328"/>
      <c r="F40" s="959"/>
      <c r="G40" s="959"/>
      <c r="H40" s="959"/>
      <c r="I40" s="959"/>
      <c r="J40" s="959"/>
      <c r="K40" s="959"/>
      <c r="L40" s="959"/>
      <c r="M40" s="959"/>
      <c r="N40" s="959"/>
      <c r="O40" s="330" t="s">
        <v>448</v>
      </c>
      <c r="P40" s="330" t="s">
        <v>449</v>
      </c>
      <c r="Q40" s="331">
        <v>43466</v>
      </c>
      <c r="R40" s="331">
        <v>43830</v>
      </c>
      <c r="S40" s="330" t="s">
        <v>450</v>
      </c>
      <c r="T40" s="328" t="s">
        <v>451</v>
      </c>
      <c r="U40" s="330" t="s">
        <v>364</v>
      </c>
      <c r="V40" s="333" t="s">
        <v>452</v>
      </c>
      <c r="W40" s="328" t="s">
        <v>453</v>
      </c>
      <c r="X40" s="331"/>
      <c r="Y40" s="331"/>
      <c r="Z40" s="328" t="s">
        <v>67</v>
      </c>
      <c r="AA40" s="328" t="s">
        <v>67</v>
      </c>
      <c r="AB40" s="328" t="s">
        <v>67</v>
      </c>
      <c r="AC40" s="328" t="s">
        <v>67</v>
      </c>
      <c r="AD40" s="328" t="s">
        <v>67</v>
      </c>
      <c r="AE40" s="328" t="s">
        <v>67</v>
      </c>
      <c r="AF40" s="328" t="s">
        <v>67</v>
      </c>
      <c r="AG40" s="328" t="s">
        <v>67</v>
      </c>
      <c r="AH40" s="328" t="s">
        <v>67</v>
      </c>
      <c r="AI40" s="328" t="s">
        <v>67</v>
      </c>
      <c r="AJ40" s="328" t="s">
        <v>67</v>
      </c>
      <c r="AK40" s="328" t="s">
        <v>67</v>
      </c>
      <c r="AL40" s="328" t="s">
        <v>67</v>
      </c>
      <c r="AM40" s="328" t="s">
        <v>373</v>
      </c>
      <c r="AN40" s="328" t="s">
        <v>373</v>
      </c>
      <c r="AO40" s="332">
        <v>0.1</v>
      </c>
      <c r="AP40" s="332">
        <v>0.1</v>
      </c>
      <c r="AQ40" s="332">
        <v>0.1</v>
      </c>
      <c r="AR40" s="332">
        <v>0.3</v>
      </c>
      <c r="AS40" s="332">
        <v>0.1</v>
      </c>
      <c r="AT40" s="332">
        <v>0.1</v>
      </c>
      <c r="AU40" s="332">
        <v>0.05</v>
      </c>
      <c r="AV40" s="332">
        <v>0.05</v>
      </c>
      <c r="AW40" s="332">
        <v>0.03</v>
      </c>
      <c r="AX40" s="332">
        <v>7.0000000000000007E-2</v>
      </c>
      <c r="AY40" s="343">
        <f t="shared" si="6"/>
        <v>1.0000000000000002</v>
      </c>
      <c r="AZ40" s="328"/>
      <c r="BA40" s="338"/>
    </row>
    <row r="41" spans="1:53" s="339" customFormat="1" ht="234" customHeight="1" x14ac:dyDescent="0.25">
      <c r="A41" s="328"/>
      <c r="B41" s="959"/>
      <c r="C41" s="959"/>
      <c r="D41" s="959"/>
      <c r="E41" s="328"/>
      <c r="F41" s="959"/>
      <c r="G41" s="959"/>
      <c r="H41" s="959"/>
      <c r="I41" s="959"/>
      <c r="J41" s="959"/>
      <c r="K41" s="961"/>
      <c r="L41" s="961"/>
      <c r="M41" s="961"/>
      <c r="N41" s="961"/>
      <c r="O41" s="330" t="s">
        <v>454</v>
      </c>
      <c r="P41" s="330" t="s">
        <v>455</v>
      </c>
      <c r="Q41" s="331">
        <v>43466</v>
      </c>
      <c r="R41" s="331">
        <v>43830</v>
      </c>
      <c r="S41" s="330" t="s">
        <v>456</v>
      </c>
      <c r="T41" s="328" t="s">
        <v>457</v>
      </c>
      <c r="U41" s="330" t="s">
        <v>364</v>
      </c>
      <c r="V41" s="333" t="s">
        <v>458</v>
      </c>
      <c r="W41" s="328" t="s">
        <v>459</v>
      </c>
      <c r="X41" s="331"/>
      <c r="Y41" s="331"/>
      <c r="Z41" s="328" t="s">
        <v>67</v>
      </c>
      <c r="AA41" s="328" t="s">
        <v>67</v>
      </c>
      <c r="AB41" s="328" t="s">
        <v>67</v>
      </c>
      <c r="AC41" s="328" t="s">
        <v>67</v>
      </c>
      <c r="AD41" s="328" t="s">
        <v>67</v>
      </c>
      <c r="AE41" s="328" t="s">
        <v>67</v>
      </c>
      <c r="AF41" s="328" t="s">
        <v>67</v>
      </c>
      <c r="AG41" s="328" t="s">
        <v>67</v>
      </c>
      <c r="AH41" s="328" t="s">
        <v>67</v>
      </c>
      <c r="AI41" s="328" t="s">
        <v>67</v>
      </c>
      <c r="AJ41" s="328" t="s">
        <v>67</v>
      </c>
      <c r="AK41" s="328" t="s">
        <v>67</v>
      </c>
      <c r="AL41" s="328" t="s">
        <v>67</v>
      </c>
      <c r="AM41" s="328" t="s">
        <v>373</v>
      </c>
      <c r="AN41" s="328" t="s">
        <v>373</v>
      </c>
      <c r="AO41" s="328" t="s">
        <v>373</v>
      </c>
      <c r="AP41" s="332">
        <v>0.1</v>
      </c>
      <c r="AQ41" s="328" t="s">
        <v>373</v>
      </c>
      <c r="AR41" s="328" t="s">
        <v>373</v>
      </c>
      <c r="AS41" s="336">
        <v>0</v>
      </c>
      <c r="AT41" s="332">
        <v>0.6</v>
      </c>
      <c r="AU41" s="332">
        <v>0.05</v>
      </c>
      <c r="AV41" s="332">
        <v>0.25</v>
      </c>
      <c r="AW41" s="328" t="s">
        <v>67</v>
      </c>
      <c r="AX41" s="328" t="s">
        <v>67</v>
      </c>
      <c r="AY41" s="343">
        <f t="shared" si="6"/>
        <v>1</v>
      </c>
      <c r="AZ41" s="328"/>
      <c r="BA41" s="338"/>
    </row>
    <row r="42" spans="1:53" s="339" customFormat="1" ht="99" customHeight="1" x14ac:dyDescent="0.25">
      <c r="A42" s="328" t="s">
        <v>66</v>
      </c>
      <c r="B42" s="959"/>
      <c r="C42" s="959"/>
      <c r="D42" s="959"/>
      <c r="E42" s="328" t="s">
        <v>70</v>
      </c>
      <c r="F42" s="959"/>
      <c r="G42" s="959"/>
      <c r="H42" s="959"/>
      <c r="I42" s="959"/>
      <c r="J42" s="959"/>
      <c r="K42" s="960" t="s">
        <v>460</v>
      </c>
      <c r="L42" s="958" t="s">
        <v>355</v>
      </c>
      <c r="M42" s="960" t="s">
        <v>461</v>
      </c>
      <c r="N42" s="964">
        <v>1</v>
      </c>
      <c r="O42" s="330" t="s">
        <v>462</v>
      </c>
      <c r="P42" s="330" t="s">
        <v>463</v>
      </c>
      <c r="Q42" s="331">
        <v>43466</v>
      </c>
      <c r="R42" s="331">
        <v>43830</v>
      </c>
      <c r="S42" s="330" t="s">
        <v>464</v>
      </c>
      <c r="T42" s="328" t="s">
        <v>465</v>
      </c>
      <c r="U42" s="330" t="s">
        <v>364</v>
      </c>
      <c r="V42" s="333" t="s">
        <v>466</v>
      </c>
      <c r="W42" s="328" t="s">
        <v>467</v>
      </c>
      <c r="X42" s="331"/>
      <c r="Y42" s="331" t="str">
        <f t="shared" ref="Y42:Y50" si="7">+IF(X42&gt;R42,"NO CUMPLE","SI CUMPLE")</f>
        <v>SI CUMPLE</v>
      </c>
      <c r="Z42" s="328" t="s">
        <v>67</v>
      </c>
      <c r="AA42" s="328" t="s">
        <v>67</v>
      </c>
      <c r="AB42" s="328" t="s">
        <v>67</v>
      </c>
      <c r="AC42" s="328" t="s">
        <v>67</v>
      </c>
      <c r="AD42" s="328" t="s">
        <v>67</v>
      </c>
      <c r="AE42" s="328" t="s">
        <v>67</v>
      </c>
      <c r="AF42" s="328" t="s">
        <v>67</v>
      </c>
      <c r="AG42" s="328" t="s">
        <v>67</v>
      </c>
      <c r="AH42" s="328" t="s">
        <v>67</v>
      </c>
      <c r="AI42" s="328" t="s">
        <v>67</v>
      </c>
      <c r="AJ42" s="328" t="s">
        <v>67</v>
      </c>
      <c r="AK42" s="328" t="s">
        <v>67</v>
      </c>
      <c r="AL42" s="328" t="s">
        <v>67</v>
      </c>
      <c r="AM42" s="328" t="s">
        <v>373</v>
      </c>
      <c r="AN42" s="332">
        <v>0.25</v>
      </c>
      <c r="AO42" s="332">
        <v>0.25</v>
      </c>
      <c r="AP42" s="332">
        <v>0.05</v>
      </c>
      <c r="AQ42" s="328" t="s">
        <v>373</v>
      </c>
      <c r="AR42" s="328" t="s">
        <v>373</v>
      </c>
      <c r="AS42" s="332">
        <v>0.15</v>
      </c>
      <c r="AT42" s="332">
        <v>0.1</v>
      </c>
      <c r="AU42" s="332">
        <v>0.2</v>
      </c>
      <c r="AV42" s="328" t="s">
        <v>67</v>
      </c>
      <c r="AW42" s="328" t="s">
        <v>67</v>
      </c>
      <c r="AX42" s="328" t="s">
        <v>67</v>
      </c>
      <c r="AY42" s="343">
        <f t="shared" si="6"/>
        <v>1</v>
      </c>
      <c r="AZ42" s="328"/>
      <c r="BA42" s="338"/>
    </row>
    <row r="43" spans="1:53" s="339" customFormat="1" ht="103.5" customHeight="1" x14ac:dyDescent="0.25">
      <c r="A43" s="328" t="s">
        <v>66</v>
      </c>
      <c r="B43" s="959"/>
      <c r="C43" s="959"/>
      <c r="D43" s="959"/>
      <c r="E43" s="328" t="s">
        <v>70</v>
      </c>
      <c r="F43" s="959"/>
      <c r="G43" s="959"/>
      <c r="H43" s="959"/>
      <c r="I43" s="959"/>
      <c r="J43" s="959"/>
      <c r="K43" s="959"/>
      <c r="L43" s="959"/>
      <c r="M43" s="959"/>
      <c r="N43" s="959"/>
      <c r="O43" s="330" t="s">
        <v>468</v>
      </c>
      <c r="P43" s="330" t="s">
        <v>469</v>
      </c>
      <c r="Q43" s="331">
        <v>43466</v>
      </c>
      <c r="R43" s="331">
        <v>43830</v>
      </c>
      <c r="S43" s="330" t="s">
        <v>470</v>
      </c>
      <c r="T43" s="328" t="s">
        <v>471</v>
      </c>
      <c r="U43" s="330" t="s">
        <v>364</v>
      </c>
      <c r="V43" s="333" t="s">
        <v>472</v>
      </c>
      <c r="W43" s="328" t="s">
        <v>473</v>
      </c>
      <c r="X43" s="331"/>
      <c r="Y43" s="331" t="str">
        <f t="shared" si="7"/>
        <v>SI CUMPLE</v>
      </c>
      <c r="Z43" s="328" t="s">
        <v>67</v>
      </c>
      <c r="AA43" s="328" t="s">
        <v>67</v>
      </c>
      <c r="AB43" s="328" t="s">
        <v>67</v>
      </c>
      <c r="AC43" s="328" t="s">
        <v>67</v>
      </c>
      <c r="AD43" s="328" t="s">
        <v>67</v>
      </c>
      <c r="AE43" s="328" t="s">
        <v>67</v>
      </c>
      <c r="AF43" s="328" t="s">
        <v>67</v>
      </c>
      <c r="AG43" s="328" t="s">
        <v>67</v>
      </c>
      <c r="AH43" s="328" t="s">
        <v>67</v>
      </c>
      <c r="AI43" s="328" t="s">
        <v>67</v>
      </c>
      <c r="AJ43" s="328" t="s">
        <v>67</v>
      </c>
      <c r="AK43" s="328" t="s">
        <v>67</v>
      </c>
      <c r="AL43" s="328" t="s">
        <v>67</v>
      </c>
      <c r="AM43" s="328" t="s">
        <v>373</v>
      </c>
      <c r="AN43" s="332">
        <v>0.2</v>
      </c>
      <c r="AO43" s="332">
        <v>0.2</v>
      </c>
      <c r="AP43" s="332">
        <v>0.6</v>
      </c>
      <c r="AQ43" s="328" t="s">
        <v>67</v>
      </c>
      <c r="AR43" s="328" t="s">
        <v>67</v>
      </c>
      <c r="AS43" s="328" t="s">
        <v>67</v>
      </c>
      <c r="AT43" s="328" t="s">
        <v>67</v>
      </c>
      <c r="AU43" s="328" t="s">
        <v>67</v>
      </c>
      <c r="AV43" s="328" t="s">
        <v>67</v>
      </c>
      <c r="AW43" s="328" t="s">
        <v>67</v>
      </c>
      <c r="AX43" s="328" t="s">
        <v>67</v>
      </c>
      <c r="AY43" s="343">
        <f>SUM(AM43:AR43)</f>
        <v>1</v>
      </c>
      <c r="AZ43" s="328"/>
      <c r="BA43" s="338"/>
    </row>
    <row r="44" spans="1:53" s="339" customFormat="1" ht="130.5" customHeight="1" x14ac:dyDescent="0.25">
      <c r="A44" s="328" t="s">
        <v>66</v>
      </c>
      <c r="B44" s="959"/>
      <c r="C44" s="959"/>
      <c r="D44" s="959"/>
      <c r="E44" s="328" t="s">
        <v>70</v>
      </c>
      <c r="F44" s="959"/>
      <c r="G44" s="959"/>
      <c r="H44" s="959"/>
      <c r="I44" s="959"/>
      <c r="J44" s="959"/>
      <c r="K44" s="961"/>
      <c r="L44" s="959"/>
      <c r="M44" s="961"/>
      <c r="N44" s="961"/>
      <c r="O44" s="330" t="s">
        <v>474</v>
      </c>
      <c r="P44" s="330" t="s">
        <v>475</v>
      </c>
      <c r="Q44" s="331">
        <v>43466</v>
      </c>
      <c r="R44" s="331">
        <v>43830</v>
      </c>
      <c r="S44" s="330" t="s">
        <v>476</v>
      </c>
      <c r="T44" s="328">
        <v>4</v>
      </c>
      <c r="U44" s="330" t="s">
        <v>364</v>
      </c>
      <c r="V44" s="333" t="s">
        <v>477</v>
      </c>
      <c r="W44" s="328" t="s">
        <v>478</v>
      </c>
      <c r="X44" s="331"/>
      <c r="Y44" s="331" t="str">
        <f t="shared" si="7"/>
        <v>SI CUMPLE</v>
      </c>
      <c r="Z44" s="328" t="s">
        <v>67</v>
      </c>
      <c r="AA44" s="328" t="s">
        <v>67</v>
      </c>
      <c r="AB44" s="328" t="s">
        <v>67</v>
      </c>
      <c r="AC44" s="328" t="s">
        <v>67</v>
      </c>
      <c r="AD44" s="328" t="s">
        <v>67</v>
      </c>
      <c r="AE44" s="328" t="s">
        <v>67</v>
      </c>
      <c r="AF44" s="328" t="s">
        <v>67</v>
      </c>
      <c r="AG44" s="328" t="s">
        <v>67</v>
      </c>
      <c r="AH44" s="328" t="s">
        <v>67</v>
      </c>
      <c r="AI44" s="328" t="s">
        <v>67</v>
      </c>
      <c r="AJ44" s="328" t="s">
        <v>67</v>
      </c>
      <c r="AK44" s="328" t="s">
        <v>67</v>
      </c>
      <c r="AL44" s="328" t="s">
        <v>67</v>
      </c>
      <c r="AM44" s="328" t="s">
        <v>373</v>
      </c>
      <c r="AN44" s="328" t="s">
        <v>373</v>
      </c>
      <c r="AO44" s="332">
        <v>0.1</v>
      </c>
      <c r="AP44" s="332">
        <v>0.1</v>
      </c>
      <c r="AQ44" s="332">
        <v>0.25</v>
      </c>
      <c r="AR44" s="332">
        <v>0.1</v>
      </c>
      <c r="AS44" s="332">
        <v>0.45</v>
      </c>
      <c r="AT44" s="328" t="s">
        <v>67</v>
      </c>
      <c r="AU44" s="328" t="s">
        <v>67</v>
      </c>
      <c r="AV44" s="328" t="s">
        <v>67</v>
      </c>
      <c r="AW44" s="328" t="s">
        <v>67</v>
      </c>
      <c r="AX44" s="328" t="s">
        <v>67</v>
      </c>
      <c r="AY44" s="343">
        <f t="shared" ref="AY44:AY45" si="8">SUM(AM44:AX44)</f>
        <v>1</v>
      </c>
      <c r="AZ44" s="328"/>
      <c r="BA44" s="338"/>
    </row>
    <row r="45" spans="1:53" ht="57" customHeight="1" x14ac:dyDescent="0.25">
      <c r="A45" s="980" t="s">
        <v>479</v>
      </c>
      <c r="B45" s="986" t="s">
        <v>480</v>
      </c>
      <c r="C45" s="980" t="s">
        <v>68</v>
      </c>
      <c r="D45" s="982" t="s">
        <v>481</v>
      </c>
      <c r="E45" s="980" t="s">
        <v>350</v>
      </c>
      <c r="F45" s="980">
        <v>1037</v>
      </c>
      <c r="G45" s="980" t="s">
        <v>482</v>
      </c>
      <c r="H45" s="1009" t="s">
        <v>67</v>
      </c>
      <c r="I45" s="1009" t="s">
        <v>67</v>
      </c>
      <c r="J45" s="1010">
        <v>932000000</v>
      </c>
      <c r="K45" s="981" t="s">
        <v>82</v>
      </c>
      <c r="L45" s="980" t="s">
        <v>483</v>
      </c>
      <c r="M45" s="980" t="s">
        <v>484</v>
      </c>
      <c r="N45" s="1008">
        <v>0.22500000000000001</v>
      </c>
      <c r="O45" s="317" t="s">
        <v>485</v>
      </c>
      <c r="P45" s="78" t="s">
        <v>486</v>
      </c>
      <c r="Q45" s="75">
        <v>43466</v>
      </c>
      <c r="R45" s="75">
        <v>43830</v>
      </c>
      <c r="S45" s="78" t="s">
        <v>487</v>
      </c>
      <c r="T45" s="41">
        <v>1</v>
      </c>
      <c r="U45" s="62" t="s">
        <v>488</v>
      </c>
      <c r="V45" s="37" t="s">
        <v>489</v>
      </c>
      <c r="W45" s="93" t="s">
        <v>490</v>
      </c>
      <c r="X45" s="25"/>
      <c r="Y45" s="25" t="str">
        <f t="shared" si="7"/>
        <v>SI CUMPLE</v>
      </c>
      <c r="Z45" s="956">
        <v>2.0250000000000001E-2</v>
      </c>
      <c r="AA45" s="956">
        <v>3.0937500000000003E-2</v>
      </c>
      <c r="AB45" s="956">
        <v>4.5000000000000005E-2</v>
      </c>
      <c r="AC45" s="956">
        <v>5.1750000000000004E-2</v>
      </c>
      <c r="AD45" s="956">
        <v>6.5250000000000002E-2</v>
      </c>
      <c r="AE45" s="956">
        <v>9.9000000000000005E-2</v>
      </c>
      <c r="AF45" s="956">
        <v>0.13725000000000001</v>
      </c>
      <c r="AG45" s="956">
        <v>0.16425000000000001</v>
      </c>
      <c r="AH45" s="956">
        <v>0.189</v>
      </c>
      <c r="AI45" s="956">
        <v>0.20925000000000002</v>
      </c>
      <c r="AJ45" s="956">
        <v>0.22500000000000001</v>
      </c>
      <c r="AK45" s="956">
        <v>0.22500000000000001</v>
      </c>
      <c r="AL45" s="953">
        <v>0.22500000000000001</v>
      </c>
      <c r="AM45" s="323">
        <v>8.3299999999999999E-2</v>
      </c>
      <c r="AN45" s="154">
        <v>8.3299999999999999E-2</v>
      </c>
      <c r="AO45" s="154">
        <v>8.3299999999999999E-2</v>
      </c>
      <c r="AP45" s="154">
        <v>8.3299999999999999E-2</v>
      </c>
      <c r="AQ45" s="154">
        <v>8.3299999999999999E-2</v>
      </c>
      <c r="AR45" s="154">
        <v>8.3299999999999999E-2</v>
      </c>
      <c r="AS45" s="154">
        <v>8.3299999999999999E-2</v>
      </c>
      <c r="AT45" s="154">
        <v>8.3299999999999999E-2</v>
      </c>
      <c r="AU45" s="154">
        <v>8.3299999999999999E-2</v>
      </c>
      <c r="AV45" s="154">
        <v>8.3299999999999999E-2</v>
      </c>
      <c r="AW45" s="154">
        <v>8.3349999999999994E-2</v>
      </c>
      <c r="AX45" s="154">
        <v>8.3299999999999999E-2</v>
      </c>
      <c r="AY45" s="138">
        <f t="shared" si="8"/>
        <v>0.99965000000000015</v>
      </c>
      <c r="AZ45" s="128"/>
      <c r="BA45" s="72"/>
    </row>
    <row r="46" spans="1:53" ht="87" customHeight="1" x14ac:dyDescent="0.25">
      <c r="A46" s="972"/>
      <c r="B46" s="972"/>
      <c r="C46" s="972"/>
      <c r="D46" s="972"/>
      <c r="E46" s="972"/>
      <c r="F46" s="972"/>
      <c r="G46" s="972"/>
      <c r="H46" s="972"/>
      <c r="I46" s="972"/>
      <c r="J46" s="972"/>
      <c r="K46" s="972"/>
      <c r="L46" s="972"/>
      <c r="M46" s="973"/>
      <c r="N46" s="973"/>
      <c r="O46" s="317" t="s">
        <v>491</v>
      </c>
      <c r="P46" s="73" t="s">
        <v>492</v>
      </c>
      <c r="Q46" s="75">
        <v>43466</v>
      </c>
      <c r="R46" s="75">
        <v>43830</v>
      </c>
      <c r="S46" s="320" t="s">
        <v>493</v>
      </c>
      <c r="T46" s="321">
        <v>1</v>
      </c>
      <c r="U46" s="322" t="s">
        <v>488</v>
      </c>
      <c r="V46" s="319" t="s">
        <v>791</v>
      </c>
      <c r="W46" s="93" t="s">
        <v>490</v>
      </c>
      <c r="X46" s="25"/>
      <c r="Y46" s="25" t="str">
        <f t="shared" si="7"/>
        <v>SI CUMPLE</v>
      </c>
      <c r="Z46" s="957"/>
      <c r="AA46" s="957"/>
      <c r="AB46" s="957"/>
      <c r="AC46" s="957"/>
      <c r="AD46" s="957"/>
      <c r="AE46" s="957"/>
      <c r="AF46" s="957"/>
      <c r="AG46" s="957"/>
      <c r="AH46" s="957"/>
      <c r="AI46" s="957"/>
      <c r="AJ46" s="957"/>
      <c r="AK46" s="957"/>
      <c r="AL46" s="954"/>
      <c r="AM46" s="324">
        <v>0.05</v>
      </c>
      <c r="AN46" s="154">
        <v>0.09</v>
      </c>
      <c r="AO46" s="156">
        <v>0.13750000000000001</v>
      </c>
      <c r="AP46" s="154">
        <v>0.2</v>
      </c>
      <c r="AQ46" s="154">
        <v>0.23</v>
      </c>
      <c r="AR46" s="154">
        <v>0.28999999999999998</v>
      </c>
      <c r="AS46" s="154">
        <v>0.44</v>
      </c>
      <c r="AT46" s="154">
        <v>0.61</v>
      </c>
      <c r="AU46" s="154">
        <v>0.73</v>
      </c>
      <c r="AV46" s="154">
        <v>0.84</v>
      </c>
      <c r="AW46" s="154">
        <v>0.93</v>
      </c>
      <c r="AX46" s="154">
        <v>1</v>
      </c>
      <c r="AY46" s="138">
        <f>+AX46</f>
        <v>1</v>
      </c>
      <c r="AZ46" s="128"/>
      <c r="BA46" s="72"/>
    </row>
    <row r="47" spans="1:53" ht="177" customHeight="1" x14ac:dyDescent="0.25">
      <c r="A47" s="972"/>
      <c r="B47" s="972"/>
      <c r="C47" s="972"/>
      <c r="D47" s="972"/>
      <c r="E47" s="972"/>
      <c r="F47" s="972"/>
      <c r="G47" s="972"/>
      <c r="H47" s="972"/>
      <c r="I47" s="972"/>
      <c r="J47" s="972"/>
      <c r="K47" s="972"/>
      <c r="L47" s="972"/>
      <c r="M47" s="980" t="s">
        <v>494</v>
      </c>
      <c r="N47" s="1008">
        <v>0.17499999999999999</v>
      </c>
      <c r="O47" s="317" t="s">
        <v>495</v>
      </c>
      <c r="P47" s="73" t="s">
        <v>496</v>
      </c>
      <c r="Q47" s="75">
        <v>43466</v>
      </c>
      <c r="R47" s="75">
        <v>43830</v>
      </c>
      <c r="S47" s="78" t="s">
        <v>497</v>
      </c>
      <c r="T47" s="41">
        <v>1</v>
      </c>
      <c r="U47" s="62" t="s">
        <v>488</v>
      </c>
      <c r="V47" s="155" t="s">
        <v>498</v>
      </c>
      <c r="W47" s="93" t="s">
        <v>490</v>
      </c>
      <c r="X47" s="25"/>
      <c r="Y47" s="25" t="str">
        <f t="shared" si="7"/>
        <v>SI CUMPLE</v>
      </c>
      <c r="Z47" s="956">
        <v>2.7999999999999997E-2</v>
      </c>
      <c r="AA47" s="956">
        <v>3.85E-2</v>
      </c>
      <c r="AB47" s="956">
        <v>4.9000000000000002E-2</v>
      </c>
      <c r="AC47" s="956">
        <v>5.9499999999999997E-2</v>
      </c>
      <c r="AD47" s="956">
        <v>7.1749999999999994E-2</v>
      </c>
      <c r="AE47" s="956">
        <v>9.2749999999999999E-2</v>
      </c>
      <c r="AF47" s="956">
        <v>0.1085</v>
      </c>
      <c r="AG47" s="956">
        <v>0.13124999999999998</v>
      </c>
      <c r="AH47" s="956">
        <v>0.14524999999999999</v>
      </c>
      <c r="AI47" s="956">
        <v>0.16449999999999998</v>
      </c>
      <c r="AJ47" s="956">
        <v>0.17499999999999999</v>
      </c>
      <c r="AK47" s="956">
        <v>0.17499999999999999</v>
      </c>
      <c r="AL47" s="953">
        <v>0.17499999999999999</v>
      </c>
      <c r="AM47" s="324">
        <v>7.0000000000000007E-2</v>
      </c>
      <c r="AN47" s="154">
        <v>0.13</v>
      </c>
      <c r="AO47" s="154">
        <v>0.2</v>
      </c>
      <c r="AP47" s="154">
        <v>0.26</v>
      </c>
      <c r="AQ47" s="154">
        <v>0.33</v>
      </c>
      <c r="AR47" s="154">
        <v>0.4</v>
      </c>
      <c r="AS47" s="154">
        <v>0.51</v>
      </c>
      <c r="AT47" s="154">
        <v>0.63</v>
      </c>
      <c r="AU47" s="154">
        <v>0.71</v>
      </c>
      <c r="AV47" s="154">
        <v>0.81</v>
      </c>
      <c r="AW47" s="154">
        <v>0.91</v>
      </c>
      <c r="AX47" s="156">
        <v>1</v>
      </c>
      <c r="AY47" s="138">
        <f>+AX47</f>
        <v>1</v>
      </c>
      <c r="AZ47" s="128"/>
      <c r="BA47" s="72"/>
    </row>
    <row r="48" spans="1:53" ht="153.75" customHeight="1" x14ac:dyDescent="0.25">
      <c r="A48" s="973"/>
      <c r="B48" s="973"/>
      <c r="C48" s="973"/>
      <c r="D48" s="973"/>
      <c r="E48" s="973"/>
      <c r="F48" s="973"/>
      <c r="G48" s="973"/>
      <c r="H48" s="973"/>
      <c r="I48" s="973"/>
      <c r="J48" s="973"/>
      <c r="K48" s="973"/>
      <c r="L48" s="973"/>
      <c r="M48" s="973"/>
      <c r="N48" s="973"/>
      <c r="O48" s="317" t="s">
        <v>499</v>
      </c>
      <c r="P48" s="73" t="s">
        <v>500</v>
      </c>
      <c r="Q48" s="75">
        <v>43466</v>
      </c>
      <c r="R48" s="75">
        <v>43830</v>
      </c>
      <c r="S48" s="78" t="s">
        <v>501</v>
      </c>
      <c r="T48" s="41">
        <v>1</v>
      </c>
      <c r="U48" s="62" t="s">
        <v>488</v>
      </c>
      <c r="V48" s="37" t="s">
        <v>502</v>
      </c>
      <c r="W48" s="93" t="s">
        <v>490</v>
      </c>
      <c r="X48" s="25"/>
      <c r="Y48" s="25" t="str">
        <f t="shared" si="7"/>
        <v>SI CUMPLE</v>
      </c>
      <c r="Z48" s="957"/>
      <c r="AA48" s="957"/>
      <c r="AB48" s="957"/>
      <c r="AC48" s="957"/>
      <c r="AD48" s="957"/>
      <c r="AE48" s="957"/>
      <c r="AF48" s="957"/>
      <c r="AG48" s="957"/>
      <c r="AH48" s="957"/>
      <c r="AI48" s="957"/>
      <c r="AJ48" s="957"/>
      <c r="AK48" s="957"/>
      <c r="AL48" s="955"/>
      <c r="AM48" s="324">
        <v>0.06</v>
      </c>
      <c r="AN48" s="154">
        <v>0.16</v>
      </c>
      <c r="AO48" s="154">
        <v>0.22</v>
      </c>
      <c r="AP48" s="154">
        <v>0.28000000000000003</v>
      </c>
      <c r="AQ48" s="154">
        <v>0.34</v>
      </c>
      <c r="AR48" s="154">
        <v>0.41</v>
      </c>
      <c r="AS48" s="154">
        <v>0.53</v>
      </c>
      <c r="AT48" s="154">
        <v>0.62</v>
      </c>
      <c r="AU48" s="154">
        <v>0.75</v>
      </c>
      <c r="AV48" s="154">
        <v>0.83</v>
      </c>
      <c r="AW48" s="154">
        <v>0.94</v>
      </c>
      <c r="AX48" s="156">
        <v>1</v>
      </c>
      <c r="AY48" s="138">
        <f>+AX48</f>
        <v>1</v>
      </c>
      <c r="AZ48" s="128"/>
      <c r="BA48" s="72"/>
    </row>
    <row r="49" spans="1:53" ht="178.5" customHeight="1" x14ac:dyDescent="0.25">
      <c r="A49" s="62" t="s">
        <v>66</v>
      </c>
      <c r="B49" s="43" t="s">
        <v>82</v>
      </c>
      <c r="C49" s="62" t="s">
        <v>68</v>
      </c>
      <c r="D49" s="62" t="s">
        <v>69</v>
      </c>
      <c r="E49" s="62" t="s">
        <v>151</v>
      </c>
      <c r="F49" s="982">
        <v>1037</v>
      </c>
      <c r="G49" s="982" t="s">
        <v>482</v>
      </c>
      <c r="H49" s="157" t="s">
        <v>67</v>
      </c>
      <c r="I49" s="157" t="s">
        <v>67</v>
      </c>
      <c r="J49" s="991">
        <v>13679921019</v>
      </c>
      <c r="K49" s="981" t="s">
        <v>82</v>
      </c>
      <c r="L49" s="980" t="s">
        <v>503</v>
      </c>
      <c r="M49" s="980" t="s">
        <v>504</v>
      </c>
      <c r="N49" s="992">
        <v>0.05</v>
      </c>
      <c r="O49" s="132" t="s">
        <v>505</v>
      </c>
      <c r="P49" s="95" t="s">
        <v>506</v>
      </c>
      <c r="Q49" s="158">
        <v>43466</v>
      </c>
      <c r="R49" s="158">
        <v>43830</v>
      </c>
      <c r="S49" s="78" t="s">
        <v>507</v>
      </c>
      <c r="T49" s="115">
        <v>1</v>
      </c>
      <c r="U49" s="62" t="s">
        <v>508</v>
      </c>
      <c r="V49" s="73" t="s">
        <v>509</v>
      </c>
      <c r="W49" s="62" t="s">
        <v>510</v>
      </c>
      <c r="X49" s="25"/>
      <c r="Y49" s="25" t="str">
        <f t="shared" si="7"/>
        <v>SI CUMPLE</v>
      </c>
      <c r="Z49" s="62" t="s">
        <v>67</v>
      </c>
      <c r="AA49" s="62" t="s">
        <v>67</v>
      </c>
      <c r="AB49" s="62" t="s">
        <v>67</v>
      </c>
      <c r="AC49" s="62" t="s">
        <v>67</v>
      </c>
      <c r="AD49" s="62" t="s">
        <v>67</v>
      </c>
      <c r="AE49" s="62" t="s">
        <v>67</v>
      </c>
      <c r="AF49" s="62" t="s">
        <v>67</v>
      </c>
      <c r="AG49" s="62" t="s">
        <v>67</v>
      </c>
      <c r="AH49" s="25"/>
      <c r="AI49" s="25"/>
      <c r="AJ49" s="25"/>
      <c r="AK49" s="25"/>
      <c r="AL49" s="955"/>
      <c r="AM49" s="154">
        <v>0.125</v>
      </c>
      <c r="AN49" s="154">
        <v>0.125</v>
      </c>
      <c r="AO49" s="154">
        <v>0.125</v>
      </c>
      <c r="AP49" s="154">
        <v>0.125</v>
      </c>
      <c r="AQ49" s="154">
        <v>0.125</v>
      </c>
      <c r="AR49" s="154">
        <v>0.125</v>
      </c>
      <c r="AS49" s="154">
        <v>0.25</v>
      </c>
      <c r="AT49" s="131"/>
      <c r="AU49" s="131"/>
      <c r="AV49" s="131"/>
      <c r="AW49" s="131"/>
      <c r="AX49" s="131"/>
      <c r="AY49" s="138">
        <f t="shared" ref="AY49:AY50" si="9">SUM(AM49:AS49)</f>
        <v>1</v>
      </c>
      <c r="AZ49" s="95" t="s">
        <v>512</v>
      </c>
      <c r="BA49" s="72"/>
    </row>
    <row r="50" spans="1:53" ht="177.75" customHeight="1" x14ac:dyDescent="0.25">
      <c r="A50" s="62" t="s">
        <v>66</v>
      </c>
      <c r="B50" s="43" t="s">
        <v>82</v>
      </c>
      <c r="C50" s="62" t="s">
        <v>68</v>
      </c>
      <c r="D50" s="62" t="s">
        <v>69</v>
      </c>
      <c r="E50" s="62" t="s">
        <v>151</v>
      </c>
      <c r="F50" s="973"/>
      <c r="G50" s="973"/>
      <c r="H50" s="157" t="s">
        <v>67</v>
      </c>
      <c r="I50" s="157" t="s">
        <v>67</v>
      </c>
      <c r="J50" s="973"/>
      <c r="K50" s="973"/>
      <c r="L50" s="973"/>
      <c r="M50" s="973"/>
      <c r="N50" s="973"/>
      <c r="O50" s="159" t="s">
        <v>514</v>
      </c>
      <c r="P50" s="160" t="s">
        <v>515</v>
      </c>
      <c r="Q50" s="158">
        <v>43466</v>
      </c>
      <c r="R50" s="158">
        <v>43830</v>
      </c>
      <c r="S50" s="78" t="s">
        <v>517</v>
      </c>
      <c r="T50" s="80" t="s">
        <v>518</v>
      </c>
      <c r="U50" s="62" t="s">
        <v>508</v>
      </c>
      <c r="V50" s="73" t="s">
        <v>519</v>
      </c>
      <c r="W50" s="62" t="s">
        <v>520</v>
      </c>
      <c r="X50" s="25"/>
      <c r="Y50" s="25" t="str">
        <f t="shared" si="7"/>
        <v>SI CUMPLE</v>
      </c>
      <c r="Z50" s="62" t="s">
        <v>67</v>
      </c>
      <c r="AA50" s="62" t="s">
        <v>67</v>
      </c>
      <c r="AB50" s="62" t="s">
        <v>67</v>
      </c>
      <c r="AC50" s="62" t="s">
        <v>67</v>
      </c>
      <c r="AD50" s="62" t="s">
        <v>67</v>
      </c>
      <c r="AE50" s="62" t="s">
        <v>67</v>
      </c>
      <c r="AF50" s="62" t="s">
        <v>67</v>
      </c>
      <c r="AG50" s="62" t="s">
        <v>67</v>
      </c>
      <c r="AH50" s="25"/>
      <c r="AI50" s="25"/>
      <c r="AJ50" s="25"/>
      <c r="AK50" s="25"/>
      <c r="AL50" s="954"/>
      <c r="AM50" s="154">
        <v>0.125</v>
      </c>
      <c r="AN50" s="154">
        <v>0.125</v>
      </c>
      <c r="AO50" s="154">
        <v>0.125</v>
      </c>
      <c r="AP50" s="154">
        <v>0.125</v>
      </c>
      <c r="AQ50" s="154">
        <v>0.125</v>
      </c>
      <c r="AR50" s="154">
        <v>0.125</v>
      </c>
      <c r="AS50" s="154">
        <v>0.125</v>
      </c>
      <c r="AT50" s="131"/>
      <c r="AU50" s="131"/>
      <c r="AV50" s="131"/>
      <c r="AW50" s="131"/>
      <c r="AX50" s="131"/>
      <c r="AY50" s="138">
        <f t="shared" si="9"/>
        <v>0.875</v>
      </c>
      <c r="AZ50" s="128"/>
      <c r="BA50" s="72"/>
    </row>
    <row r="51" spans="1:53" ht="42.75" customHeight="1" x14ac:dyDescent="0.25">
      <c r="A51" s="993"/>
      <c r="B51" s="994"/>
      <c r="C51" s="994"/>
      <c r="D51" s="994"/>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c r="AH51" s="994"/>
      <c r="AI51" s="994"/>
      <c r="AJ51" s="994"/>
      <c r="AK51" s="994"/>
      <c r="AL51" s="994"/>
      <c r="AM51" s="994"/>
      <c r="AN51" s="994"/>
      <c r="AO51" s="994"/>
      <c r="AP51" s="994"/>
      <c r="AQ51" s="994"/>
      <c r="AR51" s="994"/>
      <c r="AS51" s="994"/>
      <c r="AT51" s="994"/>
      <c r="AU51" s="994"/>
      <c r="AV51" s="994"/>
      <c r="AW51" s="994"/>
      <c r="AX51" s="994"/>
      <c r="AY51" s="994"/>
      <c r="AZ51" s="994"/>
      <c r="BA51" s="995"/>
    </row>
    <row r="52" spans="1:53" ht="58.5" customHeight="1" x14ac:dyDescent="0.25">
      <c r="A52" s="161" t="s">
        <v>214</v>
      </c>
      <c r="B52" s="162" t="s">
        <v>215</v>
      </c>
      <c r="C52" s="996" t="s">
        <v>523</v>
      </c>
      <c r="D52" s="975"/>
      <c r="E52" s="975"/>
      <c r="F52" s="976"/>
      <c r="G52" s="997" t="s">
        <v>277</v>
      </c>
      <c r="H52" s="994"/>
      <c r="I52" s="163"/>
      <c r="J52" s="163"/>
      <c r="K52" s="163"/>
      <c r="L52" s="164"/>
      <c r="M52" s="165"/>
      <c r="N52" s="166"/>
      <c r="O52" s="167"/>
      <c r="P52" s="163"/>
      <c r="Q52" s="163"/>
      <c r="R52" s="163"/>
      <c r="S52" s="163"/>
      <c r="T52" s="163"/>
      <c r="U52" s="163"/>
      <c r="V52" s="168"/>
      <c r="W52" s="163"/>
      <c r="X52" s="163"/>
      <c r="Y52" s="163"/>
      <c r="Z52" s="169"/>
      <c r="AA52" s="169"/>
      <c r="AB52" s="169"/>
      <c r="AC52" s="169"/>
      <c r="AD52" s="169"/>
      <c r="AE52" s="169"/>
      <c r="AF52" s="169"/>
      <c r="AG52" s="169"/>
      <c r="AH52" s="169"/>
      <c r="AI52" s="169"/>
      <c r="AJ52" s="169"/>
      <c r="AK52" s="169"/>
      <c r="AL52" s="170"/>
      <c r="AM52" s="170"/>
      <c r="AN52" s="170"/>
      <c r="AO52" s="170"/>
      <c r="AP52" s="170"/>
      <c r="AQ52" s="170"/>
      <c r="AR52" s="170"/>
      <c r="AS52" s="170"/>
      <c r="AT52" s="170"/>
      <c r="AU52" s="170"/>
      <c r="AV52" s="170"/>
      <c r="AW52" s="170"/>
      <c r="AX52" s="170"/>
      <c r="AY52" s="171">
        <f>SUM(AY8:AY50)/37</f>
        <v>1.1002310810810811</v>
      </c>
      <c r="AZ52" s="998"/>
      <c r="BA52" s="998"/>
    </row>
    <row r="53" spans="1:53" ht="58.5" customHeight="1" x14ac:dyDescent="0.25">
      <c r="A53" s="161" t="s">
        <v>232</v>
      </c>
      <c r="B53" s="162" t="s">
        <v>233</v>
      </c>
      <c r="C53" s="977"/>
      <c r="D53" s="978"/>
      <c r="E53" s="978"/>
      <c r="F53" s="979"/>
      <c r="G53" s="1000" t="s">
        <v>215</v>
      </c>
      <c r="H53" s="1001"/>
      <c r="I53" s="163"/>
      <c r="J53" s="163"/>
      <c r="K53" s="163"/>
      <c r="L53" s="165"/>
      <c r="M53" s="165"/>
      <c r="N53" s="166"/>
      <c r="O53" s="167"/>
      <c r="P53" s="163"/>
      <c r="Q53" s="163"/>
      <c r="R53" s="163"/>
      <c r="S53" s="163"/>
      <c r="T53" s="163"/>
      <c r="U53" s="163"/>
      <c r="V53" s="168"/>
      <c r="W53" s="163"/>
      <c r="X53" s="163"/>
      <c r="Y53" s="163"/>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999"/>
      <c r="BA53" s="999"/>
    </row>
    <row r="54" spans="1:53" ht="50.25" customHeight="1" x14ac:dyDescent="0.25">
      <c r="A54" s="172"/>
      <c r="B54" s="172"/>
      <c r="C54" s="172"/>
      <c r="D54" s="172"/>
      <c r="E54" s="172"/>
      <c r="F54" s="163"/>
      <c r="G54" s="172"/>
      <c r="H54" s="172"/>
      <c r="I54" s="172"/>
      <c r="J54" s="172"/>
      <c r="K54" s="172"/>
      <c r="L54" s="172"/>
      <c r="M54" s="172"/>
      <c r="N54" s="172"/>
      <c r="O54" s="173"/>
      <c r="P54" s="172"/>
      <c r="Q54" s="172"/>
      <c r="R54" s="172"/>
      <c r="S54" s="172"/>
      <c r="T54" s="172"/>
      <c r="U54" s="172"/>
      <c r="V54" s="174"/>
      <c r="W54" s="174"/>
      <c r="X54" s="174"/>
      <c r="Y54" s="174"/>
      <c r="Z54" s="174"/>
      <c r="AA54" s="174"/>
      <c r="AB54" s="174"/>
      <c r="AC54" s="174"/>
      <c r="AD54" s="174"/>
      <c r="AE54" s="174"/>
      <c r="AF54" s="174"/>
      <c r="AG54" s="174"/>
      <c r="AH54" s="174"/>
      <c r="AI54" s="174"/>
      <c r="AJ54" s="174"/>
      <c r="AK54" s="174"/>
      <c r="AL54" s="175"/>
      <c r="AM54" s="175"/>
      <c r="AN54" s="175"/>
      <c r="AO54" s="175"/>
      <c r="AP54" s="175"/>
      <c r="AQ54" s="175"/>
      <c r="AR54" s="175"/>
      <c r="AS54" s="175"/>
      <c r="AT54" s="175"/>
      <c r="AU54" s="175"/>
      <c r="AV54" s="175"/>
      <c r="AW54" s="175"/>
      <c r="AX54" s="175"/>
      <c r="AY54" s="175"/>
      <c r="AZ54" s="176"/>
      <c r="BA54" s="177"/>
    </row>
    <row r="55" spans="1:53" ht="37.5" customHeight="1" x14ac:dyDescent="0.25">
      <c r="A55" s="987" t="s">
        <v>244</v>
      </c>
      <c r="B55" s="988"/>
      <c r="C55" s="989"/>
      <c r="D55" s="172"/>
      <c r="E55" s="172"/>
      <c r="F55" s="163"/>
      <c r="G55" s="172"/>
      <c r="H55" s="172"/>
      <c r="I55" s="172"/>
      <c r="J55" s="172"/>
      <c r="K55" s="172"/>
      <c r="L55" s="172"/>
      <c r="M55" s="172"/>
      <c r="N55" s="172"/>
      <c r="O55" s="173"/>
      <c r="P55" s="172"/>
      <c r="Q55" s="172"/>
      <c r="R55" s="172"/>
      <c r="S55" s="172"/>
      <c r="T55" s="172"/>
      <c r="U55" s="172"/>
      <c r="V55" s="174"/>
      <c r="W55" s="174"/>
      <c r="X55" s="174"/>
      <c r="Y55" s="174"/>
      <c r="Z55" s="174"/>
      <c r="AA55" s="174"/>
      <c r="AB55" s="174"/>
      <c r="AC55" s="174"/>
      <c r="AD55" s="174"/>
      <c r="AE55" s="174"/>
      <c r="AF55" s="174"/>
      <c r="AG55" s="174"/>
      <c r="AH55" s="174"/>
      <c r="AI55" s="174"/>
      <c r="AJ55" s="174"/>
      <c r="AK55" s="174"/>
      <c r="AL55" s="175"/>
      <c r="AM55" s="175"/>
      <c r="AN55" s="175"/>
      <c r="AO55" s="175"/>
      <c r="AP55" s="175"/>
      <c r="AQ55" s="175"/>
      <c r="AR55" s="175"/>
      <c r="AS55" s="175"/>
      <c r="AT55" s="175"/>
      <c r="AU55" s="175"/>
      <c r="AV55" s="175"/>
      <c r="AW55" s="175"/>
      <c r="AX55" s="175"/>
      <c r="AY55" s="175"/>
      <c r="AZ55" s="176"/>
      <c r="BA55" s="177"/>
    </row>
    <row r="56" spans="1:53" ht="66" customHeight="1" x14ac:dyDescent="0.25">
      <c r="A56" s="178" t="s">
        <v>258</v>
      </c>
      <c r="B56" s="179" t="s">
        <v>259</v>
      </c>
      <c r="C56" s="180" t="s">
        <v>261</v>
      </c>
      <c r="D56" s="172"/>
      <c r="E56" s="172"/>
      <c r="F56" s="163"/>
      <c r="G56" s="172"/>
      <c r="H56" s="172"/>
      <c r="I56" s="172"/>
      <c r="J56" s="172"/>
      <c r="K56" s="172"/>
      <c r="L56" s="172"/>
      <c r="M56" s="172"/>
      <c r="N56" s="172"/>
      <c r="O56" s="173"/>
      <c r="P56" s="172"/>
      <c r="Q56" s="172"/>
      <c r="R56" s="172"/>
      <c r="S56" s="172"/>
      <c r="T56" s="172"/>
      <c r="U56" s="172"/>
      <c r="V56" s="174"/>
      <c r="W56" s="174"/>
      <c r="X56" s="174"/>
      <c r="Y56" s="174"/>
      <c r="Z56" s="174"/>
      <c r="AA56" s="174"/>
      <c r="AB56" s="174"/>
      <c r="AC56" s="174"/>
      <c r="AD56" s="174"/>
      <c r="AE56" s="174"/>
      <c r="AF56" s="174"/>
      <c r="AG56" s="174"/>
      <c r="AH56" s="174"/>
      <c r="AI56" s="174"/>
      <c r="AJ56" s="174"/>
      <c r="AK56" s="174"/>
      <c r="AL56" s="175"/>
      <c r="AM56" s="175"/>
      <c r="AN56" s="175"/>
      <c r="AO56" s="175"/>
      <c r="AP56" s="175"/>
      <c r="AQ56" s="175"/>
      <c r="AR56" s="175"/>
      <c r="AS56" s="175"/>
      <c r="AT56" s="175"/>
      <c r="AU56" s="175"/>
      <c r="AV56" s="175"/>
      <c r="AW56" s="175"/>
      <c r="AX56" s="175"/>
      <c r="AY56" s="175"/>
      <c r="AZ56" s="176"/>
      <c r="BA56" s="177"/>
    </row>
    <row r="57" spans="1:53" ht="63.75" customHeight="1" x14ac:dyDescent="0.25">
      <c r="A57" s="181">
        <v>1</v>
      </c>
      <c r="B57" s="182" t="s">
        <v>272</v>
      </c>
      <c r="C57" s="183">
        <v>43496</v>
      </c>
      <c r="D57" s="172"/>
      <c r="E57" s="172"/>
      <c r="F57" s="163"/>
      <c r="G57" s="172"/>
      <c r="H57" s="172"/>
      <c r="I57" s="172"/>
      <c r="J57" s="172"/>
      <c r="K57" s="172"/>
      <c r="L57" s="172"/>
      <c r="M57" s="172"/>
      <c r="N57" s="172"/>
      <c r="O57" s="173"/>
      <c r="P57" s="172"/>
      <c r="Q57" s="172"/>
      <c r="R57" s="172"/>
      <c r="S57" s="172"/>
      <c r="T57" s="172"/>
      <c r="U57" s="172"/>
      <c r="V57" s="174"/>
      <c r="W57" s="174"/>
      <c r="X57" s="174"/>
      <c r="Y57" s="174"/>
      <c r="Z57" s="174"/>
      <c r="AA57" s="174"/>
      <c r="AB57" s="174"/>
      <c r="AC57" s="174"/>
      <c r="AD57" s="174"/>
      <c r="AE57" s="174"/>
      <c r="AF57" s="174"/>
      <c r="AG57" s="174"/>
      <c r="AH57" s="174"/>
      <c r="AI57" s="174"/>
      <c r="AJ57" s="174"/>
      <c r="AK57" s="174"/>
      <c r="AL57" s="175"/>
      <c r="AM57" s="175"/>
      <c r="AN57" s="175"/>
      <c r="AO57" s="175"/>
      <c r="AP57" s="175"/>
      <c r="AQ57" s="175"/>
      <c r="AR57" s="175"/>
      <c r="AS57" s="175"/>
      <c r="AT57" s="175"/>
      <c r="AU57" s="175"/>
      <c r="AV57" s="175"/>
      <c r="AW57" s="175"/>
      <c r="AX57" s="175"/>
      <c r="AY57" s="175"/>
      <c r="AZ57" s="176"/>
      <c r="BA57" s="177"/>
    </row>
    <row r="58" spans="1:53" ht="93" customHeight="1" x14ac:dyDescent="0.25">
      <c r="A58" s="184">
        <v>2</v>
      </c>
      <c r="B58" s="185" t="s">
        <v>536</v>
      </c>
      <c r="C58" s="186">
        <v>43544</v>
      </c>
      <c r="D58" s="172"/>
      <c r="E58" s="172"/>
      <c r="F58" s="163"/>
      <c r="G58" s="172"/>
      <c r="H58" s="172"/>
      <c r="I58" s="172"/>
      <c r="J58" s="172"/>
      <c r="K58" s="172"/>
      <c r="L58" s="172"/>
      <c r="M58" s="172"/>
      <c r="N58" s="172"/>
      <c r="O58" s="173"/>
      <c r="P58" s="172"/>
      <c r="Q58" s="172"/>
      <c r="R58" s="172"/>
      <c r="S58" s="172"/>
      <c r="T58" s="172"/>
      <c r="U58" s="172"/>
      <c r="V58" s="174"/>
      <c r="W58" s="174"/>
      <c r="X58" s="174"/>
      <c r="Y58" s="174"/>
      <c r="Z58" s="174"/>
      <c r="AA58" s="174"/>
      <c r="AB58" s="174"/>
      <c r="AC58" s="174"/>
      <c r="AD58" s="174"/>
      <c r="AE58" s="174"/>
      <c r="AF58" s="174"/>
      <c r="AG58" s="174"/>
      <c r="AH58" s="174"/>
      <c r="AI58" s="174"/>
      <c r="AJ58" s="174"/>
      <c r="AK58" s="174"/>
      <c r="AL58" s="175"/>
      <c r="AM58" s="175"/>
      <c r="AN58" s="175"/>
      <c r="AO58" s="175"/>
      <c r="AP58" s="175"/>
      <c r="AQ58" s="175"/>
      <c r="AR58" s="175"/>
      <c r="AS58" s="175"/>
      <c r="AT58" s="175"/>
      <c r="AU58" s="175"/>
      <c r="AV58" s="175"/>
      <c r="AW58" s="175"/>
      <c r="AX58" s="175"/>
      <c r="AY58" s="175"/>
      <c r="AZ58" s="176"/>
      <c r="BA58" s="177"/>
    </row>
    <row r="59" spans="1:53" ht="93" customHeight="1" x14ac:dyDescent="0.25">
      <c r="A59" s="181">
        <v>3</v>
      </c>
      <c r="B59" s="185" t="s">
        <v>537</v>
      </c>
      <c r="C59" s="186">
        <v>43570</v>
      </c>
      <c r="D59" s="172"/>
      <c r="E59" s="172"/>
      <c r="F59" s="163"/>
      <c r="G59" s="172"/>
      <c r="H59" s="172"/>
      <c r="I59" s="172"/>
      <c r="J59" s="172"/>
      <c r="K59" s="172"/>
      <c r="L59" s="172"/>
      <c r="M59" s="172"/>
      <c r="N59" s="172"/>
      <c r="O59" s="173"/>
      <c r="P59" s="172"/>
      <c r="Q59" s="172"/>
      <c r="R59" s="172"/>
      <c r="S59" s="172"/>
      <c r="T59" s="172"/>
      <c r="U59" s="172"/>
      <c r="V59" s="174"/>
      <c r="W59" s="174"/>
      <c r="X59" s="174"/>
      <c r="Y59" s="174"/>
      <c r="Z59" s="174"/>
      <c r="AA59" s="174"/>
      <c r="AB59" s="174"/>
      <c r="AC59" s="174"/>
      <c r="AD59" s="174"/>
      <c r="AE59" s="174"/>
      <c r="AF59" s="174"/>
      <c r="AG59" s="174"/>
      <c r="AH59" s="174"/>
      <c r="AI59" s="174"/>
      <c r="AJ59" s="174"/>
      <c r="AK59" s="174"/>
      <c r="AL59" s="175"/>
      <c r="AM59" s="175"/>
      <c r="AN59" s="175"/>
      <c r="AO59" s="175"/>
      <c r="AP59" s="175"/>
      <c r="AQ59" s="175"/>
      <c r="AR59" s="175"/>
      <c r="AS59" s="175"/>
      <c r="AT59" s="175"/>
      <c r="AU59" s="175"/>
      <c r="AV59" s="175"/>
      <c r="AW59" s="175"/>
      <c r="AX59" s="175"/>
      <c r="AY59" s="175"/>
      <c r="AZ59" s="176"/>
      <c r="BA59" s="177"/>
    </row>
    <row r="60" spans="1:53" ht="93" customHeight="1" x14ac:dyDescent="0.25">
      <c r="A60" s="181">
        <v>4</v>
      </c>
      <c r="B60" s="182" t="s">
        <v>539</v>
      </c>
      <c r="C60" s="183">
        <v>43578</v>
      </c>
      <c r="D60" s="172"/>
      <c r="E60" s="172"/>
      <c r="F60" s="163"/>
      <c r="G60" s="172"/>
      <c r="H60" s="172"/>
      <c r="I60" s="172"/>
      <c r="J60" s="172"/>
      <c r="K60" s="172"/>
      <c r="L60" s="172"/>
      <c r="M60" s="172"/>
      <c r="N60" s="172"/>
      <c r="O60" s="173"/>
      <c r="P60" s="172"/>
      <c r="Q60" s="172"/>
      <c r="R60" s="172"/>
      <c r="S60" s="172"/>
      <c r="T60" s="172"/>
      <c r="U60" s="172"/>
      <c r="V60" s="174"/>
      <c r="W60" s="174"/>
      <c r="X60" s="174"/>
      <c r="Y60" s="174"/>
      <c r="Z60" s="174"/>
      <c r="AA60" s="174"/>
      <c r="AB60" s="174"/>
      <c r="AC60" s="174"/>
      <c r="AD60" s="174"/>
      <c r="AE60" s="174"/>
      <c r="AF60" s="174"/>
      <c r="AG60" s="174"/>
      <c r="AH60" s="174"/>
      <c r="AI60" s="174"/>
      <c r="AJ60" s="174"/>
      <c r="AK60" s="174"/>
      <c r="AL60" s="175"/>
      <c r="AM60" s="175"/>
      <c r="AN60" s="175"/>
      <c r="AO60" s="175"/>
      <c r="AP60" s="175"/>
      <c r="AQ60" s="175"/>
      <c r="AR60" s="175"/>
      <c r="AS60" s="175"/>
      <c r="AT60" s="175"/>
      <c r="AU60" s="175"/>
      <c r="AV60" s="175"/>
      <c r="AW60" s="175"/>
      <c r="AX60" s="175"/>
      <c r="AY60" s="175"/>
      <c r="AZ60" s="176"/>
      <c r="BA60" s="177"/>
    </row>
    <row r="61" spans="1:53" ht="93" customHeight="1" x14ac:dyDescent="0.25">
      <c r="A61" s="172"/>
      <c r="B61" s="172"/>
      <c r="C61" s="172"/>
      <c r="D61" s="172"/>
      <c r="E61" s="172"/>
      <c r="F61" s="163"/>
      <c r="G61" s="172"/>
      <c r="H61" s="172"/>
      <c r="I61" s="172"/>
      <c r="J61" s="172"/>
      <c r="K61" s="172"/>
      <c r="L61" s="172"/>
      <c r="M61" s="172"/>
      <c r="N61" s="172"/>
      <c r="O61" s="173"/>
      <c r="P61" s="172"/>
      <c r="Q61" s="172"/>
      <c r="R61" s="172"/>
      <c r="S61" s="172"/>
      <c r="T61" s="172"/>
      <c r="U61" s="172"/>
      <c r="V61" s="174"/>
      <c r="W61" s="174"/>
      <c r="X61" s="174"/>
      <c r="Y61" s="174"/>
      <c r="Z61" s="174"/>
      <c r="AA61" s="174"/>
      <c r="AB61" s="174"/>
      <c r="AC61" s="174"/>
      <c r="AD61" s="174"/>
      <c r="AE61" s="174"/>
      <c r="AF61" s="174"/>
      <c r="AG61" s="174"/>
      <c r="AH61" s="174"/>
      <c r="AI61" s="174"/>
      <c r="AJ61" s="174"/>
      <c r="AK61" s="174"/>
      <c r="AL61" s="175"/>
      <c r="AM61" s="175"/>
      <c r="AN61" s="175"/>
      <c r="AO61" s="175"/>
      <c r="AP61" s="175"/>
      <c r="AQ61" s="175"/>
      <c r="AR61" s="175"/>
      <c r="AS61" s="175"/>
      <c r="AT61" s="175"/>
      <c r="AU61" s="175"/>
      <c r="AV61" s="175"/>
      <c r="AW61" s="175"/>
      <c r="AX61" s="175"/>
      <c r="AY61" s="175"/>
      <c r="AZ61" s="176"/>
      <c r="BA61" s="177"/>
    </row>
    <row r="62" spans="1:53" ht="93" customHeight="1" x14ac:dyDescent="0.25">
      <c r="A62" s="172"/>
      <c r="B62" s="172"/>
      <c r="C62" s="172"/>
      <c r="D62" s="172"/>
      <c r="E62" s="172"/>
      <c r="F62" s="163"/>
      <c r="G62" s="172"/>
      <c r="H62" s="172"/>
      <c r="I62" s="172"/>
      <c r="J62" s="172"/>
      <c r="K62" s="172"/>
      <c r="L62" s="172"/>
      <c r="M62" s="172"/>
      <c r="N62" s="172"/>
      <c r="O62" s="173"/>
      <c r="P62" s="172"/>
      <c r="Q62" s="172"/>
      <c r="R62" s="172"/>
      <c r="S62" s="172"/>
      <c r="T62" s="172"/>
      <c r="U62" s="172"/>
      <c r="V62" s="174"/>
      <c r="W62" s="174"/>
      <c r="X62" s="174"/>
      <c r="Y62" s="174"/>
      <c r="Z62" s="174"/>
      <c r="AA62" s="174"/>
      <c r="AB62" s="174"/>
      <c r="AC62" s="174"/>
      <c r="AD62" s="174"/>
      <c r="AE62" s="174"/>
      <c r="AF62" s="174"/>
      <c r="AG62" s="174"/>
      <c r="AH62" s="174"/>
      <c r="AI62" s="174"/>
      <c r="AJ62" s="174"/>
      <c r="AK62" s="174"/>
      <c r="AL62" s="175"/>
      <c r="AM62" s="175"/>
      <c r="AN62" s="175"/>
      <c r="AO62" s="175"/>
      <c r="AP62" s="175"/>
      <c r="AQ62" s="175"/>
      <c r="AR62" s="175"/>
      <c r="AS62" s="175"/>
      <c r="AT62" s="175"/>
      <c r="AU62" s="175"/>
      <c r="AV62" s="175"/>
      <c r="AW62" s="175"/>
      <c r="AX62" s="175"/>
      <c r="AY62" s="175"/>
      <c r="AZ62" s="176"/>
      <c r="BA62" s="177"/>
    </row>
    <row r="63" spans="1:53" ht="93" customHeight="1" x14ac:dyDescent="0.25">
      <c r="A63" s="172"/>
      <c r="B63" s="172"/>
      <c r="C63" s="172"/>
      <c r="D63" s="172"/>
      <c r="E63" s="172"/>
      <c r="F63" s="163"/>
      <c r="G63" s="172"/>
      <c r="H63" s="172"/>
      <c r="I63" s="172"/>
      <c r="J63" s="172"/>
      <c r="K63" s="172"/>
      <c r="L63" s="172"/>
      <c r="M63" s="172"/>
      <c r="N63" s="172"/>
      <c r="O63" s="173"/>
      <c r="P63" s="172"/>
      <c r="Q63" s="172"/>
      <c r="R63" s="172"/>
      <c r="S63" s="172"/>
      <c r="T63" s="172"/>
      <c r="U63" s="172"/>
      <c r="V63" s="174"/>
      <c r="W63" s="174"/>
      <c r="X63" s="174"/>
      <c r="Y63" s="174"/>
      <c r="Z63" s="174"/>
      <c r="AA63" s="174"/>
      <c r="AB63" s="174"/>
      <c r="AC63" s="174"/>
      <c r="AD63" s="174"/>
      <c r="AE63" s="174"/>
      <c r="AF63" s="174"/>
      <c r="AG63" s="174"/>
      <c r="AH63" s="174"/>
      <c r="AI63" s="174"/>
      <c r="AJ63" s="174"/>
      <c r="AK63" s="174"/>
      <c r="AL63" s="175"/>
      <c r="AM63" s="175"/>
      <c r="AN63" s="175"/>
      <c r="AO63" s="175"/>
      <c r="AP63" s="175"/>
      <c r="AQ63" s="175"/>
      <c r="AR63" s="175"/>
      <c r="AS63" s="175"/>
      <c r="AT63" s="175"/>
      <c r="AU63" s="175"/>
      <c r="AV63" s="175"/>
      <c r="AW63" s="175"/>
      <c r="AX63" s="175"/>
      <c r="AY63" s="175"/>
      <c r="AZ63" s="176"/>
      <c r="BA63" s="177"/>
    </row>
    <row r="64" spans="1:53" ht="93" customHeight="1" x14ac:dyDescent="0.25">
      <c r="A64" s="187" t="s">
        <v>284</v>
      </c>
      <c r="B64" s="187" t="s">
        <v>285</v>
      </c>
      <c r="C64" s="187" t="s">
        <v>286</v>
      </c>
      <c r="D64" s="187" t="s">
        <v>287</v>
      </c>
      <c r="E64" s="187" t="s">
        <v>288</v>
      </c>
      <c r="F64" s="187" t="s">
        <v>289</v>
      </c>
      <c r="G64" s="187" t="s">
        <v>291</v>
      </c>
      <c r="H64" s="172"/>
      <c r="I64" s="172"/>
      <c r="J64" s="163"/>
      <c r="K64" s="163"/>
      <c r="L64" s="163"/>
      <c r="M64" s="163"/>
      <c r="N64" s="163"/>
      <c r="O64" s="188"/>
      <c r="P64" s="163"/>
      <c r="Q64" s="163"/>
      <c r="R64" s="163"/>
      <c r="S64" s="163"/>
      <c r="T64" s="163"/>
      <c r="U64" s="165"/>
      <c r="V64" s="174"/>
      <c r="W64" s="174"/>
      <c r="X64" s="174"/>
      <c r="Y64" s="174"/>
      <c r="Z64" s="174"/>
      <c r="AA64" s="174"/>
      <c r="AB64" s="174"/>
      <c r="AC64" s="174"/>
      <c r="AD64" s="174"/>
      <c r="AE64" s="174"/>
      <c r="AF64" s="174"/>
      <c r="AG64" s="174"/>
      <c r="AH64" s="174"/>
      <c r="AI64" s="174"/>
      <c r="AJ64" s="174"/>
      <c r="AK64" s="174"/>
      <c r="AL64" s="175"/>
      <c r="AM64" s="175"/>
      <c r="AN64" s="175"/>
      <c r="AO64" s="175"/>
      <c r="AP64" s="175"/>
      <c r="AQ64" s="175"/>
      <c r="AR64" s="175"/>
      <c r="AS64" s="175"/>
      <c r="AT64" s="175"/>
      <c r="AU64" s="175"/>
      <c r="AV64" s="175"/>
      <c r="AW64" s="175"/>
      <c r="AX64" s="175"/>
      <c r="AY64" s="175"/>
      <c r="AZ64" s="176"/>
      <c r="BA64" s="177"/>
    </row>
    <row r="65" spans="1:53" ht="93" customHeight="1" x14ac:dyDescent="0.3">
      <c r="A65" s="189" t="s">
        <v>249</v>
      </c>
      <c r="B65" s="189" t="s">
        <v>218</v>
      </c>
      <c r="C65" s="189" t="s">
        <v>192</v>
      </c>
      <c r="D65" s="190" t="s">
        <v>70</v>
      </c>
      <c r="E65" s="312" t="s">
        <v>775</v>
      </c>
      <c r="F65" s="165">
        <v>1037</v>
      </c>
      <c r="G65" s="190" t="s">
        <v>145</v>
      </c>
      <c r="H65" s="172"/>
      <c r="I65" s="172"/>
      <c r="J65" s="163"/>
      <c r="K65" s="163"/>
      <c r="L65" s="163"/>
      <c r="M65" s="163"/>
      <c r="N65" s="163"/>
      <c r="O65" s="188"/>
      <c r="P65" s="163"/>
      <c r="Q65" s="163"/>
      <c r="R65" s="163"/>
      <c r="S65" s="163"/>
      <c r="T65" s="163"/>
      <c r="U65" s="165"/>
      <c r="V65" s="174"/>
      <c r="W65" s="174"/>
      <c r="X65" s="174"/>
      <c r="Y65" s="174"/>
      <c r="Z65" s="174"/>
      <c r="AA65" s="174"/>
      <c r="AB65" s="174"/>
      <c r="AC65" s="174"/>
      <c r="AD65" s="174"/>
      <c r="AE65" s="174"/>
      <c r="AF65" s="174"/>
      <c r="AG65" s="174"/>
      <c r="AH65" s="174"/>
      <c r="AI65" s="174"/>
      <c r="AJ65" s="174"/>
      <c r="AK65" s="174"/>
      <c r="AL65" s="175"/>
      <c r="AM65" s="175"/>
      <c r="AN65" s="175"/>
      <c r="AO65" s="175"/>
      <c r="AP65" s="175"/>
      <c r="AQ65" s="175"/>
      <c r="AR65" s="175"/>
      <c r="AS65" s="175"/>
      <c r="AT65" s="175"/>
      <c r="AU65" s="175"/>
      <c r="AV65" s="175"/>
      <c r="AW65" s="175"/>
      <c r="AX65" s="175"/>
      <c r="AY65" s="175"/>
      <c r="AZ65" s="176"/>
      <c r="BA65" s="177"/>
    </row>
    <row r="66" spans="1:53" ht="93" customHeight="1" x14ac:dyDescent="0.25">
      <c r="A66" s="189" t="s">
        <v>298</v>
      </c>
      <c r="B66" s="189" t="s">
        <v>74</v>
      </c>
      <c r="C66" s="189" t="s">
        <v>171</v>
      </c>
      <c r="D66" s="190" t="s">
        <v>299</v>
      </c>
      <c r="E66" s="313" t="s">
        <v>776</v>
      </c>
      <c r="F66" s="165">
        <v>1134</v>
      </c>
      <c r="G66" s="190" t="s">
        <v>301</v>
      </c>
      <c r="H66" s="172"/>
      <c r="I66" s="172"/>
      <c r="J66" s="163"/>
      <c r="K66" s="163"/>
      <c r="L66" s="163"/>
      <c r="M66" s="163"/>
      <c r="N66" s="163"/>
      <c r="O66" s="188"/>
      <c r="P66" s="163"/>
      <c r="Q66" s="163"/>
      <c r="R66" s="163"/>
      <c r="S66" s="163"/>
      <c r="T66" s="163"/>
      <c r="U66" s="165"/>
      <c r="V66" s="174"/>
      <c r="W66" s="174"/>
      <c r="X66" s="174"/>
      <c r="Y66" s="174"/>
      <c r="Z66" s="174"/>
      <c r="AA66" s="174"/>
      <c r="AB66" s="174"/>
      <c r="AC66" s="174"/>
      <c r="AD66" s="174"/>
      <c r="AE66" s="174"/>
      <c r="AF66" s="174"/>
      <c r="AG66" s="174"/>
      <c r="AH66" s="174"/>
      <c r="AI66" s="174"/>
      <c r="AJ66" s="174"/>
      <c r="AK66" s="174"/>
      <c r="AL66" s="175"/>
      <c r="AM66" s="175"/>
      <c r="AN66" s="175"/>
      <c r="AO66" s="175"/>
      <c r="AP66" s="175"/>
      <c r="AQ66" s="175"/>
      <c r="AR66" s="175"/>
      <c r="AS66" s="175"/>
      <c r="AT66" s="175"/>
      <c r="AU66" s="175"/>
      <c r="AV66" s="175"/>
      <c r="AW66" s="175"/>
      <c r="AX66" s="175"/>
      <c r="AY66" s="175"/>
      <c r="AZ66" s="176"/>
      <c r="BA66" s="177"/>
    </row>
    <row r="67" spans="1:53" ht="93" customHeight="1" x14ac:dyDescent="0.3">
      <c r="A67" s="189" t="s">
        <v>242</v>
      </c>
      <c r="B67" s="189" t="s">
        <v>193</v>
      </c>
      <c r="C67" s="189" t="s">
        <v>68</v>
      </c>
      <c r="D67" s="190" t="s">
        <v>302</v>
      </c>
      <c r="E67" s="312" t="s">
        <v>777</v>
      </c>
      <c r="F67" s="165">
        <v>1041</v>
      </c>
      <c r="G67" s="190" t="s">
        <v>305</v>
      </c>
      <c r="H67" s="172"/>
      <c r="I67" s="172"/>
      <c r="J67" s="163"/>
      <c r="K67" s="163"/>
      <c r="L67" s="163"/>
      <c r="M67" s="163"/>
      <c r="N67" s="163"/>
      <c r="O67" s="188"/>
      <c r="P67" s="163"/>
      <c r="Q67" s="163"/>
      <c r="R67" s="163"/>
      <c r="S67" s="163"/>
      <c r="T67" s="163"/>
      <c r="U67" s="165"/>
      <c r="V67" s="174"/>
      <c r="W67" s="174"/>
      <c r="X67" s="174"/>
      <c r="Y67" s="174"/>
      <c r="Z67" s="174"/>
      <c r="AA67" s="174"/>
      <c r="AB67" s="174"/>
      <c r="AC67" s="174"/>
      <c r="AD67" s="174"/>
      <c r="AE67" s="174"/>
      <c r="AF67" s="174"/>
      <c r="AG67" s="174"/>
      <c r="AH67" s="174"/>
      <c r="AI67" s="174"/>
      <c r="AJ67" s="174"/>
      <c r="AK67" s="174"/>
      <c r="AL67" s="175"/>
      <c r="AM67" s="175"/>
      <c r="AN67" s="175"/>
      <c r="AO67" s="175"/>
      <c r="AP67" s="175"/>
      <c r="AQ67" s="175"/>
      <c r="AR67" s="175"/>
      <c r="AS67" s="175"/>
      <c r="AT67" s="175"/>
      <c r="AU67" s="175"/>
      <c r="AV67" s="175"/>
      <c r="AW67" s="175"/>
      <c r="AX67" s="175"/>
      <c r="AY67" s="175"/>
      <c r="AZ67" s="176"/>
      <c r="BA67" s="177"/>
    </row>
    <row r="68" spans="1:53" ht="93" customHeight="1" x14ac:dyDescent="0.3">
      <c r="A68" s="189" t="s">
        <v>310</v>
      </c>
      <c r="B68" s="172" t="s">
        <v>311</v>
      </c>
      <c r="C68" s="189" t="s">
        <v>177</v>
      </c>
      <c r="D68" s="190" t="s">
        <v>73</v>
      </c>
      <c r="E68" s="312" t="s">
        <v>778</v>
      </c>
      <c r="F68" s="165">
        <v>1078</v>
      </c>
      <c r="G68" s="190" t="s">
        <v>312</v>
      </c>
      <c r="H68" s="172"/>
      <c r="I68" s="172"/>
      <c r="J68" s="163"/>
      <c r="K68" s="163"/>
      <c r="L68" s="163"/>
      <c r="M68" s="163"/>
      <c r="N68" s="163"/>
      <c r="O68" s="188"/>
      <c r="P68" s="163"/>
      <c r="Q68" s="163"/>
      <c r="R68" s="163"/>
      <c r="S68" s="163"/>
      <c r="T68" s="163"/>
      <c r="U68" s="165"/>
      <c r="V68" s="174"/>
      <c r="W68" s="174"/>
      <c r="X68" s="174"/>
      <c r="Y68" s="174"/>
      <c r="Z68" s="174"/>
      <c r="AA68" s="174"/>
      <c r="AB68" s="174"/>
      <c r="AC68" s="174"/>
      <c r="AD68" s="174"/>
      <c r="AE68" s="174"/>
      <c r="AF68" s="174"/>
      <c r="AG68" s="174"/>
      <c r="AH68" s="174"/>
      <c r="AI68" s="174"/>
      <c r="AJ68" s="174"/>
      <c r="AK68" s="174"/>
      <c r="AL68" s="175"/>
      <c r="AM68" s="175"/>
      <c r="AN68" s="175"/>
      <c r="AO68" s="175"/>
      <c r="AP68" s="175"/>
      <c r="AQ68" s="175"/>
      <c r="AR68" s="175"/>
      <c r="AS68" s="175"/>
      <c r="AT68" s="175"/>
      <c r="AU68" s="175"/>
      <c r="AV68" s="175"/>
      <c r="AW68" s="175"/>
      <c r="AX68" s="175"/>
      <c r="AY68" s="175"/>
      <c r="AZ68" s="176"/>
      <c r="BA68" s="177"/>
    </row>
    <row r="69" spans="1:53" ht="93" customHeight="1" x14ac:dyDescent="0.3">
      <c r="A69" s="189" t="s">
        <v>224</v>
      </c>
      <c r="B69" s="189" t="s">
        <v>316</v>
      </c>
      <c r="C69" s="189" t="s">
        <v>252</v>
      </c>
      <c r="D69" s="190" t="s">
        <v>318</v>
      </c>
      <c r="E69" s="312" t="s">
        <v>779</v>
      </c>
      <c r="F69" s="165">
        <v>1130</v>
      </c>
      <c r="G69" s="190" t="s">
        <v>319</v>
      </c>
      <c r="H69" s="172"/>
      <c r="I69" s="172"/>
      <c r="J69" s="163"/>
      <c r="K69" s="163"/>
      <c r="L69" s="163"/>
      <c r="M69" s="163"/>
      <c r="N69" s="163"/>
      <c r="O69" s="188"/>
      <c r="P69" s="163"/>
      <c r="Q69" s="163"/>
      <c r="R69" s="163"/>
      <c r="S69" s="163"/>
      <c r="T69" s="163"/>
      <c r="U69" s="165"/>
      <c r="V69" s="174"/>
      <c r="W69" s="174"/>
      <c r="X69" s="174"/>
      <c r="Y69" s="174"/>
      <c r="Z69" s="174"/>
      <c r="AA69" s="174"/>
      <c r="AB69" s="174"/>
      <c r="AC69" s="174"/>
      <c r="AD69" s="174"/>
      <c r="AE69" s="174"/>
      <c r="AF69" s="174"/>
      <c r="AG69" s="174"/>
      <c r="AH69" s="174"/>
      <c r="AI69" s="174"/>
      <c r="AJ69" s="174"/>
      <c r="AK69" s="174"/>
      <c r="AL69" s="175"/>
      <c r="AM69" s="175"/>
      <c r="AN69" s="175"/>
      <c r="AO69" s="175"/>
      <c r="AP69" s="175"/>
      <c r="AQ69" s="175"/>
      <c r="AR69" s="175"/>
      <c r="AS69" s="175"/>
      <c r="AT69" s="175"/>
      <c r="AU69" s="175"/>
      <c r="AV69" s="175"/>
      <c r="AW69" s="175"/>
      <c r="AX69" s="175"/>
      <c r="AY69" s="175"/>
      <c r="AZ69" s="176"/>
      <c r="BA69" s="177"/>
    </row>
    <row r="70" spans="1:53" ht="93" customHeight="1" x14ac:dyDescent="0.3">
      <c r="A70" s="189" t="s">
        <v>230</v>
      </c>
      <c r="B70" s="189" t="s">
        <v>69</v>
      </c>
      <c r="C70" s="189" t="s">
        <v>313</v>
      </c>
      <c r="D70" s="190" t="s">
        <v>324</v>
      </c>
      <c r="E70" s="312" t="s">
        <v>780</v>
      </c>
      <c r="F70" s="165"/>
      <c r="G70" s="172"/>
      <c r="H70" s="172"/>
      <c r="I70" s="172"/>
      <c r="J70" s="163"/>
      <c r="K70" s="163"/>
      <c r="L70" s="163"/>
      <c r="M70" s="163"/>
      <c r="N70" s="163"/>
      <c r="O70" s="188"/>
      <c r="P70" s="163"/>
      <c r="Q70" s="163"/>
      <c r="R70" s="163"/>
      <c r="S70" s="163"/>
      <c r="T70" s="163"/>
      <c r="U70" s="165"/>
      <c r="V70" s="174"/>
      <c r="W70" s="174"/>
      <c r="X70" s="174"/>
      <c r="Y70" s="174"/>
      <c r="Z70" s="174"/>
      <c r="AA70" s="174"/>
      <c r="AB70" s="174"/>
      <c r="AC70" s="174"/>
      <c r="AD70" s="174"/>
      <c r="AE70" s="174"/>
      <c r="AF70" s="174"/>
      <c r="AG70" s="174"/>
      <c r="AH70" s="174"/>
      <c r="AI70" s="174"/>
      <c r="AJ70" s="174"/>
      <c r="AK70" s="174"/>
      <c r="AL70" s="175"/>
      <c r="AM70" s="175"/>
      <c r="AN70" s="175"/>
      <c r="AO70" s="175"/>
      <c r="AP70" s="175"/>
      <c r="AQ70" s="175"/>
      <c r="AR70" s="175"/>
      <c r="AS70" s="175"/>
      <c r="AT70" s="175"/>
      <c r="AU70" s="175"/>
      <c r="AV70" s="175"/>
      <c r="AW70" s="175"/>
      <c r="AX70" s="175"/>
      <c r="AY70" s="175"/>
      <c r="AZ70" s="176"/>
      <c r="BA70" s="177"/>
    </row>
    <row r="71" spans="1:53" ht="93" customHeight="1" x14ac:dyDescent="0.3">
      <c r="A71" s="189" t="s">
        <v>188</v>
      </c>
      <c r="B71" s="189" t="s">
        <v>262</v>
      </c>
      <c r="C71" s="189" t="s">
        <v>325</v>
      </c>
      <c r="D71" s="190" t="s">
        <v>263</v>
      </c>
      <c r="E71" s="312" t="s">
        <v>781</v>
      </c>
      <c r="F71" s="165"/>
      <c r="G71" s="172"/>
      <c r="H71" s="172"/>
      <c r="I71" s="172"/>
      <c r="J71" s="163"/>
      <c r="K71" s="163"/>
      <c r="L71" s="163"/>
      <c r="M71" s="163"/>
      <c r="N71" s="163"/>
      <c r="O71" s="188"/>
      <c r="P71" s="163"/>
      <c r="Q71" s="163"/>
      <c r="R71" s="163"/>
      <c r="S71" s="163"/>
      <c r="T71" s="163"/>
      <c r="U71" s="165"/>
      <c r="V71" s="174"/>
      <c r="W71" s="174"/>
      <c r="X71" s="174"/>
      <c r="Y71" s="174"/>
      <c r="Z71" s="174"/>
      <c r="AA71" s="174"/>
      <c r="AB71" s="174"/>
      <c r="AC71" s="174"/>
      <c r="AD71" s="174"/>
      <c r="AE71" s="174"/>
      <c r="AF71" s="174"/>
      <c r="AG71" s="174"/>
      <c r="AH71" s="174"/>
      <c r="AI71" s="174"/>
      <c r="AJ71" s="174"/>
      <c r="AK71" s="174"/>
      <c r="AL71" s="175"/>
      <c r="AM71" s="175"/>
      <c r="AN71" s="175"/>
      <c r="AO71" s="175"/>
      <c r="AP71" s="175"/>
      <c r="AQ71" s="175"/>
      <c r="AR71" s="175"/>
      <c r="AS71" s="175"/>
      <c r="AT71" s="175"/>
      <c r="AU71" s="175"/>
      <c r="AV71" s="175"/>
      <c r="AW71" s="175"/>
      <c r="AX71" s="175"/>
      <c r="AY71" s="175"/>
      <c r="AZ71" s="176"/>
      <c r="BA71" s="177"/>
    </row>
    <row r="72" spans="1:53" ht="93" customHeight="1" x14ac:dyDescent="0.3">
      <c r="A72" s="189" t="s">
        <v>137</v>
      </c>
      <c r="B72" s="189" t="s">
        <v>144</v>
      </c>
      <c r="C72" s="189"/>
      <c r="D72" s="190" t="s">
        <v>194</v>
      </c>
      <c r="E72" s="312" t="s">
        <v>782</v>
      </c>
      <c r="F72" s="165"/>
      <c r="G72" s="172"/>
      <c r="H72" s="172"/>
      <c r="I72" s="172"/>
      <c r="J72" s="163"/>
      <c r="K72" s="163"/>
      <c r="L72" s="163"/>
      <c r="M72" s="163"/>
      <c r="N72" s="163"/>
      <c r="O72" s="188"/>
      <c r="P72" s="163"/>
      <c r="Q72" s="163"/>
      <c r="R72" s="163"/>
      <c r="S72" s="163"/>
      <c r="T72" s="163"/>
      <c r="U72" s="165"/>
      <c r="V72" s="174"/>
      <c r="W72" s="174"/>
      <c r="X72" s="174"/>
      <c r="Y72" s="174"/>
      <c r="Z72" s="174"/>
      <c r="AA72" s="174"/>
      <c r="AB72" s="174"/>
      <c r="AC72" s="174"/>
      <c r="AD72" s="174"/>
      <c r="AE72" s="174"/>
      <c r="AF72" s="174"/>
      <c r="AG72" s="174"/>
      <c r="AH72" s="174"/>
      <c r="AI72" s="174"/>
      <c r="AJ72" s="174"/>
      <c r="AK72" s="174"/>
      <c r="AL72" s="175"/>
      <c r="AM72" s="175"/>
      <c r="AN72" s="175"/>
      <c r="AO72" s="175"/>
      <c r="AP72" s="175"/>
      <c r="AQ72" s="175"/>
      <c r="AR72" s="175"/>
      <c r="AS72" s="175"/>
      <c r="AT72" s="175"/>
      <c r="AU72" s="175"/>
      <c r="AV72" s="175"/>
      <c r="AW72" s="175"/>
      <c r="AX72" s="175"/>
      <c r="AY72" s="175"/>
      <c r="AZ72" s="176"/>
      <c r="BA72" s="177"/>
    </row>
    <row r="73" spans="1:53" ht="93" customHeight="1" x14ac:dyDescent="0.25">
      <c r="A73" s="190" t="s">
        <v>331</v>
      </c>
      <c r="B73" s="189" t="s">
        <v>332</v>
      </c>
      <c r="C73" s="189"/>
      <c r="D73" s="190" t="s">
        <v>254</v>
      </c>
      <c r="E73" s="313" t="s">
        <v>783</v>
      </c>
      <c r="F73" s="165"/>
      <c r="G73" s="172"/>
      <c r="H73" s="172"/>
      <c r="I73" s="172"/>
      <c r="J73" s="163"/>
      <c r="K73" s="163"/>
      <c r="L73" s="163"/>
      <c r="M73" s="163"/>
      <c r="N73" s="163"/>
      <c r="O73" s="188"/>
      <c r="P73" s="163"/>
      <c r="Q73" s="163"/>
      <c r="R73" s="163"/>
      <c r="S73" s="163"/>
      <c r="T73" s="163"/>
      <c r="U73" s="165"/>
      <c r="V73" s="174"/>
      <c r="W73" s="174"/>
      <c r="X73" s="174"/>
      <c r="Y73" s="174"/>
      <c r="Z73" s="174"/>
      <c r="AA73" s="174"/>
      <c r="AB73" s="174"/>
      <c r="AC73" s="174"/>
      <c r="AD73" s="174"/>
      <c r="AE73" s="174"/>
      <c r="AF73" s="174"/>
      <c r="AG73" s="174"/>
      <c r="AH73" s="174"/>
      <c r="AI73" s="174"/>
      <c r="AJ73" s="174"/>
      <c r="AK73" s="174"/>
      <c r="AL73" s="175"/>
      <c r="AM73" s="175"/>
      <c r="AN73" s="175"/>
      <c r="AO73" s="175"/>
      <c r="AP73" s="175"/>
      <c r="AQ73" s="175"/>
      <c r="AR73" s="175"/>
      <c r="AS73" s="175"/>
      <c r="AT73" s="175"/>
      <c r="AU73" s="175"/>
      <c r="AV73" s="175"/>
      <c r="AW73" s="175"/>
      <c r="AX73" s="175"/>
      <c r="AY73" s="175"/>
      <c r="AZ73" s="176"/>
      <c r="BA73" s="177"/>
    </row>
    <row r="74" spans="1:53" ht="93" customHeight="1" x14ac:dyDescent="0.25">
      <c r="A74" s="189" t="s">
        <v>71</v>
      </c>
      <c r="B74" s="189" t="s">
        <v>253</v>
      </c>
      <c r="C74" s="172"/>
      <c r="D74" s="190" t="s">
        <v>334</v>
      </c>
      <c r="E74" s="313" t="s">
        <v>784</v>
      </c>
      <c r="F74" s="165"/>
      <c r="G74" s="172"/>
      <c r="H74" s="172"/>
      <c r="I74" s="172"/>
      <c r="J74" s="163"/>
      <c r="K74" s="163"/>
      <c r="L74" s="163"/>
      <c r="M74" s="163"/>
      <c r="N74" s="163"/>
      <c r="O74" s="188"/>
      <c r="P74" s="163"/>
      <c r="Q74" s="163"/>
      <c r="R74" s="163"/>
      <c r="S74" s="163"/>
      <c r="T74" s="163"/>
      <c r="U74" s="165"/>
      <c r="V74" s="174"/>
      <c r="W74" s="174"/>
      <c r="X74" s="174"/>
      <c r="Y74" s="174"/>
      <c r="Z74" s="174"/>
      <c r="AA74" s="174"/>
      <c r="AB74" s="174"/>
      <c r="AC74" s="174"/>
      <c r="AD74" s="174"/>
      <c r="AE74" s="174"/>
      <c r="AF74" s="174"/>
      <c r="AG74" s="174"/>
      <c r="AH74" s="174"/>
      <c r="AI74" s="174"/>
      <c r="AJ74" s="174"/>
      <c r="AK74" s="174"/>
      <c r="AL74" s="175"/>
      <c r="AM74" s="175"/>
      <c r="AN74" s="175"/>
      <c r="AO74" s="175"/>
      <c r="AP74" s="175"/>
      <c r="AQ74" s="175"/>
      <c r="AR74" s="175"/>
      <c r="AS74" s="175"/>
      <c r="AT74" s="175"/>
      <c r="AU74" s="175"/>
      <c r="AV74" s="175"/>
      <c r="AW74" s="175"/>
      <c r="AX74" s="175"/>
      <c r="AY74" s="175"/>
      <c r="AZ74" s="176"/>
      <c r="BA74" s="177"/>
    </row>
    <row r="75" spans="1:53" ht="93" customHeight="1" x14ac:dyDescent="0.25">
      <c r="A75" s="189" t="s">
        <v>66</v>
      </c>
      <c r="B75" s="189" t="s">
        <v>340</v>
      </c>
      <c r="C75" s="172"/>
      <c r="D75" s="190" t="s">
        <v>151</v>
      </c>
      <c r="E75" s="313" t="s">
        <v>785</v>
      </c>
      <c r="F75" s="165"/>
      <c r="G75" s="172"/>
      <c r="H75" s="172"/>
      <c r="I75" s="172"/>
      <c r="J75" s="163"/>
      <c r="K75" s="163"/>
      <c r="L75" s="163"/>
      <c r="M75" s="163"/>
      <c r="N75" s="163"/>
      <c r="O75" s="188"/>
      <c r="P75" s="163"/>
      <c r="Q75" s="163"/>
      <c r="R75" s="163"/>
      <c r="S75" s="163"/>
      <c r="T75" s="163"/>
      <c r="U75" s="165"/>
      <c r="V75" s="174"/>
      <c r="W75" s="174"/>
      <c r="X75" s="174"/>
      <c r="Y75" s="174"/>
      <c r="Z75" s="174"/>
      <c r="AA75" s="174"/>
      <c r="AB75" s="174"/>
      <c r="AC75" s="174"/>
      <c r="AD75" s="174"/>
      <c r="AE75" s="174"/>
      <c r="AF75" s="174"/>
      <c r="AG75" s="174"/>
      <c r="AH75" s="174"/>
      <c r="AI75" s="174"/>
      <c r="AJ75" s="174"/>
      <c r="AK75" s="174"/>
      <c r="AL75" s="175"/>
      <c r="AM75" s="175"/>
      <c r="AN75" s="175"/>
      <c r="AO75" s="175"/>
      <c r="AP75" s="175"/>
      <c r="AQ75" s="175"/>
      <c r="AR75" s="175"/>
      <c r="AS75" s="175"/>
      <c r="AT75" s="175"/>
      <c r="AU75" s="175"/>
      <c r="AV75" s="175"/>
      <c r="AW75" s="175"/>
      <c r="AX75" s="175"/>
      <c r="AY75" s="175"/>
      <c r="AZ75" s="176"/>
      <c r="BA75" s="177"/>
    </row>
    <row r="76" spans="1:53" ht="93" customHeight="1" x14ac:dyDescent="0.25">
      <c r="A76" s="190"/>
      <c r="B76" s="189" t="s">
        <v>341</v>
      </c>
      <c r="C76" s="172"/>
      <c r="D76" s="190" t="s">
        <v>76</v>
      </c>
      <c r="E76" s="313" t="s">
        <v>786</v>
      </c>
      <c r="F76" s="165"/>
      <c r="G76" s="172"/>
      <c r="H76" s="172"/>
      <c r="I76" s="172"/>
      <c r="J76" s="163"/>
      <c r="K76" s="163"/>
      <c r="L76" s="163"/>
      <c r="M76" s="163"/>
      <c r="N76" s="163"/>
      <c r="O76" s="188"/>
      <c r="P76" s="163"/>
      <c r="Q76" s="163"/>
      <c r="R76" s="163"/>
      <c r="S76" s="163"/>
      <c r="T76" s="163"/>
      <c r="U76" s="165"/>
      <c r="V76" s="174"/>
      <c r="W76" s="174"/>
      <c r="X76" s="174"/>
      <c r="Y76" s="174"/>
      <c r="Z76" s="174"/>
      <c r="AA76" s="174"/>
      <c r="AB76" s="174"/>
      <c r="AC76" s="174"/>
      <c r="AD76" s="174"/>
      <c r="AE76" s="174"/>
      <c r="AF76" s="174"/>
      <c r="AG76" s="174"/>
      <c r="AH76" s="174"/>
      <c r="AI76" s="174"/>
      <c r="AJ76" s="174"/>
      <c r="AK76" s="174"/>
      <c r="AL76" s="175"/>
      <c r="AM76" s="175"/>
      <c r="AN76" s="175"/>
      <c r="AO76" s="175"/>
      <c r="AP76" s="175"/>
      <c r="AQ76" s="175"/>
      <c r="AR76" s="175"/>
      <c r="AS76" s="175"/>
      <c r="AT76" s="175"/>
      <c r="AU76" s="175"/>
      <c r="AV76" s="175"/>
      <c r="AW76" s="175"/>
      <c r="AX76" s="175"/>
      <c r="AY76" s="175"/>
      <c r="AZ76" s="176"/>
      <c r="BA76" s="177"/>
    </row>
    <row r="77" spans="1:53" ht="93" customHeight="1" x14ac:dyDescent="0.25">
      <c r="A77" s="189"/>
      <c r="B77" s="189" t="s">
        <v>348</v>
      </c>
      <c r="C77" s="172"/>
      <c r="D77" s="190" t="s">
        <v>349</v>
      </c>
      <c r="E77" s="313" t="s">
        <v>787</v>
      </c>
      <c r="F77" s="165"/>
      <c r="G77" s="172"/>
      <c r="H77" s="172"/>
      <c r="I77" s="172"/>
      <c r="J77" s="163"/>
      <c r="K77" s="163"/>
      <c r="L77" s="163"/>
      <c r="M77" s="163"/>
      <c r="N77" s="163"/>
      <c r="O77" s="188"/>
      <c r="P77" s="163"/>
      <c r="Q77" s="163"/>
      <c r="R77" s="163"/>
      <c r="S77" s="163"/>
      <c r="T77" s="163"/>
      <c r="U77" s="165"/>
      <c r="V77" s="174"/>
      <c r="W77" s="174"/>
      <c r="X77" s="174"/>
      <c r="Y77" s="174"/>
      <c r="Z77" s="174"/>
      <c r="AA77" s="174"/>
      <c r="AB77" s="174"/>
      <c r="AC77" s="174"/>
      <c r="AD77" s="174"/>
      <c r="AE77" s="174"/>
      <c r="AF77" s="174"/>
      <c r="AG77" s="174"/>
      <c r="AH77" s="174"/>
      <c r="AI77" s="174"/>
      <c r="AJ77" s="174"/>
      <c r="AK77" s="174"/>
      <c r="AL77" s="175"/>
      <c r="AM77" s="175"/>
      <c r="AN77" s="175"/>
      <c r="AO77" s="175"/>
      <c r="AP77" s="175"/>
      <c r="AQ77" s="175"/>
      <c r="AR77" s="175"/>
      <c r="AS77" s="175"/>
      <c r="AT77" s="175"/>
      <c r="AU77" s="175"/>
      <c r="AV77" s="175"/>
      <c r="AW77" s="175"/>
      <c r="AX77" s="175"/>
      <c r="AY77" s="175"/>
      <c r="AZ77" s="176"/>
      <c r="BA77" s="177"/>
    </row>
    <row r="78" spans="1:53" ht="93" customHeight="1" x14ac:dyDescent="0.25">
      <c r="A78" s="189"/>
      <c r="B78" s="189" t="s">
        <v>314</v>
      </c>
      <c r="C78" s="177"/>
      <c r="D78" s="190" t="s">
        <v>350</v>
      </c>
      <c r="E78" s="313" t="s">
        <v>788</v>
      </c>
      <c r="F78" s="165"/>
      <c r="G78" s="172"/>
      <c r="H78" s="172"/>
      <c r="I78" s="172"/>
      <c r="J78" s="163"/>
      <c r="K78" s="163"/>
      <c r="L78" s="163"/>
      <c r="M78" s="163"/>
      <c r="N78" s="163"/>
      <c r="O78" s="188"/>
      <c r="P78" s="163"/>
      <c r="Q78" s="163"/>
      <c r="R78" s="163"/>
      <c r="S78" s="163"/>
      <c r="T78" s="163"/>
      <c r="U78" s="165"/>
      <c r="V78" s="174"/>
      <c r="W78" s="174"/>
      <c r="X78" s="174"/>
      <c r="Y78" s="174"/>
      <c r="Z78" s="174"/>
      <c r="AA78" s="174"/>
      <c r="AB78" s="174"/>
      <c r="AC78" s="174"/>
      <c r="AD78" s="174"/>
      <c r="AE78" s="174"/>
      <c r="AF78" s="174"/>
      <c r="AG78" s="174"/>
      <c r="AH78" s="174"/>
      <c r="AI78" s="174"/>
      <c r="AJ78" s="174"/>
      <c r="AK78" s="174"/>
      <c r="AL78" s="175"/>
      <c r="AM78" s="175"/>
      <c r="AN78" s="175"/>
      <c r="AO78" s="175"/>
      <c r="AP78" s="175"/>
      <c r="AQ78" s="175"/>
      <c r="AR78" s="175"/>
      <c r="AS78" s="175"/>
      <c r="AT78" s="175"/>
      <c r="AU78" s="175"/>
      <c r="AV78" s="175"/>
      <c r="AW78" s="175"/>
      <c r="AX78" s="175"/>
      <c r="AY78" s="175"/>
      <c r="AZ78" s="176"/>
      <c r="BA78" s="177"/>
    </row>
    <row r="79" spans="1:53" ht="93" customHeight="1" x14ac:dyDescent="0.25">
      <c r="A79" s="189"/>
      <c r="B79" s="189" t="s">
        <v>352</v>
      </c>
      <c r="C79" s="177"/>
      <c r="D79" s="190" t="s">
        <v>353</v>
      </c>
      <c r="E79" s="313" t="s">
        <v>789</v>
      </c>
      <c r="F79" s="165"/>
      <c r="G79" s="172"/>
      <c r="H79" s="172"/>
      <c r="I79" s="172"/>
      <c r="J79" s="163"/>
      <c r="K79" s="163"/>
      <c r="L79" s="163"/>
      <c r="M79" s="163"/>
      <c r="N79" s="163"/>
      <c r="O79" s="188"/>
      <c r="P79" s="163"/>
      <c r="Q79" s="163"/>
      <c r="R79" s="163"/>
      <c r="S79" s="163"/>
      <c r="T79" s="163"/>
      <c r="U79" s="165"/>
      <c r="V79" s="174"/>
      <c r="W79" s="174"/>
      <c r="X79" s="174"/>
      <c r="Y79" s="174"/>
      <c r="Z79" s="174"/>
      <c r="AA79" s="174"/>
      <c r="AB79" s="174"/>
      <c r="AC79" s="174"/>
      <c r="AD79" s="174"/>
      <c r="AE79" s="174"/>
      <c r="AF79" s="174"/>
      <c r="AG79" s="174"/>
      <c r="AH79" s="174"/>
      <c r="AI79" s="174"/>
      <c r="AJ79" s="174"/>
      <c r="AK79" s="174"/>
      <c r="AL79" s="175"/>
      <c r="AM79" s="175"/>
      <c r="AN79" s="175"/>
      <c r="AO79" s="175"/>
      <c r="AP79" s="175"/>
      <c r="AQ79" s="175"/>
      <c r="AR79" s="175"/>
      <c r="AS79" s="175"/>
      <c r="AT79" s="175"/>
      <c r="AU79" s="175"/>
      <c r="AV79" s="175"/>
      <c r="AW79" s="175"/>
      <c r="AX79" s="175"/>
      <c r="AY79" s="175"/>
      <c r="AZ79" s="176"/>
      <c r="BA79" s="177"/>
    </row>
    <row r="80" spans="1:53" ht="93" customHeight="1" x14ac:dyDescent="0.25">
      <c r="A80" s="189"/>
      <c r="B80" s="189" t="s">
        <v>201</v>
      </c>
      <c r="C80" s="177"/>
      <c r="D80" s="190"/>
      <c r="E80" s="313" t="s">
        <v>774</v>
      </c>
      <c r="F80" s="165"/>
      <c r="G80" s="172"/>
      <c r="H80" s="172"/>
      <c r="I80" s="172"/>
      <c r="J80" s="163"/>
      <c r="K80" s="163"/>
      <c r="L80" s="163"/>
      <c r="M80" s="163"/>
      <c r="N80" s="163"/>
      <c r="O80" s="188"/>
      <c r="P80" s="163"/>
      <c r="Q80" s="163"/>
      <c r="R80" s="163"/>
      <c r="S80" s="163"/>
      <c r="T80" s="163"/>
      <c r="U80" s="165"/>
      <c r="V80" s="174"/>
      <c r="W80" s="174"/>
      <c r="X80" s="174"/>
      <c r="Y80" s="174"/>
      <c r="Z80" s="174"/>
      <c r="AA80" s="174"/>
      <c r="AB80" s="174"/>
      <c r="AC80" s="174"/>
      <c r="AD80" s="174"/>
      <c r="AE80" s="174"/>
      <c r="AF80" s="174"/>
      <c r="AG80" s="174"/>
      <c r="AH80" s="174"/>
      <c r="AI80" s="174"/>
      <c r="AJ80" s="174"/>
      <c r="AK80" s="174"/>
      <c r="AL80" s="175"/>
      <c r="AM80" s="175"/>
      <c r="AN80" s="175"/>
      <c r="AO80" s="175"/>
      <c r="AP80" s="175"/>
      <c r="AQ80" s="175"/>
      <c r="AR80" s="175"/>
      <c r="AS80" s="175"/>
      <c r="AT80" s="175"/>
      <c r="AU80" s="175"/>
      <c r="AV80" s="175"/>
      <c r="AW80" s="175"/>
      <c r="AX80" s="175"/>
      <c r="AY80" s="175"/>
      <c r="AZ80" s="176"/>
      <c r="BA80" s="177"/>
    </row>
    <row r="81" spans="1:53" ht="93" customHeight="1" x14ac:dyDescent="0.25">
      <c r="A81" s="172"/>
      <c r="B81" s="191" t="s">
        <v>361</v>
      </c>
      <c r="C81" s="177"/>
      <c r="D81" s="177"/>
      <c r="E81" s="314" t="s">
        <v>790</v>
      </c>
      <c r="F81" s="165"/>
      <c r="G81" s="172"/>
      <c r="H81" s="172"/>
      <c r="I81" s="172"/>
      <c r="J81" s="163"/>
      <c r="K81" s="163"/>
      <c r="L81" s="163"/>
      <c r="M81" s="163"/>
      <c r="N81" s="163"/>
      <c r="O81" s="188"/>
      <c r="P81" s="163"/>
      <c r="Q81" s="163"/>
      <c r="R81" s="163"/>
      <c r="S81" s="163"/>
      <c r="T81" s="163"/>
      <c r="U81" s="165"/>
      <c r="V81" s="174"/>
      <c r="W81" s="174"/>
      <c r="X81" s="174"/>
      <c r="Y81" s="174"/>
      <c r="Z81" s="174"/>
      <c r="AA81" s="174"/>
      <c r="AB81" s="174"/>
      <c r="AC81" s="174"/>
      <c r="AD81" s="174"/>
      <c r="AE81" s="174"/>
      <c r="AF81" s="174"/>
      <c r="AG81" s="174"/>
      <c r="AH81" s="174"/>
      <c r="AI81" s="174"/>
      <c r="AJ81" s="174"/>
      <c r="AK81" s="174"/>
      <c r="AL81" s="175"/>
      <c r="AM81" s="175"/>
      <c r="AN81" s="175"/>
      <c r="AO81" s="175"/>
      <c r="AP81" s="175"/>
      <c r="AQ81" s="175"/>
      <c r="AR81" s="175"/>
      <c r="AS81" s="175"/>
      <c r="AT81" s="175"/>
      <c r="AU81" s="175"/>
      <c r="AV81" s="175"/>
      <c r="AW81" s="175"/>
      <c r="AX81" s="175"/>
      <c r="AY81" s="175"/>
      <c r="AZ81" s="176"/>
      <c r="BA81" s="177"/>
    </row>
    <row r="82" spans="1:53" ht="93" customHeight="1" x14ac:dyDescent="0.3">
      <c r="A82" s="172"/>
      <c r="B82" s="172"/>
      <c r="C82" s="172"/>
      <c r="D82" s="172"/>
      <c r="E82" s="312" t="s">
        <v>67</v>
      </c>
      <c r="F82" s="165"/>
      <c r="G82" s="172"/>
      <c r="H82" s="172"/>
      <c r="I82" s="172"/>
      <c r="J82" s="163"/>
      <c r="K82" s="163"/>
      <c r="L82" s="163"/>
      <c r="M82" s="163"/>
      <c r="N82" s="163"/>
      <c r="O82" s="188"/>
      <c r="P82" s="163"/>
      <c r="Q82" s="163"/>
      <c r="R82" s="163"/>
      <c r="S82" s="163"/>
      <c r="T82" s="163"/>
      <c r="U82" s="165"/>
      <c r="V82" s="174"/>
      <c r="W82" s="174"/>
      <c r="X82" s="174"/>
      <c r="Y82" s="174"/>
      <c r="Z82" s="174"/>
      <c r="AA82" s="174"/>
      <c r="AB82" s="174"/>
      <c r="AC82" s="174"/>
      <c r="AD82" s="174"/>
      <c r="AE82" s="174"/>
      <c r="AF82" s="174"/>
      <c r="AG82" s="174"/>
      <c r="AH82" s="174"/>
      <c r="AI82" s="174"/>
      <c r="AJ82" s="174"/>
      <c r="AK82" s="174"/>
      <c r="AL82" s="175"/>
      <c r="AM82" s="175"/>
      <c r="AN82" s="175"/>
      <c r="AO82" s="175"/>
      <c r="AP82" s="175"/>
      <c r="AQ82" s="175"/>
      <c r="AR82" s="175"/>
      <c r="AS82" s="175"/>
      <c r="AT82" s="175"/>
      <c r="AU82" s="175"/>
      <c r="AV82" s="175"/>
      <c r="AW82" s="175"/>
      <c r="AX82" s="175"/>
      <c r="AY82" s="175"/>
      <c r="AZ82" s="176"/>
      <c r="BA82" s="177"/>
    </row>
    <row r="83" spans="1:53" ht="93" customHeight="1" x14ac:dyDescent="0.25">
      <c r="A83" s="172"/>
      <c r="B83" s="172"/>
      <c r="C83" s="172"/>
      <c r="D83" s="172"/>
      <c r="E83" s="172"/>
      <c r="F83" s="165"/>
      <c r="G83" s="172"/>
      <c r="H83" s="172"/>
      <c r="I83" s="172"/>
      <c r="J83" s="163"/>
      <c r="K83" s="163"/>
      <c r="L83" s="163"/>
      <c r="M83" s="163"/>
      <c r="N83" s="163"/>
      <c r="O83" s="188"/>
      <c r="P83" s="163"/>
      <c r="Q83" s="163"/>
      <c r="R83" s="163"/>
      <c r="S83" s="163"/>
      <c r="T83" s="163"/>
      <c r="U83" s="165"/>
      <c r="V83" s="174"/>
      <c r="W83" s="174"/>
      <c r="X83" s="174"/>
      <c r="Y83" s="174"/>
      <c r="Z83" s="174"/>
      <c r="AA83" s="174"/>
      <c r="AB83" s="174"/>
      <c r="AC83" s="174"/>
      <c r="AD83" s="174"/>
      <c r="AE83" s="174"/>
      <c r="AF83" s="174"/>
      <c r="AG83" s="174"/>
      <c r="AH83" s="174"/>
      <c r="AI83" s="174"/>
      <c r="AJ83" s="174"/>
      <c r="AK83" s="174"/>
      <c r="AL83" s="175"/>
      <c r="AM83" s="175"/>
      <c r="AN83" s="175"/>
      <c r="AO83" s="175"/>
      <c r="AP83" s="175"/>
      <c r="AQ83" s="175"/>
      <c r="AR83" s="175"/>
      <c r="AS83" s="175"/>
      <c r="AT83" s="175"/>
      <c r="AU83" s="175"/>
      <c r="AV83" s="175"/>
      <c r="AW83" s="175"/>
      <c r="AX83" s="175"/>
      <c r="AY83" s="175"/>
      <c r="AZ83" s="176"/>
      <c r="BA83" s="177"/>
    </row>
    <row r="84" spans="1:53" ht="93" customHeight="1" x14ac:dyDescent="0.25">
      <c r="A84" s="172"/>
      <c r="B84" s="172"/>
      <c r="C84" s="172"/>
      <c r="D84" s="172"/>
      <c r="E84" s="172"/>
      <c r="F84" s="165"/>
      <c r="G84" s="172"/>
      <c r="H84" s="172"/>
      <c r="I84" s="172"/>
      <c r="J84" s="163"/>
      <c r="K84" s="163"/>
      <c r="L84" s="163"/>
      <c r="M84" s="163"/>
      <c r="N84" s="163"/>
      <c r="O84" s="188"/>
      <c r="P84" s="163"/>
      <c r="Q84" s="163"/>
      <c r="R84" s="163"/>
      <c r="S84" s="163"/>
      <c r="T84" s="163"/>
      <c r="U84" s="165"/>
      <c r="V84" s="174"/>
      <c r="W84" s="174"/>
      <c r="X84" s="174"/>
      <c r="Y84" s="174"/>
      <c r="Z84" s="174"/>
      <c r="AA84" s="174"/>
      <c r="AB84" s="174"/>
      <c r="AC84" s="174"/>
      <c r="AD84" s="174"/>
      <c r="AE84" s="174"/>
      <c r="AF84" s="174"/>
      <c r="AG84" s="174"/>
      <c r="AH84" s="174"/>
      <c r="AI84" s="174"/>
      <c r="AJ84" s="174"/>
      <c r="AK84" s="174"/>
      <c r="AL84" s="175"/>
      <c r="AM84" s="175"/>
      <c r="AN84" s="175"/>
      <c r="AO84" s="175"/>
      <c r="AP84" s="175"/>
      <c r="AQ84" s="175"/>
      <c r="AR84" s="175"/>
      <c r="AS84" s="175"/>
      <c r="AT84" s="175"/>
      <c r="AU84" s="175"/>
      <c r="AV84" s="175"/>
      <c r="AW84" s="175"/>
      <c r="AX84" s="175"/>
      <c r="AY84" s="175"/>
      <c r="AZ84" s="176"/>
      <c r="BA84" s="177"/>
    </row>
    <row r="85" spans="1:53" ht="93" customHeight="1" x14ac:dyDescent="0.25">
      <c r="A85" s="172"/>
      <c r="B85" s="172"/>
      <c r="C85" s="172"/>
      <c r="D85" s="172"/>
      <c r="E85" s="172"/>
      <c r="F85" s="165"/>
      <c r="G85" s="172"/>
      <c r="H85" s="172"/>
      <c r="I85" s="172"/>
      <c r="J85" s="163"/>
      <c r="K85" s="163"/>
      <c r="L85" s="163"/>
      <c r="M85" s="163"/>
      <c r="N85" s="163"/>
      <c r="O85" s="188"/>
      <c r="P85" s="163"/>
      <c r="Q85" s="163"/>
      <c r="R85" s="163"/>
      <c r="S85" s="163"/>
      <c r="T85" s="163"/>
      <c r="U85" s="165"/>
      <c r="V85" s="174"/>
      <c r="W85" s="174"/>
      <c r="X85" s="174"/>
      <c r="Y85" s="174"/>
      <c r="Z85" s="174"/>
      <c r="AA85" s="174"/>
      <c r="AB85" s="174"/>
      <c r="AC85" s="174"/>
      <c r="AD85" s="174"/>
      <c r="AE85" s="174"/>
      <c r="AF85" s="174"/>
      <c r="AG85" s="174"/>
      <c r="AH85" s="174"/>
      <c r="AI85" s="174"/>
      <c r="AJ85" s="174"/>
      <c r="AK85" s="174"/>
      <c r="AL85" s="175"/>
      <c r="AM85" s="175"/>
      <c r="AN85" s="175"/>
      <c r="AO85" s="175"/>
      <c r="AP85" s="175"/>
      <c r="AQ85" s="175"/>
      <c r="AR85" s="175"/>
      <c r="AS85" s="175"/>
      <c r="AT85" s="175"/>
      <c r="AU85" s="175"/>
      <c r="AV85" s="175"/>
      <c r="AW85" s="175"/>
      <c r="AX85" s="175"/>
      <c r="AY85" s="175"/>
      <c r="AZ85" s="176"/>
      <c r="BA85" s="177"/>
    </row>
    <row r="86" spans="1:53" ht="93" customHeight="1" x14ac:dyDescent="0.25">
      <c r="A86" s="172"/>
      <c r="B86" s="172"/>
      <c r="C86" s="172"/>
      <c r="D86" s="172"/>
      <c r="E86" s="172"/>
      <c r="F86" s="165"/>
      <c r="G86" s="172"/>
      <c r="H86" s="172"/>
      <c r="I86" s="172"/>
      <c r="J86" s="163"/>
      <c r="K86" s="163"/>
      <c r="L86" s="163"/>
      <c r="M86" s="163"/>
      <c r="N86" s="163"/>
      <c r="O86" s="188"/>
      <c r="P86" s="163"/>
      <c r="Q86" s="163"/>
      <c r="R86" s="163"/>
      <c r="S86" s="163"/>
      <c r="T86" s="163"/>
      <c r="U86" s="165"/>
      <c r="V86" s="174"/>
      <c r="W86" s="174"/>
      <c r="X86" s="174"/>
      <c r="Y86" s="174"/>
      <c r="Z86" s="174"/>
      <c r="AA86" s="174"/>
      <c r="AB86" s="174"/>
      <c r="AC86" s="174"/>
      <c r="AD86" s="174"/>
      <c r="AE86" s="174"/>
      <c r="AF86" s="174"/>
      <c r="AG86" s="174"/>
      <c r="AH86" s="174"/>
      <c r="AI86" s="174"/>
      <c r="AJ86" s="174"/>
      <c r="AK86" s="174"/>
      <c r="AL86" s="175"/>
      <c r="AM86" s="175"/>
      <c r="AN86" s="175"/>
      <c r="AO86" s="175"/>
      <c r="AP86" s="175"/>
      <c r="AQ86" s="175"/>
      <c r="AR86" s="175"/>
      <c r="AS86" s="175"/>
      <c r="AT86" s="175"/>
      <c r="AU86" s="175"/>
      <c r="AV86" s="175"/>
      <c r="AW86" s="175"/>
      <c r="AX86" s="175"/>
      <c r="AY86" s="175"/>
      <c r="AZ86" s="176"/>
      <c r="BA86" s="177"/>
    </row>
    <row r="87" spans="1:53" ht="93" customHeight="1" x14ac:dyDescent="0.25">
      <c r="A87" s="172"/>
      <c r="B87" s="172"/>
      <c r="C87" s="172"/>
      <c r="D87" s="172"/>
      <c r="E87" s="172"/>
      <c r="F87" s="165"/>
      <c r="G87" s="172"/>
      <c r="H87" s="172"/>
      <c r="I87" s="172"/>
      <c r="J87" s="163"/>
      <c r="K87" s="163"/>
      <c r="L87" s="163"/>
      <c r="M87" s="163"/>
      <c r="N87" s="163"/>
      <c r="O87" s="188"/>
      <c r="P87" s="163"/>
      <c r="Q87" s="163"/>
      <c r="R87" s="163"/>
      <c r="S87" s="163"/>
      <c r="T87" s="163"/>
      <c r="U87" s="165"/>
      <c r="V87" s="174"/>
      <c r="W87" s="174"/>
      <c r="X87" s="174"/>
      <c r="Y87" s="174"/>
      <c r="Z87" s="174"/>
      <c r="AA87" s="174"/>
      <c r="AB87" s="174"/>
      <c r="AC87" s="174"/>
      <c r="AD87" s="174"/>
      <c r="AE87" s="174"/>
      <c r="AF87" s="174"/>
      <c r="AG87" s="174"/>
      <c r="AH87" s="174"/>
      <c r="AI87" s="174"/>
      <c r="AJ87" s="174"/>
      <c r="AK87" s="174"/>
      <c r="AL87" s="175"/>
      <c r="AM87" s="175"/>
      <c r="AN87" s="175"/>
      <c r="AO87" s="175"/>
      <c r="AP87" s="175"/>
      <c r="AQ87" s="175"/>
      <c r="AR87" s="175"/>
      <c r="AS87" s="175"/>
      <c r="AT87" s="175"/>
      <c r="AU87" s="175"/>
      <c r="AV87" s="175"/>
      <c r="AW87" s="175"/>
      <c r="AX87" s="175"/>
      <c r="AY87" s="175"/>
      <c r="AZ87" s="176"/>
      <c r="BA87" s="177"/>
    </row>
    <row r="88" spans="1:53" ht="93" customHeight="1" x14ac:dyDescent="0.25">
      <c r="A88" s="172"/>
      <c r="B88" s="172"/>
      <c r="C88" s="172"/>
      <c r="D88" s="172"/>
      <c r="E88" s="172"/>
      <c r="F88" s="165"/>
      <c r="G88" s="172"/>
      <c r="H88" s="172"/>
      <c r="I88" s="172"/>
      <c r="J88" s="163"/>
      <c r="K88" s="163"/>
      <c r="L88" s="163"/>
      <c r="M88" s="163"/>
      <c r="N88" s="163"/>
      <c r="O88" s="188"/>
      <c r="P88" s="163"/>
      <c r="Q88" s="163"/>
      <c r="R88" s="163"/>
      <c r="S88" s="163"/>
      <c r="T88" s="163"/>
      <c r="U88" s="165"/>
      <c r="V88" s="174"/>
      <c r="W88" s="174"/>
      <c r="X88" s="174"/>
      <c r="Y88" s="174"/>
      <c r="Z88" s="174"/>
      <c r="AA88" s="174"/>
      <c r="AB88" s="174"/>
      <c r="AC88" s="174"/>
      <c r="AD88" s="174"/>
      <c r="AE88" s="174"/>
      <c r="AF88" s="174"/>
      <c r="AG88" s="174"/>
      <c r="AH88" s="174"/>
      <c r="AI88" s="174"/>
      <c r="AJ88" s="174"/>
      <c r="AK88" s="174"/>
      <c r="AL88" s="175"/>
      <c r="AM88" s="175"/>
      <c r="AN88" s="175"/>
      <c r="AO88" s="175"/>
      <c r="AP88" s="175"/>
      <c r="AQ88" s="175"/>
      <c r="AR88" s="175"/>
      <c r="AS88" s="175"/>
      <c r="AT88" s="175"/>
      <c r="AU88" s="175"/>
      <c r="AV88" s="175"/>
      <c r="AW88" s="175"/>
      <c r="AX88" s="175"/>
      <c r="AY88" s="175"/>
      <c r="AZ88" s="176"/>
      <c r="BA88" s="177"/>
    </row>
    <row r="89" spans="1:53" ht="93" customHeight="1" x14ac:dyDescent="0.25">
      <c r="A89" s="172"/>
      <c r="B89" s="172"/>
      <c r="C89" s="172"/>
      <c r="D89" s="172"/>
      <c r="E89" s="172"/>
      <c r="F89" s="165"/>
      <c r="G89" s="172"/>
      <c r="H89" s="172"/>
      <c r="I89" s="172"/>
      <c r="J89" s="163"/>
      <c r="K89" s="163"/>
      <c r="L89" s="163"/>
      <c r="M89" s="163"/>
      <c r="N89" s="163"/>
      <c r="O89" s="188"/>
      <c r="P89" s="163"/>
      <c r="Q89" s="163"/>
      <c r="R89" s="163"/>
      <c r="S89" s="163"/>
      <c r="T89" s="163"/>
      <c r="U89" s="165"/>
      <c r="V89" s="174"/>
      <c r="W89" s="174"/>
      <c r="X89" s="174"/>
      <c r="Y89" s="174"/>
      <c r="Z89" s="174"/>
      <c r="AA89" s="174"/>
      <c r="AB89" s="174"/>
      <c r="AC89" s="174"/>
      <c r="AD89" s="174"/>
      <c r="AE89" s="174"/>
      <c r="AF89" s="174"/>
      <c r="AG89" s="174"/>
      <c r="AH89" s="174"/>
      <c r="AI89" s="174"/>
      <c r="AJ89" s="174"/>
      <c r="AK89" s="174"/>
      <c r="AL89" s="175"/>
      <c r="AM89" s="175"/>
      <c r="AN89" s="175"/>
      <c r="AO89" s="175"/>
      <c r="AP89" s="175"/>
      <c r="AQ89" s="175"/>
      <c r="AR89" s="175"/>
      <c r="AS89" s="175"/>
      <c r="AT89" s="175"/>
      <c r="AU89" s="175"/>
      <c r="AV89" s="175"/>
      <c r="AW89" s="175"/>
      <c r="AX89" s="175"/>
      <c r="AY89" s="175"/>
      <c r="AZ89" s="176"/>
      <c r="BA89" s="177"/>
    </row>
    <row r="90" spans="1:53" ht="93" customHeight="1" x14ac:dyDescent="0.25">
      <c r="A90" s="172"/>
      <c r="B90" s="172"/>
      <c r="C90" s="172"/>
      <c r="D90" s="172"/>
      <c r="E90" s="172"/>
      <c r="F90" s="165"/>
      <c r="G90" s="172"/>
      <c r="H90" s="172"/>
      <c r="I90" s="172"/>
      <c r="J90" s="163"/>
      <c r="K90" s="163"/>
      <c r="L90" s="163"/>
      <c r="M90" s="163"/>
      <c r="N90" s="163"/>
      <c r="O90" s="188"/>
      <c r="P90" s="163"/>
      <c r="Q90" s="163"/>
      <c r="R90" s="163"/>
      <c r="S90" s="163"/>
      <c r="T90" s="163"/>
      <c r="U90" s="165"/>
      <c r="V90" s="174"/>
      <c r="W90" s="174"/>
      <c r="X90" s="174"/>
      <c r="Y90" s="174"/>
      <c r="Z90" s="174"/>
      <c r="AA90" s="174"/>
      <c r="AB90" s="174"/>
      <c r="AC90" s="174"/>
      <c r="AD90" s="174"/>
      <c r="AE90" s="174"/>
      <c r="AF90" s="174"/>
      <c r="AG90" s="174"/>
      <c r="AH90" s="174"/>
      <c r="AI90" s="174"/>
      <c r="AJ90" s="174"/>
      <c r="AK90" s="174"/>
      <c r="AL90" s="175"/>
      <c r="AM90" s="175"/>
      <c r="AN90" s="175"/>
      <c r="AO90" s="175"/>
      <c r="AP90" s="175"/>
      <c r="AQ90" s="175"/>
      <c r="AR90" s="175"/>
      <c r="AS90" s="175"/>
      <c r="AT90" s="175"/>
      <c r="AU90" s="175"/>
      <c r="AV90" s="175"/>
      <c r="AW90" s="175"/>
      <c r="AX90" s="175"/>
      <c r="AY90" s="175"/>
      <c r="AZ90" s="176"/>
      <c r="BA90" s="177"/>
    </row>
    <row r="91" spans="1:53" ht="93" customHeight="1" x14ac:dyDescent="0.25">
      <c r="A91" s="172"/>
      <c r="B91" s="172"/>
      <c r="C91" s="172"/>
      <c r="D91" s="172"/>
      <c r="E91" s="172"/>
      <c r="F91" s="165"/>
      <c r="G91" s="172"/>
      <c r="H91" s="172"/>
      <c r="I91" s="172"/>
      <c r="J91" s="163"/>
      <c r="K91" s="163"/>
      <c r="L91" s="163"/>
      <c r="M91" s="163"/>
      <c r="N91" s="163"/>
      <c r="O91" s="188"/>
      <c r="P91" s="163"/>
      <c r="Q91" s="163"/>
      <c r="R91" s="163"/>
      <c r="S91" s="163"/>
      <c r="T91" s="163"/>
      <c r="U91" s="165"/>
      <c r="V91" s="174"/>
      <c r="W91" s="174"/>
      <c r="X91" s="174"/>
      <c r="Y91" s="174"/>
      <c r="Z91" s="174"/>
      <c r="AA91" s="174"/>
      <c r="AB91" s="174"/>
      <c r="AC91" s="174"/>
      <c r="AD91" s="174"/>
      <c r="AE91" s="174"/>
      <c r="AF91" s="174"/>
      <c r="AG91" s="174"/>
      <c r="AH91" s="174"/>
      <c r="AI91" s="174"/>
      <c r="AJ91" s="174"/>
      <c r="AK91" s="174"/>
      <c r="AL91" s="175"/>
      <c r="AM91" s="175"/>
      <c r="AN91" s="175"/>
      <c r="AO91" s="175"/>
      <c r="AP91" s="175"/>
      <c r="AQ91" s="175"/>
      <c r="AR91" s="175"/>
      <c r="AS91" s="175"/>
      <c r="AT91" s="175"/>
      <c r="AU91" s="175"/>
      <c r="AV91" s="175"/>
      <c r="AW91" s="175"/>
      <c r="AX91" s="175"/>
      <c r="AY91" s="175"/>
      <c r="AZ91" s="176"/>
      <c r="BA91" s="177"/>
    </row>
    <row r="92" spans="1:53" ht="93" customHeight="1" x14ac:dyDescent="0.25">
      <c r="A92" s="172"/>
      <c r="B92" s="172"/>
      <c r="C92" s="172"/>
      <c r="D92" s="172"/>
      <c r="E92" s="172"/>
      <c r="F92" s="165"/>
      <c r="G92" s="172"/>
      <c r="H92" s="172"/>
      <c r="I92" s="172"/>
      <c r="J92" s="163"/>
      <c r="K92" s="163"/>
      <c r="L92" s="163"/>
      <c r="M92" s="163"/>
      <c r="N92" s="163"/>
      <c r="O92" s="188"/>
      <c r="P92" s="163"/>
      <c r="Q92" s="163"/>
      <c r="R92" s="163"/>
      <c r="S92" s="163"/>
      <c r="T92" s="163"/>
      <c r="U92" s="165"/>
      <c r="V92" s="174"/>
      <c r="W92" s="174"/>
      <c r="X92" s="174"/>
      <c r="Y92" s="174"/>
      <c r="Z92" s="174"/>
      <c r="AA92" s="174"/>
      <c r="AB92" s="174"/>
      <c r="AC92" s="174"/>
      <c r="AD92" s="174"/>
      <c r="AE92" s="174"/>
      <c r="AF92" s="174"/>
      <c r="AG92" s="174"/>
      <c r="AH92" s="174"/>
      <c r="AI92" s="174"/>
      <c r="AJ92" s="174"/>
      <c r="AK92" s="174"/>
      <c r="AL92" s="175"/>
      <c r="AM92" s="175"/>
      <c r="AN92" s="175"/>
      <c r="AO92" s="175"/>
      <c r="AP92" s="175"/>
      <c r="AQ92" s="175"/>
      <c r="AR92" s="175"/>
      <c r="AS92" s="175"/>
      <c r="AT92" s="175"/>
      <c r="AU92" s="175"/>
      <c r="AV92" s="175"/>
      <c r="AW92" s="175"/>
      <c r="AX92" s="175"/>
      <c r="AY92" s="175"/>
      <c r="AZ92" s="176"/>
      <c r="BA92" s="177"/>
    </row>
    <row r="93" spans="1:53" ht="93" customHeight="1" x14ac:dyDescent="0.25">
      <c r="A93" s="172"/>
      <c r="B93" s="172"/>
      <c r="C93" s="172"/>
      <c r="D93" s="172"/>
      <c r="E93" s="172"/>
      <c r="F93" s="165"/>
      <c r="G93" s="172"/>
      <c r="H93" s="172"/>
      <c r="I93" s="172"/>
      <c r="J93" s="163"/>
      <c r="K93" s="163"/>
      <c r="L93" s="163"/>
      <c r="M93" s="163"/>
      <c r="N93" s="163"/>
      <c r="O93" s="188"/>
      <c r="P93" s="163"/>
      <c r="Q93" s="163"/>
      <c r="R93" s="163"/>
      <c r="S93" s="163"/>
      <c r="T93" s="163"/>
      <c r="U93" s="165"/>
      <c r="V93" s="174"/>
      <c r="W93" s="174"/>
      <c r="X93" s="174"/>
      <c r="Y93" s="174"/>
      <c r="Z93" s="174"/>
      <c r="AA93" s="174"/>
      <c r="AB93" s="174"/>
      <c r="AC93" s="174"/>
      <c r="AD93" s="174"/>
      <c r="AE93" s="174"/>
      <c r="AF93" s="174"/>
      <c r="AG93" s="174"/>
      <c r="AH93" s="174"/>
      <c r="AI93" s="174"/>
      <c r="AJ93" s="174"/>
      <c r="AK93" s="174"/>
      <c r="AL93" s="175"/>
      <c r="AM93" s="175"/>
      <c r="AN93" s="175"/>
      <c r="AO93" s="175"/>
      <c r="AP93" s="175"/>
      <c r="AQ93" s="175"/>
      <c r="AR93" s="175"/>
      <c r="AS93" s="175"/>
      <c r="AT93" s="175"/>
      <c r="AU93" s="175"/>
      <c r="AV93" s="175"/>
      <c r="AW93" s="175"/>
      <c r="AX93" s="175"/>
      <c r="AY93" s="175"/>
      <c r="AZ93" s="176"/>
      <c r="BA93" s="177"/>
    </row>
    <row r="94" spans="1:53" ht="93" customHeight="1" x14ac:dyDescent="0.25">
      <c r="A94" s="172"/>
      <c r="B94" s="172"/>
      <c r="C94" s="172"/>
      <c r="D94" s="172"/>
      <c r="E94" s="172"/>
      <c r="F94" s="165"/>
      <c r="G94" s="172"/>
      <c r="H94" s="172"/>
      <c r="I94" s="172"/>
      <c r="J94" s="163"/>
      <c r="K94" s="163"/>
      <c r="L94" s="163"/>
      <c r="M94" s="163"/>
      <c r="N94" s="163"/>
      <c r="O94" s="188"/>
      <c r="P94" s="163"/>
      <c r="Q94" s="163"/>
      <c r="R94" s="163"/>
      <c r="S94" s="163"/>
      <c r="T94" s="163"/>
      <c r="U94" s="165"/>
      <c r="V94" s="174"/>
      <c r="W94" s="174"/>
      <c r="X94" s="174"/>
      <c r="Y94" s="174"/>
      <c r="Z94" s="174"/>
      <c r="AA94" s="174"/>
      <c r="AB94" s="174"/>
      <c r="AC94" s="174"/>
      <c r="AD94" s="174"/>
      <c r="AE94" s="174"/>
      <c r="AF94" s="174"/>
      <c r="AG94" s="174"/>
      <c r="AH94" s="174"/>
      <c r="AI94" s="174"/>
      <c r="AJ94" s="174"/>
      <c r="AK94" s="174"/>
      <c r="AL94" s="175"/>
      <c r="AM94" s="175"/>
      <c r="AN94" s="175"/>
      <c r="AO94" s="175"/>
      <c r="AP94" s="175"/>
      <c r="AQ94" s="175"/>
      <c r="AR94" s="175"/>
      <c r="AS94" s="175"/>
      <c r="AT94" s="175"/>
      <c r="AU94" s="175"/>
      <c r="AV94" s="175"/>
      <c r="AW94" s="175"/>
      <c r="AX94" s="175"/>
      <c r="AY94" s="175"/>
      <c r="AZ94" s="176"/>
      <c r="BA94" s="177"/>
    </row>
    <row r="95" spans="1:53" ht="93" customHeight="1" x14ac:dyDescent="0.25">
      <c r="A95" s="172"/>
      <c r="B95" s="172"/>
      <c r="C95" s="172"/>
      <c r="D95" s="172"/>
      <c r="E95" s="172"/>
      <c r="F95" s="165"/>
      <c r="G95" s="172"/>
      <c r="H95" s="172"/>
      <c r="I95" s="172"/>
      <c r="J95" s="163"/>
      <c r="K95" s="163"/>
      <c r="L95" s="163"/>
      <c r="M95" s="163"/>
      <c r="N95" s="163"/>
      <c r="O95" s="188"/>
      <c r="P95" s="163"/>
      <c r="Q95" s="163"/>
      <c r="R95" s="163"/>
      <c r="S95" s="163"/>
      <c r="T95" s="163"/>
      <c r="U95" s="165"/>
      <c r="V95" s="174"/>
      <c r="W95" s="174"/>
      <c r="X95" s="174"/>
      <c r="Y95" s="174"/>
      <c r="Z95" s="174"/>
      <c r="AA95" s="174"/>
      <c r="AB95" s="174"/>
      <c r="AC95" s="174"/>
      <c r="AD95" s="174"/>
      <c r="AE95" s="174"/>
      <c r="AF95" s="174"/>
      <c r="AG95" s="174"/>
      <c r="AH95" s="174"/>
      <c r="AI95" s="174"/>
      <c r="AJ95" s="174"/>
      <c r="AK95" s="174"/>
      <c r="AL95" s="175"/>
      <c r="AM95" s="175"/>
      <c r="AN95" s="175"/>
      <c r="AO95" s="175"/>
      <c r="AP95" s="175"/>
      <c r="AQ95" s="175"/>
      <c r="AR95" s="175"/>
      <c r="AS95" s="175"/>
      <c r="AT95" s="175"/>
      <c r="AU95" s="175"/>
      <c r="AV95" s="175"/>
      <c r="AW95" s="175"/>
      <c r="AX95" s="175"/>
      <c r="AY95" s="175"/>
      <c r="AZ95" s="176"/>
      <c r="BA95" s="177"/>
    </row>
    <row r="96" spans="1:53" ht="93" customHeight="1" x14ac:dyDescent="0.25">
      <c r="A96" s="172"/>
      <c r="B96" s="172"/>
      <c r="C96" s="172"/>
      <c r="D96" s="172"/>
      <c r="E96" s="172"/>
      <c r="F96" s="165"/>
      <c r="G96" s="172"/>
      <c r="H96" s="172"/>
      <c r="I96" s="172"/>
      <c r="J96" s="163"/>
      <c r="K96" s="163"/>
      <c r="L96" s="163"/>
      <c r="M96" s="163"/>
      <c r="N96" s="163"/>
      <c r="O96" s="188"/>
      <c r="P96" s="163"/>
      <c r="Q96" s="163"/>
      <c r="R96" s="163"/>
      <c r="S96" s="163"/>
      <c r="T96" s="163"/>
      <c r="U96" s="165"/>
      <c r="V96" s="174"/>
      <c r="W96" s="174"/>
      <c r="X96" s="174"/>
      <c r="Y96" s="174"/>
      <c r="Z96" s="174"/>
      <c r="AA96" s="174"/>
      <c r="AB96" s="174"/>
      <c r="AC96" s="174"/>
      <c r="AD96" s="174"/>
      <c r="AE96" s="174"/>
      <c r="AF96" s="174"/>
      <c r="AG96" s="174"/>
      <c r="AH96" s="174"/>
      <c r="AI96" s="174"/>
      <c r="AJ96" s="174"/>
      <c r="AK96" s="174"/>
      <c r="AL96" s="175"/>
      <c r="AM96" s="175"/>
      <c r="AN96" s="175"/>
      <c r="AO96" s="175"/>
      <c r="AP96" s="175"/>
      <c r="AQ96" s="175"/>
      <c r="AR96" s="175"/>
      <c r="AS96" s="175"/>
      <c r="AT96" s="175"/>
      <c r="AU96" s="175"/>
      <c r="AV96" s="175"/>
      <c r="AW96" s="175"/>
      <c r="AX96" s="175"/>
      <c r="AY96" s="175"/>
      <c r="AZ96" s="176"/>
      <c r="BA96" s="177"/>
    </row>
    <row r="97" spans="1:53" ht="93" customHeight="1" x14ac:dyDescent="0.25">
      <c r="A97" s="172"/>
      <c r="B97" s="172"/>
      <c r="C97" s="172"/>
      <c r="D97" s="172"/>
      <c r="E97" s="172"/>
      <c r="F97" s="165"/>
      <c r="G97" s="172"/>
      <c r="H97" s="172"/>
      <c r="I97" s="172"/>
      <c r="J97" s="163"/>
      <c r="K97" s="163"/>
      <c r="L97" s="163"/>
      <c r="M97" s="163"/>
      <c r="N97" s="163"/>
      <c r="O97" s="188"/>
      <c r="P97" s="163"/>
      <c r="Q97" s="163"/>
      <c r="R97" s="163"/>
      <c r="S97" s="163"/>
      <c r="T97" s="163"/>
      <c r="U97" s="165"/>
      <c r="V97" s="174"/>
      <c r="W97" s="174"/>
      <c r="X97" s="174"/>
      <c r="Y97" s="174"/>
      <c r="Z97" s="174"/>
      <c r="AA97" s="174"/>
      <c r="AB97" s="174"/>
      <c r="AC97" s="174"/>
      <c r="AD97" s="174"/>
      <c r="AE97" s="174"/>
      <c r="AF97" s="174"/>
      <c r="AG97" s="174"/>
      <c r="AH97" s="174"/>
      <c r="AI97" s="174"/>
      <c r="AJ97" s="174"/>
      <c r="AK97" s="174"/>
      <c r="AL97" s="175"/>
      <c r="AM97" s="175"/>
      <c r="AN97" s="175"/>
      <c r="AO97" s="175"/>
      <c r="AP97" s="175"/>
      <c r="AQ97" s="175"/>
      <c r="AR97" s="175"/>
      <c r="AS97" s="175"/>
      <c r="AT97" s="175"/>
      <c r="AU97" s="175"/>
      <c r="AV97" s="175"/>
      <c r="AW97" s="175"/>
      <c r="AX97" s="175"/>
      <c r="AY97" s="175"/>
      <c r="AZ97" s="176"/>
      <c r="BA97" s="177"/>
    </row>
    <row r="98" spans="1:53" ht="93" customHeight="1" x14ac:dyDescent="0.25">
      <c r="A98" s="172"/>
      <c r="B98" s="172"/>
      <c r="C98" s="172"/>
      <c r="D98" s="172"/>
      <c r="E98" s="172"/>
      <c r="F98" s="165"/>
      <c r="G98" s="172"/>
      <c r="H98" s="172"/>
      <c r="I98" s="172"/>
      <c r="J98" s="163"/>
      <c r="K98" s="163"/>
      <c r="L98" s="163"/>
      <c r="M98" s="163"/>
      <c r="N98" s="163"/>
      <c r="O98" s="188"/>
      <c r="P98" s="163"/>
      <c r="Q98" s="163"/>
      <c r="R98" s="163"/>
      <c r="S98" s="163"/>
      <c r="T98" s="163"/>
      <c r="U98" s="165"/>
      <c r="V98" s="174"/>
      <c r="W98" s="174"/>
      <c r="X98" s="174"/>
      <c r="Y98" s="174"/>
      <c r="Z98" s="174"/>
      <c r="AA98" s="174"/>
      <c r="AB98" s="174"/>
      <c r="AC98" s="174"/>
      <c r="AD98" s="174"/>
      <c r="AE98" s="174"/>
      <c r="AF98" s="174"/>
      <c r="AG98" s="174"/>
      <c r="AH98" s="174"/>
      <c r="AI98" s="174"/>
      <c r="AJ98" s="174"/>
      <c r="AK98" s="174"/>
      <c r="AL98" s="175"/>
      <c r="AM98" s="175"/>
      <c r="AN98" s="175"/>
      <c r="AO98" s="175"/>
      <c r="AP98" s="175"/>
      <c r="AQ98" s="175"/>
      <c r="AR98" s="175"/>
      <c r="AS98" s="175"/>
      <c r="AT98" s="175"/>
      <c r="AU98" s="175"/>
      <c r="AV98" s="175"/>
      <c r="AW98" s="175"/>
      <c r="AX98" s="175"/>
      <c r="AY98" s="175"/>
      <c r="AZ98" s="176"/>
      <c r="BA98" s="177"/>
    </row>
    <row r="99" spans="1:53" ht="93" customHeight="1" x14ac:dyDescent="0.25">
      <c r="A99" s="172"/>
      <c r="B99" s="172"/>
      <c r="C99" s="172"/>
      <c r="D99" s="172"/>
      <c r="E99" s="172"/>
      <c r="F99" s="165"/>
      <c r="G99" s="172"/>
      <c r="H99" s="172"/>
      <c r="I99" s="172"/>
      <c r="J99" s="163"/>
      <c r="K99" s="163"/>
      <c r="L99" s="163"/>
      <c r="M99" s="163"/>
      <c r="N99" s="163"/>
      <c r="O99" s="188"/>
      <c r="P99" s="163"/>
      <c r="Q99" s="163"/>
      <c r="R99" s="163"/>
      <c r="S99" s="163"/>
      <c r="T99" s="163"/>
      <c r="U99" s="165"/>
      <c r="V99" s="174"/>
      <c r="W99" s="174"/>
      <c r="X99" s="174"/>
      <c r="Y99" s="174"/>
      <c r="Z99" s="174"/>
      <c r="AA99" s="174"/>
      <c r="AB99" s="174"/>
      <c r="AC99" s="174"/>
      <c r="AD99" s="174"/>
      <c r="AE99" s="174"/>
      <c r="AF99" s="174"/>
      <c r="AG99" s="174"/>
      <c r="AH99" s="174"/>
      <c r="AI99" s="174"/>
      <c r="AJ99" s="174"/>
      <c r="AK99" s="174"/>
      <c r="AL99" s="175"/>
      <c r="AM99" s="175"/>
      <c r="AN99" s="175"/>
      <c r="AO99" s="175"/>
      <c r="AP99" s="175"/>
      <c r="AQ99" s="175"/>
      <c r="AR99" s="175"/>
      <c r="AS99" s="175"/>
      <c r="AT99" s="175"/>
      <c r="AU99" s="175"/>
      <c r="AV99" s="175"/>
      <c r="AW99" s="175"/>
      <c r="AX99" s="175"/>
      <c r="AY99" s="175"/>
      <c r="AZ99" s="176"/>
      <c r="BA99" s="177"/>
    </row>
    <row r="100" spans="1:53" ht="93" customHeight="1" x14ac:dyDescent="0.25">
      <c r="A100" s="172"/>
      <c r="B100" s="172"/>
      <c r="C100" s="172"/>
      <c r="D100" s="172"/>
      <c r="E100" s="172"/>
      <c r="F100" s="165"/>
      <c r="G100" s="172"/>
      <c r="H100" s="172"/>
      <c r="I100" s="172"/>
      <c r="J100" s="163"/>
      <c r="K100" s="163"/>
      <c r="L100" s="163"/>
      <c r="M100" s="163"/>
      <c r="N100" s="163"/>
      <c r="O100" s="188"/>
      <c r="P100" s="163"/>
      <c r="Q100" s="163"/>
      <c r="R100" s="163"/>
      <c r="S100" s="163"/>
      <c r="T100" s="163"/>
      <c r="U100" s="165"/>
      <c r="V100" s="174"/>
      <c r="W100" s="174"/>
      <c r="X100" s="174"/>
      <c r="Y100" s="174"/>
      <c r="Z100" s="174"/>
      <c r="AA100" s="174"/>
      <c r="AB100" s="174"/>
      <c r="AC100" s="174"/>
      <c r="AD100" s="174"/>
      <c r="AE100" s="174"/>
      <c r="AF100" s="174"/>
      <c r="AG100" s="174"/>
      <c r="AH100" s="174"/>
      <c r="AI100" s="174"/>
      <c r="AJ100" s="174"/>
      <c r="AK100" s="174"/>
      <c r="AL100" s="175"/>
      <c r="AM100" s="175"/>
      <c r="AN100" s="175"/>
      <c r="AO100" s="175"/>
      <c r="AP100" s="175"/>
      <c r="AQ100" s="175"/>
      <c r="AR100" s="175"/>
      <c r="AS100" s="175"/>
      <c r="AT100" s="175"/>
      <c r="AU100" s="175"/>
      <c r="AV100" s="175"/>
      <c r="AW100" s="175"/>
      <c r="AX100" s="175"/>
      <c r="AY100" s="175"/>
      <c r="AZ100" s="176"/>
      <c r="BA100" s="177"/>
    </row>
    <row r="101" spans="1:53" ht="93" customHeight="1" x14ac:dyDescent="0.25">
      <c r="A101" s="172"/>
      <c r="B101" s="172"/>
      <c r="C101" s="172"/>
      <c r="D101" s="172"/>
      <c r="E101" s="172"/>
      <c r="F101" s="165"/>
      <c r="G101" s="172"/>
      <c r="H101" s="172"/>
      <c r="I101" s="172"/>
      <c r="J101" s="163"/>
      <c r="K101" s="163"/>
      <c r="L101" s="163"/>
      <c r="M101" s="163"/>
      <c r="N101" s="163"/>
      <c r="O101" s="188"/>
      <c r="P101" s="163"/>
      <c r="Q101" s="163"/>
      <c r="R101" s="163"/>
      <c r="S101" s="163"/>
      <c r="T101" s="163"/>
      <c r="U101" s="165"/>
      <c r="V101" s="174"/>
      <c r="W101" s="174"/>
      <c r="X101" s="174"/>
      <c r="Y101" s="174"/>
      <c r="Z101" s="174"/>
      <c r="AA101" s="174"/>
      <c r="AB101" s="174"/>
      <c r="AC101" s="174"/>
      <c r="AD101" s="174"/>
      <c r="AE101" s="174"/>
      <c r="AF101" s="174"/>
      <c r="AG101" s="174"/>
      <c r="AH101" s="174"/>
      <c r="AI101" s="174"/>
      <c r="AJ101" s="174"/>
      <c r="AK101" s="174"/>
      <c r="AL101" s="175"/>
      <c r="AM101" s="175"/>
      <c r="AN101" s="175"/>
      <c r="AO101" s="175"/>
      <c r="AP101" s="175"/>
      <c r="AQ101" s="175"/>
      <c r="AR101" s="175"/>
      <c r="AS101" s="175"/>
      <c r="AT101" s="175"/>
      <c r="AU101" s="175"/>
      <c r="AV101" s="175"/>
      <c r="AW101" s="175"/>
      <c r="AX101" s="175"/>
      <c r="AY101" s="175"/>
      <c r="AZ101" s="176"/>
      <c r="BA101" s="177"/>
    </row>
    <row r="102" spans="1:53" ht="93" customHeight="1" x14ac:dyDescent="0.25">
      <c r="A102" s="172"/>
      <c r="B102" s="172"/>
      <c r="C102" s="172"/>
      <c r="D102" s="172"/>
      <c r="E102" s="172"/>
      <c r="F102" s="165"/>
      <c r="G102" s="172"/>
      <c r="H102" s="172"/>
      <c r="I102" s="172"/>
      <c r="J102" s="163"/>
      <c r="K102" s="163"/>
      <c r="L102" s="163"/>
      <c r="M102" s="163"/>
      <c r="N102" s="163"/>
      <c r="O102" s="188"/>
      <c r="P102" s="163"/>
      <c r="Q102" s="163"/>
      <c r="R102" s="163"/>
      <c r="S102" s="163"/>
      <c r="T102" s="163"/>
      <c r="U102" s="165"/>
      <c r="V102" s="174"/>
      <c r="W102" s="174"/>
      <c r="X102" s="174"/>
      <c r="Y102" s="174"/>
      <c r="Z102" s="174"/>
      <c r="AA102" s="174"/>
      <c r="AB102" s="174"/>
      <c r="AC102" s="174"/>
      <c r="AD102" s="174"/>
      <c r="AE102" s="174"/>
      <c r="AF102" s="174"/>
      <c r="AG102" s="174"/>
      <c r="AH102" s="174"/>
      <c r="AI102" s="174"/>
      <c r="AJ102" s="174"/>
      <c r="AK102" s="174"/>
      <c r="AL102" s="175"/>
      <c r="AM102" s="175"/>
      <c r="AN102" s="175"/>
      <c r="AO102" s="175"/>
      <c r="AP102" s="175"/>
      <c r="AQ102" s="175"/>
      <c r="AR102" s="175"/>
      <c r="AS102" s="175"/>
      <c r="AT102" s="175"/>
      <c r="AU102" s="175"/>
      <c r="AV102" s="175"/>
      <c r="AW102" s="175"/>
      <c r="AX102" s="175"/>
      <c r="AY102" s="175"/>
      <c r="AZ102" s="176"/>
      <c r="BA102" s="177"/>
    </row>
    <row r="103" spans="1:53" ht="93" customHeight="1" x14ac:dyDescent="0.25">
      <c r="A103" s="172"/>
      <c r="B103" s="172"/>
      <c r="C103" s="172"/>
      <c r="D103" s="172"/>
      <c r="E103" s="172"/>
      <c r="F103" s="165"/>
      <c r="G103" s="172"/>
      <c r="H103" s="172"/>
      <c r="I103" s="172"/>
      <c r="J103" s="163"/>
      <c r="K103" s="163"/>
      <c r="L103" s="163"/>
      <c r="M103" s="163"/>
      <c r="N103" s="163"/>
      <c r="O103" s="188"/>
      <c r="P103" s="163"/>
      <c r="Q103" s="163"/>
      <c r="R103" s="163"/>
      <c r="S103" s="163"/>
      <c r="T103" s="163"/>
      <c r="U103" s="165"/>
      <c r="V103" s="174"/>
      <c r="W103" s="174"/>
      <c r="X103" s="174"/>
      <c r="Y103" s="174"/>
      <c r="Z103" s="174"/>
      <c r="AA103" s="174"/>
      <c r="AB103" s="174"/>
      <c r="AC103" s="174"/>
      <c r="AD103" s="174"/>
      <c r="AE103" s="174"/>
      <c r="AF103" s="174"/>
      <c r="AG103" s="174"/>
      <c r="AH103" s="174"/>
      <c r="AI103" s="174"/>
      <c r="AJ103" s="174"/>
      <c r="AK103" s="174"/>
      <c r="AL103" s="175"/>
      <c r="AM103" s="175"/>
      <c r="AN103" s="175"/>
      <c r="AO103" s="175"/>
      <c r="AP103" s="175"/>
      <c r="AQ103" s="175"/>
      <c r="AR103" s="175"/>
      <c r="AS103" s="175"/>
      <c r="AT103" s="175"/>
      <c r="AU103" s="175"/>
      <c r="AV103" s="175"/>
      <c r="AW103" s="175"/>
      <c r="AX103" s="175"/>
      <c r="AY103" s="175"/>
      <c r="AZ103" s="176"/>
      <c r="BA103" s="177"/>
    </row>
    <row r="104" spans="1:53" ht="93" customHeight="1" x14ac:dyDescent="0.25">
      <c r="A104" s="172"/>
      <c r="B104" s="172"/>
      <c r="C104" s="172"/>
      <c r="D104" s="172"/>
      <c r="E104" s="172"/>
      <c r="F104" s="165"/>
      <c r="G104" s="172"/>
      <c r="H104" s="172"/>
      <c r="I104" s="172"/>
      <c r="J104" s="163"/>
      <c r="K104" s="163"/>
      <c r="L104" s="163"/>
      <c r="M104" s="163"/>
      <c r="N104" s="163"/>
      <c r="O104" s="188"/>
      <c r="P104" s="163"/>
      <c r="Q104" s="163"/>
      <c r="R104" s="163"/>
      <c r="S104" s="163"/>
      <c r="T104" s="163"/>
      <c r="U104" s="165"/>
      <c r="V104" s="174"/>
      <c r="W104" s="174"/>
      <c r="X104" s="174"/>
      <c r="Y104" s="174"/>
      <c r="Z104" s="174"/>
      <c r="AA104" s="174"/>
      <c r="AB104" s="174"/>
      <c r="AC104" s="174"/>
      <c r="AD104" s="174"/>
      <c r="AE104" s="174"/>
      <c r="AF104" s="174"/>
      <c r="AG104" s="174"/>
      <c r="AH104" s="174"/>
      <c r="AI104" s="174"/>
      <c r="AJ104" s="174"/>
      <c r="AK104" s="174"/>
      <c r="AL104" s="175"/>
      <c r="AM104" s="175"/>
      <c r="AN104" s="175"/>
      <c r="AO104" s="175"/>
      <c r="AP104" s="175"/>
      <c r="AQ104" s="175"/>
      <c r="AR104" s="175"/>
      <c r="AS104" s="175"/>
      <c r="AT104" s="175"/>
      <c r="AU104" s="175"/>
      <c r="AV104" s="175"/>
      <c r="AW104" s="175"/>
      <c r="AX104" s="175"/>
      <c r="AY104" s="175"/>
      <c r="AZ104" s="176"/>
      <c r="BA104" s="177"/>
    </row>
    <row r="105" spans="1:53" ht="93" customHeight="1" x14ac:dyDescent="0.25">
      <c r="A105" s="172"/>
      <c r="B105" s="172"/>
      <c r="C105" s="172"/>
      <c r="D105" s="172"/>
      <c r="E105" s="172"/>
      <c r="F105" s="165"/>
      <c r="G105" s="172"/>
      <c r="H105" s="172"/>
      <c r="I105" s="172"/>
      <c r="J105" s="163"/>
      <c r="K105" s="163"/>
      <c r="L105" s="163"/>
      <c r="M105" s="163"/>
      <c r="N105" s="163"/>
      <c r="O105" s="188"/>
      <c r="P105" s="163"/>
      <c r="Q105" s="163"/>
      <c r="R105" s="163"/>
      <c r="S105" s="163"/>
      <c r="T105" s="163"/>
      <c r="U105" s="165"/>
      <c r="V105" s="174"/>
      <c r="W105" s="174"/>
      <c r="X105" s="174"/>
      <c r="Y105" s="174"/>
      <c r="Z105" s="174"/>
      <c r="AA105" s="174"/>
      <c r="AB105" s="174"/>
      <c r="AC105" s="174"/>
      <c r="AD105" s="174"/>
      <c r="AE105" s="174"/>
      <c r="AF105" s="174"/>
      <c r="AG105" s="174"/>
      <c r="AH105" s="174"/>
      <c r="AI105" s="174"/>
      <c r="AJ105" s="174"/>
      <c r="AK105" s="174"/>
      <c r="AL105" s="175"/>
      <c r="AM105" s="175"/>
      <c r="AN105" s="175"/>
      <c r="AO105" s="175"/>
      <c r="AP105" s="175"/>
      <c r="AQ105" s="175"/>
      <c r="AR105" s="175"/>
      <c r="AS105" s="175"/>
      <c r="AT105" s="175"/>
      <c r="AU105" s="175"/>
      <c r="AV105" s="175"/>
      <c r="AW105" s="175"/>
      <c r="AX105" s="175"/>
      <c r="AY105" s="175"/>
      <c r="AZ105" s="176"/>
      <c r="BA105" s="177"/>
    </row>
    <row r="106" spans="1:53" ht="93" customHeight="1" x14ac:dyDescent="0.25">
      <c r="A106" s="172"/>
      <c r="B106" s="172"/>
      <c r="C106" s="172"/>
      <c r="D106" s="172"/>
      <c r="E106" s="172"/>
      <c r="F106" s="165"/>
      <c r="G106" s="172"/>
      <c r="H106" s="172"/>
      <c r="I106" s="172"/>
      <c r="J106" s="163"/>
      <c r="K106" s="163"/>
      <c r="L106" s="163"/>
      <c r="M106" s="163"/>
      <c r="N106" s="163"/>
      <c r="O106" s="188"/>
      <c r="P106" s="163"/>
      <c r="Q106" s="163"/>
      <c r="R106" s="163"/>
      <c r="S106" s="163"/>
      <c r="T106" s="163"/>
      <c r="U106" s="165"/>
      <c r="V106" s="174"/>
      <c r="W106" s="174"/>
      <c r="X106" s="174"/>
      <c r="Y106" s="174"/>
      <c r="Z106" s="174"/>
      <c r="AA106" s="174"/>
      <c r="AB106" s="174"/>
      <c r="AC106" s="174"/>
      <c r="AD106" s="174"/>
      <c r="AE106" s="174"/>
      <c r="AF106" s="174"/>
      <c r="AG106" s="174"/>
      <c r="AH106" s="174"/>
      <c r="AI106" s="174"/>
      <c r="AJ106" s="174"/>
      <c r="AK106" s="174"/>
      <c r="AL106" s="175"/>
      <c r="AM106" s="175"/>
      <c r="AN106" s="175"/>
      <c r="AO106" s="175"/>
      <c r="AP106" s="175"/>
      <c r="AQ106" s="175"/>
      <c r="AR106" s="175"/>
      <c r="AS106" s="175"/>
      <c r="AT106" s="175"/>
      <c r="AU106" s="175"/>
      <c r="AV106" s="175"/>
      <c r="AW106" s="175"/>
      <c r="AX106" s="175"/>
      <c r="AY106" s="175"/>
      <c r="AZ106" s="176"/>
      <c r="BA106" s="177"/>
    </row>
    <row r="107" spans="1:53" ht="93" customHeight="1" x14ac:dyDescent="0.25">
      <c r="A107" s="172"/>
      <c r="B107" s="172"/>
      <c r="C107" s="172"/>
      <c r="D107" s="172"/>
      <c r="E107" s="172"/>
      <c r="F107" s="165"/>
      <c r="G107" s="172"/>
      <c r="H107" s="172"/>
      <c r="I107" s="172"/>
      <c r="J107" s="163"/>
      <c r="K107" s="163"/>
      <c r="L107" s="163"/>
      <c r="M107" s="163"/>
      <c r="N107" s="163"/>
      <c r="O107" s="188"/>
      <c r="P107" s="163"/>
      <c r="Q107" s="163"/>
      <c r="R107" s="163"/>
      <c r="S107" s="163"/>
      <c r="T107" s="163"/>
      <c r="U107" s="165"/>
      <c r="V107" s="174"/>
      <c r="W107" s="174"/>
      <c r="X107" s="174"/>
      <c r="Y107" s="174"/>
      <c r="Z107" s="174"/>
      <c r="AA107" s="174"/>
      <c r="AB107" s="174"/>
      <c r="AC107" s="174"/>
      <c r="AD107" s="174"/>
      <c r="AE107" s="174"/>
      <c r="AF107" s="174"/>
      <c r="AG107" s="174"/>
      <c r="AH107" s="174"/>
      <c r="AI107" s="174"/>
      <c r="AJ107" s="174"/>
      <c r="AK107" s="174"/>
      <c r="AL107" s="175"/>
      <c r="AM107" s="175"/>
      <c r="AN107" s="175"/>
      <c r="AO107" s="175"/>
      <c r="AP107" s="175"/>
      <c r="AQ107" s="175"/>
      <c r="AR107" s="175"/>
      <c r="AS107" s="175"/>
      <c r="AT107" s="175"/>
      <c r="AU107" s="175"/>
      <c r="AV107" s="175"/>
      <c r="AW107" s="175"/>
      <c r="AX107" s="175"/>
      <c r="AY107" s="175"/>
      <c r="AZ107" s="176"/>
      <c r="BA107" s="177"/>
    </row>
    <row r="108" spans="1:53" ht="93" customHeight="1" x14ac:dyDescent="0.25">
      <c r="A108" s="172"/>
      <c r="B108" s="172"/>
      <c r="C108" s="172"/>
      <c r="D108" s="172"/>
      <c r="E108" s="172"/>
      <c r="F108" s="165"/>
      <c r="G108" s="172"/>
      <c r="H108" s="172"/>
      <c r="I108" s="172"/>
      <c r="J108" s="163"/>
      <c r="K108" s="163"/>
      <c r="L108" s="163"/>
      <c r="M108" s="163"/>
      <c r="N108" s="163"/>
      <c r="O108" s="188"/>
      <c r="P108" s="163"/>
      <c r="Q108" s="163"/>
      <c r="R108" s="163"/>
      <c r="S108" s="163"/>
      <c r="T108" s="163"/>
      <c r="U108" s="165"/>
      <c r="V108" s="174"/>
      <c r="W108" s="174"/>
      <c r="X108" s="174"/>
      <c r="Y108" s="174"/>
      <c r="Z108" s="174"/>
      <c r="AA108" s="174"/>
      <c r="AB108" s="174"/>
      <c r="AC108" s="174"/>
      <c r="AD108" s="174"/>
      <c r="AE108" s="174"/>
      <c r="AF108" s="174"/>
      <c r="AG108" s="174"/>
      <c r="AH108" s="174"/>
      <c r="AI108" s="174"/>
      <c r="AJ108" s="174"/>
      <c r="AK108" s="174"/>
      <c r="AL108" s="175"/>
      <c r="AM108" s="175"/>
      <c r="AN108" s="175"/>
      <c r="AO108" s="175"/>
      <c r="AP108" s="175"/>
      <c r="AQ108" s="175"/>
      <c r="AR108" s="175"/>
      <c r="AS108" s="175"/>
      <c r="AT108" s="175"/>
      <c r="AU108" s="175"/>
      <c r="AV108" s="175"/>
      <c r="AW108" s="175"/>
      <c r="AX108" s="175"/>
      <c r="AY108" s="175"/>
      <c r="AZ108" s="176"/>
      <c r="BA108" s="177"/>
    </row>
    <row r="109" spans="1:53" ht="93" customHeight="1" x14ac:dyDescent="0.25">
      <c r="A109" s="172"/>
      <c r="B109" s="172"/>
      <c r="C109" s="172"/>
      <c r="D109" s="172"/>
      <c r="E109" s="172"/>
      <c r="F109" s="165"/>
      <c r="G109" s="172"/>
      <c r="H109" s="172"/>
      <c r="I109" s="172"/>
      <c r="J109" s="163"/>
      <c r="K109" s="163"/>
      <c r="L109" s="163"/>
      <c r="M109" s="163"/>
      <c r="N109" s="163"/>
      <c r="O109" s="188"/>
      <c r="P109" s="163"/>
      <c r="Q109" s="163"/>
      <c r="R109" s="163"/>
      <c r="S109" s="163"/>
      <c r="T109" s="163"/>
      <c r="U109" s="165"/>
      <c r="V109" s="174"/>
      <c r="W109" s="174"/>
      <c r="X109" s="174"/>
      <c r="Y109" s="174"/>
      <c r="Z109" s="174"/>
      <c r="AA109" s="174"/>
      <c r="AB109" s="174"/>
      <c r="AC109" s="174"/>
      <c r="AD109" s="174"/>
      <c r="AE109" s="174"/>
      <c r="AF109" s="174"/>
      <c r="AG109" s="174"/>
      <c r="AH109" s="174"/>
      <c r="AI109" s="174"/>
      <c r="AJ109" s="174"/>
      <c r="AK109" s="174"/>
      <c r="AL109" s="175"/>
      <c r="AM109" s="175"/>
      <c r="AN109" s="175"/>
      <c r="AO109" s="175"/>
      <c r="AP109" s="175"/>
      <c r="AQ109" s="175"/>
      <c r="AR109" s="175"/>
      <c r="AS109" s="175"/>
      <c r="AT109" s="175"/>
      <c r="AU109" s="175"/>
      <c r="AV109" s="175"/>
      <c r="AW109" s="175"/>
      <c r="AX109" s="175"/>
      <c r="AY109" s="175"/>
      <c r="AZ109" s="176"/>
      <c r="BA109" s="177"/>
    </row>
    <row r="110" spans="1:53" ht="93" customHeight="1" x14ac:dyDescent="0.25">
      <c r="A110" s="172"/>
      <c r="B110" s="172"/>
      <c r="C110" s="172"/>
      <c r="D110" s="172"/>
      <c r="E110" s="172"/>
      <c r="F110" s="165"/>
      <c r="G110" s="172"/>
      <c r="H110" s="172"/>
      <c r="I110" s="172"/>
      <c r="J110" s="163"/>
      <c r="K110" s="163"/>
      <c r="L110" s="163"/>
      <c r="M110" s="163"/>
      <c r="N110" s="163"/>
      <c r="O110" s="188"/>
      <c r="P110" s="163"/>
      <c r="Q110" s="163"/>
      <c r="R110" s="163"/>
      <c r="S110" s="163"/>
      <c r="T110" s="163"/>
      <c r="U110" s="165"/>
      <c r="V110" s="174"/>
      <c r="W110" s="174"/>
      <c r="X110" s="174"/>
      <c r="Y110" s="174"/>
      <c r="Z110" s="174"/>
      <c r="AA110" s="174"/>
      <c r="AB110" s="174"/>
      <c r="AC110" s="174"/>
      <c r="AD110" s="174"/>
      <c r="AE110" s="174"/>
      <c r="AF110" s="174"/>
      <c r="AG110" s="174"/>
      <c r="AH110" s="174"/>
      <c r="AI110" s="174"/>
      <c r="AJ110" s="174"/>
      <c r="AK110" s="174"/>
      <c r="AL110" s="175"/>
      <c r="AM110" s="175"/>
      <c r="AN110" s="175"/>
      <c r="AO110" s="175"/>
      <c r="AP110" s="175"/>
      <c r="AQ110" s="175"/>
      <c r="AR110" s="175"/>
      <c r="AS110" s="175"/>
      <c r="AT110" s="175"/>
      <c r="AU110" s="175"/>
      <c r="AV110" s="175"/>
      <c r="AW110" s="175"/>
      <c r="AX110" s="175"/>
      <c r="AY110" s="175"/>
      <c r="AZ110" s="176"/>
      <c r="BA110" s="177"/>
    </row>
    <row r="111" spans="1:53" ht="93" customHeight="1" x14ac:dyDescent="0.25">
      <c r="A111" s="172"/>
      <c r="B111" s="172"/>
      <c r="C111" s="172"/>
      <c r="D111" s="172"/>
      <c r="E111" s="172"/>
      <c r="F111" s="165"/>
      <c r="G111" s="172"/>
      <c r="H111" s="172"/>
      <c r="I111" s="172"/>
      <c r="J111" s="163"/>
      <c r="K111" s="163"/>
      <c r="L111" s="163"/>
      <c r="M111" s="163"/>
      <c r="N111" s="163"/>
      <c r="O111" s="192"/>
      <c r="P111" s="163"/>
      <c r="Q111" s="163"/>
      <c r="R111" s="163"/>
      <c r="S111" s="163"/>
      <c r="T111" s="163"/>
      <c r="U111" s="165"/>
      <c r="V111" s="174"/>
      <c r="W111" s="174"/>
      <c r="X111" s="174"/>
      <c r="Y111" s="174"/>
      <c r="Z111" s="174"/>
      <c r="AA111" s="174"/>
      <c r="AB111" s="174"/>
      <c r="AC111" s="174"/>
      <c r="AD111" s="174"/>
      <c r="AE111" s="174"/>
      <c r="AF111" s="174"/>
      <c r="AG111" s="174"/>
      <c r="AH111" s="174"/>
      <c r="AI111" s="174"/>
      <c r="AJ111" s="174"/>
      <c r="AK111" s="174"/>
      <c r="AL111" s="175"/>
      <c r="AM111" s="175"/>
      <c r="AN111" s="175"/>
      <c r="AO111" s="175"/>
      <c r="AP111" s="175"/>
      <c r="AQ111" s="175"/>
      <c r="AR111" s="175"/>
      <c r="AS111" s="175"/>
      <c r="AT111" s="175"/>
      <c r="AU111" s="175"/>
      <c r="AV111" s="175"/>
      <c r="AW111" s="175"/>
      <c r="AX111" s="175"/>
      <c r="AY111" s="175"/>
      <c r="AZ111" s="176"/>
      <c r="BA111" s="177"/>
    </row>
    <row r="112" spans="1:53" ht="93" customHeight="1" x14ac:dyDescent="0.25">
      <c r="A112" s="172"/>
      <c r="B112" s="172"/>
      <c r="C112" s="172"/>
      <c r="D112" s="172"/>
      <c r="E112" s="172"/>
      <c r="F112" s="165"/>
      <c r="G112" s="172"/>
      <c r="H112" s="172"/>
      <c r="I112" s="172"/>
      <c r="J112" s="163"/>
      <c r="K112" s="163"/>
      <c r="L112" s="163"/>
      <c r="M112" s="163"/>
      <c r="N112" s="163"/>
      <c r="O112" s="192"/>
      <c r="P112" s="163"/>
      <c r="Q112" s="163"/>
      <c r="R112" s="163"/>
      <c r="S112" s="163"/>
      <c r="T112" s="163"/>
      <c r="U112" s="165"/>
      <c r="V112" s="174"/>
      <c r="W112" s="174"/>
      <c r="X112" s="174"/>
      <c r="Y112" s="174"/>
      <c r="Z112" s="174"/>
      <c r="AA112" s="174"/>
      <c r="AB112" s="174"/>
      <c r="AC112" s="174"/>
      <c r="AD112" s="174"/>
      <c r="AE112" s="174"/>
      <c r="AF112" s="174"/>
      <c r="AG112" s="174"/>
      <c r="AH112" s="174"/>
      <c r="AI112" s="174"/>
      <c r="AJ112" s="174"/>
      <c r="AK112" s="174"/>
      <c r="AL112" s="175"/>
      <c r="AM112" s="175"/>
      <c r="AN112" s="175"/>
      <c r="AO112" s="175"/>
      <c r="AP112" s="175"/>
      <c r="AQ112" s="175"/>
      <c r="AR112" s="175"/>
      <c r="AS112" s="175"/>
      <c r="AT112" s="175"/>
      <c r="AU112" s="175"/>
      <c r="AV112" s="175"/>
      <c r="AW112" s="175"/>
      <c r="AX112" s="175"/>
      <c r="AY112" s="175"/>
      <c r="AZ112" s="176"/>
      <c r="BA112" s="177"/>
    </row>
    <row r="113" spans="1:53" ht="93" customHeight="1" x14ac:dyDescent="0.25">
      <c r="A113" s="172"/>
      <c r="B113" s="172"/>
      <c r="C113" s="172"/>
      <c r="D113" s="172"/>
      <c r="E113" s="172"/>
      <c r="F113" s="165"/>
      <c r="G113" s="172"/>
      <c r="H113" s="172"/>
      <c r="I113" s="172"/>
      <c r="J113" s="163"/>
      <c r="K113" s="163"/>
      <c r="L113" s="163"/>
      <c r="M113" s="163"/>
      <c r="N113" s="163"/>
      <c r="O113" s="192"/>
      <c r="P113" s="163"/>
      <c r="Q113" s="163"/>
      <c r="R113" s="163"/>
      <c r="S113" s="163"/>
      <c r="T113" s="163"/>
      <c r="U113" s="165"/>
      <c r="V113" s="174"/>
      <c r="W113" s="174"/>
      <c r="X113" s="174"/>
      <c r="Y113" s="174"/>
      <c r="Z113" s="174"/>
      <c r="AA113" s="174"/>
      <c r="AB113" s="174"/>
      <c r="AC113" s="174"/>
      <c r="AD113" s="174"/>
      <c r="AE113" s="174"/>
      <c r="AF113" s="174"/>
      <c r="AG113" s="174"/>
      <c r="AH113" s="174"/>
      <c r="AI113" s="174"/>
      <c r="AJ113" s="174"/>
      <c r="AK113" s="174"/>
      <c r="AL113" s="175"/>
      <c r="AM113" s="175"/>
      <c r="AN113" s="175"/>
      <c r="AO113" s="175"/>
      <c r="AP113" s="175"/>
      <c r="AQ113" s="175"/>
      <c r="AR113" s="175"/>
      <c r="AS113" s="175"/>
      <c r="AT113" s="175"/>
      <c r="AU113" s="175"/>
      <c r="AV113" s="175"/>
      <c r="AW113" s="175"/>
      <c r="AX113" s="175"/>
      <c r="AY113" s="175"/>
      <c r="AZ113" s="176"/>
      <c r="BA113" s="177"/>
    </row>
    <row r="114" spans="1:53" ht="93" customHeight="1" x14ac:dyDescent="0.25">
      <c r="A114" s="172"/>
      <c r="B114" s="172"/>
      <c r="C114" s="172"/>
      <c r="D114" s="172"/>
      <c r="E114" s="172"/>
      <c r="F114" s="165"/>
      <c r="G114" s="172"/>
      <c r="H114" s="172"/>
      <c r="I114" s="172"/>
      <c r="J114" s="163"/>
      <c r="K114" s="163"/>
      <c r="L114" s="163"/>
      <c r="M114" s="163"/>
      <c r="N114" s="163"/>
      <c r="O114" s="192"/>
      <c r="P114" s="163"/>
      <c r="Q114" s="163"/>
      <c r="R114" s="163"/>
      <c r="S114" s="163"/>
      <c r="T114" s="163"/>
      <c r="U114" s="165"/>
      <c r="V114" s="174"/>
      <c r="W114" s="174"/>
      <c r="X114" s="174"/>
      <c r="Y114" s="174"/>
      <c r="Z114" s="174"/>
      <c r="AA114" s="174"/>
      <c r="AB114" s="174"/>
      <c r="AC114" s="174"/>
      <c r="AD114" s="174"/>
      <c r="AE114" s="174"/>
      <c r="AF114" s="174"/>
      <c r="AG114" s="174"/>
      <c r="AH114" s="174"/>
      <c r="AI114" s="174"/>
      <c r="AJ114" s="174"/>
      <c r="AK114" s="174"/>
      <c r="AL114" s="175"/>
      <c r="AM114" s="175"/>
      <c r="AN114" s="175"/>
      <c r="AO114" s="175"/>
      <c r="AP114" s="175"/>
      <c r="AQ114" s="175"/>
      <c r="AR114" s="175"/>
      <c r="AS114" s="175"/>
      <c r="AT114" s="175"/>
      <c r="AU114" s="175"/>
      <c r="AV114" s="175"/>
      <c r="AW114" s="175"/>
      <c r="AX114" s="175"/>
      <c r="AY114" s="175"/>
      <c r="AZ114" s="176"/>
      <c r="BA114" s="177"/>
    </row>
    <row r="115" spans="1:53" ht="93" customHeight="1" x14ac:dyDescent="0.25">
      <c r="A115" s="172"/>
      <c r="B115" s="172"/>
      <c r="C115" s="172"/>
      <c r="D115" s="172"/>
      <c r="E115" s="172"/>
      <c r="F115" s="165"/>
      <c r="G115" s="172"/>
      <c r="H115" s="172"/>
      <c r="I115" s="172"/>
      <c r="J115" s="163"/>
      <c r="K115" s="163"/>
      <c r="L115" s="163"/>
      <c r="M115" s="163"/>
      <c r="N115" s="163"/>
      <c r="O115" s="192"/>
      <c r="P115" s="163"/>
      <c r="Q115" s="163"/>
      <c r="R115" s="163"/>
      <c r="S115" s="163"/>
      <c r="T115" s="163"/>
      <c r="U115" s="165"/>
      <c r="V115" s="174"/>
      <c r="W115" s="174"/>
      <c r="X115" s="174"/>
      <c r="Y115" s="174"/>
      <c r="Z115" s="174"/>
      <c r="AA115" s="174"/>
      <c r="AB115" s="174"/>
      <c r="AC115" s="174"/>
      <c r="AD115" s="174"/>
      <c r="AE115" s="174"/>
      <c r="AF115" s="174"/>
      <c r="AG115" s="174"/>
      <c r="AH115" s="174"/>
      <c r="AI115" s="174"/>
      <c r="AJ115" s="174"/>
      <c r="AK115" s="174"/>
      <c r="AL115" s="175"/>
      <c r="AM115" s="175"/>
      <c r="AN115" s="175"/>
      <c r="AO115" s="175"/>
      <c r="AP115" s="175"/>
      <c r="AQ115" s="175"/>
      <c r="AR115" s="175"/>
      <c r="AS115" s="175"/>
      <c r="AT115" s="175"/>
      <c r="AU115" s="175"/>
      <c r="AV115" s="175"/>
      <c r="AW115" s="175"/>
      <c r="AX115" s="175"/>
      <c r="AY115" s="175"/>
      <c r="AZ115" s="176"/>
      <c r="BA115" s="177"/>
    </row>
    <row r="116" spans="1:53" ht="93" customHeight="1" x14ac:dyDescent="0.25">
      <c r="A116" s="172"/>
      <c r="B116" s="172"/>
      <c r="C116" s="172"/>
      <c r="D116" s="172"/>
      <c r="E116" s="172"/>
      <c r="F116" s="165"/>
      <c r="G116" s="172"/>
      <c r="H116" s="172"/>
      <c r="I116" s="172"/>
      <c r="J116" s="163"/>
      <c r="K116" s="163"/>
      <c r="L116" s="163"/>
      <c r="M116" s="163"/>
      <c r="N116" s="163"/>
      <c r="O116" s="192"/>
      <c r="P116" s="163"/>
      <c r="Q116" s="163"/>
      <c r="R116" s="163"/>
      <c r="S116" s="163"/>
      <c r="T116" s="163"/>
      <c r="U116" s="165"/>
      <c r="V116" s="174"/>
      <c r="W116" s="174"/>
      <c r="X116" s="174"/>
      <c r="Y116" s="174"/>
      <c r="Z116" s="174"/>
      <c r="AA116" s="174"/>
      <c r="AB116" s="174"/>
      <c r="AC116" s="174"/>
      <c r="AD116" s="174"/>
      <c r="AE116" s="174"/>
      <c r="AF116" s="174"/>
      <c r="AG116" s="174"/>
      <c r="AH116" s="174"/>
      <c r="AI116" s="174"/>
      <c r="AJ116" s="174"/>
      <c r="AK116" s="174"/>
      <c r="AL116" s="175"/>
      <c r="AM116" s="175"/>
      <c r="AN116" s="175"/>
      <c r="AO116" s="175"/>
      <c r="AP116" s="175"/>
      <c r="AQ116" s="175"/>
      <c r="AR116" s="175"/>
      <c r="AS116" s="175"/>
      <c r="AT116" s="175"/>
      <c r="AU116" s="175"/>
      <c r="AV116" s="175"/>
      <c r="AW116" s="175"/>
      <c r="AX116" s="175"/>
      <c r="AY116" s="175"/>
      <c r="AZ116" s="176"/>
      <c r="BA116" s="177"/>
    </row>
    <row r="117" spans="1:53" ht="93" customHeight="1" x14ac:dyDescent="0.25">
      <c r="A117" s="172"/>
      <c r="B117" s="172"/>
      <c r="C117" s="172"/>
      <c r="D117" s="172"/>
      <c r="E117" s="172"/>
      <c r="F117" s="165"/>
      <c r="G117" s="172"/>
      <c r="H117" s="172"/>
      <c r="I117" s="172"/>
      <c r="J117" s="163"/>
      <c r="K117" s="163"/>
      <c r="L117" s="163"/>
      <c r="M117" s="163"/>
      <c r="N117" s="163"/>
      <c r="O117" s="192"/>
      <c r="P117" s="163"/>
      <c r="Q117" s="163"/>
      <c r="R117" s="163"/>
      <c r="S117" s="163"/>
      <c r="T117" s="163"/>
      <c r="U117" s="165"/>
      <c r="V117" s="174"/>
      <c r="W117" s="174"/>
      <c r="X117" s="174"/>
      <c r="Y117" s="174"/>
      <c r="Z117" s="174"/>
      <c r="AA117" s="174"/>
      <c r="AB117" s="174"/>
      <c r="AC117" s="174"/>
      <c r="AD117" s="174"/>
      <c r="AE117" s="174"/>
      <c r="AF117" s="174"/>
      <c r="AG117" s="174"/>
      <c r="AH117" s="174"/>
      <c r="AI117" s="174"/>
      <c r="AJ117" s="174"/>
      <c r="AK117" s="174"/>
      <c r="AL117" s="175"/>
      <c r="AM117" s="175"/>
      <c r="AN117" s="175"/>
      <c r="AO117" s="175"/>
      <c r="AP117" s="175"/>
      <c r="AQ117" s="175"/>
      <c r="AR117" s="175"/>
      <c r="AS117" s="175"/>
      <c r="AT117" s="175"/>
      <c r="AU117" s="175"/>
      <c r="AV117" s="175"/>
      <c r="AW117" s="175"/>
      <c r="AX117" s="175"/>
      <c r="AY117" s="175"/>
      <c r="AZ117" s="176"/>
      <c r="BA117" s="177"/>
    </row>
    <row r="118" spans="1:53" ht="93" customHeight="1" x14ac:dyDescent="0.25">
      <c r="A118" s="172"/>
      <c r="B118" s="172"/>
      <c r="C118" s="172"/>
      <c r="D118" s="172"/>
      <c r="E118" s="172"/>
      <c r="F118" s="165"/>
      <c r="G118" s="172"/>
      <c r="H118" s="172"/>
      <c r="I118" s="172"/>
      <c r="J118" s="163"/>
      <c r="K118" s="163"/>
      <c r="L118" s="163"/>
      <c r="M118" s="163"/>
      <c r="N118" s="163"/>
      <c r="O118" s="192"/>
      <c r="P118" s="163"/>
      <c r="Q118" s="163"/>
      <c r="R118" s="163"/>
      <c r="S118" s="163"/>
      <c r="T118" s="163"/>
      <c r="U118" s="165"/>
      <c r="V118" s="174"/>
      <c r="W118" s="174"/>
      <c r="X118" s="174"/>
      <c r="Y118" s="174"/>
      <c r="Z118" s="174"/>
      <c r="AA118" s="174"/>
      <c r="AB118" s="174"/>
      <c r="AC118" s="174"/>
      <c r="AD118" s="174"/>
      <c r="AE118" s="174"/>
      <c r="AF118" s="174"/>
      <c r="AG118" s="174"/>
      <c r="AH118" s="174"/>
      <c r="AI118" s="174"/>
      <c r="AJ118" s="174"/>
      <c r="AK118" s="174"/>
      <c r="AL118" s="175"/>
      <c r="AM118" s="175"/>
      <c r="AN118" s="175"/>
      <c r="AO118" s="175"/>
      <c r="AP118" s="175"/>
      <c r="AQ118" s="175"/>
      <c r="AR118" s="175"/>
      <c r="AS118" s="175"/>
      <c r="AT118" s="175"/>
      <c r="AU118" s="175"/>
      <c r="AV118" s="175"/>
      <c r="AW118" s="175"/>
      <c r="AX118" s="175"/>
      <c r="AY118" s="175"/>
      <c r="AZ118" s="176"/>
      <c r="BA118" s="177"/>
    </row>
    <row r="119" spans="1:53" ht="93" customHeight="1" x14ac:dyDescent="0.25">
      <c r="A119" s="172"/>
      <c r="B119" s="172"/>
      <c r="C119" s="172"/>
      <c r="D119" s="172"/>
      <c r="E119" s="172"/>
      <c r="F119" s="165"/>
      <c r="G119" s="172"/>
      <c r="H119" s="172"/>
      <c r="I119" s="172"/>
      <c r="J119" s="163"/>
      <c r="K119" s="163"/>
      <c r="L119" s="163"/>
      <c r="M119" s="163"/>
      <c r="N119" s="163"/>
      <c r="O119" s="192"/>
      <c r="P119" s="163"/>
      <c r="Q119" s="163"/>
      <c r="R119" s="163"/>
      <c r="S119" s="163"/>
      <c r="T119" s="163"/>
      <c r="U119" s="165"/>
      <c r="V119" s="174"/>
      <c r="W119" s="174"/>
      <c r="X119" s="174"/>
      <c r="Y119" s="174"/>
      <c r="Z119" s="174"/>
      <c r="AA119" s="174"/>
      <c r="AB119" s="174"/>
      <c r="AC119" s="174"/>
      <c r="AD119" s="174"/>
      <c r="AE119" s="174"/>
      <c r="AF119" s="174"/>
      <c r="AG119" s="174"/>
      <c r="AH119" s="174"/>
      <c r="AI119" s="174"/>
      <c r="AJ119" s="174"/>
      <c r="AK119" s="174"/>
      <c r="AL119" s="175"/>
      <c r="AM119" s="175"/>
      <c r="AN119" s="175"/>
      <c r="AO119" s="175"/>
      <c r="AP119" s="175"/>
      <c r="AQ119" s="175"/>
      <c r="AR119" s="175"/>
      <c r="AS119" s="175"/>
      <c r="AT119" s="175"/>
      <c r="AU119" s="175"/>
      <c r="AV119" s="175"/>
      <c r="AW119" s="175"/>
      <c r="AX119" s="175"/>
      <c r="AY119" s="175"/>
      <c r="AZ119" s="176"/>
      <c r="BA119" s="177"/>
    </row>
    <row r="120" spans="1:53" ht="93" customHeight="1" x14ac:dyDescent="0.25">
      <c r="A120" s="172"/>
      <c r="B120" s="172"/>
      <c r="C120" s="172"/>
      <c r="D120" s="172"/>
      <c r="E120" s="172"/>
      <c r="F120" s="165"/>
      <c r="G120" s="172"/>
      <c r="H120" s="172"/>
      <c r="I120" s="172"/>
      <c r="J120" s="163"/>
      <c r="K120" s="163"/>
      <c r="L120" s="163"/>
      <c r="M120" s="163"/>
      <c r="N120" s="163"/>
      <c r="O120" s="192"/>
      <c r="P120" s="163"/>
      <c r="Q120" s="163"/>
      <c r="R120" s="163"/>
      <c r="S120" s="163"/>
      <c r="T120" s="163"/>
      <c r="U120" s="165"/>
      <c r="V120" s="174"/>
      <c r="W120" s="174"/>
      <c r="X120" s="174"/>
      <c r="Y120" s="174"/>
      <c r="Z120" s="174"/>
      <c r="AA120" s="174"/>
      <c r="AB120" s="174"/>
      <c r="AC120" s="174"/>
      <c r="AD120" s="174"/>
      <c r="AE120" s="174"/>
      <c r="AF120" s="174"/>
      <c r="AG120" s="174"/>
      <c r="AH120" s="174"/>
      <c r="AI120" s="174"/>
      <c r="AJ120" s="174"/>
      <c r="AK120" s="174"/>
      <c r="AL120" s="175"/>
      <c r="AM120" s="175"/>
      <c r="AN120" s="175"/>
      <c r="AO120" s="175"/>
      <c r="AP120" s="175"/>
      <c r="AQ120" s="175"/>
      <c r="AR120" s="175"/>
      <c r="AS120" s="175"/>
      <c r="AT120" s="175"/>
      <c r="AU120" s="175"/>
      <c r="AV120" s="175"/>
      <c r="AW120" s="175"/>
      <c r="AX120" s="175"/>
      <c r="AY120" s="175"/>
      <c r="AZ120" s="176"/>
      <c r="BA120" s="177"/>
    </row>
    <row r="121" spans="1:53" ht="93" customHeight="1" x14ac:dyDescent="0.25">
      <c r="A121" s="172"/>
      <c r="B121" s="172"/>
      <c r="C121" s="172"/>
      <c r="D121" s="172"/>
      <c r="E121" s="172"/>
      <c r="F121" s="165"/>
      <c r="G121" s="172"/>
      <c r="H121" s="172"/>
      <c r="I121" s="172"/>
      <c r="J121" s="163"/>
      <c r="K121" s="163"/>
      <c r="L121" s="163"/>
      <c r="M121" s="163"/>
      <c r="N121" s="163"/>
      <c r="O121" s="192"/>
      <c r="P121" s="163"/>
      <c r="Q121" s="163"/>
      <c r="R121" s="163"/>
      <c r="S121" s="163"/>
      <c r="T121" s="163"/>
      <c r="U121" s="165"/>
      <c r="V121" s="174"/>
      <c r="W121" s="174"/>
      <c r="X121" s="174"/>
      <c r="Y121" s="174"/>
      <c r="Z121" s="174"/>
      <c r="AA121" s="174"/>
      <c r="AB121" s="174"/>
      <c r="AC121" s="174"/>
      <c r="AD121" s="174"/>
      <c r="AE121" s="174"/>
      <c r="AF121" s="174"/>
      <c r="AG121" s="174"/>
      <c r="AH121" s="174"/>
      <c r="AI121" s="174"/>
      <c r="AJ121" s="174"/>
      <c r="AK121" s="174"/>
      <c r="AL121" s="175"/>
      <c r="AM121" s="175"/>
      <c r="AN121" s="175"/>
      <c r="AO121" s="175"/>
      <c r="AP121" s="175"/>
      <c r="AQ121" s="175"/>
      <c r="AR121" s="175"/>
      <c r="AS121" s="175"/>
      <c r="AT121" s="175"/>
      <c r="AU121" s="175"/>
      <c r="AV121" s="175"/>
      <c r="AW121" s="175"/>
      <c r="AX121" s="175"/>
      <c r="AY121" s="175"/>
      <c r="AZ121" s="176"/>
      <c r="BA121" s="177"/>
    </row>
    <row r="122" spans="1:53" ht="93" customHeight="1" x14ac:dyDescent="0.25">
      <c r="A122" s="172"/>
      <c r="B122" s="172"/>
      <c r="C122" s="172"/>
      <c r="D122" s="172"/>
      <c r="E122" s="172"/>
      <c r="F122" s="165"/>
      <c r="G122" s="172"/>
      <c r="H122" s="172"/>
      <c r="I122" s="172"/>
      <c r="J122" s="163"/>
      <c r="K122" s="163"/>
      <c r="L122" s="163"/>
      <c r="M122" s="163"/>
      <c r="N122" s="163"/>
      <c r="O122" s="192"/>
      <c r="P122" s="163"/>
      <c r="Q122" s="163"/>
      <c r="R122" s="163"/>
      <c r="S122" s="163"/>
      <c r="T122" s="163"/>
      <c r="U122" s="165"/>
      <c r="V122" s="174"/>
      <c r="W122" s="174"/>
      <c r="X122" s="174"/>
      <c r="Y122" s="174"/>
      <c r="Z122" s="174"/>
      <c r="AA122" s="174"/>
      <c r="AB122" s="174"/>
      <c r="AC122" s="174"/>
      <c r="AD122" s="174"/>
      <c r="AE122" s="174"/>
      <c r="AF122" s="174"/>
      <c r="AG122" s="174"/>
      <c r="AH122" s="174"/>
      <c r="AI122" s="174"/>
      <c r="AJ122" s="174"/>
      <c r="AK122" s="174"/>
      <c r="AL122" s="175"/>
      <c r="AM122" s="175"/>
      <c r="AN122" s="175"/>
      <c r="AO122" s="175"/>
      <c r="AP122" s="175"/>
      <c r="AQ122" s="175"/>
      <c r="AR122" s="175"/>
      <c r="AS122" s="175"/>
      <c r="AT122" s="175"/>
      <c r="AU122" s="175"/>
      <c r="AV122" s="175"/>
      <c r="AW122" s="175"/>
      <c r="AX122" s="175"/>
      <c r="AY122" s="175"/>
      <c r="AZ122" s="176"/>
      <c r="BA122" s="177"/>
    </row>
    <row r="123" spans="1:53" ht="93" customHeight="1" x14ac:dyDescent="0.25">
      <c r="A123" s="172"/>
      <c r="B123" s="172"/>
      <c r="C123" s="172"/>
      <c r="D123" s="172"/>
      <c r="E123" s="172"/>
      <c r="F123" s="165"/>
      <c r="G123" s="172"/>
      <c r="H123" s="172"/>
      <c r="I123" s="172"/>
      <c r="J123" s="163"/>
      <c r="K123" s="163"/>
      <c r="L123" s="163"/>
      <c r="M123" s="163"/>
      <c r="N123" s="163"/>
      <c r="O123" s="192"/>
      <c r="P123" s="163"/>
      <c r="Q123" s="163"/>
      <c r="R123" s="163"/>
      <c r="S123" s="163"/>
      <c r="T123" s="163"/>
      <c r="U123" s="165"/>
      <c r="V123" s="174"/>
      <c r="W123" s="174"/>
      <c r="X123" s="174"/>
      <c r="Y123" s="174"/>
      <c r="Z123" s="174"/>
      <c r="AA123" s="174"/>
      <c r="AB123" s="174"/>
      <c r="AC123" s="174"/>
      <c r="AD123" s="174"/>
      <c r="AE123" s="174"/>
      <c r="AF123" s="174"/>
      <c r="AG123" s="174"/>
      <c r="AH123" s="174"/>
      <c r="AI123" s="174"/>
      <c r="AJ123" s="174"/>
      <c r="AK123" s="174"/>
      <c r="AL123" s="175"/>
      <c r="AM123" s="175"/>
      <c r="AN123" s="175"/>
      <c r="AO123" s="175"/>
      <c r="AP123" s="175"/>
      <c r="AQ123" s="175"/>
      <c r="AR123" s="175"/>
      <c r="AS123" s="175"/>
      <c r="AT123" s="175"/>
      <c r="AU123" s="175"/>
      <c r="AV123" s="175"/>
      <c r="AW123" s="175"/>
      <c r="AX123" s="175"/>
      <c r="AY123" s="175"/>
      <c r="AZ123" s="176"/>
      <c r="BA123" s="177"/>
    </row>
    <row r="124" spans="1:53" ht="93" customHeight="1" x14ac:dyDescent="0.25">
      <c r="A124" s="172"/>
      <c r="B124" s="172"/>
      <c r="C124" s="172"/>
      <c r="D124" s="172"/>
      <c r="E124" s="172"/>
      <c r="F124" s="165"/>
      <c r="G124" s="172"/>
      <c r="H124" s="172"/>
      <c r="I124" s="172"/>
      <c r="J124" s="163"/>
      <c r="K124" s="163"/>
      <c r="L124" s="163"/>
      <c r="M124" s="163"/>
      <c r="N124" s="163"/>
      <c r="O124" s="192"/>
      <c r="P124" s="163"/>
      <c r="Q124" s="163"/>
      <c r="R124" s="163"/>
      <c r="S124" s="163"/>
      <c r="T124" s="163"/>
      <c r="U124" s="165"/>
      <c r="V124" s="174"/>
      <c r="W124" s="174"/>
      <c r="X124" s="174"/>
      <c r="Y124" s="174"/>
      <c r="Z124" s="174"/>
      <c r="AA124" s="174"/>
      <c r="AB124" s="174"/>
      <c r="AC124" s="174"/>
      <c r="AD124" s="174"/>
      <c r="AE124" s="174"/>
      <c r="AF124" s="174"/>
      <c r="AG124" s="174"/>
      <c r="AH124" s="174"/>
      <c r="AI124" s="174"/>
      <c r="AJ124" s="174"/>
      <c r="AK124" s="174"/>
      <c r="AL124" s="175"/>
      <c r="AM124" s="175"/>
      <c r="AN124" s="175"/>
      <c r="AO124" s="175"/>
      <c r="AP124" s="175"/>
      <c r="AQ124" s="175"/>
      <c r="AR124" s="175"/>
      <c r="AS124" s="175"/>
      <c r="AT124" s="175"/>
      <c r="AU124" s="175"/>
      <c r="AV124" s="175"/>
      <c r="AW124" s="175"/>
      <c r="AX124" s="175"/>
      <c r="AY124" s="175"/>
      <c r="AZ124" s="176"/>
      <c r="BA124" s="177"/>
    </row>
    <row r="125" spans="1:53" ht="93" customHeight="1" x14ac:dyDescent="0.25">
      <c r="A125" s="172"/>
      <c r="B125" s="172"/>
      <c r="C125" s="172"/>
      <c r="D125" s="172"/>
      <c r="E125" s="172"/>
      <c r="F125" s="165"/>
      <c r="G125" s="172"/>
      <c r="H125" s="172"/>
      <c r="I125" s="172"/>
      <c r="J125" s="163"/>
      <c r="K125" s="163"/>
      <c r="L125" s="163"/>
      <c r="M125" s="163"/>
      <c r="N125" s="163"/>
      <c r="O125" s="192"/>
      <c r="P125" s="163"/>
      <c r="Q125" s="163"/>
      <c r="R125" s="163"/>
      <c r="S125" s="163"/>
      <c r="T125" s="163"/>
      <c r="U125" s="165"/>
      <c r="V125" s="174"/>
      <c r="W125" s="174"/>
      <c r="X125" s="174"/>
      <c r="Y125" s="174"/>
      <c r="Z125" s="174"/>
      <c r="AA125" s="174"/>
      <c r="AB125" s="174"/>
      <c r="AC125" s="174"/>
      <c r="AD125" s="174"/>
      <c r="AE125" s="174"/>
      <c r="AF125" s="174"/>
      <c r="AG125" s="174"/>
      <c r="AH125" s="174"/>
      <c r="AI125" s="174"/>
      <c r="AJ125" s="174"/>
      <c r="AK125" s="174"/>
      <c r="AL125" s="175"/>
      <c r="AM125" s="175"/>
      <c r="AN125" s="175"/>
      <c r="AO125" s="175"/>
      <c r="AP125" s="175"/>
      <c r="AQ125" s="175"/>
      <c r="AR125" s="175"/>
      <c r="AS125" s="175"/>
      <c r="AT125" s="175"/>
      <c r="AU125" s="175"/>
      <c r="AV125" s="175"/>
      <c r="AW125" s="175"/>
      <c r="AX125" s="175"/>
      <c r="AY125" s="175"/>
      <c r="AZ125" s="176"/>
      <c r="BA125" s="177"/>
    </row>
    <row r="126" spans="1:53" ht="93" customHeight="1" x14ac:dyDescent="0.25">
      <c r="A126" s="172"/>
      <c r="B126" s="172"/>
      <c r="C126" s="172"/>
      <c r="D126" s="172"/>
      <c r="E126" s="172"/>
      <c r="F126" s="165"/>
      <c r="G126" s="172"/>
      <c r="H126" s="172"/>
      <c r="I126" s="172"/>
      <c r="J126" s="163"/>
      <c r="K126" s="163"/>
      <c r="L126" s="163"/>
      <c r="M126" s="163"/>
      <c r="N126" s="163"/>
      <c r="O126" s="192"/>
      <c r="P126" s="163"/>
      <c r="Q126" s="163"/>
      <c r="R126" s="163"/>
      <c r="S126" s="163"/>
      <c r="T126" s="163"/>
      <c r="U126" s="165"/>
      <c r="V126" s="174"/>
      <c r="W126" s="174"/>
      <c r="X126" s="174"/>
      <c r="Y126" s="174"/>
      <c r="Z126" s="174"/>
      <c r="AA126" s="174"/>
      <c r="AB126" s="174"/>
      <c r="AC126" s="174"/>
      <c r="AD126" s="174"/>
      <c r="AE126" s="174"/>
      <c r="AF126" s="174"/>
      <c r="AG126" s="174"/>
      <c r="AH126" s="174"/>
      <c r="AI126" s="174"/>
      <c r="AJ126" s="174"/>
      <c r="AK126" s="174"/>
      <c r="AL126" s="175"/>
      <c r="AM126" s="175"/>
      <c r="AN126" s="175"/>
      <c r="AO126" s="175"/>
      <c r="AP126" s="175"/>
      <c r="AQ126" s="175"/>
      <c r="AR126" s="175"/>
      <c r="AS126" s="175"/>
      <c r="AT126" s="175"/>
      <c r="AU126" s="175"/>
      <c r="AV126" s="175"/>
      <c r="AW126" s="175"/>
      <c r="AX126" s="175"/>
      <c r="AY126" s="175"/>
      <c r="AZ126" s="176"/>
      <c r="BA126" s="177"/>
    </row>
    <row r="127" spans="1:53" ht="93" customHeight="1" x14ac:dyDescent="0.25">
      <c r="A127" s="172"/>
      <c r="B127" s="172"/>
      <c r="C127" s="172"/>
      <c r="D127" s="172"/>
      <c r="E127" s="172"/>
      <c r="F127" s="165"/>
      <c r="G127" s="172"/>
      <c r="H127" s="172"/>
      <c r="I127" s="172"/>
      <c r="J127" s="163"/>
      <c r="K127" s="163"/>
      <c r="L127" s="163"/>
      <c r="M127" s="163"/>
      <c r="N127" s="163"/>
      <c r="O127" s="192"/>
      <c r="P127" s="163"/>
      <c r="Q127" s="163"/>
      <c r="R127" s="163"/>
      <c r="S127" s="163"/>
      <c r="T127" s="163"/>
      <c r="U127" s="165"/>
      <c r="V127" s="174"/>
      <c r="W127" s="174"/>
      <c r="X127" s="174"/>
      <c r="Y127" s="174"/>
      <c r="Z127" s="174"/>
      <c r="AA127" s="174"/>
      <c r="AB127" s="174"/>
      <c r="AC127" s="174"/>
      <c r="AD127" s="174"/>
      <c r="AE127" s="174"/>
      <c r="AF127" s="174"/>
      <c r="AG127" s="174"/>
      <c r="AH127" s="174"/>
      <c r="AI127" s="174"/>
      <c r="AJ127" s="174"/>
      <c r="AK127" s="174"/>
      <c r="AL127" s="175"/>
      <c r="AM127" s="175"/>
      <c r="AN127" s="175"/>
      <c r="AO127" s="175"/>
      <c r="AP127" s="175"/>
      <c r="AQ127" s="175"/>
      <c r="AR127" s="175"/>
      <c r="AS127" s="175"/>
      <c r="AT127" s="175"/>
      <c r="AU127" s="175"/>
      <c r="AV127" s="175"/>
      <c r="AW127" s="175"/>
      <c r="AX127" s="175"/>
      <c r="AY127" s="175"/>
      <c r="AZ127" s="176"/>
      <c r="BA127" s="177"/>
    </row>
    <row r="128" spans="1:53" ht="93" customHeight="1" x14ac:dyDescent="0.25">
      <c r="A128" s="172"/>
      <c r="B128" s="172"/>
      <c r="C128" s="172"/>
      <c r="D128" s="172"/>
      <c r="E128" s="172"/>
      <c r="F128" s="165"/>
      <c r="G128" s="172"/>
      <c r="H128" s="172"/>
      <c r="I128" s="172"/>
      <c r="J128" s="163"/>
      <c r="K128" s="163"/>
      <c r="L128" s="163"/>
      <c r="M128" s="163"/>
      <c r="N128" s="163"/>
      <c r="O128" s="192"/>
      <c r="P128" s="163"/>
      <c r="Q128" s="163"/>
      <c r="R128" s="163"/>
      <c r="S128" s="163"/>
      <c r="T128" s="163"/>
      <c r="U128" s="165"/>
      <c r="V128" s="174"/>
      <c r="W128" s="174"/>
      <c r="X128" s="174"/>
      <c r="Y128" s="174"/>
      <c r="Z128" s="174"/>
      <c r="AA128" s="174"/>
      <c r="AB128" s="174"/>
      <c r="AC128" s="174"/>
      <c r="AD128" s="174"/>
      <c r="AE128" s="174"/>
      <c r="AF128" s="174"/>
      <c r="AG128" s="174"/>
      <c r="AH128" s="174"/>
      <c r="AI128" s="174"/>
      <c r="AJ128" s="174"/>
      <c r="AK128" s="174"/>
      <c r="AL128" s="175"/>
      <c r="AM128" s="175"/>
      <c r="AN128" s="175"/>
      <c r="AO128" s="175"/>
      <c r="AP128" s="175"/>
      <c r="AQ128" s="175"/>
      <c r="AR128" s="175"/>
      <c r="AS128" s="175"/>
      <c r="AT128" s="175"/>
      <c r="AU128" s="175"/>
      <c r="AV128" s="175"/>
      <c r="AW128" s="175"/>
      <c r="AX128" s="175"/>
      <c r="AY128" s="175"/>
      <c r="AZ128" s="176"/>
      <c r="BA128" s="177"/>
    </row>
    <row r="129" spans="1:53" ht="93" customHeight="1" x14ac:dyDescent="0.25">
      <c r="A129" s="172"/>
      <c r="B129" s="172"/>
      <c r="C129" s="172"/>
      <c r="D129" s="172"/>
      <c r="E129" s="172"/>
      <c r="F129" s="165"/>
      <c r="G129" s="172"/>
      <c r="H129" s="172"/>
      <c r="I129" s="172"/>
      <c r="J129" s="163"/>
      <c r="K129" s="163"/>
      <c r="L129" s="163"/>
      <c r="M129" s="163"/>
      <c r="N129" s="163"/>
      <c r="O129" s="192"/>
      <c r="P129" s="163"/>
      <c r="Q129" s="163"/>
      <c r="R129" s="163"/>
      <c r="S129" s="163"/>
      <c r="T129" s="163"/>
      <c r="U129" s="165"/>
      <c r="V129" s="174"/>
      <c r="W129" s="174"/>
      <c r="X129" s="174"/>
      <c r="Y129" s="174"/>
      <c r="Z129" s="174"/>
      <c r="AA129" s="174"/>
      <c r="AB129" s="174"/>
      <c r="AC129" s="174"/>
      <c r="AD129" s="174"/>
      <c r="AE129" s="174"/>
      <c r="AF129" s="174"/>
      <c r="AG129" s="174"/>
      <c r="AH129" s="174"/>
      <c r="AI129" s="174"/>
      <c r="AJ129" s="174"/>
      <c r="AK129" s="174"/>
      <c r="AL129" s="175"/>
      <c r="AM129" s="175"/>
      <c r="AN129" s="175"/>
      <c r="AO129" s="175"/>
      <c r="AP129" s="175"/>
      <c r="AQ129" s="175"/>
      <c r="AR129" s="175"/>
      <c r="AS129" s="175"/>
      <c r="AT129" s="175"/>
      <c r="AU129" s="175"/>
      <c r="AV129" s="175"/>
      <c r="AW129" s="175"/>
      <c r="AX129" s="175"/>
      <c r="AY129" s="175"/>
      <c r="AZ129" s="176"/>
      <c r="BA129" s="177"/>
    </row>
    <row r="130" spans="1:53" ht="93" customHeight="1" x14ac:dyDescent="0.25">
      <c r="A130" s="172"/>
      <c r="B130" s="172"/>
      <c r="C130" s="172"/>
      <c r="D130" s="172"/>
      <c r="E130" s="172"/>
      <c r="F130" s="165"/>
      <c r="G130" s="172"/>
      <c r="H130" s="172"/>
      <c r="I130" s="172"/>
      <c r="J130" s="163"/>
      <c r="K130" s="163"/>
      <c r="L130" s="163"/>
      <c r="M130" s="163"/>
      <c r="N130" s="163"/>
      <c r="O130" s="192"/>
      <c r="P130" s="163"/>
      <c r="Q130" s="163"/>
      <c r="R130" s="163"/>
      <c r="S130" s="163"/>
      <c r="T130" s="163"/>
      <c r="U130" s="165"/>
      <c r="V130" s="174"/>
      <c r="W130" s="174"/>
      <c r="X130" s="174"/>
      <c r="Y130" s="174"/>
      <c r="Z130" s="174"/>
      <c r="AA130" s="174"/>
      <c r="AB130" s="174"/>
      <c r="AC130" s="174"/>
      <c r="AD130" s="174"/>
      <c r="AE130" s="174"/>
      <c r="AF130" s="174"/>
      <c r="AG130" s="174"/>
      <c r="AH130" s="174"/>
      <c r="AI130" s="174"/>
      <c r="AJ130" s="174"/>
      <c r="AK130" s="174"/>
      <c r="AL130" s="175"/>
      <c r="AM130" s="175"/>
      <c r="AN130" s="175"/>
      <c r="AO130" s="175"/>
      <c r="AP130" s="175"/>
      <c r="AQ130" s="175"/>
      <c r="AR130" s="175"/>
      <c r="AS130" s="175"/>
      <c r="AT130" s="175"/>
      <c r="AU130" s="175"/>
      <c r="AV130" s="175"/>
      <c r="AW130" s="175"/>
      <c r="AX130" s="175"/>
      <c r="AY130" s="175"/>
      <c r="AZ130" s="176"/>
      <c r="BA130" s="177"/>
    </row>
    <row r="131" spans="1:53" ht="93" customHeight="1" x14ac:dyDescent="0.25">
      <c r="A131" s="172"/>
      <c r="B131" s="172"/>
      <c r="C131" s="172"/>
      <c r="D131" s="172"/>
      <c r="E131" s="172"/>
      <c r="F131" s="165"/>
      <c r="G131" s="172"/>
      <c r="H131" s="172"/>
      <c r="I131" s="172"/>
      <c r="J131" s="163"/>
      <c r="K131" s="163"/>
      <c r="L131" s="163"/>
      <c r="M131" s="163"/>
      <c r="N131" s="163"/>
      <c r="O131" s="192"/>
      <c r="P131" s="163"/>
      <c r="Q131" s="163"/>
      <c r="R131" s="163"/>
      <c r="S131" s="163"/>
      <c r="T131" s="163"/>
      <c r="U131" s="165"/>
      <c r="V131" s="174"/>
      <c r="W131" s="174"/>
      <c r="X131" s="174"/>
      <c r="Y131" s="174"/>
      <c r="Z131" s="174"/>
      <c r="AA131" s="174"/>
      <c r="AB131" s="174"/>
      <c r="AC131" s="174"/>
      <c r="AD131" s="174"/>
      <c r="AE131" s="174"/>
      <c r="AF131" s="174"/>
      <c r="AG131" s="174"/>
      <c r="AH131" s="174"/>
      <c r="AI131" s="174"/>
      <c r="AJ131" s="174"/>
      <c r="AK131" s="174"/>
      <c r="AL131" s="175"/>
      <c r="AM131" s="175"/>
      <c r="AN131" s="175"/>
      <c r="AO131" s="175"/>
      <c r="AP131" s="175"/>
      <c r="AQ131" s="175"/>
      <c r="AR131" s="175"/>
      <c r="AS131" s="175"/>
      <c r="AT131" s="175"/>
      <c r="AU131" s="175"/>
      <c r="AV131" s="175"/>
      <c r="AW131" s="175"/>
      <c r="AX131" s="175"/>
      <c r="AY131" s="175"/>
      <c r="AZ131" s="176"/>
      <c r="BA131" s="177"/>
    </row>
    <row r="132" spans="1:53" ht="93" customHeight="1" x14ac:dyDescent="0.25">
      <c r="A132" s="172"/>
      <c r="B132" s="172"/>
      <c r="C132" s="172"/>
      <c r="D132" s="172"/>
      <c r="E132" s="172"/>
      <c r="F132" s="165"/>
      <c r="G132" s="172"/>
      <c r="H132" s="172"/>
      <c r="I132" s="172"/>
      <c r="J132" s="163"/>
      <c r="K132" s="163"/>
      <c r="L132" s="163"/>
      <c r="M132" s="163"/>
      <c r="N132" s="163"/>
      <c r="O132" s="192"/>
      <c r="P132" s="163"/>
      <c r="Q132" s="163"/>
      <c r="R132" s="163"/>
      <c r="S132" s="163"/>
      <c r="T132" s="163"/>
      <c r="U132" s="165"/>
      <c r="V132" s="174"/>
      <c r="W132" s="174"/>
      <c r="X132" s="174"/>
      <c r="Y132" s="174"/>
      <c r="Z132" s="174"/>
      <c r="AA132" s="174"/>
      <c r="AB132" s="174"/>
      <c r="AC132" s="174"/>
      <c r="AD132" s="174"/>
      <c r="AE132" s="174"/>
      <c r="AF132" s="174"/>
      <c r="AG132" s="174"/>
      <c r="AH132" s="174"/>
      <c r="AI132" s="174"/>
      <c r="AJ132" s="174"/>
      <c r="AK132" s="174"/>
      <c r="AL132" s="175"/>
      <c r="AM132" s="175"/>
      <c r="AN132" s="175"/>
      <c r="AO132" s="175"/>
      <c r="AP132" s="175"/>
      <c r="AQ132" s="175"/>
      <c r="AR132" s="175"/>
      <c r="AS132" s="175"/>
      <c r="AT132" s="175"/>
      <c r="AU132" s="175"/>
      <c r="AV132" s="175"/>
      <c r="AW132" s="175"/>
      <c r="AX132" s="175"/>
      <c r="AY132" s="175"/>
      <c r="AZ132" s="176"/>
      <c r="BA132" s="177"/>
    </row>
    <row r="133" spans="1:53" ht="93" customHeight="1" x14ac:dyDescent="0.25">
      <c r="A133" s="172"/>
      <c r="B133" s="172"/>
      <c r="C133" s="172"/>
      <c r="D133" s="172"/>
      <c r="E133" s="172"/>
      <c r="F133" s="165"/>
      <c r="G133" s="172"/>
      <c r="H133" s="172"/>
      <c r="I133" s="172"/>
      <c r="J133" s="163"/>
      <c r="K133" s="163"/>
      <c r="L133" s="163"/>
      <c r="M133" s="163"/>
      <c r="N133" s="163"/>
      <c r="O133" s="192"/>
      <c r="P133" s="163"/>
      <c r="Q133" s="163"/>
      <c r="R133" s="163"/>
      <c r="S133" s="163"/>
      <c r="T133" s="163"/>
      <c r="U133" s="165"/>
      <c r="V133" s="174"/>
      <c r="W133" s="174"/>
      <c r="X133" s="174"/>
      <c r="Y133" s="174"/>
      <c r="Z133" s="174"/>
      <c r="AA133" s="174"/>
      <c r="AB133" s="174"/>
      <c r="AC133" s="174"/>
      <c r="AD133" s="174"/>
      <c r="AE133" s="174"/>
      <c r="AF133" s="174"/>
      <c r="AG133" s="174"/>
      <c r="AH133" s="174"/>
      <c r="AI133" s="174"/>
      <c r="AJ133" s="174"/>
      <c r="AK133" s="174"/>
      <c r="AL133" s="175"/>
      <c r="AM133" s="175"/>
      <c r="AN133" s="175"/>
      <c r="AO133" s="175"/>
      <c r="AP133" s="175"/>
      <c r="AQ133" s="175"/>
      <c r="AR133" s="175"/>
      <c r="AS133" s="175"/>
      <c r="AT133" s="175"/>
      <c r="AU133" s="175"/>
      <c r="AV133" s="175"/>
      <c r="AW133" s="175"/>
      <c r="AX133" s="175"/>
      <c r="AY133" s="175"/>
      <c r="AZ133" s="176"/>
      <c r="BA133" s="177"/>
    </row>
    <row r="134" spans="1:53" ht="93" customHeight="1" x14ac:dyDescent="0.25">
      <c r="A134" s="172"/>
      <c r="B134" s="172"/>
      <c r="C134" s="172"/>
      <c r="D134" s="172"/>
      <c r="E134" s="172"/>
      <c r="F134" s="165"/>
      <c r="G134" s="172"/>
      <c r="H134" s="172"/>
      <c r="I134" s="172"/>
      <c r="J134" s="163"/>
      <c r="K134" s="163"/>
      <c r="L134" s="163"/>
      <c r="M134" s="163"/>
      <c r="N134" s="163"/>
      <c r="O134" s="192"/>
      <c r="P134" s="163"/>
      <c r="Q134" s="163"/>
      <c r="R134" s="163"/>
      <c r="S134" s="163"/>
      <c r="T134" s="163"/>
      <c r="U134" s="165"/>
      <c r="V134" s="174"/>
      <c r="W134" s="174"/>
      <c r="X134" s="174"/>
      <c r="Y134" s="174"/>
      <c r="Z134" s="174"/>
      <c r="AA134" s="174"/>
      <c r="AB134" s="174"/>
      <c r="AC134" s="174"/>
      <c r="AD134" s="174"/>
      <c r="AE134" s="174"/>
      <c r="AF134" s="174"/>
      <c r="AG134" s="174"/>
      <c r="AH134" s="174"/>
      <c r="AI134" s="174"/>
      <c r="AJ134" s="174"/>
      <c r="AK134" s="174"/>
      <c r="AL134" s="175"/>
      <c r="AM134" s="175"/>
      <c r="AN134" s="175"/>
      <c r="AO134" s="175"/>
      <c r="AP134" s="175"/>
      <c r="AQ134" s="175"/>
      <c r="AR134" s="175"/>
      <c r="AS134" s="175"/>
      <c r="AT134" s="175"/>
      <c r="AU134" s="175"/>
      <c r="AV134" s="175"/>
      <c r="AW134" s="175"/>
      <c r="AX134" s="175"/>
      <c r="AY134" s="175"/>
      <c r="AZ134" s="176"/>
      <c r="BA134" s="177"/>
    </row>
    <row r="135" spans="1:53" ht="93" customHeight="1" x14ac:dyDescent="0.25">
      <c r="A135" s="172"/>
      <c r="B135" s="172"/>
      <c r="C135" s="172"/>
      <c r="D135" s="172"/>
      <c r="E135" s="172"/>
      <c r="F135" s="165"/>
      <c r="G135" s="172"/>
      <c r="H135" s="172"/>
      <c r="I135" s="172"/>
      <c r="J135" s="163"/>
      <c r="K135" s="163"/>
      <c r="L135" s="163"/>
      <c r="M135" s="163"/>
      <c r="N135" s="163"/>
      <c r="O135" s="192"/>
      <c r="P135" s="163"/>
      <c r="Q135" s="163"/>
      <c r="R135" s="163"/>
      <c r="S135" s="163"/>
      <c r="T135" s="163"/>
      <c r="U135" s="165"/>
      <c r="V135" s="174"/>
      <c r="W135" s="174"/>
      <c r="X135" s="174"/>
      <c r="Y135" s="174"/>
      <c r="Z135" s="174"/>
      <c r="AA135" s="174"/>
      <c r="AB135" s="174"/>
      <c r="AC135" s="174"/>
      <c r="AD135" s="174"/>
      <c r="AE135" s="174"/>
      <c r="AF135" s="174"/>
      <c r="AG135" s="174"/>
      <c r="AH135" s="174"/>
      <c r="AI135" s="174"/>
      <c r="AJ135" s="174"/>
      <c r="AK135" s="174"/>
      <c r="AL135" s="175"/>
      <c r="AM135" s="175"/>
      <c r="AN135" s="175"/>
      <c r="AO135" s="175"/>
      <c r="AP135" s="175"/>
      <c r="AQ135" s="175"/>
      <c r="AR135" s="175"/>
      <c r="AS135" s="175"/>
      <c r="AT135" s="175"/>
      <c r="AU135" s="175"/>
      <c r="AV135" s="175"/>
      <c r="AW135" s="175"/>
      <c r="AX135" s="175"/>
      <c r="AY135" s="175"/>
      <c r="AZ135" s="176"/>
      <c r="BA135" s="177"/>
    </row>
    <row r="136" spans="1:53" ht="93" customHeight="1" x14ac:dyDescent="0.25">
      <c r="A136" s="172"/>
      <c r="B136" s="172"/>
      <c r="C136" s="172"/>
      <c r="D136" s="172"/>
      <c r="E136" s="172"/>
      <c r="F136" s="165"/>
      <c r="G136" s="172"/>
      <c r="H136" s="172"/>
      <c r="I136" s="172"/>
      <c r="J136" s="163"/>
      <c r="K136" s="163"/>
      <c r="L136" s="163"/>
      <c r="M136" s="163"/>
      <c r="N136" s="163"/>
      <c r="O136" s="192"/>
      <c r="P136" s="163"/>
      <c r="Q136" s="163"/>
      <c r="R136" s="163"/>
      <c r="S136" s="163"/>
      <c r="T136" s="163"/>
      <c r="U136" s="165"/>
      <c r="V136" s="174"/>
      <c r="W136" s="174"/>
      <c r="X136" s="174"/>
      <c r="Y136" s="174"/>
      <c r="Z136" s="174"/>
      <c r="AA136" s="174"/>
      <c r="AB136" s="174"/>
      <c r="AC136" s="174"/>
      <c r="AD136" s="174"/>
      <c r="AE136" s="174"/>
      <c r="AF136" s="174"/>
      <c r="AG136" s="174"/>
      <c r="AH136" s="174"/>
      <c r="AI136" s="174"/>
      <c r="AJ136" s="174"/>
      <c r="AK136" s="174"/>
      <c r="AL136" s="175"/>
      <c r="AM136" s="175"/>
      <c r="AN136" s="175"/>
      <c r="AO136" s="175"/>
      <c r="AP136" s="175"/>
      <c r="AQ136" s="175"/>
      <c r="AR136" s="175"/>
      <c r="AS136" s="175"/>
      <c r="AT136" s="175"/>
      <c r="AU136" s="175"/>
      <c r="AV136" s="175"/>
      <c r="AW136" s="175"/>
      <c r="AX136" s="175"/>
      <c r="AY136" s="175"/>
      <c r="AZ136" s="176"/>
      <c r="BA136" s="177"/>
    </row>
    <row r="137" spans="1:53" ht="93" customHeight="1" x14ac:dyDescent="0.25">
      <c r="A137" s="172"/>
      <c r="B137" s="172"/>
      <c r="C137" s="172"/>
      <c r="D137" s="172"/>
      <c r="E137" s="172"/>
      <c r="F137" s="165"/>
      <c r="G137" s="172"/>
      <c r="H137" s="172"/>
      <c r="I137" s="172"/>
      <c r="J137" s="163"/>
      <c r="K137" s="163"/>
      <c r="L137" s="163"/>
      <c r="M137" s="163"/>
      <c r="N137" s="163"/>
      <c r="O137" s="192"/>
      <c r="P137" s="163"/>
      <c r="Q137" s="163"/>
      <c r="R137" s="163"/>
      <c r="S137" s="163"/>
      <c r="T137" s="163"/>
      <c r="U137" s="165"/>
      <c r="V137" s="174"/>
      <c r="W137" s="174"/>
      <c r="X137" s="174"/>
      <c r="Y137" s="174"/>
      <c r="Z137" s="174"/>
      <c r="AA137" s="174"/>
      <c r="AB137" s="174"/>
      <c r="AC137" s="174"/>
      <c r="AD137" s="174"/>
      <c r="AE137" s="174"/>
      <c r="AF137" s="174"/>
      <c r="AG137" s="174"/>
      <c r="AH137" s="174"/>
      <c r="AI137" s="174"/>
      <c r="AJ137" s="174"/>
      <c r="AK137" s="174"/>
      <c r="AL137" s="175"/>
      <c r="AM137" s="175"/>
      <c r="AN137" s="175"/>
      <c r="AO137" s="175"/>
      <c r="AP137" s="175"/>
      <c r="AQ137" s="175"/>
      <c r="AR137" s="175"/>
      <c r="AS137" s="175"/>
      <c r="AT137" s="175"/>
      <c r="AU137" s="175"/>
      <c r="AV137" s="175"/>
      <c r="AW137" s="175"/>
      <c r="AX137" s="175"/>
      <c r="AY137" s="175"/>
      <c r="AZ137" s="176"/>
      <c r="BA137" s="177"/>
    </row>
    <row r="138" spans="1:53" ht="93" customHeight="1" x14ac:dyDescent="0.25">
      <c r="A138" s="172"/>
      <c r="B138" s="172"/>
      <c r="C138" s="172"/>
      <c r="D138" s="172"/>
      <c r="E138" s="172"/>
      <c r="F138" s="165"/>
      <c r="G138" s="172"/>
      <c r="H138" s="172"/>
      <c r="I138" s="172"/>
      <c r="J138" s="163"/>
      <c r="K138" s="163"/>
      <c r="L138" s="163"/>
      <c r="M138" s="163"/>
      <c r="N138" s="163"/>
      <c r="O138" s="192"/>
      <c r="P138" s="163"/>
      <c r="Q138" s="163"/>
      <c r="R138" s="163"/>
      <c r="S138" s="163"/>
      <c r="T138" s="163"/>
      <c r="U138" s="165"/>
      <c r="V138" s="174"/>
      <c r="W138" s="174"/>
      <c r="X138" s="174"/>
      <c r="Y138" s="174"/>
      <c r="Z138" s="174"/>
      <c r="AA138" s="174"/>
      <c r="AB138" s="174"/>
      <c r="AC138" s="174"/>
      <c r="AD138" s="174"/>
      <c r="AE138" s="174"/>
      <c r="AF138" s="174"/>
      <c r="AG138" s="174"/>
      <c r="AH138" s="174"/>
      <c r="AI138" s="174"/>
      <c r="AJ138" s="174"/>
      <c r="AK138" s="174"/>
      <c r="AL138" s="175"/>
      <c r="AM138" s="175"/>
      <c r="AN138" s="175"/>
      <c r="AO138" s="175"/>
      <c r="AP138" s="175"/>
      <c r="AQ138" s="175"/>
      <c r="AR138" s="175"/>
      <c r="AS138" s="175"/>
      <c r="AT138" s="175"/>
      <c r="AU138" s="175"/>
      <c r="AV138" s="175"/>
      <c r="AW138" s="175"/>
      <c r="AX138" s="175"/>
      <c r="AY138" s="175"/>
      <c r="AZ138" s="176"/>
      <c r="BA138" s="177"/>
    </row>
    <row r="139" spans="1:53" ht="93" customHeight="1" x14ac:dyDescent="0.25">
      <c r="A139" s="172"/>
      <c r="B139" s="172"/>
      <c r="C139" s="172"/>
      <c r="D139" s="172"/>
      <c r="E139" s="172"/>
      <c r="F139" s="165"/>
      <c r="G139" s="172"/>
      <c r="H139" s="172"/>
      <c r="I139" s="172"/>
      <c r="J139" s="163"/>
      <c r="K139" s="163"/>
      <c r="L139" s="163"/>
      <c r="M139" s="163"/>
      <c r="N139" s="163"/>
      <c r="O139" s="192"/>
      <c r="P139" s="163"/>
      <c r="Q139" s="163"/>
      <c r="R139" s="163"/>
      <c r="S139" s="163"/>
      <c r="T139" s="163"/>
      <c r="U139" s="165"/>
      <c r="V139" s="174"/>
      <c r="W139" s="174"/>
      <c r="X139" s="174"/>
      <c r="Y139" s="174"/>
      <c r="Z139" s="174"/>
      <c r="AA139" s="174"/>
      <c r="AB139" s="174"/>
      <c r="AC139" s="174"/>
      <c r="AD139" s="174"/>
      <c r="AE139" s="174"/>
      <c r="AF139" s="174"/>
      <c r="AG139" s="174"/>
      <c r="AH139" s="174"/>
      <c r="AI139" s="174"/>
      <c r="AJ139" s="174"/>
      <c r="AK139" s="174"/>
      <c r="AL139" s="175"/>
      <c r="AM139" s="175"/>
      <c r="AN139" s="175"/>
      <c r="AO139" s="175"/>
      <c r="AP139" s="175"/>
      <c r="AQ139" s="175"/>
      <c r="AR139" s="175"/>
      <c r="AS139" s="175"/>
      <c r="AT139" s="175"/>
      <c r="AU139" s="175"/>
      <c r="AV139" s="175"/>
      <c r="AW139" s="175"/>
      <c r="AX139" s="175"/>
      <c r="AY139" s="175"/>
      <c r="AZ139" s="176"/>
      <c r="BA139" s="177"/>
    </row>
    <row r="140" spans="1:53" ht="93" customHeight="1" x14ac:dyDescent="0.25">
      <c r="A140" s="172"/>
      <c r="B140" s="172"/>
      <c r="C140" s="172"/>
      <c r="D140" s="172"/>
      <c r="E140" s="172"/>
      <c r="F140" s="165"/>
      <c r="G140" s="172"/>
      <c r="H140" s="172"/>
      <c r="I140" s="172"/>
      <c r="J140" s="163"/>
      <c r="K140" s="163"/>
      <c r="L140" s="163"/>
      <c r="M140" s="163"/>
      <c r="N140" s="163"/>
      <c r="O140" s="192"/>
      <c r="P140" s="163"/>
      <c r="Q140" s="163"/>
      <c r="R140" s="163"/>
      <c r="S140" s="163"/>
      <c r="T140" s="163"/>
      <c r="U140" s="165"/>
      <c r="V140" s="174"/>
      <c r="W140" s="174"/>
      <c r="X140" s="174"/>
      <c r="Y140" s="174"/>
      <c r="Z140" s="174"/>
      <c r="AA140" s="174"/>
      <c r="AB140" s="174"/>
      <c r="AC140" s="174"/>
      <c r="AD140" s="174"/>
      <c r="AE140" s="174"/>
      <c r="AF140" s="174"/>
      <c r="AG140" s="174"/>
      <c r="AH140" s="174"/>
      <c r="AI140" s="174"/>
      <c r="AJ140" s="174"/>
      <c r="AK140" s="174"/>
      <c r="AL140" s="175"/>
      <c r="AM140" s="175"/>
      <c r="AN140" s="175"/>
      <c r="AO140" s="175"/>
      <c r="AP140" s="175"/>
      <c r="AQ140" s="175"/>
      <c r="AR140" s="175"/>
      <c r="AS140" s="175"/>
      <c r="AT140" s="175"/>
      <c r="AU140" s="175"/>
      <c r="AV140" s="175"/>
      <c r="AW140" s="175"/>
      <c r="AX140" s="175"/>
      <c r="AY140" s="175"/>
      <c r="AZ140" s="176"/>
      <c r="BA140" s="177"/>
    </row>
    <row r="141" spans="1:53" ht="93" customHeight="1" x14ac:dyDescent="0.25">
      <c r="A141" s="172"/>
      <c r="B141" s="172"/>
      <c r="C141" s="172"/>
      <c r="D141" s="172"/>
      <c r="E141" s="172"/>
      <c r="F141" s="165"/>
      <c r="G141" s="172"/>
      <c r="H141" s="172"/>
      <c r="I141" s="172"/>
      <c r="J141" s="163"/>
      <c r="K141" s="163"/>
      <c r="L141" s="163"/>
      <c r="M141" s="163"/>
      <c r="N141" s="163"/>
      <c r="O141" s="192"/>
      <c r="P141" s="163"/>
      <c r="Q141" s="163"/>
      <c r="R141" s="163"/>
      <c r="S141" s="163"/>
      <c r="T141" s="163"/>
      <c r="U141" s="165"/>
      <c r="V141" s="174"/>
      <c r="W141" s="174"/>
      <c r="X141" s="174"/>
      <c r="Y141" s="174"/>
      <c r="Z141" s="174"/>
      <c r="AA141" s="174"/>
      <c r="AB141" s="174"/>
      <c r="AC141" s="174"/>
      <c r="AD141" s="174"/>
      <c r="AE141" s="174"/>
      <c r="AF141" s="174"/>
      <c r="AG141" s="174"/>
      <c r="AH141" s="174"/>
      <c r="AI141" s="174"/>
      <c r="AJ141" s="174"/>
      <c r="AK141" s="174"/>
      <c r="AL141" s="175"/>
      <c r="AM141" s="175"/>
      <c r="AN141" s="175"/>
      <c r="AO141" s="175"/>
      <c r="AP141" s="175"/>
      <c r="AQ141" s="175"/>
      <c r="AR141" s="175"/>
      <c r="AS141" s="175"/>
      <c r="AT141" s="175"/>
      <c r="AU141" s="175"/>
      <c r="AV141" s="175"/>
      <c r="AW141" s="175"/>
      <c r="AX141" s="175"/>
      <c r="AY141" s="175"/>
      <c r="AZ141" s="176"/>
      <c r="BA141" s="177"/>
    </row>
    <row r="142" spans="1:53" ht="93" customHeight="1" x14ac:dyDescent="0.25">
      <c r="A142" s="172"/>
      <c r="B142" s="172"/>
      <c r="C142" s="172"/>
      <c r="D142" s="172"/>
      <c r="E142" s="172"/>
      <c r="F142" s="165"/>
      <c r="G142" s="172"/>
      <c r="H142" s="172"/>
      <c r="I142" s="172"/>
      <c r="J142" s="163"/>
      <c r="K142" s="163"/>
      <c r="L142" s="163"/>
      <c r="M142" s="163"/>
      <c r="N142" s="163"/>
      <c r="O142" s="192"/>
      <c r="P142" s="163"/>
      <c r="Q142" s="163"/>
      <c r="R142" s="163"/>
      <c r="S142" s="163"/>
      <c r="T142" s="163"/>
      <c r="U142" s="165"/>
      <c r="V142" s="174"/>
      <c r="W142" s="174"/>
      <c r="X142" s="174"/>
      <c r="Y142" s="174"/>
      <c r="Z142" s="174"/>
      <c r="AA142" s="174"/>
      <c r="AB142" s="174"/>
      <c r="AC142" s="174"/>
      <c r="AD142" s="174"/>
      <c r="AE142" s="174"/>
      <c r="AF142" s="174"/>
      <c r="AG142" s="174"/>
      <c r="AH142" s="174"/>
      <c r="AI142" s="174"/>
      <c r="AJ142" s="174"/>
      <c r="AK142" s="174"/>
      <c r="AL142" s="175"/>
      <c r="AM142" s="175"/>
      <c r="AN142" s="175"/>
      <c r="AO142" s="175"/>
      <c r="AP142" s="175"/>
      <c r="AQ142" s="175"/>
      <c r="AR142" s="175"/>
      <c r="AS142" s="175"/>
      <c r="AT142" s="175"/>
      <c r="AU142" s="175"/>
      <c r="AV142" s="175"/>
      <c r="AW142" s="175"/>
      <c r="AX142" s="175"/>
      <c r="AY142" s="175"/>
      <c r="AZ142" s="176"/>
      <c r="BA142" s="177"/>
    </row>
    <row r="143" spans="1:53" ht="93" customHeight="1" x14ac:dyDescent="0.25">
      <c r="A143" s="172"/>
      <c r="B143" s="172"/>
      <c r="C143" s="172"/>
      <c r="D143" s="172"/>
      <c r="E143" s="172"/>
      <c r="F143" s="165"/>
      <c r="G143" s="172"/>
      <c r="H143" s="172"/>
      <c r="I143" s="172"/>
      <c r="J143" s="163"/>
      <c r="K143" s="163"/>
      <c r="L143" s="163"/>
      <c r="M143" s="163"/>
      <c r="N143" s="163"/>
      <c r="O143" s="192"/>
      <c r="P143" s="163"/>
      <c r="Q143" s="163"/>
      <c r="R143" s="163"/>
      <c r="S143" s="163"/>
      <c r="T143" s="163"/>
      <c r="U143" s="165"/>
      <c r="V143" s="174"/>
      <c r="W143" s="174"/>
      <c r="X143" s="174"/>
      <c r="Y143" s="174"/>
      <c r="Z143" s="174"/>
      <c r="AA143" s="174"/>
      <c r="AB143" s="174"/>
      <c r="AC143" s="174"/>
      <c r="AD143" s="174"/>
      <c r="AE143" s="174"/>
      <c r="AF143" s="174"/>
      <c r="AG143" s="174"/>
      <c r="AH143" s="174"/>
      <c r="AI143" s="174"/>
      <c r="AJ143" s="174"/>
      <c r="AK143" s="174"/>
      <c r="AL143" s="175"/>
      <c r="AM143" s="175"/>
      <c r="AN143" s="175"/>
      <c r="AO143" s="175"/>
      <c r="AP143" s="175"/>
      <c r="AQ143" s="175"/>
      <c r="AR143" s="175"/>
      <c r="AS143" s="175"/>
      <c r="AT143" s="175"/>
      <c r="AU143" s="175"/>
      <c r="AV143" s="175"/>
      <c r="AW143" s="175"/>
      <c r="AX143" s="175"/>
      <c r="AY143" s="175"/>
      <c r="AZ143" s="176"/>
      <c r="BA143" s="177"/>
    </row>
    <row r="144" spans="1:53" ht="93" customHeight="1" x14ac:dyDescent="0.25">
      <c r="A144" s="172"/>
      <c r="B144" s="172"/>
      <c r="C144" s="172"/>
      <c r="D144" s="172"/>
      <c r="E144" s="172"/>
      <c r="F144" s="165"/>
      <c r="G144" s="172"/>
      <c r="H144" s="172"/>
      <c r="I144" s="172"/>
      <c r="J144" s="163"/>
      <c r="K144" s="163"/>
      <c r="L144" s="163"/>
      <c r="M144" s="163"/>
      <c r="N144" s="163"/>
      <c r="O144" s="192"/>
      <c r="P144" s="163"/>
      <c r="Q144" s="163"/>
      <c r="R144" s="163"/>
      <c r="S144" s="163"/>
      <c r="T144" s="163"/>
      <c r="U144" s="165"/>
      <c r="V144" s="174"/>
      <c r="W144" s="174"/>
      <c r="X144" s="174"/>
      <c r="Y144" s="174"/>
      <c r="Z144" s="174"/>
      <c r="AA144" s="174"/>
      <c r="AB144" s="174"/>
      <c r="AC144" s="174"/>
      <c r="AD144" s="174"/>
      <c r="AE144" s="174"/>
      <c r="AF144" s="174"/>
      <c r="AG144" s="174"/>
      <c r="AH144" s="174"/>
      <c r="AI144" s="174"/>
      <c r="AJ144" s="174"/>
      <c r="AK144" s="174"/>
      <c r="AL144" s="175"/>
      <c r="AM144" s="175"/>
      <c r="AN144" s="175"/>
      <c r="AO144" s="175"/>
      <c r="AP144" s="175"/>
      <c r="AQ144" s="175"/>
      <c r="AR144" s="175"/>
      <c r="AS144" s="175"/>
      <c r="AT144" s="175"/>
      <c r="AU144" s="175"/>
      <c r="AV144" s="175"/>
      <c r="AW144" s="175"/>
      <c r="AX144" s="175"/>
      <c r="AY144" s="175"/>
      <c r="AZ144" s="176"/>
      <c r="BA144" s="177"/>
    </row>
    <row r="145" spans="1:53" ht="93" customHeight="1" x14ac:dyDescent="0.25">
      <c r="A145" s="172"/>
      <c r="B145" s="172"/>
      <c r="C145" s="172"/>
      <c r="D145" s="172"/>
      <c r="E145" s="172"/>
      <c r="F145" s="165"/>
      <c r="G145" s="172"/>
      <c r="H145" s="172"/>
      <c r="I145" s="172"/>
      <c r="J145" s="163"/>
      <c r="K145" s="163"/>
      <c r="L145" s="163"/>
      <c r="M145" s="163"/>
      <c r="N145" s="163"/>
      <c r="O145" s="192"/>
      <c r="P145" s="163"/>
      <c r="Q145" s="163"/>
      <c r="R145" s="163"/>
      <c r="S145" s="163"/>
      <c r="T145" s="163"/>
      <c r="U145" s="165"/>
      <c r="V145" s="174"/>
      <c r="W145" s="174"/>
      <c r="X145" s="174"/>
      <c r="Y145" s="174"/>
      <c r="Z145" s="174"/>
      <c r="AA145" s="174"/>
      <c r="AB145" s="174"/>
      <c r="AC145" s="174"/>
      <c r="AD145" s="174"/>
      <c r="AE145" s="174"/>
      <c r="AF145" s="174"/>
      <c r="AG145" s="174"/>
      <c r="AH145" s="174"/>
      <c r="AI145" s="174"/>
      <c r="AJ145" s="174"/>
      <c r="AK145" s="174"/>
      <c r="AL145" s="175"/>
      <c r="AM145" s="175"/>
      <c r="AN145" s="175"/>
      <c r="AO145" s="175"/>
      <c r="AP145" s="175"/>
      <c r="AQ145" s="175"/>
      <c r="AR145" s="175"/>
      <c r="AS145" s="175"/>
      <c r="AT145" s="175"/>
      <c r="AU145" s="175"/>
      <c r="AV145" s="175"/>
      <c r="AW145" s="175"/>
      <c r="AX145" s="175"/>
      <c r="AY145" s="175"/>
      <c r="AZ145" s="176"/>
      <c r="BA145" s="177"/>
    </row>
    <row r="146" spans="1:53" ht="93" customHeight="1" x14ac:dyDescent="0.25">
      <c r="A146" s="172"/>
      <c r="B146" s="172"/>
      <c r="C146" s="172"/>
      <c r="D146" s="172"/>
      <c r="E146" s="172"/>
      <c r="F146" s="165"/>
      <c r="G146" s="172"/>
      <c r="H146" s="172"/>
      <c r="I146" s="172"/>
      <c r="J146" s="163"/>
      <c r="K146" s="163"/>
      <c r="L146" s="163"/>
      <c r="M146" s="163"/>
      <c r="N146" s="163"/>
      <c r="O146" s="192"/>
      <c r="P146" s="163"/>
      <c r="Q146" s="163"/>
      <c r="R146" s="163"/>
      <c r="S146" s="163"/>
      <c r="T146" s="163"/>
      <c r="U146" s="165"/>
      <c r="V146" s="174"/>
      <c r="W146" s="174"/>
      <c r="X146" s="174"/>
      <c r="Y146" s="174"/>
      <c r="Z146" s="174"/>
      <c r="AA146" s="174"/>
      <c r="AB146" s="174"/>
      <c r="AC146" s="174"/>
      <c r="AD146" s="174"/>
      <c r="AE146" s="174"/>
      <c r="AF146" s="174"/>
      <c r="AG146" s="174"/>
      <c r="AH146" s="174"/>
      <c r="AI146" s="174"/>
      <c r="AJ146" s="174"/>
      <c r="AK146" s="174"/>
      <c r="AL146" s="175"/>
      <c r="AM146" s="175"/>
      <c r="AN146" s="175"/>
      <c r="AO146" s="175"/>
      <c r="AP146" s="175"/>
      <c r="AQ146" s="175"/>
      <c r="AR146" s="175"/>
      <c r="AS146" s="175"/>
      <c r="AT146" s="175"/>
      <c r="AU146" s="175"/>
      <c r="AV146" s="175"/>
      <c r="AW146" s="175"/>
      <c r="AX146" s="175"/>
      <c r="AY146" s="175"/>
      <c r="AZ146" s="176"/>
      <c r="BA146" s="177"/>
    </row>
    <row r="147" spans="1:53" ht="93" customHeight="1" x14ac:dyDescent="0.25">
      <c r="A147" s="172"/>
      <c r="B147" s="172"/>
      <c r="C147" s="172"/>
      <c r="D147" s="172"/>
      <c r="E147" s="172"/>
      <c r="F147" s="165"/>
      <c r="G147" s="172"/>
      <c r="H147" s="172"/>
      <c r="I147" s="172"/>
      <c r="J147" s="163"/>
      <c r="K147" s="163"/>
      <c r="L147" s="163"/>
      <c r="M147" s="163"/>
      <c r="N147" s="163"/>
      <c r="O147" s="192"/>
      <c r="P147" s="163"/>
      <c r="Q147" s="163"/>
      <c r="R147" s="163"/>
      <c r="S147" s="163"/>
      <c r="T147" s="163"/>
      <c r="U147" s="165"/>
      <c r="V147" s="174"/>
      <c r="W147" s="174"/>
      <c r="X147" s="174"/>
      <c r="Y147" s="174"/>
      <c r="Z147" s="174"/>
      <c r="AA147" s="174"/>
      <c r="AB147" s="174"/>
      <c r="AC147" s="174"/>
      <c r="AD147" s="174"/>
      <c r="AE147" s="174"/>
      <c r="AF147" s="174"/>
      <c r="AG147" s="174"/>
      <c r="AH147" s="174"/>
      <c r="AI147" s="174"/>
      <c r="AJ147" s="174"/>
      <c r="AK147" s="174"/>
      <c r="AL147" s="175"/>
      <c r="AM147" s="175"/>
      <c r="AN147" s="175"/>
      <c r="AO147" s="175"/>
      <c r="AP147" s="175"/>
      <c r="AQ147" s="175"/>
      <c r="AR147" s="175"/>
      <c r="AS147" s="175"/>
      <c r="AT147" s="175"/>
      <c r="AU147" s="175"/>
      <c r="AV147" s="175"/>
      <c r="AW147" s="175"/>
      <c r="AX147" s="175"/>
      <c r="AY147" s="175"/>
      <c r="AZ147" s="176"/>
      <c r="BA147" s="177"/>
    </row>
    <row r="148" spans="1:53" ht="93" customHeight="1" x14ac:dyDescent="0.25">
      <c r="A148" s="172"/>
      <c r="B148" s="172"/>
      <c r="C148" s="172"/>
      <c r="D148" s="172"/>
      <c r="E148" s="172"/>
      <c r="F148" s="165"/>
      <c r="G148" s="172"/>
      <c r="H148" s="172"/>
      <c r="I148" s="172"/>
      <c r="J148" s="163"/>
      <c r="K148" s="163"/>
      <c r="L148" s="163"/>
      <c r="M148" s="163"/>
      <c r="N148" s="163"/>
      <c r="O148" s="192"/>
      <c r="P148" s="163"/>
      <c r="Q148" s="163"/>
      <c r="R148" s="163"/>
      <c r="S148" s="163"/>
      <c r="T148" s="163"/>
      <c r="U148" s="165"/>
      <c r="V148" s="174"/>
      <c r="W148" s="174"/>
      <c r="X148" s="174"/>
      <c r="Y148" s="174"/>
      <c r="Z148" s="174"/>
      <c r="AA148" s="174"/>
      <c r="AB148" s="174"/>
      <c r="AC148" s="174"/>
      <c r="AD148" s="174"/>
      <c r="AE148" s="174"/>
      <c r="AF148" s="174"/>
      <c r="AG148" s="174"/>
      <c r="AH148" s="174"/>
      <c r="AI148" s="174"/>
      <c r="AJ148" s="174"/>
      <c r="AK148" s="174"/>
      <c r="AL148" s="175"/>
      <c r="AM148" s="175"/>
      <c r="AN148" s="175"/>
      <c r="AO148" s="175"/>
      <c r="AP148" s="175"/>
      <c r="AQ148" s="175"/>
      <c r="AR148" s="175"/>
      <c r="AS148" s="175"/>
      <c r="AT148" s="175"/>
      <c r="AU148" s="175"/>
      <c r="AV148" s="175"/>
      <c r="AW148" s="175"/>
      <c r="AX148" s="175"/>
      <c r="AY148" s="175"/>
      <c r="AZ148" s="176"/>
      <c r="BA148" s="177"/>
    </row>
    <row r="149" spans="1:53" ht="93" customHeight="1" x14ac:dyDescent="0.25">
      <c r="A149" s="172"/>
      <c r="B149" s="172"/>
      <c r="C149" s="172"/>
      <c r="D149" s="172"/>
      <c r="E149" s="172"/>
      <c r="F149" s="165"/>
      <c r="G149" s="172"/>
      <c r="H149" s="172"/>
      <c r="I149" s="172"/>
      <c r="J149" s="163"/>
      <c r="K149" s="163"/>
      <c r="L149" s="163"/>
      <c r="M149" s="163"/>
      <c r="N149" s="163"/>
      <c r="O149" s="192"/>
      <c r="P149" s="163"/>
      <c r="Q149" s="163"/>
      <c r="R149" s="163"/>
      <c r="S149" s="163"/>
      <c r="T149" s="163"/>
      <c r="U149" s="165"/>
      <c r="V149" s="174"/>
      <c r="W149" s="174"/>
      <c r="X149" s="174"/>
      <c r="Y149" s="174"/>
      <c r="Z149" s="174"/>
      <c r="AA149" s="174"/>
      <c r="AB149" s="174"/>
      <c r="AC149" s="174"/>
      <c r="AD149" s="174"/>
      <c r="AE149" s="174"/>
      <c r="AF149" s="174"/>
      <c r="AG149" s="174"/>
      <c r="AH149" s="174"/>
      <c r="AI149" s="174"/>
      <c r="AJ149" s="174"/>
      <c r="AK149" s="174"/>
      <c r="AL149" s="175"/>
      <c r="AM149" s="175"/>
      <c r="AN149" s="175"/>
      <c r="AO149" s="175"/>
      <c r="AP149" s="175"/>
      <c r="AQ149" s="175"/>
      <c r="AR149" s="175"/>
      <c r="AS149" s="175"/>
      <c r="AT149" s="175"/>
      <c r="AU149" s="175"/>
      <c r="AV149" s="175"/>
      <c r="AW149" s="175"/>
      <c r="AX149" s="175"/>
      <c r="AY149" s="175"/>
      <c r="AZ149" s="176"/>
      <c r="BA149" s="177"/>
    </row>
    <row r="150" spans="1:53" ht="93" customHeight="1" x14ac:dyDescent="0.25">
      <c r="A150" s="172"/>
      <c r="B150" s="172"/>
      <c r="C150" s="172"/>
      <c r="D150" s="172"/>
      <c r="E150" s="172"/>
      <c r="F150" s="165"/>
      <c r="G150" s="172"/>
      <c r="H150" s="172"/>
      <c r="I150" s="172"/>
      <c r="J150" s="163"/>
      <c r="K150" s="163"/>
      <c r="L150" s="163"/>
      <c r="M150" s="163"/>
      <c r="N150" s="163"/>
      <c r="O150" s="192"/>
      <c r="P150" s="163"/>
      <c r="Q150" s="163"/>
      <c r="R150" s="163"/>
      <c r="S150" s="163"/>
      <c r="T150" s="163"/>
      <c r="U150" s="165"/>
      <c r="V150" s="174"/>
      <c r="W150" s="174"/>
      <c r="X150" s="174"/>
      <c r="Y150" s="174"/>
      <c r="Z150" s="174"/>
      <c r="AA150" s="174"/>
      <c r="AB150" s="174"/>
      <c r="AC150" s="174"/>
      <c r="AD150" s="174"/>
      <c r="AE150" s="174"/>
      <c r="AF150" s="174"/>
      <c r="AG150" s="174"/>
      <c r="AH150" s="174"/>
      <c r="AI150" s="174"/>
      <c r="AJ150" s="174"/>
      <c r="AK150" s="174"/>
      <c r="AL150" s="175"/>
      <c r="AM150" s="175"/>
      <c r="AN150" s="175"/>
      <c r="AO150" s="175"/>
      <c r="AP150" s="175"/>
      <c r="AQ150" s="175"/>
      <c r="AR150" s="175"/>
      <c r="AS150" s="175"/>
      <c r="AT150" s="175"/>
      <c r="AU150" s="175"/>
      <c r="AV150" s="175"/>
      <c r="AW150" s="175"/>
      <c r="AX150" s="175"/>
      <c r="AY150" s="175"/>
      <c r="AZ150" s="176"/>
      <c r="BA150" s="177"/>
    </row>
    <row r="151" spans="1:53" ht="93" customHeight="1" x14ac:dyDescent="0.25">
      <c r="A151" s="172"/>
      <c r="B151" s="172"/>
      <c r="C151" s="172"/>
      <c r="D151" s="172"/>
      <c r="E151" s="172"/>
      <c r="F151" s="165"/>
      <c r="G151" s="172"/>
      <c r="H151" s="172"/>
      <c r="I151" s="172"/>
      <c r="J151" s="163"/>
      <c r="K151" s="163"/>
      <c r="L151" s="163"/>
      <c r="M151" s="163"/>
      <c r="N151" s="163"/>
      <c r="O151" s="192"/>
      <c r="P151" s="163"/>
      <c r="Q151" s="163"/>
      <c r="R151" s="163"/>
      <c r="S151" s="163"/>
      <c r="T151" s="163"/>
      <c r="U151" s="165"/>
      <c r="V151" s="174"/>
      <c r="W151" s="174"/>
      <c r="X151" s="174"/>
      <c r="Y151" s="174"/>
      <c r="Z151" s="174"/>
      <c r="AA151" s="174"/>
      <c r="AB151" s="174"/>
      <c r="AC151" s="174"/>
      <c r="AD151" s="174"/>
      <c r="AE151" s="174"/>
      <c r="AF151" s="174"/>
      <c r="AG151" s="174"/>
      <c r="AH151" s="174"/>
      <c r="AI151" s="174"/>
      <c r="AJ151" s="174"/>
      <c r="AK151" s="174"/>
      <c r="AL151" s="175"/>
      <c r="AM151" s="175"/>
      <c r="AN151" s="175"/>
      <c r="AO151" s="175"/>
      <c r="AP151" s="175"/>
      <c r="AQ151" s="175"/>
      <c r="AR151" s="175"/>
      <c r="AS151" s="175"/>
      <c r="AT151" s="175"/>
      <c r="AU151" s="175"/>
      <c r="AV151" s="175"/>
      <c r="AW151" s="175"/>
      <c r="AX151" s="175"/>
      <c r="AY151" s="175"/>
      <c r="AZ151" s="176"/>
      <c r="BA151" s="177"/>
    </row>
    <row r="152" spans="1:53" ht="93" customHeight="1" x14ac:dyDescent="0.25">
      <c r="A152" s="172"/>
      <c r="B152" s="172"/>
      <c r="C152" s="172"/>
      <c r="D152" s="172"/>
      <c r="E152" s="172"/>
      <c r="F152" s="165"/>
      <c r="G152" s="172"/>
      <c r="H152" s="172"/>
      <c r="I152" s="172"/>
      <c r="J152" s="163"/>
      <c r="K152" s="163"/>
      <c r="L152" s="163"/>
      <c r="M152" s="163"/>
      <c r="N152" s="163"/>
      <c r="O152" s="192"/>
      <c r="P152" s="163"/>
      <c r="Q152" s="163"/>
      <c r="R152" s="163"/>
      <c r="S152" s="163"/>
      <c r="T152" s="163"/>
      <c r="U152" s="165"/>
      <c r="V152" s="174"/>
      <c r="W152" s="174"/>
      <c r="X152" s="174"/>
      <c r="Y152" s="174"/>
      <c r="Z152" s="174"/>
      <c r="AA152" s="174"/>
      <c r="AB152" s="174"/>
      <c r="AC152" s="174"/>
      <c r="AD152" s="174"/>
      <c r="AE152" s="174"/>
      <c r="AF152" s="174"/>
      <c r="AG152" s="174"/>
      <c r="AH152" s="174"/>
      <c r="AI152" s="174"/>
      <c r="AJ152" s="174"/>
      <c r="AK152" s="174"/>
      <c r="AL152" s="175"/>
      <c r="AM152" s="175"/>
      <c r="AN152" s="175"/>
      <c r="AO152" s="175"/>
      <c r="AP152" s="175"/>
      <c r="AQ152" s="175"/>
      <c r="AR152" s="175"/>
      <c r="AS152" s="175"/>
      <c r="AT152" s="175"/>
      <c r="AU152" s="175"/>
      <c r="AV152" s="175"/>
      <c r="AW152" s="175"/>
      <c r="AX152" s="175"/>
      <c r="AY152" s="175"/>
      <c r="AZ152" s="176"/>
      <c r="BA152" s="177"/>
    </row>
    <row r="153" spans="1:53" ht="93" customHeight="1" x14ac:dyDescent="0.25">
      <c r="A153" s="172"/>
      <c r="B153" s="172"/>
      <c r="C153" s="172"/>
      <c r="D153" s="172"/>
      <c r="E153" s="172"/>
      <c r="F153" s="165"/>
      <c r="G153" s="172"/>
      <c r="H153" s="172"/>
      <c r="I153" s="172"/>
      <c r="J153" s="163"/>
      <c r="K153" s="163"/>
      <c r="L153" s="163"/>
      <c r="M153" s="163"/>
      <c r="N153" s="163"/>
      <c r="O153" s="192"/>
      <c r="P153" s="163"/>
      <c r="Q153" s="163"/>
      <c r="R153" s="163"/>
      <c r="S153" s="163"/>
      <c r="T153" s="163"/>
      <c r="U153" s="165"/>
      <c r="V153" s="174"/>
      <c r="W153" s="174"/>
      <c r="X153" s="174"/>
      <c r="Y153" s="174"/>
      <c r="Z153" s="174"/>
      <c r="AA153" s="174"/>
      <c r="AB153" s="174"/>
      <c r="AC153" s="174"/>
      <c r="AD153" s="174"/>
      <c r="AE153" s="174"/>
      <c r="AF153" s="174"/>
      <c r="AG153" s="174"/>
      <c r="AH153" s="174"/>
      <c r="AI153" s="174"/>
      <c r="AJ153" s="174"/>
      <c r="AK153" s="174"/>
      <c r="AL153" s="175"/>
      <c r="AM153" s="175"/>
      <c r="AN153" s="175"/>
      <c r="AO153" s="175"/>
      <c r="AP153" s="175"/>
      <c r="AQ153" s="175"/>
      <c r="AR153" s="175"/>
      <c r="AS153" s="175"/>
      <c r="AT153" s="175"/>
      <c r="AU153" s="175"/>
      <c r="AV153" s="175"/>
      <c r="AW153" s="175"/>
      <c r="AX153" s="175"/>
      <c r="AY153" s="175"/>
      <c r="AZ153" s="176"/>
      <c r="BA153" s="177"/>
    </row>
    <row r="154" spans="1:53" ht="93" customHeight="1" x14ac:dyDescent="0.25">
      <c r="A154" s="172"/>
      <c r="B154" s="172"/>
      <c r="C154" s="172"/>
      <c r="D154" s="172"/>
      <c r="E154" s="172"/>
      <c r="F154" s="165"/>
      <c r="G154" s="172"/>
      <c r="H154" s="172"/>
      <c r="I154" s="172"/>
      <c r="J154" s="163"/>
      <c r="K154" s="163"/>
      <c r="L154" s="163"/>
      <c r="M154" s="163"/>
      <c r="N154" s="163"/>
      <c r="O154" s="192"/>
      <c r="P154" s="163"/>
      <c r="Q154" s="163"/>
      <c r="R154" s="163"/>
      <c r="S154" s="163"/>
      <c r="T154" s="163"/>
      <c r="U154" s="165"/>
      <c r="V154" s="174"/>
      <c r="W154" s="174"/>
      <c r="X154" s="174"/>
      <c r="Y154" s="174"/>
      <c r="Z154" s="174"/>
      <c r="AA154" s="174"/>
      <c r="AB154" s="174"/>
      <c r="AC154" s="174"/>
      <c r="AD154" s="174"/>
      <c r="AE154" s="174"/>
      <c r="AF154" s="174"/>
      <c r="AG154" s="174"/>
      <c r="AH154" s="174"/>
      <c r="AI154" s="174"/>
      <c r="AJ154" s="174"/>
      <c r="AK154" s="174"/>
      <c r="AL154" s="175"/>
      <c r="AM154" s="175"/>
      <c r="AN154" s="175"/>
      <c r="AO154" s="175"/>
      <c r="AP154" s="175"/>
      <c r="AQ154" s="175"/>
      <c r="AR154" s="175"/>
      <c r="AS154" s="175"/>
      <c r="AT154" s="175"/>
      <c r="AU154" s="175"/>
      <c r="AV154" s="175"/>
      <c r="AW154" s="175"/>
      <c r="AX154" s="175"/>
      <c r="AY154" s="175"/>
      <c r="AZ154" s="176"/>
      <c r="BA154" s="177"/>
    </row>
    <row r="155" spans="1:53" ht="93" customHeight="1" x14ac:dyDescent="0.25">
      <c r="A155" s="172"/>
      <c r="B155" s="172"/>
      <c r="C155" s="172"/>
      <c r="D155" s="172"/>
      <c r="E155" s="172"/>
      <c r="F155" s="165"/>
      <c r="G155" s="172"/>
      <c r="H155" s="172"/>
      <c r="I155" s="172"/>
      <c r="J155" s="163"/>
      <c r="K155" s="163"/>
      <c r="L155" s="163"/>
      <c r="M155" s="163"/>
      <c r="N155" s="163"/>
      <c r="O155" s="192"/>
      <c r="P155" s="163"/>
      <c r="Q155" s="163"/>
      <c r="R155" s="163"/>
      <c r="S155" s="163"/>
      <c r="T155" s="163"/>
      <c r="U155" s="165"/>
      <c r="V155" s="174"/>
      <c r="W155" s="174"/>
      <c r="X155" s="174"/>
      <c r="Y155" s="174"/>
      <c r="Z155" s="174"/>
      <c r="AA155" s="174"/>
      <c r="AB155" s="174"/>
      <c r="AC155" s="174"/>
      <c r="AD155" s="174"/>
      <c r="AE155" s="174"/>
      <c r="AF155" s="174"/>
      <c r="AG155" s="174"/>
      <c r="AH155" s="174"/>
      <c r="AI155" s="174"/>
      <c r="AJ155" s="174"/>
      <c r="AK155" s="174"/>
      <c r="AL155" s="175"/>
      <c r="AM155" s="175"/>
      <c r="AN155" s="175"/>
      <c r="AO155" s="175"/>
      <c r="AP155" s="175"/>
      <c r="AQ155" s="175"/>
      <c r="AR155" s="175"/>
      <c r="AS155" s="175"/>
      <c r="AT155" s="175"/>
      <c r="AU155" s="175"/>
      <c r="AV155" s="175"/>
      <c r="AW155" s="175"/>
      <c r="AX155" s="175"/>
      <c r="AY155" s="175"/>
      <c r="AZ155" s="176"/>
      <c r="BA155" s="177"/>
    </row>
    <row r="156" spans="1:53" ht="93" customHeight="1" x14ac:dyDescent="0.25">
      <c r="A156" s="172"/>
      <c r="B156" s="172"/>
      <c r="C156" s="172"/>
      <c r="D156" s="172"/>
      <c r="E156" s="172"/>
      <c r="F156" s="165"/>
      <c r="G156" s="172"/>
      <c r="H156" s="172"/>
      <c r="I156" s="172"/>
      <c r="J156" s="163"/>
      <c r="K156" s="163"/>
      <c r="L156" s="163"/>
      <c r="M156" s="163"/>
      <c r="N156" s="163"/>
      <c r="O156" s="192"/>
      <c r="P156" s="163"/>
      <c r="Q156" s="163"/>
      <c r="R156" s="163"/>
      <c r="S156" s="163"/>
      <c r="T156" s="163"/>
      <c r="U156" s="165"/>
      <c r="V156" s="174"/>
      <c r="W156" s="174"/>
      <c r="X156" s="174"/>
      <c r="Y156" s="174"/>
      <c r="Z156" s="174"/>
      <c r="AA156" s="174"/>
      <c r="AB156" s="174"/>
      <c r="AC156" s="174"/>
      <c r="AD156" s="174"/>
      <c r="AE156" s="174"/>
      <c r="AF156" s="174"/>
      <c r="AG156" s="174"/>
      <c r="AH156" s="174"/>
      <c r="AI156" s="174"/>
      <c r="AJ156" s="174"/>
      <c r="AK156" s="174"/>
      <c r="AL156" s="175"/>
      <c r="AM156" s="175"/>
      <c r="AN156" s="175"/>
      <c r="AO156" s="175"/>
      <c r="AP156" s="175"/>
      <c r="AQ156" s="175"/>
      <c r="AR156" s="175"/>
      <c r="AS156" s="175"/>
      <c r="AT156" s="175"/>
      <c r="AU156" s="175"/>
      <c r="AV156" s="175"/>
      <c r="AW156" s="175"/>
      <c r="AX156" s="175"/>
      <c r="AY156" s="175"/>
      <c r="AZ156" s="176"/>
      <c r="BA156" s="177"/>
    </row>
    <row r="157" spans="1:53" ht="93" customHeight="1" x14ac:dyDescent="0.25">
      <c r="A157" s="172"/>
      <c r="B157" s="172"/>
      <c r="C157" s="172"/>
      <c r="D157" s="172"/>
      <c r="E157" s="172"/>
      <c r="F157" s="165"/>
      <c r="G157" s="172"/>
      <c r="H157" s="172"/>
      <c r="I157" s="172"/>
      <c r="J157" s="163"/>
      <c r="K157" s="163"/>
      <c r="L157" s="163"/>
      <c r="M157" s="163"/>
      <c r="N157" s="163"/>
      <c r="O157" s="192"/>
      <c r="P157" s="163"/>
      <c r="Q157" s="163"/>
      <c r="R157" s="163"/>
      <c r="S157" s="163"/>
      <c r="T157" s="163"/>
      <c r="U157" s="165"/>
      <c r="V157" s="174"/>
      <c r="W157" s="174"/>
      <c r="X157" s="174"/>
      <c r="Y157" s="174"/>
      <c r="Z157" s="174"/>
      <c r="AA157" s="174"/>
      <c r="AB157" s="174"/>
      <c r="AC157" s="174"/>
      <c r="AD157" s="174"/>
      <c r="AE157" s="174"/>
      <c r="AF157" s="174"/>
      <c r="AG157" s="174"/>
      <c r="AH157" s="174"/>
      <c r="AI157" s="174"/>
      <c r="AJ157" s="174"/>
      <c r="AK157" s="174"/>
      <c r="AL157" s="175"/>
      <c r="AM157" s="175"/>
      <c r="AN157" s="175"/>
      <c r="AO157" s="175"/>
      <c r="AP157" s="175"/>
      <c r="AQ157" s="175"/>
      <c r="AR157" s="175"/>
      <c r="AS157" s="175"/>
      <c r="AT157" s="175"/>
      <c r="AU157" s="175"/>
      <c r="AV157" s="175"/>
      <c r="AW157" s="175"/>
      <c r="AX157" s="175"/>
      <c r="AY157" s="175"/>
      <c r="AZ157" s="176"/>
      <c r="BA157" s="177"/>
    </row>
    <row r="158" spans="1:53" ht="93" customHeight="1" x14ac:dyDescent="0.25">
      <c r="A158" s="172"/>
      <c r="B158" s="172"/>
      <c r="C158" s="172"/>
      <c r="D158" s="172"/>
      <c r="E158" s="172"/>
      <c r="F158" s="165"/>
      <c r="G158" s="172"/>
      <c r="H158" s="172"/>
      <c r="I158" s="172"/>
      <c r="J158" s="163"/>
      <c r="K158" s="163"/>
      <c r="L158" s="163"/>
      <c r="M158" s="163"/>
      <c r="N158" s="163"/>
      <c r="O158" s="192"/>
      <c r="P158" s="163"/>
      <c r="Q158" s="163"/>
      <c r="R158" s="163"/>
      <c r="S158" s="163"/>
      <c r="T158" s="163"/>
      <c r="U158" s="165"/>
      <c r="V158" s="174"/>
      <c r="W158" s="174"/>
      <c r="X158" s="174"/>
      <c r="Y158" s="174"/>
      <c r="Z158" s="174"/>
      <c r="AA158" s="174"/>
      <c r="AB158" s="174"/>
      <c r="AC158" s="174"/>
      <c r="AD158" s="174"/>
      <c r="AE158" s="174"/>
      <c r="AF158" s="174"/>
      <c r="AG158" s="174"/>
      <c r="AH158" s="174"/>
      <c r="AI158" s="174"/>
      <c r="AJ158" s="174"/>
      <c r="AK158" s="174"/>
      <c r="AL158" s="175"/>
      <c r="AM158" s="175"/>
      <c r="AN158" s="175"/>
      <c r="AO158" s="175"/>
      <c r="AP158" s="175"/>
      <c r="AQ158" s="175"/>
      <c r="AR158" s="175"/>
      <c r="AS158" s="175"/>
      <c r="AT158" s="175"/>
      <c r="AU158" s="175"/>
      <c r="AV158" s="175"/>
      <c r="AW158" s="175"/>
      <c r="AX158" s="175"/>
      <c r="AY158" s="175"/>
      <c r="AZ158" s="176"/>
      <c r="BA158" s="177"/>
    </row>
    <row r="159" spans="1:53" ht="93" customHeight="1" x14ac:dyDescent="0.25">
      <c r="A159" s="172"/>
      <c r="B159" s="172"/>
      <c r="C159" s="172"/>
      <c r="D159" s="172"/>
      <c r="E159" s="172"/>
      <c r="F159" s="165"/>
      <c r="G159" s="172"/>
      <c r="H159" s="172"/>
      <c r="I159" s="172"/>
      <c r="J159" s="163"/>
      <c r="K159" s="163"/>
      <c r="L159" s="163"/>
      <c r="M159" s="163"/>
      <c r="N159" s="163"/>
      <c r="O159" s="192"/>
      <c r="P159" s="163"/>
      <c r="Q159" s="163"/>
      <c r="R159" s="163"/>
      <c r="S159" s="163"/>
      <c r="T159" s="163"/>
      <c r="U159" s="165"/>
      <c r="V159" s="174"/>
      <c r="W159" s="174"/>
      <c r="X159" s="174"/>
      <c r="Y159" s="174"/>
      <c r="Z159" s="174"/>
      <c r="AA159" s="174"/>
      <c r="AB159" s="174"/>
      <c r="AC159" s="174"/>
      <c r="AD159" s="174"/>
      <c r="AE159" s="174"/>
      <c r="AF159" s="174"/>
      <c r="AG159" s="174"/>
      <c r="AH159" s="174"/>
      <c r="AI159" s="174"/>
      <c r="AJ159" s="174"/>
      <c r="AK159" s="174"/>
      <c r="AL159" s="175"/>
      <c r="AM159" s="175"/>
      <c r="AN159" s="175"/>
      <c r="AO159" s="175"/>
      <c r="AP159" s="175"/>
      <c r="AQ159" s="175"/>
      <c r="AR159" s="175"/>
      <c r="AS159" s="175"/>
      <c r="AT159" s="175"/>
      <c r="AU159" s="175"/>
      <c r="AV159" s="175"/>
      <c r="AW159" s="175"/>
      <c r="AX159" s="175"/>
      <c r="AY159" s="175"/>
      <c r="AZ159" s="176"/>
      <c r="BA159" s="177"/>
    </row>
    <row r="160" spans="1:53" ht="93" customHeight="1" x14ac:dyDescent="0.25">
      <c r="A160" s="172"/>
      <c r="B160" s="172"/>
      <c r="C160" s="172"/>
      <c r="D160" s="172"/>
      <c r="E160" s="172"/>
      <c r="F160" s="165"/>
      <c r="G160" s="172"/>
      <c r="H160" s="172"/>
      <c r="I160" s="172"/>
      <c r="J160" s="163"/>
      <c r="K160" s="163"/>
      <c r="L160" s="163"/>
      <c r="M160" s="163"/>
      <c r="N160" s="163"/>
      <c r="O160" s="192"/>
      <c r="P160" s="163"/>
      <c r="Q160" s="163"/>
      <c r="R160" s="163"/>
      <c r="S160" s="163"/>
      <c r="T160" s="163"/>
      <c r="U160" s="165"/>
      <c r="V160" s="174"/>
      <c r="W160" s="174"/>
      <c r="X160" s="174"/>
      <c r="Y160" s="174"/>
      <c r="Z160" s="174"/>
      <c r="AA160" s="174"/>
      <c r="AB160" s="174"/>
      <c r="AC160" s="174"/>
      <c r="AD160" s="174"/>
      <c r="AE160" s="174"/>
      <c r="AF160" s="174"/>
      <c r="AG160" s="174"/>
      <c r="AH160" s="174"/>
      <c r="AI160" s="174"/>
      <c r="AJ160" s="174"/>
      <c r="AK160" s="174"/>
      <c r="AL160" s="175"/>
      <c r="AM160" s="175"/>
      <c r="AN160" s="175"/>
      <c r="AO160" s="175"/>
      <c r="AP160" s="175"/>
      <c r="AQ160" s="175"/>
      <c r="AR160" s="175"/>
      <c r="AS160" s="175"/>
      <c r="AT160" s="175"/>
      <c r="AU160" s="175"/>
      <c r="AV160" s="175"/>
      <c r="AW160" s="175"/>
      <c r="AX160" s="175"/>
      <c r="AY160" s="175"/>
      <c r="AZ160" s="176"/>
      <c r="BA160" s="177"/>
    </row>
    <row r="161" spans="1:53" ht="93" customHeight="1" x14ac:dyDescent="0.25">
      <c r="A161" s="172"/>
      <c r="B161" s="172"/>
      <c r="C161" s="172"/>
      <c r="D161" s="172"/>
      <c r="E161" s="172"/>
      <c r="F161" s="165"/>
      <c r="G161" s="172"/>
      <c r="H161" s="172"/>
      <c r="I161" s="172"/>
      <c r="J161" s="163"/>
      <c r="K161" s="163"/>
      <c r="L161" s="163"/>
      <c r="M161" s="163"/>
      <c r="N161" s="163"/>
      <c r="O161" s="192"/>
      <c r="P161" s="163"/>
      <c r="Q161" s="163"/>
      <c r="R161" s="163"/>
      <c r="S161" s="163"/>
      <c r="T161" s="163"/>
      <c r="U161" s="165"/>
      <c r="V161" s="174"/>
      <c r="W161" s="174"/>
      <c r="X161" s="174"/>
      <c r="Y161" s="174"/>
      <c r="Z161" s="174"/>
      <c r="AA161" s="174"/>
      <c r="AB161" s="174"/>
      <c r="AC161" s="174"/>
      <c r="AD161" s="174"/>
      <c r="AE161" s="174"/>
      <c r="AF161" s="174"/>
      <c r="AG161" s="174"/>
      <c r="AH161" s="174"/>
      <c r="AI161" s="174"/>
      <c r="AJ161" s="174"/>
      <c r="AK161" s="174"/>
      <c r="AL161" s="175"/>
      <c r="AM161" s="175"/>
      <c r="AN161" s="175"/>
      <c r="AO161" s="175"/>
      <c r="AP161" s="175"/>
      <c r="AQ161" s="175"/>
      <c r="AR161" s="175"/>
      <c r="AS161" s="175"/>
      <c r="AT161" s="175"/>
      <c r="AU161" s="175"/>
      <c r="AV161" s="175"/>
      <c r="AW161" s="175"/>
      <c r="AX161" s="175"/>
      <c r="AY161" s="175"/>
      <c r="AZ161" s="176"/>
      <c r="BA161" s="177"/>
    </row>
    <row r="162" spans="1:53" ht="93" customHeight="1" x14ac:dyDescent="0.25">
      <c r="A162" s="172"/>
      <c r="B162" s="172"/>
      <c r="C162" s="172"/>
      <c r="D162" s="172"/>
      <c r="E162" s="172"/>
      <c r="F162" s="165"/>
      <c r="G162" s="172"/>
      <c r="H162" s="172"/>
      <c r="I162" s="172"/>
      <c r="J162" s="163"/>
      <c r="K162" s="163"/>
      <c r="L162" s="163"/>
      <c r="M162" s="163"/>
      <c r="N162" s="163"/>
      <c r="O162" s="192"/>
      <c r="P162" s="163"/>
      <c r="Q162" s="163"/>
      <c r="R162" s="163"/>
      <c r="S162" s="163"/>
      <c r="T162" s="163"/>
      <c r="U162" s="165"/>
      <c r="V162" s="174"/>
      <c r="W162" s="174"/>
      <c r="X162" s="174"/>
      <c r="Y162" s="174"/>
      <c r="Z162" s="174"/>
      <c r="AA162" s="174"/>
      <c r="AB162" s="174"/>
      <c r="AC162" s="174"/>
      <c r="AD162" s="174"/>
      <c r="AE162" s="174"/>
      <c r="AF162" s="174"/>
      <c r="AG162" s="174"/>
      <c r="AH162" s="174"/>
      <c r="AI162" s="174"/>
      <c r="AJ162" s="174"/>
      <c r="AK162" s="174"/>
      <c r="AL162" s="175"/>
      <c r="AM162" s="175"/>
      <c r="AN162" s="175"/>
      <c r="AO162" s="175"/>
      <c r="AP162" s="175"/>
      <c r="AQ162" s="175"/>
      <c r="AR162" s="175"/>
      <c r="AS162" s="175"/>
      <c r="AT162" s="175"/>
      <c r="AU162" s="175"/>
      <c r="AV162" s="175"/>
      <c r="AW162" s="175"/>
      <c r="AX162" s="175"/>
      <c r="AY162" s="175"/>
      <c r="AZ162" s="176"/>
      <c r="BA162" s="177"/>
    </row>
    <row r="163" spans="1:53" ht="93" customHeight="1" x14ac:dyDescent="0.25">
      <c r="A163" s="172"/>
      <c r="B163" s="172"/>
      <c r="C163" s="172"/>
      <c r="D163" s="172"/>
      <c r="E163" s="172"/>
      <c r="F163" s="165"/>
      <c r="G163" s="172"/>
      <c r="H163" s="172"/>
      <c r="I163" s="172"/>
      <c r="J163" s="163"/>
      <c r="K163" s="163"/>
      <c r="L163" s="163"/>
      <c r="M163" s="163"/>
      <c r="N163" s="163"/>
      <c r="O163" s="192"/>
      <c r="P163" s="163"/>
      <c r="Q163" s="163"/>
      <c r="R163" s="163"/>
      <c r="S163" s="163"/>
      <c r="T163" s="163"/>
      <c r="U163" s="165"/>
      <c r="V163" s="174"/>
      <c r="W163" s="174"/>
      <c r="X163" s="174"/>
      <c r="Y163" s="174"/>
      <c r="Z163" s="174"/>
      <c r="AA163" s="174"/>
      <c r="AB163" s="174"/>
      <c r="AC163" s="174"/>
      <c r="AD163" s="174"/>
      <c r="AE163" s="174"/>
      <c r="AF163" s="174"/>
      <c r="AG163" s="174"/>
      <c r="AH163" s="174"/>
      <c r="AI163" s="174"/>
      <c r="AJ163" s="174"/>
      <c r="AK163" s="174"/>
      <c r="AL163" s="175"/>
      <c r="AM163" s="175"/>
      <c r="AN163" s="175"/>
      <c r="AO163" s="175"/>
      <c r="AP163" s="175"/>
      <c r="AQ163" s="175"/>
      <c r="AR163" s="175"/>
      <c r="AS163" s="175"/>
      <c r="AT163" s="175"/>
      <c r="AU163" s="175"/>
      <c r="AV163" s="175"/>
      <c r="AW163" s="175"/>
      <c r="AX163" s="175"/>
      <c r="AY163" s="175"/>
      <c r="AZ163" s="176"/>
      <c r="BA163" s="177"/>
    </row>
    <row r="164" spans="1:53" ht="93" customHeight="1" x14ac:dyDescent="0.25">
      <c r="A164" s="172"/>
      <c r="B164" s="172"/>
      <c r="C164" s="172"/>
      <c r="D164" s="172"/>
      <c r="E164" s="172"/>
      <c r="F164" s="165"/>
      <c r="G164" s="172"/>
      <c r="H164" s="172"/>
      <c r="I164" s="172"/>
      <c r="J164" s="163"/>
      <c r="K164" s="163"/>
      <c r="L164" s="163"/>
      <c r="M164" s="163"/>
      <c r="N164" s="163"/>
      <c r="O164" s="192"/>
      <c r="P164" s="163"/>
      <c r="Q164" s="163"/>
      <c r="R164" s="163"/>
      <c r="S164" s="163"/>
      <c r="T164" s="163"/>
      <c r="U164" s="165"/>
      <c r="V164" s="174"/>
      <c r="W164" s="174"/>
      <c r="X164" s="174"/>
      <c r="Y164" s="174"/>
      <c r="Z164" s="174"/>
      <c r="AA164" s="174"/>
      <c r="AB164" s="174"/>
      <c r="AC164" s="174"/>
      <c r="AD164" s="174"/>
      <c r="AE164" s="174"/>
      <c r="AF164" s="174"/>
      <c r="AG164" s="174"/>
      <c r="AH164" s="174"/>
      <c r="AI164" s="174"/>
      <c r="AJ164" s="174"/>
      <c r="AK164" s="174"/>
      <c r="AL164" s="175"/>
      <c r="AM164" s="175"/>
      <c r="AN164" s="175"/>
      <c r="AO164" s="175"/>
      <c r="AP164" s="175"/>
      <c r="AQ164" s="175"/>
      <c r="AR164" s="175"/>
      <c r="AS164" s="175"/>
      <c r="AT164" s="175"/>
      <c r="AU164" s="175"/>
      <c r="AV164" s="175"/>
      <c r="AW164" s="175"/>
      <c r="AX164" s="175"/>
      <c r="AY164" s="175"/>
      <c r="AZ164" s="176"/>
      <c r="BA164" s="177"/>
    </row>
    <row r="165" spans="1:53" ht="93" customHeight="1" x14ac:dyDescent="0.25">
      <c r="A165" s="172"/>
      <c r="B165" s="172"/>
      <c r="C165" s="172"/>
      <c r="D165" s="172"/>
      <c r="E165" s="172"/>
      <c r="F165" s="165"/>
      <c r="G165" s="172"/>
      <c r="H165" s="172"/>
      <c r="I165" s="172"/>
      <c r="J165" s="163"/>
      <c r="K165" s="163"/>
      <c r="L165" s="163"/>
      <c r="M165" s="163"/>
      <c r="N165" s="163"/>
      <c r="O165" s="192"/>
      <c r="P165" s="163"/>
      <c r="Q165" s="163"/>
      <c r="R165" s="163"/>
      <c r="S165" s="163"/>
      <c r="T165" s="163"/>
      <c r="U165" s="165"/>
      <c r="V165" s="174"/>
      <c r="W165" s="174"/>
      <c r="X165" s="174"/>
      <c r="Y165" s="174"/>
      <c r="Z165" s="174"/>
      <c r="AA165" s="174"/>
      <c r="AB165" s="174"/>
      <c r="AC165" s="174"/>
      <c r="AD165" s="174"/>
      <c r="AE165" s="174"/>
      <c r="AF165" s="174"/>
      <c r="AG165" s="174"/>
      <c r="AH165" s="174"/>
      <c r="AI165" s="174"/>
      <c r="AJ165" s="174"/>
      <c r="AK165" s="174"/>
      <c r="AL165" s="175"/>
      <c r="AM165" s="175"/>
      <c r="AN165" s="175"/>
      <c r="AO165" s="175"/>
      <c r="AP165" s="175"/>
      <c r="AQ165" s="175"/>
      <c r="AR165" s="175"/>
      <c r="AS165" s="175"/>
      <c r="AT165" s="175"/>
      <c r="AU165" s="175"/>
      <c r="AV165" s="175"/>
      <c r="AW165" s="175"/>
      <c r="AX165" s="175"/>
      <c r="AY165" s="175"/>
      <c r="AZ165" s="176"/>
      <c r="BA165" s="177"/>
    </row>
    <row r="166" spans="1:53" ht="93" customHeight="1" x14ac:dyDescent="0.25">
      <c r="A166" s="172"/>
      <c r="B166" s="172"/>
      <c r="C166" s="172"/>
      <c r="D166" s="172"/>
      <c r="E166" s="172"/>
      <c r="F166" s="165"/>
      <c r="G166" s="172"/>
      <c r="H166" s="172"/>
      <c r="I166" s="172"/>
      <c r="J166" s="163"/>
      <c r="K166" s="163"/>
      <c r="L166" s="163"/>
      <c r="M166" s="163"/>
      <c r="N166" s="163"/>
      <c r="O166" s="192"/>
      <c r="P166" s="163"/>
      <c r="Q166" s="163"/>
      <c r="R166" s="163"/>
      <c r="S166" s="163"/>
      <c r="T166" s="163"/>
      <c r="U166" s="165"/>
      <c r="V166" s="174"/>
      <c r="W166" s="174"/>
      <c r="X166" s="174"/>
      <c r="Y166" s="174"/>
      <c r="Z166" s="174"/>
      <c r="AA166" s="174"/>
      <c r="AB166" s="174"/>
      <c r="AC166" s="174"/>
      <c r="AD166" s="174"/>
      <c r="AE166" s="174"/>
      <c r="AF166" s="174"/>
      <c r="AG166" s="174"/>
      <c r="AH166" s="174"/>
      <c r="AI166" s="174"/>
      <c r="AJ166" s="174"/>
      <c r="AK166" s="174"/>
      <c r="AL166" s="175"/>
      <c r="AM166" s="175"/>
      <c r="AN166" s="175"/>
      <c r="AO166" s="175"/>
      <c r="AP166" s="175"/>
      <c r="AQ166" s="175"/>
      <c r="AR166" s="175"/>
      <c r="AS166" s="175"/>
      <c r="AT166" s="175"/>
      <c r="AU166" s="175"/>
      <c r="AV166" s="175"/>
      <c r="AW166" s="175"/>
      <c r="AX166" s="175"/>
      <c r="AY166" s="175"/>
      <c r="AZ166" s="176"/>
      <c r="BA166" s="177"/>
    </row>
    <row r="167" spans="1:53" ht="93" customHeight="1" x14ac:dyDescent="0.25">
      <c r="A167" s="172"/>
      <c r="B167" s="172"/>
      <c r="C167" s="172"/>
      <c r="D167" s="172"/>
      <c r="E167" s="172"/>
      <c r="F167" s="165"/>
      <c r="G167" s="172"/>
      <c r="H167" s="172"/>
      <c r="I167" s="172"/>
      <c r="J167" s="163"/>
      <c r="K167" s="163"/>
      <c r="L167" s="163"/>
      <c r="M167" s="163"/>
      <c r="N167" s="163"/>
      <c r="O167" s="192"/>
      <c r="P167" s="163"/>
      <c r="Q167" s="163"/>
      <c r="R167" s="163"/>
      <c r="S167" s="163"/>
      <c r="T167" s="163"/>
      <c r="U167" s="165"/>
      <c r="V167" s="174"/>
      <c r="W167" s="174"/>
      <c r="X167" s="174"/>
      <c r="Y167" s="174"/>
      <c r="Z167" s="174"/>
      <c r="AA167" s="174"/>
      <c r="AB167" s="174"/>
      <c r="AC167" s="174"/>
      <c r="AD167" s="174"/>
      <c r="AE167" s="174"/>
      <c r="AF167" s="174"/>
      <c r="AG167" s="174"/>
      <c r="AH167" s="174"/>
      <c r="AI167" s="174"/>
      <c r="AJ167" s="174"/>
      <c r="AK167" s="174"/>
      <c r="AL167" s="175"/>
      <c r="AM167" s="175"/>
      <c r="AN167" s="175"/>
      <c r="AO167" s="175"/>
      <c r="AP167" s="175"/>
      <c r="AQ167" s="175"/>
      <c r="AR167" s="175"/>
      <c r="AS167" s="175"/>
      <c r="AT167" s="175"/>
      <c r="AU167" s="175"/>
      <c r="AV167" s="175"/>
      <c r="AW167" s="175"/>
      <c r="AX167" s="175"/>
      <c r="AY167" s="175"/>
      <c r="AZ167" s="176"/>
      <c r="BA167" s="177"/>
    </row>
    <row r="168" spans="1:53" ht="93" customHeight="1" x14ac:dyDescent="0.25">
      <c r="A168" s="172"/>
      <c r="B168" s="172"/>
      <c r="C168" s="172"/>
      <c r="D168" s="172"/>
      <c r="E168" s="172"/>
      <c r="F168" s="165"/>
      <c r="G168" s="172"/>
      <c r="H168" s="172"/>
      <c r="I168" s="172"/>
      <c r="J168" s="163"/>
      <c r="K168" s="163"/>
      <c r="L168" s="163"/>
      <c r="M168" s="163"/>
      <c r="N168" s="163"/>
      <c r="O168" s="192"/>
      <c r="P168" s="163"/>
      <c r="Q168" s="163"/>
      <c r="R168" s="163"/>
      <c r="S168" s="163"/>
      <c r="T168" s="163"/>
      <c r="U168" s="165"/>
      <c r="V168" s="174"/>
      <c r="W168" s="174"/>
      <c r="X168" s="174"/>
      <c r="Y168" s="174"/>
      <c r="Z168" s="174"/>
      <c r="AA168" s="174"/>
      <c r="AB168" s="174"/>
      <c r="AC168" s="174"/>
      <c r="AD168" s="174"/>
      <c r="AE168" s="174"/>
      <c r="AF168" s="174"/>
      <c r="AG168" s="174"/>
      <c r="AH168" s="174"/>
      <c r="AI168" s="174"/>
      <c r="AJ168" s="174"/>
      <c r="AK168" s="174"/>
      <c r="AL168" s="175"/>
      <c r="AM168" s="175"/>
      <c r="AN168" s="175"/>
      <c r="AO168" s="175"/>
      <c r="AP168" s="175"/>
      <c r="AQ168" s="175"/>
      <c r="AR168" s="175"/>
      <c r="AS168" s="175"/>
      <c r="AT168" s="175"/>
      <c r="AU168" s="175"/>
      <c r="AV168" s="175"/>
      <c r="AW168" s="175"/>
      <c r="AX168" s="175"/>
      <c r="AY168" s="175"/>
      <c r="AZ168" s="176"/>
      <c r="BA168" s="177"/>
    </row>
    <row r="169" spans="1:53" ht="93" customHeight="1" x14ac:dyDescent="0.25">
      <c r="A169" s="172"/>
      <c r="B169" s="172"/>
      <c r="C169" s="172"/>
      <c r="D169" s="172"/>
      <c r="E169" s="172"/>
      <c r="F169" s="165"/>
      <c r="G169" s="172"/>
      <c r="H169" s="172"/>
      <c r="I169" s="172"/>
      <c r="J169" s="163"/>
      <c r="K169" s="163"/>
      <c r="L169" s="163"/>
      <c r="M169" s="163"/>
      <c r="N169" s="163"/>
      <c r="O169" s="192"/>
      <c r="P169" s="163"/>
      <c r="Q169" s="163"/>
      <c r="R169" s="163"/>
      <c r="S169" s="163"/>
      <c r="T169" s="163"/>
      <c r="U169" s="165"/>
      <c r="V169" s="174"/>
      <c r="W169" s="174"/>
      <c r="X169" s="174"/>
      <c r="Y169" s="174"/>
      <c r="Z169" s="174"/>
      <c r="AA169" s="174"/>
      <c r="AB169" s="174"/>
      <c r="AC169" s="174"/>
      <c r="AD169" s="174"/>
      <c r="AE169" s="174"/>
      <c r="AF169" s="174"/>
      <c r="AG169" s="174"/>
      <c r="AH169" s="174"/>
      <c r="AI169" s="174"/>
      <c r="AJ169" s="174"/>
      <c r="AK169" s="174"/>
      <c r="AL169" s="175"/>
      <c r="AM169" s="175"/>
      <c r="AN169" s="175"/>
      <c r="AO169" s="175"/>
      <c r="AP169" s="175"/>
      <c r="AQ169" s="175"/>
      <c r="AR169" s="175"/>
      <c r="AS169" s="175"/>
      <c r="AT169" s="175"/>
      <c r="AU169" s="175"/>
      <c r="AV169" s="175"/>
      <c r="AW169" s="175"/>
      <c r="AX169" s="175"/>
      <c r="AY169" s="175"/>
      <c r="AZ169" s="176"/>
      <c r="BA169" s="177"/>
    </row>
    <row r="170" spans="1:53" ht="93" customHeight="1" x14ac:dyDescent="0.25">
      <c r="A170" s="172"/>
      <c r="B170" s="172"/>
      <c r="C170" s="172"/>
      <c r="D170" s="172"/>
      <c r="E170" s="172"/>
      <c r="F170" s="165"/>
      <c r="G170" s="172"/>
      <c r="H170" s="172"/>
      <c r="I170" s="172"/>
      <c r="J170" s="163"/>
      <c r="K170" s="163"/>
      <c r="L170" s="163"/>
      <c r="M170" s="163"/>
      <c r="N170" s="163"/>
      <c r="O170" s="192"/>
      <c r="P170" s="163"/>
      <c r="Q170" s="163"/>
      <c r="R170" s="163"/>
      <c r="S170" s="163"/>
      <c r="T170" s="163"/>
      <c r="U170" s="165"/>
      <c r="V170" s="174"/>
      <c r="W170" s="174"/>
      <c r="X170" s="174"/>
      <c r="Y170" s="174"/>
      <c r="Z170" s="174"/>
      <c r="AA170" s="174"/>
      <c r="AB170" s="174"/>
      <c r="AC170" s="174"/>
      <c r="AD170" s="174"/>
      <c r="AE170" s="174"/>
      <c r="AF170" s="174"/>
      <c r="AG170" s="174"/>
      <c r="AH170" s="174"/>
      <c r="AI170" s="174"/>
      <c r="AJ170" s="174"/>
      <c r="AK170" s="174"/>
      <c r="AL170" s="175"/>
      <c r="AM170" s="175"/>
      <c r="AN170" s="175"/>
      <c r="AO170" s="175"/>
      <c r="AP170" s="175"/>
      <c r="AQ170" s="175"/>
      <c r="AR170" s="175"/>
      <c r="AS170" s="175"/>
      <c r="AT170" s="175"/>
      <c r="AU170" s="175"/>
      <c r="AV170" s="175"/>
      <c r="AW170" s="175"/>
      <c r="AX170" s="175"/>
      <c r="AY170" s="175"/>
      <c r="AZ170" s="176"/>
      <c r="BA170" s="177"/>
    </row>
    <row r="171" spans="1:53" ht="93" customHeight="1" x14ac:dyDescent="0.25">
      <c r="A171" s="172"/>
      <c r="B171" s="172"/>
      <c r="C171" s="172"/>
      <c r="D171" s="172"/>
      <c r="E171" s="172"/>
      <c r="F171" s="165"/>
      <c r="G171" s="172"/>
      <c r="H171" s="172"/>
      <c r="I171" s="172"/>
      <c r="J171" s="163"/>
      <c r="K171" s="163"/>
      <c r="L171" s="163"/>
      <c r="M171" s="163"/>
      <c r="N171" s="163"/>
      <c r="O171" s="192"/>
      <c r="P171" s="163"/>
      <c r="Q171" s="163"/>
      <c r="R171" s="163"/>
      <c r="S171" s="163"/>
      <c r="T171" s="163"/>
      <c r="U171" s="165"/>
      <c r="V171" s="174"/>
      <c r="W171" s="174"/>
      <c r="X171" s="174"/>
      <c r="Y171" s="174"/>
      <c r="Z171" s="174"/>
      <c r="AA171" s="174"/>
      <c r="AB171" s="174"/>
      <c r="AC171" s="174"/>
      <c r="AD171" s="174"/>
      <c r="AE171" s="174"/>
      <c r="AF171" s="174"/>
      <c r="AG171" s="174"/>
      <c r="AH171" s="174"/>
      <c r="AI171" s="174"/>
      <c r="AJ171" s="174"/>
      <c r="AK171" s="174"/>
      <c r="AL171" s="175"/>
      <c r="AM171" s="175"/>
      <c r="AN171" s="175"/>
      <c r="AO171" s="175"/>
      <c r="AP171" s="175"/>
      <c r="AQ171" s="175"/>
      <c r="AR171" s="175"/>
      <c r="AS171" s="175"/>
      <c r="AT171" s="175"/>
      <c r="AU171" s="175"/>
      <c r="AV171" s="175"/>
      <c r="AW171" s="175"/>
      <c r="AX171" s="175"/>
      <c r="AY171" s="175"/>
      <c r="AZ171" s="176"/>
      <c r="BA171" s="177"/>
    </row>
    <row r="172" spans="1:53" ht="93" customHeight="1" x14ac:dyDescent="0.25">
      <c r="A172" s="172"/>
      <c r="B172" s="172"/>
      <c r="C172" s="172"/>
      <c r="D172" s="172"/>
      <c r="E172" s="172"/>
      <c r="F172" s="165"/>
      <c r="G172" s="172"/>
      <c r="H172" s="172"/>
      <c r="I172" s="172"/>
      <c r="J172" s="163"/>
      <c r="K172" s="163"/>
      <c r="L172" s="163"/>
      <c r="M172" s="163"/>
      <c r="N172" s="163"/>
      <c r="O172" s="192"/>
      <c r="P172" s="163"/>
      <c r="Q172" s="163"/>
      <c r="R172" s="163"/>
      <c r="S172" s="163"/>
      <c r="T172" s="163"/>
      <c r="U172" s="165"/>
      <c r="V172" s="174"/>
      <c r="W172" s="174"/>
      <c r="X172" s="174"/>
      <c r="Y172" s="174"/>
      <c r="Z172" s="174"/>
      <c r="AA172" s="174"/>
      <c r="AB172" s="174"/>
      <c r="AC172" s="174"/>
      <c r="AD172" s="174"/>
      <c r="AE172" s="174"/>
      <c r="AF172" s="174"/>
      <c r="AG172" s="174"/>
      <c r="AH172" s="174"/>
      <c r="AI172" s="174"/>
      <c r="AJ172" s="174"/>
      <c r="AK172" s="174"/>
      <c r="AL172" s="175"/>
      <c r="AM172" s="175"/>
      <c r="AN172" s="175"/>
      <c r="AO172" s="175"/>
      <c r="AP172" s="175"/>
      <c r="AQ172" s="175"/>
      <c r="AR172" s="175"/>
      <c r="AS172" s="175"/>
      <c r="AT172" s="175"/>
      <c r="AU172" s="175"/>
      <c r="AV172" s="175"/>
      <c r="AW172" s="175"/>
      <c r="AX172" s="175"/>
      <c r="AY172" s="175"/>
      <c r="AZ172" s="176"/>
      <c r="BA172" s="177"/>
    </row>
    <row r="173" spans="1:53" ht="93" customHeight="1" x14ac:dyDescent="0.25">
      <c r="A173" s="172"/>
      <c r="B173" s="172"/>
      <c r="C173" s="172"/>
      <c r="D173" s="172"/>
      <c r="E173" s="172"/>
      <c r="F173" s="165"/>
      <c r="G173" s="172"/>
      <c r="H173" s="172"/>
      <c r="I173" s="172"/>
      <c r="J173" s="163"/>
      <c r="K173" s="163"/>
      <c r="L173" s="163"/>
      <c r="M173" s="163"/>
      <c r="N173" s="163"/>
      <c r="O173" s="192"/>
      <c r="P173" s="163"/>
      <c r="Q173" s="163"/>
      <c r="R173" s="163"/>
      <c r="S173" s="163"/>
      <c r="T173" s="163"/>
      <c r="U173" s="165"/>
      <c r="V173" s="174"/>
      <c r="W173" s="174"/>
      <c r="X173" s="174"/>
      <c r="Y173" s="174"/>
      <c r="Z173" s="174"/>
      <c r="AA173" s="174"/>
      <c r="AB173" s="174"/>
      <c r="AC173" s="174"/>
      <c r="AD173" s="174"/>
      <c r="AE173" s="174"/>
      <c r="AF173" s="174"/>
      <c r="AG173" s="174"/>
      <c r="AH173" s="174"/>
      <c r="AI173" s="174"/>
      <c r="AJ173" s="174"/>
      <c r="AK173" s="174"/>
      <c r="AL173" s="175"/>
      <c r="AM173" s="175"/>
      <c r="AN173" s="175"/>
      <c r="AO173" s="175"/>
      <c r="AP173" s="175"/>
      <c r="AQ173" s="175"/>
      <c r="AR173" s="175"/>
      <c r="AS173" s="175"/>
      <c r="AT173" s="175"/>
      <c r="AU173" s="175"/>
      <c r="AV173" s="175"/>
      <c r="AW173" s="175"/>
      <c r="AX173" s="175"/>
      <c r="AY173" s="175"/>
      <c r="AZ173" s="176"/>
      <c r="BA173" s="177"/>
    </row>
    <row r="174" spans="1:53" ht="93" customHeight="1" x14ac:dyDescent="0.25">
      <c r="A174" s="172"/>
      <c r="B174" s="172"/>
      <c r="C174" s="172"/>
      <c r="D174" s="172"/>
      <c r="E174" s="172"/>
      <c r="F174" s="165"/>
      <c r="G174" s="172"/>
      <c r="H174" s="172"/>
      <c r="I174" s="172"/>
      <c r="J174" s="163"/>
      <c r="K174" s="163"/>
      <c r="L174" s="163"/>
      <c r="M174" s="163"/>
      <c r="N174" s="163"/>
      <c r="O174" s="192"/>
      <c r="P174" s="163"/>
      <c r="Q174" s="163"/>
      <c r="R174" s="163"/>
      <c r="S174" s="163"/>
      <c r="T174" s="163"/>
      <c r="U174" s="165"/>
      <c r="V174" s="174"/>
      <c r="W174" s="174"/>
      <c r="X174" s="174"/>
      <c r="Y174" s="174"/>
      <c r="Z174" s="174"/>
      <c r="AA174" s="174"/>
      <c r="AB174" s="174"/>
      <c r="AC174" s="174"/>
      <c r="AD174" s="174"/>
      <c r="AE174" s="174"/>
      <c r="AF174" s="174"/>
      <c r="AG174" s="174"/>
      <c r="AH174" s="174"/>
      <c r="AI174" s="174"/>
      <c r="AJ174" s="174"/>
      <c r="AK174" s="174"/>
      <c r="AL174" s="175"/>
      <c r="AM174" s="175"/>
      <c r="AN174" s="175"/>
      <c r="AO174" s="175"/>
      <c r="AP174" s="175"/>
      <c r="AQ174" s="175"/>
      <c r="AR174" s="175"/>
      <c r="AS174" s="175"/>
      <c r="AT174" s="175"/>
      <c r="AU174" s="175"/>
      <c r="AV174" s="175"/>
      <c r="AW174" s="175"/>
      <c r="AX174" s="175"/>
      <c r="AY174" s="175"/>
      <c r="AZ174" s="176"/>
      <c r="BA174" s="177"/>
    </row>
    <row r="175" spans="1:53" ht="93" customHeight="1" x14ac:dyDescent="0.25">
      <c r="A175" s="172"/>
      <c r="B175" s="172"/>
      <c r="C175" s="172"/>
      <c r="D175" s="172"/>
      <c r="E175" s="172"/>
      <c r="F175" s="165"/>
      <c r="G175" s="172"/>
      <c r="H175" s="172"/>
      <c r="I175" s="172"/>
      <c r="J175" s="163"/>
      <c r="K175" s="163"/>
      <c r="L175" s="163"/>
      <c r="M175" s="163"/>
      <c r="N175" s="163"/>
      <c r="O175" s="192"/>
      <c r="P175" s="163"/>
      <c r="Q175" s="163"/>
      <c r="R175" s="163"/>
      <c r="S175" s="163"/>
      <c r="T175" s="163"/>
      <c r="U175" s="165"/>
      <c r="V175" s="174"/>
      <c r="W175" s="174"/>
      <c r="X175" s="174"/>
      <c r="Y175" s="174"/>
      <c r="Z175" s="174"/>
      <c r="AA175" s="174"/>
      <c r="AB175" s="174"/>
      <c r="AC175" s="174"/>
      <c r="AD175" s="174"/>
      <c r="AE175" s="174"/>
      <c r="AF175" s="174"/>
      <c r="AG175" s="174"/>
      <c r="AH175" s="174"/>
      <c r="AI175" s="174"/>
      <c r="AJ175" s="174"/>
      <c r="AK175" s="174"/>
      <c r="AL175" s="175"/>
      <c r="AM175" s="175"/>
      <c r="AN175" s="175"/>
      <c r="AO175" s="175"/>
      <c r="AP175" s="175"/>
      <c r="AQ175" s="175"/>
      <c r="AR175" s="175"/>
      <c r="AS175" s="175"/>
      <c r="AT175" s="175"/>
      <c r="AU175" s="175"/>
      <c r="AV175" s="175"/>
      <c r="AW175" s="175"/>
      <c r="AX175" s="175"/>
      <c r="AY175" s="175"/>
      <c r="AZ175" s="176"/>
      <c r="BA175" s="177"/>
    </row>
    <row r="176" spans="1:53" ht="93" customHeight="1" x14ac:dyDescent="0.25">
      <c r="A176" s="172"/>
      <c r="B176" s="172"/>
      <c r="C176" s="172"/>
      <c r="D176" s="172"/>
      <c r="E176" s="172"/>
      <c r="F176" s="165"/>
      <c r="G176" s="172"/>
      <c r="H176" s="172"/>
      <c r="I176" s="172"/>
      <c r="J176" s="163"/>
      <c r="K176" s="163"/>
      <c r="L176" s="163"/>
      <c r="M176" s="163"/>
      <c r="N176" s="163"/>
      <c r="O176" s="192"/>
      <c r="P176" s="163"/>
      <c r="Q176" s="163"/>
      <c r="R176" s="163"/>
      <c r="S176" s="163"/>
      <c r="T176" s="163"/>
      <c r="U176" s="165"/>
      <c r="V176" s="174"/>
      <c r="W176" s="174"/>
      <c r="X176" s="174"/>
      <c r="Y176" s="174"/>
      <c r="Z176" s="174"/>
      <c r="AA176" s="174"/>
      <c r="AB176" s="174"/>
      <c r="AC176" s="174"/>
      <c r="AD176" s="174"/>
      <c r="AE176" s="174"/>
      <c r="AF176" s="174"/>
      <c r="AG176" s="174"/>
      <c r="AH176" s="174"/>
      <c r="AI176" s="174"/>
      <c r="AJ176" s="174"/>
      <c r="AK176" s="174"/>
      <c r="AL176" s="175"/>
      <c r="AM176" s="175"/>
      <c r="AN176" s="175"/>
      <c r="AO176" s="175"/>
      <c r="AP176" s="175"/>
      <c r="AQ176" s="175"/>
      <c r="AR176" s="175"/>
      <c r="AS176" s="175"/>
      <c r="AT176" s="175"/>
      <c r="AU176" s="175"/>
      <c r="AV176" s="175"/>
      <c r="AW176" s="175"/>
      <c r="AX176" s="175"/>
      <c r="AY176" s="175"/>
      <c r="AZ176" s="176"/>
      <c r="BA176" s="177"/>
    </row>
    <row r="177" spans="1:53" ht="93" customHeight="1" x14ac:dyDescent="0.25">
      <c r="A177" s="172"/>
      <c r="B177" s="172"/>
      <c r="C177" s="172"/>
      <c r="D177" s="172"/>
      <c r="E177" s="172"/>
      <c r="F177" s="165"/>
      <c r="G177" s="172"/>
      <c r="H177" s="172"/>
      <c r="I177" s="172"/>
      <c r="J177" s="163"/>
      <c r="K177" s="163"/>
      <c r="L177" s="163"/>
      <c r="M177" s="163"/>
      <c r="N177" s="163"/>
      <c r="O177" s="192"/>
      <c r="P177" s="163"/>
      <c r="Q177" s="163"/>
      <c r="R177" s="163"/>
      <c r="S177" s="163"/>
      <c r="T177" s="163"/>
      <c r="U177" s="165"/>
      <c r="V177" s="174"/>
      <c r="W177" s="174"/>
      <c r="X177" s="174"/>
      <c r="Y177" s="174"/>
      <c r="Z177" s="174"/>
      <c r="AA177" s="174"/>
      <c r="AB177" s="174"/>
      <c r="AC177" s="174"/>
      <c r="AD177" s="174"/>
      <c r="AE177" s="174"/>
      <c r="AF177" s="174"/>
      <c r="AG177" s="174"/>
      <c r="AH177" s="174"/>
      <c r="AI177" s="174"/>
      <c r="AJ177" s="174"/>
      <c r="AK177" s="174"/>
      <c r="AL177" s="175"/>
      <c r="AM177" s="175"/>
      <c r="AN177" s="175"/>
      <c r="AO177" s="175"/>
      <c r="AP177" s="175"/>
      <c r="AQ177" s="175"/>
      <c r="AR177" s="175"/>
      <c r="AS177" s="175"/>
      <c r="AT177" s="175"/>
      <c r="AU177" s="175"/>
      <c r="AV177" s="175"/>
      <c r="AW177" s="175"/>
      <c r="AX177" s="175"/>
      <c r="AY177" s="175"/>
      <c r="AZ177" s="176"/>
      <c r="BA177" s="177"/>
    </row>
    <row r="178" spans="1:53" ht="93" customHeight="1" x14ac:dyDescent="0.25">
      <c r="A178" s="172"/>
      <c r="B178" s="172"/>
      <c r="C178" s="172"/>
      <c r="D178" s="172"/>
      <c r="E178" s="172"/>
      <c r="F178" s="165"/>
      <c r="G178" s="172"/>
      <c r="H178" s="172"/>
      <c r="I178" s="172"/>
      <c r="J178" s="163"/>
      <c r="K178" s="163"/>
      <c r="L178" s="163"/>
      <c r="M178" s="163"/>
      <c r="N178" s="163"/>
      <c r="O178" s="192"/>
      <c r="P178" s="163"/>
      <c r="Q178" s="163"/>
      <c r="R178" s="163"/>
      <c r="S178" s="163"/>
      <c r="T178" s="163"/>
      <c r="U178" s="165"/>
      <c r="V178" s="174"/>
      <c r="W178" s="174"/>
      <c r="X178" s="174"/>
      <c r="Y178" s="174"/>
      <c r="Z178" s="174"/>
      <c r="AA178" s="174"/>
      <c r="AB178" s="174"/>
      <c r="AC178" s="174"/>
      <c r="AD178" s="174"/>
      <c r="AE178" s="174"/>
      <c r="AF178" s="174"/>
      <c r="AG178" s="174"/>
      <c r="AH178" s="174"/>
      <c r="AI178" s="174"/>
      <c r="AJ178" s="174"/>
      <c r="AK178" s="174"/>
      <c r="AL178" s="175"/>
      <c r="AM178" s="175"/>
      <c r="AN178" s="175"/>
      <c r="AO178" s="175"/>
      <c r="AP178" s="175"/>
      <c r="AQ178" s="175"/>
      <c r="AR178" s="175"/>
      <c r="AS178" s="175"/>
      <c r="AT178" s="175"/>
      <c r="AU178" s="175"/>
      <c r="AV178" s="175"/>
      <c r="AW178" s="175"/>
      <c r="AX178" s="175"/>
      <c r="AY178" s="175"/>
      <c r="AZ178" s="176"/>
      <c r="BA178" s="177"/>
    </row>
    <row r="179" spans="1:53" ht="93" customHeight="1" x14ac:dyDescent="0.25">
      <c r="A179" s="172"/>
      <c r="B179" s="172"/>
      <c r="C179" s="172"/>
      <c r="D179" s="172"/>
      <c r="E179" s="172"/>
      <c r="F179" s="165"/>
      <c r="G179" s="172"/>
      <c r="H179" s="172"/>
      <c r="I179" s="172"/>
      <c r="J179" s="163"/>
      <c r="K179" s="163"/>
      <c r="L179" s="163"/>
      <c r="M179" s="163"/>
      <c r="N179" s="163"/>
      <c r="O179" s="192"/>
      <c r="P179" s="163"/>
      <c r="Q179" s="163"/>
      <c r="R179" s="163"/>
      <c r="S179" s="163"/>
      <c r="T179" s="163"/>
      <c r="U179" s="165"/>
      <c r="V179" s="174"/>
      <c r="W179" s="174"/>
      <c r="X179" s="174"/>
      <c r="Y179" s="174"/>
      <c r="Z179" s="174"/>
      <c r="AA179" s="174"/>
      <c r="AB179" s="174"/>
      <c r="AC179" s="174"/>
      <c r="AD179" s="174"/>
      <c r="AE179" s="174"/>
      <c r="AF179" s="174"/>
      <c r="AG179" s="174"/>
      <c r="AH179" s="174"/>
      <c r="AI179" s="174"/>
      <c r="AJ179" s="174"/>
      <c r="AK179" s="174"/>
      <c r="AL179" s="175"/>
      <c r="AM179" s="175"/>
      <c r="AN179" s="175"/>
      <c r="AO179" s="175"/>
      <c r="AP179" s="175"/>
      <c r="AQ179" s="175"/>
      <c r="AR179" s="175"/>
      <c r="AS179" s="175"/>
      <c r="AT179" s="175"/>
      <c r="AU179" s="175"/>
      <c r="AV179" s="175"/>
      <c r="AW179" s="175"/>
      <c r="AX179" s="175"/>
      <c r="AY179" s="175"/>
      <c r="AZ179" s="176"/>
      <c r="BA179" s="177"/>
    </row>
    <row r="180" spans="1:53" ht="93" customHeight="1" x14ac:dyDescent="0.25">
      <c r="A180" s="172"/>
      <c r="B180" s="172"/>
      <c r="C180" s="172"/>
      <c r="D180" s="172"/>
      <c r="E180" s="172"/>
      <c r="F180" s="165"/>
      <c r="G180" s="172"/>
      <c r="H180" s="172"/>
      <c r="I180" s="172"/>
      <c r="J180" s="163"/>
      <c r="K180" s="163"/>
      <c r="L180" s="163"/>
      <c r="M180" s="163"/>
      <c r="N180" s="163"/>
      <c r="O180" s="192"/>
      <c r="P180" s="163"/>
      <c r="Q180" s="163"/>
      <c r="R180" s="163"/>
      <c r="S180" s="163"/>
      <c r="T180" s="163"/>
      <c r="U180" s="165"/>
      <c r="V180" s="174"/>
      <c r="W180" s="174"/>
      <c r="X180" s="174"/>
      <c r="Y180" s="174"/>
      <c r="Z180" s="174"/>
      <c r="AA180" s="174"/>
      <c r="AB180" s="174"/>
      <c r="AC180" s="174"/>
      <c r="AD180" s="174"/>
      <c r="AE180" s="174"/>
      <c r="AF180" s="174"/>
      <c r="AG180" s="174"/>
      <c r="AH180" s="174"/>
      <c r="AI180" s="174"/>
      <c r="AJ180" s="174"/>
      <c r="AK180" s="174"/>
      <c r="AL180" s="175"/>
      <c r="AM180" s="175"/>
      <c r="AN180" s="175"/>
      <c r="AO180" s="175"/>
      <c r="AP180" s="175"/>
      <c r="AQ180" s="175"/>
      <c r="AR180" s="175"/>
      <c r="AS180" s="175"/>
      <c r="AT180" s="175"/>
      <c r="AU180" s="175"/>
      <c r="AV180" s="175"/>
      <c r="AW180" s="175"/>
      <c r="AX180" s="175"/>
      <c r="AY180" s="175"/>
      <c r="AZ180" s="176"/>
      <c r="BA180" s="177"/>
    </row>
    <row r="181" spans="1:53" ht="93" customHeight="1" x14ac:dyDescent="0.25">
      <c r="A181" s="172"/>
      <c r="B181" s="172"/>
      <c r="C181" s="172"/>
      <c r="D181" s="172"/>
      <c r="E181" s="172"/>
      <c r="F181" s="165"/>
      <c r="G181" s="172"/>
      <c r="H181" s="172"/>
      <c r="I181" s="172"/>
      <c r="J181" s="163"/>
      <c r="K181" s="163"/>
      <c r="L181" s="163"/>
      <c r="M181" s="163"/>
      <c r="N181" s="163"/>
      <c r="O181" s="192"/>
      <c r="P181" s="163"/>
      <c r="Q181" s="163"/>
      <c r="R181" s="163"/>
      <c r="S181" s="163"/>
      <c r="T181" s="163"/>
      <c r="U181" s="165"/>
      <c r="V181" s="174"/>
      <c r="W181" s="174"/>
      <c r="X181" s="174"/>
      <c r="Y181" s="174"/>
      <c r="Z181" s="174"/>
      <c r="AA181" s="174"/>
      <c r="AB181" s="174"/>
      <c r="AC181" s="174"/>
      <c r="AD181" s="174"/>
      <c r="AE181" s="174"/>
      <c r="AF181" s="174"/>
      <c r="AG181" s="174"/>
      <c r="AH181" s="174"/>
      <c r="AI181" s="174"/>
      <c r="AJ181" s="174"/>
      <c r="AK181" s="174"/>
      <c r="AL181" s="175"/>
      <c r="AM181" s="175"/>
      <c r="AN181" s="175"/>
      <c r="AO181" s="175"/>
      <c r="AP181" s="175"/>
      <c r="AQ181" s="175"/>
      <c r="AR181" s="175"/>
      <c r="AS181" s="175"/>
      <c r="AT181" s="175"/>
      <c r="AU181" s="175"/>
      <c r="AV181" s="175"/>
      <c r="AW181" s="175"/>
      <c r="AX181" s="175"/>
      <c r="AY181" s="175"/>
      <c r="AZ181" s="176"/>
      <c r="BA181" s="177"/>
    </row>
    <row r="182" spans="1:53" ht="93" customHeight="1" x14ac:dyDescent="0.25">
      <c r="A182" s="172"/>
      <c r="B182" s="172"/>
      <c r="C182" s="172"/>
      <c r="D182" s="172"/>
      <c r="E182" s="172"/>
      <c r="F182" s="165"/>
      <c r="G182" s="172"/>
      <c r="H182" s="172"/>
      <c r="I182" s="172"/>
      <c r="J182" s="163"/>
      <c r="K182" s="163"/>
      <c r="L182" s="163"/>
      <c r="M182" s="163"/>
      <c r="N182" s="163"/>
      <c r="O182" s="192"/>
      <c r="P182" s="163"/>
      <c r="Q182" s="163"/>
      <c r="R182" s="163"/>
      <c r="S182" s="163"/>
      <c r="T182" s="163"/>
      <c r="U182" s="165"/>
      <c r="V182" s="174"/>
      <c r="W182" s="174"/>
      <c r="X182" s="174"/>
      <c r="Y182" s="174"/>
      <c r="Z182" s="174"/>
      <c r="AA182" s="174"/>
      <c r="AB182" s="174"/>
      <c r="AC182" s="174"/>
      <c r="AD182" s="174"/>
      <c r="AE182" s="174"/>
      <c r="AF182" s="174"/>
      <c r="AG182" s="174"/>
      <c r="AH182" s="174"/>
      <c r="AI182" s="174"/>
      <c r="AJ182" s="174"/>
      <c r="AK182" s="174"/>
      <c r="AL182" s="175"/>
      <c r="AM182" s="175"/>
      <c r="AN182" s="175"/>
      <c r="AO182" s="175"/>
      <c r="AP182" s="175"/>
      <c r="AQ182" s="175"/>
      <c r="AR182" s="175"/>
      <c r="AS182" s="175"/>
      <c r="AT182" s="175"/>
      <c r="AU182" s="175"/>
      <c r="AV182" s="175"/>
      <c r="AW182" s="175"/>
      <c r="AX182" s="175"/>
      <c r="AY182" s="175"/>
      <c r="AZ182" s="176"/>
      <c r="BA182" s="177"/>
    </row>
    <row r="183" spans="1:53" ht="93" customHeight="1" x14ac:dyDescent="0.25">
      <c r="A183" s="172"/>
      <c r="B183" s="172"/>
      <c r="C183" s="172"/>
      <c r="D183" s="172"/>
      <c r="E183" s="172"/>
      <c r="F183" s="165"/>
      <c r="G183" s="172"/>
      <c r="H183" s="172"/>
      <c r="I183" s="172"/>
      <c r="J183" s="163"/>
      <c r="K183" s="163"/>
      <c r="L183" s="163"/>
      <c r="M183" s="163"/>
      <c r="N183" s="163"/>
      <c r="O183" s="192"/>
      <c r="P183" s="163"/>
      <c r="Q183" s="163"/>
      <c r="R183" s="163"/>
      <c r="S183" s="163"/>
      <c r="T183" s="163"/>
      <c r="U183" s="165"/>
      <c r="V183" s="174"/>
      <c r="W183" s="174"/>
      <c r="X183" s="174"/>
      <c r="Y183" s="174"/>
      <c r="Z183" s="174"/>
      <c r="AA183" s="174"/>
      <c r="AB183" s="174"/>
      <c r="AC183" s="174"/>
      <c r="AD183" s="174"/>
      <c r="AE183" s="174"/>
      <c r="AF183" s="174"/>
      <c r="AG183" s="174"/>
      <c r="AH183" s="174"/>
      <c r="AI183" s="174"/>
      <c r="AJ183" s="174"/>
      <c r="AK183" s="174"/>
      <c r="AL183" s="175"/>
      <c r="AM183" s="175"/>
      <c r="AN183" s="175"/>
      <c r="AO183" s="175"/>
      <c r="AP183" s="175"/>
      <c r="AQ183" s="175"/>
      <c r="AR183" s="175"/>
      <c r="AS183" s="175"/>
      <c r="AT183" s="175"/>
      <c r="AU183" s="175"/>
      <c r="AV183" s="175"/>
      <c r="AW183" s="175"/>
      <c r="AX183" s="175"/>
      <c r="AY183" s="175"/>
      <c r="AZ183" s="176"/>
      <c r="BA183" s="177"/>
    </row>
    <row r="184" spans="1:53" ht="93" customHeight="1" x14ac:dyDescent="0.25">
      <c r="A184" s="172"/>
      <c r="B184" s="172"/>
      <c r="C184" s="172"/>
      <c r="D184" s="172"/>
      <c r="E184" s="172"/>
      <c r="F184" s="165"/>
      <c r="G184" s="172"/>
      <c r="H184" s="172"/>
      <c r="I184" s="172"/>
      <c r="J184" s="163"/>
      <c r="K184" s="163"/>
      <c r="L184" s="163"/>
      <c r="M184" s="163"/>
      <c r="N184" s="163"/>
      <c r="O184" s="192"/>
      <c r="P184" s="163"/>
      <c r="Q184" s="163"/>
      <c r="R184" s="163"/>
      <c r="S184" s="163"/>
      <c r="T184" s="163"/>
      <c r="U184" s="165"/>
      <c r="V184" s="174"/>
      <c r="W184" s="174"/>
      <c r="X184" s="174"/>
      <c r="Y184" s="174"/>
      <c r="Z184" s="174"/>
      <c r="AA184" s="174"/>
      <c r="AB184" s="174"/>
      <c r="AC184" s="174"/>
      <c r="AD184" s="174"/>
      <c r="AE184" s="174"/>
      <c r="AF184" s="174"/>
      <c r="AG184" s="174"/>
      <c r="AH184" s="174"/>
      <c r="AI184" s="174"/>
      <c r="AJ184" s="174"/>
      <c r="AK184" s="174"/>
      <c r="AL184" s="175"/>
      <c r="AM184" s="175"/>
      <c r="AN184" s="175"/>
      <c r="AO184" s="175"/>
      <c r="AP184" s="175"/>
      <c r="AQ184" s="175"/>
      <c r="AR184" s="175"/>
      <c r="AS184" s="175"/>
      <c r="AT184" s="175"/>
      <c r="AU184" s="175"/>
      <c r="AV184" s="175"/>
      <c r="AW184" s="175"/>
      <c r="AX184" s="175"/>
      <c r="AY184" s="175"/>
      <c r="AZ184" s="176"/>
      <c r="BA184" s="177"/>
    </row>
    <row r="185" spans="1:53" ht="93" customHeight="1" x14ac:dyDescent="0.25">
      <c r="A185" s="172"/>
      <c r="B185" s="172"/>
      <c r="C185" s="172"/>
      <c r="D185" s="172"/>
      <c r="E185" s="172"/>
      <c r="F185" s="165"/>
      <c r="G185" s="172"/>
      <c r="H185" s="172"/>
      <c r="I185" s="172"/>
      <c r="J185" s="163"/>
      <c r="K185" s="163"/>
      <c r="L185" s="163"/>
      <c r="M185" s="163"/>
      <c r="N185" s="163"/>
      <c r="O185" s="192"/>
      <c r="P185" s="163"/>
      <c r="Q185" s="163"/>
      <c r="R185" s="163"/>
      <c r="S185" s="163"/>
      <c r="T185" s="163"/>
      <c r="U185" s="165"/>
      <c r="V185" s="174"/>
      <c r="W185" s="174"/>
      <c r="X185" s="174"/>
      <c r="Y185" s="174"/>
      <c r="Z185" s="174"/>
      <c r="AA185" s="174"/>
      <c r="AB185" s="174"/>
      <c r="AC185" s="174"/>
      <c r="AD185" s="174"/>
      <c r="AE185" s="174"/>
      <c r="AF185" s="174"/>
      <c r="AG185" s="174"/>
      <c r="AH185" s="174"/>
      <c r="AI185" s="174"/>
      <c r="AJ185" s="174"/>
      <c r="AK185" s="174"/>
      <c r="AL185" s="175"/>
      <c r="AM185" s="175"/>
      <c r="AN185" s="175"/>
      <c r="AO185" s="175"/>
      <c r="AP185" s="175"/>
      <c r="AQ185" s="175"/>
      <c r="AR185" s="175"/>
      <c r="AS185" s="175"/>
      <c r="AT185" s="175"/>
      <c r="AU185" s="175"/>
      <c r="AV185" s="175"/>
      <c r="AW185" s="175"/>
      <c r="AX185" s="175"/>
      <c r="AY185" s="175"/>
      <c r="AZ185" s="176"/>
      <c r="BA185" s="177"/>
    </row>
    <row r="186" spans="1:53" ht="93" customHeight="1" x14ac:dyDescent="0.25">
      <c r="A186" s="172"/>
      <c r="B186" s="172"/>
      <c r="C186" s="172"/>
      <c r="D186" s="172"/>
      <c r="E186" s="172"/>
      <c r="F186" s="165"/>
      <c r="G186" s="172"/>
      <c r="H186" s="172"/>
      <c r="I186" s="172"/>
      <c r="J186" s="163"/>
      <c r="K186" s="163"/>
      <c r="L186" s="163"/>
      <c r="M186" s="163"/>
      <c r="N186" s="163"/>
      <c r="O186" s="192"/>
      <c r="P186" s="163"/>
      <c r="Q186" s="163"/>
      <c r="R186" s="163"/>
      <c r="S186" s="163"/>
      <c r="T186" s="163"/>
      <c r="U186" s="165"/>
      <c r="V186" s="174"/>
      <c r="W186" s="174"/>
      <c r="X186" s="174"/>
      <c r="Y186" s="174"/>
      <c r="Z186" s="174"/>
      <c r="AA186" s="174"/>
      <c r="AB186" s="174"/>
      <c r="AC186" s="174"/>
      <c r="AD186" s="174"/>
      <c r="AE186" s="174"/>
      <c r="AF186" s="174"/>
      <c r="AG186" s="174"/>
      <c r="AH186" s="174"/>
      <c r="AI186" s="174"/>
      <c r="AJ186" s="174"/>
      <c r="AK186" s="174"/>
      <c r="AL186" s="175"/>
      <c r="AM186" s="175"/>
      <c r="AN186" s="175"/>
      <c r="AO186" s="175"/>
      <c r="AP186" s="175"/>
      <c r="AQ186" s="175"/>
      <c r="AR186" s="175"/>
      <c r="AS186" s="175"/>
      <c r="AT186" s="175"/>
      <c r="AU186" s="175"/>
      <c r="AV186" s="175"/>
      <c r="AW186" s="175"/>
      <c r="AX186" s="175"/>
      <c r="AY186" s="175"/>
      <c r="AZ186" s="176"/>
      <c r="BA186" s="177"/>
    </row>
    <row r="187" spans="1:53" ht="93" customHeight="1" x14ac:dyDescent="0.25">
      <c r="A187" s="172"/>
      <c r="B187" s="172"/>
      <c r="C187" s="172"/>
      <c r="D187" s="172"/>
      <c r="E187" s="172"/>
      <c r="F187" s="165"/>
      <c r="G187" s="172"/>
      <c r="H187" s="172"/>
      <c r="I187" s="172"/>
      <c r="J187" s="163"/>
      <c r="K187" s="163"/>
      <c r="L187" s="163"/>
      <c r="M187" s="163"/>
      <c r="N187" s="163"/>
      <c r="O187" s="192"/>
      <c r="P187" s="163"/>
      <c r="Q187" s="163"/>
      <c r="R187" s="163"/>
      <c r="S187" s="163"/>
      <c r="T187" s="163"/>
      <c r="U187" s="165"/>
      <c r="V187" s="174"/>
      <c r="W187" s="174"/>
      <c r="X187" s="174"/>
      <c r="Y187" s="174"/>
      <c r="Z187" s="174"/>
      <c r="AA187" s="174"/>
      <c r="AB187" s="174"/>
      <c r="AC187" s="174"/>
      <c r="AD187" s="174"/>
      <c r="AE187" s="174"/>
      <c r="AF187" s="174"/>
      <c r="AG187" s="174"/>
      <c r="AH187" s="174"/>
      <c r="AI187" s="174"/>
      <c r="AJ187" s="174"/>
      <c r="AK187" s="174"/>
      <c r="AL187" s="175"/>
      <c r="AM187" s="175"/>
      <c r="AN187" s="175"/>
      <c r="AO187" s="175"/>
      <c r="AP187" s="175"/>
      <c r="AQ187" s="175"/>
      <c r="AR187" s="175"/>
      <c r="AS187" s="175"/>
      <c r="AT187" s="175"/>
      <c r="AU187" s="175"/>
      <c r="AV187" s="175"/>
      <c r="AW187" s="175"/>
      <c r="AX187" s="175"/>
      <c r="AY187" s="175"/>
      <c r="AZ187" s="176"/>
      <c r="BA187" s="177"/>
    </row>
    <row r="188" spans="1:53" ht="93" customHeight="1" x14ac:dyDescent="0.25">
      <c r="A188" s="172"/>
      <c r="B188" s="172"/>
      <c r="C188" s="172"/>
      <c r="D188" s="172"/>
      <c r="E188" s="172"/>
      <c r="F188" s="165"/>
      <c r="G188" s="172"/>
      <c r="H188" s="172"/>
      <c r="I188" s="172"/>
      <c r="J188" s="163"/>
      <c r="K188" s="163"/>
      <c r="L188" s="163"/>
      <c r="M188" s="163"/>
      <c r="N188" s="163"/>
      <c r="O188" s="192"/>
      <c r="P188" s="163"/>
      <c r="Q188" s="163"/>
      <c r="R188" s="163"/>
      <c r="S188" s="163"/>
      <c r="T188" s="163"/>
      <c r="U188" s="165"/>
      <c r="V188" s="174"/>
      <c r="W188" s="174"/>
      <c r="X188" s="174"/>
      <c r="Y188" s="174"/>
      <c r="Z188" s="174"/>
      <c r="AA188" s="174"/>
      <c r="AB188" s="174"/>
      <c r="AC188" s="174"/>
      <c r="AD188" s="174"/>
      <c r="AE188" s="174"/>
      <c r="AF188" s="174"/>
      <c r="AG188" s="174"/>
      <c r="AH188" s="174"/>
      <c r="AI188" s="174"/>
      <c r="AJ188" s="174"/>
      <c r="AK188" s="174"/>
      <c r="AL188" s="175"/>
      <c r="AM188" s="175"/>
      <c r="AN188" s="175"/>
      <c r="AO188" s="175"/>
      <c r="AP188" s="175"/>
      <c r="AQ188" s="175"/>
      <c r="AR188" s="175"/>
      <c r="AS188" s="175"/>
      <c r="AT188" s="175"/>
      <c r="AU188" s="175"/>
      <c r="AV188" s="175"/>
      <c r="AW188" s="175"/>
      <c r="AX188" s="175"/>
      <c r="AY188" s="175"/>
      <c r="AZ188" s="176"/>
      <c r="BA188" s="177"/>
    </row>
    <row r="189" spans="1:53" ht="93" customHeight="1" x14ac:dyDescent="0.25">
      <c r="A189" s="172"/>
      <c r="B189" s="172"/>
      <c r="C189" s="172"/>
      <c r="D189" s="172"/>
      <c r="E189" s="172"/>
      <c r="F189" s="165"/>
      <c r="G189" s="172"/>
      <c r="H189" s="172"/>
      <c r="I189" s="172"/>
      <c r="J189" s="163"/>
      <c r="K189" s="163"/>
      <c r="L189" s="163"/>
      <c r="M189" s="163"/>
      <c r="N189" s="163"/>
      <c r="O189" s="192"/>
      <c r="P189" s="163"/>
      <c r="Q189" s="163"/>
      <c r="R189" s="163"/>
      <c r="S189" s="163"/>
      <c r="T189" s="163"/>
      <c r="U189" s="165"/>
      <c r="V189" s="174"/>
      <c r="W189" s="174"/>
      <c r="X189" s="174"/>
      <c r="Y189" s="174"/>
      <c r="Z189" s="174"/>
      <c r="AA189" s="174"/>
      <c r="AB189" s="174"/>
      <c r="AC189" s="174"/>
      <c r="AD189" s="174"/>
      <c r="AE189" s="174"/>
      <c r="AF189" s="174"/>
      <c r="AG189" s="174"/>
      <c r="AH189" s="174"/>
      <c r="AI189" s="174"/>
      <c r="AJ189" s="174"/>
      <c r="AK189" s="174"/>
      <c r="AL189" s="175"/>
      <c r="AM189" s="175"/>
      <c r="AN189" s="175"/>
      <c r="AO189" s="175"/>
      <c r="AP189" s="175"/>
      <c r="AQ189" s="175"/>
      <c r="AR189" s="175"/>
      <c r="AS189" s="175"/>
      <c r="AT189" s="175"/>
      <c r="AU189" s="175"/>
      <c r="AV189" s="175"/>
      <c r="AW189" s="175"/>
      <c r="AX189" s="175"/>
      <c r="AY189" s="175"/>
      <c r="AZ189" s="176"/>
      <c r="BA189" s="177"/>
    </row>
    <row r="190" spans="1:53" ht="93" customHeight="1" x14ac:dyDescent="0.25">
      <c r="A190" s="172"/>
      <c r="B190" s="172"/>
      <c r="C190" s="172"/>
      <c r="D190" s="172"/>
      <c r="E190" s="172"/>
      <c r="F190" s="165"/>
      <c r="G190" s="172"/>
      <c r="H190" s="172"/>
      <c r="I190" s="172"/>
      <c r="J190" s="163"/>
      <c r="K190" s="163"/>
      <c r="L190" s="163"/>
      <c r="M190" s="163"/>
      <c r="N190" s="163"/>
      <c r="O190" s="192"/>
      <c r="P190" s="163"/>
      <c r="Q190" s="163"/>
      <c r="R190" s="163"/>
      <c r="S190" s="163"/>
      <c r="T190" s="163"/>
      <c r="U190" s="165"/>
      <c r="V190" s="174"/>
      <c r="W190" s="174"/>
      <c r="X190" s="174"/>
      <c r="Y190" s="174"/>
      <c r="Z190" s="174"/>
      <c r="AA190" s="174"/>
      <c r="AB190" s="174"/>
      <c r="AC190" s="174"/>
      <c r="AD190" s="174"/>
      <c r="AE190" s="174"/>
      <c r="AF190" s="174"/>
      <c r="AG190" s="174"/>
      <c r="AH190" s="174"/>
      <c r="AI190" s="174"/>
      <c r="AJ190" s="174"/>
      <c r="AK190" s="174"/>
      <c r="AL190" s="175"/>
      <c r="AM190" s="175"/>
      <c r="AN190" s="175"/>
      <c r="AO190" s="175"/>
      <c r="AP190" s="175"/>
      <c r="AQ190" s="175"/>
      <c r="AR190" s="175"/>
      <c r="AS190" s="175"/>
      <c r="AT190" s="175"/>
      <c r="AU190" s="175"/>
      <c r="AV190" s="175"/>
      <c r="AW190" s="175"/>
      <c r="AX190" s="175"/>
      <c r="AY190" s="175"/>
      <c r="AZ190" s="176"/>
      <c r="BA190" s="177"/>
    </row>
    <row r="191" spans="1:53" ht="93" customHeight="1" x14ac:dyDescent="0.25">
      <c r="A191" s="172"/>
      <c r="B191" s="172"/>
      <c r="C191" s="172"/>
      <c r="D191" s="172"/>
      <c r="E191" s="172"/>
      <c r="F191" s="165"/>
      <c r="G191" s="172"/>
      <c r="H191" s="172"/>
      <c r="I191" s="172"/>
      <c r="J191" s="163"/>
      <c r="K191" s="163"/>
      <c r="L191" s="163"/>
      <c r="M191" s="163"/>
      <c r="N191" s="163"/>
      <c r="O191" s="192"/>
      <c r="P191" s="163"/>
      <c r="Q191" s="163"/>
      <c r="R191" s="163"/>
      <c r="S191" s="163"/>
      <c r="T191" s="163"/>
      <c r="U191" s="165"/>
      <c r="V191" s="174"/>
      <c r="W191" s="174"/>
      <c r="X191" s="174"/>
      <c r="Y191" s="174"/>
      <c r="Z191" s="174"/>
      <c r="AA191" s="174"/>
      <c r="AB191" s="174"/>
      <c r="AC191" s="174"/>
      <c r="AD191" s="174"/>
      <c r="AE191" s="174"/>
      <c r="AF191" s="174"/>
      <c r="AG191" s="174"/>
      <c r="AH191" s="174"/>
      <c r="AI191" s="174"/>
      <c r="AJ191" s="174"/>
      <c r="AK191" s="174"/>
      <c r="AL191" s="175"/>
      <c r="AM191" s="175"/>
      <c r="AN191" s="175"/>
      <c r="AO191" s="175"/>
      <c r="AP191" s="175"/>
      <c r="AQ191" s="175"/>
      <c r="AR191" s="175"/>
      <c r="AS191" s="175"/>
      <c r="AT191" s="175"/>
      <c r="AU191" s="175"/>
      <c r="AV191" s="175"/>
      <c r="AW191" s="175"/>
      <c r="AX191" s="175"/>
      <c r="AY191" s="175"/>
      <c r="AZ191" s="176"/>
      <c r="BA191" s="177"/>
    </row>
    <row r="192" spans="1:53" ht="93" customHeight="1" x14ac:dyDescent="0.25">
      <c r="A192" s="172"/>
      <c r="B192" s="172"/>
      <c r="C192" s="172"/>
      <c r="D192" s="172"/>
      <c r="E192" s="172"/>
      <c r="F192" s="165"/>
      <c r="G192" s="172"/>
      <c r="H192" s="172"/>
      <c r="I192" s="172"/>
      <c r="J192" s="163"/>
      <c r="K192" s="163"/>
      <c r="L192" s="163"/>
      <c r="M192" s="163"/>
      <c r="N192" s="163"/>
      <c r="O192" s="192"/>
      <c r="P192" s="163"/>
      <c r="Q192" s="163"/>
      <c r="R192" s="163"/>
      <c r="S192" s="163"/>
      <c r="T192" s="163"/>
      <c r="U192" s="165"/>
      <c r="V192" s="174"/>
      <c r="W192" s="174"/>
      <c r="X192" s="174"/>
      <c r="Y192" s="174"/>
      <c r="Z192" s="174"/>
      <c r="AA192" s="174"/>
      <c r="AB192" s="174"/>
      <c r="AC192" s="174"/>
      <c r="AD192" s="174"/>
      <c r="AE192" s="174"/>
      <c r="AF192" s="174"/>
      <c r="AG192" s="174"/>
      <c r="AH192" s="174"/>
      <c r="AI192" s="174"/>
      <c r="AJ192" s="174"/>
      <c r="AK192" s="174"/>
      <c r="AL192" s="175"/>
      <c r="AM192" s="175"/>
      <c r="AN192" s="175"/>
      <c r="AO192" s="175"/>
      <c r="AP192" s="175"/>
      <c r="AQ192" s="175"/>
      <c r="AR192" s="175"/>
      <c r="AS192" s="175"/>
      <c r="AT192" s="175"/>
      <c r="AU192" s="175"/>
      <c r="AV192" s="175"/>
      <c r="AW192" s="175"/>
      <c r="AX192" s="175"/>
      <c r="AY192" s="175"/>
      <c r="AZ192" s="176"/>
      <c r="BA192" s="177"/>
    </row>
    <row r="193" spans="1:53" ht="93" customHeight="1" x14ac:dyDescent="0.25">
      <c r="A193" s="172"/>
      <c r="B193" s="172"/>
      <c r="C193" s="172"/>
      <c r="D193" s="172"/>
      <c r="E193" s="172"/>
      <c r="F193" s="165"/>
      <c r="G193" s="172"/>
      <c r="H193" s="172"/>
      <c r="I193" s="172"/>
      <c r="J193" s="163"/>
      <c r="K193" s="163"/>
      <c r="L193" s="163"/>
      <c r="M193" s="163"/>
      <c r="N193" s="163"/>
      <c r="O193" s="192"/>
      <c r="P193" s="163"/>
      <c r="Q193" s="163"/>
      <c r="R193" s="163"/>
      <c r="S193" s="163"/>
      <c r="T193" s="163"/>
      <c r="U193" s="165"/>
      <c r="V193" s="174"/>
      <c r="W193" s="174"/>
      <c r="X193" s="174"/>
      <c r="Y193" s="174"/>
      <c r="Z193" s="174"/>
      <c r="AA193" s="174"/>
      <c r="AB193" s="174"/>
      <c r="AC193" s="174"/>
      <c r="AD193" s="174"/>
      <c r="AE193" s="174"/>
      <c r="AF193" s="174"/>
      <c r="AG193" s="174"/>
      <c r="AH193" s="174"/>
      <c r="AI193" s="174"/>
      <c r="AJ193" s="174"/>
      <c r="AK193" s="174"/>
      <c r="AL193" s="175"/>
      <c r="AM193" s="175"/>
      <c r="AN193" s="175"/>
      <c r="AO193" s="175"/>
      <c r="AP193" s="175"/>
      <c r="AQ193" s="175"/>
      <c r="AR193" s="175"/>
      <c r="AS193" s="175"/>
      <c r="AT193" s="175"/>
      <c r="AU193" s="175"/>
      <c r="AV193" s="175"/>
      <c r="AW193" s="175"/>
      <c r="AX193" s="175"/>
      <c r="AY193" s="175"/>
      <c r="AZ193" s="176"/>
      <c r="BA193" s="177"/>
    </row>
    <row r="194" spans="1:53" ht="93" customHeight="1" x14ac:dyDescent="0.25">
      <c r="A194" s="172"/>
      <c r="B194" s="172"/>
      <c r="C194" s="172"/>
      <c r="D194" s="172"/>
      <c r="E194" s="172"/>
      <c r="F194" s="165"/>
      <c r="G194" s="172"/>
      <c r="H194" s="172"/>
      <c r="I194" s="172"/>
      <c r="J194" s="163"/>
      <c r="K194" s="163"/>
      <c r="L194" s="163"/>
      <c r="M194" s="163"/>
      <c r="N194" s="163"/>
      <c r="O194" s="192"/>
      <c r="P194" s="163"/>
      <c r="Q194" s="163"/>
      <c r="R194" s="163"/>
      <c r="S194" s="163"/>
      <c r="T194" s="163"/>
      <c r="U194" s="165"/>
      <c r="V194" s="174"/>
      <c r="W194" s="174"/>
      <c r="X194" s="174"/>
      <c r="Y194" s="174"/>
      <c r="Z194" s="174"/>
      <c r="AA194" s="174"/>
      <c r="AB194" s="174"/>
      <c r="AC194" s="174"/>
      <c r="AD194" s="174"/>
      <c r="AE194" s="174"/>
      <c r="AF194" s="174"/>
      <c r="AG194" s="174"/>
      <c r="AH194" s="174"/>
      <c r="AI194" s="174"/>
      <c r="AJ194" s="174"/>
      <c r="AK194" s="174"/>
      <c r="AL194" s="175"/>
      <c r="AM194" s="175"/>
      <c r="AN194" s="175"/>
      <c r="AO194" s="175"/>
      <c r="AP194" s="175"/>
      <c r="AQ194" s="175"/>
      <c r="AR194" s="175"/>
      <c r="AS194" s="175"/>
      <c r="AT194" s="175"/>
      <c r="AU194" s="175"/>
      <c r="AV194" s="175"/>
      <c r="AW194" s="175"/>
      <c r="AX194" s="175"/>
      <c r="AY194" s="175"/>
      <c r="AZ194" s="176"/>
      <c r="BA194" s="177"/>
    </row>
    <row r="195" spans="1:53" ht="93" customHeight="1" x14ac:dyDescent="0.25">
      <c r="A195" s="172"/>
      <c r="B195" s="172"/>
      <c r="C195" s="172"/>
      <c r="D195" s="172"/>
      <c r="E195" s="172"/>
      <c r="F195" s="165"/>
      <c r="G195" s="172"/>
      <c r="H195" s="172"/>
      <c r="I195" s="172"/>
      <c r="J195" s="163"/>
      <c r="K195" s="163"/>
      <c r="L195" s="163"/>
      <c r="M195" s="163"/>
      <c r="N195" s="163"/>
      <c r="O195" s="192"/>
      <c r="P195" s="163"/>
      <c r="Q195" s="163"/>
      <c r="R195" s="163"/>
      <c r="S195" s="163"/>
      <c r="T195" s="163"/>
      <c r="U195" s="165"/>
      <c r="V195" s="174"/>
      <c r="W195" s="174"/>
      <c r="X195" s="174"/>
      <c r="Y195" s="174"/>
      <c r="Z195" s="174"/>
      <c r="AA195" s="174"/>
      <c r="AB195" s="174"/>
      <c r="AC195" s="174"/>
      <c r="AD195" s="174"/>
      <c r="AE195" s="174"/>
      <c r="AF195" s="174"/>
      <c r="AG195" s="174"/>
      <c r="AH195" s="174"/>
      <c r="AI195" s="174"/>
      <c r="AJ195" s="174"/>
      <c r="AK195" s="174"/>
      <c r="AL195" s="175"/>
      <c r="AM195" s="175"/>
      <c r="AN195" s="175"/>
      <c r="AO195" s="175"/>
      <c r="AP195" s="175"/>
      <c r="AQ195" s="175"/>
      <c r="AR195" s="175"/>
      <c r="AS195" s="175"/>
      <c r="AT195" s="175"/>
      <c r="AU195" s="175"/>
      <c r="AV195" s="175"/>
      <c r="AW195" s="175"/>
      <c r="AX195" s="175"/>
      <c r="AY195" s="175"/>
      <c r="AZ195" s="176"/>
      <c r="BA195" s="177"/>
    </row>
    <row r="196" spans="1:53" ht="93" customHeight="1" x14ac:dyDescent="0.25">
      <c r="A196" s="172"/>
      <c r="B196" s="172"/>
      <c r="C196" s="172"/>
      <c r="D196" s="172"/>
      <c r="E196" s="172"/>
      <c r="F196" s="165"/>
      <c r="G196" s="172"/>
      <c r="H196" s="172"/>
      <c r="I196" s="172"/>
      <c r="J196" s="163"/>
      <c r="K196" s="163"/>
      <c r="L196" s="163"/>
      <c r="M196" s="163"/>
      <c r="N196" s="163"/>
      <c r="O196" s="192"/>
      <c r="P196" s="163"/>
      <c r="Q196" s="163"/>
      <c r="R196" s="163"/>
      <c r="S196" s="163"/>
      <c r="T196" s="163"/>
      <c r="U196" s="165"/>
      <c r="V196" s="174"/>
      <c r="W196" s="174"/>
      <c r="X196" s="174"/>
      <c r="Y196" s="174"/>
      <c r="Z196" s="174"/>
      <c r="AA196" s="174"/>
      <c r="AB196" s="174"/>
      <c r="AC196" s="174"/>
      <c r="AD196" s="174"/>
      <c r="AE196" s="174"/>
      <c r="AF196" s="174"/>
      <c r="AG196" s="174"/>
      <c r="AH196" s="174"/>
      <c r="AI196" s="174"/>
      <c r="AJ196" s="174"/>
      <c r="AK196" s="174"/>
      <c r="AL196" s="175"/>
      <c r="AM196" s="175"/>
      <c r="AN196" s="175"/>
      <c r="AO196" s="175"/>
      <c r="AP196" s="175"/>
      <c r="AQ196" s="175"/>
      <c r="AR196" s="175"/>
      <c r="AS196" s="175"/>
      <c r="AT196" s="175"/>
      <c r="AU196" s="175"/>
      <c r="AV196" s="175"/>
      <c r="AW196" s="175"/>
      <c r="AX196" s="175"/>
      <c r="AY196" s="175"/>
      <c r="AZ196" s="176"/>
      <c r="BA196" s="177"/>
    </row>
    <row r="197" spans="1:53" ht="93" customHeight="1" x14ac:dyDescent="0.25">
      <c r="A197" s="172"/>
      <c r="B197" s="172"/>
      <c r="C197" s="172"/>
      <c r="D197" s="172"/>
      <c r="E197" s="172"/>
      <c r="F197" s="165"/>
      <c r="G197" s="172"/>
      <c r="H197" s="172"/>
      <c r="I197" s="172"/>
      <c r="J197" s="163"/>
      <c r="K197" s="163"/>
      <c r="L197" s="163"/>
      <c r="M197" s="163"/>
      <c r="N197" s="163"/>
      <c r="O197" s="192"/>
      <c r="P197" s="163"/>
      <c r="Q197" s="163"/>
      <c r="R197" s="163"/>
      <c r="S197" s="163"/>
      <c r="T197" s="163"/>
      <c r="U197" s="165"/>
      <c r="V197" s="174"/>
      <c r="W197" s="174"/>
      <c r="X197" s="174"/>
      <c r="Y197" s="174"/>
      <c r="Z197" s="174"/>
      <c r="AA197" s="174"/>
      <c r="AB197" s="174"/>
      <c r="AC197" s="174"/>
      <c r="AD197" s="174"/>
      <c r="AE197" s="174"/>
      <c r="AF197" s="174"/>
      <c r="AG197" s="174"/>
      <c r="AH197" s="174"/>
      <c r="AI197" s="174"/>
      <c r="AJ197" s="174"/>
      <c r="AK197" s="174"/>
      <c r="AL197" s="175"/>
      <c r="AM197" s="175"/>
      <c r="AN197" s="175"/>
      <c r="AO197" s="175"/>
      <c r="AP197" s="175"/>
      <c r="AQ197" s="175"/>
      <c r="AR197" s="175"/>
      <c r="AS197" s="175"/>
      <c r="AT197" s="175"/>
      <c r="AU197" s="175"/>
      <c r="AV197" s="175"/>
      <c r="AW197" s="175"/>
      <c r="AX197" s="175"/>
      <c r="AY197" s="175"/>
      <c r="AZ197" s="176"/>
      <c r="BA197" s="177"/>
    </row>
    <row r="198" spans="1:53" ht="93" customHeight="1" x14ac:dyDescent="0.25">
      <c r="A198" s="172"/>
      <c r="B198" s="172"/>
      <c r="C198" s="172"/>
      <c r="D198" s="172"/>
      <c r="E198" s="172"/>
      <c r="F198" s="165"/>
      <c r="G198" s="172"/>
      <c r="H198" s="172"/>
      <c r="I198" s="172"/>
      <c r="J198" s="163"/>
      <c r="K198" s="163"/>
      <c r="L198" s="163"/>
      <c r="M198" s="163"/>
      <c r="N198" s="163"/>
      <c r="O198" s="192"/>
      <c r="P198" s="163"/>
      <c r="Q198" s="163"/>
      <c r="R198" s="163"/>
      <c r="S198" s="163"/>
      <c r="T198" s="163"/>
      <c r="U198" s="165"/>
      <c r="V198" s="174"/>
      <c r="W198" s="174"/>
      <c r="X198" s="174"/>
      <c r="Y198" s="174"/>
      <c r="Z198" s="174"/>
      <c r="AA198" s="174"/>
      <c r="AB198" s="174"/>
      <c r="AC198" s="174"/>
      <c r="AD198" s="174"/>
      <c r="AE198" s="174"/>
      <c r="AF198" s="174"/>
      <c r="AG198" s="174"/>
      <c r="AH198" s="174"/>
      <c r="AI198" s="174"/>
      <c r="AJ198" s="174"/>
      <c r="AK198" s="174"/>
      <c r="AL198" s="175"/>
      <c r="AM198" s="175"/>
      <c r="AN198" s="175"/>
      <c r="AO198" s="175"/>
      <c r="AP198" s="175"/>
      <c r="AQ198" s="175"/>
      <c r="AR198" s="175"/>
      <c r="AS198" s="175"/>
      <c r="AT198" s="175"/>
      <c r="AU198" s="175"/>
      <c r="AV198" s="175"/>
      <c r="AW198" s="175"/>
      <c r="AX198" s="175"/>
      <c r="AY198" s="175"/>
      <c r="AZ198" s="176"/>
      <c r="BA198" s="177"/>
    </row>
    <row r="199" spans="1:53" ht="93" customHeight="1" x14ac:dyDescent="0.25">
      <c r="A199" s="172"/>
      <c r="B199" s="172"/>
      <c r="C199" s="172"/>
      <c r="D199" s="172"/>
      <c r="E199" s="172"/>
      <c r="F199" s="165"/>
      <c r="G199" s="172"/>
      <c r="H199" s="172"/>
      <c r="I199" s="172"/>
      <c r="J199" s="163"/>
      <c r="K199" s="163"/>
      <c r="L199" s="163"/>
      <c r="M199" s="163"/>
      <c r="N199" s="163"/>
      <c r="O199" s="192"/>
      <c r="P199" s="163"/>
      <c r="Q199" s="163"/>
      <c r="R199" s="163"/>
      <c r="S199" s="163"/>
      <c r="T199" s="163"/>
      <c r="U199" s="165"/>
      <c r="V199" s="174"/>
      <c r="W199" s="174"/>
      <c r="X199" s="174"/>
      <c r="Y199" s="174"/>
      <c r="Z199" s="174"/>
      <c r="AA199" s="174"/>
      <c r="AB199" s="174"/>
      <c r="AC199" s="174"/>
      <c r="AD199" s="174"/>
      <c r="AE199" s="174"/>
      <c r="AF199" s="174"/>
      <c r="AG199" s="174"/>
      <c r="AH199" s="174"/>
      <c r="AI199" s="174"/>
      <c r="AJ199" s="174"/>
      <c r="AK199" s="174"/>
      <c r="AL199" s="175"/>
      <c r="AM199" s="175"/>
      <c r="AN199" s="175"/>
      <c r="AO199" s="175"/>
      <c r="AP199" s="175"/>
      <c r="AQ199" s="175"/>
      <c r="AR199" s="175"/>
      <c r="AS199" s="175"/>
      <c r="AT199" s="175"/>
      <c r="AU199" s="175"/>
      <c r="AV199" s="175"/>
      <c r="AW199" s="175"/>
      <c r="AX199" s="175"/>
      <c r="AY199" s="175"/>
      <c r="AZ199" s="176"/>
      <c r="BA199" s="177"/>
    </row>
    <row r="200" spans="1:53" ht="93" customHeight="1" x14ac:dyDescent="0.25">
      <c r="A200" s="172"/>
      <c r="B200" s="172"/>
      <c r="C200" s="172"/>
      <c r="D200" s="172"/>
      <c r="E200" s="172"/>
      <c r="F200" s="165"/>
      <c r="G200" s="172"/>
      <c r="H200" s="172"/>
      <c r="I200" s="172"/>
      <c r="J200" s="163"/>
      <c r="K200" s="163"/>
      <c r="L200" s="163"/>
      <c r="M200" s="163"/>
      <c r="N200" s="163"/>
      <c r="O200" s="192"/>
      <c r="P200" s="163"/>
      <c r="Q200" s="163"/>
      <c r="R200" s="163"/>
      <c r="S200" s="163"/>
      <c r="T200" s="163"/>
      <c r="U200" s="165"/>
      <c r="V200" s="174"/>
      <c r="W200" s="174"/>
      <c r="X200" s="174"/>
      <c r="Y200" s="174"/>
      <c r="Z200" s="174"/>
      <c r="AA200" s="174"/>
      <c r="AB200" s="174"/>
      <c r="AC200" s="174"/>
      <c r="AD200" s="174"/>
      <c r="AE200" s="174"/>
      <c r="AF200" s="174"/>
      <c r="AG200" s="174"/>
      <c r="AH200" s="174"/>
      <c r="AI200" s="174"/>
      <c r="AJ200" s="174"/>
      <c r="AK200" s="174"/>
      <c r="AL200" s="175"/>
      <c r="AM200" s="175"/>
      <c r="AN200" s="175"/>
      <c r="AO200" s="175"/>
      <c r="AP200" s="175"/>
      <c r="AQ200" s="175"/>
      <c r="AR200" s="175"/>
      <c r="AS200" s="175"/>
      <c r="AT200" s="175"/>
      <c r="AU200" s="175"/>
      <c r="AV200" s="175"/>
      <c r="AW200" s="175"/>
      <c r="AX200" s="175"/>
      <c r="AY200" s="175"/>
      <c r="AZ200" s="176"/>
      <c r="BA200" s="177"/>
    </row>
    <row r="201" spans="1:53" ht="93" customHeight="1" x14ac:dyDescent="0.25">
      <c r="A201" s="172"/>
      <c r="B201" s="172"/>
      <c r="C201" s="172"/>
      <c r="D201" s="172"/>
      <c r="E201" s="172"/>
      <c r="F201" s="165"/>
      <c r="G201" s="172"/>
      <c r="H201" s="172"/>
      <c r="I201" s="172"/>
      <c r="J201" s="163"/>
      <c r="K201" s="163"/>
      <c r="L201" s="163"/>
      <c r="M201" s="163"/>
      <c r="N201" s="163"/>
      <c r="O201" s="192"/>
      <c r="P201" s="163"/>
      <c r="Q201" s="163"/>
      <c r="R201" s="163"/>
      <c r="S201" s="163"/>
      <c r="T201" s="163"/>
      <c r="U201" s="165"/>
      <c r="V201" s="174"/>
      <c r="W201" s="174"/>
      <c r="X201" s="174"/>
      <c r="Y201" s="174"/>
      <c r="Z201" s="174"/>
      <c r="AA201" s="174"/>
      <c r="AB201" s="174"/>
      <c r="AC201" s="174"/>
      <c r="AD201" s="174"/>
      <c r="AE201" s="174"/>
      <c r="AF201" s="174"/>
      <c r="AG201" s="174"/>
      <c r="AH201" s="174"/>
      <c r="AI201" s="174"/>
      <c r="AJ201" s="174"/>
      <c r="AK201" s="174"/>
      <c r="AL201" s="175"/>
      <c r="AM201" s="175"/>
      <c r="AN201" s="175"/>
      <c r="AO201" s="175"/>
      <c r="AP201" s="175"/>
      <c r="AQ201" s="175"/>
      <c r="AR201" s="175"/>
      <c r="AS201" s="175"/>
      <c r="AT201" s="175"/>
      <c r="AU201" s="175"/>
      <c r="AV201" s="175"/>
      <c r="AW201" s="175"/>
      <c r="AX201" s="175"/>
      <c r="AY201" s="175"/>
      <c r="AZ201" s="176"/>
      <c r="BA201" s="177"/>
    </row>
    <row r="202" spans="1:53" ht="93" customHeight="1" x14ac:dyDescent="0.25">
      <c r="A202" s="172"/>
      <c r="B202" s="172"/>
      <c r="C202" s="172"/>
      <c r="D202" s="172"/>
      <c r="E202" s="172"/>
      <c r="F202" s="165"/>
      <c r="G202" s="172"/>
      <c r="H202" s="172"/>
      <c r="I202" s="172"/>
      <c r="J202" s="163"/>
      <c r="K202" s="163"/>
      <c r="L202" s="163"/>
      <c r="M202" s="163"/>
      <c r="N202" s="163"/>
      <c r="O202" s="192"/>
      <c r="P202" s="163"/>
      <c r="Q202" s="163"/>
      <c r="R202" s="163"/>
      <c r="S202" s="163"/>
      <c r="T202" s="163"/>
      <c r="U202" s="165"/>
      <c r="V202" s="174"/>
      <c r="W202" s="174"/>
      <c r="X202" s="174"/>
      <c r="Y202" s="174"/>
      <c r="Z202" s="174"/>
      <c r="AA202" s="174"/>
      <c r="AB202" s="174"/>
      <c r="AC202" s="174"/>
      <c r="AD202" s="174"/>
      <c r="AE202" s="174"/>
      <c r="AF202" s="174"/>
      <c r="AG202" s="174"/>
      <c r="AH202" s="174"/>
      <c r="AI202" s="174"/>
      <c r="AJ202" s="174"/>
      <c r="AK202" s="174"/>
      <c r="AL202" s="175"/>
      <c r="AM202" s="175"/>
      <c r="AN202" s="175"/>
      <c r="AO202" s="175"/>
      <c r="AP202" s="175"/>
      <c r="AQ202" s="175"/>
      <c r="AR202" s="175"/>
      <c r="AS202" s="175"/>
      <c r="AT202" s="175"/>
      <c r="AU202" s="175"/>
      <c r="AV202" s="175"/>
      <c r="AW202" s="175"/>
      <c r="AX202" s="175"/>
      <c r="AY202" s="175"/>
      <c r="AZ202" s="176"/>
      <c r="BA202" s="177"/>
    </row>
    <row r="203" spans="1:53" ht="93" customHeight="1" x14ac:dyDescent="0.25">
      <c r="A203" s="172"/>
      <c r="B203" s="172"/>
      <c r="C203" s="172"/>
      <c r="D203" s="172"/>
      <c r="E203" s="172"/>
      <c r="F203" s="165"/>
      <c r="G203" s="172"/>
      <c r="H203" s="172"/>
      <c r="I203" s="172"/>
      <c r="J203" s="163"/>
      <c r="K203" s="163"/>
      <c r="L203" s="163"/>
      <c r="M203" s="163"/>
      <c r="N203" s="163"/>
      <c r="O203" s="192"/>
      <c r="P203" s="163"/>
      <c r="Q203" s="163"/>
      <c r="R203" s="163"/>
      <c r="S203" s="163"/>
      <c r="T203" s="163"/>
      <c r="U203" s="165"/>
      <c r="V203" s="174"/>
      <c r="W203" s="174"/>
      <c r="X203" s="174"/>
      <c r="Y203" s="174"/>
      <c r="Z203" s="174"/>
      <c r="AA203" s="174"/>
      <c r="AB203" s="174"/>
      <c r="AC203" s="174"/>
      <c r="AD203" s="174"/>
      <c r="AE203" s="174"/>
      <c r="AF203" s="174"/>
      <c r="AG203" s="174"/>
      <c r="AH203" s="174"/>
      <c r="AI203" s="174"/>
      <c r="AJ203" s="174"/>
      <c r="AK203" s="174"/>
      <c r="AL203" s="175"/>
      <c r="AM203" s="175"/>
      <c r="AN203" s="175"/>
      <c r="AO203" s="175"/>
      <c r="AP203" s="175"/>
      <c r="AQ203" s="175"/>
      <c r="AR203" s="175"/>
      <c r="AS203" s="175"/>
      <c r="AT203" s="175"/>
      <c r="AU203" s="175"/>
      <c r="AV203" s="175"/>
      <c r="AW203" s="175"/>
      <c r="AX203" s="175"/>
      <c r="AY203" s="175"/>
      <c r="AZ203" s="176"/>
      <c r="BA203" s="177"/>
    </row>
    <row r="204" spans="1:53" ht="93" customHeight="1" x14ac:dyDescent="0.25">
      <c r="A204" s="172"/>
      <c r="B204" s="172"/>
      <c r="C204" s="172"/>
      <c r="D204" s="172"/>
      <c r="E204" s="172"/>
      <c r="F204" s="165"/>
      <c r="G204" s="172"/>
      <c r="H204" s="172"/>
      <c r="I204" s="172"/>
      <c r="J204" s="163"/>
      <c r="K204" s="163"/>
      <c r="L204" s="163"/>
      <c r="M204" s="163"/>
      <c r="N204" s="163"/>
      <c r="O204" s="192"/>
      <c r="P204" s="163"/>
      <c r="Q204" s="163"/>
      <c r="R204" s="163"/>
      <c r="S204" s="163"/>
      <c r="T204" s="163"/>
      <c r="U204" s="165"/>
      <c r="V204" s="174"/>
      <c r="W204" s="174"/>
      <c r="X204" s="174"/>
      <c r="Y204" s="174"/>
      <c r="Z204" s="174"/>
      <c r="AA204" s="174"/>
      <c r="AB204" s="174"/>
      <c r="AC204" s="174"/>
      <c r="AD204" s="174"/>
      <c r="AE204" s="174"/>
      <c r="AF204" s="174"/>
      <c r="AG204" s="174"/>
      <c r="AH204" s="174"/>
      <c r="AI204" s="174"/>
      <c r="AJ204" s="174"/>
      <c r="AK204" s="174"/>
      <c r="AL204" s="175"/>
      <c r="AM204" s="175"/>
      <c r="AN204" s="175"/>
      <c r="AO204" s="175"/>
      <c r="AP204" s="175"/>
      <c r="AQ204" s="175"/>
      <c r="AR204" s="175"/>
      <c r="AS204" s="175"/>
      <c r="AT204" s="175"/>
      <c r="AU204" s="175"/>
      <c r="AV204" s="175"/>
      <c r="AW204" s="175"/>
      <c r="AX204" s="175"/>
      <c r="AY204" s="175"/>
      <c r="AZ204" s="176"/>
      <c r="BA204" s="177"/>
    </row>
    <row r="205" spans="1:53" ht="93" customHeight="1" x14ac:dyDescent="0.25">
      <c r="A205" s="172"/>
      <c r="B205" s="172"/>
      <c r="C205" s="172"/>
      <c r="D205" s="172"/>
      <c r="E205" s="172"/>
      <c r="F205" s="165"/>
      <c r="G205" s="172"/>
      <c r="H205" s="172"/>
      <c r="I205" s="172"/>
      <c r="J205" s="163"/>
      <c r="K205" s="163"/>
      <c r="L205" s="163"/>
      <c r="M205" s="163"/>
      <c r="N205" s="163"/>
      <c r="O205" s="192"/>
      <c r="P205" s="163"/>
      <c r="Q205" s="163"/>
      <c r="R205" s="163"/>
      <c r="S205" s="163"/>
      <c r="T205" s="163"/>
      <c r="U205" s="165"/>
      <c r="V205" s="174"/>
      <c r="W205" s="174"/>
      <c r="X205" s="174"/>
      <c r="Y205" s="174"/>
      <c r="Z205" s="174"/>
      <c r="AA205" s="174"/>
      <c r="AB205" s="174"/>
      <c r="AC205" s="174"/>
      <c r="AD205" s="174"/>
      <c r="AE205" s="174"/>
      <c r="AF205" s="174"/>
      <c r="AG205" s="174"/>
      <c r="AH205" s="174"/>
      <c r="AI205" s="174"/>
      <c r="AJ205" s="174"/>
      <c r="AK205" s="174"/>
      <c r="AL205" s="175"/>
      <c r="AM205" s="175"/>
      <c r="AN205" s="175"/>
      <c r="AO205" s="175"/>
      <c r="AP205" s="175"/>
      <c r="AQ205" s="175"/>
      <c r="AR205" s="175"/>
      <c r="AS205" s="175"/>
      <c r="AT205" s="175"/>
      <c r="AU205" s="175"/>
      <c r="AV205" s="175"/>
      <c r="AW205" s="175"/>
      <c r="AX205" s="175"/>
      <c r="AY205" s="175"/>
      <c r="AZ205" s="176"/>
      <c r="BA205" s="177"/>
    </row>
    <row r="206" spans="1:53" ht="93" customHeight="1" x14ac:dyDescent="0.25">
      <c r="A206" s="172"/>
      <c r="B206" s="172"/>
      <c r="C206" s="172"/>
      <c r="D206" s="172"/>
      <c r="E206" s="172"/>
      <c r="F206" s="165"/>
      <c r="G206" s="172"/>
      <c r="H206" s="172"/>
      <c r="I206" s="172"/>
      <c r="J206" s="163"/>
      <c r="K206" s="163"/>
      <c r="L206" s="163"/>
      <c r="M206" s="163"/>
      <c r="N206" s="163"/>
      <c r="O206" s="192"/>
      <c r="P206" s="163"/>
      <c r="Q206" s="163"/>
      <c r="R206" s="163"/>
      <c r="S206" s="163"/>
      <c r="T206" s="163"/>
      <c r="U206" s="165"/>
      <c r="V206" s="174"/>
      <c r="W206" s="174"/>
      <c r="X206" s="174"/>
      <c r="Y206" s="174"/>
      <c r="Z206" s="174"/>
      <c r="AA206" s="174"/>
      <c r="AB206" s="174"/>
      <c r="AC206" s="174"/>
      <c r="AD206" s="174"/>
      <c r="AE206" s="174"/>
      <c r="AF206" s="174"/>
      <c r="AG206" s="174"/>
      <c r="AH206" s="174"/>
      <c r="AI206" s="174"/>
      <c r="AJ206" s="174"/>
      <c r="AK206" s="174"/>
      <c r="AL206" s="175"/>
      <c r="AM206" s="175"/>
      <c r="AN206" s="175"/>
      <c r="AO206" s="175"/>
      <c r="AP206" s="175"/>
      <c r="AQ206" s="175"/>
      <c r="AR206" s="175"/>
      <c r="AS206" s="175"/>
      <c r="AT206" s="175"/>
      <c r="AU206" s="175"/>
      <c r="AV206" s="175"/>
      <c r="AW206" s="175"/>
      <c r="AX206" s="175"/>
      <c r="AY206" s="175"/>
      <c r="AZ206" s="176"/>
      <c r="BA206" s="177"/>
    </row>
    <row r="207" spans="1:53" ht="93" customHeight="1" x14ac:dyDescent="0.25">
      <c r="A207" s="172"/>
      <c r="B207" s="172"/>
      <c r="C207" s="172"/>
      <c r="D207" s="172"/>
      <c r="E207" s="172"/>
      <c r="F207" s="165"/>
      <c r="G207" s="172"/>
      <c r="H207" s="172"/>
      <c r="I207" s="172"/>
      <c r="J207" s="163"/>
      <c r="K207" s="163"/>
      <c r="L207" s="163"/>
      <c r="M207" s="163"/>
      <c r="N207" s="163"/>
      <c r="O207" s="192"/>
      <c r="P207" s="163"/>
      <c r="Q207" s="163"/>
      <c r="R207" s="163"/>
      <c r="S207" s="163"/>
      <c r="T207" s="163"/>
      <c r="U207" s="165"/>
      <c r="V207" s="174"/>
      <c r="W207" s="174"/>
      <c r="X207" s="174"/>
      <c r="Y207" s="174"/>
      <c r="Z207" s="174"/>
      <c r="AA207" s="174"/>
      <c r="AB207" s="174"/>
      <c r="AC207" s="174"/>
      <c r="AD207" s="174"/>
      <c r="AE207" s="174"/>
      <c r="AF207" s="174"/>
      <c r="AG207" s="174"/>
      <c r="AH207" s="174"/>
      <c r="AI207" s="174"/>
      <c r="AJ207" s="174"/>
      <c r="AK207" s="174"/>
      <c r="AL207" s="175"/>
      <c r="AM207" s="175"/>
      <c r="AN207" s="175"/>
      <c r="AO207" s="175"/>
      <c r="AP207" s="175"/>
      <c r="AQ207" s="175"/>
      <c r="AR207" s="175"/>
      <c r="AS207" s="175"/>
      <c r="AT207" s="175"/>
      <c r="AU207" s="175"/>
      <c r="AV207" s="175"/>
      <c r="AW207" s="175"/>
      <c r="AX207" s="175"/>
      <c r="AY207" s="175"/>
      <c r="AZ207" s="176"/>
      <c r="BA207" s="177"/>
    </row>
    <row r="208" spans="1:53" ht="93" customHeight="1" x14ac:dyDescent="0.25">
      <c r="A208" s="172"/>
      <c r="B208" s="172"/>
      <c r="C208" s="172"/>
      <c r="D208" s="172"/>
      <c r="E208" s="172"/>
      <c r="F208" s="165"/>
      <c r="G208" s="172"/>
      <c r="H208" s="172"/>
      <c r="I208" s="172"/>
      <c r="J208" s="163"/>
      <c r="K208" s="163"/>
      <c r="L208" s="163"/>
      <c r="M208" s="163"/>
      <c r="N208" s="163"/>
      <c r="O208" s="192"/>
      <c r="P208" s="163"/>
      <c r="Q208" s="163"/>
      <c r="R208" s="163"/>
      <c r="S208" s="163"/>
      <c r="T208" s="163"/>
      <c r="U208" s="165"/>
      <c r="V208" s="174"/>
      <c r="W208" s="174"/>
      <c r="X208" s="174"/>
      <c r="Y208" s="174"/>
      <c r="Z208" s="174"/>
      <c r="AA208" s="174"/>
      <c r="AB208" s="174"/>
      <c r="AC208" s="174"/>
      <c r="AD208" s="174"/>
      <c r="AE208" s="174"/>
      <c r="AF208" s="174"/>
      <c r="AG208" s="174"/>
      <c r="AH208" s="174"/>
      <c r="AI208" s="174"/>
      <c r="AJ208" s="174"/>
      <c r="AK208" s="174"/>
      <c r="AL208" s="175"/>
      <c r="AM208" s="175"/>
      <c r="AN208" s="175"/>
      <c r="AO208" s="175"/>
      <c r="AP208" s="175"/>
      <c r="AQ208" s="175"/>
      <c r="AR208" s="175"/>
      <c r="AS208" s="175"/>
      <c r="AT208" s="175"/>
      <c r="AU208" s="175"/>
      <c r="AV208" s="175"/>
      <c r="AW208" s="175"/>
      <c r="AX208" s="175"/>
      <c r="AY208" s="175"/>
      <c r="AZ208" s="176"/>
      <c r="BA208" s="177"/>
    </row>
    <row r="209" spans="1:53" ht="93" customHeight="1" x14ac:dyDescent="0.25">
      <c r="A209" s="172"/>
      <c r="B209" s="172"/>
      <c r="C209" s="172"/>
      <c r="D209" s="172"/>
      <c r="E209" s="172"/>
      <c r="F209" s="165"/>
      <c r="G209" s="172"/>
      <c r="H209" s="172"/>
      <c r="I209" s="172"/>
      <c r="J209" s="163"/>
      <c r="K209" s="163"/>
      <c r="L209" s="163"/>
      <c r="M209" s="163"/>
      <c r="N209" s="163"/>
      <c r="O209" s="192"/>
      <c r="P209" s="163"/>
      <c r="Q209" s="163"/>
      <c r="R209" s="163"/>
      <c r="S209" s="163"/>
      <c r="T209" s="163"/>
      <c r="U209" s="165"/>
      <c r="V209" s="174"/>
      <c r="W209" s="174"/>
      <c r="X209" s="174"/>
      <c r="Y209" s="174"/>
      <c r="Z209" s="174"/>
      <c r="AA209" s="174"/>
      <c r="AB209" s="174"/>
      <c r="AC209" s="174"/>
      <c r="AD209" s="174"/>
      <c r="AE209" s="174"/>
      <c r="AF209" s="174"/>
      <c r="AG209" s="174"/>
      <c r="AH209" s="174"/>
      <c r="AI209" s="174"/>
      <c r="AJ209" s="174"/>
      <c r="AK209" s="174"/>
      <c r="AL209" s="175"/>
      <c r="AM209" s="175"/>
      <c r="AN209" s="175"/>
      <c r="AO209" s="175"/>
      <c r="AP209" s="175"/>
      <c r="AQ209" s="175"/>
      <c r="AR209" s="175"/>
      <c r="AS209" s="175"/>
      <c r="AT209" s="175"/>
      <c r="AU209" s="175"/>
      <c r="AV209" s="175"/>
      <c r="AW209" s="175"/>
      <c r="AX209" s="175"/>
      <c r="AY209" s="175"/>
      <c r="AZ209" s="176"/>
      <c r="BA209" s="177"/>
    </row>
    <row r="210" spans="1:53" ht="93" customHeight="1" x14ac:dyDescent="0.25">
      <c r="A210" s="172"/>
      <c r="B210" s="172"/>
      <c r="C210" s="172"/>
      <c r="D210" s="172"/>
      <c r="E210" s="172"/>
      <c r="F210" s="165"/>
      <c r="G210" s="172"/>
      <c r="H210" s="172"/>
      <c r="I210" s="172"/>
      <c r="J210" s="163"/>
      <c r="K210" s="163"/>
      <c r="L210" s="163"/>
      <c r="M210" s="163"/>
      <c r="N210" s="163"/>
      <c r="O210" s="192"/>
      <c r="P210" s="163"/>
      <c r="Q210" s="163"/>
      <c r="R210" s="163"/>
      <c r="S210" s="163"/>
      <c r="T210" s="163"/>
      <c r="U210" s="165"/>
      <c r="V210" s="174"/>
      <c r="W210" s="174"/>
      <c r="X210" s="174"/>
      <c r="Y210" s="174"/>
      <c r="Z210" s="174"/>
      <c r="AA210" s="174"/>
      <c r="AB210" s="174"/>
      <c r="AC210" s="174"/>
      <c r="AD210" s="174"/>
      <c r="AE210" s="174"/>
      <c r="AF210" s="174"/>
      <c r="AG210" s="174"/>
      <c r="AH210" s="174"/>
      <c r="AI210" s="174"/>
      <c r="AJ210" s="174"/>
      <c r="AK210" s="174"/>
      <c r="AL210" s="175"/>
      <c r="AM210" s="175"/>
      <c r="AN210" s="175"/>
      <c r="AO210" s="175"/>
      <c r="AP210" s="175"/>
      <c r="AQ210" s="175"/>
      <c r="AR210" s="175"/>
      <c r="AS210" s="175"/>
      <c r="AT210" s="175"/>
      <c r="AU210" s="175"/>
      <c r="AV210" s="175"/>
      <c r="AW210" s="175"/>
      <c r="AX210" s="175"/>
      <c r="AY210" s="175"/>
      <c r="AZ210" s="176"/>
      <c r="BA210" s="177"/>
    </row>
    <row r="211" spans="1:53" ht="93" customHeight="1" x14ac:dyDescent="0.25">
      <c r="A211" s="172"/>
      <c r="B211" s="172"/>
      <c r="C211" s="172"/>
      <c r="D211" s="172"/>
      <c r="E211" s="172"/>
      <c r="F211" s="165"/>
      <c r="G211" s="172"/>
      <c r="H211" s="172"/>
      <c r="I211" s="172"/>
      <c r="J211" s="163"/>
      <c r="K211" s="163"/>
      <c r="L211" s="163"/>
      <c r="M211" s="163"/>
      <c r="N211" s="163"/>
      <c r="O211" s="192"/>
      <c r="P211" s="163"/>
      <c r="Q211" s="163"/>
      <c r="R211" s="163"/>
      <c r="S211" s="163"/>
      <c r="T211" s="163"/>
      <c r="U211" s="165"/>
      <c r="V211" s="174"/>
      <c r="W211" s="174"/>
      <c r="X211" s="174"/>
      <c r="Y211" s="174"/>
      <c r="Z211" s="174"/>
      <c r="AA211" s="174"/>
      <c r="AB211" s="174"/>
      <c r="AC211" s="174"/>
      <c r="AD211" s="174"/>
      <c r="AE211" s="174"/>
      <c r="AF211" s="174"/>
      <c r="AG211" s="174"/>
      <c r="AH211" s="174"/>
      <c r="AI211" s="174"/>
      <c r="AJ211" s="174"/>
      <c r="AK211" s="174"/>
      <c r="AL211" s="175"/>
      <c r="AM211" s="175"/>
      <c r="AN211" s="175"/>
      <c r="AO211" s="175"/>
      <c r="AP211" s="175"/>
      <c r="AQ211" s="175"/>
      <c r="AR211" s="175"/>
      <c r="AS211" s="175"/>
      <c r="AT211" s="175"/>
      <c r="AU211" s="175"/>
      <c r="AV211" s="175"/>
      <c r="AW211" s="175"/>
      <c r="AX211" s="175"/>
      <c r="AY211" s="175"/>
      <c r="AZ211" s="176"/>
      <c r="BA211" s="177"/>
    </row>
    <row r="212" spans="1:53" ht="93" customHeight="1" x14ac:dyDescent="0.25">
      <c r="A212" s="172"/>
      <c r="B212" s="172"/>
      <c r="C212" s="172"/>
      <c r="D212" s="172"/>
      <c r="E212" s="172"/>
      <c r="F212" s="165"/>
      <c r="G212" s="172"/>
      <c r="H212" s="172"/>
      <c r="I212" s="172"/>
      <c r="J212" s="163"/>
      <c r="K212" s="163"/>
      <c r="L212" s="163"/>
      <c r="M212" s="163"/>
      <c r="N212" s="163"/>
      <c r="O212" s="192"/>
      <c r="P212" s="163"/>
      <c r="Q212" s="163"/>
      <c r="R212" s="163"/>
      <c r="S212" s="163"/>
      <c r="T212" s="163"/>
      <c r="U212" s="165"/>
      <c r="V212" s="174"/>
      <c r="W212" s="174"/>
      <c r="X212" s="174"/>
      <c r="Y212" s="174"/>
      <c r="Z212" s="174"/>
      <c r="AA212" s="174"/>
      <c r="AB212" s="174"/>
      <c r="AC212" s="174"/>
      <c r="AD212" s="174"/>
      <c r="AE212" s="174"/>
      <c r="AF212" s="174"/>
      <c r="AG212" s="174"/>
      <c r="AH212" s="174"/>
      <c r="AI212" s="174"/>
      <c r="AJ212" s="174"/>
      <c r="AK212" s="174"/>
      <c r="AL212" s="175"/>
      <c r="AM212" s="175"/>
      <c r="AN212" s="175"/>
      <c r="AO212" s="175"/>
      <c r="AP212" s="175"/>
      <c r="AQ212" s="175"/>
      <c r="AR212" s="175"/>
      <c r="AS212" s="175"/>
      <c r="AT212" s="175"/>
      <c r="AU212" s="175"/>
      <c r="AV212" s="175"/>
      <c r="AW212" s="175"/>
      <c r="AX212" s="175"/>
      <c r="AY212" s="175"/>
      <c r="AZ212" s="176"/>
      <c r="BA212" s="177"/>
    </row>
    <row r="213" spans="1:53" ht="93" customHeight="1" x14ac:dyDescent="0.25">
      <c r="A213" s="172"/>
      <c r="B213" s="172"/>
      <c r="C213" s="172"/>
      <c r="D213" s="172"/>
      <c r="E213" s="172"/>
      <c r="F213" s="165"/>
      <c r="G213" s="172"/>
      <c r="H213" s="172"/>
      <c r="I213" s="172"/>
      <c r="J213" s="163"/>
      <c r="K213" s="163"/>
      <c r="L213" s="163"/>
      <c r="M213" s="163"/>
      <c r="N213" s="163"/>
      <c r="O213" s="192"/>
      <c r="P213" s="163"/>
      <c r="Q213" s="163"/>
      <c r="R213" s="163"/>
      <c r="S213" s="163"/>
      <c r="T213" s="163"/>
      <c r="U213" s="165"/>
      <c r="V213" s="174"/>
      <c r="W213" s="174"/>
      <c r="X213" s="174"/>
      <c r="Y213" s="174"/>
      <c r="Z213" s="174"/>
      <c r="AA213" s="174"/>
      <c r="AB213" s="174"/>
      <c r="AC213" s="174"/>
      <c r="AD213" s="174"/>
      <c r="AE213" s="174"/>
      <c r="AF213" s="174"/>
      <c r="AG213" s="174"/>
      <c r="AH213" s="174"/>
      <c r="AI213" s="174"/>
      <c r="AJ213" s="174"/>
      <c r="AK213" s="174"/>
      <c r="AL213" s="175"/>
      <c r="AM213" s="175"/>
      <c r="AN213" s="175"/>
      <c r="AO213" s="175"/>
      <c r="AP213" s="175"/>
      <c r="AQ213" s="175"/>
      <c r="AR213" s="175"/>
      <c r="AS213" s="175"/>
      <c r="AT213" s="175"/>
      <c r="AU213" s="175"/>
      <c r="AV213" s="175"/>
      <c r="AW213" s="175"/>
      <c r="AX213" s="175"/>
      <c r="AY213" s="175"/>
      <c r="AZ213" s="176"/>
      <c r="BA213" s="177"/>
    </row>
    <row r="214" spans="1:53" ht="93" customHeight="1" x14ac:dyDescent="0.25">
      <c r="A214" s="172"/>
      <c r="B214" s="172"/>
      <c r="C214" s="172"/>
      <c r="D214" s="172"/>
      <c r="E214" s="172"/>
      <c r="F214" s="165"/>
      <c r="G214" s="172"/>
      <c r="H214" s="172"/>
      <c r="I214" s="172"/>
      <c r="J214" s="163"/>
      <c r="K214" s="163"/>
      <c r="L214" s="163"/>
      <c r="M214" s="163"/>
      <c r="N214" s="163"/>
      <c r="O214" s="192"/>
      <c r="P214" s="163"/>
      <c r="Q214" s="163"/>
      <c r="R214" s="163"/>
      <c r="S214" s="163"/>
      <c r="T214" s="163"/>
      <c r="U214" s="165"/>
      <c r="V214" s="174"/>
      <c r="W214" s="174"/>
      <c r="X214" s="174"/>
      <c r="Y214" s="174"/>
      <c r="Z214" s="174"/>
      <c r="AA214" s="174"/>
      <c r="AB214" s="174"/>
      <c r="AC214" s="174"/>
      <c r="AD214" s="174"/>
      <c r="AE214" s="174"/>
      <c r="AF214" s="174"/>
      <c r="AG214" s="174"/>
      <c r="AH214" s="174"/>
      <c r="AI214" s="174"/>
      <c r="AJ214" s="174"/>
      <c r="AK214" s="174"/>
      <c r="AL214" s="175"/>
      <c r="AM214" s="175"/>
      <c r="AN214" s="175"/>
      <c r="AO214" s="175"/>
      <c r="AP214" s="175"/>
      <c r="AQ214" s="175"/>
      <c r="AR214" s="175"/>
      <c r="AS214" s="175"/>
      <c r="AT214" s="175"/>
      <c r="AU214" s="175"/>
      <c r="AV214" s="175"/>
      <c r="AW214" s="175"/>
      <c r="AX214" s="175"/>
      <c r="AY214" s="175"/>
      <c r="AZ214" s="176"/>
      <c r="BA214" s="177"/>
    </row>
    <row r="215" spans="1:53" ht="93" customHeight="1" x14ac:dyDescent="0.25">
      <c r="A215" s="172"/>
      <c r="B215" s="172"/>
      <c r="C215" s="172"/>
      <c r="D215" s="172"/>
      <c r="E215" s="172"/>
      <c r="F215" s="165"/>
      <c r="G215" s="172"/>
      <c r="H215" s="172"/>
      <c r="I215" s="172"/>
      <c r="J215" s="163"/>
      <c r="K215" s="163"/>
      <c r="L215" s="163"/>
      <c r="M215" s="163"/>
      <c r="N215" s="163"/>
      <c r="O215" s="192"/>
      <c r="P215" s="163"/>
      <c r="Q215" s="163"/>
      <c r="R215" s="163"/>
      <c r="S215" s="163"/>
      <c r="T215" s="163"/>
      <c r="U215" s="165"/>
      <c r="V215" s="174"/>
      <c r="W215" s="174"/>
      <c r="X215" s="174"/>
      <c r="Y215" s="174"/>
      <c r="Z215" s="174"/>
      <c r="AA215" s="174"/>
      <c r="AB215" s="174"/>
      <c r="AC215" s="174"/>
      <c r="AD215" s="174"/>
      <c r="AE215" s="174"/>
      <c r="AF215" s="174"/>
      <c r="AG215" s="174"/>
      <c r="AH215" s="174"/>
      <c r="AI215" s="174"/>
      <c r="AJ215" s="174"/>
      <c r="AK215" s="174"/>
      <c r="AL215" s="175"/>
      <c r="AM215" s="175"/>
      <c r="AN215" s="175"/>
      <c r="AO215" s="175"/>
      <c r="AP215" s="175"/>
      <c r="AQ215" s="175"/>
      <c r="AR215" s="175"/>
      <c r="AS215" s="175"/>
      <c r="AT215" s="175"/>
      <c r="AU215" s="175"/>
      <c r="AV215" s="175"/>
      <c r="AW215" s="175"/>
      <c r="AX215" s="175"/>
      <c r="AY215" s="175"/>
      <c r="AZ215" s="176"/>
      <c r="BA215" s="177"/>
    </row>
    <row r="216" spans="1:53" ht="93" customHeight="1" x14ac:dyDescent="0.25">
      <c r="A216" s="172"/>
      <c r="B216" s="172"/>
      <c r="C216" s="172"/>
      <c r="D216" s="172"/>
      <c r="E216" s="172"/>
      <c r="F216" s="165"/>
      <c r="G216" s="172"/>
      <c r="H216" s="172"/>
      <c r="I216" s="172"/>
      <c r="J216" s="163"/>
      <c r="K216" s="163"/>
      <c r="L216" s="163"/>
      <c r="M216" s="163"/>
      <c r="N216" s="163"/>
      <c r="O216" s="192"/>
      <c r="P216" s="163"/>
      <c r="Q216" s="163"/>
      <c r="R216" s="163"/>
      <c r="S216" s="163"/>
      <c r="T216" s="163"/>
      <c r="U216" s="165"/>
      <c r="V216" s="174"/>
      <c r="W216" s="174"/>
      <c r="X216" s="174"/>
      <c r="Y216" s="174"/>
      <c r="Z216" s="174"/>
      <c r="AA216" s="174"/>
      <c r="AB216" s="174"/>
      <c r="AC216" s="174"/>
      <c r="AD216" s="174"/>
      <c r="AE216" s="174"/>
      <c r="AF216" s="174"/>
      <c r="AG216" s="174"/>
      <c r="AH216" s="174"/>
      <c r="AI216" s="174"/>
      <c r="AJ216" s="174"/>
      <c r="AK216" s="174"/>
      <c r="AL216" s="175"/>
      <c r="AM216" s="175"/>
      <c r="AN216" s="175"/>
      <c r="AO216" s="175"/>
      <c r="AP216" s="175"/>
      <c r="AQ216" s="175"/>
      <c r="AR216" s="175"/>
      <c r="AS216" s="175"/>
      <c r="AT216" s="175"/>
      <c r="AU216" s="175"/>
      <c r="AV216" s="175"/>
      <c r="AW216" s="175"/>
      <c r="AX216" s="175"/>
      <c r="AY216" s="175"/>
      <c r="AZ216" s="176"/>
      <c r="BA216" s="177"/>
    </row>
    <row r="217" spans="1:53" ht="93" customHeight="1" x14ac:dyDescent="0.25">
      <c r="A217" s="172"/>
      <c r="B217" s="172"/>
      <c r="C217" s="172"/>
      <c r="D217" s="172"/>
      <c r="E217" s="172"/>
      <c r="F217" s="165"/>
      <c r="G217" s="172"/>
      <c r="H217" s="172"/>
      <c r="I217" s="172"/>
      <c r="J217" s="163"/>
      <c r="K217" s="163"/>
      <c r="L217" s="163"/>
      <c r="M217" s="163"/>
      <c r="N217" s="163"/>
      <c r="O217" s="192"/>
      <c r="P217" s="163"/>
      <c r="Q217" s="163"/>
      <c r="R217" s="163"/>
      <c r="S217" s="163"/>
      <c r="T217" s="163"/>
      <c r="U217" s="165"/>
      <c r="V217" s="174"/>
      <c r="W217" s="174"/>
      <c r="X217" s="174"/>
      <c r="Y217" s="174"/>
      <c r="Z217" s="174"/>
      <c r="AA217" s="174"/>
      <c r="AB217" s="174"/>
      <c r="AC217" s="174"/>
      <c r="AD217" s="174"/>
      <c r="AE217" s="174"/>
      <c r="AF217" s="174"/>
      <c r="AG217" s="174"/>
      <c r="AH217" s="174"/>
      <c r="AI217" s="174"/>
      <c r="AJ217" s="174"/>
      <c r="AK217" s="174"/>
      <c r="AL217" s="175"/>
      <c r="AM217" s="175"/>
      <c r="AN217" s="175"/>
      <c r="AO217" s="175"/>
      <c r="AP217" s="175"/>
      <c r="AQ217" s="175"/>
      <c r="AR217" s="175"/>
      <c r="AS217" s="175"/>
      <c r="AT217" s="175"/>
      <c r="AU217" s="175"/>
      <c r="AV217" s="175"/>
      <c r="AW217" s="175"/>
      <c r="AX217" s="175"/>
      <c r="AY217" s="175"/>
      <c r="AZ217" s="176"/>
      <c r="BA217" s="177"/>
    </row>
    <row r="218" spans="1:53" ht="93" customHeight="1" x14ac:dyDescent="0.25">
      <c r="A218" s="172"/>
      <c r="B218" s="172"/>
      <c r="C218" s="172"/>
      <c r="D218" s="172"/>
      <c r="E218" s="172"/>
      <c r="F218" s="165"/>
      <c r="G218" s="172"/>
      <c r="H218" s="172"/>
      <c r="I218" s="172"/>
      <c r="J218" s="163"/>
      <c r="K218" s="163"/>
      <c r="L218" s="163"/>
      <c r="M218" s="163"/>
      <c r="N218" s="163"/>
      <c r="O218" s="192"/>
      <c r="P218" s="163"/>
      <c r="Q218" s="163"/>
      <c r="R218" s="163"/>
      <c r="S218" s="163"/>
      <c r="T218" s="163"/>
      <c r="U218" s="165"/>
      <c r="V218" s="174"/>
      <c r="W218" s="174"/>
      <c r="X218" s="174"/>
      <c r="Y218" s="174"/>
      <c r="Z218" s="174"/>
      <c r="AA218" s="174"/>
      <c r="AB218" s="174"/>
      <c r="AC218" s="174"/>
      <c r="AD218" s="174"/>
      <c r="AE218" s="174"/>
      <c r="AF218" s="174"/>
      <c r="AG218" s="174"/>
      <c r="AH218" s="174"/>
      <c r="AI218" s="174"/>
      <c r="AJ218" s="174"/>
      <c r="AK218" s="174"/>
      <c r="AL218" s="175"/>
      <c r="AM218" s="175"/>
      <c r="AN218" s="175"/>
      <c r="AO218" s="175"/>
      <c r="AP218" s="175"/>
      <c r="AQ218" s="175"/>
      <c r="AR218" s="175"/>
      <c r="AS218" s="175"/>
      <c r="AT218" s="175"/>
      <c r="AU218" s="175"/>
      <c r="AV218" s="175"/>
      <c r="AW218" s="175"/>
      <c r="AX218" s="175"/>
      <c r="AY218" s="175"/>
      <c r="AZ218" s="176"/>
      <c r="BA218" s="177"/>
    </row>
    <row r="219" spans="1:53" ht="93" customHeight="1" x14ac:dyDescent="0.25">
      <c r="A219" s="172"/>
      <c r="B219" s="172"/>
      <c r="C219" s="172"/>
      <c r="D219" s="172"/>
      <c r="E219" s="172"/>
      <c r="F219" s="165"/>
      <c r="G219" s="172"/>
      <c r="H219" s="172"/>
      <c r="I219" s="172"/>
      <c r="J219" s="163"/>
      <c r="K219" s="163"/>
      <c r="L219" s="163"/>
      <c r="M219" s="163"/>
      <c r="N219" s="163"/>
      <c r="O219" s="192"/>
      <c r="P219" s="163"/>
      <c r="Q219" s="163"/>
      <c r="R219" s="163"/>
      <c r="S219" s="163"/>
      <c r="T219" s="163"/>
      <c r="U219" s="165"/>
      <c r="V219" s="174"/>
      <c r="W219" s="174"/>
      <c r="X219" s="174"/>
      <c r="Y219" s="174"/>
      <c r="Z219" s="174"/>
      <c r="AA219" s="174"/>
      <c r="AB219" s="174"/>
      <c r="AC219" s="174"/>
      <c r="AD219" s="174"/>
      <c r="AE219" s="174"/>
      <c r="AF219" s="174"/>
      <c r="AG219" s="174"/>
      <c r="AH219" s="174"/>
      <c r="AI219" s="174"/>
      <c r="AJ219" s="174"/>
      <c r="AK219" s="174"/>
      <c r="AL219" s="175"/>
      <c r="AM219" s="175"/>
      <c r="AN219" s="175"/>
      <c r="AO219" s="175"/>
      <c r="AP219" s="175"/>
      <c r="AQ219" s="175"/>
      <c r="AR219" s="175"/>
      <c r="AS219" s="175"/>
      <c r="AT219" s="175"/>
      <c r="AU219" s="175"/>
      <c r="AV219" s="175"/>
      <c r="AW219" s="175"/>
      <c r="AX219" s="175"/>
      <c r="AY219" s="175"/>
      <c r="AZ219" s="176"/>
      <c r="BA219" s="177"/>
    </row>
    <row r="220" spans="1:53" ht="93" customHeight="1" x14ac:dyDescent="0.25">
      <c r="A220" s="172"/>
      <c r="B220" s="172"/>
      <c r="C220" s="172"/>
      <c r="D220" s="172"/>
      <c r="E220" s="172"/>
      <c r="F220" s="165"/>
      <c r="G220" s="172"/>
      <c r="H220" s="172"/>
      <c r="I220" s="172"/>
      <c r="J220" s="163"/>
      <c r="K220" s="163"/>
      <c r="L220" s="163"/>
      <c r="M220" s="163"/>
      <c r="N220" s="163"/>
      <c r="O220" s="192"/>
      <c r="P220" s="163"/>
      <c r="Q220" s="163"/>
      <c r="R220" s="163"/>
      <c r="S220" s="163"/>
      <c r="T220" s="163"/>
      <c r="U220" s="165"/>
      <c r="V220" s="174"/>
      <c r="W220" s="174"/>
      <c r="X220" s="174"/>
      <c r="Y220" s="174"/>
      <c r="Z220" s="174"/>
      <c r="AA220" s="174"/>
      <c r="AB220" s="174"/>
      <c r="AC220" s="174"/>
      <c r="AD220" s="174"/>
      <c r="AE220" s="174"/>
      <c r="AF220" s="174"/>
      <c r="AG220" s="174"/>
      <c r="AH220" s="174"/>
      <c r="AI220" s="174"/>
      <c r="AJ220" s="174"/>
      <c r="AK220" s="174"/>
      <c r="AL220" s="175"/>
      <c r="AM220" s="175"/>
      <c r="AN220" s="175"/>
      <c r="AO220" s="175"/>
      <c r="AP220" s="175"/>
      <c r="AQ220" s="175"/>
      <c r="AR220" s="175"/>
      <c r="AS220" s="175"/>
      <c r="AT220" s="175"/>
      <c r="AU220" s="175"/>
      <c r="AV220" s="175"/>
      <c r="AW220" s="175"/>
      <c r="AX220" s="175"/>
      <c r="AY220" s="175"/>
      <c r="AZ220" s="176"/>
      <c r="BA220" s="177"/>
    </row>
    <row r="221" spans="1:53" ht="93" customHeight="1" x14ac:dyDescent="0.25">
      <c r="A221" s="172"/>
      <c r="B221" s="172"/>
      <c r="C221" s="172"/>
      <c r="D221" s="172"/>
      <c r="E221" s="172"/>
      <c r="F221" s="165"/>
      <c r="G221" s="172"/>
      <c r="H221" s="172"/>
      <c r="I221" s="172"/>
      <c r="J221" s="163"/>
      <c r="K221" s="163"/>
      <c r="L221" s="163"/>
      <c r="M221" s="163"/>
      <c r="N221" s="163"/>
      <c r="O221" s="192"/>
      <c r="P221" s="163"/>
      <c r="Q221" s="163"/>
      <c r="R221" s="163"/>
      <c r="S221" s="163"/>
      <c r="T221" s="163"/>
      <c r="U221" s="165"/>
      <c r="V221" s="174"/>
      <c r="W221" s="174"/>
      <c r="X221" s="174"/>
      <c r="Y221" s="174"/>
      <c r="Z221" s="174"/>
      <c r="AA221" s="174"/>
      <c r="AB221" s="174"/>
      <c r="AC221" s="174"/>
      <c r="AD221" s="174"/>
      <c r="AE221" s="174"/>
      <c r="AF221" s="174"/>
      <c r="AG221" s="174"/>
      <c r="AH221" s="174"/>
      <c r="AI221" s="174"/>
      <c r="AJ221" s="174"/>
      <c r="AK221" s="174"/>
      <c r="AL221" s="175"/>
      <c r="AM221" s="175"/>
      <c r="AN221" s="175"/>
      <c r="AO221" s="175"/>
      <c r="AP221" s="175"/>
      <c r="AQ221" s="175"/>
      <c r="AR221" s="175"/>
      <c r="AS221" s="175"/>
      <c r="AT221" s="175"/>
      <c r="AU221" s="175"/>
      <c r="AV221" s="175"/>
      <c r="AW221" s="175"/>
      <c r="AX221" s="175"/>
      <c r="AY221" s="175"/>
      <c r="AZ221" s="176"/>
      <c r="BA221" s="177"/>
    </row>
    <row r="222" spans="1:53" ht="93" customHeight="1" x14ac:dyDescent="0.25">
      <c r="A222" s="172"/>
      <c r="B222" s="172"/>
      <c r="C222" s="172"/>
      <c r="D222" s="172"/>
      <c r="E222" s="172"/>
      <c r="F222" s="165"/>
      <c r="G222" s="172"/>
      <c r="H222" s="172"/>
      <c r="I222" s="172"/>
      <c r="J222" s="163"/>
      <c r="K222" s="163"/>
      <c r="L222" s="163"/>
      <c r="M222" s="163"/>
      <c r="N222" s="163"/>
      <c r="O222" s="192"/>
      <c r="P222" s="163"/>
      <c r="Q222" s="163"/>
      <c r="R222" s="163"/>
      <c r="S222" s="163"/>
      <c r="T222" s="163"/>
      <c r="U222" s="165"/>
      <c r="V222" s="174"/>
      <c r="W222" s="174"/>
      <c r="X222" s="174"/>
      <c r="Y222" s="174"/>
      <c r="Z222" s="174"/>
      <c r="AA222" s="174"/>
      <c r="AB222" s="174"/>
      <c r="AC222" s="174"/>
      <c r="AD222" s="174"/>
      <c r="AE222" s="174"/>
      <c r="AF222" s="174"/>
      <c r="AG222" s="174"/>
      <c r="AH222" s="174"/>
      <c r="AI222" s="174"/>
      <c r="AJ222" s="174"/>
      <c r="AK222" s="174"/>
      <c r="AL222" s="175"/>
      <c r="AM222" s="175"/>
      <c r="AN222" s="175"/>
      <c r="AO222" s="175"/>
      <c r="AP222" s="175"/>
      <c r="AQ222" s="175"/>
      <c r="AR222" s="175"/>
      <c r="AS222" s="175"/>
      <c r="AT222" s="175"/>
      <c r="AU222" s="175"/>
      <c r="AV222" s="175"/>
      <c r="AW222" s="175"/>
      <c r="AX222" s="175"/>
      <c r="AY222" s="175"/>
      <c r="AZ222" s="176"/>
      <c r="BA222" s="177"/>
    </row>
    <row r="223" spans="1:53" ht="93" customHeight="1" x14ac:dyDescent="0.25">
      <c r="A223" s="172"/>
      <c r="B223" s="172"/>
      <c r="C223" s="172"/>
      <c r="D223" s="172"/>
      <c r="E223" s="172"/>
      <c r="F223" s="165"/>
      <c r="G223" s="172"/>
      <c r="H223" s="172"/>
      <c r="I223" s="172"/>
      <c r="J223" s="163"/>
      <c r="K223" s="163"/>
      <c r="L223" s="163"/>
      <c r="M223" s="163"/>
      <c r="N223" s="163"/>
      <c r="O223" s="192"/>
      <c r="P223" s="163"/>
      <c r="Q223" s="163"/>
      <c r="R223" s="163"/>
      <c r="S223" s="163"/>
      <c r="T223" s="163"/>
      <c r="U223" s="165"/>
      <c r="V223" s="174"/>
      <c r="W223" s="174"/>
      <c r="X223" s="174"/>
      <c r="Y223" s="174"/>
      <c r="Z223" s="174"/>
      <c r="AA223" s="174"/>
      <c r="AB223" s="174"/>
      <c r="AC223" s="174"/>
      <c r="AD223" s="174"/>
      <c r="AE223" s="174"/>
      <c r="AF223" s="174"/>
      <c r="AG223" s="174"/>
      <c r="AH223" s="174"/>
      <c r="AI223" s="174"/>
      <c r="AJ223" s="174"/>
      <c r="AK223" s="174"/>
      <c r="AL223" s="175"/>
      <c r="AM223" s="175"/>
      <c r="AN223" s="175"/>
      <c r="AO223" s="175"/>
      <c r="AP223" s="175"/>
      <c r="AQ223" s="175"/>
      <c r="AR223" s="175"/>
      <c r="AS223" s="175"/>
      <c r="AT223" s="175"/>
      <c r="AU223" s="175"/>
      <c r="AV223" s="175"/>
      <c r="AW223" s="175"/>
      <c r="AX223" s="175"/>
      <c r="AY223" s="175"/>
      <c r="AZ223" s="176"/>
      <c r="BA223" s="177"/>
    </row>
    <row r="224" spans="1:53" ht="93" customHeight="1" x14ac:dyDescent="0.25">
      <c r="A224" s="172"/>
      <c r="B224" s="172"/>
      <c r="C224" s="172"/>
      <c r="D224" s="172"/>
      <c r="E224" s="172"/>
      <c r="F224" s="165"/>
      <c r="G224" s="172"/>
      <c r="H224" s="172"/>
      <c r="I224" s="172"/>
      <c r="J224" s="163"/>
      <c r="K224" s="163"/>
      <c r="L224" s="163"/>
      <c r="M224" s="163"/>
      <c r="N224" s="163"/>
      <c r="O224" s="192"/>
      <c r="P224" s="163"/>
      <c r="Q224" s="163"/>
      <c r="R224" s="163"/>
      <c r="S224" s="163"/>
      <c r="T224" s="163"/>
      <c r="U224" s="165"/>
      <c r="V224" s="174"/>
      <c r="W224" s="174"/>
      <c r="X224" s="174"/>
      <c r="Y224" s="174"/>
      <c r="Z224" s="174"/>
      <c r="AA224" s="174"/>
      <c r="AB224" s="174"/>
      <c r="AC224" s="174"/>
      <c r="AD224" s="174"/>
      <c r="AE224" s="174"/>
      <c r="AF224" s="174"/>
      <c r="AG224" s="174"/>
      <c r="AH224" s="174"/>
      <c r="AI224" s="174"/>
      <c r="AJ224" s="174"/>
      <c r="AK224" s="174"/>
      <c r="AL224" s="175"/>
      <c r="AM224" s="175"/>
      <c r="AN224" s="175"/>
      <c r="AO224" s="175"/>
      <c r="AP224" s="175"/>
      <c r="AQ224" s="175"/>
      <c r="AR224" s="175"/>
      <c r="AS224" s="175"/>
      <c r="AT224" s="175"/>
      <c r="AU224" s="175"/>
      <c r="AV224" s="175"/>
      <c r="AW224" s="175"/>
      <c r="AX224" s="175"/>
      <c r="AY224" s="175"/>
      <c r="AZ224" s="176"/>
      <c r="BA224" s="177"/>
    </row>
    <row r="225" spans="1:53" ht="93" customHeight="1" x14ac:dyDescent="0.25">
      <c r="A225" s="172"/>
      <c r="B225" s="172"/>
      <c r="C225" s="172"/>
      <c r="D225" s="172"/>
      <c r="E225" s="172"/>
      <c r="F225" s="165"/>
      <c r="G225" s="172"/>
      <c r="H225" s="172"/>
      <c r="I225" s="172"/>
      <c r="J225" s="163"/>
      <c r="K225" s="163"/>
      <c r="L225" s="163"/>
      <c r="M225" s="163"/>
      <c r="N225" s="163"/>
      <c r="O225" s="192"/>
      <c r="P225" s="163"/>
      <c r="Q225" s="163"/>
      <c r="R225" s="163"/>
      <c r="S225" s="163"/>
      <c r="T225" s="163"/>
      <c r="U225" s="165"/>
      <c r="V225" s="174"/>
      <c r="W225" s="174"/>
      <c r="X225" s="174"/>
      <c r="Y225" s="174"/>
      <c r="Z225" s="174"/>
      <c r="AA225" s="174"/>
      <c r="AB225" s="174"/>
      <c r="AC225" s="174"/>
      <c r="AD225" s="174"/>
      <c r="AE225" s="174"/>
      <c r="AF225" s="174"/>
      <c r="AG225" s="174"/>
      <c r="AH225" s="174"/>
      <c r="AI225" s="174"/>
      <c r="AJ225" s="174"/>
      <c r="AK225" s="174"/>
      <c r="AL225" s="175"/>
      <c r="AM225" s="175"/>
      <c r="AN225" s="175"/>
      <c r="AO225" s="175"/>
      <c r="AP225" s="175"/>
      <c r="AQ225" s="175"/>
      <c r="AR225" s="175"/>
      <c r="AS225" s="175"/>
      <c r="AT225" s="175"/>
      <c r="AU225" s="175"/>
      <c r="AV225" s="175"/>
      <c r="AW225" s="175"/>
      <c r="AX225" s="175"/>
      <c r="AY225" s="175"/>
      <c r="AZ225" s="176"/>
      <c r="BA225" s="177"/>
    </row>
    <row r="226" spans="1:53" ht="93" customHeight="1" x14ac:dyDescent="0.25">
      <c r="A226" s="172"/>
      <c r="B226" s="172"/>
      <c r="C226" s="172"/>
      <c r="D226" s="172"/>
      <c r="E226" s="172"/>
      <c r="F226" s="165"/>
      <c r="G226" s="172"/>
      <c r="H226" s="172"/>
      <c r="I226" s="172"/>
      <c r="J226" s="163"/>
      <c r="K226" s="163"/>
      <c r="L226" s="163"/>
      <c r="M226" s="163"/>
      <c r="N226" s="163"/>
      <c r="O226" s="192"/>
      <c r="P226" s="163"/>
      <c r="Q226" s="163"/>
      <c r="R226" s="163"/>
      <c r="S226" s="163"/>
      <c r="T226" s="163"/>
      <c r="U226" s="165"/>
      <c r="V226" s="174"/>
      <c r="W226" s="174"/>
      <c r="X226" s="174"/>
      <c r="Y226" s="174"/>
      <c r="Z226" s="174"/>
      <c r="AA226" s="174"/>
      <c r="AB226" s="174"/>
      <c r="AC226" s="174"/>
      <c r="AD226" s="174"/>
      <c r="AE226" s="174"/>
      <c r="AF226" s="174"/>
      <c r="AG226" s="174"/>
      <c r="AH226" s="174"/>
      <c r="AI226" s="174"/>
      <c r="AJ226" s="174"/>
      <c r="AK226" s="174"/>
      <c r="AL226" s="175"/>
      <c r="AM226" s="175"/>
      <c r="AN226" s="175"/>
      <c r="AO226" s="175"/>
      <c r="AP226" s="175"/>
      <c r="AQ226" s="175"/>
      <c r="AR226" s="175"/>
      <c r="AS226" s="175"/>
      <c r="AT226" s="175"/>
      <c r="AU226" s="175"/>
      <c r="AV226" s="175"/>
      <c r="AW226" s="175"/>
      <c r="AX226" s="175"/>
      <c r="AY226" s="175"/>
      <c r="AZ226" s="176"/>
      <c r="BA226" s="177"/>
    </row>
    <row r="227" spans="1:53" ht="93" customHeight="1" x14ac:dyDescent="0.25">
      <c r="A227" s="172"/>
      <c r="B227" s="172"/>
      <c r="C227" s="172"/>
      <c r="D227" s="172"/>
      <c r="E227" s="172"/>
      <c r="F227" s="165"/>
      <c r="G227" s="172"/>
      <c r="H227" s="172"/>
      <c r="I227" s="172"/>
      <c r="J227" s="163"/>
      <c r="K227" s="163"/>
      <c r="L227" s="163"/>
      <c r="M227" s="163"/>
      <c r="N227" s="163"/>
      <c r="O227" s="192"/>
      <c r="P227" s="163"/>
      <c r="Q227" s="163"/>
      <c r="R227" s="163"/>
      <c r="S227" s="163"/>
      <c r="T227" s="163"/>
      <c r="U227" s="165"/>
      <c r="V227" s="174"/>
      <c r="W227" s="174"/>
      <c r="X227" s="174"/>
      <c r="Y227" s="174"/>
      <c r="Z227" s="174"/>
      <c r="AA227" s="174"/>
      <c r="AB227" s="174"/>
      <c r="AC227" s="174"/>
      <c r="AD227" s="174"/>
      <c r="AE227" s="174"/>
      <c r="AF227" s="174"/>
      <c r="AG227" s="174"/>
      <c r="AH227" s="174"/>
      <c r="AI227" s="174"/>
      <c r="AJ227" s="174"/>
      <c r="AK227" s="174"/>
      <c r="AL227" s="175"/>
      <c r="AM227" s="175"/>
      <c r="AN227" s="175"/>
      <c r="AO227" s="175"/>
      <c r="AP227" s="175"/>
      <c r="AQ227" s="175"/>
      <c r="AR227" s="175"/>
      <c r="AS227" s="175"/>
      <c r="AT227" s="175"/>
      <c r="AU227" s="175"/>
      <c r="AV227" s="175"/>
      <c r="AW227" s="175"/>
      <c r="AX227" s="175"/>
      <c r="AY227" s="175"/>
      <c r="AZ227" s="176"/>
      <c r="BA227" s="177"/>
    </row>
    <row r="228" spans="1:53" ht="93" customHeight="1" x14ac:dyDescent="0.25">
      <c r="A228" s="172"/>
      <c r="B228" s="172"/>
      <c r="C228" s="172"/>
      <c r="D228" s="172"/>
      <c r="E228" s="172"/>
      <c r="F228" s="165"/>
      <c r="G228" s="172"/>
      <c r="H228" s="172"/>
      <c r="I228" s="172"/>
      <c r="J228" s="163"/>
      <c r="K228" s="163"/>
      <c r="L228" s="163"/>
      <c r="M228" s="163"/>
      <c r="N228" s="163"/>
      <c r="O228" s="192"/>
      <c r="P228" s="163"/>
      <c r="Q228" s="163"/>
      <c r="R228" s="163"/>
      <c r="S228" s="163"/>
      <c r="T228" s="163"/>
      <c r="U228" s="165"/>
      <c r="V228" s="174"/>
      <c r="W228" s="174"/>
      <c r="X228" s="174"/>
      <c r="Y228" s="174"/>
      <c r="Z228" s="174"/>
      <c r="AA228" s="174"/>
      <c r="AB228" s="174"/>
      <c r="AC228" s="174"/>
      <c r="AD228" s="174"/>
      <c r="AE228" s="174"/>
      <c r="AF228" s="174"/>
      <c r="AG228" s="174"/>
      <c r="AH228" s="174"/>
      <c r="AI228" s="174"/>
      <c r="AJ228" s="174"/>
      <c r="AK228" s="174"/>
      <c r="AL228" s="175"/>
      <c r="AM228" s="175"/>
      <c r="AN228" s="175"/>
      <c r="AO228" s="175"/>
      <c r="AP228" s="175"/>
      <c r="AQ228" s="175"/>
      <c r="AR228" s="175"/>
      <c r="AS228" s="175"/>
      <c r="AT228" s="175"/>
      <c r="AU228" s="175"/>
      <c r="AV228" s="175"/>
      <c r="AW228" s="175"/>
      <c r="AX228" s="175"/>
      <c r="AY228" s="175"/>
      <c r="AZ228" s="176"/>
      <c r="BA228" s="177"/>
    </row>
    <row r="229" spans="1:53" ht="93" customHeight="1" x14ac:dyDescent="0.25">
      <c r="A229" s="172"/>
      <c r="B229" s="172"/>
      <c r="C229" s="172"/>
      <c r="D229" s="172"/>
      <c r="E229" s="172"/>
      <c r="F229" s="165"/>
      <c r="G229" s="172"/>
      <c r="H229" s="172"/>
      <c r="I229" s="172"/>
      <c r="J229" s="163"/>
      <c r="K229" s="163"/>
      <c r="L229" s="163"/>
      <c r="M229" s="163"/>
      <c r="N229" s="163"/>
      <c r="O229" s="192"/>
      <c r="P229" s="163"/>
      <c r="Q229" s="163"/>
      <c r="R229" s="163"/>
      <c r="S229" s="163"/>
      <c r="T229" s="163"/>
      <c r="U229" s="165"/>
      <c r="V229" s="174"/>
      <c r="W229" s="174"/>
      <c r="X229" s="174"/>
      <c r="Y229" s="174"/>
      <c r="Z229" s="174"/>
      <c r="AA229" s="174"/>
      <c r="AB229" s="174"/>
      <c r="AC229" s="174"/>
      <c r="AD229" s="174"/>
      <c r="AE229" s="174"/>
      <c r="AF229" s="174"/>
      <c r="AG229" s="174"/>
      <c r="AH229" s="174"/>
      <c r="AI229" s="174"/>
      <c r="AJ229" s="174"/>
      <c r="AK229" s="174"/>
      <c r="AL229" s="175"/>
      <c r="AM229" s="175"/>
      <c r="AN229" s="175"/>
      <c r="AO229" s="175"/>
      <c r="AP229" s="175"/>
      <c r="AQ229" s="175"/>
      <c r="AR229" s="175"/>
      <c r="AS229" s="175"/>
      <c r="AT229" s="175"/>
      <c r="AU229" s="175"/>
      <c r="AV229" s="175"/>
      <c r="AW229" s="175"/>
      <c r="AX229" s="175"/>
      <c r="AY229" s="175"/>
      <c r="AZ229" s="176"/>
      <c r="BA229" s="177"/>
    </row>
    <row r="230" spans="1:53" ht="93" customHeight="1" x14ac:dyDescent="0.25">
      <c r="A230" s="172"/>
      <c r="B230" s="172"/>
      <c r="C230" s="172"/>
      <c r="D230" s="172"/>
      <c r="E230" s="172"/>
      <c r="F230" s="165"/>
      <c r="G230" s="172"/>
      <c r="H230" s="172"/>
      <c r="I230" s="172"/>
      <c r="J230" s="163"/>
      <c r="K230" s="163"/>
      <c r="L230" s="163"/>
      <c r="M230" s="163"/>
      <c r="N230" s="163"/>
      <c r="O230" s="192"/>
      <c r="P230" s="163"/>
      <c r="Q230" s="163"/>
      <c r="R230" s="163"/>
      <c r="S230" s="163"/>
      <c r="T230" s="163"/>
      <c r="U230" s="165"/>
      <c r="V230" s="174"/>
      <c r="W230" s="174"/>
      <c r="X230" s="174"/>
      <c r="Y230" s="174"/>
      <c r="Z230" s="174"/>
      <c r="AA230" s="174"/>
      <c r="AB230" s="174"/>
      <c r="AC230" s="174"/>
      <c r="AD230" s="174"/>
      <c r="AE230" s="174"/>
      <c r="AF230" s="174"/>
      <c r="AG230" s="174"/>
      <c r="AH230" s="174"/>
      <c r="AI230" s="174"/>
      <c r="AJ230" s="174"/>
      <c r="AK230" s="174"/>
      <c r="AL230" s="175"/>
      <c r="AM230" s="175"/>
      <c r="AN230" s="175"/>
      <c r="AO230" s="175"/>
      <c r="AP230" s="175"/>
      <c r="AQ230" s="175"/>
      <c r="AR230" s="175"/>
      <c r="AS230" s="175"/>
      <c r="AT230" s="175"/>
      <c r="AU230" s="175"/>
      <c r="AV230" s="175"/>
      <c r="AW230" s="175"/>
      <c r="AX230" s="175"/>
      <c r="AY230" s="175"/>
      <c r="AZ230" s="176"/>
      <c r="BA230" s="177"/>
    </row>
    <row r="231" spans="1:53" ht="93" customHeight="1" x14ac:dyDescent="0.25">
      <c r="A231" s="172"/>
      <c r="B231" s="172"/>
      <c r="C231" s="172"/>
      <c r="D231" s="172"/>
      <c r="E231" s="172"/>
      <c r="F231" s="165"/>
      <c r="G231" s="172"/>
      <c r="H231" s="172"/>
      <c r="I231" s="172"/>
      <c r="J231" s="163"/>
      <c r="K231" s="163"/>
      <c r="L231" s="163"/>
      <c r="M231" s="163"/>
      <c r="N231" s="163"/>
      <c r="O231" s="192"/>
      <c r="P231" s="163"/>
      <c r="Q231" s="163"/>
      <c r="R231" s="163"/>
      <c r="S231" s="163"/>
      <c r="T231" s="163"/>
      <c r="U231" s="165"/>
      <c r="V231" s="174"/>
      <c r="W231" s="174"/>
      <c r="X231" s="174"/>
      <c r="Y231" s="174"/>
      <c r="Z231" s="174"/>
      <c r="AA231" s="174"/>
      <c r="AB231" s="174"/>
      <c r="AC231" s="174"/>
      <c r="AD231" s="174"/>
      <c r="AE231" s="174"/>
      <c r="AF231" s="174"/>
      <c r="AG231" s="174"/>
      <c r="AH231" s="174"/>
      <c r="AI231" s="174"/>
      <c r="AJ231" s="174"/>
      <c r="AK231" s="174"/>
      <c r="AL231" s="175"/>
      <c r="AM231" s="175"/>
      <c r="AN231" s="175"/>
      <c r="AO231" s="175"/>
      <c r="AP231" s="175"/>
      <c r="AQ231" s="175"/>
      <c r="AR231" s="175"/>
      <c r="AS231" s="175"/>
      <c r="AT231" s="175"/>
      <c r="AU231" s="175"/>
      <c r="AV231" s="175"/>
      <c r="AW231" s="175"/>
      <c r="AX231" s="175"/>
      <c r="AY231" s="175"/>
      <c r="AZ231" s="176"/>
      <c r="BA231" s="177"/>
    </row>
    <row r="232" spans="1:53" ht="93" customHeight="1" x14ac:dyDescent="0.25">
      <c r="A232" s="172"/>
      <c r="B232" s="172"/>
      <c r="C232" s="172"/>
      <c r="D232" s="172"/>
      <c r="E232" s="172"/>
      <c r="F232" s="165"/>
      <c r="G232" s="172"/>
      <c r="H232" s="172"/>
      <c r="I232" s="172"/>
      <c r="J232" s="163"/>
      <c r="K232" s="163"/>
      <c r="L232" s="163"/>
      <c r="M232" s="163"/>
      <c r="N232" s="163"/>
      <c r="O232" s="192"/>
      <c r="P232" s="163"/>
      <c r="Q232" s="163"/>
      <c r="R232" s="163"/>
      <c r="S232" s="163"/>
      <c r="T232" s="163"/>
      <c r="U232" s="165"/>
      <c r="V232" s="174"/>
      <c r="W232" s="174"/>
      <c r="X232" s="174"/>
      <c r="Y232" s="174"/>
      <c r="Z232" s="174"/>
      <c r="AA232" s="174"/>
      <c r="AB232" s="174"/>
      <c r="AC232" s="174"/>
      <c r="AD232" s="174"/>
      <c r="AE232" s="174"/>
      <c r="AF232" s="174"/>
      <c r="AG232" s="174"/>
      <c r="AH232" s="174"/>
      <c r="AI232" s="174"/>
      <c r="AJ232" s="174"/>
      <c r="AK232" s="174"/>
      <c r="AL232" s="175"/>
      <c r="AM232" s="175"/>
      <c r="AN232" s="175"/>
      <c r="AO232" s="175"/>
      <c r="AP232" s="175"/>
      <c r="AQ232" s="175"/>
      <c r="AR232" s="175"/>
      <c r="AS232" s="175"/>
      <c r="AT232" s="175"/>
      <c r="AU232" s="175"/>
      <c r="AV232" s="175"/>
      <c r="AW232" s="175"/>
      <c r="AX232" s="175"/>
      <c r="AY232" s="175"/>
      <c r="AZ232" s="176"/>
      <c r="BA232" s="177"/>
    </row>
    <row r="233" spans="1:53" ht="93" customHeight="1" x14ac:dyDescent="0.25">
      <c r="A233" s="172"/>
      <c r="B233" s="172"/>
      <c r="C233" s="172"/>
      <c r="D233" s="172"/>
      <c r="E233" s="172"/>
      <c r="F233" s="165"/>
      <c r="G233" s="172"/>
      <c r="H233" s="172"/>
      <c r="I233" s="172"/>
      <c r="J233" s="163"/>
      <c r="K233" s="163"/>
      <c r="L233" s="163"/>
      <c r="M233" s="163"/>
      <c r="N233" s="163"/>
      <c r="O233" s="192"/>
      <c r="P233" s="163"/>
      <c r="Q233" s="163"/>
      <c r="R233" s="163"/>
      <c r="S233" s="163"/>
      <c r="T233" s="163"/>
      <c r="U233" s="165"/>
      <c r="V233" s="174"/>
      <c r="W233" s="174"/>
      <c r="X233" s="174"/>
      <c r="Y233" s="174"/>
      <c r="Z233" s="174"/>
      <c r="AA233" s="174"/>
      <c r="AB233" s="174"/>
      <c r="AC233" s="174"/>
      <c r="AD233" s="174"/>
      <c r="AE233" s="174"/>
      <c r="AF233" s="174"/>
      <c r="AG233" s="174"/>
      <c r="AH233" s="174"/>
      <c r="AI233" s="174"/>
      <c r="AJ233" s="174"/>
      <c r="AK233" s="174"/>
      <c r="AL233" s="175"/>
      <c r="AM233" s="175"/>
      <c r="AN233" s="175"/>
      <c r="AO233" s="175"/>
      <c r="AP233" s="175"/>
      <c r="AQ233" s="175"/>
      <c r="AR233" s="175"/>
      <c r="AS233" s="175"/>
      <c r="AT233" s="175"/>
      <c r="AU233" s="175"/>
      <c r="AV233" s="175"/>
      <c r="AW233" s="175"/>
      <c r="AX233" s="175"/>
      <c r="AY233" s="175"/>
      <c r="AZ233" s="176"/>
      <c r="BA233" s="177"/>
    </row>
    <row r="234" spans="1:53" ht="93" customHeight="1" x14ac:dyDescent="0.25">
      <c r="A234" s="172"/>
      <c r="B234" s="172"/>
      <c r="C234" s="172"/>
      <c r="D234" s="172"/>
      <c r="E234" s="172"/>
      <c r="F234" s="165"/>
      <c r="G234" s="172"/>
      <c r="H234" s="172"/>
      <c r="I234" s="172"/>
      <c r="J234" s="163"/>
      <c r="K234" s="163"/>
      <c r="L234" s="163"/>
      <c r="M234" s="163"/>
      <c r="N234" s="163"/>
      <c r="O234" s="192"/>
      <c r="P234" s="163"/>
      <c r="Q234" s="163"/>
      <c r="R234" s="163"/>
      <c r="S234" s="163"/>
      <c r="T234" s="163"/>
      <c r="U234" s="165"/>
      <c r="V234" s="174"/>
      <c r="W234" s="174"/>
      <c r="X234" s="174"/>
      <c r="Y234" s="174"/>
      <c r="Z234" s="174"/>
      <c r="AA234" s="174"/>
      <c r="AB234" s="174"/>
      <c r="AC234" s="174"/>
      <c r="AD234" s="174"/>
      <c r="AE234" s="174"/>
      <c r="AF234" s="174"/>
      <c r="AG234" s="174"/>
      <c r="AH234" s="174"/>
      <c r="AI234" s="174"/>
      <c r="AJ234" s="174"/>
      <c r="AK234" s="174"/>
      <c r="AL234" s="175"/>
      <c r="AM234" s="175"/>
      <c r="AN234" s="175"/>
      <c r="AO234" s="175"/>
      <c r="AP234" s="175"/>
      <c r="AQ234" s="175"/>
      <c r="AR234" s="175"/>
      <c r="AS234" s="175"/>
      <c r="AT234" s="175"/>
      <c r="AU234" s="175"/>
      <c r="AV234" s="175"/>
      <c r="AW234" s="175"/>
      <c r="AX234" s="175"/>
      <c r="AY234" s="175"/>
      <c r="AZ234" s="176"/>
      <c r="BA234" s="177"/>
    </row>
    <row r="235" spans="1:53" ht="93" customHeight="1" x14ac:dyDescent="0.25">
      <c r="A235" s="172"/>
      <c r="B235" s="172"/>
      <c r="C235" s="172"/>
      <c r="D235" s="172"/>
      <c r="E235" s="172"/>
      <c r="F235" s="165"/>
      <c r="G235" s="172"/>
      <c r="H235" s="172"/>
      <c r="I235" s="172"/>
      <c r="J235" s="163"/>
      <c r="K235" s="163"/>
      <c r="L235" s="163"/>
      <c r="M235" s="163"/>
      <c r="N235" s="163"/>
      <c r="O235" s="192"/>
      <c r="P235" s="163"/>
      <c r="Q235" s="163"/>
      <c r="R235" s="163"/>
      <c r="S235" s="163"/>
      <c r="T235" s="163"/>
      <c r="U235" s="165"/>
      <c r="V235" s="174"/>
      <c r="W235" s="174"/>
      <c r="X235" s="174"/>
      <c r="Y235" s="174"/>
      <c r="Z235" s="174"/>
      <c r="AA235" s="174"/>
      <c r="AB235" s="174"/>
      <c r="AC235" s="174"/>
      <c r="AD235" s="174"/>
      <c r="AE235" s="174"/>
      <c r="AF235" s="174"/>
      <c r="AG235" s="174"/>
      <c r="AH235" s="174"/>
      <c r="AI235" s="174"/>
      <c r="AJ235" s="174"/>
      <c r="AK235" s="174"/>
      <c r="AL235" s="175"/>
      <c r="AM235" s="175"/>
      <c r="AN235" s="175"/>
      <c r="AO235" s="175"/>
      <c r="AP235" s="175"/>
      <c r="AQ235" s="175"/>
      <c r="AR235" s="175"/>
      <c r="AS235" s="175"/>
      <c r="AT235" s="175"/>
      <c r="AU235" s="175"/>
      <c r="AV235" s="175"/>
      <c r="AW235" s="175"/>
      <c r="AX235" s="175"/>
      <c r="AY235" s="175"/>
      <c r="AZ235" s="176"/>
      <c r="BA235" s="177"/>
    </row>
    <row r="236" spans="1:53" ht="93" customHeight="1" x14ac:dyDescent="0.25">
      <c r="A236" s="172"/>
      <c r="B236" s="172"/>
      <c r="C236" s="172"/>
      <c r="D236" s="172"/>
      <c r="E236" s="172"/>
      <c r="F236" s="165"/>
      <c r="G236" s="172"/>
      <c r="H236" s="172"/>
      <c r="I236" s="172"/>
      <c r="J236" s="163"/>
      <c r="K236" s="163"/>
      <c r="L236" s="163"/>
      <c r="M236" s="163"/>
      <c r="N236" s="163"/>
      <c r="O236" s="192"/>
      <c r="P236" s="163"/>
      <c r="Q236" s="163"/>
      <c r="R236" s="163"/>
      <c r="S236" s="163"/>
      <c r="T236" s="163"/>
      <c r="U236" s="165"/>
      <c r="V236" s="174"/>
      <c r="W236" s="174"/>
      <c r="X236" s="174"/>
      <c r="Y236" s="174"/>
      <c r="Z236" s="174"/>
      <c r="AA236" s="174"/>
      <c r="AB236" s="174"/>
      <c r="AC236" s="174"/>
      <c r="AD236" s="174"/>
      <c r="AE236" s="174"/>
      <c r="AF236" s="174"/>
      <c r="AG236" s="174"/>
      <c r="AH236" s="174"/>
      <c r="AI236" s="174"/>
      <c r="AJ236" s="174"/>
      <c r="AK236" s="174"/>
      <c r="AL236" s="175"/>
      <c r="AM236" s="175"/>
      <c r="AN236" s="175"/>
      <c r="AO236" s="175"/>
      <c r="AP236" s="175"/>
      <c r="AQ236" s="175"/>
      <c r="AR236" s="175"/>
      <c r="AS236" s="175"/>
      <c r="AT236" s="175"/>
      <c r="AU236" s="175"/>
      <c r="AV236" s="175"/>
      <c r="AW236" s="175"/>
      <c r="AX236" s="175"/>
      <c r="AY236" s="175"/>
      <c r="AZ236" s="176"/>
      <c r="BA236" s="177"/>
    </row>
    <row r="237" spans="1:53" ht="93" customHeight="1" x14ac:dyDescent="0.25">
      <c r="A237" s="172"/>
      <c r="B237" s="172"/>
      <c r="C237" s="172"/>
      <c r="D237" s="172"/>
      <c r="E237" s="172"/>
      <c r="F237" s="165"/>
      <c r="G237" s="172"/>
      <c r="H237" s="172"/>
      <c r="I237" s="172"/>
      <c r="J237" s="163"/>
      <c r="K237" s="163"/>
      <c r="L237" s="163"/>
      <c r="M237" s="163"/>
      <c r="N237" s="163"/>
      <c r="O237" s="192"/>
      <c r="P237" s="163"/>
      <c r="Q237" s="163"/>
      <c r="R237" s="163"/>
      <c r="S237" s="163"/>
      <c r="T237" s="163"/>
      <c r="U237" s="165"/>
      <c r="V237" s="174"/>
      <c r="W237" s="174"/>
      <c r="X237" s="174"/>
      <c r="Y237" s="174"/>
      <c r="Z237" s="174"/>
      <c r="AA237" s="174"/>
      <c r="AB237" s="174"/>
      <c r="AC237" s="174"/>
      <c r="AD237" s="174"/>
      <c r="AE237" s="174"/>
      <c r="AF237" s="174"/>
      <c r="AG237" s="174"/>
      <c r="AH237" s="174"/>
      <c r="AI237" s="174"/>
      <c r="AJ237" s="174"/>
      <c r="AK237" s="174"/>
      <c r="AL237" s="175"/>
      <c r="AM237" s="175"/>
      <c r="AN237" s="175"/>
      <c r="AO237" s="175"/>
      <c r="AP237" s="175"/>
      <c r="AQ237" s="175"/>
      <c r="AR237" s="175"/>
      <c r="AS237" s="175"/>
      <c r="AT237" s="175"/>
      <c r="AU237" s="175"/>
      <c r="AV237" s="175"/>
      <c r="AW237" s="175"/>
      <c r="AX237" s="175"/>
      <c r="AY237" s="175"/>
      <c r="AZ237" s="176"/>
      <c r="BA237" s="177"/>
    </row>
    <row r="238" spans="1:53" ht="93" customHeight="1" x14ac:dyDescent="0.25">
      <c r="A238" s="172"/>
      <c r="B238" s="172"/>
      <c r="C238" s="172"/>
      <c r="D238" s="172"/>
      <c r="E238" s="172"/>
      <c r="F238" s="165"/>
      <c r="G238" s="172"/>
      <c r="H238" s="172"/>
      <c r="I238" s="172"/>
      <c r="J238" s="163"/>
      <c r="K238" s="163"/>
      <c r="L238" s="163"/>
      <c r="M238" s="163"/>
      <c r="N238" s="163"/>
      <c r="O238" s="192"/>
      <c r="P238" s="163"/>
      <c r="Q238" s="163"/>
      <c r="R238" s="163"/>
      <c r="S238" s="163"/>
      <c r="T238" s="163"/>
      <c r="U238" s="165"/>
      <c r="V238" s="174"/>
      <c r="W238" s="174"/>
      <c r="X238" s="174"/>
      <c r="Y238" s="174"/>
      <c r="Z238" s="174"/>
      <c r="AA238" s="174"/>
      <c r="AB238" s="174"/>
      <c r="AC238" s="174"/>
      <c r="AD238" s="174"/>
      <c r="AE238" s="174"/>
      <c r="AF238" s="174"/>
      <c r="AG238" s="174"/>
      <c r="AH238" s="174"/>
      <c r="AI238" s="174"/>
      <c r="AJ238" s="174"/>
      <c r="AK238" s="174"/>
      <c r="AL238" s="175"/>
      <c r="AM238" s="175"/>
      <c r="AN238" s="175"/>
      <c r="AO238" s="175"/>
      <c r="AP238" s="175"/>
      <c r="AQ238" s="175"/>
      <c r="AR238" s="175"/>
      <c r="AS238" s="175"/>
      <c r="AT238" s="175"/>
      <c r="AU238" s="175"/>
      <c r="AV238" s="175"/>
      <c r="AW238" s="175"/>
      <c r="AX238" s="175"/>
      <c r="AY238" s="175"/>
      <c r="AZ238" s="176"/>
      <c r="BA238" s="177"/>
    </row>
    <row r="239" spans="1:53" ht="93" customHeight="1" x14ac:dyDescent="0.25">
      <c r="A239" s="172"/>
      <c r="B239" s="172"/>
      <c r="C239" s="172"/>
      <c r="D239" s="172"/>
      <c r="E239" s="172"/>
      <c r="F239" s="165"/>
      <c r="G239" s="172"/>
      <c r="H239" s="172"/>
      <c r="I239" s="172"/>
      <c r="J239" s="163"/>
      <c r="K239" s="163"/>
      <c r="L239" s="163"/>
      <c r="M239" s="163"/>
      <c r="N239" s="163"/>
      <c r="O239" s="192"/>
      <c r="P239" s="163"/>
      <c r="Q239" s="163"/>
      <c r="R239" s="163"/>
      <c r="S239" s="163"/>
      <c r="T239" s="163"/>
      <c r="U239" s="165"/>
      <c r="V239" s="174"/>
      <c r="W239" s="174"/>
      <c r="X239" s="174"/>
      <c r="Y239" s="174"/>
      <c r="Z239" s="174"/>
      <c r="AA239" s="174"/>
      <c r="AB239" s="174"/>
      <c r="AC239" s="174"/>
      <c r="AD239" s="174"/>
      <c r="AE239" s="174"/>
      <c r="AF239" s="174"/>
      <c r="AG239" s="174"/>
      <c r="AH239" s="174"/>
      <c r="AI239" s="174"/>
      <c r="AJ239" s="174"/>
      <c r="AK239" s="174"/>
      <c r="AL239" s="175"/>
      <c r="AM239" s="175"/>
      <c r="AN239" s="175"/>
      <c r="AO239" s="175"/>
      <c r="AP239" s="175"/>
      <c r="AQ239" s="175"/>
      <c r="AR239" s="175"/>
      <c r="AS239" s="175"/>
      <c r="AT239" s="175"/>
      <c r="AU239" s="175"/>
      <c r="AV239" s="175"/>
      <c r="AW239" s="175"/>
      <c r="AX239" s="175"/>
      <c r="AY239" s="175"/>
      <c r="AZ239" s="176"/>
      <c r="BA239" s="177"/>
    </row>
    <row r="240" spans="1:53" ht="93" customHeight="1" x14ac:dyDescent="0.25">
      <c r="A240" s="172"/>
      <c r="B240" s="172"/>
      <c r="C240" s="172"/>
      <c r="D240" s="172"/>
      <c r="E240" s="172"/>
      <c r="F240" s="165"/>
      <c r="G240" s="172"/>
      <c r="H240" s="172"/>
      <c r="I240" s="172"/>
      <c r="J240" s="163"/>
      <c r="K240" s="163"/>
      <c r="L240" s="163"/>
      <c r="M240" s="163"/>
      <c r="N240" s="163"/>
      <c r="O240" s="192"/>
      <c r="P240" s="163"/>
      <c r="Q240" s="163"/>
      <c r="R240" s="163"/>
      <c r="S240" s="163"/>
      <c r="T240" s="163"/>
      <c r="U240" s="165"/>
      <c r="V240" s="174"/>
      <c r="W240" s="174"/>
      <c r="X240" s="174"/>
      <c r="Y240" s="174"/>
      <c r="Z240" s="174"/>
      <c r="AA240" s="174"/>
      <c r="AB240" s="174"/>
      <c r="AC240" s="174"/>
      <c r="AD240" s="174"/>
      <c r="AE240" s="174"/>
      <c r="AF240" s="174"/>
      <c r="AG240" s="174"/>
      <c r="AH240" s="174"/>
      <c r="AI240" s="174"/>
      <c r="AJ240" s="174"/>
      <c r="AK240" s="174"/>
      <c r="AL240" s="175"/>
      <c r="AM240" s="175"/>
      <c r="AN240" s="175"/>
      <c r="AO240" s="175"/>
      <c r="AP240" s="175"/>
      <c r="AQ240" s="175"/>
      <c r="AR240" s="175"/>
      <c r="AS240" s="175"/>
      <c r="AT240" s="175"/>
      <c r="AU240" s="175"/>
      <c r="AV240" s="175"/>
      <c r="AW240" s="175"/>
      <c r="AX240" s="175"/>
      <c r="AY240" s="175"/>
      <c r="AZ240" s="176"/>
      <c r="BA240" s="177"/>
    </row>
    <row r="241" spans="1:53" ht="93" customHeight="1" x14ac:dyDescent="0.25">
      <c r="A241" s="172"/>
      <c r="B241" s="172"/>
      <c r="C241" s="172"/>
      <c r="D241" s="172"/>
      <c r="E241" s="172"/>
      <c r="F241" s="165"/>
      <c r="G241" s="172"/>
      <c r="H241" s="172"/>
      <c r="I241" s="172"/>
      <c r="J241" s="163"/>
      <c r="K241" s="163"/>
      <c r="L241" s="163"/>
      <c r="M241" s="163"/>
      <c r="N241" s="163"/>
      <c r="O241" s="192"/>
      <c r="P241" s="163"/>
      <c r="Q241" s="163"/>
      <c r="R241" s="163"/>
      <c r="S241" s="163"/>
      <c r="T241" s="163"/>
      <c r="U241" s="165"/>
      <c r="V241" s="174"/>
      <c r="W241" s="174"/>
      <c r="X241" s="174"/>
      <c r="Y241" s="174"/>
      <c r="Z241" s="174"/>
      <c r="AA241" s="174"/>
      <c r="AB241" s="174"/>
      <c r="AC241" s="174"/>
      <c r="AD241" s="174"/>
      <c r="AE241" s="174"/>
      <c r="AF241" s="174"/>
      <c r="AG241" s="174"/>
      <c r="AH241" s="174"/>
      <c r="AI241" s="174"/>
      <c r="AJ241" s="174"/>
      <c r="AK241" s="174"/>
      <c r="AL241" s="175"/>
      <c r="AM241" s="175"/>
      <c r="AN241" s="175"/>
      <c r="AO241" s="175"/>
      <c r="AP241" s="175"/>
      <c r="AQ241" s="175"/>
      <c r="AR241" s="175"/>
      <c r="AS241" s="175"/>
      <c r="AT241" s="175"/>
      <c r="AU241" s="175"/>
      <c r="AV241" s="175"/>
      <c r="AW241" s="175"/>
      <c r="AX241" s="175"/>
      <c r="AY241" s="175"/>
      <c r="AZ241" s="176"/>
      <c r="BA241" s="177"/>
    </row>
    <row r="242" spans="1:53" ht="93" customHeight="1" x14ac:dyDescent="0.25">
      <c r="A242" s="172"/>
      <c r="B242" s="172"/>
      <c r="C242" s="172"/>
      <c r="D242" s="172"/>
      <c r="E242" s="172"/>
      <c r="F242" s="165"/>
      <c r="G242" s="172"/>
      <c r="H242" s="172"/>
      <c r="I242" s="172"/>
      <c r="J242" s="163"/>
      <c r="K242" s="163"/>
      <c r="L242" s="163"/>
      <c r="M242" s="163"/>
      <c r="N242" s="163"/>
      <c r="O242" s="192"/>
      <c r="P242" s="163"/>
      <c r="Q242" s="163"/>
      <c r="R242" s="163"/>
      <c r="S242" s="163"/>
      <c r="T242" s="163"/>
      <c r="U242" s="165"/>
      <c r="V242" s="174"/>
      <c r="W242" s="174"/>
      <c r="X242" s="174"/>
      <c r="Y242" s="174"/>
      <c r="Z242" s="174"/>
      <c r="AA242" s="174"/>
      <c r="AB242" s="174"/>
      <c r="AC242" s="174"/>
      <c r="AD242" s="174"/>
      <c r="AE242" s="174"/>
      <c r="AF242" s="174"/>
      <c r="AG242" s="174"/>
      <c r="AH242" s="174"/>
      <c r="AI242" s="174"/>
      <c r="AJ242" s="174"/>
      <c r="AK242" s="174"/>
      <c r="AL242" s="175"/>
      <c r="AM242" s="175"/>
      <c r="AN242" s="175"/>
      <c r="AO242" s="175"/>
      <c r="AP242" s="175"/>
      <c r="AQ242" s="175"/>
      <c r="AR242" s="175"/>
      <c r="AS242" s="175"/>
      <c r="AT242" s="175"/>
      <c r="AU242" s="175"/>
      <c r="AV242" s="175"/>
      <c r="AW242" s="175"/>
      <c r="AX242" s="175"/>
      <c r="AY242" s="175"/>
      <c r="AZ242" s="176"/>
      <c r="BA242" s="177"/>
    </row>
    <row r="243" spans="1:53" ht="93" customHeight="1" x14ac:dyDescent="0.25">
      <c r="A243" s="172"/>
      <c r="B243" s="172"/>
      <c r="C243" s="172"/>
      <c r="D243" s="172"/>
      <c r="E243" s="172"/>
      <c r="F243" s="165"/>
      <c r="G243" s="172"/>
      <c r="H243" s="172"/>
      <c r="I243" s="172"/>
      <c r="J243" s="163"/>
      <c r="K243" s="163"/>
      <c r="L243" s="163"/>
      <c r="M243" s="163"/>
      <c r="N243" s="163"/>
      <c r="O243" s="192"/>
      <c r="P243" s="163"/>
      <c r="Q243" s="163"/>
      <c r="R243" s="163"/>
      <c r="S243" s="163"/>
      <c r="T243" s="163"/>
      <c r="U243" s="165"/>
      <c r="V243" s="174"/>
      <c r="W243" s="174"/>
      <c r="X243" s="174"/>
      <c r="Y243" s="174"/>
      <c r="Z243" s="174"/>
      <c r="AA243" s="174"/>
      <c r="AB243" s="174"/>
      <c r="AC243" s="174"/>
      <c r="AD243" s="174"/>
      <c r="AE243" s="174"/>
      <c r="AF243" s="174"/>
      <c r="AG243" s="174"/>
      <c r="AH243" s="174"/>
      <c r="AI243" s="174"/>
      <c r="AJ243" s="174"/>
      <c r="AK243" s="174"/>
      <c r="AL243" s="175"/>
      <c r="AM243" s="175"/>
      <c r="AN243" s="175"/>
      <c r="AO243" s="175"/>
      <c r="AP243" s="175"/>
      <c r="AQ243" s="175"/>
      <c r="AR243" s="175"/>
      <c r="AS243" s="175"/>
      <c r="AT243" s="175"/>
      <c r="AU243" s="175"/>
      <c r="AV243" s="175"/>
      <c r="AW243" s="175"/>
      <c r="AX243" s="175"/>
      <c r="AY243" s="175"/>
      <c r="AZ243" s="176"/>
      <c r="BA243" s="177"/>
    </row>
    <row r="244" spans="1:53" ht="93" customHeight="1" x14ac:dyDescent="0.25">
      <c r="A244" s="172"/>
      <c r="B244" s="172"/>
      <c r="C244" s="172"/>
      <c r="D244" s="172"/>
      <c r="E244" s="172"/>
      <c r="F244" s="165"/>
      <c r="G244" s="172"/>
      <c r="H244" s="172"/>
      <c r="I244" s="172"/>
      <c r="J244" s="163"/>
      <c r="K244" s="163"/>
      <c r="L244" s="163"/>
      <c r="M244" s="163"/>
      <c r="N244" s="163"/>
      <c r="O244" s="192"/>
      <c r="P244" s="163"/>
      <c r="Q244" s="163"/>
      <c r="R244" s="163"/>
      <c r="S244" s="163"/>
      <c r="T244" s="163"/>
      <c r="U244" s="165"/>
      <c r="V244" s="174"/>
      <c r="W244" s="174"/>
      <c r="X244" s="174"/>
      <c r="Y244" s="174"/>
      <c r="Z244" s="174"/>
      <c r="AA244" s="174"/>
      <c r="AB244" s="174"/>
      <c r="AC244" s="174"/>
      <c r="AD244" s="174"/>
      <c r="AE244" s="174"/>
      <c r="AF244" s="174"/>
      <c r="AG244" s="174"/>
      <c r="AH244" s="174"/>
      <c r="AI244" s="174"/>
      <c r="AJ244" s="174"/>
      <c r="AK244" s="174"/>
      <c r="AL244" s="175"/>
      <c r="AM244" s="175"/>
      <c r="AN244" s="175"/>
      <c r="AO244" s="175"/>
      <c r="AP244" s="175"/>
      <c r="AQ244" s="175"/>
      <c r="AR244" s="175"/>
      <c r="AS244" s="175"/>
      <c r="AT244" s="175"/>
      <c r="AU244" s="175"/>
      <c r="AV244" s="175"/>
      <c r="AW244" s="175"/>
      <c r="AX244" s="175"/>
      <c r="AY244" s="175"/>
      <c r="AZ244" s="176"/>
      <c r="BA244" s="177"/>
    </row>
    <row r="245" spans="1:53" ht="93" customHeight="1" x14ac:dyDescent="0.25">
      <c r="A245" s="172"/>
      <c r="B245" s="172"/>
      <c r="C245" s="172"/>
      <c r="D245" s="172"/>
      <c r="E245" s="172"/>
      <c r="F245" s="165"/>
      <c r="G245" s="172"/>
      <c r="H245" s="172"/>
      <c r="I245" s="172"/>
      <c r="J245" s="163"/>
      <c r="K245" s="163"/>
      <c r="L245" s="163"/>
      <c r="M245" s="163"/>
      <c r="N245" s="163"/>
      <c r="O245" s="192"/>
      <c r="P245" s="163"/>
      <c r="Q245" s="163"/>
      <c r="R245" s="163"/>
      <c r="S245" s="163"/>
      <c r="T245" s="163"/>
      <c r="U245" s="165"/>
      <c r="V245" s="174"/>
      <c r="W245" s="174"/>
      <c r="X245" s="174"/>
      <c r="Y245" s="174"/>
      <c r="Z245" s="174"/>
      <c r="AA245" s="174"/>
      <c r="AB245" s="174"/>
      <c r="AC245" s="174"/>
      <c r="AD245" s="174"/>
      <c r="AE245" s="174"/>
      <c r="AF245" s="174"/>
      <c r="AG245" s="174"/>
      <c r="AH245" s="174"/>
      <c r="AI245" s="174"/>
      <c r="AJ245" s="174"/>
      <c r="AK245" s="174"/>
      <c r="AL245" s="175"/>
      <c r="AM245" s="175"/>
      <c r="AN245" s="175"/>
      <c r="AO245" s="175"/>
      <c r="AP245" s="175"/>
      <c r="AQ245" s="175"/>
      <c r="AR245" s="175"/>
      <c r="AS245" s="175"/>
      <c r="AT245" s="175"/>
      <c r="AU245" s="175"/>
      <c r="AV245" s="175"/>
      <c r="AW245" s="175"/>
      <c r="AX245" s="175"/>
      <c r="AY245" s="175"/>
      <c r="AZ245" s="176"/>
      <c r="BA245" s="177"/>
    </row>
    <row r="246" spans="1:53" ht="93" customHeight="1" x14ac:dyDescent="0.25">
      <c r="A246" s="172"/>
      <c r="B246" s="172"/>
      <c r="C246" s="172"/>
      <c r="D246" s="172"/>
      <c r="E246" s="172"/>
      <c r="F246" s="165"/>
      <c r="G246" s="172"/>
      <c r="H246" s="172"/>
      <c r="I246" s="172"/>
      <c r="J246" s="163"/>
      <c r="K246" s="163"/>
      <c r="L246" s="163"/>
      <c r="M246" s="163"/>
      <c r="N246" s="163"/>
      <c r="O246" s="192"/>
      <c r="P246" s="163"/>
      <c r="Q246" s="163"/>
      <c r="R246" s="163"/>
      <c r="S246" s="163"/>
      <c r="T246" s="163"/>
      <c r="U246" s="165"/>
      <c r="V246" s="174"/>
      <c r="W246" s="174"/>
      <c r="X246" s="174"/>
      <c r="Y246" s="174"/>
      <c r="Z246" s="174"/>
      <c r="AA246" s="174"/>
      <c r="AB246" s="174"/>
      <c r="AC246" s="174"/>
      <c r="AD246" s="174"/>
      <c r="AE246" s="174"/>
      <c r="AF246" s="174"/>
      <c r="AG246" s="174"/>
      <c r="AH246" s="174"/>
      <c r="AI246" s="174"/>
      <c r="AJ246" s="174"/>
      <c r="AK246" s="174"/>
      <c r="AL246" s="175"/>
      <c r="AM246" s="175"/>
      <c r="AN246" s="175"/>
      <c r="AO246" s="175"/>
      <c r="AP246" s="175"/>
      <c r="AQ246" s="175"/>
      <c r="AR246" s="175"/>
      <c r="AS246" s="175"/>
      <c r="AT246" s="175"/>
      <c r="AU246" s="175"/>
      <c r="AV246" s="175"/>
      <c r="AW246" s="175"/>
      <c r="AX246" s="175"/>
      <c r="AY246" s="175"/>
      <c r="AZ246" s="176"/>
      <c r="BA246" s="177"/>
    </row>
    <row r="247" spans="1:53" ht="93" customHeight="1" x14ac:dyDescent="0.25">
      <c r="A247" s="172"/>
      <c r="B247" s="172"/>
      <c r="C247" s="172"/>
      <c r="D247" s="172"/>
      <c r="E247" s="172"/>
      <c r="F247" s="165"/>
      <c r="G247" s="172"/>
      <c r="H247" s="172"/>
      <c r="I247" s="172"/>
      <c r="J247" s="163"/>
      <c r="K247" s="163"/>
      <c r="L247" s="163"/>
      <c r="M247" s="163"/>
      <c r="N247" s="163"/>
      <c r="O247" s="192"/>
      <c r="P247" s="163"/>
      <c r="Q247" s="163"/>
      <c r="R247" s="163"/>
      <c r="S247" s="163"/>
      <c r="T247" s="163"/>
      <c r="U247" s="165"/>
      <c r="V247" s="174"/>
      <c r="W247" s="174"/>
      <c r="X247" s="174"/>
      <c r="Y247" s="174"/>
      <c r="Z247" s="174"/>
      <c r="AA247" s="174"/>
      <c r="AB247" s="174"/>
      <c r="AC247" s="174"/>
      <c r="AD247" s="174"/>
      <c r="AE247" s="174"/>
      <c r="AF247" s="174"/>
      <c r="AG247" s="174"/>
      <c r="AH247" s="174"/>
      <c r="AI247" s="174"/>
      <c r="AJ247" s="174"/>
      <c r="AK247" s="174"/>
      <c r="AL247" s="175"/>
      <c r="AM247" s="175"/>
      <c r="AN247" s="175"/>
      <c r="AO247" s="175"/>
      <c r="AP247" s="175"/>
      <c r="AQ247" s="175"/>
      <c r="AR247" s="175"/>
      <c r="AS247" s="175"/>
      <c r="AT247" s="175"/>
      <c r="AU247" s="175"/>
      <c r="AV247" s="175"/>
      <c r="AW247" s="175"/>
      <c r="AX247" s="175"/>
      <c r="AY247" s="175"/>
      <c r="AZ247" s="176"/>
      <c r="BA247" s="177"/>
    </row>
    <row r="248" spans="1:53" ht="93" customHeight="1" x14ac:dyDescent="0.25">
      <c r="A248" s="172"/>
      <c r="B248" s="172"/>
      <c r="C248" s="172"/>
      <c r="D248" s="172"/>
      <c r="E248" s="172"/>
      <c r="F248" s="165"/>
      <c r="G248" s="172"/>
      <c r="H248" s="172"/>
      <c r="I248" s="172"/>
      <c r="J248" s="163"/>
      <c r="K248" s="163"/>
      <c r="L248" s="163"/>
      <c r="M248" s="163"/>
      <c r="N248" s="163"/>
      <c r="O248" s="192"/>
      <c r="P248" s="163"/>
      <c r="Q248" s="163"/>
      <c r="R248" s="163"/>
      <c r="S248" s="163"/>
      <c r="T248" s="163"/>
      <c r="U248" s="165"/>
      <c r="V248" s="174"/>
      <c r="W248" s="174"/>
      <c r="X248" s="174"/>
      <c r="Y248" s="174"/>
      <c r="Z248" s="174"/>
      <c r="AA248" s="174"/>
      <c r="AB248" s="174"/>
      <c r="AC248" s="174"/>
      <c r="AD248" s="174"/>
      <c r="AE248" s="174"/>
      <c r="AF248" s="174"/>
      <c r="AG248" s="174"/>
      <c r="AH248" s="174"/>
      <c r="AI248" s="174"/>
      <c r="AJ248" s="174"/>
      <c r="AK248" s="174"/>
      <c r="AL248" s="175"/>
      <c r="AM248" s="175"/>
      <c r="AN248" s="175"/>
      <c r="AO248" s="175"/>
      <c r="AP248" s="175"/>
      <c r="AQ248" s="175"/>
      <c r="AR248" s="175"/>
      <c r="AS248" s="175"/>
      <c r="AT248" s="175"/>
      <c r="AU248" s="175"/>
      <c r="AV248" s="175"/>
      <c r="AW248" s="175"/>
      <c r="AX248" s="175"/>
      <c r="AY248" s="175"/>
      <c r="AZ248" s="176"/>
      <c r="BA248" s="177"/>
    </row>
    <row r="249" spans="1:53" ht="93" customHeight="1" x14ac:dyDescent="0.25">
      <c r="A249" s="172"/>
      <c r="B249" s="172"/>
      <c r="C249" s="172"/>
      <c r="D249" s="172"/>
      <c r="E249" s="172"/>
      <c r="F249" s="165"/>
      <c r="G249" s="172"/>
      <c r="H249" s="172"/>
      <c r="I249" s="172"/>
      <c r="J249" s="163"/>
      <c r="K249" s="163"/>
      <c r="L249" s="163"/>
      <c r="M249" s="163"/>
      <c r="N249" s="163"/>
      <c r="O249" s="192"/>
      <c r="P249" s="163"/>
      <c r="Q249" s="163"/>
      <c r="R249" s="163"/>
      <c r="S249" s="163"/>
      <c r="T249" s="163"/>
      <c r="U249" s="165"/>
      <c r="V249" s="174"/>
      <c r="W249" s="174"/>
      <c r="X249" s="174"/>
      <c r="Y249" s="174"/>
      <c r="Z249" s="174"/>
      <c r="AA249" s="174"/>
      <c r="AB249" s="174"/>
      <c r="AC249" s="174"/>
      <c r="AD249" s="174"/>
      <c r="AE249" s="174"/>
      <c r="AF249" s="174"/>
      <c r="AG249" s="174"/>
      <c r="AH249" s="174"/>
      <c r="AI249" s="174"/>
      <c r="AJ249" s="174"/>
      <c r="AK249" s="174"/>
      <c r="AL249" s="175"/>
      <c r="AM249" s="175"/>
      <c r="AN249" s="175"/>
      <c r="AO249" s="175"/>
      <c r="AP249" s="175"/>
      <c r="AQ249" s="175"/>
      <c r="AR249" s="175"/>
      <c r="AS249" s="175"/>
      <c r="AT249" s="175"/>
      <c r="AU249" s="175"/>
      <c r="AV249" s="175"/>
      <c r="AW249" s="175"/>
      <c r="AX249" s="175"/>
      <c r="AY249" s="175"/>
      <c r="AZ249" s="176"/>
      <c r="BA249" s="177"/>
    </row>
    <row r="250" spans="1:53" ht="93" customHeight="1" x14ac:dyDescent="0.25">
      <c r="A250" s="172"/>
      <c r="B250" s="172"/>
      <c r="C250" s="172"/>
      <c r="D250" s="172"/>
      <c r="E250" s="172"/>
      <c r="F250" s="165"/>
      <c r="G250" s="172"/>
      <c r="H250" s="172"/>
      <c r="I250" s="172"/>
      <c r="J250" s="163"/>
      <c r="K250" s="163"/>
      <c r="L250" s="163"/>
      <c r="M250" s="163"/>
      <c r="N250" s="163"/>
      <c r="O250" s="192"/>
      <c r="P250" s="163"/>
      <c r="Q250" s="163"/>
      <c r="R250" s="163"/>
      <c r="S250" s="163"/>
      <c r="T250" s="163"/>
      <c r="U250" s="165"/>
      <c r="V250" s="174"/>
      <c r="W250" s="174"/>
      <c r="X250" s="174"/>
      <c r="Y250" s="174"/>
      <c r="Z250" s="174"/>
      <c r="AA250" s="174"/>
      <c r="AB250" s="174"/>
      <c r="AC250" s="174"/>
      <c r="AD250" s="174"/>
      <c r="AE250" s="174"/>
      <c r="AF250" s="174"/>
      <c r="AG250" s="174"/>
      <c r="AH250" s="174"/>
      <c r="AI250" s="174"/>
      <c r="AJ250" s="174"/>
      <c r="AK250" s="174"/>
      <c r="AL250" s="175"/>
      <c r="AM250" s="175"/>
      <c r="AN250" s="175"/>
      <c r="AO250" s="175"/>
      <c r="AP250" s="175"/>
      <c r="AQ250" s="175"/>
      <c r="AR250" s="175"/>
      <c r="AS250" s="175"/>
      <c r="AT250" s="175"/>
      <c r="AU250" s="175"/>
      <c r="AV250" s="175"/>
      <c r="AW250" s="175"/>
      <c r="AX250" s="175"/>
      <c r="AY250" s="175"/>
      <c r="AZ250" s="176"/>
      <c r="BA250" s="177"/>
    </row>
    <row r="251" spans="1:53" ht="93" customHeight="1" x14ac:dyDescent="0.25">
      <c r="A251" s="172"/>
      <c r="B251" s="172"/>
      <c r="C251" s="172"/>
      <c r="D251" s="172"/>
      <c r="E251" s="172"/>
      <c r="F251" s="165"/>
      <c r="G251" s="172"/>
      <c r="H251" s="172"/>
      <c r="I251" s="172"/>
      <c r="J251" s="163"/>
      <c r="K251" s="163"/>
      <c r="L251" s="163"/>
      <c r="M251" s="163"/>
      <c r="N251" s="163"/>
      <c r="O251" s="192"/>
      <c r="P251" s="163"/>
      <c r="Q251" s="163"/>
      <c r="R251" s="163"/>
      <c r="S251" s="163"/>
      <c r="T251" s="163"/>
      <c r="U251" s="165"/>
      <c r="V251" s="174"/>
      <c r="W251" s="174"/>
      <c r="X251" s="174"/>
      <c r="Y251" s="174"/>
      <c r="Z251" s="174"/>
      <c r="AA251" s="174"/>
      <c r="AB251" s="174"/>
      <c r="AC251" s="174"/>
      <c r="AD251" s="174"/>
      <c r="AE251" s="174"/>
      <c r="AF251" s="174"/>
      <c r="AG251" s="174"/>
      <c r="AH251" s="174"/>
      <c r="AI251" s="174"/>
      <c r="AJ251" s="174"/>
      <c r="AK251" s="174"/>
      <c r="AL251" s="175"/>
      <c r="AM251" s="175"/>
      <c r="AN251" s="175"/>
      <c r="AO251" s="175"/>
      <c r="AP251" s="175"/>
      <c r="AQ251" s="175"/>
      <c r="AR251" s="175"/>
      <c r="AS251" s="175"/>
      <c r="AT251" s="175"/>
      <c r="AU251" s="175"/>
      <c r="AV251" s="175"/>
      <c r="AW251" s="175"/>
      <c r="AX251" s="175"/>
      <c r="AY251" s="175"/>
      <c r="AZ251" s="176"/>
      <c r="BA251" s="177"/>
    </row>
    <row r="252" spans="1:53" ht="93" customHeight="1" x14ac:dyDescent="0.25">
      <c r="A252" s="172"/>
      <c r="B252" s="172"/>
      <c r="C252" s="172"/>
      <c r="D252" s="172"/>
      <c r="E252" s="172"/>
      <c r="F252" s="165"/>
      <c r="G252" s="172"/>
      <c r="H252" s="172"/>
      <c r="I252" s="172"/>
      <c r="J252" s="163"/>
      <c r="K252" s="163"/>
      <c r="L252" s="163"/>
      <c r="M252" s="163"/>
      <c r="N252" s="163"/>
      <c r="O252" s="192"/>
      <c r="P252" s="163"/>
      <c r="Q252" s="163"/>
      <c r="R252" s="163"/>
      <c r="S252" s="163"/>
      <c r="T252" s="163"/>
      <c r="U252" s="165"/>
      <c r="V252" s="174"/>
      <c r="W252" s="174"/>
      <c r="X252" s="174"/>
      <c r="Y252" s="174"/>
      <c r="Z252" s="174"/>
      <c r="AA252" s="174"/>
      <c r="AB252" s="174"/>
      <c r="AC252" s="174"/>
      <c r="AD252" s="174"/>
      <c r="AE252" s="174"/>
      <c r="AF252" s="174"/>
      <c r="AG252" s="174"/>
      <c r="AH252" s="174"/>
      <c r="AI252" s="174"/>
      <c r="AJ252" s="174"/>
      <c r="AK252" s="174"/>
      <c r="AL252" s="175"/>
      <c r="AM252" s="175"/>
      <c r="AN252" s="175"/>
      <c r="AO252" s="175"/>
      <c r="AP252" s="175"/>
      <c r="AQ252" s="175"/>
      <c r="AR252" s="175"/>
      <c r="AS252" s="175"/>
      <c r="AT252" s="175"/>
      <c r="AU252" s="175"/>
      <c r="AV252" s="175"/>
      <c r="AW252" s="175"/>
      <c r="AX252" s="175"/>
      <c r="AY252" s="175"/>
      <c r="AZ252" s="176"/>
      <c r="BA252" s="177"/>
    </row>
    <row r="253" spans="1:53" ht="93" customHeight="1" x14ac:dyDescent="0.25">
      <c r="A253" s="172"/>
      <c r="B253" s="172"/>
      <c r="C253" s="172"/>
      <c r="D253" s="172"/>
      <c r="E253" s="172"/>
      <c r="F253" s="165"/>
      <c r="G253" s="172"/>
      <c r="H253" s="172"/>
      <c r="I253" s="172"/>
      <c r="J253" s="163"/>
      <c r="K253" s="163"/>
      <c r="L253" s="163"/>
      <c r="M253" s="163"/>
      <c r="N253" s="163"/>
      <c r="O253" s="192"/>
      <c r="P253" s="163"/>
      <c r="Q253" s="163"/>
      <c r="R253" s="163"/>
      <c r="S253" s="163"/>
      <c r="T253" s="163"/>
      <c r="U253" s="165"/>
      <c r="V253" s="174"/>
      <c r="W253" s="174"/>
      <c r="X253" s="174"/>
      <c r="Y253" s="174"/>
      <c r="Z253" s="174"/>
      <c r="AA253" s="174"/>
      <c r="AB253" s="174"/>
      <c r="AC253" s="174"/>
      <c r="AD253" s="174"/>
      <c r="AE253" s="174"/>
      <c r="AF253" s="174"/>
      <c r="AG253" s="174"/>
      <c r="AH253" s="174"/>
      <c r="AI253" s="174"/>
      <c r="AJ253" s="174"/>
      <c r="AK253" s="174"/>
      <c r="AL253" s="175"/>
      <c r="AM253" s="175"/>
      <c r="AN253" s="175"/>
      <c r="AO253" s="175"/>
      <c r="AP253" s="175"/>
      <c r="AQ253" s="175"/>
      <c r="AR253" s="175"/>
      <c r="AS253" s="175"/>
      <c r="AT253" s="175"/>
      <c r="AU253" s="175"/>
      <c r="AV253" s="175"/>
      <c r="AW253" s="175"/>
      <c r="AX253" s="175"/>
      <c r="AY253" s="175"/>
      <c r="AZ253" s="176"/>
      <c r="BA253" s="177"/>
    </row>
    <row r="254" spans="1:53" ht="93" customHeight="1" x14ac:dyDescent="0.25">
      <c r="A254" s="172"/>
      <c r="B254" s="172"/>
      <c r="C254" s="172"/>
      <c r="D254" s="172"/>
      <c r="E254" s="172"/>
      <c r="F254" s="165"/>
      <c r="G254" s="172"/>
      <c r="H254" s="172"/>
      <c r="I254" s="172"/>
      <c r="J254" s="163"/>
      <c r="K254" s="163"/>
      <c r="L254" s="163"/>
      <c r="M254" s="163"/>
      <c r="N254" s="163"/>
      <c r="O254" s="192"/>
      <c r="P254" s="163"/>
      <c r="Q254" s="163"/>
      <c r="R254" s="163"/>
      <c r="S254" s="163"/>
      <c r="T254" s="163"/>
      <c r="U254" s="165"/>
      <c r="V254" s="174"/>
      <c r="W254" s="174"/>
      <c r="X254" s="174"/>
      <c r="Y254" s="174"/>
      <c r="Z254" s="174"/>
      <c r="AA254" s="174"/>
      <c r="AB254" s="174"/>
      <c r="AC254" s="174"/>
      <c r="AD254" s="174"/>
      <c r="AE254" s="174"/>
      <c r="AF254" s="174"/>
      <c r="AG254" s="174"/>
      <c r="AH254" s="174"/>
      <c r="AI254" s="174"/>
      <c r="AJ254" s="174"/>
      <c r="AK254" s="174"/>
      <c r="AL254" s="175"/>
      <c r="AM254" s="175"/>
      <c r="AN254" s="175"/>
      <c r="AO254" s="175"/>
      <c r="AP254" s="175"/>
      <c r="AQ254" s="175"/>
      <c r="AR254" s="175"/>
      <c r="AS254" s="175"/>
      <c r="AT254" s="175"/>
      <c r="AU254" s="175"/>
      <c r="AV254" s="175"/>
      <c r="AW254" s="175"/>
      <c r="AX254" s="175"/>
      <c r="AY254" s="175"/>
      <c r="AZ254" s="176"/>
      <c r="BA254" s="177"/>
    </row>
    <row r="255" spans="1:53" ht="93" customHeight="1" x14ac:dyDescent="0.25">
      <c r="A255" s="172"/>
      <c r="B255" s="172"/>
      <c r="C255" s="172"/>
      <c r="D255" s="172"/>
      <c r="E255" s="172"/>
      <c r="F255" s="165"/>
      <c r="G255" s="172"/>
      <c r="H255" s="172"/>
      <c r="I255" s="172"/>
      <c r="J255" s="163"/>
      <c r="K255" s="163"/>
      <c r="L255" s="163"/>
      <c r="M255" s="163"/>
      <c r="N255" s="163"/>
      <c r="O255" s="192"/>
      <c r="P255" s="163"/>
      <c r="Q255" s="163"/>
      <c r="R255" s="163"/>
      <c r="S255" s="163"/>
      <c r="T255" s="163"/>
      <c r="U255" s="165"/>
      <c r="V255" s="174"/>
      <c r="W255" s="174"/>
      <c r="X255" s="174"/>
      <c r="Y255" s="174"/>
      <c r="Z255" s="174"/>
      <c r="AA255" s="174"/>
      <c r="AB255" s="174"/>
      <c r="AC255" s="174"/>
      <c r="AD255" s="174"/>
      <c r="AE255" s="174"/>
      <c r="AF255" s="174"/>
      <c r="AG255" s="174"/>
      <c r="AH255" s="174"/>
      <c r="AI255" s="174"/>
      <c r="AJ255" s="174"/>
      <c r="AK255" s="174"/>
      <c r="AL255" s="175"/>
      <c r="AM255" s="175"/>
      <c r="AN255" s="175"/>
      <c r="AO255" s="175"/>
      <c r="AP255" s="175"/>
      <c r="AQ255" s="175"/>
      <c r="AR255" s="175"/>
      <c r="AS255" s="175"/>
      <c r="AT255" s="175"/>
      <c r="AU255" s="175"/>
      <c r="AV255" s="175"/>
      <c r="AW255" s="175"/>
      <c r="AX255" s="175"/>
      <c r="AY255" s="175"/>
      <c r="AZ255" s="176"/>
      <c r="BA255" s="177"/>
    </row>
    <row r="256" spans="1:53" ht="93" customHeight="1" x14ac:dyDescent="0.25">
      <c r="A256" s="172"/>
      <c r="B256" s="172"/>
      <c r="C256" s="172"/>
      <c r="D256" s="172"/>
      <c r="E256" s="172"/>
      <c r="F256" s="165"/>
      <c r="G256" s="172"/>
      <c r="H256" s="172"/>
      <c r="I256" s="172"/>
      <c r="J256" s="163"/>
      <c r="K256" s="163"/>
      <c r="L256" s="163"/>
      <c r="M256" s="163"/>
      <c r="N256" s="163"/>
      <c r="O256" s="192"/>
      <c r="P256" s="163"/>
      <c r="Q256" s="163"/>
      <c r="R256" s="163"/>
      <c r="S256" s="163"/>
      <c r="T256" s="163"/>
      <c r="U256" s="165"/>
      <c r="V256" s="174"/>
      <c r="W256" s="174"/>
      <c r="X256" s="174"/>
      <c r="Y256" s="174"/>
      <c r="Z256" s="174"/>
      <c r="AA256" s="174"/>
      <c r="AB256" s="174"/>
      <c r="AC256" s="174"/>
      <c r="AD256" s="174"/>
      <c r="AE256" s="174"/>
      <c r="AF256" s="174"/>
      <c r="AG256" s="174"/>
      <c r="AH256" s="174"/>
      <c r="AI256" s="174"/>
      <c r="AJ256" s="174"/>
      <c r="AK256" s="174"/>
      <c r="AL256" s="175"/>
      <c r="AM256" s="175"/>
      <c r="AN256" s="175"/>
      <c r="AO256" s="175"/>
      <c r="AP256" s="175"/>
      <c r="AQ256" s="175"/>
      <c r="AR256" s="175"/>
      <c r="AS256" s="175"/>
      <c r="AT256" s="175"/>
      <c r="AU256" s="175"/>
      <c r="AV256" s="175"/>
      <c r="AW256" s="175"/>
      <c r="AX256" s="175"/>
      <c r="AY256" s="175"/>
      <c r="AZ256" s="176"/>
      <c r="BA256" s="177"/>
    </row>
    <row r="257" spans="1:53" ht="93" customHeight="1" x14ac:dyDescent="0.25">
      <c r="A257" s="172"/>
      <c r="B257" s="172"/>
      <c r="C257" s="172"/>
      <c r="D257" s="172"/>
      <c r="E257" s="172"/>
      <c r="F257" s="165"/>
      <c r="G257" s="172"/>
      <c r="H257" s="172"/>
      <c r="I257" s="172"/>
      <c r="J257" s="163"/>
      <c r="K257" s="163"/>
      <c r="L257" s="163"/>
      <c r="M257" s="163"/>
      <c r="N257" s="163"/>
      <c r="O257" s="192"/>
      <c r="P257" s="163"/>
      <c r="Q257" s="163"/>
      <c r="R257" s="163"/>
      <c r="S257" s="163"/>
      <c r="T257" s="163"/>
      <c r="U257" s="165"/>
      <c r="V257" s="174"/>
      <c r="W257" s="174"/>
      <c r="X257" s="174"/>
      <c r="Y257" s="174"/>
      <c r="Z257" s="174"/>
      <c r="AA257" s="174"/>
      <c r="AB257" s="174"/>
      <c r="AC257" s="174"/>
      <c r="AD257" s="174"/>
      <c r="AE257" s="174"/>
      <c r="AF257" s="174"/>
      <c r="AG257" s="174"/>
      <c r="AH257" s="174"/>
      <c r="AI257" s="174"/>
      <c r="AJ257" s="174"/>
      <c r="AK257" s="174"/>
      <c r="AL257" s="175"/>
      <c r="AM257" s="175"/>
      <c r="AN257" s="175"/>
      <c r="AO257" s="175"/>
      <c r="AP257" s="175"/>
      <c r="AQ257" s="175"/>
      <c r="AR257" s="175"/>
      <c r="AS257" s="175"/>
      <c r="AT257" s="175"/>
      <c r="AU257" s="175"/>
      <c r="AV257" s="175"/>
      <c r="AW257" s="175"/>
      <c r="AX257" s="175"/>
      <c r="AY257" s="175"/>
      <c r="AZ257" s="176"/>
      <c r="BA257" s="177"/>
    </row>
    <row r="258" spans="1:53" ht="93" customHeight="1" x14ac:dyDescent="0.25">
      <c r="A258" s="172"/>
      <c r="B258" s="172"/>
      <c r="C258" s="172"/>
      <c r="D258" s="172"/>
      <c r="E258" s="172"/>
      <c r="F258" s="165"/>
      <c r="G258" s="172"/>
      <c r="H258" s="172"/>
      <c r="I258" s="172"/>
      <c r="J258" s="163"/>
      <c r="K258" s="163"/>
      <c r="L258" s="163"/>
      <c r="M258" s="163"/>
      <c r="N258" s="163"/>
      <c r="O258" s="192"/>
      <c r="P258" s="163"/>
      <c r="Q258" s="163"/>
      <c r="R258" s="163"/>
      <c r="S258" s="163"/>
      <c r="T258" s="163"/>
      <c r="U258" s="165"/>
      <c r="V258" s="174"/>
      <c r="W258" s="174"/>
      <c r="X258" s="174"/>
      <c r="Y258" s="174"/>
      <c r="Z258" s="174"/>
      <c r="AA258" s="174"/>
      <c r="AB258" s="174"/>
      <c r="AC258" s="174"/>
      <c r="AD258" s="174"/>
      <c r="AE258" s="174"/>
      <c r="AF258" s="174"/>
      <c r="AG258" s="174"/>
      <c r="AH258" s="174"/>
      <c r="AI258" s="174"/>
      <c r="AJ258" s="174"/>
      <c r="AK258" s="174"/>
      <c r="AL258" s="175"/>
      <c r="AM258" s="175"/>
      <c r="AN258" s="175"/>
      <c r="AO258" s="175"/>
      <c r="AP258" s="175"/>
      <c r="AQ258" s="175"/>
      <c r="AR258" s="175"/>
      <c r="AS258" s="175"/>
      <c r="AT258" s="175"/>
      <c r="AU258" s="175"/>
      <c r="AV258" s="175"/>
      <c r="AW258" s="175"/>
      <c r="AX258" s="175"/>
      <c r="AY258" s="175"/>
      <c r="AZ258" s="176"/>
      <c r="BA258" s="177"/>
    </row>
    <row r="259" spans="1:53" ht="93" customHeight="1" x14ac:dyDescent="0.25">
      <c r="A259" s="172"/>
      <c r="B259" s="172"/>
      <c r="C259" s="172"/>
      <c r="D259" s="172"/>
      <c r="E259" s="172"/>
      <c r="F259" s="165"/>
      <c r="G259" s="172"/>
      <c r="H259" s="172"/>
      <c r="I259" s="172"/>
      <c r="J259" s="163"/>
      <c r="K259" s="163"/>
      <c r="L259" s="163"/>
      <c r="M259" s="163"/>
      <c r="N259" s="163"/>
      <c r="O259" s="192"/>
      <c r="P259" s="163"/>
      <c r="Q259" s="163"/>
      <c r="R259" s="163"/>
      <c r="S259" s="163"/>
      <c r="T259" s="163"/>
      <c r="U259" s="165"/>
      <c r="V259" s="174"/>
      <c r="W259" s="174"/>
      <c r="X259" s="174"/>
      <c r="Y259" s="174"/>
      <c r="Z259" s="174"/>
      <c r="AA259" s="174"/>
      <c r="AB259" s="174"/>
      <c r="AC259" s="174"/>
      <c r="AD259" s="174"/>
      <c r="AE259" s="174"/>
      <c r="AF259" s="174"/>
      <c r="AG259" s="174"/>
      <c r="AH259" s="174"/>
      <c r="AI259" s="174"/>
      <c r="AJ259" s="174"/>
      <c r="AK259" s="174"/>
      <c r="AL259" s="175"/>
      <c r="AM259" s="175"/>
      <c r="AN259" s="175"/>
      <c r="AO259" s="175"/>
      <c r="AP259" s="175"/>
      <c r="AQ259" s="175"/>
      <c r="AR259" s="175"/>
      <c r="AS259" s="175"/>
      <c r="AT259" s="175"/>
      <c r="AU259" s="175"/>
      <c r="AV259" s="175"/>
      <c r="AW259" s="175"/>
      <c r="AX259" s="175"/>
      <c r="AY259" s="175"/>
      <c r="AZ259" s="176"/>
      <c r="BA259" s="177"/>
    </row>
    <row r="260" spans="1:53" ht="93" customHeight="1" x14ac:dyDescent="0.25">
      <c r="A260" s="172"/>
      <c r="B260" s="172"/>
      <c r="C260" s="172"/>
      <c r="D260" s="172"/>
      <c r="E260" s="172"/>
      <c r="F260" s="165"/>
      <c r="G260" s="172"/>
      <c r="H260" s="172"/>
      <c r="I260" s="172"/>
      <c r="J260" s="163"/>
      <c r="K260" s="163"/>
      <c r="L260" s="163"/>
      <c r="M260" s="163"/>
      <c r="N260" s="163"/>
      <c r="O260" s="192"/>
      <c r="P260" s="163"/>
      <c r="Q260" s="163"/>
      <c r="R260" s="163"/>
      <c r="S260" s="163"/>
      <c r="T260" s="163"/>
      <c r="U260" s="165"/>
      <c r="V260" s="174"/>
      <c r="W260" s="174"/>
      <c r="X260" s="174"/>
      <c r="Y260" s="174"/>
      <c r="Z260" s="174"/>
      <c r="AA260" s="174"/>
      <c r="AB260" s="174"/>
      <c r="AC260" s="174"/>
      <c r="AD260" s="174"/>
      <c r="AE260" s="174"/>
      <c r="AF260" s="174"/>
      <c r="AG260" s="174"/>
      <c r="AH260" s="174"/>
      <c r="AI260" s="174"/>
      <c r="AJ260" s="174"/>
      <c r="AK260" s="174"/>
      <c r="AL260" s="175"/>
      <c r="AM260" s="175"/>
      <c r="AN260" s="175"/>
      <c r="AO260" s="175"/>
      <c r="AP260" s="175"/>
      <c r="AQ260" s="175"/>
      <c r="AR260" s="175"/>
      <c r="AS260" s="175"/>
      <c r="AT260" s="175"/>
      <c r="AU260" s="175"/>
      <c r="AV260" s="175"/>
      <c r="AW260" s="175"/>
      <c r="AX260" s="175"/>
      <c r="AY260" s="175"/>
      <c r="AZ260" s="176"/>
      <c r="BA260" s="177"/>
    </row>
    <row r="261" spans="1:53" ht="93" customHeight="1" x14ac:dyDescent="0.25">
      <c r="A261" s="172"/>
      <c r="B261" s="172"/>
      <c r="C261" s="172"/>
      <c r="D261" s="172"/>
      <c r="E261" s="172"/>
      <c r="F261" s="165"/>
      <c r="G261" s="172"/>
      <c r="H261" s="172"/>
      <c r="I261" s="172"/>
      <c r="J261" s="163"/>
      <c r="K261" s="163"/>
      <c r="L261" s="163"/>
      <c r="M261" s="163"/>
      <c r="N261" s="163"/>
      <c r="O261" s="192"/>
      <c r="P261" s="163"/>
      <c r="Q261" s="163"/>
      <c r="R261" s="163"/>
      <c r="S261" s="163"/>
      <c r="T261" s="163"/>
      <c r="U261" s="165"/>
      <c r="V261" s="174"/>
      <c r="W261" s="174"/>
      <c r="X261" s="174"/>
      <c r="Y261" s="174"/>
      <c r="Z261" s="174"/>
      <c r="AA261" s="174"/>
      <c r="AB261" s="174"/>
      <c r="AC261" s="174"/>
      <c r="AD261" s="174"/>
      <c r="AE261" s="174"/>
      <c r="AF261" s="174"/>
      <c r="AG261" s="174"/>
      <c r="AH261" s="174"/>
      <c r="AI261" s="174"/>
      <c r="AJ261" s="174"/>
      <c r="AK261" s="174"/>
      <c r="AL261" s="175"/>
      <c r="AM261" s="175"/>
      <c r="AN261" s="175"/>
      <c r="AO261" s="175"/>
      <c r="AP261" s="175"/>
      <c r="AQ261" s="175"/>
      <c r="AR261" s="175"/>
      <c r="AS261" s="175"/>
      <c r="AT261" s="175"/>
      <c r="AU261" s="175"/>
      <c r="AV261" s="175"/>
      <c r="AW261" s="175"/>
      <c r="AX261" s="175"/>
      <c r="AY261" s="175"/>
      <c r="AZ261" s="176"/>
      <c r="BA261" s="177"/>
    </row>
    <row r="262" spans="1:53" ht="93" customHeight="1" x14ac:dyDescent="0.25">
      <c r="A262" s="172"/>
      <c r="B262" s="172"/>
      <c r="C262" s="172"/>
      <c r="D262" s="172"/>
      <c r="E262" s="172"/>
      <c r="F262" s="165"/>
      <c r="G262" s="172"/>
      <c r="H262" s="172"/>
      <c r="I262" s="172"/>
      <c r="J262" s="163"/>
      <c r="K262" s="163"/>
      <c r="L262" s="163"/>
      <c r="M262" s="163"/>
      <c r="N262" s="163"/>
      <c r="O262" s="192"/>
      <c r="P262" s="163"/>
      <c r="Q262" s="163"/>
      <c r="R262" s="163"/>
      <c r="S262" s="163"/>
      <c r="T262" s="163"/>
      <c r="U262" s="165"/>
      <c r="V262" s="174"/>
      <c r="W262" s="174"/>
      <c r="X262" s="174"/>
      <c r="Y262" s="174"/>
      <c r="Z262" s="174"/>
      <c r="AA262" s="174"/>
      <c r="AB262" s="174"/>
      <c r="AC262" s="174"/>
      <c r="AD262" s="174"/>
      <c r="AE262" s="174"/>
      <c r="AF262" s="174"/>
      <c r="AG262" s="174"/>
      <c r="AH262" s="174"/>
      <c r="AI262" s="174"/>
      <c r="AJ262" s="174"/>
      <c r="AK262" s="174"/>
      <c r="AL262" s="175"/>
      <c r="AM262" s="175"/>
      <c r="AN262" s="175"/>
      <c r="AO262" s="175"/>
      <c r="AP262" s="175"/>
      <c r="AQ262" s="175"/>
      <c r="AR262" s="175"/>
      <c r="AS262" s="175"/>
      <c r="AT262" s="175"/>
      <c r="AU262" s="175"/>
      <c r="AV262" s="175"/>
      <c r="AW262" s="175"/>
      <c r="AX262" s="175"/>
      <c r="AY262" s="175"/>
      <c r="AZ262" s="176"/>
      <c r="BA262" s="177"/>
    </row>
    <row r="263" spans="1:53" ht="93" customHeight="1" x14ac:dyDescent="0.25">
      <c r="A263" s="172"/>
      <c r="B263" s="172"/>
      <c r="C263" s="172"/>
      <c r="D263" s="172"/>
      <c r="E263" s="172"/>
      <c r="F263" s="165"/>
      <c r="G263" s="172"/>
      <c r="H263" s="172"/>
      <c r="I263" s="172"/>
      <c r="J263" s="163"/>
      <c r="K263" s="163"/>
      <c r="L263" s="163"/>
      <c r="M263" s="163"/>
      <c r="N263" s="163"/>
      <c r="O263" s="192"/>
      <c r="P263" s="163"/>
      <c r="Q263" s="163"/>
      <c r="R263" s="163"/>
      <c r="S263" s="163"/>
      <c r="T263" s="163"/>
      <c r="U263" s="165"/>
      <c r="V263" s="174"/>
      <c r="W263" s="174"/>
      <c r="X263" s="174"/>
      <c r="Y263" s="174"/>
      <c r="Z263" s="174"/>
      <c r="AA263" s="174"/>
      <c r="AB263" s="174"/>
      <c r="AC263" s="174"/>
      <c r="AD263" s="174"/>
      <c r="AE263" s="174"/>
      <c r="AF263" s="174"/>
      <c r="AG263" s="174"/>
      <c r="AH263" s="174"/>
      <c r="AI263" s="174"/>
      <c r="AJ263" s="174"/>
      <c r="AK263" s="174"/>
      <c r="AL263" s="175"/>
      <c r="AM263" s="175"/>
      <c r="AN263" s="175"/>
      <c r="AO263" s="175"/>
      <c r="AP263" s="175"/>
      <c r="AQ263" s="175"/>
      <c r="AR263" s="175"/>
      <c r="AS263" s="175"/>
      <c r="AT263" s="175"/>
      <c r="AU263" s="175"/>
      <c r="AV263" s="175"/>
      <c r="AW263" s="175"/>
      <c r="AX263" s="175"/>
      <c r="AY263" s="175"/>
      <c r="AZ263" s="176"/>
      <c r="BA263" s="177"/>
    </row>
    <row r="264" spans="1:53" ht="93" customHeight="1" x14ac:dyDescent="0.25">
      <c r="A264" s="172"/>
      <c r="B264" s="172"/>
      <c r="C264" s="172"/>
      <c r="D264" s="172"/>
      <c r="E264" s="172"/>
      <c r="F264" s="165"/>
      <c r="G264" s="172"/>
      <c r="H264" s="172"/>
      <c r="I264" s="172"/>
      <c r="J264" s="163"/>
      <c r="K264" s="163"/>
      <c r="L264" s="163"/>
      <c r="M264" s="163"/>
      <c r="N264" s="163"/>
      <c r="O264" s="192"/>
      <c r="P264" s="163"/>
      <c r="Q264" s="163"/>
      <c r="R264" s="163"/>
      <c r="S264" s="163"/>
      <c r="T264" s="163"/>
      <c r="U264" s="165"/>
      <c r="V264" s="174"/>
      <c r="W264" s="174"/>
      <c r="X264" s="174"/>
      <c r="Y264" s="174"/>
      <c r="Z264" s="174"/>
      <c r="AA264" s="174"/>
      <c r="AB264" s="174"/>
      <c r="AC264" s="174"/>
      <c r="AD264" s="174"/>
      <c r="AE264" s="174"/>
      <c r="AF264" s="174"/>
      <c r="AG264" s="174"/>
      <c r="AH264" s="174"/>
      <c r="AI264" s="174"/>
      <c r="AJ264" s="174"/>
      <c r="AK264" s="174"/>
      <c r="AL264" s="175"/>
      <c r="AM264" s="175"/>
      <c r="AN264" s="175"/>
      <c r="AO264" s="175"/>
      <c r="AP264" s="175"/>
      <c r="AQ264" s="175"/>
      <c r="AR264" s="175"/>
      <c r="AS264" s="175"/>
      <c r="AT264" s="175"/>
      <c r="AU264" s="175"/>
      <c r="AV264" s="175"/>
      <c r="AW264" s="175"/>
      <c r="AX264" s="175"/>
      <c r="AY264" s="175"/>
      <c r="AZ264" s="176"/>
      <c r="BA264" s="177"/>
    </row>
    <row r="265" spans="1:53" ht="93" customHeight="1" x14ac:dyDescent="0.25">
      <c r="A265" s="172"/>
      <c r="B265" s="172"/>
      <c r="C265" s="172"/>
      <c r="D265" s="172"/>
      <c r="E265" s="172"/>
      <c r="F265" s="165"/>
      <c r="G265" s="172"/>
      <c r="H265" s="172"/>
      <c r="I265" s="172"/>
      <c r="J265" s="163"/>
      <c r="K265" s="163"/>
      <c r="L265" s="163"/>
      <c r="M265" s="163"/>
      <c r="N265" s="163"/>
      <c r="O265" s="192"/>
      <c r="P265" s="163"/>
      <c r="Q265" s="163"/>
      <c r="R265" s="163"/>
      <c r="S265" s="163"/>
      <c r="T265" s="163"/>
      <c r="U265" s="165"/>
      <c r="V265" s="174"/>
      <c r="W265" s="174"/>
      <c r="X265" s="174"/>
      <c r="Y265" s="174"/>
      <c r="Z265" s="174"/>
      <c r="AA265" s="174"/>
      <c r="AB265" s="174"/>
      <c r="AC265" s="174"/>
      <c r="AD265" s="174"/>
      <c r="AE265" s="174"/>
      <c r="AF265" s="174"/>
      <c r="AG265" s="174"/>
      <c r="AH265" s="174"/>
      <c r="AI265" s="174"/>
      <c r="AJ265" s="174"/>
      <c r="AK265" s="174"/>
      <c r="AL265" s="175"/>
      <c r="AM265" s="175"/>
      <c r="AN265" s="175"/>
      <c r="AO265" s="175"/>
      <c r="AP265" s="175"/>
      <c r="AQ265" s="175"/>
      <c r="AR265" s="175"/>
      <c r="AS265" s="175"/>
      <c r="AT265" s="175"/>
      <c r="AU265" s="175"/>
      <c r="AV265" s="175"/>
      <c r="AW265" s="175"/>
      <c r="AX265" s="175"/>
      <c r="AY265" s="175"/>
      <c r="AZ265" s="176"/>
      <c r="BA265" s="177"/>
    </row>
    <row r="266" spans="1:53" ht="93" customHeight="1" x14ac:dyDescent="0.25">
      <c r="A266" s="172"/>
      <c r="B266" s="172"/>
      <c r="C266" s="172"/>
      <c r="D266" s="172"/>
      <c r="E266" s="172"/>
      <c r="F266" s="165"/>
      <c r="G266" s="172"/>
      <c r="H266" s="172"/>
      <c r="I266" s="172"/>
      <c r="J266" s="163"/>
      <c r="K266" s="163"/>
      <c r="L266" s="163"/>
      <c r="M266" s="163"/>
      <c r="N266" s="163"/>
      <c r="O266" s="192"/>
      <c r="P266" s="163"/>
      <c r="Q266" s="163"/>
      <c r="R266" s="163"/>
      <c r="S266" s="163"/>
      <c r="T266" s="163"/>
      <c r="U266" s="165"/>
      <c r="V266" s="174"/>
      <c r="W266" s="174"/>
      <c r="X266" s="174"/>
      <c r="Y266" s="174"/>
      <c r="Z266" s="174"/>
      <c r="AA266" s="174"/>
      <c r="AB266" s="174"/>
      <c r="AC266" s="174"/>
      <c r="AD266" s="174"/>
      <c r="AE266" s="174"/>
      <c r="AF266" s="174"/>
      <c r="AG266" s="174"/>
      <c r="AH266" s="174"/>
      <c r="AI266" s="174"/>
      <c r="AJ266" s="174"/>
      <c r="AK266" s="174"/>
      <c r="AL266" s="175"/>
      <c r="AM266" s="175"/>
      <c r="AN266" s="175"/>
      <c r="AO266" s="175"/>
      <c r="AP266" s="175"/>
      <c r="AQ266" s="175"/>
      <c r="AR266" s="175"/>
      <c r="AS266" s="175"/>
      <c r="AT266" s="175"/>
      <c r="AU266" s="175"/>
      <c r="AV266" s="175"/>
      <c r="AW266" s="175"/>
      <c r="AX266" s="175"/>
      <c r="AY266" s="175"/>
      <c r="AZ266" s="176"/>
      <c r="BA266" s="177"/>
    </row>
    <row r="267" spans="1:53" ht="93" customHeight="1" x14ac:dyDescent="0.25">
      <c r="A267" s="172"/>
      <c r="B267" s="172"/>
      <c r="C267" s="172"/>
      <c r="D267" s="172"/>
      <c r="E267" s="172"/>
      <c r="F267" s="165"/>
      <c r="G267" s="172"/>
      <c r="H267" s="172"/>
      <c r="I267" s="172"/>
      <c r="J267" s="163"/>
      <c r="K267" s="163"/>
      <c r="L267" s="163"/>
      <c r="M267" s="163"/>
      <c r="N267" s="163"/>
      <c r="O267" s="192"/>
      <c r="P267" s="163"/>
      <c r="Q267" s="163"/>
      <c r="R267" s="163"/>
      <c r="S267" s="163"/>
      <c r="T267" s="163"/>
      <c r="U267" s="165"/>
      <c r="V267" s="174"/>
      <c r="W267" s="174"/>
      <c r="X267" s="174"/>
      <c r="Y267" s="174"/>
      <c r="Z267" s="174"/>
      <c r="AA267" s="174"/>
      <c r="AB267" s="174"/>
      <c r="AC267" s="174"/>
      <c r="AD267" s="174"/>
      <c r="AE267" s="174"/>
      <c r="AF267" s="174"/>
      <c r="AG267" s="174"/>
      <c r="AH267" s="174"/>
      <c r="AI267" s="174"/>
      <c r="AJ267" s="174"/>
      <c r="AK267" s="174"/>
      <c r="AL267" s="175"/>
      <c r="AM267" s="175"/>
      <c r="AN267" s="175"/>
      <c r="AO267" s="175"/>
      <c r="AP267" s="175"/>
      <c r="AQ267" s="175"/>
      <c r="AR267" s="175"/>
      <c r="AS267" s="175"/>
      <c r="AT267" s="175"/>
      <c r="AU267" s="175"/>
      <c r="AV267" s="175"/>
      <c r="AW267" s="175"/>
      <c r="AX267" s="175"/>
      <c r="AY267" s="175"/>
      <c r="AZ267" s="176"/>
      <c r="BA267" s="177"/>
    </row>
    <row r="268" spans="1:53" ht="93" customHeight="1" x14ac:dyDescent="0.25">
      <c r="A268" s="172"/>
      <c r="B268" s="172"/>
      <c r="C268" s="172"/>
      <c r="D268" s="172"/>
      <c r="E268" s="172"/>
      <c r="F268" s="165"/>
      <c r="G268" s="172"/>
      <c r="H268" s="172"/>
      <c r="I268" s="172"/>
      <c r="J268" s="163"/>
      <c r="K268" s="163"/>
      <c r="L268" s="163"/>
      <c r="M268" s="163"/>
      <c r="N268" s="163"/>
      <c r="O268" s="192"/>
      <c r="P268" s="163"/>
      <c r="Q268" s="163"/>
      <c r="R268" s="163"/>
      <c r="S268" s="163"/>
      <c r="T268" s="163"/>
      <c r="U268" s="165"/>
      <c r="V268" s="174"/>
      <c r="W268" s="174"/>
      <c r="X268" s="174"/>
      <c r="Y268" s="174"/>
      <c r="Z268" s="174"/>
      <c r="AA268" s="174"/>
      <c r="AB268" s="174"/>
      <c r="AC268" s="174"/>
      <c r="AD268" s="174"/>
      <c r="AE268" s="174"/>
      <c r="AF268" s="174"/>
      <c r="AG268" s="174"/>
      <c r="AH268" s="174"/>
      <c r="AI268" s="174"/>
      <c r="AJ268" s="174"/>
      <c r="AK268" s="174"/>
      <c r="AL268" s="175"/>
      <c r="AM268" s="175"/>
      <c r="AN268" s="175"/>
      <c r="AO268" s="175"/>
      <c r="AP268" s="175"/>
      <c r="AQ268" s="175"/>
      <c r="AR268" s="175"/>
      <c r="AS268" s="175"/>
      <c r="AT268" s="175"/>
      <c r="AU268" s="175"/>
      <c r="AV268" s="175"/>
      <c r="AW268" s="175"/>
      <c r="AX268" s="175"/>
      <c r="AY268" s="175"/>
      <c r="AZ268" s="176"/>
      <c r="BA268" s="177"/>
    </row>
    <row r="269" spans="1:53" ht="93" customHeight="1" x14ac:dyDescent="0.25">
      <c r="A269" s="172"/>
      <c r="B269" s="172"/>
      <c r="C269" s="172"/>
      <c r="D269" s="172"/>
      <c r="E269" s="172"/>
      <c r="F269" s="165"/>
      <c r="G269" s="172"/>
      <c r="H269" s="172"/>
      <c r="I269" s="172"/>
      <c r="J269" s="163"/>
      <c r="K269" s="163"/>
      <c r="L269" s="163"/>
      <c r="M269" s="163"/>
      <c r="N269" s="163"/>
      <c r="O269" s="192"/>
      <c r="P269" s="163"/>
      <c r="Q269" s="163"/>
      <c r="R269" s="163"/>
      <c r="S269" s="163"/>
      <c r="T269" s="163"/>
      <c r="U269" s="165"/>
      <c r="V269" s="174"/>
      <c r="W269" s="174"/>
      <c r="X269" s="174"/>
      <c r="Y269" s="174"/>
      <c r="Z269" s="174"/>
      <c r="AA269" s="174"/>
      <c r="AB269" s="174"/>
      <c r="AC269" s="174"/>
      <c r="AD269" s="174"/>
      <c r="AE269" s="174"/>
      <c r="AF269" s="174"/>
      <c r="AG269" s="174"/>
      <c r="AH269" s="174"/>
      <c r="AI269" s="174"/>
      <c r="AJ269" s="174"/>
      <c r="AK269" s="174"/>
      <c r="AL269" s="175"/>
      <c r="AM269" s="175"/>
      <c r="AN269" s="175"/>
      <c r="AO269" s="175"/>
      <c r="AP269" s="175"/>
      <c r="AQ269" s="175"/>
      <c r="AR269" s="175"/>
      <c r="AS269" s="175"/>
      <c r="AT269" s="175"/>
      <c r="AU269" s="175"/>
      <c r="AV269" s="175"/>
      <c r="AW269" s="175"/>
      <c r="AX269" s="175"/>
      <c r="AY269" s="175"/>
      <c r="AZ269" s="176"/>
      <c r="BA269" s="177"/>
    </row>
    <row r="270" spans="1:53" ht="93" customHeight="1" x14ac:dyDescent="0.25">
      <c r="A270" s="172"/>
      <c r="B270" s="172"/>
      <c r="C270" s="172"/>
      <c r="D270" s="172"/>
      <c r="E270" s="172"/>
      <c r="F270" s="165"/>
      <c r="G270" s="172"/>
      <c r="H270" s="172"/>
      <c r="I270" s="172"/>
      <c r="J270" s="163"/>
      <c r="K270" s="163"/>
      <c r="L270" s="163"/>
      <c r="M270" s="163"/>
      <c r="N270" s="163"/>
      <c r="O270" s="192"/>
      <c r="P270" s="163"/>
      <c r="Q270" s="163"/>
      <c r="R270" s="163"/>
      <c r="S270" s="163"/>
      <c r="T270" s="163"/>
      <c r="U270" s="165"/>
      <c r="V270" s="174"/>
      <c r="W270" s="174"/>
      <c r="X270" s="174"/>
      <c r="Y270" s="174"/>
      <c r="Z270" s="174"/>
      <c r="AA270" s="174"/>
      <c r="AB270" s="174"/>
      <c r="AC270" s="174"/>
      <c r="AD270" s="174"/>
      <c r="AE270" s="174"/>
      <c r="AF270" s="174"/>
      <c r="AG270" s="174"/>
      <c r="AH270" s="174"/>
      <c r="AI270" s="174"/>
      <c r="AJ270" s="174"/>
      <c r="AK270" s="174"/>
      <c r="AL270" s="175"/>
      <c r="AM270" s="175"/>
      <c r="AN270" s="175"/>
      <c r="AO270" s="175"/>
      <c r="AP270" s="175"/>
      <c r="AQ270" s="175"/>
      <c r="AR270" s="175"/>
      <c r="AS270" s="175"/>
      <c r="AT270" s="175"/>
      <c r="AU270" s="175"/>
      <c r="AV270" s="175"/>
      <c r="AW270" s="175"/>
      <c r="AX270" s="175"/>
      <c r="AY270" s="175"/>
      <c r="AZ270" s="176"/>
      <c r="BA270" s="177"/>
    </row>
    <row r="271" spans="1:53" ht="93" customHeight="1" x14ac:dyDescent="0.25">
      <c r="A271" s="172"/>
      <c r="B271" s="172"/>
      <c r="C271" s="172"/>
      <c r="D271" s="172"/>
      <c r="E271" s="172"/>
      <c r="F271" s="165"/>
      <c r="G271" s="172"/>
      <c r="H271" s="172"/>
      <c r="I271" s="172"/>
      <c r="J271" s="163"/>
      <c r="K271" s="163"/>
      <c r="L271" s="163"/>
      <c r="M271" s="163"/>
      <c r="N271" s="163"/>
      <c r="O271" s="192"/>
      <c r="P271" s="163"/>
      <c r="Q271" s="163"/>
      <c r="R271" s="163"/>
      <c r="S271" s="163"/>
      <c r="T271" s="163"/>
      <c r="U271" s="165"/>
      <c r="V271" s="174"/>
      <c r="W271" s="174"/>
      <c r="X271" s="174"/>
      <c r="Y271" s="174"/>
      <c r="Z271" s="174"/>
      <c r="AA271" s="174"/>
      <c r="AB271" s="174"/>
      <c r="AC271" s="174"/>
      <c r="AD271" s="174"/>
      <c r="AE271" s="174"/>
      <c r="AF271" s="174"/>
      <c r="AG271" s="174"/>
      <c r="AH271" s="174"/>
      <c r="AI271" s="174"/>
      <c r="AJ271" s="174"/>
      <c r="AK271" s="174"/>
      <c r="AL271" s="175"/>
      <c r="AM271" s="175"/>
      <c r="AN271" s="175"/>
      <c r="AO271" s="175"/>
      <c r="AP271" s="175"/>
      <c r="AQ271" s="175"/>
      <c r="AR271" s="175"/>
      <c r="AS271" s="175"/>
      <c r="AT271" s="175"/>
      <c r="AU271" s="175"/>
      <c r="AV271" s="175"/>
      <c r="AW271" s="175"/>
      <c r="AX271" s="175"/>
      <c r="AY271" s="175"/>
      <c r="AZ271" s="176"/>
      <c r="BA271" s="177"/>
    </row>
    <row r="272" spans="1:53" ht="93" customHeight="1" x14ac:dyDescent="0.25">
      <c r="A272" s="172"/>
      <c r="B272" s="172"/>
      <c r="C272" s="172"/>
      <c r="D272" s="172"/>
      <c r="E272" s="172"/>
      <c r="F272" s="165"/>
      <c r="G272" s="172"/>
      <c r="H272" s="172"/>
      <c r="I272" s="172"/>
      <c r="J272" s="163"/>
      <c r="K272" s="163"/>
      <c r="L272" s="163"/>
      <c r="M272" s="163"/>
      <c r="N272" s="163"/>
      <c r="O272" s="192"/>
      <c r="P272" s="163"/>
      <c r="Q272" s="163"/>
      <c r="R272" s="163"/>
      <c r="S272" s="163"/>
      <c r="T272" s="163"/>
      <c r="U272" s="165"/>
      <c r="V272" s="174"/>
      <c r="W272" s="174"/>
      <c r="X272" s="174"/>
      <c r="Y272" s="174"/>
      <c r="Z272" s="174"/>
      <c r="AA272" s="174"/>
      <c r="AB272" s="174"/>
      <c r="AC272" s="174"/>
      <c r="AD272" s="174"/>
      <c r="AE272" s="174"/>
      <c r="AF272" s="174"/>
      <c r="AG272" s="174"/>
      <c r="AH272" s="174"/>
      <c r="AI272" s="174"/>
      <c r="AJ272" s="174"/>
      <c r="AK272" s="174"/>
      <c r="AL272" s="175"/>
      <c r="AM272" s="175"/>
      <c r="AN272" s="175"/>
      <c r="AO272" s="175"/>
      <c r="AP272" s="175"/>
      <c r="AQ272" s="175"/>
      <c r="AR272" s="175"/>
      <c r="AS272" s="175"/>
      <c r="AT272" s="175"/>
      <c r="AU272" s="175"/>
      <c r="AV272" s="175"/>
      <c r="AW272" s="175"/>
      <c r="AX272" s="175"/>
      <c r="AY272" s="175"/>
      <c r="AZ272" s="176"/>
      <c r="BA272" s="177"/>
    </row>
    <row r="273" spans="1:53" ht="93" customHeight="1" x14ac:dyDescent="0.25">
      <c r="A273" s="172"/>
      <c r="B273" s="172"/>
      <c r="C273" s="172"/>
      <c r="D273" s="172"/>
      <c r="E273" s="172"/>
      <c r="F273" s="165"/>
      <c r="G273" s="172"/>
      <c r="H273" s="172"/>
      <c r="I273" s="172"/>
      <c r="J273" s="163"/>
      <c r="K273" s="163"/>
      <c r="L273" s="163"/>
      <c r="M273" s="163"/>
      <c r="N273" s="163"/>
      <c r="O273" s="192"/>
      <c r="P273" s="163"/>
      <c r="Q273" s="163"/>
      <c r="R273" s="163"/>
      <c r="S273" s="163"/>
      <c r="T273" s="163"/>
      <c r="U273" s="165"/>
      <c r="V273" s="174"/>
      <c r="W273" s="174"/>
      <c r="X273" s="174"/>
      <c r="Y273" s="174"/>
      <c r="Z273" s="174"/>
      <c r="AA273" s="174"/>
      <c r="AB273" s="174"/>
      <c r="AC273" s="174"/>
      <c r="AD273" s="174"/>
      <c r="AE273" s="174"/>
      <c r="AF273" s="174"/>
      <c r="AG273" s="174"/>
      <c r="AH273" s="174"/>
      <c r="AI273" s="174"/>
      <c r="AJ273" s="174"/>
      <c r="AK273" s="174"/>
      <c r="AL273" s="175"/>
      <c r="AM273" s="175"/>
      <c r="AN273" s="175"/>
      <c r="AO273" s="175"/>
      <c r="AP273" s="175"/>
      <c r="AQ273" s="175"/>
      <c r="AR273" s="175"/>
      <c r="AS273" s="175"/>
      <c r="AT273" s="175"/>
      <c r="AU273" s="175"/>
      <c r="AV273" s="175"/>
      <c r="AW273" s="175"/>
      <c r="AX273" s="175"/>
      <c r="AY273" s="175"/>
      <c r="AZ273" s="176"/>
      <c r="BA273" s="177"/>
    </row>
    <row r="274" spans="1:53" ht="93" customHeight="1" x14ac:dyDescent="0.25">
      <c r="A274" s="172"/>
      <c r="B274" s="172"/>
      <c r="C274" s="172"/>
      <c r="D274" s="172"/>
      <c r="E274" s="172"/>
      <c r="F274" s="165"/>
      <c r="G274" s="172"/>
      <c r="H274" s="172"/>
      <c r="I274" s="172"/>
      <c r="J274" s="163"/>
      <c r="K274" s="163"/>
      <c r="L274" s="163"/>
      <c r="M274" s="163"/>
      <c r="N274" s="163"/>
      <c r="O274" s="192"/>
      <c r="P274" s="163"/>
      <c r="Q274" s="163"/>
      <c r="R274" s="163"/>
      <c r="S274" s="163"/>
      <c r="T274" s="163"/>
      <c r="U274" s="165"/>
      <c r="V274" s="174"/>
      <c r="W274" s="174"/>
      <c r="X274" s="174"/>
      <c r="Y274" s="174"/>
      <c r="Z274" s="174"/>
      <c r="AA274" s="174"/>
      <c r="AB274" s="174"/>
      <c r="AC274" s="174"/>
      <c r="AD274" s="174"/>
      <c r="AE274" s="174"/>
      <c r="AF274" s="174"/>
      <c r="AG274" s="174"/>
      <c r="AH274" s="174"/>
      <c r="AI274" s="174"/>
      <c r="AJ274" s="174"/>
      <c r="AK274" s="174"/>
      <c r="AL274" s="175"/>
      <c r="AM274" s="175"/>
      <c r="AN274" s="175"/>
      <c r="AO274" s="175"/>
      <c r="AP274" s="175"/>
      <c r="AQ274" s="175"/>
      <c r="AR274" s="175"/>
      <c r="AS274" s="175"/>
      <c r="AT274" s="175"/>
      <c r="AU274" s="175"/>
      <c r="AV274" s="175"/>
      <c r="AW274" s="175"/>
      <c r="AX274" s="175"/>
      <c r="AY274" s="175"/>
      <c r="AZ274" s="176"/>
      <c r="BA274" s="177"/>
    </row>
    <row r="275" spans="1:53" ht="93" customHeight="1" x14ac:dyDescent="0.25">
      <c r="A275" s="172"/>
      <c r="B275" s="172"/>
      <c r="C275" s="172"/>
      <c r="D275" s="172"/>
      <c r="E275" s="172"/>
      <c r="F275" s="165"/>
      <c r="G275" s="172"/>
      <c r="H275" s="172"/>
      <c r="I275" s="172"/>
      <c r="J275" s="163"/>
      <c r="K275" s="163"/>
      <c r="L275" s="163"/>
      <c r="M275" s="163"/>
      <c r="N275" s="163"/>
      <c r="O275" s="192"/>
      <c r="P275" s="163"/>
      <c r="Q275" s="163"/>
      <c r="R275" s="163"/>
      <c r="S275" s="163"/>
      <c r="T275" s="163"/>
      <c r="U275" s="165"/>
      <c r="V275" s="174"/>
      <c r="W275" s="174"/>
      <c r="X275" s="174"/>
      <c r="Y275" s="174"/>
      <c r="Z275" s="174"/>
      <c r="AA275" s="174"/>
      <c r="AB275" s="174"/>
      <c r="AC275" s="174"/>
      <c r="AD275" s="174"/>
      <c r="AE275" s="174"/>
      <c r="AF275" s="174"/>
      <c r="AG275" s="174"/>
      <c r="AH275" s="174"/>
      <c r="AI275" s="174"/>
      <c r="AJ275" s="174"/>
      <c r="AK275" s="174"/>
      <c r="AL275" s="175"/>
      <c r="AM275" s="175"/>
      <c r="AN275" s="175"/>
      <c r="AO275" s="175"/>
      <c r="AP275" s="175"/>
      <c r="AQ275" s="175"/>
      <c r="AR275" s="175"/>
      <c r="AS275" s="175"/>
      <c r="AT275" s="175"/>
      <c r="AU275" s="175"/>
      <c r="AV275" s="175"/>
      <c r="AW275" s="175"/>
      <c r="AX275" s="175"/>
      <c r="AY275" s="175"/>
      <c r="AZ275" s="176"/>
      <c r="BA275" s="177"/>
    </row>
    <row r="276" spans="1:53" ht="93" customHeight="1" x14ac:dyDescent="0.25">
      <c r="A276" s="172"/>
      <c r="B276" s="172"/>
      <c r="C276" s="172"/>
      <c r="D276" s="172"/>
      <c r="E276" s="172"/>
      <c r="F276" s="165"/>
      <c r="G276" s="172"/>
      <c r="H276" s="172"/>
      <c r="I276" s="172"/>
      <c r="J276" s="163"/>
      <c r="K276" s="163"/>
      <c r="L276" s="163"/>
      <c r="M276" s="163"/>
      <c r="N276" s="163"/>
      <c r="O276" s="192"/>
      <c r="P276" s="163"/>
      <c r="Q276" s="163"/>
      <c r="R276" s="163"/>
      <c r="S276" s="163"/>
      <c r="T276" s="163"/>
      <c r="U276" s="165"/>
      <c r="V276" s="174"/>
      <c r="W276" s="174"/>
      <c r="X276" s="174"/>
      <c r="Y276" s="174"/>
      <c r="Z276" s="174"/>
      <c r="AA276" s="174"/>
      <c r="AB276" s="174"/>
      <c r="AC276" s="174"/>
      <c r="AD276" s="174"/>
      <c r="AE276" s="174"/>
      <c r="AF276" s="174"/>
      <c r="AG276" s="174"/>
      <c r="AH276" s="174"/>
      <c r="AI276" s="174"/>
      <c r="AJ276" s="174"/>
      <c r="AK276" s="174"/>
      <c r="AL276" s="175"/>
      <c r="AM276" s="175"/>
      <c r="AN276" s="175"/>
      <c r="AO276" s="175"/>
      <c r="AP276" s="175"/>
      <c r="AQ276" s="175"/>
      <c r="AR276" s="175"/>
      <c r="AS276" s="175"/>
      <c r="AT276" s="175"/>
      <c r="AU276" s="175"/>
      <c r="AV276" s="175"/>
      <c r="AW276" s="175"/>
      <c r="AX276" s="175"/>
      <c r="AY276" s="175"/>
      <c r="AZ276" s="176"/>
      <c r="BA276" s="177"/>
    </row>
    <row r="277" spans="1:53" ht="93" customHeight="1" x14ac:dyDescent="0.25">
      <c r="A277" s="172"/>
      <c r="B277" s="172"/>
      <c r="C277" s="172"/>
      <c r="D277" s="172"/>
      <c r="E277" s="172"/>
      <c r="F277" s="165"/>
      <c r="G277" s="172"/>
      <c r="H277" s="172"/>
      <c r="I277" s="172"/>
      <c r="J277" s="163"/>
      <c r="K277" s="163"/>
      <c r="L277" s="163"/>
      <c r="M277" s="163"/>
      <c r="N277" s="163"/>
      <c r="O277" s="192"/>
      <c r="P277" s="163"/>
      <c r="Q277" s="163"/>
      <c r="R277" s="163"/>
      <c r="S277" s="163"/>
      <c r="T277" s="163"/>
      <c r="U277" s="165"/>
      <c r="V277" s="174"/>
      <c r="W277" s="174"/>
      <c r="X277" s="174"/>
      <c r="Y277" s="174"/>
      <c r="Z277" s="174"/>
      <c r="AA277" s="174"/>
      <c r="AB277" s="174"/>
      <c r="AC277" s="174"/>
      <c r="AD277" s="174"/>
      <c r="AE277" s="174"/>
      <c r="AF277" s="174"/>
      <c r="AG277" s="174"/>
      <c r="AH277" s="174"/>
      <c r="AI277" s="174"/>
      <c r="AJ277" s="174"/>
      <c r="AK277" s="174"/>
      <c r="AL277" s="175"/>
      <c r="AM277" s="175"/>
      <c r="AN277" s="175"/>
      <c r="AO277" s="175"/>
      <c r="AP277" s="175"/>
      <c r="AQ277" s="175"/>
      <c r="AR277" s="175"/>
      <c r="AS277" s="175"/>
      <c r="AT277" s="175"/>
      <c r="AU277" s="175"/>
      <c r="AV277" s="175"/>
      <c r="AW277" s="175"/>
      <c r="AX277" s="175"/>
      <c r="AY277" s="175"/>
      <c r="AZ277" s="176"/>
      <c r="BA277" s="177"/>
    </row>
    <row r="278" spans="1:53" ht="93" customHeight="1" x14ac:dyDescent="0.25">
      <c r="A278" s="172"/>
      <c r="B278" s="172"/>
      <c r="C278" s="172"/>
      <c r="D278" s="172"/>
      <c r="E278" s="172"/>
      <c r="F278" s="165"/>
      <c r="G278" s="172"/>
      <c r="H278" s="172"/>
      <c r="I278" s="172"/>
      <c r="J278" s="163"/>
      <c r="K278" s="163"/>
      <c r="L278" s="163"/>
      <c r="M278" s="163"/>
      <c r="N278" s="163"/>
      <c r="O278" s="192"/>
      <c r="P278" s="163"/>
      <c r="Q278" s="163"/>
      <c r="R278" s="163"/>
      <c r="S278" s="163"/>
      <c r="T278" s="163"/>
      <c r="U278" s="165"/>
      <c r="V278" s="174"/>
      <c r="W278" s="174"/>
      <c r="X278" s="174"/>
      <c r="Y278" s="174"/>
      <c r="Z278" s="174"/>
      <c r="AA278" s="174"/>
      <c r="AB278" s="174"/>
      <c r="AC278" s="174"/>
      <c r="AD278" s="174"/>
      <c r="AE278" s="174"/>
      <c r="AF278" s="174"/>
      <c r="AG278" s="174"/>
      <c r="AH278" s="174"/>
      <c r="AI278" s="174"/>
      <c r="AJ278" s="174"/>
      <c r="AK278" s="174"/>
      <c r="AL278" s="175"/>
      <c r="AM278" s="175"/>
      <c r="AN278" s="175"/>
      <c r="AO278" s="175"/>
      <c r="AP278" s="175"/>
      <c r="AQ278" s="175"/>
      <c r="AR278" s="175"/>
      <c r="AS278" s="175"/>
      <c r="AT278" s="175"/>
      <c r="AU278" s="175"/>
      <c r="AV278" s="175"/>
      <c r="AW278" s="175"/>
      <c r="AX278" s="175"/>
      <c r="AY278" s="175"/>
      <c r="AZ278" s="176"/>
      <c r="BA278" s="177"/>
    </row>
    <row r="279" spans="1:53" ht="93" customHeight="1" x14ac:dyDescent="0.25">
      <c r="A279" s="172"/>
      <c r="B279" s="172"/>
      <c r="C279" s="172"/>
      <c r="D279" s="172"/>
      <c r="E279" s="172"/>
      <c r="F279" s="165"/>
      <c r="G279" s="172"/>
      <c r="H279" s="172"/>
      <c r="I279" s="172"/>
      <c r="J279" s="163"/>
      <c r="K279" s="163"/>
      <c r="L279" s="163"/>
      <c r="M279" s="163"/>
      <c r="N279" s="163"/>
      <c r="O279" s="192"/>
      <c r="P279" s="163"/>
      <c r="Q279" s="163"/>
      <c r="R279" s="163"/>
      <c r="S279" s="163"/>
      <c r="T279" s="163"/>
      <c r="U279" s="165"/>
      <c r="V279" s="174"/>
      <c r="W279" s="174"/>
      <c r="X279" s="174"/>
      <c r="Y279" s="174"/>
      <c r="Z279" s="174"/>
      <c r="AA279" s="174"/>
      <c r="AB279" s="174"/>
      <c r="AC279" s="174"/>
      <c r="AD279" s="174"/>
      <c r="AE279" s="174"/>
      <c r="AF279" s="174"/>
      <c r="AG279" s="174"/>
      <c r="AH279" s="174"/>
      <c r="AI279" s="174"/>
      <c r="AJ279" s="174"/>
      <c r="AK279" s="174"/>
      <c r="AL279" s="175"/>
      <c r="AM279" s="175"/>
      <c r="AN279" s="175"/>
      <c r="AO279" s="175"/>
      <c r="AP279" s="175"/>
      <c r="AQ279" s="175"/>
      <c r="AR279" s="175"/>
      <c r="AS279" s="175"/>
      <c r="AT279" s="175"/>
      <c r="AU279" s="175"/>
      <c r="AV279" s="175"/>
      <c r="AW279" s="175"/>
      <c r="AX279" s="175"/>
      <c r="AY279" s="175"/>
      <c r="AZ279" s="176"/>
      <c r="BA279" s="177"/>
    </row>
    <row r="280" spans="1:53" ht="93" customHeight="1" x14ac:dyDescent="0.25">
      <c r="A280" s="172"/>
      <c r="B280" s="172"/>
      <c r="C280" s="172"/>
      <c r="D280" s="172"/>
      <c r="E280" s="172"/>
      <c r="F280" s="165"/>
      <c r="G280" s="172"/>
      <c r="H280" s="172"/>
      <c r="I280" s="172"/>
      <c r="J280" s="163"/>
      <c r="K280" s="163"/>
      <c r="L280" s="163"/>
      <c r="M280" s="163"/>
      <c r="N280" s="163"/>
      <c r="O280" s="192"/>
      <c r="P280" s="163"/>
      <c r="Q280" s="163"/>
      <c r="R280" s="163"/>
      <c r="S280" s="163"/>
      <c r="T280" s="163"/>
      <c r="U280" s="165"/>
      <c r="V280" s="174"/>
      <c r="W280" s="174"/>
      <c r="X280" s="174"/>
      <c r="Y280" s="174"/>
      <c r="Z280" s="174"/>
      <c r="AA280" s="174"/>
      <c r="AB280" s="174"/>
      <c r="AC280" s="174"/>
      <c r="AD280" s="174"/>
      <c r="AE280" s="174"/>
      <c r="AF280" s="174"/>
      <c r="AG280" s="174"/>
      <c r="AH280" s="174"/>
      <c r="AI280" s="174"/>
      <c r="AJ280" s="174"/>
      <c r="AK280" s="174"/>
      <c r="AL280" s="175"/>
      <c r="AM280" s="175"/>
      <c r="AN280" s="175"/>
      <c r="AO280" s="175"/>
      <c r="AP280" s="175"/>
      <c r="AQ280" s="175"/>
      <c r="AR280" s="175"/>
      <c r="AS280" s="175"/>
      <c r="AT280" s="175"/>
      <c r="AU280" s="175"/>
      <c r="AV280" s="175"/>
      <c r="AW280" s="175"/>
      <c r="AX280" s="175"/>
      <c r="AY280" s="175"/>
      <c r="AZ280" s="176"/>
      <c r="BA280" s="177"/>
    </row>
    <row r="281" spans="1:53" ht="93" customHeight="1" x14ac:dyDescent="0.25">
      <c r="A281" s="172"/>
      <c r="B281" s="172"/>
      <c r="C281" s="172"/>
      <c r="D281" s="172"/>
      <c r="E281" s="172"/>
      <c r="F281" s="165"/>
      <c r="G281" s="172"/>
      <c r="H281" s="172"/>
      <c r="I281" s="172"/>
      <c r="J281" s="163"/>
      <c r="K281" s="163"/>
      <c r="L281" s="163"/>
      <c r="M281" s="163"/>
      <c r="N281" s="163"/>
      <c r="O281" s="192"/>
      <c r="P281" s="163"/>
      <c r="Q281" s="163"/>
      <c r="R281" s="163"/>
      <c r="S281" s="163"/>
      <c r="T281" s="163"/>
      <c r="U281" s="165"/>
      <c r="V281" s="174"/>
      <c r="W281" s="174"/>
      <c r="X281" s="174"/>
      <c r="Y281" s="174"/>
      <c r="Z281" s="174"/>
      <c r="AA281" s="174"/>
      <c r="AB281" s="174"/>
      <c r="AC281" s="174"/>
      <c r="AD281" s="174"/>
      <c r="AE281" s="174"/>
      <c r="AF281" s="174"/>
      <c r="AG281" s="174"/>
      <c r="AH281" s="174"/>
      <c r="AI281" s="174"/>
      <c r="AJ281" s="174"/>
      <c r="AK281" s="174"/>
      <c r="AL281" s="175"/>
      <c r="AM281" s="175"/>
      <c r="AN281" s="175"/>
      <c r="AO281" s="175"/>
      <c r="AP281" s="175"/>
      <c r="AQ281" s="175"/>
      <c r="AR281" s="175"/>
      <c r="AS281" s="175"/>
      <c r="AT281" s="175"/>
      <c r="AU281" s="175"/>
      <c r="AV281" s="175"/>
      <c r="AW281" s="175"/>
      <c r="AX281" s="175"/>
      <c r="AY281" s="175"/>
      <c r="AZ281" s="176"/>
      <c r="BA281" s="177"/>
    </row>
    <row r="282" spans="1:53" ht="15.75" customHeight="1" x14ac:dyDescent="0.25">
      <c r="V282" s="193"/>
    </row>
    <row r="283" spans="1:53" ht="15.75" customHeight="1" x14ac:dyDescent="0.25">
      <c r="V283" s="193"/>
    </row>
    <row r="284" spans="1:53" ht="15.75" customHeight="1" x14ac:dyDescent="0.25">
      <c r="V284" s="193"/>
    </row>
    <row r="285" spans="1:53" ht="15.75" customHeight="1" x14ac:dyDescent="0.25">
      <c r="V285" s="193"/>
    </row>
    <row r="286" spans="1:53" ht="15.75" customHeight="1" x14ac:dyDescent="0.25">
      <c r="V286" s="193"/>
    </row>
    <row r="287" spans="1:53" ht="15.75" customHeight="1" x14ac:dyDescent="0.25">
      <c r="V287" s="193"/>
    </row>
    <row r="288" spans="1:53" ht="15.75" customHeight="1" x14ac:dyDescent="0.25">
      <c r="V288" s="193"/>
    </row>
    <row r="289" spans="22:22" ht="15.75" customHeight="1" x14ac:dyDescent="0.25">
      <c r="V289" s="193"/>
    </row>
    <row r="290" spans="22:22" ht="15.75" customHeight="1" x14ac:dyDescent="0.25">
      <c r="V290" s="193"/>
    </row>
    <row r="291" spans="22:22" ht="15.75" customHeight="1" x14ac:dyDescent="0.25">
      <c r="V291" s="193"/>
    </row>
    <row r="292" spans="22:22" ht="15.75" customHeight="1" x14ac:dyDescent="0.25">
      <c r="V292" s="193"/>
    </row>
    <row r="293" spans="22:22" ht="15.75" customHeight="1" x14ac:dyDescent="0.25">
      <c r="V293" s="193"/>
    </row>
    <row r="294" spans="22:22" ht="15.75" customHeight="1" x14ac:dyDescent="0.25">
      <c r="V294" s="193"/>
    </row>
    <row r="295" spans="22:22" ht="15.75" customHeight="1" x14ac:dyDescent="0.25">
      <c r="V295" s="193"/>
    </row>
    <row r="296" spans="22:22" ht="15.75" customHeight="1" x14ac:dyDescent="0.25">
      <c r="V296" s="193"/>
    </row>
    <row r="297" spans="22:22" ht="15.75" customHeight="1" x14ac:dyDescent="0.25">
      <c r="V297" s="193"/>
    </row>
    <row r="298" spans="22:22" ht="15.75" customHeight="1" x14ac:dyDescent="0.25">
      <c r="V298" s="193"/>
    </row>
    <row r="299" spans="22:22" ht="15.75" customHeight="1" x14ac:dyDescent="0.25">
      <c r="V299" s="193"/>
    </row>
    <row r="300" spans="22:22" ht="15.75" customHeight="1" x14ac:dyDescent="0.25">
      <c r="V300" s="193"/>
    </row>
    <row r="301" spans="22:22" ht="15.75" customHeight="1" x14ac:dyDescent="0.25">
      <c r="V301" s="193"/>
    </row>
    <row r="302" spans="22:22" ht="15.75" customHeight="1" x14ac:dyDescent="0.25">
      <c r="V302" s="193"/>
    </row>
    <row r="303" spans="22:22" ht="15.75" customHeight="1" x14ac:dyDescent="0.25">
      <c r="V303" s="193"/>
    </row>
    <row r="304" spans="22:22" ht="15.75" customHeight="1" x14ac:dyDescent="0.25">
      <c r="V304" s="193"/>
    </row>
    <row r="305" spans="22:22" ht="15.75" customHeight="1" x14ac:dyDescent="0.25">
      <c r="V305" s="193"/>
    </row>
    <row r="306" spans="22:22" ht="15.75" customHeight="1" x14ac:dyDescent="0.25">
      <c r="V306" s="193"/>
    </row>
    <row r="307" spans="22:22" ht="15.75" customHeight="1" x14ac:dyDescent="0.25">
      <c r="V307" s="193"/>
    </row>
    <row r="308" spans="22:22" ht="15.75" customHeight="1" x14ac:dyDescent="0.25">
      <c r="V308" s="193"/>
    </row>
    <row r="309" spans="22:22" ht="15.75" customHeight="1" x14ac:dyDescent="0.25">
      <c r="V309" s="193"/>
    </row>
    <row r="310" spans="22:22" ht="15.75" customHeight="1" x14ac:dyDescent="0.25">
      <c r="V310" s="193"/>
    </row>
    <row r="311" spans="22:22" ht="15.75" customHeight="1" x14ac:dyDescent="0.25">
      <c r="V311" s="193"/>
    </row>
    <row r="312" spans="22:22" ht="15.75" customHeight="1" x14ac:dyDescent="0.25">
      <c r="V312" s="193"/>
    </row>
    <row r="313" spans="22:22" ht="15.75" customHeight="1" x14ac:dyDescent="0.25">
      <c r="V313" s="193"/>
    </row>
    <row r="314" spans="22:22" ht="15.75" customHeight="1" x14ac:dyDescent="0.25">
      <c r="V314" s="193"/>
    </row>
    <row r="315" spans="22:22" ht="15.75" customHeight="1" x14ac:dyDescent="0.25">
      <c r="V315" s="193"/>
    </row>
    <row r="316" spans="22:22" ht="15.75" customHeight="1" x14ac:dyDescent="0.25">
      <c r="V316" s="193"/>
    </row>
    <row r="317" spans="22:22" ht="15.75" customHeight="1" x14ac:dyDescent="0.25">
      <c r="V317" s="193"/>
    </row>
    <row r="318" spans="22:22" ht="15.75" customHeight="1" x14ac:dyDescent="0.25">
      <c r="V318" s="193"/>
    </row>
    <row r="319" spans="22:22" ht="15.75" customHeight="1" x14ac:dyDescent="0.25">
      <c r="V319" s="193"/>
    </row>
    <row r="320" spans="22:22" ht="15.75" customHeight="1" x14ac:dyDescent="0.25">
      <c r="V320" s="193"/>
    </row>
    <row r="321" spans="22:22" ht="15.75" customHeight="1" x14ac:dyDescent="0.25">
      <c r="V321" s="193"/>
    </row>
    <row r="322" spans="22:22" ht="15.75" customHeight="1" x14ac:dyDescent="0.25">
      <c r="V322" s="193"/>
    </row>
    <row r="323" spans="22:22" ht="15.75" customHeight="1" x14ac:dyDescent="0.25">
      <c r="V323" s="193"/>
    </row>
    <row r="324" spans="22:22" ht="15.75" customHeight="1" x14ac:dyDescent="0.25">
      <c r="V324" s="193"/>
    </row>
    <row r="325" spans="22:22" ht="15.75" customHeight="1" x14ac:dyDescent="0.25">
      <c r="V325" s="193"/>
    </row>
    <row r="326" spans="22:22" ht="15.75" customHeight="1" x14ac:dyDescent="0.25">
      <c r="V326" s="193"/>
    </row>
    <row r="327" spans="22:22" ht="15.75" customHeight="1" x14ac:dyDescent="0.25">
      <c r="V327" s="193"/>
    </row>
    <row r="328" spans="22:22" ht="15.75" customHeight="1" x14ac:dyDescent="0.25">
      <c r="V328" s="193"/>
    </row>
    <row r="329" spans="22:22" ht="15.75" customHeight="1" x14ac:dyDescent="0.25">
      <c r="V329" s="193"/>
    </row>
    <row r="330" spans="22:22" ht="15.75" customHeight="1" x14ac:dyDescent="0.25">
      <c r="V330" s="193"/>
    </row>
    <row r="331" spans="22:22" ht="15.75" customHeight="1" x14ac:dyDescent="0.25">
      <c r="V331" s="193"/>
    </row>
    <row r="332" spans="22:22" ht="15.75" customHeight="1" x14ac:dyDescent="0.25">
      <c r="V332" s="193"/>
    </row>
    <row r="333" spans="22:22" ht="15.75" customHeight="1" x14ac:dyDescent="0.25">
      <c r="V333" s="193"/>
    </row>
    <row r="334" spans="22:22" ht="15.75" customHeight="1" x14ac:dyDescent="0.25">
      <c r="V334" s="193"/>
    </row>
    <row r="335" spans="22:22" ht="15.75" customHeight="1" x14ac:dyDescent="0.25">
      <c r="V335" s="193"/>
    </row>
    <row r="336" spans="22:22" ht="15.75" customHeight="1" x14ac:dyDescent="0.25">
      <c r="V336" s="193"/>
    </row>
    <row r="337" spans="22:22" ht="15.75" customHeight="1" x14ac:dyDescent="0.25">
      <c r="V337" s="193"/>
    </row>
    <row r="338" spans="22:22" ht="15.75" customHeight="1" x14ac:dyDescent="0.25">
      <c r="V338" s="193"/>
    </row>
    <row r="339" spans="22:22" ht="15.75" customHeight="1" x14ac:dyDescent="0.25">
      <c r="V339" s="193"/>
    </row>
    <row r="340" spans="22:22" ht="15.75" customHeight="1" x14ac:dyDescent="0.25">
      <c r="V340" s="193"/>
    </row>
    <row r="341" spans="22:22" ht="15.75" customHeight="1" x14ac:dyDescent="0.25">
      <c r="V341" s="193"/>
    </row>
    <row r="342" spans="22:22" ht="15.75" customHeight="1" x14ac:dyDescent="0.25">
      <c r="V342" s="193"/>
    </row>
    <row r="343" spans="22:22" ht="15.75" customHeight="1" x14ac:dyDescent="0.25">
      <c r="V343" s="193"/>
    </row>
    <row r="344" spans="22:22" ht="15.75" customHeight="1" x14ac:dyDescent="0.25">
      <c r="V344" s="193"/>
    </row>
    <row r="345" spans="22:22" ht="15.75" customHeight="1" x14ac:dyDescent="0.25">
      <c r="V345" s="193"/>
    </row>
    <row r="346" spans="22:22" ht="15.75" customHeight="1" x14ac:dyDescent="0.25">
      <c r="V346" s="193"/>
    </row>
    <row r="347" spans="22:22" ht="15.75" customHeight="1" x14ac:dyDescent="0.25">
      <c r="V347" s="193"/>
    </row>
    <row r="348" spans="22:22" ht="15.75" customHeight="1" x14ac:dyDescent="0.25">
      <c r="V348" s="193"/>
    </row>
    <row r="349" spans="22:22" ht="15.75" customHeight="1" x14ac:dyDescent="0.25">
      <c r="V349" s="193"/>
    </row>
    <row r="350" spans="22:22" ht="15.75" customHeight="1" x14ac:dyDescent="0.25">
      <c r="V350" s="193"/>
    </row>
    <row r="351" spans="22:22" ht="15.75" customHeight="1" x14ac:dyDescent="0.25">
      <c r="V351" s="193"/>
    </row>
    <row r="352" spans="22:22" ht="15.75" customHeight="1" x14ac:dyDescent="0.25">
      <c r="V352" s="193"/>
    </row>
    <row r="353" spans="22:22" ht="15.75" customHeight="1" x14ac:dyDescent="0.25">
      <c r="V353" s="193"/>
    </row>
    <row r="354" spans="22:22" ht="15.75" customHeight="1" x14ac:dyDescent="0.25">
      <c r="V354" s="193"/>
    </row>
    <row r="355" spans="22:22" ht="15.75" customHeight="1" x14ac:dyDescent="0.25">
      <c r="V355" s="193"/>
    </row>
    <row r="356" spans="22:22" ht="15.75" customHeight="1" x14ac:dyDescent="0.25">
      <c r="V356" s="193"/>
    </row>
    <row r="357" spans="22:22" ht="15.75" customHeight="1" x14ac:dyDescent="0.25">
      <c r="V357" s="193"/>
    </row>
    <row r="358" spans="22:22" ht="15.75" customHeight="1" x14ac:dyDescent="0.25">
      <c r="V358" s="193"/>
    </row>
    <row r="359" spans="22:22" ht="15.75" customHeight="1" x14ac:dyDescent="0.25">
      <c r="V359" s="193"/>
    </row>
    <row r="360" spans="22:22" ht="15.75" customHeight="1" x14ac:dyDescent="0.25">
      <c r="V360" s="193"/>
    </row>
    <row r="361" spans="22:22" ht="15.75" customHeight="1" x14ac:dyDescent="0.25">
      <c r="V361" s="193"/>
    </row>
    <row r="362" spans="22:22" ht="15.75" customHeight="1" x14ac:dyDescent="0.25">
      <c r="V362" s="193"/>
    </row>
    <row r="363" spans="22:22" ht="15.75" customHeight="1" x14ac:dyDescent="0.25">
      <c r="V363" s="193"/>
    </row>
    <row r="364" spans="22:22" ht="15.75" customHeight="1" x14ac:dyDescent="0.25">
      <c r="V364" s="193"/>
    </row>
    <row r="365" spans="22:22" ht="15.75" customHeight="1" x14ac:dyDescent="0.25">
      <c r="V365" s="193"/>
    </row>
    <row r="366" spans="22:22" ht="15.75" customHeight="1" x14ac:dyDescent="0.25">
      <c r="V366" s="193"/>
    </row>
    <row r="367" spans="22:22" ht="15.75" customHeight="1" x14ac:dyDescent="0.25">
      <c r="V367" s="193"/>
    </row>
    <row r="368" spans="22:22" ht="15.75" customHeight="1" x14ac:dyDescent="0.25">
      <c r="V368" s="193"/>
    </row>
    <row r="369" spans="22:22" ht="15.75" customHeight="1" x14ac:dyDescent="0.25">
      <c r="V369" s="193"/>
    </row>
    <row r="370" spans="22:22" ht="15.75" customHeight="1" x14ac:dyDescent="0.25">
      <c r="V370" s="193"/>
    </row>
    <row r="371" spans="22:22" ht="15.75" customHeight="1" x14ac:dyDescent="0.25">
      <c r="V371" s="193"/>
    </row>
    <row r="372" spans="22:22" ht="15.75" customHeight="1" x14ac:dyDescent="0.25">
      <c r="V372" s="193"/>
    </row>
    <row r="373" spans="22:22" ht="15.75" customHeight="1" x14ac:dyDescent="0.25">
      <c r="V373" s="193"/>
    </row>
    <row r="374" spans="22:22" ht="15.75" customHeight="1" x14ac:dyDescent="0.25">
      <c r="V374" s="193"/>
    </row>
    <row r="375" spans="22:22" ht="15.75" customHeight="1" x14ac:dyDescent="0.25">
      <c r="V375" s="193"/>
    </row>
    <row r="376" spans="22:22" ht="15.75" customHeight="1" x14ac:dyDescent="0.25">
      <c r="V376" s="193"/>
    </row>
    <row r="377" spans="22:22" ht="15.75" customHeight="1" x14ac:dyDescent="0.25">
      <c r="V377" s="193"/>
    </row>
    <row r="378" spans="22:22" ht="15.75" customHeight="1" x14ac:dyDescent="0.25">
      <c r="V378" s="193"/>
    </row>
    <row r="379" spans="22:22" ht="15.75" customHeight="1" x14ac:dyDescent="0.25">
      <c r="V379" s="193"/>
    </row>
    <row r="380" spans="22:22" ht="15.75" customHeight="1" x14ac:dyDescent="0.25">
      <c r="V380" s="193"/>
    </row>
    <row r="381" spans="22:22" ht="15.75" customHeight="1" x14ac:dyDescent="0.25">
      <c r="V381" s="193"/>
    </row>
    <row r="382" spans="22:22" ht="15.75" customHeight="1" x14ac:dyDescent="0.25">
      <c r="V382" s="193"/>
    </row>
    <row r="383" spans="22:22" ht="15.75" customHeight="1" x14ac:dyDescent="0.25">
      <c r="V383" s="193"/>
    </row>
    <row r="384" spans="22:22" ht="15.75" customHeight="1" x14ac:dyDescent="0.25">
      <c r="V384" s="193"/>
    </row>
    <row r="385" spans="22:22" ht="15.75" customHeight="1" x14ac:dyDescent="0.25">
      <c r="V385" s="193"/>
    </row>
    <row r="386" spans="22:22" ht="15.75" customHeight="1" x14ac:dyDescent="0.25">
      <c r="V386" s="193"/>
    </row>
    <row r="387" spans="22:22" ht="15.75" customHeight="1" x14ac:dyDescent="0.25">
      <c r="V387" s="193"/>
    </row>
    <row r="388" spans="22:22" ht="15.75" customHeight="1" x14ac:dyDescent="0.25">
      <c r="V388" s="193"/>
    </row>
    <row r="389" spans="22:22" ht="15.75" customHeight="1" x14ac:dyDescent="0.25">
      <c r="V389" s="193"/>
    </row>
    <row r="390" spans="22:22" ht="15.75" customHeight="1" x14ac:dyDescent="0.25">
      <c r="V390" s="193"/>
    </row>
    <row r="391" spans="22:22" ht="15.75" customHeight="1" x14ac:dyDescent="0.25">
      <c r="V391" s="193"/>
    </row>
    <row r="392" spans="22:22" ht="15.75" customHeight="1" x14ac:dyDescent="0.25">
      <c r="V392" s="193"/>
    </row>
    <row r="393" spans="22:22" ht="15.75" customHeight="1" x14ac:dyDescent="0.25">
      <c r="V393" s="193"/>
    </row>
    <row r="394" spans="22:22" ht="15.75" customHeight="1" x14ac:dyDescent="0.25">
      <c r="V394" s="193"/>
    </row>
    <row r="395" spans="22:22" ht="15.75" customHeight="1" x14ac:dyDescent="0.25">
      <c r="V395" s="193"/>
    </row>
    <row r="396" spans="22:22" ht="15.75" customHeight="1" x14ac:dyDescent="0.25">
      <c r="V396" s="193"/>
    </row>
    <row r="397" spans="22:22" ht="15.75" customHeight="1" x14ac:dyDescent="0.25">
      <c r="V397" s="193"/>
    </row>
    <row r="398" spans="22:22" ht="15.75" customHeight="1" x14ac:dyDescent="0.25">
      <c r="V398" s="193"/>
    </row>
    <row r="399" spans="22:22" ht="15.75" customHeight="1" x14ac:dyDescent="0.25">
      <c r="V399" s="193"/>
    </row>
    <row r="400" spans="22:22" ht="15.75" customHeight="1" x14ac:dyDescent="0.25">
      <c r="V400" s="193"/>
    </row>
    <row r="401" spans="22:22" ht="15.75" customHeight="1" x14ac:dyDescent="0.25">
      <c r="V401" s="193"/>
    </row>
    <row r="402" spans="22:22" ht="15.75" customHeight="1" x14ac:dyDescent="0.25">
      <c r="V402" s="193"/>
    </row>
    <row r="403" spans="22:22" ht="15.75" customHeight="1" x14ac:dyDescent="0.25">
      <c r="V403" s="193"/>
    </row>
    <row r="404" spans="22:22" ht="15.75" customHeight="1" x14ac:dyDescent="0.25">
      <c r="V404" s="193"/>
    </row>
    <row r="405" spans="22:22" ht="15.75" customHeight="1" x14ac:dyDescent="0.25">
      <c r="V405" s="193"/>
    </row>
    <row r="406" spans="22:22" ht="15.75" customHeight="1" x14ac:dyDescent="0.25">
      <c r="V406" s="193"/>
    </row>
    <row r="407" spans="22:22" ht="15.75" customHeight="1" x14ac:dyDescent="0.25">
      <c r="V407" s="193"/>
    </row>
    <row r="408" spans="22:22" ht="15.75" customHeight="1" x14ac:dyDescent="0.25">
      <c r="V408" s="193"/>
    </row>
    <row r="409" spans="22:22" ht="15.75" customHeight="1" x14ac:dyDescent="0.25">
      <c r="V409" s="193"/>
    </row>
    <row r="410" spans="22:22" ht="15.75" customHeight="1" x14ac:dyDescent="0.25">
      <c r="V410" s="193"/>
    </row>
    <row r="411" spans="22:22" ht="15.75" customHeight="1" x14ac:dyDescent="0.25">
      <c r="V411" s="193"/>
    </row>
    <row r="412" spans="22:22" ht="15.75" customHeight="1" x14ac:dyDescent="0.25">
      <c r="V412" s="193"/>
    </row>
    <row r="413" spans="22:22" ht="15.75" customHeight="1" x14ac:dyDescent="0.25">
      <c r="V413" s="193"/>
    </row>
    <row r="414" spans="22:22" ht="15.75" customHeight="1" x14ac:dyDescent="0.25">
      <c r="V414" s="193"/>
    </row>
    <row r="415" spans="22:22" ht="15.75" customHeight="1" x14ac:dyDescent="0.25">
      <c r="V415" s="193"/>
    </row>
    <row r="416" spans="22:22" ht="15.75" customHeight="1" x14ac:dyDescent="0.25">
      <c r="V416" s="193"/>
    </row>
    <row r="417" spans="22:22" ht="15.75" customHeight="1" x14ac:dyDescent="0.25">
      <c r="V417" s="193"/>
    </row>
    <row r="418" spans="22:22" ht="15.75" customHeight="1" x14ac:dyDescent="0.25">
      <c r="V418" s="193"/>
    </row>
    <row r="419" spans="22:22" ht="15.75" customHeight="1" x14ac:dyDescent="0.25">
      <c r="V419" s="193"/>
    </row>
    <row r="420" spans="22:22" ht="15.75" customHeight="1" x14ac:dyDescent="0.25">
      <c r="V420" s="193"/>
    </row>
    <row r="421" spans="22:22" ht="15.75" customHeight="1" x14ac:dyDescent="0.25">
      <c r="V421" s="193"/>
    </row>
    <row r="422" spans="22:22" ht="15.75" customHeight="1" x14ac:dyDescent="0.25">
      <c r="V422" s="193"/>
    </row>
    <row r="423" spans="22:22" ht="15.75" customHeight="1" x14ac:dyDescent="0.25">
      <c r="V423" s="193"/>
    </row>
    <row r="424" spans="22:22" ht="15.75" customHeight="1" x14ac:dyDescent="0.25">
      <c r="V424" s="193"/>
    </row>
    <row r="425" spans="22:22" ht="15.75" customHeight="1" x14ac:dyDescent="0.25">
      <c r="V425" s="193"/>
    </row>
    <row r="426" spans="22:22" ht="15.75" customHeight="1" x14ac:dyDescent="0.25">
      <c r="V426" s="193"/>
    </row>
    <row r="427" spans="22:22" ht="15.75" customHeight="1" x14ac:dyDescent="0.25">
      <c r="V427" s="193"/>
    </row>
    <row r="428" spans="22:22" ht="15.75" customHeight="1" x14ac:dyDescent="0.25">
      <c r="V428" s="193"/>
    </row>
    <row r="429" spans="22:22" ht="15.75" customHeight="1" x14ac:dyDescent="0.25">
      <c r="V429" s="193"/>
    </row>
    <row r="430" spans="22:22" ht="15.75" customHeight="1" x14ac:dyDescent="0.25">
      <c r="V430" s="193"/>
    </row>
    <row r="431" spans="22:22" ht="15.75" customHeight="1" x14ac:dyDescent="0.25">
      <c r="V431" s="193"/>
    </row>
    <row r="432" spans="22:22" ht="15.75" customHeight="1" x14ac:dyDescent="0.25">
      <c r="V432" s="193"/>
    </row>
    <row r="433" spans="22:22" ht="15.75" customHeight="1" x14ac:dyDescent="0.25">
      <c r="V433" s="193"/>
    </row>
    <row r="434" spans="22:22" ht="15.75" customHeight="1" x14ac:dyDescent="0.25">
      <c r="V434" s="193"/>
    </row>
    <row r="435" spans="22:22" ht="15.75" customHeight="1" x14ac:dyDescent="0.25">
      <c r="V435" s="193"/>
    </row>
    <row r="436" spans="22:22" ht="15.75" customHeight="1" x14ac:dyDescent="0.25">
      <c r="V436" s="193"/>
    </row>
    <row r="437" spans="22:22" ht="15.75" customHeight="1" x14ac:dyDescent="0.25">
      <c r="V437" s="193"/>
    </row>
    <row r="438" spans="22:22" ht="15.75" customHeight="1" x14ac:dyDescent="0.25">
      <c r="V438" s="193"/>
    </row>
    <row r="439" spans="22:22" ht="15.75" customHeight="1" x14ac:dyDescent="0.25">
      <c r="V439" s="193"/>
    </row>
    <row r="440" spans="22:22" ht="15.75" customHeight="1" x14ac:dyDescent="0.25">
      <c r="V440" s="193"/>
    </row>
    <row r="441" spans="22:22" ht="15.75" customHeight="1" x14ac:dyDescent="0.25">
      <c r="V441" s="193"/>
    </row>
    <row r="442" spans="22:22" ht="15.75" customHeight="1" x14ac:dyDescent="0.25">
      <c r="V442" s="193"/>
    </row>
    <row r="443" spans="22:22" ht="15.75" customHeight="1" x14ac:dyDescent="0.25">
      <c r="V443" s="193"/>
    </row>
    <row r="444" spans="22:22" ht="15.75" customHeight="1" x14ac:dyDescent="0.25">
      <c r="V444" s="193"/>
    </row>
    <row r="445" spans="22:22" ht="15.75" customHeight="1" x14ac:dyDescent="0.25">
      <c r="V445" s="193"/>
    </row>
    <row r="446" spans="22:22" ht="15.75" customHeight="1" x14ac:dyDescent="0.25">
      <c r="V446" s="193"/>
    </row>
    <row r="447" spans="22:22" ht="15.75" customHeight="1" x14ac:dyDescent="0.25">
      <c r="V447" s="193"/>
    </row>
    <row r="448" spans="22:22" ht="15.75" customHeight="1" x14ac:dyDescent="0.25">
      <c r="V448" s="193"/>
    </row>
    <row r="449" spans="22:22" ht="15.75" customHeight="1" x14ac:dyDescent="0.25">
      <c r="V449" s="193"/>
    </row>
    <row r="450" spans="22:22" ht="15.75" customHeight="1" x14ac:dyDescent="0.25">
      <c r="V450" s="193"/>
    </row>
    <row r="451" spans="22:22" ht="15.75" customHeight="1" x14ac:dyDescent="0.25">
      <c r="V451" s="193"/>
    </row>
    <row r="452" spans="22:22" ht="15.75" customHeight="1" x14ac:dyDescent="0.25">
      <c r="V452" s="193"/>
    </row>
    <row r="453" spans="22:22" ht="15.75" customHeight="1" x14ac:dyDescent="0.25">
      <c r="V453" s="193"/>
    </row>
    <row r="454" spans="22:22" ht="15.75" customHeight="1" x14ac:dyDescent="0.25">
      <c r="V454" s="193"/>
    </row>
    <row r="455" spans="22:22" ht="15.75" customHeight="1" x14ac:dyDescent="0.25">
      <c r="V455" s="193"/>
    </row>
    <row r="456" spans="22:22" ht="15.75" customHeight="1" x14ac:dyDescent="0.25">
      <c r="V456" s="193"/>
    </row>
    <row r="457" spans="22:22" ht="15.75" customHeight="1" x14ac:dyDescent="0.25">
      <c r="V457" s="193"/>
    </row>
    <row r="458" spans="22:22" ht="15.75" customHeight="1" x14ac:dyDescent="0.25">
      <c r="V458" s="193"/>
    </row>
    <row r="459" spans="22:22" ht="15.75" customHeight="1" x14ac:dyDescent="0.25">
      <c r="V459" s="193"/>
    </row>
    <row r="460" spans="22:22" ht="15.75" customHeight="1" x14ac:dyDescent="0.25">
      <c r="V460" s="193"/>
    </row>
    <row r="461" spans="22:22" ht="15.75" customHeight="1" x14ac:dyDescent="0.25">
      <c r="V461" s="193"/>
    </row>
    <row r="462" spans="22:22" ht="15.75" customHeight="1" x14ac:dyDescent="0.25">
      <c r="V462" s="193"/>
    </row>
    <row r="463" spans="22:22" ht="15.75" customHeight="1" x14ac:dyDescent="0.25">
      <c r="V463" s="193"/>
    </row>
    <row r="464" spans="22:22" ht="15.75" customHeight="1" x14ac:dyDescent="0.25">
      <c r="V464" s="193"/>
    </row>
    <row r="465" spans="22:22" ht="15.75" customHeight="1" x14ac:dyDescent="0.25">
      <c r="V465" s="193"/>
    </row>
    <row r="466" spans="22:22" ht="15.75" customHeight="1" x14ac:dyDescent="0.25">
      <c r="V466" s="193"/>
    </row>
    <row r="467" spans="22:22" ht="15.75" customHeight="1" x14ac:dyDescent="0.25">
      <c r="V467" s="193"/>
    </row>
    <row r="468" spans="22:22" ht="15.75" customHeight="1" x14ac:dyDescent="0.25">
      <c r="V468" s="193"/>
    </row>
    <row r="469" spans="22:22" ht="15.75" customHeight="1" x14ac:dyDescent="0.25">
      <c r="V469" s="193"/>
    </row>
    <row r="470" spans="22:22" ht="15.75" customHeight="1" x14ac:dyDescent="0.25">
      <c r="V470" s="193"/>
    </row>
    <row r="471" spans="22:22" ht="15.75" customHeight="1" x14ac:dyDescent="0.25">
      <c r="V471" s="193"/>
    </row>
    <row r="472" spans="22:22" ht="15.75" customHeight="1" x14ac:dyDescent="0.25">
      <c r="V472" s="193"/>
    </row>
    <row r="473" spans="22:22" ht="15.75" customHeight="1" x14ac:dyDescent="0.25">
      <c r="V473" s="193"/>
    </row>
    <row r="474" spans="22:22" ht="15.75" customHeight="1" x14ac:dyDescent="0.25">
      <c r="V474" s="193"/>
    </row>
    <row r="475" spans="22:22" ht="15.75" customHeight="1" x14ac:dyDescent="0.25">
      <c r="V475" s="193"/>
    </row>
    <row r="476" spans="22:22" ht="15.75" customHeight="1" x14ac:dyDescent="0.25">
      <c r="V476" s="193"/>
    </row>
    <row r="477" spans="22:22" ht="15.75" customHeight="1" x14ac:dyDescent="0.25">
      <c r="V477" s="193"/>
    </row>
    <row r="478" spans="22:22" ht="15.75" customHeight="1" x14ac:dyDescent="0.25">
      <c r="V478" s="193"/>
    </row>
    <row r="479" spans="22:22" ht="15.75" customHeight="1" x14ac:dyDescent="0.25">
      <c r="V479" s="193"/>
    </row>
    <row r="480" spans="22:22" ht="15.75" customHeight="1" x14ac:dyDescent="0.25">
      <c r="V480" s="193"/>
    </row>
    <row r="481" spans="22:22" ht="15.75" customHeight="1" x14ac:dyDescent="0.25">
      <c r="V481" s="193"/>
    </row>
    <row r="482" spans="22:22" ht="15.75" customHeight="1" x14ac:dyDescent="0.25">
      <c r="V482" s="193"/>
    </row>
    <row r="483" spans="22:22" ht="15.75" customHeight="1" x14ac:dyDescent="0.25">
      <c r="V483" s="193"/>
    </row>
    <row r="484" spans="22:22" ht="15.75" customHeight="1" x14ac:dyDescent="0.25">
      <c r="V484" s="193"/>
    </row>
    <row r="485" spans="22:22" ht="15.75" customHeight="1" x14ac:dyDescent="0.25">
      <c r="V485" s="193"/>
    </row>
    <row r="486" spans="22:22" ht="15.75" customHeight="1" x14ac:dyDescent="0.25">
      <c r="V486" s="193"/>
    </row>
    <row r="487" spans="22:22" ht="15.75" customHeight="1" x14ac:dyDescent="0.25">
      <c r="V487" s="193"/>
    </row>
    <row r="488" spans="22:22" ht="15.75" customHeight="1" x14ac:dyDescent="0.25">
      <c r="V488" s="193"/>
    </row>
    <row r="489" spans="22:22" ht="15.75" customHeight="1" x14ac:dyDescent="0.25">
      <c r="V489" s="193"/>
    </row>
    <row r="490" spans="22:22" ht="15.75" customHeight="1" x14ac:dyDescent="0.25">
      <c r="V490" s="193"/>
    </row>
    <row r="491" spans="22:22" ht="15.75" customHeight="1" x14ac:dyDescent="0.25">
      <c r="V491" s="193"/>
    </row>
    <row r="492" spans="22:22" ht="15.75" customHeight="1" x14ac:dyDescent="0.25">
      <c r="V492" s="193"/>
    </row>
    <row r="493" spans="22:22" ht="15.75" customHeight="1" x14ac:dyDescent="0.25">
      <c r="V493" s="193"/>
    </row>
    <row r="494" spans="22:22" ht="15.75" customHeight="1" x14ac:dyDescent="0.25">
      <c r="V494" s="193"/>
    </row>
    <row r="495" spans="22:22" ht="15.75" customHeight="1" x14ac:dyDescent="0.25">
      <c r="V495" s="193"/>
    </row>
    <row r="496" spans="22:22" ht="15.75" customHeight="1" x14ac:dyDescent="0.25">
      <c r="V496" s="193"/>
    </row>
    <row r="497" spans="22:22" ht="15.75" customHeight="1" x14ac:dyDescent="0.25">
      <c r="V497" s="193"/>
    </row>
    <row r="498" spans="22:22" ht="15.75" customHeight="1" x14ac:dyDescent="0.25">
      <c r="V498" s="193"/>
    </row>
    <row r="499" spans="22:22" ht="15.75" customHeight="1" x14ac:dyDescent="0.25">
      <c r="V499" s="193"/>
    </row>
    <row r="500" spans="22:22" ht="15.75" customHeight="1" x14ac:dyDescent="0.25">
      <c r="V500" s="193"/>
    </row>
    <row r="501" spans="22:22" ht="15.75" customHeight="1" x14ac:dyDescent="0.25">
      <c r="V501" s="193"/>
    </row>
    <row r="502" spans="22:22" ht="15.75" customHeight="1" x14ac:dyDescent="0.25">
      <c r="V502" s="193"/>
    </row>
    <row r="503" spans="22:22" ht="15.75" customHeight="1" x14ac:dyDescent="0.25">
      <c r="V503" s="193"/>
    </row>
    <row r="504" spans="22:22" ht="15.75" customHeight="1" x14ac:dyDescent="0.25">
      <c r="V504" s="193"/>
    </row>
    <row r="505" spans="22:22" ht="15.75" customHeight="1" x14ac:dyDescent="0.25">
      <c r="V505" s="193"/>
    </row>
    <row r="506" spans="22:22" ht="15.75" customHeight="1" x14ac:dyDescent="0.25">
      <c r="V506" s="193"/>
    </row>
    <row r="507" spans="22:22" ht="15.75" customHeight="1" x14ac:dyDescent="0.25">
      <c r="V507" s="193"/>
    </row>
    <row r="508" spans="22:22" ht="15.75" customHeight="1" x14ac:dyDescent="0.25">
      <c r="V508" s="193"/>
    </row>
    <row r="509" spans="22:22" ht="15.75" customHeight="1" x14ac:dyDescent="0.25">
      <c r="V509" s="193"/>
    </row>
    <row r="510" spans="22:22" ht="15.75" customHeight="1" x14ac:dyDescent="0.25">
      <c r="V510" s="193"/>
    </row>
    <row r="511" spans="22:22" ht="15.75" customHeight="1" x14ac:dyDescent="0.25">
      <c r="V511" s="193"/>
    </row>
    <row r="512" spans="22:22" ht="15.75" customHeight="1" x14ac:dyDescent="0.25">
      <c r="V512" s="193"/>
    </row>
    <row r="513" spans="22:22" ht="15.75" customHeight="1" x14ac:dyDescent="0.25">
      <c r="V513" s="193"/>
    </row>
    <row r="514" spans="22:22" ht="15.75" customHeight="1" x14ac:dyDescent="0.25">
      <c r="V514" s="193"/>
    </row>
    <row r="515" spans="22:22" ht="15.75" customHeight="1" x14ac:dyDescent="0.25">
      <c r="V515" s="193"/>
    </row>
    <row r="516" spans="22:22" ht="15.75" customHeight="1" x14ac:dyDescent="0.25">
      <c r="V516" s="193"/>
    </row>
    <row r="517" spans="22:22" ht="15.75" customHeight="1" x14ac:dyDescent="0.25">
      <c r="V517" s="193"/>
    </row>
    <row r="518" spans="22:22" ht="15.75" customHeight="1" x14ac:dyDescent="0.25">
      <c r="V518" s="193"/>
    </row>
    <row r="519" spans="22:22" ht="15.75" customHeight="1" x14ac:dyDescent="0.25">
      <c r="V519" s="193"/>
    </row>
    <row r="520" spans="22:22" ht="15.75" customHeight="1" x14ac:dyDescent="0.25">
      <c r="V520" s="193"/>
    </row>
    <row r="521" spans="22:22" ht="15.75" customHeight="1" x14ac:dyDescent="0.25">
      <c r="V521" s="193"/>
    </row>
    <row r="522" spans="22:22" ht="15.75" customHeight="1" x14ac:dyDescent="0.25">
      <c r="V522" s="193"/>
    </row>
    <row r="523" spans="22:22" ht="15.75" customHeight="1" x14ac:dyDescent="0.25">
      <c r="V523" s="193"/>
    </row>
    <row r="524" spans="22:22" ht="15.75" customHeight="1" x14ac:dyDescent="0.25">
      <c r="V524" s="193"/>
    </row>
    <row r="525" spans="22:22" ht="15.75" customHeight="1" x14ac:dyDescent="0.25">
      <c r="V525" s="193"/>
    </row>
    <row r="526" spans="22:22" ht="15.75" customHeight="1" x14ac:dyDescent="0.25">
      <c r="V526" s="193"/>
    </row>
    <row r="527" spans="22:22" ht="15.75" customHeight="1" x14ac:dyDescent="0.25">
      <c r="V527" s="193"/>
    </row>
    <row r="528" spans="22:22" ht="15.75" customHeight="1" x14ac:dyDescent="0.25">
      <c r="V528" s="193"/>
    </row>
    <row r="529" spans="22:22" ht="15.75" customHeight="1" x14ac:dyDescent="0.25">
      <c r="V529" s="193"/>
    </row>
    <row r="530" spans="22:22" ht="15.75" customHeight="1" x14ac:dyDescent="0.25">
      <c r="V530" s="193"/>
    </row>
    <row r="531" spans="22:22" ht="15.75" customHeight="1" x14ac:dyDescent="0.25">
      <c r="V531" s="193"/>
    </row>
    <row r="532" spans="22:22" ht="15.75" customHeight="1" x14ac:dyDescent="0.25">
      <c r="V532" s="193"/>
    </row>
    <row r="533" spans="22:22" ht="15.75" customHeight="1" x14ac:dyDescent="0.25">
      <c r="V533" s="193"/>
    </row>
    <row r="534" spans="22:22" ht="15.75" customHeight="1" x14ac:dyDescent="0.25">
      <c r="V534" s="193"/>
    </row>
    <row r="535" spans="22:22" ht="15.75" customHeight="1" x14ac:dyDescent="0.25">
      <c r="V535" s="193"/>
    </row>
    <row r="536" spans="22:22" ht="15.75" customHeight="1" x14ac:dyDescent="0.25">
      <c r="V536" s="193"/>
    </row>
    <row r="537" spans="22:22" ht="15.75" customHeight="1" x14ac:dyDescent="0.25">
      <c r="V537" s="193"/>
    </row>
    <row r="538" spans="22:22" ht="15.75" customHeight="1" x14ac:dyDescent="0.25">
      <c r="V538" s="193"/>
    </row>
    <row r="539" spans="22:22" ht="15.75" customHeight="1" x14ac:dyDescent="0.25">
      <c r="V539" s="193"/>
    </row>
    <row r="540" spans="22:22" ht="15.75" customHeight="1" x14ac:dyDescent="0.25">
      <c r="V540" s="193"/>
    </row>
    <row r="541" spans="22:22" ht="15.75" customHeight="1" x14ac:dyDescent="0.25">
      <c r="V541" s="193"/>
    </row>
    <row r="542" spans="22:22" ht="15.75" customHeight="1" x14ac:dyDescent="0.25">
      <c r="V542" s="193"/>
    </row>
    <row r="543" spans="22:22" ht="15.75" customHeight="1" x14ac:dyDescent="0.25">
      <c r="V543" s="193"/>
    </row>
    <row r="544" spans="22:22" ht="15.75" customHeight="1" x14ac:dyDescent="0.25">
      <c r="V544" s="193"/>
    </row>
    <row r="545" spans="22:22" ht="15.75" customHeight="1" x14ac:dyDescent="0.25">
      <c r="V545" s="193"/>
    </row>
    <row r="546" spans="22:22" ht="15.75" customHeight="1" x14ac:dyDescent="0.25">
      <c r="V546" s="193"/>
    </row>
    <row r="547" spans="22:22" ht="15.75" customHeight="1" x14ac:dyDescent="0.25">
      <c r="V547" s="193"/>
    </row>
    <row r="548" spans="22:22" ht="15.75" customHeight="1" x14ac:dyDescent="0.25">
      <c r="V548" s="193"/>
    </row>
    <row r="549" spans="22:22" ht="15.75" customHeight="1" x14ac:dyDescent="0.25">
      <c r="V549" s="193"/>
    </row>
    <row r="550" spans="22:22" ht="15.75" customHeight="1" x14ac:dyDescent="0.25">
      <c r="V550" s="193"/>
    </row>
    <row r="551" spans="22:22" ht="15.75" customHeight="1" x14ac:dyDescent="0.25">
      <c r="V551" s="193"/>
    </row>
    <row r="552" spans="22:22" ht="15.75" customHeight="1" x14ac:dyDescent="0.25">
      <c r="V552" s="193"/>
    </row>
    <row r="553" spans="22:22" ht="15.75" customHeight="1" x14ac:dyDescent="0.25">
      <c r="V553" s="193"/>
    </row>
    <row r="554" spans="22:22" ht="15.75" customHeight="1" x14ac:dyDescent="0.25">
      <c r="V554" s="193"/>
    </row>
    <row r="555" spans="22:22" ht="15.75" customHeight="1" x14ac:dyDescent="0.25">
      <c r="V555" s="193"/>
    </row>
    <row r="556" spans="22:22" ht="15.75" customHeight="1" x14ac:dyDescent="0.25">
      <c r="V556" s="193"/>
    </row>
    <row r="557" spans="22:22" ht="15.75" customHeight="1" x14ac:dyDescent="0.25">
      <c r="V557" s="193"/>
    </row>
    <row r="558" spans="22:22" ht="15.75" customHeight="1" x14ac:dyDescent="0.25">
      <c r="V558" s="193"/>
    </row>
    <row r="559" spans="22:22" ht="15.75" customHeight="1" x14ac:dyDescent="0.25">
      <c r="V559" s="193"/>
    </row>
    <row r="560" spans="22:22" ht="15.75" customHeight="1" x14ac:dyDescent="0.25">
      <c r="V560" s="193"/>
    </row>
    <row r="561" spans="22:22" ht="15.75" customHeight="1" x14ac:dyDescent="0.25">
      <c r="V561" s="193"/>
    </row>
    <row r="562" spans="22:22" ht="15.75" customHeight="1" x14ac:dyDescent="0.25">
      <c r="V562" s="193"/>
    </row>
    <row r="563" spans="22:22" ht="15.75" customHeight="1" x14ac:dyDescent="0.25">
      <c r="V563" s="193"/>
    </row>
    <row r="564" spans="22:22" ht="15.75" customHeight="1" x14ac:dyDescent="0.25">
      <c r="V564" s="193"/>
    </row>
    <row r="565" spans="22:22" ht="15.75" customHeight="1" x14ac:dyDescent="0.25">
      <c r="V565" s="193"/>
    </row>
    <row r="566" spans="22:22" ht="15.75" customHeight="1" x14ac:dyDescent="0.25">
      <c r="V566" s="193"/>
    </row>
    <row r="567" spans="22:22" ht="15.75" customHeight="1" x14ac:dyDescent="0.25">
      <c r="V567" s="193"/>
    </row>
    <row r="568" spans="22:22" ht="15.75" customHeight="1" x14ac:dyDescent="0.25">
      <c r="V568" s="193"/>
    </row>
    <row r="569" spans="22:22" ht="15.75" customHeight="1" x14ac:dyDescent="0.25">
      <c r="V569" s="193"/>
    </row>
    <row r="570" spans="22:22" ht="15.75" customHeight="1" x14ac:dyDescent="0.25">
      <c r="V570" s="193"/>
    </row>
    <row r="571" spans="22:22" ht="15.75" customHeight="1" x14ac:dyDescent="0.25">
      <c r="V571" s="193"/>
    </row>
    <row r="572" spans="22:22" ht="15.75" customHeight="1" x14ac:dyDescent="0.25">
      <c r="V572" s="193"/>
    </row>
    <row r="573" spans="22:22" ht="15.75" customHeight="1" x14ac:dyDescent="0.25">
      <c r="V573" s="193"/>
    </row>
    <row r="574" spans="22:22" ht="15.75" customHeight="1" x14ac:dyDescent="0.25">
      <c r="V574" s="193"/>
    </row>
    <row r="575" spans="22:22" ht="15.75" customHeight="1" x14ac:dyDescent="0.25">
      <c r="V575" s="193"/>
    </row>
    <row r="576" spans="22:22" ht="15.75" customHeight="1" x14ac:dyDescent="0.25">
      <c r="V576" s="193"/>
    </row>
    <row r="577" spans="22:22" ht="15.75" customHeight="1" x14ac:dyDescent="0.25">
      <c r="V577" s="193"/>
    </row>
    <row r="578" spans="22:22" ht="15.75" customHeight="1" x14ac:dyDescent="0.25">
      <c r="V578" s="193"/>
    </row>
    <row r="579" spans="22:22" ht="15.75" customHeight="1" x14ac:dyDescent="0.25">
      <c r="V579" s="193"/>
    </row>
    <row r="580" spans="22:22" ht="15.75" customHeight="1" x14ac:dyDescent="0.25">
      <c r="V580" s="193"/>
    </row>
    <row r="581" spans="22:22" ht="15.75" customHeight="1" x14ac:dyDescent="0.25">
      <c r="V581" s="193"/>
    </row>
    <row r="582" spans="22:22" ht="15.75" customHeight="1" x14ac:dyDescent="0.25">
      <c r="V582" s="193"/>
    </row>
    <row r="583" spans="22:22" ht="15.75" customHeight="1" x14ac:dyDescent="0.25">
      <c r="V583" s="193"/>
    </row>
    <row r="584" spans="22:22" ht="15.75" customHeight="1" x14ac:dyDescent="0.25">
      <c r="V584" s="193"/>
    </row>
    <row r="585" spans="22:22" ht="15.75" customHeight="1" x14ac:dyDescent="0.25">
      <c r="V585" s="193"/>
    </row>
    <row r="586" spans="22:22" ht="15.75" customHeight="1" x14ac:dyDescent="0.25">
      <c r="V586" s="193"/>
    </row>
    <row r="587" spans="22:22" ht="15.75" customHeight="1" x14ac:dyDescent="0.25">
      <c r="V587" s="193"/>
    </row>
    <row r="588" spans="22:22" ht="15.75" customHeight="1" x14ac:dyDescent="0.25">
      <c r="V588" s="193"/>
    </row>
    <row r="589" spans="22:22" ht="15.75" customHeight="1" x14ac:dyDescent="0.25">
      <c r="V589" s="193"/>
    </row>
    <row r="590" spans="22:22" ht="15.75" customHeight="1" x14ac:dyDescent="0.25">
      <c r="V590" s="193"/>
    </row>
    <row r="591" spans="22:22" ht="15.75" customHeight="1" x14ac:dyDescent="0.25">
      <c r="V591" s="193"/>
    </row>
    <row r="592" spans="22:22" ht="15.75" customHeight="1" x14ac:dyDescent="0.25">
      <c r="V592" s="193"/>
    </row>
    <row r="593" spans="22:22" ht="15.75" customHeight="1" x14ac:dyDescent="0.25">
      <c r="V593" s="193"/>
    </row>
    <row r="594" spans="22:22" ht="15.75" customHeight="1" x14ac:dyDescent="0.25">
      <c r="V594" s="193"/>
    </row>
    <row r="595" spans="22:22" ht="15.75" customHeight="1" x14ac:dyDescent="0.25">
      <c r="V595" s="193"/>
    </row>
    <row r="596" spans="22:22" ht="15.75" customHeight="1" x14ac:dyDescent="0.25">
      <c r="V596" s="193"/>
    </row>
    <row r="597" spans="22:22" ht="15.75" customHeight="1" x14ac:dyDescent="0.25">
      <c r="V597" s="193"/>
    </row>
    <row r="598" spans="22:22" ht="15.75" customHeight="1" x14ac:dyDescent="0.25">
      <c r="V598" s="193"/>
    </row>
    <row r="599" spans="22:22" ht="15.75" customHeight="1" x14ac:dyDescent="0.25">
      <c r="V599" s="193"/>
    </row>
    <row r="600" spans="22:22" ht="15.75" customHeight="1" x14ac:dyDescent="0.25">
      <c r="V600" s="193"/>
    </row>
    <row r="601" spans="22:22" ht="15.75" customHeight="1" x14ac:dyDescent="0.25">
      <c r="V601" s="193"/>
    </row>
    <row r="602" spans="22:22" ht="15.75" customHeight="1" x14ac:dyDescent="0.25">
      <c r="V602" s="193"/>
    </row>
    <row r="603" spans="22:22" ht="15.75" customHeight="1" x14ac:dyDescent="0.25">
      <c r="V603" s="193"/>
    </row>
    <row r="604" spans="22:22" ht="15.75" customHeight="1" x14ac:dyDescent="0.25">
      <c r="V604" s="193"/>
    </row>
    <row r="605" spans="22:22" ht="15.75" customHeight="1" x14ac:dyDescent="0.25">
      <c r="V605" s="193"/>
    </row>
    <row r="606" spans="22:22" ht="15.75" customHeight="1" x14ac:dyDescent="0.25">
      <c r="V606" s="193"/>
    </row>
    <row r="607" spans="22:22" ht="15.75" customHeight="1" x14ac:dyDescent="0.25">
      <c r="V607" s="193"/>
    </row>
    <row r="608" spans="22:22" ht="15.75" customHeight="1" x14ac:dyDescent="0.25">
      <c r="V608" s="193"/>
    </row>
    <row r="609" spans="22:22" ht="15.75" customHeight="1" x14ac:dyDescent="0.25">
      <c r="V609" s="193"/>
    </row>
    <row r="610" spans="22:22" ht="15.75" customHeight="1" x14ac:dyDescent="0.25">
      <c r="V610" s="193"/>
    </row>
    <row r="611" spans="22:22" ht="15.75" customHeight="1" x14ac:dyDescent="0.25">
      <c r="V611" s="193"/>
    </row>
    <row r="612" spans="22:22" ht="15.75" customHeight="1" x14ac:dyDescent="0.25">
      <c r="V612" s="193"/>
    </row>
    <row r="613" spans="22:22" ht="15.75" customHeight="1" x14ac:dyDescent="0.25">
      <c r="V613" s="193"/>
    </row>
    <row r="614" spans="22:22" ht="15.75" customHeight="1" x14ac:dyDescent="0.25">
      <c r="V614" s="193"/>
    </row>
    <row r="615" spans="22:22" ht="15.75" customHeight="1" x14ac:dyDescent="0.25">
      <c r="V615" s="193"/>
    </row>
    <row r="616" spans="22:22" ht="15.75" customHeight="1" x14ac:dyDescent="0.25">
      <c r="V616" s="193"/>
    </row>
    <row r="617" spans="22:22" ht="15.75" customHeight="1" x14ac:dyDescent="0.25">
      <c r="V617" s="193"/>
    </row>
    <row r="618" spans="22:22" ht="15.75" customHeight="1" x14ac:dyDescent="0.25">
      <c r="V618" s="193"/>
    </row>
    <row r="619" spans="22:22" ht="15.75" customHeight="1" x14ac:dyDescent="0.25">
      <c r="V619" s="193"/>
    </row>
    <row r="620" spans="22:22" ht="15.75" customHeight="1" x14ac:dyDescent="0.25">
      <c r="V620" s="193"/>
    </row>
    <row r="621" spans="22:22" ht="15.75" customHeight="1" x14ac:dyDescent="0.25">
      <c r="V621" s="193"/>
    </row>
    <row r="622" spans="22:22" ht="15.75" customHeight="1" x14ac:dyDescent="0.25">
      <c r="V622" s="193"/>
    </row>
    <row r="623" spans="22:22" ht="15.75" customHeight="1" x14ac:dyDescent="0.25">
      <c r="V623" s="193"/>
    </row>
    <row r="624" spans="22:22" ht="15.75" customHeight="1" x14ac:dyDescent="0.25">
      <c r="V624" s="193"/>
    </row>
    <row r="625" spans="22:22" ht="15.75" customHeight="1" x14ac:dyDescent="0.25">
      <c r="V625" s="193"/>
    </row>
    <row r="626" spans="22:22" ht="15.75" customHeight="1" x14ac:dyDescent="0.25">
      <c r="V626" s="193"/>
    </row>
    <row r="627" spans="22:22" ht="15.75" customHeight="1" x14ac:dyDescent="0.25">
      <c r="V627" s="193"/>
    </row>
    <row r="628" spans="22:22" ht="15.75" customHeight="1" x14ac:dyDescent="0.25">
      <c r="V628" s="193"/>
    </row>
    <row r="629" spans="22:22" ht="15.75" customHeight="1" x14ac:dyDescent="0.25">
      <c r="V629" s="193"/>
    </row>
    <row r="630" spans="22:22" ht="15.75" customHeight="1" x14ac:dyDescent="0.25">
      <c r="V630" s="193"/>
    </row>
    <row r="631" spans="22:22" ht="15.75" customHeight="1" x14ac:dyDescent="0.25">
      <c r="V631" s="193"/>
    </row>
    <row r="632" spans="22:22" ht="15.75" customHeight="1" x14ac:dyDescent="0.25">
      <c r="V632" s="193"/>
    </row>
    <row r="633" spans="22:22" ht="15.75" customHeight="1" x14ac:dyDescent="0.25">
      <c r="V633" s="193"/>
    </row>
    <row r="634" spans="22:22" ht="15.75" customHeight="1" x14ac:dyDescent="0.25">
      <c r="V634" s="193"/>
    </row>
    <row r="635" spans="22:22" ht="15.75" customHeight="1" x14ac:dyDescent="0.25">
      <c r="V635" s="193"/>
    </row>
    <row r="636" spans="22:22" ht="15.75" customHeight="1" x14ac:dyDescent="0.25">
      <c r="V636" s="193"/>
    </row>
    <row r="637" spans="22:22" ht="15.75" customHeight="1" x14ac:dyDescent="0.25">
      <c r="V637" s="193"/>
    </row>
    <row r="638" spans="22:22" ht="15.75" customHeight="1" x14ac:dyDescent="0.25">
      <c r="V638" s="193"/>
    </row>
    <row r="639" spans="22:22" ht="15.75" customHeight="1" x14ac:dyDescent="0.25">
      <c r="V639" s="193"/>
    </row>
    <row r="640" spans="22:22" ht="15.75" customHeight="1" x14ac:dyDescent="0.25">
      <c r="V640" s="193"/>
    </row>
    <row r="641" spans="22:22" ht="15.75" customHeight="1" x14ac:dyDescent="0.25">
      <c r="V641" s="193"/>
    </row>
    <row r="642" spans="22:22" ht="15.75" customHeight="1" x14ac:dyDescent="0.25">
      <c r="V642" s="193"/>
    </row>
    <row r="643" spans="22:22" ht="15.75" customHeight="1" x14ac:dyDescent="0.25">
      <c r="V643" s="193"/>
    </row>
    <row r="644" spans="22:22" ht="15.75" customHeight="1" x14ac:dyDescent="0.25">
      <c r="V644" s="193"/>
    </row>
    <row r="645" spans="22:22" ht="15.75" customHeight="1" x14ac:dyDescent="0.25">
      <c r="V645" s="193"/>
    </row>
    <row r="646" spans="22:22" ht="15.75" customHeight="1" x14ac:dyDescent="0.25">
      <c r="V646" s="193"/>
    </row>
    <row r="647" spans="22:22" ht="15.75" customHeight="1" x14ac:dyDescent="0.25">
      <c r="V647" s="193"/>
    </row>
    <row r="648" spans="22:22" ht="15.75" customHeight="1" x14ac:dyDescent="0.25">
      <c r="V648" s="193"/>
    </row>
    <row r="649" spans="22:22" ht="15.75" customHeight="1" x14ac:dyDescent="0.25">
      <c r="V649" s="193"/>
    </row>
    <row r="650" spans="22:22" ht="15.75" customHeight="1" x14ac:dyDescent="0.25">
      <c r="V650" s="193"/>
    </row>
    <row r="651" spans="22:22" ht="15.75" customHeight="1" x14ac:dyDescent="0.25">
      <c r="V651" s="193"/>
    </row>
    <row r="652" spans="22:22" ht="15.75" customHeight="1" x14ac:dyDescent="0.25">
      <c r="V652" s="193"/>
    </row>
    <row r="653" spans="22:22" ht="15.75" customHeight="1" x14ac:dyDescent="0.25">
      <c r="V653" s="193"/>
    </row>
    <row r="654" spans="22:22" ht="15.75" customHeight="1" x14ac:dyDescent="0.25">
      <c r="V654" s="193"/>
    </row>
    <row r="655" spans="22:22" ht="15.75" customHeight="1" x14ac:dyDescent="0.25">
      <c r="V655" s="193"/>
    </row>
    <row r="656" spans="22:22" ht="15.75" customHeight="1" x14ac:dyDescent="0.25">
      <c r="V656" s="193"/>
    </row>
    <row r="657" spans="22:22" ht="15.75" customHeight="1" x14ac:dyDescent="0.25">
      <c r="V657" s="193"/>
    </row>
    <row r="658" spans="22:22" ht="15.75" customHeight="1" x14ac:dyDescent="0.25">
      <c r="V658" s="193"/>
    </row>
    <row r="659" spans="22:22" ht="15.75" customHeight="1" x14ac:dyDescent="0.25">
      <c r="V659" s="193"/>
    </row>
    <row r="660" spans="22:22" ht="15.75" customHeight="1" x14ac:dyDescent="0.25">
      <c r="V660" s="193"/>
    </row>
    <row r="661" spans="22:22" ht="15.75" customHeight="1" x14ac:dyDescent="0.25">
      <c r="V661" s="193"/>
    </row>
    <row r="662" spans="22:22" ht="15.75" customHeight="1" x14ac:dyDescent="0.25">
      <c r="V662" s="193"/>
    </row>
    <row r="663" spans="22:22" ht="15.75" customHeight="1" x14ac:dyDescent="0.25">
      <c r="V663" s="193"/>
    </row>
    <row r="664" spans="22:22" ht="15.75" customHeight="1" x14ac:dyDescent="0.25">
      <c r="V664" s="193"/>
    </row>
    <row r="665" spans="22:22" ht="15.75" customHeight="1" x14ac:dyDescent="0.25">
      <c r="V665" s="193"/>
    </row>
    <row r="666" spans="22:22" ht="15.75" customHeight="1" x14ac:dyDescent="0.25">
      <c r="V666" s="193"/>
    </row>
    <row r="667" spans="22:22" ht="15.75" customHeight="1" x14ac:dyDescent="0.25">
      <c r="V667" s="193"/>
    </row>
    <row r="668" spans="22:22" ht="15.75" customHeight="1" x14ac:dyDescent="0.25">
      <c r="V668" s="193"/>
    </row>
    <row r="669" spans="22:22" ht="15.75" customHeight="1" x14ac:dyDescent="0.25">
      <c r="V669" s="193"/>
    </row>
    <row r="670" spans="22:22" ht="15.75" customHeight="1" x14ac:dyDescent="0.25">
      <c r="V670" s="193"/>
    </row>
    <row r="671" spans="22:22" ht="15.75" customHeight="1" x14ac:dyDescent="0.25">
      <c r="V671" s="193"/>
    </row>
    <row r="672" spans="22:22" ht="15.75" customHeight="1" x14ac:dyDescent="0.25">
      <c r="V672" s="193"/>
    </row>
    <row r="673" spans="22:22" ht="15.75" customHeight="1" x14ac:dyDescent="0.25">
      <c r="V673" s="193"/>
    </row>
    <row r="674" spans="22:22" ht="15.75" customHeight="1" x14ac:dyDescent="0.25">
      <c r="V674" s="193"/>
    </row>
    <row r="675" spans="22:22" ht="15.75" customHeight="1" x14ac:dyDescent="0.25">
      <c r="V675" s="193"/>
    </row>
    <row r="676" spans="22:22" ht="15.75" customHeight="1" x14ac:dyDescent="0.25">
      <c r="V676" s="193"/>
    </row>
    <row r="677" spans="22:22" ht="15.75" customHeight="1" x14ac:dyDescent="0.25">
      <c r="V677" s="193"/>
    </row>
    <row r="678" spans="22:22" ht="15.75" customHeight="1" x14ac:dyDescent="0.25">
      <c r="V678" s="193"/>
    </row>
    <row r="679" spans="22:22" ht="15.75" customHeight="1" x14ac:dyDescent="0.25">
      <c r="V679" s="193"/>
    </row>
    <row r="680" spans="22:22" ht="15.75" customHeight="1" x14ac:dyDescent="0.25">
      <c r="V680" s="193"/>
    </row>
    <row r="681" spans="22:22" ht="15.75" customHeight="1" x14ac:dyDescent="0.25">
      <c r="V681" s="193"/>
    </row>
    <row r="682" spans="22:22" ht="15.75" customHeight="1" x14ac:dyDescent="0.25">
      <c r="V682" s="193"/>
    </row>
    <row r="683" spans="22:22" ht="15.75" customHeight="1" x14ac:dyDescent="0.25">
      <c r="V683" s="193"/>
    </row>
    <row r="684" spans="22:22" ht="15.75" customHeight="1" x14ac:dyDescent="0.25">
      <c r="V684" s="193"/>
    </row>
    <row r="685" spans="22:22" ht="15.75" customHeight="1" x14ac:dyDescent="0.25">
      <c r="V685" s="193"/>
    </row>
    <row r="686" spans="22:22" ht="15.75" customHeight="1" x14ac:dyDescent="0.25">
      <c r="V686" s="193"/>
    </row>
    <row r="687" spans="22:22" ht="15.75" customHeight="1" x14ac:dyDescent="0.25">
      <c r="V687" s="193"/>
    </row>
    <row r="688" spans="22:22" ht="15.75" customHeight="1" x14ac:dyDescent="0.25">
      <c r="V688" s="193"/>
    </row>
    <row r="689" spans="22:22" ht="15.75" customHeight="1" x14ac:dyDescent="0.25">
      <c r="V689" s="193"/>
    </row>
    <row r="690" spans="22:22" ht="15.75" customHeight="1" x14ac:dyDescent="0.25">
      <c r="V690" s="193"/>
    </row>
    <row r="691" spans="22:22" ht="15.75" customHeight="1" x14ac:dyDescent="0.25">
      <c r="V691" s="193"/>
    </row>
    <row r="692" spans="22:22" ht="15.75" customHeight="1" x14ac:dyDescent="0.25">
      <c r="V692" s="193"/>
    </row>
    <row r="693" spans="22:22" ht="15.75" customHeight="1" x14ac:dyDescent="0.25">
      <c r="V693" s="193"/>
    </row>
    <row r="694" spans="22:22" ht="15.75" customHeight="1" x14ac:dyDescent="0.25">
      <c r="V694" s="193"/>
    </row>
    <row r="695" spans="22:22" ht="15.75" customHeight="1" x14ac:dyDescent="0.25">
      <c r="V695" s="193"/>
    </row>
    <row r="696" spans="22:22" ht="15.75" customHeight="1" x14ac:dyDescent="0.25">
      <c r="V696" s="193"/>
    </row>
    <row r="697" spans="22:22" ht="15.75" customHeight="1" x14ac:dyDescent="0.25">
      <c r="V697" s="193"/>
    </row>
    <row r="698" spans="22:22" ht="15.75" customHeight="1" x14ac:dyDescent="0.25">
      <c r="V698" s="193"/>
    </row>
    <row r="699" spans="22:22" ht="15.75" customHeight="1" x14ac:dyDescent="0.25">
      <c r="V699" s="193"/>
    </row>
    <row r="700" spans="22:22" ht="15.75" customHeight="1" x14ac:dyDescent="0.25">
      <c r="V700" s="193"/>
    </row>
    <row r="701" spans="22:22" ht="15.75" customHeight="1" x14ac:dyDescent="0.25">
      <c r="V701" s="193"/>
    </row>
    <row r="702" spans="22:22" ht="15.75" customHeight="1" x14ac:dyDescent="0.25">
      <c r="V702" s="193"/>
    </row>
    <row r="703" spans="22:22" ht="15.75" customHeight="1" x14ac:dyDescent="0.25">
      <c r="V703" s="193"/>
    </row>
    <row r="704" spans="22:22" ht="15.75" customHeight="1" x14ac:dyDescent="0.25">
      <c r="V704" s="193"/>
    </row>
    <row r="705" spans="22:22" ht="15.75" customHeight="1" x14ac:dyDescent="0.25">
      <c r="V705" s="193"/>
    </row>
    <row r="706" spans="22:22" ht="15.75" customHeight="1" x14ac:dyDescent="0.25">
      <c r="V706" s="193"/>
    </row>
    <row r="707" spans="22:22" ht="15.75" customHeight="1" x14ac:dyDescent="0.25">
      <c r="V707" s="193"/>
    </row>
    <row r="708" spans="22:22" ht="15.75" customHeight="1" x14ac:dyDescent="0.25">
      <c r="V708" s="193"/>
    </row>
    <row r="709" spans="22:22" ht="15.75" customHeight="1" x14ac:dyDescent="0.25">
      <c r="V709" s="193"/>
    </row>
    <row r="710" spans="22:22" ht="15.75" customHeight="1" x14ac:dyDescent="0.25">
      <c r="V710" s="193"/>
    </row>
    <row r="711" spans="22:22" ht="15.75" customHeight="1" x14ac:dyDescent="0.25">
      <c r="V711" s="193"/>
    </row>
    <row r="712" spans="22:22" ht="15.75" customHeight="1" x14ac:dyDescent="0.25">
      <c r="V712" s="193"/>
    </row>
    <row r="713" spans="22:22" ht="15.75" customHeight="1" x14ac:dyDescent="0.25">
      <c r="V713" s="193"/>
    </row>
    <row r="714" spans="22:22" ht="15.75" customHeight="1" x14ac:dyDescent="0.25">
      <c r="V714" s="193"/>
    </row>
    <row r="715" spans="22:22" ht="15.75" customHeight="1" x14ac:dyDescent="0.25">
      <c r="V715" s="193"/>
    </row>
    <row r="716" spans="22:22" ht="15.75" customHeight="1" x14ac:dyDescent="0.25">
      <c r="V716" s="193"/>
    </row>
    <row r="717" spans="22:22" ht="15.75" customHeight="1" x14ac:dyDescent="0.25">
      <c r="V717" s="193"/>
    </row>
    <row r="718" spans="22:22" ht="15.75" customHeight="1" x14ac:dyDescent="0.25">
      <c r="V718" s="193"/>
    </row>
    <row r="719" spans="22:22" ht="15.75" customHeight="1" x14ac:dyDescent="0.25">
      <c r="V719" s="193"/>
    </row>
    <row r="720" spans="22:22" ht="15.75" customHeight="1" x14ac:dyDescent="0.25">
      <c r="V720" s="193"/>
    </row>
    <row r="721" spans="22:22" ht="15.75" customHeight="1" x14ac:dyDescent="0.25">
      <c r="V721" s="193"/>
    </row>
    <row r="722" spans="22:22" ht="15.75" customHeight="1" x14ac:dyDescent="0.25">
      <c r="V722" s="193"/>
    </row>
    <row r="723" spans="22:22" ht="15.75" customHeight="1" x14ac:dyDescent="0.25">
      <c r="V723" s="193"/>
    </row>
    <row r="724" spans="22:22" ht="15.75" customHeight="1" x14ac:dyDescent="0.25">
      <c r="V724" s="193"/>
    </row>
    <row r="725" spans="22:22" ht="15.75" customHeight="1" x14ac:dyDescent="0.25">
      <c r="V725" s="193"/>
    </row>
    <row r="726" spans="22:22" ht="15.75" customHeight="1" x14ac:dyDescent="0.25">
      <c r="V726" s="193"/>
    </row>
    <row r="727" spans="22:22" ht="15.75" customHeight="1" x14ac:dyDescent="0.25">
      <c r="V727" s="193"/>
    </row>
    <row r="728" spans="22:22" ht="15.75" customHeight="1" x14ac:dyDescent="0.25">
      <c r="V728" s="193"/>
    </row>
    <row r="729" spans="22:22" ht="15.75" customHeight="1" x14ac:dyDescent="0.25">
      <c r="V729" s="193"/>
    </row>
    <row r="730" spans="22:22" ht="15.75" customHeight="1" x14ac:dyDescent="0.25">
      <c r="V730" s="193"/>
    </row>
    <row r="731" spans="22:22" ht="15.75" customHeight="1" x14ac:dyDescent="0.25">
      <c r="V731" s="193"/>
    </row>
    <row r="732" spans="22:22" ht="15.75" customHeight="1" x14ac:dyDescent="0.25">
      <c r="V732" s="193"/>
    </row>
    <row r="733" spans="22:22" ht="15.75" customHeight="1" x14ac:dyDescent="0.25">
      <c r="V733" s="193"/>
    </row>
    <row r="734" spans="22:22" ht="15.75" customHeight="1" x14ac:dyDescent="0.25">
      <c r="V734" s="193"/>
    </row>
    <row r="735" spans="22:22" ht="15.75" customHeight="1" x14ac:dyDescent="0.25">
      <c r="V735" s="193"/>
    </row>
    <row r="736" spans="22:22" ht="15.75" customHeight="1" x14ac:dyDescent="0.25">
      <c r="V736" s="193"/>
    </row>
    <row r="737" spans="22:22" ht="15.75" customHeight="1" x14ac:dyDescent="0.25">
      <c r="V737" s="193"/>
    </row>
    <row r="738" spans="22:22" ht="15.75" customHeight="1" x14ac:dyDescent="0.25">
      <c r="V738" s="193"/>
    </row>
    <row r="739" spans="22:22" ht="15.75" customHeight="1" x14ac:dyDescent="0.25">
      <c r="V739" s="193"/>
    </row>
    <row r="740" spans="22:22" ht="15.75" customHeight="1" x14ac:dyDescent="0.25">
      <c r="V740" s="193"/>
    </row>
    <row r="741" spans="22:22" ht="15.75" customHeight="1" x14ac:dyDescent="0.25">
      <c r="V741" s="193"/>
    </row>
    <row r="742" spans="22:22" ht="15.75" customHeight="1" x14ac:dyDescent="0.25">
      <c r="V742" s="193"/>
    </row>
    <row r="743" spans="22:22" ht="15.75" customHeight="1" x14ac:dyDescent="0.25">
      <c r="V743" s="193"/>
    </row>
    <row r="744" spans="22:22" ht="15.75" customHeight="1" x14ac:dyDescent="0.25">
      <c r="V744" s="193"/>
    </row>
    <row r="745" spans="22:22" ht="15.75" customHeight="1" x14ac:dyDescent="0.25">
      <c r="V745" s="193"/>
    </row>
    <row r="746" spans="22:22" ht="15.75" customHeight="1" x14ac:dyDescent="0.25">
      <c r="V746" s="193"/>
    </row>
    <row r="747" spans="22:22" ht="15.75" customHeight="1" x14ac:dyDescent="0.25">
      <c r="V747" s="193"/>
    </row>
    <row r="748" spans="22:22" ht="15.75" customHeight="1" x14ac:dyDescent="0.25">
      <c r="V748" s="193"/>
    </row>
    <row r="749" spans="22:22" ht="15.75" customHeight="1" x14ac:dyDescent="0.25">
      <c r="V749" s="193"/>
    </row>
    <row r="750" spans="22:22" ht="15.75" customHeight="1" x14ac:dyDescent="0.25">
      <c r="V750" s="193"/>
    </row>
    <row r="751" spans="22:22" ht="15.75" customHeight="1" x14ac:dyDescent="0.25">
      <c r="V751" s="193"/>
    </row>
    <row r="752" spans="22:22" ht="15.75" customHeight="1" x14ac:dyDescent="0.25">
      <c r="V752" s="193"/>
    </row>
    <row r="753" spans="22:22" ht="15.75" customHeight="1" x14ac:dyDescent="0.25">
      <c r="V753" s="193"/>
    </row>
    <row r="754" spans="22:22" ht="15.75" customHeight="1" x14ac:dyDescent="0.25">
      <c r="V754" s="193"/>
    </row>
    <row r="755" spans="22:22" ht="15.75" customHeight="1" x14ac:dyDescent="0.25">
      <c r="V755" s="193"/>
    </row>
    <row r="756" spans="22:22" ht="15.75" customHeight="1" x14ac:dyDescent="0.25">
      <c r="V756" s="193"/>
    </row>
    <row r="757" spans="22:22" ht="15.75" customHeight="1" x14ac:dyDescent="0.25">
      <c r="V757" s="193"/>
    </row>
    <row r="758" spans="22:22" ht="15.75" customHeight="1" x14ac:dyDescent="0.25">
      <c r="V758" s="193"/>
    </row>
    <row r="759" spans="22:22" ht="15.75" customHeight="1" x14ac:dyDescent="0.25">
      <c r="V759" s="193"/>
    </row>
    <row r="760" spans="22:22" ht="15.75" customHeight="1" x14ac:dyDescent="0.25">
      <c r="V760" s="193"/>
    </row>
    <row r="761" spans="22:22" ht="15.75" customHeight="1" x14ac:dyDescent="0.25">
      <c r="V761" s="193"/>
    </row>
    <row r="762" spans="22:22" ht="15.75" customHeight="1" x14ac:dyDescent="0.25">
      <c r="V762" s="193"/>
    </row>
    <row r="763" spans="22:22" ht="15.75" customHeight="1" x14ac:dyDescent="0.25">
      <c r="V763" s="193"/>
    </row>
    <row r="764" spans="22:22" ht="15.75" customHeight="1" x14ac:dyDescent="0.25">
      <c r="V764" s="193"/>
    </row>
    <row r="765" spans="22:22" ht="15.75" customHeight="1" x14ac:dyDescent="0.25">
      <c r="V765" s="193"/>
    </row>
    <row r="766" spans="22:22" ht="15.75" customHeight="1" x14ac:dyDescent="0.25">
      <c r="V766" s="193"/>
    </row>
    <row r="767" spans="22:22" ht="15.75" customHeight="1" x14ac:dyDescent="0.25">
      <c r="V767" s="193"/>
    </row>
    <row r="768" spans="22:22" ht="15.75" customHeight="1" x14ac:dyDescent="0.25">
      <c r="V768" s="193"/>
    </row>
    <row r="769" spans="22:22" ht="15.75" customHeight="1" x14ac:dyDescent="0.25">
      <c r="V769" s="193"/>
    </row>
    <row r="770" spans="22:22" ht="15.75" customHeight="1" x14ac:dyDescent="0.25">
      <c r="V770" s="193"/>
    </row>
    <row r="771" spans="22:22" ht="15.75" customHeight="1" x14ac:dyDescent="0.25">
      <c r="V771" s="193"/>
    </row>
    <row r="772" spans="22:22" ht="15.75" customHeight="1" x14ac:dyDescent="0.25">
      <c r="V772" s="193"/>
    </row>
    <row r="773" spans="22:22" ht="15.75" customHeight="1" x14ac:dyDescent="0.25">
      <c r="V773" s="193"/>
    </row>
    <row r="774" spans="22:22" ht="15.75" customHeight="1" x14ac:dyDescent="0.25">
      <c r="V774" s="193"/>
    </row>
    <row r="775" spans="22:22" ht="15.75" customHeight="1" x14ac:dyDescent="0.25">
      <c r="V775" s="193"/>
    </row>
    <row r="776" spans="22:22" ht="15.75" customHeight="1" x14ac:dyDescent="0.25">
      <c r="V776" s="193"/>
    </row>
    <row r="777" spans="22:22" ht="15.75" customHeight="1" x14ac:dyDescent="0.25">
      <c r="V777" s="193"/>
    </row>
    <row r="778" spans="22:22" ht="15.75" customHeight="1" x14ac:dyDescent="0.25">
      <c r="V778" s="193"/>
    </row>
    <row r="779" spans="22:22" ht="15.75" customHeight="1" x14ac:dyDescent="0.25">
      <c r="V779" s="193"/>
    </row>
    <row r="780" spans="22:22" ht="15.75" customHeight="1" x14ac:dyDescent="0.25">
      <c r="V780" s="193"/>
    </row>
    <row r="781" spans="22:22" ht="15.75" customHeight="1" x14ac:dyDescent="0.25">
      <c r="V781" s="193"/>
    </row>
    <row r="782" spans="22:22" ht="15.75" customHeight="1" x14ac:dyDescent="0.25">
      <c r="V782" s="193"/>
    </row>
    <row r="783" spans="22:22" ht="15.75" customHeight="1" x14ac:dyDescent="0.25">
      <c r="V783" s="193"/>
    </row>
    <row r="784" spans="22:22" ht="15.75" customHeight="1" x14ac:dyDescent="0.25">
      <c r="V784" s="193"/>
    </row>
    <row r="785" spans="22:22" ht="15.75" customHeight="1" x14ac:dyDescent="0.25">
      <c r="V785" s="193"/>
    </row>
    <row r="786" spans="22:22" ht="15.75" customHeight="1" x14ac:dyDescent="0.25">
      <c r="V786" s="193"/>
    </row>
    <row r="787" spans="22:22" ht="15.75" customHeight="1" x14ac:dyDescent="0.25">
      <c r="V787" s="193"/>
    </row>
    <row r="788" spans="22:22" ht="15.75" customHeight="1" x14ac:dyDescent="0.25">
      <c r="V788" s="193"/>
    </row>
    <row r="789" spans="22:22" ht="15.75" customHeight="1" x14ac:dyDescent="0.25">
      <c r="V789" s="193"/>
    </row>
    <row r="790" spans="22:22" ht="15.75" customHeight="1" x14ac:dyDescent="0.25">
      <c r="V790" s="193"/>
    </row>
    <row r="791" spans="22:22" ht="15.75" customHeight="1" x14ac:dyDescent="0.25">
      <c r="V791" s="193"/>
    </row>
    <row r="792" spans="22:22" ht="15.75" customHeight="1" x14ac:dyDescent="0.25">
      <c r="V792" s="193"/>
    </row>
    <row r="793" spans="22:22" ht="15.75" customHeight="1" x14ac:dyDescent="0.25">
      <c r="V793" s="193"/>
    </row>
    <row r="794" spans="22:22" ht="15.75" customHeight="1" x14ac:dyDescent="0.25">
      <c r="V794" s="193"/>
    </row>
    <row r="795" spans="22:22" ht="15.75" customHeight="1" x14ac:dyDescent="0.25">
      <c r="V795" s="193"/>
    </row>
    <row r="796" spans="22:22" ht="15.75" customHeight="1" x14ac:dyDescent="0.25">
      <c r="V796" s="193"/>
    </row>
    <row r="797" spans="22:22" ht="15.75" customHeight="1" x14ac:dyDescent="0.25">
      <c r="V797" s="193"/>
    </row>
    <row r="798" spans="22:22" ht="15.75" customHeight="1" x14ac:dyDescent="0.25">
      <c r="V798" s="193"/>
    </row>
    <row r="799" spans="22:22" ht="15.75" customHeight="1" x14ac:dyDescent="0.25">
      <c r="V799" s="193"/>
    </row>
    <row r="800" spans="22:22" ht="15.75" customHeight="1" x14ac:dyDescent="0.25">
      <c r="V800" s="193"/>
    </row>
    <row r="801" spans="22:22" ht="15.75" customHeight="1" x14ac:dyDescent="0.25">
      <c r="V801" s="193"/>
    </row>
    <row r="802" spans="22:22" ht="15.75" customHeight="1" x14ac:dyDescent="0.25">
      <c r="V802" s="193"/>
    </row>
    <row r="803" spans="22:22" ht="15.75" customHeight="1" x14ac:dyDescent="0.25">
      <c r="V803" s="193"/>
    </row>
    <row r="804" spans="22:22" ht="15.75" customHeight="1" x14ac:dyDescent="0.25">
      <c r="V804" s="193"/>
    </row>
    <row r="805" spans="22:22" ht="15.75" customHeight="1" x14ac:dyDescent="0.25">
      <c r="V805" s="193"/>
    </row>
    <row r="806" spans="22:22" ht="15.75" customHeight="1" x14ac:dyDescent="0.25">
      <c r="V806" s="193"/>
    </row>
    <row r="807" spans="22:22" ht="15.75" customHeight="1" x14ac:dyDescent="0.25">
      <c r="V807" s="193"/>
    </row>
    <row r="808" spans="22:22" ht="15.75" customHeight="1" x14ac:dyDescent="0.25">
      <c r="V808" s="193"/>
    </row>
    <row r="809" spans="22:22" ht="15.75" customHeight="1" x14ac:dyDescent="0.25">
      <c r="V809" s="193"/>
    </row>
    <row r="810" spans="22:22" ht="15.75" customHeight="1" x14ac:dyDescent="0.25">
      <c r="V810" s="193"/>
    </row>
    <row r="811" spans="22:22" ht="15.75" customHeight="1" x14ac:dyDescent="0.25">
      <c r="V811" s="193"/>
    </row>
    <row r="812" spans="22:22" ht="15.75" customHeight="1" x14ac:dyDescent="0.25">
      <c r="V812" s="193"/>
    </row>
    <row r="813" spans="22:22" ht="15.75" customHeight="1" x14ac:dyDescent="0.25">
      <c r="V813" s="193"/>
    </row>
    <row r="814" spans="22:22" ht="15.75" customHeight="1" x14ac:dyDescent="0.25">
      <c r="V814" s="193"/>
    </row>
    <row r="815" spans="22:22" ht="15.75" customHeight="1" x14ac:dyDescent="0.25">
      <c r="V815" s="193"/>
    </row>
    <row r="816" spans="22:22" ht="15.75" customHeight="1" x14ac:dyDescent="0.25">
      <c r="V816" s="193"/>
    </row>
    <row r="817" spans="22:22" ht="15.75" customHeight="1" x14ac:dyDescent="0.25">
      <c r="V817" s="193"/>
    </row>
    <row r="818" spans="22:22" ht="15.75" customHeight="1" x14ac:dyDescent="0.25">
      <c r="V818" s="193"/>
    </row>
    <row r="819" spans="22:22" ht="15.75" customHeight="1" x14ac:dyDescent="0.25">
      <c r="V819" s="193"/>
    </row>
    <row r="820" spans="22:22" ht="15.75" customHeight="1" x14ac:dyDescent="0.25">
      <c r="V820" s="193"/>
    </row>
    <row r="821" spans="22:22" ht="15.75" customHeight="1" x14ac:dyDescent="0.25">
      <c r="V821" s="193"/>
    </row>
    <row r="822" spans="22:22" ht="15.75" customHeight="1" x14ac:dyDescent="0.25">
      <c r="V822" s="193"/>
    </row>
    <row r="823" spans="22:22" ht="15.75" customHeight="1" x14ac:dyDescent="0.25">
      <c r="V823" s="193"/>
    </row>
    <row r="824" spans="22:22" ht="15.75" customHeight="1" x14ac:dyDescent="0.25">
      <c r="V824" s="193"/>
    </row>
    <row r="825" spans="22:22" ht="15.75" customHeight="1" x14ac:dyDescent="0.25">
      <c r="V825" s="193"/>
    </row>
    <row r="826" spans="22:22" ht="15.75" customHeight="1" x14ac:dyDescent="0.25">
      <c r="V826" s="193"/>
    </row>
    <row r="827" spans="22:22" ht="15.75" customHeight="1" x14ac:dyDescent="0.25">
      <c r="V827" s="193"/>
    </row>
    <row r="828" spans="22:22" ht="15.75" customHeight="1" x14ac:dyDescent="0.25">
      <c r="V828" s="193"/>
    </row>
    <row r="829" spans="22:22" ht="15.75" customHeight="1" x14ac:dyDescent="0.25">
      <c r="V829" s="193"/>
    </row>
    <row r="830" spans="22:22" ht="15.75" customHeight="1" x14ac:dyDescent="0.25">
      <c r="V830" s="193"/>
    </row>
    <row r="831" spans="22:22" ht="15.75" customHeight="1" x14ac:dyDescent="0.25">
      <c r="V831" s="193"/>
    </row>
    <row r="832" spans="22:22" ht="15.75" customHeight="1" x14ac:dyDescent="0.25">
      <c r="V832" s="193"/>
    </row>
    <row r="833" spans="22:22" ht="15.75" customHeight="1" x14ac:dyDescent="0.25">
      <c r="V833" s="193"/>
    </row>
    <row r="834" spans="22:22" ht="15.75" customHeight="1" x14ac:dyDescent="0.25">
      <c r="V834" s="193"/>
    </row>
    <row r="835" spans="22:22" ht="15.75" customHeight="1" x14ac:dyDescent="0.25">
      <c r="V835" s="193"/>
    </row>
    <row r="836" spans="22:22" ht="15.75" customHeight="1" x14ac:dyDescent="0.25">
      <c r="V836" s="193"/>
    </row>
    <row r="837" spans="22:22" ht="15.75" customHeight="1" x14ac:dyDescent="0.25">
      <c r="V837" s="193"/>
    </row>
    <row r="838" spans="22:22" ht="15.75" customHeight="1" x14ac:dyDescent="0.25">
      <c r="V838" s="193"/>
    </row>
    <row r="839" spans="22:22" ht="15.75" customHeight="1" x14ac:dyDescent="0.25">
      <c r="V839" s="193"/>
    </row>
    <row r="840" spans="22:22" ht="15.75" customHeight="1" x14ac:dyDescent="0.25">
      <c r="V840" s="193"/>
    </row>
    <row r="841" spans="22:22" ht="15.75" customHeight="1" x14ac:dyDescent="0.25">
      <c r="V841" s="193"/>
    </row>
    <row r="842" spans="22:22" ht="15.75" customHeight="1" x14ac:dyDescent="0.25">
      <c r="V842" s="193"/>
    </row>
    <row r="843" spans="22:22" ht="15.75" customHeight="1" x14ac:dyDescent="0.25">
      <c r="V843" s="193"/>
    </row>
    <row r="844" spans="22:22" ht="15.75" customHeight="1" x14ac:dyDescent="0.25">
      <c r="V844" s="193"/>
    </row>
    <row r="845" spans="22:22" ht="15.75" customHeight="1" x14ac:dyDescent="0.25">
      <c r="V845" s="193"/>
    </row>
    <row r="846" spans="22:22" ht="15.75" customHeight="1" x14ac:dyDescent="0.25">
      <c r="V846" s="193"/>
    </row>
    <row r="847" spans="22:22" ht="15.75" customHeight="1" x14ac:dyDescent="0.25">
      <c r="V847" s="193"/>
    </row>
    <row r="848" spans="22:22" ht="15.75" customHeight="1" x14ac:dyDescent="0.25">
      <c r="V848" s="193"/>
    </row>
    <row r="849" spans="22:22" ht="15.75" customHeight="1" x14ac:dyDescent="0.25">
      <c r="V849" s="193"/>
    </row>
    <row r="850" spans="22:22" ht="15.75" customHeight="1" x14ac:dyDescent="0.25">
      <c r="V850" s="193"/>
    </row>
    <row r="851" spans="22:22" ht="15.75" customHeight="1" x14ac:dyDescent="0.25">
      <c r="V851" s="193"/>
    </row>
    <row r="852" spans="22:22" ht="15.75" customHeight="1" x14ac:dyDescent="0.25">
      <c r="V852" s="193"/>
    </row>
    <row r="853" spans="22:22" ht="15.75" customHeight="1" x14ac:dyDescent="0.25">
      <c r="V853" s="193"/>
    </row>
    <row r="854" spans="22:22" ht="15.75" customHeight="1" x14ac:dyDescent="0.25">
      <c r="V854" s="193"/>
    </row>
    <row r="855" spans="22:22" ht="15.75" customHeight="1" x14ac:dyDescent="0.25">
      <c r="V855" s="193"/>
    </row>
    <row r="856" spans="22:22" ht="15.75" customHeight="1" x14ac:dyDescent="0.25">
      <c r="V856" s="193"/>
    </row>
    <row r="857" spans="22:22" ht="15.75" customHeight="1" x14ac:dyDescent="0.25">
      <c r="V857" s="193"/>
    </row>
    <row r="858" spans="22:22" ht="15.75" customHeight="1" x14ac:dyDescent="0.25">
      <c r="V858" s="193"/>
    </row>
    <row r="859" spans="22:22" ht="15.75" customHeight="1" x14ac:dyDescent="0.25">
      <c r="V859" s="193"/>
    </row>
    <row r="860" spans="22:22" ht="15.75" customHeight="1" x14ac:dyDescent="0.25">
      <c r="V860" s="193"/>
    </row>
    <row r="861" spans="22:22" ht="15.75" customHeight="1" x14ac:dyDescent="0.25">
      <c r="V861" s="193"/>
    </row>
    <row r="862" spans="22:22" ht="15.75" customHeight="1" x14ac:dyDescent="0.25">
      <c r="V862" s="193"/>
    </row>
    <row r="863" spans="22:22" ht="15.75" customHeight="1" x14ac:dyDescent="0.25">
      <c r="V863" s="193"/>
    </row>
    <row r="864" spans="22:22" ht="15.75" customHeight="1" x14ac:dyDescent="0.25">
      <c r="V864" s="193"/>
    </row>
    <row r="865" spans="22:22" ht="15.75" customHeight="1" x14ac:dyDescent="0.25">
      <c r="V865" s="193"/>
    </row>
    <row r="866" spans="22:22" ht="15.75" customHeight="1" x14ac:dyDescent="0.25">
      <c r="V866" s="193"/>
    </row>
    <row r="867" spans="22:22" ht="15.75" customHeight="1" x14ac:dyDescent="0.25">
      <c r="V867" s="193"/>
    </row>
    <row r="868" spans="22:22" ht="15.75" customHeight="1" x14ac:dyDescent="0.25">
      <c r="V868" s="193"/>
    </row>
    <row r="869" spans="22:22" ht="15.75" customHeight="1" x14ac:dyDescent="0.25">
      <c r="V869" s="193"/>
    </row>
    <row r="870" spans="22:22" ht="15.75" customHeight="1" x14ac:dyDescent="0.25">
      <c r="V870" s="193"/>
    </row>
    <row r="871" spans="22:22" ht="15.75" customHeight="1" x14ac:dyDescent="0.25">
      <c r="V871" s="193"/>
    </row>
    <row r="872" spans="22:22" ht="15.75" customHeight="1" x14ac:dyDescent="0.25">
      <c r="V872" s="193"/>
    </row>
    <row r="873" spans="22:22" ht="15.75" customHeight="1" x14ac:dyDescent="0.25">
      <c r="V873" s="193"/>
    </row>
    <row r="874" spans="22:22" ht="15.75" customHeight="1" x14ac:dyDescent="0.25">
      <c r="V874" s="193"/>
    </row>
    <row r="875" spans="22:22" ht="15.75" customHeight="1" x14ac:dyDescent="0.25">
      <c r="V875" s="193"/>
    </row>
    <row r="876" spans="22:22" ht="15.75" customHeight="1" x14ac:dyDescent="0.25">
      <c r="V876" s="193"/>
    </row>
    <row r="877" spans="22:22" ht="15.75" customHeight="1" x14ac:dyDescent="0.25">
      <c r="V877" s="193"/>
    </row>
    <row r="878" spans="22:22" ht="15.75" customHeight="1" x14ac:dyDescent="0.25">
      <c r="V878" s="193"/>
    </row>
    <row r="879" spans="22:22" ht="15.75" customHeight="1" x14ac:dyDescent="0.25">
      <c r="V879" s="193"/>
    </row>
    <row r="880" spans="22:22" ht="15.75" customHeight="1" x14ac:dyDescent="0.25">
      <c r="V880" s="193"/>
    </row>
    <row r="881" spans="22:22" ht="15.75" customHeight="1" x14ac:dyDescent="0.25">
      <c r="V881" s="193"/>
    </row>
    <row r="882" spans="22:22" ht="15.75" customHeight="1" x14ac:dyDescent="0.25">
      <c r="V882" s="193"/>
    </row>
    <row r="883" spans="22:22" ht="15.75" customHeight="1" x14ac:dyDescent="0.25">
      <c r="V883" s="193"/>
    </row>
    <row r="884" spans="22:22" ht="15.75" customHeight="1" x14ac:dyDescent="0.25">
      <c r="V884" s="193"/>
    </row>
    <row r="885" spans="22:22" ht="15.75" customHeight="1" x14ac:dyDescent="0.25">
      <c r="V885" s="193"/>
    </row>
    <row r="886" spans="22:22" ht="15.75" customHeight="1" x14ac:dyDescent="0.25">
      <c r="V886" s="193"/>
    </row>
    <row r="887" spans="22:22" ht="15.75" customHeight="1" x14ac:dyDescent="0.25">
      <c r="V887" s="193"/>
    </row>
    <row r="888" spans="22:22" ht="15.75" customHeight="1" x14ac:dyDescent="0.25">
      <c r="V888" s="193"/>
    </row>
    <row r="889" spans="22:22" ht="15.75" customHeight="1" x14ac:dyDescent="0.25">
      <c r="V889" s="193"/>
    </row>
    <row r="890" spans="22:22" ht="15.75" customHeight="1" x14ac:dyDescent="0.25">
      <c r="V890" s="193"/>
    </row>
    <row r="891" spans="22:22" ht="15.75" customHeight="1" x14ac:dyDescent="0.25">
      <c r="V891" s="193"/>
    </row>
    <row r="892" spans="22:22" ht="15.75" customHeight="1" x14ac:dyDescent="0.25">
      <c r="V892" s="193"/>
    </row>
    <row r="893" spans="22:22" ht="15.75" customHeight="1" x14ac:dyDescent="0.25">
      <c r="V893" s="193"/>
    </row>
    <row r="894" spans="22:22" ht="15.75" customHeight="1" x14ac:dyDescent="0.25">
      <c r="V894" s="193"/>
    </row>
    <row r="895" spans="22:22" ht="15.75" customHeight="1" x14ac:dyDescent="0.25">
      <c r="V895" s="193"/>
    </row>
    <row r="896" spans="22:22" ht="15.75" customHeight="1" x14ac:dyDescent="0.25">
      <c r="V896" s="193"/>
    </row>
    <row r="897" spans="22:22" ht="15.75" customHeight="1" x14ac:dyDescent="0.25">
      <c r="V897" s="193"/>
    </row>
    <row r="898" spans="22:22" ht="15.75" customHeight="1" x14ac:dyDescent="0.25">
      <c r="V898" s="193"/>
    </row>
    <row r="899" spans="22:22" ht="15.75" customHeight="1" x14ac:dyDescent="0.25">
      <c r="V899" s="193"/>
    </row>
    <row r="900" spans="22:22" ht="15.75" customHeight="1" x14ac:dyDescent="0.25">
      <c r="V900" s="193"/>
    </row>
    <row r="901" spans="22:22" ht="15.75" customHeight="1" x14ac:dyDescent="0.25">
      <c r="V901" s="193"/>
    </row>
    <row r="902" spans="22:22" ht="15.75" customHeight="1" x14ac:dyDescent="0.25">
      <c r="V902" s="193"/>
    </row>
    <row r="903" spans="22:22" ht="15.75" customHeight="1" x14ac:dyDescent="0.25">
      <c r="V903" s="193"/>
    </row>
    <row r="904" spans="22:22" ht="15.75" customHeight="1" x14ac:dyDescent="0.25">
      <c r="V904" s="193"/>
    </row>
    <row r="905" spans="22:22" ht="15.75" customHeight="1" x14ac:dyDescent="0.25">
      <c r="V905" s="193"/>
    </row>
    <row r="906" spans="22:22" ht="15.75" customHeight="1" x14ac:dyDescent="0.25">
      <c r="V906" s="193"/>
    </row>
    <row r="907" spans="22:22" ht="15.75" customHeight="1" x14ac:dyDescent="0.25">
      <c r="V907" s="193"/>
    </row>
    <row r="908" spans="22:22" ht="15.75" customHeight="1" x14ac:dyDescent="0.25">
      <c r="V908" s="193"/>
    </row>
    <row r="909" spans="22:22" ht="15.75" customHeight="1" x14ac:dyDescent="0.25">
      <c r="V909" s="193"/>
    </row>
    <row r="910" spans="22:22" ht="15.75" customHeight="1" x14ac:dyDescent="0.25">
      <c r="V910" s="193"/>
    </row>
    <row r="911" spans="22:22" ht="15.75" customHeight="1" x14ac:dyDescent="0.25">
      <c r="V911" s="193"/>
    </row>
    <row r="912" spans="22:22" ht="15.75" customHeight="1" x14ac:dyDescent="0.25">
      <c r="V912" s="193"/>
    </row>
    <row r="913" spans="22:22" ht="15.75" customHeight="1" x14ac:dyDescent="0.25">
      <c r="V913" s="193"/>
    </row>
    <row r="914" spans="22:22" ht="15.75" customHeight="1" x14ac:dyDescent="0.25">
      <c r="V914" s="193"/>
    </row>
    <row r="915" spans="22:22" ht="15.75" customHeight="1" x14ac:dyDescent="0.25">
      <c r="V915" s="193"/>
    </row>
    <row r="916" spans="22:22" ht="15.75" customHeight="1" x14ac:dyDescent="0.25">
      <c r="V916" s="193"/>
    </row>
    <row r="917" spans="22:22" ht="15.75" customHeight="1" x14ac:dyDescent="0.25">
      <c r="V917" s="193"/>
    </row>
    <row r="918" spans="22:22" ht="15.75" customHeight="1" x14ac:dyDescent="0.25">
      <c r="V918" s="193"/>
    </row>
    <row r="919" spans="22:22" ht="15.75" customHeight="1" x14ac:dyDescent="0.25">
      <c r="V919" s="193"/>
    </row>
    <row r="920" spans="22:22" ht="15.75" customHeight="1" x14ac:dyDescent="0.25">
      <c r="V920" s="193"/>
    </row>
    <row r="921" spans="22:22" ht="15.75" customHeight="1" x14ac:dyDescent="0.25">
      <c r="V921" s="193"/>
    </row>
    <row r="922" spans="22:22" ht="15.75" customHeight="1" x14ac:dyDescent="0.25">
      <c r="V922" s="193"/>
    </row>
    <row r="923" spans="22:22" ht="15.75" customHeight="1" x14ac:dyDescent="0.25">
      <c r="V923" s="193"/>
    </row>
    <row r="924" spans="22:22" ht="15.75" customHeight="1" x14ac:dyDescent="0.25">
      <c r="V924" s="193"/>
    </row>
    <row r="925" spans="22:22" ht="15.75" customHeight="1" x14ac:dyDescent="0.25">
      <c r="V925" s="193"/>
    </row>
    <row r="926" spans="22:22" ht="15.75" customHeight="1" x14ac:dyDescent="0.25">
      <c r="V926" s="193"/>
    </row>
    <row r="927" spans="22:22" ht="15.75" customHeight="1" x14ac:dyDescent="0.25">
      <c r="V927" s="193"/>
    </row>
    <row r="928" spans="22:22" ht="15.75" customHeight="1" x14ac:dyDescent="0.25">
      <c r="V928" s="193"/>
    </row>
    <row r="929" spans="22:22" ht="15.75" customHeight="1" x14ac:dyDescent="0.25">
      <c r="V929" s="193"/>
    </row>
    <row r="930" spans="22:22" ht="15.75" customHeight="1" x14ac:dyDescent="0.25">
      <c r="V930" s="193"/>
    </row>
    <row r="931" spans="22:22" ht="15.75" customHeight="1" x14ac:dyDescent="0.25">
      <c r="V931" s="193"/>
    </row>
    <row r="932" spans="22:22" ht="15.75" customHeight="1" x14ac:dyDescent="0.25">
      <c r="V932" s="193"/>
    </row>
    <row r="933" spans="22:22" ht="15.75" customHeight="1" x14ac:dyDescent="0.25">
      <c r="V933" s="193"/>
    </row>
    <row r="934" spans="22:22" ht="15.75" customHeight="1" x14ac:dyDescent="0.25">
      <c r="V934" s="193"/>
    </row>
    <row r="935" spans="22:22" ht="15.75" customHeight="1" x14ac:dyDescent="0.25">
      <c r="V935" s="193"/>
    </row>
    <row r="936" spans="22:22" ht="15.75" customHeight="1" x14ac:dyDescent="0.25">
      <c r="V936" s="193"/>
    </row>
    <row r="937" spans="22:22" ht="15.75" customHeight="1" x14ac:dyDescent="0.25">
      <c r="V937" s="193"/>
    </row>
    <row r="938" spans="22:22" ht="15.75" customHeight="1" x14ac:dyDescent="0.25">
      <c r="V938" s="193"/>
    </row>
    <row r="939" spans="22:22" ht="15.75" customHeight="1" x14ac:dyDescent="0.25">
      <c r="V939" s="193"/>
    </row>
    <row r="940" spans="22:22" ht="15.75" customHeight="1" x14ac:dyDescent="0.25">
      <c r="V940" s="193"/>
    </row>
    <row r="941" spans="22:22" ht="15.75" customHeight="1" x14ac:dyDescent="0.25">
      <c r="V941" s="193"/>
    </row>
    <row r="942" spans="22:22" ht="15.75" customHeight="1" x14ac:dyDescent="0.25">
      <c r="V942" s="193"/>
    </row>
    <row r="943" spans="22:22" ht="15.75" customHeight="1" x14ac:dyDescent="0.25">
      <c r="V943" s="193"/>
    </row>
    <row r="944" spans="22:22" ht="15.75" customHeight="1" x14ac:dyDescent="0.25">
      <c r="V944" s="193"/>
    </row>
    <row r="945" spans="22:22" ht="15.75" customHeight="1" x14ac:dyDescent="0.25">
      <c r="V945" s="193"/>
    </row>
    <row r="946" spans="22:22" ht="15.75" customHeight="1" x14ac:dyDescent="0.25">
      <c r="V946" s="193"/>
    </row>
    <row r="947" spans="22:22" ht="15.75" customHeight="1" x14ac:dyDescent="0.25">
      <c r="V947" s="193"/>
    </row>
    <row r="948" spans="22:22" ht="15.75" customHeight="1" x14ac:dyDescent="0.25">
      <c r="V948" s="193"/>
    </row>
    <row r="949" spans="22:22" ht="15.75" customHeight="1" x14ac:dyDescent="0.25">
      <c r="V949" s="193"/>
    </row>
    <row r="950" spans="22:22" ht="15.75" customHeight="1" x14ac:dyDescent="0.25">
      <c r="V950" s="193"/>
    </row>
    <row r="951" spans="22:22" ht="15.75" customHeight="1" x14ac:dyDescent="0.25">
      <c r="V951" s="193"/>
    </row>
    <row r="952" spans="22:22" ht="15.75" customHeight="1" x14ac:dyDescent="0.25">
      <c r="V952" s="193"/>
    </row>
    <row r="953" spans="22:22" ht="15.75" customHeight="1" x14ac:dyDescent="0.25">
      <c r="V953" s="193"/>
    </row>
    <row r="954" spans="22:22" ht="15.75" customHeight="1" x14ac:dyDescent="0.25">
      <c r="V954" s="193"/>
    </row>
    <row r="955" spans="22:22" ht="15.75" customHeight="1" x14ac:dyDescent="0.25">
      <c r="V955" s="193"/>
    </row>
    <row r="956" spans="22:22" ht="15.75" customHeight="1" x14ac:dyDescent="0.25">
      <c r="V956" s="193"/>
    </row>
    <row r="957" spans="22:22" ht="15.75" customHeight="1" x14ac:dyDescent="0.25">
      <c r="V957" s="193"/>
    </row>
    <row r="958" spans="22:22" ht="15.75" customHeight="1" x14ac:dyDescent="0.25">
      <c r="V958" s="193"/>
    </row>
    <row r="959" spans="22:22" ht="15.75" customHeight="1" x14ac:dyDescent="0.25">
      <c r="V959" s="193"/>
    </row>
    <row r="960" spans="22:22" ht="15.75" customHeight="1" x14ac:dyDescent="0.25">
      <c r="V960" s="193"/>
    </row>
    <row r="961" spans="22:22" ht="15.75" customHeight="1" x14ac:dyDescent="0.25">
      <c r="V961" s="193"/>
    </row>
    <row r="962" spans="22:22" ht="15.75" customHeight="1" x14ac:dyDescent="0.25">
      <c r="V962" s="193"/>
    </row>
    <row r="963" spans="22:22" ht="15.75" customHeight="1" x14ac:dyDescent="0.25">
      <c r="V963" s="193"/>
    </row>
    <row r="964" spans="22:22" ht="15.75" customHeight="1" x14ac:dyDescent="0.25">
      <c r="V964" s="193"/>
    </row>
    <row r="965" spans="22:22" ht="15.75" customHeight="1" x14ac:dyDescent="0.25">
      <c r="V965" s="193"/>
    </row>
    <row r="966" spans="22:22" ht="15.75" customHeight="1" x14ac:dyDescent="0.25">
      <c r="V966" s="193"/>
    </row>
    <row r="967" spans="22:22" ht="15.75" customHeight="1" x14ac:dyDescent="0.25">
      <c r="V967" s="193"/>
    </row>
    <row r="968" spans="22:22" ht="15.75" customHeight="1" x14ac:dyDescent="0.25">
      <c r="V968" s="193"/>
    </row>
    <row r="969" spans="22:22" ht="15.75" customHeight="1" x14ac:dyDescent="0.25">
      <c r="V969" s="193"/>
    </row>
    <row r="970" spans="22:22" ht="15.75" customHeight="1" x14ac:dyDescent="0.25">
      <c r="V970" s="193"/>
    </row>
    <row r="971" spans="22:22" ht="15.75" customHeight="1" x14ac:dyDescent="0.25">
      <c r="V971" s="193"/>
    </row>
    <row r="972" spans="22:22" ht="15.75" customHeight="1" x14ac:dyDescent="0.25">
      <c r="V972" s="193"/>
    </row>
    <row r="973" spans="22:22" ht="15.75" customHeight="1" x14ac:dyDescent="0.25">
      <c r="V973" s="193"/>
    </row>
    <row r="974" spans="22:22" ht="15.75" customHeight="1" x14ac:dyDescent="0.25">
      <c r="V974" s="193"/>
    </row>
    <row r="975" spans="22:22" ht="15.75" customHeight="1" x14ac:dyDescent="0.25">
      <c r="V975" s="193"/>
    </row>
    <row r="976" spans="22:22" ht="15.75" customHeight="1" x14ac:dyDescent="0.25">
      <c r="V976" s="193"/>
    </row>
    <row r="977" spans="22:22" ht="15.75" customHeight="1" x14ac:dyDescent="0.25">
      <c r="V977" s="193"/>
    </row>
    <row r="978" spans="22:22" ht="15.75" customHeight="1" x14ac:dyDescent="0.25">
      <c r="V978" s="193"/>
    </row>
    <row r="979" spans="22:22" ht="15.75" customHeight="1" x14ac:dyDescent="0.25">
      <c r="V979" s="193"/>
    </row>
    <row r="980" spans="22:22" ht="15.75" customHeight="1" x14ac:dyDescent="0.25">
      <c r="V980" s="193"/>
    </row>
    <row r="981" spans="22:22" ht="15.75" customHeight="1" x14ac:dyDescent="0.25">
      <c r="V981" s="193"/>
    </row>
    <row r="982" spans="22:22" ht="15.75" customHeight="1" x14ac:dyDescent="0.25">
      <c r="V982" s="193"/>
    </row>
    <row r="983" spans="22:22" ht="15.75" customHeight="1" x14ac:dyDescent="0.25">
      <c r="V983" s="193"/>
    </row>
    <row r="984" spans="22:22" ht="15.75" customHeight="1" x14ac:dyDescent="0.25">
      <c r="V984" s="193"/>
    </row>
    <row r="985" spans="22:22" ht="15.75" customHeight="1" x14ac:dyDescent="0.25">
      <c r="V985" s="193"/>
    </row>
    <row r="986" spans="22:22" ht="15.75" customHeight="1" x14ac:dyDescent="0.25">
      <c r="V986" s="193"/>
    </row>
    <row r="987" spans="22:22" ht="15.75" customHeight="1" x14ac:dyDescent="0.25">
      <c r="V987" s="193"/>
    </row>
    <row r="988" spans="22:22" ht="15.75" customHeight="1" x14ac:dyDescent="0.25">
      <c r="V988" s="193"/>
    </row>
    <row r="989" spans="22:22" ht="15.75" customHeight="1" x14ac:dyDescent="0.25">
      <c r="V989" s="193"/>
    </row>
    <row r="990" spans="22:22" ht="15.75" customHeight="1" x14ac:dyDescent="0.25">
      <c r="V990" s="193"/>
    </row>
    <row r="991" spans="22:22" ht="15.75" customHeight="1" x14ac:dyDescent="0.25">
      <c r="V991" s="193"/>
    </row>
    <row r="992" spans="22:22" ht="15.75" customHeight="1" x14ac:dyDescent="0.25">
      <c r="V992" s="193"/>
    </row>
    <row r="993" spans="22:22" ht="15.75" customHeight="1" x14ac:dyDescent="0.25">
      <c r="V993" s="193"/>
    </row>
    <row r="994" spans="22:22" ht="15.75" customHeight="1" x14ac:dyDescent="0.25">
      <c r="V994" s="193"/>
    </row>
    <row r="995" spans="22:22" ht="15.75" customHeight="1" x14ac:dyDescent="0.25">
      <c r="V995" s="193"/>
    </row>
    <row r="996" spans="22:22" ht="15.75" customHeight="1" x14ac:dyDescent="0.25">
      <c r="V996" s="193"/>
    </row>
    <row r="997" spans="22:22" ht="15.75" customHeight="1" x14ac:dyDescent="0.25">
      <c r="V997" s="193"/>
    </row>
    <row r="998" spans="22:22" ht="15.75" customHeight="1" x14ac:dyDescent="0.25">
      <c r="V998" s="193"/>
    </row>
    <row r="999" spans="22:22" ht="15.75" customHeight="1" x14ac:dyDescent="0.25">
      <c r="V999" s="193"/>
    </row>
    <row r="1000" spans="22:22" ht="15.75" customHeight="1" x14ac:dyDescent="0.25">
      <c r="V1000" s="193"/>
    </row>
  </sheetData>
  <mergeCells count="164">
    <mergeCell ref="Y6:Y7"/>
    <mergeCell ref="Z6:AK6"/>
    <mergeCell ref="AL6:AL7"/>
    <mergeCell ref="AM6:AX6"/>
    <mergeCell ref="AY6:AY7"/>
    <mergeCell ref="AZ6:AZ7"/>
    <mergeCell ref="A3:C4"/>
    <mergeCell ref="D3:BA3"/>
    <mergeCell ref="D4:BA4"/>
    <mergeCell ref="A5:A7"/>
    <mergeCell ref="B5:B7"/>
    <mergeCell ref="C5:C7"/>
    <mergeCell ref="V5:BA5"/>
    <mergeCell ref="BA6:BA7"/>
    <mergeCell ref="M5:M7"/>
    <mergeCell ref="N5:N7"/>
    <mergeCell ref="O5:O7"/>
    <mergeCell ref="P5:P7"/>
    <mergeCell ref="Q5:R6"/>
    <mergeCell ref="S5:S7"/>
    <mergeCell ref="T5:T7"/>
    <mergeCell ref="U5:U7"/>
    <mergeCell ref="W6:W7"/>
    <mergeCell ref="X6:X7"/>
    <mergeCell ref="N12:N13"/>
    <mergeCell ref="K5:K7"/>
    <mergeCell ref="L5:L7"/>
    <mergeCell ref="L8:L11"/>
    <mergeCell ref="M8:M11"/>
    <mergeCell ref="N8:N11"/>
    <mergeCell ref="L12:L13"/>
    <mergeCell ref="I8:I11"/>
    <mergeCell ref="J8:J26"/>
    <mergeCell ref="N18:N20"/>
    <mergeCell ref="O18:O19"/>
    <mergeCell ref="P18:P19"/>
    <mergeCell ref="Q18:Q19"/>
    <mergeCell ref="R18:R19"/>
    <mergeCell ref="N14:N16"/>
    <mergeCell ref="V6:V7"/>
    <mergeCell ref="M47:M48"/>
    <mergeCell ref="N47:N48"/>
    <mergeCell ref="H45:H48"/>
    <mergeCell ref="I45:I48"/>
    <mergeCell ref="J45:J48"/>
    <mergeCell ref="K45:K48"/>
    <mergeCell ref="L45:L48"/>
    <mergeCell ref="M45:M46"/>
    <mergeCell ref="N45:N46"/>
    <mergeCell ref="O27:O28"/>
    <mergeCell ref="N39:N41"/>
    <mergeCell ref="N42:N44"/>
    <mergeCell ref="K27:K30"/>
    <mergeCell ref="K35:K38"/>
    <mergeCell ref="K39:K41"/>
    <mergeCell ref="L39:L41"/>
    <mergeCell ref="M39:M41"/>
    <mergeCell ref="K42:K44"/>
    <mergeCell ref="J49:J50"/>
    <mergeCell ref="K49:K50"/>
    <mergeCell ref="L49:L50"/>
    <mergeCell ref="M49:M50"/>
    <mergeCell ref="N49:N50"/>
    <mergeCell ref="A51:BA51"/>
    <mergeCell ref="C52:F53"/>
    <mergeCell ref="G52:H52"/>
    <mergeCell ref="AZ52:AZ53"/>
    <mergeCell ref="BA52:BA53"/>
    <mergeCell ref="G53:H53"/>
    <mergeCell ref="A45:A48"/>
    <mergeCell ref="B45:B48"/>
    <mergeCell ref="C45:C48"/>
    <mergeCell ref="D45:D48"/>
    <mergeCell ref="E45:E48"/>
    <mergeCell ref="F45:F48"/>
    <mergeCell ref="G45:G48"/>
    <mergeCell ref="A55:C55"/>
    <mergeCell ref="H8:H11"/>
    <mergeCell ref="F49:F50"/>
    <mergeCell ref="G49:G50"/>
    <mergeCell ref="G27:G44"/>
    <mergeCell ref="H27:H44"/>
    <mergeCell ref="B27:B44"/>
    <mergeCell ref="C27:C44"/>
    <mergeCell ref="D27:D44"/>
    <mergeCell ref="F27:F44"/>
    <mergeCell ref="F8:F11"/>
    <mergeCell ref="G8:G11"/>
    <mergeCell ref="E5:E7"/>
    <mergeCell ref="F5:J6"/>
    <mergeCell ref="A8:A11"/>
    <mergeCell ref="B8:B11"/>
    <mergeCell ref="C8:C11"/>
    <mergeCell ref="D8:D11"/>
    <mergeCell ref="E8:E11"/>
    <mergeCell ref="L18:L20"/>
    <mergeCell ref="M18:M20"/>
    <mergeCell ref="F12:F13"/>
    <mergeCell ref="G12:G13"/>
    <mergeCell ref="F14:F16"/>
    <mergeCell ref="G14:G16"/>
    <mergeCell ref="L14:L16"/>
    <mergeCell ref="M14:M16"/>
    <mergeCell ref="D5:D7"/>
    <mergeCell ref="B12:B13"/>
    <mergeCell ref="A18:A21"/>
    <mergeCell ref="B18:B21"/>
    <mergeCell ref="M12:M13"/>
    <mergeCell ref="AK27:AK30"/>
    <mergeCell ref="AL27:AL30"/>
    <mergeCell ref="L35:L38"/>
    <mergeCell ref="M35:M38"/>
    <mergeCell ref="N35:N38"/>
    <mergeCell ref="L27:L30"/>
    <mergeCell ref="M27:M30"/>
    <mergeCell ref="M31:M34"/>
    <mergeCell ref="N31:N34"/>
    <mergeCell ref="O32:O33"/>
    <mergeCell ref="L31:L34"/>
    <mergeCell ref="AB31:AB34"/>
    <mergeCell ref="AE31:AE34"/>
    <mergeCell ref="AH31:AH34"/>
    <mergeCell ref="AK31:AK34"/>
    <mergeCell ref="AL31:AL34"/>
    <mergeCell ref="N27:N30"/>
    <mergeCell ref="AK35:AK37"/>
    <mergeCell ref="AL35:AL37"/>
    <mergeCell ref="AG45:AG46"/>
    <mergeCell ref="AH45:AH46"/>
    <mergeCell ref="L42:L44"/>
    <mergeCell ref="M42:M44"/>
    <mergeCell ref="I27:I44"/>
    <mergeCell ref="J27:J44"/>
    <mergeCell ref="K31:K34"/>
    <mergeCell ref="AB27:AB30"/>
    <mergeCell ref="AE27:AE30"/>
    <mergeCell ref="AH27:AH30"/>
    <mergeCell ref="AB35:AB37"/>
    <mergeCell ref="AE35:AE37"/>
    <mergeCell ref="AH35:AH37"/>
    <mergeCell ref="AL45:AL46"/>
    <mergeCell ref="AL47:AL50"/>
    <mergeCell ref="AI45:AI46"/>
    <mergeCell ref="AJ45:AJ46"/>
    <mergeCell ref="AK45:AK46"/>
    <mergeCell ref="Z47:Z48"/>
    <mergeCell ref="AA47:AA48"/>
    <mergeCell ref="AB47:AB48"/>
    <mergeCell ref="AC47:AC48"/>
    <mergeCell ref="AD47:AD48"/>
    <mergeCell ref="AE47:AE48"/>
    <mergeCell ref="AF47:AF48"/>
    <mergeCell ref="AG47:AG48"/>
    <mergeCell ref="AH47:AH48"/>
    <mergeCell ref="AI47:AI48"/>
    <mergeCell ref="AJ47:AJ48"/>
    <mergeCell ref="AK47:AK48"/>
    <mergeCell ref="Z45:Z46"/>
    <mergeCell ref="AA45:AA46"/>
    <mergeCell ref="AB45:AB46"/>
    <mergeCell ref="AC45:AC46"/>
    <mergeCell ref="AD45:AD46"/>
    <mergeCell ref="AE45:AE46"/>
    <mergeCell ref="AF45:AF46"/>
  </mergeCells>
  <conditionalFormatting sqref="Y8:Y50">
    <cfRule type="cellIs" dxfId="31" priority="1" operator="equal">
      <formula>"NO CUMPLE"</formula>
    </cfRule>
  </conditionalFormatting>
  <conditionalFormatting sqref="Y8:Y50">
    <cfRule type="cellIs" dxfId="30" priority="2" operator="equal">
      <formula>"CUMPLE"</formula>
    </cfRule>
  </conditionalFormatting>
  <dataValidations count="9">
    <dataValidation type="list" allowBlank="1" showInputMessage="1" showErrorMessage="1" prompt=" -  -  - " sqref="C8 C12:C27 C45 C49:C50">
      <formula1>$C$65:$C$71</formula1>
    </dataValidation>
    <dataValidation type="custom" allowBlank="1" showInputMessage="1" showErrorMessage="1" prompt=" -  - Cualquier contenido -  Este indicador debe permitir hacer un seguimiento a la meta y debe ser una fórmula. Ej. (N° de dispositivos instalados / N° de dispositivos a instalar) * 100" sqref="S27:S30 S32:S38 S42:S44">
      <formula1>AND(GTE(LEN(S27),MIN((0),(4000))),LTE(LEN(S27),MAX((0),(4000))))</formula1>
    </dataValidation>
    <dataValidation type="custom" allowBlank="1" showInputMessage="1" showErrorMessage="1" prompt=" -  - Cualquier contenido -  La meta debe ser coherente con el objetivo y debe ser un número. Ej. Instalar 10 dispositivos ahorradores." sqref="P27:P30 P32:P44">
      <formula1>AND(GTE(LEN(P27),MIN((0),(4000))),LTE(LEN(P27),MAX((0),(4000))))</formula1>
    </dataValidation>
    <dataValidation type="list" allowBlank="1" showInputMessage="1" showErrorMessage="1" prompt=" -  -  - " sqref="E8 E12:E45 E49:E50">
      <formula1>$D$65:$D$79</formula1>
    </dataValidation>
    <dataValidation type="list" allowBlank="1" showInputMessage="1" showErrorMessage="1" prompt=" -  -  - " sqref="F8">
      <formula1>$F$65:$F$69</formula1>
    </dataValidation>
    <dataValidation type="custom" allowBlank="1" showInputMessage="1" showErrorMessage="1" prompt=" -  - Cualquier contenido -  Escriba de forma clara y breve las actividades a desarrollar en la vigencia. Ej. Instalar dispositivos ahorradores de agua en los baños de la entidad." sqref="O35:O44">
      <formula1>AND(GTE(LEN(O35),MIN((0),(4000))),LTE(LEN(O35),MAX((0),(4000))))</formula1>
    </dataValidation>
    <dataValidation type="list" allowBlank="1" showInputMessage="1" showErrorMessage="1" prompt=" -  -  - " sqref="D8 D12:D26 D49:D50">
      <formula1>$B$65:$B$81</formula1>
    </dataValidation>
    <dataValidation type="list" allowBlank="1" showInputMessage="1" showErrorMessage="1" prompt=" -  -  - " sqref="A8 A12:A17 A22:A44 A49:A50">
      <formula1>$A$65:$A$75</formula1>
    </dataValidation>
    <dataValidation type="list" allowBlank="1" showInputMessage="1" showErrorMessage="1" prompt=" -  -  - " sqref="K8">
      <formula1>$E$65:$E$82</formula1>
    </dataValidation>
  </dataValidations>
  <hyperlinks>
    <hyperlink ref="W10" r:id="rId1"/>
    <hyperlink ref="B12" r:id="rId2"/>
    <hyperlink ref="W14" r:id="rId3"/>
    <hyperlink ref="B18" r:id="rId4"/>
    <hyperlink ref="B22" r:id="rId5"/>
    <hyperlink ref="B45" r:id="rId6"/>
    <hyperlink ref="W45" r:id="rId7"/>
    <hyperlink ref="W46" r:id="rId8"/>
    <hyperlink ref="W47" r:id="rId9"/>
    <hyperlink ref="W48" r:id="rId10"/>
  </hyperlinks>
  <pageMargins left="0.7" right="0.7" top="0.75" bottom="0.75" header="0" footer="0"/>
  <pageSetup orientation="landscape" r:id="rId11"/>
  <headerFooter>
    <oddFooter>&amp;LFO-267 V-10</oddFooter>
  </headerFooter>
  <drawing r:id="rId12"/>
  <legacy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792"/>
  <sheetViews>
    <sheetView tabSelected="1" topLeftCell="X1" zoomScale="50" zoomScaleNormal="50" zoomScaleSheetLayoutView="73" workbookViewId="0">
      <selection activeCell="V8" sqref="V8"/>
    </sheetView>
  </sheetViews>
  <sheetFormatPr baseColWidth="10" defaultColWidth="15.140625" defaultRowHeight="15" customHeight="1" outlineLevelCol="4" x14ac:dyDescent="0.3"/>
  <cols>
    <col min="1" max="1" width="24.42578125" style="360" customWidth="1"/>
    <col min="2" max="2" width="25.140625" style="360" customWidth="1"/>
    <col min="3" max="3" width="28.140625" style="360" customWidth="1"/>
    <col min="4" max="4" width="42.85546875" style="360" customWidth="1"/>
    <col min="5" max="5" width="23.7109375" style="360" customWidth="1"/>
    <col min="6" max="6" width="25.7109375" style="360" customWidth="1"/>
    <col min="7" max="7" width="66.5703125" style="360" bestFit="1" customWidth="1"/>
    <col min="8" max="10" width="17.5703125" style="360" customWidth="1"/>
    <col min="11" max="11" width="31.28515625" style="360" customWidth="1"/>
    <col min="12" max="14" width="27.28515625" style="360" customWidth="1"/>
    <col min="15" max="15" width="42.140625" style="361" customWidth="1"/>
    <col min="16" max="16" width="31.42578125" style="361" customWidth="1"/>
    <col min="17" max="17" width="21.140625" style="361" customWidth="1"/>
    <col min="18" max="18" width="19.140625" style="361" customWidth="1"/>
    <col min="19" max="19" width="31.28515625" style="361" customWidth="1"/>
    <col min="20" max="20" width="19.140625" style="361" customWidth="1"/>
    <col min="21" max="21" width="29.5703125" style="361" customWidth="1"/>
    <col min="22" max="22" width="75.85546875" style="360" customWidth="1"/>
    <col min="23" max="23" width="27" style="360" customWidth="1"/>
    <col min="24" max="24" width="24.42578125" style="360" customWidth="1"/>
    <col min="25" max="25" width="34.28515625" style="360" customWidth="1"/>
    <col min="26" max="26" width="8.140625" style="360" customWidth="1" outlineLevel="4"/>
    <col min="27" max="27" width="10.85546875" style="360" customWidth="1" outlineLevel="4"/>
    <col min="28" max="28" width="8.85546875" style="360" customWidth="1" outlineLevel="4"/>
    <col min="29" max="29" width="7.42578125" style="360" customWidth="1" outlineLevel="4"/>
    <col min="30" max="30" width="7.7109375" style="360" customWidth="1" outlineLevel="4"/>
    <col min="31" max="31" width="7.28515625" style="360" customWidth="1" outlineLevel="4"/>
    <col min="32" max="32" width="7.140625" style="360" customWidth="1" outlineLevel="4"/>
    <col min="33" max="33" width="10.28515625" style="360" customWidth="1" outlineLevel="4"/>
    <col min="34" max="34" width="14.140625" style="360" customWidth="1" outlineLevel="4"/>
    <col min="35" max="35" width="11.28515625" style="360" customWidth="1" outlineLevel="4"/>
    <col min="36" max="36" width="13.42578125" style="360" customWidth="1" outlineLevel="4"/>
    <col min="37" max="37" width="12.42578125" style="360" customWidth="1" outlineLevel="4"/>
    <col min="38" max="38" width="24" style="362" customWidth="1"/>
    <col min="39" max="43" width="12.42578125" style="362" hidden="1" customWidth="1" outlineLevel="1"/>
    <col min="44" max="44" width="7.28515625" style="362" hidden="1" customWidth="1" outlineLevel="1"/>
    <col min="45" max="45" width="7.140625" style="362" hidden="1" customWidth="1" outlineLevel="1"/>
    <col min="46" max="46" width="10.28515625" style="362" hidden="1" customWidth="1" outlineLevel="1"/>
    <col min="47" max="47" width="14.140625" style="362" hidden="1" customWidth="1" outlineLevel="1"/>
    <col min="48" max="48" width="11.28515625" style="362" hidden="1" customWidth="1" outlineLevel="1"/>
    <col min="49" max="49" width="13.42578125" style="362" hidden="1" customWidth="1" outlineLevel="1"/>
    <col min="50" max="50" width="12.42578125" style="362" hidden="1" customWidth="1" outlineLevel="1"/>
    <col min="51" max="51" width="25.42578125" style="362" hidden="1" customWidth="1"/>
    <col min="52" max="52" width="43" style="362" customWidth="1"/>
    <col min="53" max="53" width="49.85546875" style="360" customWidth="1"/>
    <col min="54" max="56" width="10" style="360" customWidth="1"/>
    <col min="57" max="57" width="39.140625" style="360" customWidth="1"/>
    <col min="58" max="58" width="37.28515625" style="360" customWidth="1"/>
    <col min="59" max="59" width="31.5703125" style="360" customWidth="1"/>
    <col min="60" max="60" width="37" style="360" customWidth="1"/>
    <col min="61" max="61" width="31.5703125" style="360" customWidth="1"/>
    <col min="62" max="62" width="10" style="360" customWidth="1"/>
    <col min="63" max="256" width="15.140625" style="360"/>
    <col min="257" max="257" width="24.42578125" style="360" customWidth="1"/>
    <col min="258" max="258" width="25.140625" style="360" customWidth="1"/>
    <col min="259" max="259" width="28.140625" style="360" customWidth="1"/>
    <col min="260" max="260" width="42.85546875" style="360" customWidth="1"/>
    <col min="261" max="261" width="23.7109375" style="360" customWidth="1"/>
    <col min="262" max="262" width="25.7109375" style="360" customWidth="1"/>
    <col min="263" max="263" width="66.5703125" style="360" bestFit="1" customWidth="1"/>
    <col min="264" max="266" width="17.5703125" style="360" customWidth="1"/>
    <col min="267" max="267" width="31.28515625" style="360" customWidth="1"/>
    <col min="268" max="270" width="27.28515625" style="360" customWidth="1"/>
    <col min="271" max="271" width="42.140625" style="360" customWidth="1"/>
    <col min="272" max="272" width="31.42578125" style="360" customWidth="1"/>
    <col min="273" max="273" width="21.140625" style="360" customWidth="1"/>
    <col min="274" max="274" width="19.140625" style="360" customWidth="1"/>
    <col min="275" max="275" width="31.28515625" style="360" customWidth="1"/>
    <col min="276" max="276" width="19.140625" style="360" customWidth="1"/>
    <col min="277" max="277" width="29.5703125" style="360" customWidth="1"/>
    <col min="278" max="278" width="75.85546875" style="360" customWidth="1"/>
    <col min="279" max="279" width="27" style="360" customWidth="1"/>
    <col min="280" max="280" width="24.42578125" style="360" customWidth="1"/>
    <col min="281" max="281" width="34.28515625" style="360" customWidth="1"/>
    <col min="282" max="282" width="8.140625" style="360" customWidth="1"/>
    <col min="283" max="283" width="10.85546875" style="360" customWidth="1"/>
    <col min="284" max="284" width="8.85546875" style="360" customWidth="1"/>
    <col min="285" max="285" width="7.42578125" style="360" customWidth="1"/>
    <col min="286" max="286" width="7.7109375" style="360" customWidth="1"/>
    <col min="287" max="287" width="7.28515625" style="360" customWidth="1"/>
    <col min="288" max="288" width="7.140625" style="360" customWidth="1"/>
    <col min="289" max="289" width="10.28515625" style="360" customWidth="1"/>
    <col min="290" max="290" width="14.140625" style="360" customWidth="1"/>
    <col min="291" max="291" width="11.28515625" style="360" customWidth="1"/>
    <col min="292" max="292" width="13.42578125" style="360" customWidth="1"/>
    <col min="293" max="293" width="12.42578125" style="360" customWidth="1"/>
    <col min="294" max="294" width="24" style="360" customWidth="1"/>
    <col min="295" max="307" width="0" style="360" hidden="1" customWidth="1"/>
    <col min="308" max="308" width="43" style="360" customWidth="1"/>
    <col min="309" max="309" width="49.85546875" style="360" customWidth="1"/>
    <col min="310" max="312" width="10" style="360" customWidth="1"/>
    <col min="313" max="313" width="39.140625" style="360" customWidth="1"/>
    <col min="314" max="314" width="37.28515625" style="360" customWidth="1"/>
    <col min="315" max="315" width="31.5703125" style="360" customWidth="1"/>
    <col min="316" max="316" width="37" style="360" customWidth="1"/>
    <col min="317" max="317" width="31.5703125" style="360" customWidth="1"/>
    <col min="318" max="318" width="10" style="360" customWidth="1"/>
    <col min="319" max="512" width="15.140625" style="360"/>
    <col min="513" max="513" width="24.42578125" style="360" customWidth="1"/>
    <col min="514" max="514" width="25.140625" style="360" customWidth="1"/>
    <col min="515" max="515" width="28.140625" style="360" customWidth="1"/>
    <col min="516" max="516" width="42.85546875" style="360" customWidth="1"/>
    <col min="517" max="517" width="23.7109375" style="360" customWidth="1"/>
    <col min="518" max="518" width="25.7109375" style="360" customWidth="1"/>
    <col min="519" max="519" width="66.5703125" style="360" bestFit="1" customWidth="1"/>
    <col min="520" max="522" width="17.5703125" style="360" customWidth="1"/>
    <col min="523" max="523" width="31.28515625" style="360" customWidth="1"/>
    <col min="524" max="526" width="27.28515625" style="360" customWidth="1"/>
    <col min="527" max="527" width="42.140625" style="360" customWidth="1"/>
    <col min="528" max="528" width="31.42578125" style="360" customWidth="1"/>
    <col min="529" max="529" width="21.140625" style="360" customWidth="1"/>
    <col min="530" max="530" width="19.140625" style="360" customWidth="1"/>
    <col min="531" max="531" width="31.28515625" style="360" customWidth="1"/>
    <col min="532" max="532" width="19.140625" style="360" customWidth="1"/>
    <col min="533" max="533" width="29.5703125" style="360" customWidth="1"/>
    <col min="534" max="534" width="75.85546875" style="360" customWidth="1"/>
    <col min="535" max="535" width="27" style="360" customWidth="1"/>
    <col min="536" max="536" width="24.42578125" style="360" customWidth="1"/>
    <col min="537" max="537" width="34.28515625" style="360" customWidth="1"/>
    <col min="538" max="538" width="8.140625" style="360" customWidth="1"/>
    <col min="539" max="539" width="10.85546875" style="360" customWidth="1"/>
    <col min="540" max="540" width="8.85546875" style="360" customWidth="1"/>
    <col min="541" max="541" width="7.42578125" style="360" customWidth="1"/>
    <col min="542" max="542" width="7.7109375" style="360" customWidth="1"/>
    <col min="543" max="543" width="7.28515625" style="360" customWidth="1"/>
    <col min="544" max="544" width="7.140625" style="360" customWidth="1"/>
    <col min="545" max="545" width="10.28515625" style="360" customWidth="1"/>
    <col min="546" max="546" width="14.140625" style="360" customWidth="1"/>
    <col min="547" max="547" width="11.28515625" style="360" customWidth="1"/>
    <col min="548" max="548" width="13.42578125" style="360" customWidth="1"/>
    <col min="549" max="549" width="12.42578125" style="360" customWidth="1"/>
    <col min="550" max="550" width="24" style="360" customWidth="1"/>
    <col min="551" max="563" width="0" style="360" hidden="1" customWidth="1"/>
    <col min="564" max="564" width="43" style="360" customWidth="1"/>
    <col min="565" max="565" width="49.85546875" style="360" customWidth="1"/>
    <col min="566" max="568" width="10" style="360" customWidth="1"/>
    <col min="569" max="569" width="39.140625" style="360" customWidth="1"/>
    <col min="570" max="570" width="37.28515625" style="360" customWidth="1"/>
    <col min="571" max="571" width="31.5703125" style="360" customWidth="1"/>
    <col min="572" max="572" width="37" style="360" customWidth="1"/>
    <col min="573" max="573" width="31.5703125" style="360" customWidth="1"/>
    <col min="574" max="574" width="10" style="360" customWidth="1"/>
    <col min="575" max="768" width="15.140625" style="360"/>
    <col min="769" max="769" width="24.42578125" style="360" customWidth="1"/>
    <col min="770" max="770" width="25.140625" style="360" customWidth="1"/>
    <col min="771" max="771" width="28.140625" style="360" customWidth="1"/>
    <col min="772" max="772" width="42.85546875" style="360" customWidth="1"/>
    <col min="773" max="773" width="23.7109375" style="360" customWidth="1"/>
    <col min="774" max="774" width="25.7109375" style="360" customWidth="1"/>
    <col min="775" max="775" width="66.5703125" style="360" bestFit="1" customWidth="1"/>
    <col min="776" max="778" width="17.5703125" style="360" customWidth="1"/>
    <col min="779" max="779" width="31.28515625" style="360" customWidth="1"/>
    <col min="780" max="782" width="27.28515625" style="360" customWidth="1"/>
    <col min="783" max="783" width="42.140625" style="360" customWidth="1"/>
    <col min="784" max="784" width="31.42578125" style="360" customWidth="1"/>
    <col min="785" max="785" width="21.140625" style="360" customWidth="1"/>
    <col min="786" max="786" width="19.140625" style="360" customWidth="1"/>
    <col min="787" max="787" width="31.28515625" style="360" customWidth="1"/>
    <col min="788" max="788" width="19.140625" style="360" customWidth="1"/>
    <col min="789" max="789" width="29.5703125" style="360" customWidth="1"/>
    <col min="790" max="790" width="75.85546875" style="360" customWidth="1"/>
    <col min="791" max="791" width="27" style="360" customWidth="1"/>
    <col min="792" max="792" width="24.42578125" style="360" customWidth="1"/>
    <col min="793" max="793" width="34.28515625" style="360" customWidth="1"/>
    <col min="794" max="794" width="8.140625" style="360" customWidth="1"/>
    <col min="795" max="795" width="10.85546875" style="360" customWidth="1"/>
    <col min="796" max="796" width="8.85546875" style="360" customWidth="1"/>
    <col min="797" max="797" width="7.42578125" style="360" customWidth="1"/>
    <col min="798" max="798" width="7.7109375" style="360" customWidth="1"/>
    <col min="799" max="799" width="7.28515625" style="360" customWidth="1"/>
    <col min="800" max="800" width="7.140625" style="360" customWidth="1"/>
    <col min="801" max="801" width="10.28515625" style="360" customWidth="1"/>
    <col min="802" max="802" width="14.140625" style="360" customWidth="1"/>
    <col min="803" max="803" width="11.28515625" style="360" customWidth="1"/>
    <col min="804" max="804" width="13.42578125" style="360" customWidth="1"/>
    <col min="805" max="805" width="12.42578125" style="360" customWidth="1"/>
    <col min="806" max="806" width="24" style="360" customWidth="1"/>
    <col min="807" max="819" width="0" style="360" hidden="1" customWidth="1"/>
    <col min="820" max="820" width="43" style="360" customWidth="1"/>
    <col min="821" max="821" width="49.85546875" style="360" customWidth="1"/>
    <col min="822" max="824" width="10" style="360" customWidth="1"/>
    <col min="825" max="825" width="39.140625" style="360" customWidth="1"/>
    <col min="826" max="826" width="37.28515625" style="360" customWidth="1"/>
    <col min="827" max="827" width="31.5703125" style="360" customWidth="1"/>
    <col min="828" max="828" width="37" style="360" customWidth="1"/>
    <col min="829" max="829" width="31.5703125" style="360" customWidth="1"/>
    <col min="830" max="830" width="10" style="360" customWidth="1"/>
    <col min="831" max="1024" width="15.140625" style="360"/>
    <col min="1025" max="1025" width="24.42578125" style="360" customWidth="1"/>
    <col min="1026" max="1026" width="25.140625" style="360" customWidth="1"/>
    <col min="1027" max="1027" width="28.140625" style="360" customWidth="1"/>
    <col min="1028" max="1028" width="42.85546875" style="360" customWidth="1"/>
    <col min="1029" max="1029" width="23.7109375" style="360" customWidth="1"/>
    <col min="1030" max="1030" width="25.7109375" style="360" customWidth="1"/>
    <col min="1031" max="1031" width="66.5703125" style="360" bestFit="1" customWidth="1"/>
    <col min="1032" max="1034" width="17.5703125" style="360" customWidth="1"/>
    <col min="1035" max="1035" width="31.28515625" style="360" customWidth="1"/>
    <col min="1036" max="1038" width="27.28515625" style="360" customWidth="1"/>
    <col min="1039" max="1039" width="42.140625" style="360" customWidth="1"/>
    <col min="1040" max="1040" width="31.42578125" style="360" customWidth="1"/>
    <col min="1041" max="1041" width="21.140625" style="360" customWidth="1"/>
    <col min="1042" max="1042" width="19.140625" style="360" customWidth="1"/>
    <col min="1043" max="1043" width="31.28515625" style="360" customWidth="1"/>
    <col min="1044" max="1044" width="19.140625" style="360" customWidth="1"/>
    <col min="1045" max="1045" width="29.5703125" style="360" customWidth="1"/>
    <col min="1046" max="1046" width="75.85546875" style="360" customWidth="1"/>
    <col min="1047" max="1047" width="27" style="360" customWidth="1"/>
    <col min="1048" max="1048" width="24.42578125" style="360" customWidth="1"/>
    <col min="1049" max="1049" width="34.28515625" style="360" customWidth="1"/>
    <col min="1050" max="1050" width="8.140625" style="360" customWidth="1"/>
    <col min="1051" max="1051" width="10.85546875" style="360" customWidth="1"/>
    <col min="1052" max="1052" width="8.85546875" style="360" customWidth="1"/>
    <col min="1053" max="1053" width="7.42578125" style="360" customWidth="1"/>
    <col min="1054" max="1054" width="7.7109375" style="360" customWidth="1"/>
    <col min="1055" max="1055" width="7.28515625" style="360" customWidth="1"/>
    <col min="1056" max="1056" width="7.140625" style="360" customWidth="1"/>
    <col min="1057" max="1057" width="10.28515625" style="360" customWidth="1"/>
    <col min="1058" max="1058" width="14.140625" style="360" customWidth="1"/>
    <col min="1059" max="1059" width="11.28515625" style="360" customWidth="1"/>
    <col min="1060" max="1060" width="13.42578125" style="360" customWidth="1"/>
    <col min="1061" max="1061" width="12.42578125" style="360" customWidth="1"/>
    <col min="1062" max="1062" width="24" style="360" customWidth="1"/>
    <col min="1063" max="1075" width="0" style="360" hidden="1" customWidth="1"/>
    <col min="1076" max="1076" width="43" style="360" customWidth="1"/>
    <col min="1077" max="1077" width="49.85546875" style="360" customWidth="1"/>
    <col min="1078" max="1080" width="10" style="360" customWidth="1"/>
    <col min="1081" max="1081" width="39.140625" style="360" customWidth="1"/>
    <col min="1082" max="1082" width="37.28515625" style="360" customWidth="1"/>
    <col min="1083" max="1083" width="31.5703125" style="360" customWidth="1"/>
    <col min="1084" max="1084" width="37" style="360" customWidth="1"/>
    <col min="1085" max="1085" width="31.5703125" style="360" customWidth="1"/>
    <col min="1086" max="1086" width="10" style="360" customWidth="1"/>
    <col min="1087" max="1280" width="15.140625" style="360"/>
    <col min="1281" max="1281" width="24.42578125" style="360" customWidth="1"/>
    <col min="1282" max="1282" width="25.140625" style="360" customWidth="1"/>
    <col min="1283" max="1283" width="28.140625" style="360" customWidth="1"/>
    <col min="1284" max="1284" width="42.85546875" style="360" customWidth="1"/>
    <col min="1285" max="1285" width="23.7109375" style="360" customWidth="1"/>
    <col min="1286" max="1286" width="25.7109375" style="360" customWidth="1"/>
    <col min="1287" max="1287" width="66.5703125" style="360" bestFit="1" customWidth="1"/>
    <col min="1288" max="1290" width="17.5703125" style="360" customWidth="1"/>
    <col min="1291" max="1291" width="31.28515625" style="360" customWidth="1"/>
    <col min="1292" max="1294" width="27.28515625" style="360" customWidth="1"/>
    <col min="1295" max="1295" width="42.140625" style="360" customWidth="1"/>
    <col min="1296" max="1296" width="31.42578125" style="360" customWidth="1"/>
    <col min="1297" max="1297" width="21.140625" style="360" customWidth="1"/>
    <col min="1298" max="1298" width="19.140625" style="360" customWidth="1"/>
    <col min="1299" max="1299" width="31.28515625" style="360" customWidth="1"/>
    <col min="1300" max="1300" width="19.140625" style="360" customWidth="1"/>
    <col min="1301" max="1301" width="29.5703125" style="360" customWidth="1"/>
    <col min="1302" max="1302" width="75.85546875" style="360" customWidth="1"/>
    <col min="1303" max="1303" width="27" style="360" customWidth="1"/>
    <col min="1304" max="1304" width="24.42578125" style="360" customWidth="1"/>
    <col min="1305" max="1305" width="34.28515625" style="360" customWidth="1"/>
    <col min="1306" max="1306" width="8.140625" style="360" customWidth="1"/>
    <col min="1307" max="1307" width="10.85546875" style="360" customWidth="1"/>
    <col min="1308" max="1308" width="8.85546875" style="360" customWidth="1"/>
    <col min="1309" max="1309" width="7.42578125" style="360" customWidth="1"/>
    <col min="1310" max="1310" width="7.7109375" style="360" customWidth="1"/>
    <col min="1311" max="1311" width="7.28515625" style="360" customWidth="1"/>
    <col min="1312" max="1312" width="7.140625" style="360" customWidth="1"/>
    <col min="1313" max="1313" width="10.28515625" style="360" customWidth="1"/>
    <col min="1314" max="1314" width="14.140625" style="360" customWidth="1"/>
    <col min="1315" max="1315" width="11.28515625" style="360" customWidth="1"/>
    <col min="1316" max="1316" width="13.42578125" style="360" customWidth="1"/>
    <col min="1317" max="1317" width="12.42578125" style="360" customWidth="1"/>
    <col min="1318" max="1318" width="24" style="360" customWidth="1"/>
    <col min="1319" max="1331" width="0" style="360" hidden="1" customWidth="1"/>
    <col min="1332" max="1332" width="43" style="360" customWidth="1"/>
    <col min="1333" max="1333" width="49.85546875" style="360" customWidth="1"/>
    <col min="1334" max="1336" width="10" style="360" customWidth="1"/>
    <col min="1337" max="1337" width="39.140625" style="360" customWidth="1"/>
    <col min="1338" max="1338" width="37.28515625" style="360" customWidth="1"/>
    <col min="1339" max="1339" width="31.5703125" style="360" customWidth="1"/>
    <col min="1340" max="1340" width="37" style="360" customWidth="1"/>
    <col min="1341" max="1341" width="31.5703125" style="360" customWidth="1"/>
    <col min="1342" max="1342" width="10" style="360" customWidth="1"/>
    <col min="1343" max="1536" width="15.140625" style="360"/>
    <col min="1537" max="1537" width="24.42578125" style="360" customWidth="1"/>
    <col min="1538" max="1538" width="25.140625" style="360" customWidth="1"/>
    <col min="1539" max="1539" width="28.140625" style="360" customWidth="1"/>
    <col min="1540" max="1540" width="42.85546875" style="360" customWidth="1"/>
    <col min="1541" max="1541" width="23.7109375" style="360" customWidth="1"/>
    <col min="1542" max="1542" width="25.7109375" style="360" customWidth="1"/>
    <col min="1543" max="1543" width="66.5703125" style="360" bestFit="1" customWidth="1"/>
    <col min="1544" max="1546" width="17.5703125" style="360" customWidth="1"/>
    <col min="1547" max="1547" width="31.28515625" style="360" customWidth="1"/>
    <col min="1548" max="1550" width="27.28515625" style="360" customWidth="1"/>
    <col min="1551" max="1551" width="42.140625" style="360" customWidth="1"/>
    <col min="1552" max="1552" width="31.42578125" style="360" customWidth="1"/>
    <col min="1553" max="1553" width="21.140625" style="360" customWidth="1"/>
    <col min="1554" max="1554" width="19.140625" style="360" customWidth="1"/>
    <col min="1555" max="1555" width="31.28515625" style="360" customWidth="1"/>
    <col min="1556" max="1556" width="19.140625" style="360" customWidth="1"/>
    <col min="1557" max="1557" width="29.5703125" style="360" customWidth="1"/>
    <col min="1558" max="1558" width="75.85546875" style="360" customWidth="1"/>
    <col min="1559" max="1559" width="27" style="360" customWidth="1"/>
    <col min="1560" max="1560" width="24.42578125" style="360" customWidth="1"/>
    <col min="1561" max="1561" width="34.28515625" style="360" customWidth="1"/>
    <col min="1562" max="1562" width="8.140625" style="360" customWidth="1"/>
    <col min="1563" max="1563" width="10.85546875" style="360" customWidth="1"/>
    <col min="1564" max="1564" width="8.85546875" style="360" customWidth="1"/>
    <col min="1565" max="1565" width="7.42578125" style="360" customWidth="1"/>
    <col min="1566" max="1566" width="7.7109375" style="360" customWidth="1"/>
    <col min="1567" max="1567" width="7.28515625" style="360" customWidth="1"/>
    <col min="1568" max="1568" width="7.140625" style="360" customWidth="1"/>
    <col min="1569" max="1569" width="10.28515625" style="360" customWidth="1"/>
    <col min="1570" max="1570" width="14.140625" style="360" customWidth="1"/>
    <col min="1571" max="1571" width="11.28515625" style="360" customWidth="1"/>
    <col min="1572" max="1572" width="13.42578125" style="360" customWidth="1"/>
    <col min="1573" max="1573" width="12.42578125" style="360" customWidth="1"/>
    <col min="1574" max="1574" width="24" style="360" customWidth="1"/>
    <col min="1575" max="1587" width="0" style="360" hidden="1" customWidth="1"/>
    <col min="1588" max="1588" width="43" style="360" customWidth="1"/>
    <col min="1589" max="1589" width="49.85546875" style="360" customWidth="1"/>
    <col min="1590" max="1592" width="10" style="360" customWidth="1"/>
    <col min="1593" max="1593" width="39.140625" style="360" customWidth="1"/>
    <col min="1594" max="1594" width="37.28515625" style="360" customWidth="1"/>
    <col min="1595" max="1595" width="31.5703125" style="360" customWidth="1"/>
    <col min="1596" max="1596" width="37" style="360" customWidth="1"/>
    <col min="1597" max="1597" width="31.5703125" style="360" customWidth="1"/>
    <col min="1598" max="1598" width="10" style="360" customWidth="1"/>
    <col min="1599" max="1792" width="15.140625" style="360"/>
    <col min="1793" max="1793" width="24.42578125" style="360" customWidth="1"/>
    <col min="1794" max="1794" width="25.140625" style="360" customWidth="1"/>
    <col min="1795" max="1795" width="28.140625" style="360" customWidth="1"/>
    <col min="1796" max="1796" width="42.85546875" style="360" customWidth="1"/>
    <col min="1797" max="1797" width="23.7109375" style="360" customWidth="1"/>
    <col min="1798" max="1798" width="25.7109375" style="360" customWidth="1"/>
    <col min="1799" max="1799" width="66.5703125" style="360" bestFit="1" customWidth="1"/>
    <col min="1800" max="1802" width="17.5703125" style="360" customWidth="1"/>
    <col min="1803" max="1803" width="31.28515625" style="360" customWidth="1"/>
    <col min="1804" max="1806" width="27.28515625" style="360" customWidth="1"/>
    <col min="1807" max="1807" width="42.140625" style="360" customWidth="1"/>
    <col min="1808" max="1808" width="31.42578125" style="360" customWidth="1"/>
    <col min="1809" max="1809" width="21.140625" style="360" customWidth="1"/>
    <col min="1810" max="1810" width="19.140625" style="360" customWidth="1"/>
    <col min="1811" max="1811" width="31.28515625" style="360" customWidth="1"/>
    <col min="1812" max="1812" width="19.140625" style="360" customWidth="1"/>
    <col min="1813" max="1813" width="29.5703125" style="360" customWidth="1"/>
    <col min="1814" max="1814" width="75.85546875" style="360" customWidth="1"/>
    <col min="1815" max="1815" width="27" style="360" customWidth="1"/>
    <col min="1816" max="1816" width="24.42578125" style="360" customWidth="1"/>
    <col min="1817" max="1817" width="34.28515625" style="360" customWidth="1"/>
    <col min="1818" max="1818" width="8.140625" style="360" customWidth="1"/>
    <col min="1819" max="1819" width="10.85546875" style="360" customWidth="1"/>
    <col min="1820" max="1820" width="8.85546875" style="360" customWidth="1"/>
    <col min="1821" max="1821" width="7.42578125" style="360" customWidth="1"/>
    <col min="1822" max="1822" width="7.7109375" style="360" customWidth="1"/>
    <col min="1823" max="1823" width="7.28515625" style="360" customWidth="1"/>
    <col min="1824" max="1824" width="7.140625" style="360" customWidth="1"/>
    <col min="1825" max="1825" width="10.28515625" style="360" customWidth="1"/>
    <col min="1826" max="1826" width="14.140625" style="360" customWidth="1"/>
    <col min="1827" max="1827" width="11.28515625" style="360" customWidth="1"/>
    <col min="1828" max="1828" width="13.42578125" style="360" customWidth="1"/>
    <col min="1829" max="1829" width="12.42578125" style="360" customWidth="1"/>
    <col min="1830" max="1830" width="24" style="360" customWidth="1"/>
    <col min="1831" max="1843" width="0" style="360" hidden="1" customWidth="1"/>
    <col min="1844" max="1844" width="43" style="360" customWidth="1"/>
    <col min="1845" max="1845" width="49.85546875" style="360" customWidth="1"/>
    <col min="1846" max="1848" width="10" style="360" customWidth="1"/>
    <col min="1849" max="1849" width="39.140625" style="360" customWidth="1"/>
    <col min="1850" max="1850" width="37.28515625" style="360" customWidth="1"/>
    <col min="1851" max="1851" width="31.5703125" style="360" customWidth="1"/>
    <col min="1852" max="1852" width="37" style="360" customWidth="1"/>
    <col min="1853" max="1853" width="31.5703125" style="360" customWidth="1"/>
    <col min="1854" max="1854" width="10" style="360" customWidth="1"/>
    <col min="1855" max="2048" width="15.140625" style="360"/>
    <col min="2049" max="2049" width="24.42578125" style="360" customWidth="1"/>
    <col min="2050" max="2050" width="25.140625" style="360" customWidth="1"/>
    <col min="2051" max="2051" width="28.140625" style="360" customWidth="1"/>
    <col min="2052" max="2052" width="42.85546875" style="360" customWidth="1"/>
    <col min="2053" max="2053" width="23.7109375" style="360" customWidth="1"/>
    <col min="2054" max="2054" width="25.7109375" style="360" customWidth="1"/>
    <col min="2055" max="2055" width="66.5703125" style="360" bestFit="1" customWidth="1"/>
    <col min="2056" max="2058" width="17.5703125" style="360" customWidth="1"/>
    <col min="2059" max="2059" width="31.28515625" style="360" customWidth="1"/>
    <col min="2060" max="2062" width="27.28515625" style="360" customWidth="1"/>
    <col min="2063" max="2063" width="42.140625" style="360" customWidth="1"/>
    <col min="2064" max="2064" width="31.42578125" style="360" customWidth="1"/>
    <col min="2065" max="2065" width="21.140625" style="360" customWidth="1"/>
    <col min="2066" max="2066" width="19.140625" style="360" customWidth="1"/>
    <col min="2067" max="2067" width="31.28515625" style="360" customWidth="1"/>
    <col min="2068" max="2068" width="19.140625" style="360" customWidth="1"/>
    <col min="2069" max="2069" width="29.5703125" style="360" customWidth="1"/>
    <col min="2070" max="2070" width="75.85546875" style="360" customWidth="1"/>
    <col min="2071" max="2071" width="27" style="360" customWidth="1"/>
    <col min="2072" max="2072" width="24.42578125" style="360" customWidth="1"/>
    <col min="2073" max="2073" width="34.28515625" style="360" customWidth="1"/>
    <col min="2074" max="2074" width="8.140625" style="360" customWidth="1"/>
    <col min="2075" max="2075" width="10.85546875" style="360" customWidth="1"/>
    <col min="2076" max="2076" width="8.85546875" style="360" customWidth="1"/>
    <col min="2077" max="2077" width="7.42578125" style="360" customWidth="1"/>
    <col min="2078" max="2078" width="7.7109375" style="360" customWidth="1"/>
    <col min="2079" max="2079" width="7.28515625" style="360" customWidth="1"/>
    <col min="2080" max="2080" width="7.140625" style="360" customWidth="1"/>
    <col min="2081" max="2081" width="10.28515625" style="360" customWidth="1"/>
    <col min="2082" max="2082" width="14.140625" style="360" customWidth="1"/>
    <col min="2083" max="2083" width="11.28515625" style="360" customWidth="1"/>
    <col min="2084" max="2084" width="13.42578125" style="360" customWidth="1"/>
    <col min="2085" max="2085" width="12.42578125" style="360" customWidth="1"/>
    <col min="2086" max="2086" width="24" style="360" customWidth="1"/>
    <col min="2087" max="2099" width="0" style="360" hidden="1" customWidth="1"/>
    <col min="2100" max="2100" width="43" style="360" customWidth="1"/>
    <col min="2101" max="2101" width="49.85546875" style="360" customWidth="1"/>
    <col min="2102" max="2104" width="10" style="360" customWidth="1"/>
    <col min="2105" max="2105" width="39.140625" style="360" customWidth="1"/>
    <col min="2106" max="2106" width="37.28515625" style="360" customWidth="1"/>
    <col min="2107" max="2107" width="31.5703125" style="360" customWidth="1"/>
    <col min="2108" max="2108" width="37" style="360" customWidth="1"/>
    <col min="2109" max="2109" width="31.5703125" style="360" customWidth="1"/>
    <col min="2110" max="2110" width="10" style="360" customWidth="1"/>
    <col min="2111" max="2304" width="15.140625" style="360"/>
    <col min="2305" max="2305" width="24.42578125" style="360" customWidth="1"/>
    <col min="2306" max="2306" width="25.140625" style="360" customWidth="1"/>
    <col min="2307" max="2307" width="28.140625" style="360" customWidth="1"/>
    <col min="2308" max="2308" width="42.85546875" style="360" customWidth="1"/>
    <col min="2309" max="2309" width="23.7109375" style="360" customWidth="1"/>
    <col min="2310" max="2310" width="25.7109375" style="360" customWidth="1"/>
    <col min="2311" max="2311" width="66.5703125" style="360" bestFit="1" customWidth="1"/>
    <col min="2312" max="2314" width="17.5703125" style="360" customWidth="1"/>
    <col min="2315" max="2315" width="31.28515625" style="360" customWidth="1"/>
    <col min="2316" max="2318" width="27.28515625" style="360" customWidth="1"/>
    <col min="2319" max="2319" width="42.140625" style="360" customWidth="1"/>
    <col min="2320" max="2320" width="31.42578125" style="360" customWidth="1"/>
    <col min="2321" max="2321" width="21.140625" style="360" customWidth="1"/>
    <col min="2322" max="2322" width="19.140625" style="360" customWidth="1"/>
    <col min="2323" max="2323" width="31.28515625" style="360" customWidth="1"/>
    <col min="2324" max="2324" width="19.140625" style="360" customWidth="1"/>
    <col min="2325" max="2325" width="29.5703125" style="360" customWidth="1"/>
    <col min="2326" max="2326" width="75.85546875" style="360" customWidth="1"/>
    <col min="2327" max="2327" width="27" style="360" customWidth="1"/>
    <col min="2328" max="2328" width="24.42578125" style="360" customWidth="1"/>
    <col min="2329" max="2329" width="34.28515625" style="360" customWidth="1"/>
    <col min="2330" max="2330" width="8.140625" style="360" customWidth="1"/>
    <col min="2331" max="2331" width="10.85546875" style="360" customWidth="1"/>
    <col min="2332" max="2332" width="8.85546875" style="360" customWidth="1"/>
    <col min="2333" max="2333" width="7.42578125" style="360" customWidth="1"/>
    <col min="2334" max="2334" width="7.7109375" style="360" customWidth="1"/>
    <col min="2335" max="2335" width="7.28515625" style="360" customWidth="1"/>
    <col min="2336" max="2336" width="7.140625" style="360" customWidth="1"/>
    <col min="2337" max="2337" width="10.28515625" style="360" customWidth="1"/>
    <col min="2338" max="2338" width="14.140625" style="360" customWidth="1"/>
    <col min="2339" max="2339" width="11.28515625" style="360" customWidth="1"/>
    <col min="2340" max="2340" width="13.42578125" style="360" customWidth="1"/>
    <col min="2341" max="2341" width="12.42578125" style="360" customWidth="1"/>
    <col min="2342" max="2342" width="24" style="360" customWidth="1"/>
    <col min="2343" max="2355" width="0" style="360" hidden="1" customWidth="1"/>
    <col min="2356" max="2356" width="43" style="360" customWidth="1"/>
    <col min="2357" max="2357" width="49.85546875" style="360" customWidth="1"/>
    <col min="2358" max="2360" width="10" style="360" customWidth="1"/>
    <col min="2361" max="2361" width="39.140625" style="360" customWidth="1"/>
    <col min="2362" max="2362" width="37.28515625" style="360" customWidth="1"/>
    <col min="2363" max="2363" width="31.5703125" style="360" customWidth="1"/>
    <col min="2364" max="2364" width="37" style="360" customWidth="1"/>
    <col min="2365" max="2365" width="31.5703125" style="360" customWidth="1"/>
    <col min="2366" max="2366" width="10" style="360" customWidth="1"/>
    <col min="2367" max="2560" width="15.140625" style="360"/>
    <col min="2561" max="2561" width="24.42578125" style="360" customWidth="1"/>
    <col min="2562" max="2562" width="25.140625" style="360" customWidth="1"/>
    <col min="2563" max="2563" width="28.140625" style="360" customWidth="1"/>
    <col min="2564" max="2564" width="42.85546875" style="360" customWidth="1"/>
    <col min="2565" max="2565" width="23.7109375" style="360" customWidth="1"/>
    <col min="2566" max="2566" width="25.7109375" style="360" customWidth="1"/>
    <col min="2567" max="2567" width="66.5703125" style="360" bestFit="1" customWidth="1"/>
    <col min="2568" max="2570" width="17.5703125" style="360" customWidth="1"/>
    <col min="2571" max="2571" width="31.28515625" style="360" customWidth="1"/>
    <col min="2572" max="2574" width="27.28515625" style="360" customWidth="1"/>
    <col min="2575" max="2575" width="42.140625" style="360" customWidth="1"/>
    <col min="2576" max="2576" width="31.42578125" style="360" customWidth="1"/>
    <col min="2577" max="2577" width="21.140625" style="360" customWidth="1"/>
    <col min="2578" max="2578" width="19.140625" style="360" customWidth="1"/>
    <col min="2579" max="2579" width="31.28515625" style="360" customWidth="1"/>
    <col min="2580" max="2580" width="19.140625" style="360" customWidth="1"/>
    <col min="2581" max="2581" width="29.5703125" style="360" customWidth="1"/>
    <col min="2582" max="2582" width="75.85546875" style="360" customWidth="1"/>
    <col min="2583" max="2583" width="27" style="360" customWidth="1"/>
    <col min="2584" max="2584" width="24.42578125" style="360" customWidth="1"/>
    <col min="2585" max="2585" width="34.28515625" style="360" customWidth="1"/>
    <col min="2586" max="2586" width="8.140625" style="360" customWidth="1"/>
    <col min="2587" max="2587" width="10.85546875" style="360" customWidth="1"/>
    <col min="2588" max="2588" width="8.85546875" style="360" customWidth="1"/>
    <col min="2589" max="2589" width="7.42578125" style="360" customWidth="1"/>
    <col min="2590" max="2590" width="7.7109375" style="360" customWidth="1"/>
    <col min="2591" max="2591" width="7.28515625" style="360" customWidth="1"/>
    <col min="2592" max="2592" width="7.140625" style="360" customWidth="1"/>
    <col min="2593" max="2593" width="10.28515625" style="360" customWidth="1"/>
    <col min="2594" max="2594" width="14.140625" style="360" customWidth="1"/>
    <col min="2595" max="2595" width="11.28515625" style="360" customWidth="1"/>
    <col min="2596" max="2596" width="13.42578125" style="360" customWidth="1"/>
    <col min="2597" max="2597" width="12.42578125" style="360" customWidth="1"/>
    <col min="2598" max="2598" width="24" style="360" customWidth="1"/>
    <col min="2599" max="2611" width="0" style="360" hidden="1" customWidth="1"/>
    <col min="2612" max="2612" width="43" style="360" customWidth="1"/>
    <col min="2613" max="2613" width="49.85546875" style="360" customWidth="1"/>
    <col min="2614" max="2616" width="10" style="360" customWidth="1"/>
    <col min="2617" max="2617" width="39.140625" style="360" customWidth="1"/>
    <col min="2618" max="2618" width="37.28515625" style="360" customWidth="1"/>
    <col min="2619" max="2619" width="31.5703125" style="360" customWidth="1"/>
    <col min="2620" max="2620" width="37" style="360" customWidth="1"/>
    <col min="2621" max="2621" width="31.5703125" style="360" customWidth="1"/>
    <col min="2622" max="2622" width="10" style="360" customWidth="1"/>
    <col min="2623" max="2816" width="15.140625" style="360"/>
    <col min="2817" max="2817" width="24.42578125" style="360" customWidth="1"/>
    <col min="2818" max="2818" width="25.140625" style="360" customWidth="1"/>
    <col min="2819" max="2819" width="28.140625" style="360" customWidth="1"/>
    <col min="2820" max="2820" width="42.85546875" style="360" customWidth="1"/>
    <col min="2821" max="2821" width="23.7109375" style="360" customWidth="1"/>
    <col min="2822" max="2822" width="25.7109375" style="360" customWidth="1"/>
    <col min="2823" max="2823" width="66.5703125" style="360" bestFit="1" customWidth="1"/>
    <col min="2824" max="2826" width="17.5703125" style="360" customWidth="1"/>
    <col min="2827" max="2827" width="31.28515625" style="360" customWidth="1"/>
    <col min="2828" max="2830" width="27.28515625" style="360" customWidth="1"/>
    <col min="2831" max="2831" width="42.140625" style="360" customWidth="1"/>
    <col min="2832" max="2832" width="31.42578125" style="360" customWidth="1"/>
    <col min="2833" max="2833" width="21.140625" style="360" customWidth="1"/>
    <col min="2834" max="2834" width="19.140625" style="360" customWidth="1"/>
    <col min="2835" max="2835" width="31.28515625" style="360" customWidth="1"/>
    <col min="2836" max="2836" width="19.140625" style="360" customWidth="1"/>
    <col min="2837" max="2837" width="29.5703125" style="360" customWidth="1"/>
    <col min="2838" max="2838" width="75.85546875" style="360" customWidth="1"/>
    <col min="2839" max="2839" width="27" style="360" customWidth="1"/>
    <col min="2840" max="2840" width="24.42578125" style="360" customWidth="1"/>
    <col min="2841" max="2841" width="34.28515625" style="360" customWidth="1"/>
    <col min="2842" max="2842" width="8.140625" style="360" customWidth="1"/>
    <col min="2843" max="2843" width="10.85546875" style="360" customWidth="1"/>
    <col min="2844" max="2844" width="8.85546875" style="360" customWidth="1"/>
    <col min="2845" max="2845" width="7.42578125" style="360" customWidth="1"/>
    <col min="2846" max="2846" width="7.7109375" style="360" customWidth="1"/>
    <col min="2847" max="2847" width="7.28515625" style="360" customWidth="1"/>
    <col min="2848" max="2848" width="7.140625" style="360" customWidth="1"/>
    <col min="2849" max="2849" width="10.28515625" style="360" customWidth="1"/>
    <col min="2850" max="2850" width="14.140625" style="360" customWidth="1"/>
    <col min="2851" max="2851" width="11.28515625" style="360" customWidth="1"/>
    <col min="2852" max="2852" width="13.42578125" style="360" customWidth="1"/>
    <col min="2853" max="2853" width="12.42578125" style="360" customWidth="1"/>
    <col min="2854" max="2854" width="24" style="360" customWidth="1"/>
    <col min="2855" max="2867" width="0" style="360" hidden="1" customWidth="1"/>
    <col min="2868" max="2868" width="43" style="360" customWidth="1"/>
    <col min="2869" max="2869" width="49.85546875" style="360" customWidth="1"/>
    <col min="2870" max="2872" width="10" style="360" customWidth="1"/>
    <col min="2873" max="2873" width="39.140625" style="360" customWidth="1"/>
    <col min="2874" max="2874" width="37.28515625" style="360" customWidth="1"/>
    <col min="2875" max="2875" width="31.5703125" style="360" customWidth="1"/>
    <col min="2876" max="2876" width="37" style="360" customWidth="1"/>
    <col min="2877" max="2877" width="31.5703125" style="360" customWidth="1"/>
    <col min="2878" max="2878" width="10" style="360" customWidth="1"/>
    <col min="2879" max="3072" width="15.140625" style="360"/>
    <col min="3073" max="3073" width="24.42578125" style="360" customWidth="1"/>
    <col min="3074" max="3074" width="25.140625" style="360" customWidth="1"/>
    <col min="3075" max="3075" width="28.140625" style="360" customWidth="1"/>
    <col min="3076" max="3076" width="42.85546875" style="360" customWidth="1"/>
    <col min="3077" max="3077" width="23.7109375" style="360" customWidth="1"/>
    <col min="3078" max="3078" width="25.7109375" style="360" customWidth="1"/>
    <col min="3079" max="3079" width="66.5703125" style="360" bestFit="1" customWidth="1"/>
    <col min="3080" max="3082" width="17.5703125" style="360" customWidth="1"/>
    <col min="3083" max="3083" width="31.28515625" style="360" customWidth="1"/>
    <col min="3084" max="3086" width="27.28515625" style="360" customWidth="1"/>
    <col min="3087" max="3087" width="42.140625" style="360" customWidth="1"/>
    <col min="3088" max="3088" width="31.42578125" style="360" customWidth="1"/>
    <col min="3089" max="3089" width="21.140625" style="360" customWidth="1"/>
    <col min="3090" max="3090" width="19.140625" style="360" customWidth="1"/>
    <col min="3091" max="3091" width="31.28515625" style="360" customWidth="1"/>
    <col min="3092" max="3092" width="19.140625" style="360" customWidth="1"/>
    <col min="3093" max="3093" width="29.5703125" style="360" customWidth="1"/>
    <col min="3094" max="3094" width="75.85546875" style="360" customWidth="1"/>
    <col min="3095" max="3095" width="27" style="360" customWidth="1"/>
    <col min="3096" max="3096" width="24.42578125" style="360" customWidth="1"/>
    <col min="3097" max="3097" width="34.28515625" style="360" customWidth="1"/>
    <col min="3098" max="3098" width="8.140625" style="360" customWidth="1"/>
    <col min="3099" max="3099" width="10.85546875" style="360" customWidth="1"/>
    <col min="3100" max="3100" width="8.85546875" style="360" customWidth="1"/>
    <col min="3101" max="3101" width="7.42578125" style="360" customWidth="1"/>
    <col min="3102" max="3102" width="7.7109375" style="360" customWidth="1"/>
    <col min="3103" max="3103" width="7.28515625" style="360" customWidth="1"/>
    <col min="3104" max="3104" width="7.140625" style="360" customWidth="1"/>
    <col min="3105" max="3105" width="10.28515625" style="360" customWidth="1"/>
    <col min="3106" max="3106" width="14.140625" style="360" customWidth="1"/>
    <col min="3107" max="3107" width="11.28515625" style="360" customWidth="1"/>
    <col min="3108" max="3108" width="13.42578125" style="360" customWidth="1"/>
    <col min="3109" max="3109" width="12.42578125" style="360" customWidth="1"/>
    <col min="3110" max="3110" width="24" style="360" customWidth="1"/>
    <col min="3111" max="3123" width="0" style="360" hidden="1" customWidth="1"/>
    <col min="3124" max="3124" width="43" style="360" customWidth="1"/>
    <col min="3125" max="3125" width="49.85546875" style="360" customWidth="1"/>
    <col min="3126" max="3128" width="10" style="360" customWidth="1"/>
    <col min="3129" max="3129" width="39.140625" style="360" customWidth="1"/>
    <col min="3130" max="3130" width="37.28515625" style="360" customWidth="1"/>
    <col min="3131" max="3131" width="31.5703125" style="360" customWidth="1"/>
    <col min="3132" max="3132" width="37" style="360" customWidth="1"/>
    <col min="3133" max="3133" width="31.5703125" style="360" customWidth="1"/>
    <col min="3134" max="3134" width="10" style="360" customWidth="1"/>
    <col min="3135" max="3328" width="15.140625" style="360"/>
    <col min="3329" max="3329" width="24.42578125" style="360" customWidth="1"/>
    <col min="3330" max="3330" width="25.140625" style="360" customWidth="1"/>
    <col min="3331" max="3331" width="28.140625" style="360" customWidth="1"/>
    <col min="3332" max="3332" width="42.85546875" style="360" customWidth="1"/>
    <col min="3333" max="3333" width="23.7109375" style="360" customWidth="1"/>
    <col min="3334" max="3334" width="25.7109375" style="360" customWidth="1"/>
    <col min="3335" max="3335" width="66.5703125" style="360" bestFit="1" customWidth="1"/>
    <col min="3336" max="3338" width="17.5703125" style="360" customWidth="1"/>
    <col min="3339" max="3339" width="31.28515625" style="360" customWidth="1"/>
    <col min="3340" max="3342" width="27.28515625" style="360" customWidth="1"/>
    <col min="3343" max="3343" width="42.140625" style="360" customWidth="1"/>
    <col min="3344" max="3344" width="31.42578125" style="360" customWidth="1"/>
    <col min="3345" max="3345" width="21.140625" style="360" customWidth="1"/>
    <col min="3346" max="3346" width="19.140625" style="360" customWidth="1"/>
    <col min="3347" max="3347" width="31.28515625" style="360" customWidth="1"/>
    <col min="3348" max="3348" width="19.140625" style="360" customWidth="1"/>
    <col min="3349" max="3349" width="29.5703125" style="360" customWidth="1"/>
    <col min="3350" max="3350" width="75.85546875" style="360" customWidth="1"/>
    <col min="3351" max="3351" width="27" style="360" customWidth="1"/>
    <col min="3352" max="3352" width="24.42578125" style="360" customWidth="1"/>
    <col min="3353" max="3353" width="34.28515625" style="360" customWidth="1"/>
    <col min="3354" max="3354" width="8.140625" style="360" customWidth="1"/>
    <col min="3355" max="3355" width="10.85546875" style="360" customWidth="1"/>
    <col min="3356" max="3356" width="8.85546875" style="360" customWidth="1"/>
    <col min="3357" max="3357" width="7.42578125" style="360" customWidth="1"/>
    <col min="3358" max="3358" width="7.7109375" style="360" customWidth="1"/>
    <col min="3359" max="3359" width="7.28515625" style="360" customWidth="1"/>
    <col min="3360" max="3360" width="7.140625" style="360" customWidth="1"/>
    <col min="3361" max="3361" width="10.28515625" style="360" customWidth="1"/>
    <col min="3362" max="3362" width="14.140625" style="360" customWidth="1"/>
    <col min="3363" max="3363" width="11.28515625" style="360" customWidth="1"/>
    <col min="3364" max="3364" width="13.42578125" style="360" customWidth="1"/>
    <col min="3365" max="3365" width="12.42578125" style="360" customWidth="1"/>
    <col min="3366" max="3366" width="24" style="360" customWidth="1"/>
    <col min="3367" max="3379" width="0" style="360" hidden="1" customWidth="1"/>
    <col min="3380" max="3380" width="43" style="360" customWidth="1"/>
    <col min="3381" max="3381" width="49.85546875" style="360" customWidth="1"/>
    <col min="3382" max="3384" width="10" style="360" customWidth="1"/>
    <col min="3385" max="3385" width="39.140625" style="360" customWidth="1"/>
    <col min="3386" max="3386" width="37.28515625" style="360" customWidth="1"/>
    <col min="3387" max="3387" width="31.5703125" style="360" customWidth="1"/>
    <col min="3388" max="3388" width="37" style="360" customWidth="1"/>
    <col min="3389" max="3389" width="31.5703125" style="360" customWidth="1"/>
    <col min="3390" max="3390" width="10" style="360" customWidth="1"/>
    <col min="3391" max="3584" width="15.140625" style="360"/>
    <col min="3585" max="3585" width="24.42578125" style="360" customWidth="1"/>
    <col min="3586" max="3586" width="25.140625" style="360" customWidth="1"/>
    <col min="3587" max="3587" width="28.140625" style="360" customWidth="1"/>
    <col min="3588" max="3588" width="42.85546875" style="360" customWidth="1"/>
    <col min="3589" max="3589" width="23.7109375" style="360" customWidth="1"/>
    <col min="3590" max="3590" width="25.7109375" style="360" customWidth="1"/>
    <col min="3591" max="3591" width="66.5703125" style="360" bestFit="1" customWidth="1"/>
    <col min="3592" max="3594" width="17.5703125" style="360" customWidth="1"/>
    <col min="3595" max="3595" width="31.28515625" style="360" customWidth="1"/>
    <col min="3596" max="3598" width="27.28515625" style="360" customWidth="1"/>
    <col min="3599" max="3599" width="42.140625" style="360" customWidth="1"/>
    <col min="3600" max="3600" width="31.42578125" style="360" customWidth="1"/>
    <col min="3601" max="3601" width="21.140625" style="360" customWidth="1"/>
    <col min="3602" max="3602" width="19.140625" style="360" customWidth="1"/>
    <col min="3603" max="3603" width="31.28515625" style="360" customWidth="1"/>
    <col min="3604" max="3604" width="19.140625" style="360" customWidth="1"/>
    <col min="3605" max="3605" width="29.5703125" style="360" customWidth="1"/>
    <col min="3606" max="3606" width="75.85546875" style="360" customWidth="1"/>
    <col min="3607" max="3607" width="27" style="360" customWidth="1"/>
    <col min="3608" max="3608" width="24.42578125" style="360" customWidth="1"/>
    <col min="3609" max="3609" width="34.28515625" style="360" customWidth="1"/>
    <col min="3610" max="3610" width="8.140625" style="360" customWidth="1"/>
    <col min="3611" max="3611" width="10.85546875" style="360" customWidth="1"/>
    <col min="3612" max="3612" width="8.85546875" style="360" customWidth="1"/>
    <col min="3613" max="3613" width="7.42578125" style="360" customWidth="1"/>
    <col min="3614" max="3614" width="7.7109375" style="360" customWidth="1"/>
    <col min="3615" max="3615" width="7.28515625" style="360" customWidth="1"/>
    <col min="3616" max="3616" width="7.140625" style="360" customWidth="1"/>
    <col min="3617" max="3617" width="10.28515625" style="360" customWidth="1"/>
    <col min="3618" max="3618" width="14.140625" style="360" customWidth="1"/>
    <col min="3619" max="3619" width="11.28515625" style="360" customWidth="1"/>
    <col min="3620" max="3620" width="13.42578125" style="360" customWidth="1"/>
    <col min="3621" max="3621" width="12.42578125" style="360" customWidth="1"/>
    <col min="3622" max="3622" width="24" style="360" customWidth="1"/>
    <col min="3623" max="3635" width="0" style="360" hidden="1" customWidth="1"/>
    <col min="3636" max="3636" width="43" style="360" customWidth="1"/>
    <col min="3637" max="3637" width="49.85546875" style="360" customWidth="1"/>
    <col min="3638" max="3640" width="10" style="360" customWidth="1"/>
    <col min="3641" max="3641" width="39.140625" style="360" customWidth="1"/>
    <col min="3642" max="3642" width="37.28515625" style="360" customWidth="1"/>
    <col min="3643" max="3643" width="31.5703125" style="360" customWidth="1"/>
    <col min="3644" max="3644" width="37" style="360" customWidth="1"/>
    <col min="3645" max="3645" width="31.5703125" style="360" customWidth="1"/>
    <col min="3646" max="3646" width="10" style="360" customWidth="1"/>
    <col min="3647" max="3840" width="15.140625" style="360"/>
    <col min="3841" max="3841" width="24.42578125" style="360" customWidth="1"/>
    <col min="3842" max="3842" width="25.140625" style="360" customWidth="1"/>
    <col min="3843" max="3843" width="28.140625" style="360" customWidth="1"/>
    <col min="3844" max="3844" width="42.85546875" style="360" customWidth="1"/>
    <col min="3845" max="3845" width="23.7109375" style="360" customWidth="1"/>
    <col min="3846" max="3846" width="25.7109375" style="360" customWidth="1"/>
    <col min="3847" max="3847" width="66.5703125" style="360" bestFit="1" customWidth="1"/>
    <col min="3848" max="3850" width="17.5703125" style="360" customWidth="1"/>
    <col min="3851" max="3851" width="31.28515625" style="360" customWidth="1"/>
    <col min="3852" max="3854" width="27.28515625" style="360" customWidth="1"/>
    <col min="3855" max="3855" width="42.140625" style="360" customWidth="1"/>
    <col min="3856" max="3856" width="31.42578125" style="360" customWidth="1"/>
    <col min="3857" max="3857" width="21.140625" style="360" customWidth="1"/>
    <col min="3858" max="3858" width="19.140625" style="360" customWidth="1"/>
    <col min="3859" max="3859" width="31.28515625" style="360" customWidth="1"/>
    <col min="3860" max="3860" width="19.140625" style="360" customWidth="1"/>
    <col min="3861" max="3861" width="29.5703125" style="360" customWidth="1"/>
    <col min="3862" max="3862" width="75.85546875" style="360" customWidth="1"/>
    <col min="3863" max="3863" width="27" style="360" customWidth="1"/>
    <col min="3864" max="3864" width="24.42578125" style="360" customWidth="1"/>
    <col min="3865" max="3865" width="34.28515625" style="360" customWidth="1"/>
    <col min="3866" max="3866" width="8.140625" style="360" customWidth="1"/>
    <col min="3867" max="3867" width="10.85546875" style="360" customWidth="1"/>
    <col min="3868" max="3868" width="8.85546875" style="360" customWidth="1"/>
    <col min="3869" max="3869" width="7.42578125" style="360" customWidth="1"/>
    <col min="3870" max="3870" width="7.7109375" style="360" customWidth="1"/>
    <col min="3871" max="3871" width="7.28515625" style="360" customWidth="1"/>
    <col min="3872" max="3872" width="7.140625" style="360" customWidth="1"/>
    <col min="3873" max="3873" width="10.28515625" style="360" customWidth="1"/>
    <col min="3874" max="3874" width="14.140625" style="360" customWidth="1"/>
    <col min="3875" max="3875" width="11.28515625" style="360" customWidth="1"/>
    <col min="3876" max="3876" width="13.42578125" style="360" customWidth="1"/>
    <col min="3877" max="3877" width="12.42578125" style="360" customWidth="1"/>
    <col min="3878" max="3878" width="24" style="360" customWidth="1"/>
    <col min="3879" max="3891" width="0" style="360" hidden="1" customWidth="1"/>
    <col min="3892" max="3892" width="43" style="360" customWidth="1"/>
    <col min="3893" max="3893" width="49.85546875" style="360" customWidth="1"/>
    <col min="3894" max="3896" width="10" style="360" customWidth="1"/>
    <col min="3897" max="3897" width="39.140625" style="360" customWidth="1"/>
    <col min="3898" max="3898" width="37.28515625" style="360" customWidth="1"/>
    <col min="3899" max="3899" width="31.5703125" style="360" customWidth="1"/>
    <col min="3900" max="3900" width="37" style="360" customWidth="1"/>
    <col min="3901" max="3901" width="31.5703125" style="360" customWidth="1"/>
    <col min="3902" max="3902" width="10" style="360" customWidth="1"/>
    <col min="3903" max="4096" width="15.140625" style="360"/>
    <col min="4097" max="4097" width="24.42578125" style="360" customWidth="1"/>
    <col min="4098" max="4098" width="25.140625" style="360" customWidth="1"/>
    <col min="4099" max="4099" width="28.140625" style="360" customWidth="1"/>
    <col min="4100" max="4100" width="42.85546875" style="360" customWidth="1"/>
    <col min="4101" max="4101" width="23.7109375" style="360" customWidth="1"/>
    <col min="4102" max="4102" width="25.7109375" style="360" customWidth="1"/>
    <col min="4103" max="4103" width="66.5703125" style="360" bestFit="1" customWidth="1"/>
    <col min="4104" max="4106" width="17.5703125" style="360" customWidth="1"/>
    <col min="4107" max="4107" width="31.28515625" style="360" customWidth="1"/>
    <col min="4108" max="4110" width="27.28515625" style="360" customWidth="1"/>
    <col min="4111" max="4111" width="42.140625" style="360" customWidth="1"/>
    <col min="4112" max="4112" width="31.42578125" style="360" customWidth="1"/>
    <col min="4113" max="4113" width="21.140625" style="360" customWidth="1"/>
    <col min="4114" max="4114" width="19.140625" style="360" customWidth="1"/>
    <col min="4115" max="4115" width="31.28515625" style="360" customWidth="1"/>
    <col min="4116" max="4116" width="19.140625" style="360" customWidth="1"/>
    <col min="4117" max="4117" width="29.5703125" style="360" customWidth="1"/>
    <col min="4118" max="4118" width="75.85546875" style="360" customWidth="1"/>
    <col min="4119" max="4119" width="27" style="360" customWidth="1"/>
    <col min="4120" max="4120" width="24.42578125" style="360" customWidth="1"/>
    <col min="4121" max="4121" width="34.28515625" style="360" customWidth="1"/>
    <col min="4122" max="4122" width="8.140625" style="360" customWidth="1"/>
    <col min="4123" max="4123" width="10.85546875" style="360" customWidth="1"/>
    <col min="4124" max="4124" width="8.85546875" style="360" customWidth="1"/>
    <col min="4125" max="4125" width="7.42578125" style="360" customWidth="1"/>
    <col min="4126" max="4126" width="7.7109375" style="360" customWidth="1"/>
    <col min="4127" max="4127" width="7.28515625" style="360" customWidth="1"/>
    <col min="4128" max="4128" width="7.140625" style="360" customWidth="1"/>
    <col min="4129" max="4129" width="10.28515625" style="360" customWidth="1"/>
    <col min="4130" max="4130" width="14.140625" style="360" customWidth="1"/>
    <col min="4131" max="4131" width="11.28515625" style="360" customWidth="1"/>
    <col min="4132" max="4132" width="13.42578125" style="360" customWidth="1"/>
    <col min="4133" max="4133" width="12.42578125" style="360" customWidth="1"/>
    <col min="4134" max="4134" width="24" style="360" customWidth="1"/>
    <col min="4135" max="4147" width="0" style="360" hidden="1" customWidth="1"/>
    <col min="4148" max="4148" width="43" style="360" customWidth="1"/>
    <col min="4149" max="4149" width="49.85546875" style="360" customWidth="1"/>
    <col min="4150" max="4152" width="10" style="360" customWidth="1"/>
    <col min="4153" max="4153" width="39.140625" style="360" customWidth="1"/>
    <col min="4154" max="4154" width="37.28515625" style="360" customWidth="1"/>
    <col min="4155" max="4155" width="31.5703125" style="360" customWidth="1"/>
    <col min="4156" max="4156" width="37" style="360" customWidth="1"/>
    <col min="4157" max="4157" width="31.5703125" style="360" customWidth="1"/>
    <col min="4158" max="4158" width="10" style="360" customWidth="1"/>
    <col min="4159" max="4352" width="15.140625" style="360"/>
    <col min="4353" max="4353" width="24.42578125" style="360" customWidth="1"/>
    <col min="4354" max="4354" width="25.140625" style="360" customWidth="1"/>
    <col min="4355" max="4355" width="28.140625" style="360" customWidth="1"/>
    <col min="4356" max="4356" width="42.85546875" style="360" customWidth="1"/>
    <col min="4357" max="4357" width="23.7109375" style="360" customWidth="1"/>
    <col min="4358" max="4358" width="25.7109375" style="360" customWidth="1"/>
    <col min="4359" max="4359" width="66.5703125" style="360" bestFit="1" customWidth="1"/>
    <col min="4360" max="4362" width="17.5703125" style="360" customWidth="1"/>
    <col min="4363" max="4363" width="31.28515625" style="360" customWidth="1"/>
    <col min="4364" max="4366" width="27.28515625" style="360" customWidth="1"/>
    <col min="4367" max="4367" width="42.140625" style="360" customWidth="1"/>
    <col min="4368" max="4368" width="31.42578125" style="360" customWidth="1"/>
    <col min="4369" max="4369" width="21.140625" style="360" customWidth="1"/>
    <col min="4370" max="4370" width="19.140625" style="360" customWidth="1"/>
    <col min="4371" max="4371" width="31.28515625" style="360" customWidth="1"/>
    <col min="4372" max="4372" width="19.140625" style="360" customWidth="1"/>
    <col min="4373" max="4373" width="29.5703125" style="360" customWidth="1"/>
    <col min="4374" max="4374" width="75.85546875" style="360" customWidth="1"/>
    <col min="4375" max="4375" width="27" style="360" customWidth="1"/>
    <col min="4376" max="4376" width="24.42578125" style="360" customWidth="1"/>
    <col min="4377" max="4377" width="34.28515625" style="360" customWidth="1"/>
    <col min="4378" max="4378" width="8.140625" style="360" customWidth="1"/>
    <col min="4379" max="4379" width="10.85546875" style="360" customWidth="1"/>
    <col min="4380" max="4380" width="8.85546875" style="360" customWidth="1"/>
    <col min="4381" max="4381" width="7.42578125" style="360" customWidth="1"/>
    <col min="4382" max="4382" width="7.7109375" style="360" customWidth="1"/>
    <col min="4383" max="4383" width="7.28515625" style="360" customWidth="1"/>
    <col min="4384" max="4384" width="7.140625" style="360" customWidth="1"/>
    <col min="4385" max="4385" width="10.28515625" style="360" customWidth="1"/>
    <col min="4386" max="4386" width="14.140625" style="360" customWidth="1"/>
    <col min="4387" max="4387" width="11.28515625" style="360" customWidth="1"/>
    <col min="4388" max="4388" width="13.42578125" style="360" customWidth="1"/>
    <col min="4389" max="4389" width="12.42578125" style="360" customWidth="1"/>
    <col min="4390" max="4390" width="24" style="360" customWidth="1"/>
    <col min="4391" max="4403" width="0" style="360" hidden="1" customWidth="1"/>
    <col min="4404" max="4404" width="43" style="360" customWidth="1"/>
    <col min="4405" max="4405" width="49.85546875" style="360" customWidth="1"/>
    <col min="4406" max="4408" width="10" style="360" customWidth="1"/>
    <col min="4409" max="4409" width="39.140625" style="360" customWidth="1"/>
    <col min="4410" max="4410" width="37.28515625" style="360" customWidth="1"/>
    <col min="4411" max="4411" width="31.5703125" style="360" customWidth="1"/>
    <col min="4412" max="4412" width="37" style="360" customWidth="1"/>
    <col min="4413" max="4413" width="31.5703125" style="360" customWidth="1"/>
    <col min="4414" max="4414" width="10" style="360" customWidth="1"/>
    <col min="4415" max="4608" width="15.140625" style="360"/>
    <col min="4609" max="4609" width="24.42578125" style="360" customWidth="1"/>
    <col min="4610" max="4610" width="25.140625" style="360" customWidth="1"/>
    <col min="4611" max="4611" width="28.140625" style="360" customWidth="1"/>
    <col min="4612" max="4612" width="42.85546875" style="360" customWidth="1"/>
    <col min="4613" max="4613" width="23.7109375" style="360" customWidth="1"/>
    <col min="4614" max="4614" width="25.7109375" style="360" customWidth="1"/>
    <col min="4615" max="4615" width="66.5703125" style="360" bestFit="1" customWidth="1"/>
    <col min="4616" max="4618" width="17.5703125" style="360" customWidth="1"/>
    <col min="4619" max="4619" width="31.28515625" style="360" customWidth="1"/>
    <col min="4620" max="4622" width="27.28515625" style="360" customWidth="1"/>
    <col min="4623" max="4623" width="42.140625" style="360" customWidth="1"/>
    <col min="4624" max="4624" width="31.42578125" style="360" customWidth="1"/>
    <col min="4625" max="4625" width="21.140625" style="360" customWidth="1"/>
    <col min="4626" max="4626" width="19.140625" style="360" customWidth="1"/>
    <col min="4627" max="4627" width="31.28515625" style="360" customWidth="1"/>
    <col min="4628" max="4628" width="19.140625" style="360" customWidth="1"/>
    <col min="4629" max="4629" width="29.5703125" style="360" customWidth="1"/>
    <col min="4630" max="4630" width="75.85546875" style="360" customWidth="1"/>
    <col min="4631" max="4631" width="27" style="360" customWidth="1"/>
    <col min="4632" max="4632" width="24.42578125" style="360" customWidth="1"/>
    <col min="4633" max="4633" width="34.28515625" style="360" customWidth="1"/>
    <col min="4634" max="4634" width="8.140625" style="360" customWidth="1"/>
    <col min="4635" max="4635" width="10.85546875" style="360" customWidth="1"/>
    <col min="4636" max="4636" width="8.85546875" style="360" customWidth="1"/>
    <col min="4637" max="4637" width="7.42578125" style="360" customWidth="1"/>
    <col min="4638" max="4638" width="7.7109375" style="360" customWidth="1"/>
    <col min="4639" max="4639" width="7.28515625" style="360" customWidth="1"/>
    <col min="4640" max="4640" width="7.140625" style="360" customWidth="1"/>
    <col min="4641" max="4641" width="10.28515625" style="360" customWidth="1"/>
    <col min="4642" max="4642" width="14.140625" style="360" customWidth="1"/>
    <col min="4643" max="4643" width="11.28515625" style="360" customWidth="1"/>
    <col min="4644" max="4644" width="13.42578125" style="360" customWidth="1"/>
    <col min="4645" max="4645" width="12.42578125" style="360" customWidth="1"/>
    <col min="4646" max="4646" width="24" style="360" customWidth="1"/>
    <col min="4647" max="4659" width="0" style="360" hidden="1" customWidth="1"/>
    <col min="4660" max="4660" width="43" style="360" customWidth="1"/>
    <col min="4661" max="4661" width="49.85546875" style="360" customWidth="1"/>
    <col min="4662" max="4664" width="10" style="360" customWidth="1"/>
    <col min="4665" max="4665" width="39.140625" style="360" customWidth="1"/>
    <col min="4666" max="4666" width="37.28515625" style="360" customWidth="1"/>
    <col min="4667" max="4667" width="31.5703125" style="360" customWidth="1"/>
    <col min="4668" max="4668" width="37" style="360" customWidth="1"/>
    <col min="4669" max="4669" width="31.5703125" style="360" customWidth="1"/>
    <col min="4670" max="4670" width="10" style="360" customWidth="1"/>
    <col min="4671" max="4864" width="15.140625" style="360"/>
    <col min="4865" max="4865" width="24.42578125" style="360" customWidth="1"/>
    <col min="4866" max="4866" width="25.140625" style="360" customWidth="1"/>
    <col min="4867" max="4867" width="28.140625" style="360" customWidth="1"/>
    <col min="4868" max="4868" width="42.85546875" style="360" customWidth="1"/>
    <col min="4869" max="4869" width="23.7109375" style="360" customWidth="1"/>
    <col min="4870" max="4870" width="25.7109375" style="360" customWidth="1"/>
    <col min="4871" max="4871" width="66.5703125" style="360" bestFit="1" customWidth="1"/>
    <col min="4872" max="4874" width="17.5703125" style="360" customWidth="1"/>
    <col min="4875" max="4875" width="31.28515625" style="360" customWidth="1"/>
    <col min="4876" max="4878" width="27.28515625" style="360" customWidth="1"/>
    <col min="4879" max="4879" width="42.140625" style="360" customWidth="1"/>
    <col min="4880" max="4880" width="31.42578125" style="360" customWidth="1"/>
    <col min="4881" max="4881" width="21.140625" style="360" customWidth="1"/>
    <col min="4882" max="4882" width="19.140625" style="360" customWidth="1"/>
    <col min="4883" max="4883" width="31.28515625" style="360" customWidth="1"/>
    <col min="4884" max="4884" width="19.140625" style="360" customWidth="1"/>
    <col min="4885" max="4885" width="29.5703125" style="360" customWidth="1"/>
    <col min="4886" max="4886" width="75.85546875" style="360" customWidth="1"/>
    <col min="4887" max="4887" width="27" style="360" customWidth="1"/>
    <col min="4888" max="4888" width="24.42578125" style="360" customWidth="1"/>
    <col min="4889" max="4889" width="34.28515625" style="360" customWidth="1"/>
    <col min="4890" max="4890" width="8.140625" style="360" customWidth="1"/>
    <col min="4891" max="4891" width="10.85546875" style="360" customWidth="1"/>
    <col min="4892" max="4892" width="8.85546875" style="360" customWidth="1"/>
    <col min="4893" max="4893" width="7.42578125" style="360" customWidth="1"/>
    <col min="4894" max="4894" width="7.7109375" style="360" customWidth="1"/>
    <col min="4895" max="4895" width="7.28515625" style="360" customWidth="1"/>
    <col min="4896" max="4896" width="7.140625" style="360" customWidth="1"/>
    <col min="4897" max="4897" width="10.28515625" style="360" customWidth="1"/>
    <col min="4898" max="4898" width="14.140625" style="360" customWidth="1"/>
    <col min="4899" max="4899" width="11.28515625" style="360" customWidth="1"/>
    <col min="4900" max="4900" width="13.42578125" style="360" customWidth="1"/>
    <col min="4901" max="4901" width="12.42578125" style="360" customWidth="1"/>
    <col min="4902" max="4902" width="24" style="360" customWidth="1"/>
    <col min="4903" max="4915" width="0" style="360" hidden="1" customWidth="1"/>
    <col min="4916" max="4916" width="43" style="360" customWidth="1"/>
    <col min="4917" max="4917" width="49.85546875" style="360" customWidth="1"/>
    <col min="4918" max="4920" width="10" style="360" customWidth="1"/>
    <col min="4921" max="4921" width="39.140625" style="360" customWidth="1"/>
    <col min="4922" max="4922" width="37.28515625" style="360" customWidth="1"/>
    <col min="4923" max="4923" width="31.5703125" style="360" customWidth="1"/>
    <col min="4924" max="4924" width="37" style="360" customWidth="1"/>
    <col min="4925" max="4925" width="31.5703125" style="360" customWidth="1"/>
    <col min="4926" max="4926" width="10" style="360" customWidth="1"/>
    <col min="4927" max="5120" width="15.140625" style="360"/>
    <col min="5121" max="5121" width="24.42578125" style="360" customWidth="1"/>
    <col min="5122" max="5122" width="25.140625" style="360" customWidth="1"/>
    <col min="5123" max="5123" width="28.140625" style="360" customWidth="1"/>
    <col min="5124" max="5124" width="42.85546875" style="360" customWidth="1"/>
    <col min="5125" max="5125" width="23.7109375" style="360" customWidth="1"/>
    <col min="5126" max="5126" width="25.7109375" style="360" customWidth="1"/>
    <col min="5127" max="5127" width="66.5703125" style="360" bestFit="1" customWidth="1"/>
    <col min="5128" max="5130" width="17.5703125" style="360" customWidth="1"/>
    <col min="5131" max="5131" width="31.28515625" style="360" customWidth="1"/>
    <col min="5132" max="5134" width="27.28515625" style="360" customWidth="1"/>
    <col min="5135" max="5135" width="42.140625" style="360" customWidth="1"/>
    <col min="5136" max="5136" width="31.42578125" style="360" customWidth="1"/>
    <col min="5137" max="5137" width="21.140625" style="360" customWidth="1"/>
    <col min="5138" max="5138" width="19.140625" style="360" customWidth="1"/>
    <col min="5139" max="5139" width="31.28515625" style="360" customWidth="1"/>
    <col min="5140" max="5140" width="19.140625" style="360" customWidth="1"/>
    <col min="5141" max="5141" width="29.5703125" style="360" customWidth="1"/>
    <col min="5142" max="5142" width="75.85546875" style="360" customWidth="1"/>
    <col min="5143" max="5143" width="27" style="360" customWidth="1"/>
    <col min="5144" max="5144" width="24.42578125" style="360" customWidth="1"/>
    <col min="5145" max="5145" width="34.28515625" style="360" customWidth="1"/>
    <col min="5146" max="5146" width="8.140625" style="360" customWidth="1"/>
    <col min="5147" max="5147" width="10.85546875" style="360" customWidth="1"/>
    <col min="5148" max="5148" width="8.85546875" style="360" customWidth="1"/>
    <col min="5149" max="5149" width="7.42578125" style="360" customWidth="1"/>
    <col min="5150" max="5150" width="7.7109375" style="360" customWidth="1"/>
    <col min="5151" max="5151" width="7.28515625" style="360" customWidth="1"/>
    <col min="5152" max="5152" width="7.140625" style="360" customWidth="1"/>
    <col min="5153" max="5153" width="10.28515625" style="360" customWidth="1"/>
    <col min="5154" max="5154" width="14.140625" style="360" customWidth="1"/>
    <col min="5155" max="5155" width="11.28515625" style="360" customWidth="1"/>
    <col min="5156" max="5156" width="13.42578125" style="360" customWidth="1"/>
    <col min="5157" max="5157" width="12.42578125" style="360" customWidth="1"/>
    <col min="5158" max="5158" width="24" style="360" customWidth="1"/>
    <col min="5159" max="5171" width="0" style="360" hidden="1" customWidth="1"/>
    <col min="5172" max="5172" width="43" style="360" customWidth="1"/>
    <col min="5173" max="5173" width="49.85546875" style="360" customWidth="1"/>
    <col min="5174" max="5176" width="10" style="360" customWidth="1"/>
    <col min="5177" max="5177" width="39.140625" style="360" customWidth="1"/>
    <col min="5178" max="5178" width="37.28515625" style="360" customWidth="1"/>
    <col min="5179" max="5179" width="31.5703125" style="360" customWidth="1"/>
    <col min="5180" max="5180" width="37" style="360" customWidth="1"/>
    <col min="5181" max="5181" width="31.5703125" style="360" customWidth="1"/>
    <col min="5182" max="5182" width="10" style="360" customWidth="1"/>
    <col min="5183" max="5376" width="15.140625" style="360"/>
    <col min="5377" max="5377" width="24.42578125" style="360" customWidth="1"/>
    <col min="5378" max="5378" width="25.140625" style="360" customWidth="1"/>
    <col min="5379" max="5379" width="28.140625" style="360" customWidth="1"/>
    <col min="5380" max="5380" width="42.85546875" style="360" customWidth="1"/>
    <col min="5381" max="5381" width="23.7109375" style="360" customWidth="1"/>
    <col min="5382" max="5382" width="25.7109375" style="360" customWidth="1"/>
    <col min="5383" max="5383" width="66.5703125" style="360" bestFit="1" customWidth="1"/>
    <col min="5384" max="5386" width="17.5703125" style="360" customWidth="1"/>
    <col min="5387" max="5387" width="31.28515625" style="360" customWidth="1"/>
    <col min="5388" max="5390" width="27.28515625" style="360" customWidth="1"/>
    <col min="5391" max="5391" width="42.140625" style="360" customWidth="1"/>
    <col min="5392" max="5392" width="31.42578125" style="360" customWidth="1"/>
    <col min="5393" max="5393" width="21.140625" style="360" customWidth="1"/>
    <col min="5394" max="5394" width="19.140625" style="360" customWidth="1"/>
    <col min="5395" max="5395" width="31.28515625" style="360" customWidth="1"/>
    <col min="5396" max="5396" width="19.140625" style="360" customWidth="1"/>
    <col min="5397" max="5397" width="29.5703125" style="360" customWidth="1"/>
    <col min="5398" max="5398" width="75.85546875" style="360" customWidth="1"/>
    <col min="5399" max="5399" width="27" style="360" customWidth="1"/>
    <col min="5400" max="5400" width="24.42578125" style="360" customWidth="1"/>
    <col min="5401" max="5401" width="34.28515625" style="360" customWidth="1"/>
    <col min="5402" max="5402" width="8.140625" style="360" customWidth="1"/>
    <col min="5403" max="5403" width="10.85546875" style="360" customWidth="1"/>
    <col min="5404" max="5404" width="8.85546875" style="360" customWidth="1"/>
    <col min="5405" max="5405" width="7.42578125" style="360" customWidth="1"/>
    <col min="5406" max="5406" width="7.7109375" style="360" customWidth="1"/>
    <col min="5407" max="5407" width="7.28515625" style="360" customWidth="1"/>
    <col min="5408" max="5408" width="7.140625" style="360" customWidth="1"/>
    <col min="5409" max="5409" width="10.28515625" style="360" customWidth="1"/>
    <col min="5410" max="5410" width="14.140625" style="360" customWidth="1"/>
    <col min="5411" max="5411" width="11.28515625" style="360" customWidth="1"/>
    <col min="5412" max="5412" width="13.42578125" style="360" customWidth="1"/>
    <col min="5413" max="5413" width="12.42578125" style="360" customWidth="1"/>
    <col min="5414" max="5414" width="24" style="360" customWidth="1"/>
    <col min="5415" max="5427" width="0" style="360" hidden="1" customWidth="1"/>
    <col min="5428" max="5428" width="43" style="360" customWidth="1"/>
    <col min="5429" max="5429" width="49.85546875" style="360" customWidth="1"/>
    <col min="5430" max="5432" width="10" style="360" customWidth="1"/>
    <col min="5433" max="5433" width="39.140625" style="360" customWidth="1"/>
    <col min="5434" max="5434" width="37.28515625" style="360" customWidth="1"/>
    <col min="5435" max="5435" width="31.5703125" style="360" customWidth="1"/>
    <col min="5436" max="5436" width="37" style="360" customWidth="1"/>
    <col min="5437" max="5437" width="31.5703125" style="360" customWidth="1"/>
    <col min="5438" max="5438" width="10" style="360" customWidth="1"/>
    <col min="5439" max="5632" width="15.140625" style="360"/>
    <col min="5633" max="5633" width="24.42578125" style="360" customWidth="1"/>
    <col min="5634" max="5634" width="25.140625" style="360" customWidth="1"/>
    <col min="5635" max="5635" width="28.140625" style="360" customWidth="1"/>
    <col min="5636" max="5636" width="42.85546875" style="360" customWidth="1"/>
    <col min="5637" max="5637" width="23.7109375" style="360" customWidth="1"/>
    <col min="5638" max="5638" width="25.7109375" style="360" customWidth="1"/>
    <col min="5639" max="5639" width="66.5703125" style="360" bestFit="1" customWidth="1"/>
    <col min="5640" max="5642" width="17.5703125" style="360" customWidth="1"/>
    <col min="5643" max="5643" width="31.28515625" style="360" customWidth="1"/>
    <col min="5644" max="5646" width="27.28515625" style="360" customWidth="1"/>
    <col min="5647" max="5647" width="42.140625" style="360" customWidth="1"/>
    <col min="5648" max="5648" width="31.42578125" style="360" customWidth="1"/>
    <col min="5649" max="5649" width="21.140625" style="360" customWidth="1"/>
    <col min="5650" max="5650" width="19.140625" style="360" customWidth="1"/>
    <col min="5651" max="5651" width="31.28515625" style="360" customWidth="1"/>
    <col min="5652" max="5652" width="19.140625" style="360" customWidth="1"/>
    <col min="5653" max="5653" width="29.5703125" style="360" customWidth="1"/>
    <col min="5654" max="5654" width="75.85546875" style="360" customWidth="1"/>
    <col min="5655" max="5655" width="27" style="360" customWidth="1"/>
    <col min="5656" max="5656" width="24.42578125" style="360" customWidth="1"/>
    <col min="5657" max="5657" width="34.28515625" style="360" customWidth="1"/>
    <col min="5658" max="5658" width="8.140625" style="360" customWidth="1"/>
    <col min="5659" max="5659" width="10.85546875" style="360" customWidth="1"/>
    <col min="5660" max="5660" width="8.85546875" style="360" customWidth="1"/>
    <col min="5661" max="5661" width="7.42578125" style="360" customWidth="1"/>
    <col min="5662" max="5662" width="7.7109375" style="360" customWidth="1"/>
    <col min="5663" max="5663" width="7.28515625" style="360" customWidth="1"/>
    <col min="5664" max="5664" width="7.140625" style="360" customWidth="1"/>
    <col min="5665" max="5665" width="10.28515625" style="360" customWidth="1"/>
    <col min="5666" max="5666" width="14.140625" style="360" customWidth="1"/>
    <col min="5667" max="5667" width="11.28515625" style="360" customWidth="1"/>
    <col min="5668" max="5668" width="13.42578125" style="360" customWidth="1"/>
    <col min="5669" max="5669" width="12.42578125" style="360" customWidth="1"/>
    <col min="5670" max="5670" width="24" style="360" customWidth="1"/>
    <col min="5671" max="5683" width="0" style="360" hidden="1" customWidth="1"/>
    <col min="5684" max="5684" width="43" style="360" customWidth="1"/>
    <col min="5685" max="5685" width="49.85546875" style="360" customWidth="1"/>
    <col min="5686" max="5688" width="10" style="360" customWidth="1"/>
    <col min="5689" max="5689" width="39.140625" style="360" customWidth="1"/>
    <col min="5690" max="5690" width="37.28515625" style="360" customWidth="1"/>
    <col min="5691" max="5691" width="31.5703125" style="360" customWidth="1"/>
    <col min="5692" max="5692" width="37" style="360" customWidth="1"/>
    <col min="5693" max="5693" width="31.5703125" style="360" customWidth="1"/>
    <col min="5694" max="5694" width="10" style="360" customWidth="1"/>
    <col min="5695" max="5888" width="15.140625" style="360"/>
    <col min="5889" max="5889" width="24.42578125" style="360" customWidth="1"/>
    <col min="5890" max="5890" width="25.140625" style="360" customWidth="1"/>
    <col min="5891" max="5891" width="28.140625" style="360" customWidth="1"/>
    <col min="5892" max="5892" width="42.85546875" style="360" customWidth="1"/>
    <col min="5893" max="5893" width="23.7109375" style="360" customWidth="1"/>
    <col min="5894" max="5894" width="25.7109375" style="360" customWidth="1"/>
    <col min="5895" max="5895" width="66.5703125" style="360" bestFit="1" customWidth="1"/>
    <col min="5896" max="5898" width="17.5703125" style="360" customWidth="1"/>
    <col min="5899" max="5899" width="31.28515625" style="360" customWidth="1"/>
    <col min="5900" max="5902" width="27.28515625" style="360" customWidth="1"/>
    <col min="5903" max="5903" width="42.140625" style="360" customWidth="1"/>
    <col min="5904" max="5904" width="31.42578125" style="360" customWidth="1"/>
    <col min="5905" max="5905" width="21.140625" style="360" customWidth="1"/>
    <col min="5906" max="5906" width="19.140625" style="360" customWidth="1"/>
    <col min="5907" max="5907" width="31.28515625" style="360" customWidth="1"/>
    <col min="5908" max="5908" width="19.140625" style="360" customWidth="1"/>
    <col min="5909" max="5909" width="29.5703125" style="360" customWidth="1"/>
    <col min="5910" max="5910" width="75.85546875" style="360" customWidth="1"/>
    <col min="5911" max="5911" width="27" style="360" customWidth="1"/>
    <col min="5912" max="5912" width="24.42578125" style="360" customWidth="1"/>
    <col min="5913" max="5913" width="34.28515625" style="360" customWidth="1"/>
    <col min="5914" max="5914" width="8.140625" style="360" customWidth="1"/>
    <col min="5915" max="5915" width="10.85546875" style="360" customWidth="1"/>
    <col min="5916" max="5916" width="8.85546875" style="360" customWidth="1"/>
    <col min="5917" max="5917" width="7.42578125" style="360" customWidth="1"/>
    <col min="5918" max="5918" width="7.7109375" style="360" customWidth="1"/>
    <col min="5919" max="5919" width="7.28515625" style="360" customWidth="1"/>
    <col min="5920" max="5920" width="7.140625" style="360" customWidth="1"/>
    <col min="5921" max="5921" width="10.28515625" style="360" customWidth="1"/>
    <col min="5922" max="5922" width="14.140625" style="360" customWidth="1"/>
    <col min="5923" max="5923" width="11.28515625" style="360" customWidth="1"/>
    <col min="5924" max="5924" width="13.42578125" style="360" customWidth="1"/>
    <col min="5925" max="5925" width="12.42578125" style="360" customWidth="1"/>
    <col min="5926" max="5926" width="24" style="360" customWidth="1"/>
    <col min="5927" max="5939" width="0" style="360" hidden="1" customWidth="1"/>
    <col min="5940" max="5940" width="43" style="360" customWidth="1"/>
    <col min="5941" max="5941" width="49.85546875" style="360" customWidth="1"/>
    <col min="5942" max="5944" width="10" style="360" customWidth="1"/>
    <col min="5945" max="5945" width="39.140625" style="360" customWidth="1"/>
    <col min="5946" max="5946" width="37.28515625" style="360" customWidth="1"/>
    <col min="5947" max="5947" width="31.5703125" style="360" customWidth="1"/>
    <col min="5948" max="5948" width="37" style="360" customWidth="1"/>
    <col min="5949" max="5949" width="31.5703125" style="360" customWidth="1"/>
    <col min="5950" max="5950" width="10" style="360" customWidth="1"/>
    <col min="5951" max="6144" width="15.140625" style="360"/>
    <col min="6145" max="6145" width="24.42578125" style="360" customWidth="1"/>
    <col min="6146" max="6146" width="25.140625" style="360" customWidth="1"/>
    <col min="6147" max="6147" width="28.140625" style="360" customWidth="1"/>
    <col min="6148" max="6148" width="42.85546875" style="360" customWidth="1"/>
    <col min="6149" max="6149" width="23.7109375" style="360" customWidth="1"/>
    <col min="6150" max="6150" width="25.7109375" style="360" customWidth="1"/>
    <col min="6151" max="6151" width="66.5703125" style="360" bestFit="1" customWidth="1"/>
    <col min="6152" max="6154" width="17.5703125" style="360" customWidth="1"/>
    <col min="6155" max="6155" width="31.28515625" style="360" customWidth="1"/>
    <col min="6156" max="6158" width="27.28515625" style="360" customWidth="1"/>
    <col min="6159" max="6159" width="42.140625" style="360" customWidth="1"/>
    <col min="6160" max="6160" width="31.42578125" style="360" customWidth="1"/>
    <col min="6161" max="6161" width="21.140625" style="360" customWidth="1"/>
    <col min="6162" max="6162" width="19.140625" style="360" customWidth="1"/>
    <col min="6163" max="6163" width="31.28515625" style="360" customWidth="1"/>
    <col min="6164" max="6164" width="19.140625" style="360" customWidth="1"/>
    <col min="6165" max="6165" width="29.5703125" style="360" customWidth="1"/>
    <col min="6166" max="6166" width="75.85546875" style="360" customWidth="1"/>
    <col min="6167" max="6167" width="27" style="360" customWidth="1"/>
    <col min="6168" max="6168" width="24.42578125" style="360" customWidth="1"/>
    <col min="6169" max="6169" width="34.28515625" style="360" customWidth="1"/>
    <col min="6170" max="6170" width="8.140625" style="360" customWidth="1"/>
    <col min="6171" max="6171" width="10.85546875" style="360" customWidth="1"/>
    <col min="6172" max="6172" width="8.85546875" style="360" customWidth="1"/>
    <col min="6173" max="6173" width="7.42578125" style="360" customWidth="1"/>
    <col min="6174" max="6174" width="7.7109375" style="360" customWidth="1"/>
    <col min="6175" max="6175" width="7.28515625" style="360" customWidth="1"/>
    <col min="6176" max="6176" width="7.140625" style="360" customWidth="1"/>
    <col min="6177" max="6177" width="10.28515625" style="360" customWidth="1"/>
    <col min="6178" max="6178" width="14.140625" style="360" customWidth="1"/>
    <col min="6179" max="6179" width="11.28515625" style="360" customWidth="1"/>
    <col min="6180" max="6180" width="13.42578125" style="360" customWidth="1"/>
    <col min="6181" max="6181" width="12.42578125" style="360" customWidth="1"/>
    <col min="6182" max="6182" width="24" style="360" customWidth="1"/>
    <col min="6183" max="6195" width="0" style="360" hidden="1" customWidth="1"/>
    <col min="6196" max="6196" width="43" style="360" customWidth="1"/>
    <col min="6197" max="6197" width="49.85546875" style="360" customWidth="1"/>
    <col min="6198" max="6200" width="10" style="360" customWidth="1"/>
    <col min="6201" max="6201" width="39.140625" style="360" customWidth="1"/>
    <col min="6202" max="6202" width="37.28515625" style="360" customWidth="1"/>
    <col min="6203" max="6203" width="31.5703125" style="360" customWidth="1"/>
    <col min="6204" max="6204" width="37" style="360" customWidth="1"/>
    <col min="6205" max="6205" width="31.5703125" style="360" customWidth="1"/>
    <col min="6206" max="6206" width="10" style="360" customWidth="1"/>
    <col min="6207" max="6400" width="15.140625" style="360"/>
    <col min="6401" max="6401" width="24.42578125" style="360" customWidth="1"/>
    <col min="6402" max="6402" width="25.140625" style="360" customWidth="1"/>
    <col min="6403" max="6403" width="28.140625" style="360" customWidth="1"/>
    <col min="6404" max="6404" width="42.85546875" style="360" customWidth="1"/>
    <col min="6405" max="6405" width="23.7109375" style="360" customWidth="1"/>
    <col min="6406" max="6406" width="25.7109375" style="360" customWidth="1"/>
    <col min="6407" max="6407" width="66.5703125" style="360" bestFit="1" customWidth="1"/>
    <col min="6408" max="6410" width="17.5703125" style="360" customWidth="1"/>
    <col min="6411" max="6411" width="31.28515625" style="360" customWidth="1"/>
    <col min="6412" max="6414" width="27.28515625" style="360" customWidth="1"/>
    <col min="6415" max="6415" width="42.140625" style="360" customWidth="1"/>
    <col min="6416" max="6416" width="31.42578125" style="360" customWidth="1"/>
    <col min="6417" max="6417" width="21.140625" style="360" customWidth="1"/>
    <col min="6418" max="6418" width="19.140625" style="360" customWidth="1"/>
    <col min="6419" max="6419" width="31.28515625" style="360" customWidth="1"/>
    <col min="6420" max="6420" width="19.140625" style="360" customWidth="1"/>
    <col min="6421" max="6421" width="29.5703125" style="360" customWidth="1"/>
    <col min="6422" max="6422" width="75.85546875" style="360" customWidth="1"/>
    <col min="6423" max="6423" width="27" style="360" customWidth="1"/>
    <col min="6424" max="6424" width="24.42578125" style="360" customWidth="1"/>
    <col min="6425" max="6425" width="34.28515625" style="360" customWidth="1"/>
    <col min="6426" max="6426" width="8.140625" style="360" customWidth="1"/>
    <col min="6427" max="6427" width="10.85546875" style="360" customWidth="1"/>
    <col min="6428" max="6428" width="8.85546875" style="360" customWidth="1"/>
    <col min="6429" max="6429" width="7.42578125" style="360" customWidth="1"/>
    <col min="6430" max="6430" width="7.7109375" style="360" customWidth="1"/>
    <col min="6431" max="6431" width="7.28515625" style="360" customWidth="1"/>
    <col min="6432" max="6432" width="7.140625" style="360" customWidth="1"/>
    <col min="6433" max="6433" width="10.28515625" style="360" customWidth="1"/>
    <col min="6434" max="6434" width="14.140625" style="360" customWidth="1"/>
    <col min="6435" max="6435" width="11.28515625" style="360" customWidth="1"/>
    <col min="6436" max="6436" width="13.42578125" style="360" customWidth="1"/>
    <col min="6437" max="6437" width="12.42578125" style="360" customWidth="1"/>
    <col min="6438" max="6438" width="24" style="360" customWidth="1"/>
    <col min="6439" max="6451" width="0" style="360" hidden="1" customWidth="1"/>
    <col min="6452" max="6452" width="43" style="360" customWidth="1"/>
    <col min="6453" max="6453" width="49.85546875" style="360" customWidth="1"/>
    <col min="6454" max="6456" width="10" style="360" customWidth="1"/>
    <col min="6457" max="6457" width="39.140625" style="360" customWidth="1"/>
    <col min="6458" max="6458" width="37.28515625" style="360" customWidth="1"/>
    <col min="6459" max="6459" width="31.5703125" style="360" customWidth="1"/>
    <col min="6460" max="6460" width="37" style="360" customWidth="1"/>
    <col min="6461" max="6461" width="31.5703125" style="360" customWidth="1"/>
    <col min="6462" max="6462" width="10" style="360" customWidth="1"/>
    <col min="6463" max="6656" width="15.140625" style="360"/>
    <col min="6657" max="6657" width="24.42578125" style="360" customWidth="1"/>
    <col min="6658" max="6658" width="25.140625" style="360" customWidth="1"/>
    <col min="6659" max="6659" width="28.140625" style="360" customWidth="1"/>
    <col min="6660" max="6660" width="42.85546875" style="360" customWidth="1"/>
    <col min="6661" max="6661" width="23.7109375" style="360" customWidth="1"/>
    <col min="6662" max="6662" width="25.7109375" style="360" customWidth="1"/>
    <col min="6663" max="6663" width="66.5703125" style="360" bestFit="1" customWidth="1"/>
    <col min="6664" max="6666" width="17.5703125" style="360" customWidth="1"/>
    <col min="6667" max="6667" width="31.28515625" style="360" customWidth="1"/>
    <col min="6668" max="6670" width="27.28515625" style="360" customWidth="1"/>
    <col min="6671" max="6671" width="42.140625" style="360" customWidth="1"/>
    <col min="6672" max="6672" width="31.42578125" style="360" customWidth="1"/>
    <col min="6673" max="6673" width="21.140625" style="360" customWidth="1"/>
    <col min="6674" max="6674" width="19.140625" style="360" customWidth="1"/>
    <col min="6675" max="6675" width="31.28515625" style="360" customWidth="1"/>
    <col min="6676" max="6676" width="19.140625" style="360" customWidth="1"/>
    <col min="6677" max="6677" width="29.5703125" style="360" customWidth="1"/>
    <col min="6678" max="6678" width="75.85546875" style="360" customWidth="1"/>
    <col min="6679" max="6679" width="27" style="360" customWidth="1"/>
    <col min="6680" max="6680" width="24.42578125" style="360" customWidth="1"/>
    <col min="6681" max="6681" width="34.28515625" style="360" customWidth="1"/>
    <col min="6682" max="6682" width="8.140625" style="360" customWidth="1"/>
    <col min="6683" max="6683" width="10.85546875" style="360" customWidth="1"/>
    <col min="6684" max="6684" width="8.85546875" style="360" customWidth="1"/>
    <col min="6685" max="6685" width="7.42578125" style="360" customWidth="1"/>
    <col min="6686" max="6686" width="7.7109375" style="360" customWidth="1"/>
    <col min="6687" max="6687" width="7.28515625" style="360" customWidth="1"/>
    <col min="6688" max="6688" width="7.140625" style="360" customWidth="1"/>
    <col min="6689" max="6689" width="10.28515625" style="360" customWidth="1"/>
    <col min="6690" max="6690" width="14.140625" style="360" customWidth="1"/>
    <col min="6691" max="6691" width="11.28515625" style="360" customWidth="1"/>
    <col min="6692" max="6692" width="13.42578125" style="360" customWidth="1"/>
    <col min="6693" max="6693" width="12.42578125" style="360" customWidth="1"/>
    <col min="6694" max="6694" width="24" style="360" customWidth="1"/>
    <col min="6695" max="6707" width="0" style="360" hidden="1" customWidth="1"/>
    <col min="6708" max="6708" width="43" style="360" customWidth="1"/>
    <col min="6709" max="6709" width="49.85546875" style="360" customWidth="1"/>
    <col min="6710" max="6712" width="10" style="360" customWidth="1"/>
    <col min="6713" max="6713" width="39.140625" style="360" customWidth="1"/>
    <col min="6714" max="6714" width="37.28515625" style="360" customWidth="1"/>
    <col min="6715" max="6715" width="31.5703125" style="360" customWidth="1"/>
    <col min="6716" max="6716" width="37" style="360" customWidth="1"/>
    <col min="6717" max="6717" width="31.5703125" style="360" customWidth="1"/>
    <col min="6718" max="6718" width="10" style="360" customWidth="1"/>
    <col min="6719" max="6912" width="15.140625" style="360"/>
    <col min="6913" max="6913" width="24.42578125" style="360" customWidth="1"/>
    <col min="6914" max="6914" width="25.140625" style="360" customWidth="1"/>
    <col min="6915" max="6915" width="28.140625" style="360" customWidth="1"/>
    <col min="6916" max="6916" width="42.85546875" style="360" customWidth="1"/>
    <col min="6917" max="6917" width="23.7109375" style="360" customWidth="1"/>
    <col min="6918" max="6918" width="25.7109375" style="360" customWidth="1"/>
    <col min="6919" max="6919" width="66.5703125" style="360" bestFit="1" customWidth="1"/>
    <col min="6920" max="6922" width="17.5703125" style="360" customWidth="1"/>
    <col min="6923" max="6923" width="31.28515625" style="360" customWidth="1"/>
    <col min="6924" max="6926" width="27.28515625" style="360" customWidth="1"/>
    <col min="6927" max="6927" width="42.140625" style="360" customWidth="1"/>
    <col min="6928" max="6928" width="31.42578125" style="360" customWidth="1"/>
    <col min="6929" max="6929" width="21.140625" style="360" customWidth="1"/>
    <col min="6930" max="6930" width="19.140625" style="360" customWidth="1"/>
    <col min="6931" max="6931" width="31.28515625" style="360" customWidth="1"/>
    <col min="6932" max="6932" width="19.140625" style="360" customWidth="1"/>
    <col min="6933" max="6933" width="29.5703125" style="360" customWidth="1"/>
    <col min="6934" max="6934" width="75.85546875" style="360" customWidth="1"/>
    <col min="6935" max="6935" width="27" style="360" customWidth="1"/>
    <col min="6936" max="6936" width="24.42578125" style="360" customWidth="1"/>
    <col min="6937" max="6937" width="34.28515625" style="360" customWidth="1"/>
    <col min="6938" max="6938" width="8.140625" style="360" customWidth="1"/>
    <col min="6939" max="6939" width="10.85546875" style="360" customWidth="1"/>
    <col min="6940" max="6940" width="8.85546875" style="360" customWidth="1"/>
    <col min="6941" max="6941" width="7.42578125" style="360" customWidth="1"/>
    <col min="6942" max="6942" width="7.7109375" style="360" customWidth="1"/>
    <col min="6943" max="6943" width="7.28515625" style="360" customWidth="1"/>
    <col min="6944" max="6944" width="7.140625" style="360" customWidth="1"/>
    <col min="6945" max="6945" width="10.28515625" style="360" customWidth="1"/>
    <col min="6946" max="6946" width="14.140625" style="360" customWidth="1"/>
    <col min="6947" max="6947" width="11.28515625" style="360" customWidth="1"/>
    <col min="6948" max="6948" width="13.42578125" style="360" customWidth="1"/>
    <col min="6949" max="6949" width="12.42578125" style="360" customWidth="1"/>
    <col min="6950" max="6950" width="24" style="360" customWidth="1"/>
    <col min="6951" max="6963" width="0" style="360" hidden="1" customWidth="1"/>
    <col min="6964" max="6964" width="43" style="360" customWidth="1"/>
    <col min="6965" max="6965" width="49.85546875" style="360" customWidth="1"/>
    <col min="6966" max="6968" width="10" style="360" customWidth="1"/>
    <col min="6969" max="6969" width="39.140625" style="360" customWidth="1"/>
    <col min="6970" max="6970" width="37.28515625" style="360" customWidth="1"/>
    <col min="6971" max="6971" width="31.5703125" style="360" customWidth="1"/>
    <col min="6972" max="6972" width="37" style="360" customWidth="1"/>
    <col min="6973" max="6973" width="31.5703125" style="360" customWidth="1"/>
    <col min="6974" max="6974" width="10" style="360" customWidth="1"/>
    <col min="6975" max="7168" width="15.140625" style="360"/>
    <col min="7169" max="7169" width="24.42578125" style="360" customWidth="1"/>
    <col min="7170" max="7170" width="25.140625" style="360" customWidth="1"/>
    <col min="7171" max="7171" width="28.140625" style="360" customWidth="1"/>
    <col min="7172" max="7172" width="42.85546875" style="360" customWidth="1"/>
    <col min="7173" max="7173" width="23.7109375" style="360" customWidth="1"/>
    <col min="7174" max="7174" width="25.7109375" style="360" customWidth="1"/>
    <col min="7175" max="7175" width="66.5703125" style="360" bestFit="1" customWidth="1"/>
    <col min="7176" max="7178" width="17.5703125" style="360" customWidth="1"/>
    <col min="7179" max="7179" width="31.28515625" style="360" customWidth="1"/>
    <col min="7180" max="7182" width="27.28515625" style="360" customWidth="1"/>
    <col min="7183" max="7183" width="42.140625" style="360" customWidth="1"/>
    <col min="7184" max="7184" width="31.42578125" style="360" customWidth="1"/>
    <col min="7185" max="7185" width="21.140625" style="360" customWidth="1"/>
    <col min="7186" max="7186" width="19.140625" style="360" customWidth="1"/>
    <col min="7187" max="7187" width="31.28515625" style="360" customWidth="1"/>
    <col min="7188" max="7188" width="19.140625" style="360" customWidth="1"/>
    <col min="7189" max="7189" width="29.5703125" style="360" customWidth="1"/>
    <col min="7190" max="7190" width="75.85546875" style="360" customWidth="1"/>
    <col min="7191" max="7191" width="27" style="360" customWidth="1"/>
    <col min="7192" max="7192" width="24.42578125" style="360" customWidth="1"/>
    <col min="7193" max="7193" width="34.28515625" style="360" customWidth="1"/>
    <col min="7194" max="7194" width="8.140625" style="360" customWidth="1"/>
    <col min="7195" max="7195" width="10.85546875" style="360" customWidth="1"/>
    <col min="7196" max="7196" width="8.85546875" style="360" customWidth="1"/>
    <col min="7197" max="7197" width="7.42578125" style="360" customWidth="1"/>
    <col min="7198" max="7198" width="7.7109375" style="360" customWidth="1"/>
    <col min="7199" max="7199" width="7.28515625" style="360" customWidth="1"/>
    <col min="7200" max="7200" width="7.140625" style="360" customWidth="1"/>
    <col min="7201" max="7201" width="10.28515625" style="360" customWidth="1"/>
    <col min="7202" max="7202" width="14.140625" style="360" customWidth="1"/>
    <col min="7203" max="7203" width="11.28515625" style="360" customWidth="1"/>
    <col min="7204" max="7204" width="13.42578125" style="360" customWidth="1"/>
    <col min="7205" max="7205" width="12.42578125" style="360" customWidth="1"/>
    <col min="7206" max="7206" width="24" style="360" customWidth="1"/>
    <col min="7207" max="7219" width="0" style="360" hidden="1" customWidth="1"/>
    <col min="7220" max="7220" width="43" style="360" customWidth="1"/>
    <col min="7221" max="7221" width="49.85546875" style="360" customWidth="1"/>
    <col min="7222" max="7224" width="10" style="360" customWidth="1"/>
    <col min="7225" max="7225" width="39.140625" style="360" customWidth="1"/>
    <col min="7226" max="7226" width="37.28515625" style="360" customWidth="1"/>
    <col min="7227" max="7227" width="31.5703125" style="360" customWidth="1"/>
    <col min="7228" max="7228" width="37" style="360" customWidth="1"/>
    <col min="7229" max="7229" width="31.5703125" style="360" customWidth="1"/>
    <col min="7230" max="7230" width="10" style="360" customWidth="1"/>
    <col min="7231" max="7424" width="15.140625" style="360"/>
    <col min="7425" max="7425" width="24.42578125" style="360" customWidth="1"/>
    <col min="7426" max="7426" width="25.140625" style="360" customWidth="1"/>
    <col min="7427" max="7427" width="28.140625" style="360" customWidth="1"/>
    <col min="7428" max="7428" width="42.85546875" style="360" customWidth="1"/>
    <col min="7429" max="7429" width="23.7109375" style="360" customWidth="1"/>
    <col min="7430" max="7430" width="25.7109375" style="360" customWidth="1"/>
    <col min="7431" max="7431" width="66.5703125" style="360" bestFit="1" customWidth="1"/>
    <col min="7432" max="7434" width="17.5703125" style="360" customWidth="1"/>
    <col min="7435" max="7435" width="31.28515625" style="360" customWidth="1"/>
    <col min="7436" max="7438" width="27.28515625" style="360" customWidth="1"/>
    <col min="7439" max="7439" width="42.140625" style="360" customWidth="1"/>
    <col min="7440" max="7440" width="31.42578125" style="360" customWidth="1"/>
    <col min="7441" max="7441" width="21.140625" style="360" customWidth="1"/>
    <col min="7442" max="7442" width="19.140625" style="360" customWidth="1"/>
    <col min="7443" max="7443" width="31.28515625" style="360" customWidth="1"/>
    <col min="7444" max="7444" width="19.140625" style="360" customWidth="1"/>
    <col min="7445" max="7445" width="29.5703125" style="360" customWidth="1"/>
    <col min="7446" max="7446" width="75.85546875" style="360" customWidth="1"/>
    <col min="7447" max="7447" width="27" style="360" customWidth="1"/>
    <col min="7448" max="7448" width="24.42578125" style="360" customWidth="1"/>
    <col min="7449" max="7449" width="34.28515625" style="360" customWidth="1"/>
    <col min="7450" max="7450" width="8.140625" style="360" customWidth="1"/>
    <col min="7451" max="7451" width="10.85546875" style="360" customWidth="1"/>
    <col min="7452" max="7452" width="8.85546875" style="360" customWidth="1"/>
    <col min="7453" max="7453" width="7.42578125" style="360" customWidth="1"/>
    <col min="7454" max="7454" width="7.7109375" style="360" customWidth="1"/>
    <col min="7455" max="7455" width="7.28515625" style="360" customWidth="1"/>
    <col min="7456" max="7456" width="7.140625" style="360" customWidth="1"/>
    <col min="7457" max="7457" width="10.28515625" style="360" customWidth="1"/>
    <col min="7458" max="7458" width="14.140625" style="360" customWidth="1"/>
    <col min="7459" max="7459" width="11.28515625" style="360" customWidth="1"/>
    <col min="7460" max="7460" width="13.42578125" style="360" customWidth="1"/>
    <col min="7461" max="7461" width="12.42578125" style="360" customWidth="1"/>
    <col min="7462" max="7462" width="24" style="360" customWidth="1"/>
    <col min="7463" max="7475" width="0" style="360" hidden="1" customWidth="1"/>
    <col min="7476" max="7476" width="43" style="360" customWidth="1"/>
    <col min="7477" max="7477" width="49.85546875" style="360" customWidth="1"/>
    <col min="7478" max="7480" width="10" style="360" customWidth="1"/>
    <col min="7481" max="7481" width="39.140625" style="360" customWidth="1"/>
    <col min="7482" max="7482" width="37.28515625" style="360" customWidth="1"/>
    <col min="7483" max="7483" width="31.5703125" style="360" customWidth="1"/>
    <col min="7484" max="7484" width="37" style="360" customWidth="1"/>
    <col min="7485" max="7485" width="31.5703125" style="360" customWidth="1"/>
    <col min="7486" max="7486" width="10" style="360" customWidth="1"/>
    <col min="7487" max="7680" width="15.140625" style="360"/>
    <col min="7681" max="7681" width="24.42578125" style="360" customWidth="1"/>
    <col min="7682" max="7682" width="25.140625" style="360" customWidth="1"/>
    <col min="7683" max="7683" width="28.140625" style="360" customWidth="1"/>
    <col min="7684" max="7684" width="42.85546875" style="360" customWidth="1"/>
    <col min="7685" max="7685" width="23.7109375" style="360" customWidth="1"/>
    <col min="7686" max="7686" width="25.7109375" style="360" customWidth="1"/>
    <col min="7687" max="7687" width="66.5703125" style="360" bestFit="1" customWidth="1"/>
    <col min="7688" max="7690" width="17.5703125" style="360" customWidth="1"/>
    <col min="7691" max="7691" width="31.28515625" style="360" customWidth="1"/>
    <col min="7692" max="7694" width="27.28515625" style="360" customWidth="1"/>
    <col min="7695" max="7695" width="42.140625" style="360" customWidth="1"/>
    <col min="7696" max="7696" width="31.42578125" style="360" customWidth="1"/>
    <col min="7697" max="7697" width="21.140625" style="360" customWidth="1"/>
    <col min="7698" max="7698" width="19.140625" style="360" customWidth="1"/>
    <col min="7699" max="7699" width="31.28515625" style="360" customWidth="1"/>
    <col min="7700" max="7700" width="19.140625" style="360" customWidth="1"/>
    <col min="7701" max="7701" width="29.5703125" style="360" customWidth="1"/>
    <col min="7702" max="7702" width="75.85546875" style="360" customWidth="1"/>
    <col min="7703" max="7703" width="27" style="360" customWidth="1"/>
    <col min="7704" max="7704" width="24.42578125" style="360" customWidth="1"/>
    <col min="7705" max="7705" width="34.28515625" style="360" customWidth="1"/>
    <col min="7706" max="7706" width="8.140625" style="360" customWidth="1"/>
    <col min="7707" max="7707" width="10.85546875" style="360" customWidth="1"/>
    <col min="7708" max="7708" width="8.85546875" style="360" customWidth="1"/>
    <col min="7709" max="7709" width="7.42578125" style="360" customWidth="1"/>
    <col min="7710" max="7710" width="7.7109375" style="360" customWidth="1"/>
    <col min="7711" max="7711" width="7.28515625" style="360" customWidth="1"/>
    <col min="7712" max="7712" width="7.140625" style="360" customWidth="1"/>
    <col min="7713" max="7713" width="10.28515625" style="360" customWidth="1"/>
    <col min="7714" max="7714" width="14.140625" style="360" customWidth="1"/>
    <col min="7715" max="7715" width="11.28515625" style="360" customWidth="1"/>
    <col min="7716" max="7716" width="13.42578125" style="360" customWidth="1"/>
    <col min="7717" max="7717" width="12.42578125" style="360" customWidth="1"/>
    <col min="7718" max="7718" width="24" style="360" customWidth="1"/>
    <col min="7719" max="7731" width="0" style="360" hidden="1" customWidth="1"/>
    <col min="7732" max="7732" width="43" style="360" customWidth="1"/>
    <col min="7733" max="7733" width="49.85546875" style="360" customWidth="1"/>
    <col min="7734" max="7736" width="10" style="360" customWidth="1"/>
    <col min="7737" max="7737" width="39.140625" style="360" customWidth="1"/>
    <col min="7738" max="7738" width="37.28515625" style="360" customWidth="1"/>
    <col min="7739" max="7739" width="31.5703125" style="360" customWidth="1"/>
    <col min="7740" max="7740" width="37" style="360" customWidth="1"/>
    <col min="7741" max="7741" width="31.5703125" style="360" customWidth="1"/>
    <col min="7742" max="7742" width="10" style="360" customWidth="1"/>
    <col min="7743" max="7936" width="15.140625" style="360"/>
    <col min="7937" max="7937" width="24.42578125" style="360" customWidth="1"/>
    <col min="7938" max="7938" width="25.140625" style="360" customWidth="1"/>
    <col min="7939" max="7939" width="28.140625" style="360" customWidth="1"/>
    <col min="7940" max="7940" width="42.85546875" style="360" customWidth="1"/>
    <col min="7941" max="7941" width="23.7109375" style="360" customWidth="1"/>
    <col min="7942" max="7942" width="25.7109375" style="360" customWidth="1"/>
    <col min="7943" max="7943" width="66.5703125" style="360" bestFit="1" customWidth="1"/>
    <col min="7944" max="7946" width="17.5703125" style="360" customWidth="1"/>
    <col min="7947" max="7947" width="31.28515625" style="360" customWidth="1"/>
    <col min="7948" max="7950" width="27.28515625" style="360" customWidth="1"/>
    <col min="7951" max="7951" width="42.140625" style="360" customWidth="1"/>
    <col min="7952" max="7952" width="31.42578125" style="360" customWidth="1"/>
    <col min="7953" max="7953" width="21.140625" style="360" customWidth="1"/>
    <col min="7954" max="7954" width="19.140625" style="360" customWidth="1"/>
    <col min="7955" max="7955" width="31.28515625" style="360" customWidth="1"/>
    <col min="7956" max="7956" width="19.140625" style="360" customWidth="1"/>
    <col min="7957" max="7957" width="29.5703125" style="360" customWidth="1"/>
    <col min="7958" max="7958" width="75.85546875" style="360" customWidth="1"/>
    <col min="7959" max="7959" width="27" style="360" customWidth="1"/>
    <col min="7960" max="7960" width="24.42578125" style="360" customWidth="1"/>
    <col min="7961" max="7961" width="34.28515625" style="360" customWidth="1"/>
    <col min="7962" max="7962" width="8.140625" style="360" customWidth="1"/>
    <col min="7963" max="7963" width="10.85546875" style="360" customWidth="1"/>
    <col min="7964" max="7964" width="8.85546875" style="360" customWidth="1"/>
    <col min="7965" max="7965" width="7.42578125" style="360" customWidth="1"/>
    <col min="7966" max="7966" width="7.7109375" style="360" customWidth="1"/>
    <col min="7967" max="7967" width="7.28515625" style="360" customWidth="1"/>
    <col min="7968" max="7968" width="7.140625" style="360" customWidth="1"/>
    <col min="7969" max="7969" width="10.28515625" style="360" customWidth="1"/>
    <col min="7970" max="7970" width="14.140625" style="360" customWidth="1"/>
    <col min="7971" max="7971" width="11.28515625" style="360" customWidth="1"/>
    <col min="7972" max="7972" width="13.42578125" style="360" customWidth="1"/>
    <col min="7973" max="7973" width="12.42578125" style="360" customWidth="1"/>
    <col min="7974" max="7974" width="24" style="360" customWidth="1"/>
    <col min="7975" max="7987" width="0" style="360" hidden="1" customWidth="1"/>
    <col min="7988" max="7988" width="43" style="360" customWidth="1"/>
    <col min="7989" max="7989" width="49.85546875" style="360" customWidth="1"/>
    <col min="7990" max="7992" width="10" style="360" customWidth="1"/>
    <col min="7993" max="7993" width="39.140625" style="360" customWidth="1"/>
    <col min="7994" max="7994" width="37.28515625" style="360" customWidth="1"/>
    <col min="7995" max="7995" width="31.5703125" style="360" customWidth="1"/>
    <col min="7996" max="7996" width="37" style="360" customWidth="1"/>
    <col min="7997" max="7997" width="31.5703125" style="360" customWidth="1"/>
    <col min="7998" max="7998" width="10" style="360" customWidth="1"/>
    <col min="7999" max="8192" width="15.140625" style="360"/>
    <col min="8193" max="8193" width="24.42578125" style="360" customWidth="1"/>
    <col min="8194" max="8194" width="25.140625" style="360" customWidth="1"/>
    <col min="8195" max="8195" width="28.140625" style="360" customWidth="1"/>
    <col min="8196" max="8196" width="42.85546875" style="360" customWidth="1"/>
    <col min="8197" max="8197" width="23.7109375" style="360" customWidth="1"/>
    <col min="8198" max="8198" width="25.7109375" style="360" customWidth="1"/>
    <col min="8199" max="8199" width="66.5703125" style="360" bestFit="1" customWidth="1"/>
    <col min="8200" max="8202" width="17.5703125" style="360" customWidth="1"/>
    <col min="8203" max="8203" width="31.28515625" style="360" customWidth="1"/>
    <col min="8204" max="8206" width="27.28515625" style="360" customWidth="1"/>
    <col min="8207" max="8207" width="42.140625" style="360" customWidth="1"/>
    <col min="8208" max="8208" width="31.42578125" style="360" customWidth="1"/>
    <col min="8209" max="8209" width="21.140625" style="360" customWidth="1"/>
    <col min="8210" max="8210" width="19.140625" style="360" customWidth="1"/>
    <col min="8211" max="8211" width="31.28515625" style="360" customWidth="1"/>
    <col min="8212" max="8212" width="19.140625" style="360" customWidth="1"/>
    <col min="8213" max="8213" width="29.5703125" style="360" customWidth="1"/>
    <col min="8214" max="8214" width="75.85546875" style="360" customWidth="1"/>
    <col min="8215" max="8215" width="27" style="360" customWidth="1"/>
    <col min="8216" max="8216" width="24.42578125" style="360" customWidth="1"/>
    <col min="8217" max="8217" width="34.28515625" style="360" customWidth="1"/>
    <col min="8218" max="8218" width="8.140625" style="360" customWidth="1"/>
    <col min="8219" max="8219" width="10.85546875" style="360" customWidth="1"/>
    <col min="8220" max="8220" width="8.85546875" style="360" customWidth="1"/>
    <col min="8221" max="8221" width="7.42578125" style="360" customWidth="1"/>
    <col min="8222" max="8222" width="7.7109375" style="360" customWidth="1"/>
    <col min="8223" max="8223" width="7.28515625" style="360" customWidth="1"/>
    <col min="8224" max="8224" width="7.140625" style="360" customWidth="1"/>
    <col min="8225" max="8225" width="10.28515625" style="360" customWidth="1"/>
    <col min="8226" max="8226" width="14.140625" style="360" customWidth="1"/>
    <col min="8227" max="8227" width="11.28515625" style="360" customWidth="1"/>
    <col min="8228" max="8228" width="13.42578125" style="360" customWidth="1"/>
    <col min="8229" max="8229" width="12.42578125" style="360" customWidth="1"/>
    <col min="8230" max="8230" width="24" style="360" customWidth="1"/>
    <col min="8231" max="8243" width="0" style="360" hidden="1" customWidth="1"/>
    <col min="8244" max="8244" width="43" style="360" customWidth="1"/>
    <col min="8245" max="8245" width="49.85546875" style="360" customWidth="1"/>
    <col min="8246" max="8248" width="10" style="360" customWidth="1"/>
    <col min="8249" max="8249" width="39.140625" style="360" customWidth="1"/>
    <col min="8250" max="8250" width="37.28515625" style="360" customWidth="1"/>
    <col min="8251" max="8251" width="31.5703125" style="360" customWidth="1"/>
    <col min="8252" max="8252" width="37" style="360" customWidth="1"/>
    <col min="8253" max="8253" width="31.5703125" style="360" customWidth="1"/>
    <col min="8254" max="8254" width="10" style="360" customWidth="1"/>
    <col min="8255" max="8448" width="15.140625" style="360"/>
    <col min="8449" max="8449" width="24.42578125" style="360" customWidth="1"/>
    <col min="8450" max="8450" width="25.140625" style="360" customWidth="1"/>
    <col min="8451" max="8451" width="28.140625" style="360" customWidth="1"/>
    <col min="8452" max="8452" width="42.85546875" style="360" customWidth="1"/>
    <col min="8453" max="8453" width="23.7109375" style="360" customWidth="1"/>
    <col min="8454" max="8454" width="25.7109375" style="360" customWidth="1"/>
    <col min="8455" max="8455" width="66.5703125" style="360" bestFit="1" customWidth="1"/>
    <col min="8456" max="8458" width="17.5703125" style="360" customWidth="1"/>
    <col min="8459" max="8459" width="31.28515625" style="360" customWidth="1"/>
    <col min="8460" max="8462" width="27.28515625" style="360" customWidth="1"/>
    <col min="8463" max="8463" width="42.140625" style="360" customWidth="1"/>
    <col min="8464" max="8464" width="31.42578125" style="360" customWidth="1"/>
    <col min="8465" max="8465" width="21.140625" style="360" customWidth="1"/>
    <col min="8466" max="8466" width="19.140625" style="360" customWidth="1"/>
    <col min="8467" max="8467" width="31.28515625" style="360" customWidth="1"/>
    <col min="8468" max="8468" width="19.140625" style="360" customWidth="1"/>
    <col min="8469" max="8469" width="29.5703125" style="360" customWidth="1"/>
    <col min="8470" max="8470" width="75.85546875" style="360" customWidth="1"/>
    <col min="8471" max="8471" width="27" style="360" customWidth="1"/>
    <col min="8472" max="8472" width="24.42578125" style="360" customWidth="1"/>
    <col min="8473" max="8473" width="34.28515625" style="360" customWidth="1"/>
    <col min="8474" max="8474" width="8.140625" style="360" customWidth="1"/>
    <col min="8475" max="8475" width="10.85546875" style="360" customWidth="1"/>
    <col min="8476" max="8476" width="8.85546875" style="360" customWidth="1"/>
    <col min="8477" max="8477" width="7.42578125" style="360" customWidth="1"/>
    <col min="8478" max="8478" width="7.7109375" style="360" customWidth="1"/>
    <col min="8479" max="8479" width="7.28515625" style="360" customWidth="1"/>
    <col min="8480" max="8480" width="7.140625" style="360" customWidth="1"/>
    <col min="8481" max="8481" width="10.28515625" style="360" customWidth="1"/>
    <col min="8482" max="8482" width="14.140625" style="360" customWidth="1"/>
    <col min="8483" max="8483" width="11.28515625" style="360" customWidth="1"/>
    <col min="8484" max="8484" width="13.42578125" style="360" customWidth="1"/>
    <col min="8485" max="8485" width="12.42578125" style="360" customWidth="1"/>
    <col min="8486" max="8486" width="24" style="360" customWidth="1"/>
    <col min="8487" max="8499" width="0" style="360" hidden="1" customWidth="1"/>
    <col min="8500" max="8500" width="43" style="360" customWidth="1"/>
    <col min="8501" max="8501" width="49.85546875" style="360" customWidth="1"/>
    <col min="8502" max="8504" width="10" style="360" customWidth="1"/>
    <col min="8505" max="8505" width="39.140625" style="360" customWidth="1"/>
    <col min="8506" max="8506" width="37.28515625" style="360" customWidth="1"/>
    <col min="8507" max="8507" width="31.5703125" style="360" customWidth="1"/>
    <col min="8508" max="8508" width="37" style="360" customWidth="1"/>
    <col min="8509" max="8509" width="31.5703125" style="360" customWidth="1"/>
    <col min="8510" max="8510" width="10" style="360" customWidth="1"/>
    <col min="8511" max="8704" width="15.140625" style="360"/>
    <col min="8705" max="8705" width="24.42578125" style="360" customWidth="1"/>
    <col min="8706" max="8706" width="25.140625" style="360" customWidth="1"/>
    <col min="8707" max="8707" width="28.140625" style="360" customWidth="1"/>
    <col min="8708" max="8708" width="42.85546875" style="360" customWidth="1"/>
    <col min="8709" max="8709" width="23.7109375" style="360" customWidth="1"/>
    <col min="8710" max="8710" width="25.7109375" style="360" customWidth="1"/>
    <col min="8711" max="8711" width="66.5703125" style="360" bestFit="1" customWidth="1"/>
    <col min="8712" max="8714" width="17.5703125" style="360" customWidth="1"/>
    <col min="8715" max="8715" width="31.28515625" style="360" customWidth="1"/>
    <col min="8716" max="8718" width="27.28515625" style="360" customWidth="1"/>
    <col min="8719" max="8719" width="42.140625" style="360" customWidth="1"/>
    <col min="8720" max="8720" width="31.42578125" style="360" customWidth="1"/>
    <col min="8721" max="8721" width="21.140625" style="360" customWidth="1"/>
    <col min="8722" max="8722" width="19.140625" style="360" customWidth="1"/>
    <col min="8723" max="8723" width="31.28515625" style="360" customWidth="1"/>
    <col min="8724" max="8724" width="19.140625" style="360" customWidth="1"/>
    <col min="8725" max="8725" width="29.5703125" style="360" customWidth="1"/>
    <col min="8726" max="8726" width="75.85546875" style="360" customWidth="1"/>
    <col min="8727" max="8727" width="27" style="360" customWidth="1"/>
    <col min="8728" max="8728" width="24.42578125" style="360" customWidth="1"/>
    <col min="8729" max="8729" width="34.28515625" style="360" customWidth="1"/>
    <col min="8730" max="8730" width="8.140625" style="360" customWidth="1"/>
    <col min="8731" max="8731" width="10.85546875" style="360" customWidth="1"/>
    <col min="8732" max="8732" width="8.85546875" style="360" customWidth="1"/>
    <col min="8733" max="8733" width="7.42578125" style="360" customWidth="1"/>
    <col min="8734" max="8734" width="7.7109375" style="360" customWidth="1"/>
    <col min="8735" max="8735" width="7.28515625" style="360" customWidth="1"/>
    <col min="8736" max="8736" width="7.140625" style="360" customWidth="1"/>
    <col min="8737" max="8737" width="10.28515625" style="360" customWidth="1"/>
    <col min="8738" max="8738" width="14.140625" style="360" customWidth="1"/>
    <col min="8739" max="8739" width="11.28515625" style="360" customWidth="1"/>
    <col min="8740" max="8740" width="13.42578125" style="360" customWidth="1"/>
    <col min="8741" max="8741" width="12.42578125" style="360" customWidth="1"/>
    <col min="8742" max="8742" width="24" style="360" customWidth="1"/>
    <col min="8743" max="8755" width="0" style="360" hidden="1" customWidth="1"/>
    <col min="8756" max="8756" width="43" style="360" customWidth="1"/>
    <col min="8757" max="8757" width="49.85546875" style="360" customWidth="1"/>
    <col min="8758" max="8760" width="10" style="360" customWidth="1"/>
    <col min="8761" max="8761" width="39.140625" style="360" customWidth="1"/>
    <col min="8762" max="8762" width="37.28515625" style="360" customWidth="1"/>
    <col min="8763" max="8763" width="31.5703125" style="360" customWidth="1"/>
    <col min="8764" max="8764" width="37" style="360" customWidth="1"/>
    <col min="8765" max="8765" width="31.5703125" style="360" customWidth="1"/>
    <col min="8766" max="8766" width="10" style="360" customWidth="1"/>
    <col min="8767" max="8960" width="15.140625" style="360"/>
    <col min="8961" max="8961" width="24.42578125" style="360" customWidth="1"/>
    <col min="8962" max="8962" width="25.140625" style="360" customWidth="1"/>
    <col min="8963" max="8963" width="28.140625" style="360" customWidth="1"/>
    <col min="8964" max="8964" width="42.85546875" style="360" customWidth="1"/>
    <col min="8965" max="8965" width="23.7109375" style="360" customWidth="1"/>
    <col min="8966" max="8966" width="25.7109375" style="360" customWidth="1"/>
    <col min="8967" max="8967" width="66.5703125" style="360" bestFit="1" customWidth="1"/>
    <col min="8968" max="8970" width="17.5703125" style="360" customWidth="1"/>
    <col min="8971" max="8971" width="31.28515625" style="360" customWidth="1"/>
    <col min="8972" max="8974" width="27.28515625" style="360" customWidth="1"/>
    <col min="8975" max="8975" width="42.140625" style="360" customWidth="1"/>
    <col min="8976" max="8976" width="31.42578125" style="360" customWidth="1"/>
    <col min="8977" max="8977" width="21.140625" style="360" customWidth="1"/>
    <col min="8978" max="8978" width="19.140625" style="360" customWidth="1"/>
    <col min="8979" max="8979" width="31.28515625" style="360" customWidth="1"/>
    <col min="8980" max="8980" width="19.140625" style="360" customWidth="1"/>
    <col min="8981" max="8981" width="29.5703125" style="360" customWidth="1"/>
    <col min="8982" max="8982" width="75.85546875" style="360" customWidth="1"/>
    <col min="8983" max="8983" width="27" style="360" customWidth="1"/>
    <col min="8984" max="8984" width="24.42578125" style="360" customWidth="1"/>
    <col min="8985" max="8985" width="34.28515625" style="360" customWidth="1"/>
    <col min="8986" max="8986" width="8.140625" style="360" customWidth="1"/>
    <col min="8987" max="8987" width="10.85546875" style="360" customWidth="1"/>
    <col min="8988" max="8988" width="8.85546875" style="360" customWidth="1"/>
    <col min="8989" max="8989" width="7.42578125" style="360" customWidth="1"/>
    <col min="8990" max="8990" width="7.7109375" style="360" customWidth="1"/>
    <col min="8991" max="8991" width="7.28515625" style="360" customWidth="1"/>
    <col min="8992" max="8992" width="7.140625" style="360" customWidth="1"/>
    <col min="8993" max="8993" width="10.28515625" style="360" customWidth="1"/>
    <col min="8994" max="8994" width="14.140625" style="360" customWidth="1"/>
    <col min="8995" max="8995" width="11.28515625" style="360" customWidth="1"/>
    <col min="8996" max="8996" width="13.42578125" style="360" customWidth="1"/>
    <col min="8997" max="8997" width="12.42578125" style="360" customWidth="1"/>
    <col min="8998" max="8998" width="24" style="360" customWidth="1"/>
    <col min="8999" max="9011" width="0" style="360" hidden="1" customWidth="1"/>
    <col min="9012" max="9012" width="43" style="360" customWidth="1"/>
    <col min="9013" max="9013" width="49.85546875" style="360" customWidth="1"/>
    <col min="9014" max="9016" width="10" style="360" customWidth="1"/>
    <col min="9017" max="9017" width="39.140625" style="360" customWidth="1"/>
    <col min="9018" max="9018" width="37.28515625" style="360" customWidth="1"/>
    <col min="9019" max="9019" width="31.5703125" style="360" customWidth="1"/>
    <col min="9020" max="9020" width="37" style="360" customWidth="1"/>
    <col min="9021" max="9021" width="31.5703125" style="360" customWidth="1"/>
    <col min="9022" max="9022" width="10" style="360" customWidth="1"/>
    <col min="9023" max="9216" width="15.140625" style="360"/>
    <col min="9217" max="9217" width="24.42578125" style="360" customWidth="1"/>
    <col min="9218" max="9218" width="25.140625" style="360" customWidth="1"/>
    <col min="9219" max="9219" width="28.140625" style="360" customWidth="1"/>
    <col min="9220" max="9220" width="42.85546875" style="360" customWidth="1"/>
    <col min="9221" max="9221" width="23.7109375" style="360" customWidth="1"/>
    <col min="9222" max="9222" width="25.7109375" style="360" customWidth="1"/>
    <col min="9223" max="9223" width="66.5703125" style="360" bestFit="1" customWidth="1"/>
    <col min="9224" max="9226" width="17.5703125" style="360" customWidth="1"/>
    <col min="9227" max="9227" width="31.28515625" style="360" customWidth="1"/>
    <col min="9228" max="9230" width="27.28515625" style="360" customWidth="1"/>
    <col min="9231" max="9231" width="42.140625" style="360" customWidth="1"/>
    <col min="9232" max="9232" width="31.42578125" style="360" customWidth="1"/>
    <col min="9233" max="9233" width="21.140625" style="360" customWidth="1"/>
    <col min="9234" max="9234" width="19.140625" style="360" customWidth="1"/>
    <col min="9235" max="9235" width="31.28515625" style="360" customWidth="1"/>
    <col min="9236" max="9236" width="19.140625" style="360" customWidth="1"/>
    <col min="9237" max="9237" width="29.5703125" style="360" customWidth="1"/>
    <col min="9238" max="9238" width="75.85546875" style="360" customWidth="1"/>
    <col min="9239" max="9239" width="27" style="360" customWidth="1"/>
    <col min="9240" max="9240" width="24.42578125" style="360" customWidth="1"/>
    <col min="9241" max="9241" width="34.28515625" style="360" customWidth="1"/>
    <col min="9242" max="9242" width="8.140625" style="360" customWidth="1"/>
    <col min="9243" max="9243" width="10.85546875" style="360" customWidth="1"/>
    <col min="9244" max="9244" width="8.85546875" style="360" customWidth="1"/>
    <col min="9245" max="9245" width="7.42578125" style="360" customWidth="1"/>
    <col min="9246" max="9246" width="7.7109375" style="360" customWidth="1"/>
    <col min="9247" max="9247" width="7.28515625" style="360" customWidth="1"/>
    <col min="9248" max="9248" width="7.140625" style="360" customWidth="1"/>
    <col min="9249" max="9249" width="10.28515625" style="360" customWidth="1"/>
    <col min="9250" max="9250" width="14.140625" style="360" customWidth="1"/>
    <col min="9251" max="9251" width="11.28515625" style="360" customWidth="1"/>
    <col min="9252" max="9252" width="13.42578125" style="360" customWidth="1"/>
    <col min="9253" max="9253" width="12.42578125" style="360" customWidth="1"/>
    <col min="9254" max="9254" width="24" style="360" customWidth="1"/>
    <col min="9255" max="9267" width="0" style="360" hidden="1" customWidth="1"/>
    <col min="9268" max="9268" width="43" style="360" customWidth="1"/>
    <col min="9269" max="9269" width="49.85546875" style="360" customWidth="1"/>
    <col min="9270" max="9272" width="10" style="360" customWidth="1"/>
    <col min="9273" max="9273" width="39.140625" style="360" customWidth="1"/>
    <col min="9274" max="9274" width="37.28515625" style="360" customWidth="1"/>
    <col min="9275" max="9275" width="31.5703125" style="360" customWidth="1"/>
    <col min="9276" max="9276" width="37" style="360" customWidth="1"/>
    <col min="9277" max="9277" width="31.5703125" style="360" customWidth="1"/>
    <col min="9278" max="9278" width="10" style="360" customWidth="1"/>
    <col min="9279" max="9472" width="15.140625" style="360"/>
    <col min="9473" max="9473" width="24.42578125" style="360" customWidth="1"/>
    <col min="9474" max="9474" width="25.140625" style="360" customWidth="1"/>
    <col min="9475" max="9475" width="28.140625" style="360" customWidth="1"/>
    <col min="9476" max="9476" width="42.85546875" style="360" customWidth="1"/>
    <col min="9477" max="9477" width="23.7109375" style="360" customWidth="1"/>
    <col min="9478" max="9478" width="25.7109375" style="360" customWidth="1"/>
    <col min="9479" max="9479" width="66.5703125" style="360" bestFit="1" customWidth="1"/>
    <col min="9480" max="9482" width="17.5703125" style="360" customWidth="1"/>
    <col min="9483" max="9483" width="31.28515625" style="360" customWidth="1"/>
    <col min="9484" max="9486" width="27.28515625" style="360" customWidth="1"/>
    <col min="9487" max="9487" width="42.140625" style="360" customWidth="1"/>
    <col min="9488" max="9488" width="31.42578125" style="360" customWidth="1"/>
    <col min="9489" max="9489" width="21.140625" style="360" customWidth="1"/>
    <col min="9490" max="9490" width="19.140625" style="360" customWidth="1"/>
    <col min="9491" max="9491" width="31.28515625" style="360" customWidth="1"/>
    <col min="9492" max="9492" width="19.140625" style="360" customWidth="1"/>
    <col min="9493" max="9493" width="29.5703125" style="360" customWidth="1"/>
    <col min="9494" max="9494" width="75.85546875" style="360" customWidth="1"/>
    <col min="9495" max="9495" width="27" style="360" customWidth="1"/>
    <col min="9496" max="9496" width="24.42578125" style="360" customWidth="1"/>
    <col min="9497" max="9497" width="34.28515625" style="360" customWidth="1"/>
    <col min="9498" max="9498" width="8.140625" style="360" customWidth="1"/>
    <col min="9499" max="9499" width="10.85546875" style="360" customWidth="1"/>
    <col min="9500" max="9500" width="8.85546875" style="360" customWidth="1"/>
    <col min="9501" max="9501" width="7.42578125" style="360" customWidth="1"/>
    <col min="9502" max="9502" width="7.7109375" style="360" customWidth="1"/>
    <col min="9503" max="9503" width="7.28515625" style="360" customWidth="1"/>
    <col min="9504" max="9504" width="7.140625" style="360" customWidth="1"/>
    <col min="9505" max="9505" width="10.28515625" style="360" customWidth="1"/>
    <col min="9506" max="9506" width="14.140625" style="360" customWidth="1"/>
    <col min="9507" max="9507" width="11.28515625" style="360" customWidth="1"/>
    <col min="9508" max="9508" width="13.42578125" style="360" customWidth="1"/>
    <col min="9509" max="9509" width="12.42578125" style="360" customWidth="1"/>
    <col min="9510" max="9510" width="24" style="360" customWidth="1"/>
    <col min="9511" max="9523" width="0" style="360" hidden="1" customWidth="1"/>
    <col min="9524" max="9524" width="43" style="360" customWidth="1"/>
    <col min="9525" max="9525" width="49.85546875" style="360" customWidth="1"/>
    <col min="9526" max="9528" width="10" style="360" customWidth="1"/>
    <col min="9529" max="9529" width="39.140625" style="360" customWidth="1"/>
    <col min="9530" max="9530" width="37.28515625" style="360" customWidth="1"/>
    <col min="9531" max="9531" width="31.5703125" style="360" customWidth="1"/>
    <col min="9532" max="9532" width="37" style="360" customWidth="1"/>
    <col min="9533" max="9533" width="31.5703125" style="360" customWidth="1"/>
    <col min="9534" max="9534" width="10" style="360" customWidth="1"/>
    <col min="9535" max="9728" width="15.140625" style="360"/>
    <col min="9729" max="9729" width="24.42578125" style="360" customWidth="1"/>
    <col min="9730" max="9730" width="25.140625" style="360" customWidth="1"/>
    <col min="9731" max="9731" width="28.140625" style="360" customWidth="1"/>
    <col min="9732" max="9732" width="42.85546875" style="360" customWidth="1"/>
    <col min="9733" max="9733" width="23.7109375" style="360" customWidth="1"/>
    <col min="9734" max="9734" width="25.7109375" style="360" customWidth="1"/>
    <col min="9735" max="9735" width="66.5703125" style="360" bestFit="1" customWidth="1"/>
    <col min="9736" max="9738" width="17.5703125" style="360" customWidth="1"/>
    <col min="9739" max="9739" width="31.28515625" style="360" customWidth="1"/>
    <col min="9740" max="9742" width="27.28515625" style="360" customWidth="1"/>
    <col min="9743" max="9743" width="42.140625" style="360" customWidth="1"/>
    <col min="9744" max="9744" width="31.42578125" style="360" customWidth="1"/>
    <col min="9745" max="9745" width="21.140625" style="360" customWidth="1"/>
    <col min="9746" max="9746" width="19.140625" style="360" customWidth="1"/>
    <col min="9747" max="9747" width="31.28515625" style="360" customWidth="1"/>
    <col min="9748" max="9748" width="19.140625" style="360" customWidth="1"/>
    <col min="9749" max="9749" width="29.5703125" style="360" customWidth="1"/>
    <col min="9750" max="9750" width="75.85546875" style="360" customWidth="1"/>
    <col min="9751" max="9751" width="27" style="360" customWidth="1"/>
    <col min="9752" max="9752" width="24.42578125" style="360" customWidth="1"/>
    <col min="9753" max="9753" width="34.28515625" style="360" customWidth="1"/>
    <col min="9754" max="9754" width="8.140625" style="360" customWidth="1"/>
    <col min="9755" max="9755" width="10.85546875" style="360" customWidth="1"/>
    <col min="9756" max="9756" width="8.85546875" style="360" customWidth="1"/>
    <col min="9757" max="9757" width="7.42578125" style="360" customWidth="1"/>
    <col min="9758" max="9758" width="7.7109375" style="360" customWidth="1"/>
    <col min="9759" max="9759" width="7.28515625" style="360" customWidth="1"/>
    <col min="9760" max="9760" width="7.140625" style="360" customWidth="1"/>
    <col min="9761" max="9761" width="10.28515625" style="360" customWidth="1"/>
    <col min="9762" max="9762" width="14.140625" style="360" customWidth="1"/>
    <col min="9763" max="9763" width="11.28515625" style="360" customWidth="1"/>
    <col min="9764" max="9764" width="13.42578125" style="360" customWidth="1"/>
    <col min="9765" max="9765" width="12.42578125" style="360" customWidth="1"/>
    <col min="9766" max="9766" width="24" style="360" customWidth="1"/>
    <col min="9767" max="9779" width="0" style="360" hidden="1" customWidth="1"/>
    <col min="9780" max="9780" width="43" style="360" customWidth="1"/>
    <col min="9781" max="9781" width="49.85546875" style="360" customWidth="1"/>
    <col min="9782" max="9784" width="10" style="360" customWidth="1"/>
    <col min="9785" max="9785" width="39.140625" style="360" customWidth="1"/>
    <col min="9786" max="9786" width="37.28515625" style="360" customWidth="1"/>
    <col min="9787" max="9787" width="31.5703125" style="360" customWidth="1"/>
    <col min="9788" max="9788" width="37" style="360" customWidth="1"/>
    <col min="9789" max="9789" width="31.5703125" style="360" customWidth="1"/>
    <col min="9790" max="9790" width="10" style="360" customWidth="1"/>
    <col min="9791" max="9984" width="15.140625" style="360"/>
    <col min="9985" max="9985" width="24.42578125" style="360" customWidth="1"/>
    <col min="9986" max="9986" width="25.140625" style="360" customWidth="1"/>
    <col min="9987" max="9987" width="28.140625" style="360" customWidth="1"/>
    <col min="9988" max="9988" width="42.85546875" style="360" customWidth="1"/>
    <col min="9989" max="9989" width="23.7109375" style="360" customWidth="1"/>
    <col min="9990" max="9990" width="25.7109375" style="360" customWidth="1"/>
    <col min="9991" max="9991" width="66.5703125" style="360" bestFit="1" customWidth="1"/>
    <col min="9992" max="9994" width="17.5703125" style="360" customWidth="1"/>
    <col min="9995" max="9995" width="31.28515625" style="360" customWidth="1"/>
    <col min="9996" max="9998" width="27.28515625" style="360" customWidth="1"/>
    <col min="9999" max="9999" width="42.140625" style="360" customWidth="1"/>
    <col min="10000" max="10000" width="31.42578125" style="360" customWidth="1"/>
    <col min="10001" max="10001" width="21.140625" style="360" customWidth="1"/>
    <col min="10002" max="10002" width="19.140625" style="360" customWidth="1"/>
    <col min="10003" max="10003" width="31.28515625" style="360" customWidth="1"/>
    <col min="10004" max="10004" width="19.140625" style="360" customWidth="1"/>
    <col min="10005" max="10005" width="29.5703125" style="360" customWidth="1"/>
    <col min="10006" max="10006" width="75.85546875" style="360" customWidth="1"/>
    <col min="10007" max="10007" width="27" style="360" customWidth="1"/>
    <col min="10008" max="10008" width="24.42578125" style="360" customWidth="1"/>
    <col min="10009" max="10009" width="34.28515625" style="360" customWidth="1"/>
    <col min="10010" max="10010" width="8.140625" style="360" customWidth="1"/>
    <col min="10011" max="10011" width="10.85546875" style="360" customWidth="1"/>
    <col min="10012" max="10012" width="8.85546875" style="360" customWidth="1"/>
    <col min="10013" max="10013" width="7.42578125" style="360" customWidth="1"/>
    <col min="10014" max="10014" width="7.7109375" style="360" customWidth="1"/>
    <col min="10015" max="10015" width="7.28515625" style="360" customWidth="1"/>
    <col min="10016" max="10016" width="7.140625" style="360" customWidth="1"/>
    <col min="10017" max="10017" width="10.28515625" style="360" customWidth="1"/>
    <col min="10018" max="10018" width="14.140625" style="360" customWidth="1"/>
    <col min="10019" max="10019" width="11.28515625" style="360" customWidth="1"/>
    <col min="10020" max="10020" width="13.42578125" style="360" customWidth="1"/>
    <col min="10021" max="10021" width="12.42578125" style="360" customWidth="1"/>
    <col min="10022" max="10022" width="24" style="360" customWidth="1"/>
    <col min="10023" max="10035" width="0" style="360" hidden="1" customWidth="1"/>
    <col min="10036" max="10036" width="43" style="360" customWidth="1"/>
    <col min="10037" max="10037" width="49.85546875" style="360" customWidth="1"/>
    <col min="10038" max="10040" width="10" style="360" customWidth="1"/>
    <col min="10041" max="10041" width="39.140625" style="360" customWidth="1"/>
    <col min="10042" max="10042" width="37.28515625" style="360" customWidth="1"/>
    <col min="10043" max="10043" width="31.5703125" style="360" customWidth="1"/>
    <col min="10044" max="10044" width="37" style="360" customWidth="1"/>
    <col min="10045" max="10045" width="31.5703125" style="360" customWidth="1"/>
    <col min="10046" max="10046" width="10" style="360" customWidth="1"/>
    <col min="10047" max="10240" width="15.140625" style="360"/>
    <col min="10241" max="10241" width="24.42578125" style="360" customWidth="1"/>
    <col min="10242" max="10242" width="25.140625" style="360" customWidth="1"/>
    <col min="10243" max="10243" width="28.140625" style="360" customWidth="1"/>
    <col min="10244" max="10244" width="42.85546875" style="360" customWidth="1"/>
    <col min="10245" max="10245" width="23.7109375" style="360" customWidth="1"/>
    <col min="10246" max="10246" width="25.7109375" style="360" customWidth="1"/>
    <col min="10247" max="10247" width="66.5703125" style="360" bestFit="1" customWidth="1"/>
    <col min="10248" max="10250" width="17.5703125" style="360" customWidth="1"/>
    <col min="10251" max="10251" width="31.28515625" style="360" customWidth="1"/>
    <col min="10252" max="10254" width="27.28515625" style="360" customWidth="1"/>
    <col min="10255" max="10255" width="42.140625" style="360" customWidth="1"/>
    <col min="10256" max="10256" width="31.42578125" style="360" customWidth="1"/>
    <col min="10257" max="10257" width="21.140625" style="360" customWidth="1"/>
    <col min="10258" max="10258" width="19.140625" style="360" customWidth="1"/>
    <col min="10259" max="10259" width="31.28515625" style="360" customWidth="1"/>
    <col min="10260" max="10260" width="19.140625" style="360" customWidth="1"/>
    <col min="10261" max="10261" width="29.5703125" style="360" customWidth="1"/>
    <col min="10262" max="10262" width="75.85546875" style="360" customWidth="1"/>
    <col min="10263" max="10263" width="27" style="360" customWidth="1"/>
    <col min="10264" max="10264" width="24.42578125" style="360" customWidth="1"/>
    <col min="10265" max="10265" width="34.28515625" style="360" customWidth="1"/>
    <col min="10266" max="10266" width="8.140625" style="360" customWidth="1"/>
    <col min="10267" max="10267" width="10.85546875" style="360" customWidth="1"/>
    <col min="10268" max="10268" width="8.85546875" style="360" customWidth="1"/>
    <col min="10269" max="10269" width="7.42578125" style="360" customWidth="1"/>
    <col min="10270" max="10270" width="7.7109375" style="360" customWidth="1"/>
    <col min="10271" max="10271" width="7.28515625" style="360" customWidth="1"/>
    <col min="10272" max="10272" width="7.140625" style="360" customWidth="1"/>
    <col min="10273" max="10273" width="10.28515625" style="360" customWidth="1"/>
    <col min="10274" max="10274" width="14.140625" style="360" customWidth="1"/>
    <col min="10275" max="10275" width="11.28515625" style="360" customWidth="1"/>
    <col min="10276" max="10276" width="13.42578125" style="360" customWidth="1"/>
    <col min="10277" max="10277" width="12.42578125" style="360" customWidth="1"/>
    <col min="10278" max="10278" width="24" style="360" customWidth="1"/>
    <col min="10279" max="10291" width="0" style="360" hidden="1" customWidth="1"/>
    <col min="10292" max="10292" width="43" style="360" customWidth="1"/>
    <col min="10293" max="10293" width="49.85546875" style="360" customWidth="1"/>
    <col min="10294" max="10296" width="10" style="360" customWidth="1"/>
    <col min="10297" max="10297" width="39.140625" style="360" customWidth="1"/>
    <col min="10298" max="10298" width="37.28515625" style="360" customWidth="1"/>
    <col min="10299" max="10299" width="31.5703125" style="360" customWidth="1"/>
    <col min="10300" max="10300" width="37" style="360" customWidth="1"/>
    <col min="10301" max="10301" width="31.5703125" style="360" customWidth="1"/>
    <col min="10302" max="10302" width="10" style="360" customWidth="1"/>
    <col min="10303" max="10496" width="15.140625" style="360"/>
    <col min="10497" max="10497" width="24.42578125" style="360" customWidth="1"/>
    <col min="10498" max="10498" width="25.140625" style="360" customWidth="1"/>
    <col min="10499" max="10499" width="28.140625" style="360" customWidth="1"/>
    <col min="10500" max="10500" width="42.85546875" style="360" customWidth="1"/>
    <col min="10501" max="10501" width="23.7109375" style="360" customWidth="1"/>
    <col min="10502" max="10502" width="25.7109375" style="360" customWidth="1"/>
    <col min="10503" max="10503" width="66.5703125" style="360" bestFit="1" customWidth="1"/>
    <col min="10504" max="10506" width="17.5703125" style="360" customWidth="1"/>
    <col min="10507" max="10507" width="31.28515625" style="360" customWidth="1"/>
    <col min="10508" max="10510" width="27.28515625" style="360" customWidth="1"/>
    <col min="10511" max="10511" width="42.140625" style="360" customWidth="1"/>
    <col min="10512" max="10512" width="31.42578125" style="360" customWidth="1"/>
    <col min="10513" max="10513" width="21.140625" style="360" customWidth="1"/>
    <col min="10514" max="10514" width="19.140625" style="360" customWidth="1"/>
    <col min="10515" max="10515" width="31.28515625" style="360" customWidth="1"/>
    <col min="10516" max="10516" width="19.140625" style="360" customWidth="1"/>
    <col min="10517" max="10517" width="29.5703125" style="360" customWidth="1"/>
    <col min="10518" max="10518" width="75.85546875" style="360" customWidth="1"/>
    <col min="10519" max="10519" width="27" style="360" customWidth="1"/>
    <col min="10520" max="10520" width="24.42578125" style="360" customWidth="1"/>
    <col min="10521" max="10521" width="34.28515625" style="360" customWidth="1"/>
    <col min="10522" max="10522" width="8.140625" style="360" customWidth="1"/>
    <col min="10523" max="10523" width="10.85546875" style="360" customWidth="1"/>
    <col min="10524" max="10524" width="8.85546875" style="360" customWidth="1"/>
    <col min="10525" max="10525" width="7.42578125" style="360" customWidth="1"/>
    <col min="10526" max="10526" width="7.7109375" style="360" customWidth="1"/>
    <col min="10527" max="10527" width="7.28515625" style="360" customWidth="1"/>
    <col min="10528" max="10528" width="7.140625" style="360" customWidth="1"/>
    <col min="10529" max="10529" width="10.28515625" style="360" customWidth="1"/>
    <col min="10530" max="10530" width="14.140625" style="360" customWidth="1"/>
    <col min="10531" max="10531" width="11.28515625" style="360" customWidth="1"/>
    <col min="10532" max="10532" width="13.42578125" style="360" customWidth="1"/>
    <col min="10533" max="10533" width="12.42578125" style="360" customWidth="1"/>
    <col min="10534" max="10534" width="24" style="360" customWidth="1"/>
    <col min="10535" max="10547" width="0" style="360" hidden="1" customWidth="1"/>
    <col min="10548" max="10548" width="43" style="360" customWidth="1"/>
    <col min="10549" max="10549" width="49.85546875" style="360" customWidth="1"/>
    <col min="10550" max="10552" width="10" style="360" customWidth="1"/>
    <col min="10553" max="10553" width="39.140625" style="360" customWidth="1"/>
    <col min="10554" max="10554" width="37.28515625" style="360" customWidth="1"/>
    <col min="10555" max="10555" width="31.5703125" style="360" customWidth="1"/>
    <col min="10556" max="10556" width="37" style="360" customWidth="1"/>
    <col min="10557" max="10557" width="31.5703125" style="360" customWidth="1"/>
    <col min="10558" max="10558" width="10" style="360" customWidth="1"/>
    <col min="10559" max="10752" width="15.140625" style="360"/>
    <col min="10753" max="10753" width="24.42578125" style="360" customWidth="1"/>
    <col min="10754" max="10754" width="25.140625" style="360" customWidth="1"/>
    <col min="10755" max="10755" width="28.140625" style="360" customWidth="1"/>
    <col min="10756" max="10756" width="42.85546875" style="360" customWidth="1"/>
    <col min="10757" max="10757" width="23.7109375" style="360" customWidth="1"/>
    <col min="10758" max="10758" width="25.7109375" style="360" customWidth="1"/>
    <col min="10759" max="10759" width="66.5703125" style="360" bestFit="1" customWidth="1"/>
    <col min="10760" max="10762" width="17.5703125" style="360" customWidth="1"/>
    <col min="10763" max="10763" width="31.28515625" style="360" customWidth="1"/>
    <col min="10764" max="10766" width="27.28515625" style="360" customWidth="1"/>
    <col min="10767" max="10767" width="42.140625" style="360" customWidth="1"/>
    <col min="10768" max="10768" width="31.42578125" style="360" customWidth="1"/>
    <col min="10769" max="10769" width="21.140625" style="360" customWidth="1"/>
    <col min="10770" max="10770" width="19.140625" style="360" customWidth="1"/>
    <col min="10771" max="10771" width="31.28515625" style="360" customWidth="1"/>
    <col min="10772" max="10772" width="19.140625" style="360" customWidth="1"/>
    <col min="10773" max="10773" width="29.5703125" style="360" customWidth="1"/>
    <col min="10774" max="10774" width="75.85546875" style="360" customWidth="1"/>
    <col min="10775" max="10775" width="27" style="360" customWidth="1"/>
    <col min="10776" max="10776" width="24.42578125" style="360" customWidth="1"/>
    <col min="10777" max="10777" width="34.28515625" style="360" customWidth="1"/>
    <col min="10778" max="10778" width="8.140625" style="360" customWidth="1"/>
    <col min="10779" max="10779" width="10.85546875" style="360" customWidth="1"/>
    <col min="10780" max="10780" width="8.85546875" style="360" customWidth="1"/>
    <col min="10781" max="10781" width="7.42578125" style="360" customWidth="1"/>
    <col min="10782" max="10782" width="7.7109375" style="360" customWidth="1"/>
    <col min="10783" max="10783" width="7.28515625" style="360" customWidth="1"/>
    <col min="10784" max="10784" width="7.140625" style="360" customWidth="1"/>
    <col min="10785" max="10785" width="10.28515625" style="360" customWidth="1"/>
    <col min="10786" max="10786" width="14.140625" style="360" customWidth="1"/>
    <col min="10787" max="10787" width="11.28515625" style="360" customWidth="1"/>
    <col min="10788" max="10788" width="13.42578125" style="360" customWidth="1"/>
    <col min="10789" max="10789" width="12.42578125" style="360" customWidth="1"/>
    <col min="10790" max="10790" width="24" style="360" customWidth="1"/>
    <col min="10791" max="10803" width="0" style="360" hidden="1" customWidth="1"/>
    <col min="10804" max="10804" width="43" style="360" customWidth="1"/>
    <col min="10805" max="10805" width="49.85546875" style="360" customWidth="1"/>
    <col min="10806" max="10808" width="10" style="360" customWidth="1"/>
    <col min="10809" max="10809" width="39.140625" style="360" customWidth="1"/>
    <col min="10810" max="10810" width="37.28515625" style="360" customWidth="1"/>
    <col min="10811" max="10811" width="31.5703125" style="360" customWidth="1"/>
    <col min="10812" max="10812" width="37" style="360" customWidth="1"/>
    <col min="10813" max="10813" width="31.5703125" style="360" customWidth="1"/>
    <col min="10814" max="10814" width="10" style="360" customWidth="1"/>
    <col min="10815" max="11008" width="15.140625" style="360"/>
    <col min="11009" max="11009" width="24.42578125" style="360" customWidth="1"/>
    <col min="11010" max="11010" width="25.140625" style="360" customWidth="1"/>
    <col min="11011" max="11011" width="28.140625" style="360" customWidth="1"/>
    <col min="11012" max="11012" width="42.85546875" style="360" customWidth="1"/>
    <col min="11013" max="11013" width="23.7109375" style="360" customWidth="1"/>
    <col min="11014" max="11014" width="25.7109375" style="360" customWidth="1"/>
    <col min="11015" max="11015" width="66.5703125" style="360" bestFit="1" customWidth="1"/>
    <col min="11016" max="11018" width="17.5703125" style="360" customWidth="1"/>
    <col min="11019" max="11019" width="31.28515625" style="360" customWidth="1"/>
    <col min="11020" max="11022" width="27.28515625" style="360" customWidth="1"/>
    <col min="11023" max="11023" width="42.140625" style="360" customWidth="1"/>
    <col min="11024" max="11024" width="31.42578125" style="360" customWidth="1"/>
    <col min="11025" max="11025" width="21.140625" style="360" customWidth="1"/>
    <col min="11026" max="11026" width="19.140625" style="360" customWidth="1"/>
    <col min="11027" max="11027" width="31.28515625" style="360" customWidth="1"/>
    <col min="11028" max="11028" width="19.140625" style="360" customWidth="1"/>
    <col min="11029" max="11029" width="29.5703125" style="360" customWidth="1"/>
    <col min="11030" max="11030" width="75.85546875" style="360" customWidth="1"/>
    <col min="11031" max="11031" width="27" style="360" customWidth="1"/>
    <col min="11032" max="11032" width="24.42578125" style="360" customWidth="1"/>
    <col min="11033" max="11033" width="34.28515625" style="360" customWidth="1"/>
    <col min="11034" max="11034" width="8.140625" style="360" customWidth="1"/>
    <col min="11035" max="11035" width="10.85546875" style="360" customWidth="1"/>
    <col min="11036" max="11036" width="8.85546875" style="360" customWidth="1"/>
    <col min="11037" max="11037" width="7.42578125" style="360" customWidth="1"/>
    <col min="11038" max="11038" width="7.7109375" style="360" customWidth="1"/>
    <col min="11039" max="11039" width="7.28515625" style="360" customWidth="1"/>
    <col min="11040" max="11040" width="7.140625" style="360" customWidth="1"/>
    <col min="11041" max="11041" width="10.28515625" style="360" customWidth="1"/>
    <col min="11042" max="11042" width="14.140625" style="360" customWidth="1"/>
    <col min="11043" max="11043" width="11.28515625" style="360" customWidth="1"/>
    <col min="11044" max="11044" width="13.42578125" style="360" customWidth="1"/>
    <col min="11045" max="11045" width="12.42578125" style="360" customWidth="1"/>
    <col min="11046" max="11046" width="24" style="360" customWidth="1"/>
    <col min="11047" max="11059" width="0" style="360" hidden="1" customWidth="1"/>
    <col min="11060" max="11060" width="43" style="360" customWidth="1"/>
    <col min="11061" max="11061" width="49.85546875" style="360" customWidth="1"/>
    <col min="11062" max="11064" width="10" style="360" customWidth="1"/>
    <col min="11065" max="11065" width="39.140625" style="360" customWidth="1"/>
    <col min="11066" max="11066" width="37.28515625" style="360" customWidth="1"/>
    <col min="11067" max="11067" width="31.5703125" style="360" customWidth="1"/>
    <col min="11068" max="11068" width="37" style="360" customWidth="1"/>
    <col min="11069" max="11069" width="31.5703125" style="360" customWidth="1"/>
    <col min="11070" max="11070" width="10" style="360" customWidth="1"/>
    <col min="11071" max="11264" width="15.140625" style="360"/>
    <col min="11265" max="11265" width="24.42578125" style="360" customWidth="1"/>
    <col min="11266" max="11266" width="25.140625" style="360" customWidth="1"/>
    <col min="11267" max="11267" width="28.140625" style="360" customWidth="1"/>
    <col min="11268" max="11268" width="42.85546875" style="360" customWidth="1"/>
    <col min="11269" max="11269" width="23.7109375" style="360" customWidth="1"/>
    <col min="11270" max="11270" width="25.7109375" style="360" customWidth="1"/>
    <col min="11271" max="11271" width="66.5703125" style="360" bestFit="1" customWidth="1"/>
    <col min="11272" max="11274" width="17.5703125" style="360" customWidth="1"/>
    <col min="11275" max="11275" width="31.28515625" style="360" customWidth="1"/>
    <col min="11276" max="11278" width="27.28515625" style="360" customWidth="1"/>
    <col min="11279" max="11279" width="42.140625" style="360" customWidth="1"/>
    <col min="11280" max="11280" width="31.42578125" style="360" customWidth="1"/>
    <col min="11281" max="11281" width="21.140625" style="360" customWidth="1"/>
    <col min="11282" max="11282" width="19.140625" style="360" customWidth="1"/>
    <col min="11283" max="11283" width="31.28515625" style="360" customWidth="1"/>
    <col min="11284" max="11284" width="19.140625" style="360" customWidth="1"/>
    <col min="11285" max="11285" width="29.5703125" style="360" customWidth="1"/>
    <col min="11286" max="11286" width="75.85546875" style="360" customWidth="1"/>
    <col min="11287" max="11287" width="27" style="360" customWidth="1"/>
    <col min="11288" max="11288" width="24.42578125" style="360" customWidth="1"/>
    <col min="11289" max="11289" width="34.28515625" style="360" customWidth="1"/>
    <col min="11290" max="11290" width="8.140625" style="360" customWidth="1"/>
    <col min="11291" max="11291" width="10.85546875" style="360" customWidth="1"/>
    <col min="11292" max="11292" width="8.85546875" style="360" customWidth="1"/>
    <col min="11293" max="11293" width="7.42578125" style="360" customWidth="1"/>
    <col min="11294" max="11294" width="7.7109375" style="360" customWidth="1"/>
    <col min="11295" max="11295" width="7.28515625" style="360" customWidth="1"/>
    <col min="11296" max="11296" width="7.140625" style="360" customWidth="1"/>
    <col min="11297" max="11297" width="10.28515625" style="360" customWidth="1"/>
    <col min="11298" max="11298" width="14.140625" style="360" customWidth="1"/>
    <col min="11299" max="11299" width="11.28515625" style="360" customWidth="1"/>
    <col min="11300" max="11300" width="13.42578125" style="360" customWidth="1"/>
    <col min="11301" max="11301" width="12.42578125" style="360" customWidth="1"/>
    <col min="11302" max="11302" width="24" style="360" customWidth="1"/>
    <col min="11303" max="11315" width="0" style="360" hidden="1" customWidth="1"/>
    <col min="11316" max="11316" width="43" style="360" customWidth="1"/>
    <col min="11317" max="11317" width="49.85546875" style="360" customWidth="1"/>
    <col min="11318" max="11320" width="10" style="360" customWidth="1"/>
    <col min="11321" max="11321" width="39.140625" style="360" customWidth="1"/>
    <col min="11322" max="11322" width="37.28515625" style="360" customWidth="1"/>
    <col min="11323" max="11323" width="31.5703125" style="360" customWidth="1"/>
    <col min="11324" max="11324" width="37" style="360" customWidth="1"/>
    <col min="11325" max="11325" width="31.5703125" style="360" customWidth="1"/>
    <col min="11326" max="11326" width="10" style="360" customWidth="1"/>
    <col min="11327" max="11520" width="15.140625" style="360"/>
    <col min="11521" max="11521" width="24.42578125" style="360" customWidth="1"/>
    <col min="11522" max="11522" width="25.140625" style="360" customWidth="1"/>
    <col min="11523" max="11523" width="28.140625" style="360" customWidth="1"/>
    <col min="11524" max="11524" width="42.85546875" style="360" customWidth="1"/>
    <col min="11525" max="11525" width="23.7109375" style="360" customWidth="1"/>
    <col min="11526" max="11526" width="25.7109375" style="360" customWidth="1"/>
    <col min="11527" max="11527" width="66.5703125" style="360" bestFit="1" customWidth="1"/>
    <col min="11528" max="11530" width="17.5703125" style="360" customWidth="1"/>
    <col min="11531" max="11531" width="31.28515625" style="360" customWidth="1"/>
    <col min="11532" max="11534" width="27.28515625" style="360" customWidth="1"/>
    <col min="11535" max="11535" width="42.140625" style="360" customWidth="1"/>
    <col min="11536" max="11536" width="31.42578125" style="360" customWidth="1"/>
    <col min="11537" max="11537" width="21.140625" style="360" customWidth="1"/>
    <col min="11538" max="11538" width="19.140625" style="360" customWidth="1"/>
    <col min="11539" max="11539" width="31.28515625" style="360" customWidth="1"/>
    <col min="11540" max="11540" width="19.140625" style="360" customWidth="1"/>
    <col min="11541" max="11541" width="29.5703125" style="360" customWidth="1"/>
    <col min="11542" max="11542" width="75.85546875" style="360" customWidth="1"/>
    <col min="11543" max="11543" width="27" style="360" customWidth="1"/>
    <col min="11544" max="11544" width="24.42578125" style="360" customWidth="1"/>
    <col min="11545" max="11545" width="34.28515625" style="360" customWidth="1"/>
    <col min="11546" max="11546" width="8.140625" style="360" customWidth="1"/>
    <col min="11547" max="11547" width="10.85546875" style="360" customWidth="1"/>
    <col min="11548" max="11548" width="8.85546875" style="360" customWidth="1"/>
    <col min="11549" max="11549" width="7.42578125" style="360" customWidth="1"/>
    <col min="11550" max="11550" width="7.7109375" style="360" customWidth="1"/>
    <col min="11551" max="11551" width="7.28515625" style="360" customWidth="1"/>
    <col min="11552" max="11552" width="7.140625" style="360" customWidth="1"/>
    <col min="11553" max="11553" width="10.28515625" style="360" customWidth="1"/>
    <col min="11554" max="11554" width="14.140625" style="360" customWidth="1"/>
    <col min="11555" max="11555" width="11.28515625" style="360" customWidth="1"/>
    <col min="11556" max="11556" width="13.42578125" style="360" customWidth="1"/>
    <col min="11557" max="11557" width="12.42578125" style="360" customWidth="1"/>
    <col min="11558" max="11558" width="24" style="360" customWidth="1"/>
    <col min="11559" max="11571" width="0" style="360" hidden="1" customWidth="1"/>
    <col min="11572" max="11572" width="43" style="360" customWidth="1"/>
    <col min="11573" max="11573" width="49.85546875" style="360" customWidth="1"/>
    <col min="11574" max="11576" width="10" style="360" customWidth="1"/>
    <col min="11577" max="11577" width="39.140625" style="360" customWidth="1"/>
    <col min="11578" max="11578" width="37.28515625" style="360" customWidth="1"/>
    <col min="11579" max="11579" width="31.5703125" style="360" customWidth="1"/>
    <col min="11580" max="11580" width="37" style="360" customWidth="1"/>
    <col min="11581" max="11581" width="31.5703125" style="360" customWidth="1"/>
    <col min="11582" max="11582" width="10" style="360" customWidth="1"/>
    <col min="11583" max="11776" width="15.140625" style="360"/>
    <col min="11777" max="11777" width="24.42578125" style="360" customWidth="1"/>
    <col min="11778" max="11778" width="25.140625" style="360" customWidth="1"/>
    <col min="11779" max="11779" width="28.140625" style="360" customWidth="1"/>
    <col min="11780" max="11780" width="42.85546875" style="360" customWidth="1"/>
    <col min="11781" max="11781" width="23.7109375" style="360" customWidth="1"/>
    <col min="11782" max="11782" width="25.7109375" style="360" customWidth="1"/>
    <col min="11783" max="11783" width="66.5703125" style="360" bestFit="1" customWidth="1"/>
    <col min="11784" max="11786" width="17.5703125" style="360" customWidth="1"/>
    <col min="11787" max="11787" width="31.28515625" style="360" customWidth="1"/>
    <col min="11788" max="11790" width="27.28515625" style="360" customWidth="1"/>
    <col min="11791" max="11791" width="42.140625" style="360" customWidth="1"/>
    <col min="11792" max="11792" width="31.42578125" style="360" customWidth="1"/>
    <col min="11793" max="11793" width="21.140625" style="360" customWidth="1"/>
    <col min="11794" max="11794" width="19.140625" style="360" customWidth="1"/>
    <col min="11795" max="11795" width="31.28515625" style="360" customWidth="1"/>
    <col min="11796" max="11796" width="19.140625" style="360" customWidth="1"/>
    <col min="11797" max="11797" width="29.5703125" style="360" customWidth="1"/>
    <col min="11798" max="11798" width="75.85546875" style="360" customWidth="1"/>
    <col min="11799" max="11799" width="27" style="360" customWidth="1"/>
    <col min="11800" max="11800" width="24.42578125" style="360" customWidth="1"/>
    <col min="11801" max="11801" width="34.28515625" style="360" customWidth="1"/>
    <col min="11802" max="11802" width="8.140625" style="360" customWidth="1"/>
    <col min="11803" max="11803" width="10.85546875" style="360" customWidth="1"/>
    <col min="11804" max="11804" width="8.85546875" style="360" customWidth="1"/>
    <col min="11805" max="11805" width="7.42578125" style="360" customWidth="1"/>
    <col min="11806" max="11806" width="7.7109375" style="360" customWidth="1"/>
    <col min="11807" max="11807" width="7.28515625" style="360" customWidth="1"/>
    <col min="11808" max="11808" width="7.140625" style="360" customWidth="1"/>
    <col min="11809" max="11809" width="10.28515625" style="360" customWidth="1"/>
    <col min="11810" max="11810" width="14.140625" style="360" customWidth="1"/>
    <col min="11811" max="11811" width="11.28515625" style="360" customWidth="1"/>
    <col min="11812" max="11812" width="13.42578125" style="360" customWidth="1"/>
    <col min="11813" max="11813" width="12.42578125" style="360" customWidth="1"/>
    <col min="11814" max="11814" width="24" style="360" customWidth="1"/>
    <col min="11815" max="11827" width="0" style="360" hidden="1" customWidth="1"/>
    <col min="11828" max="11828" width="43" style="360" customWidth="1"/>
    <col min="11829" max="11829" width="49.85546875" style="360" customWidth="1"/>
    <col min="11830" max="11832" width="10" style="360" customWidth="1"/>
    <col min="11833" max="11833" width="39.140625" style="360" customWidth="1"/>
    <col min="11834" max="11834" width="37.28515625" style="360" customWidth="1"/>
    <col min="11835" max="11835" width="31.5703125" style="360" customWidth="1"/>
    <col min="11836" max="11836" width="37" style="360" customWidth="1"/>
    <col min="11837" max="11837" width="31.5703125" style="360" customWidth="1"/>
    <col min="11838" max="11838" width="10" style="360" customWidth="1"/>
    <col min="11839" max="12032" width="15.140625" style="360"/>
    <col min="12033" max="12033" width="24.42578125" style="360" customWidth="1"/>
    <col min="12034" max="12034" width="25.140625" style="360" customWidth="1"/>
    <col min="12035" max="12035" width="28.140625" style="360" customWidth="1"/>
    <col min="12036" max="12036" width="42.85546875" style="360" customWidth="1"/>
    <col min="12037" max="12037" width="23.7109375" style="360" customWidth="1"/>
    <col min="12038" max="12038" width="25.7109375" style="360" customWidth="1"/>
    <col min="12039" max="12039" width="66.5703125" style="360" bestFit="1" customWidth="1"/>
    <col min="12040" max="12042" width="17.5703125" style="360" customWidth="1"/>
    <col min="12043" max="12043" width="31.28515625" style="360" customWidth="1"/>
    <col min="12044" max="12046" width="27.28515625" style="360" customWidth="1"/>
    <col min="12047" max="12047" width="42.140625" style="360" customWidth="1"/>
    <col min="12048" max="12048" width="31.42578125" style="360" customWidth="1"/>
    <col min="12049" max="12049" width="21.140625" style="360" customWidth="1"/>
    <col min="12050" max="12050" width="19.140625" style="360" customWidth="1"/>
    <col min="12051" max="12051" width="31.28515625" style="360" customWidth="1"/>
    <col min="12052" max="12052" width="19.140625" style="360" customWidth="1"/>
    <col min="12053" max="12053" width="29.5703125" style="360" customWidth="1"/>
    <col min="12054" max="12054" width="75.85546875" style="360" customWidth="1"/>
    <col min="12055" max="12055" width="27" style="360" customWidth="1"/>
    <col min="12056" max="12056" width="24.42578125" style="360" customWidth="1"/>
    <col min="12057" max="12057" width="34.28515625" style="360" customWidth="1"/>
    <col min="12058" max="12058" width="8.140625" style="360" customWidth="1"/>
    <col min="12059" max="12059" width="10.85546875" style="360" customWidth="1"/>
    <col min="12060" max="12060" width="8.85546875" style="360" customWidth="1"/>
    <col min="12061" max="12061" width="7.42578125" style="360" customWidth="1"/>
    <col min="12062" max="12062" width="7.7109375" style="360" customWidth="1"/>
    <col min="12063" max="12063" width="7.28515625" style="360" customWidth="1"/>
    <col min="12064" max="12064" width="7.140625" style="360" customWidth="1"/>
    <col min="12065" max="12065" width="10.28515625" style="360" customWidth="1"/>
    <col min="12066" max="12066" width="14.140625" style="360" customWidth="1"/>
    <col min="12067" max="12067" width="11.28515625" style="360" customWidth="1"/>
    <col min="12068" max="12068" width="13.42578125" style="360" customWidth="1"/>
    <col min="12069" max="12069" width="12.42578125" style="360" customWidth="1"/>
    <col min="12070" max="12070" width="24" style="360" customWidth="1"/>
    <col min="12071" max="12083" width="0" style="360" hidden="1" customWidth="1"/>
    <col min="12084" max="12084" width="43" style="360" customWidth="1"/>
    <col min="12085" max="12085" width="49.85546875" style="360" customWidth="1"/>
    <col min="12086" max="12088" width="10" style="360" customWidth="1"/>
    <col min="12089" max="12089" width="39.140625" style="360" customWidth="1"/>
    <col min="12090" max="12090" width="37.28515625" style="360" customWidth="1"/>
    <col min="12091" max="12091" width="31.5703125" style="360" customWidth="1"/>
    <col min="12092" max="12092" width="37" style="360" customWidth="1"/>
    <col min="12093" max="12093" width="31.5703125" style="360" customWidth="1"/>
    <col min="12094" max="12094" width="10" style="360" customWidth="1"/>
    <col min="12095" max="12288" width="15.140625" style="360"/>
    <col min="12289" max="12289" width="24.42578125" style="360" customWidth="1"/>
    <col min="12290" max="12290" width="25.140625" style="360" customWidth="1"/>
    <col min="12291" max="12291" width="28.140625" style="360" customWidth="1"/>
    <col min="12292" max="12292" width="42.85546875" style="360" customWidth="1"/>
    <col min="12293" max="12293" width="23.7109375" style="360" customWidth="1"/>
    <col min="12294" max="12294" width="25.7109375" style="360" customWidth="1"/>
    <col min="12295" max="12295" width="66.5703125" style="360" bestFit="1" customWidth="1"/>
    <col min="12296" max="12298" width="17.5703125" style="360" customWidth="1"/>
    <col min="12299" max="12299" width="31.28515625" style="360" customWidth="1"/>
    <col min="12300" max="12302" width="27.28515625" style="360" customWidth="1"/>
    <col min="12303" max="12303" width="42.140625" style="360" customWidth="1"/>
    <col min="12304" max="12304" width="31.42578125" style="360" customWidth="1"/>
    <col min="12305" max="12305" width="21.140625" style="360" customWidth="1"/>
    <col min="12306" max="12306" width="19.140625" style="360" customWidth="1"/>
    <col min="12307" max="12307" width="31.28515625" style="360" customWidth="1"/>
    <col min="12308" max="12308" width="19.140625" style="360" customWidth="1"/>
    <col min="12309" max="12309" width="29.5703125" style="360" customWidth="1"/>
    <col min="12310" max="12310" width="75.85546875" style="360" customWidth="1"/>
    <col min="12311" max="12311" width="27" style="360" customWidth="1"/>
    <col min="12312" max="12312" width="24.42578125" style="360" customWidth="1"/>
    <col min="12313" max="12313" width="34.28515625" style="360" customWidth="1"/>
    <col min="12314" max="12314" width="8.140625" style="360" customWidth="1"/>
    <col min="12315" max="12315" width="10.85546875" style="360" customWidth="1"/>
    <col min="12316" max="12316" width="8.85546875" style="360" customWidth="1"/>
    <col min="12317" max="12317" width="7.42578125" style="360" customWidth="1"/>
    <col min="12318" max="12318" width="7.7109375" style="360" customWidth="1"/>
    <col min="12319" max="12319" width="7.28515625" style="360" customWidth="1"/>
    <col min="12320" max="12320" width="7.140625" style="360" customWidth="1"/>
    <col min="12321" max="12321" width="10.28515625" style="360" customWidth="1"/>
    <col min="12322" max="12322" width="14.140625" style="360" customWidth="1"/>
    <col min="12323" max="12323" width="11.28515625" style="360" customWidth="1"/>
    <col min="12324" max="12324" width="13.42578125" style="360" customWidth="1"/>
    <col min="12325" max="12325" width="12.42578125" style="360" customWidth="1"/>
    <col min="12326" max="12326" width="24" style="360" customWidth="1"/>
    <col min="12327" max="12339" width="0" style="360" hidden="1" customWidth="1"/>
    <col min="12340" max="12340" width="43" style="360" customWidth="1"/>
    <col min="12341" max="12341" width="49.85546875" style="360" customWidth="1"/>
    <col min="12342" max="12344" width="10" style="360" customWidth="1"/>
    <col min="12345" max="12345" width="39.140625" style="360" customWidth="1"/>
    <col min="12346" max="12346" width="37.28515625" style="360" customWidth="1"/>
    <col min="12347" max="12347" width="31.5703125" style="360" customWidth="1"/>
    <col min="12348" max="12348" width="37" style="360" customWidth="1"/>
    <col min="12349" max="12349" width="31.5703125" style="360" customWidth="1"/>
    <col min="12350" max="12350" width="10" style="360" customWidth="1"/>
    <col min="12351" max="12544" width="15.140625" style="360"/>
    <col min="12545" max="12545" width="24.42578125" style="360" customWidth="1"/>
    <col min="12546" max="12546" width="25.140625" style="360" customWidth="1"/>
    <col min="12547" max="12547" width="28.140625" style="360" customWidth="1"/>
    <col min="12548" max="12548" width="42.85546875" style="360" customWidth="1"/>
    <col min="12549" max="12549" width="23.7109375" style="360" customWidth="1"/>
    <col min="12550" max="12550" width="25.7109375" style="360" customWidth="1"/>
    <col min="12551" max="12551" width="66.5703125" style="360" bestFit="1" customWidth="1"/>
    <col min="12552" max="12554" width="17.5703125" style="360" customWidth="1"/>
    <col min="12555" max="12555" width="31.28515625" style="360" customWidth="1"/>
    <col min="12556" max="12558" width="27.28515625" style="360" customWidth="1"/>
    <col min="12559" max="12559" width="42.140625" style="360" customWidth="1"/>
    <col min="12560" max="12560" width="31.42578125" style="360" customWidth="1"/>
    <col min="12561" max="12561" width="21.140625" style="360" customWidth="1"/>
    <col min="12562" max="12562" width="19.140625" style="360" customWidth="1"/>
    <col min="12563" max="12563" width="31.28515625" style="360" customWidth="1"/>
    <col min="12564" max="12564" width="19.140625" style="360" customWidth="1"/>
    <col min="12565" max="12565" width="29.5703125" style="360" customWidth="1"/>
    <col min="12566" max="12566" width="75.85546875" style="360" customWidth="1"/>
    <col min="12567" max="12567" width="27" style="360" customWidth="1"/>
    <col min="12568" max="12568" width="24.42578125" style="360" customWidth="1"/>
    <col min="12569" max="12569" width="34.28515625" style="360" customWidth="1"/>
    <col min="12570" max="12570" width="8.140625" style="360" customWidth="1"/>
    <col min="12571" max="12571" width="10.85546875" style="360" customWidth="1"/>
    <col min="12572" max="12572" width="8.85546875" style="360" customWidth="1"/>
    <col min="12573" max="12573" width="7.42578125" style="360" customWidth="1"/>
    <col min="12574" max="12574" width="7.7109375" style="360" customWidth="1"/>
    <col min="12575" max="12575" width="7.28515625" style="360" customWidth="1"/>
    <col min="12576" max="12576" width="7.140625" style="360" customWidth="1"/>
    <col min="12577" max="12577" width="10.28515625" style="360" customWidth="1"/>
    <col min="12578" max="12578" width="14.140625" style="360" customWidth="1"/>
    <col min="12579" max="12579" width="11.28515625" style="360" customWidth="1"/>
    <col min="12580" max="12580" width="13.42578125" style="360" customWidth="1"/>
    <col min="12581" max="12581" width="12.42578125" style="360" customWidth="1"/>
    <col min="12582" max="12582" width="24" style="360" customWidth="1"/>
    <col min="12583" max="12595" width="0" style="360" hidden="1" customWidth="1"/>
    <col min="12596" max="12596" width="43" style="360" customWidth="1"/>
    <col min="12597" max="12597" width="49.85546875" style="360" customWidth="1"/>
    <col min="12598" max="12600" width="10" style="360" customWidth="1"/>
    <col min="12601" max="12601" width="39.140625" style="360" customWidth="1"/>
    <col min="12602" max="12602" width="37.28515625" style="360" customWidth="1"/>
    <col min="12603" max="12603" width="31.5703125" style="360" customWidth="1"/>
    <col min="12604" max="12604" width="37" style="360" customWidth="1"/>
    <col min="12605" max="12605" width="31.5703125" style="360" customWidth="1"/>
    <col min="12606" max="12606" width="10" style="360" customWidth="1"/>
    <col min="12607" max="12800" width="15.140625" style="360"/>
    <col min="12801" max="12801" width="24.42578125" style="360" customWidth="1"/>
    <col min="12802" max="12802" width="25.140625" style="360" customWidth="1"/>
    <col min="12803" max="12803" width="28.140625" style="360" customWidth="1"/>
    <col min="12804" max="12804" width="42.85546875" style="360" customWidth="1"/>
    <col min="12805" max="12805" width="23.7109375" style="360" customWidth="1"/>
    <col min="12806" max="12806" width="25.7109375" style="360" customWidth="1"/>
    <col min="12807" max="12807" width="66.5703125" style="360" bestFit="1" customWidth="1"/>
    <col min="12808" max="12810" width="17.5703125" style="360" customWidth="1"/>
    <col min="12811" max="12811" width="31.28515625" style="360" customWidth="1"/>
    <col min="12812" max="12814" width="27.28515625" style="360" customWidth="1"/>
    <col min="12815" max="12815" width="42.140625" style="360" customWidth="1"/>
    <col min="12816" max="12816" width="31.42578125" style="360" customWidth="1"/>
    <col min="12817" max="12817" width="21.140625" style="360" customWidth="1"/>
    <col min="12818" max="12818" width="19.140625" style="360" customWidth="1"/>
    <col min="12819" max="12819" width="31.28515625" style="360" customWidth="1"/>
    <col min="12820" max="12820" width="19.140625" style="360" customWidth="1"/>
    <col min="12821" max="12821" width="29.5703125" style="360" customWidth="1"/>
    <col min="12822" max="12822" width="75.85546875" style="360" customWidth="1"/>
    <col min="12823" max="12823" width="27" style="360" customWidth="1"/>
    <col min="12824" max="12824" width="24.42578125" style="360" customWidth="1"/>
    <col min="12825" max="12825" width="34.28515625" style="360" customWidth="1"/>
    <col min="12826" max="12826" width="8.140625" style="360" customWidth="1"/>
    <col min="12827" max="12827" width="10.85546875" style="360" customWidth="1"/>
    <col min="12828" max="12828" width="8.85546875" style="360" customWidth="1"/>
    <col min="12829" max="12829" width="7.42578125" style="360" customWidth="1"/>
    <col min="12830" max="12830" width="7.7109375" style="360" customWidth="1"/>
    <col min="12831" max="12831" width="7.28515625" style="360" customWidth="1"/>
    <col min="12832" max="12832" width="7.140625" style="360" customWidth="1"/>
    <col min="12833" max="12833" width="10.28515625" style="360" customWidth="1"/>
    <col min="12834" max="12834" width="14.140625" style="360" customWidth="1"/>
    <col min="12835" max="12835" width="11.28515625" style="360" customWidth="1"/>
    <col min="12836" max="12836" width="13.42578125" style="360" customWidth="1"/>
    <col min="12837" max="12837" width="12.42578125" style="360" customWidth="1"/>
    <col min="12838" max="12838" width="24" style="360" customWidth="1"/>
    <col min="12839" max="12851" width="0" style="360" hidden="1" customWidth="1"/>
    <col min="12852" max="12852" width="43" style="360" customWidth="1"/>
    <col min="12853" max="12853" width="49.85546875" style="360" customWidth="1"/>
    <col min="12854" max="12856" width="10" style="360" customWidth="1"/>
    <col min="12857" max="12857" width="39.140625" style="360" customWidth="1"/>
    <col min="12858" max="12858" width="37.28515625" style="360" customWidth="1"/>
    <col min="12859" max="12859" width="31.5703125" style="360" customWidth="1"/>
    <col min="12860" max="12860" width="37" style="360" customWidth="1"/>
    <col min="12861" max="12861" width="31.5703125" style="360" customWidth="1"/>
    <col min="12862" max="12862" width="10" style="360" customWidth="1"/>
    <col min="12863" max="13056" width="15.140625" style="360"/>
    <col min="13057" max="13057" width="24.42578125" style="360" customWidth="1"/>
    <col min="13058" max="13058" width="25.140625" style="360" customWidth="1"/>
    <col min="13059" max="13059" width="28.140625" style="360" customWidth="1"/>
    <col min="13060" max="13060" width="42.85546875" style="360" customWidth="1"/>
    <col min="13061" max="13061" width="23.7109375" style="360" customWidth="1"/>
    <col min="13062" max="13062" width="25.7109375" style="360" customWidth="1"/>
    <col min="13063" max="13063" width="66.5703125" style="360" bestFit="1" customWidth="1"/>
    <col min="13064" max="13066" width="17.5703125" style="360" customWidth="1"/>
    <col min="13067" max="13067" width="31.28515625" style="360" customWidth="1"/>
    <col min="13068" max="13070" width="27.28515625" style="360" customWidth="1"/>
    <col min="13071" max="13071" width="42.140625" style="360" customWidth="1"/>
    <col min="13072" max="13072" width="31.42578125" style="360" customWidth="1"/>
    <col min="13073" max="13073" width="21.140625" style="360" customWidth="1"/>
    <col min="13074" max="13074" width="19.140625" style="360" customWidth="1"/>
    <col min="13075" max="13075" width="31.28515625" style="360" customWidth="1"/>
    <col min="13076" max="13076" width="19.140625" style="360" customWidth="1"/>
    <col min="13077" max="13077" width="29.5703125" style="360" customWidth="1"/>
    <col min="13078" max="13078" width="75.85546875" style="360" customWidth="1"/>
    <col min="13079" max="13079" width="27" style="360" customWidth="1"/>
    <col min="13080" max="13080" width="24.42578125" style="360" customWidth="1"/>
    <col min="13081" max="13081" width="34.28515625" style="360" customWidth="1"/>
    <col min="13082" max="13082" width="8.140625" style="360" customWidth="1"/>
    <col min="13083" max="13083" width="10.85546875" style="360" customWidth="1"/>
    <col min="13084" max="13084" width="8.85546875" style="360" customWidth="1"/>
    <col min="13085" max="13085" width="7.42578125" style="360" customWidth="1"/>
    <col min="13086" max="13086" width="7.7109375" style="360" customWidth="1"/>
    <col min="13087" max="13087" width="7.28515625" style="360" customWidth="1"/>
    <col min="13088" max="13088" width="7.140625" style="360" customWidth="1"/>
    <col min="13089" max="13089" width="10.28515625" style="360" customWidth="1"/>
    <col min="13090" max="13090" width="14.140625" style="360" customWidth="1"/>
    <col min="13091" max="13091" width="11.28515625" style="360" customWidth="1"/>
    <col min="13092" max="13092" width="13.42578125" style="360" customWidth="1"/>
    <col min="13093" max="13093" width="12.42578125" style="360" customWidth="1"/>
    <col min="13094" max="13094" width="24" style="360" customWidth="1"/>
    <col min="13095" max="13107" width="0" style="360" hidden="1" customWidth="1"/>
    <col min="13108" max="13108" width="43" style="360" customWidth="1"/>
    <col min="13109" max="13109" width="49.85546875" style="360" customWidth="1"/>
    <col min="13110" max="13112" width="10" style="360" customWidth="1"/>
    <col min="13113" max="13113" width="39.140625" style="360" customWidth="1"/>
    <col min="13114" max="13114" width="37.28515625" style="360" customWidth="1"/>
    <col min="13115" max="13115" width="31.5703125" style="360" customWidth="1"/>
    <col min="13116" max="13116" width="37" style="360" customWidth="1"/>
    <col min="13117" max="13117" width="31.5703125" style="360" customWidth="1"/>
    <col min="13118" max="13118" width="10" style="360" customWidth="1"/>
    <col min="13119" max="13312" width="15.140625" style="360"/>
    <col min="13313" max="13313" width="24.42578125" style="360" customWidth="1"/>
    <col min="13314" max="13314" width="25.140625" style="360" customWidth="1"/>
    <col min="13315" max="13315" width="28.140625" style="360" customWidth="1"/>
    <col min="13316" max="13316" width="42.85546875" style="360" customWidth="1"/>
    <col min="13317" max="13317" width="23.7109375" style="360" customWidth="1"/>
    <col min="13318" max="13318" width="25.7109375" style="360" customWidth="1"/>
    <col min="13319" max="13319" width="66.5703125" style="360" bestFit="1" customWidth="1"/>
    <col min="13320" max="13322" width="17.5703125" style="360" customWidth="1"/>
    <col min="13323" max="13323" width="31.28515625" style="360" customWidth="1"/>
    <col min="13324" max="13326" width="27.28515625" style="360" customWidth="1"/>
    <col min="13327" max="13327" width="42.140625" style="360" customWidth="1"/>
    <col min="13328" max="13328" width="31.42578125" style="360" customWidth="1"/>
    <col min="13329" max="13329" width="21.140625" style="360" customWidth="1"/>
    <col min="13330" max="13330" width="19.140625" style="360" customWidth="1"/>
    <col min="13331" max="13331" width="31.28515625" style="360" customWidth="1"/>
    <col min="13332" max="13332" width="19.140625" style="360" customWidth="1"/>
    <col min="13333" max="13333" width="29.5703125" style="360" customWidth="1"/>
    <col min="13334" max="13334" width="75.85546875" style="360" customWidth="1"/>
    <col min="13335" max="13335" width="27" style="360" customWidth="1"/>
    <col min="13336" max="13336" width="24.42578125" style="360" customWidth="1"/>
    <col min="13337" max="13337" width="34.28515625" style="360" customWidth="1"/>
    <col min="13338" max="13338" width="8.140625" style="360" customWidth="1"/>
    <col min="13339" max="13339" width="10.85546875" style="360" customWidth="1"/>
    <col min="13340" max="13340" width="8.85546875" style="360" customWidth="1"/>
    <col min="13341" max="13341" width="7.42578125" style="360" customWidth="1"/>
    <col min="13342" max="13342" width="7.7109375" style="360" customWidth="1"/>
    <col min="13343" max="13343" width="7.28515625" style="360" customWidth="1"/>
    <col min="13344" max="13344" width="7.140625" style="360" customWidth="1"/>
    <col min="13345" max="13345" width="10.28515625" style="360" customWidth="1"/>
    <col min="13346" max="13346" width="14.140625" style="360" customWidth="1"/>
    <col min="13347" max="13347" width="11.28515625" style="360" customWidth="1"/>
    <col min="13348" max="13348" width="13.42578125" style="360" customWidth="1"/>
    <col min="13349" max="13349" width="12.42578125" style="360" customWidth="1"/>
    <col min="13350" max="13350" width="24" style="360" customWidth="1"/>
    <col min="13351" max="13363" width="0" style="360" hidden="1" customWidth="1"/>
    <col min="13364" max="13364" width="43" style="360" customWidth="1"/>
    <col min="13365" max="13365" width="49.85546875" style="360" customWidth="1"/>
    <col min="13366" max="13368" width="10" style="360" customWidth="1"/>
    <col min="13369" max="13369" width="39.140625" style="360" customWidth="1"/>
    <col min="13370" max="13370" width="37.28515625" style="360" customWidth="1"/>
    <col min="13371" max="13371" width="31.5703125" style="360" customWidth="1"/>
    <col min="13372" max="13372" width="37" style="360" customWidth="1"/>
    <col min="13373" max="13373" width="31.5703125" style="360" customWidth="1"/>
    <col min="13374" max="13374" width="10" style="360" customWidth="1"/>
    <col min="13375" max="13568" width="15.140625" style="360"/>
    <col min="13569" max="13569" width="24.42578125" style="360" customWidth="1"/>
    <col min="13570" max="13570" width="25.140625" style="360" customWidth="1"/>
    <col min="13571" max="13571" width="28.140625" style="360" customWidth="1"/>
    <col min="13572" max="13572" width="42.85546875" style="360" customWidth="1"/>
    <col min="13573" max="13573" width="23.7109375" style="360" customWidth="1"/>
    <col min="13574" max="13574" width="25.7109375" style="360" customWidth="1"/>
    <col min="13575" max="13575" width="66.5703125" style="360" bestFit="1" customWidth="1"/>
    <col min="13576" max="13578" width="17.5703125" style="360" customWidth="1"/>
    <col min="13579" max="13579" width="31.28515625" style="360" customWidth="1"/>
    <col min="13580" max="13582" width="27.28515625" style="360" customWidth="1"/>
    <col min="13583" max="13583" width="42.140625" style="360" customWidth="1"/>
    <col min="13584" max="13584" width="31.42578125" style="360" customWidth="1"/>
    <col min="13585" max="13585" width="21.140625" style="360" customWidth="1"/>
    <col min="13586" max="13586" width="19.140625" style="360" customWidth="1"/>
    <col min="13587" max="13587" width="31.28515625" style="360" customWidth="1"/>
    <col min="13588" max="13588" width="19.140625" style="360" customWidth="1"/>
    <col min="13589" max="13589" width="29.5703125" style="360" customWidth="1"/>
    <col min="13590" max="13590" width="75.85546875" style="360" customWidth="1"/>
    <col min="13591" max="13591" width="27" style="360" customWidth="1"/>
    <col min="13592" max="13592" width="24.42578125" style="360" customWidth="1"/>
    <col min="13593" max="13593" width="34.28515625" style="360" customWidth="1"/>
    <col min="13594" max="13594" width="8.140625" style="360" customWidth="1"/>
    <col min="13595" max="13595" width="10.85546875" style="360" customWidth="1"/>
    <col min="13596" max="13596" width="8.85546875" style="360" customWidth="1"/>
    <col min="13597" max="13597" width="7.42578125" style="360" customWidth="1"/>
    <col min="13598" max="13598" width="7.7109375" style="360" customWidth="1"/>
    <col min="13599" max="13599" width="7.28515625" style="360" customWidth="1"/>
    <col min="13600" max="13600" width="7.140625" style="360" customWidth="1"/>
    <col min="13601" max="13601" width="10.28515625" style="360" customWidth="1"/>
    <col min="13602" max="13602" width="14.140625" style="360" customWidth="1"/>
    <col min="13603" max="13603" width="11.28515625" style="360" customWidth="1"/>
    <col min="13604" max="13604" width="13.42578125" style="360" customWidth="1"/>
    <col min="13605" max="13605" width="12.42578125" style="360" customWidth="1"/>
    <col min="13606" max="13606" width="24" style="360" customWidth="1"/>
    <col min="13607" max="13619" width="0" style="360" hidden="1" customWidth="1"/>
    <col min="13620" max="13620" width="43" style="360" customWidth="1"/>
    <col min="13621" max="13621" width="49.85546875" style="360" customWidth="1"/>
    <col min="13622" max="13624" width="10" style="360" customWidth="1"/>
    <col min="13625" max="13625" width="39.140625" style="360" customWidth="1"/>
    <col min="13626" max="13626" width="37.28515625" style="360" customWidth="1"/>
    <col min="13627" max="13627" width="31.5703125" style="360" customWidth="1"/>
    <col min="13628" max="13628" width="37" style="360" customWidth="1"/>
    <col min="13629" max="13629" width="31.5703125" style="360" customWidth="1"/>
    <col min="13630" max="13630" width="10" style="360" customWidth="1"/>
    <col min="13631" max="13824" width="15.140625" style="360"/>
    <col min="13825" max="13825" width="24.42578125" style="360" customWidth="1"/>
    <col min="13826" max="13826" width="25.140625" style="360" customWidth="1"/>
    <col min="13827" max="13827" width="28.140625" style="360" customWidth="1"/>
    <col min="13828" max="13828" width="42.85546875" style="360" customWidth="1"/>
    <col min="13829" max="13829" width="23.7109375" style="360" customWidth="1"/>
    <col min="13830" max="13830" width="25.7109375" style="360" customWidth="1"/>
    <col min="13831" max="13831" width="66.5703125" style="360" bestFit="1" customWidth="1"/>
    <col min="13832" max="13834" width="17.5703125" style="360" customWidth="1"/>
    <col min="13835" max="13835" width="31.28515625" style="360" customWidth="1"/>
    <col min="13836" max="13838" width="27.28515625" style="360" customWidth="1"/>
    <col min="13839" max="13839" width="42.140625" style="360" customWidth="1"/>
    <col min="13840" max="13840" width="31.42578125" style="360" customWidth="1"/>
    <col min="13841" max="13841" width="21.140625" style="360" customWidth="1"/>
    <col min="13842" max="13842" width="19.140625" style="360" customWidth="1"/>
    <col min="13843" max="13843" width="31.28515625" style="360" customWidth="1"/>
    <col min="13844" max="13844" width="19.140625" style="360" customWidth="1"/>
    <col min="13845" max="13845" width="29.5703125" style="360" customWidth="1"/>
    <col min="13846" max="13846" width="75.85546875" style="360" customWidth="1"/>
    <col min="13847" max="13847" width="27" style="360" customWidth="1"/>
    <col min="13848" max="13848" width="24.42578125" style="360" customWidth="1"/>
    <col min="13849" max="13849" width="34.28515625" style="360" customWidth="1"/>
    <col min="13850" max="13850" width="8.140625" style="360" customWidth="1"/>
    <col min="13851" max="13851" width="10.85546875" style="360" customWidth="1"/>
    <col min="13852" max="13852" width="8.85546875" style="360" customWidth="1"/>
    <col min="13853" max="13853" width="7.42578125" style="360" customWidth="1"/>
    <col min="13854" max="13854" width="7.7109375" style="360" customWidth="1"/>
    <col min="13855" max="13855" width="7.28515625" style="360" customWidth="1"/>
    <col min="13856" max="13856" width="7.140625" style="360" customWidth="1"/>
    <col min="13857" max="13857" width="10.28515625" style="360" customWidth="1"/>
    <col min="13858" max="13858" width="14.140625" style="360" customWidth="1"/>
    <col min="13859" max="13859" width="11.28515625" style="360" customWidth="1"/>
    <col min="13860" max="13860" width="13.42578125" style="360" customWidth="1"/>
    <col min="13861" max="13861" width="12.42578125" style="360" customWidth="1"/>
    <col min="13862" max="13862" width="24" style="360" customWidth="1"/>
    <col min="13863" max="13875" width="0" style="360" hidden="1" customWidth="1"/>
    <col min="13876" max="13876" width="43" style="360" customWidth="1"/>
    <col min="13877" max="13877" width="49.85546875" style="360" customWidth="1"/>
    <col min="13878" max="13880" width="10" style="360" customWidth="1"/>
    <col min="13881" max="13881" width="39.140625" style="360" customWidth="1"/>
    <col min="13882" max="13882" width="37.28515625" style="360" customWidth="1"/>
    <col min="13883" max="13883" width="31.5703125" style="360" customWidth="1"/>
    <col min="13884" max="13884" width="37" style="360" customWidth="1"/>
    <col min="13885" max="13885" width="31.5703125" style="360" customWidth="1"/>
    <col min="13886" max="13886" width="10" style="360" customWidth="1"/>
    <col min="13887" max="14080" width="15.140625" style="360"/>
    <col min="14081" max="14081" width="24.42578125" style="360" customWidth="1"/>
    <col min="14082" max="14082" width="25.140625" style="360" customWidth="1"/>
    <col min="14083" max="14083" width="28.140625" style="360" customWidth="1"/>
    <col min="14084" max="14084" width="42.85546875" style="360" customWidth="1"/>
    <col min="14085" max="14085" width="23.7109375" style="360" customWidth="1"/>
    <col min="14086" max="14086" width="25.7109375" style="360" customWidth="1"/>
    <col min="14087" max="14087" width="66.5703125" style="360" bestFit="1" customWidth="1"/>
    <col min="14088" max="14090" width="17.5703125" style="360" customWidth="1"/>
    <col min="14091" max="14091" width="31.28515625" style="360" customWidth="1"/>
    <col min="14092" max="14094" width="27.28515625" style="360" customWidth="1"/>
    <col min="14095" max="14095" width="42.140625" style="360" customWidth="1"/>
    <col min="14096" max="14096" width="31.42578125" style="360" customWidth="1"/>
    <col min="14097" max="14097" width="21.140625" style="360" customWidth="1"/>
    <col min="14098" max="14098" width="19.140625" style="360" customWidth="1"/>
    <col min="14099" max="14099" width="31.28515625" style="360" customWidth="1"/>
    <col min="14100" max="14100" width="19.140625" style="360" customWidth="1"/>
    <col min="14101" max="14101" width="29.5703125" style="360" customWidth="1"/>
    <col min="14102" max="14102" width="75.85546875" style="360" customWidth="1"/>
    <col min="14103" max="14103" width="27" style="360" customWidth="1"/>
    <col min="14104" max="14104" width="24.42578125" style="360" customWidth="1"/>
    <col min="14105" max="14105" width="34.28515625" style="360" customWidth="1"/>
    <col min="14106" max="14106" width="8.140625" style="360" customWidth="1"/>
    <col min="14107" max="14107" width="10.85546875" style="360" customWidth="1"/>
    <col min="14108" max="14108" width="8.85546875" style="360" customWidth="1"/>
    <col min="14109" max="14109" width="7.42578125" style="360" customWidth="1"/>
    <col min="14110" max="14110" width="7.7109375" style="360" customWidth="1"/>
    <col min="14111" max="14111" width="7.28515625" style="360" customWidth="1"/>
    <col min="14112" max="14112" width="7.140625" style="360" customWidth="1"/>
    <col min="14113" max="14113" width="10.28515625" style="360" customWidth="1"/>
    <col min="14114" max="14114" width="14.140625" style="360" customWidth="1"/>
    <col min="14115" max="14115" width="11.28515625" style="360" customWidth="1"/>
    <col min="14116" max="14116" width="13.42578125" style="360" customWidth="1"/>
    <col min="14117" max="14117" width="12.42578125" style="360" customWidth="1"/>
    <col min="14118" max="14118" width="24" style="360" customWidth="1"/>
    <col min="14119" max="14131" width="0" style="360" hidden="1" customWidth="1"/>
    <col min="14132" max="14132" width="43" style="360" customWidth="1"/>
    <col min="14133" max="14133" width="49.85546875" style="360" customWidth="1"/>
    <col min="14134" max="14136" width="10" style="360" customWidth="1"/>
    <col min="14137" max="14137" width="39.140625" style="360" customWidth="1"/>
    <col min="14138" max="14138" width="37.28515625" style="360" customWidth="1"/>
    <col min="14139" max="14139" width="31.5703125" style="360" customWidth="1"/>
    <col min="14140" max="14140" width="37" style="360" customWidth="1"/>
    <col min="14141" max="14141" width="31.5703125" style="360" customWidth="1"/>
    <col min="14142" max="14142" width="10" style="360" customWidth="1"/>
    <col min="14143" max="14336" width="15.140625" style="360"/>
    <col min="14337" max="14337" width="24.42578125" style="360" customWidth="1"/>
    <col min="14338" max="14338" width="25.140625" style="360" customWidth="1"/>
    <col min="14339" max="14339" width="28.140625" style="360" customWidth="1"/>
    <col min="14340" max="14340" width="42.85546875" style="360" customWidth="1"/>
    <col min="14341" max="14341" width="23.7109375" style="360" customWidth="1"/>
    <col min="14342" max="14342" width="25.7109375" style="360" customWidth="1"/>
    <col min="14343" max="14343" width="66.5703125" style="360" bestFit="1" customWidth="1"/>
    <col min="14344" max="14346" width="17.5703125" style="360" customWidth="1"/>
    <col min="14347" max="14347" width="31.28515625" style="360" customWidth="1"/>
    <col min="14348" max="14350" width="27.28515625" style="360" customWidth="1"/>
    <col min="14351" max="14351" width="42.140625" style="360" customWidth="1"/>
    <col min="14352" max="14352" width="31.42578125" style="360" customWidth="1"/>
    <col min="14353" max="14353" width="21.140625" style="360" customWidth="1"/>
    <col min="14354" max="14354" width="19.140625" style="360" customWidth="1"/>
    <col min="14355" max="14355" width="31.28515625" style="360" customWidth="1"/>
    <col min="14356" max="14356" width="19.140625" style="360" customWidth="1"/>
    <col min="14357" max="14357" width="29.5703125" style="360" customWidth="1"/>
    <col min="14358" max="14358" width="75.85546875" style="360" customWidth="1"/>
    <col min="14359" max="14359" width="27" style="360" customWidth="1"/>
    <col min="14360" max="14360" width="24.42578125" style="360" customWidth="1"/>
    <col min="14361" max="14361" width="34.28515625" style="360" customWidth="1"/>
    <col min="14362" max="14362" width="8.140625" style="360" customWidth="1"/>
    <col min="14363" max="14363" width="10.85546875" style="360" customWidth="1"/>
    <col min="14364" max="14364" width="8.85546875" style="360" customWidth="1"/>
    <col min="14365" max="14365" width="7.42578125" style="360" customWidth="1"/>
    <col min="14366" max="14366" width="7.7109375" style="360" customWidth="1"/>
    <col min="14367" max="14367" width="7.28515625" style="360" customWidth="1"/>
    <col min="14368" max="14368" width="7.140625" style="360" customWidth="1"/>
    <col min="14369" max="14369" width="10.28515625" style="360" customWidth="1"/>
    <col min="14370" max="14370" width="14.140625" style="360" customWidth="1"/>
    <col min="14371" max="14371" width="11.28515625" style="360" customWidth="1"/>
    <col min="14372" max="14372" width="13.42578125" style="360" customWidth="1"/>
    <col min="14373" max="14373" width="12.42578125" style="360" customWidth="1"/>
    <col min="14374" max="14374" width="24" style="360" customWidth="1"/>
    <col min="14375" max="14387" width="0" style="360" hidden="1" customWidth="1"/>
    <col min="14388" max="14388" width="43" style="360" customWidth="1"/>
    <col min="14389" max="14389" width="49.85546875" style="360" customWidth="1"/>
    <col min="14390" max="14392" width="10" style="360" customWidth="1"/>
    <col min="14393" max="14393" width="39.140625" style="360" customWidth="1"/>
    <col min="14394" max="14394" width="37.28515625" style="360" customWidth="1"/>
    <col min="14395" max="14395" width="31.5703125" style="360" customWidth="1"/>
    <col min="14396" max="14396" width="37" style="360" customWidth="1"/>
    <col min="14397" max="14397" width="31.5703125" style="360" customWidth="1"/>
    <col min="14398" max="14398" width="10" style="360" customWidth="1"/>
    <col min="14399" max="14592" width="15.140625" style="360"/>
    <col min="14593" max="14593" width="24.42578125" style="360" customWidth="1"/>
    <col min="14594" max="14594" width="25.140625" style="360" customWidth="1"/>
    <col min="14595" max="14595" width="28.140625" style="360" customWidth="1"/>
    <col min="14596" max="14596" width="42.85546875" style="360" customWidth="1"/>
    <col min="14597" max="14597" width="23.7109375" style="360" customWidth="1"/>
    <col min="14598" max="14598" width="25.7109375" style="360" customWidth="1"/>
    <col min="14599" max="14599" width="66.5703125" style="360" bestFit="1" customWidth="1"/>
    <col min="14600" max="14602" width="17.5703125" style="360" customWidth="1"/>
    <col min="14603" max="14603" width="31.28515625" style="360" customWidth="1"/>
    <col min="14604" max="14606" width="27.28515625" style="360" customWidth="1"/>
    <col min="14607" max="14607" width="42.140625" style="360" customWidth="1"/>
    <col min="14608" max="14608" width="31.42578125" style="360" customWidth="1"/>
    <col min="14609" max="14609" width="21.140625" style="360" customWidth="1"/>
    <col min="14610" max="14610" width="19.140625" style="360" customWidth="1"/>
    <col min="14611" max="14611" width="31.28515625" style="360" customWidth="1"/>
    <col min="14612" max="14612" width="19.140625" style="360" customWidth="1"/>
    <col min="14613" max="14613" width="29.5703125" style="360" customWidth="1"/>
    <col min="14614" max="14614" width="75.85546875" style="360" customWidth="1"/>
    <col min="14615" max="14615" width="27" style="360" customWidth="1"/>
    <col min="14616" max="14616" width="24.42578125" style="360" customWidth="1"/>
    <col min="14617" max="14617" width="34.28515625" style="360" customWidth="1"/>
    <col min="14618" max="14618" width="8.140625" style="360" customWidth="1"/>
    <col min="14619" max="14619" width="10.85546875" style="360" customWidth="1"/>
    <col min="14620" max="14620" width="8.85546875" style="360" customWidth="1"/>
    <col min="14621" max="14621" width="7.42578125" style="360" customWidth="1"/>
    <col min="14622" max="14622" width="7.7109375" style="360" customWidth="1"/>
    <col min="14623" max="14623" width="7.28515625" style="360" customWidth="1"/>
    <col min="14624" max="14624" width="7.140625" style="360" customWidth="1"/>
    <col min="14625" max="14625" width="10.28515625" style="360" customWidth="1"/>
    <col min="14626" max="14626" width="14.140625" style="360" customWidth="1"/>
    <col min="14627" max="14627" width="11.28515625" style="360" customWidth="1"/>
    <col min="14628" max="14628" width="13.42578125" style="360" customWidth="1"/>
    <col min="14629" max="14629" width="12.42578125" style="360" customWidth="1"/>
    <col min="14630" max="14630" width="24" style="360" customWidth="1"/>
    <col min="14631" max="14643" width="0" style="360" hidden="1" customWidth="1"/>
    <col min="14644" max="14644" width="43" style="360" customWidth="1"/>
    <col min="14645" max="14645" width="49.85546875" style="360" customWidth="1"/>
    <col min="14646" max="14648" width="10" style="360" customWidth="1"/>
    <col min="14649" max="14649" width="39.140625" style="360" customWidth="1"/>
    <col min="14650" max="14650" width="37.28515625" style="360" customWidth="1"/>
    <col min="14651" max="14651" width="31.5703125" style="360" customWidth="1"/>
    <col min="14652" max="14652" width="37" style="360" customWidth="1"/>
    <col min="14653" max="14653" width="31.5703125" style="360" customWidth="1"/>
    <col min="14654" max="14654" width="10" style="360" customWidth="1"/>
    <col min="14655" max="14848" width="15.140625" style="360"/>
    <col min="14849" max="14849" width="24.42578125" style="360" customWidth="1"/>
    <col min="14850" max="14850" width="25.140625" style="360" customWidth="1"/>
    <col min="14851" max="14851" width="28.140625" style="360" customWidth="1"/>
    <col min="14852" max="14852" width="42.85546875" style="360" customWidth="1"/>
    <col min="14853" max="14853" width="23.7109375" style="360" customWidth="1"/>
    <col min="14854" max="14854" width="25.7109375" style="360" customWidth="1"/>
    <col min="14855" max="14855" width="66.5703125" style="360" bestFit="1" customWidth="1"/>
    <col min="14856" max="14858" width="17.5703125" style="360" customWidth="1"/>
    <col min="14859" max="14859" width="31.28515625" style="360" customWidth="1"/>
    <col min="14860" max="14862" width="27.28515625" style="360" customWidth="1"/>
    <col min="14863" max="14863" width="42.140625" style="360" customWidth="1"/>
    <col min="14864" max="14864" width="31.42578125" style="360" customWidth="1"/>
    <col min="14865" max="14865" width="21.140625" style="360" customWidth="1"/>
    <col min="14866" max="14866" width="19.140625" style="360" customWidth="1"/>
    <col min="14867" max="14867" width="31.28515625" style="360" customWidth="1"/>
    <col min="14868" max="14868" width="19.140625" style="360" customWidth="1"/>
    <col min="14869" max="14869" width="29.5703125" style="360" customWidth="1"/>
    <col min="14870" max="14870" width="75.85546875" style="360" customWidth="1"/>
    <col min="14871" max="14871" width="27" style="360" customWidth="1"/>
    <col min="14872" max="14872" width="24.42578125" style="360" customWidth="1"/>
    <col min="14873" max="14873" width="34.28515625" style="360" customWidth="1"/>
    <col min="14874" max="14874" width="8.140625" style="360" customWidth="1"/>
    <col min="14875" max="14875" width="10.85546875" style="360" customWidth="1"/>
    <col min="14876" max="14876" width="8.85546875" style="360" customWidth="1"/>
    <col min="14877" max="14877" width="7.42578125" style="360" customWidth="1"/>
    <col min="14878" max="14878" width="7.7109375" style="360" customWidth="1"/>
    <col min="14879" max="14879" width="7.28515625" style="360" customWidth="1"/>
    <col min="14880" max="14880" width="7.140625" style="360" customWidth="1"/>
    <col min="14881" max="14881" width="10.28515625" style="360" customWidth="1"/>
    <col min="14882" max="14882" width="14.140625" style="360" customWidth="1"/>
    <col min="14883" max="14883" width="11.28515625" style="360" customWidth="1"/>
    <col min="14884" max="14884" width="13.42578125" style="360" customWidth="1"/>
    <col min="14885" max="14885" width="12.42578125" style="360" customWidth="1"/>
    <col min="14886" max="14886" width="24" style="360" customWidth="1"/>
    <col min="14887" max="14899" width="0" style="360" hidden="1" customWidth="1"/>
    <col min="14900" max="14900" width="43" style="360" customWidth="1"/>
    <col min="14901" max="14901" width="49.85546875" style="360" customWidth="1"/>
    <col min="14902" max="14904" width="10" style="360" customWidth="1"/>
    <col min="14905" max="14905" width="39.140625" style="360" customWidth="1"/>
    <col min="14906" max="14906" width="37.28515625" style="360" customWidth="1"/>
    <col min="14907" max="14907" width="31.5703125" style="360" customWidth="1"/>
    <col min="14908" max="14908" width="37" style="360" customWidth="1"/>
    <col min="14909" max="14909" width="31.5703125" style="360" customWidth="1"/>
    <col min="14910" max="14910" width="10" style="360" customWidth="1"/>
    <col min="14911" max="15104" width="15.140625" style="360"/>
    <col min="15105" max="15105" width="24.42578125" style="360" customWidth="1"/>
    <col min="15106" max="15106" width="25.140625" style="360" customWidth="1"/>
    <col min="15107" max="15107" width="28.140625" style="360" customWidth="1"/>
    <col min="15108" max="15108" width="42.85546875" style="360" customWidth="1"/>
    <col min="15109" max="15109" width="23.7109375" style="360" customWidth="1"/>
    <col min="15110" max="15110" width="25.7109375" style="360" customWidth="1"/>
    <col min="15111" max="15111" width="66.5703125" style="360" bestFit="1" customWidth="1"/>
    <col min="15112" max="15114" width="17.5703125" style="360" customWidth="1"/>
    <col min="15115" max="15115" width="31.28515625" style="360" customWidth="1"/>
    <col min="15116" max="15118" width="27.28515625" style="360" customWidth="1"/>
    <col min="15119" max="15119" width="42.140625" style="360" customWidth="1"/>
    <col min="15120" max="15120" width="31.42578125" style="360" customWidth="1"/>
    <col min="15121" max="15121" width="21.140625" style="360" customWidth="1"/>
    <col min="15122" max="15122" width="19.140625" style="360" customWidth="1"/>
    <col min="15123" max="15123" width="31.28515625" style="360" customWidth="1"/>
    <col min="15124" max="15124" width="19.140625" style="360" customWidth="1"/>
    <col min="15125" max="15125" width="29.5703125" style="360" customWidth="1"/>
    <col min="15126" max="15126" width="75.85546875" style="360" customWidth="1"/>
    <col min="15127" max="15127" width="27" style="360" customWidth="1"/>
    <col min="15128" max="15128" width="24.42578125" style="360" customWidth="1"/>
    <col min="15129" max="15129" width="34.28515625" style="360" customWidth="1"/>
    <col min="15130" max="15130" width="8.140625" style="360" customWidth="1"/>
    <col min="15131" max="15131" width="10.85546875" style="360" customWidth="1"/>
    <col min="15132" max="15132" width="8.85546875" style="360" customWidth="1"/>
    <col min="15133" max="15133" width="7.42578125" style="360" customWidth="1"/>
    <col min="15134" max="15134" width="7.7109375" style="360" customWidth="1"/>
    <col min="15135" max="15135" width="7.28515625" style="360" customWidth="1"/>
    <col min="15136" max="15136" width="7.140625" style="360" customWidth="1"/>
    <col min="15137" max="15137" width="10.28515625" style="360" customWidth="1"/>
    <col min="15138" max="15138" width="14.140625" style="360" customWidth="1"/>
    <col min="15139" max="15139" width="11.28515625" style="360" customWidth="1"/>
    <col min="15140" max="15140" width="13.42578125" style="360" customWidth="1"/>
    <col min="15141" max="15141" width="12.42578125" style="360" customWidth="1"/>
    <col min="15142" max="15142" width="24" style="360" customWidth="1"/>
    <col min="15143" max="15155" width="0" style="360" hidden="1" customWidth="1"/>
    <col min="15156" max="15156" width="43" style="360" customWidth="1"/>
    <col min="15157" max="15157" width="49.85546875" style="360" customWidth="1"/>
    <col min="15158" max="15160" width="10" style="360" customWidth="1"/>
    <col min="15161" max="15161" width="39.140625" style="360" customWidth="1"/>
    <col min="15162" max="15162" width="37.28515625" style="360" customWidth="1"/>
    <col min="15163" max="15163" width="31.5703125" style="360" customWidth="1"/>
    <col min="15164" max="15164" width="37" style="360" customWidth="1"/>
    <col min="15165" max="15165" width="31.5703125" style="360" customWidth="1"/>
    <col min="15166" max="15166" width="10" style="360" customWidth="1"/>
    <col min="15167" max="15360" width="15.140625" style="360"/>
    <col min="15361" max="15361" width="24.42578125" style="360" customWidth="1"/>
    <col min="15362" max="15362" width="25.140625" style="360" customWidth="1"/>
    <col min="15363" max="15363" width="28.140625" style="360" customWidth="1"/>
    <col min="15364" max="15364" width="42.85546875" style="360" customWidth="1"/>
    <col min="15365" max="15365" width="23.7109375" style="360" customWidth="1"/>
    <col min="15366" max="15366" width="25.7109375" style="360" customWidth="1"/>
    <col min="15367" max="15367" width="66.5703125" style="360" bestFit="1" customWidth="1"/>
    <col min="15368" max="15370" width="17.5703125" style="360" customWidth="1"/>
    <col min="15371" max="15371" width="31.28515625" style="360" customWidth="1"/>
    <col min="15372" max="15374" width="27.28515625" style="360" customWidth="1"/>
    <col min="15375" max="15375" width="42.140625" style="360" customWidth="1"/>
    <col min="15376" max="15376" width="31.42578125" style="360" customWidth="1"/>
    <col min="15377" max="15377" width="21.140625" style="360" customWidth="1"/>
    <col min="15378" max="15378" width="19.140625" style="360" customWidth="1"/>
    <col min="15379" max="15379" width="31.28515625" style="360" customWidth="1"/>
    <col min="15380" max="15380" width="19.140625" style="360" customWidth="1"/>
    <col min="15381" max="15381" width="29.5703125" style="360" customWidth="1"/>
    <col min="15382" max="15382" width="75.85546875" style="360" customWidth="1"/>
    <col min="15383" max="15383" width="27" style="360" customWidth="1"/>
    <col min="15384" max="15384" width="24.42578125" style="360" customWidth="1"/>
    <col min="15385" max="15385" width="34.28515625" style="360" customWidth="1"/>
    <col min="15386" max="15386" width="8.140625" style="360" customWidth="1"/>
    <col min="15387" max="15387" width="10.85546875" style="360" customWidth="1"/>
    <col min="15388" max="15388" width="8.85546875" style="360" customWidth="1"/>
    <col min="15389" max="15389" width="7.42578125" style="360" customWidth="1"/>
    <col min="15390" max="15390" width="7.7109375" style="360" customWidth="1"/>
    <col min="15391" max="15391" width="7.28515625" style="360" customWidth="1"/>
    <col min="15392" max="15392" width="7.140625" style="360" customWidth="1"/>
    <col min="15393" max="15393" width="10.28515625" style="360" customWidth="1"/>
    <col min="15394" max="15394" width="14.140625" style="360" customWidth="1"/>
    <col min="15395" max="15395" width="11.28515625" style="360" customWidth="1"/>
    <col min="15396" max="15396" width="13.42578125" style="360" customWidth="1"/>
    <col min="15397" max="15397" width="12.42578125" style="360" customWidth="1"/>
    <col min="15398" max="15398" width="24" style="360" customWidth="1"/>
    <col min="15399" max="15411" width="0" style="360" hidden="1" customWidth="1"/>
    <col min="15412" max="15412" width="43" style="360" customWidth="1"/>
    <col min="15413" max="15413" width="49.85546875" style="360" customWidth="1"/>
    <col min="15414" max="15416" width="10" style="360" customWidth="1"/>
    <col min="15417" max="15417" width="39.140625" style="360" customWidth="1"/>
    <col min="15418" max="15418" width="37.28515625" style="360" customWidth="1"/>
    <col min="15419" max="15419" width="31.5703125" style="360" customWidth="1"/>
    <col min="15420" max="15420" width="37" style="360" customWidth="1"/>
    <col min="15421" max="15421" width="31.5703125" style="360" customWidth="1"/>
    <col min="15422" max="15422" width="10" style="360" customWidth="1"/>
    <col min="15423" max="15616" width="15.140625" style="360"/>
    <col min="15617" max="15617" width="24.42578125" style="360" customWidth="1"/>
    <col min="15618" max="15618" width="25.140625" style="360" customWidth="1"/>
    <col min="15619" max="15619" width="28.140625" style="360" customWidth="1"/>
    <col min="15620" max="15620" width="42.85546875" style="360" customWidth="1"/>
    <col min="15621" max="15621" width="23.7109375" style="360" customWidth="1"/>
    <col min="15622" max="15622" width="25.7109375" style="360" customWidth="1"/>
    <col min="15623" max="15623" width="66.5703125" style="360" bestFit="1" customWidth="1"/>
    <col min="15624" max="15626" width="17.5703125" style="360" customWidth="1"/>
    <col min="15627" max="15627" width="31.28515625" style="360" customWidth="1"/>
    <col min="15628" max="15630" width="27.28515625" style="360" customWidth="1"/>
    <col min="15631" max="15631" width="42.140625" style="360" customWidth="1"/>
    <col min="15632" max="15632" width="31.42578125" style="360" customWidth="1"/>
    <col min="15633" max="15633" width="21.140625" style="360" customWidth="1"/>
    <col min="15634" max="15634" width="19.140625" style="360" customWidth="1"/>
    <col min="15635" max="15635" width="31.28515625" style="360" customWidth="1"/>
    <col min="15636" max="15636" width="19.140625" style="360" customWidth="1"/>
    <col min="15637" max="15637" width="29.5703125" style="360" customWidth="1"/>
    <col min="15638" max="15638" width="75.85546875" style="360" customWidth="1"/>
    <col min="15639" max="15639" width="27" style="360" customWidth="1"/>
    <col min="15640" max="15640" width="24.42578125" style="360" customWidth="1"/>
    <col min="15641" max="15641" width="34.28515625" style="360" customWidth="1"/>
    <col min="15642" max="15642" width="8.140625" style="360" customWidth="1"/>
    <col min="15643" max="15643" width="10.85546875" style="360" customWidth="1"/>
    <col min="15644" max="15644" width="8.85546875" style="360" customWidth="1"/>
    <col min="15645" max="15645" width="7.42578125" style="360" customWidth="1"/>
    <col min="15646" max="15646" width="7.7109375" style="360" customWidth="1"/>
    <col min="15647" max="15647" width="7.28515625" style="360" customWidth="1"/>
    <col min="15648" max="15648" width="7.140625" style="360" customWidth="1"/>
    <col min="15649" max="15649" width="10.28515625" style="360" customWidth="1"/>
    <col min="15650" max="15650" width="14.140625" style="360" customWidth="1"/>
    <col min="15651" max="15651" width="11.28515625" style="360" customWidth="1"/>
    <col min="15652" max="15652" width="13.42578125" style="360" customWidth="1"/>
    <col min="15653" max="15653" width="12.42578125" style="360" customWidth="1"/>
    <col min="15654" max="15654" width="24" style="360" customWidth="1"/>
    <col min="15655" max="15667" width="0" style="360" hidden="1" customWidth="1"/>
    <col min="15668" max="15668" width="43" style="360" customWidth="1"/>
    <col min="15669" max="15669" width="49.85546875" style="360" customWidth="1"/>
    <col min="15670" max="15672" width="10" style="360" customWidth="1"/>
    <col min="15673" max="15673" width="39.140625" style="360" customWidth="1"/>
    <col min="15674" max="15674" width="37.28515625" style="360" customWidth="1"/>
    <col min="15675" max="15675" width="31.5703125" style="360" customWidth="1"/>
    <col min="15676" max="15676" width="37" style="360" customWidth="1"/>
    <col min="15677" max="15677" width="31.5703125" style="360" customWidth="1"/>
    <col min="15678" max="15678" width="10" style="360" customWidth="1"/>
    <col min="15679" max="15872" width="15.140625" style="360"/>
    <col min="15873" max="15873" width="24.42578125" style="360" customWidth="1"/>
    <col min="15874" max="15874" width="25.140625" style="360" customWidth="1"/>
    <col min="15875" max="15875" width="28.140625" style="360" customWidth="1"/>
    <col min="15876" max="15876" width="42.85546875" style="360" customWidth="1"/>
    <col min="15877" max="15877" width="23.7109375" style="360" customWidth="1"/>
    <col min="15878" max="15878" width="25.7109375" style="360" customWidth="1"/>
    <col min="15879" max="15879" width="66.5703125" style="360" bestFit="1" customWidth="1"/>
    <col min="15880" max="15882" width="17.5703125" style="360" customWidth="1"/>
    <col min="15883" max="15883" width="31.28515625" style="360" customWidth="1"/>
    <col min="15884" max="15886" width="27.28515625" style="360" customWidth="1"/>
    <col min="15887" max="15887" width="42.140625" style="360" customWidth="1"/>
    <col min="15888" max="15888" width="31.42578125" style="360" customWidth="1"/>
    <col min="15889" max="15889" width="21.140625" style="360" customWidth="1"/>
    <col min="15890" max="15890" width="19.140625" style="360" customWidth="1"/>
    <col min="15891" max="15891" width="31.28515625" style="360" customWidth="1"/>
    <col min="15892" max="15892" width="19.140625" style="360" customWidth="1"/>
    <col min="15893" max="15893" width="29.5703125" style="360" customWidth="1"/>
    <col min="15894" max="15894" width="75.85546875" style="360" customWidth="1"/>
    <col min="15895" max="15895" width="27" style="360" customWidth="1"/>
    <col min="15896" max="15896" width="24.42578125" style="360" customWidth="1"/>
    <col min="15897" max="15897" width="34.28515625" style="360" customWidth="1"/>
    <col min="15898" max="15898" width="8.140625" style="360" customWidth="1"/>
    <col min="15899" max="15899" width="10.85546875" style="360" customWidth="1"/>
    <col min="15900" max="15900" width="8.85546875" style="360" customWidth="1"/>
    <col min="15901" max="15901" width="7.42578125" style="360" customWidth="1"/>
    <col min="15902" max="15902" width="7.7109375" style="360" customWidth="1"/>
    <col min="15903" max="15903" width="7.28515625" style="360" customWidth="1"/>
    <col min="15904" max="15904" width="7.140625" style="360" customWidth="1"/>
    <col min="15905" max="15905" width="10.28515625" style="360" customWidth="1"/>
    <col min="15906" max="15906" width="14.140625" style="360" customWidth="1"/>
    <col min="15907" max="15907" width="11.28515625" style="360" customWidth="1"/>
    <col min="15908" max="15908" width="13.42578125" style="360" customWidth="1"/>
    <col min="15909" max="15909" width="12.42578125" style="360" customWidth="1"/>
    <col min="15910" max="15910" width="24" style="360" customWidth="1"/>
    <col min="15911" max="15923" width="0" style="360" hidden="1" customWidth="1"/>
    <col min="15924" max="15924" width="43" style="360" customWidth="1"/>
    <col min="15925" max="15925" width="49.85546875" style="360" customWidth="1"/>
    <col min="15926" max="15928" width="10" style="360" customWidth="1"/>
    <col min="15929" max="15929" width="39.140625" style="360" customWidth="1"/>
    <col min="15930" max="15930" width="37.28515625" style="360" customWidth="1"/>
    <col min="15931" max="15931" width="31.5703125" style="360" customWidth="1"/>
    <col min="15932" max="15932" width="37" style="360" customWidth="1"/>
    <col min="15933" max="15933" width="31.5703125" style="360" customWidth="1"/>
    <col min="15934" max="15934" width="10" style="360" customWidth="1"/>
    <col min="15935" max="16128" width="15.140625" style="360"/>
    <col min="16129" max="16129" width="24.42578125" style="360" customWidth="1"/>
    <col min="16130" max="16130" width="25.140625" style="360" customWidth="1"/>
    <col min="16131" max="16131" width="28.140625" style="360" customWidth="1"/>
    <col min="16132" max="16132" width="42.85546875" style="360" customWidth="1"/>
    <col min="16133" max="16133" width="23.7109375" style="360" customWidth="1"/>
    <col min="16134" max="16134" width="25.7109375" style="360" customWidth="1"/>
    <col min="16135" max="16135" width="66.5703125" style="360" bestFit="1" customWidth="1"/>
    <col min="16136" max="16138" width="17.5703125" style="360" customWidth="1"/>
    <col min="16139" max="16139" width="31.28515625" style="360" customWidth="1"/>
    <col min="16140" max="16142" width="27.28515625" style="360" customWidth="1"/>
    <col min="16143" max="16143" width="42.140625" style="360" customWidth="1"/>
    <col min="16144" max="16144" width="31.42578125" style="360" customWidth="1"/>
    <col min="16145" max="16145" width="21.140625" style="360" customWidth="1"/>
    <col min="16146" max="16146" width="19.140625" style="360" customWidth="1"/>
    <col min="16147" max="16147" width="31.28515625" style="360" customWidth="1"/>
    <col min="16148" max="16148" width="19.140625" style="360" customWidth="1"/>
    <col min="16149" max="16149" width="29.5703125" style="360" customWidth="1"/>
    <col min="16150" max="16150" width="75.85546875" style="360" customWidth="1"/>
    <col min="16151" max="16151" width="27" style="360" customWidth="1"/>
    <col min="16152" max="16152" width="24.42578125" style="360" customWidth="1"/>
    <col min="16153" max="16153" width="34.28515625" style="360" customWidth="1"/>
    <col min="16154" max="16154" width="8.140625" style="360" customWidth="1"/>
    <col min="16155" max="16155" width="10.85546875" style="360" customWidth="1"/>
    <col min="16156" max="16156" width="8.85546875" style="360" customWidth="1"/>
    <col min="16157" max="16157" width="7.42578125" style="360" customWidth="1"/>
    <col min="16158" max="16158" width="7.7109375" style="360" customWidth="1"/>
    <col min="16159" max="16159" width="7.28515625" style="360" customWidth="1"/>
    <col min="16160" max="16160" width="7.140625" style="360" customWidth="1"/>
    <col min="16161" max="16161" width="10.28515625" style="360" customWidth="1"/>
    <col min="16162" max="16162" width="14.140625" style="360" customWidth="1"/>
    <col min="16163" max="16163" width="11.28515625" style="360" customWidth="1"/>
    <col min="16164" max="16164" width="13.42578125" style="360" customWidth="1"/>
    <col min="16165" max="16165" width="12.42578125" style="360" customWidth="1"/>
    <col min="16166" max="16166" width="24" style="360" customWidth="1"/>
    <col min="16167" max="16179" width="0" style="360" hidden="1" customWidth="1"/>
    <col min="16180" max="16180" width="43" style="360" customWidth="1"/>
    <col min="16181" max="16181" width="49.85546875" style="360" customWidth="1"/>
    <col min="16182" max="16184" width="10" style="360" customWidth="1"/>
    <col min="16185" max="16185" width="39.140625" style="360" customWidth="1"/>
    <col min="16186" max="16186" width="37.28515625" style="360" customWidth="1"/>
    <col min="16187" max="16187" width="31.5703125" style="360" customWidth="1"/>
    <col min="16188" max="16188" width="37" style="360" customWidth="1"/>
    <col min="16189" max="16189" width="31.5703125" style="360" customWidth="1"/>
    <col min="16190" max="16190" width="10" style="360" customWidth="1"/>
    <col min="16191" max="16384" width="15.140625" style="360"/>
  </cols>
  <sheetData>
    <row r="1" spans="1:62" ht="15" customHeight="1" x14ac:dyDescent="0.3">
      <c r="T1" s="361">
        <v>5</v>
      </c>
    </row>
    <row r="3" spans="1:62" ht="48.75" customHeight="1" x14ac:dyDescent="0.3">
      <c r="A3" s="935"/>
      <c r="B3" s="935"/>
      <c r="C3" s="935"/>
      <c r="D3" s="1061" t="s">
        <v>1</v>
      </c>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c r="AT3" s="1061"/>
      <c r="AU3" s="1061"/>
      <c r="AV3" s="1061"/>
      <c r="AW3" s="1061"/>
      <c r="AX3" s="1061"/>
      <c r="AY3" s="1061"/>
      <c r="AZ3" s="1061"/>
      <c r="BA3" s="1061"/>
      <c r="BB3" s="363"/>
      <c r="BC3" s="363"/>
      <c r="BD3" s="363"/>
      <c r="BE3" s="363"/>
      <c r="BF3" s="363"/>
      <c r="BG3" s="363"/>
      <c r="BH3" s="363"/>
      <c r="BI3" s="363"/>
      <c r="BJ3" s="363"/>
    </row>
    <row r="4" spans="1:62" ht="54.75" customHeight="1" x14ac:dyDescent="0.3">
      <c r="A4" s="935"/>
      <c r="B4" s="935"/>
      <c r="C4" s="935"/>
      <c r="D4" s="1061" t="s">
        <v>796</v>
      </c>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363"/>
      <c r="BC4" s="363"/>
      <c r="BD4" s="363"/>
      <c r="BE4" s="363"/>
      <c r="BF4" s="363"/>
      <c r="BG4" s="363"/>
      <c r="BH4" s="363"/>
      <c r="BI4" s="363"/>
      <c r="BJ4" s="363"/>
    </row>
    <row r="5" spans="1:62" ht="36.75" customHeight="1" x14ac:dyDescent="0.3">
      <c r="A5" s="937" t="s">
        <v>6</v>
      </c>
      <c r="B5" s="937" t="s">
        <v>797</v>
      </c>
      <c r="C5" s="937" t="s">
        <v>8</v>
      </c>
      <c r="D5" s="937" t="s">
        <v>10</v>
      </c>
      <c r="E5" s="924" t="s">
        <v>11</v>
      </c>
      <c r="F5" s="939" t="s">
        <v>12</v>
      </c>
      <c r="G5" s="940"/>
      <c r="H5" s="940"/>
      <c r="I5" s="940"/>
      <c r="J5" s="941"/>
      <c r="K5" s="921" t="s">
        <v>14</v>
      </c>
      <c r="L5" s="921" t="s">
        <v>16</v>
      </c>
      <c r="M5" s="921" t="s">
        <v>17</v>
      </c>
      <c r="N5" s="921" t="s">
        <v>18</v>
      </c>
      <c r="O5" s="924" t="s">
        <v>19</v>
      </c>
      <c r="P5" s="924" t="s">
        <v>22</v>
      </c>
      <c r="Q5" s="1057" t="s">
        <v>23</v>
      </c>
      <c r="R5" s="1058"/>
      <c r="S5" s="915" t="s">
        <v>26</v>
      </c>
      <c r="T5" s="915" t="s">
        <v>27</v>
      </c>
      <c r="U5" s="937" t="s">
        <v>29</v>
      </c>
      <c r="V5" s="1051" t="s">
        <v>30</v>
      </c>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3"/>
      <c r="BB5" s="363"/>
      <c r="BC5" s="363"/>
      <c r="BD5" s="363"/>
      <c r="BE5" s="364"/>
      <c r="BF5" s="364"/>
      <c r="BG5" s="364"/>
      <c r="BH5" s="364"/>
      <c r="BI5" s="364"/>
      <c r="BJ5" s="363"/>
    </row>
    <row r="6" spans="1:62" ht="36.75" customHeight="1" x14ac:dyDescent="0.3">
      <c r="A6" s="937"/>
      <c r="B6" s="937"/>
      <c r="C6" s="937"/>
      <c r="D6" s="937"/>
      <c r="E6" s="925"/>
      <c r="F6" s="942"/>
      <c r="G6" s="943"/>
      <c r="H6" s="943"/>
      <c r="I6" s="943"/>
      <c r="J6" s="944"/>
      <c r="K6" s="922"/>
      <c r="L6" s="922"/>
      <c r="M6" s="922"/>
      <c r="N6" s="922"/>
      <c r="O6" s="925"/>
      <c r="P6" s="925"/>
      <c r="Q6" s="1059"/>
      <c r="R6" s="1060"/>
      <c r="S6" s="916"/>
      <c r="T6" s="916"/>
      <c r="U6" s="937"/>
      <c r="V6" s="1054" t="s">
        <v>31</v>
      </c>
      <c r="W6" s="1056" t="s">
        <v>33</v>
      </c>
      <c r="X6" s="1056" t="s">
        <v>34</v>
      </c>
      <c r="Y6" s="1054" t="s">
        <v>35</v>
      </c>
      <c r="Z6" s="1056" t="s">
        <v>37</v>
      </c>
      <c r="AA6" s="1056"/>
      <c r="AB6" s="1056"/>
      <c r="AC6" s="1056"/>
      <c r="AD6" s="1056"/>
      <c r="AE6" s="1056"/>
      <c r="AF6" s="1056"/>
      <c r="AG6" s="1056"/>
      <c r="AH6" s="1056"/>
      <c r="AI6" s="1056"/>
      <c r="AJ6" s="1056"/>
      <c r="AK6" s="1056"/>
      <c r="AL6" s="1036" t="s">
        <v>38</v>
      </c>
      <c r="AM6" s="1051"/>
      <c r="AN6" s="1052"/>
      <c r="AO6" s="1052"/>
      <c r="AP6" s="1052"/>
      <c r="AQ6" s="1052"/>
      <c r="AR6" s="1052"/>
      <c r="AS6" s="1052"/>
      <c r="AT6" s="1052"/>
      <c r="AU6" s="1052"/>
      <c r="AV6" s="1052"/>
      <c r="AW6" s="1052"/>
      <c r="AX6" s="1053"/>
      <c r="AY6" s="1036" t="s">
        <v>40</v>
      </c>
      <c r="AZ6" s="1036" t="s">
        <v>41</v>
      </c>
      <c r="BA6" s="1036" t="s">
        <v>42</v>
      </c>
      <c r="BB6" s="363"/>
      <c r="BC6" s="363"/>
      <c r="BD6" s="363"/>
      <c r="BJ6" s="363"/>
    </row>
    <row r="7" spans="1:62" ht="93.75" customHeight="1" x14ac:dyDescent="0.3">
      <c r="A7" s="938"/>
      <c r="B7" s="938"/>
      <c r="C7" s="938"/>
      <c r="D7" s="938"/>
      <c r="E7" s="926"/>
      <c r="F7" s="365" t="s">
        <v>44</v>
      </c>
      <c r="G7" s="365" t="s">
        <v>45</v>
      </c>
      <c r="H7" s="366" t="s">
        <v>46</v>
      </c>
      <c r="I7" s="366" t="s">
        <v>48</v>
      </c>
      <c r="J7" s="366" t="s">
        <v>49</v>
      </c>
      <c r="K7" s="923"/>
      <c r="L7" s="923"/>
      <c r="M7" s="923"/>
      <c r="N7" s="923"/>
      <c r="O7" s="925"/>
      <c r="P7" s="926"/>
      <c r="Q7" s="367" t="s">
        <v>50</v>
      </c>
      <c r="R7" s="367" t="s">
        <v>51</v>
      </c>
      <c r="S7" s="917"/>
      <c r="T7" s="917"/>
      <c r="U7" s="1050"/>
      <c r="V7" s="1055"/>
      <c r="W7" s="1056" t="s">
        <v>798</v>
      </c>
      <c r="X7" s="1056"/>
      <c r="Y7" s="1055"/>
      <c r="Z7" s="368" t="s">
        <v>52</v>
      </c>
      <c r="AA7" s="368" t="s">
        <v>53</v>
      </c>
      <c r="AB7" s="368" t="s">
        <v>54</v>
      </c>
      <c r="AC7" s="368" t="s">
        <v>55</v>
      </c>
      <c r="AD7" s="368" t="s">
        <v>56</v>
      </c>
      <c r="AE7" s="368" t="s">
        <v>57</v>
      </c>
      <c r="AF7" s="368" t="s">
        <v>58</v>
      </c>
      <c r="AG7" s="368" t="s">
        <v>59</v>
      </c>
      <c r="AH7" s="368" t="s">
        <v>60</v>
      </c>
      <c r="AI7" s="368" t="s">
        <v>61</v>
      </c>
      <c r="AJ7" s="368" t="s">
        <v>62</v>
      </c>
      <c r="AK7" s="368" t="s">
        <v>63</v>
      </c>
      <c r="AL7" s="1037"/>
      <c r="AM7" s="369" t="s">
        <v>64</v>
      </c>
      <c r="AN7" s="369" t="s">
        <v>65</v>
      </c>
      <c r="AO7" s="369" t="s">
        <v>54</v>
      </c>
      <c r="AP7" s="369" t="s">
        <v>55</v>
      </c>
      <c r="AQ7" s="369" t="s">
        <v>56</v>
      </c>
      <c r="AR7" s="369" t="s">
        <v>57</v>
      </c>
      <c r="AS7" s="369" t="s">
        <v>58</v>
      </c>
      <c r="AT7" s="369" t="s">
        <v>59</v>
      </c>
      <c r="AU7" s="369" t="s">
        <v>60</v>
      </c>
      <c r="AV7" s="369" t="s">
        <v>61</v>
      </c>
      <c r="AW7" s="369" t="s">
        <v>62</v>
      </c>
      <c r="AX7" s="369" t="s">
        <v>63</v>
      </c>
      <c r="AY7" s="1037"/>
      <c r="AZ7" s="1037"/>
      <c r="BA7" s="1037"/>
      <c r="BB7" s="363"/>
      <c r="BC7" s="363"/>
      <c r="BD7" s="363"/>
      <c r="BJ7" s="363"/>
    </row>
    <row r="8" spans="1:62" ht="206.25" x14ac:dyDescent="0.3">
      <c r="A8" s="370" t="s">
        <v>66</v>
      </c>
      <c r="B8" s="371" t="s">
        <v>67</v>
      </c>
      <c r="C8" s="370" t="s">
        <v>252</v>
      </c>
      <c r="D8" s="370" t="s">
        <v>316</v>
      </c>
      <c r="E8" s="370" t="s">
        <v>299</v>
      </c>
      <c r="F8" s="1028">
        <v>1037</v>
      </c>
      <c r="G8" s="1038" t="str">
        <f>IF(LEN(F8) &gt;0, VLOOKUP(F8,$F$29:$G$33,2,0)," ")</f>
        <v>Fortalecimiento de la gestión institucional</v>
      </c>
      <c r="H8" s="1041"/>
      <c r="I8" s="1041"/>
      <c r="J8" s="1044">
        <v>295552000</v>
      </c>
      <c r="K8" s="1047"/>
      <c r="L8" s="1028" t="s">
        <v>734</v>
      </c>
      <c r="M8" s="1028" t="s">
        <v>735</v>
      </c>
      <c r="N8" s="1031" t="s">
        <v>736</v>
      </c>
      <c r="O8" s="372" t="s">
        <v>799</v>
      </c>
      <c r="P8" s="373" t="s">
        <v>738</v>
      </c>
      <c r="Q8" s="374">
        <v>43480</v>
      </c>
      <c r="R8" s="374">
        <v>43677</v>
      </c>
      <c r="S8" s="370" t="s">
        <v>800</v>
      </c>
      <c r="T8" s="370">
        <v>1</v>
      </c>
      <c r="U8" s="370" t="s">
        <v>739</v>
      </c>
      <c r="V8" s="375" t="s">
        <v>801</v>
      </c>
      <c r="W8" s="376" t="s">
        <v>802</v>
      </c>
      <c r="X8" s="375">
        <v>43543</v>
      </c>
      <c r="Y8" s="377" t="str">
        <f>+IF(X8&gt;R8,"NO CUMPLE","SI CUMPLE")</f>
        <v>SI CUMPLE</v>
      </c>
      <c r="Z8" s="378" t="s">
        <v>82</v>
      </c>
      <c r="AA8" s="378" t="s">
        <v>82</v>
      </c>
      <c r="AB8" s="378">
        <v>1</v>
      </c>
      <c r="AC8" s="378" t="s">
        <v>82</v>
      </c>
      <c r="AD8" s="378" t="s">
        <v>82</v>
      </c>
      <c r="AE8" s="378" t="s">
        <v>82</v>
      </c>
      <c r="AF8" s="378" t="s">
        <v>82</v>
      </c>
      <c r="AG8" s="378" t="s">
        <v>82</v>
      </c>
      <c r="AH8" s="378" t="s">
        <v>82</v>
      </c>
      <c r="AI8" s="378" t="s">
        <v>82</v>
      </c>
      <c r="AJ8" s="378" t="s">
        <v>82</v>
      </c>
      <c r="AK8" s="378" t="s">
        <v>82</v>
      </c>
      <c r="AL8" s="379">
        <f>SUM(Z8:AK8)</f>
        <v>1</v>
      </c>
      <c r="AM8" s="380"/>
      <c r="AN8" s="380"/>
      <c r="AO8" s="380"/>
      <c r="AP8" s="380"/>
      <c r="AQ8" s="380"/>
      <c r="AR8" s="380"/>
      <c r="AS8" s="380"/>
      <c r="AT8" s="380"/>
      <c r="AU8" s="380"/>
      <c r="AV8" s="380"/>
      <c r="AW8" s="380"/>
      <c r="AX8" s="380"/>
      <c r="AY8" s="379"/>
      <c r="AZ8" s="381" t="s">
        <v>803</v>
      </c>
      <c r="BA8" s="382"/>
      <c r="BB8" s="363"/>
      <c r="BC8" s="363"/>
      <c r="BD8" s="363"/>
      <c r="BJ8" s="363"/>
    </row>
    <row r="9" spans="1:62" ht="349.5" customHeight="1" x14ac:dyDescent="0.3">
      <c r="A9" s="370" t="s">
        <v>66</v>
      </c>
      <c r="B9" s="371" t="s">
        <v>67</v>
      </c>
      <c r="C9" s="370" t="s">
        <v>252</v>
      </c>
      <c r="D9" s="370" t="s">
        <v>316</v>
      </c>
      <c r="E9" s="370" t="s">
        <v>299</v>
      </c>
      <c r="F9" s="1029"/>
      <c r="G9" s="1039"/>
      <c r="H9" s="1042"/>
      <c r="I9" s="1042"/>
      <c r="J9" s="1045"/>
      <c r="K9" s="1048"/>
      <c r="L9" s="1029"/>
      <c r="M9" s="1029"/>
      <c r="N9" s="1032"/>
      <c r="O9" s="383" t="s">
        <v>740</v>
      </c>
      <c r="P9" s="384" t="s">
        <v>741</v>
      </c>
      <c r="Q9" s="374">
        <v>43466</v>
      </c>
      <c r="R9" s="374">
        <v>43830</v>
      </c>
      <c r="S9" s="385" t="s">
        <v>742</v>
      </c>
      <c r="T9" s="386">
        <v>1</v>
      </c>
      <c r="U9" s="370" t="s">
        <v>739</v>
      </c>
      <c r="V9" s="387" t="s">
        <v>804</v>
      </c>
      <c r="W9" s="387" t="s">
        <v>805</v>
      </c>
      <c r="X9" s="387"/>
      <c r="Y9" s="388" t="str">
        <f>+IF(X9&gt;R9,"NO CUMPLE","SI CUMPLE")</f>
        <v>SI CUMPLE</v>
      </c>
      <c r="Z9" s="378">
        <f>2/24</f>
        <v>8.3333333333333329E-2</v>
      </c>
      <c r="AA9" s="378">
        <f>2/24</f>
        <v>8.3333333333333329E-2</v>
      </c>
      <c r="AB9" s="378">
        <f>2/24</f>
        <v>8.3333333333333329E-2</v>
      </c>
      <c r="AC9" s="378">
        <v>0.08</v>
      </c>
      <c r="AD9" s="378">
        <v>0.08</v>
      </c>
      <c r="AE9" s="378">
        <v>0.08</v>
      </c>
      <c r="AF9" s="389">
        <v>0.09</v>
      </c>
      <c r="AG9" s="378">
        <v>0.08</v>
      </c>
      <c r="AH9" s="378">
        <v>0.09</v>
      </c>
      <c r="AI9" s="378">
        <v>0.09</v>
      </c>
      <c r="AJ9" s="378">
        <v>0.08</v>
      </c>
      <c r="AK9" s="378">
        <v>0.08</v>
      </c>
      <c r="AL9" s="379">
        <f>SUM(Z9:AK9)</f>
        <v>0.99999999999999989</v>
      </c>
      <c r="AM9" s="380"/>
      <c r="AN9" s="380"/>
      <c r="AO9" s="380"/>
      <c r="AP9" s="380"/>
      <c r="AQ9" s="380"/>
      <c r="AR9" s="380"/>
      <c r="AS9" s="380"/>
      <c r="AT9" s="380"/>
      <c r="AU9" s="380"/>
      <c r="AV9" s="380"/>
      <c r="AW9" s="380"/>
      <c r="AX9" s="380"/>
      <c r="AY9" s="379"/>
      <c r="AZ9" s="390" t="s">
        <v>806</v>
      </c>
      <c r="BA9" s="382"/>
      <c r="BB9" s="363"/>
      <c r="BC9" s="363"/>
      <c r="BD9" s="363"/>
      <c r="BJ9" s="363"/>
    </row>
    <row r="10" spans="1:62" ht="158.25" customHeight="1" x14ac:dyDescent="0.3">
      <c r="A10" s="370" t="s">
        <v>66</v>
      </c>
      <c r="B10" s="371" t="s">
        <v>67</v>
      </c>
      <c r="C10" s="370" t="s">
        <v>252</v>
      </c>
      <c r="D10" s="370" t="s">
        <v>316</v>
      </c>
      <c r="E10" s="370" t="s">
        <v>299</v>
      </c>
      <c r="F10" s="1029"/>
      <c r="G10" s="1039"/>
      <c r="H10" s="1042"/>
      <c r="I10" s="1042"/>
      <c r="J10" s="1045"/>
      <c r="K10" s="1048"/>
      <c r="L10" s="1029"/>
      <c r="M10" s="1029"/>
      <c r="N10" s="1032"/>
      <c r="O10" s="391" t="s">
        <v>807</v>
      </c>
      <c r="P10" s="392" t="s">
        <v>744</v>
      </c>
      <c r="Q10" s="374">
        <v>43466</v>
      </c>
      <c r="R10" s="374">
        <v>43830</v>
      </c>
      <c r="S10" s="385" t="s">
        <v>745</v>
      </c>
      <c r="T10" s="370">
        <v>4</v>
      </c>
      <c r="U10" s="370" t="s">
        <v>739</v>
      </c>
      <c r="V10" s="375" t="s">
        <v>808</v>
      </c>
      <c r="W10" s="375" t="s">
        <v>809</v>
      </c>
      <c r="X10" s="375"/>
      <c r="Y10" s="377" t="str">
        <f t="shared" ref="Y10:Y15" si="0">+IF(X10&gt;R10,"NO CUMPLE","SI CUMPLE")</f>
        <v>SI CUMPLE</v>
      </c>
      <c r="Z10" s="378">
        <v>0</v>
      </c>
      <c r="AA10" s="378">
        <v>0</v>
      </c>
      <c r="AB10" s="378">
        <f>1/T10</f>
        <v>0.25</v>
      </c>
      <c r="AC10" s="378">
        <v>0</v>
      </c>
      <c r="AD10" s="378">
        <v>0</v>
      </c>
      <c r="AE10" s="378">
        <v>0</v>
      </c>
      <c r="AF10" s="378">
        <v>0.25</v>
      </c>
      <c r="AG10" s="378">
        <v>0</v>
      </c>
      <c r="AH10" s="378">
        <v>0.25</v>
      </c>
      <c r="AI10" s="378">
        <v>0</v>
      </c>
      <c r="AJ10" s="378">
        <v>0.25</v>
      </c>
      <c r="AK10" s="378" t="s">
        <v>82</v>
      </c>
      <c r="AL10" s="379">
        <f t="shared" ref="AL10:AL15" si="1">SUM(Z10:AK10)</f>
        <v>1</v>
      </c>
      <c r="AM10" s="380"/>
      <c r="AN10" s="380"/>
      <c r="AO10" s="380"/>
      <c r="AP10" s="380"/>
      <c r="AQ10" s="380"/>
      <c r="AR10" s="380"/>
      <c r="AS10" s="380"/>
      <c r="AT10" s="380"/>
      <c r="AU10" s="380"/>
      <c r="AV10" s="380"/>
      <c r="AW10" s="380"/>
      <c r="AX10" s="380"/>
      <c r="AY10" s="379"/>
      <c r="AZ10" s="390" t="s">
        <v>810</v>
      </c>
      <c r="BA10" s="382"/>
      <c r="BB10" s="363"/>
      <c r="BC10" s="363"/>
      <c r="BD10" s="363"/>
      <c r="BJ10" s="363"/>
    </row>
    <row r="11" spans="1:62" ht="315" customHeight="1" x14ac:dyDescent="0.3">
      <c r="A11" s="370" t="s">
        <v>66</v>
      </c>
      <c r="B11" s="371" t="s">
        <v>67</v>
      </c>
      <c r="C11" s="370" t="s">
        <v>252</v>
      </c>
      <c r="D11" s="370" t="s">
        <v>316</v>
      </c>
      <c r="E11" s="370" t="s">
        <v>299</v>
      </c>
      <c r="F11" s="1029"/>
      <c r="G11" s="1039"/>
      <c r="H11" s="1042"/>
      <c r="I11" s="1042"/>
      <c r="J11" s="1045"/>
      <c r="K11" s="1048"/>
      <c r="L11" s="1029"/>
      <c r="M11" s="1029"/>
      <c r="N11" s="1032"/>
      <c r="O11" s="393" t="s">
        <v>747</v>
      </c>
      <c r="P11" s="392" t="s">
        <v>748</v>
      </c>
      <c r="Q11" s="374">
        <v>43466</v>
      </c>
      <c r="R11" s="374">
        <v>43830</v>
      </c>
      <c r="S11" s="385" t="s">
        <v>749</v>
      </c>
      <c r="T11" s="370">
        <v>150</v>
      </c>
      <c r="U11" s="370" t="s">
        <v>739</v>
      </c>
      <c r="V11" s="375" t="s">
        <v>811</v>
      </c>
      <c r="W11" s="376" t="s">
        <v>812</v>
      </c>
      <c r="X11" s="375"/>
      <c r="Y11" s="377" t="str">
        <f t="shared" si="0"/>
        <v>SI CUMPLE</v>
      </c>
      <c r="Z11" s="378">
        <f>9/150</f>
        <v>0.06</v>
      </c>
      <c r="AA11" s="378">
        <f>17/150</f>
        <v>0.11333333333333333</v>
      </c>
      <c r="AB11" s="378">
        <f>16/150</f>
        <v>0.10666666666666667</v>
      </c>
      <c r="AC11" s="378">
        <f>7/150</f>
        <v>4.6666666666666669E-2</v>
      </c>
      <c r="AD11" s="378">
        <f>13/150</f>
        <v>8.666666666666667E-2</v>
      </c>
      <c r="AE11" s="378">
        <f>11/150</f>
        <v>7.3333333333333334E-2</v>
      </c>
      <c r="AF11" s="378">
        <f>12/150</f>
        <v>0.08</v>
      </c>
      <c r="AG11" s="378">
        <f>13/150</f>
        <v>8.666666666666667E-2</v>
      </c>
      <c r="AH11" s="378">
        <f>17/150</f>
        <v>0.11333333333333333</v>
      </c>
      <c r="AI11" s="378">
        <f>17/150</f>
        <v>0.11333333333333333</v>
      </c>
      <c r="AJ11" s="389">
        <f>14/150</f>
        <v>9.3333333333333338E-2</v>
      </c>
      <c r="AK11" s="389">
        <f>20/150</f>
        <v>0.13333333333333333</v>
      </c>
      <c r="AL11" s="379">
        <f t="shared" si="1"/>
        <v>1.1066666666666667</v>
      </c>
      <c r="AM11" s="380"/>
      <c r="AN11" s="380"/>
      <c r="AO11" s="380"/>
      <c r="AP11" s="380"/>
      <c r="AQ11" s="380"/>
      <c r="AR11" s="380"/>
      <c r="AS11" s="380"/>
      <c r="AT11" s="380"/>
      <c r="AU11" s="380"/>
      <c r="AV11" s="380"/>
      <c r="AW11" s="380"/>
      <c r="AX11" s="380"/>
      <c r="AY11" s="379"/>
      <c r="AZ11" s="390" t="s">
        <v>813</v>
      </c>
      <c r="BA11" s="382"/>
      <c r="BB11" s="363"/>
      <c r="BC11" s="363"/>
      <c r="BD11" s="363"/>
      <c r="BJ11" s="363"/>
    </row>
    <row r="12" spans="1:62" ht="409.5" x14ac:dyDescent="0.3">
      <c r="A12" s="370" t="s">
        <v>66</v>
      </c>
      <c r="B12" s="371" t="s">
        <v>67</v>
      </c>
      <c r="C12" s="370" t="s">
        <v>252</v>
      </c>
      <c r="D12" s="370" t="s">
        <v>316</v>
      </c>
      <c r="E12" s="370" t="s">
        <v>299</v>
      </c>
      <c r="F12" s="1029"/>
      <c r="G12" s="1039"/>
      <c r="H12" s="1042"/>
      <c r="I12" s="1042"/>
      <c r="J12" s="1045"/>
      <c r="K12" s="1048"/>
      <c r="L12" s="1030"/>
      <c r="M12" s="1030"/>
      <c r="N12" s="1033"/>
      <c r="O12" s="393" t="s">
        <v>750</v>
      </c>
      <c r="P12" s="373" t="s">
        <v>751</v>
      </c>
      <c r="Q12" s="374">
        <v>43466</v>
      </c>
      <c r="R12" s="374">
        <v>43830</v>
      </c>
      <c r="S12" s="385" t="s">
        <v>752</v>
      </c>
      <c r="T12" s="370">
        <v>24</v>
      </c>
      <c r="U12" s="370" t="s">
        <v>739</v>
      </c>
      <c r="V12" s="387" t="s">
        <v>814</v>
      </c>
      <c r="W12" s="394" t="s">
        <v>815</v>
      </c>
      <c r="X12" s="375"/>
      <c r="Y12" s="377" t="str">
        <f t="shared" si="0"/>
        <v>SI CUMPLE</v>
      </c>
      <c r="Z12" s="378">
        <f>2/24</f>
        <v>8.3333333333333329E-2</v>
      </c>
      <c r="AA12" s="378">
        <f>2/24</f>
        <v>8.3333333333333329E-2</v>
      </c>
      <c r="AB12" s="378">
        <f>2/24</f>
        <v>8.3333333333333329E-2</v>
      </c>
      <c r="AC12" s="378">
        <v>0.08</v>
      </c>
      <c r="AD12" s="378">
        <v>0.08</v>
      </c>
      <c r="AE12" s="378">
        <v>0.08</v>
      </c>
      <c r="AF12" s="378">
        <v>0.09</v>
      </c>
      <c r="AG12" s="378">
        <v>0.08</v>
      </c>
      <c r="AH12" s="378">
        <v>0.09</v>
      </c>
      <c r="AI12" s="378">
        <v>0.09</v>
      </c>
      <c r="AJ12" s="378">
        <v>0.08</v>
      </c>
      <c r="AK12" s="389">
        <v>0.08</v>
      </c>
      <c r="AL12" s="379">
        <f t="shared" si="1"/>
        <v>0.99999999999999989</v>
      </c>
      <c r="AM12" s="380"/>
      <c r="AN12" s="380"/>
      <c r="AO12" s="380"/>
      <c r="AP12" s="380"/>
      <c r="AQ12" s="380"/>
      <c r="AR12" s="380"/>
      <c r="AS12" s="380"/>
      <c r="AT12" s="380"/>
      <c r="AU12" s="380"/>
      <c r="AV12" s="380"/>
      <c r="AW12" s="380"/>
      <c r="AX12" s="380"/>
      <c r="AY12" s="379"/>
      <c r="AZ12" s="394" t="s">
        <v>816</v>
      </c>
      <c r="BA12" s="382"/>
      <c r="BB12" s="363"/>
      <c r="BC12" s="363"/>
      <c r="BD12" s="363"/>
      <c r="BJ12" s="363"/>
    </row>
    <row r="13" spans="1:62" ht="105.75" customHeight="1" x14ac:dyDescent="0.3">
      <c r="A13" s="370" t="s">
        <v>66</v>
      </c>
      <c r="B13" s="371" t="s">
        <v>67</v>
      </c>
      <c r="C13" s="370" t="s">
        <v>252</v>
      </c>
      <c r="D13" s="370" t="s">
        <v>316</v>
      </c>
      <c r="E13" s="370" t="s">
        <v>299</v>
      </c>
      <c r="F13" s="1029"/>
      <c r="G13" s="1039"/>
      <c r="H13" s="1042"/>
      <c r="I13" s="1042"/>
      <c r="J13" s="1045"/>
      <c r="K13" s="1048"/>
      <c r="L13" s="1034" t="s">
        <v>753</v>
      </c>
      <c r="M13" s="1034" t="s">
        <v>735</v>
      </c>
      <c r="N13" s="1035" t="s">
        <v>736</v>
      </c>
      <c r="O13" s="393" t="s">
        <v>817</v>
      </c>
      <c r="P13" s="373" t="s">
        <v>755</v>
      </c>
      <c r="Q13" s="374">
        <v>43466</v>
      </c>
      <c r="R13" s="374">
        <v>43830</v>
      </c>
      <c r="S13" s="385" t="s">
        <v>756</v>
      </c>
      <c r="T13" s="370">
        <v>120</v>
      </c>
      <c r="U13" s="370" t="s">
        <v>739</v>
      </c>
      <c r="V13" s="387" t="s">
        <v>818</v>
      </c>
      <c r="W13" s="395" t="s">
        <v>819</v>
      </c>
      <c r="X13" s="387"/>
      <c r="Y13" s="388" t="str">
        <f t="shared" si="0"/>
        <v>SI CUMPLE</v>
      </c>
      <c r="Z13" s="389">
        <f>19/120</f>
        <v>0.15833333333333333</v>
      </c>
      <c r="AA13" s="378">
        <f>16/120</f>
        <v>0.13333333333333333</v>
      </c>
      <c r="AB13" s="378">
        <f>11/120</f>
        <v>9.166666666666666E-2</v>
      </c>
      <c r="AC13" s="378">
        <f>24/120</f>
        <v>0.2</v>
      </c>
      <c r="AD13" s="378">
        <f>22/120</f>
        <v>0.18333333333333332</v>
      </c>
      <c r="AE13" s="389">
        <f>7/120</f>
        <v>5.8333333333333334E-2</v>
      </c>
      <c r="AF13" s="389">
        <f>17/120</f>
        <v>0.14166666666666666</v>
      </c>
      <c r="AG13" s="389">
        <f>8/120</f>
        <v>6.6666666666666666E-2</v>
      </c>
      <c r="AH13" s="389">
        <f>5/120</f>
        <v>4.1666666666666664E-2</v>
      </c>
      <c r="AI13" s="378">
        <v>0</v>
      </c>
      <c r="AJ13" s="378">
        <v>0</v>
      </c>
      <c r="AK13" s="378">
        <v>0</v>
      </c>
      <c r="AL13" s="379">
        <f t="shared" si="1"/>
        <v>1.075</v>
      </c>
      <c r="AM13" s="380"/>
      <c r="AN13" s="380"/>
      <c r="AO13" s="380"/>
      <c r="AP13" s="380"/>
      <c r="AQ13" s="380"/>
      <c r="AR13" s="380"/>
      <c r="AS13" s="380"/>
      <c r="AT13" s="380"/>
      <c r="AU13" s="380"/>
      <c r="AV13" s="380"/>
      <c r="AW13" s="380"/>
      <c r="AX13" s="380"/>
      <c r="AY13" s="379"/>
      <c r="AZ13" s="394" t="s">
        <v>820</v>
      </c>
      <c r="BA13" s="394" t="s">
        <v>821</v>
      </c>
      <c r="BB13" s="363"/>
      <c r="BC13" s="363"/>
      <c r="BD13" s="363"/>
      <c r="BJ13" s="363"/>
    </row>
    <row r="14" spans="1:62" ht="75" x14ac:dyDescent="0.3">
      <c r="A14" s="370" t="s">
        <v>66</v>
      </c>
      <c r="B14" s="371" t="s">
        <v>67</v>
      </c>
      <c r="C14" s="370" t="s">
        <v>252</v>
      </c>
      <c r="D14" s="370" t="s">
        <v>316</v>
      </c>
      <c r="E14" s="370" t="s">
        <v>299</v>
      </c>
      <c r="F14" s="1029"/>
      <c r="G14" s="1039"/>
      <c r="H14" s="1042"/>
      <c r="I14" s="1042"/>
      <c r="J14" s="1045"/>
      <c r="K14" s="1048"/>
      <c r="L14" s="1034"/>
      <c r="M14" s="1034"/>
      <c r="N14" s="1035"/>
      <c r="O14" s="396" t="s">
        <v>757</v>
      </c>
      <c r="P14" s="373" t="s">
        <v>758</v>
      </c>
      <c r="Q14" s="374">
        <v>43466</v>
      </c>
      <c r="R14" s="374">
        <v>43830</v>
      </c>
      <c r="S14" s="397" t="s">
        <v>759</v>
      </c>
      <c r="T14" s="370">
        <v>180</v>
      </c>
      <c r="U14" s="370" t="s">
        <v>739</v>
      </c>
      <c r="V14" s="395" t="s">
        <v>822</v>
      </c>
      <c r="W14" s="395" t="s">
        <v>823</v>
      </c>
      <c r="X14" s="375"/>
      <c r="Y14" s="377" t="str">
        <f t="shared" si="0"/>
        <v>SI CUMPLE</v>
      </c>
      <c r="Z14" s="378">
        <f>18/180</f>
        <v>0.1</v>
      </c>
      <c r="AA14" s="378">
        <f>20/180</f>
        <v>0.1111111111111111</v>
      </c>
      <c r="AB14" s="378">
        <f>20/180</f>
        <v>0.1111111111111111</v>
      </c>
      <c r="AC14" s="378">
        <f>18/180</f>
        <v>0.1</v>
      </c>
      <c r="AD14" s="378">
        <f>18/180</f>
        <v>0.1</v>
      </c>
      <c r="AE14" s="378">
        <f>17/180</f>
        <v>9.4444444444444442E-2</v>
      </c>
      <c r="AF14" s="378">
        <f>21/180</f>
        <v>0.11666666666666667</v>
      </c>
      <c r="AG14" s="378">
        <f>17/180</f>
        <v>9.4444444444444442E-2</v>
      </c>
      <c r="AH14" s="378">
        <f>22/180</f>
        <v>0.12222222222222222</v>
      </c>
      <c r="AI14" s="378">
        <f>21/180</f>
        <v>0.11666666666666667</v>
      </c>
      <c r="AJ14" s="389">
        <f>18/180</f>
        <v>0.1</v>
      </c>
      <c r="AK14" s="389">
        <f>18/180</f>
        <v>0.1</v>
      </c>
      <c r="AL14" s="379">
        <f t="shared" si="1"/>
        <v>1.2666666666666668</v>
      </c>
      <c r="AM14" s="380"/>
      <c r="AN14" s="380"/>
      <c r="AO14" s="380"/>
      <c r="AP14" s="380"/>
      <c r="AQ14" s="380"/>
      <c r="AR14" s="380"/>
      <c r="AS14" s="380"/>
      <c r="AT14" s="380"/>
      <c r="AU14" s="380"/>
      <c r="AV14" s="380"/>
      <c r="AW14" s="380"/>
      <c r="AX14" s="380"/>
      <c r="AY14" s="379"/>
      <c r="AZ14" s="394" t="s">
        <v>824</v>
      </c>
      <c r="BA14" s="382"/>
      <c r="BB14" s="363"/>
      <c r="BC14" s="363"/>
      <c r="BD14" s="363"/>
      <c r="BJ14" s="363"/>
    </row>
    <row r="15" spans="1:62" ht="409.5" customHeight="1" x14ac:dyDescent="0.3">
      <c r="A15" s="370" t="s">
        <v>66</v>
      </c>
      <c r="B15" s="371" t="s">
        <v>67</v>
      </c>
      <c r="C15" s="370" t="s">
        <v>252</v>
      </c>
      <c r="D15" s="370" t="s">
        <v>316</v>
      </c>
      <c r="E15" s="370" t="s">
        <v>299</v>
      </c>
      <c r="F15" s="1030"/>
      <c r="G15" s="1040"/>
      <c r="H15" s="1043"/>
      <c r="I15" s="1043"/>
      <c r="J15" s="1046"/>
      <c r="K15" s="1049"/>
      <c r="L15" s="1034"/>
      <c r="M15" s="1034"/>
      <c r="N15" s="1035"/>
      <c r="O15" s="393" t="s">
        <v>760</v>
      </c>
      <c r="P15" s="392" t="s">
        <v>761</v>
      </c>
      <c r="Q15" s="374">
        <v>43466</v>
      </c>
      <c r="R15" s="374">
        <v>43830</v>
      </c>
      <c r="S15" s="397" t="s">
        <v>762</v>
      </c>
      <c r="T15" s="370">
        <v>48</v>
      </c>
      <c r="U15" s="370" t="s">
        <v>739</v>
      </c>
      <c r="V15" s="395" t="s">
        <v>825</v>
      </c>
      <c r="W15" s="395" t="s">
        <v>826</v>
      </c>
      <c r="X15" s="375"/>
      <c r="Y15" s="377" t="str">
        <f t="shared" si="0"/>
        <v>SI CUMPLE</v>
      </c>
      <c r="Z15" s="386">
        <f>4/48</f>
        <v>8.3333333333333329E-2</v>
      </c>
      <c r="AA15" s="386">
        <f>5/48</f>
        <v>0.10416666666666667</v>
      </c>
      <c r="AB15" s="386">
        <f>4/48</f>
        <v>8.3333333333333329E-2</v>
      </c>
      <c r="AC15" s="398">
        <f>3/48</f>
        <v>6.25E-2</v>
      </c>
      <c r="AD15" s="398">
        <f>3/48</f>
        <v>6.25E-2</v>
      </c>
      <c r="AE15" s="398">
        <f>3/48</f>
        <v>6.25E-2</v>
      </c>
      <c r="AF15" s="398">
        <f>3/48</f>
        <v>6.25E-2</v>
      </c>
      <c r="AG15" s="398">
        <f>4/48</f>
        <v>8.3333333333333329E-2</v>
      </c>
      <c r="AH15" s="398">
        <f>5/48</f>
        <v>0.10416666666666667</v>
      </c>
      <c r="AI15" s="398">
        <f>6/48</f>
        <v>0.125</v>
      </c>
      <c r="AJ15" s="398">
        <f>5/48</f>
        <v>0.10416666666666667</v>
      </c>
      <c r="AK15" s="398">
        <f>3/48</f>
        <v>6.25E-2</v>
      </c>
      <c r="AL15" s="379">
        <f t="shared" si="1"/>
        <v>0.99999999999999989</v>
      </c>
      <c r="AM15" s="380"/>
      <c r="AN15" s="380"/>
      <c r="AO15" s="380"/>
      <c r="AP15" s="380"/>
      <c r="AQ15" s="380"/>
      <c r="AR15" s="380"/>
      <c r="AS15" s="380"/>
      <c r="AT15" s="380"/>
      <c r="AU15" s="380"/>
      <c r="AV15" s="380"/>
      <c r="AW15" s="380"/>
      <c r="AX15" s="380"/>
      <c r="AY15" s="379"/>
      <c r="AZ15" s="394" t="s">
        <v>827</v>
      </c>
      <c r="BA15" s="382"/>
      <c r="BB15" s="363"/>
      <c r="BC15" s="363"/>
      <c r="BD15" s="363"/>
      <c r="BJ15" s="363"/>
    </row>
    <row r="16" spans="1:62" ht="42.75" customHeight="1" x14ac:dyDescent="0.3">
      <c r="F16" s="399"/>
      <c r="G16" s="400"/>
      <c r="H16" s="400"/>
      <c r="I16" s="400"/>
      <c r="J16" s="400"/>
      <c r="K16" s="400"/>
      <c r="L16" s="400"/>
      <c r="M16" s="400"/>
      <c r="N16" s="400"/>
      <c r="U16" s="401"/>
      <c r="V16" s="402"/>
      <c r="W16" s="402"/>
      <c r="X16" s="402"/>
      <c r="Y16" s="402"/>
      <c r="Z16" s="402"/>
      <c r="AA16" s="402"/>
      <c r="AB16" s="402"/>
      <c r="AC16" s="402"/>
      <c r="AD16" s="402"/>
      <c r="AE16" s="402"/>
      <c r="AF16" s="402"/>
      <c r="AG16" s="402"/>
      <c r="AH16" s="402"/>
      <c r="AI16" s="402"/>
      <c r="AJ16" s="402"/>
      <c r="AK16" s="402"/>
      <c r="AL16" s="403"/>
      <c r="AM16" s="403"/>
      <c r="AN16" s="403"/>
      <c r="AO16" s="403"/>
      <c r="AP16" s="403"/>
      <c r="AQ16" s="403"/>
      <c r="AR16" s="403"/>
      <c r="AS16" s="403"/>
      <c r="AT16" s="403"/>
      <c r="AU16" s="403"/>
      <c r="AV16" s="403"/>
      <c r="AW16" s="403"/>
      <c r="AX16" s="403"/>
      <c r="AY16" s="403"/>
      <c r="AZ16" s="404"/>
      <c r="BA16" s="363"/>
      <c r="BB16" s="363"/>
      <c r="BC16" s="363"/>
      <c r="BD16" s="363"/>
      <c r="BJ16" s="363"/>
    </row>
    <row r="17" spans="1:62" ht="58.5" customHeight="1" x14ac:dyDescent="0.3">
      <c r="A17" s="405" t="s">
        <v>214</v>
      </c>
      <c r="B17" s="406" t="s">
        <v>215</v>
      </c>
      <c r="C17" s="1024" t="s">
        <v>763</v>
      </c>
      <c r="D17" s="1024"/>
      <c r="E17" s="1024"/>
      <c r="F17" s="1024"/>
      <c r="G17" s="1025" t="s">
        <v>277</v>
      </c>
      <c r="H17" s="1026"/>
      <c r="I17" s="361"/>
      <c r="J17" s="361"/>
      <c r="K17" s="361"/>
      <c r="L17" s="361"/>
      <c r="M17" s="361"/>
      <c r="N17" s="361"/>
      <c r="V17" s="361"/>
      <c r="W17" s="361"/>
      <c r="X17" s="361"/>
      <c r="Y17" s="407"/>
      <c r="Z17" s="408"/>
      <c r="AA17" s="408"/>
      <c r="AB17" s="408"/>
      <c r="AC17" s="408"/>
      <c r="AD17" s="408"/>
      <c r="AE17" s="408"/>
      <c r="AF17" s="408"/>
      <c r="AG17" s="408"/>
      <c r="AH17" s="408"/>
      <c r="AI17" s="408"/>
      <c r="AJ17" s="408"/>
      <c r="AK17" s="408"/>
      <c r="AL17" s="409">
        <f>(SUM(AL8:AL16))/8</f>
        <v>1.0560416666666665</v>
      </c>
      <c r="AM17" s="409"/>
      <c r="AN17" s="409"/>
      <c r="AO17" s="409"/>
      <c r="AP17" s="409"/>
      <c r="AQ17" s="409"/>
      <c r="AR17" s="409"/>
      <c r="AS17" s="409"/>
      <c r="AT17" s="409"/>
      <c r="AU17" s="409"/>
      <c r="AV17" s="409"/>
      <c r="AW17" s="409"/>
      <c r="AX17" s="409"/>
      <c r="AY17" s="410">
        <f>SUM(AY8:AY16)</f>
        <v>0</v>
      </c>
      <c r="AZ17" s="1027"/>
      <c r="BA17" s="1027"/>
      <c r="BB17" s="363"/>
      <c r="BC17" s="363"/>
      <c r="BD17" s="363"/>
      <c r="BJ17" s="363"/>
    </row>
    <row r="18" spans="1:62" ht="58.5" customHeight="1" x14ac:dyDescent="0.3">
      <c r="A18" s="405" t="s">
        <v>232</v>
      </c>
      <c r="B18" s="406" t="s">
        <v>233</v>
      </c>
      <c r="C18" s="1024"/>
      <c r="D18" s="1024"/>
      <c r="E18" s="1024"/>
      <c r="F18" s="1024"/>
      <c r="G18" s="1025" t="s">
        <v>706</v>
      </c>
      <c r="H18" s="1026"/>
      <c r="I18" s="361"/>
      <c r="J18" s="361"/>
      <c r="K18" s="361"/>
      <c r="L18" s="361"/>
      <c r="M18" s="361"/>
      <c r="N18" s="361"/>
      <c r="V18" s="361"/>
      <c r="W18" s="361"/>
      <c r="X18" s="361"/>
      <c r="Y18" s="407"/>
      <c r="Z18" s="411"/>
      <c r="AA18" s="411"/>
      <c r="AB18" s="411"/>
      <c r="AC18" s="411"/>
      <c r="AD18" s="411"/>
      <c r="AE18" s="411"/>
      <c r="AF18" s="411"/>
      <c r="AG18" s="411"/>
      <c r="AH18" s="411"/>
      <c r="AI18" s="411"/>
      <c r="AJ18" s="411"/>
      <c r="AK18" s="411"/>
      <c r="AL18" s="411"/>
      <c r="AM18" s="411"/>
      <c r="AN18" s="411"/>
      <c r="AO18" s="411"/>
      <c r="AP18" s="411"/>
      <c r="AQ18" s="411"/>
      <c r="AR18" s="411"/>
      <c r="AS18" s="411"/>
      <c r="AT18" s="411"/>
      <c r="AU18" s="411"/>
      <c r="AV18" s="411"/>
      <c r="AW18" s="411"/>
      <c r="AX18" s="411"/>
      <c r="AY18" s="411"/>
      <c r="AZ18" s="1027"/>
      <c r="BA18" s="1027"/>
      <c r="BB18" s="363"/>
      <c r="BC18" s="363"/>
      <c r="BD18" s="363"/>
      <c r="BJ18" s="363"/>
    </row>
    <row r="19" spans="1:62" ht="50.25" customHeight="1" x14ac:dyDescent="0.3">
      <c r="F19" s="399"/>
      <c r="G19" s="400"/>
      <c r="H19" s="400"/>
      <c r="I19" s="400"/>
      <c r="J19" s="400"/>
      <c r="K19" s="400"/>
      <c r="L19" s="400"/>
      <c r="M19" s="400"/>
      <c r="N19" s="400"/>
      <c r="U19" s="401"/>
      <c r="V19" s="402"/>
      <c r="W19" s="412"/>
      <c r="X19" s="402"/>
      <c r="Y19" s="402"/>
      <c r="Z19" s="402"/>
      <c r="AA19" s="402"/>
      <c r="AB19" s="402"/>
      <c r="AC19" s="402"/>
      <c r="AD19" s="402"/>
      <c r="AE19" s="402"/>
      <c r="AF19" s="402"/>
      <c r="AG19" s="402"/>
      <c r="AH19" s="402"/>
      <c r="AI19" s="402"/>
      <c r="AJ19" s="402"/>
      <c r="AK19" s="402"/>
      <c r="AL19" s="403"/>
      <c r="AM19" s="403"/>
      <c r="AN19" s="403"/>
      <c r="AO19" s="403"/>
      <c r="AP19" s="403"/>
      <c r="AQ19" s="403"/>
      <c r="AR19" s="403"/>
      <c r="AS19" s="403"/>
      <c r="AT19" s="403"/>
      <c r="AU19" s="403"/>
      <c r="AV19" s="403"/>
      <c r="AW19" s="403"/>
      <c r="AX19" s="403"/>
      <c r="AY19" s="403"/>
      <c r="AZ19" s="404"/>
      <c r="BA19" s="363"/>
      <c r="BB19" s="363"/>
      <c r="BC19" s="363"/>
      <c r="BD19" s="363"/>
      <c r="BJ19" s="363"/>
    </row>
    <row r="20" spans="1:62" ht="37.5" customHeight="1" x14ac:dyDescent="0.3">
      <c r="K20" s="413"/>
      <c r="L20" s="413"/>
      <c r="M20" s="413"/>
      <c r="N20" s="413"/>
      <c r="U20" s="401"/>
      <c r="V20" s="402"/>
      <c r="W20" s="402"/>
      <c r="X20" s="402"/>
      <c r="Y20" s="402"/>
      <c r="Z20" s="402"/>
      <c r="AA20" s="402"/>
      <c r="AB20" s="402"/>
      <c r="AC20" s="402"/>
      <c r="AD20" s="402"/>
      <c r="AE20" s="402"/>
      <c r="AF20" s="402"/>
      <c r="AG20" s="402"/>
      <c r="AH20" s="402"/>
      <c r="AI20" s="402"/>
      <c r="AJ20" s="402"/>
      <c r="AK20" s="402"/>
      <c r="AL20" s="403"/>
      <c r="AM20" s="403"/>
      <c r="AN20" s="403"/>
      <c r="AO20" s="403"/>
      <c r="AP20" s="403"/>
      <c r="AQ20" s="403"/>
      <c r="AR20" s="403"/>
      <c r="AS20" s="403"/>
      <c r="AT20" s="403"/>
      <c r="AU20" s="403"/>
      <c r="AV20" s="403"/>
      <c r="AW20" s="403"/>
      <c r="AX20" s="403"/>
      <c r="AY20" s="403"/>
      <c r="AZ20" s="404"/>
      <c r="BA20" s="363"/>
      <c r="BB20" s="363"/>
      <c r="BC20" s="363"/>
      <c r="BD20" s="363"/>
      <c r="BJ20" s="363"/>
    </row>
    <row r="21" spans="1:62" ht="66" customHeight="1" x14ac:dyDescent="0.3">
      <c r="K21" s="414"/>
      <c r="L21" s="414"/>
      <c r="M21" s="414"/>
      <c r="N21" s="414"/>
      <c r="U21" s="401"/>
      <c r="V21" s="402"/>
      <c r="W21" s="402"/>
      <c r="X21" s="402"/>
      <c r="Y21" s="402"/>
      <c r="Z21" s="402"/>
      <c r="AA21" s="402"/>
      <c r="AB21" s="402"/>
      <c r="AC21" s="402"/>
      <c r="AD21" s="402"/>
      <c r="AE21" s="402"/>
      <c r="AF21" s="402"/>
      <c r="AG21" s="402"/>
      <c r="AH21" s="402"/>
      <c r="AI21" s="402"/>
      <c r="AJ21" s="402"/>
      <c r="AK21" s="402"/>
      <c r="AL21" s="403"/>
      <c r="AM21" s="403"/>
      <c r="AN21" s="403"/>
      <c r="AO21" s="403"/>
      <c r="AP21" s="403"/>
      <c r="AQ21" s="403"/>
      <c r="AR21" s="403"/>
      <c r="AS21" s="403"/>
      <c r="AT21" s="403"/>
      <c r="AU21" s="403"/>
      <c r="AV21" s="403"/>
      <c r="AW21" s="403"/>
      <c r="AX21" s="403"/>
      <c r="AY21" s="403"/>
      <c r="AZ21" s="404"/>
      <c r="BA21" s="363"/>
      <c r="BB21" s="363"/>
      <c r="BC21" s="363"/>
      <c r="BD21" s="363"/>
      <c r="BJ21" s="363"/>
    </row>
    <row r="22" spans="1:62" ht="63.75" customHeight="1" x14ac:dyDescent="0.3">
      <c r="F22" s="399"/>
      <c r="G22" s="400"/>
      <c r="H22" s="400"/>
      <c r="I22" s="400"/>
      <c r="J22" s="400"/>
      <c r="K22" s="400"/>
      <c r="L22" s="400"/>
      <c r="M22" s="400"/>
      <c r="N22" s="400"/>
      <c r="U22" s="401"/>
      <c r="V22" s="402"/>
      <c r="W22" s="402"/>
      <c r="X22" s="402"/>
      <c r="Y22" s="402"/>
      <c r="Z22" s="402"/>
      <c r="AA22" s="402"/>
      <c r="AB22" s="402"/>
      <c r="AC22" s="402"/>
      <c r="AD22" s="402"/>
      <c r="AE22" s="402"/>
      <c r="AF22" s="402"/>
      <c r="AG22" s="402"/>
      <c r="AH22" s="402"/>
      <c r="AI22" s="402"/>
      <c r="AJ22" s="402"/>
      <c r="AK22" s="402"/>
      <c r="AL22" s="403"/>
      <c r="AM22" s="403"/>
      <c r="AN22" s="403"/>
      <c r="AO22" s="403"/>
      <c r="AP22" s="403"/>
      <c r="AQ22" s="403"/>
      <c r="AR22" s="403"/>
      <c r="AS22" s="403"/>
      <c r="AT22" s="403"/>
      <c r="AU22" s="403"/>
      <c r="AV22" s="403"/>
      <c r="AW22" s="403"/>
      <c r="AX22" s="403"/>
      <c r="AY22" s="403"/>
      <c r="AZ22" s="404"/>
      <c r="BA22" s="363"/>
      <c r="BB22" s="363"/>
      <c r="BC22" s="363"/>
      <c r="BD22" s="363"/>
      <c r="BJ22" s="363"/>
    </row>
    <row r="23" spans="1:62" ht="93" customHeight="1" x14ac:dyDescent="0.3">
      <c r="F23" s="399"/>
      <c r="G23" s="400"/>
      <c r="H23" s="400"/>
      <c r="I23" s="400"/>
      <c r="J23" s="400"/>
      <c r="K23" s="400"/>
      <c r="L23" s="400"/>
      <c r="M23" s="400"/>
      <c r="N23" s="400"/>
      <c r="U23" s="401"/>
      <c r="V23" s="402"/>
      <c r="W23" s="402"/>
      <c r="X23" s="402"/>
      <c r="Y23" s="402"/>
      <c r="Z23" s="402"/>
      <c r="AA23" s="402"/>
      <c r="AB23" s="402"/>
      <c r="AC23" s="402"/>
      <c r="AD23" s="402"/>
      <c r="AE23" s="402"/>
      <c r="AF23" s="402"/>
      <c r="AG23" s="402"/>
      <c r="AH23" s="402"/>
      <c r="AI23" s="402"/>
      <c r="AJ23" s="402"/>
      <c r="AK23" s="402"/>
      <c r="AL23" s="403"/>
      <c r="AM23" s="403"/>
      <c r="AN23" s="403"/>
      <c r="AO23" s="403"/>
      <c r="AP23" s="403"/>
      <c r="AQ23" s="403"/>
      <c r="AR23" s="403"/>
      <c r="AS23" s="403"/>
      <c r="AT23" s="403"/>
      <c r="AU23" s="403"/>
      <c r="AV23" s="403"/>
      <c r="AW23" s="403"/>
      <c r="AX23" s="403"/>
      <c r="AY23" s="403"/>
      <c r="AZ23" s="404"/>
      <c r="BA23" s="363"/>
      <c r="BB23" s="363"/>
      <c r="BC23" s="363"/>
      <c r="BD23" s="363"/>
      <c r="BJ23" s="363"/>
    </row>
    <row r="24" spans="1:62" ht="93" customHeight="1" x14ac:dyDescent="0.3">
      <c r="F24" s="399"/>
      <c r="G24" s="400"/>
      <c r="H24" s="400"/>
      <c r="I24" s="400"/>
      <c r="J24" s="400"/>
      <c r="K24" s="400"/>
      <c r="L24" s="400"/>
      <c r="M24" s="400"/>
      <c r="N24" s="400"/>
      <c r="U24" s="401"/>
      <c r="V24" s="402"/>
      <c r="W24" s="402"/>
      <c r="X24" s="402"/>
      <c r="Y24" s="402"/>
      <c r="Z24" s="402"/>
      <c r="AA24" s="402"/>
      <c r="AB24" s="402"/>
      <c r="AC24" s="402"/>
      <c r="AD24" s="402"/>
      <c r="AE24" s="402"/>
      <c r="AF24" s="402"/>
      <c r="AG24" s="402"/>
      <c r="AH24" s="402"/>
      <c r="AI24" s="402"/>
      <c r="AJ24" s="402"/>
      <c r="AK24" s="402"/>
      <c r="AL24" s="403"/>
      <c r="AM24" s="403"/>
      <c r="AN24" s="403"/>
      <c r="AO24" s="403"/>
      <c r="AP24" s="403"/>
      <c r="AQ24" s="403"/>
      <c r="AR24" s="403"/>
      <c r="AS24" s="403"/>
      <c r="AT24" s="403"/>
      <c r="AU24" s="403"/>
      <c r="AV24" s="403"/>
      <c r="AW24" s="403"/>
      <c r="AX24" s="403"/>
      <c r="AY24" s="403"/>
      <c r="AZ24" s="404"/>
      <c r="BA24" s="363"/>
      <c r="BB24" s="363"/>
      <c r="BC24" s="363"/>
      <c r="BD24" s="363"/>
      <c r="BJ24" s="363"/>
    </row>
    <row r="25" spans="1:62" ht="93" customHeight="1" x14ac:dyDescent="0.3">
      <c r="F25" s="399"/>
      <c r="G25" s="400"/>
      <c r="H25" s="400"/>
      <c r="I25" s="400"/>
      <c r="J25" s="400"/>
      <c r="K25" s="400"/>
      <c r="L25" s="400"/>
      <c r="M25" s="400"/>
      <c r="N25" s="400"/>
      <c r="U25" s="401"/>
      <c r="V25" s="402"/>
      <c r="W25" s="402"/>
      <c r="X25" s="402"/>
      <c r="Y25" s="402"/>
      <c r="Z25" s="402"/>
      <c r="AA25" s="402"/>
      <c r="AB25" s="402"/>
      <c r="AC25" s="402"/>
      <c r="AD25" s="402"/>
      <c r="AE25" s="402"/>
      <c r="AF25" s="402"/>
      <c r="AG25" s="402"/>
      <c r="AH25" s="402"/>
      <c r="AI25" s="402"/>
      <c r="AJ25" s="402"/>
      <c r="AK25" s="402"/>
      <c r="AL25" s="403"/>
      <c r="AM25" s="403"/>
      <c r="AN25" s="403"/>
      <c r="AO25" s="403"/>
      <c r="AP25" s="403"/>
      <c r="AQ25" s="403"/>
      <c r="AR25" s="403"/>
      <c r="AS25" s="403"/>
      <c r="AT25" s="403"/>
      <c r="AU25" s="403"/>
      <c r="AV25" s="403"/>
      <c r="AW25" s="403"/>
      <c r="AX25" s="403"/>
      <c r="AY25" s="403"/>
      <c r="AZ25" s="404"/>
      <c r="BA25" s="363"/>
      <c r="BB25" s="363"/>
      <c r="BC25" s="363"/>
      <c r="BD25" s="363"/>
      <c r="BJ25" s="363"/>
    </row>
    <row r="26" spans="1:62" ht="93" customHeight="1" x14ac:dyDescent="0.3">
      <c r="F26" s="399"/>
      <c r="G26" s="400"/>
      <c r="H26" s="400"/>
      <c r="I26" s="400"/>
      <c r="J26" s="400"/>
      <c r="K26" s="400"/>
      <c r="L26" s="400"/>
      <c r="M26" s="400"/>
      <c r="N26" s="400"/>
      <c r="U26" s="401"/>
      <c r="V26" s="402"/>
      <c r="W26" s="402"/>
      <c r="X26" s="402"/>
      <c r="Y26" s="402"/>
      <c r="Z26" s="402"/>
      <c r="AA26" s="402"/>
      <c r="AB26" s="402"/>
      <c r="AC26" s="402"/>
      <c r="AD26" s="402"/>
      <c r="AE26" s="402"/>
      <c r="AF26" s="402"/>
      <c r="AG26" s="402"/>
      <c r="AH26" s="402"/>
      <c r="AI26" s="402"/>
      <c r="AJ26" s="402"/>
      <c r="AK26" s="402"/>
      <c r="AL26" s="403"/>
      <c r="AM26" s="403"/>
      <c r="AN26" s="403"/>
      <c r="AO26" s="403"/>
      <c r="AP26" s="403"/>
      <c r="AQ26" s="403"/>
      <c r="AR26" s="403"/>
      <c r="AS26" s="403"/>
      <c r="AT26" s="403"/>
      <c r="AU26" s="403"/>
      <c r="AV26" s="403"/>
      <c r="AW26" s="403"/>
      <c r="AX26" s="403"/>
      <c r="AY26" s="403"/>
      <c r="AZ26" s="404"/>
      <c r="BA26" s="363"/>
      <c r="BB26" s="363"/>
      <c r="BC26" s="363"/>
      <c r="BD26" s="363"/>
      <c r="BJ26" s="363"/>
    </row>
    <row r="27" spans="1:62" ht="93" customHeight="1" x14ac:dyDescent="0.3">
      <c r="F27" s="399"/>
      <c r="G27" s="400"/>
      <c r="H27" s="400"/>
      <c r="I27" s="400"/>
      <c r="J27" s="400"/>
      <c r="K27" s="400"/>
      <c r="L27" s="400"/>
      <c r="M27" s="400"/>
      <c r="N27" s="400"/>
      <c r="U27" s="401"/>
      <c r="V27" s="402"/>
      <c r="W27" s="402"/>
      <c r="X27" s="402"/>
      <c r="Y27" s="402"/>
      <c r="Z27" s="402"/>
      <c r="AA27" s="402"/>
      <c r="AB27" s="402"/>
      <c r="AC27" s="402"/>
      <c r="AD27" s="402"/>
      <c r="AE27" s="402"/>
      <c r="AF27" s="402"/>
      <c r="AG27" s="402"/>
      <c r="AH27" s="402"/>
      <c r="AI27" s="402"/>
      <c r="AJ27" s="402"/>
      <c r="AK27" s="402"/>
      <c r="AL27" s="403"/>
      <c r="AM27" s="403"/>
      <c r="AN27" s="403"/>
      <c r="AO27" s="403"/>
      <c r="AP27" s="403"/>
      <c r="AQ27" s="403"/>
      <c r="AR27" s="403"/>
      <c r="AS27" s="403"/>
      <c r="AT27" s="403"/>
      <c r="AU27" s="403"/>
      <c r="AV27" s="403"/>
      <c r="AW27" s="403"/>
      <c r="AX27" s="403"/>
      <c r="AY27" s="403"/>
      <c r="AZ27" s="404"/>
      <c r="BA27" s="363"/>
      <c r="BB27" s="363"/>
      <c r="BC27" s="363"/>
      <c r="BD27" s="363"/>
      <c r="BE27" s="363"/>
      <c r="BF27" s="363"/>
      <c r="BG27" s="363"/>
      <c r="BH27" s="363"/>
      <c r="BI27" s="363"/>
      <c r="BJ27" s="363"/>
    </row>
    <row r="28" spans="1:62" ht="93" customHeight="1" x14ac:dyDescent="0.3">
      <c r="A28" s="415" t="s">
        <v>284</v>
      </c>
      <c r="B28" s="415" t="s">
        <v>285</v>
      </c>
      <c r="C28" s="415" t="s">
        <v>286</v>
      </c>
      <c r="D28" s="415" t="s">
        <v>287</v>
      </c>
      <c r="E28" s="415" t="s">
        <v>288</v>
      </c>
      <c r="F28" s="415" t="s">
        <v>289</v>
      </c>
      <c r="G28" s="415" t="s">
        <v>291</v>
      </c>
      <c r="H28" s="400"/>
      <c r="I28" s="400"/>
      <c r="J28" s="400"/>
      <c r="K28" s="400"/>
      <c r="L28" s="400"/>
      <c r="M28" s="400"/>
      <c r="N28" s="400"/>
      <c r="U28" s="401"/>
      <c r="V28" s="402"/>
      <c r="W28" s="402"/>
      <c r="X28" s="402"/>
      <c r="Y28" s="402"/>
      <c r="Z28" s="402"/>
      <c r="AA28" s="402"/>
      <c r="AB28" s="402"/>
      <c r="AC28" s="402"/>
      <c r="AD28" s="402"/>
      <c r="AE28" s="402"/>
      <c r="AF28" s="402"/>
      <c r="AG28" s="402"/>
      <c r="AH28" s="402"/>
      <c r="AI28" s="402"/>
      <c r="AJ28" s="402"/>
      <c r="AK28" s="402"/>
      <c r="AL28" s="403"/>
      <c r="AM28" s="403"/>
      <c r="AN28" s="403"/>
      <c r="AO28" s="403"/>
      <c r="AP28" s="403"/>
      <c r="AQ28" s="403"/>
      <c r="AR28" s="403"/>
      <c r="AS28" s="403"/>
      <c r="AT28" s="403"/>
      <c r="AU28" s="403"/>
      <c r="AV28" s="403"/>
      <c r="AW28" s="403"/>
      <c r="AX28" s="403"/>
      <c r="AY28" s="403"/>
      <c r="AZ28" s="404"/>
      <c r="BA28" s="363"/>
      <c r="BB28" s="363"/>
      <c r="BC28" s="363"/>
      <c r="BD28" s="363"/>
      <c r="BE28" s="363"/>
      <c r="BF28" s="363"/>
      <c r="BG28" s="363"/>
      <c r="BH28" s="363"/>
      <c r="BI28" s="363"/>
      <c r="BJ28" s="363"/>
    </row>
    <row r="29" spans="1:62" ht="93" customHeight="1" x14ac:dyDescent="0.3">
      <c r="A29" s="416" t="s">
        <v>249</v>
      </c>
      <c r="B29" s="416" t="s">
        <v>218</v>
      </c>
      <c r="C29" s="416" t="s">
        <v>192</v>
      </c>
      <c r="D29" s="417" t="s">
        <v>70</v>
      </c>
      <c r="E29" s="417" t="s">
        <v>297</v>
      </c>
      <c r="F29" s="417">
        <v>1037</v>
      </c>
      <c r="G29" s="417" t="s">
        <v>145</v>
      </c>
      <c r="H29" s="400"/>
      <c r="I29" s="400"/>
      <c r="J29" s="400"/>
      <c r="K29" s="400"/>
      <c r="L29" s="400"/>
      <c r="M29" s="400"/>
      <c r="N29" s="400"/>
      <c r="U29" s="401"/>
      <c r="V29" s="402"/>
      <c r="W29" s="402"/>
      <c r="X29" s="402"/>
      <c r="Y29" s="402"/>
      <c r="Z29" s="402"/>
      <c r="AA29" s="402"/>
      <c r="AB29" s="402"/>
      <c r="AC29" s="402"/>
      <c r="AD29" s="402"/>
      <c r="AE29" s="402"/>
      <c r="AF29" s="402"/>
      <c r="AG29" s="402"/>
      <c r="AH29" s="402"/>
      <c r="AI29" s="402"/>
      <c r="AJ29" s="402"/>
      <c r="AK29" s="402"/>
      <c r="AL29" s="403"/>
      <c r="AM29" s="403"/>
      <c r="AN29" s="403"/>
      <c r="AO29" s="403"/>
      <c r="AP29" s="403"/>
      <c r="AQ29" s="403"/>
      <c r="AR29" s="403"/>
      <c r="AS29" s="403"/>
      <c r="AT29" s="403"/>
      <c r="AU29" s="403"/>
      <c r="AV29" s="403"/>
      <c r="AW29" s="403"/>
      <c r="AX29" s="403"/>
      <c r="AY29" s="403"/>
      <c r="AZ29" s="404"/>
      <c r="BA29" s="363"/>
      <c r="BB29" s="363"/>
      <c r="BC29" s="363"/>
      <c r="BD29" s="363"/>
      <c r="BE29" s="363"/>
      <c r="BF29" s="363"/>
      <c r="BG29" s="363"/>
      <c r="BH29" s="363"/>
      <c r="BI29" s="363"/>
      <c r="BJ29" s="363"/>
    </row>
    <row r="30" spans="1:62" ht="93" customHeight="1" x14ac:dyDescent="0.3">
      <c r="A30" s="416" t="s">
        <v>298</v>
      </c>
      <c r="B30" s="416" t="s">
        <v>74</v>
      </c>
      <c r="C30" s="416" t="s">
        <v>171</v>
      </c>
      <c r="D30" s="417" t="s">
        <v>299</v>
      </c>
      <c r="E30" s="417" t="s">
        <v>300</v>
      </c>
      <c r="F30" s="417">
        <v>1134</v>
      </c>
      <c r="G30" s="417" t="s">
        <v>301</v>
      </c>
      <c r="H30" s="400"/>
      <c r="I30" s="400"/>
      <c r="J30" s="400"/>
      <c r="K30" s="400"/>
      <c r="L30" s="400"/>
      <c r="M30" s="400"/>
      <c r="N30" s="400"/>
      <c r="U30" s="401"/>
      <c r="V30" s="402"/>
      <c r="W30" s="402"/>
      <c r="X30" s="402"/>
      <c r="Y30" s="402"/>
      <c r="Z30" s="402"/>
      <c r="AA30" s="402"/>
      <c r="AB30" s="402"/>
      <c r="AC30" s="402"/>
      <c r="AD30" s="402"/>
      <c r="AE30" s="402"/>
      <c r="AF30" s="402"/>
      <c r="AG30" s="402"/>
      <c r="AH30" s="402"/>
      <c r="AI30" s="402"/>
      <c r="AJ30" s="402"/>
      <c r="AK30" s="402"/>
      <c r="AL30" s="403"/>
      <c r="AM30" s="403"/>
      <c r="AN30" s="403"/>
      <c r="AO30" s="403"/>
      <c r="AP30" s="403"/>
      <c r="AQ30" s="403"/>
      <c r="AR30" s="403"/>
      <c r="AS30" s="403"/>
      <c r="AT30" s="403"/>
      <c r="AU30" s="403"/>
      <c r="AV30" s="403"/>
      <c r="AW30" s="403"/>
      <c r="AX30" s="403"/>
      <c r="AY30" s="403"/>
      <c r="AZ30" s="404"/>
      <c r="BA30" s="363"/>
      <c r="BB30" s="363"/>
      <c r="BC30" s="363"/>
      <c r="BD30" s="363"/>
      <c r="BE30" s="363"/>
      <c r="BF30" s="363"/>
      <c r="BG30" s="363"/>
      <c r="BH30" s="363"/>
      <c r="BI30" s="363"/>
      <c r="BJ30" s="363"/>
    </row>
    <row r="31" spans="1:62" ht="93" customHeight="1" x14ac:dyDescent="0.3">
      <c r="A31" s="416" t="s">
        <v>242</v>
      </c>
      <c r="B31" s="416" t="s">
        <v>193</v>
      </c>
      <c r="C31" s="416" t="s">
        <v>68</v>
      </c>
      <c r="D31" s="417" t="s">
        <v>302</v>
      </c>
      <c r="E31" s="417"/>
      <c r="F31" s="417">
        <v>1041</v>
      </c>
      <c r="G31" s="417" t="s">
        <v>305</v>
      </c>
      <c r="H31" s="400"/>
      <c r="I31" s="400"/>
      <c r="J31" s="400"/>
      <c r="K31" s="400"/>
      <c r="L31" s="400"/>
      <c r="M31" s="400"/>
      <c r="N31" s="400"/>
      <c r="U31" s="401"/>
      <c r="V31" s="402"/>
      <c r="W31" s="402"/>
      <c r="X31" s="402"/>
      <c r="Y31" s="402"/>
      <c r="Z31" s="402"/>
      <c r="AA31" s="402"/>
      <c r="AB31" s="402"/>
      <c r="AC31" s="402"/>
      <c r="AD31" s="402"/>
      <c r="AE31" s="402"/>
      <c r="AF31" s="402"/>
      <c r="AG31" s="402"/>
      <c r="AH31" s="402"/>
      <c r="AI31" s="402"/>
      <c r="AJ31" s="402"/>
      <c r="AK31" s="402"/>
      <c r="AL31" s="403"/>
      <c r="AM31" s="403"/>
      <c r="AN31" s="403"/>
      <c r="AO31" s="403"/>
      <c r="AP31" s="403"/>
      <c r="AQ31" s="403"/>
      <c r="AR31" s="403"/>
      <c r="AS31" s="403"/>
      <c r="AT31" s="403"/>
      <c r="AU31" s="403"/>
      <c r="AV31" s="403"/>
      <c r="AW31" s="403"/>
      <c r="AX31" s="403"/>
      <c r="AY31" s="403"/>
      <c r="AZ31" s="404"/>
      <c r="BA31" s="363"/>
      <c r="BB31" s="363"/>
      <c r="BC31" s="363"/>
      <c r="BD31" s="363"/>
      <c r="BE31" s="363"/>
      <c r="BF31" s="363"/>
      <c r="BG31" s="363"/>
      <c r="BH31" s="363"/>
      <c r="BI31" s="363"/>
      <c r="BJ31" s="363"/>
    </row>
    <row r="32" spans="1:62" ht="93" customHeight="1" x14ac:dyDescent="0.3">
      <c r="A32" s="416" t="s">
        <v>310</v>
      </c>
      <c r="B32" s="418" t="s">
        <v>311</v>
      </c>
      <c r="C32" s="416" t="s">
        <v>177</v>
      </c>
      <c r="D32" s="417" t="s">
        <v>73</v>
      </c>
      <c r="E32" s="417"/>
      <c r="F32" s="417">
        <v>1078</v>
      </c>
      <c r="G32" s="417" t="s">
        <v>312</v>
      </c>
      <c r="H32" s="400"/>
      <c r="I32" s="400"/>
      <c r="J32" s="400"/>
      <c r="K32" s="400"/>
      <c r="L32" s="400"/>
      <c r="M32" s="400"/>
      <c r="N32" s="400"/>
      <c r="U32" s="401"/>
      <c r="V32" s="402"/>
      <c r="W32" s="402"/>
      <c r="X32" s="402"/>
      <c r="Y32" s="402"/>
      <c r="Z32" s="402"/>
      <c r="AA32" s="402"/>
      <c r="AB32" s="402"/>
      <c r="AC32" s="402"/>
      <c r="AD32" s="402"/>
      <c r="AE32" s="402"/>
      <c r="AF32" s="402"/>
      <c r="AG32" s="402"/>
      <c r="AH32" s="402"/>
      <c r="AI32" s="402"/>
      <c r="AJ32" s="402"/>
      <c r="AK32" s="402"/>
      <c r="AL32" s="403"/>
      <c r="AM32" s="403"/>
      <c r="AN32" s="403"/>
      <c r="AO32" s="403"/>
      <c r="AP32" s="403"/>
      <c r="AQ32" s="403"/>
      <c r="AR32" s="403"/>
      <c r="AS32" s="403"/>
      <c r="AT32" s="403"/>
      <c r="AU32" s="403"/>
      <c r="AV32" s="403"/>
      <c r="AW32" s="403"/>
      <c r="AX32" s="403"/>
      <c r="AY32" s="403"/>
      <c r="AZ32" s="404"/>
      <c r="BA32" s="363"/>
      <c r="BB32" s="363"/>
      <c r="BC32" s="363"/>
      <c r="BD32" s="363"/>
      <c r="BE32" s="363"/>
      <c r="BF32" s="363"/>
      <c r="BG32" s="363"/>
      <c r="BH32" s="363"/>
      <c r="BI32" s="363"/>
      <c r="BJ32" s="363"/>
    </row>
    <row r="33" spans="1:62" ht="93" customHeight="1" x14ac:dyDescent="0.3">
      <c r="A33" s="416" t="s">
        <v>224</v>
      </c>
      <c r="B33" s="416" t="s">
        <v>316</v>
      </c>
      <c r="C33" s="416" t="s">
        <v>252</v>
      </c>
      <c r="D33" s="417" t="s">
        <v>318</v>
      </c>
      <c r="E33" s="417"/>
      <c r="F33" s="417">
        <v>1130</v>
      </c>
      <c r="G33" s="417" t="s">
        <v>319</v>
      </c>
      <c r="H33" s="400"/>
      <c r="I33" s="400"/>
      <c r="J33" s="400"/>
      <c r="K33" s="400"/>
      <c r="L33" s="400"/>
      <c r="M33" s="400"/>
      <c r="N33" s="400"/>
      <c r="U33" s="401"/>
      <c r="V33" s="402"/>
      <c r="W33" s="402"/>
      <c r="X33" s="402"/>
      <c r="Y33" s="402"/>
      <c r="Z33" s="402"/>
      <c r="AA33" s="402"/>
      <c r="AB33" s="402"/>
      <c r="AC33" s="402"/>
      <c r="AD33" s="402"/>
      <c r="AE33" s="402"/>
      <c r="AF33" s="402"/>
      <c r="AG33" s="402"/>
      <c r="AH33" s="402"/>
      <c r="AI33" s="402"/>
      <c r="AJ33" s="402"/>
      <c r="AK33" s="402"/>
      <c r="AL33" s="403"/>
      <c r="AM33" s="403"/>
      <c r="AN33" s="403"/>
      <c r="AO33" s="403"/>
      <c r="AP33" s="403"/>
      <c r="AQ33" s="403"/>
      <c r="AR33" s="403"/>
      <c r="AS33" s="403"/>
      <c r="AT33" s="403"/>
      <c r="AU33" s="403"/>
      <c r="AV33" s="403"/>
      <c r="AW33" s="403"/>
      <c r="AX33" s="403"/>
      <c r="AY33" s="403"/>
      <c r="AZ33" s="404"/>
      <c r="BA33" s="363"/>
      <c r="BB33" s="363"/>
      <c r="BC33" s="363"/>
      <c r="BD33" s="363"/>
      <c r="BE33" s="363"/>
      <c r="BF33" s="363"/>
      <c r="BG33" s="363"/>
      <c r="BH33" s="363"/>
      <c r="BI33" s="363"/>
      <c r="BJ33" s="363"/>
    </row>
    <row r="34" spans="1:62" ht="93" customHeight="1" x14ac:dyDescent="0.3">
      <c r="A34" s="416" t="s">
        <v>230</v>
      </c>
      <c r="B34" s="416" t="s">
        <v>69</v>
      </c>
      <c r="C34" s="416" t="s">
        <v>313</v>
      </c>
      <c r="D34" s="417" t="s">
        <v>324</v>
      </c>
      <c r="E34" s="417"/>
      <c r="F34" s="417"/>
      <c r="G34" s="419"/>
      <c r="H34" s="400"/>
      <c r="I34" s="400"/>
      <c r="J34" s="400"/>
      <c r="K34" s="400"/>
      <c r="L34" s="400"/>
      <c r="M34" s="400"/>
      <c r="N34" s="400"/>
      <c r="U34" s="401"/>
      <c r="V34" s="402"/>
      <c r="W34" s="402"/>
      <c r="X34" s="402"/>
      <c r="Y34" s="402"/>
      <c r="Z34" s="402"/>
      <c r="AA34" s="402"/>
      <c r="AB34" s="402"/>
      <c r="AC34" s="402"/>
      <c r="AD34" s="402"/>
      <c r="AE34" s="402"/>
      <c r="AF34" s="402"/>
      <c r="AG34" s="402"/>
      <c r="AH34" s="402"/>
      <c r="AI34" s="402"/>
      <c r="AJ34" s="402"/>
      <c r="AK34" s="402"/>
      <c r="AL34" s="403"/>
      <c r="AM34" s="403"/>
      <c r="AN34" s="403"/>
      <c r="AO34" s="403"/>
      <c r="AP34" s="403"/>
      <c r="AQ34" s="403"/>
      <c r="AR34" s="403"/>
      <c r="AS34" s="403"/>
      <c r="AT34" s="403"/>
      <c r="AU34" s="403"/>
      <c r="AV34" s="403"/>
      <c r="AW34" s="403"/>
      <c r="AX34" s="403"/>
      <c r="AY34" s="403"/>
      <c r="AZ34" s="404"/>
      <c r="BA34" s="363"/>
      <c r="BB34" s="363"/>
      <c r="BC34" s="363"/>
      <c r="BD34" s="363"/>
      <c r="BE34" s="363"/>
      <c r="BF34" s="363"/>
      <c r="BG34" s="363"/>
      <c r="BH34" s="363"/>
      <c r="BI34" s="363"/>
      <c r="BJ34" s="363"/>
    </row>
    <row r="35" spans="1:62" ht="93" customHeight="1" x14ac:dyDescent="0.3">
      <c r="A35" s="416" t="s">
        <v>188</v>
      </c>
      <c r="B35" s="416" t="s">
        <v>262</v>
      </c>
      <c r="C35" s="416" t="s">
        <v>325</v>
      </c>
      <c r="D35" s="417" t="s">
        <v>263</v>
      </c>
      <c r="E35" s="417"/>
      <c r="F35" s="417"/>
      <c r="G35" s="419"/>
      <c r="H35" s="400"/>
      <c r="I35" s="400"/>
      <c r="J35" s="400"/>
      <c r="K35" s="400"/>
      <c r="L35" s="400"/>
      <c r="M35" s="400"/>
      <c r="N35" s="400"/>
      <c r="U35" s="401"/>
      <c r="V35" s="402"/>
      <c r="W35" s="402"/>
      <c r="X35" s="402"/>
      <c r="Y35" s="402"/>
      <c r="Z35" s="402"/>
      <c r="AA35" s="402"/>
      <c r="AB35" s="402"/>
      <c r="AC35" s="402"/>
      <c r="AD35" s="402"/>
      <c r="AE35" s="402"/>
      <c r="AF35" s="402"/>
      <c r="AG35" s="402"/>
      <c r="AH35" s="402"/>
      <c r="AI35" s="402"/>
      <c r="AJ35" s="402"/>
      <c r="AK35" s="402"/>
      <c r="AL35" s="403"/>
      <c r="AM35" s="403"/>
      <c r="AN35" s="403"/>
      <c r="AO35" s="403"/>
      <c r="AP35" s="403"/>
      <c r="AQ35" s="403"/>
      <c r="AR35" s="403"/>
      <c r="AS35" s="403"/>
      <c r="AT35" s="403"/>
      <c r="AU35" s="403"/>
      <c r="AV35" s="403"/>
      <c r="AW35" s="403"/>
      <c r="AX35" s="403"/>
      <c r="AY35" s="403"/>
      <c r="AZ35" s="404"/>
      <c r="BA35" s="363"/>
      <c r="BB35" s="363"/>
      <c r="BC35" s="363"/>
      <c r="BD35" s="363"/>
      <c r="BE35" s="363"/>
      <c r="BF35" s="363"/>
      <c r="BG35" s="363"/>
      <c r="BH35" s="363"/>
      <c r="BI35" s="363"/>
      <c r="BJ35" s="363"/>
    </row>
    <row r="36" spans="1:62" ht="93" customHeight="1" x14ac:dyDescent="0.3">
      <c r="A36" s="416" t="s">
        <v>137</v>
      </c>
      <c r="B36" s="416" t="s">
        <v>144</v>
      </c>
      <c r="C36" s="416"/>
      <c r="D36" s="417" t="s">
        <v>194</v>
      </c>
      <c r="E36" s="417"/>
      <c r="F36" s="417"/>
      <c r="G36" s="419"/>
      <c r="H36" s="400"/>
      <c r="I36" s="400"/>
      <c r="J36" s="400"/>
      <c r="K36" s="400"/>
      <c r="L36" s="400"/>
      <c r="M36" s="400"/>
      <c r="N36" s="400"/>
      <c r="U36" s="401"/>
      <c r="V36" s="402"/>
      <c r="W36" s="402"/>
      <c r="X36" s="402"/>
      <c r="Y36" s="402"/>
      <c r="Z36" s="402"/>
      <c r="AA36" s="402"/>
      <c r="AB36" s="402"/>
      <c r="AC36" s="402"/>
      <c r="AD36" s="402"/>
      <c r="AE36" s="402"/>
      <c r="AF36" s="402"/>
      <c r="AG36" s="402"/>
      <c r="AH36" s="402"/>
      <c r="AI36" s="402"/>
      <c r="AJ36" s="402"/>
      <c r="AK36" s="402"/>
      <c r="AL36" s="403"/>
      <c r="AM36" s="403"/>
      <c r="AN36" s="403"/>
      <c r="AO36" s="403"/>
      <c r="AP36" s="403"/>
      <c r="AQ36" s="403"/>
      <c r="AR36" s="403"/>
      <c r="AS36" s="403"/>
      <c r="AT36" s="403"/>
      <c r="AU36" s="403"/>
      <c r="AV36" s="403"/>
      <c r="AW36" s="403"/>
      <c r="AX36" s="403"/>
      <c r="AY36" s="403"/>
      <c r="AZ36" s="404"/>
      <c r="BA36" s="363"/>
      <c r="BB36" s="363"/>
      <c r="BC36" s="363"/>
      <c r="BD36" s="363"/>
      <c r="BE36" s="363"/>
      <c r="BF36" s="363"/>
      <c r="BG36" s="363"/>
      <c r="BH36" s="363"/>
      <c r="BI36" s="363"/>
      <c r="BJ36" s="363"/>
    </row>
    <row r="37" spans="1:62" ht="93" customHeight="1" x14ac:dyDescent="0.3">
      <c r="A37" s="417" t="s">
        <v>331</v>
      </c>
      <c r="B37" s="416" t="s">
        <v>356</v>
      </c>
      <c r="C37" s="416"/>
      <c r="D37" s="417" t="s">
        <v>254</v>
      </c>
      <c r="E37" s="417"/>
      <c r="F37" s="417"/>
      <c r="G37" s="419"/>
      <c r="H37" s="400"/>
      <c r="I37" s="400"/>
      <c r="J37" s="400"/>
      <c r="K37" s="400"/>
      <c r="L37" s="400"/>
      <c r="M37" s="400"/>
      <c r="N37" s="400"/>
      <c r="U37" s="401"/>
      <c r="V37" s="402"/>
      <c r="W37" s="402"/>
      <c r="X37" s="402"/>
      <c r="Y37" s="402"/>
      <c r="Z37" s="402"/>
      <c r="AA37" s="402"/>
      <c r="AB37" s="402"/>
      <c r="AC37" s="402"/>
      <c r="AD37" s="402"/>
      <c r="AE37" s="402"/>
      <c r="AF37" s="402"/>
      <c r="AG37" s="402"/>
      <c r="AH37" s="402"/>
      <c r="AI37" s="402"/>
      <c r="AJ37" s="402"/>
      <c r="AK37" s="402"/>
      <c r="AL37" s="403"/>
      <c r="AM37" s="403"/>
      <c r="AN37" s="403"/>
      <c r="AO37" s="403"/>
      <c r="AP37" s="403"/>
      <c r="AQ37" s="403"/>
      <c r="AR37" s="403"/>
      <c r="AS37" s="403"/>
      <c r="AT37" s="403"/>
      <c r="AU37" s="403"/>
      <c r="AV37" s="403"/>
      <c r="AW37" s="403"/>
      <c r="AX37" s="403"/>
      <c r="AY37" s="403"/>
      <c r="AZ37" s="404"/>
      <c r="BA37" s="363"/>
      <c r="BB37" s="363"/>
      <c r="BC37" s="363"/>
      <c r="BD37" s="363"/>
      <c r="BE37" s="363"/>
      <c r="BF37" s="363"/>
      <c r="BG37" s="363"/>
      <c r="BH37" s="363"/>
      <c r="BI37" s="363"/>
      <c r="BJ37" s="363"/>
    </row>
    <row r="38" spans="1:62" ht="93" customHeight="1" x14ac:dyDescent="0.3">
      <c r="A38" s="416" t="s">
        <v>71</v>
      </c>
      <c r="B38" s="416" t="s">
        <v>253</v>
      </c>
      <c r="C38" s="418"/>
      <c r="D38" s="417" t="s">
        <v>334</v>
      </c>
      <c r="E38" s="417"/>
      <c r="F38" s="417"/>
      <c r="G38" s="419"/>
      <c r="H38" s="400"/>
      <c r="I38" s="400"/>
      <c r="J38" s="400"/>
      <c r="K38" s="400"/>
      <c r="L38" s="400"/>
      <c r="M38" s="400"/>
      <c r="N38" s="400"/>
      <c r="U38" s="401"/>
      <c r="V38" s="402"/>
      <c r="W38" s="402"/>
      <c r="X38" s="402"/>
      <c r="Y38" s="402"/>
      <c r="Z38" s="402"/>
      <c r="AA38" s="402"/>
      <c r="AB38" s="402"/>
      <c r="AC38" s="402"/>
      <c r="AD38" s="402"/>
      <c r="AE38" s="402"/>
      <c r="AF38" s="402"/>
      <c r="AG38" s="402"/>
      <c r="AH38" s="402"/>
      <c r="AI38" s="402"/>
      <c r="AJ38" s="402"/>
      <c r="AK38" s="402"/>
      <c r="AL38" s="403"/>
      <c r="AM38" s="403"/>
      <c r="AN38" s="403"/>
      <c r="AO38" s="403"/>
      <c r="AP38" s="403"/>
      <c r="AQ38" s="403"/>
      <c r="AR38" s="403"/>
      <c r="AS38" s="403"/>
      <c r="AT38" s="403"/>
      <c r="AU38" s="403"/>
      <c r="AV38" s="403"/>
      <c r="AW38" s="403"/>
      <c r="AX38" s="403"/>
      <c r="AY38" s="403"/>
      <c r="AZ38" s="404"/>
      <c r="BA38" s="363"/>
      <c r="BB38" s="363"/>
      <c r="BC38" s="363"/>
      <c r="BD38" s="363"/>
      <c r="BE38" s="363"/>
      <c r="BF38" s="363"/>
      <c r="BG38" s="363"/>
      <c r="BH38" s="363"/>
      <c r="BI38" s="363"/>
      <c r="BJ38" s="363"/>
    </row>
    <row r="39" spans="1:62" ht="93" customHeight="1" x14ac:dyDescent="0.3">
      <c r="A39" s="416" t="s">
        <v>66</v>
      </c>
      <c r="B39" s="416" t="s">
        <v>340</v>
      </c>
      <c r="C39" s="418"/>
      <c r="D39" s="417" t="s">
        <v>151</v>
      </c>
      <c r="E39" s="417"/>
      <c r="F39" s="417"/>
      <c r="G39" s="419"/>
      <c r="H39" s="400"/>
      <c r="I39" s="400"/>
      <c r="J39" s="400"/>
      <c r="K39" s="400"/>
      <c r="L39" s="400"/>
      <c r="M39" s="400"/>
      <c r="N39" s="400"/>
      <c r="U39" s="401"/>
      <c r="V39" s="402"/>
      <c r="W39" s="402"/>
      <c r="X39" s="402"/>
      <c r="Y39" s="402"/>
      <c r="Z39" s="402"/>
      <c r="AA39" s="402"/>
      <c r="AB39" s="402"/>
      <c r="AC39" s="402"/>
      <c r="AD39" s="402"/>
      <c r="AE39" s="402"/>
      <c r="AF39" s="402"/>
      <c r="AG39" s="402"/>
      <c r="AH39" s="402"/>
      <c r="AI39" s="402"/>
      <c r="AJ39" s="402"/>
      <c r="AK39" s="402"/>
      <c r="AL39" s="403"/>
      <c r="AM39" s="403"/>
      <c r="AN39" s="403"/>
      <c r="AO39" s="403"/>
      <c r="AP39" s="403"/>
      <c r="AQ39" s="403"/>
      <c r="AR39" s="403"/>
      <c r="AS39" s="403"/>
      <c r="AT39" s="403"/>
      <c r="AU39" s="403"/>
      <c r="AV39" s="403"/>
      <c r="AW39" s="403"/>
      <c r="AX39" s="403"/>
      <c r="AY39" s="403"/>
      <c r="AZ39" s="404"/>
      <c r="BA39" s="363"/>
      <c r="BB39" s="363"/>
      <c r="BC39" s="363"/>
      <c r="BD39" s="363"/>
      <c r="BE39" s="363"/>
      <c r="BF39" s="363"/>
      <c r="BG39" s="363"/>
      <c r="BH39" s="363"/>
      <c r="BI39" s="363"/>
      <c r="BJ39" s="363"/>
    </row>
    <row r="40" spans="1:62" ht="93" customHeight="1" x14ac:dyDescent="0.3">
      <c r="A40" s="417"/>
      <c r="B40" s="416" t="s">
        <v>341</v>
      </c>
      <c r="C40" s="418"/>
      <c r="D40" s="417" t="s">
        <v>76</v>
      </c>
      <c r="E40" s="417"/>
      <c r="F40" s="417"/>
      <c r="G40" s="419"/>
      <c r="H40" s="400"/>
      <c r="I40" s="400"/>
      <c r="J40" s="400"/>
      <c r="K40" s="400"/>
      <c r="L40" s="400"/>
      <c r="M40" s="400"/>
      <c r="N40" s="400"/>
      <c r="U40" s="401"/>
      <c r="V40" s="402"/>
      <c r="W40" s="402"/>
      <c r="X40" s="402"/>
      <c r="Y40" s="402"/>
      <c r="Z40" s="402"/>
      <c r="AA40" s="402"/>
      <c r="AB40" s="402"/>
      <c r="AC40" s="402"/>
      <c r="AD40" s="402"/>
      <c r="AE40" s="402"/>
      <c r="AF40" s="402"/>
      <c r="AG40" s="402"/>
      <c r="AH40" s="402"/>
      <c r="AI40" s="402"/>
      <c r="AJ40" s="402"/>
      <c r="AK40" s="402"/>
      <c r="AL40" s="403"/>
      <c r="AM40" s="403"/>
      <c r="AN40" s="403"/>
      <c r="AO40" s="403"/>
      <c r="AP40" s="403"/>
      <c r="AQ40" s="403"/>
      <c r="AR40" s="403"/>
      <c r="AS40" s="403"/>
      <c r="AT40" s="403"/>
      <c r="AU40" s="403"/>
      <c r="AV40" s="403"/>
      <c r="AW40" s="403"/>
      <c r="AX40" s="403"/>
      <c r="AY40" s="403"/>
      <c r="AZ40" s="404"/>
      <c r="BA40" s="363"/>
      <c r="BB40" s="363"/>
      <c r="BC40" s="363"/>
      <c r="BD40" s="363"/>
      <c r="BE40" s="363"/>
      <c r="BF40" s="363"/>
      <c r="BG40" s="363"/>
      <c r="BH40" s="363"/>
      <c r="BI40" s="363"/>
      <c r="BJ40" s="363"/>
    </row>
    <row r="41" spans="1:62" ht="93" customHeight="1" x14ac:dyDescent="0.3">
      <c r="A41" s="416"/>
      <c r="B41" s="416" t="s">
        <v>348</v>
      </c>
      <c r="C41" s="418"/>
      <c r="D41" s="417" t="s">
        <v>349</v>
      </c>
      <c r="E41" s="417"/>
      <c r="F41" s="417"/>
      <c r="G41" s="419"/>
      <c r="H41" s="400"/>
      <c r="I41" s="400"/>
      <c r="J41" s="400"/>
      <c r="K41" s="400"/>
      <c r="L41" s="400"/>
      <c r="M41" s="400"/>
      <c r="N41" s="400"/>
      <c r="U41" s="401"/>
      <c r="V41" s="402"/>
      <c r="W41" s="402"/>
      <c r="X41" s="402"/>
      <c r="Y41" s="402"/>
      <c r="Z41" s="402"/>
      <c r="AA41" s="402"/>
      <c r="AB41" s="402"/>
      <c r="AC41" s="402"/>
      <c r="AD41" s="402"/>
      <c r="AE41" s="402"/>
      <c r="AF41" s="402"/>
      <c r="AG41" s="402"/>
      <c r="AH41" s="402"/>
      <c r="AI41" s="402"/>
      <c r="AJ41" s="402"/>
      <c r="AK41" s="402"/>
      <c r="AL41" s="403"/>
      <c r="AM41" s="403"/>
      <c r="AN41" s="403"/>
      <c r="AO41" s="403"/>
      <c r="AP41" s="403"/>
      <c r="AQ41" s="403"/>
      <c r="AR41" s="403"/>
      <c r="AS41" s="403"/>
      <c r="AT41" s="403"/>
      <c r="AU41" s="403"/>
      <c r="AV41" s="403"/>
      <c r="AW41" s="403"/>
      <c r="AX41" s="403"/>
      <c r="AY41" s="403"/>
      <c r="AZ41" s="404"/>
      <c r="BA41" s="363"/>
      <c r="BB41" s="363"/>
      <c r="BC41" s="363"/>
      <c r="BD41" s="363"/>
      <c r="BE41" s="363"/>
      <c r="BF41" s="363"/>
      <c r="BG41" s="363"/>
      <c r="BH41" s="363"/>
      <c r="BI41" s="363"/>
      <c r="BJ41" s="363"/>
    </row>
    <row r="42" spans="1:62" ht="93" customHeight="1" x14ac:dyDescent="0.3">
      <c r="A42" s="416"/>
      <c r="B42" s="416" t="s">
        <v>314</v>
      </c>
      <c r="C42" s="420"/>
      <c r="D42" s="417" t="s">
        <v>350</v>
      </c>
      <c r="E42" s="417"/>
      <c r="F42" s="417"/>
      <c r="G42" s="419"/>
      <c r="H42" s="400"/>
      <c r="I42" s="400"/>
      <c r="J42" s="400"/>
      <c r="K42" s="400"/>
      <c r="L42" s="400"/>
      <c r="M42" s="400"/>
      <c r="N42" s="400"/>
      <c r="U42" s="401"/>
      <c r="V42" s="402"/>
      <c r="W42" s="402"/>
      <c r="X42" s="402"/>
      <c r="Y42" s="402"/>
      <c r="Z42" s="402"/>
      <c r="AA42" s="402"/>
      <c r="AB42" s="402"/>
      <c r="AC42" s="402"/>
      <c r="AD42" s="402"/>
      <c r="AE42" s="402"/>
      <c r="AF42" s="402"/>
      <c r="AG42" s="402"/>
      <c r="AH42" s="402"/>
      <c r="AI42" s="402"/>
      <c r="AJ42" s="402"/>
      <c r="AK42" s="402"/>
      <c r="AL42" s="403"/>
      <c r="AM42" s="403"/>
      <c r="AN42" s="403"/>
      <c r="AO42" s="403"/>
      <c r="AP42" s="403"/>
      <c r="AQ42" s="403"/>
      <c r="AR42" s="403"/>
      <c r="AS42" s="403"/>
      <c r="AT42" s="403"/>
      <c r="AU42" s="403"/>
      <c r="AV42" s="403"/>
      <c r="AW42" s="403"/>
      <c r="AX42" s="403"/>
      <c r="AY42" s="403"/>
      <c r="AZ42" s="404"/>
      <c r="BA42" s="363"/>
      <c r="BB42" s="363"/>
      <c r="BC42" s="363"/>
      <c r="BD42" s="363"/>
      <c r="BE42" s="363"/>
      <c r="BF42" s="363"/>
      <c r="BG42" s="363"/>
      <c r="BH42" s="363"/>
      <c r="BI42" s="363"/>
      <c r="BJ42" s="363"/>
    </row>
    <row r="43" spans="1:62" ht="93" customHeight="1" x14ac:dyDescent="0.3">
      <c r="A43" s="416"/>
      <c r="B43" s="416" t="s">
        <v>352</v>
      </c>
      <c r="C43" s="420"/>
      <c r="D43" s="417" t="s">
        <v>353</v>
      </c>
      <c r="E43" s="417"/>
      <c r="F43" s="417"/>
      <c r="G43" s="419"/>
      <c r="H43" s="400"/>
      <c r="I43" s="400"/>
      <c r="J43" s="400"/>
      <c r="K43" s="400"/>
      <c r="L43" s="400"/>
      <c r="M43" s="400"/>
      <c r="N43" s="400"/>
      <c r="U43" s="401"/>
      <c r="V43" s="402"/>
      <c r="W43" s="402"/>
      <c r="X43" s="402"/>
      <c r="Y43" s="402"/>
      <c r="Z43" s="402"/>
      <c r="AA43" s="402"/>
      <c r="AB43" s="402"/>
      <c r="AC43" s="402"/>
      <c r="AD43" s="402"/>
      <c r="AE43" s="402"/>
      <c r="AF43" s="402"/>
      <c r="AG43" s="402"/>
      <c r="AH43" s="402"/>
      <c r="AI43" s="402"/>
      <c r="AJ43" s="402"/>
      <c r="AK43" s="402"/>
      <c r="AL43" s="403"/>
      <c r="AM43" s="403"/>
      <c r="AN43" s="403"/>
      <c r="AO43" s="403"/>
      <c r="AP43" s="403"/>
      <c r="AQ43" s="403"/>
      <c r="AR43" s="403"/>
      <c r="AS43" s="403"/>
      <c r="AT43" s="403"/>
      <c r="AU43" s="403"/>
      <c r="AV43" s="403"/>
      <c r="AW43" s="403"/>
      <c r="AX43" s="403"/>
      <c r="AY43" s="403"/>
      <c r="AZ43" s="404"/>
      <c r="BA43" s="363"/>
      <c r="BB43" s="363"/>
      <c r="BC43" s="363"/>
      <c r="BD43" s="363"/>
      <c r="BE43" s="363"/>
      <c r="BF43" s="363"/>
      <c r="BG43" s="363"/>
      <c r="BH43" s="363"/>
      <c r="BI43" s="363"/>
      <c r="BJ43" s="363"/>
    </row>
    <row r="44" spans="1:62" ht="93" customHeight="1" x14ac:dyDescent="0.3">
      <c r="A44" s="416"/>
      <c r="B44" s="416" t="s">
        <v>201</v>
      </c>
      <c r="C44" s="420"/>
      <c r="D44" s="417"/>
      <c r="E44" s="417"/>
      <c r="F44" s="417"/>
      <c r="G44" s="419"/>
      <c r="H44" s="400"/>
      <c r="I44" s="400"/>
      <c r="J44" s="400"/>
      <c r="K44" s="400"/>
      <c r="L44" s="400"/>
      <c r="M44" s="400"/>
      <c r="N44" s="400"/>
      <c r="U44" s="401"/>
      <c r="V44" s="402"/>
      <c r="W44" s="402"/>
      <c r="X44" s="402"/>
      <c r="Y44" s="402"/>
      <c r="Z44" s="402"/>
      <c r="AA44" s="402"/>
      <c r="AB44" s="402"/>
      <c r="AC44" s="402"/>
      <c r="AD44" s="402"/>
      <c r="AE44" s="402"/>
      <c r="AF44" s="402"/>
      <c r="AG44" s="402"/>
      <c r="AH44" s="402"/>
      <c r="AI44" s="402"/>
      <c r="AJ44" s="402"/>
      <c r="AK44" s="402"/>
      <c r="AL44" s="403"/>
      <c r="AM44" s="403"/>
      <c r="AN44" s="403"/>
      <c r="AO44" s="403"/>
      <c r="AP44" s="403"/>
      <c r="AQ44" s="403"/>
      <c r="AR44" s="403"/>
      <c r="AS44" s="403"/>
      <c r="AT44" s="403"/>
      <c r="AU44" s="403"/>
      <c r="AV44" s="403"/>
      <c r="AW44" s="403"/>
      <c r="AX44" s="403"/>
      <c r="AY44" s="403"/>
      <c r="AZ44" s="404"/>
      <c r="BA44" s="363"/>
      <c r="BB44" s="363"/>
      <c r="BC44" s="363"/>
      <c r="BD44" s="363"/>
      <c r="BE44" s="363"/>
      <c r="BF44" s="363"/>
      <c r="BG44" s="363"/>
      <c r="BH44" s="363"/>
      <c r="BI44" s="363"/>
      <c r="BJ44" s="363"/>
    </row>
    <row r="45" spans="1:62" ht="93" customHeight="1" x14ac:dyDescent="0.3">
      <c r="A45" s="418"/>
      <c r="B45" s="421" t="s">
        <v>361</v>
      </c>
      <c r="C45" s="420"/>
      <c r="D45" s="420"/>
      <c r="E45" s="420"/>
      <c r="F45" s="417"/>
      <c r="G45" s="419"/>
      <c r="H45" s="400"/>
      <c r="I45" s="400"/>
      <c r="J45" s="400"/>
      <c r="K45" s="400"/>
      <c r="L45" s="400"/>
      <c r="M45" s="400"/>
      <c r="N45" s="400"/>
      <c r="U45" s="401"/>
      <c r="V45" s="402"/>
      <c r="W45" s="402"/>
      <c r="X45" s="402"/>
      <c r="Y45" s="402"/>
      <c r="Z45" s="402"/>
      <c r="AA45" s="402"/>
      <c r="AB45" s="402"/>
      <c r="AC45" s="402"/>
      <c r="AD45" s="402"/>
      <c r="AE45" s="402"/>
      <c r="AF45" s="402"/>
      <c r="AG45" s="402"/>
      <c r="AH45" s="402"/>
      <c r="AI45" s="402"/>
      <c r="AJ45" s="402"/>
      <c r="AK45" s="402"/>
      <c r="AL45" s="403"/>
      <c r="AM45" s="403"/>
      <c r="AN45" s="403"/>
      <c r="AO45" s="403"/>
      <c r="AP45" s="403"/>
      <c r="AQ45" s="403"/>
      <c r="AR45" s="403"/>
      <c r="AS45" s="403"/>
      <c r="AT45" s="403"/>
      <c r="AU45" s="403"/>
      <c r="AV45" s="403"/>
      <c r="AW45" s="403"/>
      <c r="AX45" s="403"/>
      <c r="AY45" s="403"/>
      <c r="AZ45" s="404"/>
      <c r="BA45" s="363"/>
      <c r="BB45" s="363"/>
      <c r="BC45" s="363"/>
      <c r="BD45" s="363"/>
      <c r="BE45" s="363"/>
      <c r="BF45" s="363"/>
      <c r="BG45" s="363"/>
      <c r="BH45" s="363"/>
      <c r="BI45" s="363"/>
      <c r="BJ45" s="363"/>
    </row>
    <row r="46" spans="1:62" ht="93" customHeight="1" x14ac:dyDescent="0.3">
      <c r="F46" s="399"/>
      <c r="G46" s="400"/>
      <c r="H46" s="400"/>
      <c r="I46" s="400"/>
      <c r="J46" s="400"/>
      <c r="K46" s="400"/>
      <c r="L46" s="400"/>
      <c r="M46" s="400"/>
      <c r="N46" s="400"/>
      <c r="U46" s="401"/>
      <c r="V46" s="402"/>
      <c r="W46" s="402"/>
      <c r="X46" s="402"/>
      <c r="Y46" s="402"/>
      <c r="Z46" s="402"/>
      <c r="AA46" s="402"/>
      <c r="AB46" s="402"/>
      <c r="AC46" s="402"/>
      <c r="AD46" s="402"/>
      <c r="AE46" s="402"/>
      <c r="AF46" s="402"/>
      <c r="AG46" s="402"/>
      <c r="AH46" s="402"/>
      <c r="AI46" s="402"/>
      <c r="AJ46" s="402"/>
      <c r="AK46" s="402"/>
      <c r="AL46" s="403"/>
      <c r="AM46" s="403"/>
      <c r="AN46" s="403"/>
      <c r="AO46" s="403"/>
      <c r="AP46" s="403"/>
      <c r="AQ46" s="403"/>
      <c r="AR46" s="403"/>
      <c r="AS46" s="403"/>
      <c r="AT46" s="403"/>
      <c r="AU46" s="403"/>
      <c r="AV46" s="403"/>
      <c r="AW46" s="403"/>
      <c r="AX46" s="403"/>
      <c r="AY46" s="403"/>
      <c r="AZ46" s="404"/>
      <c r="BA46" s="363"/>
      <c r="BB46" s="363"/>
      <c r="BC46" s="363"/>
      <c r="BD46" s="363"/>
      <c r="BE46" s="363"/>
      <c r="BF46" s="363"/>
      <c r="BG46" s="363"/>
      <c r="BH46" s="363"/>
      <c r="BI46" s="363"/>
      <c r="BJ46" s="363"/>
    </row>
    <row r="67" spans="6:62" ht="93" customHeight="1" x14ac:dyDescent="0.3">
      <c r="F67" s="399"/>
      <c r="G67" s="400"/>
      <c r="H67" s="400"/>
      <c r="I67" s="400"/>
      <c r="J67" s="400"/>
      <c r="K67" s="400"/>
      <c r="L67" s="400"/>
      <c r="M67" s="400"/>
      <c r="N67" s="400"/>
      <c r="U67" s="401"/>
      <c r="V67" s="402"/>
      <c r="W67" s="402"/>
      <c r="X67" s="402"/>
      <c r="Y67" s="402"/>
      <c r="Z67" s="402"/>
      <c r="AA67" s="402"/>
      <c r="AB67" s="402"/>
      <c r="AC67" s="402"/>
      <c r="AD67" s="402"/>
      <c r="AE67" s="402"/>
      <c r="AF67" s="402"/>
      <c r="AG67" s="402"/>
      <c r="AH67" s="402"/>
      <c r="AI67" s="402"/>
      <c r="AJ67" s="402"/>
      <c r="AK67" s="402"/>
      <c r="AL67" s="403"/>
      <c r="AM67" s="403"/>
      <c r="AN67" s="403"/>
      <c r="AO67" s="403"/>
      <c r="AP67" s="403"/>
      <c r="AQ67" s="403"/>
      <c r="AR67" s="403"/>
      <c r="AS67" s="403"/>
      <c r="AT67" s="403"/>
      <c r="AU67" s="403"/>
      <c r="AV67" s="403"/>
      <c r="AW67" s="403"/>
      <c r="AX67" s="403"/>
      <c r="AY67" s="403"/>
      <c r="AZ67" s="404"/>
      <c r="BA67" s="363"/>
      <c r="BB67" s="363"/>
      <c r="BC67" s="363"/>
      <c r="BD67" s="363"/>
      <c r="BE67" s="363"/>
      <c r="BF67" s="363"/>
      <c r="BG67" s="363"/>
      <c r="BH67" s="363"/>
      <c r="BI67" s="363"/>
      <c r="BJ67" s="363"/>
    </row>
    <row r="68" spans="6:62" ht="93" customHeight="1" x14ac:dyDescent="0.3">
      <c r="F68" s="399"/>
      <c r="G68" s="400"/>
      <c r="H68" s="400"/>
      <c r="I68" s="400"/>
      <c r="J68" s="400"/>
      <c r="K68" s="400"/>
      <c r="L68" s="400"/>
      <c r="M68" s="400"/>
      <c r="N68" s="400"/>
      <c r="U68" s="401"/>
      <c r="V68" s="402"/>
      <c r="W68" s="402"/>
      <c r="X68" s="402"/>
      <c r="Y68" s="402"/>
      <c r="Z68" s="402"/>
      <c r="AA68" s="402"/>
      <c r="AB68" s="402"/>
      <c r="AC68" s="402"/>
      <c r="AD68" s="402"/>
      <c r="AE68" s="402"/>
      <c r="AF68" s="402"/>
      <c r="AG68" s="402"/>
      <c r="AH68" s="402"/>
      <c r="AI68" s="402"/>
      <c r="AJ68" s="402"/>
      <c r="AK68" s="402"/>
      <c r="AL68" s="403"/>
      <c r="AM68" s="403"/>
      <c r="AN68" s="403"/>
      <c r="AO68" s="403"/>
      <c r="AP68" s="403"/>
      <c r="AQ68" s="403"/>
      <c r="AR68" s="403"/>
      <c r="AS68" s="403"/>
      <c r="AT68" s="403"/>
      <c r="AU68" s="403"/>
      <c r="AV68" s="403"/>
      <c r="AW68" s="403"/>
      <c r="AX68" s="403"/>
      <c r="AY68" s="403"/>
      <c r="AZ68" s="404"/>
      <c r="BA68" s="363"/>
      <c r="BB68" s="363"/>
      <c r="BC68" s="363"/>
      <c r="BD68" s="363"/>
      <c r="BE68" s="363"/>
      <c r="BF68" s="363"/>
      <c r="BG68" s="363"/>
      <c r="BH68" s="363"/>
      <c r="BI68" s="363"/>
      <c r="BJ68" s="363"/>
    </row>
    <row r="69" spans="6:62" ht="93" customHeight="1" x14ac:dyDescent="0.3">
      <c r="F69" s="399"/>
      <c r="G69" s="400"/>
      <c r="H69" s="400"/>
      <c r="I69" s="400"/>
      <c r="J69" s="400"/>
      <c r="K69" s="400"/>
      <c r="L69" s="400"/>
      <c r="M69" s="400"/>
      <c r="N69" s="400"/>
      <c r="U69" s="401"/>
      <c r="V69" s="402"/>
      <c r="W69" s="402"/>
      <c r="X69" s="402"/>
      <c r="Y69" s="402"/>
      <c r="Z69" s="402"/>
      <c r="AA69" s="402"/>
      <c r="AB69" s="402"/>
      <c r="AC69" s="402"/>
      <c r="AD69" s="402"/>
      <c r="AE69" s="402"/>
      <c r="AF69" s="402"/>
      <c r="AG69" s="402"/>
      <c r="AH69" s="402"/>
      <c r="AI69" s="402"/>
      <c r="AJ69" s="402"/>
      <c r="AK69" s="402"/>
      <c r="AL69" s="403"/>
      <c r="AM69" s="403"/>
      <c r="AN69" s="403"/>
      <c r="AO69" s="403"/>
      <c r="AP69" s="403"/>
      <c r="AQ69" s="403"/>
      <c r="AR69" s="403"/>
      <c r="AS69" s="403"/>
      <c r="AT69" s="403"/>
      <c r="AU69" s="403"/>
      <c r="AV69" s="403"/>
      <c r="AW69" s="403"/>
      <c r="AX69" s="403"/>
      <c r="AY69" s="403"/>
      <c r="AZ69" s="404"/>
      <c r="BA69" s="363"/>
      <c r="BB69" s="363"/>
      <c r="BC69" s="363"/>
      <c r="BD69" s="363"/>
      <c r="BE69" s="363"/>
      <c r="BF69" s="363"/>
      <c r="BG69" s="363"/>
      <c r="BH69" s="363"/>
      <c r="BI69" s="363"/>
      <c r="BJ69" s="363"/>
    </row>
    <row r="70" spans="6:62" ht="93" customHeight="1" x14ac:dyDescent="0.3">
      <c r="F70" s="399"/>
      <c r="G70" s="400"/>
      <c r="H70" s="400"/>
      <c r="I70" s="400"/>
      <c r="J70" s="400"/>
      <c r="K70" s="400"/>
      <c r="L70" s="400"/>
      <c r="M70" s="400"/>
      <c r="N70" s="400"/>
      <c r="U70" s="401"/>
      <c r="V70" s="402"/>
      <c r="W70" s="402"/>
      <c r="X70" s="402"/>
      <c r="Y70" s="402"/>
      <c r="Z70" s="402"/>
      <c r="AA70" s="402"/>
      <c r="AB70" s="402"/>
      <c r="AC70" s="402"/>
      <c r="AD70" s="402"/>
      <c r="AE70" s="402"/>
      <c r="AF70" s="402"/>
      <c r="AG70" s="402"/>
      <c r="AH70" s="402"/>
      <c r="AI70" s="402"/>
      <c r="AJ70" s="402"/>
      <c r="AK70" s="402"/>
      <c r="AL70" s="403"/>
      <c r="AM70" s="403"/>
      <c r="AN70" s="403"/>
      <c r="AO70" s="403"/>
      <c r="AP70" s="403"/>
      <c r="AQ70" s="403"/>
      <c r="AR70" s="403"/>
      <c r="AS70" s="403"/>
      <c r="AT70" s="403"/>
      <c r="AU70" s="403"/>
      <c r="AV70" s="403"/>
      <c r="AW70" s="403"/>
      <c r="AX70" s="403"/>
      <c r="AY70" s="403"/>
      <c r="AZ70" s="404"/>
      <c r="BA70" s="363"/>
      <c r="BB70" s="363"/>
      <c r="BC70" s="363"/>
      <c r="BD70" s="363"/>
      <c r="BE70" s="363"/>
      <c r="BF70" s="363"/>
      <c r="BG70" s="363"/>
      <c r="BH70" s="363"/>
      <c r="BI70" s="363"/>
      <c r="BJ70" s="363"/>
    </row>
    <row r="71" spans="6:62" ht="93" customHeight="1" x14ac:dyDescent="0.3">
      <c r="F71" s="399"/>
      <c r="G71" s="400"/>
      <c r="H71" s="400"/>
      <c r="I71" s="400"/>
      <c r="J71" s="400"/>
      <c r="K71" s="400"/>
      <c r="L71" s="400"/>
      <c r="M71" s="400"/>
      <c r="N71" s="400"/>
      <c r="U71" s="401"/>
      <c r="V71" s="402"/>
      <c r="W71" s="402"/>
      <c r="X71" s="402"/>
      <c r="Y71" s="402"/>
      <c r="Z71" s="402"/>
      <c r="AA71" s="402"/>
      <c r="AB71" s="402"/>
      <c r="AC71" s="402"/>
      <c r="AD71" s="402"/>
      <c r="AE71" s="402"/>
      <c r="AF71" s="402"/>
      <c r="AG71" s="402"/>
      <c r="AH71" s="402"/>
      <c r="AI71" s="402"/>
      <c r="AJ71" s="402"/>
      <c r="AK71" s="402"/>
      <c r="AL71" s="403"/>
      <c r="AM71" s="403"/>
      <c r="AN71" s="403"/>
      <c r="AO71" s="403"/>
      <c r="AP71" s="403"/>
      <c r="AQ71" s="403"/>
      <c r="AR71" s="403"/>
      <c r="AS71" s="403"/>
      <c r="AT71" s="403"/>
      <c r="AU71" s="403"/>
      <c r="AV71" s="403"/>
      <c r="AW71" s="403"/>
      <c r="AX71" s="403"/>
      <c r="AY71" s="403"/>
      <c r="AZ71" s="404"/>
      <c r="BA71" s="363"/>
      <c r="BB71" s="363"/>
      <c r="BC71" s="363"/>
      <c r="BD71" s="363"/>
      <c r="BE71" s="363"/>
      <c r="BF71" s="363"/>
      <c r="BG71" s="363"/>
      <c r="BH71" s="363"/>
      <c r="BI71" s="363"/>
      <c r="BJ71" s="363"/>
    </row>
    <row r="72" spans="6:62" ht="93" customHeight="1" x14ac:dyDescent="0.3">
      <c r="F72" s="399"/>
      <c r="G72" s="400"/>
      <c r="H72" s="400"/>
      <c r="I72" s="400"/>
      <c r="J72" s="400"/>
      <c r="K72" s="400"/>
      <c r="L72" s="400"/>
      <c r="M72" s="400"/>
      <c r="N72" s="400"/>
      <c r="U72" s="401"/>
      <c r="V72" s="402"/>
      <c r="W72" s="402"/>
      <c r="X72" s="402"/>
      <c r="Y72" s="402"/>
      <c r="Z72" s="402"/>
      <c r="AA72" s="402"/>
      <c r="AB72" s="402"/>
      <c r="AC72" s="402"/>
      <c r="AD72" s="402"/>
      <c r="AE72" s="402"/>
      <c r="AF72" s="402"/>
      <c r="AG72" s="402"/>
      <c r="AH72" s="402"/>
      <c r="AI72" s="402"/>
      <c r="AJ72" s="402"/>
      <c r="AK72" s="402"/>
      <c r="AL72" s="403"/>
      <c r="AM72" s="403"/>
      <c r="AN72" s="403"/>
      <c r="AO72" s="403"/>
      <c r="AP72" s="403"/>
      <c r="AQ72" s="403"/>
      <c r="AR72" s="403"/>
      <c r="AS72" s="403"/>
      <c r="AT72" s="403"/>
      <c r="AU72" s="403"/>
      <c r="AV72" s="403"/>
      <c r="AW72" s="403"/>
      <c r="AX72" s="403"/>
      <c r="AY72" s="403"/>
      <c r="AZ72" s="404"/>
      <c r="BA72" s="363"/>
      <c r="BB72" s="363"/>
      <c r="BC72" s="363"/>
      <c r="BD72" s="363"/>
      <c r="BE72" s="363"/>
      <c r="BF72" s="363"/>
      <c r="BG72" s="363"/>
      <c r="BH72" s="363"/>
      <c r="BI72" s="363"/>
      <c r="BJ72" s="363"/>
    </row>
    <row r="73" spans="6:62" ht="93" customHeight="1" x14ac:dyDescent="0.3">
      <c r="F73" s="399"/>
      <c r="G73" s="400"/>
      <c r="H73" s="400"/>
      <c r="I73" s="400"/>
      <c r="J73" s="400"/>
      <c r="K73" s="400"/>
      <c r="L73" s="400"/>
      <c r="M73" s="400"/>
      <c r="N73" s="400"/>
      <c r="U73" s="401"/>
      <c r="V73" s="402"/>
      <c r="W73" s="402"/>
      <c r="X73" s="402"/>
      <c r="Y73" s="402"/>
      <c r="Z73" s="402"/>
      <c r="AA73" s="402"/>
      <c r="AB73" s="402"/>
      <c r="AC73" s="402"/>
      <c r="AD73" s="402"/>
      <c r="AE73" s="402"/>
      <c r="AF73" s="402"/>
      <c r="AG73" s="402"/>
      <c r="AH73" s="402"/>
      <c r="AI73" s="402"/>
      <c r="AJ73" s="402"/>
      <c r="AK73" s="402"/>
      <c r="AL73" s="403"/>
      <c r="AM73" s="403"/>
      <c r="AN73" s="403"/>
      <c r="AO73" s="403"/>
      <c r="AP73" s="403"/>
      <c r="AQ73" s="403"/>
      <c r="AR73" s="403"/>
      <c r="AS73" s="403"/>
      <c r="AT73" s="403"/>
      <c r="AU73" s="403"/>
      <c r="AV73" s="403"/>
      <c r="AW73" s="403"/>
      <c r="AX73" s="403"/>
      <c r="AY73" s="403"/>
      <c r="AZ73" s="404"/>
      <c r="BA73" s="363"/>
      <c r="BB73" s="363"/>
      <c r="BC73" s="363"/>
      <c r="BD73" s="363"/>
      <c r="BE73" s="363"/>
      <c r="BF73" s="363"/>
      <c r="BG73" s="363"/>
      <c r="BH73" s="363"/>
      <c r="BI73" s="363"/>
      <c r="BJ73" s="363"/>
    </row>
    <row r="74" spans="6:62" ht="93" customHeight="1" x14ac:dyDescent="0.3">
      <c r="F74" s="399"/>
      <c r="G74" s="400"/>
      <c r="H74" s="400"/>
      <c r="I74" s="400"/>
      <c r="J74" s="400"/>
      <c r="K74" s="400"/>
      <c r="L74" s="400"/>
      <c r="M74" s="400"/>
      <c r="N74" s="400"/>
      <c r="U74" s="401"/>
      <c r="V74" s="402"/>
      <c r="W74" s="402"/>
      <c r="X74" s="402"/>
      <c r="Y74" s="402"/>
      <c r="Z74" s="402"/>
      <c r="AA74" s="402"/>
      <c r="AB74" s="402"/>
      <c r="AC74" s="402"/>
      <c r="AD74" s="402"/>
      <c r="AE74" s="402"/>
      <c r="AF74" s="402"/>
      <c r="AG74" s="402"/>
      <c r="AH74" s="402"/>
      <c r="AI74" s="402"/>
      <c r="AJ74" s="402"/>
      <c r="AK74" s="402"/>
      <c r="AL74" s="403"/>
      <c r="AM74" s="403"/>
      <c r="AN74" s="403"/>
      <c r="AO74" s="403"/>
      <c r="AP74" s="403"/>
      <c r="AQ74" s="403"/>
      <c r="AR74" s="403"/>
      <c r="AS74" s="403"/>
      <c r="AT74" s="403"/>
      <c r="AU74" s="403"/>
      <c r="AV74" s="403"/>
      <c r="AW74" s="403"/>
      <c r="AX74" s="403"/>
      <c r="AY74" s="403"/>
      <c r="AZ74" s="404"/>
      <c r="BA74" s="363"/>
      <c r="BB74" s="363"/>
      <c r="BC74" s="363"/>
      <c r="BD74" s="363"/>
      <c r="BE74" s="363"/>
      <c r="BF74" s="363"/>
      <c r="BG74" s="363"/>
      <c r="BH74" s="363"/>
      <c r="BI74" s="363"/>
      <c r="BJ74" s="363"/>
    </row>
    <row r="75" spans="6:62" ht="93" customHeight="1" x14ac:dyDescent="0.3">
      <c r="F75" s="399"/>
      <c r="G75" s="400"/>
      <c r="H75" s="400"/>
      <c r="I75" s="400"/>
      <c r="J75" s="400"/>
      <c r="K75" s="400"/>
      <c r="L75" s="400"/>
      <c r="M75" s="400"/>
      <c r="N75" s="400"/>
      <c r="U75" s="401"/>
      <c r="V75" s="402"/>
      <c r="W75" s="402"/>
      <c r="X75" s="402"/>
      <c r="Y75" s="402"/>
      <c r="Z75" s="402"/>
      <c r="AA75" s="402"/>
      <c r="AB75" s="402"/>
      <c r="AC75" s="402"/>
      <c r="AD75" s="402"/>
      <c r="AE75" s="402"/>
      <c r="AF75" s="402"/>
      <c r="AG75" s="402"/>
      <c r="AH75" s="402"/>
      <c r="AI75" s="402"/>
      <c r="AJ75" s="402"/>
      <c r="AK75" s="402"/>
      <c r="AL75" s="403"/>
      <c r="AM75" s="403"/>
      <c r="AN75" s="403"/>
      <c r="AO75" s="403"/>
      <c r="AP75" s="403"/>
      <c r="AQ75" s="403"/>
      <c r="AR75" s="403"/>
      <c r="AS75" s="403"/>
      <c r="AT75" s="403"/>
      <c r="AU75" s="403"/>
      <c r="AV75" s="403"/>
      <c r="AW75" s="403"/>
      <c r="AX75" s="403"/>
      <c r="AY75" s="403"/>
      <c r="AZ75" s="404"/>
      <c r="BA75" s="363"/>
      <c r="BB75" s="363"/>
      <c r="BC75" s="363"/>
      <c r="BD75" s="363"/>
      <c r="BE75" s="363"/>
      <c r="BF75" s="363"/>
      <c r="BG75" s="363"/>
      <c r="BH75" s="363"/>
      <c r="BI75" s="363"/>
      <c r="BJ75" s="363"/>
    </row>
    <row r="76" spans="6:62" ht="93" customHeight="1" x14ac:dyDescent="0.3">
      <c r="F76" s="399"/>
      <c r="G76" s="400"/>
      <c r="H76" s="400"/>
      <c r="I76" s="400"/>
      <c r="J76" s="400"/>
      <c r="K76" s="400"/>
      <c r="L76" s="400"/>
      <c r="M76" s="400"/>
      <c r="N76" s="400"/>
      <c r="U76" s="401"/>
      <c r="V76" s="402"/>
      <c r="W76" s="402"/>
      <c r="X76" s="402"/>
      <c r="Y76" s="402"/>
      <c r="Z76" s="402"/>
      <c r="AA76" s="402"/>
      <c r="AB76" s="402"/>
      <c r="AC76" s="402"/>
      <c r="AD76" s="402"/>
      <c r="AE76" s="402"/>
      <c r="AF76" s="402"/>
      <c r="AG76" s="402"/>
      <c r="AH76" s="402"/>
      <c r="AI76" s="402"/>
      <c r="AJ76" s="402"/>
      <c r="AK76" s="402"/>
      <c r="AL76" s="403"/>
      <c r="AM76" s="403"/>
      <c r="AN76" s="403"/>
      <c r="AO76" s="403"/>
      <c r="AP76" s="403"/>
      <c r="AQ76" s="403"/>
      <c r="AR76" s="403"/>
      <c r="AS76" s="403"/>
      <c r="AT76" s="403"/>
      <c r="AU76" s="403"/>
      <c r="AV76" s="403"/>
      <c r="AW76" s="403"/>
      <c r="AX76" s="403"/>
      <c r="AY76" s="403"/>
      <c r="AZ76" s="404"/>
      <c r="BA76" s="363"/>
      <c r="BB76" s="363"/>
      <c r="BC76" s="363"/>
      <c r="BD76" s="363"/>
      <c r="BE76" s="363"/>
      <c r="BF76" s="363"/>
      <c r="BG76" s="363"/>
      <c r="BH76" s="363"/>
      <c r="BI76" s="363"/>
      <c r="BJ76" s="363"/>
    </row>
    <row r="77" spans="6:62" ht="93" customHeight="1" x14ac:dyDescent="0.3">
      <c r="F77" s="399"/>
      <c r="G77" s="400"/>
      <c r="H77" s="400"/>
      <c r="I77" s="400"/>
      <c r="J77" s="400"/>
      <c r="K77" s="400"/>
      <c r="L77" s="400"/>
      <c r="M77" s="400"/>
      <c r="N77" s="400"/>
      <c r="U77" s="401"/>
      <c r="V77" s="402"/>
      <c r="W77" s="402"/>
      <c r="X77" s="402"/>
      <c r="Y77" s="402"/>
      <c r="Z77" s="402"/>
      <c r="AA77" s="402"/>
      <c r="AB77" s="402"/>
      <c r="AC77" s="402"/>
      <c r="AD77" s="402"/>
      <c r="AE77" s="402"/>
      <c r="AF77" s="402"/>
      <c r="AG77" s="402"/>
      <c r="AH77" s="402"/>
      <c r="AI77" s="402"/>
      <c r="AJ77" s="402"/>
      <c r="AK77" s="402"/>
      <c r="AL77" s="403"/>
      <c r="AM77" s="403"/>
      <c r="AN77" s="403"/>
      <c r="AO77" s="403"/>
      <c r="AP77" s="403"/>
      <c r="AQ77" s="403"/>
      <c r="AR77" s="403"/>
      <c r="AS77" s="403"/>
      <c r="AT77" s="403"/>
      <c r="AU77" s="403"/>
      <c r="AV77" s="403"/>
      <c r="AW77" s="403"/>
      <c r="AX77" s="403"/>
      <c r="AY77" s="403"/>
      <c r="AZ77" s="404"/>
      <c r="BA77" s="363"/>
      <c r="BB77" s="363"/>
      <c r="BC77" s="363"/>
      <c r="BD77" s="363"/>
      <c r="BE77" s="363"/>
      <c r="BF77" s="363"/>
      <c r="BG77" s="363"/>
      <c r="BH77" s="363"/>
      <c r="BI77" s="363"/>
      <c r="BJ77" s="363"/>
    </row>
    <row r="78" spans="6:62" ht="93" customHeight="1" x14ac:dyDescent="0.3">
      <c r="F78" s="399"/>
      <c r="G78" s="400"/>
      <c r="H78" s="400"/>
      <c r="I78" s="400"/>
      <c r="J78" s="400"/>
      <c r="K78" s="400"/>
      <c r="L78" s="400"/>
      <c r="M78" s="400"/>
      <c r="N78" s="400"/>
      <c r="U78" s="401"/>
      <c r="V78" s="402"/>
      <c r="W78" s="402"/>
      <c r="X78" s="402"/>
      <c r="Y78" s="402"/>
      <c r="Z78" s="402"/>
      <c r="AA78" s="402"/>
      <c r="AB78" s="402"/>
      <c r="AC78" s="402"/>
      <c r="AD78" s="402"/>
      <c r="AE78" s="402"/>
      <c r="AF78" s="402"/>
      <c r="AG78" s="402"/>
      <c r="AH78" s="402"/>
      <c r="AI78" s="402"/>
      <c r="AJ78" s="402"/>
      <c r="AK78" s="402"/>
      <c r="AL78" s="403"/>
      <c r="AM78" s="403"/>
      <c r="AN78" s="403"/>
      <c r="AO78" s="403"/>
      <c r="AP78" s="403"/>
      <c r="AQ78" s="403"/>
      <c r="AR78" s="403"/>
      <c r="AS78" s="403"/>
      <c r="AT78" s="403"/>
      <c r="AU78" s="403"/>
      <c r="AV78" s="403"/>
      <c r="AW78" s="403"/>
      <c r="AX78" s="403"/>
      <c r="AY78" s="403"/>
      <c r="AZ78" s="404"/>
      <c r="BA78" s="363"/>
      <c r="BB78" s="363"/>
      <c r="BC78" s="363"/>
      <c r="BD78" s="363"/>
      <c r="BE78" s="363"/>
      <c r="BF78" s="363"/>
      <c r="BG78" s="363"/>
      <c r="BH78" s="363"/>
      <c r="BI78" s="363"/>
      <c r="BJ78" s="363"/>
    </row>
    <row r="79" spans="6:62" ht="93" customHeight="1" x14ac:dyDescent="0.3">
      <c r="F79" s="399"/>
      <c r="G79" s="400"/>
      <c r="H79" s="400"/>
      <c r="I79" s="400"/>
      <c r="J79" s="400"/>
      <c r="K79" s="400"/>
      <c r="L79" s="400"/>
      <c r="M79" s="400"/>
      <c r="N79" s="400"/>
      <c r="U79" s="401"/>
      <c r="V79" s="402"/>
      <c r="W79" s="402"/>
      <c r="X79" s="402"/>
      <c r="Y79" s="402"/>
      <c r="Z79" s="402"/>
      <c r="AA79" s="402"/>
      <c r="AB79" s="402"/>
      <c r="AC79" s="402"/>
      <c r="AD79" s="402"/>
      <c r="AE79" s="402"/>
      <c r="AF79" s="402"/>
      <c r="AG79" s="402"/>
      <c r="AH79" s="402"/>
      <c r="AI79" s="402"/>
      <c r="AJ79" s="402"/>
      <c r="AK79" s="402"/>
      <c r="AL79" s="403"/>
      <c r="AM79" s="403"/>
      <c r="AN79" s="403"/>
      <c r="AO79" s="403"/>
      <c r="AP79" s="403"/>
      <c r="AQ79" s="403"/>
      <c r="AR79" s="403"/>
      <c r="AS79" s="403"/>
      <c r="AT79" s="403"/>
      <c r="AU79" s="403"/>
      <c r="AV79" s="403"/>
      <c r="AW79" s="403"/>
      <c r="AX79" s="403"/>
      <c r="AY79" s="403"/>
      <c r="AZ79" s="404"/>
      <c r="BA79" s="363"/>
      <c r="BB79" s="363"/>
      <c r="BC79" s="363"/>
      <c r="BD79" s="363"/>
      <c r="BE79" s="363"/>
      <c r="BF79" s="363"/>
      <c r="BG79" s="363"/>
      <c r="BH79" s="363"/>
      <c r="BI79" s="363"/>
      <c r="BJ79" s="363"/>
    </row>
    <row r="80" spans="6:62" ht="93" customHeight="1" x14ac:dyDescent="0.3">
      <c r="F80" s="399"/>
      <c r="G80" s="400"/>
      <c r="H80" s="400"/>
      <c r="I80" s="400"/>
      <c r="J80" s="400"/>
      <c r="K80" s="400"/>
      <c r="L80" s="400"/>
      <c r="M80" s="400"/>
      <c r="N80" s="400"/>
      <c r="U80" s="401"/>
      <c r="V80" s="402"/>
      <c r="W80" s="402"/>
      <c r="X80" s="402"/>
      <c r="Y80" s="402"/>
      <c r="Z80" s="402"/>
      <c r="AA80" s="402"/>
      <c r="AB80" s="402"/>
      <c r="AC80" s="402"/>
      <c r="AD80" s="402"/>
      <c r="AE80" s="402"/>
      <c r="AF80" s="402"/>
      <c r="AG80" s="402"/>
      <c r="AH80" s="402"/>
      <c r="AI80" s="402"/>
      <c r="AJ80" s="402"/>
      <c r="AK80" s="402"/>
      <c r="AL80" s="403"/>
      <c r="AM80" s="403"/>
      <c r="AN80" s="403"/>
      <c r="AO80" s="403"/>
      <c r="AP80" s="403"/>
      <c r="AQ80" s="403"/>
      <c r="AR80" s="403"/>
      <c r="AS80" s="403"/>
      <c r="AT80" s="403"/>
      <c r="AU80" s="403"/>
      <c r="AV80" s="403"/>
      <c r="AW80" s="403"/>
      <c r="AX80" s="403"/>
      <c r="AY80" s="403"/>
      <c r="AZ80" s="404"/>
      <c r="BA80" s="363"/>
      <c r="BB80" s="363"/>
      <c r="BC80" s="363"/>
      <c r="BD80" s="363"/>
      <c r="BE80" s="363"/>
      <c r="BF80" s="363"/>
      <c r="BG80" s="363"/>
      <c r="BH80" s="363"/>
      <c r="BI80" s="363"/>
      <c r="BJ80" s="363"/>
    </row>
    <row r="81" spans="6:62" ht="93" customHeight="1" x14ac:dyDescent="0.3">
      <c r="F81" s="399"/>
      <c r="G81" s="400"/>
      <c r="H81" s="400"/>
      <c r="I81" s="400"/>
      <c r="J81" s="400"/>
      <c r="K81" s="400"/>
      <c r="L81" s="400"/>
      <c r="M81" s="400"/>
      <c r="N81" s="400"/>
      <c r="U81" s="401"/>
      <c r="V81" s="402"/>
      <c r="W81" s="402"/>
      <c r="X81" s="402"/>
      <c r="Y81" s="402"/>
      <c r="Z81" s="402"/>
      <c r="AA81" s="402"/>
      <c r="AB81" s="402"/>
      <c r="AC81" s="402"/>
      <c r="AD81" s="402"/>
      <c r="AE81" s="402"/>
      <c r="AF81" s="402"/>
      <c r="AG81" s="402"/>
      <c r="AH81" s="402"/>
      <c r="AI81" s="402"/>
      <c r="AJ81" s="402"/>
      <c r="AK81" s="402"/>
      <c r="AL81" s="403"/>
      <c r="AM81" s="403"/>
      <c r="AN81" s="403"/>
      <c r="AO81" s="403"/>
      <c r="AP81" s="403"/>
      <c r="AQ81" s="403"/>
      <c r="AR81" s="403"/>
      <c r="AS81" s="403"/>
      <c r="AT81" s="403"/>
      <c r="AU81" s="403"/>
      <c r="AV81" s="403"/>
      <c r="AW81" s="403"/>
      <c r="AX81" s="403"/>
      <c r="AY81" s="403"/>
      <c r="AZ81" s="404"/>
      <c r="BA81" s="363"/>
      <c r="BB81" s="363"/>
      <c r="BC81" s="363"/>
      <c r="BD81" s="363"/>
      <c r="BE81" s="363"/>
      <c r="BF81" s="363"/>
      <c r="BG81" s="363"/>
      <c r="BH81" s="363"/>
      <c r="BI81" s="363"/>
      <c r="BJ81" s="363"/>
    </row>
    <row r="82" spans="6:62" ht="93" customHeight="1" x14ac:dyDescent="0.3">
      <c r="F82" s="399"/>
      <c r="G82" s="400"/>
      <c r="H82" s="400"/>
      <c r="I82" s="400"/>
      <c r="J82" s="400"/>
      <c r="K82" s="400"/>
      <c r="L82" s="400"/>
      <c r="M82" s="400"/>
      <c r="N82" s="400"/>
      <c r="U82" s="401"/>
      <c r="V82" s="402"/>
      <c r="W82" s="402"/>
      <c r="X82" s="402"/>
      <c r="Y82" s="402"/>
      <c r="Z82" s="402"/>
      <c r="AA82" s="402"/>
      <c r="AB82" s="402"/>
      <c r="AC82" s="402"/>
      <c r="AD82" s="402"/>
      <c r="AE82" s="402"/>
      <c r="AF82" s="402"/>
      <c r="AG82" s="402"/>
      <c r="AH82" s="402"/>
      <c r="AI82" s="402"/>
      <c r="AJ82" s="402"/>
      <c r="AK82" s="402"/>
      <c r="AL82" s="403"/>
      <c r="AM82" s="403"/>
      <c r="AN82" s="403"/>
      <c r="AO82" s="403"/>
      <c r="AP82" s="403"/>
      <c r="AQ82" s="403"/>
      <c r="AR82" s="403"/>
      <c r="AS82" s="403"/>
      <c r="AT82" s="403"/>
      <c r="AU82" s="403"/>
      <c r="AV82" s="403"/>
      <c r="AW82" s="403"/>
      <c r="AX82" s="403"/>
      <c r="AY82" s="403"/>
      <c r="AZ82" s="404"/>
      <c r="BA82" s="363"/>
      <c r="BB82" s="363"/>
      <c r="BC82" s="363"/>
      <c r="BD82" s="363"/>
      <c r="BE82" s="363"/>
      <c r="BF82" s="363"/>
      <c r="BG82" s="363"/>
      <c r="BH82" s="363"/>
      <c r="BI82" s="363"/>
      <c r="BJ82" s="363"/>
    </row>
    <row r="83" spans="6:62" ht="93" customHeight="1" x14ac:dyDescent="0.3">
      <c r="F83" s="399"/>
      <c r="G83" s="400"/>
      <c r="H83" s="400"/>
      <c r="I83" s="400"/>
      <c r="J83" s="400"/>
      <c r="K83" s="400"/>
      <c r="L83" s="400"/>
      <c r="M83" s="400"/>
      <c r="N83" s="400"/>
      <c r="U83" s="401"/>
      <c r="V83" s="402"/>
      <c r="W83" s="402"/>
      <c r="X83" s="402"/>
      <c r="Y83" s="402"/>
      <c r="Z83" s="402"/>
      <c r="AA83" s="402"/>
      <c r="AB83" s="402"/>
      <c r="AC83" s="402"/>
      <c r="AD83" s="402"/>
      <c r="AE83" s="402"/>
      <c r="AF83" s="402"/>
      <c r="AG83" s="402"/>
      <c r="AH83" s="402"/>
      <c r="AI83" s="402"/>
      <c r="AJ83" s="402"/>
      <c r="AK83" s="402"/>
      <c r="AL83" s="403"/>
      <c r="AM83" s="403"/>
      <c r="AN83" s="403"/>
      <c r="AO83" s="403"/>
      <c r="AP83" s="403"/>
      <c r="AQ83" s="403"/>
      <c r="AR83" s="403"/>
      <c r="AS83" s="403"/>
      <c r="AT83" s="403"/>
      <c r="AU83" s="403"/>
      <c r="AV83" s="403"/>
      <c r="AW83" s="403"/>
      <c r="AX83" s="403"/>
      <c r="AY83" s="403"/>
      <c r="AZ83" s="404"/>
      <c r="BA83" s="363"/>
      <c r="BB83" s="363"/>
      <c r="BC83" s="363"/>
      <c r="BD83" s="363"/>
      <c r="BE83" s="363"/>
      <c r="BF83" s="363"/>
      <c r="BG83" s="363"/>
      <c r="BH83" s="363"/>
      <c r="BI83" s="363"/>
      <c r="BJ83" s="363"/>
    </row>
    <row r="84" spans="6:62" ht="93" customHeight="1" x14ac:dyDescent="0.3">
      <c r="F84" s="399"/>
      <c r="G84" s="400"/>
      <c r="H84" s="400"/>
      <c r="I84" s="400"/>
      <c r="J84" s="400"/>
      <c r="K84" s="400"/>
      <c r="L84" s="400"/>
      <c r="M84" s="400"/>
      <c r="N84" s="400"/>
      <c r="U84" s="401"/>
      <c r="V84" s="402"/>
      <c r="W84" s="402"/>
      <c r="X84" s="402"/>
      <c r="Y84" s="402"/>
      <c r="Z84" s="402"/>
      <c r="AA84" s="402"/>
      <c r="AB84" s="402"/>
      <c r="AC84" s="402"/>
      <c r="AD84" s="402"/>
      <c r="AE84" s="402"/>
      <c r="AF84" s="402"/>
      <c r="AG84" s="402"/>
      <c r="AH84" s="402"/>
      <c r="AI84" s="402"/>
      <c r="AJ84" s="402"/>
      <c r="AK84" s="402"/>
      <c r="AL84" s="403"/>
      <c r="AM84" s="403"/>
      <c r="AN84" s="403"/>
      <c r="AO84" s="403"/>
      <c r="AP84" s="403"/>
      <c r="AQ84" s="403"/>
      <c r="AR84" s="403"/>
      <c r="AS84" s="403"/>
      <c r="AT84" s="403"/>
      <c r="AU84" s="403"/>
      <c r="AV84" s="403"/>
      <c r="AW84" s="403"/>
      <c r="AX84" s="403"/>
      <c r="AY84" s="403"/>
      <c r="AZ84" s="404"/>
      <c r="BA84" s="363"/>
      <c r="BB84" s="363"/>
      <c r="BC84" s="363"/>
      <c r="BD84" s="363"/>
      <c r="BE84" s="363"/>
      <c r="BF84" s="363"/>
      <c r="BG84" s="363"/>
      <c r="BH84" s="363"/>
      <c r="BI84" s="363"/>
      <c r="BJ84" s="363"/>
    </row>
    <row r="85" spans="6:62" ht="93" customHeight="1" x14ac:dyDescent="0.3">
      <c r="F85" s="399"/>
      <c r="G85" s="400"/>
      <c r="H85" s="400"/>
      <c r="I85" s="400"/>
      <c r="J85" s="400"/>
      <c r="K85" s="400"/>
      <c r="L85" s="400"/>
      <c r="M85" s="400"/>
      <c r="N85" s="400"/>
      <c r="U85" s="401"/>
      <c r="V85" s="402"/>
      <c r="W85" s="402"/>
      <c r="X85" s="402"/>
      <c r="Y85" s="402"/>
      <c r="Z85" s="402"/>
      <c r="AA85" s="402"/>
      <c r="AB85" s="402"/>
      <c r="AC85" s="402"/>
      <c r="AD85" s="402"/>
      <c r="AE85" s="402"/>
      <c r="AF85" s="402"/>
      <c r="AG85" s="402"/>
      <c r="AH85" s="402"/>
      <c r="AI85" s="402"/>
      <c r="AJ85" s="402"/>
      <c r="AK85" s="402"/>
      <c r="AL85" s="403"/>
      <c r="AM85" s="403"/>
      <c r="AN85" s="403"/>
      <c r="AO85" s="403"/>
      <c r="AP85" s="403"/>
      <c r="AQ85" s="403"/>
      <c r="AR85" s="403"/>
      <c r="AS85" s="403"/>
      <c r="AT85" s="403"/>
      <c r="AU85" s="403"/>
      <c r="AV85" s="403"/>
      <c r="AW85" s="403"/>
      <c r="AX85" s="403"/>
      <c r="AY85" s="403"/>
      <c r="AZ85" s="404"/>
      <c r="BA85" s="363"/>
      <c r="BB85" s="363"/>
      <c r="BC85" s="363"/>
      <c r="BD85" s="363"/>
      <c r="BE85" s="363"/>
      <c r="BF85" s="363"/>
      <c r="BG85" s="363"/>
      <c r="BH85" s="363"/>
      <c r="BI85" s="363"/>
      <c r="BJ85" s="363"/>
    </row>
    <row r="86" spans="6:62" ht="93" customHeight="1" x14ac:dyDescent="0.3">
      <c r="F86" s="399"/>
      <c r="G86" s="400"/>
      <c r="H86" s="400"/>
      <c r="I86" s="400"/>
      <c r="J86" s="400"/>
      <c r="K86" s="400"/>
      <c r="L86" s="400"/>
      <c r="M86" s="400"/>
      <c r="N86" s="400"/>
      <c r="U86" s="401"/>
      <c r="V86" s="402"/>
      <c r="W86" s="402"/>
      <c r="X86" s="402"/>
      <c r="Y86" s="402"/>
      <c r="Z86" s="402"/>
      <c r="AA86" s="402"/>
      <c r="AB86" s="402"/>
      <c r="AC86" s="402"/>
      <c r="AD86" s="402"/>
      <c r="AE86" s="402"/>
      <c r="AF86" s="402"/>
      <c r="AG86" s="402"/>
      <c r="AH86" s="402"/>
      <c r="AI86" s="402"/>
      <c r="AJ86" s="402"/>
      <c r="AK86" s="402"/>
      <c r="AL86" s="403"/>
      <c r="AM86" s="403"/>
      <c r="AN86" s="403"/>
      <c r="AO86" s="403"/>
      <c r="AP86" s="403"/>
      <c r="AQ86" s="403"/>
      <c r="AR86" s="403"/>
      <c r="AS86" s="403"/>
      <c r="AT86" s="403"/>
      <c r="AU86" s="403"/>
      <c r="AV86" s="403"/>
      <c r="AW86" s="403"/>
      <c r="AX86" s="403"/>
      <c r="AY86" s="403"/>
      <c r="AZ86" s="404"/>
      <c r="BA86" s="363"/>
      <c r="BB86" s="363"/>
      <c r="BC86" s="363"/>
      <c r="BD86" s="363"/>
      <c r="BE86" s="363"/>
      <c r="BF86" s="363"/>
      <c r="BG86" s="363"/>
      <c r="BH86" s="363"/>
      <c r="BI86" s="363"/>
      <c r="BJ86" s="363"/>
    </row>
    <row r="87" spans="6:62" ht="93" customHeight="1" x14ac:dyDescent="0.3">
      <c r="F87" s="399"/>
      <c r="G87" s="400"/>
      <c r="H87" s="400"/>
      <c r="I87" s="400"/>
      <c r="J87" s="400"/>
      <c r="K87" s="400"/>
      <c r="L87" s="400"/>
      <c r="M87" s="400"/>
      <c r="N87" s="400"/>
      <c r="U87" s="401"/>
      <c r="V87" s="402"/>
      <c r="W87" s="402"/>
      <c r="X87" s="402"/>
      <c r="Y87" s="402"/>
      <c r="Z87" s="402"/>
      <c r="AA87" s="402"/>
      <c r="AB87" s="402"/>
      <c r="AC87" s="402"/>
      <c r="AD87" s="402"/>
      <c r="AE87" s="402"/>
      <c r="AF87" s="402"/>
      <c r="AG87" s="402"/>
      <c r="AH87" s="402"/>
      <c r="AI87" s="402"/>
      <c r="AJ87" s="402"/>
      <c r="AK87" s="402"/>
      <c r="AL87" s="403"/>
      <c r="AM87" s="403"/>
      <c r="AN87" s="403"/>
      <c r="AO87" s="403"/>
      <c r="AP87" s="403"/>
      <c r="AQ87" s="403"/>
      <c r="AR87" s="403"/>
      <c r="AS87" s="403"/>
      <c r="AT87" s="403"/>
      <c r="AU87" s="403"/>
      <c r="AV87" s="403"/>
      <c r="AW87" s="403"/>
      <c r="AX87" s="403"/>
      <c r="AY87" s="403"/>
      <c r="AZ87" s="404"/>
      <c r="BA87" s="363"/>
      <c r="BB87" s="363"/>
      <c r="BC87" s="363"/>
      <c r="BD87" s="363"/>
      <c r="BE87" s="363"/>
      <c r="BF87" s="363"/>
      <c r="BG87" s="363"/>
      <c r="BH87" s="363"/>
      <c r="BI87" s="363"/>
      <c r="BJ87" s="363"/>
    </row>
    <row r="88" spans="6:62" ht="93" customHeight="1" x14ac:dyDescent="0.3">
      <c r="F88" s="399"/>
      <c r="G88" s="400"/>
      <c r="H88" s="400"/>
      <c r="I88" s="400"/>
      <c r="J88" s="400"/>
      <c r="K88" s="400"/>
      <c r="L88" s="400"/>
      <c r="M88" s="400"/>
      <c r="N88" s="400"/>
      <c r="U88" s="401"/>
      <c r="V88" s="402"/>
      <c r="W88" s="402"/>
      <c r="X88" s="402"/>
      <c r="Y88" s="402"/>
      <c r="Z88" s="402"/>
      <c r="AA88" s="402"/>
      <c r="AB88" s="402"/>
      <c r="AC88" s="402"/>
      <c r="AD88" s="402"/>
      <c r="AE88" s="402"/>
      <c r="AF88" s="402"/>
      <c r="AG88" s="402"/>
      <c r="AH88" s="402"/>
      <c r="AI88" s="402"/>
      <c r="AJ88" s="402"/>
      <c r="AK88" s="402"/>
      <c r="AL88" s="403"/>
      <c r="AM88" s="403"/>
      <c r="AN88" s="403"/>
      <c r="AO88" s="403"/>
      <c r="AP88" s="403"/>
      <c r="AQ88" s="403"/>
      <c r="AR88" s="403"/>
      <c r="AS88" s="403"/>
      <c r="AT88" s="403"/>
      <c r="AU88" s="403"/>
      <c r="AV88" s="403"/>
      <c r="AW88" s="403"/>
      <c r="AX88" s="403"/>
      <c r="AY88" s="403"/>
      <c r="AZ88" s="404"/>
      <c r="BA88" s="363"/>
      <c r="BB88" s="363"/>
      <c r="BC88" s="363"/>
      <c r="BD88" s="363"/>
      <c r="BE88" s="363"/>
      <c r="BF88" s="363"/>
      <c r="BG88" s="363"/>
      <c r="BH88" s="363"/>
      <c r="BI88" s="363"/>
      <c r="BJ88" s="363"/>
    </row>
    <row r="89" spans="6:62" ht="93" customHeight="1" x14ac:dyDescent="0.3">
      <c r="F89" s="399"/>
      <c r="G89" s="400"/>
      <c r="H89" s="400"/>
      <c r="I89" s="400"/>
      <c r="J89" s="400"/>
      <c r="K89" s="400"/>
      <c r="L89" s="400"/>
      <c r="M89" s="400"/>
      <c r="N89" s="400"/>
      <c r="U89" s="401"/>
      <c r="V89" s="402"/>
      <c r="W89" s="402"/>
      <c r="X89" s="402"/>
      <c r="Y89" s="402"/>
      <c r="Z89" s="402"/>
      <c r="AA89" s="402"/>
      <c r="AB89" s="402"/>
      <c r="AC89" s="402"/>
      <c r="AD89" s="402"/>
      <c r="AE89" s="402"/>
      <c r="AF89" s="402"/>
      <c r="AG89" s="402"/>
      <c r="AH89" s="402"/>
      <c r="AI89" s="402"/>
      <c r="AJ89" s="402"/>
      <c r="AK89" s="402"/>
      <c r="AL89" s="403"/>
      <c r="AM89" s="403"/>
      <c r="AN89" s="403"/>
      <c r="AO89" s="403"/>
      <c r="AP89" s="403"/>
      <c r="AQ89" s="403"/>
      <c r="AR89" s="403"/>
      <c r="AS89" s="403"/>
      <c r="AT89" s="403"/>
      <c r="AU89" s="403"/>
      <c r="AV89" s="403"/>
      <c r="AW89" s="403"/>
      <c r="AX89" s="403"/>
      <c r="AY89" s="403"/>
      <c r="AZ89" s="404"/>
      <c r="BA89" s="363"/>
      <c r="BB89" s="363"/>
      <c r="BC89" s="363"/>
      <c r="BD89" s="363"/>
      <c r="BE89" s="363"/>
      <c r="BF89" s="363"/>
      <c r="BG89" s="363"/>
      <c r="BH89" s="363"/>
      <c r="BI89" s="363"/>
      <c r="BJ89" s="363"/>
    </row>
    <row r="90" spans="6:62" ht="93" customHeight="1" x14ac:dyDescent="0.3">
      <c r="F90" s="399"/>
      <c r="G90" s="400"/>
      <c r="H90" s="400"/>
      <c r="I90" s="400"/>
      <c r="J90" s="400"/>
      <c r="K90" s="400"/>
      <c r="L90" s="400"/>
      <c r="M90" s="400"/>
      <c r="N90" s="400"/>
      <c r="U90" s="401"/>
      <c r="V90" s="402"/>
      <c r="W90" s="402"/>
      <c r="X90" s="402"/>
      <c r="Y90" s="402"/>
      <c r="Z90" s="402"/>
      <c r="AA90" s="402"/>
      <c r="AB90" s="402"/>
      <c r="AC90" s="402"/>
      <c r="AD90" s="402"/>
      <c r="AE90" s="402"/>
      <c r="AF90" s="402"/>
      <c r="AG90" s="402"/>
      <c r="AH90" s="402"/>
      <c r="AI90" s="402"/>
      <c r="AJ90" s="402"/>
      <c r="AK90" s="402"/>
      <c r="AL90" s="403"/>
      <c r="AM90" s="403"/>
      <c r="AN90" s="403"/>
      <c r="AO90" s="403"/>
      <c r="AP90" s="403"/>
      <c r="AQ90" s="403"/>
      <c r="AR90" s="403"/>
      <c r="AS90" s="403"/>
      <c r="AT90" s="403"/>
      <c r="AU90" s="403"/>
      <c r="AV90" s="403"/>
      <c r="AW90" s="403"/>
      <c r="AX90" s="403"/>
      <c r="AY90" s="403"/>
      <c r="AZ90" s="404"/>
      <c r="BA90" s="363"/>
      <c r="BB90" s="363"/>
      <c r="BC90" s="363"/>
      <c r="BD90" s="363"/>
      <c r="BE90" s="363"/>
      <c r="BF90" s="363"/>
      <c r="BG90" s="363"/>
      <c r="BH90" s="363"/>
      <c r="BI90" s="363"/>
      <c r="BJ90" s="363"/>
    </row>
    <row r="91" spans="6:62" ht="93" customHeight="1" x14ac:dyDescent="0.3">
      <c r="F91" s="399"/>
      <c r="G91" s="400"/>
      <c r="H91" s="400"/>
      <c r="I91" s="400"/>
      <c r="J91" s="400"/>
      <c r="K91" s="400"/>
      <c r="L91" s="400"/>
      <c r="M91" s="400"/>
      <c r="N91" s="400"/>
      <c r="U91" s="401"/>
      <c r="V91" s="402"/>
      <c r="W91" s="402"/>
      <c r="X91" s="402"/>
      <c r="Y91" s="402"/>
      <c r="Z91" s="402"/>
      <c r="AA91" s="402"/>
      <c r="AB91" s="402"/>
      <c r="AC91" s="402"/>
      <c r="AD91" s="402"/>
      <c r="AE91" s="402"/>
      <c r="AF91" s="402"/>
      <c r="AG91" s="402"/>
      <c r="AH91" s="402"/>
      <c r="AI91" s="402"/>
      <c r="AJ91" s="402"/>
      <c r="AK91" s="402"/>
      <c r="AL91" s="403"/>
      <c r="AM91" s="403"/>
      <c r="AN91" s="403"/>
      <c r="AO91" s="403"/>
      <c r="AP91" s="403"/>
      <c r="AQ91" s="403"/>
      <c r="AR91" s="403"/>
      <c r="AS91" s="403"/>
      <c r="AT91" s="403"/>
      <c r="AU91" s="403"/>
      <c r="AV91" s="403"/>
      <c r="AW91" s="403"/>
      <c r="AX91" s="403"/>
      <c r="AY91" s="403"/>
      <c r="AZ91" s="404"/>
      <c r="BA91" s="363"/>
      <c r="BB91" s="363"/>
      <c r="BC91" s="363"/>
      <c r="BD91" s="363"/>
      <c r="BE91" s="363"/>
      <c r="BF91" s="363"/>
      <c r="BG91" s="363"/>
      <c r="BH91" s="363"/>
      <c r="BI91" s="363"/>
      <c r="BJ91" s="363"/>
    </row>
    <row r="92" spans="6:62" ht="93" customHeight="1" x14ac:dyDescent="0.3">
      <c r="F92" s="399"/>
      <c r="G92" s="400"/>
      <c r="H92" s="400"/>
      <c r="I92" s="400"/>
      <c r="J92" s="400"/>
      <c r="K92" s="400"/>
      <c r="L92" s="400"/>
      <c r="M92" s="400"/>
      <c r="N92" s="400"/>
      <c r="U92" s="401"/>
      <c r="V92" s="402"/>
      <c r="W92" s="402"/>
      <c r="X92" s="402"/>
      <c r="Y92" s="402"/>
      <c r="Z92" s="402"/>
      <c r="AA92" s="402"/>
      <c r="AB92" s="402"/>
      <c r="AC92" s="402"/>
      <c r="AD92" s="402"/>
      <c r="AE92" s="402"/>
      <c r="AF92" s="402"/>
      <c r="AG92" s="402"/>
      <c r="AH92" s="402"/>
      <c r="AI92" s="402"/>
      <c r="AJ92" s="402"/>
      <c r="AK92" s="402"/>
      <c r="AL92" s="403"/>
      <c r="AM92" s="403"/>
      <c r="AN92" s="403"/>
      <c r="AO92" s="403"/>
      <c r="AP92" s="403"/>
      <c r="AQ92" s="403"/>
      <c r="AR92" s="403"/>
      <c r="AS92" s="403"/>
      <c r="AT92" s="403"/>
      <c r="AU92" s="403"/>
      <c r="AV92" s="403"/>
      <c r="AW92" s="403"/>
      <c r="AX92" s="403"/>
      <c r="AY92" s="403"/>
      <c r="AZ92" s="404"/>
      <c r="BA92" s="363"/>
      <c r="BB92" s="363"/>
      <c r="BC92" s="363"/>
      <c r="BD92" s="363"/>
      <c r="BE92" s="363"/>
      <c r="BF92" s="363"/>
      <c r="BG92" s="363"/>
      <c r="BH92" s="363"/>
      <c r="BI92" s="363"/>
      <c r="BJ92" s="363"/>
    </row>
    <row r="93" spans="6:62" ht="93" customHeight="1" x14ac:dyDescent="0.3">
      <c r="F93" s="399"/>
      <c r="G93" s="400"/>
      <c r="H93" s="400"/>
      <c r="I93" s="400"/>
      <c r="J93" s="400"/>
      <c r="K93" s="400"/>
      <c r="L93" s="400"/>
      <c r="M93" s="400"/>
      <c r="N93" s="400"/>
      <c r="U93" s="401"/>
      <c r="V93" s="402"/>
      <c r="W93" s="402"/>
      <c r="X93" s="402"/>
      <c r="Y93" s="402"/>
      <c r="Z93" s="402"/>
      <c r="AA93" s="402"/>
      <c r="AB93" s="402"/>
      <c r="AC93" s="402"/>
      <c r="AD93" s="402"/>
      <c r="AE93" s="402"/>
      <c r="AF93" s="402"/>
      <c r="AG93" s="402"/>
      <c r="AH93" s="402"/>
      <c r="AI93" s="402"/>
      <c r="AJ93" s="402"/>
      <c r="AK93" s="402"/>
      <c r="AL93" s="403"/>
      <c r="AM93" s="403"/>
      <c r="AN93" s="403"/>
      <c r="AO93" s="403"/>
      <c r="AP93" s="403"/>
      <c r="AQ93" s="403"/>
      <c r="AR93" s="403"/>
      <c r="AS93" s="403"/>
      <c r="AT93" s="403"/>
      <c r="AU93" s="403"/>
      <c r="AV93" s="403"/>
      <c r="AW93" s="403"/>
      <c r="AX93" s="403"/>
      <c r="AY93" s="403"/>
      <c r="AZ93" s="404"/>
      <c r="BA93" s="363"/>
      <c r="BB93" s="363"/>
      <c r="BC93" s="363"/>
      <c r="BD93" s="363"/>
      <c r="BE93" s="363"/>
      <c r="BF93" s="363"/>
      <c r="BG93" s="363"/>
      <c r="BH93" s="363"/>
      <c r="BI93" s="363"/>
      <c r="BJ93" s="363"/>
    </row>
    <row r="94" spans="6:62" ht="93" customHeight="1" x14ac:dyDescent="0.3">
      <c r="F94" s="399"/>
      <c r="G94" s="400"/>
      <c r="H94" s="400"/>
      <c r="I94" s="400"/>
      <c r="J94" s="400"/>
      <c r="K94" s="400"/>
      <c r="L94" s="400"/>
      <c r="M94" s="400"/>
      <c r="N94" s="400"/>
      <c r="U94" s="401"/>
      <c r="V94" s="402"/>
      <c r="W94" s="402"/>
      <c r="X94" s="402"/>
      <c r="Y94" s="402"/>
      <c r="Z94" s="402"/>
      <c r="AA94" s="402"/>
      <c r="AB94" s="402"/>
      <c r="AC94" s="402"/>
      <c r="AD94" s="402"/>
      <c r="AE94" s="402"/>
      <c r="AF94" s="402"/>
      <c r="AG94" s="402"/>
      <c r="AH94" s="402"/>
      <c r="AI94" s="402"/>
      <c r="AJ94" s="402"/>
      <c r="AK94" s="402"/>
      <c r="AL94" s="403"/>
      <c r="AM94" s="403"/>
      <c r="AN94" s="403"/>
      <c r="AO94" s="403"/>
      <c r="AP94" s="403"/>
      <c r="AQ94" s="403"/>
      <c r="AR94" s="403"/>
      <c r="AS94" s="403"/>
      <c r="AT94" s="403"/>
      <c r="AU94" s="403"/>
      <c r="AV94" s="403"/>
      <c r="AW94" s="403"/>
      <c r="AX94" s="403"/>
      <c r="AY94" s="403"/>
      <c r="AZ94" s="404"/>
      <c r="BA94" s="363"/>
      <c r="BB94" s="363"/>
      <c r="BC94" s="363"/>
      <c r="BD94" s="363"/>
      <c r="BE94" s="363"/>
      <c r="BF94" s="363"/>
      <c r="BG94" s="363"/>
      <c r="BH94" s="363"/>
      <c r="BI94" s="363"/>
      <c r="BJ94" s="363"/>
    </row>
    <row r="95" spans="6:62" ht="93" customHeight="1" x14ac:dyDescent="0.3">
      <c r="F95" s="399"/>
      <c r="G95" s="400"/>
      <c r="H95" s="400"/>
      <c r="I95" s="400"/>
      <c r="J95" s="400"/>
      <c r="K95" s="400"/>
      <c r="L95" s="400"/>
      <c r="M95" s="400"/>
      <c r="N95" s="400"/>
      <c r="U95" s="401"/>
      <c r="V95" s="402"/>
      <c r="W95" s="402"/>
      <c r="X95" s="402"/>
      <c r="Y95" s="402"/>
      <c r="Z95" s="402"/>
      <c r="AA95" s="402"/>
      <c r="AB95" s="402"/>
      <c r="AC95" s="402"/>
      <c r="AD95" s="402"/>
      <c r="AE95" s="402"/>
      <c r="AF95" s="402"/>
      <c r="AG95" s="402"/>
      <c r="AH95" s="402"/>
      <c r="AI95" s="402"/>
      <c r="AJ95" s="402"/>
      <c r="AK95" s="402"/>
      <c r="AL95" s="403"/>
      <c r="AM95" s="403"/>
      <c r="AN95" s="403"/>
      <c r="AO95" s="403"/>
      <c r="AP95" s="403"/>
      <c r="AQ95" s="403"/>
      <c r="AR95" s="403"/>
      <c r="AS95" s="403"/>
      <c r="AT95" s="403"/>
      <c r="AU95" s="403"/>
      <c r="AV95" s="403"/>
      <c r="AW95" s="403"/>
      <c r="AX95" s="403"/>
      <c r="AY95" s="403"/>
      <c r="AZ95" s="404"/>
      <c r="BA95" s="363"/>
      <c r="BB95" s="363"/>
      <c r="BC95" s="363"/>
      <c r="BD95" s="363"/>
      <c r="BE95" s="363"/>
      <c r="BF95" s="363"/>
      <c r="BG95" s="363"/>
      <c r="BH95" s="363"/>
      <c r="BI95" s="363"/>
      <c r="BJ95" s="363"/>
    </row>
    <row r="96" spans="6:62" ht="93" customHeight="1" x14ac:dyDescent="0.3">
      <c r="F96" s="399"/>
      <c r="G96" s="400"/>
      <c r="H96" s="400"/>
      <c r="I96" s="400"/>
      <c r="J96" s="400"/>
      <c r="K96" s="400"/>
      <c r="L96" s="400"/>
      <c r="M96" s="400"/>
      <c r="N96" s="400"/>
      <c r="U96" s="401"/>
      <c r="V96" s="402"/>
      <c r="W96" s="402"/>
      <c r="X96" s="402"/>
      <c r="Y96" s="402"/>
      <c r="Z96" s="402"/>
      <c r="AA96" s="402"/>
      <c r="AB96" s="402"/>
      <c r="AC96" s="402"/>
      <c r="AD96" s="402"/>
      <c r="AE96" s="402"/>
      <c r="AF96" s="402"/>
      <c r="AG96" s="402"/>
      <c r="AH96" s="402"/>
      <c r="AI96" s="402"/>
      <c r="AJ96" s="402"/>
      <c r="AK96" s="402"/>
      <c r="AL96" s="403"/>
      <c r="AM96" s="403"/>
      <c r="AN96" s="403"/>
      <c r="AO96" s="403"/>
      <c r="AP96" s="403"/>
      <c r="AQ96" s="403"/>
      <c r="AR96" s="403"/>
      <c r="AS96" s="403"/>
      <c r="AT96" s="403"/>
      <c r="AU96" s="403"/>
      <c r="AV96" s="403"/>
      <c r="AW96" s="403"/>
      <c r="AX96" s="403"/>
      <c r="AY96" s="403"/>
      <c r="AZ96" s="404"/>
      <c r="BA96" s="363"/>
      <c r="BB96" s="363"/>
      <c r="BC96" s="363"/>
      <c r="BD96" s="363"/>
      <c r="BE96" s="363"/>
      <c r="BF96" s="363"/>
      <c r="BG96" s="363"/>
      <c r="BH96" s="363"/>
      <c r="BI96" s="363"/>
      <c r="BJ96" s="363"/>
    </row>
    <row r="97" spans="6:62" ht="93" customHeight="1" x14ac:dyDescent="0.3">
      <c r="F97" s="399"/>
      <c r="G97" s="400"/>
      <c r="H97" s="400"/>
      <c r="I97" s="400"/>
      <c r="J97" s="400"/>
      <c r="K97" s="400"/>
      <c r="L97" s="400"/>
      <c r="M97" s="400"/>
      <c r="N97" s="400"/>
      <c r="U97" s="401"/>
      <c r="V97" s="402"/>
      <c r="W97" s="402"/>
      <c r="X97" s="402"/>
      <c r="Y97" s="402"/>
      <c r="Z97" s="402"/>
      <c r="AA97" s="402"/>
      <c r="AB97" s="402"/>
      <c r="AC97" s="402"/>
      <c r="AD97" s="402"/>
      <c r="AE97" s="402"/>
      <c r="AF97" s="402"/>
      <c r="AG97" s="402"/>
      <c r="AH97" s="402"/>
      <c r="AI97" s="402"/>
      <c r="AJ97" s="402"/>
      <c r="AK97" s="402"/>
      <c r="AL97" s="403"/>
      <c r="AM97" s="403"/>
      <c r="AN97" s="403"/>
      <c r="AO97" s="403"/>
      <c r="AP97" s="403"/>
      <c r="AQ97" s="403"/>
      <c r="AR97" s="403"/>
      <c r="AS97" s="403"/>
      <c r="AT97" s="403"/>
      <c r="AU97" s="403"/>
      <c r="AV97" s="403"/>
      <c r="AW97" s="403"/>
      <c r="AX97" s="403"/>
      <c r="AY97" s="403"/>
      <c r="AZ97" s="404"/>
      <c r="BA97" s="363"/>
      <c r="BB97" s="363"/>
      <c r="BC97" s="363"/>
      <c r="BD97" s="363"/>
      <c r="BE97" s="363"/>
      <c r="BF97" s="363"/>
      <c r="BG97" s="363"/>
      <c r="BH97" s="363"/>
      <c r="BI97" s="363"/>
      <c r="BJ97" s="363"/>
    </row>
    <row r="98" spans="6:62" ht="93" customHeight="1" x14ac:dyDescent="0.3">
      <c r="F98" s="399"/>
      <c r="G98" s="400"/>
      <c r="H98" s="400"/>
      <c r="I98" s="400"/>
      <c r="J98" s="400"/>
      <c r="K98" s="400"/>
      <c r="L98" s="400"/>
      <c r="M98" s="400"/>
      <c r="N98" s="400"/>
      <c r="U98" s="401"/>
      <c r="V98" s="402"/>
      <c r="W98" s="402"/>
      <c r="X98" s="402"/>
      <c r="Y98" s="402"/>
      <c r="Z98" s="402"/>
      <c r="AA98" s="402"/>
      <c r="AB98" s="402"/>
      <c r="AC98" s="402"/>
      <c r="AD98" s="402"/>
      <c r="AE98" s="402"/>
      <c r="AF98" s="402"/>
      <c r="AG98" s="402"/>
      <c r="AH98" s="402"/>
      <c r="AI98" s="402"/>
      <c r="AJ98" s="402"/>
      <c r="AK98" s="402"/>
      <c r="AL98" s="403"/>
      <c r="AM98" s="403"/>
      <c r="AN98" s="403"/>
      <c r="AO98" s="403"/>
      <c r="AP98" s="403"/>
      <c r="AQ98" s="403"/>
      <c r="AR98" s="403"/>
      <c r="AS98" s="403"/>
      <c r="AT98" s="403"/>
      <c r="AU98" s="403"/>
      <c r="AV98" s="403"/>
      <c r="AW98" s="403"/>
      <c r="AX98" s="403"/>
      <c r="AY98" s="403"/>
      <c r="AZ98" s="404"/>
      <c r="BA98" s="363"/>
      <c r="BB98" s="363"/>
      <c r="BC98" s="363"/>
      <c r="BD98" s="363"/>
      <c r="BE98" s="363"/>
      <c r="BF98" s="363"/>
      <c r="BG98" s="363"/>
      <c r="BH98" s="363"/>
      <c r="BI98" s="363"/>
      <c r="BJ98" s="363"/>
    </row>
    <row r="99" spans="6:62" ht="93" customHeight="1" x14ac:dyDescent="0.3">
      <c r="F99" s="399"/>
      <c r="G99" s="400"/>
      <c r="H99" s="400"/>
      <c r="I99" s="400"/>
      <c r="J99" s="400"/>
      <c r="K99" s="400"/>
      <c r="L99" s="400"/>
      <c r="M99" s="400"/>
      <c r="N99" s="400"/>
      <c r="U99" s="401"/>
      <c r="V99" s="402"/>
      <c r="W99" s="402"/>
      <c r="X99" s="402"/>
      <c r="Y99" s="402"/>
      <c r="Z99" s="402"/>
      <c r="AA99" s="402"/>
      <c r="AB99" s="402"/>
      <c r="AC99" s="402"/>
      <c r="AD99" s="402"/>
      <c r="AE99" s="402"/>
      <c r="AF99" s="402"/>
      <c r="AG99" s="402"/>
      <c r="AH99" s="402"/>
      <c r="AI99" s="402"/>
      <c r="AJ99" s="402"/>
      <c r="AK99" s="402"/>
      <c r="AL99" s="403"/>
      <c r="AM99" s="403"/>
      <c r="AN99" s="403"/>
      <c r="AO99" s="403"/>
      <c r="AP99" s="403"/>
      <c r="AQ99" s="403"/>
      <c r="AR99" s="403"/>
      <c r="AS99" s="403"/>
      <c r="AT99" s="403"/>
      <c r="AU99" s="403"/>
      <c r="AV99" s="403"/>
      <c r="AW99" s="403"/>
      <c r="AX99" s="403"/>
      <c r="AY99" s="403"/>
      <c r="AZ99" s="404"/>
      <c r="BA99" s="363"/>
      <c r="BB99" s="363"/>
      <c r="BC99" s="363"/>
      <c r="BD99" s="363"/>
      <c r="BE99" s="363"/>
      <c r="BF99" s="363"/>
      <c r="BG99" s="363"/>
      <c r="BH99" s="363"/>
      <c r="BI99" s="363"/>
      <c r="BJ99" s="363"/>
    </row>
    <row r="100" spans="6:62" ht="93" customHeight="1" x14ac:dyDescent="0.3">
      <c r="F100" s="399"/>
      <c r="G100" s="400"/>
      <c r="H100" s="400"/>
      <c r="I100" s="400"/>
      <c r="J100" s="400"/>
      <c r="K100" s="400"/>
      <c r="L100" s="400"/>
      <c r="M100" s="400"/>
      <c r="N100" s="400"/>
      <c r="U100" s="401"/>
      <c r="V100" s="402"/>
      <c r="W100" s="402"/>
      <c r="X100" s="402"/>
      <c r="Y100" s="402"/>
      <c r="Z100" s="402"/>
      <c r="AA100" s="402"/>
      <c r="AB100" s="402"/>
      <c r="AC100" s="402"/>
      <c r="AD100" s="402"/>
      <c r="AE100" s="402"/>
      <c r="AF100" s="402"/>
      <c r="AG100" s="402"/>
      <c r="AH100" s="402"/>
      <c r="AI100" s="402"/>
      <c r="AJ100" s="402"/>
      <c r="AK100" s="402"/>
      <c r="AL100" s="403"/>
      <c r="AM100" s="403"/>
      <c r="AN100" s="403"/>
      <c r="AO100" s="403"/>
      <c r="AP100" s="403"/>
      <c r="AQ100" s="403"/>
      <c r="AR100" s="403"/>
      <c r="AS100" s="403"/>
      <c r="AT100" s="403"/>
      <c r="AU100" s="403"/>
      <c r="AV100" s="403"/>
      <c r="AW100" s="403"/>
      <c r="AX100" s="403"/>
      <c r="AY100" s="403"/>
      <c r="AZ100" s="404"/>
      <c r="BA100" s="363"/>
      <c r="BB100" s="363"/>
      <c r="BC100" s="363"/>
      <c r="BD100" s="363"/>
      <c r="BE100" s="363"/>
      <c r="BF100" s="363"/>
      <c r="BG100" s="363"/>
      <c r="BH100" s="363"/>
      <c r="BI100" s="363"/>
      <c r="BJ100" s="363"/>
    </row>
    <row r="101" spans="6:62" ht="93" customHeight="1" x14ac:dyDescent="0.3">
      <c r="F101" s="399"/>
      <c r="G101" s="400"/>
      <c r="H101" s="400"/>
      <c r="I101" s="400"/>
      <c r="J101" s="400"/>
      <c r="K101" s="400"/>
      <c r="L101" s="400"/>
      <c r="M101" s="400"/>
      <c r="N101" s="400"/>
      <c r="U101" s="401"/>
      <c r="V101" s="402"/>
      <c r="W101" s="402"/>
      <c r="X101" s="402"/>
      <c r="Y101" s="402"/>
      <c r="Z101" s="402"/>
      <c r="AA101" s="402"/>
      <c r="AB101" s="402"/>
      <c r="AC101" s="402"/>
      <c r="AD101" s="402"/>
      <c r="AE101" s="402"/>
      <c r="AF101" s="402"/>
      <c r="AG101" s="402"/>
      <c r="AH101" s="402"/>
      <c r="AI101" s="402"/>
      <c r="AJ101" s="402"/>
      <c r="AK101" s="402"/>
      <c r="AL101" s="403"/>
      <c r="AM101" s="403"/>
      <c r="AN101" s="403"/>
      <c r="AO101" s="403"/>
      <c r="AP101" s="403"/>
      <c r="AQ101" s="403"/>
      <c r="AR101" s="403"/>
      <c r="AS101" s="403"/>
      <c r="AT101" s="403"/>
      <c r="AU101" s="403"/>
      <c r="AV101" s="403"/>
      <c r="AW101" s="403"/>
      <c r="AX101" s="403"/>
      <c r="AY101" s="403"/>
      <c r="AZ101" s="404"/>
      <c r="BA101" s="363"/>
      <c r="BB101" s="363"/>
      <c r="BC101" s="363"/>
      <c r="BD101" s="363"/>
      <c r="BE101" s="363"/>
      <c r="BF101" s="363"/>
      <c r="BG101" s="363"/>
      <c r="BH101" s="363"/>
      <c r="BI101" s="363"/>
      <c r="BJ101" s="363"/>
    </row>
    <row r="102" spans="6:62" ht="93" customHeight="1" x14ac:dyDescent="0.3">
      <c r="F102" s="399"/>
      <c r="G102" s="400"/>
      <c r="H102" s="400"/>
      <c r="I102" s="400"/>
      <c r="J102" s="400"/>
      <c r="K102" s="400"/>
      <c r="L102" s="400"/>
      <c r="M102" s="400"/>
      <c r="N102" s="400"/>
      <c r="U102" s="401"/>
      <c r="V102" s="402"/>
      <c r="W102" s="402"/>
      <c r="X102" s="402"/>
      <c r="Y102" s="402"/>
      <c r="Z102" s="402"/>
      <c r="AA102" s="402"/>
      <c r="AB102" s="402"/>
      <c r="AC102" s="402"/>
      <c r="AD102" s="402"/>
      <c r="AE102" s="402"/>
      <c r="AF102" s="402"/>
      <c r="AG102" s="402"/>
      <c r="AH102" s="402"/>
      <c r="AI102" s="402"/>
      <c r="AJ102" s="402"/>
      <c r="AK102" s="402"/>
      <c r="AL102" s="403"/>
      <c r="AM102" s="403"/>
      <c r="AN102" s="403"/>
      <c r="AO102" s="403"/>
      <c r="AP102" s="403"/>
      <c r="AQ102" s="403"/>
      <c r="AR102" s="403"/>
      <c r="AS102" s="403"/>
      <c r="AT102" s="403"/>
      <c r="AU102" s="403"/>
      <c r="AV102" s="403"/>
      <c r="AW102" s="403"/>
      <c r="AX102" s="403"/>
      <c r="AY102" s="403"/>
      <c r="AZ102" s="404"/>
      <c r="BA102" s="363"/>
      <c r="BB102" s="363"/>
      <c r="BC102" s="363"/>
      <c r="BD102" s="363"/>
      <c r="BE102" s="363"/>
      <c r="BF102" s="363"/>
      <c r="BG102" s="363"/>
      <c r="BH102" s="363"/>
      <c r="BI102" s="363"/>
      <c r="BJ102" s="363"/>
    </row>
    <row r="103" spans="6:62" ht="93" customHeight="1" x14ac:dyDescent="0.3">
      <c r="F103" s="399"/>
      <c r="G103" s="400"/>
      <c r="H103" s="400"/>
      <c r="I103" s="400"/>
      <c r="J103" s="400"/>
      <c r="K103" s="400"/>
      <c r="L103" s="400"/>
      <c r="M103" s="400"/>
      <c r="N103" s="400"/>
      <c r="U103" s="401"/>
      <c r="V103" s="402"/>
      <c r="W103" s="402"/>
      <c r="X103" s="402"/>
      <c r="Y103" s="402"/>
      <c r="Z103" s="402"/>
      <c r="AA103" s="402"/>
      <c r="AB103" s="402"/>
      <c r="AC103" s="402"/>
      <c r="AD103" s="402"/>
      <c r="AE103" s="402"/>
      <c r="AF103" s="402"/>
      <c r="AG103" s="402"/>
      <c r="AH103" s="402"/>
      <c r="AI103" s="402"/>
      <c r="AJ103" s="402"/>
      <c r="AK103" s="402"/>
      <c r="AL103" s="403"/>
      <c r="AM103" s="403"/>
      <c r="AN103" s="403"/>
      <c r="AO103" s="403"/>
      <c r="AP103" s="403"/>
      <c r="AQ103" s="403"/>
      <c r="AR103" s="403"/>
      <c r="AS103" s="403"/>
      <c r="AT103" s="403"/>
      <c r="AU103" s="403"/>
      <c r="AV103" s="403"/>
      <c r="AW103" s="403"/>
      <c r="AX103" s="403"/>
      <c r="AY103" s="403"/>
      <c r="AZ103" s="404"/>
      <c r="BA103" s="363"/>
      <c r="BB103" s="363"/>
      <c r="BC103" s="363"/>
      <c r="BD103" s="363"/>
      <c r="BE103" s="363"/>
      <c r="BF103" s="363"/>
      <c r="BG103" s="363"/>
      <c r="BH103" s="363"/>
      <c r="BI103" s="363"/>
      <c r="BJ103" s="363"/>
    </row>
    <row r="104" spans="6:62" ht="93" customHeight="1" x14ac:dyDescent="0.3">
      <c r="F104" s="399"/>
      <c r="G104" s="400"/>
      <c r="H104" s="400"/>
      <c r="I104" s="400"/>
      <c r="J104" s="400"/>
      <c r="K104" s="400"/>
      <c r="L104" s="400"/>
      <c r="M104" s="400"/>
      <c r="N104" s="400"/>
      <c r="U104" s="401"/>
      <c r="V104" s="402"/>
      <c r="W104" s="402"/>
      <c r="X104" s="402"/>
      <c r="Y104" s="402"/>
      <c r="Z104" s="402"/>
      <c r="AA104" s="402"/>
      <c r="AB104" s="402"/>
      <c r="AC104" s="402"/>
      <c r="AD104" s="402"/>
      <c r="AE104" s="402"/>
      <c r="AF104" s="402"/>
      <c r="AG104" s="402"/>
      <c r="AH104" s="402"/>
      <c r="AI104" s="402"/>
      <c r="AJ104" s="402"/>
      <c r="AK104" s="402"/>
      <c r="AL104" s="403"/>
      <c r="AM104" s="403"/>
      <c r="AN104" s="403"/>
      <c r="AO104" s="403"/>
      <c r="AP104" s="403"/>
      <c r="AQ104" s="403"/>
      <c r="AR104" s="403"/>
      <c r="AS104" s="403"/>
      <c r="AT104" s="403"/>
      <c r="AU104" s="403"/>
      <c r="AV104" s="403"/>
      <c r="AW104" s="403"/>
      <c r="AX104" s="403"/>
      <c r="AY104" s="403"/>
      <c r="AZ104" s="404"/>
      <c r="BA104" s="363"/>
      <c r="BB104" s="363"/>
      <c r="BC104" s="363"/>
      <c r="BD104" s="363"/>
      <c r="BE104" s="363"/>
      <c r="BF104" s="363"/>
      <c r="BG104" s="363"/>
      <c r="BH104" s="363"/>
      <c r="BI104" s="363"/>
      <c r="BJ104" s="363"/>
    </row>
    <row r="105" spans="6:62" ht="93" customHeight="1" x14ac:dyDescent="0.3">
      <c r="F105" s="399"/>
      <c r="G105" s="400"/>
      <c r="H105" s="400"/>
      <c r="I105" s="400"/>
      <c r="J105" s="400"/>
      <c r="K105" s="400"/>
      <c r="L105" s="400"/>
      <c r="M105" s="400"/>
      <c r="N105" s="400"/>
      <c r="U105" s="401"/>
      <c r="V105" s="402"/>
      <c r="W105" s="402"/>
      <c r="X105" s="402"/>
      <c r="Y105" s="402"/>
      <c r="Z105" s="402"/>
      <c r="AA105" s="402"/>
      <c r="AB105" s="402"/>
      <c r="AC105" s="402"/>
      <c r="AD105" s="402"/>
      <c r="AE105" s="402"/>
      <c r="AF105" s="402"/>
      <c r="AG105" s="402"/>
      <c r="AH105" s="402"/>
      <c r="AI105" s="402"/>
      <c r="AJ105" s="402"/>
      <c r="AK105" s="402"/>
      <c r="AL105" s="403"/>
      <c r="AM105" s="403"/>
      <c r="AN105" s="403"/>
      <c r="AO105" s="403"/>
      <c r="AP105" s="403"/>
      <c r="AQ105" s="403"/>
      <c r="AR105" s="403"/>
      <c r="AS105" s="403"/>
      <c r="AT105" s="403"/>
      <c r="AU105" s="403"/>
      <c r="AV105" s="403"/>
      <c r="AW105" s="403"/>
      <c r="AX105" s="403"/>
      <c r="AY105" s="403"/>
      <c r="AZ105" s="404"/>
      <c r="BA105" s="363"/>
      <c r="BB105" s="363"/>
      <c r="BC105" s="363"/>
      <c r="BD105" s="363"/>
      <c r="BE105" s="363"/>
      <c r="BF105" s="363"/>
      <c r="BG105" s="363"/>
      <c r="BH105" s="363"/>
      <c r="BI105" s="363"/>
      <c r="BJ105" s="363"/>
    </row>
    <row r="106" spans="6:62" ht="93" customHeight="1" x14ac:dyDescent="0.3">
      <c r="F106" s="399"/>
      <c r="G106" s="400"/>
      <c r="H106" s="400"/>
      <c r="I106" s="400"/>
      <c r="J106" s="400"/>
      <c r="K106" s="400"/>
      <c r="L106" s="400"/>
      <c r="M106" s="400"/>
      <c r="N106" s="400"/>
      <c r="U106" s="401"/>
      <c r="V106" s="402"/>
      <c r="W106" s="402"/>
      <c r="X106" s="402"/>
      <c r="Y106" s="402"/>
      <c r="Z106" s="402"/>
      <c r="AA106" s="402"/>
      <c r="AB106" s="402"/>
      <c r="AC106" s="402"/>
      <c r="AD106" s="402"/>
      <c r="AE106" s="402"/>
      <c r="AF106" s="402"/>
      <c r="AG106" s="402"/>
      <c r="AH106" s="402"/>
      <c r="AI106" s="402"/>
      <c r="AJ106" s="402"/>
      <c r="AK106" s="402"/>
      <c r="AL106" s="403"/>
      <c r="AM106" s="403"/>
      <c r="AN106" s="403"/>
      <c r="AO106" s="403"/>
      <c r="AP106" s="403"/>
      <c r="AQ106" s="403"/>
      <c r="AR106" s="403"/>
      <c r="AS106" s="403"/>
      <c r="AT106" s="403"/>
      <c r="AU106" s="403"/>
      <c r="AV106" s="403"/>
      <c r="AW106" s="403"/>
      <c r="AX106" s="403"/>
      <c r="AY106" s="403"/>
      <c r="AZ106" s="404"/>
      <c r="BA106" s="363"/>
      <c r="BB106" s="363"/>
      <c r="BC106" s="363"/>
      <c r="BD106" s="363"/>
      <c r="BE106" s="363"/>
      <c r="BF106" s="363"/>
      <c r="BG106" s="363"/>
      <c r="BH106" s="363"/>
      <c r="BI106" s="363"/>
      <c r="BJ106" s="363"/>
    </row>
    <row r="107" spans="6:62" ht="93" customHeight="1" x14ac:dyDescent="0.3">
      <c r="F107" s="399"/>
      <c r="G107" s="400"/>
      <c r="H107" s="400"/>
      <c r="I107" s="400"/>
      <c r="J107" s="400"/>
      <c r="K107" s="400"/>
      <c r="L107" s="400"/>
      <c r="M107" s="400"/>
      <c r="N107" s="400"/>
      <c r="U107" s="401"/>
      <c r="V107" s="402"/>
      <c r="W107" s="402"/>
      <c r="X107" s="402"/>
      <c r="Y107" s="402"/>
      <c r="Z107" s="402"/>
      <c r="AA107" s="402"/>
      <c r="AB107" s="402"/>
      <c r="AC107" s="402"/>
      <c r="AD107" s="402"/>
      <c r="AE107" s="402"/>
      <c r="AF107" s="402"/>
      <c r="AG107" s="402"/>
      <c r="AH107" s="402"/>
      <c r="AI107" s="402"/>
      <c r="AJ107" s="402"/>
      <c r="AK107" s="402"/>
      <c r="AL107" s="403"/>
      <c r="AM107" s="403"/>
      <c r="AN107" s="403"/>
      <c r="AO107" s="403"/>
      <c r="AP107" s="403"/>
      <c r="AQ107" s="403"/>
      <c r="AR107" s="403"/>
      <c r="AS107" s="403"/>
      <c r="AT107" s="403"/>
      <c r="AU107" s="403"/>
      <c r="AV107" s="403"/>
      <c r="AW107" s="403"/>
      <c r="AX107" s="403"/>
      <c r="AY107" s="403"/>
      <c r="AZ107" s="404"/>
      <c r="BA107" s="363"/>
      <c r="BB107" s="363"/>
      <c r="BC107" s="363"/>
      <c r="BD107" s="363"/>
      <c r="BE107" s="363"/>
      <c r="BF107" s="363"/>
      <c r="BG107" s="363"/>
      <c r="BH107" s="363"/>
      <c r="BI107" s="363"/>
      <c r="BJ107" s="363"/>
    </row>
    <row r="108" spans="6:62" ht="93" customHeight="1" x14ac:dyDescent="0.3">
      <c r="F108" s="399"/>
      <c r="G108" s="400"/>
      <c r="H108" s="400"/>
      <c r="I108" s="400"/>
      <c r="J108" s="400"/>
      <c r="K108" s="400"/>
      <c r="L108" s="400"/>
      <c r="M108" s="400"/>
      <c r="N108" s="400"/>
      <c r="U108" s="401"/>
      <c r="V108" s="402"/>
      <c r="W108" s="402"/>
      <c r="X108" s="402"/>
      <c r="Y108" s="402"/>
      <c r="Z108" s="402"/>
      <c r="AA108" s="402"/>
      <c r="AB108" s="402"/>
      <c r="AC108" s="402"/>
      <c r="AD108" s="402"/>
      <c r="AE108" s="402"/>
      <c r="AF108" s="402"/>
      <c r="AG108" s="402"/>
      <c r="AH108" s="402"/>
      <c r="AI108" s="402"/>
      <c r="AJ108" s="402"/>
      <c r="AK108" s="402"/>
      <c r="AL108" s="403"/>
      <c r="AM108" s="403"/>
      <c r="AN108" s="403"/>
      <c r="AO108" s="403"/>
      <c r="AP108" s="403"/>
      <c r="AQ108" s="403"/>
      <c r="AR108" s="403"/>
      <c r="AS108" s="403"/>
      <c r="AT108" s="403"/>
      <c r="AU108" s="403"/>
      <c r="AV108" s="403"/>
      <c r="AW108" s="403"/>
      <c r="AX108" s="403"/>
      <c r="AY108" s="403"/>
      <c r="AZ108" s="404"/>
      <c r="BA108" s="363"/>
      <c r="BB108" s="363"/>
      <c r="BC108" s="363"/>
      <c r="BD108" s="363"/>
      <c r="BE108" s="363"/>
      <c r="BF108" s="363"/>
      <c r="BG108" s="363"/>
      <c r="BH108" s="363"/>
      <c r="BI108" s="363"/>
      <c r="BJ108" s="363"/>
    </row>
    <row r="109" spans="6:62" ht="93" customHeight="1" x14ac:dyDescent="0.3">
      <c r="F109" s="399"/>
      <c r="G109" s="400"/>
      <c r="H109" s="400"/>
      <c r="I109" s="400"/>
      <c r="J109" s="400"/>
      <c r="K109" s="400"/>
      <c r="L109" s="400"/>
      <c r="M109" s="400"/>
      <c r="N109" s="400"/>
      <c r="U109" s="401"/>
      <c r="V109" s="402"/>
      <c r="W109" s="402"/>
      <c r="X109" s="402"/>
      <c r="Y109" s="402"/>
      <c r="Z109" s="402"/>
      <c r="AA109" s="402"/>
      <c r="AB109" s="402"/>
      <c r="AC109" s="402"/>
      <c r="AD109" s="402"/>
      <c r="AE109" s="402"/>
      <c r="AF109" s="402"/>
      <c r="AG109" s="402"/>
      <c r="AH109" s="402"/>
      <c r="AI109" s="402"/>
      <c r="AJ109" s="402"/>
      <c r="AK109" s="402"/>
      <c r="AL109" s="403"/>
      <c r="AM109" s="403"/>
      <c r="AN109" s="403"/>
      <c r="AO109" s="403"/>
      <c r="AP109" s="403"/>
      <c r="AQ109" s="403"/>
      <c r="AR109" s="403"/>
      <c r="AS109" s="403"/>
      <c r="AT109" s="403"/>
      <c r="AU109" s="403"/>
      <c r="AV109" s="403"/>
      <c r="AW109" s="403"/>
      <c r="AX109" s="403"/>
      <c r="AY109" s="403"/>
      <c r="AZ109" s="404"/>
      <c r="BA109" s="363"/>
      <c r="BB109" s="363"/>
      <c r="BC109" s="363"/>
      <c r="BD109" s="363"/>
      <c r="BE109" s="363"/>
      <c r="BF109" s="363"/>
      <c r="BG109" s="363"/>
      <c r="BH109" s="363"/>
      <c r="BI109" s="363"/>
      <c r="BJ109" s="363"/>
    </row>
    <row r="110" spans="6:62" ht="93" customHeight="1" x14ac:dyDescent="0.3">
      <c r="F110" s="399"/>
      <c r="G110" s="400"/>
      <c r="H110" s="400"/>
      <c r="I110" s="400"/>
      <c r="J110" s="400"/>
      <c r="K110" s="400"/>
      <c r="L110" s="400"/>
      <c r="M110" s="400"/>
      <c r="N110" s="400"/>
      <c r="U110" s="401"/>
      <c r="V110" s="402"/>
      <c r="W110" s="402"/>
      <c r="X110" s="402"/>
      <c r="Y110" s="402"/>
      <c r="Z110" s="402"/>
      <c r="AA110" s="402"/>
      <c r="AB110" s="402"/>
      <c r="AC110" s="402"/>
      <c r="AD110" s="402"/>
      <c r="AE110" s="402"/>
      <c r="AF110" s="402"/>
      <c r="AG110" s="402"/>
      <c r="AH110" s="402"/>
      <c r="AI110" s="402"/>
      <c r="AJ110" s="402"/>
      <c r="AK110" s="402"/>
      <c r="AL110" s="403"/>
      <c r="AM110" s="403"/>
      <c r="AN110" s="403"/>
      <c r="AO110" s="403"/>
      <c r="AP110" s="403"/>
      <c r="AQ110" s="403"/>
      <c r="AR110" s="403"/>
      <c r="AS110" s="403"/>
      <c r="AT110" s="403"/>
      <c r="AU110" s="403"/>
      <c r="AV110" s="403"/>
      <c r="AW110" s="403"/>
      <c r="AX110" s="403"/>
      <c r="AY110" s="403"/>
      <c r="AZ110" s="404"/>
      <c r="BA110" s="363"/>
      <c r="BB110" s="363"/>
      <c r="BC110" s="363"/>
      <c r="BD110" s="363"/>
      <c r="BE110" s="363"/>
      <c r="BF110" s="363"/>
      <c r="BG110" s="363"/>
      <c r="BH110" s="363"/>
      <c r="BI110" s="363"/>
      <c r="BJ110" s="363"/>
    </row>
    <row r="111" spans="6:62" ht="93" customHeight="1" x14ac:dyDescent="0.3">
      <c r="F111" s="399"/>
      <c r="G111" s="400"/>
      <c r="H111" s="400"/>
      <c r="I111" s="400"/>
      <c r="J111" s="400"/>
      <c r="K111" s="400"/>
      <c r="L111" s="400"/>
      <c r="M111" s="400"/>
      <c r="N111" s="400"/>
      <c r="U111" s="401"/>
      <c r="V111" s="402"/>
      <c r="W111" s="402"/>
      <c r="X111" s="402"/>
      <c r="Y111" s="402"/>
      <c r="Z111" s="402"/>
      <c r="AA111" s="402"/>
      <c r="AB111" s="402"/>
      <c r="AC111" s="402"/>
      <c r="AD111" s="402"/>
      <c r="AE111" s="402"/>
      <c r="AF111" s="402"/>
      <c r="AG111" s="402"/>
      <c r="AH111" s="402"/>
      <c r="AI111" s="402"/>
      <c r="AJ111" s="402"/>
      <c r="AK111" s="402"/>
      <c r="AL111" s="403"/>
      <c r="AM111" s="403"/>
      <c r="AN111" s="403"/>
      <c r="AO111" s="403"/>
      <c r="AP111" s="403"/>
      <c r="AQ111" s="403"/>
      <c r="AR111" s="403"/>
      <c r="AS111" s="403"/>
      <c r="AT111" s="403"/>
      <c r="AU111" s="403"/>
      <c r="AV111" s="403"/>
      <c r="AW111" s="403"/>
      <c r="AX111" s="403"/>
      <c r="AY111" s="403"/>
      <c r="AZ111" s="404"/>
      <c r="BA111" s="363"/>
      <c r="BB111" s="363"/>
      <c r="BC111" s="363"/>
      <c r="BD111" s="363"/>
      <c r="BE111" s="363"/>
      <c r="BF111" s="363"/>
      <c r="BG111" s="363"/>
      <c r="BH111" s="363"/>
      <c r="BI111" s="363"/>
      <c r="BJ111" s="363"/>
    </row>
    <row r="112" spans="6:62" ht="93" customHeight="1" x14ac:dyDescent="0.3">
      <c r="F112" s="399"/>
      <c r="G112" s="400"/>
      <c r="H112" s="400"/>
      <c r="I112" s="400"/>
      <c r="J112" s="400"/>
      <c r="K112" s="400"/>
      <c r="L112" s="400"/>
      <c r="M112" s="400"/>
      <c r="N112" s="400"/>
      <c r="U112" s="401"/>
      <c r="V112" s="402"/>
      <c r="W112" s="402"/>
      <c r="X112" s="402"/>
      <c r="Y112" s="402"/>
      <c r="Z112" s="402"/>
      <c r="AA112" s="402"/>
      <c r="AB112" s="402"/>
      <c r="AC112" s="402"/>
      <c r="AD112" s="402"/>
      <c r="AE112" s="402"/>
      <c r="AF112" s="402"/>
      <c r="AG112" s="402"/>
      <c r="AH112" s="402"/>
      <c r="AI112" s="402"/>
      <c r="AJ112" s="402"/>
      <c r="AK112" s="402"/>
      <c r="AL112" s="403"/>
      <c r="AM112" s="403"/>
      <c r="AN112" s="403"/>
      <c r="AO112" s="403"/>
      <c r="AP112" s="403"/>
      <c r="AQ112" s="403"/>
      <c r="AR112" s="403"/>
      <c r="AS112" s="403"/>
      <c r="AT112" s="403"/>
      <c r="AU112" s="403"/>
      <c r="AV112" s="403"/>
      <c r="AW112" s="403"/>
      <c r="AX112" s="403"/>
      <c r="AY112" s="403"/>
      <c r="AZ112" s="404"/>
      <c r="BA112" s="363"/>
      <c r="BB112" s="363"/>
      <c r="BC112" s="363"/>
      <c r="BD112" s="363"/>
      <c r="BE112" s="363"/>
      <c r="BF112" s="363"/>
      <c r="BG112" s="363"/>
      <c r="BH112" s="363"/>
      <c r="BI112" s="363"/>
      <c r="BJ112" s="363"/>
    </row>
    <row r="113" spans="6:62" ht="93" customHeight="1" x14ac:dyDescent="0.3">
      <c r="F113" s="399"/>
      <c r="G113" s="400"/>
      <c r="H113" s="400"/>
      <c r="I113" s="400"/>
      <c r="J113" s="400"/>
      <c r="K113" s="400"/>
      <c r="L113" s="400"/>
      <c r="M113" s="400"/>
      <c r="N113" s="400"/>
      <c r="U113" s="401"/>
      <c r="V113" s="402"/>
      <c r="W113" s="402"/>
      <c r="X113" s="402"/>
      <c r="Y113" s="402"/>
      <c r="Z113" s="402"/>
      <c r="AA113" s="402"/>
      <c r="AB113" s="402"/>
      <c r="AC113" s="402"/>
      <c r="AD113" s="402"/>
      <c r="AE113" s="402"/>
      <c r="AF113" s="402"/>
      <c r="AG113" s="402"/>
      <c r="AH113" s="402"/>
      <c r="AI113" s="402"/>
      <c r="AJ113" s="402"/>
      <c r="AK113" s="402"/>
      <c r="AL113" s="403"/>
      <c r="AM113" s="403"/>
      <c r="AN113" s="403"/>
      <c r="AO113" s="403"/>
      <c r="AP113" s="403"/>
      <c r="AQ113" s="403"/>
      <c r="AR113" s="403"/>
      <c r="AS113" s="403"/>
      <c r="AT113" s="403"/>
      <c r="AU113" s="403"/>
      <c r="AV113" s="403"/>
      <c r="AW113" s="403"/>
      <c r="AX113" s="403"/>
      <c r="AY113" s="403"/>
      <c r="AZ113" s="404"/>
      <c r="BA113" s="363"/>
      <c r="BB113" s="363"/>
      <c r="BC113" s="363"/>
      <c r="BD113" s="363"/>
      <c r="BE113" s="363"/>
      <c r="BF113" s="363"/>
      <c r="BG113" s="363"/>
      <c r="BH113" s="363"/>
      <c r="BI113" s="363"/>
      <c r="BJ113" s="363"/>
    </row>
    <row r="114" spans="6:62" ht="93" customHeight="1" x14ac:dyDescent="0.3">
      <c r="F114" s="399"/>
      <c r="G114" s="400"/>
      <c r="H114" s="400"/>
      <c r="I114" s="400"/>
      <c r="J114" s="400"/>
      <c r="K114" s="400"/>
      <c r="L114" s="400"/>
      <c r="M114" s="400"/>
      <c r="N114" s="400"/>
      <c r="U114" s="401"/>
      <c r="V114" s="402"/>
      <c r="W114" s="402"/>
      <c r="X114" s="402"/>
      <c r="Y114" s="402"/>
      <c r="Z114" s="402"/>
      <c r="AA114" s="402"/>
      <c r="AB114" s="402"/>
      <c r="AC114" s="402"/>
      <c r="AD114" s="402"/>
      <c r="AE114" s="402"/>
      <c r="AF114" s="402"/>
      <c r="AG114" s="402"/>
      <c r="AH114" s="402"/>
      <c r="AI114" s="402"/>
      <c r="AJ114" s="402"/>
      <c r="AK114" s="402"/>
      <c r="AL114" s="403"/>
      <c r="AM114" s="403"/>
      <c r="AN114" s="403"/>
      <c r="AO114" s="403"/>
      <c r="AP114" s="403"/>
      <c r="AQ114" s="403"/>
      <c r="AR114" s="403"/>
      <c r="AS114" s="403"/>
      <c r="AT114" s="403"/>
      <c r="AU114" s="403"/>
      <c r="AV114" s="403"/>
      <c r="AW114" s="403"/>
      <c r="AX114" s="403"/>
      <c r="AY114" s="403"/>
      <c r="AZ114" s="404"/>
      <c r="BA114" s="363"/>
      <c r="BB114" s="363"/>
      <c r="BC114" s="363"/>
      <c r="BD114" s="363"/>
      <c r="BE114" s="363"/>
      <c r="BF114" s="363"/>
      <c r="BG114" s="363"/>
      <c r="BH114" s="363"/>
      <c r="BI114" s="363"/>
      <c r="BJ114" s="363"/>
    </row>
    <row r="115" spans="6:62" ht="93" customHeight="1" x14ac:dyDescent="0.3">
      <c r="F115" s="399"/>
      <c r="G115" s="400"/>
      <c r="H115" s="400"/>
      <c r="I115" s="400"/>
      <c r="J115" s="400"/>
      <c r="K115" s="400"/>
      <c r="L115" s="400"/>
      <c r="M115" s="400"/>
      <c r="N115" s="400"/>
      <c r="U115" s="401"/>
      <c r="V115" s="402"/>
      <c r="W115" s="402"/>
      <c r="X115" s="402"/>
      <c r="Y115" s="402"/>
      <c r="Z115" s="402"/>
      <c r="AA115" s="402"/>
      <c r="AB115" s="402"/>
      <c r="AC115" s="402"/>
      <c r="AD115" s="402"/>
      <c r="AE115" s="402"/>
      <c r="AF115" s="402"/>
      <c r="AG115" s="402"/>
      <c r="AH115" s="402"/>
      <c r="AI115" s="402"/>
      <c r="AJ115" s="402"/>
      <c r="AK115" s="402"/>
      <c r="AL115" s="403"/>
      <c r="AM115" s="403"/>
      <c r="AN115" s="403"/>
      <c r="AO115" s="403"/>
      <c r="AP115" s="403"/>
      <c r="AQ115" s="403"/>
      <c r="AR115" s="403"/>
      <c r="AS115" s="403"/>
      <c r="AT115" s="403"/>
      <c r="AU115" s="403"/>
      <c r="AV115" s="403"/>
      <c r="AW115" s="403"/>
      <c r="AX115" s="403"/>
      <c r="AY115" s="403"/>
      <c r="AZ115" s="404"/>
      <c r="BA115" s="363"/>
      <c r="BB115" s="363"/>
      <c r="BC115" s="363"/>
      <c r="BD115" s="363"/>
      <c r="BE115" s="363"/>
      <c r="BF115" s="363"/>
      <c r="BG115" s="363"/>
      <c r="BH115" s="363"/>
      <c r="BI115" s="363"/>
      <c r="BJ115" s="363"/>
    </row>
    <row r="116" spans="6:62" ht="93" customHeight="1" x14ac:dyDescent="0.3">
      <c r="F116" s="399"/>
      <c r="G116" s="400"/>
      <c r="H116" s="400"/>
      <c r="I116" s="400"/>
      <c r="J116" s="400"/>
      <c r="K116" s="400"/>
      <c r="L116" s="400"/>
      <c r="M116" s="400"/>
      <c r="N116" s="400"/>
      <c r="U116" s="401"/>
      <c r="V116" s="402"/>
      <c r="W116" s="402"/>
      <c r="X116" s="402"/>
      <c r="Y116" s="402"/>
      <c r="Z116" s="402"/>
      <c r="AA116" s="402"/>
      <c r="AB116" s="402"/>
      <c r="AC116" s="402"/>
      <c r="AD116" s="402"/>
      <c r="AE116" s="402"/>
      <c r="AF116" s="402"/>
      <c r="AG116" s="402"/>
      <c r="AH116" s="402"/>
      <c r="AI116" s="402"/>
      <c r="AJ116" s="402"/>
      <c r="AK116" s="402"/>
      <c r="AL116" s="403"/>
      <c r="AM116" s="403"/>
      <c r="AN116" s="403"/>
      <c r="AO116" s="403"/>
      <c r="AP116" s="403"/>
      <c r="AQ116" s="403"/>
      <c r="AR116" s="403"/>
      <c r="AS116" s="403"/>
      <c r="AT116" s="403"/>
      <c r="AU116" s="403"/>
      <c r="AV116" s="403"/>
      <c r="AW116" s="403"/>
      <c r="AX116" s="403"/>
      <c r="AY116" s="403"/>
      <c r="AZ116" s="404"/>
      <c r="BA116" s="363"/>
      <c r="BB116" s="363"/>
      <c r="BC116" s="363"/>
      <c r="BD116" s="363"/>
      <c r="BE116" s="363"/>
      <c r="BF116" s="363"/>
      <c r="BG116" s="363"/>
      <c r="BH116" s="363"/>
      <c r="BI116" s="363"/>
      <c r="BJ116" s="363"/>
    </row>
    <row r="117" spans="6:62" ht="93" customHeight="1" x14ac:dyDescent="0.3">
      <c r="F117" s="399"/>
      <c r="G117" s="400"/>
      <c r="H117" s="400"/>
      <c r="I117" s="400"/>
      <c r="J117" s="400"/>
      <c r="K117" s="400"/>
      <c r="L117" s="400"/>
      <c r="M117" s="400"/>
      <c r="N117" s="400"/>
      <c r="U117" s="401"/>
      <c r="V117" s="402"/>
      <c r="W117" s="402"/>
      <c r="X117" s="402"/>
      <c r="Y117" s="402"/>
      <c r="Z117" s="402"/>
      <c r="AA117" s="402"/>
      <c r="AB117" s="402"/>
      <c r="AC117" s="402"/>
      <c r="AD117" s="402"/>
      <c r="AE117" s="402"/>
      <c r="AF117" s="402"/>
      <c r="AG117" s="402"/>
      <c r="AH117" s="402"/>
      <c r="AI117" s="402"/>
      <c r="AJ117" s="402"/>
      <c r="AK117" s="402"/>
      <c r="AL117" s="403"/>
      <c r="AM117" s="403"/>
      <c r="AN117" s="403"/>
      <c r="AO117" s="403"/>
      <c r="AP117" s="403"/>
      <c r="AQ117" s="403"/>
      <c r="AR117" s="403"/>
      <c r="AS117" s="403"/>
      <c r="AT117" s="403"/>
      <c r="AU117" s="403"/>
      <c r="AV117" s="403"/>
      <c r="AW117" s="403"/>
      <c r="AX117" s="403"/>
      <c r="AY117" s="403"/>
      <c r="AZ117" s="404"/>
      <c r="BA117" s="363"/>
      <c r="BB117" s="363"/>
      <c r="BC117" s="363"/>
      <c r="BD117" s="363"/>
      <c r="BE117" s="363"/>
      <c r="BF117" s="363"/>
      <c r="BG117" s="363"/>
      <c r="BH117" s="363"/>
      <c r="BI117" s="363"/>
      <c r="BJ117" s="363"/>
    </row>
    <row r="118" spans="6:62" ht="93" customHeight="1" x14ac:dyDescent="0.3">
      <c r="F118" s="399"/>
      <c r="G118" s="400"/>
      <c r="H118" s="400"/>
      <c r="I118" s="400"/>
      <c r="J118" s="400"/>
      <c r="K118" s="400"/>
      <c r="L118" s="400"/>
      <c r="M118" s="400"/>
      <c r="N118" s="400"/>
      <c r="U118" s="401"/>
      <c r="V118" s="402"/>
      <c r="W118" s="402"/>
      <c r="X118" s="402"/>
      <c r="Y118" s="402"/>
      <c r="Z118" s="402"/>
      <c r="AA118" s="402"/>
      <c r="AB118" s="402"/>
      <c r="AC118" s="402"/>
      <c r="AD118" s="402"/>
      <c r="AE118" s="402"/>
      <c r="AF118" s="402"/>
      <c r="AG118" s="402"/>
      <c r="AH118" s="402"/>
      <c r="AI118" s="402"/>
      <c r="AJ118" s="402"/>
      <c r="AK118" s="402"/>
      <c r="AL118" s="403"/>
      <c r="AM118" s="403"/>
      <c r="AN118" s="403"/>
      <c r="AO118" s="403"/>
      <c r="AP118" s="403"/>
      <c r="AQ118" s="403"/>
      <c r="AR118" s="403"/>
      <c r="AS118" s="403"/>
      <c r="AT118" s="403"/>
      <c r="AU118" s="403"/>
      <c r="AV118" s="403"/>
      <c r="AW118" s="403"/>
      <c r="AX118" s="403"/>
      <c r="AY118" s="403"/>
      <c r="AZ118" s="404"/>
      <c r="BA118" s="363"/>
      <c r="BB118" s="363"/>
      <c r="BC118" s="363"/>
      <c r="BD118" s="363"/>
      <c r="BE118" s="363"/>
      <c r="BF118" s="363"/>
      <c r="BG118" s="363"/>
      <c r="BH118" s="363"/>
      <c r="BI118" s="363"/>
      <c r="BJ118" s="363"/>
    </row>
    <row r="119" spans="6:62" ht="93" customHeight="1" x14ac:dyDescent="0.3">
      <c r="F119" s="399"/>
      <c r="G119" s="400"/>
      <c r="H119" s="400"/>
      <c r="I119" s="400"/>
      <c r="J119" s="400"/>
      <c r="K119" s="400"/>
      <c r="L119" s="400"/>
      <c r="M119" s="400"/>
      <c r="N119" s="400"/>
      <c r="U119" s="401"/>
      <c r="V119" s="402"/>
      <c r="W119" s="402"/>
      <c r="X119" s="402"/>
      <c r="Y119" s="402"/>
      <c r="Z119" s="402"/>
      <c r="AA119" s="402"/>
      <c r="AB119" s="402"/>
      <c r="AC119" s="402"/>
      <c r="AD119" s="402"/>
      <c r="AE119" s="402"/>
      <c r="AF119" s="402"/>
      <c r="AG119" s="402"/>
      <c r="AH119" s="402"/>
      <c r="AI119" s="402"/>
      <c r="AJ119" s="402"/>
      <c r="AK119" s="402"/>
      <c r="AL119" s="403"/>
      <c r="AM119" s="403"/>
      <c r="AN119" s="403"/>
      <c r="AO119" s="403"/>
      <c r="AP119" s="403"/>
      <c r="AQ119" s="403"/>
      <c r="AR119" s="403"/>
      <c r="AS119" s="403"/>
      <c r="AT119" s="403"/>
      <c r="AU119" s="403"/>
      <c r="AV119" s="403"/>
      <c r="AW119" s="403"/>
      <c r="AX119" s="403"/>
      <c r="AY119" s="403"/>
      <c r="AZ119" s="404"/>
      <c r="BA119" s="363"/>
      <c r="BB119" s="363"/>
      <c r="BC119" s="363"/>
      <c r="BD119" s="363"/>
      <c r="BE119" s="363"/>
      <c r="BF119" s="363"/>
      <c r="BG119" s="363"/>
      <c r="BH119" s="363"/>
      <c r="BI119" s="363"/>
      <c r="BJ119" s="363"/>
    </row>
    <row r="120" spans="6:62" ht="93" customHeight="1" x14ac:dyDescent="0.3">
      <c r="F120" s="399"/>
      <c r="G120" s="400"/>
      <c r="H120" s="400"/>
      <c r="I120" s="400"/>
      <c r="J120" s="400"/>
      <c r="K120" s="400"/>
      <c r="L120" s="400"/>
      <c r="M120" s="400"/>
      <c r="N120" s="400"/>
      <c r="U120" s="401"/>
      <c r="V120" s="402"/>
      <c r="W120" s="402"/>
      <c r="X120" s="402"/>
      <c r="Y120" s="402"/>
      <c r="Z120" s="402"/>
      <c r="AA120" s="402"/>
      <c r="AB120" s="402"/>
      <c r="AC120" s="402"/>
      <c r="AD120" s="402"/>
      <c r="AE120" s="402"/>
      <c r="AF120" s="402"/>
      <c r="AG120" s="402"/>
      <c r="AH120" s="402"/>
      <c r="AI120" s="402"/>
      <c r="AJ120" s="402"/>
      <c r="AK120" s="402"/>
      <c r="AL120" s="403"/>
      <c r="AM120" s="403"/>
      <c r="AN120" s="403"/>
      <c r="AO120" s="403"/>
      <c r="AP120" s="403"/>
      <c r="AQ120" s="403"/>
      <c r="AR120" s="403"/>
      <c r="AS120" s="403"/>
      <c r="AT120" s="403"/>
      <c r="AU120" s="403"/>
      <c r="AV120" s="403"/>
      <c r="AW120" s="403"/>
      <c r="AX120" s="403"/>
      <c r="AY120" s="403"/>
      <c r="AZ120" s="404"/>
      <c r="BA120" s="363"/>
      <c r="BB120" s="363"/>
      <c r="BC120" s="363"/>
      <c r="BD120" s="363"/>
      <c r="BE120" s="363"/>
      <c r="BF120" s="363"/>
      <c r="BG120" s="363"/>
      <c r="BH120" s="363"/>
      <c r="BI120" s="363"/>
      <c r="BJ120" s="363"/>
    </row>
    <row r="121" spans="6:62" ht="93" customHeight="1" x14ac:dyDescent="0.3">
      <c r="F121" s="399"/>
      <c r="G121" s="400"/>
      <c r="H121" s="400"/>
      <c r="I121" s="400"/>
      <c r="J121" s="400"/>
      <c r="K121" s="400"/>
      <c r="L121" s="400"/>
      <c r="M121" s="400"/>
      <c r="N121" s="400"/>
      <c r="U121" s="401"/>
      <c r="V121" s="402"/>
      <c r="W121" s="402"/>
      <c r="X121" s="402"/>
      <c r="Y121" s="402"/>
      <c r="Z121" s="402"/>
      <c r="AA121" s="402"/>
      <c r="AB121" s="402"/>
      <c r="AC121" s="402"/>
      <c r="AD121" s="402"/>
      <c r="AE121" s="402"/>
      <c r="AF121" s="402"/>
      <c r="AG121" s="402"/>
      <c r="AH121" s="402"/>
      <c r="AI121" s="402"/>
      <c r="AJ121" s="402"/>
      <c r="AK121" s="402"/>
      <c r="AL121" s="403"/>
      <c r="AM121" s="403"/>
      <c r="AN121" s="403"/>
      <c r="AO121" s="403"/>
      <c r="AP121" s="403"/>
      <c r="AQ121" s="403"/>
      <c r="AR121" s="403"/>
      <c r="AS121" s="403"/>
      <c r="AT121" s="403"/>
      <c r="AU121" s="403"/>
      <c r="AV121" s="403"/>
      <c r="AW121" s="403"/>
      <c r="AX121" s="403"/>
      <c r="AY121" s="403"/>
      <c r="AZ121" s="404"/>
      <c r="BA121" s="363"/>
      <c r="BB121" s="363"/>
      <c r="BC121" s="363"/>
      <c r="BD121" s="363"/>
      <c r="BE121" s="363"/>
      <c r="BF121" s="363"/>
      <c r="BG121" s="363"/>
      <c r="BH121" s="363"/>
      <c r="BI121" s="363"/>
      <c r="BJ121" s="363"/>
    </row>
    <row r="122" spans="6:62" ht="22.5" customHeight="1" x14ac:dyDescent="0.3">
      <c r="F122" s="399" t="s">
        <v>511</v>
      </c>
      <c r="G122" s="400"/>
      <c r="H122" s="400"/>
      <c r="I122" s="400"/>
      <c r="J122" s="400"/>
      <c r="K122" s="400"/>
      <c r="L122" s="400"/>
      <c r="M122" s="400"/>
      <c r="N122" s="400"/>
      <c r="U122" s="401"/>
      <c r="V122" s="402"/>
      <c r="W122" s="402"/>
      <c r="X122" s="402"/>
      <c r="Y122" s="402"/>
      <c r="Z122" s="402"/>
      <c r="AA122" s="402"/>
      <c r="AB122" s="402"/>
      <c r="AC122" s="402"/>
      <c r="AD122" s="402"/>
      <c r="AE122" s="402"/>
      <c r="AF122" s="402"/>
      <c r="AG122" s="402"/>
      <c r="AH122" s="402"/>
      <c r="AI122" s="402"/>
      <c r="AJ122" s="402"/>
      <c r="AK122" s="402"/>
      <c r="AL122" s="403"/>
      <c r="AM122" s="403"/>
      <c r="AN122" s="403"/>
      <c r="AO122" s="403"/>
      <c r="AP122" s="403"/>
      <c r="AQ122" s="403"/>
      <c r="AR122" s="403"/>
      <c r="AS122" s="403"/>
      <c r="AT122" s="403"/>
      <c r="AU122" s="403"/>
      <c r="AV122" s="403"/>
      <c r="AW122" s="403"/>
      <c r="AX122" s="403"/>
      <c r="AY122" s="403"/>
      <c r="AZ122" s="404"/>
      <c r="BA122" s="363"/>
      <c r="BB122" s="363"/>
      <c r="BC122" s="363"/>
      <c r="BD122" s="363"/>
      <c r="BE122" s="363"/>
      <c r="BF122" s="363"/>
      <c r="BG122" s="363"/>
      <c r="BH122" s="363"/>
      <c r="BI122" s="363"/>
      <c r="BJ122" s="363"/>
    </row>
    <row r="123" spans="6:62" ht="22.5" customHeight="1" x14ac:dyDescent="0.3">
      <c r="F123" s="399" t="s">
        <v>513</v>
      </c>
      <c r="G123" s="400"/>
      <c r="H123" s="400"/>
      <c r="I123" s="400"/>
      <c r="J123" s="400"/>
      <c r="K123" s="400"/>
      <c r="L123" s="400"/>
      <c r="M123" s="400"/>
      <c r="N123" s="400"/>
      <c r="U123" s="401"/>
      <c r="V123" s="402"/>
      <c r="W123" s="402"/>
      <c r="X123" s="402"/>
      <c r="Y123" s="402"/>
      <c r="Z123" s="402"/>
      <c r="AA123" s="402"/>
      <c r="AB123" s="402"/>
      <c r="AC123" s="402"/>
      <c r="AD123" s="402"/>
      <c r="AE123" s="402"/>
      <c r="AF123" s="402"/>
      <c r="AG123" s="402"/>
      <c r="AH123" s="402"/>
      <c r="AI123" s="402"/>
      <c r="AJ123" s="402"/>
      <c r="AK123" s="402"/>
      <c r="AL123" s="403"/>
      <c r="AM123" s="403"/>
      <c r="AN123" s="403"/>
      <c r="AO123" s="403"/>
      <c r="AP123" s="403"/>
      <c r="AQ123" s="403"/>
      <c r="AR123" s="403"/>
      <c r="AS123" s="403"/>
      <c r="AT123" s="403"/>
      <c r="AU123" s="403"/>
      <c r="AV123" s="403"/>
      <c r="AW123" s="403"/>
      <c r="AX123" s="403"/>
      <c r="AY123" s="403"/>
      <c r="AZ123" s="404"/>
      <c r="BA123" s="363"/>
      <c r="BB123" s="363"/>
      <c r="BC123" s="363"/>
      <c r="BD123" s="363"/>
      <c r="BE123" s="363"/>
      <c r="BF123" s="363"/>
      <c r="BG123" s="363"/>
      <c r="BH123" s="363"/>
      <c r="BI123" s="363"/>
      <c r="BJ123" s="363"/>
    </row>
    <row r="124" spans="6:62" ht="22.5" customHeight="1" x14ac:dyDescent="0.3">
      <c r="F124" s="399" t="s">
        <v>516</v>
      </c>
      <c r="G124" s="400"/>
      <c r="H124" s="400"/>
      <c r="I124" s="400"/>
      <c r="J124" s="400"/>
      <c r="K124" s="400"/>
      <c r="L124" s="400"/>
      <c r="M124" s="400"/>
      <c r="N124" s="400"/>
      <c r="U124" s="401"/>
      <c r="V124" s="402"/>
      <c r="W124" s="402"/>
      <c r="X124" s="402"/>
      <c r="Y124" s="402"/>
      <c r="Z124" s="402"/>
      <c r="AA124" s="402"/>
      <c r="AB124" s="402"/>
      <c r="AC124" s="402"/>
      <c r="AD124" s="402"/>
      <c r="AE124" s="402"/>
      <c r="AF124" s="402"/>
      <c r="AG124" s="402"/>
      <c r="AH124" s="402"/>
      <c r="AI124" s="402"/>
      <c r="AJ124" s="402"/>
      <c r="AK124" s="402"/>
      <c r="AL124" s="403"/>
      <c r="AM124" s="403"/>
      <c r="AN124" s="403"/>
      <c r="AO124" s="403"/>
      <c r="AP124" s="403"/>
      <c r="AQ124" s="403"/>
      <c r="AR124" s="403"/>
      <c r="AS124" s="403"/>
      <c r="AT124" s="403"/>
      <c r="AU124" s="403"/>
      <c r="AV124" s="403"/>
      <c r="AW124" s="403"/>
      <c r="AX124" s="403"/>
      <c r="AY124" s="403"/>
      <c r="AZ124" s="404"/>
      <c r="BA124" s="363"/>
      <c r="BB124" s="363"/>
      <c r="BC124" s="363"/>
      <c r="BD124" s="363"/>
      <c r="BE124" s="363"/>
      <c r="BF124" s="363"/>
      <c r="BG124" s="363"/>
      <c r="BH124" s="363"/>
      <c r="BI124" s="363"/>
      <c r="BJ124" s="363"/>
    </row>
    <row r="125" spans="6:62" ht="93" customHeight="1" x14ac:dyDescent="0.3">
      <c r="F125" s="399"/>
      <c r="G125" s="400"/>
      <c r="H125" s="400"/>
      <c r="I125" s="400"/>
      <c r="J125" s="400"/>
      <c r="K125" s="400"/>
      <c r="L125" s="400"/>
      <c r="M125" s="400"/>
      <c r="N125" s="400"/>
      <c r="U125" s="401"/>
      <c r="V125" s="402"/>
      <c r="W125" s="402"/>
      <c r="X125" s="402"/>
      <c r="Y125" s="402"/>
      <c r="Z125" s="402"/>
      <c r="AA125" s="402"/>
      <c r="AB125" s="402"/>
      <c r="AC125" s="402"/>
      <c r="AD125" s="402"/>
      <c r="AE125" s="402"/>
      <c r="AF125" s="402"/>
      <c r="AG125" s="402"/>
      <c r="AH125" s="402"/>
      <c r="AI125" s="402"/>
      <c r="AJ125" s="402"/>
      <c r="AK125" s="402"/>
      <c r="AL125" s="403"/>
      <c r="AM125" s="403"/>
      <c r="AN125" s="403"/>
      <c r="AO125" s="403"/>
      <c r="AP125" s="403"/>
      <c r="AQ125" s="403"/>
      <c r="AR125" s="403"/>
      <c r="AS125" s="403"/>
      <c r="AT125" s="403"/>
      <c r="AU125" s="403"/>
      <c r="AV125" s="403"/>
      <c r="AW125" s="403"/>
      <c r="AX125" s="403"/>
      <c r="AY125" s="403"/>
      <c r="AZ125" s="404"/>
      <c r="BA125" s="363"/>
      <c r="BB125" s="363"/>
      <c r="BC125" s="363"/>
      <c r="BD125" s="363"/>
      <c r="BE125" s="363"/>
      <c r="BF125" s="363"/>
      <c r="BG125" s="363"/>
      <c r="BH125" s="363"/>
      <c r="BI125" s="363"/>
      <c r="BJ125" s="363"/>
    </row>
    <row r="126" spans="6:62" ht="63.75" customHeight="1" x14ac:dyDescent="0.3">
      <c r="F126" s="399" t="s">
        <v>521</v>
      </c>
      <c r="G126" s="400"/>
      <c r="H126" s="400"/>
      <c r="I126" s="400"/>
      <c r="J126" s="400"/>
      <c r="K126" s="400"/>
      <c r="L126" s="400"/>
      <c r="M126" s="400"/>
      <c r="N126" s="400"/>
      <c r="U126" s="401"/>
      <c r="V126" s="402"/>
      <c r="W126" s="402"/>
      <c r="X126" s="402"/>
      <c r="Y126" s="402"/>
      <c r="Z126" s="402"/>
      <c r="AA126" s="402"/>
      <c r="AB126" s="402"/>
      <c r="AC126" s="402"/>
      <c r="AD126" s="402"/>
      <c r="AE126" s="402"/>
      <c r="AF126" s="402"/>
      <c r="AG126" s="402"/>
      <c r="AH126" s="402"/>
      <c r="AI126" s="402"/>
      <c r="AJ126" s="402"/>
      <c r="AK126" s="402"/>
      <c r="AL126" s="403"/>
      <c r="AM126" s="403"/>
      <c r="AN126" s="403"/>
      <c r="AO126" s="403"/>
      <c r="AP126" s="403"/>
      <c r="AQ126" s="403"/>
      <c r="AR126" s="403"/>
      <c r="AS126" s="403"/>
      <c r="AT126" s="403"/>
      <c r="AU126" s="403"/>
      <c r="AV126" s="403"/>
      <c r="AW126" s="403"/>
      <c r="AX126" s="403"/>
      <c r="AY126" s="403"/>
      <c r="AZ126" s="404"/>
      <c r="BA126" s="363"/>
      <c r="BB126" s="363"/>
      <c r="BC126" s="363"/>
      <c r="BD126" s="363"/>
      <c r="BE126" s="363"/>
      <c r="BF126" s="363"/>
      <c r="BG126" s="363"/>
      <c r="BH126" s="363"/>
      <c r="BI126" s="363"/>
      <c r="BJ126" s="363"/>
    </row>
    <row r="127" spans="6:62" ht="63.75" customHeight="1" x14ac:dyDescent="0.3">
      <c r="F127" s="399" t="s">
        <v>522</v>
      </c>
      <c r="G127" s="400"/>
      <c r="H127" s="400"/>
      <c r="I127" s="400"/>
      <c r="J127" s="400"/>
      <c r="K127" s="400"/>
      <c r="L127" s="400"/>
      <c r="M127" s="400"/>
      <c r="N127" s="400"/>
      <c r="U127" s="401"/>
      <c r="V127" s="402"/>
      <c r="W127" s="402"/>
      <c r="X127" s="402"/>
      <c r="Y127" s="402"/>
      <c r="Z127" s="402"/>
      <c r="AA127" s="402"/>
      <c r="AB127" s="402"/>
      <c r="AC127" s="402"/>
      <c r="AD127" s="402"/>
      <c r="AE127" s="402"/>
      <c r="AF127" s="402"/>
      <c r="AG127" s="402"/>
      <c r="AH127" s="402"/>
      <c r="AI127" s="402"/>
      <c r="AJ127" s="402"/>
      <c r="AK127" s="402"/>
      <c r="AL127" s="403"/>
      <c r="AM127" s="403"/>
      <c r="AN127" s="403"/>
      <c r="AO127" s="403"/>
      <c r="AP127" s="403"/>
      <c r="AQ127" s="403"/>
      <c r="AR127" s="403"/>
      <c r="AS127" s="403"/>
      <c r="AT127" s="403"/>
      <c r="AU127" s="403"/>
      <c r="AV127" s="403"/>
      <c r="AW127" s="403"/>
      <c r="AX127" s="403"/>
      <c r="AY127" s="403"/>
      <c r="AZ127" s="404"/>
      <c r="BA127" s="363"/>
      <c r="BB127" s="363"/>
      <c r="BC127" s="363"/>
      <c r="BD127" s="363"/>
      <c r="BE127" s="363"/>
      <c r="BF127" s="363"/>
      <c r="BG127" s="363"/>
      <c r="BH127" s="363"/>
      <c r="BI127" s="363"/>
      <c r="BJ127" s="363"/>
    </row>
    <row r="128" spans="6:62" ht="63.75" customHeight="1" x14ac:dyDescent="0.3">
      <c r="F128" s="399" t="s">
        <v>524</v>
      </c>
      <c r="G128" s="400"/>
      <c r="H128" s="400"/>
      <c r="I128" s="400"/>
      <c r="J128" s="400"/>
      <c r="K128" s="400"/>
      <c r="L128" s="400"/>
      <c r="M128" s="400"/>
      <c r="N128" s="400"/>
      <c r="U128" s="401"/>
      <c r="V128" s="402"/>
      <c r="W128" s="402"/>
      <c r="X128" s="402"/>
      <c r="Y128" s="402"/>
      <c r="Z128" s="402"/>
      <c r="AA128" s="402"/>
      <c r="AB128" s="402"/>
      <c r="AC128" s="402"/>
      <c r="AD128" s="402"/>
      <c r="AE128" s="402"/>
      <c r="AF128" s="402"/>
      <c r="AG128" s="402"/>
      <c r="AH128" s="402"/>
      <c r="AI128" s="402"/>
      <c r="AJ128" s="402"/>
      <c r="AK128" s="402"/>
      <c r="AL128" s="403"/>
      <c r="AM128" s="403"/>
      <c r="AN128" s="403"/>
      <c r="AO128" s="403"/>
      <c r="AP128" s="403"/>
      <c r="AQ128" s="403"/>
      <c r="AR128" s="403"/>
      <c r="AS128" s="403"/>
      <c r="AT128" s="403"/>
      <c r="AU128" s="403"/>
      <c r="AV128" s="403"/>
      <c r="AW128" s="403"/>
      <c r="AX128" s="403"/>
      <c r="AY128" s="403"/>
      <c r="AZ128" s="404"/>
      <c r="BA128" s="363"/>
      <c r="BB128" s="363"/>
      <c r="BC128" s="363"/>
      <c r="BD128" s="363"/>
      <c r="BE128" s="363"/>
      <c r="BF128" s="363"/>
      <c r="BG128" s="363"/>
      <c r="BH128" s="363"/>
      <c r="BI128" s="363"/>
      <c r="BJ128" s="363"/>
    </row>
    <row r="129" spans="6:62" ht="63.75" customHeight="1" x14ac:dyDescent="0.3">
      <c r="F129" s="399" t="s">
        <v>91</v>
      </c>
      <c r="G129" s="400"/>
      <c r="H129" s="400"/>
      <c r="I129" s="400"/>
      <c r="J129" s="400"/>
      <c r="K129" s="400"/>
      <c r="L129" s="400"/>
      <c r="M129" s="400"/>
      <c r="N129" s="400"/>
      <c r="U129" s="401"/>
      <c r="V129" s="402"/>
      <c r="W129" s="402"/>
      <c r="X129" s="402"/>
      <c r="Y129" s="402"/>
      <c r="Z129" s="402"/>
      <c r="AA129" s="402"/>
      <c r="AB129" s="402"/>
      <c r="AC129" s="402"/>
      <c r="AD129" s="402"/>
      <c r="AE129" s="402"/>
      <c r="AF129" s="402"/>
      <c r="AG129" s="402"/>
      <c r="AH129" s="402"/>
      <c r="AI129" s="402"/>
      <c r="AJ129" s="402"/>
      <c r="AK129" s="402"/>
      <c r="AL129" s="403"/>
      <c r="AM129" s="403"/>
      <c r="AN129" s="403"/>
      <c r="AO129" s="403"/>
      <c r="AP129" s="403"/>
      <c r="AQ129" s="403"/>
      <c r="AR129" s="403"/>
      <c r="AS129" s="403"/>
      <c r="AT129" s="403"/>
      <c r="AU129" s="403"/>
      <c r="AV129" s="403"/>
      <c r="AW129" s="403"/>
      <c r="AX129" s="403"/>
      <c r="AY129" s="403"/>
      <c r="AZ129" s="404"/>
      <c r="BA129" s="363"/>
      <c r="BB129" s="363"/>
      <c r="BC129" s="363"/>
      <c r="BD129" s="363"/>
      <c r="BE129" s="363"/>
      <c r="BF129" s="363"/>
      <c r="BG129" s="363"/>
      <c r="BH129" s="363"/>
      <c r="BI129" s="363"/>
      <c r="BJ129" s="363"/>
    </row>
    <row r="130" spans="6:62" ht="63.75" customHeight="1" x14ac:dyDescent="0.3">
      <c r="F130" s="399" t="s">
        <v>525</v>
      </c>
      <c r="G130" s="400"/>
      <c r="H130" s="400"/>
      <c r="I130" s="400"/>
      <c r="J130" s="400"/>
      <c r="K130" s="400"/>
      <c r="L130" s="400"/>
      <c r="M130" s="400"/>
      <c r="N130" s="400"/>
      <c r="U130" s="401"/>
      <c r="V130" s="402"/>
      <c r="W130" s="402"/>
      <c r="X130" s="402"/>
      <c r="Y130" s="402"/>
      <c r="Z130" s="402"/>
      <c r="AA130" s="402"/>
      <c r="AB130" s="402"/>
      <c r="AC130" s="402"/>
      <c r="AD130" s="402"/>
      <c r="AE130" s="402"/>
      <c r="AF130" s="402"/>
      <c r="AG130" s="402"/>
      <c r="AH130" s="402"/>
      <c r="AI130" s="402"/>
      <c r="AJ130" s="402"/>
      <c r="AK130" s="402"/>
      <c r="AL130" s="403"/>
      <c r="AM130" s="403"/>
      <c r="AN130" s="403"/>
      <c r="AO130" s="403"/>
      <c r="AP130" s="403"/>
      <c r="AQ130" s="403"/>
      <c r="AR130" s="403"/>
      <c r="AS130" s="403"/>
      <c r="AT130" s="403"/>
      <c r="AU130" s="403"/>
      <c r="AV130" s="403"/>
      <c r="AW130" s="403"/>
      <c r="AX130" s="403"/>
      <c r="AY130" s="403"/>
      <c r="AZ130" s="404"/>
      <c r="BA130" s="363"/>
      <c r="BB130" s="363"/>
      <c r="BC130" s="363"/>
      <c r="BD130" s="363"/>
      <c r="BE130" s="363"/>
      <c r="BF130" s="363"/>
      <c r="BG130" s="363"/>
      <c r="BH130" s="363"/>
      <c r="BI130" s="363"/>
      <c r="BJ130" s="363"/>
    </row>
    <row r="131" spans="6:62" ht="63.75" customHeight="1" x14ac:dyDescent="0.3">
      <c r="F131" s="399" t="s">
        <v>526</v>
      </c>
      <c r="G131" s="400"/>
      <c r="H131" s="400"/>
      <c r="I131" s="400"/>
      <c r="J131" s="400"/>
      <c r="K131" s="400"/>
      <c r="L131" s="400"/>
      <c r="M131" s="400"/>
      <c r="N131" s="400"/>
      <c r="U131" s="401"/>
      <c r="V131" s="402"/>
      <c r="W131" s="402"/>
      <c r="X131" s="402"/>
      <c r="Y131" s="402"/>
      <c r="Z131" s="402"/>
      <c r="AA131" s="402"/>
      <c r="AB131" s="402"/>
      <c r="AC131" s="402"/>
      <c r="AD131" s="402"/>
      <c r="AE131" s="402"/>
      <c r="AF131" s="402"/>
      <c r="AG131" s="402"/>
      <c r="AH131" s="402"/>
      <c r="AI131" s="402"/>
      <c r="AJ131" s="402"/>
      <c r="AK131" s="402"/>
      <c r="AL131" s="403"/>
      <c r="AM131" s="403"/>
      <c r="AN131" s="403"/>
      <c r="AO131" s="403"/>
      <c r="AP131" s="403"/>
      <c r="AQ131" s="403"/>
      <c r="AR131" s="403"/>
      <c r="AS131" s="403"/>
      <c r="AT131" s="403"/>
      <c r="AU131" s="403"/>
      <c r="AV131" s="403"/>
      <c r="AW131" s="403"/>
      <c r="AX131" s="403"/>
      <c r="AY131" s="403"/>
      <c r="AZ131" s="404"/>
      <c r="BA131" s="363"/>
      <c r="BB131" s="363"/>
      <c r="BC131" s="363"/>
      <c r="BD131" s="363"/>
      <c r="BE131" s="363"/>
      <c r="BF131" s="363"/>
      <c r="BG131" s="363"/>
      <c r="BH131" s="363"/>
      <c r="BI131" s="363"/>
      <c r="BJ131" s="363"/>
    </row>
    <row r="132" spans="6:62" ht="38.25" customHeight="1" x14ac:dyDescent="0.3">
      <c r="F132" s="399" t="s">
        <v>527</v>
      </c>
      <c r="G132" s="400"/>
      <c r="H132" s="400"/>
      <c r="I132" s="400"/>
      <c r="J132" s="400"/>
      <c r="K132" s="400"/>
      <c r="L132" s="400"/>
      <c r="M132" s="400"/>
      <c r="N132" s="400"/>
      <c r="U132" s="401"/>
      <c r="V132" s="402"/>
      <c r="W132" s="402"/>
      <c r="X132" s="402"/>
      <c r="Y132" s="402"/>
      <c r="Z132" s="402"/>
      <c r="AA132" s="402"/>
      <c r="AB132" s="402"/>
      <c r="AC132" s="402"/>
      <c r="AD132" s="402"/>
      <c r="AE132" s="402"/>
      <c r="AF132" s="402"/>
      <c r="AG132" s="402"/>
      <c r="AH132" s="402"/>
      <c r="AI132" s="402"/>
      <c r="AJ132" s="402"/>
      <c r="AK132" s="402"/>
      <c r="AL132" s="403"/>
      <c r="AM132" s="403"/>
      <c r="AN132" s="403"/>
      <c r="AO132" s="403"/>
      <c r="AP132" s="403"/>
      <c r="AQ132" s="403"/>
      <c r="AR132" s="403"/>
      <c r="AS132" s="403"/>
      <c r="AT132" s="403"/>
      <c r="AU132" s="403"/>
      <c r="AV132" s="403"/>
      <c r="AW132" s="403"/>
      <c r="AX132" s="403"/>
      <c r="AY132" s="403"/>
      <c r="AZ132" s="404"/>
      <c r="BA132" s="363"/>
      <c r="BB132" s="363"/>
      <c r="BC132" s="363"/>
      <c r="BD132" s="363"/>
      <c r="BE132" s="363"/>
      <c r="BF132" s="363"/>
      <c r="BG132" s="363"/>
      <c r="BH132" s="363"/>
      <c r="BI132" s="363"/>
      <c r="BJ132" s="363"/>
    </row>
    <row r="133" spans="6:62" ht="38.25" customHeight="1" x14ac:dyDescent="0.3">
      <c r="F133" s="399" t="s">
        <v>528</v>
      </c>
      <c r="G133" s="400"/>
      <c r="H133" s="400"/>
      <c r="I133" s="400"/>
      <c r="J133" s="400"/>
      <c r="K133" s="400"/>
      <c r="L133" s="400"/>
      <c r="M133" s="400"/>
      <c r="N133" s="400"/>
      <c r="U133" s="401"/>
      <c r="V133" s="402"/>
      <c r="W133" s="402"/>
      <c r="X133" s="402"/>
      <c r="Y133" s="402"/>
      <c r="Z133" s="402"/>
      <c r="AA133" s="402"/>
      <c r="AB133" s="402"/>
      <c r="AC133" s="402"/>
      <c r="AD133" s="402"/>
      <c r="AE133" s="402"/>
      <c r="AF133" s="402"/>
      <c r="AG133" s="402"/>
      <c r="AH133" s="402"/>
      <c r="AI133" s="402"/>
      <c r="AJ133" s="402"/>
      <c r="AK133" s="402"/>
      <c r="AL133" s="403"/>
      <c r="AM133" s="403"/>
      <c r="AN133" s="403"/>
      <c r="AO133" s="403"/>
      <c r="AP133" s="403"/>
      <c r="AQ133" s="403"/>
      <c r="AR133" s="403"/>
      <c r="AS133" s="403"/>
      <c r="AT133" s="403"/>
      <c r="AU133" s="403"/>
      <c r="AV133" s="403"/>
      <c r="AW133" s="403"/>
      <c r="AX133" s="403"/>
      <c r="AY133" s="403"/>
      <c r="AZ133" s="404"/>
      <c r="BA133" s="363"/>
      <c r="BB133" s="363"/>
      <c r="BC133" s="363"/>
      <c r="BD133" s="363"/>
      <c r="BE133" s="363"/>
      <c r="BF133" s="363"/>
      <c r="BG133" s="363"/>
      <c r="BH133" s="363"/>
      <c r="BI133" s="363"/>
      <c r="BJ133" s="363"/>
    </row>
    <row r="134" spans="6:62" ht="38.25" customHeight="1" x14ac:dyDescent="0.3">
      <c r="F134" s="399" t="s">
        <v>529</v>
      </c>
      <c r="G134" s="400"/>
      <c r="H134" s="400"/>
      <c r="I134" s="400"/>
      <c r="J134" s="400"/>
      <c r="K134" s="400"/>
      <c r="L134" s="400"/>
      <c r="M134" s="400"/>
      <c r="N134" s="400"/>
      <c r="U134" s="401"/>
      <c r="V134" s="402"/>
      <c r="W134" s="402"/>
      <c r="X134" s="402"/>
      <c r="Y134" s="402"/>
      <c r="Z134" s="402"/>
      <c r="AA134" s="402"/>
      <c r="AB134" s="402"/>
      <c r="AC134" s="402"/>
      <c r="AD134" s="402"/>
      <c r="AE134" s="402"/>
      <c r="AF134" s="402"/>
      <c r="AG134" s="402"/>
      <c r="AH134" s="402"/>
      <c r="AI134" s="402"/>
      <c r="AJ134" s="402"/>
      <c r="AK134" s="402"/>
      <c r="AL134" s="403"/>
      <c r="AM134" s="403"/>
      <c r="AN134" s="403"/>
      <c r="AO134" s="403"/>
      <c r="AP134" s="403"/>
      <c r="AQ134" s="403"/>
      <c r="AR134" s="403"/>
      <c r="AS134" s="403"/>
      <c r="AT134" s="403"/>
      <c r="AU134" s="403"/>
      <c r="AV134" s="403"/>
      <c r="AW134" s="403"/>
      <c r="AX134" s="403"/>
      <c r="AY134" s="403"/>
      <c r="AZ134" s="404"/>
      <c r="BA134" s="363"/>
      <c r="BB134" s="363"/>
      <c r="BC134" s="363"/>
      <c r="BD134" s="363"/>
      <c r="BE134" s="363"/>
      <c r="BF134" s="363"/>
      <c r="BG134" s="363"/>
      <c r="BH134" s="363"/>
      <c r="BI134" s="363"/>
      <c r="BJ134" s="363"/>
    </row>
    <row r="135" spans="6:62" ht="38.25" customHeight="1" x14ac:dyDescent="0.3">
      <c r="F135" s="399" t="s">
        <v>530</v>
      </c>
      <c r="G135" s="400"/>
      <c r="H135" s="400"/>
      <c r="I135" s="400"/>
      <c r="J135" s="400"/>
      <c r="K135" s="400"/>
      <c r="L135" s="400"/>
      <c r="M135" s="400"/>
      <c r="N135" s="400"/>
      <c r="U135" s="401"/>
      <c r="V135" s="402"/>
      <c r="W135" s="402"/>
      <c r="X135" s="402"/>
      <c r="Y135" s="402"/>
      <c r="Z135" s="402"/>
      <c r="AA135" s="402"/>
      <c r="AB135" s="402"/>
      <c r="AC135" s="402"/>
      <c r="AD135" s="402"/>
      <c r="AE135" s="402"/>
      <c r="AF135" s="402"/>
      <c r="AG135" s="402"/>
      <c r="AH135" s="402"/>
      <c r="AI135" s="402"/>
      <c r="AJ135" s="402"/>
      <c r="AK135" s="402"/>
      <c r="AL135" s="403"/>
      <c r="AM135" s="403"/>
      <c r="AN135" s="403"/>
      <c r="AO135" s="403"/>
      <c r="AP135" s="403"/>
      <c r="AQ135" s="403"/>
      <c r="AR135" s="403"/>
      <c r="AS135" s="403"/>
      <c r="AT135" s="403"/>
      <c r="AU135" s="403"/>
      <c r="AV135" s="403"/>
      <c r="AW135" s="403"/>
      <c r="AX135" s="403"/>
      <c r="AY135" s="403"/>
      <c r="AZ135" s="404"/>
      <c r="BA135" s="363"/>
      <c r="BB135" s="363"/>
      <c r="BC135" s="363"/>
      <c r="BD135" s="363"/>
      <c r="BE135" s="363"/>
      <c r="BF135" s="363"/>
      <c r="BG135" s="363"/>
      <c r="BH135" s="363"/>
      <c r="BI135" s="363"/>
      <c r="BJ135" s="363"/>
    </row>
    <row r="136" spans="6:62" ht="38.25" customHeight="1" x14ac:dyDescent="0.3">
      <c r="F136" s="399" t="s">
        <v>531</v>
      </c>
      <c r="G136" s="400"/>
      <c r="H136" s="400"/>
      <c r="I136" s="400"/>
      <c r="J136" s="400"/>
      <c r="K136" s="400"/>
      <c r="L136" s="400"/>
      <c r="M136" s="400"/>
      <c r="N136" s="400"/>
      <c r="U136" s="401"/>
      <c r="V136" s="402"/>
      <c r="W136" s="402"/>
      <c r="X136" s="402"/>
      <c r="Y136" s="402"/>
      <c r="Z136" s="402"/>
      <c r="AA136" s="402"/>
      <c r="AB136" s="402"/>
      <c r="AC136" s="402"/>
      <c r="AD136" s="402"/>
      <c r="AE136" s="402"/>
      <c r="AF136" s="402"/>
      <c r="AG136" s="402"/>
      <c r="AH136" s="402"/>
      <c r="AI136" s="402"/>
      <c r="AJ136" s="402"/>
      <c r="AK136" s="402"/>
      <c r="AL136" s="403"/>
      <c r="AM136" s="403"/>
      <c r="AN136" s="403"/>
      <c r="AO136" s="403"/>
      <c r="AP136" s="403"/>
      <c r="AQ136" s="403"/>
      <c r="AR136" s="403"/>
      <c r="AS136" s="403"/>
      <c r="AT136" s="403"/>
      <c r="AU136" s="403"/>
      <c r="AV136" s="403"/>
      <c r="AW136" s="403"/>
      <c r="AX136" s="403"/>
      <c r="AY136" s="403"/>
      <c r="AZ136" s="404"/>
      <c r="BA136" s="363"/>
      <c r="BB136" s="363"/>
      <c r="BC136" s="363"/>
      <c r="BD136" s="363"/>
      <c r="BE136" s="363"/>
      <c r="BF136" s="363"/>
      <c r="BG136" s="363"/>
      <c r="BH136" s="363"/>
      <c r="BI136" s="363"/>
      <c r="BJ136" s="363"/>
    </row>
    <row r="137" spans="6:62" ht="38.25" customHeight="1" x14ac:dyDescent="0.3">
      <c r="F137" s="399" t="s">
        <v>532</v>
      </c>
      <c r="G137" s="400"/>
      <c r="H137" s="400"/>
      <c r="I137" s="400"/>
      <c r="J137" s="400"/>
      <c r="K137" s="400"/>
      <c r="L137" s="400"/>
      <c r="M137" s="400"/>
      <c r="N137" s="400"/>
      <c r="U137" s="401"/>
      <c r="V137" s="402"/>
      <c r="W137" s="402"/>
      <c r="X137" s="402"/>
      <c r="Y137" s="402"/>
      <c r="Z137" s="402"/>
      <c r="AA137" s="402"/>
      <c r="AB137" s="402"/>
      <c r="AC137" s="402"/>
      <c r="AD137" s="402"/>
      <c r="AE137" s="402"/>
      <c r="AF137" s="402"/>
      <c r="AG137" s="402"/>
      <c r="AH137" s="402"/>
      <c r="AI137" s="402"/>
      <c r="AJ137" s="402"/>
      <c r="AK137" s="402"/>
      <c r="AL137" s="403"/>
      <c r="AM137" s="403"/>
      <c r="AN137" s="403"/>
      <c r="AO137" s="403"/>
      <c r="AP137" s="403"/>
      <c r="AQ137" s="403"/>
      <c r="AR137" s="403"/>
      <c r="AS137" s="403"/>
      <c r="AT137" s="403"/>
      <c r="AU137" s="403"/>
      <c r="AV137" s="403"/>
      <c r="AW137" s="403"/>
      <c r="AX137" s="403"/>
      <c r="AY137" s="403"/>
      <c r="AZ137" s="404"/>
      <c r="BA137" s="363"/>
      <c r="BB137" s="363"/>
      <c r="BC137" s="363"/>
      <c r="BD137" s="363"/>
      <c r="BE137" s="363"/>
      <c r="BF137" s="363"/>
      <c r="BG137" s="363"/>
      <c r="BH137" s="363"/>
      <c r="BI137" s="363"/>
      <c r="BJ137" s="363"/>
    </row>
    <row r="138" spans="6:62" ht="38.25" customHeight="1" x14ac:dyDescent="0.3">
      <c r="F138" s="399" t="s">
        <v>533</v>
      </c>
      <c r="G138" s="400"/>
      <c r="H138" s="400"/>
      <c r="I138" s="400"/>
      <c r="J138" s="400"/>
      <c r="K138" s="400"/>
      <c r="L138" s="400"/>
      <c r="M138" s="400"/>
      <c r="N138" s="400"/>
      <c r="U138" s="401"/>
      <c r="V138" s="402"/>
      <c r="W138" s="402"/>
      <c r="X138" s="402"/>
      <c r="Y138" s="402"/>
      <c r="Z138" s="402"/>
      <c r="AA138" s="402"/>
      <c r="AB138" s="402"/>
      <c r="AC138" s="402"/>
      <c r="AD138" s="402"/>
      <c r="AE138" s="402"/>
      <c r="AF138" s="402"/>
      <c r="AG138" s="402"/>
      <c r="AH138" s="402"/>
      <c r="AI138" s="402"/>
      <c r="AJ138" s="402"/>
      <c r="AK138" s="402"/>
      <c r="AL138" s="403"/>
      <c r="AM138" s="403"/>
      <c r="AN138" s="403"/>
      <c r="AO138" s="403"/>
      <c r="AP138" s="403"/>
      <c r="AQ138" s="403"/>
      <c r="AR138" s="403"/>
      <c r="AS138" s="403"/>
      <c r="AT138" s="403"/>
      <c r="AU138" s="403"/>
      <c r="AV138" s="403"/>
      <c r="AW138" s="403"/>
      <c r="AX138" s="403"/>
      <c r="AY138" s="403"/>
      <c r="AZ138" s="404"/>
      <c r="BA138" s="363"/>
      <c r="BB138" s="363"/>
      <c r="BC138" s="363"/>
      <c r="BD138" s="363"/>
      <c r="BE138" s="363"/>
      <c r="BF138" s="363"/>
      <c r="BG138" s="363"/>
      <c r="BH138" s="363"/>
      <c r="BI138" s="363"/>
      <c r="BJ138" s="363"/>
    </row>
    <row r="139" spans="6:62" ht="38.25" customHeight="1" x14ac:dyDescent="0.3">
      <c r="F139" s="399" t="s">
        <v>530</v>
      </c>
      <c r="G139" s="400"/>
      <c r="H139" s="400"/>
      <c r="I139" s="400"/>
      <c r="J139" s="400"/>
      <c r="K139" s="400"/>
      <c r="L139" s="400"/>
      <c r="M139" s="400"/>
      <c r="N139" s="400"/>
      <c r="U139" s="401"/>
      <c r="V139" s="402"/>
      <c r="W139" s="402"/>
      <c r="X139" s="402"/>
      <c r="Y139" s="402"/>
      <c r="Z139" s="402"/>
      <c r="AA139" s="402"/>
      <c r="AB139" s="402"/>
      <c r="AC139" s="402"/>
      <c r="AD139" s="402"/>
      <c r="AE139" s="402"/>
      <c r="AF139" s="402"/>
      <c r="AG139" s="402"/>
      <c r="AH139" s="402"/>
      <c r="AI139" s="402"/>
      <c r="AJ139" s="402"/>
      <c r="AK139" s="402"/>
      <c r="AL139" s="403"/>
      <c r="AM139" s="403"/>
      <c r="AN139" s="403"/>
      <c r="AO139" s="403"/>
      <c r="AP139" s="403"/>
      <c r="AQ139" s="403"/>
      <c r="AR139" s="403"/>
      <c r="AS139" s="403"/>
      <c r="AT139" s="403"/>
      <c r="AU139" s="403"/>
      <c r="AV139" s="403"/>
      <c r="AW139" s="403"/>
      <c r="AX139" s="403"/>
      <c r="AY139" s="403"/>
      <c r="AZ139" s="404"/>
      <c r="BA139" s="363"/>
      <c r="BB139" s="363"/>
      <c r="BC139" s="363"/>
      <c r="BD139" s="363"/>
      <c r="BE139" s="363"/>
      <c r="BF139" s="363"/>
      <c r="BG139" s="363"/>
      <c r="BH139" s="363"/>
      <c r="BI139" s="363"/>
      <c r="BJ139" s="363"/>
    </row>
    <row r="140" spans="6:62" ht="54" customHeight="1" x14ac:dyDescent="0.3">
      <c r="F140" s="399" t="s">
        <v>534</v>
      </c>
      <c r="G140" s="400"/>
      <c r="H140" s="400"/>
      <c r="I140" s="400"/>
      <c r="J140" s="400"/>
      <c r="K140" s="400"/>
      <c r="L140" s="400"/>
      <c r="M140" s="400"/>
      <c r="N140" s="400"/>
      <c r="U140" s="401"/>
      <c r="V140" s="402"/>
      <c r="W140" s="402"/>
      <c r="X140" s="402"/>
      <c r="Y140" s="402"/>
      <c r="Z140" s="402"/>
      <c r="AA140" s="402"/>
      <c r="AB140" s="402"/>
      <c r="AC140" s="402"/>
      <c r="AD140" s="402"/>
      <c r="AE140" s="402"/>
      <c r="AF140" s="402"/>
      <c r="AG140" s="402"/>
      <c r="AH140" s="402"/>
      <c r="AI140" s="402"/>
      <c r="AJ140" s="402"/>
      <c r="AK140" s="402"/>
      <c r="AL140" s="403"/>
      <c r="AM140" s="403"/>
      <c r="AN140" s="403"/>
      <c r="AO140" s="403"/>
      <c r="AP140" s="403"/>
      <c r="AQ140" s="403"/>
      <c r="AR140" s="403"/>
      <c r="AS140" s="403"/>
      <c r="AT140" s="403"/>
      <c r="AU140" s="403"/>
      <c r="AV140" s="403"/>
      <c r="AW140" s="403"/>
      <c r="AX140" s="403"/>
      <c r="AY140" s="403"/>
      <c r="AZ140" s="404"/>
      <c r="BA140" s="363"/>
      <c r="BB140" s="363"/>
      <c r="BC140" s="363"/>
      <c r="BD140" s="363"/>
      <c r="BE140" s="363"/>
      <c r="BF140" s="363"/>
      <c r="BG140" s="363"/>
      <c r="BH140" s="363"/>
      <c r="BI140" s="363"/>
      <c r="BJ140" s="363"/>
    </row>
    <row r="141" spans="6:62" ht="42.75" customHeight="1" x14ac:dyDescent="0.3">
      <c r="F141" s="399" t="s">
        <v>538</v>
      </c>
      <c r="G141" s="400"/>
      <c r="H141" s="400"/>
      <c r="I141" s="400"/>
      <c r="J141" s="400"/>
      <c r="K141" s="400"/>
      <c r="L141" s="400"/>
      <c r="M141" s="400"/>
      <c r="N141" s="400"/>
      <c r="U141" s="401"/>
      <c r="V141" s="402"/>
      <c r="W141" s="402"/>
      <c r="X141" s="402"/>
      <c r="Y141" s="402"/>
      <c r="Z141" s="402"/>
      <c r="AA141" s="402"/>
      <c r="AB141" s="402"/>
      <c r="AC141" s="402"/>
      <c r="AD141" s="402"/>
      <c r="AE141" s="402"/>
      <c r="AF141" s="402"/>
      <c r="AG141" s="402"/>
      <c r="AH141" s="402"/>
      <c r="AI141" s="402"/>
      <c r="AJ141" s="402"/>
      <c r="AK141" s="402"/>
      <c r="AL141" s="403"/>
      <c r="AM141" s="403"/>
      <c r="AN141" s="403"/>
      <c r="AO141" s="403"/>
      <c r="AP141" s="403"/>
      <c r="AQ141" s="403"/>
      <c r="AR141" s="403"/>
      <c r="AS141" s="403"/>
      <c r="AT141" s="403"/>
      <c r="AU141" s="403"/>
      <c r="AV141" s="403"/>
      <c r="AW141" s="403"/>
      <c r="AX141" s="403"/>
      <c r="AY141" s="403"/>
      <c r="AZ141" s="404"/>
      <c r="BA141" s="363"/>
      <c r="BB141" s="363"/>
      <c r="BC141" s="363"/>
      <c r="BD141" s="363"/>
      <c r="BE141" s="363"/>
      <c r="BF141" s="363"/>
      <c r="BG141" s="363"/>
      <c r="BH141" s="363"/>
      <c r="BI141" s="363"/>
      <c r="BJ141" s="363"/>
    </row>
    <row r="142" spans="6:62" ht="93" customHeight="1" x14ac:dyDescent="0.3">
      <c r="F142" s="399"/>
      <c r="G142" s="400"/>
      <c r="H142" s="400"/>
      <c r="I142" s="400"/>
      <c r="J142" s="400"/>
      <c r="K142" s="400"/>
      <c r="L142" s="400"/>
      <c r="M142" s="400"/>
      <c r="N142" s="400"/>
      <c r="U142" s="401"/>
      <c r="V142" s="402"/>
      <c r="W142" s="402"/>
      <c r="X142" s="402"/>
      <c r="Y142" s="402"/>
      <c r="Z142" s="402"/>
      <c r="AA142" s="402"/>
      <c r="AB142" s="402"/>
      <c r="AC142" s="402"/>
      <c r="AD142" s="402"/>
      <c r="AE142" s="402"/>
      <c r="AF142" s="402"/>
      <c r="AG142" s="402"/>
      <c r="AH142" s="402"/>
      <c r="AI142" s="402"/>
      <c r="AJ142" s="402"/>
      <c r="AK142" s="402"/>
      <c r="AL142" s="403"/>
      <c r="AM142" s="403"/>
      <c r="AN142" s="403"/>
      <c r="AO142" s="403"/>
      <c r="AP142" s="403"/>
      <c r="AQ142" s="403"/>
      <c r="AR142" s="403"/>
      <c r="AS142" s="403"/>
      <c r="AT142" s="403"/>
      <c r="AU142" s="403"/>
      <c r="AV142" s="403"/>
      <c r="AW142" s="403"/>
      <c r="AX142" s="403"/>
      <c r="AY142" s="403"/>
      <c r="AZ142" s="404"/>
      <c r="BA142" s="363"/>
      <c r="BB142" s="363"/>
      <c r="BC142" s="363"/>
      <c r="BD142" s="363"/>
      <c r="BE142" s="363"/>
      <c r="BF142" s="363"/>
      <c r="BG142" s="363"/>
      <c r="BH142" s="363"/>
      <c r="BI142" s="363"/>
      <c r="BJ142" s="363"/>
    </row>
    <row r="143" spans="6:62" ht="93" customHeight="1" x14ac:dyDescent="0.3">
      <c r="F143" s="399"/>
      <c r="G143" s="400"/>
      <c r="H143" s="400"/>
      <c r="I143" s="400"/>
      <c r="J143" s="400"/>
      <c r="K143" s="400"/>
      <c r="L143" s="400"/>
      <c r="M143" s="400"/>
      <c r="N143" s="400"/>
      <c r="U143" s="401"/>
      <c r="V143" s="402"/>
      <c r="W143" s="402"/>
      <c r="X143" s="402"/>
      <c r="Y143" s="402"/>
      <c r="Z143" s="402"/>
      <c r="AA143" s="402"/>
      <c r="AB143" s="402"/>
      <c r="AC143" s="402"/>
      <c r="AD143" s="402"/>
      <c r="AE143" s="402"/>
      <c r="AF143" s="402"/>
      <c r="AG143" s="402"/>
      <c r="AH143" s="402"/>
      <c r="AI143" s="402"/>
      <c r="AJ143" s="402"/>
      <c r="AK143" s="402"/>
      <c r="AL143" s="403"/>
      <c r="AM143" s="403"/>
      <c r="AN143" s="403"/>
      <c r="AO143" s="403"/>
      <c r="AP143" s="403"/>
      <c r="AQ143" s="403"/>
      <c r="AR143" s="403"/>
      <c r="AS143" s="403"/>
      <c r="AT143" s="403"/>
      <c r="AU143" s="403"/>
      <c r="AV143" s="403"/>
      <c r="AW143" s="403"/>
      <c r="AX143" s="403"/>
      <c r="AY143" s="403"/>
      <c r="AZ143" s="404"/>
      <c r="BA143" s="363"/>
      <c r="BB143" s="363"/>
      <c r="BC143" s="363"/>
      <c r="BD143" s="363"/>
      <c r="BE143" s="363"/>
      <c r="BF143" s="363"/>
      <c r="BG143" s="363"/>
      <c r="BH143" s="363"/>
      <c r="BI143" s="363"/>
      <c r="BJ143" s="363"/>
    </row>
    <row r="144" spans="6:62" ht="93" customHeight="1" x14ac:dyDescent="0.3">
      <c r="F144" s="399"/>
      <c r="G144" s="400"/>
      <c r="H144" s="400"/>
      <c r="I144" s="400"/>
      <c r="J144" s="400"/>
      <c r="K144" s="400"/>
      <c r="L144" s="400"/>
      <c r="M144" s="400"/>
      <c r="N144" s="400"/>
      <c r="U144" s="401"/>
      <c r="V144" s="402"/>
      <c r="W144" s="402"/>
      <c r="X144" s="402"/>
      <c r="Y144" s="402"/>
      <c r="Z144" s="402"/>
      <c r="AA144" s="402"/>
      <c r="AB144" s="402"/>
      <c r="AC144" s="402"/>
      <c r="AD144" s="402"/>
      <c r="AE144" s="402"/>
      <c r="AF144" s="402"/>
      <c r="AG144" s="402"/>
      <c r="AH144" s="402"/>
      <c r="AI144" s="402"/>
      <c r="AJ144" s="402"/>
      <c r="AK144" s="402"/>
      <c r="AL144" s="403"/>
      <c r="AM144" s="403"/>
      <c r="AN144" s="403"/>
      <c r="AO144" s="403"/>
      <c r="AP144" s="403"/>
      <c r="AQ144" s="403"/>
      <c r="AR144" s="403"/>
      <c r="AS144" s="403"/>
      <c r="AT144" s="403"/>
      <c r="AU144" s="403"/>
      <c r="AV144" s="403"/>
      <c r="AW144" s="403"/>
      <c r="AX144" s="403"/>
      <c r="AY144" s="403"/>
      <c r="AZ144" s="404"/>
      <c r="BA144" s="363"/>
      <c r="BB144" s="363"/>
      <c r="BC144" s="363"/>
      <c r="BD144" s="363"/>
      <c r="BE144" s="363"/>
      <c r="BF144" s="363"/>
      <c r="BG144" s="363"/>
      <c r="BH144" s="363"/>
      <c r="BI144" s="363"/>
      <c r="BJ144" s="363"/>
    </row>
    <row r="145" spans="6:62" ht="93" customHeight="1" x14ac:dyDescent="0.3">
      <c r="F145" s="399"/>
      <c r="G145" s="400"/>
      <c r="H145" s="400"/>
      <c r="I145" s="400"/>
      <c r="J145" s="400"/>
      <c r="K145" s="400"/>
      <c r="L145" s="400"/>
      <c r="M145" s="400"/>
      <c r="N145" s="400"/>
      <c r="U145" s="401"/>
      <c r="V145" s="402"/>
      <c r="W145" s="402"/>
      <c r="X145" s="402"/>
      <c r="Y145" s="402"/>
      <c r="Z145" s="402"/>
      <c r="AA145" s="402"/>
      <c r="AB145" s="402"/>
      <c r="AC145" s="402"/>
      <c r="AD145" s="402"/>
      <c r="AE145" s="402"/>
      <c r="AF145" s="402"/>
      <c r="AG145" s="402"/>
      <c r="AH145" s="402"/>
      <c r="AI145" s="402"/>
      <c r="AJ145" s="402"/>
      <c r="AK145" s="402"/>
      <c r="AL145" s="403"/>
      <c r="AM145" s="403"/>
      <c r="AN145" s="403"/>
      <c r="AO145" s="403"/>
      <c r="AP145" s="403"/>
      <c r="AQ145" s="403"/>
      <c r="AR145" s="403"/>
      <c r="AS145" s="403"/>
      <c r="AT145" s="403"/>
      <c r="AU145" s="403"/>
      <c r="AV145" s="403"/>
      <c r="AW145" s="403"/>
      <c r="AX145" s="403"/>
      <c r="AY145" s="403"/>
      <c r="AZ145" s="404"/>
      <c r="BA145" s="363"/>
      <c r="BB145" s="363"/>
      <c r="BC145" s="363"/>
      <c r="BD145" s="363"/>
      <c r="BE145" s="363"/>
      <c r="BF145" s="363"/>
      <c r="BG145" s="363"/>
      <c r="BH145" s="363"/>
      <c r="BI145" s="363"/>
      <c r="BJ145" s="363"/>
    </row>
    <row r="146" spans="6:62" ht="93" customHeight="1" x14ac:dyDescent="0.3">
      <c r="F146" s="399"/>
      <c r="G146" s="400"/>
      <c r="H146" s="400"/>
      <c r="I146" s="400"/>
      <c r="J146" s="400"/>
      <c r="K146" s="400"/>
      <c r="L146" s="400"/>
      <c r="M146" s="400"/>
      <c r="N146" s="400"/>
      <c r="U146" s="401"/>
      <c r="V146" s="402"/>
      <c r="W146" s="402"/>
      <c r="X146" s="402"/>
      <c r="Y146" s="402"/>
      <c r="Z146" s="402"/>
      <c r="AA146" s="402"/>
      <c r="AB146" s="402"/>
      <c r="AC146" s="402"/>
      <c r="AD146" s="402"/>
      <c r="AE146" s="402"/>
      <c r="AF146" s="402"/>
      <c r="AG146" s="402"/>
      <c r="AH146" s="402"/>
      <c r="AI146" s="402"/>
      <c r="AJ146" s="402"/>
      <c r="AK146" s="402"/>
      <c r="AL146" s="403"/>
      <c r="AM146" s="403"/>
      <c r="AN146" s="403"/>
      <c r="AO146" s="403"/>
      <c r="AP146" s="403"/>
      <c r="AQ146" s="403"/>
      <c r="AR146" s="403"/>
      <c r="AS146" s="403"/>
      <c r="AT146" s="403"/>
      <c r="AU146" s="403"/>
      <c r="AV146" s="403"/>
      <c r="AW146" s="403"/>
      <c r="AX146" s="403"/>
      <c r="AY146" s="403"/>
      <c r="AZ146" s="404"/>
      <c r="BA146" s="363"/>
      <c r="BB146" s="363"/>
      <c r="BC146" s="363"/>
      <c r="BD146" s="363"/>
      <c r="BE146" s="363"/>
      <c r="BF146" s="363"/>
      <c r="BG146" s="363"/>
      <c r="BH146" s="363"/>
      <c r="BI146" s="363"/>
      <c r="BJ146" s="363"/>
    </row>
    <row r="147" spans="6:62" ht="93" customHeight="1" x14ac:dyDescent="0.3">
      <c r="F147" s="399"/>
      <c r="G147" s="400"/>
      <c r="H147" s="400"/>
      <c r="I147" s="400"/>
      <c r="J147" s="400"/>
      <c r="K147" s="400"/>
      <c r="L147" s="400"/>
      <c r="M147" s="400"/>
      <c r="N147" s="400"/>
      <c r="U147" s="401"/>
      <c r="V147" s="402"/>
      <c r="W147" s="402"/>
      <c r="X147" s="402"/>
      <c r="Y147" s="402"/>
      <c r="Z147" s="402"/>
      <c r="AA147" s="402"/>
      <c r="AB147" s="402"/>
      <c r="AC147" s="402"/>
      <c r="AD147" s="402"/>
      <c r="AE147" s="402"/>
      <c r="AF147" s="402"/>
      <c r="AG147" s="402"/>
      <c r="AH147" s="402"/>
      <c r="AI147" s="402"/>
      <c r="AJ147" s="402"/>
      <c r="AK147" s="402"/>
      <c r="AL147" s="403"/>
      <c r="AM147" s="403"/>
      <c r="AN147" s="403"/>
      <c r="AO147" s="403"/>
      <c r="AP147" s="403"/>
      <c r="AQ147" s="403"/>
      <c r="AR147" s="403"/>
      <c r="AS147" s="403"/>
      <c r="AT147" s="403"/>
      <c r="AU147" s="403"/>
      <c r="AV147" s="403"/>
      <c r="AW147" s="403"/>
      <c r="AX147" s="403"/>
      <c r="AY147" s="403"/>
      <c r="AZ147" s="404"/>
      <c r="BA147" s="363"/>
      <c r="BB147" s="363"/>
      <c r="BC147" s="363"/>
      <c r="BD147" s="363"/>
      <c r="BE147" s="363"/>
      <c r="BF147" s="363"/>
      <c r="BG147" s="363"/>
      <c r="BH147" s="363"/>
      <c r="BI147" s="363"/>
      <c r="BJ147" s="363"/>
    </row>
    <row r="148" spans="6:62" ht="93" customHeight="1" x14ac:dyDescent="0.3">
      <c r="F148" s="399"/>
      <c r="G148" s="400"/>
      <c r="H148" s="400"/>
      <c r="I148" s="400"/>
      <c r="J148" s="400"/>
      <c r="K148" s="400"/>
      <c r="L148" s="400"/>
      <c r="M148" s="400"/>
      <c r="N148" s="400"/>
      <c r="U148" s="401"/>
      <c r="V148" s="402"/>
      <c r="W148" s="402"/>
      <c r="X148" s="402"/>
      <c r="Y148" s="402"/>
      <c r="Z148" s="402"/>
      <c r="AA148" s="402"/>
      <c r="AB148" s="402"/>
      <c r="AC148" s="402"/>
      <c r="AD148" s="402"/>
      <c r="AE148" s="402"/>
      <c r="AF148" s="402"/>
      <c r="AG148" s="402"/>
      <c r="AH148" s="402"/>
      <c r="AI148" s="402"/>
      <c r="AJ148" s="402"/>
      <c r="AK148" s="402"/>
      <c r="AL148" s="403"/>
      <c r="AM148" s="403"/>
      <c r="AN148" s="403"/>
      <c r="AO148" s="403"/>
      <c r="AP148" s="403"/>
      <c r="AQ148" s="403"/>
      <c r="AR148" s="403"/>
      <c r="AS148" s="403"/>
      <c r="AT148" s="403"/>
      <c r="AU148" s="403"/>
      <c r="AV148" s="403"/>
      <c r="AW148" s="403"/>
      <c r="AX148" s="403"/>
      <c r="AY148" s="403"/>
      <c r="AZ148" s="404"/>
      <c r="BA148" s="363"/>
      <c r="BB148" s="363"/>
      <c r="BC148" s="363"/>
      <c r="BD148" s="363"/>
      <c r="BE148" s="363"/>
      <c r="BF148" s="363"/>
      <c r="BG148" s="363"/>
      <c r="BH148" s="363"/>
      <c r="BI148" s="363"/>
      <c r="BJ148" s="363"/>
    </row>
    <row r="149" spans="6:62" ht="93" customHeight="1" x14ac:dyDescent="0.3">
      <c r="F149" s="399"/>
      <c r="G149" s="400"/>
      <c r="H149" s="400"/>
      <c r="I149" s="400"/>
      <c r="J149" s="400"/>
      <c r="K149" s="400"/>
      <c r="L149" s="400"/>
      <c r="M149" s="400"/>
      <c r="N149" s="400"/>
      <c r="U149" s="401"/>
      <c r="V149" s="402"/>
      <c r="W149" s="402"/>
      <c r="X149" s="402"/>
      <c r="Y149" s="402"/>
      <c r="Z149" s="402"/>
      <c r="AA149" s="402"/>
      <c r="AB149" s="402"/>
      <c r="AC149" s="402"/>
      <c r="AD149" s="402"/>
      <c r="AE149" s="402"/>
      <c r="AF149" s="402"/>
      <c r="AG149" s="402"/>
      <c r="AH149" s="402"/>
      <c r="AI149" s="402"/>
      <c r="AJ149" s="402"/>
      <c r="AK149" s="402"/>
      <c r="AL149" s="403"/>
      <c r="AM149" s="403"/>
      <c r="AN149" s="403"/>
      <c r="AO149" s="403"/>
      <c r="AP149" s="403"/>
      <c r="AQ149" s="403"/>
      <c r="AR149" s="403"/>
      <c r="AS149" s="403"/>
      <c r="AT149" s="403"/>
      <c r="AU149" s="403"/>
      <c r="AV149" s="403"/>
      <c r="AW149" s="403"/>
      <c r="AX149" s="403"/>
      <c r="AY149" s="403"/>
      <c r="AZ149" s="404"/>
      <c r="BA149" s="363"/>
      <c r="BB149" s="363"/>
      <c r="BC149" s="363"/>
      <c r="BD149" s="363"/>
      <c r="BE149" s="363"/>
      <c r="BF149" s="363"/>
      <c r="BG149" s="363"/>
      <c r="BH149" s="363"/>
      <c r="BI149" s="363"/>
      <c r="BJ149" s="363"/>
    </row>
    <row r="150" spans="6:62" ht="93" customHeight="1" x14ac:dyDescent="0.3">
      <c r="F150" s="399"/>
      <c r="G150" s="400"/>
      <c r="H150" s="400"/>
      <c r="I150" s="400"/>
      <c r="J150" s="400"/>
      <c r="K150" s="400"/>
      <c r="L150" s="400"/>
      <c r="M150" s="400"/>
      <c r="N150" s="400"/>
      <c r="U150" s="401"/>
      <c r="V150" s="402"/>
      <c r="W150" s="402"/>
      <c r="X150" s="402"/>
      <c r="Y150" s="402"/>
      <c r="Z150" s="402"/>
      <c r="AA150" s="402"/>
      <c r="AB150" s="402"/>
      <c r="AC150" s="402"/>
      <c r="AD150" s="402"/>
      <c r="AE150" s="402"/>
      <c r="AF150" s="402"/>
      <c r="AG150" s="402"/>
      <c r="AH150" s="402"/>
      <c r="AI150" s="402"/>
      <c r="AJ150" s="402"/>
      <c r="AK150" s="402"/>
      <c r="AL150" s="403"/>
      <c r="AM150" s="403"/>
      <c r="AN150" s="403"/>
      <c r="AO150" s="403"/>
      <c r="AP150" s="403"/>
      <c r="AQ150" s="403"/>
      <c r="AR150" s="403"/>
      <c r="AS150" s="403"/>
      <c r="AT150" s="403"/>
      <c r="AU150" s="403"/>
      <c r="AV150" s="403"/>
      <c r="AW150" s="403"/>
      <c r="AX150" s="403"/>
      <c r="AY150" s="403"/>
      <c r="AZ150" s="404"/>
      <c r="BA150" s="363"/>
      <c r="BB150" s="363"/>
      <c r="BC150" s="363"/>
      <c r="BD150" s="363"/>
      <c r="BE150" s="363"/>
      <c r="BF150" s="363"/>
      <c r="BG150" s="363"/>
      <c r="BH150" s="363"/>
      <c r="BI150" s="363"/>
      <c r="BJ150" s="363"/>
    </row>
    <row r="151" spans="6:62" ht="93" customHeight="1" x14ac:dyDescent="0.3">
      <c r="F151" s="399"/>
      <c r="G151" s="400"/>
      <c r="H151" s="400"/>
      <c r="I151" s="400"/>
      <c r="J151" s="400"/>
      <c r="K151" s="400"/>
      <c r="L151" s="400"/>
      <c r="M151" s="400"/>
      <c r="N151" s="400"/>
      <c r="U151" s="401"/>
      <c r="V151" s="402"/>
      <c r="W151" s="402"/>
      <c r="X151" s="402"/>
      <c r="Y151" s="402"/>
      <c r="Z151" s="402"/>
      <c r="AA151" s="402"/>
      <c r="AB151" s="402"/>
      <c r="AC151" s="402"/>
      <c r="AD151" s="402"/>
      <c r="AE151" s="402"/>
      <c r="AF151" s="402"/>
      <c r="AG151" s="402"/>
      <c r="AH151" s="402"/>
      <c r="AI151" s="402"/>
      <c r="AJ151" s="402"/>
      <c r="AK151" s="402"/>
      <c r="AL151" s="403"/>
      <c r="AM151" s="403"/>
      <c r="AN151" s="403"/>
      <c r="AO151" s="403"/>
      <c r="AP151" s="403"/>
      <c r="AQ151" s="403"/>
      <c r="AR151" s="403"/>
      <c r="AS151" s="403"/>
      <c r="AT151" s="403"/>
      <c r="AU151" s="403"/>
      <c r="AV151" s="403"/>
      <c r="AW151" s="403"/>
      <c r="AX151" s="403"/>
      <c r="AY151" s="403"/>
      <c r="AZ151" s="404"/>
      <c r="BA151" s="363"/>
      <c r="BB151" s="363"/>
      <c r="BC151" s="363"/>
      <c r="BD151" s="363"/>
      <c r="BE151" s="363"/>
      <c r="BF151" s="363"/>
      <c r="BG151" s="363"/>
      <c r="BH151" s="363"/>
      <c r="BI151" s="363"/>
      <c r="BJ151" s="363"/>
    </row>
    <row r="152" spans="6:62" ht="93" customHeight="1" x14ac:dyDescent="0.3">
      <c r="F152" s="399"/>
      <c r="G152" s="400"/>
      <c r="H152" s="400"/>
      <c r="I152" s="400"/>
      <c r="J152" s="400"/>
      <c r="K152" s="400"/>
      <c r="L152" s="400"/>
      <c r="M152" s="400"/>
      <c r="N152" s="400"/>
      <c r="U152" s="401"/>
      <c r="V152" s="402"/>
      <c r="W152" s="402"/>
      <c r="X152" s="402"/>
      <c r="Y152" s="402"/>
      <c r="Z152" s="402"/>
      <c r="AA152" s="402"/>
      <c r="AB152" s="402"/>
      <c r="AC152" s="402"/>
      <c r="AD152" s="402"/>
      <c r="AE152" s="402"/>
      <c r="AF152" s="402"/>
      <c r="AG152" s="402"/>
      <c r="AH152" s="402"/>
      <c r="AI152" s="402"/>
      <c r="AJ152" s="402"/>
      <c r="AK152" s="402"/>
      <c r="AL152" s="403"/>
      <c r="AM152" s="403"/>
      <c r="AN152" s="403"/>
      <c r="AO152" s="403"/>
      <c r="AP152" s="403"/>
      <c r="AQ152" s="403"/>
      <c r="AR152" s="403"/>
      <c r="AS152" s="403"/>
      <c r="AT152" s="403"/>
      <c r="AU152" s="403"/>
      <c r="AV152" s="403"/>
      <c r="AW152" s="403"/>
      <c r="AX152" s="403"/>
      <c r="AY152" s="403"/>
      <c r="AZ152" s="404"/>
      <c r="BA152" s="363"/>
      <c r="BB152" s="363"/>
      <c r="BC152" s="363"/>
      <c r="BD152" s="363"/>
      <c r="BE152" s="363"/>
      <c r="BF152" s="363"/>
      <c r="BG152" s="363"/>
      <c r="BH152" s="363"/>
      <c r="BI152" s="363"/>
      <c r="BJ152" s="363"/>
    </row>
    <row r="153" spans="6:62" ht="93" customHeight="1" x14ac:dyDescent="0.3">
      <c r="F153" s="399"/>
      <c r="G153" s="400"/>
      <c r="H153" s="400"/>
      <c r="I153" s="400"/>
      <c r="J153" s="400"/>
      <c r="K153" s="400"/>
      <c r="L153" s="400"/>
      <c r="M153" s="400"/>
      <c r="N153" s="400"/>
      <c r="U153" s="401"/>
      <c r="V153" s="402"/>
      <c r="W153" s="402"/>
      <c r="X153" s="402"/>
      <c r="Y153" s="402"/>
      <c r="Z153" s="402"/>
      <c r="AA153" s="402"/>
      <c r="AB153" s="402"/>
      <c r="AC153" s="402"/>
      <c r="AD153" s="402"/>
      <c r="AE153" s="402"/>
      <c r="AF153" s="402"/>
      <c r="AG153" s="402"/>
      <c r="AH153" s="402"/>
      <c r="AI153" s="402"/>
      <c r="AJ153" s="402"/>
      <c r="AK153" s="402"/>
      <c r="AL153" s="403"/>
      <c r="AM153" s="403"/>
      <c r="AN153" s="403"/>
      <c r="AO153" s="403"/>
      <c r="AP153" s="403"/>
      <c r="AQ153" s="403"/>
      <c r="AR153" s="403"/>
      <c r="AS153" s="403"/>
      <c r="AT153" s="403"/>
      <c r="AU153" s="403"/>
      <c r="AV153" s="403"/>
      <c r="AW153" s="403"/>
      <c r="AX153" s="403"/>
      <c r="AY153" s="403"/>
      <c r="AZ153" s="404"/>
      <c r="BA153" s="363"/>
      <c r="BB153" s="363"/>
      <c r="BC153" s="363"/>
      <c r="BD153" s="363"/>
      <c r="BE153" s="363"/>
      <c r="BF153" s="363"/>
      <c r="BG153" s="363"/>
      <c r="BH153" s="363"/>
      <c r="BI153" s="363"/>
      <c r="BJ153" s="363"/>
    </row>
    <row r="154" spans="6:62" ht="93" customHeight="1" x14ac:dyDescent="0.3">
      <c r="F154" s="399"/>
      <c r="G154" s="400"/>
      <c r="H154" s="400"/>
      <c r="I154" s="400"/>
      <c r="J154" s="400"/>
      <c r="K154" s="400"/>
      <c r="L154" s="400"/>
      <c r="M154" s="400"/>
      <c r="N154" s="400"/>
      <c r="U154" s="401"/>
      <c r="V154" s="402"/>
      <c r="W154" s="402"/>
      <c r="X154" s="402"/>
      <c r="Y154" s="402"/>
      <c r="Z154" s="402"/>
      <c r="AA154" s="402"/>
      <c r="AB154" s="402"/>
      <c r="AC154" s="402"/>
      <c r="AD154" s="402"/>
      <c r="AE154" s="402"/>
      <c r="AF154" s="402"/>
      <c r="AG154" s="402"/>
      <c r="AH154" s="402"/>
      <c r="AI154" s="402"/>
      <c r="AJ154" s="402"/>
      <c r="AK154" s="402"/>
      <c r="AL154" s="403"/>
      <c r="AM154" s="403"/>
      <c r="AN154" s="403"/>
      <c r="AO154" s="403"/>
      <c r="AP154" s="403"/>
      <c r="AQ154" s="403"/>
      <c r="AR154" s="403"/>
      <c r="AS154" s="403"/>
      <c r="AT154" s="403"/>
      <c r="AU154" s="403"/>
      <c r="AV154" s="403"/>
      <c r="AW154" s="403"/>
      <c r="AX154" s="403"/>
      <c r="AY154" s="403"/>
      <c r="AZ154" s="404"/>
      <c r="BA154" s="363"/>
      <c r="BB154" s="363"/>
      <c r="BC154" s="363"/>
      <c r="BD154" s="363"/>
      <c r="BE154" s="363"/>
      <c r="BF154" s="363"/>
      <c r="BG154" s="363"/>
      <c r="BH154" s="363"/>
      <c r="BI154" s="363"/>
      <c r="BJ154" s="363"/>
    </row>
    <row r="155" spans="6:62" ht="93" customHeight="1" x14ac:dyDescent="0.3">
      <c r="F155" s="399"/>
      <c r="G155" s="400"/>
      <c r="H155" s="400"/>
      <c r="I155" s="400"/>
      <c r="J155" s="400"/>
      <c r="K155" s="400"/>
      <c r="L155" s="400"/>
      <c r="M155" s="400"/>
      <c r="N155" s="400"/>
      <c r="U155" s="401"/>
      <c r="V155" s="402"/>
      <c r="W155" s="402"/>
      <c r="X155" s="402"/>
      <c r="Y155" s="402"/>
      <c r="Z155" s="402"/>
      <c r="AA155" s="402"/>
      <c r="AB155" s="402"/>
      <c r="AC155" s="402"/>
      <c r="AD155" s="402"/>
      <c r="AE155" s="402"/>
      <c r="AF155" s="402"/>
      <c r="AG155" s="402"/>
      <c r="AH155" s="402"/>
      <c r="AI155" s="402"/>
      <c r="AJ155" s="402"/>
      <c r="AK155" s="402"/>
      <c r="AL155" s="403"/>
      <c r="AM155" s="403"/>
      <c r="AN155" s="403"/>
      <c r="AO155" s="403"/>
      <c r="AP155" s="403"/>
      <c r="AQ155" s="403"/>
      <c r="AR155" s="403"/>
      <c r="AS155" s="403"/>
      <c r="AT155" s="403"/>
      <c r="AU155" s="403"/>
      <c r="AV155" s="403"/>
      <c r="AW155" s="403"/>
      <c r="AX155" s="403"/>
      <c r="AY155" s="403"/>
      <c r="AZ155" s="404"/>
      <c r="BA155" s="363"/>
      <c r="BB155" s="363"/>
      <c r="BC155" s="363"/>
      <c r="BD155" s="363"/>
      <c r="BE155" s="363"/>
      <c r="BF155" s="363"/>
      <c r="BG155" s="363"/>
      <c r="BH155" s="363"/>
      <c r="BI155" s="363"/>
      <c r="BJ155" s="363"/>
    </row>
    <row r="156" spans="6:62" ht="93" customHeight="1" x14ac:dyDescent="0.3">
      <c r="F156" s="399"/>
      <c r="G156" s="400"/>
      <c r="H156" s="400"/>
      <c r="I156" s="400"/>
      <c r="J156" s="400"/>
      <c r="K156" s="400"/>
      <c r="L156" s="400"/>
      <c r="M156" s="400"/>
      <c r="N156" s="400"/>
      <c r="U156" s="401"/>
      <c r="V156" s="402"/>
      <c r="W156" s="402"/>
      <c r="X156" s="402"/>
      <c r="Y156" s="402"/>
      <c r="Z156" s="402"/>
      <c r="AA156" s="402"/>
      <c r="AB156" s="402"/>
      <c r="AC156" s="402"/>
      <c r="AD156" s="402"/>
      <c r="AE156" s="402"/>
      <c r="AF156" s="402"/>
      <c r="AG156" s="402"/>
      <c r="AH156" s="402"/>
      <c r="AI156" s="402"/>
      <c r="AJ156" s="402"/>
      <c r="AK156" s="402"/>
      <c r="AL156" s="403"/>
      <c r="AM156" s="403"/>
      <c r="AN156" s="403"/>
      <c r="AO156" s="403"/>
      <c r="AP156" s="403"/>
      <c r="AQ156" s="403"/>
      <c r="AR156" s="403"/>
      <c r="AS156" s="403"/>
      <c r="AT156" s="403"/>
      <c r="AU156" s="403"/>
      <c r="AV156" s="403"/>
      <c r="AW156" s="403"/>
      <c r="AX156" s="403"/>
      <c r="AY156" s="403"/>
      <c r="AZ156" s="404"/>
      <c r="BA156" s="363"/>
      <c r="BB156" s="363"/>
      <c r="BC156" s="363"/>
      <c r="BD156" s="363"/>
      <c r="BE156" s="363"/>
      <c r="BF156" s="363"/>
      <c r="BG156" s="363"/>
      <c r="BH156" s="363"/>
      <c r="BI156" s="363"/>
      <c r="BJ156" s="363"/>
    </row>
    <row r="157" spans="6:62" ht="93" customHeight="1" x14ac:dyDescent="0.3">
      <c r="F157" s="399"/>
      <c r="G157" s="400"/>
      <c r="H157" s="400"/>
      <c r="I157" s="400"/>
      <c r="J157" s="400"/>
      <c r="K157" s="400"/>
      <c r="L157" s="400"/>
      <c r="M157" s="400"/>
      <c r="N157" s="400"/>
      <c r="U157" s="401"/>
      <c r="V157" s="402"/>
      <c r="W157" s="402"/>
      <c r="X157" s="402"/>
      <c r="Y157" s="402"/>
      <c r="Z157" s="402"/>
      <c r="AA157" s="402"/>
      <c r="AB157" s="402"/>
      <c r="AC157" s="402"/>
      <c r="AD157" s="402"/>
      <c r="AE157" s="402"/>
      <c r="AF157" s="402"/>
      <c r="AG157" s="402"/>
      <c r="AH157" s="402"/>
      <c r="AI157" s="402"/>
      <c r="AJ157" s="402"/>
      <c r="AK157" s="402"/>
      <c r="AL157" s="403"/>
      <c r="AM157" s="403"/>
      <c r="AN157" s="403"/>
      <c r="AO157" s="403"/>
      <c r="AP157" s="403"/>
      <c r="AQ157" s="403"/>
      <c r="AR157" s="403"/>
      <c r="AS157" s="403"/>
      <c r="AT157" s="403"/>
      <c r="AU157" s="403"/>
      <c r="AV157" s="403"/>
      <c r="AW157" s="403"/>
      <c r="AX157" s="403"/>
      <c r="AY157" s="403"/>
      <c r="AZ157" s="404"/>
      <c r="BA157" s="363"/>
      <c r="BB157" s="363"/>
      <c r="BC157" s="363"/>
      <c r="BD157" s="363"/>
      <c r="BE157" s="363"/>
      <c r="BF157" s="363"/>
      <c r="BG157" s="363"/>
      <c r="BH157" s="363"/>
      <c r="BI157" s="363"/>
      <c r="BJ157" s="363"/>
    </row>
    <row r="158" spans="6:62" ht="93" customHeight="1" x14ac:dyDescent="0.3">
      <c r="F158" s="399"/>
      <c r="G158" s="400"/>
      <c r="H158" s="400"/>
      <c r="I158" s="400"/>
      <c r="J158" s="400"/>
      <c r="K158" s="400"/>
      <c r="L158" s="400"/>
      <c r="M158" s="400"/>
      <c r="N158" s="400"/>
      <c r="U158" s="401"/>
      <c r="V158" s="402"/>
      <c r="W158" s="402"/>
      <c r="X158" s="402"/>
      <c r="Y158" s="402"/>
      <c r="Z158" s="402"/>
      <c r="AA158" s="402"/>
      <c r="AB158" s="402"/>
      <c r="AC158" s="402"/>
      <c r="AD158" s="402"/>
      <c r="AE158" s="402"/>
      <c r="AF158" s="402"/>
      <c r="AG158" s="402"/>
      <c r="AH158" s="402"/>
      <c r="AI158" s="402"/>
      <c r="AJ158" s="402"/>
      <c r="AK158" s="402"/>
      <c r="AL158" s="403"/>
      <c r="AM158" s="403"/>
      <c r="AN158" s="403"/>
      <c r="AO158" s="403"/>
      <c r="AP158" s="403"/>
      <c r="AQ158" s="403"/>
      <c r="AR158" s="403"/>
      <c r="AS158" s="403"/>
      <c r="AT158" s="403"/>
      <c r="AU158" s="403"/>
      <c r="AV158" s="403"/>
      <c r="AW158" s="403"/>
      <c r="AX158" s="403"/>
      <c r="AY158" s="403"/>
      <c r="AZ158" s="404"/>
      <c r="BA158" s="363"/>
      <c r="BB158" s="363"/>
      <c r="BC158" s="363"/>
      <c r="BD158" s="363"/>
      <c r="BE158" s="363"/>
      <c r="BF158" s="363"/>
      <c r="BG158" s="363"/>
      <c r="BH158" s="363"/>
      <c r="BI158" s="363"/>
      <c r="BJ158" s="363"/>
    </row>
    <row r="159" spans="6:62" ht="93" customHeight="1" x14ac:dyDescent="0.3">
      <c r="F159" s="399"/>
      <c r="G159" s="400"/>
      <c r="H159" s="400"/>
      <c r="I159" s="400"/>
      <c r="J159" s="400"/>
      <c r="K159" s="400"/>
      <c r="L159" s="400"/>
      <c r="M159" s="400"/>
      <c r="N159" s="400"/>
      <c r="U159" s="401"/>
      <c r="V159" s="402"/>
      <c r="W159" s="402"/>
      <c r="X159" s="402"/>
      <c r="Y159" s="402"/>
      <c r="Z159" s="402"/>
      <c r="AA159" s="402"/>
      <c r="AB159" s="402"/>
      <c r="AC159" s="402"/>
      <c r="AD159" s="402"/>
      <c r="AE159" s="402"/>
      <c r="AF159" s="402"/>
      <c r="AG159" s="402"/>
      <c r="AH159" s="402"/>
      <c r="AI159" s="402"/>
      <c r="AJ159" s="402"/>
      <c r="AK159" s="402"/>
      <c r="AL159" s="403"/>
      <c r="AM159" s="403"/>
      <c r="AN159" s="403"/>
      <c r="AO159" s="403"/>
      <c r="AP159" s="403"/>
      <c r="AQ159" s="403"/>
      <c r="AR159" s="403"/>
      <c r="AS159" s="403"/>
      <c r="AT159" s="403"/>
      <c r="AU159" s="403"/>
      <c r="AV159" s="403"/>
      <c r="AW159" s="403"/>
      <c r="AX159" s="403"/>
      <c r="AY159" s="403"/>
      <c r="AZ159" s="404"/>
      <c r="BA159" s="363"/>
      <c r="BB159" s="363"/>
      <c r="BC159" s="363"/>
      <c r="BD159" s="363"/>
      <c r="BE159" s="363"/>
      <c r="BF159" s="363"/>
      <c r="BG159" s="363"/>
      <c r="BH159" s="363"/>
      <c r="BI159" s="363"/>
      <c r="BJ159" s="363"/>
    </row>
    <row r="160" spans="6:62" ht="93" customHeight="1" x14ac:dyDescent="0.3">
      <c r="F160" s="399"/>
      <c r="G160" s="400"/>
      <c r="H160" s="400"/>
      <c r="I160" s="400"/>
      <c r="J160" s="400"/>
      <c r="K160" s="400"/>
      <c r="L160" s="400"/>
      <c r="M160" s="400"/>
      <c r="N160" s="400"/>
      <c r="U160" s="401"/>
      <c r="V160" s="402"/>
      <c r="W160" s="402"/>
      <c r="X160" s="402"/>
      <c r="Y160" s="402"/>
      <c r="Z160" s="402"/>
      <c r="AA160" s="402"/>
      <c r="AB160" s="402"/>
      <c r="AC160" s="402"/>
      <c r="AD160" s="402"/>
      <c r="AE160" s="402"/>
      <c r="AF160" s="402"/>
      <c r="AG160" s="402"/>
      <c r="AH160" s="402"/>
      <c r="AI160" s="402"/>
      <c r="AJ160" s="402"/>
      <c r="AK160" s="402"/>
      <c r="AL160" s="403"/>
      <c r="AM160" s="403"/>
      <c r="AN160" s="403"/>
      <c r="AO160" s="403"/>
      <c r="AP160" s="403"/>
      <c r="AQ160" s="403"/>
      <c r="AR160" s="403"/>
      <c r="AS160" s="403"/>
      <c r="AT160" s="403"/>
      <c r="AU160" s="403"/>
      <c r="AV160" s="403"/>
      <c r="AW160" s="403"/>
      <c r="AX160" s="403"/>
      <c r="AY160" s="403"/>
      <c r="AZ160" s="404"/>
      <c r="BA160" s="363"/>
      <c r="BB160" s="363"/>
      <c r="BC160" s="363"/>
      <c r="BD160" s="363"/>
      <c r="BE160" s="363"/>
      <c r="BF160" s="363"/>
      <c r="BG160" s="363"/>
      <c r="BH160" s="363"/>
      <c r="BI160" s="363"/>
      <c r="BJ160" s="363"/>
    </row>
    <row r="161" spans="6:62" ht="93" customHeight="1" x14ac:dyDescent="0.3">
      <c r="F161" s="399"/>
      <c r="G161" s="400"/>
      <c r="H161" s="400"/>
      <c r="I161" s="400"/>
      <c r="J161" s="400"/>
      <c r="K161" s="400"/>
      <c r="L161" s="400"/>
      <c r="M161" s="400"/>
      <c r="N161" s="400"/>
      <c r="U161" s="401"/>
      <c r="V161" s="402"/>
      <c r="W161" s="402"/>
      <c r="X161" s="402"/>
      <c r="Y161" s="402"/>
      <c r="Z161" s="402"/>
      <c r="AA161" s="402"/>
      <c r="AB161" s="402"/>
      <c r="AC161" s="402"/>
      <c r="AD161" s="402"/>
      <c r="AE161" s="402"/>
      <c r="AF161" s="402"/>
      <c r="AG161" s="402"/>
      <c r="AH161" s="402"/>
      <c r="AI161" s="402"/>
      <c r="AJ161" s="402"/>
      <c r="AK161" s="402"/>
      <c r="AL161" s="403"/>
      <c r="AM161" s="403"/>
      <c r="AN161" s="403"/>
      <c r="AO161" s="403"/>
      <c r="AP161" s="403"/>
      <c r="AQ161" s="403"/>
      <c r="AR161" s="403"/>
      <c r="AS161" s="403"/>
      <c r="AT161" s="403"/>
      <c r="AU161" s="403"/>
      <c r="AV161" s="403"/>
      <c r="AW161" s="403"/>
      <c r="AX161" s="403"/>
      <c r="AY161" s="403"/>
      <c r="AZ161" s="404"/>
      <c r="BA161" s="363"/>
      <c r="BB161" s="363"/>
      <c r="BC161" s="363"/>
      <c r="BD161" s="363"/>
      <c r="BE161" s="363"/>
      <c r="BF161" s="363"/>
      <c r="BG161" s="363"/>
      <c r="BH161" s="363"/>
      <c r="BI161" s="363"/>
      <c r="BJ161" s="363"/>
    </row>
    <row r="162" spans="6:62" ht="93" customHeight="1" x14ac:dyDescent="0.3">
      <c r="F162" s="399"/>
      <c r="G162" s="400"/>
      <c r="H162" s="400"/>
      <c r="I162" s="400"/>
      <c r="J162" s="400"/>
      <c r="K162" s="400"/>
      <c r="L162" s="400"/>
      <c r="M162" s="400"/>
      <c r="N162" s="400"/>
      <c r="U162" s="401"/>
      <c r="V162" s="402"/>
      <c r="W162" s="402"/>
      <c r="X162" s="402"/>
      <c r="Y162" s="402"/>
      <c r="Z162" s="402"/>
      <c r="AA162" s="402"/>
      <c r="AB162" s="402"/>
      <c r="AC162" s="402"/>
      <c r="AD162" s="402"/>
      <c r="AE162" s="402"/>
      <c r="AF162" s="402"/>
      <c r="AG162" s="402"/>
      <c r="AH162" s="402"/>
      <c r="AI162" s="402"/>
      <c r="AJ162" s="402"/>
      <c r="AK162" s="402"/>
      <c r="AL162" s="403"/>
      <c r="AM162" s="403"/>
      <c r="AN162" s="403"/>
      <c r="AO162" s="403"/>
      <c r="AP162" s="403"/>
      <c r="AQ162" s="403"/>
      <c r="AR162" s="403"/>
      <c r="AS162" s="403"/>
      <c r="AT162" s="403"/>
      <c r="AU162" s="403"/>
      <c r="AV162" s="403"/>
      <c r="AW162" s="403"/>
      <c r="AX162" s="403"/>
      <c r="AY162" s="403"/>
      <c r="AZ162" s="404"/>
      <c r="BA162" s="363"/>
      <c r="BB162" s="363"/>
      <c r="BC162" s="363"/>
      <c r="BD162" s="363"/>
      <c r="BE162" s="363"/>
      <c r="BF162" s="363"/>
      <c r="BG162" s="363"/>
      <c r="BH162" s="363"/>
      <c r="BI162" s="363"/>
      <c r="BJ162" s="363"/>
    </row>
    <row r="163" spans="6:62" ht="93" customHeight="1" x14ac:dyDescent="0.3">
      <c r="F163" s="399"/>
      <c r="G163" s="400"/>
      <c r="H163" s="400"/>
      <c r="I163" s="400"/>
      <c r="J163" s="400"/>
      <c r="K163" s="400"/>
      <c r="L163" s="400"/>
      <c r="M163" s="400"/>
      <c r="N163" s="400"/>
      <c r="U163" s="401"/>
      <c r="V163" s="402"/>
      <c r="W163" s="402"/>
      <c r="X163" s="402"/>
      <c r="Y163" s="402"/>
      <c r="Z163" s="402"/>
      <c r="AA163" s="402"/>
      <c r="AB163" s="402"/>
      <c r="AC163" s="402"/>
      <c r="AD163" s="402"/>
      <c r="AE163" s="402"/>
      <c r="AF163" s="402"/>
      <c r="AG163" s="402"/>
      <c r="AH163" s="402"/>
      <c r="AI163" s="402"/>
      <c r="AJ163" s="402"/>
      <c r="AK163" s="402"/>
      <c r="AL163" s="403"/>
      <c r="AM163" s="403"/>
      <c r="AN163" s="403"/>
      <c r="AO163" s="403"/>
      <c r="AP163" s="403"/>
      <c r="AQ163" s="403"/>
      <c r="AR163" s="403"/>
      <c r="AS163" s="403"/>
      <c r="AT163" s="403"/>
      <c r="AU163" s="403"/>
      <c r="AV163" s="403"/>
      <c r="AW163" s="403"/>
      <c r="AX163" s="403"/>
      <c r="AY163" s="403"/>
      <c r="AZ163" s="404"/>
      <c r="BA163" s="363"/>
      <c r="BB163" s="363"/>
      <c r="BC163" s="363"/>
      <c r="BD163" s="363"/>
      <c r="BE163" s="363"/>
      <c r="BF163" s="363"/>
      <c r="BG163" s="363"/>
      <c r="BH163" s="363"/>
      <c r="BI163" s="363"/>
      <c r="BJ163" s="363"/>
    </row>
    <row r="164" spans="6:62" ht="93" customHeight="1" x14ac:dyDescent="0.3">
      <c r="F164" s="399"/>
      <c r="G164" s="400"/>
      <c r="H164" s="400"/>
      <c r="I164" s="400"/>
      <c r="J164" s="400"/>
      <c r="K164" s="400"/>
      <c r="L164" s="400"/>
      <c r="M164" s="400"/>
      <c r="N164" s="400"/>
      <c r="U164" s="401"/>
      <c r="V164" s="402"/>
      <c r="W164" s="402"/>
      <c r="X164" s="402"/>
      <c r="Y164" s="402"/>
      <c r="Z164" s="402"/>
      <c r="AA164" s="402"/>
      <c r="AB164" s="402"/>
      <c r="AC164" s="402"/>
      <c r="AD164" s="402"/>
      <c r="AE164" s="402"/>
      <c r="AF164" s="402"/>
      <c r="AG164" s="402"/>
      <c r="AH164" s="402"/>
      <c r="AI164" s="402"/>
      <c r="AJ164" s="402"/>
      <c r="AK164" s="402"/>
      <c r="AL164" s="403"/>
      <c r="AM164" s="403"/>
      <c r="AN164" s="403"/>
      <c r="AO164" s="403"/>
      <c r="AP164" s="403"/>
      <c r="AQ164" s="403"/>
      <c r="AR164" s="403"/>
      <c r="AS164" s="403"/>
      <c r="AT164" s="403"/>
      <c r="AU164" s="403"/>
      <c r="AV164" s="403"/>
      <c r="AW164" s="403"/>
      <c r="AX164" s="403"/>
      <c r="AY164" s="403"/>
      <c r="AZ164" s="404"/>
      <c r="BA164" s="363"/>
      <c r="BB164" s="363"/>
      <c r="BC164" s="363"/>
      <c r="BD164" s="363"/>
      <c r="BE164" s="363"/>
      <c r="BF164" s="363"/>
      <c r="BG164" s="363"/>
      <c r="BH164" s="363"/>
      <c r="BI164" s="363"/>
      <c r="BJ164" s="363"/>
    </row>
    <row r="165" spans="6:62" ht="93" customHeight="1" x14ac:dyDescent="0.3">
      <c r="F165" s="399"/>
      <c r="G165" s="400"/>
      <c r="H165" s="400"/>
      <c r="I165" s="400"/>
      <c r="J165" s="400"/>
      <c r="K165" s="400"/>
      <c r="L165" s="400"/>
      <c r="M165" s="400"/>
      <c r="N165" s="400"/>
      <c r="U165" s="401"/>
      <c r="V165" s="402"/>
      <c r="W165" s="402"/>
      <c r="X165" s="402"/>
      <c r="Y165" s="402"/>
      <c r="Z165" s="402"/>
      <c r="AA165" s="402"/>
      <c r="AB165" s="402"/>
      <c r="AC165" s="402"/>
      <c r="AD165" s="402"/>
      <c r="AE165" s="402"/>
      <c r="AF165" s="402"/>
      <c r="AG165" s="402"/>
      <c r="AH165" s="402"/>
      <c r="AI165" s="402"/>
      <c r="AJ165" s="402"/>
      <c r="AK165" s="402"/>
      <c r="AL165" s="403"/>
      <c r="AM165" s="403"/>
      <c r="AN165" s="403"/>
      <c r="AO165" s="403"/>
      <c r="AP165" s="403"/>
      <c r="AQ165" s="403"/>
      <c r="AR165" s="403"/>
      <c r="AS165" s="403"/>
      <c r="AT165" s="403"/>
      <c r="AU165" s="403"/>
      <c r="AV165" s="403"/>
      <c r="AW165" s="403"/>
      <c r="AX165" s="403"/>
      <c r="AY165" s="403"/>
      <c r="AZ165" s="404"/>
      <c r="BA165" s="363"/>
      <c r="BB165" s="363"/>
      <c r="BC165" s="363"/>
      <c r="BD165" s="363"/>
      <c r="BE165" s="363"/>
      <c r="BF165" s="363"/>
      <c r="BG165" s="363"/>
      <c r="BH165" s="363"/>
      <c r="BI165" s="363"/>
      <c r="BJ165" s="363"/>
    </row>
    <row r="166" spans="6:62" ht="93" customHeight="1" x14ac:dyDescent="0.3">
      <c r="F166" s="399"/>
      <c r="G166" s="400"/>
      <c r="H166" s="400"/>
      <c r="I166" s="400"/>
      <c r="J166" s="400"/>
      <c r="K166" s="400"/>
      <c r="L166" s="400"/>
      <c r="M166" s="400"/>
      <c r="N166" s="400"/>
      <c r="U166" s="401"/>
      <c r="V166" s="402"/>
      <c r="W166" s="402"/>
      <c r="X166" s="402"/>
      <c r="Y166" s="402"/>
      <c r="Z166" s="402"/>
      <c r="AA166" s="402"/>
      <c r="AB166" s="402"/>
      <c r="AC166" s="402"/>
      <c r="AD166" s="402"/>
      <c r="AE166" s="402"/>
      <c r="AF166" s="402"/>
      <c r="AG166" s="402"/>
      <c r="AH166" s="402"/>
      <c r="AI166" s="402"/>
      <c r="AJ166" s="402"/>
      <c r="AK166" s="402"/>
      <c r="AL166" s="403"/>
      <c r="AM166" s="403"/>
      <c r="AN166" s="403"/>
      <c r="AO166" s="403"/>
      <c r="AP166" s="403"/>
      <c r="AQ166" s="403"/>
      <c r="AR166" s="403"/>
      <c r="AS166" s="403"/>
      <c r="AT166" s="403"/>
      <c r="AU166" s="403"/>
      <c r="AV166" s="403"/>
      <c r="AW166" s="403"/>
      <c r="AX166" s="403"/>
      <c r="AY166" s="403"/>
      <c r="AZ166" s="404"/>
      <c r="BA166" s="363"/>
      <c r="BB166" s="363"/>
      <c r="BC166" s="363"/>
      <c r="BD166" s="363"/>
      <c r="BE166" s="363"/>
      <c r="BF166" s="363"/>
      <c r="BG166" s="363"/>
      <c r="BH166" s="363"/>
      <c r="BI166" s="363"/>
      <c r="BJ166" s="363"/>
    </row>
    <row r="167" spans="6:62" ht="93" customHeight="1" x14ac:dyDescent="0.3">
      <c r="F167" s="399"/>
      <c r="G167" s="400"/>
      <c r="H167" s="400"/>
      <c r="I167" s="400"/>
      <c r="J167" s="400"/>
      <c r="K167" s="400"/>
      <c r="L167" s="400"/>
      <c r="M167" s="400"/>
      <c r="N167" s="400"/>
      <c r="U167" s="401"/>
      <c r="V167" s="402"/>
      <c r="W167" s="402"/>
      <c r="X167" s="402"/>
      <c r="Y167" s="402"/>
      <c r="Z167" s="402"/>
      <c r="AA167" s="402"/>
      <c r="AB167" s="402"/>
      <c r="AC167" s="402"/>
      <c r="AD167" s="402"/>
      <c r="AE167" s="402"/>
      <c r="AF167" s="402"/>
      <c r="AG167" s="402"/>
      <c r="AH167" s="402"/>
      <c r="AI167" s="402"/>
      <c r="AJ167" s="402"/>
      <c r="AK167" s="402"/>
      <c r="AL167" s="403"/>
      <c r="AM167" s="403"/>
      <c r="AN167" s="403"/>
      <c r="AO167" s="403"/>
      <c r="AP167" s="403"/>
      <c r="AQ167" s="403"/>
      <c r="AR167" s="403"/>
      <c r="AS167" s="403"/>
      <c r="AT167" s="403"/>
      <c r="AU167" s="403"/>
      <c r="AV167" s="403"/>
      <c r="AW167" s="403"/>
      <c r="AX167" s="403"/>
      <c r="AY167" s="403"/>
      <c r="AZ167" s="404"/>
      <c r="BA167" s="363"/>
      <c r="BB167" s="363"/>
      <c r="BC167" s="363"/>
      <c r="BD167" s="363"/>
      <c r="BE167" s="363"/>
      <c r="BF167" s="363"/>
      <c r="BG167" s="363"/>
      <c r="BH167" s="363"/>
      <c r="BI167" s="363"/>
      <c r="BJ167" s="363"/>
    </row>
    <row r="168" spans="6:62" ht="93" customHeight="1" x14ac:dyDescent="0.3">
      <c r="F168" s="399"/>
      <c r="G168" s="400"/>
      <c r="H168" s="400"/>
      <c r="I168" s="400"/>
      <c r="J168" s="400"/>
      <c r="K168" s="400"/>
      <c r="L168" s="400"/>
      <c r="M168" s="400"/>
      <c r="N168" s="400"/>
      <c r="U168" s="401"/>
      <c r="V168" s="402"/>
      <c r="W168" s="402"/>
      <c r="X168" s="402"/>
      <c r="Y168" s="402"/>
      <c r="Z168" s="402"/>
      <c r="AA168" s="402"/>
      <c r="AB168" s="402"/>
      <c r="AC168" s="402"/>
      <c r="AD168" s="402"/>
      <c r="AE168" s="402"/>
      <c r="AF168" s="402"/>
      <c r="AG168" s="402"/>
      <c r="AH168" s="402"/>
      <c r="AI168" s="402"/>
      <c r="AJ168" s="402"/>
      <c r="AK168" s="402"/>
      <c r="AL168" s="403"/>
      <c r="AM168" s="403"/>
      <c r="AN168" s="403"/>
      <c r="AO168" s="403"/>
      <c r="AP168" s="403"/>
      <c r="AQ168" s="403"/>
      <c r="AR168" s="403"/>
      <c r="AS168" s="403"/>
      <c r="AT168" s="403"/>
      <c r="AU168" s="403"/>
      <c r="AV168" s="403"/>
      <c r="AW168" s="403"/>
      <c r="AX168" s="403"/>
      <c r="AY168" s="403"/>
      <c r="AZ168" s="404"/>
      <c r="BA168" s="363"/>
      <c r="BB168" s="363"/>
      <c r="BC168" s="363"/>
      <c r="BD168" s="363"/>
      <c r="BE168" s="363"/>
      <c r="BF168" s="363"/>
      <c r="BG168" s="363"/>
      <c r="BH168" s="363"/>
      <c r="BI168" s="363"/>
      <c r="BJ168" s="363"/>
    </row>
    <row r="169" spans="6:62" ht="93" customHeight="1" x14ac:dyDescent="0.3">
      <c r="F169" s="399"/>
      <c r="G169" s="400"/>
      <c r="H169" s="400"/>
      <c r="I169" s="400"/>
      <c r="J169" s="400"/>
      <c r="K169" s="400"/>
      <c r="L169" s="400"/>
      <c r="M169" s="400"/>
      <c r="N169" s="400"/>
      <c r="U169" s="401"/>
      <c r="V169" s="402"/>
      <c r="W169" s="402"/>
      <c r="X169" s="402"/>
      <c r="Y169" s="402"/>
      <c r="Z169" s="402"/>
      <c r="AA169" s="402"/>
      <c r="AB169" s="402"/>
      <c r="AC169" s="402"/>
      <c r="AD169" s="402"/>
      <c r="AE169" s="402"/>
      <c r="AF169" s="402"/>
      <c r="AG169" s="402"/>
      <c r="AH169" s="402"/>
      <c r="AI169" s="402"/>
      <c r="AJ169" s="402"/>
      <c r="AK169" s="402"/>
      <c r="AL169" s="403"/>
      <c r="AM169" s="403"/>
      <c r="AN169" s="403"/>
      <c r="AO169" s="403"/>
      <c r="AP169" s="403"/>
      <c r="AQ169" s="403"/>
      <c r="AR169" s="403"/>
      <c r="AS169" s="403"/>
      <c r="AT169" s="403"/>
      <c r="AU169" s="403"/>
      <c r="AV169" s="403"/>
      <c r="AW169" s="403"/>
      <c r="AX169" s="403"/>
      <c r="AY169" s="403"/>
      <c r="AZ169" s="404"/>
      <c r="BA169" s="363"/>
      <c r="BB169" s="363"/>
      <c r="BC169" s="363"/>
      <c r="BD169" s="363"/>
      <c r="BE169" s="363"/>
      <c r="BF169" s="363"/>
      <c r="BG169" s="363"/>
      <c r="BH169" s="363"/>
      <c r="BI169" s="363"/>
      <c r="BJ169" s="363"/>
    </row>
    <row r="170" spans="6:62" ht="93" customHeight="1" x14ac:dyDescent="0.3">
      <c r="F170" s="399"/>
      <c r="G170" s="400"/>
      <c r="H170" s="400"/>
      <c r="I170" s="400"/>
      <c r="J170" s="400"/>
      <c r="K170" s="400"/>
      <c r="L170" s="400"/>
      <c r="M170" s="400"/>
      <c r="N170" s="400"/>
      <c r="U170" s="401"/>
      <c r="V170" s="402"/>
      <c r="W170" s="402"/>
      <c r="X170" s="402"/>
      <c r="Y170" s="402"/>
      <c r="Z170" s="402"/>
      <c r="AA170" s="402"/>
      <c r="AB170" s="402"/>
      <c r="AC170" s="402"/>
      <c r="AD170" s="402"/>
      <c r="AE170" s="402"/>
      <c r="AF170" s="402"/>
      <c r="AG170" s="402"/>
      <c r="AH170" s="402"/>
      <c r="AI170" s="402"/>
      <c r="AJ170" s="402"/>
      <c r="AK170" s="402"/>
      <c r="AL170" s="403"/>
      <c r="AM170" s="403"/>
      <c r="AN170" s="403"/>
      <c r="AO170" s="403"/>
      <c r="AP170" s="403"/>
      <c r="AQ170" s="403"/>
      <c r="AR170" s="403"/>
      <c r="AS170" s="403"/>
      <c r="AT170" s="403"/>
      <c r="AU170" s="403"/>
      <c r="AV170" s="403"/>
      <c r="AW170" s="403"/>
      <c r="AX170" s="403"/>
      <c r="AY170" s="403"/>
      <c r="AZ170" s="404"/>
      <c r="BA170" s="363"/>
      <c r="BB170" s="363"/>
      <c r="BC170" s="363"/>
      <c r="BD170" s="363"/>
      <c r="BE170" s="363"/>
      <c r="BF170" s="363"/>
      <c r="BG170" s="363"/>
      <c r="BH170" s="363"/>
      <c r="BI170" s="363"/>
      <c r="BJ170" s="363"/>
    </row>
    <row r="171" spans="6:62" ht="93" customHeight="1" x14ac:dyDescent="0.3">
      <c r="F171" s="399"/>
      <c r="G171" s="400"/>
      <c r="H171" s="400"/>
      <c r="I171" s="400"/>
      <c r="J171" s="400"/>
      <c r="K171" s="400"/>
      <c r="L171" s="400"/>
      <c r="M171" s="400"/>
      <c r="N171" s="400"/>
      <c r="U171" s="401"/>
      <c r="V171" s="402"/>
      <c r="W171" s="402"/>
      <c r="X171" s="402"/>
      <c r="Y171" s="402"/>
      <c r="Z171" s="402"/>
      <c r="AA171" s="402"/>
      <c r="AB171" s="402"/>
      <c r="AC171" s="402"/>
      <c r="AD171" s="402"/>
      <c r="AE171" s="402"/>
      <c r="AF171" s="402"/>
      <c r="AG171" s="402"/>
      <c r="AH171" s="402"/>
      <c r="AI171" s="402"/>
      <c r="AJ171" s="402"/>
      <c r="AK171" s="402"/>
      <c r="AL171" s="403"/>
      <c r="AM171" s="403"/>
      <c r="AN171" s="403"/>
      <c r="AO171" s="403"/>
      <c r="AP171" s="403"/>
      <c r="AQ171" s="403"/>
      <c r="AR171" s="403"/>
      <c r="AS171" s="403"/>
      <c r="AT171" s="403"/>
      <c r="AU171" s="403"/>
      <c r="AV171" s="403"/>
      <c r="AW171" s="403"/>
      <c r="AX171" s="403"/>
      <c r="AY171" s="403"/>
      <c r="AZ171" s="404"/>
      <c r="BA171" s="363"/>
      <c r="BB171" s="363"/>
      <c r="BC171" s="363"/>
      <c r="BD171" s="363"/>
      <c r="BE171" s="363"/>
      <c r="BF171" s="363"/>
      <c r="BG171" s="363"/>
      <c r="BH171" s="363"/>
      <c r="BI171" s="363"/>
      <c r="BJ171" s="363"/>
    </row>
    <row r="172" spans="6:62" ht="93" customHeight="1" x14ac:dyDescent="0.3">
      <c r="F172" s="399"/>
      <c r="G172" s="400"/>
      <c r="H172" s="400"/>
      <c r="I172" s="400"/>
      <c r="J172" s="400"/>
      <c r="K172" s="400"/>
      <c r="L172" s="400"/>
      <c r="M172" s="400"/>
      <c r="N172" s="400"/>
      <c r="U172" s="401"/>
      <c r="V172" s="402"/>
      <c r="W172" s="402"/>
      <c r="X172" s="402"/>
      <c r="Y172" s="402"/>
      <c r="Z172" s="402"/>
      <c r="AA172" s="402"/>
      <c r="AB172" s="402"/>
      <c r="AC172" s="402"/>
      <c r="AD172" s="402"/>
      <c r="AE172" s="402"/>
      <c r="AF172" s="402"/>
      <c r="AG172" s="402"/>
      <c r="AH172" s="402"/>
      <c r="AI172" s="402"/>
      <c r="AJ172" s="402"/>
      <c r="AK172" s="402"/>
      <c r="AL172" s="403"/>
      <c r="AM172" s="403"/>
      <c r="AN172" s="403"/>
      <c r="AO172" s="403"/>
      <c r="AP172" s="403"/>
      <c r="AQ172" s="403"/>
      <c r="AR172" s="403"/>
      <c r="AS172" s="403"/>
      <c r="AT172" s="403"/>
      <c r="AU172" s="403"/>
      <c r="AV172" s="403"/>
      <c r="AW172" s="403"/>
      <c r="AX172" s="403"/>
      <c r="AY172" s="403"/>
      <c r="AZ172" s="404"/>
      <c r="BA172" s="363"/>
      <c r="BB172" s="363"/>
      <c r="BC172" s="363"/>
      <c r="BD172" s="363"/>
      <c r="BE172" s="363"/>
      <c r="BF172" s="363"/>
      <c r="BG172" s="363"/>
      <c r="BH172" s="363"/>
      <c r="BI172" s="363"/>
      <c r="BJ172" s="363"/>
    </row>
    <row r="173" spans="6:62" ht="93" customHeight="1" x14ac:dyDescent="0.3">
      <c r="F173" s="399"/>
      <c r="G173" s="400"/>
      <c r="H173" s="400"/>
      <c r="I173" s="400"/>
      <c r="J173" s="400"/>
      <c r="K173" s="400"/>
      <c r="L173" s="400"/>
      <c r="M173" s="400"/>
      <c r="N173" s="400"/>
      <c r="U173" s="401"/>
      <c r="V173" s="402"/>
      <c r="W173" s="402"/>
      <c r="X173" s="402"/>
      <c r="Y173" s="402"/>
      <c r="Z173" s="402"/>
      <c r="AA173" s="402"/>
      <c r="AB173" s="402"/>
      <c r="AC173" s="402"/>
      <c r="AD173" s="402"/>
      <c r="AE173" s="402"/>
      <c r="AF173" s="402"/>
      <c r="AG173" s="402"/>
      <c r="AH173" s="402"/>
      <c r="AI173" s="402"/>
      <c r="AJ173" s="402"/>
      <c r="AK173" s="402"/>
      <c r="AL173" s="403"/>
      <c r="AM173" s="403"/>
      <c r="AN173" s="403"/>
      <c r="AO173" s="403"/>
      <c r="AP173" s="403"/>
      <c r="AQ173" s="403"/>
      <c r="AR173" s="403"/>
      <c r="AS173" s="403"/>
      <c r="AT173" s="403"/>
      <c r="AU173" s="403"/>
      <c r="AV173" s="403"/>
      <c r="AW173" s="403"/>
      <c r="AX173" s="403"/>
      <c r="AY173" s="403"/>
      <c r="AZ173" s="404"/>
      <c r="BA173" s="363"/>
      <c r="BB173" s="363"/>
      <c r="BC173" s="363"/>
      <c r="BD173" s="363"/>
      <c r="BE173" s="363"/>
      <c r="BF173" s="363"/>
      <c r="BG173" s="363"/>
      <c r="BH173" s="363"/>
      <c r="BI173" s="363"/>
      <c r="BJ173" s="363"/>
    </row>
    <row r="174" spans="6:62" ht="93" customHeight="1" x14ac:dyDescent="0.3">
      <c r="F174" s="399"/>
      <c r="G174" s="400"/>
      <c r="H174" s="400"/>
      <c r="I174" s="400"/>
      <c r="J174" s="400"/>
      <c r="K174" s="400"/>
      <c r="L174" s="400"/>
      <c r="M174" s="400"/>
      <c r="N174" s="400"/>
      <c r="U174" s="401"/>
      <c r="V174" s="402"/>
      <c r="W174" s="402"/>
      <c r="X174" s="402"/>
      <c r="Y174" s="402"/>
      <c r="Z174" s="402"/>
      <c r="AA174" s="402"/>
      <c r="AB174" s="402"/>
      <c r="AC174" s="402"/>
      <c r="AD174" s="402"/>
      <c r="AE174" s="402"/>
      <c r="AF174" s="402"/>
      <c r="AG174" s="402"/>
      <c r="AH174" s="402"/>
      <c r="AI174" s="402"/>
      <c r="AJ174" s="402"/>
      <c r="AK174" s="402"/>
      <c r="AL174" s="403"/>
      <c r="AM174" s="403"/>
      <c r="AN174" s="403"/>
      <c r="AO174" s="403"/>
      <c r="AP174" s="403"/>
      <c r="AQ174" s="403"/>
      <c r="AR174" s="403"/>
      <c r="AS174" s="403"/>
      <c r="AT174" s="403"/>
      <c r="AU174" s="403"/>
      <c r="AV174" s="403"/>
      <c r="AW174" s="403"/>
      <c r="AX174" s="403"/>
      <c r="AY174" s="403"/>
      <c r="AZ174" s="404"/>
      <c r="BA174" s="363"/>
      <c r="BB174" s="363"/>
      <c r="BC174" s="363"/>
      <c r="BD174" s="363"/>
      <c r="BE174" s="363"/>
      <c r="BF174" s="363"/>
      <c r="BG174" s="363"/>
      <c r="BH174" s="363"/>
      <c r="BI174" s="363"/>
      <c r="BJ174" s="363"/>
    </row>
    <row r="175" spans="6:62" ht="93" customHeight="1" x14ac:dyDescent="0.3">
      <c r="F175" s="399"/>
      <c r="G175" s="400"/>
      <c r="H175" s="400"/>
      <c r="I175" s="400"/>
      <c r="J175" s="400"/>
      <c r="K175" s="400"/>
      <c r="L175" s="400"/>
      <c r="M175" s="400"/>
      <c r="N175" s="400"/>
      <c r="U175" s="401"/>
      <c r="V175" s="402"/>
      <c r="W175" s="402"/>
      <c r="X175" s="402"/>
      <c r="Y175" s="402"/>
      <c r="Z175" s="402"/>
      <c r="AA175" s="402"/>
      <c r="AB175" s="402"/>
      <c r="AC175" s="402"/>
      <c r="AD175" s="402"/>
      <c r="AE175" s="402"/>
      <c r="AF175" s="402"/>
      <c r="AG175" s="402"/>
      <c r="AH175" s="402"/>
      <c r="AI175" s="402"/>
      <c r="AJ175" s="402"/>
      <c r="AK175" s="402"/>
      <c r="AL175" s="403"/>
      <c r="AM175" s="403"/>
      <c r="AN175" s="403"/>
      <c r="AO175" s="403"/>
      <c r="AP175" s="403"/>
      <c r="AQ175" s="403"/>
      <c r="AR175" s="403"/>
      <c r="AS175" s="403"/>
      <c r="AT175" s="403"/>
      <c r="AU175" s="403"/>
      <c r="AV175" s="403"/>
      <c r="AW175" s="403"/>
      <c r="AX175" s="403"/>
      <c r="AY175" s="403"/>
      <c r="AZ175" s="404"/>
      <c r="BA175" s="363"/>
      <c r="BB175" s="363"/>
      <c r="BC175" s="363"/>
      <c r="BD175" s="363"/>
      <c r="BE175" s="363"/>
      <c r="BF175" s="363"/>
      <c r="BG175" s="363"/>
      <c r="BH175" s="363"/>
      <c r="BI175" s="363"/>
      <c r="BJ175" s="363"/>
    </row>
    <row r="176" spans="6:62" ht="93" customHeight="1" x14ac:dyDescent="0.3">
      <c r="F176" s="399"/>
      <c r="G176" s="400"/>
      <c r="H176" s="400"/>
      <c r="I176" s="400"/>
      <c r="J176" s="400"/>
      <c r="K176" s="400"/>
      <c r="L176" s="400"/>
      <c r="M176" s="400"/>
      <c r="N176" s="400"/>
      <c r="U176" s="401"/>
      <c r="V176" s="402"/>
      <c r="W176" s="402"/>
      <c r="X176" s="402"/>
      <c r="Y176" s="402"/>
      <c r="Z176" s="402"/>
      <c r="AA176" s="402"/>
      <c r="AB176" s="402"/>
      <c r="AC176" s="402"/>
      <c r="AD176" s="402"/>
      <c r="AE176" s="402"/>
      <c r="AF176" s="402"/>
      <c r="AG176" s="402"/>
      <c r="AH176" s="402"/>
      <c r="AI176" s="402"/>
      <c r="AJ176" s="402"/>
      <c r="AK176" s="402"/>
      <c r="AL176" s="403"/>
      <c r="AM176" s="403"/>
      <c r="AN176" s="403"/>
      <c r="AO176" s="403"/>
      <c r="AP176" s="403"/>
      <c r="AQ176" s="403"/>
      <c r="AR176" s="403"/>
      <c r="AS176" s="403"/>
      <c r="AT176" s="403"/>
      <c r="AU176" s="403"/>
      <c r="AV176" s="403"/>
      <c r="AW176" s="403"/>
      <c r="AX176" s="403"/>
      <c r="AY176" s="403"/>
      <c r="AZ176" s="404"/>
      <c r="BA176" s="363"/>
      <c r="BB176" s="363"/>
      <c r="BC176" s="363"/>
      <c r="BD176" s="363"/>
      <c r="BE176" s="363"/>
      <c r="BF176" s="363"/>
      <c r="BG176" s="363"/>
      <c r="BH176" s="363"/>
      <c r="BI176" s="363"/>
      <c r="BJ176" s="363"/>
    </row>
    <row r="177" spans="6:62" ht="93" customHeight="1" x14ac:dyDescent="0.3">
      <c r="F177" s="399"/>
      <c r="G177" s="400"/>
      <c r="H177" s="400"/>
      <c r="I177" s="400"/>
      <c r="J177" s="400"/>
      <c r="K177" s="400"/>
      <c r="L177" s="400"/>
      <c r="M177" s="400"/>
      <c r="N177" s="400"/>
      <c r="U177" s="401"/>
      <c r="V177" s="402"/>
      <c r="W177" s="402"/>
      <c r="X177" s="402"/>
      <c r="Y177" s="402"/>
      <c r="Z177" s="402"/>
      <c r="AA177" s="402"/>
      <c r="AB177" s="402"/>
      <c r="AC177" s="402"/>
      <c r="AD177" s="402"/>
      <c r="AE177" s="402"/>
      <c r="AF177" s="402"/>
      <c r="AG177" s="402"/>
      <c r="AH177" s="402"/>
      <c r="AI177" s="402"/>
      <c r="AJ177" s="402"/>
      <c r="AK177" s="402"/>
      <c r="AL177" s="403"/>
      <c r="AM177" s="403"/>
      <c r="AN177" s="403"/>
      <c r="AO177" s="403"/>
      <c r="AP177" s="403"/>
      <c r="AQ177" s="403"/>
      <c r="AR177" s="403"/>
      <c r="AS177" s="403"/>
      <c r="AT177" s="403"/>
      <c r="AU177" s="403"/>
      <c r="AV177" s="403"/>
      <c r="AW177" s="403"/>
      <c r="AX177" s="403"/>
      <c r="AY177" s="403"/>
      <c r="AZ177" s="404"/>
      <c r="BA177" s="363"/>
      <c r="BB177" s="363"/>
      <c r="BC177" s="363"/>
      <c r="BD177" s="363"/>
      <c r="BE177" s="363"/>
      <c r="BF177" s="363"/>
      <c r="BG177" s="363"/>
      <c r="BH177" s="363"/>
      <c r="BI177" s="363"/>
      <c r="BJ177" s="363"/>
    </row>
    <row r="178" spans="6:62" ht="93" customHeight="1" x14ac:dyDescent="0.3">
      <c r="F178" s="399"/>
      <c r="G178" s="400"/>
      <c r="H178" s="400"/>
      <c r="I178" s="400"/>
      <c r="J178" s="400"/>
      <c r="K178" s="400"/>
      <c r="L178" s="400"/>
      <c r="M178" s="400"/>
      <c r="N178" s="400"/>
      <c r="U178" s="401"/>
      <c r="V178" s="402"/>
      <c r="W178" s="402"/>
      <c r="X178" s="402"/>
      <c r="Y178" s="402"/>
      <c r="Z178" s="402"/>
      <c r="AA178" s="402"/>
      <c r="AB178" s="402"/>
      <c r="AC178" s="402"/>
      <c r="AD178" s="402"/>
      <c r="AE178" s="402"/>
      <c r="AF178" s="402"/>
      <c r="AG178" s="402"/>
      <c r="AH178" s="402"/>
      <c r="AI178" s="402"/>
      <c r="AJ178" s="402"/>
      <c r="AK178" s="402"/>
      <c r="AL178" s="403"/>
      <c r="AM178" s="403"/>
      <c r="AN178" s="403"/>
      <c r="AO178" s="403"/>
      <c r="AP178" s="403"/>
      <c r="AQ178" s="403"/>
      <c r="AR178" s="403"/>
      <c r="AS178" s="403"/>
      <c r="AT178" s="403"/>
      <c r="AU178" s="403"/>
      <c r="AV178" s="403"/>
      <c r="AW178" s="403"/>
      <c r="AX178" s="403"/>
      <c r="AY178" s="403"/>
      <c r="AZ178" s="404"/>
      <c r="BA178" s="363"/>
      <c r="BB178" s="363"/>
      <c r="BC178" s="363"/>
      <c r="BD178" s="363"/>
      <c r="BE178" s="363"/>
      <c r="BF178" s="363"/>
      <c r="BG178" s="363"/>
      <c r="BH178" s="363"/>
      <c r="BI178" s="363"/>
      <c r="BJ178" s="363"/>
    </row>
    <row r="179" spans="6:62" ht="93" customHeight="1" x14ac:dyDescent="0.3">
      <c r="F179" s="399"/>
      <c r="G179" s="400"/>
      <c r="H179" s="400"/>
      <c r="I179" s="400"/>
      <c r="J179" s="400"/>
      <c r="K179" s="400"/>
      <c r="L179" s="400"/>
      <c r="M179" s="400"/>
      <c r="N179" s="400"/>
      <c r="U179" s="401"/>
      <c r="V179" s="402"/>
      <c r="W179" s="402"/>
      <c r="X179" s="402"/>
      <c r="Y179" s="402"/>
      <c r="Z179" s="402"/>
      <c r="AA179" s="402"/>
      <c r="AB179" s="402"/>
      <c r="AC179" s="402"/>
      <c r="AD179" s="402"/>
      <c r="AE179" s="402"/>
      <c r="AF179" s="402"/>
      <c r="AG179" s="402"/>
      <c r="AH179" s="402"/>
      <c r="AI179" s="402"/>
      <c r="AJ179" s="402"/>
      <c r="AK179" s="402"/>
      <c r="AL179" s="403"/>
      <c r="AM179" s="403"/>
      <c r="AN179" s="403"/>
      <c r="AO179" s="403"/>
      <c r="AP179" s="403"/>
      <c r="AQ179" s="403"/>
      <c r="AR179" s="403"/>
      <c r="AS179" s="403"/>
      <c r="AT179" s="403"/>
      <c r="AU179" s="403"/>
      <c r="AV179" s="403"/>
      <c r="AW179" s="403"/>
      <c r="AX179" s="403"/>
      <c r="AY179" s="403"/>
      <c r="AZ179" s="404"/>
      <c r="BA179" s="363"/>
      <c r="BB179" s="363"/>
      <c r="BC179" s="363"/>
      <c r="BD179" s="363"/>
      <c r="BE179" s="363"/>
      <c r="BF179" s="363"/>
      <c r="BG179" s="363"/>
      <c r="BH179" s="363"/>
      <c r="BI179" s="363"/>
      <c r="BJ179" s="363"/>
    </row>
    <row r="180" spans="6:62" ht="93" customHeight="1" x14ac:dyDescent="0.3">
      <c r="F180" s="399"/>
      <c r="G180" s="400"/>
      <c r="H180" s="400"/>
      <c r="I180" s="400"/>
      <c r="J180" s="400"/>
      <c r="K180" s="400"/>
      <c r="L180" s="400"/>
      <c r="M180" s="400"/>
      <c r="N180" s="400"/>
      <c r="U180" s="401"/>
      <c r="V180" s="402"/>
      <c r="W180" s="402"/>
      <c r="X180" s="402"/>
      <c r="Y180" s="402"/>
      <c r="Z180" s="402"/>
      <c r="AA180" s="402"/>
      <c r="AB180" s="402"/>
      <c r="AC180" s="402"/>
      <c r="AD180" s="402"/>
      <c r="AE180" s="402"/>
      <c r="AF180" s="402"/>
      <c r="AG180" s="402"/>
      <c r="AH180" s="402"/>
      <c r="AI180" s="402"/>
      <c r="AJ180" s="402"/>
      <c r="AK180" s="402"/>
      <c r="AL180" s="403"/>
      <c r="AM180" s="403"/>
      <c r="AN180" s="403"/>
      <c r="AO180" s="403"/>
      <c r="AP180" s="403"/>
      <c r="AQ180" s="403"/>
      <c r="AR180" s="403"/>
      <c r="AS180" s="403"/>
      <c r="AT180" s="403"/>
      <c r="AU180" s="403"/>
      <c r="AV180" s="403"/>
      <c r="AW180" s="403"/>
      <c r="AX180" s="403"/>
      <c r="AY180" s="403"/>
      <c r="AZ180" s="404"/>
      <c r="BA180" s="363"/>
      <c r="BB180" s="363"/>
      <c r="BC180" s="363"/>
      <c r="BD180" s="363"/>
      <c r="BE180" s="363"/>
      <c r="BF180" s="363"/>
      <c r="BG180" s="363"/>
      <c r="BH180" s="363"/>
      <c r="BI180" s="363"/>
      <c r="BJ180" s="363"/>
    </row>
    <row r="181" spans="6:62" ht="93" customHeight="1" x14ac:dyDescent="0.3">
      <c r="F181" s="399"/>
      <c r="G181" s="400"/>
      <c r="H181" s="400"/>
      <c r="I181" s="400"/>
      <c r="J181" s="400"/>
      <c r="K181" s="400"/>
      <c r="L181" s="400"/>
      <c r="M181" s="400"/>
      <c r="N181" s="400"/>
      <c r="U181" s="401"/>
      <c r="V181" s="402"/>
      <c r="W181" s="402"/>
      <c r="X181" s="402"/>
      <c r="Y181" s="402"/>
      <c r="Z181" s="402"/>
      <c r="AA181" s="402"/>
      <c r="AB181" s="402"/>
      <c r="AC181" s="402"/>
      <c r="AD181" s="402"/>
      <c r="AE181" s="402"/>
      <c r="AF181" s="402"/>
      <c r="AG181" s="402"/>
      <c r="AH181" s="402"/>
      <c r="AI181" s="402"/>
      <c r="AJ181" s="402"/>
      <c r="AK181" s="402"/>
      <c r="AL181" s="403"/>
      <c r="AM181" s="403"/>
      <c r="AN181" s="403"/>
      <c r="AO181" s="403"/>
      <c r="AP181" s="403"/>
      <c r="AQ181" s="403"/>
      <c r="AR181" s="403"/>
      <c r="AS181" s="403"/>
      <c r="AT181" s="403"/>
      <c r="AU181" s="403"/>
      <c r="AV181" s="403"/>
      <c r="AW181" s="403"/>
      <c r="AX181" s="403"/>
      <c r="AY181" s="403"/>
      <c r="AZ181" s="404"/>
      <c r="BA181" s="363"/>
      <c r="BB181" s="363"/>
      <c r="BC181" s="363"/>
      <c r="BD181" s="363"/>
      <c r="BE181" s="363"/>
      <c r="BF181" s="363"/>
      <c r="BG181" s="363"/>
      <c r="BH181" s="363"/>
      <c r="BI181" s="363"/>
      <c r="BJ181" s="363"/>
    </row>
    <row r="182" spans="6:62" ht="93" customHeight="1" x14ac:dyDescent="0.3">
      <c r="F182" s="399"/>
      <c r="G182" s="400"/>
      <c r="H182" s="400"/>
      <c r="I182" s="400"/>
      <c r="J182" s="400"/>
      <c r="K182" s="400"/>
      <c r="L182" s="400"/>
      <c r="M182" s="400"/>
      <c r="N182" s="400"/>
      <c r="U182" s="401"/>
      <c r="V182" s="402"/>
      <c r="W182" s="402"/>
      <c r="X182" s="402"/>
      <c r="Y182" s="402"/>
      <c r="Z182" s="402"/>
      <c r="AA182" s="402"/>
      <c r="AB182" s="402"/>
      <c r="AC182" s="402"/>
      <c r="AD182" s="402"/>
      <c r="AE182" s="402"/>
      <c r="AF182" s="402"/>
      <c r="AG182" s="402"/>
      <c r="AH182" s="402"/>
      <c r="AI182" s="402"/>
      <c r="AJ182" s="402"/>
      <c r="AK182" s="402"/>
      <c r="AL182" s="403"/>
      <c r="AM182" s="403"/>
      <c r="AN182" s="403"/>
      <c r="AO182" s="403"/>
      <c r="AP182" s="403"/>
      <c r="AQ182" s="403"/>
      <c r="AR182" s="403"/>
      <c r="AS182" s="403"/>
      <c r="AT182" s="403"/>
      <c r="AU182" s="403"/>
      <c r="AV182" s="403"/>
      <c r="AW182" s="403"/>
      <c r="AX182" s="403"/>
      <c r="AY182" s="403"/>
      <c r="AZ182" s="404"/>
      <c r="BA182" s="363"/>
      <c r="BB182" s="363"/>
      <c r="BC182" s="363"/>
      <c r="BD182" s="363"/>
      <c r="BE182" s="363"/>
      <c r="BF182" s="363"/>
      <c r="BG182" s="363"/>
      <c r="BH182" s="363"/>
      <c r="BI182" s="363"/>
      <c r="BJ182" s="363"/>
    </row>
    <row r="183" spans="6:62" ht="93" customHeight="1" x14ac:dyDescent="0.3">
      <c r="F183" s="399"/>
      <c r="G183" s="400"/>
      <c r="H183" s="400"/>
      <c r="I183" s="400"/>
      <c r="J183" s="400"/>
      <c r="K183" s="400"/>
      <c r="L183" s="400"/>
      <c r="M183" s="400"/>
      <c r="N183" s="400"/>
      <c r="U183" s="401"/>
      <c r="V183" s="402"/>
      <c r="W183" s="402"/>
      <c r="X183" s="402"/>
      <c r="Y183" s="402"/>
      <c r="Z183" s="402"/>
      <c r="AA183" s="402"/>
      <c r="AB183" s="402"/>
      <c r="AC183" s="402"/>
      <c r="AD183" s="402"/>
      <c r="AE183" s="402"/>
      <c r="AF183" s="402"/>
      <c r="AG183" s="402"/>
      <c r="AH183" s="402"/>
      <c r="AI183" s="402"/>
      <c r="AJ183" s="402"/>
      <c r="AK183" s="402"/>
      <c r="AL183" s="403"/>
      <c r="AM183" s="403"/>
      <c r="AN183" s="403"/>
      <c r="AO183" s="403"/>
      <c r="AP183" s="403"/>
      <c r="AQ183" s="403"/>
      <c r="AR183" s="403"/>
      <c r="AS183" s="403"/>
      <c r="AT183" s="403"/>
      <c r="AU183" s="403"/>
      <c r="AV183" s="403"/>
      <c r="AW183" s="403"/>
      <c r="AX183" s="403"/>
      <c r="AY183" s="403"/>
      <c r="AZ183" s="404"/>
      <c r="BA183" s="363"/>
      <c r="BB183" s="363"/>
      <c r="BC183" s="363"/>
      <c r="BD183" s="363"/>
      <c r="BE183" s="363"/>
      <c r="BF183" s="363"/>
      <c r="BG183" s="363"/>
      <c r="BH183" s="363"/>
      <c r="BI183" s="363"/>
      <c r="BJ183" s="363"/>
    </row>
    <row r="184" spans="6:62" ht="93" customHeight="1" x14ac:dyDescent="0.3">
      <c r="F184" s="399"/>
      <c r="G184" s="400"/>
      <c r="H184" s="400"/>
      <c r="I184" s="400"/>
      <c r="J184" s="400"/>
      <c r="K184" s="400"/>
      <c r="L184" s="400"/>
      <c r="M184" s="400"/>
      <c r="N184" s="400"/>
      <c r="U184" s="401"/>
      <c r="V184" s="402"/>
      <c r="W184" s="402"/>
      <c r="X184" s="402"/>
      <c r="Y184" s="402"/>
      <c r="Z184" s="402"/>
      <c r="AA184" s="402"/>
      <c r="AB184" s="402"/>
      <c r="AC184" s="402"/>
      <c r="AD184" s="402"/>
      <c r="AE184" s="402"/>
      <c r="AF184" s="402"/>
      <c r="AG184" s="402"/>
      <c r="AH184" s="402"/>
      <c r="AI184" s="402"/>
      <c r="AJ184" s="402"/>
      <c r="AK184" s="402"/>
      <c r="AL184" s="403"/>
      <c r="AM184" s="403"/>
      <c r="AN184" s="403"/>
      <c r="AO184" s="403"/>
      <c r="AP184" s="403"/>
      <c r="AQ184" s="403"/>
      <c r="AR184" s="403"/>
      <c r="AS184" s="403"/>
      <c r="AT184" s="403"/>
      <c r="AU184" s="403"/>
      <c r="AV184" s="403"/>
      <c r="AW184" s="403"/>
      <c r="AX184" s="403"/>
      <c r="AY184" s="403"/>
      <c r="AZ184" s="404"/>
      <c r="BA184" s="363"/>
      <c r="BB184" s="363"/>
      <c r="BC184" s="363"/>
      <c r="BD184" s="363"/>
      <c r="BE184" s="363"/>
      <c r="BF184" s="363"/>
      <c r="BG184" s="363"/>
      <c r="BH184" s="363"/>
      <c r="BI184" s="363"/>
      <c r="BJ184" s="363"/>
    </row>
    <row r="185" spans="6:62" ht="93" customHeight="1" x14ac:dyDescent="0.3">
      <c r="F185" s="399"/>
      <c r="G185" s="400"/>
      <c r="H185" s="400"/>
      <c r="I185" s="400"/>
      <c r="J185" s="400"/>
      <c r="K185" s="400"/>
      <c r="L185" s="400"/>
      <c r="M185" s="400"/>
      <c r="N185" s="400"/>
      <c r="U185" s="401"/>
      <c r="V185" s="402"/>
      <c r="W185" s="402"/>
      <c r="X185" s="402"/>
      <c r="Y185" s="402"/>
      <c r="Z185" s="402"/>
      <c r="AA185" s="402"/>
      <c r="AB185" s="402"/>
      <c r="AC185" s="402"/>
      <c r="AD185" s="402"/>
      <c r="AE185" s="402"/>
      <c r="AF185" s="402"/>
      <c r="AG185" s="402"/>
      <c r="AH185" s="402"/>
      <c r="AI185" s="402"/>
      <c r="AJ185" s="402"/>
      <c r="AK185" s="402"/>
      <c r="AL185" s="403"/>
      <c r="AM185" s="403"/>
      <c r="AN185" s="403"/>
      <c r="AO185" s="403"/>
      <c r="AP185" s="403"/>
      <c r="AQ185" s="403"/>
      <c r="AR185" s="403"/>
      <c r="AS185" s="403"/>
      <c r="AT185" s="403"/>
      <c r="AU185" s="403"/>
      <c r="AV185" s="403"/>
      <c r="AW185" s="403"/>
      <c r="AX185" s="403"/>
      <c r="AY185" s="403"/>
      <c r="AZ185" s="404"/>
      <c r="BA185" s="363"/>
      <c r="BB185" s="363"/>
      <c r="BC185" s="363"/>
      <c r="BD185" s="363"/>
      <c r="BE185" s="363"/>
      <c r="BF185" s="363"/>
      <c r="BG185" s="363"/>
      <c r="BH185" s="363"/>
      <c r="BI185" s="363"/>
      <c r="BJ185" s="363"/>
    </row>
    <row r="186" spans="6:62" ht="93" customHeight="1" x14ac:dyDescent="0.3">
      <c r="F186" s="399"/>
      <c r="G186" s="400"/>
      <c r="H186" s="400"/>
      <c r="I186" s="400"/>
      <c r="J186" s="400"/>
      <c r="K186" s="400"/>
      <c r="L186" s="400"/>
      <c r="M186" s="400"/>
      <c r="N186" s="400"/>
      <c r="U186" s="401"/>
      <c r="V186" s="402"/>
      <c r="W186" s="402"/>
      <c r="X186" s="402"/>
      <c r="Y186" s="402"/>
      <c r="Z186" s="402"/>
      <c r="AA186" s="402"/>
      <c r="AB186" s="402"/>
      <c r="AC186" s="402"/>
      <c r="AD186" s="402"/>
      <c r="AE186" s="402"/>
      <c r="AF186" s="402"/>
      <c r="AG186" s="402"/>
      <c r="AH186" s="402"/>
      <c r="AI186" s="402"/>
      <c r="AJ186" s="402"/>
      <c r="AK186" s="402"/>
      <c r="AL186" s="403"/>
      <c r="AM186" s="403"/>
      <c r="AN186" s="403"/>
      <c r="AO186" s="403"/>
      <c r="AP186" s="403"/>
      <c r="AQ186" s="403"/>
      <c r="AR186" s="403"/>
      <c r="AS186" s="403"/>
      <c r="AT186" s="403"/>
      <c r="AU186" s="403"/>
      <c r="AV186" s="403"/>
      <c r="AW186" s="403"/>
      <c r="AX186" s="403"/>
      <c r="AY186" s="403"/>
      <c r="AZ186" s="404"/>
      <c r="BA186" s="363"/>
      <c r="BB186" s="363"/>
      <c r="BC186" s="363"/>
      <c r="BD186" s="363"/>
      <c r="BE186" s="363"/>
      <c r="BF186" s="363"/>
      <c r="BG186" s="363"/>
      <c r="BH186" s="363"/>
      <c r="BI186" s="363"/>
      <c r="BJ186" s="363"/>
    </row>
    <row r="187" spans="6:62" ht="93" customHeight="1" x14ac:dyDescent="0.3">
      <c r="F187" s="399"/>
      <c r="G187" s="400"/>
      <c r="H187" s="400"/>
      <c r="I187" s="400"/>
      <c r="J187" s="400"/>
      <c r="K187" s="400"/>
      <c r="L187" s="400"/>
      <c r="M187" s="400"/>
      <c r="N187" s="400"/>
      <c r="U187" s="401"/>
      <c r="V187" s="402"/>
      <c r="W187" s="402"/>
      <c r="X187" s="402"/>
      <c r="Y187" s="402"/>
      <c r="Z187" s="402"/>
      <c r="AA187" s="402"/>
      <c r="AB187" s="402"/>
      <c r="AC187" s="402"/>
      <c r="AD187" s="402"/>
      <c r="AE187" s="402"/>
      <c r="AF187" s="402"/>
      <c r="AG187" s="402"/>
      <c r="AH187" s="402"/>
      <c r="AI187" s="402"/>
      <c r="AJ187" s="402"/>
      <c r="AK187" s="402"/>
      <c r="AL187" s="403"/>
      <c r="AM187" s="403"/>
      <c r="AN187" s="403"/>
      <c r="AO187" s="403"/>
      <c r="AP187" s="403"/>
      <c r="AQ187" s="403"/>
      <c r="AR187" s="403"/>
      <c r="AS187" s="403"/>
      <c r="AT187" s="403"/>
      <c r="AU187" s="403"/>
      <c r="AV187" s="403"/>
      <c r="AW187" s="403"/>
      <c r="AX187" s="403"/>
      <c r="AY187" s="403"/>
      <c r="AZ187" s="404"/>
      <c r="BA187" s="363"/>
      <c r="BB187" s="363"/>
      <c r="BC187" s="363"/>
      <c r="BD187" s="363"/>
      <c r="BE187" s="363"/>
      <c r="BF187" s="363"/>
      <c r="BG187" s="363"/>
      <c r="BH187" s="363"/>
      <c r="BI187" s="363"/>
      <c r="BJ187" s="363"/>
    </row>
    <row r="188" spans="6:62" ht="93" customHeight="1" x14ac:dyDescent="0.3">
      <c r="F188" s="399"/>
      <c r="G188" s="400"/>
      <c r="H188" s="400"/>
      <c r="I188" s="400"/>
      <c r="J188" s="400"/>
      <c r="K188" s="400"/>
      <c r="L188" s="400"/>
      <c r="M188" s="400"/>
      <c r="N188" s="400"/>
      <c r="U188" s="401"/>
      <c r="V188" s="402"/>
      <c r="W188" s="402"/>
      <c r="X188" s="402"/>
      <c r="Y188" s="402"/>
      <c r="Z188" s="402"/>
      <c r="AA188" s="402"/>
      <c r="AB188" s="402"/>
      <c r="AC188" s="402"/>
      <c r="AD188" s="402"/>
      <c r="AE188" s="402"/>
      <c r="AF188" s="402"/>
      <c r="AG188" s="402"/>
      <c r="AH188" s="402"/>
      <c r="AI188" s="402"/>
      <c r="AJ188" s="402"/>
      <c r="AK188" s="402"/>
      <c r="AL188" s="403"/>
      <c r="AM188" s="403"/>
      <c r="AN188" s="403"/>
      <c r="AO188" s="403"/>
      <c r="AP188" s="403"/>
      <c r="AQ188" s="403"/>
      <c r="AR188" s="403"/>
      <c r="AS188" s="403"/>
      <c r="AT188" s="403"/>
      <c r="AU188" s="403"/>
      <c r="AV188" s="403"/>
      <c r="AW188" s="403"/>
      <c r="AX188" s="403"/>
      <c r="AY188" s="403"/>
      <c r="AZ188" s="404"/>
      <c r="BA188" s="363"/>
      <c r="BB188" s="363"/>
      <c r="BC188" s="363"/>
      <c r="BD188" s="363"/>
      <c r="BE188" s="363"/>
      <c r="BF188" s="363"/>
      <c r="BG188" s="363"/>
      <c r="BH188" s="363"/>
      <c r="BI188" s="363"/>
      <c r="BJ188" s="363"/>
    </row>
    <row r="189" spans="6:62" ht="93" customHeight="1" x14ac:dyDescent="0.3">
      <c r="F189" s="399"/>
      <c r="G189" s="400"/>
      <c r="H189" s="400"/>
      <c r="I189" s="400"/>
      <c r="J189" s="400"/>
      <c r="K189" s="400"/>
      <c r="L189" s="400"/>
      <c r="M189" s="400"/>
      <c r="N189" s="400"/>
      <c r="U189" s="401"/>
      <c r="V189" s="402"/>
      <c r="W189" s="402"/>
      <c r="X189" s="402"/>
      <c r="Y189" s="402"/>
      <c r="Z189" s="402"/>
      <c r="AA189" s="402"/>
      <c r="AB189" s="402"/>
      <c r="AC189" s="402"/>
      <c r="AD189" s="402"/>
      <c r="AE189" s="402"/>
      <c r="AF189" s="402"/>
      <c r="AG189" s="402"/>
      <c r="AH189" s="402"/>
      <c r="AI189" s="402"/>
      <c r="AJ189" s="402"/>
      <c r="AK189" s="402"/>
      <c r="AL189" s="403"/>
      <c r="AM189" s="403"/>
      <c r="AN189" s="403"/>
      <c r="AO189" s="403"/>
      <c r="AP189" s="403"/>
      <c r="AQ189" s="403"/>
      <c r="AR189" s="403"/>
      <c r="AS189" s="403"/>
      <c r="AT189" s="403"/>
      <c r="AU189" s="403"/>
      <c r="AV189" s="403"/>
      <c r="AW189" s="403"/>
      <c r="AX189" s="403"/>
      <c r="AY189" s="403"/>
      <c r="AZ189" s="404"/>
      <c r="BA189" s="363"/>
      <c r="BB189" s="363"/>
      <c r="BC189" s="363"/>
      <c r="BD189" s="363"/>
      <c r="BE189" s="363"/>
      <c r="BF189" s="363"/>
      <c r="BG189" s="363"/>
      <c r="BH189" s="363"/>
      <c r="BI189" s="363"/>
      <c r="BJ189" s="363"/>
    </row>
    <row r="190" spans="6:62" ht="93" customHeight="1" x14ac:dyDescent="0.3">
      <c r="F190" s="399"/>
      <c r="G190" s="400"/>
      <c r="H190" s="400"/>
      <c r="I190" s="400"/>
      <c r="J190" s="400"/>
      <c r="K190" s="400"/>
      <c r="L190" s="400"/>
      <c r="M190" s="400"/>
      <c r="N190" s="400"/>
      <c r="U190" s="401"/>
      <c r="V190" s="402"/>
      <c r="W190" s="402"/>
      <c r="X190" s="402"/>
      <c r="Y190" s="402"/>
      <c r="Z190" s="402"/>
      <c r="AA190" s="402"/>
      <c r="AB190" s="402"/>
      <c r="AC190" s="402"/>
      <c r="AD190" s="402"/>
      <c r="AE190" s="402"/>
      <c r="AF190" s="402"/>
      <c r="AG190" s="402"/>
      <c r="AH190" s="402"/>
      <c r="AI190" s="402"/>
      <c r="AJ190" s="402"/>
      <c r="AK190" s="402"/>
      <c r="AL190" s="403"/>
      <c r="AM190" s="403"/>
      <c r="AN190" s="403"/>
      <c r="AO190" s="403"/>
      <c r="AP190" s="403"/>
      <c r="AQ190" s="403"/>
      <c r="AR190" s="403"/>
      <c r="AS190" s="403"/>
      <c r="AT190" s="403"/>
      <c r="AU190" s="403"/>
      <c r="AV190" s="403"/>
      <c r="AW190" s="403"/>
      <c r="AX190" s="403"/>
      <c r="AY190" s="403"/>
      <c r="AZ190" s="404"/>
      <c r="BA190" s="363"/>
      <c r="BB190" s="363"/>
      <c r="BC190" s="363"/>
      <c r="BD190" s="363"/>
      <c r="BE190" s="363"/>
      <c r="BF190" s="363"/>
      <c r="BG190" s="363"/>
      <c r="BH190" s="363"/>
      <c r="BI190" s="363"/>
      <c r="BJ190" s="363"/>
    </row>
    <row r="191" spans="6:62" ht="93" customHeight="1" x14ac:dyDescent="0.3">
      <c r="F191" s="399"/>
      <c r="G191" s="400"/>
      <c r="H191" s="400"/>
      <c r="I191" s="400"/>
      <c r="J191" s="400"/>
      <c r="K191" s="400"/>
      <c r="L191" s="400"/>
      <c r="M191" s="400"/>
      <c r="N191" s="400"/>
      <c r="U191" s="401"/>
      <c r="V191" s="402"/>
      <c r="W191" s="402"/>
      <c r="X191" s="402"/>
      <c r="Y191" s="402"/>
      <c r="Z191" s="402"/>
      <c r="AA191" s="402"/>
      <c r="AB191" s="402"/>
      <c r="AC191" s="402"/>
      <c r="AD191" s="402"/>
      <c r="AE191" s="402"/>
      <c r="AF191" s="402"/>
      <c r="AG191" s="402"/>
      <c r="AH191" s="402"/>
      <c r="AI191" s="402"/>
      <c r="AJ191" s="402"/>
      <c r="AK191" s="402"/>
      <c r="AL191" s="403"/>
      <c r="AM191" s="403"/>
      <c r="AN191" s="403"/>
      <c r="AO191" s="403"/>
      <c r="AP191" s="403"/>
      <c r="AQ191" s="403"/>
      <c r="AR191" s="403"/>
      <c r="AS191" s="403"/>
      <c r="AT191" s="403"/>
      <c r="AU191" s="403"/>
      <c r="AV191" s="403"/>
      <c r="AW191" s="403"/>
      <c r="AX191" s="403"/>
      <c r="AY191" s="403"/>
      <c r="AZ191" s="404"/>
      <c r="BA191" s="363"/>
      <c r="BB191" s="363"/>
      <c r="BC191" s="363"/>
      <c r="BD191" s="363"/>
      <c r="BE191" s="363"/>
      <c r="BF191" s="363"/>
      <c r="BG191" s="363"/>
      <c r="BH191" s="363"/>
      <c r="BI191" s="363"/>
      <c r="BJ191" s="363"/>
    </row>
    <row r="192" spans="6:62" ht="93" customHeight="1" x14ac:dyDescent="0.3">
      <c r="F192" s="399"/>
      <c r="G192" s="400"/>
      <c r="H192" s="400"/>
      <c r="I192" s="400"/>
      <c r="J192" s="400"/>
      <c r="K192" s="400"/>
      <c r="L192" s="400"/>
      <c r="M192" s="400"/>
      <c r="N192" s="400"/>
      <c r="U192" s="401"/>
      <c r="V192" s="402"/>
      <c r="W192" s="402"/>
      <c r="X192" s="402"/>
      <c r="Y192" s="402"/>
      <c r="Z192" s="402"/>
      <c r="AA192" s="402"/>
      <c r="AB192" s="402"/>
      <c r="AC192" s="402"/>
      <c r="AD192" s="402"/>
      <c r="AE192" s="402"/>
      <c r="AF192" s="402"/>
      <c r="AG192" s="402"/>
      <c r="AH192" s="402"/>
      <c r="AI192" s="402"/>
      <c r="AJ192" s="402"/>
      <c r="AK192" s="402"/>
      <c r="AL192" s="403"/>
      <c r="AM192" s="403"/>
      <c r="AN192" s="403"/>
      <c r="AO192" s="403"/>
      <c r="AP192" s="403"/>
      <c r="AQ192" s="403"/>
      <c r="AR192" s="403"/>
      <c r="AS192" s="403"/>
      <c r="AT192" s="403"/>
      <c r="AU192" s="403"/>
      <c r="AV192" s="403"/>
      <c r="AW192" s="403"/>
      <c r="AX192" s="403"/>
      <c r="AY192" s="403"/>
      <c r="AZ192" s="404"/>
      <c r="BA192" s="363"/>
      <c r="BB192" s="363"/>
      <c r="BC192" s="363"/>
      <c r="BD192" s="363"/>
      <c r="BE192" s="363"/>
      <c r="BF192" s="363"/>
      <c r="BG192" s="363"/>
      <c r="BH192" s="363"/>
      <c r="BI192" s="363"/>
      <c r="BJ192" s="363"/>
    </row>
    <row r="193" spans="6:62" ht="93" customHeight="1" x14ac:dyDescent="0.3">
      <c r="F193" s="399"/>
      <c r="G193" s="400"/>
      <c r="H193" s="400"/>
      <c r="I193" s="400"/>
      <c r="J193" s="400"/>
      <c r="K193" s="400"/>
      <c r="L193" s="400"/>
      <c r="M193" s="400"/>
      <c r="N193" s="400"/>
      <c r="U193" s="401"/>
      <c r="V193" s="402"/>
      <c r="W193" s="402"/>
      <c r="X193" s="402"/>
      <c r="Y193" s="402"/>
      <c r="Z193" s="402"/>
      <c r="AA193" s="402"/>
      <c r="AB193" s="402"/>
      <c r="AC193" s="402"/>
      <c r="AD193" s="402"/>
      <c r="AE193" s="402"/>
      <c r="AF193" s="402"/>
      <c r="AG193" s="402"/>
      <c r="AH193" s="402"/>
      <c r="AI193" s="402"/>
      <c r="AJ193" s="402"/>
      <c r="AK193" s="402"/>
      <c r="AL193" s="403"/>
      <c r="AM193" s="403"/>
      <c r="AN193" s="403"/>
      <c r="AO193" s="403"/>
      <c r="AP193" s="403"/>
      <c r="AQ193" s="403"/>
      <c r="AR193" s="403"/>
      <c r="AS193" s="403"/>
      <c r="AT193" s="403"/>
      <c r="AU193" s="403"/>
      <c r="AV193" s="403"/>
      <c r="AW193" s="403"/>
      <c r="AX193" s="403"/>
      <c r="AY193" s="403"/>
      <c r="AZ193" s="404"/>
      <c r="BA193" s="363"/>
      <c r="BB193" s="363"/>
      <c r="BC193" s="363"/>
      <c r="BD193" s="363"/>
      <c r="BE193" s="363"/>
      <c r="BF193" s="363"/>
      <c r="BG193" s="363"/>
      <c r="BH193" s="363"/>
      <c r="BI193" s="363"/>
      <c r="BJ193" s="363"/>
    </row>
    <row r="194" spans="6:62" ht="93" customHeight="1" x14ac:dyDescent="0.3">
      <c r="F194" s="399"/>
      <c r="G194" s="400"/>
      <c r="H194" s="400"/>
      <c r="I194" s="400"/>
      <c r="J194" s="400"/>
      <c r="K194" s="400"/>
      <c r="L194" s="400"/>
      <c r="M194" s="400"/>
      <c r="N194" s="400"/>
      <c r="U194" s="401"/>
      <c r="V194" s="402"/>
      <c r="W194" s="402"/>
      <c r="X194" s="402"/>
      <c r="Y194" s="402"/>
      <c r="Z194" s="402"/>
      <c r="AA194" s="402"/>
      <c r="AB194" s="402"/>
      <c r="AC194" s="402"/>
      <c r="AD194" s="402"/>
      <c r="AE194" s="402"/>
      <c r="AF194" s="402"/>
      <c r="AG194" s="402"/>
      <c r="AH194" s="402"/>
      <c r="AI194" s="402"/>
      <c r="AJ194" s="402"/>
      <c r="AK194" s="402"/>
      <c r="AL194" s="403"/>
      <c r="AM194" s="403"/>
      <c r="AN194" s="403"/>
      <c r="AO194" s="403"/>
      <c r="AP194" s="403"/>
      <c r="AQ194" s="403"/>
      <c r="AR194" s="403"/>
      <c r="AS194" s="403"/>
      <c r="AT194" s="403"/>
      <c r="AU194" s="403"/>
      <c r="AV194" s="403"/>
      <c r="AW194" s="403"/>
      <c r="AX194" s="403"/>
      <c r="AY194" s="403"/>
      <c r="AZ194" s="404"/>
      <c r="BA194" s="363"/>
      <c r="BB194" s="363"/>
      <c r="BC194" s="363"/>
      <c r="BD194" s="363"/>
      <c r="BE194" s="363"/>
      <c r="BF194" s="363"/>
      <c r="BG194" s="363"/>
      <c r="BH194" s="363"/>
      <c r="BI194" s="363"/>
      <c r="BJ194" s="363"/>
    </row>
    <row r="195" spans="6:62" ht="93" customHeight="1" x14ac:dyDescent="0.3">
      <c r="F195" s="399"/>
      <c r="G195" s="400"/>
      <c r="H195" s="400"/>
      <c r="I195" s="400"/>
      <c r="J195" s="400"/>
      <c r="K195" s="400"/>
      <c r="L195" s="400"/>
      <c r="M195" s="400"/>
      <c r="N195" s="400"/>
      <c r="U195" s="401"/>
      <c r="V195" s="402"/>
      <c r="W195" s="402"/>
      <c r="X195" s="402"/>
      <c r="Y195" s="402"/>
      <c r="Z195" s="402"/>
      <c r="AA195" s="402"/>
      <c r="AB195" s="402"/>
      <c r="AC195" s="402"/>
      <c r="AD195" s="402"/>
      <c r="AE195" s="402"/>
      <c r="AF195" s="402"/>
      <c r="AG195" s="402"/>
      <c r="AH195" s="402"/>
      <c r="AI195" s="402"/>
      <c r="AJ195" s="402"/>
      <c r="AK195" s="402"/>
      <c r="AL195" s="403"/>
      <c r="AM195" s="403"/>
      <c r="AN195" s="403"/>
      <c r="AO195" s="403"/>
      <c r="AP195" s="403"/>
      <c r="AQ195" s="403"/>
      <c r="AR195" s="403"/>
      <c r="AS195" s="403"/>
      <c r="AT195" s="403"/>
      <c r="AU195" s="403"/>
      <c r="AV195" s="403"/>
      <c r="AW195" s="403"/>
      <c r="AX195" s="403"/>
      <c r="AY195" s="403"/>
      <c r="AZ195" s="404"/>
      <c r="BA195" s="363"/>
      <c r="BB195" s="363"/>
      <c r="BC195" s="363"/>
      <c r="BD195" s="363"/>
      <c r="BE195" s="363"/>
      <c r="BF195" s="363"/>
      <c r="BG195" s="363"/>
      <c r="BH195" s="363"/>
      <c r="BI195" s="363"/>
      <c r="BJ195" s="363"/>
    </row>
    <row r="196" spans="6:62" ht="93" customHeight="1" x14ac:dyDescent="0.3">
      <c r="F196" s="399"/>
      <c r="G196" s="400"/>
      <c r="H196" s="400"/>
      <c r="I196" s="400"/>
      <c r="J196" s="400"/>
      <c r="K196" s="400"/>
      <c r="L196" s="400"/>
      <c r="M196" s="400"/>
      <c r="N196" s="400"/>
      <c r="U196" s="401"/>
      <c r="V196" s="402"/>
      <c r="W196" s="402"/>
      <c r="X196" s="402"/>
      <c r="Y196" s="402"/>
      <c r="Z196" s="402"/>
      <c r="AA196" s="402"/>
      <c r="AB196" s="402"/>
      <c r="AC196" s="402"/>
      <c r="AD196" s="402"/>
      <c r="AE196" s="402"/>
      <c r="AF196" s="402"/>
      <c r="AG196" s="402"/>
      <c r="AH196" s="402"/>
      <c r="AI196" s="402"/>
      <c r="AJ196" s="402"/>
      <c r="AK196" s="402"/>
      <c r="AL196" s="403"/>
      <c r="AM196" s="403"/>
      <c r="AN196" s="403"/>
      <c r="AO196" s="403"/>
      <c r="AP196" s="403"/>
      <c r="AQ196" s="403"/>
      <c r="AR196" s="403"/>
      <c r="AS196" s="403"/>
      <c r="AT196" s="403"/>
      <c r="AU196" s="403"/>
      <c r="AV196" s="403"/>
      <c r="AW196" s="403"/>
      <c r="AX196" s="403"/>
      <c r="AY196" s="403"/>
      <c r="AZ196" s="404"/>
      <c r="BA196" s="363"/>
      <c r="BB196" s="363"/>
      <c r="BC196" s="363"/>
      <c r="BD196" s="363"/>
      <c r="BE196" s="363"/>
      <c r="BF196" s="363"/>
      <c r="BG196" s="363"/>
      <c r="BH196" s="363"/>
      <c r="BI196" s="363"/>
      <c r="BJ196" s="363"/>
    </row>
    <row r="197" spans="6:62" ht="93" customHeight="1" x14ac:dyDescent="0.3">
      <c r="F197" s="399"/>
      <c r="G197" s="400"/>
      <c r="H197" s="400"/>
      <c r="I197" s="400"/>
      <c r="J197" s="400"/>
      <c r="K197" s="400"/>
      <c r="L197" s="400"/>
      <c r="M197" s="400"/>
      <c r="N197" s="400"/>
      <c r="U197" s="401"/>
      <c r="V197" s="402"/>
      <c r="W197" s="402"/>
      <c r="X197" s="402"/>
      <c r="Y197" s="402"/>
      <c r="Z197" s="402"/>
      <c r="AA197" s="402"/>
      <c r="AB197" s="402"/>
      <c r="AC197" s="402"/>
      <c r="AD197" s="402"/>
      <c r="AE197" s="402"/>
      <c r="AF197" s="402"/>
      <c r="AG197" s="402"/>
      <c r="AH197" s="402"/>
      <c r="AI197" s="402"/>
      <c r="AJ197" s="402"/>
      <c r="AK197" s="402"/>
      <c r="AL197" s="403"/>
      <c r="AM197" s="403"/>
      <c r="AN197" s="403"/>
      <c r="AO197" s="403"/>
      <c r="AP197" s="403"/>
      <c r="AQ197" s="403"/>
      <c r="AR197" s="403"/>
      <c r="AS197" s="403"/>
      <c r="AT197" s="403"/>
      <c r="AU197" s="403"/>
      <c r="AV197" s="403"/>
      <c r="AW197" s="403"/>
      <c r="AX197" s="403"/>
      <c r="AY197" s="403"/>
      <c r="AZ197" s="404"/>
      <c r="BA197" s="363"/>
      <c r="BB197" s="363"/>
      <c r="BC197" s="363"/>
      <c r="BD197" s="363"/>
      <c r="BE197" s="363"/>
      <c r="BF197" s="363"/>
      <c r="BG197" s="363"/>
      <c r="BH197" s="363"/>
      <c r="BI197" s="363"/>
      <c r="BJ197" s="363"/>
    </row>
    <row r="198" spans="6:62" ht="93" customHeight="1" x14ac:dyDescent="0.3">
      <c r="F198" s="399"/>
      <c r="G198" s="400"/>
      <c r="H198" s="400"/>
      <c r="I198" s="400"/>
      <c r="J198" s="400"/>
      <c r="K198" s="400"/>
      <c r="L198" s="400"/>
      <c r="M198" s="400"/>
      <c r="N198" s="400"/>
      <c r="U198" s="401"/>
      <c r="V198" s="402"/>
      <c r="W198" s="402"/>
      <c r="X198" s="402"/>
      <c r="Y198" s="402"/>
      <c r="Z198" s="402"/>
      <c r="AA198" s="402"/>
      <c r="AB198" s="402"/>
      <c r="AC198" s="402"/>
      <c r="AD198" s="402"/>
      <c r="AE198" s="402"/>
      <c r="AF198" s="402"/>
      <c r="AG198" s="402"/>
      <c r="AH198" s="402"/>
      <c r="AI198" s="402"/>
      <c r="AJ198" s="402"/>
      <c r="AK198" s="402"/>
      <c r="AL198" s="403"/>
      <c r="AM198" s="403"/>
      <c r="AN198" s="403"/>
      <c r="AO198" s="403"/>
      <c r="AP198" s="403"/>
      <c r="AQ198" s="403"/>
      <c r="AR198" s="403"/>
      <c r="AS198" s="403"/>
      <c r="AT198" s="403"/>
      <c r="AU198" s="403"/>
      <c r="AV198" s="403"/>
      <c r="AW198" s="403"/>
      <c r="AX198" s="403"/>
      <c r="AY198" s="403"/>
      <c r="AZ198" s="404"/>
      <c r="BA198" s="363"/>
      <c r="BB198" s="363"/>
      <c r="BC198" s="363"/>
      <c r="BD198" s="363"/>
      <c r="BE198" s="363"/>
      <c r="BF198" s="363"/>
      <c r="BG198" s="363"/>
      <c r="BH198" s="363"/>
      <c r="BI198" s="363"/>
      <c r="BJ198" s="363"/>
    </row>
    <row r="199" spans="6:62" ht="93" customHeight="1" x14ac:dyDescent="0.3">
      <c r="F199" s="399"/>
      <c r="G199" s="400"/>
      <c r="H199" s="400"/>
      <c r="I199" s="400"/>
      <c r="J199" s="400"/>
      <c r="K199" s="400"/>
      <c r="L199" s="400"/>
      <c r="M199" s="400"/>
      <c r="N199" s="400"/>
      <c r="U199" s="401"/>
      <c r="V199" s="402"/>
      <c r="W199" s="402"/>
      <c r="X199" s="402"/>
      <c r="Y199" s="402"/>
      <c r="Z199" s="402"/>
      <c r="AA199" s="402"/>
      <c r="AB199" s="402"/>
      <c r="AC199" s="402"/>
      <c r="AD199" s="402"/>
      <c r="AE199" s="402"/>
      <c r="AF199" s="402"/>
      <c r="AG199" s="402"/>
      <c r="AH199" s="402"/>
      <c r="AI199" s="402"/>
      <c r="AJ199" s="402"/>
      <c r="AK199" s="402"/>
      <c r="AL199" s="403"/>
      <c r="AM199" s="403"/>
      <c r="AN199" s="403"/>
      <c r="AO199" s="403"/>
      <c r="AP199" s="403"/>
      <c r="AQ199" s="403"/>
      <c r="AR199" s="403"/>
      <c r="AS199" s="403"/>
      <c r="AT199" s="403"/>
      <c r="AU199" s="403"/>
      <c r="AV199" s="403"/>
      <c r="AW199" s="403"/>
      <c r="AX199" s="403"/>
      <c r="AY199" s="403"/>
      <c r="AZ199" s="404"/>
      <c r="BA199" s="363"/>
      <c r="BB199" s="363"/>
      <c r="BC199" s="363"/>
      <c r="BD199" s="363"/>
      <c r="BE199" s="363"/>
      <c r="BF199" s="363"/>
      <c r="BG199" s="363"/>
      <c r="BH199" s="363"/>
      <c r="BI199" s="363"/>
      <c r="BJ199" s="363"/>
    </row>
    <row r="200" spans="6:62" ht="93" customHeight="1" x14ac:dyDescent="0.3">
      <c r="F200" s="399"/>
      <c r="G200" s="400"/>
      <c r="H200" s="400"/>
      <c r="I200" s="400"/>
      <c r="J200" s="400"/>
      <c r="K200" s="400"/>
      <c r="L200" s="400"/>
      <c r="M200" s="400"/>
      <c r="N200" s="400"/>
      <c r="U200" s="401"/>
      <c r="V200" s="402"/>
      <c r="W200" s="402"/>
      <c r="X200" s="402"/>
      <c r="Y200" s="402"/>
      <c r="Z200" s="402"/>
      <c r="AA200" s="402"/>
      <c r="AB200" s="402"/>
      <c r="AC200" s="402"/>
      <c r="AD200" s="402"/>
      <c r="AE200" s="402"/>
      <c r="AF200" s="402"/>
      <c r="AG200" s="402"/>
      <c r="AH200" s="402"/>
      <c r="AI200" s="402"/>
      <c r="AJ200" s="402"/>
      <c r="AK200" s="402"/>
      <c r="AL200" s="403"/>
      <c r="AM200" s="403"/>
      <c r="AN200" s="403"/>
      <c r="AO200" s="403"/>
      <c r="AP200" s="403"/>
      <c r="AQ200" s="403"/>
      <c r="AR200" s="403"/>
      <c r="AS200" s="403"/>
      <c r="AT200" s="403"/>
      <c r="AU200" s="403"/>
      <c r="AV200" s="403"/>
      <c r="AW200" s="403"/>
      <c r="AX200" s="403"/>
      <c r="AY200" s="403"/>
      <c r="AZ200" s="404"/>
      <c r="BA200" s="363"/>
      <c r="BB200" s="363"/>
      <c r="BC200" s="363"/>
      <c r="BD200" s="363"/>
      <c r="BE200" s="363"/>
      <c r="BF200" s="363"/>
      <c r="BG200" s="363"/>
      <c r="BH200" s="363"/>
      <c r="BI200" s="363"/>
      <c r="BJ200" s="363"/>
    </row>
    <row r="201" spans="6:62" ht="93" customHeight="1" x14ac:dyDescent="0.3">
      <c r="F201" s="399"/>
      <c r="G201" s="400"/>
      <c r="H201" s="400"/>
      <c r="I201" s="400"/>
      <c r="J201" s="400"/>
      <c r="K201" s="400"/>
      <c r="L201" s="400"/>
      <c r="M201" s="400"/>
      <c r="N201" s="400"/>
      <c r="U201" s="401"/>
      <c r="V201" s="402"/>
      <c r="W201" s="402"/>
      <c r="X201" s="402"/>
      <c r="Y201" s="402"/>
      <c r="Z201" s="402"/>
      <c r="AA201" s="402"/>
      <c r="AB201" s="402"/>
      <c r="AC201" s="402"/>
      <c r="AD201" s="402"/>
      <c r="AE201" s="402"/>
      <c r="AF201" s="402"/>
      <c r="AG201" s="402"/>
      <c r="AH201" s="402"/>
      <c r="AI201" s="402"/>
      <c r="AJ201" s="402"/>
      <c r="AK201" s="402"/>
      <c r="AL201" s="403"/>
      <c r="AM201" s="403"/>
      <c r="AN201" s="403"/>
      <c r="AO201" s="403"/>
      <c r="AP201" s="403"/>
      <c r="AQ201" s="403"/>
      <c r="AR201" s="403"/>
      <c r="AS201" s="403"/>
      <c r="AT201" s="403"/>
      <c r="AU201" s="403"/>
      <c r="AV201" s="403"/>
      <c r="AW201" s="403"/>
      <c r="AX201" s="403"/>
      <c r="AY201" s="403"/>
      <c r="AZ201" s="404"/>
      <c r="BA201" s="363"/>
      <c r="BB201" s="363"/>
      <c r="BC201" s="363"/>
      <c r="BD201" s="363"/>
      <c r="BE201" s="363"/>
      <c r="BF201" s="363"/>
      <c r="BG201" s="363"/>
      <c r="BH201" s="363"/>
      <c r="BI201" s="363"/>
      <c r="BJ201" s="363"/>
    </row>
    <row r="202" spans="6:62" ht="93" customHeight="1" x14ac:dyDescent="0.3">
      <c r="F202" s="399"/>
      <c r="G202" s="400"/>
      <c r="H202" s="400"/>
      <c r="I202" s="400"/>
      <c r="J202" s="400"/>
      <c r="K202" s="400"/>
      <c r="L202" s="400"/>
      <c r="M202" s="400"/>
      <c r="N202" s="400"/>
      <c r="U202" s="401"/>
      <c r="V202" s="402"/>
      <c r="W202" s="402"/>
      <c r="X202" s="402"/>
      <c r="Y202" s="402"/>
      <c r="Z202" s="402"/>
      <c r="AA202" s="402"/>
      <c r="AB202" s="402"/>
      <c r="AC202" s="402"/>
      <c r="AD202" s="402"/>
      <c r="AE202" s="402"/>
      <c r="AF202" s="402"/>
      <c r="AG202" s="402"/>
      <c r="AH202" s="402"/>
      <c r="AI202" s="402"/>
      <c r="AJ202" s="402"/>
      <c r="AK202" s="402"/>
      <c r="AL202" s="403"/>
      <c r="AM202" s="403"/>
      <c r="AN202" s="403"/>
      <c r="AO202" s="403"/>
      <c r="AP202" s="403"/>
      <c r="AQ202" s="403"/>
      <c r="AR202" s="403"/>
      <c r="AS202" s="403"/>
      <c r="AT202" s="403"/>
      <c r="AU202" s="403"/>
      <c r="AV202" s="403"/>
      <c r="AW202" s="403"/>
      <c r="AX202" s="403"/>
      <c r="AY202" s="403"/>
      <c r="AZ202" s="404"/>
      <c r="BA202" s="363"/>
      <c r="BB202" s="363"/>
      <c r="BC202" s="363"/>
      <c r="BD202" s="363"/>
      <c r="BE202" s="363"/>
      <c r="BF202" s="363"/>
      <c r="BG202" s="363"/>
      <c r="BH202" s="363"/>
      <c r="BI202" s="363"/>
      <c r="BJ202" s="363"/>
    </row>
    <row r="203" spans="6:62" ht="93" customHeight="1" x14ac:dyDescent="0.3">
      <c r="F203" s="399"/>
      <c r="G203" s="400"/>
      <c r="H203" s="400"/>
      <c r="I203" s="400"/>
      <c r="J203" s="400"/>
      <c r="K203" s="400"/>
      <c r="L203" s="400"/>
      <c r="M203" s="400"/>
      <c r="N203" s="400"/>
      <c r="U203" s="401"/>
      <c r="V203" s="402"/>
      <c r="W203" s="402"/>
      <c r="X203" s="402"/>
      <c r="Y203" s="402"/>
      <c r="Z203" s="402"/>
      <c r="AA203" s="402"/>
      <c r="AB203" s="402"/>
      <c r="AC203" s="402"/>
      <c r="AD203" s="402"/>
      <c r="AE203" s="402"/>
      <c r="AF203" s="402"/>
      <c r="AG203" s="402"/>
      <c r="AH203" s="402"/>
      <c r="AI203" s="402"/>
      <c r="AJ203" s="402"/>
      <c r="AK203" s="402"/>
      <c r="AL203" s="403"/>
      <c r="AM203" s="403"/>
      <c r="AN203" s="403"/>
      <c r="AO203" s="403"/>
      <c r="AP203" s="403"/>
      <c r="AQ203" s="403"/>
      <c r="AR203" s="403"/>
      <c r="AS203" s="403"/>
      <c r="AT203" s="403"/>
      <c r="AU203" s="403"/>
      <c r="AV203" s="403"/>
      <c r="AW203" s="403"/>
      <c r="AX203" s="403"/>
      <c r="AY203" s="403"/>
      <c r="AZ203" s="404"/>
      <c r="BA203" s="363"/>
      <c r="BB203" s="363"/>
      <c r="BC203" s="363"/>
      <c r="BD203" s="363"/>
      <c r="BE203" s="363"/>
      <c r="BF203" s="363"/>
      <c r="BG203" s="363"/>
      <c r="BH203" s="363"/>
      <c r="BI203" s="363"/>
      <c r="BJ203" s="363"/>
    </row>
    <row r="204" spans="6:62" ht="93" customHeight="1" x14ac:dyDescent="0.3">
      <c r="F204" s="399"/>
      <c r="G204" s="400"/>
      <c r="H204" s="400"/>
      <c r="I204" s="400"/>
      <c r="J204" s="400"/>
      <c r="K204" s="400"/>
      <c r="L204" s="400"/>
      <c r="M204" s="400"/>
      <c r="N204" s="400"/>
      <c r="U204" s="401"/>
      <c r="V204" s="402"/>
      <c r="W204" s="402"/>
      <c r="X204" s="402"/>
      <c r="Y204" s="402"/>
      <c r="Z204" s="402"/>
      <c r="AA204" s="402"/>
      <c r="AB204" s="402"/>
      <c r="AC204" s="402"/>
      <c r="AD204" s="402"/>
      <c r="AE204" s="402"/>
      <c r="AF204" s="402"/>
      <c r="AG204" s="402"/>
      <c r="AH204" s="402"/>
      <c r="AI204" s="402"/>
      <c r="AJ204" s="402"/>
      <c r="AK204" s="402"/>
      <c r="AL204" s="403"/>
      <c r="AM204" s="403"/>
      <c r="AN204" s="403"/>
      <c r="AO204" s="403"/>
      <c r="AP204" s="403"/>
      <c r="AQ204" s="403"/>
      <c r="AR204" s="403"/>
      <c r="AS204" s="403"/>
      <c r="AT204" s="403"/>
      <c r="AU204" s="403"/>
      <c r="AV204" s="403"/>
      <c r="AW204" s="403"/>
      <c r="AX204" s="403"/>
      <c r="AY204" s="403"/>
      <c r="AZ204" s="404"/>
      <c r="BA204" s="363"/>
      <c r="BB204" s="363"/>
      <c r="BC204" s="363"/>
      <c r="BD204" s="363"/>
      <c r="BE204" s="363"/>
      <c r="BF204" s="363"/>
      <c r="BG204" s="363"/>
      <c r="BH204" s="363"/>
      <c r="BI204" s="363"/>
      <c r="BJ204" s="363"/>
    </row>
    <row r="205" spans="6:62" ht="93" customHeight="1" x14ac:dyDescent="0.3">
      <c r="F205" s="399"/>
      <c r="G205" s="400"/>
      <c r="H205" s="400"/>
      <c r="I205" s="400"/>
      <c r="J205" s="400"/>
      <c r="K205" s="400"/>
      <c r="L205" s="400"/>
      <c r="M205" s="400"/>
      <c r="N205" s="400"/>
      <c r="U205" s="401"/>
      <c r="V205" s="402"/>
      <c r="W205" s="402"/>
      <c r="X205" s="402"/>
      <c r="Y205" s="402"/>
      <c r="Z205" s="402"/>
      <c r="AA205" s="402"/>
      <c r="AB205" s="402"/>
      <c r="AC205" s="402"/>
      <c r="AD205" s="402"/>
      <c r="AE205" s="402"/>
      <c r="AF205" s="402"/>
      <c r="AG205" s="402"/>
      <c r="AH205" s="402"/>
      <c r="AI205" s="402"/>
      <c r="AJ205" s="402"/>
      <c r="AK205" s="402"/>
      <c r="AL205" s="403"/>
      <c r="AM205" s="403"/>
      <c r="AN205" s="403"/>
      <c r="AO205" s="403"/>
      <c r="AP205" s="403"/>
      <c r="AQ205" s="403"/>
      <c r="AR205" s="403"/>
      <c r="AS205" s="403"/>
      <c r="AT205" s="403"/>
      <c r="AU205" s="403"/>
      <c r="AV205" s="403"/>
      <c r="AW205" s="403"/>
      <c r="AX205" s="403"/>
      <c r="AY205" s="403"/>
      <c r="AZ205" s="404"/>
      <c r="BA205" s="363"/>
      <c r="BB205" s="363"/>
      <c r="BC205" s="363"/>
      <c r="BD205" s="363"/>
      <c r="BE205" s="363"/>
      <c r="BF205" s="363"/>
      <c r="BG205" s="363"/>
      <c r="BH205" s="363"/>
      <c r="BI205" s="363"/>
      <c r="BJ205" s="363"/>
    </row>
    <row r="206" spans="6:62" ht="93" customHeight="1" x14ac:dyDescent="0.3">
      <c r="F206" s="399"/>
      <c r="G206" s="400"/>
      <c r="H206" s="400"/>
      <c r="I206" s="400"/>
      <c r="J206" s="400"/>
      <c r="K206" s="400"/>
      <c r="L206" s="400"/>
      <c r="M206" s="400"/>
      <c r="N206" s="400"/>
      <c r="U206" s="401"/>
      <c r="V206" s="402"/>
      <c r="W206" s="402"/>
      <c r="X206" s="402"/>
      <c r="Y206" s="402"/>
      <c r="Z206" s="402"/>
      <c r="AA206" s="402"/>
      <c r="AB206" s="402"/>
      <c r="AC206" s="402"/>
      <c r="AD206" s="402"/>
      <c r="AE206" s="402"/>
      <c r="AF206" s="402"/>
      <c r="AG206" s="402"/>
      <c r="AH206" s="402"/>
      <c r="AI206" s="402"/>
      <c r="AJ206" s="402"/>
      <c r="AK206" s="402"/>
      <c r="AL206" s="403"/>
      <c r="AM206" s="403"/>
      <c r="AN206" s="403"/>
      <c r="AO206" s="403"/>
      <c r="AP206" s="403"/>
      <c r="AQ206" s="403"/>
      <c r="AR206" s="403"/>
      <c r="AS206" s="403"/>
      <c r="AT206" s="403"/>
      <c r="AU206" s="403"/>
      <c r="AV206" s="403"/>
      <c r="AW206" s="403"/>
      <c r="AX206" s="403"/>
      <c r="AY206" s="403"/>
      <c r="AZ206" s="404"/>
      <c r="BA206" s="363"/>
      <c r="BB206" s="363"/>
      <c r="BC206" s="363"/>
      <c r="BD206" s="363"/>
      <c r="BE206" s="363"/>
      <c r="BF206" s="363"/>
      <c r="BG206" s="363"/>
      <c r="BH206" s="363"/>
      <c r="BI206" s="363"/>
      <c r="BJ206" s="363"/>
    </row>
    <row r="207" spans="6:62" ht="93" customHeight="1" x14ac:dyDescent="0.3">
      <c r="F207" s="399"/>
      <c r="G207" s="400"/>
      <c r="H207" s="400"/>
      <c r="I207" s="400"/>
      <c r="J207" s="400"/>
      <c r="K207" s="400"/>
      <c r="L207" s="400"/>
      <c r="M207" s="400"/>
      <c r="N207" s="400"/>
      <c r="U207" s="401"/>
      <c r="V207" s="402"/>
      <c r="W207" s="402"/>
      <c r="X207" s="402"/>
      <c r="Y207" s="402"/>
      <c r="Z207" s="402"/>
      <c r="AA207" s="402"/>
      <c r="AB207" s="402"/>
      <c r="AC207" s="402"/>
      <c r="AD207" s="402"/>
      <c r="AE207" s="402"/>
      <c r="AF207" s="402"/>
      <c r="AG207" s="402"/>
      <c r="AH207" s="402"/>
      <c r="AI207" s="402"/>
      <c r="AJ207" s="402"/>
      <c r="AK207" s="402"/>
      <c r="AL207" s="403"/>
      <c r="AM207" s="403"/>
      <c r="AN207" s="403"/>
      <c r="AO207" s="403"/>
      <c r="AP207" s="403"/>
      <c r="AQ207" s="403"/>
      <c r="AR207" s="403"/>
      <c r="AS207" s="403"/>
      <c r="AT207" s="403"/>
      <c r="AU207" s="403"/>
      <c r="AV207" s="403"/>
      <c r="AW207" s="403"/>
      <c r="AX207" s="403"/>
      <c r="AY207" s="403"/>
      <c r="AZ207" s="404"/>
      <c r="BA207" s="363"/>
      <c r="BB207" s="363"/>
      <c r="BC207" s="363"/>
      <c r="BD207" s="363"/>
      <c r="BE207" s="363"/>
      <c r="BF207" s="363"/>
      <c r="BG207" s="363"/>
      <c r="BH207" s="363"/>
      <c r="BI207" s="363"/>
      <c r="BJ207" s="363"/>
    </row>
    <row r="208" spans="6:62" ht="93" customHeight="1" x14ac:dyDescent="0.3">
      <c r="F208" s="399"/>
      <c r="G208" s="400"/>
      <c r="H208" s="400"/>
      <c r="I208" s="400"/>
      <c r="J208" s="400"/>
      <c r="K208" s="400"/>
      <c r="L208" s="400"/>
      <c r="M208" s="400"/>
      <c r="N208" s="400"/>
      <c r="U208" s="401"/>
      <c r="V208" s="402"/>
      <c r="W208" s="402"/>
      <c r="X208" s="402"/>
      <c r="Y208" s="402"/>
      <c r="Z208" s="402"/>
      <c r="AA208" s="402"/>
      <c r="AB208" s="402"/>
      <c r="AC208" s="402"/>
      <c r="AD208" s="402"/>
      <c r="AE208" s="402"/>
      <c r="AF208" s="402"/>
      <c r="AG208" s="402"/>
      <c r="AH208" s="402"/>
      <c r="AI208" s="402"/>
      <c r="AJ208" s="402"/>
      <c r="AK208" s="402"/>
      <c r="AL208" s="403"/>
      <c r="AM208" s="403"/>
      <c r="AN208" s="403"/>
      <c r="AO208" s="403"/>
      <c r="AP208" s="403"/>
      <c r="AQ208" s="403"/>
      <c r="AR208" s="403"/>
      <c r="AS208" s="403"/>
      <c r="AT208" s="403"/>
      <c r="AU208" s="403"/>
      <c r="AV208" s="403"/>
      <c r="AW208" s="403"/>
      <c r="AX208" s="403"/>
      <c r="AY208" s="403"/>
      <c r="AZ208" s="404"/>
      <c r="BA208" s="363"/>
      <c r="BB208" s="363"/>
      <c r="BC208" s="363"/>
      <c r="BD208" s="363"/>
      <c r="BE208" s="363"/>
      <c r="BF208" s="363"/>
      <c r="BG208" s="363"/>
      <c r="BH208" s="363"/>
      <c r="BI208" s="363"/>
      <c r="BJ208" s="363"/>
    </row>
    <row r="209" spans="6:62" ht="93" customHeight="1" x14ac:dyDescent="0.3">
      <c r="F209" s="399"/>
      <c r="G209" s="400"/>
      <c r="H209" s="400"/>
      <c r="I209" s="400"/>
      <c r="J209" s="400"/>
      <c r="K209" s="400"/>
      <c r="L209" s="400"/>
      <c r="M209" s="400"/>
      <c r="N209" s="400"/>
      <c r="U209" s="401"/>
      <c r="V209" s="402"/>
      <c r="W209" s="402"/>
      <c r="X209" s="402"/>
      <c r="Y209" s="402"/>
      <c r="Z209" s="402"/>
      <c r="AA209" s="402"/>
      <c r="AB209" s="402"/>
      <c r="AC209" s="402"/>
      <c r="AD209" s="402"/>
      <c r="AE209" s="402"/>
      <c r="AF209" s="402"/>
      <c r="AG209" s="402"/>
      <c r="AH209" s="402"/>
      <c r="AI209" s="402"/>
      <c r="AJ209" s="402"/>
      <c r="AK209" s="402"/>
      <c r="AL209" s="403"/>
      <c r="AM209" s="403"/>
      <c r="AN209" s="403"/>
      <c r="AO209" s="403"/>
      <c r="AP209" s="403"/>
      <c r="AQ209" s="403"/>
      <c r="AR209" s="403"/>
      <c r="AS209" s="403"/>
      <c r="AT209" s="403"/>
      <c r="AU209" s="403"/>
      <c r="AV209" s="403"/>
      <c r="AW209" s="403"/>
      <c r="AX209" s="403"/>
      <c r="AY209" s="403"/>
      <c r="AZ209" s="404"/>
      <c r="BA209" s="363"/>
      <c r="BB209" s="363"/>
      <c r="BC209" s="363"/>
      <c r="BD209" s="363"/>
      <c r="BE209" s="363"/>
      <c r="BF209" s="363"/>
      <c r="BG209" s="363"/>
      <c r="BH209" s="363"/>
      <c r="BI209" s="363"/>
      <c r="BJ209" s="363"/>
    </row>
    <row r="210" spans="6:62" ht="93" customHeight="1" x14ac:dyDescent="0.3">
      <c r="F210" s="399"/>
      <c r="G210" s="400"/>
      <c r="H210" s="400"/>
      <c r="I210" s="400"/>
      <c r="J210" s="400"/>
      <c r="K210" s="400"/>
      <c r="L210" s="400"/>
      <c r="M210" s="400"/>
      <c r="N210" s="400"/>
      <c r="U210" s="401"/>
      <c r="V210" s="402"/>
      <c r="W210" s="402"/>
      <c r="X210" s="402"/>
      <c r="Y210" s="402"/>
      <c r="Z210" s="402"/>
      <c r="AA210" s="402"/>
      <c r="AB210" s="402"/>
      <c r="AC210" s="402"/>
      <c r="AD210" s="402"/>
      <c r="AE210" s="402"/>
      <c r="AF210" s="402"/>
      <c r="AG210" s="402"/>
      <c r="AH210" s="402"/>
      <c r="AI210" s="402"/>
      <c r="AJ210" s="402"/>
      <c r="AK210" s="402"/>
      <c r="AL210" s="403"/>
      <c r="AM210" s="403"/>
      <c r="AN210" s="403"/>
      <c r="AO210" s="403"/>
      <c r="AP210" s="403"/>
      <c r="AQ210" s="403"/>
      <c r="AR210" s="403"/>
      <c r="AS210" s="403"/>
      <c r="AT210" s="403"/>
      <c r="AU210" s="403"/>
      <c r="AV210" s="403"/>
      <c r="AW210" s="403"/>
      <c r="AX210" s="403"/>
      <c r="AY210" s="403"/>
      <c r="AZ210" s="404"/>
      <c r="BA210" s="363"/>
      <c r="BB210" s="363"/>
      <c r="BC210" s="363"/>
      <c r="BD210" s="363"/>
      <c r="BE210" s="363"/>
      <c r="BF210" s="363"/>
      <c r="BG210" s="363"/>
      <c r="BH210" s="363"/>
      <c r="BI210" s="363"/>
      <c r="BJ210" s="363"/>
    </row>
    <row r="211" spans="6:62" ht="93" customHeight="1" x14ac:dyDescent="0.3">
      <c r="F211" s="399"/>
      <c r="G211" s="400"/>
      <c r="H211" s="400"/>
      <c r="I211" s="400"/>
      <c r="J211" s="400"/>
      <c r="K211" s="400"/>
      <c r="L211" s="400"/>
      <c r="M211" s="400"/>
      <c r="N211" s="400"/>
      <c r="U211" s="401"/>
      <c r="V211" s="402"/>
      <c r="W211" s="402"/>
      <c r="X211" s="402"/>
      <c r="Y211" s="402"/>
      <c r="Z211" s="402"/>
      <c r="AA211" s="402"/>
      <c r="AB211" s="402"/>
      <c r="AC211" s="402"/>
      <c r="AD211" s="402"/>
      <c r="AE211" s="402"/>
      <c r="AF211" s="402"/>
      <c r="AG211" s="402"/>
      <c r="AH211" s="402"/>
      <c r="AI211" s="402"/>
      <c r="AJ211" s="402"/>
      <c r="AK211" s="402"/>
      <c r="AL211" s="403"/>
      <c r="AM211" s="403"/>
      <c r="AN211" s="403"/>
      <c r="AO211" s="403"/>
      <c r="AP211" s="403"/>
      <c r="AQ211" s="403"/>
      <c r="AR211" s="403"/>
      <c r="AS211" s="403"/>
      <c r="AT211" s="403"/>
      <c r="AU211" s="403"/>
      <c r="AV211" s="403"/>
      <c r="AW211" s="403"/>
      <c r="AX211" s="403"/>
      <c r="AY211" s="403"/>
      <c r="AZ211" s="404"/>
      <c r="BA211" s="363"/>
      <c r="BB211" s="363"/>
      <c r="BC211" s="363"/>
      <c r="BD211" s="363"/>
      <c r="BE211" s="363"/>
      <c r="BF211" s="363"/>
      <c r="BG211" s="363"/>
      <c r="BH211" s="363"/>
      <c r="BI211" s="363"/>
      <c r="BJ211" s="363"/>
    </row>
    <row r="212" spans="6:62" ht="93" customHeight="1" x14ac:dyDescent="0.3">
      <c r="F212" s="399"/>
      <c r="G212" s="400"/>
      <c r="H212" s="400"/>
      <c r="I212" s="400"/>
      <c r="J212" s="400"/>
      <c r="K212" s="400"/>
      <c r="L212" s="400"/>
      <c r="M212" s="400"/>
      <c r="N212" s="400"/>
      <c r="U212" s="401"/>
      <c r="V212" s="402"/>
      <c r="W212" s="402"/>
      <c r="X212" s="402"/>
      <c r="Y212" s="402"/>
      <c r="Z212" s="402"/>
      <c r="AA212" s="402"/>
      <c r="AB212" s="402"/>
      <c r="AC212" s="402"/>
      <c r="AD212" s="402"/>
      <c r="AE212" s="402"/>
      <c r="AF212" s="402"/>
      <c r="AG212" s="402"/>
      <c r="AH212" s="402"/>
      <c r="AI212" s="402"/>
      <c r="AJ212" s="402"/>
      <c r="AK212" s="402"/>
      <c r="AL212" s="403"/>
      <c r="AM212" s="403"/>
      <c r="AN212" s="403"/>
      <c r="AO212" s="403"/>
      <c r="AP212" s="403"/>
      <c r="AQ212" s="403"/>
      <c r="AR212" s="403"/>
      <c r="AS212" s="403"/>
      <c r="AT212" s="403"/>
      <c r="AU212" s="403"/>
      <c r="AV212" s="403"/>
      <c r="AW212" s="403"/>
      <c r="AX212" s="403"/>
      <c r="AY212" s="403"/>
      <c r="AZ212" s="404"/>
      <c r="BA212" s="363"/>
      <c r="BB212" s="363"/>
      <c r="BC212" s="363"/>
      <c r="BD212" s="363"/>
      <c r="BE212" s="363"/>
      <c r="BF212" s="363"/>
      <c r="BG212" s="363"/>
      <c r="BH212" s="363"/>
      <c r="BI212" s="363"/>
      <c r="BJ212" s="363"/>
    </row>
    <row r="213" spans="6:62" ht="93" customHeight="1" x14ac:dyDescent="0.3">
      <c r="F213" s="399"/>
      <c r="G213" s="400"/>
      <c r="H213" s="400"/>
      <c r="I213" s="400"/>
      <c r="J213" s="400"/>
      <c r="K213" s="400"/>
      <c r="L213" s="400"/>
      <c r="M213" s="400"/>
      <c r="N213" s="400"/>
      <c r="U213" s="401"/>
      <c r="V213" s="402"/>
      <c r="W213" s="402"/>
      <c r="X213" s="402"/>
      <c r="Y213" s="402"/>
      <c r="Z213" s="402"/>
      <c r="AA213" s="402"/>
      <c r="AB213" s="402"/>
      <c r="AC213" s="402"/>
      <c r="AD213" s="402"/>
      <c r="AE213" s="402"/>
      <c r="AF213" s="402"/>
      <c r="AG213" s="402"/>
      <c r="AH213" s="402"/>
      <c r="AI213" s="402"/>
      <c r="AJ213" s="402"/>
      <c r="AK213" s="402"/>
      <c r="AL213" s="403"/>
      <c r="AM213" s="403"/>
      <c r="AN213" s="403"/>
      <c r="AO213" s="403"/>
      <c r="AP213" s="403"/>
      <c r="AQ213" s="403"/>
      <c r="AR213" s="403"/>
      <c r="AS213" s="403"/>
      <c r="AT213" s="403"/>
      <c r="AU213" s="403"/>
      <c r="AV213" s="403"/>
      <c r="AW213" s="403"/>
      <c r="AX213" s="403"/>
      <c r="AY213" s="403"/>
      <c r="AZ213" s="404"/>
      <c r="BA213" s="363"/>
      <c r="BB213" s="363"/>
      <c r="BC213" s="363"/>
      <c r="BD213" s="363"/>
      <c r="BE213" s="363"/>
      <c r="BF213" s="363"/>
      <c r="BG213" s="363"/>
      <c r="BH213" s="363"/>
      <c r="BI213" s="363"/>
      <c r="BJ213" s="363"/>
    </row>
    <row r="214" spans="6:62" ht="93" customHeight="1" x14ac:dyDescent="0.3">
      <c r="F214" s="399"/>
      <c r="G214" s="400"/>
      <c r="H214" s="400"/>
      <c r="I214" s="400"/>
      <c r="J214" s="400"/>
      <c r="K214" s="400"/>
      <c r="L214" s="400"/>
      <c r="M214" s="400"/>
      <c r="N214" s="400"/>
      <c r="U214" s="401"/>
      <c r="V214" s="402"/>
      <c r="W214" s="402"/>
      <c r="X214" s="402"/>
      <c r="Y214" s="402"/>
      <c r="Z214" s="402"/>
      <c r="AA214" s="402"/>
      <c r="AB214" s="402"/>
      <c r="AC214" s="402"/>
      <c r="AD214" s="402"/>
      <c r="AE214" s="402"/>
      <c r="AF214" s="402"/>
      <c r="AG214" s="402"/>
      <c r="AH214" s="402"/>
      <c r="AI214" s="402"/>
      <c r="AJ214" s="402"/>
      <c r="AK214" s="402"/>
      <c r="AL214" s="403"/>
      <c r="AM214" s="403"/>
      <c r="AN214" s="403"/>
      <c r="AO214" s="403"/>
      <c r="AP214" s="403"/>
      <c r="AQ214" s="403"/>
      <c r="AR214" s="403"/>
      <c r="AS214" s="403"/>
      <c r="AT214" s="403"/>
      <c r="AU214" s="403"/>
      <c r="AV214" s="403"/>
      <c r="AW214" s="403"/>
      <c r="AX214" s="403"/>
      <c r="AY214" s="403"/>
      <c r="AZ214" s="404"/>
      <c r="BA214" s="363"/>
      <c r="BB214" s="363"/>
      <c r="BC214" s="363"/>
      <c r="BD214" s="363"/>
      <c r="BE214" s="363"/>
      <c r="BF214" s="363"/>
      <c r="BG214" s="363"/>
      <c r="BH214" s="363"/>
      <c r="BI214" s="363"/>
      <c r="BJ214" s="363"/>
    </row>
    <row r="215" spans="6:62" ht="93" customHeight="1" x14ac:dyDescent="0.3">
      <c r="F215" s="399"/>
      <c r="G215" s="400"/>
      <c r="H215" s="400"/>
      <c r="I215" s="400"/>
      <c r="J215" s="400"/>
      <c r="K215" s="400"/>
      <c r="L215" s="400"/>
      <c r="M215" s="400"/>
      <c r="N215" s="400"/>
      <c r="U215" s="401"/>
      <c r="V215" s="402"/>
      <c r="W215" s="402"/>
      <c r="X215" s="402"/>
      <c r="Y215" s="402"/>
      <c r="Z215" s="402"/>
      <c r="AA215" s="402"/>
      <c r="AB215" s="402"/>
      <c r="AC215" s="402"/>
      <c r="AD215" s="402"/>
      <c r="AE215" s="402"/>
      <c r="AF215" s="402"/>
      <c r="AG215" s="402"/>
      <c r="AH215" s="402"/>
      <c r="AI215" s="402"/>
      <c r="AJ215" s="402"/>
      <c r="AK215" s="402"/>
      <c r="AL215" s="403"/>
      <c r="AM215" s="403"/>
      <c r="AN215" s="403"/>
      <c r="AO215" s="403"/>
      <c r="AP215" s="403"/>
      <c r="AQ215" s="403"/>
      <c r="AR215" s="403"/>
      <c r="AS215" s="403"/>
      <c r="AT215" s="403"/>
      <c r="AU215" s="403"/>
      <c r="AV215" s="403"/>
      <c r="AW215" s="403"/>
      <c r="AX215" s="403"/>
      <c r="AY215" s="403"/>
      <c r="AZ215" s="404"/>
      <c r="BA215" s="363"/>
      <c r="BB215" s="363"/>
      <c r="BC215" s="363"/>
      <c r="BD215" s="363"/>
      <c r="BE215" s="363"/>
      <c r="BF215" s="363"/>
      <c r="BG215" s="363"/>
      <c r="BH215" s="363"/>
      <c r="BI215" s="363"/>
      <c r="BJ215" s="363"/>
    </row>
    <row r="216" spans="6:62" ht="93" customHeight="1" x14ac:dyDescent="0.3">
      <c r="F216" s="399"/>
      <c r="G216" s="400"/>
      <c r="H216" s="400"/>
      <c r="I216" s="400"/>
      <c r="J216" s="400"/>
      <c r="K216" s="400"/>
      <c r="L216" s="400"/>
      <c r="M216" s="400"/>
      <c r="N216" s="400"/>
      <c r="U216" s="401"/>
      <c r="V216" s="402"/>
      <c r="W216" s="402"/>
      <c r="X216" s="402"/>
      <c r="Y216" s="402"/>
      <c r="Z216" s="402"/>
      <c r="AA216" s="402"/>
      <c r="AB216" s="402"/>
      <c r="AC216" s="402"/>
      <c r="AD216" s="402"/>
      <c r="AE216" s="402"/>
      <c r="AF216" s="402"/>
      <c r="AG216" s="402"/>
      <c r="AH216" s="402"/>
      <c r="AI216" s="402"/>
      <c r="AJ216" s="402"/>
      <c r="AK216" s="402"/>
      <c r="AL216" s="403"/>
      <c r="AM216" s="403"/>
      <c r="AN216" s="403"/>
      <c r="AO216" s="403"/>
      <c r="AP216" s="403"/>
      <c r="AQ216" s="403"/>
      <c r="AR216" s="403"/>
      <c r="AS216" s="403"/>
      <c r="AT216" s="403"/>
      <c r="AU216" s="403"/>
      <c r="AV216" s="403"/>
      <c r="AW216" s="403"/>
      <c r="AX216" s="403"/>
      <c r="AY216" s="403"/>
      <c r="AZ216" s="404"/>
      <c r="BA216" s="363"/>
      <c r="BB216" s="363"/>
      <c r="BC216" s="363"/>
      <c r="BD216" s="363"/>
      <c r="BE216" s="363"/>
      <c r="BF216" s="363"/>
      <c r="BG216" s="363"/>
      <c r="BH216" s="363"/>
      <c r="BI216" s="363"/>
      <c r="BJ216" s="363"/>
    </row>
    <row r="217" spans="6:62" ht="93" customHeight="1" x14ac:dyDescent="0.3">
      <c r="F217" s="399"/>
      <c r="G217" s="400"/>
      <c r="H217" s="400"/>
      <c r="I217" s="400"/>
      <c r="J217" s="400"/>
      <c r="K217" s="400"/>
      <c r="L217" s="400"/>
      <c r="M217" s="400"/>
      <c r="N217" s="400"/>
      <c r="U217" s="401"/>
      <c r="V217" s="402"/>
      <c r="W217" s="402"/>
      <c r="X217" s="402"/>
      <c r="Y217" s="402"/>
      <c r="Z217" s="402"/>
      <c r="AA217" s="402"/>
      <c r="AB217" s="402"/>
      <c r="AC217" s="402"/>
      <c r="AD217" s="402"/>
      <c r="AE217" s="402"/>
      <c r="AF217" s="402"/>
      <c r="AG217" s="402"/>
      <c r="AH217" s="402"/>
      <c r="AI217" s="402"/>
      <c r="AJ217" s="402"/>
      <c r="AK217" s="402"/>
      <c r="AL217" s="403"/>
      <c r="AM217" s="403"/>
      <c r="AN217" s="403"/>
      <c r="AO217" s="403"/>
      <c r="AP217" s="403"/>
      <c r="AQ217" s="403"/>
      <c r="AR217" s="403"/>
      <c r="AS217" s="403"/>
      <c r="AT217" s="403"/>
      <c r="AU217" s="403"/>
      <c r="AV217" s="403"/>
      <c r="AW217" s="403"/>
      <c r="AX217" s="403"/>
      <c r="AY217" s="403"/>
      <c r="AZ217" s="404"/>
      <c r="BA217" s="363"/>
      <c r="BB217" s="363"/>
      <c r="BC217" s="363"/>
      <c r="BD217" s="363"/>
      <c r="BE217" s="363"/>
      <c r="BF217" s="363"/>
      <c r="BG217" s="363"/>
      <c r="BH217" s="363"/>
      <c r="BI217" s="363"/>
      <c r="BJ217" s="363"/>
    </row>
    <row r="218" spans="6:62" ht="93" customHeight="1" x14ac:dyDescent="0.3">
      <c r="F218" s="399"/>
      <c r="G218" s="400"/>
      <c r="H218" s="400"/>
      <c r="I218" s="400"/>
      <c r="J218" s="400"/>
      <c r="K218" s="400"/>
      <c r="L218" s="400"/>
      <c r="M218" s="400"/>
      <c r="N218" s="400"/>
      <c r="U218" s="401"/>
      <c r="V218" s="402"/>
      <c r="W218" s="402"/>
      <c r="X218" s="402"/>
      <c r="Y218" s="402"/>
      <c r="Z218" s="402"/>
      <c r="AA218" s="402"/>
      <c r="AB218" s="402"/>
      <c r="AC218" s="402"/>
      <c r="AD218" s="402"/>
      <c r="AE218" s="402"/>
      <c r="AF218" s="402"/>
      <c r="AG218" s="402"/>
      <c r="AH218" s="402"/>
      <c r="AI218" s="402"/>
      <c r="AJ218" s="402"/>
      <c r="AK218" s="402"/>
      <c r="AL218" s="403"/>
      <c r="AM218" s="403"/>
      <c r="AN218" s="403"/>
      <c r="AO218" s="403"/>
      <c r="AP218" s="403"/>
      <c r="AQ218" s="403"/>
      <c r="AR218" s="403"/>
      <c r="AS218" s="403"/>
      <c r="AT218" s="403"/>
      <c r="AU218" s="403"/>
      <c r="AV218" s="403"/>
      <c r="AW218" s="403"/>
      <c r="AX218" s="403"/>
      <c r="AY218" s="403"/>
      <c r="AZ218" s="404"/>
      <c r="BA218" s="363"/>
      <c r="BB218" s="363"/>
      <c r="BC218" s="363"/>
      <c r="BD218" s="363"/>
      <c r="BE218" s="363"/>
      <c r="BF218" s="363"/>
      <c r="BG218" s="363"/>
      <c r="BH218" s="363"/>
      <c r="BI218" s="363"/>
      <c r="BJ218" s="363"/>
    </row>
    <row r="219" spans="6:62" ht="93" customHeight="1" x14ac:dyDescent="0.3">
      <c r="F219" s="399"/>
      <c r="G219" s="400"/>
      <c r="H219" s="400"/>
      <c r="I219" s="400"/>
      <c r="J219" s="400"/>
      <c r="K219" s="400"/>
      <c r="L219" s="400"/>
      <c r="M219" s="400"/>
      <c r="N219" s="400"/>
      <c r="U219" s="401"/>
      <c r="V219" s="402"/>
      <c r="W219" s="402"/>
      <c r="X219" s="402"/>
      <c r="Y219" s="402"/>
      <c r="Z219" s="402"/>
      <c r="AA219" s="402"/>
      <c r="AB219" s="402"/>
      <c r="AC219" s="402"/>
      <c r="AD219" s="402"/>
      <c r="AE219" s="402"/>
      <c r="AF219" s="402"/>
      <c r="AG219" s="402"/>
      <c r="AH219" s="402"/>
      <c r="AI219" s="402"/>
      <c r="AJ219" s="402"/>
      <c r="AK219" s="402"/>
      <c r="AL219" s="403"/>
      <c r="AM219" s="403"/>
      <c r="AN219" s="403"/>
      <c r="AO219" s="403"/>
      <c r="AP219" s="403"/>
      <c r="AQ219" s="403"/>
      <c r="AR219" s="403"/>
      <c r="AS219" s="403"/>
      <c r="AT219" s="403"/>
      <c r="AU219" s="403"/>
      <c r="AV219" s="403"/>
      <c r="AW219" s="403"/>
      <c r="AX219" s="403"/>
      <c r="AY219" s="403"/>
      <c r="AZ219" s="404"/>
      <c r="BA219" s="363"/>
      <c r="BB219" s="363"/>
      <c r="BC219" s="363"/>
      <c r="BD219" s="363"/>
      <c r="BE219" s="363"/>
      <c r="BF219" s="363"/>
      <c r="BG219" s="363"/>
      <c r="BH219" s="363"/>
      <c r="BI219" s="363"/>
      <c r="BJ219" s="363"/>
    </row>
    <row r="220" spans="6:62" ht="93" customHeight="1" x14ac:dyDescent="0.3">
      <c r="F220" s="399"/>
      <c r="G220" s="400"/>
      <c r="H220" s="400"/>
      <c r="I220" s="400"/>
      <c r="J220" s="400"/>
      <c r="K220" s="400"/>
      <c r="L220" s="400"/>
      <c r="M220" s="400"/>
      <c r="N220" s="400"/>
      <c r="U220" s="401"/>
      <c r="V220" s="402"/>
      <c r="W220" s="402"/>
      <c r="X220" s="402"/>
      <c r="Y220" s="402"/>
      <c r="Z220" s="402"/>
      <c r="AA220" s="402"/>
      <c r="AB220" s="402"/>
      <c r="AC220" s="402"/>
      <c r="AD220" s="402"/>
      <c r="AE220" s="402"/>
      <c r="AF220" s="402"/>
      <c r="AG220" s="402"/>
      <c r="AH220" s="402"/>
      <c r="AI220" s="402"/>
      <c r="AJ220" s="402"/>
      <c r="AK220" s="402"/>
      <c r="AL220" s="403"/>
      <c r="AM220" s="403"/>
      <c r="AN220" s="403"/>
      <c r="AO220" s="403"/>
      <c r="AP220" s="403"/>
      <c r="AQ220" s="403"/>
      <c r="AR220" s="403"/>
      <c r="AS220" s="403"/>
      <c r="AT220" s="403"/>
      <c r="AU220" s="403"/>
      <c r="AV220" s="403"/>
      <c r="AW220" s="403"/>
      <c r="AX220" s="403"/>
      <c r="AY220" s="403"/>
      <c r="AZ220" s="404"/>
      <c r="BA220" s="363"/>
      <c r="BB220" s="363"/>
      <c r="BC220" s="363"/>
      <c r="BD220" s="363"/>
      <c r="BE220" s="363"/>
      <c r="BF220" s="363"/>
      <c r="BG220" s="363"/>
      <c r="BH220" s="363"/>
      <c r="BI220" s="363"/>
      <c r="BJ220" s="363"/>
    </row>
    <row r="221" spans="6:62" ht="93" customHeight="1" x14ac:dyDescent="0.3">
      <c r="F221" s="399"/>
      <c r="G221" s="400"/>
      <c r="H221" s="400"/>
      <c r="I221" s="400"/>
      <c r="J221" s="400"/>
      <c r="K221" s="400"/>
      <c r="L221" s="400"/>
      <c r="M221" s="400"/>
      <c r="N221" s="400"/>
      <c r="U221" s="401"/>
      <c r="V221" s="402"/>
      <c r="W221" s="402"/>
      <c r="X221" s="402"/>
      <c r="Y221" s="402"/>
      <c r="Z221" s="402"/>
      <c r="AA221" s="402"/>
      <c r="AB221" s="402"/>
      <c r="AC221" s="402"/>
      <c r="AD221" s="402"/>
      <c r="AE221" s="402"/>
      <c r="AF221" s="402"/>
      <c r="AG221" s="402"/>
      <c r="AH221" s="402"/>
      <c r="AI221" s="402"/>
      <c r="AJ221" s="402"/>
      <c r="AK221" s="402"/>
      <c r="AL221" s="403"/>
      <c r="AM221" s="403"/>
      <c r="AN221" s="403"/>
      <c r="AO221" s="403"/>
      <c r="AP221" s="403"/>
      <c r="AQ221" s="403"/>
      <c r="AR221" s="403"/>
      <c r="AS221" s="403"/>
      <c r="AT221" s="403"/>
      <c r="AU221" s="403"/>
      <c r="AV221" s="403"/>
      <c r="AW221" s="403"/>
      <c r="AX221" s="403"/>
      <c r="AY221" s="403"/>
      <c r="AZ221" s="404"/>
      <c r="BA221" s="363"/>
      <c r="BB221" s="363"/>
      <c r="BC221" s="363"/>
      <c r="BD221" s="363"/>
      <c r="BE221" s="363"/>
      <c r="BF221" s="363"/>
      <c r="BG221" s="363"/>
      <c r="BH221" s="363"/>
      <c r="BI221" s="363"/>
      <c r="BJ221" s="363"/>
    </row>
    <row r="222" spans="6:62" ht="93" customHeight="1" x14ac:dyDescent="0.3">
      <c r="F222" s="399"/>
      <c r="G222" s="400"/>
      <c r="H222" s="400"/>
      <c r="I222" s="400"/>
      <c r="J222" s="400"/>
      <c r="K222" s="400"/>
      <c r="L222" s="400"/>
      <c r="M222" s="400"/>
      <c r="N222" s="400"/>
      <c r="U222" s="401"/>
      <c r="V222" s="402"/>
      <c r="W222" s="402"/>
      <c r="X222" s="402"/>
      <c r="Y222" s="402"/>
      <c r="Z222" s="402"/>
      <c r="AA222" s="402"/>
      <c r="AB222" s="402"/>
      <c r="AC222" s="402"/>
      <c r="AD222" s="402"/>
      <c r="AE222" s="402"/>
      <c r="AF222" s="402"/>
      <c r="AG222" s="402"/>
      <c r="AH222" s="402"/>
      <c r="AI222" s="402"/>
      <c r="AJ222" s="402"/>
      <c r="AK222" s="402"/>
      <c r="AL222" s="403"/>
      <c r="AM222" s="403"/>
      <c r="AN222" s="403"/>
      <c r="AO222" s="403"/>
      <c r="AP222" s="403"/>
      <c r="AQ222" s="403"/>
      <c r="AR222" s="403"/>
      <c r="AS222" s="403"/>
      <c r="AT222" s="403"/>
      <c r="AU222" s="403"/>
      <c r="AV222" s="403"/>
      <c r="AW222" s="403"/>
      <c r="AX222" s="403"/>
      <c r="AY222" s="403"/>
      <c r="AZ222" s="404"/>
      <c r="BA222" s="363"/>
      <c r="BB222" s="363"/>
      <c r="BC222" s="363"/>
      <c r="BD222" s="363"/>
      <c r="BE222" s="363"/>
      <c r="BF222" s="363"/>
      <c r="BG222" s="363"/>
      <c r="BH222" s="363"/>
      <c r="BI222" s="363"/>
      <c r="BJ222" s="363"/>
    </row>
    <row r="223" spans="6:62" ht="93" customHeight="1" x14ac:dyDescent="0.3">
      <c r="F223" s="399"/>
      <c r="G223" s="400"/>
      <c r="H223" s="400"/>
      <c r="I223" s="400"/>
      <c r="J223" s="400"/>
      <c r="K223" s="400"/>
      <c r="L223" s="400"/>
      <c r="M223" s="400"/>
      <c r="N223" s="400"/>
      <c r="U223" s="401"/>
      <c r="V223" s="402"/>
      <c r="W223" s="402"/>
      <c r="X223" s="402"/>
      <c r="Y223" s="402"/>
      <c r="Z223" s="402"/>
      <c r="AA223" s="402"/>
      <c r="AB223" s="402"/>
      <c r="AC223" s="402"/>
      <c r="AD223" s="402"/>
      <c r="AE223" s="402"/>
      <c r="AF223" s="402"/>
      <c r="AG223" s="402"/>
      <c r="AH223" s="402"/>
      <c r="AI223" s="402"/>
      <c r="AJ223" s="402"/>
      <c r="AK223" s="402"/>
      <c r="AL223" s="403"/>
      <c r="AM223" s="403"/>
      <c r="AN223" s="403"/>
      <c r="AO223" s="403"/>
      <c r="AP223" s="403"/>
      <c r="AQ223" s="403"/>
      <c r="AR223" s="403"/>
      <c r="AS223" s="403"/>
      <c r="AT223" s="403"/>
      <c r="AU223" s="403"/>
      <c r="AV223" s="403"/>
      <c r="AW223" s="403"/>
      <c r="AX223" s="403"/>
      <c r="AY223" s="403"/>
      <c r="AZ223" s="404"/>
      <c r="BA223" s="363"/>
      <c r="BB223" s="363"/>
      <c r="BC223" s="363"/>
      <c r="BD223" s="363"/>
      <c r="BE223" s="363"/>
      <c r="BF223" s="363"/>
      <c r="BG223" s="363"/>
      <c r="BH223" s="363"/>
      <c r="BI223" s="363"/>
      <c r="BJ223" s="363"/>
    </row>
    <row r="224" spans="6:62" ht="93" customHeight="1" x14ac:dyDescent="0.3">
      <c r="F224" s="399"/>
      <c r="G224" s="400"/>
      <c r="H224" s="400"/>
      <c r="I224" s="400"/>
      <c r="J224" s="400"/>
      <c r="K224" s="400"/>
      <c r="L224" s="400"/>
      <c r="M224" s="400"/>
      <c r="N224" s="400"/>
      <c r="U224" s="401"/>
      <c r="V224" s="402"/>
      <c r="W224" s="402"/>
      <c r="X224" s="402"/>
      <c r="Y224" s="402"/>
      <c r="Z224" s="402"/>
      <c r="AA224" s="402"/>
      <c r="AB224" s="402"/>
      <c r="AC224" s="402"/>
      <c r="AD224" s="402"/>
      <c r="AE224" s="402"/>
      <c r="AF224" s="402"/>
      <c r="AG224" s="402"/>
      <c r="AH224" s="402"/>
      <c r="AI224" s="402"/>
      <c r="AJ224" s="402"/>
      <c r="AK224" s="402"/>
      <c r="AL224" s="403"/>
      <c r="AM224" s="403"/>
      <c r="AN224" s="403"/>
      <c r="AO224" s="403"/>
      <c r="AP224" s="403"/>
      <c r="AQ224" s="403"/>
      <c r="AR224" s="403"/>
      <c r="AS224" s="403"/>
      <c r="AT224" s="403"/>
      <c r="AU224" s="403"/>
      <c r="AV224" s="403"/>
      <c r="AW224" s="403"/>
      <c r="AX224" s="403"/>
      <c r="AY224" s="403"/>
      <c r="AZ224" s="404"/>
      <c r="BA224" s="363"/>
      <c r="BB224" s="363"/>
      <c r="BC224" s="363"/>
      <c r="BD224" s="363"/>
      <c r="BE224" s="363"/>
      <c r="BF224" s="363"/>
      <c r="BG224" s="363"/>
      <c r="BH224" s="363"/>
      <c r="BI224" s="363"/>
      <c r="BJ224" s="363"/>
    </row>
    <row r="225" spans="6:62" ht="93" customHeight="1" x14ac:dyDescent="0.3">
      <c r="F225" s="399"/>
      <c r="G225" s="400"/>
      <c r="H225" s="400"/>
      <c r="I225" s="400"/>
      <c r="J225" s="400"/>
      <c r="K225" s="400"/>
      <c r="L225" s="400"/>
      <c r="M225" s="400"/>
      <c r="N225" s="400"/>
      <c r="U225" s="401"/>
      <c r="V225" s="402"/>
      <c r="W225" s="402"/>
      <c r="X225" s="402"/>
      <c r="Y225" s="402"/>
      <c r="Z225" s="402"/>
      <c r="AA225" s="402"/>
      <c r="AB225" s="402"/>
      <c r="AC225" s="402"/>
      <c r="AD225" s="402"/>
      <c r="AE225" s="402"/>
      <c r="AF225" s="402"/>
      <c r="AG225" s="402"/>
      <c r="AH225" s="402"/>
      <c r="AI225" s="402"/>
      <c r="AJ225" s="402"/>
      <c r="AK225" s="402"/>
      <c r="AL225" s="403"/>
      <c r="AM225" s="403"/>
      <c r="AN225" s="403"/>
      <c r="AO225" s="403"/>
      <c r="AP225" s="403"/>
      <c r="AQ225" s="403"/>
      <c r="AR225" s="403"/>
      <c r="AS225" s="403"/>
      <c r="AT225" s="403"/>
      <c r="AU225" s="403"/>
      <c r="AV225" s="403"/>
      <c r="AW225" s="403"/>
      <c r="AX225" s="403"/>
      <c r="AY225" s="403"/>
      <c r="AZ225" s="404"/>
      <c r="BA225" s="363"/>
      <c r="BB225" s="363"/>
      <c r="BC225" s="363"/>
      <c r="BD225" s="363"/>
      <c r="BE225" s="363"/>
      <c r="BF225" s="363"/>
      <c r="BG225" s="363"/>
      <c r="BH225" s="363"/>
      <c r="BI225" s="363"/>
      <c r="BJ225" s="363"/>
    </row>
    <row r="226" spans="6:62" ht="93" customHeight="1" x14ac:dyDescent="0.3">
      <c r="F226" s="399"/>
      <c r="G226" s="400"/>
      <c r="H226" s="400"/>
      <c r="I226" s="400"/>
      <c r="J226" s="400"/>
      <c r="K226" s="400"/>
      <c r="L226" s="400"/>
      <c r="M226" s="400"/>
      <c r="N226" s="400"/>
      <c r="U226" s="401"/>
      <c r="V226" s="402"/>
      <c r="W226" s="402"/>
      <c r="X226" s="402"/>
      <c r="Y226" s="402"/>
      <c r="Z226" s="402"/>
      <c r="AA226" s="402"/>
      <c r="AB226" s="402"/>
      <c r="AC226" s="402"/>
      <c r="AD226" s="402"/>
      <c r="AE226" s="402"/>
      <c r="AF226" s="402"/>
      <c r="AG226" s="402"/>
      <c r="AH226" s="402"/>
      <c r="AI226" s="402"/>
      <c r="AJ226" s="402"/>
      <c r="AK226" s="402"/>
      <c r="AL226" s="403"/>
      <c r="AM226" s="403"/>
      <c r="AN226" s="403"/>
      <c r="AO226" s="403"/>
      <c r="AP226" s="403"/>
      <c r="AQ226" s="403"/>
      <c r="AR226" s="403"/>
      <c r="AS226" s="403"/>
      <c r="AT226" s="403"/>
      <c r="AU226" s="403"/>
      <c r="AV226" s="403"/>
      <c r="AW226" s="403"/>
      <c r="AX226" s="403"/>
      <c r="AY226" s="403"/>
      <c r="AZ226" s="404"/>
      <c r="BA226" s="363"/>
      <c r="BB226" s="363"/>
      <c r="BC226" s="363"/>
      <c r="BD226" s="363"/>
      <c r="BE226" s="363"/>
      <c r="BF226" s="363"/>
      <c r="BG226" s="363"/>
      <c r="BH226" s="363"/>
      <c r="BI226" s="363"/>
      <c r="BJ226" s="363"/>
    </row>
    <row r="227" spans="6:62" ht="93" customHeight="1" x14ac:dyDescent="0.3">
      <c r="F227" s="399"/>
      <c r="G227" s="400"/>
      <c r="H227" s="400"/>
      <c r="I227" s="400"/>
      <c r="J227" s="400"/>
      <c r="K227" s="400"/>
      <c r="L227" s="400"/>
      <c r="M227" s="400"/>
      <c r="N227" s="400"/>
      <c r="U227" s="401"/>
      <c r="V227" s="402"/>
      <c r="W227" s="402"/>
      <c r="X227" s="402"/>
      <c r="Y227" s="402"/>
      <c r="Z227" s="402"/>
      <c r="AA227" s="402"/>
      <c r="AB227" s="402"/>
      <c r="AC227" s="402"/>
      <c r="AD227" s="402"/>
      <c r="AE227" s="402"/>
      <c r="AF227" s="402"/>
      <c r="AG227" s="402"/>
      <c r="AH227" s="402"/>
      <c r="AI227" s="402"/>
      <c r="AJ227" s="402"/>
      <c r="AK227" s="402"/>
      <c r="AL227" s="403"/>
      <c r="AM227" s="403"/>
      <c r="AN227" s="403"/>
      <c r="AO227" s="403"/>
      <c r="AP227" s="403"/>
      <c r="AQ227" s="403"/>
      <c r="AR227" s="403"/>
      <c r="AS227" s="403"/>
      <c r="AT227" s="403"/>
      <c r="AU227" s="403"/>
      <c r="AV227" s="403"/>
      <c r="AW227" s="403"/>
      <c r="AX227" s="403"/>
      <c r="AY227" s="403"/>
      <c r="AZ227" s="404"/>
      <c r="BA227" s="363"/>
      <c r="BB227" s="363"/>
      <c r="BC227" s="363"/>
      <c r="BD227" s="363"/>
      <c r="BE227" s="363"/>
      <c r="BF227" s="363"/>
      <c r="BG227" s="363"/>
      <c r="BH227" s="363"/>
      <c r="BI227" s="363"/>
      <c r="BJ227" s="363"/>
    </row>
    <row r="228" spans="6:62" ht="93" customHeight="1" x14ac:dyDescent="0.3">
      <c r="F228" s="399"/>
      <c r="G228" s="400"/>
      <c r="H228" s="400"/>
      <c r="I228" s="400"/>
      <c r="J228" s="400"/>
      <c r="K228" s="400"/>
      <c r="L228" s="400"/>
      <c r="M228" s="400"/>
      <c r="N228" s="400"/>
      <c r="U228" s="401"/>
      <c r="V228" s="402"/>
      <c r="W228" s="402"/>
      <c r="X228" s="402"/>
      <c r="Y228" s="402"/>
      <c r="Z228" s="402"/>
      <c r="AA228" s="402"/>
      <c r="AB228" s="402"/>
      <c r="AC228" s="402"/>
      <c r="AD228" s="402"/>
      <c r="AE228" s="402"/>
      <c r="AF228" s="402"/>
      <c r="AG228" s="402"/>
      <c r="AH228" s="402"/>
      <c r="AI228" s="402"/>
      <c r="AJ228" s="402"/>
      <c r="AK228" s="402"/>
      <c r="AL228" s="403"/>
      <c r="AM228" s="403"/>
      <c r="AN228" s="403"/>
      <c r="AO228" s="403"/>
      <c r="AP228" s="403"/>
      <c r="AQ228" s="403"/>
      <c r="AR228" s="403"/>
      <c r="AS228" s="403"/>
      <c r="AT228" s="403"/>
      <c r="AU228" s="403"/>
      <c r="AV228" s="403"/>
      <c r="AW228" s="403"/>
      <c r="AX228" s="403"/>
      <c r="AY228" s="403"/>
      <c r="AZ228" s="404"/>
      <c r="BA228" s="363"/>
      <c r="BB228" s="363"/>
      <c r="BC228" s="363"/>
      <c r="BD228" s="363"/>
      <c r="BE228" s="363"/>
      <c r="BF228" s="363"/>
      <c r="BG228" s="363"/>
      <c r="BH228" s="363"/>
      <c r="BI228" s="363"/>
      <c r="BJ228" s="363"/>
    </row>
    <row r="229" spans="6:62" ht="93" customHeight="1" x14ac:dyDescent="0.3">
      <c r="F229" s="399"/>
      <c r="G229" s="400"/>
      <c r="H229" s="400"/>
      <c r="I229" s="400"/>
      <c r="J229" s="400"/>
      <c r="K229" s="400"/>
      <c r="L229" s="400"/>
      <c r="M229" s="400"/>
      <c r="N229" s="400"/>
      <c r="U229" s="401"/>
      <c r="V229" s="402"/>
      <c r="W229" s="402"/>
      <c r="X229" s="402"/>
      <c r="Y229" s="402"/>
      <c r="Z229" s="402"/>
      <c r="AA229" s="402"/>
      <c r="AB229" s="402"/>
      <c r="AC229" s="402"/>
      <c r="AD229" s="402"/>
      <c r="AE229" s="402"/>
      <c r="AF229" s="402"/>
      <c r="AG229" s="402"/>
      <c r="AH229" s="402"/>
      <c r="AI229" s="402"/>
      <c r="AJ229" s="402"/>
      <c r="AK229" s="402"/>
      <c r="AL229" s="403"/>
      <c r="AM229" s="403"/>
      <c r="AN229" s="403"/>
      <c r="AO229" s="403"/>
      <c r="AP229" s="403"/>
      <c r="AQ229" s="403"/>
      <c r="AR229" s="403"/>
      <c r="AS229" s="403"/>
      <c r="AT229" s="403"/>
      <c r="AU229" s="403"/>
      <c r="AV229" s="403"/>
      <c r="AW229" s="403"/>
      <c r="AX229" s="403"/>
      <c r="AY229" s="403"/>
      <c r="AZ229" s="404"/>
      <c r="BA229" s="363"/>
      <c r="BB229" s="363"/>
      <c r="BC229" s="363"/>
      <c r="BD229" s="363"/>
      <c r="BE229" s="363"/>
      <c r="BF229" s="363"/>
      <c r="BG229" s="363"/>
      <c r="BH229" s="363"/>
      <c r="BI229" s="363"/>
      <c r="BJ229" s="363"/>
    </row>
    <row r="230" spans="6:62" ht="93" customHeight="1" x14ac:dyDescent="0.3">
      <c r="F230" s="399"/>
      <c r="G230" s="400"/>
      <c r="H230" s="400"/>
      <c r="I230" s="400"/>
      <c r="J230" s="400"/>
      <c r="K230" s="400"/>
      <c r="L230" s="400"/>
      <c r="M230" s="400"/>
      <c r="N230" s="400"/>
      <c r="U230" s="401"/>
      <c r="V230" s="402"/>
      <c r="W230" s="402"/>
      <c r="X230" s="402"/>
      <c r="Y230" s="402"/>
      <c r="Z230" s="402"/>
      <c r="AA230" s="402"/>
      <c r="AB230" s="402"/>
      <c r="AC230" s="402"/>
      <c r="AD230" s="402"/>
      <c r="AE230" s="402"/>
      <c r="AF230" s="402"/>
      <c r="AG230" s="402"/>
      <c r="AH230" s="402"/>
      <c r="AI230" s="402"/>
      <c r="AJ230" s="402"/>
      <c r="AK230" s="402"/>
      <c r="AL230" s="403"/>
      <c r="AM230" s="403"/>
      <c r="AN230" s="403"/>
      <c r="AO230" s="403"/>
      <c r="AP230" s="403"/>
      <c r="AQ230" s="403"/>
      <c r="AR230" s="403"/>
      <c r="AS230" s="403"/>
      <c r="AT230" s="403"/>
      <c r="AU230" s="403"/>
      <c r="AV230" s="403"/>
      <c r="AW230" s="403"/>
      <c r="AX230" s="403"/>
      <c r="AY230" s="403"/>
      <c r="AZ230" s="404"/>
      <c r="BA230" s="363"/>
      <c r="BB230" s="363"/>
      <c r="BC230" s="363"/>
      <c r="BD230" s="363"/>
      <c r="BE230" s="363"/>
      <c r="BF230" s="363"/>
      <c r="BG230" s="363"/>
      <c r="BH230" s="363"/>
      <c r="BI230" s="363"/>
      <c r="BJ230" s="363"/>
    </row>
    <row r="231" spans="6:62" ht="93" customHeight="1" x14ac:dyDescent="0.3">
      <c r="F231" s="399"/>
      <c r="G231" s="400"/>
      <c r="H231" s="400"/>
      <c r="I231" s="400"/>
      <c r="J231" s="400"/>
      <c r="K231" s="400"/>
      <c r="L231" s="400"/>
      <c r="M231" s="400"/>
      <c r="N231" s="400"/>
      <c r="U231" s="401"/>
      <c r="V231" s="402"/>
      <c r="W231" s="402"/>
      <c r="X231" s="402"/>
      <c r="Y231" s="402"/>
      <c r="Z231" s="402"/>
      <c r="AA231" s="402"/>
      <c r="AB231" s="402"/>
      <c r="AC231" s="402"/>
      <c r="AD231" s="402"/>
      <c r="AE231" s="402"/>
      <c r="AF231" s="402"/>
      <c r="AG231" s="402"/>
      <c r="AH231" s="402"/>
      <c r="AI231" s="402"/>
      <c r="AJ231" s="402"/>
      <c r="AK231" s="402"/>
      <c r="AL231" s="403"/>
      <c r="AM231" s="403"/>
      <c r="AN231" s="403"/>
      <c r="AO231" s="403"/>
      <c r="AP231" s="403"/>
      <c r="AQ231" s="403"/>
      <c r="AR231" s="403"/>
      <c r="AS231" s="403"/>
      <c r="AT231" s="403"/>
      <c r="AU231" s="403"/>
      <c r="AV231" s="403"/>
      <c r="AW231" s="403"/>
      <c r="AX231" s="403"/>
      <c r="AY231" s="403"/>
      <c r="AZ231" s="404"/>
      <c r="BA231" s="363"/>
      <c r="BB231" s="363"/>
      <c r="BC231" s="363"/>
      <c r="BD231" s="363"/>
      <c r="BE231" s="363"/>
      <c r="BF231" s="363"/>
      <c r="BG231" s="363"/>
      <c r="BH231" s="363"/>
      <c r="BI231" s="363"/>
      <c r="BJ231" s="363"/>
    </row>
    <row r="232" spans="6:62" ht="93" customHeight="1" x14ac:dyDescent="0.3">
      <c r="F232" s="399"/>
      <c r="G232" s="400"/>
      <c r="H232" s="400"/>
      <c r="I232" s="400"/>
      <c r="J232" s="400"/>
      <c r="K232" s="400"/>
      <c r="L232" s="400"/>
      <c r="M232" s="400"/>
      <c r="N232" s="400"/>
      <c r="U232" s="401"/>
      <c r="V232" s="402"/>
      <c r="W232" s="402"/>
      <c r="X232" s="402"/>
      <c r="Y232" s="402"/>
      <c r="Z232" s="402"/>
      <c r="AA232" s="402"/>
      <c r="AB232" s="402"/>
      <c r="AC232" s="402"/>
      <c r="AD232" s="402"/>
      <c r="AE232" s="402"/>
      <c r="AF232" s="402"/>
      <c r="AG232" s="402"/>
      <c r="AH232" s="402"/>
      <c r="AI232" s="402"/>
      <c r="AJ232" s="402"/>
      <c r="AK232" s="402"/>
      <c r="AL232" s="403"/>
      <c r="AM232" s="403"/>
      <c r="AN232" s="403"/>
      <c r="AO232" s="403"/>
      <c r="AP232" s="403"/>
      <c r="AQ232" s="403"/>
      <c r="AR232" s="403"/>
      <c r="AS232" s="403"/>
      <c r="AT232" s="403"/>
      <c r="AU232" s="403"/>
      <c r="AV232" s="403"/>
      <c r="AW232" s="403"/>
      <c r="AX232" s="403"/>
      <c r="AY232" s="403"/>
      <c r="AZ232" s="404"/>
      <c r="BA232" s="363"/>
      <c r="BB232" s="363"/>
      <c r="BC232" s="363"/>
      <c r="BD232" s="363"/>
      <c r="BE232" s="363"/>
      <c r="BF232" s="363"/>
      <c r="BG232" s="363"/>
      <c r="BH232" s="363"/>
      <c r="BI232" s="363"/>
      <c r="BJ232" s="363"/>
    </row>
    <row r="233" spans="6:62" ht="93" customHeight="1" x14ac:dyDescent="0.3">
      <c r="F233" s="399"/>
      <c r="G233" s="400"/>
      <c r="H233" s="400"/>
      <c r="I233" s="400"/>
      <c r="J233" s="400"/>
      <c r="K233" s="400"/>
      <c r="L233" s="400"/>
      <c r="M233" s="400"/>
      <c r="N233" s="400"/>
      <c r="U233" s="401"/>
      <c r="V233" s="402"/>
      <c r="W233" s="402"/>
      <c r="X233" s="402"/>
      <c r="Y233" s="402"/>
      <c r="Z233" s="402"/>
      <c r="AA233" s="402"/>
      <c r="AB233" s="402"/>
      <c r="AC233" s="402"/>
      <c r="AD233" s="402"/>
      <c r="AE233" s="402"/>
      <c r="AF233" s="402"/>
      <c r="AG233" s="402"/>
      <c r="AH233" s="402"/>
      <c r="AI233" s="402"/>
      <c r="AJ233" s="402"/>
      <c r="AK233" s="402"/>
      <c r="AL233" s="403"/>
      <c r="AM233" s="403"/>
      <c r="AN233" s="403"/>
      <c r="AO233" s="403"/>
      <c r="AP233" s="403"/>
      <c r="AQ233" s="403"/>
      <c r="AR233" s="403"/>
      <c r="AS233" s="403"/>
      <c r="AT233" s="403"/>
      <c r="AU233" s="403"/>
      <c r="AV233" s="403"/>
      <c r="AW233" s="403"/>
      <c r="AX233" s="403"/>
      <c r="AY233" s="403"/>
      <c r="AZ233" s="404"/>
      <c r="BA233" s="363"/>
      <c r="BB233" s="363"/>
      <c r="BC233" s="363"/>
      <c r="BD233" s="363"/>
      <c r="BE233" s="363"/>
      <c r="BF233" s="363"/>
      <c r="BG233" s="363"/>
      <c r="BH233" s="363"/>
      <c r="BI233" s="363"/>
      <c r="BJ233" s="363"/>
    </row>
    <row r="234" spans="6:62" ht="93" customHeight="1" x14ac:dyDescent="0.3">
      <c r="F234" s="399"/>
      <c r="G234" s="400"/>
      <c r="H234" s="400"/>
      <c r="I234" s="400"/>
      <c r="J234" s="400"/>
      <c r="K234" s="400"/>
      <c r="L234" s="400"/>
      <c r="M234" s="400"/>
      <c r="N234" s="400"/>
      <c r="U234" s="401"/>
      <c r="V234" s="402"/>
      <c r="W234" s="402"/>
      <c r="X234" s="402"/>
      <c r="Y234" s="402"/>
      <c r="Z234" s="402"/>
      <c r="AA234" s="402"/>
      <c r="AB234" s="402"/>
      <c r="AC234" s="402"/>
      <c r="AD234" s="402"/>
      <c r="AE234" s="402"/>
      <c r="AF234" s="402"/>
      <c r="AG234" s="402"/>
      <c r="AH234" s="402"/>
      <c r="AI234" s="402"/>
      <c r="AJ234" s="402"/>
      <c r="AK234" s="402"/>
      <c r="AL234" s="403"/>
      <c r="AM234" s="403"/>
      <c r="AN234" s="403"/>
      <c r="AO234" s="403"/>
      <c r="AP234" s="403"/>
      <c r="AQ234" s="403"/>
      <c r="AR234" s="403"/>
      <c r="AS234" s="403"/>
      <c r="AT234" s="403"/>
      <c r="AU234" s="403"/>
      <c r="AV234" s="403"/>
      <c r="AW234" s="403"/>
      <c r="AX234" s="403"/>
      <c r="AY234" s="403"/>
      <c r="AZ234" s="404"/>
      <c r="BA234" s="363"/>
      <c r="BB234" s="363"/>
      <c r="BC234" s="363"/>
      <c r="BD234" s="363"/>
      <c r="BE234" s="363"/>
      <c r="BF234" s="363"/>
      <c r="BG234" s="363"/>
      <c r="BH234" s="363"/>
      <c r="BI234" s="363"/>
      <c r="BJ234" s="363"/>
    </row>
    <row r="235" spans="6:62" ht="93" customHeight="1" x14ac:dyDescent="0.3">
      <c r="F235" s="399"/>
      <c r="G235" s="400"/>
      <c r="H235" s="400"/>
      <c r="I235" s="400"/>
      <c r="J235" s="400"/>
      <c r="K235" s="400"/>
      <c r="L235" s="400"/>
      <c r="M235" s="400"/>
      <c r="N235" s="400"/>
      <c r="U235" s="401"/>
      <c r="V235" s="402"/>
      <c r="W235" s="402"/>
      <c r="X235" s="402"/>
      <c r="Y235" s="402"/>
      <c r="Z235" s="402"/>
      <c r="AA235" s="402"/>
      <c r="AB235" s="402"/>
      <c r="AC235" s="402"/>
      <c r="AD235" s="402"/>
      <c r="AE235" s="402"/>
      <c r="AF235" s="402"/>
      <c r="AG235" s="402"/>
      <c r="AH235" s="402"/>
      <c r="AI235" s="402"/>
      <c r="AJ235" s="402"/>
      <c r="AK235" s="402"/>
      <c r="AL235" s="403"/>
      <c r="AM235" s="403"/>
      <c r="AN235" s="403"/>
      <c r="AO235" s="403"/>
      <c r="AP235" s="403"/>
      <c r="AQ235" s="403"/>
      <c r="AR235" s="403"/>
      <c r="AS235" s="403"/>
      <c r="AT235" s="403"/>
      <c r="AU235" s="403"/>
      <c r="AV235" s="403"/>
      <c r="AW235" s="403"/>
      <c r="AX235" s="403"/>
      <c r="AY235" s="403"/>
      <c r="AZ235" s="404"/>
      <c r="BA235" s="363"/>
      <c r="BB235" s="363"/>
      <c r="BC235" s="363"/>
      <c r="BD235" s="363"/>
      <c r="BE235" s="363"/>
      <c r="BF235" s="363"/>
      <c r="BG235" s="363"/>
      <c r="BH235" s="363"/>
      <c r="BI235" s="363"/>
      <c r="BJ235" s="363"/>
    </row>
    <row r="236" spans="6:62" ht="93" customHeight="1" x14ac:dyDescent="0.3">
      <c r="F236" s="399"/>
      <c r="G236" s="400"/>
      <c r="H236" s="400"/>
      <c r="I236" s="400"/>
      <c r="J236" s="400"/>
      <c r="K236" s="400"/>
      <c r="L236" s="400"/>
      <c r="M236" s="400"/>
      <c r="N236" s="400"/>
      <c r="U236" s="401"/>
      <c r="V236" s="402"/>
      <c r="W236" s="402"/>
      <c r="X236" s="402"/>
      <c r="Y236" s="402"/>
      <c r="Z236" s="402"/>
      <c r="AA236" s="402"/>
      <c r="AB236" s="402"/>
      <c r="AC236" s="402"/>
      <c r="AD236" s="402"/>
      <c r="AE236" s="402"/>
      <c r="AF236" s="402"/>
      <c r="AG236" s="402"/>
      <c r="AH236" s="402"/>
      <c r="AI236" s="402"/>
      <c r="AJ236" s="402"/>
      <c r="AK236" s="402"/>
      <c r="AL236" s="403"/>
      <c r="AM236" s="403"/>
      <c r="AN236" s="403"/>
      <c r="AO236" s="403"/>
      <c r="AP236" s="403"/>
      <c r="AQ236" s="403"/>
      <c r="AR236" s="403"/>
      <c r="AS236" s="403"/>
      <c r="AT236" s="403"/>
      <c r="AU236" s="403"/>
      <c r="AV236" s="403"/>
      <c r="AW236" s="403"/>
      <c r="AX236" s="403"/>
      <c r="AY236" s="403"/>
      <c r="AZ236" s="404"/>
      <c r="BA236" s="363"/>
      <c r="BB236" s="363"/>
      <c r="BC236" s="363"/>
      <c r="BD236" s="363"/>
      <c r="BE236" s="363"/>
      <c r="BF236" s="363"/>
      <c r="BG236" s="363"/>
      <c r="BH236" s="363"/>
      <c r="BI236" s="363"/>
      <c r="BJ236" s="363"/>
    </row>
    <row r="237" spans="6:62" ht="93" customHeight="1" x14ac:dyDescent="0.3">
      <c r="F237" s="399"/>
      <c r="G237" s="400"/>
      <c r="H237" s="400"/>
      <c r="I237" s="400"/>
      <c r="J237" s="400"/>
      <c r="K237" s="400"/>
      <c r="L237" s="400"/>
      <c r="M237" s="400"/>
      <c r="N237" s="400"/>
      <c r="U237" s="401"/>
      <c r="V237" s="402"/>
      <c r="W237" s="402"/>
      <c r="X237" s="402"/>
      <c r="Y237" s="402"/>
      <c r="Z237" s="402"/>
      <c r="AA237" s="402"/>
      <c r="AB237" s="402"/>
      <c r="AC237" s="402"/>
      <c r="AD237" s="402"/>
      <c r="AE237" s="402"/>
      <c r="AF237" s="402"/>
      <c r="AG237" s="402"/>
      <c r="AH237" s="402"/>
      <c r="AI237" s="402"/>
      <c r="AJ237" s="402"/>
      <c r="AK237" s="402"/>
      <c r="AL237" s="403"/>
      <c r="AM237" s="403"/>
      <c r="AN237" s="403"/>
      <c r="AO237" s="403"/>
      <c r="AP237" s="403"/>
      <c r="AQ237" s="403"/>
      <c r="AR237" s="403"/>
      <c r="AS237" s="403"/>
      <c r="AT237" s="403"/>
      <c r="AU237" s="403"/>
      <c r="AV237" s="403"/>
      <c r="AW237" s="403"/>
      <c r="AX237" s="403"/>
      <c r="AY237" s="403"/>
      <c r="AZ237" s="404"/>
      <c r="BA237" s="363"/>
      <c r="BB237" s="363"/>
      <c r="BC237" s="363"/>
      <c r="BD237" s="363"/>
      <c r="BE237" s="363"/>
      <c r="BF237" s="363"/>
      <c r="BG237" s="363"/>
      <c r="BH237" s="363"/>
      <c r="BI237" s="363"/>
      <c r="BJ237" s="363"/>
    </row>
    <row r="238" spans="6:62" ht="93" customHeight="1" x14ac:dyDescent="0.3">
      <c r="F238" s="399"/>
      <c r="G238" s="400"/>
      <c r="H238" s="400"/>
      <c r="I238" s="400"/>
      <c r="J238" s="400"/>
      <c r="K238" s="400"/>
      <c r="L238" s="400"/>
      <c r="M238" s="400"/>
      <c r="N238" s="400"/>
      <c r="U238" s="401"/>
      <c r="V238" s="402"/>
      <c r="W238" s="402"/>
      <c r="X238" s="402"/>
      <c r="Y238" s="402"/>
      <c r="Z238" s="402"/>
      <c r="AA238" s="402"/>
      <c r="AB238" s="402"/>
      <c r="AC238" s="402"/>
      <c r="AD238" s="402"/>
      <c r="AE238" s="402"/>
      <c r="AF238" s="402"/>
      <c r="AG238" s="402"/>
      <c r="AH238" s="402"/>
      <c r="AI238" s="402"/>
      <c r="AJ238" s="402"/>
      <c r="AK238" s="402"/>
      <c r="AL238" s="403"/>
      <c r="AM238" s="403"/>
      <c r="AN238" s="403"/>
      <c r="AO238" s="403"/>
      <c r="AP238" s="403"/>
      <c r="AQ238" s="403"/>
      <c r="AR238" s="403"/>
      <c r="AS238" s="403"/>
      <c r="AT238" s="403"/>
      <c r="AU238" s="403"/>
      <c r="AV238" s="403"/>
      <c r="AW238" s="403"/>
      <c r="AX238" s="403"/>
      <c r="AY238" s="403"/>
      <c r="AZ238" s="404"/>
      <c r="BA238" s="363"/>
      <c r="BB238" s="363"/>
      <c r="BC238" s="363"/>
      <c r="BD238" s="363"/>
      <c r="BE238" s="363"/>
      <c r="BF238" s="363"/>
      <c r="BG238" s="363"/>
      <c r="BH238" s="363"/>
      <c r="BI238" s="363"/>
      <c r="BJ238" s="363"/>
    </row>
    <row r="239" spans="6:62" ht="93" customHeight="1" x14ac:dyDescent="0.3">
      <c r="F239" s="399"/>
      <c r="G239" s="400"/>
      <c r="H239" s="400"/>
      <c r="I239" s="400"/>
      <c r="J239" s="400"/>
      <c r="K239" s="400"/>
      <c r="L239" s="400"/>
      <c r="M239" s="400"/>
      <c r="N239" s="400"/>
      <c r="U239" s="401"/>
      <c r="V239" s="402"/>
      <c r="W239" s="402"/>
      <c r="X239" s="402"/>
      <c r="Y239" s="402"/>
      <c r="Z239" s="402"/>
      <c r="AA239" s="402"/>
      <c r="AB239" s="402"/>
      <c r="AC239" s="402"/>
      <c r="AD239" s="402"/>
      <c r="AE239" s="402"/>
      <c r="AF239" s="402"/>
      <c r="AG239" s="402"/>
      <c r="AH239" s="402"/>
      <c r="AI239" s="402"/>
      <c r="AJ239" s="402"/>
      <c r="AK239" s="402"/>
      <c r="AL239" s="403"/>
      <c r="AM239" s="403"/>
      <c r="AN239" s="403"/>
      <c r="AO239" s="403"/>
      <c r="AP239" s="403"/>
      <c r="AQ239" s="403"/>
      <c r="AR239" s="403"/>
      <c r="AS239" s="403"/>
      <c r="AT239" s="403"/>
      <c r="AU239" s="403"/>
      <c r="AV239" s="403"/>
      <c r="AW239" s="403"/>
      <c r="AX239" s="403"/>
      <c r="AY239" s="403"/>
      <c r="AZ239" s="404"/>
      <c r="BA239" s="363"/>
      <c r="BB239" s="363"/>
      <c r="BC239" s="363"/>
      <c r="BD239" s="363"/>
      <c r="BE239" s="363"/>
      <c r="BF239" s="363"/>
      <c r="BG239" s="363"/>
      <c r="BH239" s="363"/>
      <c r="BI239" s="363"/>
      <c r="BJ239" s="363"/>
    </row>
    <row r="240" spans="6:62" ht="93" customHeight="1" x14ac:dyDescent="0.3">
      <c r="F240" s="399"/>
      <c r="G240" s="400"/>
      <c r="H240" s="400"/>
      <c r="I240" s="400"/>
      <c r="J240" s="400"/>
      <c r="K240" s="400"/>
      <c r="L240" s="400"/>
      <c r="M240" s="400"/>
      <c r="N240" s="400"/>
      <c r="U240" s="401"/>
      <c r="V240" s="402"/>
      <c r="W240" s="402"/>
      <c r="X240" s="402"/>
      <c r="Y240" s="402"/>
      <c r="Z240" s="402"/>
      <c r="AA240" s="402"/>
      <c r="AB240" s="402"/>
      <c r="AC240" s="402"/>
      <c r="AD240" s="402"/>
      <c r="AE240" s="402"/>
      <c r="AF240" s="402"/>
      <c r="AG240" s="402"/>
      <c r="AH240" s="402"/>
      <c r="AI240" s="402"/>
      <c r="AJ240" s="402"/>
      <c r="AK240" s="402"/>
      <c r="AL240" s="403"/>
      <c r="AM240" s="403"/>
      <c r="AN240" s="403"/>
      <c r="AO240" s="403"/>
      <c r="AP240" s="403"/>
      <c r="AQ240" s="403"/>
      <c r="AR240" s="403"/>
      <c r="AS240" s="403"/>
      <c r="AT240" s="403"/>
      <c r="AU240" s="403"/>
      <c r="AV240" s="403"/>
      <c r="AW240" s="403"/>
      <c r="AX240" s="403"/>
      <c r="AY240" s="403"/>
      <c r="AZ240" s="404"/>
      <c r="BA240" s="363"/>
      <c r="BB240" s="363"/>
      <c r="BC240" s="363"/>
      <c r="BD240" s="363"/>
      <c r="BE240" s="363"/>
      <c r="BF240" s="363"/>
      <c r="BG240" s="363"/>
      <c r="BH240" s="363"/>
      <c r="BI240" s="363"/>
      <c r="BJ240" s="363"/>
    </row>
    <row r="241" spans="6:62" ht="93" customHeight="1" x14ac:dyDescent="0.3">
      <c r="F241" s="399"/>
      <c r="G241" s="400"/>
      <c r="H241" s="400"/>
      <c r="I241" s="400"/>
      <c r="J241" s="400"/>
      <c r="K241" s="400"/>
      <c r="L241" s="400"/>
      <c r="M241" s="400"/>
      <c r="N241" s="400"/>
      <c r="U241" s="401"/>
      <c r="V241" s="402"/>
      <c r="W241" s="402"/>
      <c r="X241" s="402"/>
      <c r="Y241" s="402"/>
      <c r="Z241" s="402"/>
      <c r="AA241" s="402"/>
      <c r="AB241" s="402"/>
      <c r="AC241" s="402"/>
      <c r="AD241" s="402"/>
      <c r="AE241" s="402"/>
      <c r="AF241" s="402"/>
      <c r="AG241" s="402"/>
      <c r="AH241" s="402"/>
      <c r="AI241" s="402"/>
      <c r="AJ241" s="402"/>
      <c r="AK241" s="402"/>
      <c r="AL241" s="403"/>
      <c r="AM241" s="403"/>
      <c r="AN241" s="403"/>
      <c r="AO241" s="403"/>
      <c r="AP241" s="403"/>
      <c r="AQ241" s="403"/>
      <c r="AR241" s="403"/>
      <c r="AS241" s="403"/>
      <c r="AT241" s="403"/>
      <c r="AU241" s="403"/>
      <c r="AV241" s="403"/>
      <c r="AW241" s="403"/>
      <c r="AX241" s="403"/>
      <c r="AY241" s="403"/>
      <c r="AZ241" s="404"/>
      <c r="BA241" s="363"/>
      <c r="BB241" s="363"/>
      <c r="BC241" s="363"/>
      <c r="BD241" s="363"/>
      <c r="BE241" s="363"/>
      <c r="BF241" s="363"/>
      <c r="BG241" s="363"/>
      <c r="BH241" s="363"/>
      <c r="BI241" s="363"/>
      <c r="BJ241" s="363"/>
    </row>
    <row r="242" spans="6:62" ht="93" customHeight="1" x14ac:dyDescent="0.3">
      <c r="F242" s="399"/>
      <c r="G242" s="400"/>
      <c r="H242" s="400"/>
      <c r="I242" s="400"/>
      <c r="J242" s="400"/>
      <c r="K242" s="400"/>
      <c r="L242" s="400"/>
      <c r="M242" s="400"/>
      <c r="N242" s="400"/>
      <c r="U242" s="401"/>
      <c r="V242" s="402"/>
      <c r="W242" s="402"/>
      <c r="X242" s="402"/>
      <c r="Y242" s="402"/>
      <c r="Z242" s="402"/>
      <c r="AA242" s="402"/>
      <c r="AB242" s="402"/>
      <c r="AC242" s="402"/>
      <c r="AD242" s="402"/>
      <c r="AE242" s="402"/>
      <c r="AF242" s="402"/>
      <c r="AG242" s="402"/>
      <c r="AH242" s="402"/>
      <c r="AI242" s="402"/>
      <c r="AJ242" s="402"/>
      <c r="AK242" s="402"/>
      <c r="AL242" s="403"/>
      <c r="AM242" s="403"/>
      <c r="AN242" s="403"/>
      <c r="AO242" s="403"/>
      <c r="AP242" s="403"/>
      <c r="AQ242" s="403"/>
      <c r="AR242" s="403"/>
      <c r="AS242" s="403"/>
      <c r="AT242" s="403"/>
      <c r="AU242" s="403"/>
      <c r="AV242" s="403"/>
      <c r="AW242" s="403"/>
      <c r="AX242" s="403"/>
      <c r="AY242" s="403"/>
      <c r="AZ242" s="404"/>
      <c r="BA242" s="363"/>
      <c r="BB242" s="363"/>
      <c r="BC242" s="363"/>
      <c r="BD242" s="363"/>
      <c r="BE242" s="363"/>
      <c r="BF242" s="363"/>
      <c r="BG242" s="363"/>
      <c r="BH242" s="363"/>
      <c r="BI242" s="363"/>
      <c r="BJ242" s="363"/>
    </row>
    <row r="243" spans="6:62" ht="93" customHeight="1" x14ac:dyDescent="0.3">
      <c r="F243" s="399"/>
      <c r="G243" s="400"/>
      <c r="H243" s="400"/>
      <c r="I243" s="400"/>
      <c r="J243" s="400"/>
      <c r="K243" s="400"/>
      <c r="L243" s="400"/>
      <c r="M243" s="400"/>
      <c r="N243" s="400"/>
      <c r="U243" s="401"/>
      <c r="V243" s="402"/>
      <c r="W243" s="402"/>
      <c r="X243" s="402"/>
      <c r="Y243" s="402"/>
      <c r="Z243" s="402"/>
      <c r="AA243" s="402"/>
      <c r="AB243" s="402"/>
      <c r="AC243" s="402"/>
      <c r="AD243" s="402"/>
      <c r="AE243" s="402"/>
      <c r="AF243" s="402"/>
      <c r="AG243" s="402"/>
      <c r="AH243" s="402"/>
      <c r="AI243" s="402"/>
      <c r="AJ243" s="402"/>
      <c r="AK243" s="402"/>
      <c r="AL243" s="403"/>
      <c r="AM243" s="403"/>
      <c r="AN243" s="403"/>
      <c r="AO243" s="403"/>
      <c r="AP243" s="403"/>
      <c r="AQ243" s="403"/>
      <c r="AR243" s="403"/>
      <c r="AS243" s="403"/>
      <c r="AT243" s="403"/>
      <c r="AU243" s="403"/>
      <c r="AV243" s="403"/>
      <c r="AW243" s="403"/>
      <c r="AX243" s="403"/>
      <c r="AY243" s="403"/>
      <c r="AZ243" s="404"/>
      <c r="BA243" s="363"/>
      <c r="BB243" s="363"/>
      <c r="BC243" s="363"/>
      <c r="BD243" s="363"/>
      <c r="BE243" s="363"/>
      <c r="BF243" s="363"/>
      <c r="BG243" s="363"/>
      <c r="BH243" s="363"/>
      <c r="BI243" s="363"/>
      <c r="BJ243" s="363"/>
    </row>
    <row r="244" spans="6:62" ht="93" customHeight="1" x14ac:dyDescent="0.3">
      <c r="F244" s="399"/>
      <c r="G244" s="400"/>
      <c r="H244" s="400"/>
      <c r="I244" s="400"/>
      <c r="J244" s="400"/>
      <c r="K244" s="400"/>
      <c r="L244" s="400"/>
      <c r="M244" s="400"/>
      <c r="N244" s="400"/>
      <c r="U244" s="401"/>
      <c r="V244" s="402"/>
      <c r="W244" s="402"/>
      <c r="X244" s="402"/>
      <c r="Y244" s="402"/>
      <c r="Z244" s="402"/>
      <c r="AA244" s="402"/>
      <c r="AB244" s="402"/>
      <c r="AC244" s="402"/>
      <c r="AD244" s="402"/>
      <c r="AE244" s="402"/>
      <c r="AF244" s="402"/>
      <c r="AG244" s="402"/>
      <c r="AH244" s="402"/>
      <c r="AI244" s="402"/>
      <c r="AJ244" s="402"/>
      <c r="AK244" s="402"/>
      <c r="AL244" s="403"/>
      <c r="AM244" s="403"/>
      <c r="AN244" s="403"/>
      <c r="AO244" s="403"/>
      <c r="AP244" s="403"/>
      <c r="AQ244" s="403"/>
      <c r="AR244" s="403"/>
      <c r="AS244" s="403"/>
      <c r="AT244" s="403"/>
      <c r="AU244" s="403"/>
      <c r="AV244" s="403"/>
      <c r="AW244" s="403"/>
      <c r="AX244" s="403"/>
      <c r="AY244" s="403"/>
      <c r="AZ244" s="404"/>
      <c r="BA244" s="363"/>
      <c r="BB244" s="363"/>
      <c r="BC244" s="363"/>
      <c r="BD244" s="363"/>
      <c r="BE244" s="363"/>
      <c r="BF244" s="363"/>
      <c r="BG244" s="363"/>
      <c r="BH244" s="363"/>
      <c r="BI244" s="363"/>
      <c r="BJ244" s="363"/>
    </row>
    <row r="245" spans="6:62" ht="93" customHeight="1" x14ac:dyDescent="0.3">
      <c r="F245" s="399"/>
      <c r="G245" s="400"/>
      <c r="H245" s="400"/>
      <c r="I245" s="400"/>
      <c r="J245" s="400"/>
      <c r="K245" s="400"/>
      <c r="L245" s="400"/>
      <c r="M245" s="400"/>
      <c r="N245" s="400"/>
      <c r="U245" s="401"/>
      <c r="V245" s="402"/>
      <c r="W245" s="402"/>
      <c r="X245" s="402"/>
      <c r="Y245" s="402"/>
      <c r="Z245" s="402"/>
      <c r="AA245" s="402"/>
      <c r="AB245" s="402"/>
      <c r="AC245" s="402"/>
      <c r="AD245" s="402"/>
      <c r="AE245" s="402"/>
      <c r="AF245" s="402"/>
      <c r="AG245" s="402"/>
      <c r="AH245" s="402"/>
      <c r="AI245" s="402"/>
      <c r="AJ245" s="402"/>
      <c r="AK245" s="402"/>
      <c r="AL245" s="403"/>
      <c r="AM245" s="403"/>
      <c r="AN245" s="403"/>
      <c r="AO245" s="403"/>
      <c r="AP245" s="403"/>
      <c r="AQ245" s="403"/>
      <c r="AR245" s="403"/>
      <c r="AS245" s="403"/>
      <c r="AT245" s="403"/>
      <c r="AU245" s="403"/>
      <c r="AV245" s="403"/>
      <c r="AW245" s="403"/>
      <c r="AX245" s="403"/>
      <c r="AY245" s="403"/>
      <c r="AZ245" s="404"/>
      <c r="BA245" s="363"/>
      <c r="BB245" s="363"/>
      <c r="BC245" s="363"/>
      <c r="BD245" s="363"/>
      <c r="BE245" s="363"/>
      <c r="BF245" s="363"/>
      <c r="BG245" s="363"/>
      <c r="BH245" s="363"/>
      <c r="BI245" s="363"/>
      <c r="BJ245" s="363"/>
    </row>
    <row r="246" spans="6:62" ht="93" customHeight="1" x14ac:dyDescent="0.3">
      <c r="F246" s="399"/>
      <c r="G246" s="400"/>
      <c r="H246" s="400"/>
      <c r="I246" s="400"/>
      <c r="J246" s="400"/>
      <c r="K246" s="400"/>
      <c r="L246" s="400"/>
      <c r="M246" s="400"/>
      <c r="N246" s="400"/>
      <c r="U246" s="401"/>
      <c r="V246" s="402"/>
      <c r="W246" s="402"/>
      <c r="X246" s="402"/>
      <c r="Y246" s="402"/>
      <c r="Z246" s="402"/>
      <c r="AA246" s="402"/>
      <c r="AB246" s="402"/>
      <c r="AC246" s="402"/>
      <c r="AD246" s="402"/>
      <c r="AE246" s="402"/>
      <c r="AF246" s="402"/>
      <c r="AG246" s="402"/>
      <c r="AH246" s="402"/>
      <c r="AI246" s="402"/>
      <c r="AJ246" s="402"/>
      <c r="AK246" s="402"/>
      <c r="AL246" s="403"/>
      <c r="AM246" s="403"/>
      <c r="AN246" s="403"/>
      <c r="AO246" s="403"/>
      <c r="AP246" s="403"/>
      <c r="AQ246" s="403"/>
      <c r="AR246" s="403"/>
      <c r="AS246" s="403"/>
      <c r="AT246" s="403"/>
      <c r="AU246" s="403"/>
      <c r="AV246" s="403"/>
      <c r="AW246" s="403"/>
      <c r="AX246" s="403"/>
      <c r="AY246" s="403"/>
      <c r="AZ246" s="404"/>
      <c r="BA246" s="363"/>
      <c r="BB246" s="363"/>
      <c r="BC246" s="363"/>
      <c r="BD246" s="363"/>
      <c r="BE246" s="363"/>
      <c r="BF246" s="363"/>
      <c r="BG246" s="363"/>
      <c r="BH246" s="363"/>
      <c r="BI246" s="363"/>
      <c r="BJ246" s="363"/>
    </row>
    <row r="247" spans="6:62" ht="93" customHeight="1" x14ac:dyDescent="0.3">
      <c r="F247" s="399"/>
      <c r="G247" s="400"/>
      <c r="H247" s="400"/>
      <c r="I247" s="400"/>
      <c r="J247" s="400"/>
      <c r="K247" s="400"/>
      <c r="L247" s="400"/>
      <c r="M247" s="400"/>
      <c r="N247" s="400"/>
      <c r="U247" s="401"/>
      <c r="V247" s="402"/>
      <c r="W247" s="402"/>
      <c r="X247" s="402"/>
      <c r="Y247" s="402"/>
      <c r="Z247" s="402"/>
      <c r="AA247" s="402"/>
      <c r="AB247" s="402"/>
      <c r="AC247" s="402"/>
      <c r="AD247" s="402"/>
      <c r="AE247" s="402"/>
      <c r="AF247" s="402"/>
      <c r="AG247" s="402"/>
      <c r="AH247" s="402"/>
      <c r="AI247" s="402"/>
      <c r="AJ247" s="402"/>
      <c r="AK247" s="402"/>
      <c r="AL247" s="403"/>
      <c r="AM247" s="403"/>
      <c r="AN247" s="403"/>
      <c r="AO247" s="403"/>
      <c r="AP247" s="403"/>
      <c r="AQ247" s="403"/>
      <c r="AR247" s="403"/>
      <c r="AS247" s="403"/>
      <c r="AT247" s="403"/>
      <c r="AU247" s="403"/>
      <c r="AV247" s="403"/>
      <c r="AW247" s="403"/>
      <c r="AX247" s="403"/>
      <c r="AY247" s="403"/>
      <c r="AZ247" s="404"/>
      <c r="BA247" s="363"/>
      <c r="BB247" s="363"/>
      <c r="BC247" s="363"/>
      <c r="BD247" s="363"/>
      <c r="BE247" s="363"/>
      <c r="BF247" s="363"/>
      <c r="BG247" s="363"/>
      <c r="BH247" s="363"/>
      <c r="BI247" s="363"/>
      <c r="BJ247" s="363"/>
    </row>
    <row r="248" spans="6:62" ht="93" customHeight="1" x14ac:dyDescent="0.3">
      <c r="F248" s="399"/>
      <c r="G248" s="400"/>
      <c r="H248" s="400"/>
      <c r="I248" s="400"/>
      <c r="J248" s="400"/>
      <c r="K248" s="400"/>
      <c r="L248" s="400"/>
      <c r="M248" s="400"/>
      <c r="N248" s="400"/>
      <c r="U248" s="401"/>
      <c r="V248" s="402"/>
      <c r="W248" s="402"/>
      <c r="X248" s="402"/>
      <c r="Y248" s="402"/>
      <c r="Z248" s="402"/>
      <c r="AA248" s="402"/>
      <c r="AB248" s="402"/>
      <c r="AC248" s="402"/>
      <c r="AD248" s="402"/>
      <c r="AE248" s="402"/>
      <c r="AF248" s="402"/>
      <c r="AG248" s="402"/>
      <c r="AH248" s="402"/>
      <c r="AI248" s="402"/>
      <c r="AJ248" s="402"/>
      <c r="AK248" s="402"/>
      <c r="AL248" s="403"/>
      <c r="AM248" s="403"/>
      <c r="AN248" s="403"/>
      <c r="AO248" s="403"/>
      <c r="AP248" s="403"/>
      <c r="AQ248" s="403"/>
      <c r="AR248" s="403"/>
      <c r="AS248" s="403"/>
      <c r="AT248" s="403"/>
      <c r="AU248" s="403"/>
      <c r="AV248" s="403"/>
      <c r="AW248" s="403"/>
      <c r="AX248" s="403"/>
      <c r="AY248" s="403"/>
      <c r="AZ248" s="404"/>
      <c r="BA248" s="363"/>
      <c r="BB248" s="363"/>
      <c r="BC248" s="363"/>
      <c r="BD248" s="363"/>
      <c r="BE248" s="363"/>
      <c r="BF248" s="363"/>
      <c r="BG248" s="363"/>
      <c r="BH248" s="363"/>
      <c r="BI248" s="363"/>
      <c r="BJ248" s="363"/>
    </row>
    <row r="249" spans="6:62" ht="93" customHeight="1" x14ac:dyDescent="0.3">
      <c r="F249" s="399"/>
      <c r="G249" s="400"/>
      <c r="H249" s="400"/>
      <c r="I249" s="400"/>
      <c r="J249" s="400"/>
      <c r="K249" s="400"/>
      <c r="L249" s="400"/>
      <c r="M249" s="400"/>
      <c r="N249" s="400"/>
      <c r="U249" s="401"/>
      <c r="V249" s="402"/>
      <c r="W249" s="402"/>
      <c r="X249" s="402"/>
      <c r="Y249" s="402"/>
      <c r="Z249" s="402"/>
      <c r="AA249" s="402"/>
      <c r="AB249" s="402"/>
      <c r="AC249" s="402"/>
      <c r="AD249" s="402"/>
      <c r="AE249" s="402"/>
      <c r="AF249" s="402"/>
      <c r="AG249" s="402"/>
      <c r="AH249" s="402"/>
      <c r="AI249" s="402"/>
      <c r="AJ249" s="402"/>
      <c r="AK249" s="402"/>
      <c r="AL249" s="403"/>
      <c r="AM249" s="403"/>
      <c r="AN249" s="403"/>
      <c r="AO249" s="403"/>
      <c r="AP249" s="403"/>
      <c r="AQ249" s="403"/>
      <c r="AR249" s="403"/>
      <c r="AS249" s="403"/>
      <c r="AT249" s="403"/>
      <c r="AU249" s="403"/>
      <c r="AV249" s="403"/>
      <c r="AW249" s="403"/>
      <c r="AX249" s="403"/>
      <c r="AY249" s="403"/>
      <c r="AZ249" s="404"/>
      <c r="BA249" s="363"/>
      <c r="BB249" s="363"/>
      <c r="BC249" s="363"/>
      <c r="BD249" s="363"/>
      <c r="BE249" s="363"/>
      <c r="BF249" s="363"/>
      <c r="BG249" s="363"/>
      <c r="BH249" s="363"/>
      <c r="BI249" s="363"/>
      <c r="BJ249" s="363"/>
    </row>
    <row r="250" spans="6:62" ht="93" customHeight="1" x14ac:dyDescent="0.3">
      <c r="F250" s="399"/>
      <c r="G250" s="400"/>
      <c r="H250" s="400"/>
      <c r="I250" s="400"/>
      <c r="J250" s="400"/>
      <c r="K250" s="400"/>
      <c r="L250" s="400"/>
      <c r="M250" s="400"/>
      <c r="N250" s="400"/>
      <c r="U250" s="401"/>
      <c r="V250" s="402"/>
      <c r="W250" s="402"/>
      <c r="X250" s="402"/>
      <c r="Y250" s="402"/>
      <c r="Z250" s="402"/>
      <c r="AA250" s="402"/>
      <c r="AB250" s="402"/>
      <c r="AC250" s="402"/>
      <c r="AD250" s="402"/>
      <c r="AE250" s="402"/>
      <c r="AF250" s="402"/>
      <c r="AG250" s="402"/>
      <c r="AH250" s="402"/>
      <c r="AI250" s="402"/>
      <c r="AJ250" s="402"/>
      <c r="AK250" s="402"/>
      <c r="AL250" s="403"/>
      <c r="AM250" s="403"/>
      <c r="AN250" s="403"/>
      <c r="AO250" s="403"/>
      <c r="AP250" s="403"/>
      <c r="AQ250" s="403"/>
      <c r="AR250" s="403"/>
      <c r="AS250" s="403"/>
      <c r="AT250" s="403"/>
      <c r="AU250" s="403"/>
      <c r="AV250" s="403"/>
      <c r="AW250" s="403"/>
      <c r="AX250" s="403"/>
      <c r="AY250" s="403"/>
      <c r="AZ250" s="404"/>
      <c r="BA250" s="363"/>
      <c r="BB250" s="363"/>
      <c r="BC250" s="363"/>
      <c r="BD250" s="363"/>
      <c r="BE250" s="363"/>
      <c r="BF250" s="363"/>
      <c r="BG250" s="363"/>
      <c r="BH250" s="363"/>
      <c r="BI250" s="363"/>
      <c r="BJ250" s="363"/>
    </row>
    <row r="251" spans="6:62" ht="93" customHeight="1" x14ac:dyDescent="0.3">
      <c r="F251" s="399"/>
      <c r="G251" s="400"/>
      <c r="H251" s="400"/>
      <c r="I251" s="400"/>
      <c r="J251" s="400"/>
      <c r="K251" s="400"/>
      <c r="L251" s="400"/>
      <c r="M251" s="400"/>
      <c r="N251" s="400"/>
      <c r="U251" s="401"/>
      <c r="V251" s="402"/>
      <c r="W251" s="402"/>
      <c r="X251" s="402"/>
      <c r="Y251" s="402"/>
      <c r="Z251" s="402"/>
      <c r="AA251" s="402"/>
      <c r="AB251" s="402"/>
      <c r="AC251" s="402"/>
      <c r="AD251" s="402"/>
      <c r="AE251" s="402"/>
      <c r="AF251" s="402"/>
      <c r="AG251" s="402"/>
      <c r="AH251" s="402"/>
      <c r="AI251" s="402"/>
      <c r="AJ251" s="402"/>
      <c r="AK251" s="402"/>
      <c r="AL251" s="403"/>
      <c r="AM251" s="403"/>
      <c r="AN251" s="403"/>
      <c r="AO251" s="403"/>
      <c r="AP251" s="403"/>
      <c r="AQ251" s="403"/>
      <c r="AR251" s="403"/>
      <c r="AS251" s="403"/>
      <c r="AT251" s="403"/>
      <c r="AU251" s="403"/>
      <c r="AV251" s="403"/>
      <c r="AW251" s="403"/>
      <c r="AX251" s="403"/>
      <c r="AY251" s="403"/>
      <c r="AZ251" s="404"/>
      <c r="BA251" s="363"/>
      <c r="BB251" s="363"/>
      <c r="BC251" s="363"/>
      <c r="BD251" s="363"/>
      <c r="BE251" s="363"/>
      <c r="BF251" s="363"/>
      <c r="BG251" s="363"/>
      <c r="BH251" s="363"/>
      <c r="BI251" s="363"/>
      <c r="BJ251" s="363"/>
    </row>
    <row r="252" spans="6:62" ht="93" customHeight="1" x14ac:dyDescent="0.3">
      <c r="F252" s="399"/>
      <c r="G252" s="400"/>
      <c r="H252" s="400"/>
      <c r="I252" s="400"/>
      <c r="J252" s="400"/>
      <c r="K252" s="400"/>
      <c r="L252" s="400"/>
      <c r="M252" s="400"/>
      <c r="N252" s="400"/>
      <c r="U252" s="401"/>
      <c r="V252" s="402"/>
      <c r="W252" s="402"/>
      <c r="X252" s="402"/>
      <c r="Y252" s="402"/>
      <c r="Z252" s="402"/>
      <c r="AA252" s="402"/>
      <c r="AB252" s="402"/>
      <c r="AC252" s="402"/>
      <c r="AD252" s="402"/>
      <c r="AE252" s="402"/>
      <c r="AF252" s="402"/>
      <c r="AG252" s="402"/>
      <c r="AH252" s="402"/>
      <c r="AI252" s="402"/>
      <c r="AJ252" s="402"/>
      <c r="AK252" s="402"/>
      <c r="AL252" s="403"/>
      <c r="AM252" s="403"/>
      <c r="AN252" s="403"/>
      <c r="AO252" s="403"/>
      <c r="AP252" s="403"/>
      <c r="AQ252" s="403"/>
      <c r="AR252" s="403"/>
      <c r="AS252" s="403"/>
      <c r="AT252" s="403"/>
      <c r="AU252" s="403"/>
      <c r="AV252" s="403"/>
      <c r="AW252" s="403"/>
      <c r="AX252" s="403"/>
      <c r="AY252" s="403"/>
      <c r="AZ252" s="404"/>
      <c r="BA252" s="363"/>
      <c r="BB252" s="363"/>
      <c r="BC252" s="363"/>
      <c r="BD252" s="363"/>
      <c r="BE252" s="363"/>
      <c r="BF252" s="363"/>
      <c r="BG252" s="363"/>
      <c r="BH252" s="363"/>
      <c r="BI252" s="363"/>
      <c r="BJ252" s="363"/>
    </row>
    <row r="253" spans="6:62" ht="93" customHeight="1" x14ac:dyDescent="0.3">
      <c r="F253" s="399"/>
      <c r="G253" s="400"/>
      <c r="H253" s="400"/>
      <c r="I253" s="400"/>
      <c r="J253" s="400"/>
      <c r="K253" s="400"/>
      <c r="L253" s="400"/>
      <c r="M253" s="400"/>
      <c r="N253" s="400"/>
      <c r="U253" s="401"/>
      <c r="V253" s="402"/>
      <c r="W253" s="402"/>
      <c r="X253" s="402"/>
      <c r="Y253" s="402"/>
      <c r="Z253" s="402"/>
      <c r="AA253" s="402"/>
      <c r="AB253" s="402"/>
      <c r="AC253" s="402"/>
      <c r="AD253" s="402"/>
      <c r="AE253" s="402"/>
      <c r="AF253" s="402"/>
      <c r="AG253" s="402"/>
      <c r="AH253" s="402"/>
      <c r="AI253" s="402"/>
      <c r="AJ253" s="402"/>
      <c r="AK253" s="402"/>
      <c r="AL253" s="403"/>
      <c r="AM253" s="403"/>
      <c r="AN253" s="403"/>
      <c r="AO253" s="403"/>
      <c r="AP253" s="403"/>
      <c r="AQ253" s="403"/>
      <c r="AR253" s="403"/>
      <c r="AS253" s="403"/>
      <c r="AT253" s="403"/>
      <c r="AU253" s="403"/>
      <c r="AV253" s="403"/>
      <c r="AW253" s="403"/>
      <c r="AX253" s="403"/>
      <c r="AY253" s="403"/>
      <c r="AZ253" s="404"/>
      <c r="BA253" s="363"/>
      <c r="BB253" s="363"/>
      <c r="BC253" s="363"/>
      <c r="BD253" s="363"/>
      <c r="BE253" s="363"/>
      <c r="BF253" s="363"/>
      <c r="BG253" s="363"/>
      <c r="BH253" s="363"/>
      <c r="BI253" s="363"/>
      <c r="BJ253" s="363"/>
    </row>
    <row r="254" spans="6:62" ht="93" customHeight="1" x14ac:dyDescent="0.3">
      <c r="F254" s="399"/>
      <c r="G254" s="400"/>
      <c r="H254" s="400"/>
      <c r="I254" s="400"/>
      <c r="J254" s="400"/>
      <c r="K254" s="400"/>
      <c r="L254" s="400"/>
      <c r="M254" s="400"/>
      <c r="N254" s="400"/>
      <c r="U254" s="401"/>
      <c r="V254" s="402"/>
      <c r="W254" s="402"/>
      <c r="X254" s="402"/>
      <c r="Y254" s="402"/>
      <c r="Z254" s="402"/>
      <c r="AA254" s="402"/>
      <c r="AB254" s="402"/>
      <c r="AC254" s="402"/>
      <c r="AD254" s="402"/>
      <c r="AE254" s="402"/>
      <c r="AF254" s="402"/>
      <c r="AG254" s="402"/>
      <c r="AH254" s="402"/>
      <c r="AI254" s="402"/>
      <c r="AJ254" s="402"/>
      <c r="AK254" s="402"/>
      <c r="AL254" s="403"/>
      <c r="AM254" s="403"/>
      <c r="AN254" s="403"/>
      <c r="AO254" s="403"/>
      <c r="AP254" s="403"/>
      <c r="AQ254" s="403"/>
      <c r="AR254" s="403"/>
      <c r="AS254" s="403"/>
      <c r="AT254" s="403"/>
      <c r="AU254" s="403"/>
      <c r="AV254" s="403"/>
      <c r="AW254" s="403"/>
      <c r="AX254" s="403"/>
      <c r="AY254" s="403"/>
      <c r="AZ254" s="404"/>
      <c r="BA254" s="363"/>
      <c r="BB254" s="363"/>
      <c r="BC254" s="363"/>
      <c r="BD254" s="363"/>
      <c r="BE254" s="363"/>
      <c r="BF254" s="363"/>
      <c r="BG254" s="363"/>
      <c r="BH254" s="363"/>
      <c r="BI254" s="363"/>
      <c r="BJ254" s="363"/>
    </row>
    <row r="255" spans="6:62" ht="93" customHeight="1" x14ac:dyDescent="0.3">
      <c r="F255" s="399"/>
      <c r="G255" s="400"/>
      <c r="H255" s="400"/>
      <c r="I255" s="400"/>
      <c r="J255" s="400"/>
      <c r="K255" s="400"/>
      <c r="L255" s="400"/>
      <c r="M255" s="400"/>
      <c r="N255" s="400"/>
      <c r="U255" s="401"/>
      <c r="V255" s="402"/>
      <c r="W255" s="402"/>
      <c r="X255" s="402"/>
      <c r="Y255" s="402"/>
      <c r="Z255" s="402"/>
      <c r="AA255" s="402"/>
      <c r="AB255" s="402"/>
      <c r="AC255" s="402"/>
      <c r="AD255" s="402"/>
      <c r="AE255" s="402"/>
      <c r="AF255" s="402"/>
      <c r="AG255" s="402"/>
      <c r="AH255" s="402"/>
      <c r="AI255" s="402"/>
      <c r="AJ255" s="402"/>
      <c r="AK255" s="402"/>
      <c r="AL255" s="403"/>
      <c r="AM255" s="403"/>
      <c r="AN255" s="403"/>
      <c r="AO255" s="403"/>
      <c r="AP255" s="403"/>
      <c r="AQ255" s="403"/>
      <c r="AR255" s="403"/>
      <c r="AS255" s="403"/>
      <c r="AT255" s="403"/>
      <c r="AU255" s="403"/>
      <c r="AV255" s="403"/>
      <c r="AW255" s="403"/>
      <c r="AX255" s="403"/>
      <c r="AY255" s="403"/>
      <c r="AZ255" s="404"/>
      <c r="BA255" s="363"/>
      <c r="BB255" s="363"/>
      <c r="BC255" s="363"/>
      <c r="BD255" s="363"/>
      <c r="BE255" s="363"/>
      <c r="BF255" s="363"/>
      <c r="BG255" s="363"/>
      <c r="BH255" s="363"/>
      <c r="BI255" s="363"/>
      <c r="BJ255" s="363"/>
    </row>
    <row r="256" spans="6:62" ht="93" customHeight="1" x14ac:dyDescent="0.3">
      <c r="F256" s="399"/>
      <c r="G256" s="400"/>
      <c r="H256" s="400"/>
      <c r="I256" s="400"/>
      <c r="J256" s="400"/>
      <c r="K256" s="400"/>
      <c r="L256" s="400"/>
      <c r="M256" s="400"/>
      <c r="N256" s="400"/>
      <c r="U256" s="401"/>
      <c r="V256" s="402"/>
      <c r="W256" s="402"/>
      <c r="X256" s="402"/>
      <c r="Y256" s="402"/>
      <c r="Z256" s="402"/>
      <c r="AA256" s="402"/>
      <c r="AB256" s="402"/>
      <c r="AC256" s="402"/>
      <c r="AD256" s="402"/>
      <c r="AE256" s="402"/>
      <c r="AF256" s="402"/>
      <c r="AG256" s="402"/>
      <c r="AH256" s="402"/>
      <c r="AI256" s="402"/>
      <c r="AJ256" s="402"/>
      <c r="AK256" s="402"/>
      <c r="AL256" s="403"/>
      <c r="AM256" s="403"/>
      <c r="AN256" s="403"/>
      <c r="AO256" s="403"/>
      <c r="AP256" s="403"/>
      <c r="AQ256" s="403"/>
      <c r="AR256" s="403"/>
      <c r="AS256" s="403"/>
      <c r="AT256" s="403"/>
      <c r="AU256" s="403"/>
      <c r="AV256" s="403"/>
      <c r="AW256" s="403"/>
      <c r="AX256" s="403"/>
      <c r="AY256" s="403"/>
      <c r="AZ256" s="404"/>
      <c r="BA256" s="363"/>
      <c r="BB256" s="363"/>
      <c r="BC256" s="363"/>
      <c r="BD256" s="363"/>
      <c r="BE256" s="363"/>
      <c r="BF256" s="363"/>
      <c r="BG256" s="363"/>
      <c r="BH256" s="363"/>
      <c r="BI256" s="363"/>
      <c r="BJ256" s="363"/>
    </row>
    <row r="257" spans="6:62" ht="93" customHeight="1" x14ac:dyDescent="0.3">
      <c r="F257" s="399"/>
      <c r="G257" s="400"/>
      <c r="H257" s="400"/>
      <c r="I257" s="400"/>
      <c r="J257" s="400"/>
      <c r="K257" s="400"/>
      <c r="L257" s="400"/>
      <c r="M257" s="400"/>
      <c r="N257" s="400"/>
      <c r="U257" s="401"/>
      <c r="V257" s="402"/>
      <c r="W257" s="402"/>
      <c r="X257" s="402"/>
      <c r="Y257" s="402"/>
      <c r="Z257" s="402"/>
      <c r="AA257" s="402"/>
      <c r="AB257" s="402"/>
      <c r="AC257" s="402"/>
      <c r="AD257" s="402"/>
      <c r="AE257" s="402"/>
      <c r="AF257" s="402"/>
      <c r="AG257" s="402"/>
      <c r="AH257" s="402"/>
      <c r="AI257" s="402"/>
      <c r="AJ257" s="402"/>
      <c r="AK257" s="402"/>
      <c r="AL257" s="403"/>
      <c r="AM257" s="403"/>
      <c r="AN257" s="403"/>
      <c r="AO257" s="403"/>
      <c r="AP257" s="403"/>
      <c r="AQ257" s="403"/>
      <c r="AR257" s="403"/>
      <c r="AS257" s="403"/>
      <c r="AT257" s="403"/>
      <c r="AU257" s="403"/>
      <c r="AV257" s="403"/>
      <c r="AW257" s="403"/>
      <c r="AX257" s="403"/>
      <c r="AY257" s="403"/>
      <c r="AZ257" s="404"/>
      <c r="BA257" s="363"/>
      <c r="BB257" s="363"/>
      <c r="BC257" s="363"/>
      <c r="BD257" s="363"/>
      <c r="BE257" s="363"/>
      <c r="BF257" s="363"/>
      <c r="BG257" s="363"/>
      <c r="BH257" s="363"/>
      <c r="BI257" s="363"/>
      <c r="BJ257" s="363"/>
    </row>
    <row r="258" spans="6:62" ht="93" customHeight="1" x14ac:dyDescent="0.3">
      <c r="F258" s="399"/>
      <c r="G258" s="400"/>
      <c r="H258" s="400"/>
      <c r="I258" s="400"/>
      <c r="J258" s="400"/>
      <c r="K258" s="400"/>
      <c r="L258" s="400"/>
      <c r="M258" s="400"/>
      <c r="N258" s="400"/>
      <c r="U258" s="401"/>
      <c r="V258" s="402"/>
      <c r="W258" s="402"/>
      <c r="X258" s="402"/>
      <c r="Y258" s="402"/>
      <c r="Z258" s="402"/>
      <c r="AA258" s="402"/>
      <c r="AB258" s="402"/>
      <c r="AC258" s="402"/>
      <c r="AD258" s="402"/>
      <c r="AE258" s="402"/>
      <c r="AF258" s="402"/>
      <c r="AG258" s="402"/>
      <c r="AH258" s="402"/>
      <c r="AI258" s="402"/>
      <c r="AJ258" s="402"/>
      <c r="AK258" s="402"/>
      <c r="AL258" s="403"/>
      <c r="AM258" s="403"/>
      <c r="AN258" s="403"/>
      <c r="AO258" s="403"/>
      <c r="AP258" s="403"/>
      <c r="AQ258" s="403"/>
      <c r="AR258" s="403"/>
      <c r="AS258" s="403"/>
      <c r="AT258" s="403"/>
      <c r="AU258" s="403"/>
      <c r="AV258" s="403"/>
      <c r="AW258" s="403"/>
      <c r="AX258" s="403"/>
      <c r="AY258" s="403"/>
      <c r="AZ258" s="404"/>
      <c r="BA258" s="363"/>
      <c r="BB258" s="363"/>
      <c r="BC258" s="363"/>
      <c r="BD258" s="363"/>
      <c r="BE258" s="363"/>
      <c r="BF258" s="363"/>
      <c r="BG258" s="363"/>
      <c r="BH258" s="363"/>
      <c r="BI258" s="363"/>
      <c r="BJ258" s="363"/>
    </row>
    <row r="259" spans="6:62" ht="93" customHeight="1" x14ac:dyDescent="0.3">
      <c r="F259" s="399"/>
      <c r="G259" s="400"/>
      <c r="H259" s="400"/>
      <c r="I259" s="400"/>
      <c r="J259" s="400"/>
      <c r="K259" s="400"/>
      <c r="L259" s="400"/>
      <c r="M259" s="400"/>
      <c r="N259" s="400"/>
      <c r="U259" s="401"/>
      <c r="V259" s="402"/>
      <c r="W259" s="402"/>
      <c r="X259" s="402"/>
      <c r="Y259" s="402"/>
      <c r="Z259" s="402"/>
      <c r="AA259" s="402"/>
      <c r="AB259" s="402"/>
      <c r="AC259" s="402"/>
      <c r="AD259" s="402"/>
      <c r="AE259" s="402"/>
      <c r="AF259" s="402"/>
      <c r="AG259" s="402"/>
      <c r="AH259" s="402"/>
      <c r="AI259" s="402"/>
      <c r="AJ259" s="402"/>
      <c r="AK259" s="402"/>
      <c r="AL259" s="403"/>
      <c r="AM259" s="403"/>
      <c r="AN259" s="403"/>
      <c r="AO259" s="403"/>
      <c r="AP259" s="403"/>
      <c r="AQ259" s="403"/>
      <c r="AR259" s="403"/>
      <c r="AS259" s="403"/>
      <c r="AT259" s="403"/>
      <c r="AU259" s="403"/>
      <c r="AV259" s="403"/>
      <c r="AW259" s="403"/>
      <c r="AX259" s="403"/>
      <c r="AY259" s="403"/>
      <c r="AZ259" s="404"/>
      <c r="BA259" s="363"/>
      <c r="BB259" s="363"/>
      <c r="BC259" s="363"/>
      <c r="BD259" s="363"/>
      <c r="BE259" s="363"/>
      <c r="BF259" s="363"/>
      <c r="BG259" s="363"/>
      <c r="BH259" s="363"/>
      <c r="BI259" s="363"/>
      <c r="BJ259" s="363"/>
    </row>
    <row r="260" spans="6:62" ht="93" customHeight="1" x14ac:dyDescent="0.3">
      <c r="F260" s="399"/>
      <c r="G260" s="400"/>
      <c r="H260" s="400"/>
      <c r="I260" s="400"/>
      <c r="J260" s="400"/>
      <c r="K260" s="400"/>
      <c r="L260" s="400"/>
      <c r="M260" s="400"/>
      <c r="N260" s="400"/>
      <c r="U260" s="401"/>
      <c r="V260" s="402"/>
      <c r="W260" s="402"/>
      <c r="X260" s="402"/>
      <c r="Y260" s="402"/>
      <c r="Z260" s="402"/>
      <c r="AA260" s="402"/>
      <c r="AB260" s="402"/>
      <c r="AC260" s="402"/>
      <c r="AD260" s="402"/>
      <c r="AE260" s="402"/>
      <c r="AF260" s="402"/>
      <c r="AG260" s="402"/>
      <c r="AH260" s="402"/>
      <c r="AI260" s="402"/>
      <c r="AJ260" s="402"/>
      <c r="AK260" s="402"/>
      <c r="AL260" s="403"/>
      <c r="AM260" s="403"/>
      <c r="AN260" s="403"/>
      <c r="AO260" s="403"/>
      <c r="AP260" s="403"/>
      <c r="AQ260" s="403"/>
      <c r="AR260" s="403"/>
      <c r="AS260" s="403"/>
      <c r="AT260" s="403"/>
      <c r="AU260" s="403"/>
      <c r="AV260" s="403"/>
      <c r="AW260" s="403"/>
      <c r="AX260" s="403"/>
      <c r="AY260" s="403"/>
      <c r="AZ260" s="404"/>
      <c r="BA260" s="363"/>
      <c r="BB260" s="363"/>
      <c r="BC260" s="363"/>
      <c r="BD260" s="363"/>
      <c r="BE260" s="363"/>
      <c r="BF260" s="363"/>
      <c r="BG260" s="363"/>
      <c r="BH260" s="363"/>
      <c r="BI260" s="363"/>
      <c r="BJ260" s="363"/>
    </row>
    <row r="261" spans="6:62" ht="93" customHeight="1" x14ac:dyDescent="0.3">
      <c r="F261" s="399"/>
      <c r="G261" s="400"/>
      <c r="H261" s="400"/>
      <c r="I261" s="400"/>
      <c r="J261" s="400"/>
      <c r="K261" s="400"/>
      <c r="L261" s="400"/>
      <c r="M261" s="400"/>
      <c r="N261" s="400"/>
      <c r="U261" s="401"/>
      <c r="V261" s="402"/>
      <c r="W261" s="402"/>
      <c r="X261" s="402"/>
      <c r="Y261" s="402"/>
      <c r="Z261" s="402"/>
      <c r="AA261" s="402"/>
      <c r="AB261" s="402"/>
      <c r="AC261" s="402"/>
      <c r="AD261" s="402"/>
      <c r="AE261" s="402"/>
      <c r="AF261" s="402"/>
      <c r="AG261" s="402"/>
      <c r="AH261" s="402"/>
      <c r="AI261" s="402"/>
      <c r="AJ261" s="402"/>
      <c r="AK261" s="402"/>
      <c r="AL261" s="403"/>
      <c r="AM261" s="403"/>
      <c r="AN261" s="403"/>
      <c r="AO261" s="403"/>
      <c r="AP261" s="403"/>
      <c r="AQ261" s="403"/>
      <c r="AR261" s="403"/>
      <c r="AS261" s="403"/>
      <c r="AT261" s="403"/>
      <c r="AU261" s="403"/>
      <c r="AV261" s="403"/>
      <c r="AW261" s="403"/>
      <c r="AX261" s="403"/>
      <c r="AY261" s="403"/>
      <c r="AZ261" s="404"/>
      <c r="BA261" s="363"/>
      <c r="BB261" s="363"/>
      <c r="BC261" s="363"/>
      <c r="BD261" s="363"/>
      <c r="BE261" s="363"/>
      <c r="BF261" s="363"/>
      <c r="BG261" s="363"/>
      <c r="BH261" s="363"/>
      <c r="BI261" s="363"/>
      <c r="BJ261" s="363"/>
    </row>
    <row r="262" spans="6:62" ht="93" customHeight="1" x14ac:dyDescent="0.3">
      <c r="F262" s="399"/>
      <c r="G262" s="400"/>
      <c r="H262" s="400"/>
      <c r="I262" s="400"/>
      <c r="J262" s="400"/>
      <c r="K262" s="400"/>
      <c r="L262" s="400"/>
      <c r="M262" s="400"/>
      <c r="N262" s="400"/>
      <c r="U262" s="401"/>
      <c r="V262" s="402"/>
      <c r="W262" s="402"/>
      <c r="X262" s="402"/>
      <c r="Y262" s="402"/>
      <c r="Z262" s="402"/>
      <c r="AA262" s="402"/>
      <c r="AB262" s="402"/>
      <c r="AC262" s="402"/>
      <c r="AD262" s="402"/>
      <c r="AE262" s="402"/>
      <c r="AF262" s="402"/>
      <c r="AG262" s="402"/>
      <c r="AH262" s="402"/>
      <c r="AI262" s="402"/>
      <c r="AJ262" s="402"/>
      <c r="AK262" s="402"/>
      <c r="AL262" s="403"/>
      <c r="AM262" s="403"/>
      <c r="AN262" s="403"/>
      <c r="AO262" s="403"/>
      <c r="AP262" s="403"/>
      <c r="AQ262" s="403"/>
      <c r="AR262" s="403"/>
      <c r="AS262" s="403"/>
      <c r="AT262" s="403"/>
      <c r="AU262" s="403"/>
      <c r="AV262" s="403"/>
      <c r="AW262" s="403"/>
      <c r="AX262" s="403"/>
      <c r="AY262" s="403"/>
      <c r="AZ262" s="404"/>
      <c r="BA262" s="363"/>
      <c r="BB262" s="363"/>
      <c r="BC262" s="363"/>
      <c r="BD262" s="363"/>
      <c r="BE262" s="363"/>
      <c r="BF262" s="363"/>
      <c r="BG262" s="363"/>
      <c r="BH262" s="363"/>
      <c r="BI262" s="363"/>
      <c r="BJ262" s="363"/>
    </row>
    <row r="263" spans="6:62" ht="93" customHeight="1" x14ac:dyDescent="0.3">
      <c r="F263" s="399"/>
      <c r="G263" s="400"/>
      <c r="H263" s="400"/>
      <c r="I263" s="400"/>
      <c r="J263" s="400"/>
      <c r="K263" s="400"/>
      <c r="L263" s="400"/>
      <c r="M263" s="400"/>
      <c r="N263" s="400"/>
      <c r="U263" s="401"/>
      <c r="V263" s="402"/>
      <c r="W263" s="402"/>
      <c r="X263" s="402"/>
      <c r="Y263" s="402"/>
      <c r="Z263" s="402"/>
      <c r="AA263" s="402"/>
      <c r="AB263" s="402"/>
      <c r="AC263" s="402"/>
      <c r="AD263" s="402"/>
      <c r="AE263" s="402"/>
      <c r="AF263" s="402"/>
      <c r="AG263" s="402"/>
      <c r="AH263" s="402"/>
      <c r="AI263" s="402"/>
      <c r="AJ263" s="402"/>
      <c r="AK263" s="402"/>
      <c r="AL263" s="403"/>
      <c r="AM263" s="403"/>
      <c r="AN263" s="403"/>
      <c r="AO263" s="403"/>
      <c r="AP263" s="403"/>
      <c r="AQ263" s="403"/>
      <c r="AR263" s="403"/>
      <c r="AS263" s="403"/>
      <c r="AT263" s="403"/>
      <c r="AU263" s="403"/>
      <c r="AV263" s="403"/>
      <c r="AW263" s="403"/>
      <c r="AX263" s="403"/>
      <c r="AY263" s="403"/>
      <c r="AZ263" s="404"/>
      <c r="BA263" s="363"/>
      <c r="BB263" s="363"/>
      <c r="BC263" s="363"/>
      <c r="BD263" s="363"/>
      <c r="BE263" s="363"/>
      <c r="BF263" s="363"/>
      <c r="BG263" s="363"/>
      <c r="BH263" s="363"/>
      <c r="BI263" s="363"/>
      <c r="BJ263" s="363"/>
    </row>
    <row r="264" spans="6:62" ht="93" customHeight="1" x14ac:dyDescent="0.3">
      <c r="F264" s="399"/>
      <c r="G264" s="400"/>
      <c r="H264" s="400"/>
      <c r="I264" s="400"/>
      <c r="J264" s="400"/>
      <c r="K264" s="400"/>
      <c r="L264" s="400"/>
      <c r="M264" s="400"/>
      <c r="N264" s="400"/>
      <c r="U264" s="401"/>
      <c r="V264" s="402"/>
      <c r="W264" s="402"/>
      <c r="X264" s="402"/>
      <c r="Y264" s="402"/>
      <c r="Z264" s="402"/>
      <c r="AA264" s="402"/>
      <c r="AB264" s="402"/>
      <c r="AC264" s="402"/>
      <c r="AD264" s="402"/>
      <c r="AE264" s="402"/>
      <c r="AF264" s="402"/>
      <c r="AG264" s="402"/>
      <c r="AH264" s="402"/>
      <c r="AI264" s="402"/>
      <c r="AJ264" s="402"/>
      <c r="AK264" s="402"/>
      <c r="AL264" s="403"/>
      <c r="AM264" s="403"/>
      <c r="AN264" s="403"/>
      <c r="AO264" s="403"/>
      <c r="AP264" s="403"/>
      <c r="AQ264" s="403"/>
      <c r="AR264" s="403"/>
      <c r="AS264" s="403"/>
      <c r="AT264" s="403"/>
      <c r="AU264" s="403"/>
      <c r="AV264" s="403"/>
      <c r="AW264" s="403"/>
      <c r="AX264" s="403"/>
      <c r="AY264" s="403"/>
      <c r="AZ264" s="404"/>
      <c r="BA264" s="363"/>
      <c r="BB264" s="363"/>
      <c r="BC264" s="363"/>
      <c r="BD264" s="363"/>
      <c r="BE264" s="363"/>
      <c r="BF264" s="363"/>
      <c r="BG264" s="363"/>
      <c r="BH264" s="363"/>
      <c r="BI264" s="363"/>
      <c r="BJ264" s="363"/>
    </row>
    <row r="265" spans="6:62" ht="93" customHeight="1" x14ac:dyDescent="0.3">
      <c r="F265" s="399"/>
      <c r="G265" s="400"/>
      <c r="H265" s="400"/>
      <c r="I265" s="400"/>
      <c r="J265" s="400"/>
      <c r="K265" s="400"/>
      <c r="L265" s="400"/>
      <c r="M265" s="400"/>
      <c r="N265" s="400"/>
      <c r="U265" s="401"/>
      <c r="V265" s="402"/>
      <c r="W265" s="402"/>
      <c r="X265" s="402"/>
      <c r="Y265" s="402"/>
      <c r="Z265" s="402"/>
      <c r="AA265" s="402"/>
      <c r="AB265" s="402"/>
      <c r="AC265" s="402"/>
      <c r="AD265" s="402"/>
      <c r="AE265" s="402"/>
      <c r="AF265" s="402"/>
      <c r="AG265" s="402"/>
      <c r="AH265" s="402"/>
      <c r="AI265" s="402"/>
      <c r="AJ265" s="402"/>
      <c r="AK265" s="402"/>
      <c r="AL265" s="403"/>
      <c r="AM265" s="403"/>
      <c r="AN265" s="403"/>
      <c r="AO265" s="403"/>
      <c r="AP265" s="403"/>
      <c r="AQ265" s="403"/>
      <c r="AR265" s="403"/>
      <c r="AS265" s="403"/>
      <c r="AT265" s="403"/>
      <c r="AU265" s="403"/>
      <c r="AV265" s="403"/>
      <c r="AW265" s="403"/>
      <c r="AX265" s="403"/>
      <c r="AY265" s="403"/>
      <c r="AZ265" s="404"/>
      <c r="BA265" s="363"/>
      <c r="BB265" s="363"/>
      <c r="BC265" s="363"/>
      <c r="BD265" s="363"/>
      <c r="BE265" s="363"/>
      <c r="BF265" s="363"/>
      <c r="BG265" s="363"/>
      <c r="BH265" s="363"/>
      <c r="BI265" s="363"/>
      <c r="BJ265" s="363"/>
    </row>
    <row r="266" spans="6:62" ht="93" customHeight="1" x14ac:dyDescent="0.3">
      <c r="F266" s="399"/>
      <c r="G266" s="400"/>
      <c r="H266" s="400"/>
      <c r="I266" s="400"/>
      <c r="J266" s="400"/>
      <c r="K266" s="400"/>
      <c r="L266" s="400"/>
      <c r="M266" s="400"/>
      <c r="N266" s="400"/>
      <c r="U266" s="401"/>
      <c r="V266" s="402"/>
      <c r="W266" s="402"/>
      <c r="X266" s="402"/>
      <c r="Y266" s="402"/>
      <c r="Z266" s="402"/>
      <c r="AA266" s="402"/>
      <c r="AB266" s="402"/>
      <c r="AC266" s="402"/>
      <c r="AD266" s="402"/>
      <c r="AE266" s="402"/>
      <c r="AF266" s="402"/>
      <c r="AG266" s="402"/>
      <c r="AH266" s="402"/>
      <c r="AI266" s="402"/>
      <c r="AJ266" s="402"/>
      <c r="AK266" s="402"/>
      <c r="AL266" s="403"/>
      <c r="AM266" s="403"/>
      <c r="AN266" s="403"/>
      <c r="AO266" s="403"/>
      <c r="AP266" s="403"/>
      <c r="AQ266" s="403"/>
      <c r="AR266" s="403"/>
      <c r="AS266" s="403"/>
      <c r="AT266" s="403"/>
      <c r="AU266" s="403"/>
      <c r="AV266" s="403"/>
      <c r="AW266" s="403"/>
      <c r="AX266" s="403"/>
      <c r="AY266" s="403"/>
      <c r="AZ266" s="404"/>
      <c r="BA266" s="363"/>
      <c r="BB266" s="363"/>
      <c r="BC266" s="363"/>
      <c r="BD266" s="363"/>
      <c r="BE266" s="363"/>
      <c r="BF266" s="363"/>
      <c r="BG266" s="363"/>
      <c r="BH266" s="363"/>
      <c r="BI266" s="363"/>
      <c r="BJ266" s="363"/>
    </row>
    <row r="267" spans="6:62" ht="93" customHeight="1" x14ac:dyDescent="0.3">
      <c r="F267" s="399"/>
      <c r="G267" s="400"/>
      <c r="H267" s="400"/>
      <c r="I267" s="400"/>
      <c r="J267" s="400"/>
      <c r="K267" s="400"/>
      <c r="L267" s="400"/>
      <c r="M267" s="400"/>
      <c r="N267" s="400"/>
      <c r="U267" s="401"/>
      <c r="V267" s="402"/>
      <c r="W267" s="402"/>
      <c r="X267" s="402"/>
      <c r="Y267" s="402"/>
      <c r="Z267" s="402"/>
      <c r="AA267" s="402"/>
      <c r="AB267" s="402"/>
      <c r="AC267" s="402"/>
      <c r="AD267" s="402"/>
      <c r="AE267" s="402"/>
      <c r="AF267" s="402"/>
      <c r="AG267" s="402"/>
      <c r="AH267" s="402"/>
      <c r="AI267" s="402"/>
      <c r="AJ267" s="402"/>
      <c r="AK267" s="402"/>
      <c r="AL267" s="403"/>
      <c r="AM267" s="403"/>
      <c r="AN267" s="403"/>
      <c r="AO267" s="403"/>
      <c r="AP267" s="403"/>
      <c r="AQ267" s="403"/>
      <c r="AR267" s="403"/>
      <c r="AS267" s="403"/>
      <c r="AT267" s="403"/>
      <c r="AU267" s="403"/>
      <c r="AV267" s="403"/>
      <c r="AW267" s="403"/>
      <c r="AX267" s="403"/>
      <c r="AY267" s="403"/>
      <c r="AZ267" s="404"/>
      <c r="BA267" s="363"/>
      <c r="BB267" s="363"/>
      <c r="BC267" s="363"/>
      <c r="BD267" s="363"/>
      <c r="BE267" s="363"/>
      <c r="BF267" s="363"/>
      <c r="BG267" s="363"/>
      <c r="BH267" s="363"/>
      <c r="BI267" s="363"/>
      <c r="BJ267" s="363"/>
    </row>
    <row r="268" spans="6:62" ht="93" customHeight="1" x14ac:dyDescent="0.3">
      <c r="F268" s="399"/>
      <c r="G268" s="400"/>
      <c r="H268" s="400"/>
      <c r="I268" s="400"/>
      <c r="J268" s="400"/>
      <c r="K268" s="400"/>
      <c r="L268" s="400"/>
      <c r="M268" s="400"/>
      <c r="N268" s="400"/>
      <c r="U268" s="401"/>
      <c r="V268" s="402"/>
      <c r="W268" s="402"/>
      <c r="X268" s="402"/>
      <c r="Y268" s="402"/>
      <c r="Z268" s="402"/>
      <c r="AA268" s="402"/>
      <c r="AB268" s="402"/>
      <c r="AC268" s="402"/>
      <c r="AD268" s="402"/>
      <c r="AE268" s="402"/>
      <c r="AF268" s="402"/>
      <c r="AG268" s="402"/>
      <c r="AH268" s="402"/>
      <c r="AI268" s="402"/>
      <c r="AJ268" s="402"/>
      <c r="AK268" s="402"/>
      <c r="AL268" s="403"/>
      <c r="AM268" s="403"/>
      <c r="AN268" s="403"/>
      <c r="AO268" s="403"/>
      <c r="AP268" s="403"/>
      <c r="AQ268" s="403"/>
      <c r="AR268" s="403"/>
      <c r="AS268" s="403"/>
      <c r="AT268" s="403"/>
      <c r="AU268" s="403"/>
      <c r="AV268" s="403"/>
      <c r="AW268" s="403"/>
      <c r="AX268" s="403"/>
      <c r="AY268" s="403"/>
      <c r="AZ268" s="404"/>
      <c r="BA268" s="363"/>
      <c r="BB268" s="363"/>
      <c r="BC268" s="363"/>
      <c r="BD268" s="363"/>
      <c r="BE268" s="363"/>
      <c r="BF268" s="363"/>
      <c r="BG268" s="363"/>
      <c r="BH268" s="363"/>
      <c r="BI268" s="363"/>
      <c r="BJ268" s="363"/>
    </row>
    <row r="269" spans="6:62" ht="93" customHeight="1" x14ac:dyDescent="0.3">
      <c r="F269" s="399"/>
      <c r="G269" s="400"/>
      <c r="H269" s="400"/>
      <c r="I269" s="400"/>
      <c r="J269" s="400"/>
      <c r="K269" s="400"/>
      <c r="L269" s="400"/>
      <c r="M269" s="400"/>
      <c r="N269" s="400"/>
      <c r="U269" s="401"/>
      <c r="V269" s="402"/>
      <c r="W269" s="402"/>
      <c r="X269" s="402"/>
      <c r="Y269" s="402"/>
      <c r="Z269" s="402"/>
      <c r="AA269" s="402"/>
      <c r="AB269" s="402"/>
      <c r="AC269" s="402"/>
      <c r="AD269" s="402"/>
      <c r="AE269" s="402"/>
      <c r="AF269" s="402"/>
      <c r="AG269" s="402"/>
      <c r="AH269" s="402"/>
      <c r="AI269" s="402"/>
      <c r="AJ269" s="402"/>
      <c r="AK269" s="402"/>
      <c r="AL269" s="403"/>
      <c r="AM269" s="403"/>
      <c r="AN269" s="403"/>
      <c r="AO269" s="403"/>
      <c r="AP269" s="403"/>
      <c r="AQ269" s="403"/>
      <c r="AR269" s="403"/>
      <c r="AS269" s="403"/>
      <c r="AT269" s="403"/>
      <c r="AU269" s="403"/>
      <c r="AV269" s="403"/>
      <c r="AW269" s="403"/>
      <c r="AX269" s="403"/>
      <c r="AY269" s="403"/>
      <c r="AZ269" s="404"/>
      <c r="BA269" s="363"/>
      <c r="BB269" s="363"/>
      <c r="BC269" s="363"/>
      <c r="BD269" s="363"/>
      <c r="BE269" s="363"/>
      <c r="BF269" s="363"/>
      <c r="BG269" s="363"/>
      <c r="BH269" s="363"/>
      <c r="BI269" s="363"/>
      <c r="BJ269" s="363"/>
    </row>
    <row r="270" spans="6:62" ht="93" customHeight="1" x14ac:dyDescent="0.3">
      <c r="F270" s="399"/>
      <c r="G270" s="400"/>
      <c r="H270" s="400"/>
      <c r="I270" s="400"/>
      <c r="J270" s="400"/>
      <c r="K270" s="400"/>
      <c r="L270" s="400"/>
      <c r="M270" s="400"/>
      <c r="N270" s="400"/>
      <c r="U270" s="401"/>
      <c r="V270" s="402"/>
      <c r="W270" s="402"/>
      <c r="X270" s="402"/>
      <c r="Y270" s="402"/>
      <c r="Z270" s="402"/>
      <c r="AA270" s="402"/>
      <c r="AB270" s="402"/>
      <c r="AC270" s="402"/>
      <c r="AD270" s="402"/>
      <c r="AE270" s="402"/>
      <c r="AF270" s="402"/>
      <c r="AG270" s="402"/>
      <c r="AH270" s="402"/>
      <c r="AI270" s="402"/>
      <c r="AJ270" s="402"/>
      <c r="AK270" s="402"/>
      <c r="AL270" s="403"/>
      <c r="AM270" s="403"/>
      <c r="AN270" s="403"/>
      <c r="AO270" s="403"/>
      <c r="AP270" s="403"/>
      <c r="AQ270" s="403"/>
      <c r="AR270" s="403"/>
      <c r="AS270" s="403"/>
      <c r="AT270" s="403"/>
      <c r="AU270" s="403"/>
      <c r="AV270" s="403"/>
      <c r="AW270" s="403"/>
      <c r="AX270" s="403"/>
      <c r="AY270" s="403"/>
      <c r="AZ270" s="404"/>
      <c r="BA270" s="363"/>
      <c r="BB270" s="363"/>
      <c r="BC270" s="363"/>
      <c r="BD270" s="363"/>
      <c r="BE270" s="363"/>
      <c r="BF270" s="363"/>
      <c r="BG270" s="363"/>
      <c r="BH270" s="363"/>
      <c r="BI270" s="363"/>
      <c r="BJ270" s="363"/>
    </row>
    <row r="271" spans="6:62" ht="93" customHeight="1" x14ac:dyDescent="0.3">
      <c r="F271" s="399"/>
      <c r="G271" s="400"/>
      <c r="H271" s="400"/>
      <c r="I271" s="400"/>
      <c r="J271" s="400"/>
      <c r="K271" s="400"/>
      <c r="L271" s="400"/>
      <c r="M271" s="400"/>
      <c r="N271" s="400"/>
      <c r="U271" s="401"/>
      <c r="V271" s="402"/>
      <c r="W271" s="402"/>
      <c r="X271" s="402"/>
      <c r="Y271" s="402"/>
      <c r="Z271" s="402"/>
      <c r="AA271" s="402"/>
      <c r="AB271" s="402"/>
      <c r="AC271" s="402"/>
      <c r="AD271" s="402"/>
      <c r="AE271" s="402"/>
      <c r="AF271" s="402"/>
      <c r="AG271" s="402"/>
      <c r="AH271" s="402"/>
      <c r="AI271" s="402"/>
      <c r="AJ271" s="402"/>
      <c r="AK271" s="402"/>
      <c r="AL271" s="403"/>
      <c r="AM271" s="403"/>
      <c r="AN271" s="403"/>
      <c r="AO271" s="403"/>
      <c r="AP271" s="403"/>
      <c r="AQ271" s="403"/>
      <c r="AR271" s="403"/>
      <c r="AS271" s="403"/>
      <c r="AT271" s="403"/>
      <c r="AU271" s="403"/>
      <c r="AV271" s="403"/>
      <c r="AW271" s="403"/>
      <c r="AX271" s="403"/>
      <c r="AY271" s="403"/>
      <c r="AZ271" s="404"/>
      <c r="BA271" s="363"/>
      <c r="BB271" s="363"/>
      <c r="BC271" s="363"/>
      <c r="BD271" s="363"/>
      <c r="BE271" s="363"/>
      <c r="BF271" s="363"/>
      <c r="BG271" s="363"/>
      <c r="BH271" s="363"/>
      <c r="BI271" s="363"/>
      <c r="BJ271" s="363"/>
    </row>
    <row r="272" spans="6:62" ht="93" customHeight="1" x14ac:dyDescent="0.3">
      <c r="F272" s="399"/>
      <c r="G272" s="400"/>
      <c r="H272" s="400"/>
      <c r="I272" s="400"/>
      <c r="J272" s="400"/>
      <c r="K272" s="400"/>
      <c r="L272" s="400"/>
      <c r="M272" s="400"/>
      <c r="N272" s="400"/>
      <c r="U272" s="401"/>
      <c r="V272" s="402"/>
      <c r="W272" s="402"/>
      <c r="X272" s="402"/>
      <c r="Y272" s="402"/>
      <c r="Z272" s="402"/>
      <c r="AA272" s="402"/>
      <c r="AB272" s="402"/>
      <c r="AC272" s="402"/>
      <c r="AD272" s="402"/>
      <c r="AE272" s="402"/>
      <c r="AF272" s="402"/>
      <c r="AG272" s="402"/>
      <c r="AH272" s="402"/>
      <c r="AI272" s="402"/>
      <c r="AJ272" s="402"/>
      <c r="AK272" s="402"/>
      <c r="AL272" s="403"/>
      <c r="AM272" s="403"/>
      <c r="AN272" s="403"/>
      <c r="AO272" s="403"/>
      <c r="AP272" s="403"/>
      <c r="AQ272" s="403"/>
      <c r="AR272" s="403"/>
      <c r="AS272" s="403"/>
      <c r="AT272" s="403"/>
      <c r="AU272" s="403"/>
      <c r="AV272" s="403"/>
      <c r="AW272" s="403"/>
      <c r="AX272" s="403"/>
      <c r="AY272" s="403"/>
      <c r="AZ272" s="404"/>
      <c r="BA272" s="363"/>
      <c r="BB272" s="363"/>
      <c r="BC272" s="363"/>
      <c r="BD272" s="363"/>
      <c r="BE272" s="363"/>
      <c r="BF272" s="363"/>
      <c r="BG272" s="363"/>
      <c r="BH272" s="363"/>
      <c r="BI272" s="363"/>
      <c r="BJ272" s="363"/>
    </row>
    <row r="273" spans="6:62" ht="93" customHeight="1" x14ac:dyDescent="0.3">
      <c r="F273" s="399"/>
      <c r="G273" s="400"/>
      <c r="H273" s="400"/>
      <c r="I273" s="400"/>
      <c r="J273" s="400"/>
      <c r="K273" s="400"/>
      <c r="L273" s="400"/>
      <c r="M273" s="400"/>
      <c r="N273" s="400"/>
      <c r="U273" s="401"/>
      <c r="V273" s="402"/>
      <c r="W273" s="402"/>
      <c r="X273" s="402"/>
      <c r="Y273" s="402"/>
      <c r="Z273" s="402"/>
      <c r="AA273" s="402"/>
      <c r="AB273" s="402"/>
      <c r="AC273" s="402"/>
      <c r="AD273" s="402"/>
      <c r="AE273" s="402"/>
      <c r="AF273" s="402"/>
      <c r="AG273" s="402"/>
      <c r="AH273" s="402"/>
      <c r="AI273" s="402"/>
      <c r="AJ273" s="402"/>
      <c r="AK273" s="402"/>
      <c r="AL273" s="403"/>
      <c r="AM273" s="403"/>
      <c r="AN273" s="403"/>
      <c r="AO273" s="403"/>
      <c r="AP273" s="403"/>
      <c r="AQ273" s="403"/>
      <c r="AR273" s="403"/>
      <c r="AS273" s="403"/>
      <c r="AT273" s="403"/>
      <c r="AU273" s="403"/>
      <c r="AV273" s="403"/>
      <c r="AW273" s="403"/>
      <c r="AX273" s="403"/>
      <c r="AY273" s="403"/>
      <c r="AZ273" s="404"/>
      <c r="BA273" s="363"/>
      <c r="BB273" s="363"/>
      <c r="BC273" s="363"/>
      <c r="BD273" s="363"/>
      <c r="BE273" s="363"/>
      <c r="BF273" s="363"/>
      <c r="BG273" s="363"/>
      <c r="BH273" s="363"/>
      <c r="BI273" s="363"/>
      <c r="BJ273" s="363"/>
    </row>
    <row r="274" spans="6:62" ht="93" customHeight="1" x14ac:dyDescent="0.3">
      <c r="F274" s="399"/>
      <c r="G274" s="400"/>
      <c r="H274" s="400"/>
      <c r="I274" s="400"/>
      <c r="J274" s="400"/>
      <c r="K274" s="400"/>
      <c r="L274" s="400"/>
      <c r="M274" s="400"/>
      <c r="N274" s="400"/>
      <c r="U274" s="401"/>
      <c r="V274" s="402"/>
      <c r="W274" s="402"/>
      <c r="X274" s="402"/>
      <c r="Y274" s="402"/>
      <c r="Z274" s="402"/>
      <c r="AA274" s="402"/>
      <c r="AB274" s="402"/>
      <c r="AC274" s="402"/>
      <c r="AD274" s="402"/>
      <c r="AE274" s="402"/>
      <c r="AF274" s="402"/>
      <c r="AG274" s="402"/>
      <c r="AH274" s="402"/>
      <c r="AI274" s="402"/>
      <c r="AJ274" s="402"/>
      <c r="AK274" s="402"/>
      <c r="AL274" s="403"/>
      <c r="AM274" s="403"/>
      <c r="AN274" s="403"/>
      <c r="AO274" s="403"/>
      <c r="AP274" s="403"/>
      <c r="AQ274" s="403"/>
      <c r="AR274" s="403"/>
      <c r="AS274" s="403"/>
      <c r="AT274" s="403"/>
      <c r="AU274" s="403"/>
      <c r="AV274" s="403"/>
      <c r="AW274" s="403"/>
      <c r="AX274" s="403"/>
      <c r="AY274" s="403"/>
      <c r="AZ274" s="404"/>
      <c r="BA274" s="363"/>
      <c r="BB274" s="363"/>
      <c r="BC274" s="363"/>
      <c r="BD274" s="363"/>
      <c r="BE274" s="363"/>
      <c r="BF274" s="363"/>
      <c r="BG274" s="363"/>
      <c r="BH274" s="363"/>
      <c r="BI274" s="363"/>
      <c r="BJ274" s="363"/>
    </row>
    <row r="275" spans="6:62" ht="93" customHeight="1" x14ac:dyDescent="0.3">
      <c r="F275" s="399"/>
      <c r="G275" s="400"/>
      <c r="H275" s="400"/>
      <c r="I275" s="400"/>
      <c r="J275" s="400"/>
      <c r="K275" s="400"/>
      <c r="L275" s="400"/>
      <c r="M275" s="400"/>
      <c r="N275" s="400"/>
      <c r="U275" s="401"/>
      <c r="V275" s="402"/>
      <c r="W275" s="402"/>
      <c r="X275" s="402"/>
      <c r="Y275" s="402"/>
      <c r="Z275" s="402"/>
      <c r="AA275" s="402"/>
      <c r="AB275" s="402"/>
      <c r="AC275" s="402"/>
      <c r="AD275" s="402"/>
      <c r="AE275" s="402"/>
      <c r="AF275" s="402"/>
      <c r="AG275" s="402"/>
      <c r="AH275" s="402"/>
      <c r="AI275" s="402"/>
      <c r="AJ275" s="402"/>
      <c r="AK275" s="402"/>
      <c r="AL275" s="403"/>
      <c r="AM275" s="403"/>
      <c r="AN275" s="403"/>
      <c r="AO275" s="403"/>
      <c r="AP275" s="403"/>
      <c r="AQ275" s="403"/>
      <c r="AR275" s="403"/>
      <c r="AS275" s="403"/>
      <c r="AT275" s="403"/>
      <c r="AU275" s="403"/>
      <c r="AV275" s="403"/>
      <c r="AW275" s="403"/>
      <c r="AX275" s="403"/>
      <c r="AY275" s="403"/>
      <c r="AZ275" s="404"/>
      <c r="BA275" s="363"/>
      <c r="BB275" s="363"/>
      <c r="BC275" s="363"/>
      <c r="BD275" s="363"/>
      <c r="BE275" s="363"/>
      <c r="BF275" s="363"/>
      <c r="BG275" s="363"/>
      <c r="BH275" s="363"/>
      <c r="BI275" s="363"/>
      <c r="BJ275" s="363"/>
    </row>
    <row r="276" spans="6:62" ht="93" customHeight="1" x14ac:dyDescent="0.3">
      <c r="F276" s="399"/>
      <c r="G276" s="400"/>
      <c r="H276" s="400"/>
      <c r="I276" s="400"/>
      <c r="J276" s="400"/>
      <c r="K276" s="400"/>
      <c r="L276" s="400"/>
      <c r="M276" s="400"/>
      <c r="N276" s="400"/>
      <c r="U276" s="401"/>
      <c r="V276" s="402"/>
      <c r="W276" s="402"/>
      <c r="X276" s="402"/>
      <c r="Y276" s="402"/>
      <c r="Z276" s="402"/>
      <c r="AA276" s="402"/>
      <c r="AB276" s="402"/>
      <c r="AC276" s="402"/>
      <c r="AD276" s="402"/>
      <c r="AE276" s="402"/>
      <c r="AF276" s="402"/>
      <c r="AG276" s="402"/>
      <c r="AH276" s="402"/>
      <c r="AI276" s="402"/>
      <c r="AJ276" s="402"/>
      <c r="AK276" s="402"/>
      <c r="AL276" s="403"/>
      <c r="AM276" s="403"/>
      <c r="AN276" s="403"/>
      <c r="AO276" s="403"/>
      <c r="AP276" s="403"/>
      <c r="AQ276" s="403"/>
      <c r="AR276" s="403"/>
      <c r="AS276" s="403"/>
      <c r="AT276" s="403"/>
      <c r="AU276" s="403"/>
      <c r="AV276" s="403"/>
      <c r="AW276" s="403"/>
      <c r="AX276" s="403"/>
      <c r="AY276" s="403"/>
      <c r="AZ276" s="404"/>
      <c r="BA276" s="363"/>
      <c r="BB276" s="363"/>
      <c r="BC276" s="363"/>
      <c r="BD276" s="363"/>
      <c r="BE276" s="363"/>
      <c r="BF276" s="363"/>
      <c r="BG276" s="363"/>
      <c r="BH276" s="363"/>
      <c r="BI276" s="363"/>
      <c r="BJ276" s="363"/>
    </row>
    <row r="277" spans="6:62" ht="93" customHeight="1" x14ac:dyDescent="0.3">
      <c r="F277" s="399"/>
      <c r="G277" s="400"/>
      <c r="H277" s="400"/>
      <c r="I277" s="400"/>
      <c r="J277" s="400"/>
      <c r="K277" s="400"/>
      <c r="L277" s="400"/>
      <c r="M277" s="400"/>
      <c r="N277" s="400"/>
      <c r="U277" s="401"/>
      <c r="V277" s="402"/>
      <c r="W277" s="402"/>
      <c r="X277" s="402"/>
      <c r="Y277" s="402"/>
      <c r="Z277" s="402"/>
      <c r="AA277" s="402"/>
      <c r="AB277" s="402"/>
      <c r="AC277" s="402"/>
      <c r="AD277" s="402"/>
      <c r="AE277" s="402"/>
      <c r="AF277" s="402"/>
      <c r="AG277" s="402"/>
      <c r="AH277" s="402"/>
      <c r="AI277" s="402"/>
      <c r="AJ277" s="402"/>
      <c r="AK277" s="402"/>
      <c r="AL277" s="403"/>
      <c r="AM277" s="403"/>
      <c r="AN277" s="403"/>
      <c r="AO277" s="403"/>
      <c r="AP277" s="403"/>
      <c r="AQ277" s="403"/>
      <c r="AR277" s="403"/>
      <c r="AS277" s="403"/>
      <c r="AT277" s="403"/>
      <c r="AU277" s="403"/>
      <c r="AV277" s="403"/>
      <c r="AW277" s="403"/>
      <c r="AX277" s="403"/>
      <c r="AY277" s="403"/>
      <c r="AZ277" s="404"/>
      <c r="BA277" s="363"/>
      <c r="BB277" s="363"/>
      <c r="BC277" s="363"/>
      <c r="BD277" s="363"/>
      <c r="BE277" s="363"/>
      <c r="BF277" s="363"/>
      <c r="BG277" s="363"/>
      <c r="BH277" s="363"/>
      <c r="BI277" s="363"/>
      <c r="BJ277" s="363"/>
    </row>
    <row r="278" spans="6:62" ht="93" customHeight="1" x14ac:dyDescent="0.3">
      <c r="F278" s="399"/>
      <c r="G278" s="400"/>
      <c r="H278" s="400"/>
      <c r="I278" s="400"/>
      <c r="J278" s="400"/>
      <c r="K278" s="400"/>
      <c r="L278" s="400"/>
      <c r="M278" s="400"/>
      <c r="N278" s="400"/>
      <c r="U278" s="401"/>
      <c r="V278" s="402"/>
      <c r="W278" s="402"/>
      <c r="X278" s="402"/>
      <c r="Y278" s="402"/>
      <c r="Z278" s="402"/>
      <c r="AA278" s="402"/>
      <c r="AB278" s="402"/>
      <c r="AC278" s="402"/>
      <c r="AD278" s="402"/>
      <c r="AE278" s="402"/>
      <c r="AF278" s="402"/>
      <c r="AG278" s="402"/>
      <c r="AH278" s="402"/>
      <c r="AI278" s="402"/>
      <c r="AJ278" s="402"/>
      <c r="AK278" s="402"/>
      <c r="AL278" s="403"/>
      <c r="AM278" s="403"/>
      <c r="AN278" s="403"/>
      <c r="AO278" s="403"/>
      <c r="AP278" s="403"/>
      <c r="AQ278" s="403"/>
      <c r="AR278" s="403"/>
      <c r="AS278" s="403"/>
      <c r="AT278" s="403"/>
      <c r="AU278" s="403"/>
      <c r="AV278" s="403"/>
      <c r="AW278" s="403"/>
      <c r="AX278" s="403"/>
      <c r="AY278" s="403"/>
      <c r="AZ278" s="404"/>
      <c r="BA278" s="363"/>
      <c r="BB278" s="363"/>
      <c r="BC278" s="363"/>
      <c r="BD278" s="363"/>
      <c r="BE278" s="363"/>
      <c r="BF278" s="363"/>
      <c r="BG278" s="363"/>
      <c r="BH278" s="363"/>
      <c r="BI278" s="363"/>
      <c r="BJ278" s="363"/>
    </row>
    <row r="279" spans="6:62" ht="93" customHeight="1" x14ac:dyDescent="0.3">
      <c r="F279" s="399"/>
      <c r="G279" s="400"/>
      <c r="H279" s="400"/>
      <c r="I279" s="400"/>
      <c r="J279" s="400"/>
      <c r="K279" s="400"/>
      <c r="L279" s="400"/>
      <c r="M279" s="400"/>
      <c r="N279" s="400"/>
      <c r="U279" s="401"/>
      <c r="V279" s="402"/>
      <c r="W279" s="402"/>
      <c r="X279" s="402"/>
      <c r="Y279" s="402"/>
      <c r="Z279" s="402"/>
      <c r="AA279" s="402"/>
      <c r="AB279" s="402"/>
      <c r="AC279" s="402"/>
      <c r="AD279" s="402"/>
      <c r="AE279" s="402"/>
      <c r="AF279" s="402"/>
      <c r="AG279" s="402"/>
      <c r="AH279" s="402"/>
      <c r="AI279" s="402"/>
      <c r="AJ279" s="402"/>
      <c r="AK279" s="402"/>
      <c r="AL279" s="403"/>
      <c r="AM279" s="403"/>
      <c r="AN279" s="403"/>
      <c r="AO279" s="403"/>
      <c r="AP279" s="403"/>
      <c r="AQ279" s="403"/>
      <c r="AR279" s="403"/>
      <c r="AS279" s="403"/>
      <c r="AT279" s="403"/>
      <c r="AU279" s="403"/>
      <c r="AV279" s="403"/>
      <c r="AW279" s="403"/>
      <c r="AX279" s="403"/>
      <c r="AY279" s="403"/>
      <c r="AZ279" s="404"/>
      <c r="BA279" s="363"/>
      <c r="BB279" s="363"/>
      <c r="BC279" s="363"/>
      <c r="BD279" s="363"/>
      <c r="BE279" s="363"/>
      <c r="BF279" s="363"/>
      <c r="BG279" s="363"/>
      <c r="BH279" s="363"/>
      <c r="BI279" s="363"/>
      <c r="BJ279" s="363"/>
    </row>
    <row r="280" spans="6:62" ht="93" customHeight="1" x14ac:dyDescent="0.3">
      <c r="F280" s="399"/>
      <c r="G280" s="400"/>
      <c r="H280" s="400"/>
      <c r="I280" s="400"/>
      <c r="J280" s="400"/>
      <c r="K280" s="400"/>
      <c r="L280" s="400"/>
      <c r="M280" s="400"/>
      <c r="N280" s="400"/>
      <c r="U280" s="401"/>
      <c r="V280" s="402"/>
      <c r="W280" s="402"/>
      <c r="X280" s="402"/>
      <c r="Y280" s="402"/>
      <c r="Z280" s="402"/>
      <c r="AA280" s="402"/>
      <c r="AB280" s="402"/>
      <c r="AC280" s="402"/>
      <c r="AD280" s="402"/>
      <c r="AE280" s="402"/>
      <c r="AF280" s="402"/>
      <c r="AG280" s="402"/>
      <c r="AH280" s="402"/>
      <c r="AI280" s="402"/>
      <c r="AJ280" s="402"/>
      <c r="AK280" s="402"/>
      <c r="AL280" s="403"/>
      <c r="AM280" s="403"/>
      <c r="AN280" s="403"/>
      <c r="AO280" s="403"/>
      <c r="AP280" s="403"/>
      <c r="AQ280" s="403"/>
      <c r="AR280" s="403"/>
      <c r="AS280" s="403"/>
      <c r="AT280" s="403"/>
      <c r="AU280" s="403"/>
      <c r="AV280" s="403"/>
      <c r="AW280" s="403"/>
      <c r="AX280" s="403"/>
      <c r="AY280" s="403"/>
      <c r="AZ280" s="404"/>
      <c r="BA280" s="363"/>
      <c r="BB280" s="363"/>
      <c r="BC280" s="363"/>
      <c r="BD280" s="363"/>
      <c r="BE280" s="363"/>
      <c r="BF280" s="363"/>
      <c r="BG280" s="363"/>
      <c r="BH280" s="363"/>
      <c r="BI280" s="363"/>
      <c r="BJ280" s="363"/>
    </row>
    <row r="281" spans="6:62" ht="93" customHeight="1" x14ac:dyDescent="0.3">
      <c r="F281" s="399"/>
      <c r="G281" s="400"/>
      <c r="H281" s="400"/>
      <c r="I281" s="400"/>
      <c r="J281" s="400"/>
      <c r="K281" s="400"/>
      <c r="L281" s="400"/>
      <c r="M281" s="400"/>
      <c r="N281" s="400"/>
      <c r="U281" s="401"/>
      <c r="V281" s="402"/>
      <c r="W281" s="402"/>
      <c r="X281" s="402"/>
      <c r="Y281" s="402"/>
      <c r="Z281" s="402"/>
      <c r="AA281" s="402"/>
      <c r="AB281" s="402"/>
      <c r="AC281" s="402"/>
      <c r="AD281" s="402"/>
      <c r="AE281" s="402"/>
      <c r="AF281" s="402"/>
      <c r="AG281" s="402"/>
      <c r="AH281" s="402"/>
      <c r="AI281" s="402"/>
      <c r="AJ281" s="402"/>
      <c r="AK281" s="402"/>
      <c r="AL281" s="403"/>
      <c r="AM281" s="403"/>
      <c r="AN281" s="403"/>
      <c r="AO281" s="403"/>
      <c r="AP281" s="403"/>
      <c r="AQ281" s="403"/>
      <c r="AR281" s="403"/>
      <c r="AS281" s="403"/>
      <c r="AT281" s="403"/>
      <c r="AU281" s="403"/>
      <c r="AV281" s="403"/>
      <c r="AW281" s="403"/>
      <c r="AX281" s="403"/>
      <c r="AY281" s="403"/>
      <c r="AZ281" s="404"/>
      <c r="BA281" s="363"/>
      <c r="BB281" s="363"/>
      <c r="BC281" s="363"/>
      <c r="BD281" s="363"/>
      <c r="BE281" s="363"/>
      <c r="BF281" s="363"/>
      <c r="BG281" s="363"/>
      <c r="BH281" s="363"/>
      <c r="BI281" s="363"/>
      <c r="BJ281" s="363"/>
    </row>
    <row r="282" spans="6:62" ht="93" customHeight="1" x14ac:dyDescent="0.3">
      <c r="F282" s="399"/>
      <c r="G282" s="400"/>
      <c r="H282" s="400"/>
      <c r="I282" s="400"/>
      <c r="J282" s="400"/>
      <c r="K282" s="400"/>
      <c r="L282" s="400"/>
      <c r="M282" s="400"/>
      <c r="N282" s="400"/>
      <c r="U282" s="401"/>
      <c r="V282" s="402"/>
      <c r="W282" s="402"/>
      <c r="X282" s="402"/>
      <c r="Y282" s="402"/>
      <c r="Z282" s="402"/>
      <c r="AA282" s="402"/>
      <c r="AB282" s="402"/>
      <c r="AC282" s="402"/>
      <c r="AD282" s="402"/>
      <c r="AE282" s="402"/>
      <c r="AF282" s="402"/>
      <c r="AG282" s="402"/>
      <c r="AH282" s="402"/>
      <c r="AI282" s="402"/>
      <c r="AJ282" s="402"/>
      <c r="AK282" s="402"/>
      <c r="AL282" s="403"/>
      <c r="AM282" s="403"/>
      <c r="AN282" s="403"/>
      <c r="AO282" s="403"/>
      <c r="AP282" s="403"/>
      <c r="AQ282" s="403"/>
      <c r="AR282" s="403"/>
      <c r="AS282" s="403"/>
      <c r="AT282" s="403"/>
      <c r="AU282" s="403"/>
      <c r="AV282" s="403"/>
      <c r="AW282" s="403"/>
      <c r="AX282" s="403"/>
      <c r="AY282" s="403"/>
      <c r="AZ282" s="404"/>
      <c r="BA282" s="363"/>
      <c r="BB282" s="363"/>
      <c r="BC282" s="363"/>
      <c r="BD282" s="363"/>
      <c r="BE282" s="363"/>
      <c r="BF282" s="363"/>
      <c r="BG282" s="363"/>
      <c r="BH282" s="363"/>
      <c r="BI282" s="363"/>
      <c r="BJ282" s="363"/>
    </row>
    <row r="283" spans="6:62" ht="93" customHeight="1" x14ac:dyDescent="0.3">
      <c r="F283" s="399"/>
      <c r="G283" s="400"/>
      <c r="H283" s="400"/>
      <c r="I283" s="400"/>
      <c r="J283" s="400"/>
      <c r="K283" s="400"/>
      <c r="L283" s="400"/>
      <c r="M283" s="400"/>
      <c r="N283" s="400"/>
      <c r="U283" s="401"/>
      <c r="V283" s="402"/>
      <c r="W283" s="402"/>
      <c r="X283" s="402"/>
      <c r="Y283" s="402"/>
      <c r="Z283" s="402"/>
      <c r="AA283" s="402"/>
      <c r="AB283" s="402"/>
      <c r="AC283" s="402"/>
      <c r="AD283" s="402"/>
      <c r="AE283" s="402"/>
      <c r="AF283" s="402"/>
      <c r="AG283" s="402"/>
      <c r="AH283" s="402"/>
      <c r="AI283" s="402"/>
      <c r="AJ283" s="402"/>
      <c r="AK283" s="402"/>
      <c r="AL283" s="403"/>
      <c r="AM283" s="403"/>
      <c r="AN283" s="403"/>
      <c r="AO283" s="403"/>
      <c r="AP283" s="403"/>
      <c r="AQ283" s="403"/>
      <c r="AR283" s="403"/>
      <c r="AS283" s="403"/>
      <c r="AT283" s="403"/>
      <c r="AU283" s="403"/>
      <c r="AV283" s="403"/>
      <c r="AW283" s="403"/>
      <c r="AX283" s="403"/>
      <c r="AY283" s="403"/>
      <c r="AZ283" s="404"/>
      <c r="BA283" s="363"/>
      <c r="BB283" s="363"/>
      <c r="BC283" s="363"/>
      <c r="BD283" s="363"/>
      <c r="BE283" s="363"/>
      <c r="BF283" s="363"/>
      <c r="BG283" s="363"/>
      <c r="BH283" s="363"/>
      <c r="BI283" s="363"/>
      <c r="BJ283" s="363"/>
    </row>
    <row r="284" spans="6:62" ht="93" customHeight="1" x14ac:dyDescent="0.3">
      <c r="F284" s="399"/>
      <c r="G284" s="400"/>
      <c r="H284" s="400"/>
      <c r="I284" s="400"/>
      <c r="J284" s="400"/>
      <c r="K284" s="400"/>
      <c r="L284" s="400"/>
      <c r="M284" s="400"/>
      <c r="N284" s="400"/>
      <c r="U284" s="401"/>
      <c r="V284" s="402"/>
      <c r="W284" s="402"/>
      <c r="X284" s="402"/>
      <c r="Y284" s="402"/>
      <c r="Z284" s="402"/>
      <c r="AA284" s="402"/>
      <c r="AB284" s="402"/>
      <c r="AC284" s="402"/>
      <c r="AD284" s="402"/>
      <c r="AE284" s="402"/>
      <c r="AF284" s="402"/>
      <c r="AG284" s="402"/>
      <c r="AH284" s="402"/>
      <c r="AI284" s="402"/>
      <c r="AJ284" s="402"/>
      <c r="AK284" s="402"/>
      <c r="AL284" s="403"/>
      <c r="AM284" s="403"/>
      <c r="AN284" s="403"/>
      <c r="AO284" s="403"/>
      <c r="AP284" s="403"/>
      <c r="AQ284" s="403"/>
      <c r="AR284" s="403"/>
      <c r="AS284" s="403"/>
      <c r="AT284" s="403"/>
      <c r="AU284" s="403"/>
      <c r="AV284" s="403"/>
      <c r="AW284" s="403"/>
      <c r="AX284" s="403"/>
      <c r="AY284" s="403"/>
      <c r="AZ284" s="404"/>
      <c r="BA284" s="363"/>
      <c r="BB284" s="363"/>
      <c r="BC284" s="363"/>
      <c r="BD284" s="363"/>
      <c r="BE284" s="363"/>
      <c r="BF284" s="363"/>
      <c r="BG284" s="363"/>
      <c r="BH284" s="363"/>
      <c r="BI284" s="363"/>
      <c r="BJ284" s="363"/>
    </row>
    <row r="285" spans="6:62" ht="93" customHeight="1" x14ac:dyDescent="0.3">
      <c r="F285" s="399"/>
      <c r="G285" s="400"/>
      <c r="H285" s="400"/>
      <c r="I285" s="400"/>
      <c r="J285" s="400"/>
      <c r="K285" s="400"/>
      <c r="L285" s="400"/>
      <c r="M285" s="400"/>
      <c r="N285" s="400"/>
      <c r="U285" s="401"/>
      <c r="V285" s="402"/>
      <c r="W285" s="402"/>
      <c r="X285" s="402"/>
      <c r="Y285" s="402"/>
      <c r="Z285" s="402"/>
      <c r="AA285" s="402"/>
      <c r="AB285" s="402"/>
      <c r="AC285" s="402"/>
      <c r="AD285" s="402"/>
      <c r="AE285" s="402"/>
      <c r="AF285" s="402"/>
      <c r="AG285" s="402"/>
      <c r="AH285" s="402"/>
      <c r="AI285" s="402"/>
      <c r="AJ285" s="402"/>
      <c r="AK285" s="402"/>
      <c r="AL285" s="403"/>
      <c r="AM285" s="403"/>
      <c r="AN285" s="403"/>
      <c r="AO285" s="403"/>
      <c r="AP285" s="403"/>
      <c r="AQ285" s="403"/>
      <c r="AR285" s="403"/>
      <c r="AS285" s="403"/>
      <c r="AT285" s="403"/>
      <c r="AU285" s="403"/>
      <c r="AV285" s="403"/>
      <c r="AW285" s="403"/>
      <c r="AX285" s="403"/>
      <c r="AY285" s="403"/>
      <c r="AZ285" s="404"/>
      <c r="BA285" s="363"/>
      <c r="BB285" s="363"/>
      <c r="BC285" s="363"/>
      <c r="BD285" s="363"/>
      <c r="BE285" s="363"/>
      <c r="BF285" s="363"/>
      <c r="BG285" s="363"/>
      <c r="BH285" s="363"/>
      <c r="BI285" s="363"/>
      <c r="BJ285" s="363"/>
    </row>
    <row r="286" spans="6:62" ht="93" customHeight="1" x14ac:dyDescent="0.3">
      <c r="F286" s="399"/>
      <c r="G286" s="400"/>
      <c r="H286" s="400"/>
      <c r="I286" s="400"/>
      <c r="J286" s="400"/>
      <c r="K286" s="400"/>
      <c r="L286" s="400"/>
      <c r="M286" s="400"/>
      <c r="N286" s="400"/>
      <c r="U286" s="401"/>
      <c r="V286" s="402"/>
      <c r="W286" s="402"/>
      <c r="X286" s="402"/>
      <c r="Y286" s="402"/>
      <c r="Z286" s="402"/>
      <c r="AA286" s="402"/>
      <c r="AB286" s="402"/>
      <c r="AC286" s="402"/>
      <c r="AD286" s="402"/>
      <c r="AE286" s="402"/>
      <c r="AF286" s="402"/>
      <c r="AG286" s="402"/>
      <c r="AH286" s="402"/>
      <c r="AI286" s="402"/>
      <c r="AJ286" s="402"/>
      <c r="AK286" s="402"/>
      <c r="AL286" s="403"/>
      <c r="AM286" s="403"/>
      <c r="AN286" s="403"/>
      <c r="AO286" s="403"/>
      <c r="AP286" s="403"/>
      <c r="AQ286" s="403"/>
      <c r="AR286" s="403"/>
      <c r="AS286" s="403"/>
      <c r="AT286" s="403"/>
      <c r="AU286" s="403"/>
      <c r="AV286" s="403"/>
      <c r="AW286" s="403"/>
      <c r="AX286" s="403"/>
      <c r="AY286" s="403"/>
      <c r="AZ286" s="404"/>
      <c r="BA286" s="363"/>
      <c r="BB286" s="363"/>
      <c r="BC286" s="363"/>
      <c r="BD286" s="363"/>
      <c r="BE286" s="363"/>
      <c r="BF286" s="363"/>
      <c r="BG286" s="363"/>
      <c r="BH286" s="363"/>
      <c r="BI286" s="363"/>
      <c r="BJ286" s="363"/>
    </row>
    <row r="287" spans="6:62" ht="93" customHeight="1" x14ac:dyDescent="0.3">
      <c r="F287" s="399"/>
      <c r="G287" s="400"/>
      <c r="H287" s="400"/>
      <c r="I287" s="400"/>
      <c r="J287" s="400"/>
      <c r="K287" s="400"/>
      <c r="L287" s="400"/>
      <c r="M287" s="400"/>
      <c r="N287" s="400"/>
      <c r="U287" s="401"/>
      <c r="V287" s="402"/>
      <c r="W287" s="402"/>
      <c r="X287" s="402"/>
      <c r="Y287" s="402"/>
      <c r="Z287" s="402"/>
      <c r="AA287" s="402"/>
      <c r="AB287" s="402"/>
      <c r="AC287" s="402"/>
      <c r="AD287" s="402"/>
      <c r="AE287" s="402"/>
      <c r="AF287" s="402"/>
      <c r="AG287" s="402"/>
      <c r="AH287" s="402"/>
      <c r="AI287" s="402"/>
      <c r="AJ287" s="402"/>
      <c r="AK287" s="402"/>
      <c r="AL287" s="403"/>
      <c r="AM287" s="403"/>
      <c r="AN287" s="403"/>
      <c r="AO287" s="403"/>
      <c r="AP287" s="403"/>
      <c r="AQ287" s="403"/>
      <c r="AR287" s="403"/>
      <c r="AS287" s="403"/>
      <c r="AT287" s="403"/>
      <c r="AU287" s="403"/>
      <c r="AV287" s="403"/>
      <c r="AW287" s="403"/>
      <c r="AX287" s="403"/>
      <c r="AY287" s="403"/>
      <c r="AZ287" s="404"/>
      <c r="BA287" s="363"/>
      <c r="BB287" s="363"/>
      <c r="BC287" s="363"/>
      <c r="BD287" s="363"/>
      <c r="BE287" s="363"/>
      <c r="BF287" s="363"/>
      <c r="BG287" s="363"/>
      <c r="BH287" s="363"/>
      <c r="BI287" s="363"/>
      <c r="BJ287" s="363"/>
    </row>
    <row r="288" spans="6:62" ht="93" customHeight="1" x14ac:dyDescent="0.3">
      <c r="F288" s="399"/>
      <c r="G288" s="400"/>
      <c r="H288" s="400"/>
      <c r="I288" s="400"/>
      <c r="J288" s="400"/>
      <c r="K288" s="400"/>
      <c r="L288" s="400"/>
      <c r="M288" s="400"/>
      <c r="N288" s="400"/>
      <c r="U288" s="401"/>
      <c r="V288" s="402"/>
      <c r="W288" s="402"/>
      <c r="X288" s="402"/>
      <c r="Y288" s="402"/>
      <c r="Z288" s="402"/>
      <c r="AA288" s="402"/>
      <c r="AB288" s="402"/>
      <c r="AC288" s="402"/>
      <c r="AD288" s="402"/>
      <c r="AE288" s="402"/>
      <c r="AF288" s="402"/>
      <c r="AG288" s="402"/>
      <c r="AH288" s="402"/>
      <c r="AI288" s="402"/>
      <c r="AJ288" s="402"/>
      <c r="AK288" s="402"/>
      <c r="AL288" s="403"/>
      <c r="AM288" s="403"/>
      <c r="AN288" s="403"/>
      <c r="AO288" s="403"/>
      <c r="AP288" s="403"/>
      <c r="AQ288" s="403"/>
      <c r="AR288" s="403"/>
      <c r="AS288" s="403"/>
      <c r="AT288" s="403"/>
      <c r="AU288" s="403"/>
      <c r="AV288" s="403"/>
      <c r="AW288" s="403"/>
      <c r="AX288" s="403"/>
      <c r="AY288" s="403"/>
      <c r="AZ288" s="404"/>
      <c r="BA288" s="363"/>
      <c r="BB288" s="363"/>
      <c r="BC288" s="363"/>
      <c r="BD288" s="363"/>
      <c r="BE288" s="363"/>
      <c r="BF288" s="363"/>
      <c r="BG288" s="363"/>
      <c r="BH288" s="363"/>
      <c r="BI288" s="363"/>
      <c r="BJ288" s="363"/>
    </row>
    <row r="289" spans="6:62" ht="93" customHeight="1" x14ac:dyDescent="0.3">
      <c r="F289" s="399"/>
      <c r="G289" s="400"/>
      <c r="H289" s="400"/>
      <c r="I289" s="400"/>
      <c r="J289" s="400"/>
      <c r="K289" s="400"/>
      <c r="L289" s="400"/>
      <c r="M289" s="400"/>
      <c r="N289" s="400"/>
      <c r="U289" s="401"/>
      <c r="V289" s="402"/>
      <c r="W289" s="402"/>
      <c r="X289" s="402"/>
      <c r="Y289" s="402"/>
      <c r="Z289" s="402"/>
      <c r="AA289" s="402"/>
      <c r="AB289" s="402"/>
      <c r="AC289" s="402"/>
      <c r="AD289" s="402"/>
      <c r="AE289" s="402"/>
      <c r="AF289" s="402"/>
      <c r="AG289" s="402"/>
      <c r="AH289" s="402"/>
      <c r="AI289" s="402"/>
      <c r="AJ289" s="402"/>
      <c r="AK289" s="402"/>
      <c r="AL289" s="403"/>
      <c r="AM289" s="403"/>
      <c r="AN289" s="403"/>
      <c r="AO289" s="403"/>
      <c r="AP289" s="403"/>
      <c r="AQ289" s="403"/>
      <c r="AR289" s="403"/>
      <c r="AS289" s="403"/>
      <c r="AT289" s="403"/>
      <c r="AU289" s="403"/>
      <c r="AV289" s="403"/>
      <c r="AW289" s="403"/>
      <c r="AX289" s="403"/>
      <c r="AY289" s="403"/>
      <c r="AZ289" s="404"/>
      <c r="BA289" s="363"/>
      <c r="BB289" s="363"/>
      <c r="BC289" s="363"/>
      <c r="BD289" s="363"/>
      <c r="BE289" s="363"/>
      <c r="BF289" s="363"/>
      <c r="BG289" s="363"/>
      <c r="BH289" s="363"/>
      <c r="BI289" s="363"/>
      <c r="BJ289" s="363"/>
    </row>
    <row r="290" spans="6:62" ht="93" customHeight="1" x14ac:dyDescent="0.3">
      <c r="F290" s="399"/>
      <c r="G290" s="400"/>
      <c r="H290" s="400"/>
      <c r="I290" s="400"/>
      <c r="J290" s="400"/>
      <c r="K290" s="400"/>
      <c r="L290" s="400"/>
      <c r="M290" s="400"/>
      <c r="N290" s="400"/>
      <c r="U290" s="401"/>
      <c r="V290" s="402"/>
      <c r="W290" s="402"/>
      <c r="X290" s="402"/>
      <c r="Y290" s="402"/>
      <c r="Z290" s="402"/>
      <c r="AA290" s="402"/>
      <c r="AB290" s="402"/>
      <c r="AC290" s="402"/>
      <c r="AD290" s="402"/>
      <c r="AE290" s="402"/>
      <c r="AF290" s="402"/>
      <c r="AG290" s="402"/>
      <c r="AH290" s="402"/>
      <c r="AI290" s="402"/>
      <c r="AJ290" s="402"/>
      <c r="AK290" s="402"/>
      <c r="AL290" s="403"/>
      <c r="AM290" s="403"/>
      <c r="AN290" s="403"/>
      <c r="AO290" s="403"/>
      <c r="AP290" s="403"/>
      <c r="AQ290" s="403"/>
      <c r="AR290" s="403"/>
      <c r="AS290" s="403"/>
      <c r="AT290" s="403"/>
      <c r="AU290" s="403"/>
      <c r="AV290" s="403"/>
      <c r="AW290" s="403"/>
      <c r="AX290" s="403"/>
      <c r="AY290" s="403"/>
      <c r="AZ290" s="404"/>
      <c r="BA290" s="363"/>
      <c r="BB290" s="363"/>
      <c r="BC290" s="363"/>
      <c r="BD290" s="363"/>
      <c r="BE290" s="363"/>
      <c r="BF290" s="363"/>
      <c r="BG290" s="363"/>
      <c r="BH290" s="363"/>
      <c r="BI290" s="363"/>
      <c r="BJ290" s="363"/>
    </row>
    <row r="291" spans="6:62" ht="93" customHeight="1" x14ac:dyDescent="0.3">
      <c r="F291" s="399"/>
      <c r="G291" s="400"/>
      <c r="H291" s="400"/>
      <c r="I291" s="400"/>
      <c r="J291" s="400"/>
      <c r="K291" s="400"/>
      <c r="L291" s="400"/>
      <c r="M291" s="400"/>
      <c r="N291" s="400"/>
      <c r="U291" s="401"/>
      <c r="V291" s="402"/>
      <c r="W291" s="402"/>
      <c r="X291" s="402"/>
      <c r="Y291" s="402"/>
      <c r="Z291" s="402"/>
      <c r="AA291" s="402"/>
      <c r="AB291" s="402"/>
      <c r="AC291" s="402"/>
      <c r="AD291" s="402"/>
      <c r="AE291" s="402"/>
      <c r="AF291" s="402"/>
      <c r="AG291" s="402"/>
      <c r="AH291" s="402"/>
      <c r="AI291" s="402"/>
      <c r="AJ291" s="402"/>
      <c r="AK291" s="402"/>
      <c r="AL291" s="403"/>
      <c r="AM291" s="403"/>
      <c r="AN291" s="403"/>
      <c r="AO291" s="403"/>
      <c r="AP291" s="403"/>
      <c r="AQ291" s="403"/>
      <c r="AR291" s="403"/>
      <c r="AS291" s="403"/>
      <c r="AT291" s="403"/>
      <c r="AU291" s="403"/>
      <c r="AV291" s="403"/>
      <c r="AW291" s="403"/>
      <c r="AX291" s="403"/>
      <c r="AY291" s="403"/>
      <c r="AZ291" s="404"/>
      <c r="BA291" s="363"/>
      <c r="BB291" s="363"/>
      <c r="BC291" s="363"/>
      <c r="BD291" s="363"/>
      <c r="BE291" s="363"/>
      <c r="BF291" s="363"/>
      <c r="BG291" s="363"/>
      <c r="BH291" s="363"/>
      <c r="BI291" s="363"/>
      <c r="BJ291" s="363"/>
    </row>
    <row r="292" spans="6:62" ht="93" customHeight="1" x14ac:dyDescent="0.3">
      <c r="F292" s="399"/>
      <c r="G292" s="400"/>
      <c r="H292" s="400"/>
      <c r="I292" s="400"/>
      <c r="J292" s="400"/>
      <c r="K292" s="400"/>
      <c r="L292" s="400"/>
      <c r="M292" s="400"/>
      <c r="N292" s="400"/>
      <c r="U292" s="401"/>
      <c r="V292" s="402"/>
      <c r="W292" s="402"/>
      <c r="X292" s="402"/>
      <c r="Y292" s="402"/>
      <c r="Z292" s="402"/>
      <c r="AA292" s="402"/>
      <c r="AB292" s="402"/>
      <c r="AC292" s="402"/>
      <c r="AD292" s="402"/>
      <c r="AE292" s="402"/>
      <c r="AF292" s="402"/>
      <c r="AG292" s="402"/>
      <c r="AH292" s="402"/>
      <c r="AI292" s="402"/>
      <c r="AJ292" s="402"/>
      <c r="AK292" s="402"/>
      <c r="AL292" s="403"/>
      <c r="AM292" s="403"/>
      <c r="AN292" s="403"/>
      <c r="AO292" s="403"/>
      <c r="AP292" s="403"/>
      <c r="AQ292" s="403"/>
      <c r="AR292" s="403"/>
      <c r="AS292" s="403"/>
      <c r="AT292" s="403"/>
      <c r="AU292" s="403"/>
      <c r="AV292" s="403"/>
      <c r="AW292" s="403"/>
      <c r="AX292" s="403"/>
      <c r="AY292" s="403"/>
      <c r="AZ292" s="404"/>
      <c r="BA292" s="363"/>
      <c r="BB292" s="363"/>
      <c r="BC292" s="363"/>
      <c r="BD292" s="363"/>
      <c r="BE292" s="363"/>
      <c r="BF292" s="363"/>
      <c r="BG292" s="363"/>
      <c r="BH292" s="363"/>
      <c r="BI292" s="363"/>
      <c r="BJ292" s="363"/>
    </row>
    <row r="293" spans="6:62" ht="93" customHeight="1" x14ac:dyDescent="0.3">
      <c r="F293" s="399"/>
      <c r="G293" s="400"/>
      <c r="H293" s="400"/>
      <c r="I293" s="400"/>
      <c r="J293" s="400"/>
      <c r="K293" s="400"/>
      <c r="L293" s="400"/>
      <c r="M293" s="400"/>
      <c r="N293" s="400"/>
      <c r="U293" s="401"/>
      <c r="V293" s="402"/>
      <c r="W293" s="402"/>
      <c r="X293" s="402"/>
      <c r="Y293" s="402"/>
      <c r="Z293" s="402"/>
      <c r="AA293" s="402"/>
      <c r="AB293" s="402"/>
      <c r="AC293" s="402"/>
      <c r="AD293" s="402"/>
      <c r="AE293" s="402"/>
      <c r="AF293" s="402"/>
      <c r="AG293" s="402"/>
      <c r="AH293" s="402"/>
      <c r="AI293" s="402"/>
      <c r="AJ293" s="402"/>
      <c r="AK293" s="402"/>
      <c r="AL293" s="403"/>
      <c r="AM293" s="403"/>
      <c r="AN293" s="403"/>
      <c r="AO293" s="403"/>
      <c r="AP293" s="403"/>
      <c r="AQ293" s="403"/>
      <c r="AR293" s="403"/>
      <c r="AS293" s="403"/>
      <c r="AT293" s="403"/>
      <c r="AU293" s="403"/>
      <c r="AV293" s="403"/>
      <c r="AW293" s="403"/>
      <c r="AX293" s="403"/>
      <c r="AY293" s="403"/>
      <c r="AZ293" s="404"/>
      <c r="BA293" s="363"/>
      <c r="BB293" s="363"/>
      <c r="BC293" s="363"/>
      <c r="BD293" s="363"/>
      <c r="BE293" s="363"/>
      <c r="BF293" s="363"/>
      <c r="BG293" s="363"/>
      <c r="BH293" s="363"/>
      <c r="BI293" s="363"/>
      <c r="BJ293" s="363"/>
    </row>
    <row r="294" spans="6:62" ht="93" customHeight="1" x14ac:dyDescent="0.3">
      <c r="F294" s="399"/>
      <c r="G294" s="400"/>
      <c r="H294" s="400"/>
      <c r="I294" s="400"/>
      <c r="J294" s="400"/>
      <c r="K294" s="400"/>
      <c r="L294" s="400"/>
      <c r="M294" s="400"/>
      <c r="N294" s="400"/>
      <c r="U294" s="401"/>
      <c r="V294" s="402"/>
      <c r="W294" s="402"/>
      <c r="X294" s="402"/>
      <c r="Y294" s="402"/>
      <c r="Z294" s="402"/>
      <c r="AA294" s="402"/>
      <c r="AB294" s="402"/>
      <c r="AC294" s="402"/>
      <c r="AD294" s="402"/>
      <c r="AE294" s="402"/>
      <c r="AF294" s="402"/>
      <c r="AG294" s="402"/>
      <c r="AH294" s="402"/>
      <c r="AI294" s="402"/>
      <c r="AJ294" s="402"/>
      <c r="AK294" s="402"/>
      <c r="AL294" s="403"/>
      <c r="AM294" s="403"/>
      <c r="AN294" s="403"/>
      <c r="AO294" s="403"/>
      <c r="AP294" s="403"/>
      <c r="AQ294" s="403"/>
      <c r="AR294" s="403"/>
      <c r="AS294" s="403"/>
      <c r="AT294" s="403"/>
      <c r="AU294" s="403"/>
      <c r="AV294" s="403"/>
      <c r="AW294" s="403"/>
      <c r="AX294" s="403"/>
      <c r="AY294" s="403"/>
      <c r="AZ294" s="404"/>
      <c r="BA294" s="363"/>
      <c r="BB294" s="363"/>
      <c r="BC294" s="363"/>
      <c r="BD294" s="363"/>
      <c r="BE294" s="363"/>
      <c r="BF294" s="363"/>
      <c r="BG294" s="363"/>
      <c r="BH294" s="363"/>
      <c r="BI294" s="363"/>
      <c r="BJ294" s="363"/>
    </row>
    <row r="295" spans="6:62" ht="93" customHeight="1" x14ac:dyDescent="0.3">
      <c r="F295" s="399"/>
      <c r="G295" s="400"/>
      <c r="H295" s="400"/>
      <c r="I295" s="400"/>
      <c r="J295" s="400"/>
      <c r="K295" s="400"/>
      <c r="L295" s="400"/>
      <c r="M295" s="400"/>
      <c r="N295" s="400"/>
      <c r="U295" s="401"/>
      <c r="V295" s="402"/>
      <c r="W295" s="402"/>
      <c r="X295" s="402"/>
      <c r="Y295" s="402"/>
      <c r="Z295" s="402"/>
      <c r="AA295" s="402"/>
      <c r="AB295" s="402"/>
      <c r="AC295" s="402"/>
      <c r="AD295" s="402"/>
      <c r="AE295" s="402"/>
      <c r="AF295" s="402"/>
      <c r="AG295" s="402"/>
      <c r="AH295" s="402"/>
      <c r="AI295" s="402"/>
      <c r="AJ295" s="402"/>
      <c r="AK295" s="402"/>
      <c r="AL295" s="403"/>
      <c r="AM295" s="403"/>
      <c r="AN295" s="403"/>
      <c r="AO295" s="403"/>
      <c r="AP295" s="403"/>
      <c r="AQ295" s="403"/>
      <c r="AR295" s="403"/>
      <c r="AS295" s="403"/>
      <c r="AT295" s="403"/>
      <c r="AU295" s="403"/>
      <c r="AV295" s="403"/>
      <c r="AW295" s="403"/>
      <c r="AX295" s="403"/>
      <c r="AY295" s="403"/>
      <c r="AZ295" s="404"/>
      <c r="BA295" s="363"/>
      <c r="BB295" s="363"/>
      <c r="BC295" s="363"/>
      <c r="BD295" s="363"/>
      <c r="BE295" s="363"/>
      <c r="BF295" s="363"/>
      <c r="BG295" s="363"/>
      <c r="BH295" s="363"/>
      <c r="BI295" s="363"/>
      <c r="BJ295" s="363"/>
    </row>
    <row r="296" spans="6:62" ht="93" customHeight="1" x14ac:dyDescent="0.3">
      <c r="F296" s="399"/>
      <c r="G296" s="400"/>
      <c r="H296" s="400"/>
      <c r="I296" s="400"/>
      <c r="J296" s="400"/>
      <c r="K296" s="400"/>
      <c r="L296" s="400"/>
      <c r="M296" s="400"/>
      <c r="N296" s="400"/>
      <c r="U296" s="401"/>
      <c r="V296" s="402"/>
      <c r="W296" s="402"/>
      <c r="X296" s="402"/>
      <c r="Y296" s="402"/>
      <c r="Z296" s="402"/>
      <c r="AA296" s="402"/>
      <c r="AB296" s="402"/>
      <c r="AC296" s="402"/>
      <c r="AD296" s="402"/>
      <c r="AE296" s="402"/>
      <c r="AF296" s="402"/>
      <c r="AG296" s="402"/>
      <c r="AH296" s="402"/>
      <c r="AI296" s="402"/>
      <c r="AJ296" s="402"/>
      <c r="AK296" s="402"/>
      <c r="AL296" s="403"/>
      <c r="AM296" s="403"/>
      <c r="AN296" s="403"/>
      <c r="AO296" s="403"/>
      <c r="AP296" s="403"/>
      <c r="AQ296" s="403"/>
      <c r="AR296" s="403"/>
      <c r="AS296" s="403"/>
      <c r="AT296" s="403"/>
      <c r="AU296" s="403"/>
      <c r="AV296" s="403"/>
      <c r="AW296" s="403"/>
      <c r="AX296" s="403"/>
      <c r="AY296" s="403"/>
      <c r="AZ296" s="404"/>
      <c r="BA296" s="363"/>
      <c r="BB296" s="363"/>
      <c r="BC296" s="363"/>
      <c r="BD296" s="363"/>
      <c r="BE296" s="363"/>
      <c r="BF296" s="363"/>
      <c r="BG296" s="363"/>
      <c r="BH296" s="363"/>
      <c r="BI296" s="363"/>
      <c r="BJ296" s="363"/>
    </row>
    <row r="297" spans="6:62" ht="93" customHeight="1" x14ac:dyDescent="0.3">
      <c r="F297" s="399"/>
      <c r="G297" s="400"/>
      <c r="H297" s="400"/>
      <c r="I297" s="400"/>
      <c r="J297" s="400"/>
      <c r="K297" s="400"/>
      <c r="L297" s="400"/>
      <c r="M297" s="400"/>
      <c r="N297" s="400"/>
      <c r="U297" s="401"/>
      <c r="V297" s="402"/>
      <c r="W297" s="402"/>
      <c r="X297" s="402"/>
      <c r="Y297" s="402"/>
      <c r="Z297" s="402"/>
      <c r="AA297" s="402"/>
      <c r="AB297" s="402"/>
      <c r="AC297" s="402"/>
      <c r="AD297" s="402"/>
      <c r="AE297" s="402"/>
      <c r="AF297" s="402"/>
      <c r="AG297" s="402"/>
      <c r="AH297" s="402"/>
      <c r="AI297" s="402"/>
      <c r="AJ297" s="402"/>
      <c r="AK297" s="402"/>
      <c r="AL297" s="403"/>
      <c r="AM297" s="403"/>
      <c r="AN297" s="403"/>
      <c r="AO297" s="403"/>
      <c r="AP297" s="403"/>
      <c r="AQ297" s="403"/>
      <c r="AR297" s="403"/>
      <c r="AS297" s="403"/>
      <c r="AT297" s="403"/>
      <c r="AU297" s="403"/>
      <c r="AV297" s="403"/>
      <c r="AW297" s="403"/>
      <c r="AX297" s="403"/>
      <c r="AY297" s="403"/>
      <c r="AZ297" s="404"/>
      <c r="BA297" s="363"/>
      <c r="BB297" s="363"/>
      <c r="BC297" s="363"/>
      <c r="BD297" s="363"/>
      <c r="BE297" s="363"/>
      <c r="BF297" s="363"/>
      <c r="BG297" s="363"/>
      <c r="BH297" s="363"/>
      <c r="BI297" s="363"/>
      <c r="BJ297" s="363"/>
    </row>
    <row r="298" spans="6:62" ht="93" customHeight="1" x14ac:dyDescent="0.3">
      <c r="F298" s="399"/>
      <c r="G298" s="400"/>
      <c r="H298" s="400"/>
      <c r="I298" s="400"/>
      <c r="J298" s="400"/>
      <c r="K298" s="400"/>
      <c r="L298" s="400"/>
      <c r="M298" s="400"/>
      <c r="N298" s="400"/>
      <c r="U298" s="401"/>
      <c r="V298" s="402"/>
      <c r="W298" s="402"/>
      <c r="X298" s="402"/>
      <c r="Y298" s="402"/>
      <c r="Z298" s="402"/>
      <c r="AA298" s="402"/>
      <c r="AB298" s="402"/>
      <c r="AC298" s="402"/>
      <c r="AD298" s="402"/>
      <c r="AE298" s="402"/>
      <c r="AF298" s="402"/>
      <c r="AG298" s="402"/>
      <c r="AH298" s="402"/>
      <c r="AI298" s="402"/>
      <c r="AJ298" s="402"/>
      <c r="AK298" s="402"/>
      <c r="AL298" s="403"/>
      <c r="AM298" s="403"/>
      <c r="AN298" s="403"/>
      <c r="AO298" s="403"/>
      <c r="AP298" s="403"/>
      <c r="AQ298" s="403"/>
      <c r="AR298" s="403"/>
      <c r="AS298" s="403"/>
      <c r="AT298" s="403"/>
      <c r="AU298" s="403"/>
      <c r="AV298" s="403"/>
      <c r="AW298" s="403"/>
      <c r="AX298" s="403"/>
      <c r="AY298" s="403"/>
      <c r="AZ298" s="404"/>
      <c r="BA298" s="363"/>
      <c r="BB298" s="363"/>
      <c r="BC298" s="363"/>
      <c r="BD298" s="363"/>
      <c r="BE298" s="363"/>
      <c r="BF298" s="363"/>
      <c r="BG298" s="363"/>
      <c r="BH298" s="363"/>
      <c r="BI298" s="363"/>
      <c r="BJ298" s="363"/>
    </row>
    <row r="299" spans="6:62" ht="93" customHeight="1" x14ac:dyDescent="0.3">
      <c r="F299" s="399"/>
      <c r="G299" s="400"/>
      <c r="H299" s="400"/>
      <c r="I299" s="400"/>
      <c r="J299" s="400"/>
      <c r="K299" s="400"/>
      <c r="L299" s="400"/>
      <c r="M299" s="400"/>
      <c r="N299" s="400"/>
      <c r="U299" s="401"/>
      <c r="V299" s="402"/>
      <c r="W299" s="402"/>
      <c r="X299" s="402"/>
      <c r="Y299" s="402"/>
      <c r="Z299" s="402"/>
      <c r="AA299" s="402"/>
      <c r="AB299" s="402"/>
      <c r="AC299" s="402"/>
      <c r="AD299" s="402"/>
      <c r="AE299" s="402"/>
      <c r="AF299" s="402"/>
      <c r="AG299" s="402"/>
      <c r="AH299" s="402"/>
      <c r="AI299" s="402"/>
      <c r="AJ299" s="402"/>
      <c r="AK299" s="402"/>
      <c r="AL299" s="403"/>
      <c r="AM299" s="403"/>
      <c r="AN299" s="403"/>
      <c r="AO299" s="403"/>
      <c r="AP299" s="403"/>
      <c r="AQ299" s="403"/>
      <c r="AR299" s="403"/>
      <c r="AS299" s="403"/>
      <c r="AT299" s="403"/>
      <c r="AU299" s="403"/>
      <c r="AV299" s="403"/>
      <c r="AW299" s="403"/>
      <c r="AX299" s="403"/>
      <c r="AY299" s="403"/>
      <c r="AZ299" s="404"/>
      <c r="BA299" s="363"/>
      <c r="BB299" s="363"/>
      <c r="BC299" s="363"/>
      <c r="BD299" s="363"/>
      <c r="BE299" s="363"/>
      <c r="BF299" s="363"/>
      <c r="BG299" s="363"/>
      <c r="BH299" s="363"/>
      <c r="BI299" s="363"/>
      <c r="BJ299" s="363"/>
    </row>
    <row r="300" spans="6:62" ht="93" customHeight="1" x14ac:dyDescent="0.3">
      <c r="F300" s="399"/>
      <c r="G300" s="400"/>
      <c r="H300" s="400"/>
      <c r="I300" s="400"/>
      <c r="J300" s="400"/>
      <c r="K300" s="400"/>
      <c r="L300" s="400"/>
      <c r="M300" s="400"/>
      <c r="N300" s="400"/>
      <c r="U300" s="401"/>
      <c r="V300" s="402"/>
      <c r="W300" s="402"/>
      <c r="X300" s="402"/>
      <c r="Y300" s="402"/>
      <c r="Z300" s="402"/>
      <c r="AA300" s="402"/>
      <c r="AB300" s="402"/>
      <c r="AC300" s="402"/>
      <c r="AD300" s="402"/>
      <c r="AE300" s="402"/>
      <c r="AF300" s="402"/>
      <c r="AG300" s="402"/>
      <c r="AH300" s="402"/>
      <c r="AI300" s="402"/>
      <c r="AJ300" s="402"/>
      <c r="AK300" s="402"/>
      <c r="AL300" s="403"/>
      <c r="AM300" s="403"/>
      <c r="AN300" s="403"/>
      <c r="AO300" s="403"/>
      <c r="AP300" s="403"/>
      <c r="AQ300" s="403"/>
      <c r="AR300" s="403"/>
      <c r="AS300" s="403"/>
      <c r="AT300" s="403"/>
      <c r="AU300" s="403"/>
      <c r="AV300" s="403"/>
      <c r="AW300" s="403"/>
      <c r="AX300" s="403"/>
      <c r="AY300" s="403"/>
      <c r="AZ300" s="404"/>
      <c r="BA300" s="363"/>
      <c r="BB300" s="363"/>
      <c r="BC300" s="363"/>
      <c r="BD300" s="363"/>
      <c r="BE300" s="363"/>
      <c r="BF300" s="363"/>
      <c r="BG300" s="363"/>
      <c r="BH300" s="363"/>
      <c r="BI300" s="363"/>
      <c r="BJ300" s="363"/>
    </row>
    <row r="301" spans="6:62" ht="93" customHeight="1" x14ac:dyDescent="0.3">
      <c r="F301" s="399"/>
      <c r="G301" s="400"/>
      <c r="H301" s="400"/>
      <c r="I301" s="400"/>
      <c r="J301" s="400"/>
      <c r="K301" s="400"/>
      <c r="L301" s="400"/>
      <c r="M301" s="400"/>
      <c r="N301" s="400"/>
      <c r="U301" s="401"/>
      <c r="V301" s="402"/>
      <c r="W301" s="402"/>
      <c r="X301" s="402"/>
      <c r="Y301" s="402"/>
      <c r="Z301" s="402"/>
      <c r="AA301" s="402"/>
      <c r="AB301" s="402"/>
      <c r="AC301" s="402"/>
      <c r="AD301" s="402"/>
      <c r="AE301" s="402"/>
      <c r="AF301" s="402"/>
      <c r="AG301" s="402"/>
      <c r="AH301" s="402"/>
      <c r="AI301" s="402"/>
      <c r="AJ301" s="402"/>
      <c r="AK301" s="402"/>
      <c r="AL301" s="403"/>
      <c r="AM301" s="403"/>
      <c r="AN301" s="403"/>
      <c r="AO301" s="403"/>
      <c r="AP301" s="403"/>
      <c r="AQ301" s="403"/>
      <c r="AR301" s="403"/>
      <c r="AS301" s="403"/>
      <c r="AT301" s="403"/>
      <c r="AU301" s="403"/>
      <c r="AV301" s="403"/>
      <c r="AW301" s="403"/>
      <c r="AX301" s="403"/>
      <c r="AY301" s="403"/>
      <c r="AZ301" s="404"/>
      <c r="BA301" s="363"/>
      <c r="BB301" s="363"/>
      <c r="BC301" s="363"/>
      <c r="BD301" s="363"/>
      <c r="BE301" s="363"/>
      <c r="BF301" s="363"/>
      <c r="BG301" s="363"/>
      <c r="BH301" s="363"/>
      <c r="BI301" s="363"/>
      <c r="BJ301" s="363"/>
    </row>
    <row r="302" spans="6:62" ht="93" customHeight="1" x14ac:dyDescent="0.3">
      <c r="F302" s="399"/>
      <c r="G302" s="400"/>
      <c r="H302" s="400"/>
      <c r="I302" s="400"/>
      <c r="J302" s="400"/>
      <c r="K302" s="400"/>
      <c r="L302" s="400"/>
      <c r="M302" s="400"/>
      <c r="N302" s="400"/>
      <c r="U302" s="401"/>
      <c r="V302" s="402"/>
      <c r="W302" s="402"/>
      <c r="X302" s="402"/>
      <c r="Y302" s="402"/>
      <c r="Z302" s="402"/>
      <c r="AA302" s="402"/>
      <c r="AB302" s="402"/>
      <c r="AC302" s="402"/>
      <c r="AD302" s="402"/>
      <c r="AE302" s="402"/>
      <c r="AF302" s="402"/>
      <c r="AG302" s="402"/>
      <c r="AH302" s="402"/>
      <c r="AI302" s="402"/>
      <c r="AJ302" s="402"/>
      <c r="AK302" s="402"/>
      <c r="AL302" s="403"/>
      <c r="AM302" s="403"/>
      <c r="AN302" s="403"/>
      <c r="AO302" s="403"/>
      <c r="AP302" s="403"/>
      <c r="AQ302" s="403"/>
      <c r="AR302" s="403"/>
      <c r="AS302" s="403"/>
      <c r="AT302" s="403"/>
      <c r="AU302" s="403"/>
      <c r="AV302" s="403"/>
      <c r="AW302" s="403"/>
      <c r="AX302" s="403"/>
      <c r="AY302" s="403"/>
      <c r="AZ302" s="404"/>
      <c r="BA302" s="363"/>
      <c r="BB302" s="363"/>
      <c r="BC302" s="363"/>
      <c r="BD302" s="363"/>
      <c r="BE302" s="363"/>
      <c r="BF302" s="363"/>
      <c r="BG302" s="363"/>
      <c r="BH302" s="363"/>
      <c r="BI302" s="363"/>
      <c r="BJ302" s="363"/>
    </row>
    <row r="303" spans="6:62" ht="93" customHeight="1" x14ac:dyDescent="0.3">
      <c r="F303" s="399"/>
      <c r="G303" s="400"/>
      <c r="H303" s="400"/>
      <c r="I303" s="400"/>
      <c r="J303" s="400"/>
      <c r="K303" s="400"/>
      <c r="L303" s="400"/>
      <c r="M303" s="400"/>
      <c r="N303" s="400"/>
      <c r="U303" s="401"/>
      <c r="V303" s="402"/>
      <c r="W303" s="402"/>
      <c r="X303" s="402"/>
      <c r="Y303" s="402"/>
      <c r="Z303" s="402"/>
      <c r="AA303" s="402"/>
      <c r="AB303" s="402"/>
      <c r="AC303" s="402"/>
      <c r="AD303" s="402"/>
      <c r="AE303" s="402"/>
      <c r="AF303" s="402"/>
      <c r="AG303" s="402"/>
      <c r="AH303" s="402"/>
      <c r="AI303" s="402"/>
      <c r="AJ303" s="402"/>
      <c r="AK303" s="402"/>
      <c r="AL303" s="403"/>
      <c r="AM303" s="403"/>
      <c r="AN303" s="403"/>
      <c r="AO303" s="403"/>
      <c r="AP303" s="403"/>
      <c r="AQ303" s="403"/>
      <c r="AR303" s="403"/>
      <c r="AS303" s="403"/>
      <c r="AT303" s="403"/>
      <c r="AU303" s="403"/>
      <c r="AV303" s="403"/>
      <c r="AW303" s="403"/>
      <c r="AX303" s="403"/>
      <c r="AY303" s="403"/>
      <c r="AZ303" s="404"/>
      <c r="BA303" s="363"/>
      <c r="BB303" s="363"/>
      <c r="BC303" s="363"/>
      <c r="BD303" s="363"/>
      <c r="BE303" s="363"/>
      <c r="BF303" s="363"/>
      <c r="BG303" s="363"/>
      <c r="BH303" s="363"/>
      <c r="BI303" s="363"/>
      <c r="BJ303" s="363"/>
    </row>
    <row r="304" spans="6:62" ht="93" customHeight="1" x14ac:dyDescent="0.3">
      <c r="F304" s="399"/>
      <c r="G304" s="400"/>
      <c r="H304" s="400"/>
      <c r="I304" s="400"/>
      <c r="J304" s="400"/>
      <c r="K304" s="400"/>
      <c r="L304" s="400"/>
      <c r="M304" s="400"/>
      <c r="N304" s="400"/>
      <c r="U304" s="401"/>
      <c r="V304" s="402"/>
      <c r="W304" s="402"/>
      <c r="X304" s="402"/>
      <c r="Y304" s="402"/>
      <c r="Z304" s="402"/>
      <c r="AA304" s="402"/>
      <c r="AB304" s="402"/>
      <c r="AC304" s="402"/>
      <c r="AD304" s="402"/>
      <c r="AE304" s="402"/>
      <c r="AF304" s="402"/>
      <c r="AG304" s="402"/>
      <c r="AH304" s="402"/>
      <c r="AI304" s="402"/>
      <c r="AJ304" s="402"/>
      <c r="AK304" s="402"/>
      <c r="AL304" s="403"/>
      <c r="AM304" s="403"/>
      <c r="AN304" s="403"/>
      <c r="AO304" s="403"/>
      <c r="AP304" s="403"/>
      <c r="AQ304" s="403"/>
      <c r="AR304" s="403"/>
      <c r="AS304" s="403"/>
      <c r="AT304" s="403"/>
      <c r="AU304" s="403"/>
      <c r="AV304" s="403"/>
      <c r="AW304" s="403"/>
      <c r="AX304" s="403"/>
      <c r="AY304" s="403"/>
      <c r="AZ304" s="404"/>
      <c r="BA304" s="363"/>
      <c r="BB304" s="363"/>
      <c r="BC304" s="363"/>
      <c r="BD304" s="363"/>
      <c r="BE304" s="363"/>
      <c r="BF304" s="363"/>
      <c r="BG304" s="363"/>
      <c r="BH304" s="363"/>
      <c r="BI304" s="363"/>
      <c r="BJ304" s="363"/>
    </row>
    <row r="305" spans="6:62" ht="93" customHeight="1" x14ac:dyDescent="0.3">
      <c r="F305" s="399"/>
      <c r="G305" s="400"/>
      <c r="H305" s="400"/>
      <c r="I305" s="400"/>
      <c r="J305" s="400"/>
      <c r="K305" s="400"/>
      <c r="L305" s="400"/>
      <c r="M305" s="400"/>
      <c r="N305" s="400"/>
      <c r="U305" s="401"/>
      <c r="V305" s="402"/>
      <c r="W305" s="402"/>
      <c r="X305" s="402"/>
      <c r="Y305" s="402"/>
      <c r="Z305" s="402"/>
      <c r="AA305" s="402"/>
      <c r="AB305" s="402"/>
      <c r="AC305" s="402"/>
      <c r="AD305" s="402"/>
      <c r="AE305" s="402"/>
      <c r="AF305" s="402"/>
      <c r="AG305" s="402"/>
      <c r="AH305" s="402"/>
      <c r="AI305" s="402"/>
      <c r="AJ305" s="402"/>
      <c r="AK305" s="402"/>
      <c r="AL305" s="403"/>
      <c r="AM305" s="403"/>
      <c r="AN305" s="403"/>
      <c r="AO305" s="403"/>
      <c r="AP305" s="403"/>
      <c r="AQ305" s="403"/>
      <c r="AR305" s="403"/>
      <c r="AS305" s="403"/>
      <c r="AT305" s="403"/>
      <c r="AU305" s="403"/>
      <c r="AV305" s="403"/>
      <c r="AW305" s="403"/>
      <c r="AX305" s="403"/>
      <c r="AY305" s="403"/>
      <c r="AZ305" s="404"/>
      <c r="BA305" s="363"/>
      <c r="BB305" s="363"/>
      <c r="BC305" s="363"/>
      <c r="BD305" s="363"/>
      <c r="BE305" s="363"/>
      <c r="BF305" s="363"/>
      <c r="BG305" s="363"/>
      <c r="BH305" s="363"/>
      <c r="BI305" s="363"/>
      <c r="BJ305" s="363"/>
    </row>
    <row r="306" spans="6:62" ht="93" customHeight="1" x14ac:dyDescent="0.3">
      <c r="F306" s="399"/>
      <c r="G306" s="400"/>
      <c r="H306" s="400"/>
      <c r="I306" s="400"/>
      <c r="J306" s="400"/>
      <c r="K306" s="400"/>
      <c r="L306" s="400"/>
      <c r="M306" s="400"/>
      <c r="N306" s="400"/>
      <c r="U306" s="401"/>
      <c r="V306" s="402"/>
      <c r="W306" s="402"/>
      <c r="X306" s="402"/>
      <c r="Y306" s="402"/>
      <c r="Z306" s="402"/>
      <c r="AA306" s="402"/>
      <c r="AB306" s="402"/>
      <c r="AC306" s="402"/>
      <c r="AD306" s="402"/>
      <c r="AE306" s="402"/>
      <c r="AF306" s="402"/>
      <c r="AG306" s="402"/>
      <c r="AH306" s="402"/>
      <c r="AI306" s="402"/>
      <c r="AJ306" s="402"/>
      <c r="AK306" s="402"/>
      <c r="AL306" s="403"/>
      <c r="AM306" s="403"/>
      <c r="AN306" s="403"/>
      <c r="AO306" s="403"/>
      <c r="AP306" s="403"/>
      <c r="AQ306" s="403"/>
      <c r="AR306" s="403"/>
      <c r="AS306" s="403"/>
      <c r="AT306" s="403"/>
      <c r="AU306" s="403"/>
      <c r="AV306" s="403"/>
      <c r="AW306" s="403"/>
      <c r="AX306" s="403"/>
      <c r="AY306" s="403"/>
      <c r="AZ306" s="404"/>
      <c r="BA306" s="363"/>
      <c r="BB306" s="363"/>
      <c r="BC306" s="363"/>
      <c r="BD306" s="363"/>
      <c r="BE306" s="363"/>
      <c r="BF306" s="363"/>
      <c r="BG306" s="363"/>
      <c r="BH306" s="363"/>
      <c r="BI306" s="363"/>
      <c r="BJ306" s="363"/>
    </row>
    <row r="307" spans="6:62" ht="93" customHeight="1" x14ac:dyDescent="0.3">
      <c r="F307" s="399"/>
      <c r="G307" s="400"/>
      <c r="H307" s="400"/>
      <c r="I307" s="400"/>
      <c r="J307" s="400"/>
      <c r="K307" s="400"/>
      <c r="L307" s="400"/>
      <c r="M307" s="400"/>
      <c r="N307" s="400"/>
      <c r="U307" s="401"/>
      <c r="V307" s="402"/>
      <c r="W307" s="402"/>
      <c r="X307" s="402"/>
      <c r="Y307" s="402"/>
      <c r="Z307" s="402"/>
      <c r="AA307" s="402"/>
      <c r="AB307" s="402"/>
      <c r="AC307" s="402"/>
      <c r="AD307" s="402"/>
      <c r="AE307" s="402"/>
      <c r="AF307" s="402"/>
      <c r="AG307" s="402"/>
      <c r="AH307" s="402"/>
      <c r="AI307" s="402"/>
      <c r="AJ307" s="402"/>
      <c r="AK307" s="402"/>
      <c r="AL307" s="403"/>
      <c r="AM307" s="403"/>
      <c r="AN307" s="403"/>
      <c r="AO307" s="403"/>
      <c r="AP307" s="403"/>
      <c r="AQ307" s="403"/>
      <c r="AR307" s="403"/>
      <c r="AS307" s="403"/>
      <c r="AT307" s="403"/>
      <c r="AU307" s="403"/>
      <c r="AV307" s="403"/>
      <c r="AW307" s="403"/>
      <c r="AX307" s="403"/>
      <c r="AY307" s="403"/>
      <c r="AZ307" s="404"/>
      <c r="BA307" s="363"/>
      <c r="BB307" s="363"/>
      <c r="BC307" s="363"/>
      <c r="BD307" s="363"/>
      <c r="BE307" s="363"/>
      <c r="BF307" s="363"/>
      <c r="BG307" s="363"/>
      <c r="BH307" s="363"/>
      <c r="BI307" s="363"/>
      <c r="BJ307" s="363"/>
    </row>
    <row r="308" spans="6:62" ht="93" customHeight="1" x14ac:dyDescent="0.3">
      <c r="F308" s="399"/>
      <c r="G308" s="400"/>
      <c r="H308" s="400"/>
      <c r="I308" s="400"/>
      <c r="J308" s="400"/>
      <c r="K308" s="400"/>
      <c r="L308" s="400"/>
      <c r="M308" s="400"/>
      <c r="N308" s="400"/>
      <c r="U308" s="401"/>
      <c r="V308" s="402"/>
      <c r="W308" s="402"/>
      <c r="X308" s="402"/>
      <c r="Y308" s="402"/>
      <c r="Z308" s="402"/>
      <c r="AA308" s="402"/>
      <c r="AB308" s="402"/>
      <c r="AC308" s="402"/>
      <c r="AD308" s="402"/>
      <c r="AE308" s="402"/>
      <c r="AF308" s="402"/>
      <c r="AG308" s="402"/>
      <c r="AH308" s="402"/>
      <c r="AI308" s="402"/>
      <c r="AJ308" s="402"/>
      <c r="AK308" s="402"/>
      <c r="AL308" s="403"/>
      <c r="AM308" s="403"/>
      <c r="AN308" s="403"/>
      <c r="AO308" s="403"/>
      <c r="AP308" s="403"/>
      <c r="AQ308" s="403"/>
      <c r="AR308" s="403"/>
      <c r="AS308" s="403"/>
      <c r="AT308" s="403"/>
      <c r="AU308" s="403"/>
      <c r="AV308" s="403"/>
      <c r="AW308" s="403"/>
      <c r="AX308" s="403"/>
      <c r="AY308" s="403"/>
      <c r="AZ308" s="404"/>
      <c r="BA308" s="363"/>
      <c r="BB308" s="363"/>
      <c r="BC308" s="363"/>
      <c r="BD308" s="363"/>
      <c r="BE308" s="363"/>
      <c r="BF308" s="363"/>
      <c r="BG308" s="363"/>
      <c r="BH308" s="363"/>
      <c r="BI308" s="363"/>
      <c r="BJ308" s="363"/>
    </row>
    <row r="309" spans="6:62" ht="93" customHeight="1" x14ac:dyDescent="0.3">
      <c r="F309" s="399"/>
      <c r="G309" s="400"/>
      <c r="H309" s="400"/>
      <c r="I309" s="400"/>
      <c r="J309" s="400"/>
      <c r="K309" s="400"/>
      <c r="L309" s="400"/>
      <c r="M309" s="400"/>
      <c r="N309" s="400"/>
      <c r="U309" s="401"/>
      <c r="V309" s="402"/>
      <c r="W309" s="402"/>
      <c r="X309" s="402"/>
      <c r="Y309" s="402"/>
      <c r="Z309" s="402"/>
      <c r="AA309" s="402"/>
      <c r="AB309" s="402"/>
      <c r="AC309" s="402"/>
      <c r="AD309" s="402"/>
      <c r="AE309" s="402"/>
      <c r="AF309" s="402"/>
      <c r="AG309" s="402"/>
      <c r="AH309" s="402"/>
      <c r="AI309" s="402"/>
      <c r="AJ309" s="402"/>
      <c r="AK309" s="402"/>
      <c r="AL309" s="403"/>
      <c r="AM309" s="403"/>
      <c r="AN309" s="403"/>
      <c r="AO309" s="403"/>
      <c r="AP309" s="403"/>
      <c r="AQ309" s="403"/>
      <c r="AR309" s="403"/>
      <c r="AS309" s="403"/>
      <c r="AT309" s="403"/>
      <c r="AU309" s="403"/>
      <c r="AV309" s="403"/>
      <c r="AW309" s="403"/>
      <c r="AX309" s="403"/>
      <c r="AY309" s="403"/>
      <c r="AZ309" s="404"/>
      <c r="BA309" s="363"/>
      <c r="BB309" s="363"/>
      <c r="BC309" s="363"/>
      <c r="BD309" s="363"/>
      <c r="BE309" s="363"/>
      <c r="BF309" s="363"/>
      <c r="BG309" s="363"/>
      <c r="BH309" s="363"/>
      <c r="BI309" s="363"/>
      <c r="BJ309" s="363"/>
    </row>
    <row r="310" spans="6:62" ht="93" customHeight="1" x14ac:dyDescent="0.3">
      <c r="F310" s="399"/>
      <c r="G310" s="400"/>
      <c r="H310" s="400"/>
      <c r="I310" s="400"/>
      <c r="J310" s="400"/>
      <c r="K310" s="400"/>
      <c r="L310" s="400"/>
      <c r="M310" s="400"/>
      <c r="N310" s="400"/>
      <c r="U310" s="401"/>
      <c r="V310" s="402"/>
      <c r="W310" s="402"/>
      <c r="X310" s="402"/>
      <c r="Y310" s="402"/>
      <c r="Z310" s="402"/>
      <c r="AA310" s="402"/>
      <c r="AB310" s="402"/>
      <c r="AC310" s="402"/>
      <c r="AD310" s="402"/>
      <c r="AE310" s="402"/>
      <c r="AF310" s="402"/>
      <c r="AG310" s="402"/>
      <c r="AH310" s="402"/>
      <c r="AI310" s="402"/>
      <c r="AJ310" s="402"/>
      <c r="AK310" s="402"/>
      <c r="AL310" s="403"/>
      <c r="AM310" s="403"/>
      <c r="AN310" s="403"/>
      <c r="AO310" s="403"/>
      <c r="AP310" s="403"/>
      <c r="AQ310" s="403"/>
      <c r="AR310" s="403"/>
      <c r="AS310" s="403"/>
      <c r="AT310" s="403"/>
      <c r="AU310" s="403"/>
      <c r="AV310" s="403"/>
      <c r="AW310" s="403"/>
      <c r="AX310" s="403"/>
      <c r="AY310" s="403"/>
      <c r="AZ310" s="404"/>
      <c r="BA310" s="363"/>
      <c r="BB310" s="363"/>
      <c r="BC310" s="363"/>
      <c r="BD310" s="363"/>
      <c r="BE310" s="363"/>
      <c r="BF310" s="363"/>
      <c r="BG310" s="363"/>
      <c r="BH310" s="363"/>
      <c r="BI310" s="363"/>
      <c r="BJ310" s="363"/>
    </row>
    <row r="311" spans="6:62" ht="93" customHeight="1" x14ac:dyDescent="0.3">
      <c r="F311" s="399"/>
      <c r="G311" s="400"/>
      <c r="H311" s="400"/>
      <c r="I311" s="400"/>
      <c r="J311" s="400"/>
      <c r="K311" s="400"/>
      <c r="L311" s="400"/>
      <c r="M311" s="400"/>
      <c r="N311" s="400"/>
      <c r="U311" s="401"/>
      <c r="V311" s="402"/>
      <c r="W311" s="402"/>
      <c r="X311" s="402"/>
      <c r="Y311" s="402"/>
      <c r="Z311" s="402"/>
      <c r="AA311" s="402"/>
      <c r="AB311" s="402"/>
      <c r="AC311" s="402"/>
      <c r="AD311" s="402"/>
      <c r="AE311" s="402"/>
      <c r="AF311" s="402"/>
      <c r="AG311" s="402"/>
      <c r="AH311" s="402"/>
      <c r="AI311" s="402"/>
      <c r="AJ311" s="402"/>
      <c r="AK311" s="402"/>
      <c r="AL311" s="403"/>
      <c r="AM311" s="403"/>
      <c r="AN311" s="403"/>
      <c r="AO311" s="403"/>
      <c r="AP311" s="403"/>
      <c r="AQ311" s="403"/>
      <c r="AR311" s="403"/>
      <c r="AS311" s="403"/>
      <c r="AT311" s="403"/>
      <c r="AU311" s="403"/>
      <c r="AV311" s="403"/>
      <c r="AW311" s="403"/>
      <c r="AX311" s="403"/>
      <c r="AY311" s="403"/>
      <c r="AZ311" s="404"/>
      <c r="BA311" s="363"/>
      <c r="BB311" s="363"/>
      <c r="BC311" s="363"/>
      <c r="BD311" s="363"/>
      <c r="BE311" s="363"/>
      <c r="BF311" s="363"/>
      <c r="BG311" s="363"/>
      <c r="BH311" s="363"/>
      <c r="BI311" s="363"/>
      <c r="BJ311" s="363"/>
    </row>
    <row r="312" spans="6:62" ht="93" customHeight="1" x14ac:dyDescent="0.3">
      <c r="F312" s="399"/>
      <c r="G312" s="400"/>
      <c r="H312" s="400"/>
      <c r="I312" s="400"/>
      <c r="J312" s="400"/>
      <c r="K312" s="400"/>
      <c r="L312" s="400"/>
      <c r="M312" s="400"/>
      <c r="N312" s="400"/>
      <c r="U312" s="401"/>
      <c r="V312" s="402"/>
      <c r="W312" s="402"/>
      <c r="X312" s="402"/>
      <c r="Y312" s="402"/>
      <c r="Z312" s="402"/>
      <c r="AA312" s="402"/>
      <c r="AB312" s="402"/>
      <c r="AC312" s="402"/>
      <c r="AD312" s="402"/>
      <c r="AE312" s="402"/>
      <c r="AF312" s="402"/>
      <c r="AG312" s="402"/>
      <c r="AH312" s="402"/>
      <c r="AI312" s="402"/>
      <c r="AJ312" s="402"/>
      <c r="AK312" s="402"/>
      <c r="AL312" s="403"/>
      <c r="AM312" s="403"/>
      <c r="AN312" s="403"/>
      <c r="AO312" s="403"/>
      <c r="AP312" s="403"/>
      <c r="AQ312" s="403"/>
      <c r="AR312" s="403"/>
      <c r="AS312" s="403"/>
      <c r="AT312" s="403"/>
      <c r="AU312" s="403"/>
      <c r="AV312" s="403"/>
      <c r="AW312" s="403"/>
      <c r="AX312" s="403"/>
      <c r="AY312" s="403"/>
      <c r="AZ312" s="404"/>
      <c r="BA312" s="363"/>
      <c r="BB312" s="363"/>
      <c r="BC312" s="363"/>
      <c r="BD312" s="363"/>
      <c r="BE312" s="363"/>
      <c r="BF312" s="363"/>
      <c r="BG312" s="363"/>
      <c r="BH312" s="363"/>
      <c r="BI312" s="363"/>
      <c r="BJ312" s="363"/>
    </row>
    <row r="313" spans="6:62" ht="93" customHeight="1" x14ac:dyDescent="0.3">
      <c r="F313" s="399"/>
      <c r="G313" s="400"/>
      <c r="H313" s="400"/>
      <c r="I313" s="400"/>
      <c r="J313" s="400"/>
      <c r="K313" s="400"/>
      <c r="L313" s="400"/>
      <c r="M313" s="400"/>
      <c r="N313" s="400"/>
      <c r="U313" s="401"/>
      <c r="V313" s="402"/>
      <c r="W313" s="402"/>
      <c r="X313" s="402"/>
      <c r="Y313" s="402"/>
      <c r="Z313" s="402"/>
      <c r="AA313" s="402"/>
      <c r="AB313" s="402"/>
      <c r="AC313" s="402"/>
      <c r="AD313" s="402"/>
      <c r="AE313" s="402"/>
      <c r="AF313" s="402"/>
      <c r="AG313" s="402"/>
      <c r="AH313" s="402"/>
      <c r="AI313" s="402"/>
      <c r="AJ313" s="402"/>
      <c r="AK313" s="402"/>
      <c r="AL313" s="403"/>
      <c r="AM313" s="403"/>
      <c r="AN313" s="403"/>
      <c r="AO313" s="403"/>
      <c r="AP313" s="403"/>
      <c r="AQ313" s="403"/>
      <c r="AR313" s="403"/>
      <c r="AS313" s="403"/>
      <c r="AT313" s="403"/>
      <c r="AU313" s="403"/>
      <c r="AV313" s="403"/>
      <c r="AW313" s="403"/>
      <c r="AX313" s="403"/>
      <c r="AY313" s="403"/>
      <c r="AZ313" s="404"/>
      <c r="BA313" s="363"/>
      <c r="BB313" s="363"/>
      <c r="BC313" s="363"/>
      <c r="BD313" s="363"/>
      <c r="BE313" s="363"/>
      <c r="BF313" s="363"/>
      <c r="BG313" s="363"/>
      <c r="BH313" s="363"/>
      <c r="BI313" s="363"/>
      <c r="BJ313" s="363"/>
    </row>
    <row r="314" spans="6:62" ht="93" customHeight="1" x14ac:dyDescent="0.3">
      <c r="F314" s="399"/>
      <c r="G314" s="400"/>
      <c r="H314" s="400"/>
      <c r="I314" s="400"/>
      <c r="J314" s="400"/>
      <c r="K314" s="400"/>
      <c r="L314" s="400"/>
      <c r="M314" s="400"/>
      <c r="N314" s="400"/>
      <c r="U314" s="401"/>
      <c r="V314" s="402"/>
      <c r="W314" s="402"/>
      <c r="X314" s="402"/>
      <c r="Y314" s="402"/>
      <c r="Z314" s="402"/>
      <c r="AA314" s="402"/>
      <c r="AB314" s="402"/>
      <c r="AC314" s="402"/>
      <c r="AD314" s="402"/>
      <c r="AE314" s="402"/>
      <c r="AF314" s="402"/>
      <c r="AG314" s="402"/>
      <c r="AH314" s="402"/>
      <c r="AI314" s="402"/>
      <c r="AJ314" s="402"/>
      <c r="AK314" s="402"/>
      <c r="AL314" s="403"/>
      <c r="AM314" s="403"/>
      <c r="AN314" s="403"/>
      <c r="AO314" s="403"/>
      <c r="AP314" s="403"/>
      <c r="AQ314" s="403"/>
      <c r="AR314" s="403"/>
      <c r="AS314" s="403"/>
      <c r="AT314" s="403"/>
      <c r="AU314" s="403"/>
      <c r="AV314" s="403"/>
      <c r="AW314" s="403"/>
      <c r="AX314" s="403"/>
      <c r="AY314" s="403"/>
      <c r="AZ314" s="404"/>
      <c r="BA314" s="363"/>
      <c r="BB314" s="363"/>
      <c r="BC314" s="363"/>
      <c r="BD314" s="363"/>
      <c r="BE314" s="363"/>
      <c r="BF314" s="363"/>
      <c r="BG314" s="363"/>
      <c r="BH314" s="363"/>
      <c r="BI314" s="363"/>
      <c r="BJ314" s="363"/>
    </row>
    <row r="315" spans="6:62" ht="93" customHeight="1" x14ac:dyDescent="0.3">
      <c r="F315" s="399"/>
      <c r="G315" s="400"/>
      <c r="H315" s="400"/>
      <c r="I315" s="400"/>
      <c r="J315" s="400"/>
      <c r="K315" s="400"/>
      <c r="L315" s="400"/>
      <c r="M315" s="400"/>
      <c r="N315" s="400"/>
      <c r="U315" s="401"/>
      <c r="V315" s="402"/>
      <c r="W315" s="402"/>
      <c r="X315" s="402"/>
      <c r="Y315" s="402"/>
      <c r="Z315" s="402"/>
      <c r="AA315" s="402"/>
      <c r="AB315" s="402"/>
      <c r="AC315" s="402"/>
      <c r="AD315" s="402"/>
      <c r="AE315" s="402"/>
      <c r="AF315" s="402"/>
      <c r="AG315" s="402"/>
      <c r="AH315" s="402"/>
      <c r="AI315" s="402"/>
      <c r="AJ315" s="402"/>
      <c r="AK315" s="402"/>
      <c r="AL315" s="403"/>
      <c r="AM315" s="403"/>
      <c r="AN315" s="403"/>
      <c r="AO315" s="403"/>
      <c r="AP315" s="403"/>
      <c r="AQ315" s="403"/>
      <c r="AR315" s="403"/>
      <c r="AS315" s="403"/>
      <c r="AT315" s="403"/>
      <c r="AU315" s="403"/>
      <c r="AV315" s="403"/>
      <c r="AW315" s="403"/>
      <c r="AX315" s="403"/>
      <c r="AY315" s="403"/>
      <c r="AZ315" s="404"/>
      <c r="BA315" s="363"/>
      <c r="BB315" s="363"/>
      <c r="BC315" s="363"/>
      <c r="BD315" s="363"/>
      <c r="BE315" s="363"/>
      <c r="BF315" s="363"/>
      <c r="BG315" s="363"/>
      <c r="BH315" s="363"/>
      <c r="BI315" s="363"/>
      <c r="BJ315" s="363"/>
    </row>
    <row r="316" spans="6:62" ht="93" customHeight="1" x14ac:dyDescent="0.3">
      <c r="F316" s="399"/>
      <c r="G316" s="400"/>
      <c r="H316" s="400"/>
      <c r="I316" s="400"/>
      <c r="J316" s="400"/>
      <c r="K316" s="400"/>
      <c r="L316" s="400"/>
      <c r="M316" s="400"/>
      <c r="N316" s="400"/>
      <c r="U316" s="401"/>
      <c r="V316" s="402"/>
      <c r="W316" s="402"/>
      <c r="X316" s="402"/>
      <c r="Y316" s="402"/>
      <c r="Z316" s="402"/>
      <c r="AA316" s="402"/>
      <c r="AB316" s="402"/>
      <c r="AC316" s="402"/>
      <c r="AD316" s="402"/>
      <c r="AE316" s="402"/>
      <c r="AF316" s="402"/>
      <c r="AG316" s="402"/>
      <c r="AH316" s="402"/>
      <c r="AI316" s="402"/>
      <c r="AJ316" s="402"/>
      <c r="AK316" s="402"/>
      <c r="AL316" s="403"/>
      <c r="AM316" s="403"/>
      <c r="AN316" s="403"/>
      <c r="AO316" s="403"/>
      <c r="AP316" s="403"/>
      <c r="AQ316" s="403"/>
      <c r="AR316" s="403"/>
      <c r="AS316" s="403"/>
      <c r="AT316" s="403"/>
      <c r="AU316" s="403"/>
      <c r="AV316" s="403"/>
      <c r="AW316" s="403"/>
      <c r="AX316" s="403"/>
      <c r="AY316" s="403"/>
      <c r="AZ316" s="404"/>
      <c r="BA316" s="363"/>
      <c r="BB316" s="363"/>
      <c r="BC316" s="363"/>
      <c r="BD316" s="363"/>
      <c r="BE316" s="363"/>
      <c r="BF316" s="363"/>
      <c r="BG316" s="363"/>
      <c r="BH316" s="363"/>
      <c r="BI316" s="363"/>
      <c r="BJ316" s="363"/>
    </row>
    <row r="317" spans="6:62" ht="93" customHeight="1" x14ac:dyDescent="0.3">
      <c r="F317" s="399"/>
      <c r="G317" s="400"/>
      <c r="H317" s="400"/>
      <c r="I317" s="400"/>
      <c r="J317" s="400"/>
      <c r="K317" s="400"/>
      <c r="L317" s="400"/>
      <c r="M317" s="400"/>
      <c r="N317" s="400"/>
      <c r="U317" s="401"/>
      <c r="V317" s="402"/>
      <c r="W317" s="402"/>
      <c r="X317" s="402"/>
      <c r="Y317" s="402"/>
      <c r="Z317" s="402"/>
      <c r="AA317" s="402"/>
      <c r="AB317" s="402"/>
      <c r="AC317" s="402"/>
      <c r="AD317" s="402"/>
      <c r="AE317" s="402"/>
      <c r="AF317" s="402"/>
      <c r="AG317" s="402"/>
      <c r="AH317" s="402"/>
      <c r="AI317" s="402"/>
      <c r="AJ317" s="402"/>
      <c r="AK317" s="402"/>
      <c r="AL317" s="403"/>
      <c r="AM317" s="403"/>
      <c r="AN317" s="403"/>
      <c r="AO317" s="403"/>
      <c r="AP317" s="403"/>
      <c r="AQ317" s="403"/>
      <c r="AR317" s="403"/>
      <c r="AS317" s="403"/>
      <c r="AT317" s="403"/>
      <c r="AU317" s="403"/>
      <c r="AV317" s="403"/>
      <c r="AW317" s="403"/>
      <c r="AX317" s="403"/>
      <c r="AY317" s="403"/>
      <c r="AZ317" s="404"/>
      <c r="BA317" s="363"/>
      <c r="BB317" s="363"/>
      <c r="BC317" s="363"/>
      <c r="BD317" s="363"/>
      <c r="BE317" s="363"/>
      <c r="BF317" s="363"/>
      <c r="BG317" s="363"/>
      <c r="BH317" s="363"/>
      <c r="BI317" s="363"/>
      <c r="BJ317" s="363"/>
    </row>
    <row r="318" spans="6:62" ht="93" customHeight="1" x14ac:dyDescent="0.3">
      <c r="F318" s="399"/>
      <c r="G318" s="400"/>
      <c r="H318" s="400"/>
      <c r="I318" s="400"/>
      <c r="J318" s="400"/>
      <c r="K318" s="400"/>
      <c r="L318" s="400"/>
      <c r="M318" s="400"/>
      <c r="N318" s="400"/>
      <c r="U318" s="401"/>
      <c r="V318" s="402"/>
      <c r="W318" s="402"/>
      <c r="X318" s="402"/>
      <c r="Y318" s="402"/>
      <c r="Z318" s="402"/>
      <c r="AA318" s="402"/>
      <c r="AB318" s="402"/>
      <c r="AC318" s="402"/>
      <c r="AD318" s="402"/>
      <c r="AE318" s="402"/>
      <c r="AF318" s="402"/>
      <c r="AG318" s="402"/>
      <c r="AH318" s="402"/>
      <c r="AI318" s="402"/>
      <c r="AJ318" s="402"/>
      <c r="AK318" s="402"/>
      <c r="AL318" s="403"/>
      <c r="AM318" s="403"/>
      <c r="AN318" s="403"/>
      <c r="AO318" s="403"/>
      <c r="AP318" s="403"/>
      <c r="AQ318" s="403"/>
      <c r="AR318" s="403"/>
      <c r="AS318" s="403"/>
      <c r="AT318" s="403"/>
      <c r="AU318" s="403"/>
      <c r="AV318" s="403"/>
      <c r="AW318" s="403"/>
      <c r="AX318" s="403"/>
      <c r="AY318" s="403"/>
      <c r="AZ318" s="404"/>
      <c r="BA318" s="363"/>
      <c r="BB318" s="363"/>
      <c r="BC318" s="363"/>
      <c r="BD318" s="363"/>
      <c r="BE318" s="363"/>
      <c r="BF318" s="363"/>
      <c r="BG318" s="363"/>
      <c r="BH318" s="363"/>
      <c r="BI318" s="363"/>
      <c r="BJ318" s="363"/>
    </row>
    <row r="319" spans="6:62" ht="93" customHeight="1" x14ac:dyDescent="0.3">
      <c r="F319" s="399"/>
      <c r="G319" s="400"/>
      <c r="H319" s="400"/>
      <c r="I319" s="400"/>
      <c r="J319" s="400"/>
      <c r="K319" s="400"/>
      <c r="L319" s="400"/>
      <c r="M319" s="400"/>
      <c r="N319" s="400"/>
      <c r="U319" s="401"/>
      <c r="V319" s="402"/>
      <c r="W319" s="402"/>
      <c r="X319" s="402"/>
      <c r="Y319" s="402"/>
      <c r="Z319" s="402"/>
      <c r="AA319" s="402"/>
      <c r="AB319" s="402"/>
      <c r="AC319" s="402"/>
      <c r="AD319" s="402"/>
      <c r="AE319" s="402"/>
      <c r="AF319" s="402"/>
      <c r="AG319" s="402"/>
      <c r="AH319" s="402"/>
      <c r="AI319" s="402"/>
      <c r="AJ319" s="402"/>
      <c r="AK319" s="402"/>
      <c r="AL319" s="403"/>
      <c r="AM319" s="403"/>
      <c r="AN319" s="403"/>
      <c r="AO319" s="403"/>
      <c r="AP319" s="403"/>
      <c r="AQ319" s="403"/>
      <c r="AR319" s="403"/>
      <c r="AS319" s="403"/>
      <c r="AT319" s="403"/>
      <c r="AU319" s="403"/>
      <c r="AV319" s="403"/>
      <c r="AW319" s="403"/>
      <c r="AX319" s="403"/>
      <c r="AY319" s="403"/>
      <c r="AZ319" s="404"/>
      <c r="BA319" s="363"/>
      <c r="BB319" s="363"/>
      <c r="BC319" s="363"/>
      <c r="BD319" s="363"/>
      <c r="BE319" s="363"/>
      <c r="BF319" s="363"/>
      <c r="BG319" s="363"/>
      <c r="BH319" s="363"/>
      <c r="BI319" s="363"/>
      <c r="BJ319" s="363"/>
    </row>
    <row r="320" spans="6:62" ht="93" customHeight="1" x14ac:dyDescent="0.3">
      <c r="F320" s="399"/>
      <c r="G320" s="400"/>
      <c r="H320" s="400"/>
      <c r="I320" s="400"/>
      <c r="J320" s="400"/>
      <c r="K320" s="400"/>
      <c r="L320" s="400"/>
      <c r="M320" s="400"/>
      <c r="N320" s="400"/>
      <c r="U320" s="401"/>
      <c r="V320" s="402"/>
      <c r="W320" s="402"/>
      <c r="X320" s="402"/>
      <c r="Y320" s="402"/>
      <c r="Z320" s="402"/>
      <c r="AA320" s="402"/>
      <c r="AB320" s="402"/>
      <c r="AC320" s="402"/>
      <c r="AD320" s="402"/>
      <c r="AE320" s="402"/>
      <c r="AF320" s="402"/>
      <c r="AG320" s="402"/>
      <c r="AH320" s="402"/>
      <c r="AI320" s="402"/>
      <c r="AJ320" s="402"/>
      <c r="AK320" s="402"/>
      <c r="AL320" s="403"/>
      <c r="AM320" s="403"/>
      <c r="AN320" s="403"/>
      <c r="AO320" s="403"/>
      <c r="AP320" s="403"/>
      <c r="AQ320" s="403"/>
      <c r="AR320" s="403"/>
      <c r="AS320" s="403"/>
      <c r="AT320" s="403"/>
      <c r="AU320" s="403"/>
      <c r="AV320" s="403"/>
      <c r="AW320" s="403"/>
      <c r="AX320" s="403"/>
      <c r="AY320" s="403"/>
      <c r="AZ320" s="404"/>
      <c r="BA320" s="363"/>
      <c r="BB320" s="363"/>
      <c r="BC320" s="363"/>
      <c r="BD320" s="363"/>
      <c r="BE320" s="363"/>
      <c r="BF320" s="363"/>
      <c r="BG320" s="363"/>
      <c r="BH320" s="363"/>
      <c r="BI320" s="363"/>
      <c r="BJ320" s="363"/>
    </row>
    <row r="321" spans="6:62" ht="93" customHeight="1" x14ac:dyDescent="0.3">
      <c r="F321" s="399"/>
      <c r="G321" s="400"/>
      <c r="H321" s="400"/>
      <c r="I321" s="400"/>
      <c r="J321" s="400"/>
      <c r="K321" s="400"/>
      <c r="L321" s="400"/>
      <c r="M321" s="400"/>
      <c r="N321" s="400"/>
      <c r="U321" s="401"/>
      <c r="V321" s="402"/>
      <c r="W321" s="402"/>
      <c r="X321" s="402"/>
      <c r="Y321" s="402"/>
      <c r="Z321" s="402"/>
      <c r="AA321" s="402"/>
      <c r="AB321" s="402"/>
      <c r="AC321" s="402"/>
      <c r="AD321" s="402"/>
      <c r="AE321" s="402"/>
      <c r="AF321" s="402"/>
      <c r="AG321" s="402"/>
      <c r="AH321" s="402"/>
      <c r="AI321" s="402"/>
      <c r="AJ321" s="402"/>
      <c r="AK321" s="402"/>
      <c r="AL321" s="403"/>
      <c r="AM321" s="403"/>
      <c r="AN321" s="403"/>
      <c r="AO321" s="403"/>
      <c r="AP321" s="403"/>
      <c r="AQ321" s="403"/>
      <c r="AR321" s="403"/>
      <c r="AS321" s="403"/>
      <c r="AT321" s="403"/>
      <c r="AU321" s="403"/>
      <c r="AV321" s="403"/>
      <c r="AW321" s="403"/>
      <c r="AX321" s="403"/>
      <c r="AY321" s="403"/>
      <c r="AZ321" s="404"/>
      <c r="BA321" s="363"/>
      <c r="BB321" s="363"/>
      <c r="BC321" s="363"/>
      <c r="BD321" s="363"/>
      <c r="BE321" s="363"/>
      <c r="BF321" s="363"/>
      <c r="BG321" s="363"/>
      <c r="BH321" s="363"/>
      <c r="BI321" s="363"/>
      <c r="BJ321" s="363"/>
    </row>
    <row r="322" spans="6:62" ht="93" customHeight="1" x14ac:dyDescent="0.3">
      <c r="F322" s="399"/>
      <c r="G322" s="400"/>
      <c r="H322" s="400"/>
      <c r="I322" s="400"/>
      <c r="J322" s="400"/>
      <c r="K322" s="400"/>
      <c r="L322" s="400"/>
      <c r="M322" s="400"/>
      <c r="N322" s="400"/>
      <c r="U322" s="401"/>
      <c r="V322" s="402"/>
      <c r="W322" s="402"/>
      <c r="X322" s="402"/>
      <c r="Y322" s="402"/>
      <c r="Z322" s="402"/>
      <c r="AA322" s="402"/>
      <c r="AB322" s="402"/>
      <c r="AC322" s="402"/>
      <c r="AD322" s="402"/>
      <c r="AE322" s="402"/>
      <c r="AF322" s="402"/>
      <c r="AG322" s="402"/>
      <c r="AH322" s="402"/>
      <c r="AI322" s="402"/>
      <c r="AJ322" s="402"/>
      <c r="AK322" s="402"/>
      <c r="AL322" s="403"/>
      <c r="AM322" s="403"/>
      <c r="AN322" s="403"/>
      <c r="AO322" s="403"/>
      <c r="AP322" s="403"/>
      <c r="AQ322" s="403"/>
      <c r="AR322" s="403"/>
      <c r="AS322" s="403"/>
      <c r="AT322" s="403"/>
      <c r="AU322" s="403"/>
      <c r="AV322" s="403"/>
      <c r="AW322" s="403"/>
      <c r="AX322" s="403"/>
      <c r="AY322" s="403"/>
      <c r="AZ322" s="404"/>
      <c r="BA322" s="363"/>
      <c r="BB322" s="363"/>
      <c r="BC322" s="363"/>
      <c r="BD322" s="363"/>
      <c r="BE322" s="363"/>
      <c r="BF322" s="363"/>
      <c r="BG322" s="363"/>
      <c r="BH322" s="363"/>
      <c r="BI322" s="363"/>
      <c r="BJ322" s="363"/>
    </row>
    <row r="323" spans="6:62" ht="93" customHeight="1" x14ac:dyDescent="0.3">
      <c r="F323" s="399"/>
      <c r="G323" s="400"/>
      <c r="H323" s="400"/>
      <c r="I323" s="400"/>
      <c r="J323" s="400"/>
      <c r="K323" s="400"/>
      <c r="L323" s="400"/>
      <c r="M323" s="400"/>
      <c r="N323" s="400"/>
      <c r="U323" s="401"/>
      <c r="V323" s="402"/>
      <c r="W323" s="402"/>
      <c r="X323" s="402"/>
      <c r="Y323" s="402"/>
      <c r="Z323" s="402"/>
      <c r="AA323" s="402"/>
      <c r="AB323" s="402"/>
      <c r="AC323" s="402"/>
      <c r="AD323" s="402"/>
      <c r="AE323" s="402"/>
      <c r="AF323" s="402"/>
      <c r="AG323" s="402"/>
      <c r="AH323" s="402"/>
      <c r="AI323" s="402"/>
      <c r="AJ323" s="402"/>
      <c r="AK323" s="402"/>
      <c r="AL323" s="403"/>
      <c r="AM323" s="403"/>
      <c r="AN323" s="403"/>
      <c r="AO323" s="403"/>
      <c r="AP323" s="403"/>
      <c r="AQ323" s="403"/>
      <c r="AR323" s="403"/>
      <c r="AS323" s="403"/>
      <c r="AT323" s="403"/>
      <c r="AU323" s="403"/>
      <c r="AV323" s="403"/>
      <c r="AW323" s="403"/>
      <c r="AX323" s="403"/>
      <c r="AY323" s="403"/>
      <c r="AZ323" s="404"/>
      <c r="BA323" s="363"/>
      <c r="BB323" s="363"/>
      <c r="BC323" s="363"/>
      <c r="BD323" s="363"/>
      <c r="BE323" s="363"/>
      <c r="BF323" s="363"/>
      <c r="BG323" s="363"/>
      <c r="BH323" s="363"/>
      <c r="BI323" s="363"/>
      <c r="BJ323" s="363"/>
    </row>
    <row r="324" spans="6:62" ht="93" customHeight="1" x14ac:dyDescent="0.3">
      <c r="F324" s="399"/>
      <c r="G324" s="400"/>
      <c r="H324" s="400"/>
      <c r="I324" s="400"/>
      <c r="J324" s="400"/>
      <c r="K324" s="400"/>
      <c r="L324" s="400"/>
      <c r="M324" s="400"/>
      <c r="N324" s="400"/>
      <c r="U324" s="401"/>
      <c r="V324" s="402"/>
      <c r="W324" s="402"/>
      <c r="X324" s="402"/>
      <c r="Y324" s="402"/>
      <c r="Z324" s="402"/>
      <c r="AA324" s="402"/>
      <c r="AB324" s="402"/>
      <c r="AC324" s="402"/>
      <c r="AD324" s="402"/>
      <c r="AE324" s="402"/>
      <c r="AF324" s="402"/>
      <c r="AG324" s="402"/>
      <c r="AH324" s="402"/>
      <c r="AI324" s="402"/>
      <c r="AJ324" s="402"/>
      <c r="AK324" s="402"/>
      <c r="AL324" s="403"/>
      <c r="AM324" s="403"/>
      <c r="AN324" s="403"/>
      <c r="AO324" s="403"/>
      <c r="AP324" s="403"/>
      <c r="AQ324" s="403"/>
      <c r="AR324" s="403"/>
      <c r="AS324" s="403"/>
      <c r="AT324" s="403"/>
      <c r="AU324" s="403"/>
      <c r="AV324" s="403"/>
      <c r="AW324" s="403"/>
      <c r="AX324" s="403"/>
      <c r="AY324" s="403"/>
      <c r="AZ324" s="404"/>
      <c r="BA324" s="363"/>
      <c r="BB324" s="363"/>
      <c r="BC324" s="363"/>
      <c r="BD324" s="363"/>
      <c r="BE324" s="363"/>
      <c r="BF324" s="363"/>
      <c r="BG324" s="363"/>
      <c r="BH324" s="363"/>
      <c r="BI324" s="363"/>
      <c r="BJ324" s="363"/>
    </row>
    <row r="325" spans="6:62" ht="93" customHeight="1" x14ac:dyDescent="0.3">
      <c r="F325" s="399"/>
      <c r="G325" s="400"/>
      <c r="H325" s="400"/>
      <c r="I325" s="400"/>
      <c r="J325" s="400"/>
      <c r="K325" s="400"/>
      <c r="L325" s="400"/>
      <c r="M325" s="400"/>
      <c r="N325" s="400"/>
      <c r="U325" s="401"/>
      <c r="V325" s="402"/>
      <c r="W325" s="402"/>
      <c r="X325" s="402"/>
      <c r="Y325" s="402"/>
      <c r="Z325" s="402"/>
      <c r="AA325" s="402"/>
      <c r="AB325" s="402"/>
      <c r="AC325" s="402"/>
      <c r="AD325" s="402"/>
      <c r="AE325" s="402"/>
      <c r="AF325" s="402"/>
      <c r="AG325" s="402"/>
      <c r="AH325" s="402"/>
      <c r="AI325" s="402"/>
      <c r="AJ325" s="402"/>
      <c r="AK325" s="402"/>
      <c r="AL325" s="403"/>
      <c r="AM325" s="403"/>
      <c r="AN325" s="403"/>
      <c r="AO325" s="403"/>
      <c r="AP325" s="403"/>
      <c r="AQ325" s="403"/>
      <c r="AR325" s="403"/>
      <c r="AS325" s="403"/>
      <c r="AT325" s="403"/>
      <c r="AU325" s="403"/>
      <c r="AV325" s="403"/>
      <c r="AW325" s="403"/>
      <c r="AX325" s="403"/>
      <c r="AY325" s="403"/>
      <c r="AZ325" s="404"/>
      <c r="BA325" s="363"/>
      <c r="BB325" s="363"/>
      <c r="BC325" s="363"/>
      <c r="BD325" s="363"/>
      <c r="BE325" s="363"/>
      <c r="BF325" s="363"/>
      <c r="BG325" s="363"/>
      <c r="BH325" s="363"/>
      <c r="BI325" s="363"/>
      <c r="BJ325" s="363"/>
    </row>
    <row r="326" spans="6:62" ht="93" customHeight="1" x14ac:dyDescent="0.3">
      <c r="F326" s="399"/>
      <c r="G326" s="400"/>
      <c r="H326" s="400"/>
      <c r="I326" s="400"/>
      <c r="J326" s="400"/>
      <c r="K326" s="400"/>
      <c r="L326" s="400"/>
      <c r="M326" s="400"/>
      <c r="N326" s="400"/>
      <c r="U326" s="401"/>
      <c r="V326" s="402"/>
      <c r="W326" s="402"/>
      <c r="X326" s="402"/>
      <c r="Y326" s="402"/>
      <c r="Z326" s="402"/>
      <c r="AA326" s="402"/>
      <c r="AB326" s="402"/>
      <c r="AC326" s="402"/>
      <c r="AD326" s="402"/>
      <c r="AE326" s="402"/>
      <c r="AF326" s="402"/>
      <c r="AG326" s="402"/>
      <c r="AH326" s="402"/>
      <c r="AI326" s="402"/>
      <c r="AJ326" s="402"/>
      <c r="AK326" s="402"/>
      <c r="AL326" s="403"/>
      <c r="AM326" s="403"/>
      <c r="AN326" s="403"/>
      <c r="AO326" s="403"/>
      <c r="AP326" s="403"/>
      <c r="AQ326" s="403"/>
      <c r="AR326" s="403"/>
      <c r="AS326" s="403"/>
      <c r="AT326" s="403"/>
      <c r="AU326" s="403"/>
      <c r="AV326" s="403"/>
      <c r="AW326" s="403"/>
      <c r="AX326" s="403"/>
      <c r="AY326" s="403"/>
      <c r="AZ326" s="404"/>
      <c r="BA326" s="363"/>
      <c r="BB326" s="363"/>
      <c r="BC326" s="363"/>
      <c r="BD326" s="363"/>
      <c r="BE326" s="363"/>
      <c r="BF326" s="363"/>
      <c r="BG326" s="363"/>
      <c r="BH326" s="363"/>
      <c r="BI326" s="363"/>
      <c r="BJ326" s="363"/>
    </row>
    <row r="327" spans="6:62" ht="93" customHeight="1" x14ac:dyDescent="0.3">
      <c r="F327" s="399"/>
      <c r="G327" s="400"/>
      <c r="H327" s="400"/>
      <c r="I327" s="400"/>
      <c r="J327" s="400"/>
      <c r="K327" s="400"/>
      <c r="L327" s="400"/>
      <c r="M327" s="400"/>
      <c r="N327" s="400"/>
      <c r="U327" s="401"/>
      <c r="V327" s="402"/>
      <c r="W327" s="402"/>
      <c r="X327" s="402"/>
      <c r="Y327" s="402"/>
      <c r="Z327" s="402"/>
      <c r="AA327" s="402"/>
      <c r="AB327" s="402"/>
      <c r="AC327" s="402"/>
      <c r="AD327" s="402"/>
      <c r="AE327" s="402"/>
      <c r="AF327" s="402"/>
      <c r="AG327" s="402"/>
      <c r="AH327" s="402"/>
      <c r="AI327" s="402"/>
      <c r="AJ327" s="402"/>
      <c r="AK327" s="402"/>
      <c r="AL327" s="403"/>
      <c r="AM327" s="403"/>
      <c r="AN327" s="403"/>
      <c r="AO327" s="403"/>
      <c r="AP327" s="403"/>
      <c r="AQ327" s="403"/>
      <c r="AR327" s="403"/>
      <c r="AS327" s="403"/>
      <c r="AT327" s="403"/>
      <c r="AU327" s="403"/>
      <c r="AV327" s="403"/>
      <c r="AW327" s="403"/>
      <c r="AX327" s="403"/>
      <c r="AY327" s="403"/>
      <c r="AZ327" s="404"/>
      <c r="BA327" s="363"/>
      <c r="BB327" s="363"/>
      <c r="BC327" s="363"/>
      <c r="BD327" s="363"/>
      <c r="BE327" s="363"/>
      <c r="BF327" s="363"/>
      <c r="BG327" s="363"/>
      <c r="BH327" s="363"/>
      <c r="BI327" s="363"/>
      <c r="BJ327" s="363"/>
    </row>
    <row r="328" spans="6:62" ht="93" customHeight="1" x14ac:dyDescent="0.3">
      <c r="F328" s="399"/>
      <c r="G328" s="400"/>
      <c r="H328" s="400"/>
      <c r="I328" s="400"/>
      <c r="J328" s="400"/>
      <c r="K328" s="400"/>
      <c r="L328" s="400"/>
      <c r="M328" s="400"/>
      <c r="N328" s="400"/>
      <c r="U328" s="401"/>
      <c r="V328" s="402"/>
      <c r="W328" s="402"/>
      <c r="X328" s="402"/>
      <c r="Y328" s="402"/>
      <c r="Z328" s="402"/>
      <c r="AA328" s="402"/>
      <c r="AB328" s="402"/>
      <c r="AC328" s="402"/>
      <c r="AD328" s="402"/>
      <c r="AE328" s="402"/>
      <c r="AF328" s="402"/>
      <c r="AG328" s="402"/>
      <c r="AH328" s="402"/>
      <c r="AI328" s="402"/>
      <c r="AJ328" s="402"/>
      <c r="AK328" s="402"/>
      <c r="AL328" s="403"/>
      <c r="AM328" s="403"/>
      <c r="AN328" s="403"/>
      <c r="AO328" s="403"/>
      <c r="AP328" s="403"/>
      <c r="AQ328" s="403"/>
      <c r="AR328" s="403"/>
      <c r="AS328" s="403"/>
      <c r="AT328" s="403"/>
      <c r="AU328" s="403"/>
      <c r="AV328" s="403"/>
      <c r="AW328" s="403"/>
      <c r="AX328" s="403"/>
      <c r="AY328" s="403"/>
      <c r="AZ328" s="404"/>
      <c r="BA328" s="363"/>
      <c r="BB328" s="363"/>
      <c r="BC328" s="363"/>
      <c r="BD328" s="363"/>
      <c r="BE328" s="363"/>
      <c r="BF328" s="363"/>
      <c r="BG328" s="363"/>
      <c r="BH328" s="363"/>
      <c r="BI328" s="363"/>
      <c r="BJ328" s="363"/>
    </row>
    <row r="329" spans="6:62" ht="93" customHeight="1" x14ac:dyDescent="0.3">
      <c r="F329" s="399"/>
      <c r="G329" s="400"/>
      <c r="H329" s="400"/>
      <c r="I329" s="400"/>
      <c r="J329" s="400"/>
      <c r="K329" s="400"/>
      <c r="L329" s="400"/>
      <c r="M329" s="400"/>
      <c r="N329" s="400"/>
      <c r="U329" s="401"/>
      <c r="V329" s="402"/>
      <c r="W329" s="402"/>
      <c r="X329" s="402"/>
      <c r="Y329" s="402"/>
      <c r="Z329" s="402"/>
      <c r="AA329" s="402"/>
      <c r="AB329" s="402"/>
      <c r="AC329" s="402"/>
      <c r="AD329" s="402"/>
      <c r="AE329" s="402"/>
      <c r="AF329" s="402"/>
      <c r="AG329" s="402"/>
      <c r="AH329" s="402"/>
      <c r="AI329" s="402"/>
      <c r="AJ329" s="402"/>
      <c r="AK329" s="402"/>
      <c r="AL329" s="403"/>
      <c r="AM329" s="403"/>
      <c r="AN329" s="403"/>
      <c r="AO329" s="403"/>
      <c r="AP329" s="403"/>
      <c r="AQ329" s="403"/>
      <c r="AR329" s="403"/>
      <c r="AS329" s="403"/>
      <c r="AT329" s="403"/>
      <c r="AU329" s="403"/>
      <c r="AV329" s="403"/>
      <c r="AW329" s="403"/>
      <c r="AX329" s="403"/>
      <c r="AY329" s="403"/>
      <c r="AZ329" s="404"/>
      <c r="BA329" s="363"/>
      <c r="BB329" s="363"/>
      <c r="BC329" s="363"/>
      <c r="BD329" s="363"/>
      <c r="BE329" s="363"/>
      <c r="BF329" s="363"/>
      <c r="BG329" s="363"/>
      <c r="BH329" s="363"/>
      <c r="BI329" s="363"/>
      <c r="BJ329" s="363"/>
    </row>
    <row r="330" spans="6:62" ht="93" customHeight="1" x14ac:dyDescent="0.3">
      <c r="F330" s="399"/>
      <c r="G330" s="400"/>
      <c r="H330" s="400"/>
      <c r="I330" s="400"/>
      <c r="J330" s="400"/>
      <c r="K330" s="400"/>
      <c r="L330" s="400"/>
      <c r="M330" s="400"/>
      <c r="N330" s="400"/>
      <c r="U330" s="401"/>
      <c r="V330" s="402"/>
      <c r="W330" s="402"/>
      <c r="X330" s="402"/>
      <c r="Y330" s="402"/>
      <c r="Z330" s="402"/>
      <c r="AA330" s="402"/>
      <c r="AB330" s="402"/>
      <c r="AC330" s="402"/>
      <c r="AD330" s="402"/>
      <c r="AE330" s="402"/>
      <c r="AF330" s="402"/>
      <c r="AG330" s="402"/>
      <c r="AH330" s="402"/>
      <c r="AI330" s="402"/>
      <c r="AJ330" s="402"/>
      <c r="AK330" s="402"/>
      <c r="AL330" s="403"/>
      <c r="AM330" s="403"/>
      <c r="AN330" s="403"/>
      <c r="AO330" s="403"/>
      <c r="AP330" s="403"/>
      <c r="AQ330" s="403"/>
      <c r="AR330" s="403"/>
      <c r="AS330" s="403"/>
      <c r="AT330" s="403"/>
      <c r="AU330" s="403"/>
      <c r="AV330" s="403"/>
      <c r="AW330" s="403"/>
      <c r="AX330" s="403"/>
      <c r="AY330" s="403"/>
      <c r="AZ330" s="404"/>
      <c r="BA330" s="363"/>
      <c r="BB330" s="363"/>
      <c r="BC330" s="363"/>
      <c r="BD330" s="363"/>
      <c r="BE330" s="363"/>
      <c r="BF330" s="363"/>
      <c r="BG330" s="363"/>
      <c r="BH330" s="363"/>
      <c r="BI330" s="363"/>
      <c r="BJ330" s="363"/>
    </row>
    <row r="331" spans="6:62" ht="93" customHeight="1" x14ac:dyDescent="0.3">
      <c r="F331" s="399"/>
      <c r="G331" s="400"/>
      <c r="H331" s="400"/>
      <c r="I331" s="400"/>
      <c r="J331" s="400"/>
      <c r="K331" s="400"/>
      <c r="L331" s="400"/>
      <c r="M331" s="400"/>
      <c r="N331" s="400"/>
      <c r="U331" s="401"/>
      <c r="V331" s="402"/>
      <c r="W331" s="402"/>
      <c r="X331" s="402"/>
      <c r="Y331" s="402"/>
      <c r="Z331" s="402"/>
      <c r="AA331" s="402"/>
      <c r="AB331" s="402"/>
      <c r="AC331" s="402"/>
      <c r="AD331" s="402"/>
      <c r="AE331" s="402"/>
      <c r="AF331" s="402"/>
      <c r="AG331" s="402"/>
      <c r="AH331" s="402"/>
      <c r="AI331" s="402"/>
      <c r="AJ331" s="402"/>
      <c r="AK331" s="402"/>
      <c r="AL331" s="403"/>
      <c r="AM331" s="403"/>
      <c r="AN331" s="403"/>
      <c r="AO331" s="403"/>
      <c r="AP331" s="403"/>
      <c r="AQ331" s="403"/>
      <c r="AR331" s="403"/>
      <c r="AS331" s="403"/>
      <c r="AT331" s="403"/>
      <c r="AU331" s="403"/>
      <c r="AV331" s="403"/>
      <c r="AW331" s="403"/>
      <c r="AX331" s="403"/>
      <c r="AY331" s="403"/>
      <c r="AZ331" s="404"/>
      <c r="BA331" s="363"/>
      <c r="BB331" s="363"/>
      <c r="BC331" s="363"/>
      <c r="BD331" s="363"/>
      <c r="BE331" s="363"/>
      <c r="BF331" s="363"/>
      <c r="BG331" s="363"/>
      <c r="BH331" s="363"/>
      <c r="BI331" s="363"/>
      <c r="BJ331" s="363"/>
    </row>
    <row r="332" spans="6:62" ht="93" customHeight="1" x14ac:dyDescent="0.3">
      <c r="F332" s="399"/>
      <c r="G332" s="400"/>
      <c r="H332" s="400"/>
      <c r="I332" s="400"/>
      <c r="J332" s="400"/>
      <c r="K332" s="400"/>
      <c r="L332" s="400"/>
      <c r="M332" s="400"/>
      <c r="N332" s="400"/>
      <c r="U332" s="401"/>
      <c r="V332" s="402"/>
      <c r="W332" s="402"/>
      <c r="X332" s="402"/>
      <c r="Y332" s="402"/>
      <c r="Z332" s="402"/>
      <c r="AA332" s="402"/>
      <c r="AB332" s="402"/>
      <c r="AC332" s="402"/>
      <c r="AD332" s="402"/>
      <c r="AE332" s="402"/>
      <c r="AF332" s="402"/>
      <c r="AG332" s="402"/>
      <c r="AH332" s="402"/>
      <c r="AI332" s="402"/>
      <c r="AJ332" s="402"/>
      <c r="AK332" s="402"/>
      <c r="AL332" s="403"/>
      <c r="AM332" s="403"/>
      <c r="AN332" s="403"/>
      <c r="AO332" s="403"/>
      <c r="AP332" s="403"/>
      <c r="AQ332" s="403"/>
      <c r="AR332" s="403"/>
      <c r="AS332" s="403"/>
      <c r="AT332" s="403"/>
      <c r="AU332" s="403"/>
      <c r="AV332" s="403"/>
      <c r="AW332" s="403"/>
      <c r="AX332" s="403"/>
      <c r="AY332" s="403"/>
      <c r="AZ332" s="404"/>
      <c r="BA332" s="363"/>
      <c r="BB332" s="363"/>
      <c r="BC332" s="363"/>
      <c r="BD332" s="363"/>
      <c r="BE332" s="363"/>
      <c r="BF332" s="363"/>
      <c r="BG332" s="363"/>
      <c r="BH332" s="363"/>
      <c r="BI332" s="363"/>
      <c r="BJ332" s="363"/>
    </row>
    <row r="333" spans="6:62" ht="93" customHeight="1" x14ac:dyDescent="0.3">
      <c r="F333" s="399"/>
      <c r="G333" s="400"/>
      <c r="H333" s="400"/>
      <c r="I333" s="400"/>
      <c r="J333" s="400"/>
      <c r="K333" s="400"/>
      <c r="L333" s="400"/>
      <c r="M333" s="400"/>
      <c r="N333" s="400"/>
      <c r="U333" s="401"/>
      <c r="V333" s="402"/>
      <c r="W333" s="402"/>
      <c r="X333" s="402"/>
      <c r="Y333" s="402"/>
      <c r="Z333" s="402"/>
      <c r="AA333" s="402"/>
      <c r="AB333" s="402"/>
      <c r="AC333" s="402"/>
      <c r="AD333" s="402"/>
      <c r="AE333" s="402"/>
      <c r="AF333" s="402"/>
      <c r="AG333" s="402"/>
      <c r="AH333" s="402"/>
      <c r="AI333" s="402"/>
      <c r="AJ333" s="402"/>
      <c r="AK333" s="402"/>
      <c r="AL333" s="403"/>
      <c r="AM333" s="403"/>
      <c r="AN333" s="403"/>
      <c r="AO333" s="403"/>
      <c r="AP333" s="403"/>
      <c r="AQ333" s="403"/>
      <c r="AR333" s="403"/>
      <c r="AS333" s="403"/>
      <c r="AT333" s="403"/>
      <c r="AU333" s="403"/>
      <c r="AV333" s="403"/>
      <c r="AW333" s="403"/>
      <c r="AX333" s="403"/>
      <c r="AY333" s="403"/>
      <c r="AZ333" s="404"/>
      <c r="BA333" s="363"/>
      <c r="BB333" s="363"/>
      <c r="BC333" s="363"/>
      <c r="BD333" s="363"/>
      <c r="BE333" s="363"/>
      <c r="BF333" s="363"/>
      <c r="BG333" s="363"/>
      <c r="BH333" s="363"/>
      <c r="BI333" s="363"/>
      <c r="BJ333" s="363"/>
    </row>
    <row r="334" spans="6:62" ht="93" customHeight="1" x14ac:dyDescent="0.3">
      <c r="F334" s="399"/>
      <c r="G334" s="400"/>
      <c r="H334" s="400"/>
      <c r="I334" s="400"/>
      <c r="J334" s="400"/>
      <c r="K334" s="400"/>
      <c r="L334" s="400"/>
      <c r="M334" s="400"/>
      <c r="N334" s="400"/>
      <c r="U334" s="401"/>
      <c r="V334" s="402"/>
      <c r="W334" s="402"/>
      <c r="X334" s="402"/>
      <c r="Y334" s="402"/>
      <c r="Z334" s="402"/>
      <c r="AA334" s="402"/>
      <c r="AB334" s="402"/>
      <c r="AC334" s="402"/>
      <c r="AD334" s="402"/>
      <c r="AE334" s="402"/>
      <c r="AF334" s="402"/>
      <c r="AG334" s="402"/>
      <c r="AH334" s="402"/>
      <c r="AI334" s="402"/>
      <c r="AJ334" s="402"/>
      <c r="AK334" s="402"/>
      <c r="AL334" s="403"/>
      <c r="AM334" s="403"/>
      <c r="AN334" s="403"/>
      <c r="AO334" s="403"/>
      <c r="AP334" s="403"/>
      <c r="AQ334" s="403"/>
      <c r="AR334" s="403"/>
      <c r="AS334" s="403"/>
      <c r="AT334" s="403"/>
      <c r="AU334" s="403"/>
      <c r="AV334" s="403"/>
      <c r="AW334" s="403"/>
      <c r="AX334" s="403"/>
      <c r="AY334" s="403"/>
      <c r="AZ334" s="404"/>
      <c r="BA334" s="363"/>
      <c r="BB334" s="363"/>
      <c r="BC334" s="363"/>
      <c r="BD334" s="363"/>
      <c r="BE334" s="363"/>
      <c r="BF334" s="363"/>
      <c r="BG334" s="363"/>
      <c r="BH334" s="363"/>
      <c r="BI334" s="363"/>
      <c r="BJ334" s="363"/>
    </row>
    <row r="335" spans="6:62" ht="93" customHeight="1" x14ac:dyDescent="0.3">
      <c r="F335" s="399"/>
      <c r="G335" s="400"/>
      <c r="H335" s="400"/>
      <c r="I335" s="400"/>
      <c r="J335" s="400"/>
      <c r="K335" s="400"/>
      <c r="L335" s="400"/>
      <c r="M335" s="400"/>
      <c r="N335" s="400"/>
      <c r="U335" s="401"/>
      <c r="V335" s="402"/>
      <c r="W335" s="402"/>
      <c r="X335" s="402"/>
      <c r="Y335" s="402"/>
      <c r="Z335" s="402"/>
      <c r="AA335" s="402"/>
      <c r="AB335" s="402"/>
      <c r="AC335" s="402"/>
      <c r="AD335" s="402"/>
      <c r="AE335" s="402"/>
      <c r="AF335" s="402"/>
      <c r="AG335" s="402"/>
      <c r="AH335" s="402"/>
      <c r="AI335" s="402"/>
      <c r="AJ335" s="402"/>
      <c r="AK335" s="402"/>
      <c r="AL335" s="403"/>
      <c r="AM335" s="403"/>
      <c r="AN335" s="403"/>
      <c r="AO335" s="403"/>
      <c r="AP335" s="403"/>
      <c r="AQ335" s="403"/>
      <c r="AR335" s="403"/>
      <c r="AS335" s="403"/>
      <c r="AT335" s="403"/>
      <c r="AU335" s="403"/>
      <c r="AV335" s="403"/>
      <c r="AW335" s="403"/>
      <c r="AX335" s="403"/>
      <c r="AY335" s="403"/>
      <c r="AZ335" s="404"/>
      <c r="BA335" s="363"/>
      <c r="BB335" s="363"/>
      <c r="BC335" s="363"/>
      <c r="BD335" s="363"/>
      <c r="BE335" s="363"/>
      <c r="BF335" s="363"/>
      <c r="BG335" s="363"/>
      <c r="BH335" s="363"/>
      <c r="BI335" s="363"/>
      <c r="BJ335" s="363"/>
    </row>
    <row r="336" spans="6:62" ht="93" customHeight="1" x14ac:dyDescent="0.3">
      <c r="F336" s="399"/>
      <c r="G336" s="400"/>
      <c r="H336" s="400"/>
      <c r="I336" s="400"/>
      <c r="J336" s="400"/>
      <c r="K336" s="400"/>
      <c r="L336" s="400"/>
      <c r="M336" s="400"/>
      <c r="N336" s="400"/>
      <c r="U336" s="401"/>
      <c r="V336" s="402"/>
      <c r="W336" s="402"/>
      <c r="X336" s="402"/>
      <c r="Y336" s="402"/>
      <c r="Z336" s="402"/>
      <c r="AA336" s="402"/>
      <c r="AB336" s="402"/>
      <c r="AC336" s="402"/>
      <c r="AD336" s="402"/>
      <c r="AE336" s="402"/>
      <c r="AF336" s="402"/>
      <c r="AG336" s="402"/>
      <c r="AH336" s="402"/>
      <c r="AI336" s="402"/>
      <c r="AJ336" s="402"/>
      <c r="AK336" s="402"/>
      <c r="AL336" s="403"/>
      <c r="AM336" s="403"/>
      <c r="AN336" s="403"/>
      <c r="AO336" s="403"/>
      <c r="AP336" s="403"/>
      <c r="AQ336" s="403"/>
      <c r="AR336" s="403"/>
      <c r="AS336" s="403"/>
      <c r="AT336" s="403"/>
      <c r="AU336" s="403"/>
      <c r="AV336" s="403"/>
      <c r="AW336" s="403"/>
      <c r="AX336" s="403"/>
      <c r="AY336" s="403"/>
      <c r="AZ336" s="404"/>
      <c r="BA336" s="363"/>
      <c r="BB336" s="363"/>
      <c r="BC336" s="363"/>
      <c r="BD336" s="363"/>
      <c r="BE336" s="363"/>
      <c r="BF336" s="363"/>
      <c r="BG336" s="363"/>
      <c r="BH336" s="363"/>
      <c r="BI336" s="363"/>
      <c r="BJ336" s="363"/>
    </row>
    <row r="337" spans="6:62" ht="93" customHeight="1" x14ac:dyDescent="0.3">
      <c r="F337" s="399"/>
      <c r="G337" s="400"/>
      <c r="H337" s="400"/>
      <c r="I337" s="400"/>
      <c r="J337" s="400"/>
      <c r="K337" s="400"/>
      <c r="L337" s="400"/>
      <c r="M337" s="400"/>
      <c r="N337" s="400"/>
      <c r="U337" s="401"/>
      <c r="V337" s="402"/>
      <c r="W337" s="402"/>
      <c r="X337" s="402"/>
      <c r="Y337" s="402"/>
      <c r="Z337" s="402"/>
      <c r="AA337" s="402"/>
      <c r="AB337" s="402"/>
      <c r="AC337" s="402"/>
      <c r="AD337" s="402"/>
      <c r="AE337" s="402"/>
      <c r="AF337" s="402"/>
      <c r="AG337" s="402"/>
      <c r="AH337" s="402"/>
      <c r="AI337" s="402"/>
      <c r="AJ337" s="402"/>
      <c r="AK337" s="402"/>
      <c r="AL337" s="403"/>
      <c r="AM337" s="403"/>
      <c r="AN337" s="403"/>
      <c r="AO337" s="403"/>
      <c r="AP337" s="403"/>
      <c r="AQ337" s="403"/>
      <c r="AR337" s="403"/>
      <c r="AS337" s="403"/>
      <c r="AT337" s="403"/>
      <c r="AU337" s="403"/>
      <c r="AV337" s="403"/>
      <c r="AW337" s="403"/>
      <c r="AX337" s="403"/>
      <c r="AY337" s="403"/>
      <c r="AZ337" s="404"/>
      <c r="BA337" s="363"/>
      <c r="BB337" s="363"/>
      <c r="BC337" s="363"/>
      <c r="BD337" s="363"/>
      <c r="BE337" s="363"/>
      <c r="BF337" s="363"/>
      <c r="BG337" s="363"/>
      <c r="BH337" s="363"/>
      <c r="BI337" s="363"/>
      <c r="BJ337" s="363"/>
    </row>
    <row r="338" spans="6:62" ht="93" customHeight="1" x14ac:dyDescent="0.3">
      <c r="F338" s="399"/>
      <c r="G338" s="400"/>
      <c r="H338" s="400"/>
      <c r="I338" s="400"/>
      <c r="J338" s="400"/>
      <c r="K338" s="400"/>
      <c r="L338" s="400"/>
      <c r="M338" s="400"/>
      <c r="N338" s="400"/>
      <c r="U338" s="401"/>
      <c r="V338" s="402"/>
      <c r="W338" s="402"/>
      <c r="X338" s="402"/>
      <c r="Y338" s="402"/>
      <c r="Z338" s="402"/>
      <c r="AA338" s="402"/>
      <c r="AB338" s="402"/>
      <c r="AC338" s="402"/>
      <c r="AD338" s="402"/>
      <c r="AE338" s="402"/>
      <c r="AF338" s="402"/>
      <c r="AG338" s="402"/>
      <c r="AH338" s="402"/>
      <c r="AI338" s="402"/>
      <c r="AJ338" s="402"/>
      <c r="AK338" s="402"/>
      <c r="AL338" s="403"/>
      <c r="AM338" s="403"/>
      <c r="AN338" s="403"/>
      <c r="AO338" s="403"/>
      <c r="AP338" s="403"/>
      <c r="AQ338" s="403"/>
      <c r="AR338" s="403"/>
      <c r="AS338" s="403"/>
      <c r="AT338" s="403"/>
      <c r="AU338" s="403"/>
      <c r="AV338" s="403"/>
      <c r="AW338" s="403"/>
      <c r="AX338" s="403"/>
      <c r="AY338" s="403"/>
      <c r="AZ338" s="404"/>
      <c r="BA338" s="363"/>
      <c r="BB338" s="363"/>
      <c r="BC338" s="363"/>
      <c r="BD338" s="363"/>
      <c r="BE338" s="363"/>
      <c r="BF338" s="363"/>
      <c r="BG338" s="363"/>
      <c r="BH338" s="363"/>
      <c r="BI338" s="363"/>
      <c r="BJ338" s="363"/>
    </row>
    <row r="339" spans="6:62" ht="93" customHeight="1" x14ac:dyDescent="0.3">
      <c r="F339" s="399"/>
      <c r="G339" s="400"/>
      <c r="H339" s="400"/>
      <c r="I339" s="400"/>
      <c r="J339" s="400"/>
      <c r="K339" s="400"/>
      <c r="L339" s="400"/>
      <c r="M339" s="400"/>
      <c r="N339" s="400"/>
      <c r="U339" s="401"/>
      <c r="V339" s="402"/>
      <c r="W339" s="402"/>
      <c r="X339" s="402"/>
      <c r="Y339" s="402"/>
      <c r="Z339" s="402"/>
      <c r="AA339" s="402"/>
      <c r="AB339" s="402"/>
      <c r="AC339" s="402"/>
      <c r="AD339" s="402"/>
      <c r="AE339" s="402"/>
      <c r="AF339" s="402"/>
      <c r="AG339" s="402"/>
      <c r="AH339" s="402"/>
      <c r="AI339" s="402"/>
      <c r="AJ339" s="402"/>
      <c r="AK339" s="402"/>
      <c r="AL339" s="403"/>
      <c r="AM339" s="403"/>
      <c r="AN339" s="403"/>
      <c r="AO339" s="403"/>
      <c r="AP339" s="403"/>
      <c r="AQ339" s="403"/>
      <c r="AR339" s="403"/>
      <c r="AS339" s="403"/>
      <c r="AT339" s="403"/>
      <c r="AU339" s="403"/>
      <c r="AV339" s="403"/>
      <c r="AW339" s="403"/>
      <c r="AX339" s="403"/>
      <c r="AY339" s="403"/>
      <c r="AZ339" s="404"/>
      <c r="BA339" s="363"/>
      <c r="BB339" s="363"/>
      <c r="BC339" s="363"/>
      <c r="BD339" s="363"/>
      <c r="BE339" s="363"/>
      <c r="BF339" s="363"/>
      <c r="BG339" s="363"/>
      <c r="BH339" s="363"/>
      <c r="BI339" s="363"/>
      <c r="BJ339" s="363"/>
    </row>
    <row r="340" spans="6:62" ht="93" customHeight="1" x14ac:dyDescent="0.3">
      <c r="F340" s="399"/>
      <c r="G340" s="400"/>
      <c r="H340" s="400"/>
      <c r="I340" s="400"/>
      <c r="J340" s="400"/>
      <c r="K340" s="400"/>
      <c r="L340" s="400"/>
      <c r="M340" s="400"/>
      <c r="N340" s="400"/>
      <c r="U340" s="401"/>
      <c r="V340" s="402"/>
      <c r="W340" s="402"/>
      <c r="X340" s="402"/>
      <c r="Y340" s="402"/>
      <c r="Z340" s="402"/>
      <c r="AA340" s="402"/>
      <c r="AB340" s="402"/>
      <c r="AC340" s="402"/>
      <c r="AD340" s="402"/>
      <c r="AE340" s="402"/>
      <c r="AF340" s="402"/>
      <c r="AG340" s="402"/>
      <c r="AH340" s="402"/>
      <c r="AI340" s="402"/>
      <c r="AJ340" s="402"/>
      <c r="AK340" s="402"/>
      <c r="AL340" s="403"/>
      <c r="AM340" s="403"/>
      <c r="AN340" s="403"/>
      <c r="AO340" s="403"/>
      <c r="AP340" s="403"/>
      <c r="AQ340" s="403"/>
      <c r="AR340" s="403"/>
      <c r="AS340" s="403"/>
      <c r="AT340" s="403"/>
      <c r="AU340" s="403"/>
      <c r="AV340" s="403"/>
      <c r="AW340" s="403"/>
      <c r="AX340" s="403"/>
      <c r="AY340" s="403"/>
      <c r="AZ340" s="404"/>
      <c r="BA340" s="363"/>
      <c r="BB340" s="363"/>
      <c r="BC340" s="363"/>
      <c r="BD340" s="363"/>
      <c r="BE340" s="363"/>
      <c r="BF340" s="363"/>
      <c r="BG340" s="363"/>
      <c r="BH340" s="363"/>
      <c r="BI340" s="363"/>
      <c r="BJ340" s="363"/>
    </row>
    <row r="341" spans="6:62" ht="93" customHeight="1" x14ac:dyDescent="0.3">
      <c r="F341" s="399"/>
      <c r="G341" s="400"/>
      <c r="H341" s="400"/>
      <c r="I341" s="400"/>
      <c r="J341" s="400"/>
      <c r="K341" s="400"/>
      <c r="L341" s="400"/>
      <c r="M341" s="400"/>
      <c r="N341" s="400"/>
      <c r="U341" s="401"/>
      <c r="V341" s="402"/>
      <c r="W341" s="402"/>
      <c r="X341" s="402"/>
      <c r="Y341" s="402"/>
      <c r="Z341" s="402"/>
      <c r="AA341" s="402"/>
      <c r="AB341" s="402"/>
      <c r="AC341" s="402"/>
      <c r="AD341" s="402"/>
      <c r="AE341" s="402"/>
      <c r="AF341" s="402"/>
      <c r="AG341" s="402"/>
      <c r="AH341" s="402"/>
      <c r="AI341" s="402"/>
      <c r="AJ341" s="402"/>
      <c r="AK341" s="402"/>
      <c r="AL341" s="403"/>
      <c r="AM341" s="403"/>
      <c r="AN341" s="403"/>
      <c r="AO341" s="403"/>
      <c r="AP341" s="403"/>
      <c r="AQ341" s="403"/>
      <c r="AR341" s="403"/>
      <c r="AS341" s="403"/>
      <c r="AT341" s="403"/>
      <c r="AU341" s="403"/>
      <c r="AV341" s="403"/>
      <c r="AW341" s="403"/>
      <c r="AX341" s="403"/>
      <c r="AY341" s="403"/>
      <c r="AZ341" s="404"/>
      <c r="BA341" s="363"/>
      <c r="BB341" s="363"/>
      <c r="BC341" s="363"/>
      <c r="BD341" s="363"/>
      <c r="BE341" s="363"/>
      <c r="BF341" s="363"/>
      <c r="BG341" s="363"/>
      <c r="BH341" s="363"/>
      <c r="BI341" s="363"/>
      <c r="BJ341" s="363"/>
    </row>
    <row r="342" spans="6:62" ht="93" customHeight="1" x14ac:dyDescent="0.3">
      <c r="F342" s="399"/>
      <c r="G342" s="400"/>
      <c r="H342" s="400"/>
      <c r="I342" s="400"/>
      <c r="J342" s="400"/>
      <c r="K342" s="400"/>
      <c r="L342" s="400"/>
      <c r="M342" s="400"/>
      <c r="N342" s="400"/>
      <c r="U342" s="401"/>
      <c r="V342" s="402"/>
      <c r="W342" s="402"/>
      <c r="X342" s="402"/>
      <c r="Y342" s="402"/>
      <c r="Z342" s="402"/>
      <c r="AA342" s="402"/>
      <c r="AB342" s="402"/>
      <c r="AC342" s="402"/>
      <c r="AD342" s="402"/>
      <c r="AE342" s="402"/>
      <c r="AF342" s="402"/>
      <c r="AG342" s="402"/>
      <c r="AH342" s="402"/>
      <c r="AI342" s="402"/>
      <c r="AJ342" s="402"/>
      <c r="AK342" s="402"/>
      <c r="AL342" s="403"/>
      <c r="AM342" s="403"/>
      <c r="AN342" s="403"/>
      <c r="AO342" s="403"/>
      <c r="AP342" s="403"/>
      <c r="AQ342" s="403"/>
      <c r="AR342" s="403"/>
      <c r="AS342" s="403"/>
      <c r="AT342" s="403"/>
      <c r="AU342" s="403"/>
      <c r="AV342" s="403"/>
      <c r="AW342" s="403"/>
      <c r="AX342" s="403"/>
      <c r="AY342" s="403"/>
      <c r="AZ342" s="404"/>
      <c r="BA342" s="363"/>
      <c r="BB342" s="363"/>
      <c r="BC342" s="363"/>
      <c r="BD342" s="363"/>
      <c r="BE342" s="363"/>
      <c r="BF342" s="363"/>
      <c r="BG342" s="363"/>
      <c r="BH342" s="363"/>
      <c r="BI342" s="363"/>
      <c r="BJ342" s="363"/>
    </row>
    <row r="343" spans="6:62" ht="93" customHeight="1" x14ac:dyDescent="0.3">
      <c r="F343" s="399"/>
      <c r="G343" s="400"/>
      <c r="H343" s="400"/>
      <c r="I343" s="400"/>
      <c r="J343" s="400"/>
      <c r="K343" s="400"/>
      <c r="L343" s="400"/>
      <c r="M343" s="400"/>
      <c r="N343" s="400"/>
      <c r="U343" s="401"/>
      <c r="V343" s="402"/>
      <c r="W343" s="402"/>
      <c r="X343" s="402"/>
      <c r="Y343" s="402"/>
      <c r="Z343" s="402"/>
      <c r="AA343" s="402"/>
      <c r="AB343" s="402"/>
      <c r="AC343" s="402"/>
      <c r="AD343" s="402"/>
      <c r="AE343" s="402"/>
      <c r="AF343" s="402"/>
      <c r="AG343" s="402"/>
      <c r="AH343" s="402"/>
      <c r="AI343" s="402"/>
      <c r="AJ343" s="402"/>
      <c r="AK343" s="402"/>
      <c r="AL343" s="403"/>
      <c r="AM343" s="403"/>
      <c r="AN343" s="403"/>
      <c r="AO343" s="403"/>
      <c r="AP343" s="403"/>
      <c r="AQ343" s="403"/>
      <c r="AR343" s="403"/>
      <c r="AS343" s="403"/>
      <c r="AT343" s="403"/>
      <c r="AU343" s="403"/>
      <c r="AV343" s="403"/>
      <c r="AW343" s="403"/>
      <c r="AX343" s="403"/>
      <c r="AY343" s="403"/>
      <c r="AZ343" s="404"/>
      <c r="BA343" s="363"/>
      <c r="BB343" s="363"/>
      <c r="BC343" s="363"/>
      <c r="BD343" s="363"/>
      <c r="BE343" s="363"/>
      <c r="BF343" s="363"/>
      <c r="BG343" s="363"/>
      <c r="BH343" s="363"/>
      <c r="BI343" s="363"/>
      <c r="BJ343" s="363"/>
    </row>
    <row r="344" spans="6:62" ht="93" customHeight="1" x14ac:dyDescent="0.3">
      <c r="F344" s="399"/>
      <c r="G344" s="400"/>
      <c r="H344" s="400"/>
      <c r="I344" s="400"/>
      <c r="J344" s="400"/>
      <c r="K344" s="400"/>
      <c r="L344" s="400"/>
      <c r="M344" s="400"/>
      <c r="N344" s="400"/>
      <c r="U344" s="401"/>
      <c r="V344" s="402"/>
      <c r="W344" s="402"/>
      <c r="X344" s="402"/>
      <c r="Y344" s="402"/>
      <c r="Z344" s="402"/>
      <c r="AA344" s="402"/>
      <c r="AB344" s="402"/>
      <c r="AC344" s="402"/>
      <c r="AD344" s="402"/>
      <c r="AE344" s="402"/>
      <c r="AF344" s="402"/>
      <c r="AG344" s="402"/>
      <c r="AH344" s="402"/>
      <c r="AI344" s="402"/>
      <c r="AJ344" s="402"/>
      <c r="AK344" s="402"/>
      <c r="AL344" s="403"/>
      <c r="AM344" s="403"/>
      <c r="AN344" s="403"/>
      <c r="AO344" s="403"/>
      <c r="AP344" s="403"/>
      <c r="AQ344" s="403"/>
      <c r="AR344" s="403"/>
      <c r="AS344" s="403"/>
      <c r="AT344" s="403"/>
      <c r="AU344" s="403"/>
      <c r="AV344" s="403"/>
      <c r="AW344" s="403"/>
      <c r="AX344" s="403"/>
      <c r="AY344" s="403"/>
      <c r="AZ344" s="404"/>
      <c r="BA344" s="363"/>
      <c r="BB344" s="363"/>
      <c r="BC344" s="363"/>
      <c r="BD344" s="363"/>
      <c r="BE344" s="363"/>
      <c r="BF344" s="363"/>
      <c r="BG344" s="363"/>
      <c r="BH344" s="363"/>
      <c r="BI344" s="363"/>
      <c r="BJ344" s="363"/>
    </row>
    <row r="345" spans="6:62" ht="93" customHeight="1" x14ac:dyDescent="0.3">
      <c r="F345" s="399"/>
      <c r="G345" s="400"/>
      <c r="H345" s="400"/>
      <c r="I345" s="400"/>
      <c r="J345" s="400"/>
      <c r="K345" s="400"/>
      <c r="L345" s="400"/>
      <c r="M345" s="400"/>
      <c r="N345" s="400"/>
      <c r="U345" s="401"/>
      <c r="V345" s="402"/>
      <c r="W345" s="402"/>
      <c r="X345" s="402"/>
      <c r="Y345" s="402"/>
      <c r="Z345" s="402"/>
      <c r="AA345" s="402"/>
      <c r="AB345" s="402"/>
      <c r="AC345" s="402"/>
      <c r="AD345" s="402"/>
      <c r="AE345" s="402"/>
      <c r="AF345" s="402"/>
      <c r="AG345" s="402"/>
      <c r="AH345" s="402"/>
      <c r="AI345" s="402"/>
      <c r="AJ345" s="402"/>
      <c r="AK345" s="402"/>
      <c r="AL345" s="403"/>
      <c r="AM345" s="403"/>
      <c r="AN345" s="403"/>
      <c r="AO345" s="403"/>
      <c r="AP345" s="403"/>
      <c r="AQ345" s="403"/>
      <c r="AR345" s="403"/>
      <c r="AS345" s="403"/>
      <c r="AT345" s="403"/>
      <c r="AU345" s="403"/>
      <c r="AV345" s="403"/>
      <c r="AW345" s="403"/>
      <c r="AX345" s="403"/>
      <c r="AY345" s="403"/>
      <c r="AZ345" s="404"/>
      <c r="BA345" s="363"/>
      <c r="BB345" s="363"/>
      <c r="BC345" s="363"/>
      <c r="BD345" s="363"/>
      <c r="BE345" s="363"/>
      <c r="BF345" s="363"/>
      <c r="BG345" s="363"/>
      <c r="BH345" s="363"/>
      <c r="BI345" s="363"/>
      <c r="BJ345" s="363"/>
    </row>
    <row r="346" spans="6:62" ht="93" customHeight="1" x14ac:dyDescent="0.3">
      <c r="F346" s="399"/>
      <c r="G346" s="400"/>
      <c r="H346" s="400"/>
      <c r="I346" s="400"/>
      <c r="J346" s="400"/>
      <c r="K346" s="400"/>
      <c r="L346" s="400"/>
      <c r="M346" s="400"/>
      <c r="N346" s="400"/>
      <c r="U346" s="401"/>
      <c r="V346" s="402"/>
      <c r="W346" s="402"/>
      <c r="X346" s="402"/>
      <c r="Y346" s="402"/>
      <c r="Z346" s="402"/>
      <c r="AA346" s="402"/>
      <c r="AB346" s="402"/>
      <c r="AC346" s="402"/>
      <c r="AD346" s="402"/>
      <c r="AE346" s="402"/>
      <c r="AF346" s="402"/>
      <c r="AG346" s="402"/>
      <c r="AH346" s="402"/>
      <c r="AI346" s="402"/>
      <c r="AJ346" s="402"/>
      <c r="AK346" s="402"/>
      <c r="AL346" s="403"/>
      <c r="AM346" s="403"/>
      <c r="AN346" s="403"/>
      <c r="AO346" s="403"/>
      <c r="AP346" s="403"/>
      <c r="AQ346" s="403"/>
      <c r="AR346" s="403"/>
      <c r="AS346" s="403"/>
      <c r="AT346" s="403"/>
      <c r="AU346" s="403"/>
      <c r="AV346" s="403"/>
      <c r="AW346" s="403"/>
      <c r="AX346" s="403"/>
      <c r="AY346" s="403"/>
      <c r="AZ346" s="404"/>
      <c r="BA346" s="363"/>
      <c r="BB346" s="363"/>
      <c r="BC346" s="363"/>
      <c r="BD346" s="363"/>
      <c r="BE346" s="363"/>
      <c r="BF346" s="363"/>
      <c r="BG346" s="363"/>
      <c r="BH346" s="363"/>
      <c r="BI346" s="363"/>
      <c r="BJ346" s="363"/>
    </row>
    <row r="347" spans="6:62" ht="93" customHeight="1" x14ac:dyDescent="0.3">
      <c r="F347" s="399"/>
      <c r="G347" s="400"/>
      <c r="H347" s="400"/>
      <c r="I347" s="400"/>
      <c r="J347" s="400"/>
      <c r="K347" s="400"/>
      <c r="L347" s="400"/>
      <c r="M347" s="400"/>
      <c r="N347" s="400"/>
      <c r="U347" s="401"/>
      <c r="V347" s="402"/>
      <c r="W347" s="402"/>
      <c r="X347" s="402"/>
      <c r="Y347" s="402"/>
      <c r="Z347" s="402"/>
      <c r="AA347" s="402"/>
      <c r="AB347" s="402"/>
      <c r="AC347" s="402"/>
      <c r="AD347" s="402"/>
      <c r="AE347" s="402"/>
      <c r="AF347" s="402"/>
      <c r="AG347" s="402"/>
      <c r="AH347" s="402"/>
      <c r="AI347" s="402"/>
      <c r="AJ347" s="402"/>
      <c r="AK347" s="402"/>
      <c r="AL347" s="403"/>
      <c r="AM347" s="403"/>
      <c r="AN347" s="403"/>
      <c r="AO347" s="403"/>
      <c r="AP347" s="403"/>
      <c r="AQ347" s="403"/>
      <c r="AR347" s="403"/>
      <c r="AS347" s="403"/>
      <c r="AT347" s="403"/>
      <c r="AU347" s="403"/>
      <c r="AV347" s="403"/>
      <c r="AW347" s="403"/>
      <c r="AX347" s="403"/>
      <c r="AY347" s="403"/>
      <c r="AZ347" s="404"/>
      <c r="BA347" s="363"/>
      <c r="BB347" s="363"/>
      <c r="BC347" s="363"/>
      <c r="BD347" s="363"/>
      <c r="BE347" s="363"/>
      <c r="BF347" s="363"/>
      <c r="BG347" s="363"/>
      <c r="BH347" s="363"/>
      <c r="BI347" s="363"/>
      <c r="BJ347" s="363"/>
    </row>
    <row r="348" spans="6:62" ht="93" customHeight="1" x14ac:dyDescent="0.3">
      <c r="F348" s="399"/>
      <c r="G348" s="400"/>
      <c r="H348" s="400"/>
      <c r="I348" s="400"/>
      <c r="J348" s="400"/>
      <c r="K348" s="400"/>
      <c r="L348" s="400"/>
      <c r="M348" s="400"/>
      <c r="N348" s="400"/>
      <c r="U348" s="401"/>
      <c r="V348" s="402"/>
      <c r="W348" s="402"/>
      <c r="X348" s="402"/>
      <c r="Y348" s="402"/>
      <c r="Z348" s="402"/>
      <c r="AA348" s="402"/>
      <c r="AB348" s="402"/>
      <c r="AC348" s="402"/>
      <c r="AD348" s="402"/>
      <c r="AE348" s="402"/>
      <c r="AF348" s="402"/>
      <c r="AG348" s="402"/>
      <c r="AH348" s="402"/>
      <c r="AI348" s="402"/>
      <c r="AJ348" s="402"/>
      <c r="AK348" s="402"/>
      <c r="AL348" s="403"/>
      <c r="AM348" s="403"/>
      <c r="AN348" s="403"/>
      <c r="AO348" s="403"/>
      <c r="AP348" s="403"/>
      <c r="AQ348" s="403"/>
      <c r="AR348" s="403"/>
      <c r="AS348" s="403"/>
      <c r="AT348" s="403"/>
      <c r="AU348" s="403"/>
      <c r="AV348" s="403"/>
      <c r="AW348" s="403"/>
      <c r="AX348" s="403"/>
      <c r="AY348" s="403"/>
      <c r="AZ348" s="404"/>
      <c r="BA348" s="363"/>
      <c r="BB348" s="363"/>
      <c r="BC348" s="363"/>
      <c r="BD348" s="363"/>
      <c r="BE348" s="363"/>
      <c r="BF348" s="363"/>
      <c r="BG348" s="363"/>
      <c r="BH348" s="363"/>
      <c r="BI348" s="363"/>
      <c r="BJ348" s="363"/>
    </row>
    <row r="349" spans="6:62" ht="93" customHeight="1" x14ac:dyDescent="0.3">
      <c r="F349" s="399"/>
      <c r="G349" s="400"/>
      <c r="H349" s="400"/>
      <c r="I349" s="400"/>
      <c r="J349" s="400"/>
      <c r="K349" s="400"/>
      <c r="L349" s="400"/>
      <c r="M349" s="400"/>
      <c r="N349" s="400"/>
      <c r="U349" s="401"/>
      <c r="V349" s="402"/>
      <c r="W349" s="402"/>
      <c r="X349" s="402"/>
      <c r="Y349" s="402"/>
      <c r="Z349" s="402"/>
      <c r="AA349" s="402"/>
      <c r="AB349" s="402"/>
      <c r="AC349" s="402"/>
      <c r="AD349" s="402"/>
      <c r="AE349" s="402"/>
      <c r="AF349" s="402"/>
      <c r="AG349" s="402"/>
      <c r="AH349" s="402"/>
      <c r="AI349" s="402"/>
      <c r="AJ349" s="402"/>
      <c r="AK349" s="402"/>
      <c r="AL349" s="403"/>
      <c r="AM349" s="403"/>
      <c r="AN349" s="403"/>
      <c r="AO349" s="403"/>
      <c r="AP349" s="403"/>
      <c r="AQ349" s="403"/>
      <c r="AR349" s="403"/>
      <c r="AS349" s="403"/>
      <c r="AT349" s="403"/>
      <c r="AU349" s="403"/>
      <c r="AV349" s="403"/>
      <c r="AW349" s="403"/>
      <c r="AX349" s="403"/>
      <c r="AY349" s="403"/>
      <c r="AZ349" s="404"/>
      <c r="BA349" s="363"/>
      <c r="BB349" s="363"/>
      <c r="BC349" s="363"/>
      <c r="BD349" s="363"/>
      <c r="BE349" s="363"/>
      <c r="BF349" s="363"/>
      <c r="BG349" s="363"/>
      <c r="BH349" s="363"/>
      <c r="BI349" s="363"/>
      <c r="BJ349" s="363"/>
    </row>
    <row r="350" spans="6:62" ht="93" customHeight="1" x14ac:dyDescent="0.3">
      <c r="F350" s="399"/>
      <c r="G350" s="400"/>
      <c r="H350" s="400"/>
      <c r="I350" s="400"/>
      <c r="J350" s="400"/>
      <c r="K350" s="400"/>
      <c r="L350" s="400"/>
      <c r="M350" s="400"/>
      <c r="N350" s="400"/>
      <c r="U350" s="401"/>
      <c r="V350" s="402"/>
      <c r="W350" s="402"/>
      <c r="X350" s="402"/>
      <c r="Y350" s="402"/>
      <c r="Z350" s="402"/>
      <c r="AA350" s="402"/>
      <c r="AB350" s="402"/>
      <c r="AC350" s="402"/>
      <c r="AD350" s="402"/>
      <c r="AE350" s="402"/>
      <c r="AF350" s="402"/>
      <c r="AG350" s="402"/>
      <c r="AH350" s="402"/>
      <c r="AI350" s="402"/>
      <c r="AJ350" s="402"/>
      <c r="AK350" s="402"/>
      <c r="AL350" s="403"/>
      <c r="AM350" s="403"/>
      <c r="AN350" s="403"/>
      <c r="AO350" s="403"/>
      <c r="AP350" s="403"/>
      <c r="AQ350" s="403"/>
      <c r="AR350" s="403"/>
      <c r="AS350" s="403"/>
      <c r="AT350" s="403"/>
      <c r="AU350" s="403"/>
      <c r="AV350" s="403"/>
      <c r="AW350" s="403"/>
      <c r="AX350" s="403"/>
      <c r="AY350" s="403"/>
      <c r="AZ350" s="404"/>
      <c r="BA350" s="363"/>
      <c r="BB350" s="363"/>
      <c r="BC350" s="363"/>
      <c r="BD350" s="363"/>
      <c r="BE350" s="363"/>
      <c r="BF350" s="363"/>
      <c r="BG350" s="363"/>
      <c r="BH350" s="363"/>
      <c r="BI350" s="363"/>
      <c r="BJ350" s="363"/>
    </row>
    <row r="351" spans="6:62" ht="93" customHeight="1" x14ac:dyDescent="0.3">
      <c r="F351" s="399"/>
      <c r="G351" s="400"/>
      <c r="H351" s="400"/>
      <c r="I351" s="400"/>
      <c r="J351" s="400"/>
      <c r="K351" s="400"/>
      <c r="L351" s="400"/>
      <c r="M351" s="400"/>
      <c r="N351" s="400"/>
      <c r="U351" s="401"/>
      <c r="V351" s="402"/>
      <c r="W351" s="402"/>
      <c r="X351" s="402"/>
      <c r="Y351" s="402"/>
      <c r="Z351" s="402"/>
      <c r="AA351" s="402"/>
      <c r="AB351" s="402"/>
      <c r="AC351" s="402"/>
      <c r="AD351" s="402"/>
      <c r="AE351" s="402"/>
      <c r="AF351" s="402"/>
      <c r="AG351" s="402"/>
      <c r="AH351" s="402"/>
      <c r="AI351" s="402"/>
      <c r="AJ351" s="402"/>
      <c r="AK351" s="402"/>
      <c r="AL351" s="403"/>
      <c r="AM351" s="403"/>
      <c r="AN351" s="403"/>
      <c r="AO351" s="403"/>
      <c r="AP351" s="403"/>
      <c r="AQ351" s="403"/>
      <c r="AR351" s="403"/>
      <c r="AS351" s="403"/>
      <c r="AT351" s="403"/>
      <c r="AU351" s="403"/>
      <c r="AV351" s="403"/>
      <c r="AW351" s="403"/>
      <c r="AX351" s="403"/>
      <c r="AY351" s="403"/>
      <c r="AZ351" s="404"/>
      <c r="BA351" s="363"/>
      <c r="BB351" s="363"/>
      <c r="BC351" s="363"/>
      <c r="BD351" s="363"/>
      <c r="BE351" s="363"/>
      <c r="BF351" s="363"/>
      <c r="BG351" s="363"/>
      <c r="BH351" s="363"/>
      <c r="BI351" s="363"/>
      <c r="BJ351" s="363"/>
    </row>
    <row r="352" spans="6:62" ht="93" customHeight="1" x14ac:dyDescent="0.3">
      <c r="F352" s="399"/>
      <c r="G352" s="400"/>
      <c r="H352" s="400"/>
      <c r="I352" s="400"/>
      <c r="J352" s="400"/>
      <c r="K352" s="400"/>
      <c r="L352" s="400"/>
      <c r="M352" s="400"/>
      <c r="N352" s="400"/>
      <c r="U352" s="401"/>
      <c r="V352" s="402"/>
      <c r="W352" s="402"/>
      <c r="X352" s="402"/>
      <c r="Y352" s="402"/>
      <c r="Z352" s="402"/>
      <c r="AA352" s="402"/>
      <c r="AB352" s="402"/>
      <c r="AC352" s="402"/>
      <c r="AD352" s="402"/>
      <c r="AE352" s="402"/>
      <c r="AF352" s="402"/>
      <c r="AG352" s="402"/>
      <c r="AH352" s="402"/>
      <c r="AI352" s="402"/>
      <c r="AJ352" s="402"/>
      <c r="AK352" s="402"/>
      <c r="AL352" s="403"/>
      <c r="AM352" s="403"/>
      <c r="AN352" s="403"/>
      <c r="AO352" s="403"/>
      <c r="AP352" s="403"/>
      <c r="AQ352" s="403"/>
      <c r="AR352" s="403"/>
      <c r="AS352" s="403"/>
      <c r="AT352" s="403"/>
      <c r="AU352" s="403"/>
      <c r="AV352" s="403"/>
      <c r="AW352" s="403"/>
      <c r="AX352" s="403"/>
      <c r="AY352" s="403"/>
      <c r="AZ352" s="404"/>
      <c r="BA352" s="363"/>
      <c r="BB352" s="363"/>
      <c r="BC352" s="363"/>
      <c r="BD352" s="363"/>
      <c r="BE352" s="363"/>
      <c r="BF352" s="363"/>
      <c r="BG352" s="363"/>
      <c r="BH352" s="363"/>
      <c r="BI352" s="363"/>
      <c r="BJ352" s="363"/>
    </row>
    <row r="353" spans="6:62" ht="93" customHeight="1" x14ac:dyDescent="0.3">
      <c r="F353" s="399"/>
      <c r="G353" s="400"/>
      <c r="H353" s="400"/>
      <c r="I353" s="400"/>
      <c r="J353" s="400"/>
      <c r="K353" s="400"/>
      <c r="L353" s="400"/>
      <c r="M353" s="400"/>
      <c r="N353" s="400"/>
      <c r="U353" s="401"/>
      <c r="V353" s="402"/>
      <c r="W353" s="402"/>
      <c r="X353" s="402"/>
      <c r="Y353" s="402"/>
      <c r="Z353" s="402"/>
      <c r="AA353" s="402"/>
      <c r="AB353" s="402"/>
      <c r="AC353" s="402"/>
      <c r="AD353" s="402"/>
      <c r="AE353" s="402"/>
      <c r="AF353" s="402"/>
      <c r="AG353" s="402"/>
      <c r="AH353" s="402"/>
      <c r="AI353" s="402"/>
      <c r="AJ353" s="402"/>
      <c r="AK353" s="402"/>
      <c r="AL353" s="403"/>
      <c r="AM353" s="403"/>
      <c r="AN353" s="403"/>
      <c r="AO353" s="403"/>
      <c r="AP353" s="403"/>
      <c r="AQ353" s="403"/>
      <c r="AR353" s="403"/>
      <c r="AS353" s="403"/>
      <c r="AT353" s="403"/>
      <c r="AU353" s="403"/>
      <c r="AV353" s="403"/>
      <c r="AW353" s="403"/>
      <c r="AX353" s="403"/>
      <c r="AY353" s="403"/>
      <c r="AZ353" s="404"/>
      <c r="BA353" s="363"/>
      <c r="BB353" s="363"/>
      <c r="BC353" s="363"/>
      <c r="BD353" s="363"/>
      <c r="BE353" s="363"/>
      <c r="BF353" s="363"/>
      <c r="BG353" s="363"/>
      <c r="BH353" s="363"/>
      <c r="BI353" s="363"/>
      <c r="BJ353" s="363"/>
    </row>
    <row r="354" spans="6:62" ht="93" customHeight="1" x14ac:dyDescent="0.3">
      <c r="F354" s="399"/>
      <c r="G354" s="400"/>
      <c r="H354" s="400"/>
      <c r="I354" s="400"/>
      <c r="J354" s="400"/>
      <c r="K354" s="400"/>
      <c r="L354" s="400"/>
      <c r="M354" s="400"/>
      <c r="N354" s="400"/>
      <c r="U354" s="401"/>
      <c r="V354" s="402"/>
      <c r="W354" s="402"/>
      <c r="X354" s="402"/>
      <c r="Y354" s="402"/>
      <c r="Z354" s="402"/>
      <c r="AA354" s="402"/>
      <c r="AB354" s="402"/>
      <c r="AC354" s="402"/>
      <c r="AD354" s="402"/>
      <c r="AE354" s="402"/>
      <c r="AF354" s="402"/>
      <c r="AG354" s="402"/>
      <c r="AH354" s="402"/>
      <c r="AI354" s="402"/>
      <c r="AJ354" s="402"/>
      <c r="AK354" s="402"/>
      <c r="AL354" s="403"/>
      <c r="AM354" s="403"/>
      <c r="AN354" s="403"/>
      <c r="AO354" s="403"/>
      <c r="AP354" s="403"/>
      <c r="AQ354" s="403"/>
      <c r="AR354" s="403"/>
      <c r="AS354" s="403"/>
      <c r="AT354" s="403"/>
      <c r="AU354" s="403"/>
      <c r="AV354" s="403"/>
      <c r="AW354" s="403"/>
      <c r="AX354" s="403"/>
      <c r="AY354" s="403"/>
      <c r="AZ354" s="404"/>
      <c r="BA354" s="363"/>
      <c r="BB354" s="363"/>
      <c r="BC354" s="363"/>
      <c r="BD354" s="363"/>
      <c r="BE354" s="363"/>
      <c r="BF354" s="363"/>
      <c r="BG354" s="363"/>
      <c r="BH354" s="363"/>
      <c r="BI354" s="363"/>
      <c r="BJ354" s="363"/>
    </row>
    <row r="355" spans="6:62" ht="93" customHeight="1" x14ac:dyDescent="0.3">
      <c r="F355" s="399"/>
      <c r="G355" s="400"/>
      <c r="H355" s="400"/>
      <c r="I355" s="400"/>
      <c r="J355" s="400"/>
      <c r="K355" s="400"/>
      <c r="L355" s="400"/>
      <c r="M355" s="400"/>
      <c r="N355" s="400"/>
      <c r="U355" s="401"/>
      <c r="V355" s="402"/>
      <c r="W355" s="402"/>
      <c r="X355" s="402"/>
      <c r="Y355" s="402"/>
      <c r="Z355" s="402"/>
      <c r="AA355" s="402"/>
      <c r="AB355" s="402"/>
      <c r="AC355" s="402"/>
      <c r="AD355" s="402"/>
      <c r="AE355" s="402"/>
      <c r="AF355" s="402"/>
      <c r="AG355" s="402"/>
      <c r="AH355" s="402"/>
      <c r="AI355" s="402"/>
      <c r="AJ355" s="402"/>
      <c r="AK355" s="402"/>
      <c r="AL355" s="403"/>
      <c r="AM355" s="403"/>
      <c r="AN355" s="403"/>
      <c r="AO355" s="403"/>
      <c r="AP355" s="403"/>
      <c r="AQ355" s="403"/>
      <c r="AR355" s="403"/>
      <c r="AS355" s="403"/>
      <c r="AT355" s="403"/>
      <c r="AU355" s="403"/>
      <c r="AV355" s="403"/>
      <c r="AW355" s="403"/>
      <c r="AX355" s="403"/>
      <c r="AY355" s="403"/>
      <c r="AZ355" s="404"/>
      <c r="BA355" s="363"/>
      <c r="BB355" s="363"/>
      <c r="BC355" s="363"/>
      <c r="BD355" s="363"/>
      <c r="BE355" s="363"/>
      <c r="BF355" s="363"/>
      <c r="BG355" s="363"/>
      <c r="BH355" s="363"/>
      <c r="BI355" s="363"/>
      <c r="BJ355" s="363"/>
    </row>
    <row r="356" spans="6:62" ht="93" customHeight="1" x14ac:dyDescent="0.3">
      <c r="F356" s="399"/>
      <c r="G356" s="400"/>
      <c r="H356" s="400"/>
      <c r="I356" s="400"/>
      <c r="J356" s="400"/>
      <c r="K356" s="400"/>
      <c r="L356" s="400"/>
      <c r="M356" s="400"/>
      <c r="N356" s="400"/>
      <c r="U356" s="401"/>
      <c r="V356" s="402"/>
      <c r="W356" s="402"/>
      <c r="X356" s="402"/>
      <c r="Y356" s="402"/>
      <c r="Z356" s="402"/>
      <c r="AA356" s="402"/>
      <c r="AB356" s="402"/>
      <c r="AC356" s="402"/>
      <c r="AD356" s="402"/>
      <c r="AE356" s="402"/>
      <c r="AF356" s="402"/>
      <c r="AG356" s="402"/>
      <c r="AH356" s="402"/>
      <c r="AI356" s="402"/>
      <c r="AJ356" s="402"/>
      <c r="AK356" s="402"/>
      <c r="AL356" s="403"/>
      <c r="AM356" s="403"/>
      <c r="AN356" s="403"/>
      <c r="AO356" s="403"/>
      <c r="AP356" s="403"/>
      <c r="AQ356" s="403"/>
      <c r="AR356" s="403"/>
      <c r="AS356" s="403"/>
      <c r="AT356" s="403"/>
      <c r="AU356" s="403"/>
      <c r="AV356" s="403"/>
      <c r="AW356" s="403"/>
      <c r="AX356" s="403"/>
      <c r="AY356" s="403"/>
      <c r="AZ356" s="404"/>
      <c r="BA356" s="363"/>
      <c r="BB356" s="363"/>
      <c r="BC356" s="363"/>
      <c r="BD356" s="363"/>
      <c r="BE356" s="363"/>
      <c r="BF356" s="363"/>
      <c r="BG356" s="363"/>
      <c r="BH356" s="363"/>
      <c r="BI356" s="363"/>
      <c r="BJ356" s="363"/>
    </row>
    <row r="357" spans="6:62" ht="93" customHeight="1" x14ac:dyDescent="0.3">
      <c r="F357" s="399"/>
      <c r="G357" s="400"/>
      <c r="H357" s="400"/>
      <c r="I357" s="400"/>
      <c r="J357" s="400"/>
      <c r="K357" s="400"/>
      <c r="L357" s="400"/>
      <c r="M357" s="400"/>
      <c r="N357" s="400"/>
      <c r="U357" s="401"/>
      <c r="V357" s="402"/>
      <c r="W357" s="402"/>
      <c r="X357" s="402"/>
      <c r="Y357" s="402"/>
      <c r="Z357" s="402"/>
      <c r="AA357" s="402"/>
      <c r="AB357" s="402"/>
      <c r="AC357" s="402"/>
      <c r="AD357" s="402"/>
      <c r="AE357" s="402"/>
      <c r="AF357" s="402"/>
      <c r="AG357" s="402"/>
      <c r="AH357" s="402"/>
      <c r="AI357" s="402"/>
      <c r="AJ357" s="402"/>
      <c r="AK357" s="402"/>
      <c r="AL357" s="403"/>
      <c r="AM357" s="403"/>
      <c r="AN357" s="403"/>
      <c r="AO357" s="403"/>
      <c r="AP357" s="403"/>
      <c r="AQ357" s="403"/>
      <c r="AR357" s="403"/>
      <c r="AS357" s="403"/>
      <c r="AT357" s="403"/>
      <c r="AU357" s="403"/>
      <c r="AV357" s="403"/>
      <c r="AW357" s="403"/>
      <c r="AX357" s="403"/>
      <c r="AY357" s="403"/>
      <c r="AZ357" s="404"/>
      <c r="BA357" s="363"/>
      <c r="BB357" s="363"/>
      <c r="BC357" s="363"/>
      <c r="BD357" s="363"/>
      <c r="BE357" s="363"/>
      <c r="BF357" s="363"/>
      <c r="BG357" s="363"/>
      <c r="BH357" s="363"/>
      <c r="BI357" s="363"/>
      <c r="BJ357" s="363"/>
    </row>
    <row r="358" spans="6:62" ht="93" customHeight="1" x14ac:dyDescent="0.3">
      <c r="F358" s="399"/>
      <c r="G358" s="400"/>
      <c r="H358" s="400"/>
      <c r="I358" s="400"/>
      <c r="J358" s="400"/>
      <c r="K358" s="400"/>
      <c r="L358" s="400"/>
      <c r="M358" s="400"/>
      <c r="N358" s="400"/>
      <c r="U358" s="401"/>
      <c r="V358" s="402"/>
      <c r="W358" s="402"/>
      <c r="X358" s="402"/>
      <c r="Y358" s="402"/>
      <c r="Z358" s="402"/>
      <c r="AA358" s="402"/>
      <c r="AB358" s="402"/>
      <c r="AC358" s="402"/>
      <c r="AD358" s="402"/>
      <c r="AE358" s="402"/>
      <c r="AF358" s="402"/>
      <c r="AG358" s="402"/>
      <c r="AH358" s="402"/>
      <c r="AI358" s="402"/>
      <c r="AJ358" s="402"/>
      <c r="AK358" s="402"/>
      <c r="AL358" s="403"/>
      <c r="AM358" s="403"/>
      <c r="AN358" s="403"/>
      <c r="AO358" s="403"/>
      <c r="AP358" s="403"/>
      <c r="AQ358" s="403"/>
      <c r="AR358" s="403"/>
      <c r="AS358" s="403"/>
      <c r="AT358" s="403"/>
      <c r="AU358" s="403"/>
      <c r="AV358" s="403"/>
      <c r="AW358" s="403"/>
      <c r="AX358" s="403"/>
      <c r="AY358" s="403"/>
      <c r="AZ358" s="404"/>
      <c r="BA358" s="363"/>
      <c r="BB358" s="363"/>
      <c r="BC358" s="363"/>
      <c r="BD358" s="363"/>
      <c r="BE358" s="363"/>
      <c r="BF358" s="363"/>
      <c r="BG358" s="363"/>
      <c r="BH358" s="363"/>
      <c r="BI358" s="363"/>
      <c r="BJ358" s="363"/>
    </row>
    <row r="359" spans="6:62" ht="93" customHeight="1" x14ac:dyDescent="0.3">
      <c r="F359" s="399"/>
      <c r="G359" s="400"/>
      <c r="H359" s="400"/>
      <c r="I359" s="400"/>
      <c r="J359" s="400"/>
      <c r="K359" s="400"/>
      <c r="L359" s="400"/>
      <c r="M359" s="400"/>
      <c r="N359" s="400"/>
      <c r="U359" s="401"/>
      <c r="V359" s="402"/>
      <c r="W359" s="402"/>
      <c r="X359" s="402"/>
      <c r="Y359" s="402"/>
      <c r="Z359" s="402"/>
      <c r="AA359" s="402"/>
      <c r="AB359" s="402"/>
      <c r="AC359" s="402"/>
      <c r="AD359" s="402"/>
      <c r="AE359" s="402"/>
      <c r="AF359" s="402"/>
      <c r="AG359" s="402"/>
      <c r="AH359" s="402"/>
      <c r="AI359" s="402"/>
      <c r="AJ359" s="402"/>
      <c r="AK359" s="402"/>
      <c r="AL359" s="403"/>
      <c r="AM359" s="403"/>
      <c r="AN359" s="403"/>
      <c r="AO359" s="403"/>
      <c r="AP359" s="403"/>
      <c r="AQ359" s="403"/>
      <c r="AR359" s="403"/>
      <c r="AS359" s="403"/>
      <c r="AT359" s="403"/>
      <c r="AU359" s="403"/>
      <c r="AV359" s="403"/>
      <c r="AW359" s="403"/>
      <c r="AX359" s="403"/>
      <c r="AY359" s="403"/>
      <c r="AZ359" s="404"/>
      <c r="BA359" s="363"/>
      <c r="BB359" s="363"/>
      <c r="BC359" s="363"/>
      <c r="BD359" s="363"/>
      <c r="BE359" s="363"/>
      <c r="BF359" s="363"/>
      <c r="BG359" s="363"/>
      <c r="BH359" s="363"/>
      <c r="BI359" s="363"/>
      <c r="BJ359" s="363"/>
    </row>
    <row r="360" spans="6:62" ht="93" customHeight="1" x14ac:dyDescent="0.3">
      <c r="F360" s="399"/>
      <c r="G360" s="400"/>
      <c r="H360" s="400"/>
      <c r="I360" s="400"/>
      <c r="J360" s="400"/>
      <c r="K360" s="400"/>
      <c r="L360" s="400"/>
      <c r="M360" s="400"/>
      <c r="N360" s="400"/>
      <c r="U360" s="401"/>
      <c r="V360" s="402"/>
      <c r="W360" s="402"/>
      <c r="X360" s="402"/>
      <c r="Y360" s="402"/>
      <c r="Z360" s="402"/>
      <c r="AA360" s="402"/>
      <c r="AB360" s="402"/>
      <c r="AC360" s="402"/>
      <c r="AD360" s="402"/>
      <c r="AE360" s="402"/>
      <c r="AF360" s="402"/>
      <c r="AG360" s="402"/>
      <c r="AH360" s="402"/>
      <c r="AI360" s="402"/>
      <c r="AJ360" s="402"/>
      <c r="AK360" s="402"/>
      <c r="AL360" s="403"/>
      <c r="AM360" s="403"/>
      <c r="AN360" s="403"/>
      <c r="AO360" s="403"/>
      <c r="AP360" s="403"/>
      <c r="AQ360" s="403"/>
      <c r="AR360" s="403"/>
      <c r="AS360" s="403"/>
      <c r="AT360" s="403"/>
      <c r="AU360" s="403"/>
      <c r="AV360" s="403"/>
      <c r="AW360" s="403"/>
      <c r="AX360" s="403"/>
      <c r="AY360" s="403"/>
      <c r="AZ360" s="404"/>
      <c r="BA360" s="363"/>
      <c r="BB360" s="363"/>
      <c r="BC360" s="363"/>
      <c r="BD360" s="363"/>
      <c r="BE360" s="363"/>
      <c r="BF360" s="363"/>
      <c r="BG360" s="363"/>
      <c r="BH360" s="363"/>
      <c r="BI360" s="363"/>
      <c r="BJ360" s="363"/>
    </row>
    <row r="361" spans="6:62" ht="93" customHeight="1" x14ac:dyDescent="0.3">
      <c r="F361" s="399"/>
      <c r="G361" s="400"/>
      <c r="H361" s="400"/>
      <c r="I361" s="400"/>
      <c r="J361" s="400"/>
      <c r="K361" s="400"/>
      <c r="L361" s="400"/>
      <c r="M361" s="400"/>
      <c r="N361" s="400"/>
      <c r="U361" s="401"/>
      <c r="V361" s="402"/>
      <c r="W361" s="402"/>
      <c r="X361" s="402"/>
      <c r="Y361" s="402"/>
      <c r="Z361" s="402"/>
      <c r="AA361" s="402"/>
      <c r="AB361" s="402"/>
      <c r="AC361" s="402"/>
      <c r="AD361" s="402"/>
      <c r="AE361" s="402"/>
      <c r="AF361" s="402"/>
      <c r="AG361" s="402"/>
      <c r="AH361" s="402"/>
      <c r="AI361" s="402"/>
      <c r="AJ361" s="402"/>
      <c r="AK361" s="402"/>
      <c r="AL361" s="403"/>
      <c r="AM361" s="403"/>
      <c r="AN361" s="403"/>
      <c r="AO361" s="403"/>
      <c r="AP361" s="403"/>
      <c r="AQ361" s="403"/>
      <c r="AR361" s="403"/>
      <c r="AS361" s="403"/>
      <c r="AT361" s="403"/>
      <c r="AU361" s="403"/>
      <c r="AV361" s="403"/>
      <c r="AW361" s="403"/>
      <c r="AX361" s="403"/>
      <c r="AY361" s="403"/>
      <c r="AZ361" s="404"/>
      <c r="BA361" s="363"/>
      <c r="BB361" s="363"/>
      <c r="BC361" s="363"/>
      <c r="BD361" s="363"/>
      <c r="BE361" s="363"/>
      <c r="BF361" s="363"/>
      <c r="BG361" s="363"/>
      <c r="BH361" s="363"/>
      <c r="BI361" s="363"/>
      <c r="BJ361" s="363"/>
    </row>
    <row r="362" spans="6:62" ht="93" customHeight="1" x14ac:dyDescent="0.3">
      <c r="F362" s="399"/>
      <c r="G362" s="400"/>
      <c r="H362" s="400"/>
      <c r="I362" s="400"/>
      <c r="J362" s="400"/>
      <c r="K362" s="400"/>
      <c r="L362" s="400"/>
      <c r="M362" s="400"/>
      <c r="N362" s="400"/>
      <c r="U362" s="401"/>
      <c r="V362" s="402"/>
      <c r="W362" s="402"/>
      <c r="X362" s="402"/>
      <c r="Y362" s="402"/>
      <c r="Z362" s="402"/>
      <c r="AA362" s="402"/>
      <c r="AB362" s="402"/>
      <c r="AC362" s="402"/>
      <c r="AD362" s="402"/>
      <c r="AE362" s="402"/>
      <c r="AF362" s="402"/>
      <c r="AG362" s="402"/>
      <c r="AH362" s="402"/>
      <c r="AI362" s="402"/>
      <c r="AJ362" s="402"/>
      <c r="AK362" s="402"/>
      <c r="AL362" s="403"/>
      <c r="AM362" s="403"/>
      <c r="AN362" s="403"/>
      <c r="AO362" s="403"/>
      <c r="AP362" s="403"/>
      <c r="AQ362" s="403"/>
      <c r="AR362" s="403"/>
      <c r="AS362" s="403"/>
      <c r="AT362" s="403"/>
      <c r="AU362" s="403"/>
      <c r="AV362" s="403"/>
      <c r="AW362" s="403"/>
      <c r="AX362" s="403"/>
      <c r="AY362" s="403"/>
      <c r="AZ362" s="404"/>
      <c r="BA362" s="363"/>
      <c r="BB362" s="363"/>
      <c r="BC362" s="363"/>
      <c r="BD362" s="363"/>
      <c r="BE362" s="363"/>
      <c r="BF362" s="363"/>
      <c r="BG362" s="363"/>
      <c r="BH362" s="363"/>
      <c r="BI362" s="363"/>
      <c r="BJ362" s="363"/>
    </row>
    <row r="363" spans="6:62" ht="93" customHeight="1" x14ac:dyDescent="0.3">
      <c r="F363" s="399"/>
      <c r="G363" s="400"/>
      <c r="H363" s="400"/>
      <c r="I363" s="400"/>
      <c r="J363" s="400"/>
      <c r="K363" s="400"/>
      <c r="L363" s="400"/>
      <c r="M363" s="400"/>
      <c r="N363" s="400"/>
      <c r="U363" s="401"/>
      <c r="V363" s="402"/>
      <c r="W363" s="402"/>
      <c r="X363" s="402"/>
      <c r="Y363" s="402"/>
      <c r="Z363" s="402"/>
      <c r="AA363" s="402"/>
      <c r="AB363" s="402"/>
      <c r="AC363" s="402"/>
      <c r="AD363" s="402"/>
      <c r="AE363" s="402"/>
      <c r="AF363" s="402"/>
      <c r="AG363" s="402"/>
      <c r="AH363" s="402"/>
      <c r="AI363" s="402"/>
      <c r="AJ363" s="402"/>
      <c r="AK363" s="402"/>
      <c r="AL363" s="403"/>
      <c r="AM363" s="403"/>
      <c r="AN363" s="403"/>
      <c r="AO363" s="403"/>
      <c r="AP363" s="403"/>
      <c r="AQ363" s="403"/>
      <c r="AR363" s="403"/>
      <c r="AS363" s="403"/>
      <c r="AT363" s="403"/>
      <c r="AU363" s="403"/>
      <c r="AV363" s="403"/>
      <c r="AW363" s="403"/>
      <c r="AX363" s="403"/>
      <c r="AY363" s="403"/>
      <c r="AZ363" s="404"/>
      <c r="BA363" s="363"/>
      <c r="BB363" s="363"/>
      <c r="BC363" s="363"/>
      <c r="BD363" s="363"/>
      <c r="BE363" s="363"/>
      <c r="BF363" s="363"/>
      <c r="BG363" s="363"/>
      <c r="BH363" s="363"/>
      <c r="BI363" s="363"/>
      <c r="BJ363" s="363"/>
    </row>
    <row r="364" spans="6:62" ht="93" customHeight="1" x14ac:dyDescent="0.3">
      <c r="F364" s="399"/>
      <c r="G364" s="400"/>
      <c r="H364" s="400"/>
      <c r="I364" s="400"/>
      <c r="J364" s="400"/>
      <c r="K364" s="400"/>
      <c r="L364" s="400"/>
      <c r="M364" s="400"/>
      <c r="N364" s="400"/>
      <c r="U364" s="401"/>
      <c r="V364" s="402"/>
      <c r="W364" s="402"/>
      <c r="X364" s="402"/>
      <c r="Y364" s="402"/>
      <c r="Z364" s="402"/>
      <c r="AA364" s="402"/>
      <c r="AB364" s="402"/>
      <c r="AC364" s="402"/>
      <c r="AD364" s="402"/>
      <c r="AE364" s="402"/>
      <c r="AF364" s="402"/>
      <c r="AG364" s="402"/>
      <c r="AH364" s="402"/>
      <c r="AI364" s="402"/>
      <c r="AJ364" s="402"/>
      <c r="AK364" s="402"/>
      <c r="AL364" s="403"/>
      <c r="AM364" s="403"/>
      <c r="AN364" s="403"/>
      <c r="AO364" s="403"/>
      <c r="AP364" s="403"/>
      <c r="AQ364" s="403"/>
      <c r="AR364" s="403"/>
      <c r="AS364" s="403"/>
      <c r="AT364" s="403"/>
      <c r="AU364" s="403"/>
      <c r="AV364" s="403"/>
      <c r="AW364" s="403"/>
      <c r="AX364" s="403"/>
      <c r="AY364" s="403"/>
      <c r="AZ364" s="404"/>
      <c r="BA364" s="363"/>
      <c r="BB364" s="363"/>
      <c r="BC364" s="363"/>
      <c r="BD364" s="363"/>
      <c r="BE364" s="363"/>
      <c r="BF364" s="363"/>
      <c r="BG364" s="363"/>
      <c r="BH364" s="363"/>
      <c r="BI364" s="363"/>
      <c r="BJ364" s="363"/>
    </row>
    <row r="365" spans="6:62" ht="93" customHeight="1" x14ac:dyDescent="0.3">
      <c r="F365" s="399"/>
      <c r="G365" s="400"/>
      <c r="H365" s="400"/>
      <c r="I365" s="400"/>
      <c r="J365" s="400"/>
      <c r="K365" s="400"/>
      <c r="L365" s="400"/>
      <c r="M365" s="400"/>
      <c r="N365" s="400"/>
      <c r="U365" s="401"/>
      <c r="V365" s="402"/>
      <c r="W365" s="402"/>
      <c r="X365" s="402"/>
      <c r="Y365" s="402"/>
      <c r="Z365" s="402"/>
      <c r="AA365" s="402"/>
      <c r="AB365" s="402"/>
      <c r="AC365" s="402"/>
      <c r="AD365" s="402"/>
      <c r="AE365" s="402"/>
      <c r="AF365" s="402"/>
      <c r="AG365" s="402"/>
      <c r="AH365" s="402"/>
      <c r="AI365" s="402"/>
      <c r="AJ365" s="402"/>
      <c r="AK365" s="402"/>
      <c r="AL365" s="403"/>
      <c r="AM365" s="403"/>
      <c r="AN365" s="403"/>
      <c r="AO365" s="403"/>
      <c r="AP365" s="403"/>
      <c r="AQ365" s="403"/>
      <c r="AR365" s="403"/>
      <c r="AS365" s="403"/>
      <c r="AT365" s="403"/>
      <c r="AU365" s="403"/>
      <c r="AV365" s="403"/>
      <c r="AW365" s="403"/>
      <c r="AX365" s="403"/>
      <c r="AY365" s="403"/>
      <c r="AZ365" s="404"/>
      <c r="BA365" s="363"/>
      <c r="BB365" s="363"/>
      <c r="BC365" s="363"/>
      <c r="BD365" s="363"/>
      <c r="BE365" s="363"/>
      <c r="BF365" s="363"/>
      <c r="BG365" s="363"/>
      <c r="BH365" s="363"/>
      <c r="BI365" s="363"/>
      <c r="BJ365" s="363"/>
    </row>
    <row r="366" spans="6:62" ht="93" customHeight="1" x14ac:dyDescent="0.3">
      <c r="F366" s="399"/>
      <c r="G366" s="400"/>
      <c r="H366" s="400"/>
      <c r="I366" s="400"/>
      <c r="J366" s="400"/>
      <c r="K366" s="400"/>
      <c r="L366" s="400"/>
      <c r="M366" s="400"/>
      <c r="N366" s="400"/>
      <c r="U366" s="401"/>
      <c r="V366" s="402"/>
      <c r="W366" s="402"/>
      <c r="X366" s="402"/>
      <c r="Y366" s="402"/>
      <c r="Z366" s="402"/>
      <c r="AA366" s="402"/>
      <c r="AB366" s="402"/>
      <c r="AC366" s="402"/>
      <c r="AD366" s="402"/>
      <c r="AE366" s="402"/>
      <c r="AF366" s="402"/>
      <c r="AG366" s="402"/>
      <c r="AH366" s="402"/>
      <c r="AI366" s="402"/>
      <c r="AJ366" s="402"/>
      <c r="AK366" s="402"/>
      <c r="AL366" s="403"/>
      <c r="AM366" s="403"/>
      <c r="AN366" s="403"/>
      <c r="AO366" s="403"/>
      <c r="AP366" s="403"/>
      <c r="AQ366" s="403"/>
      <c r="AR366" s="403"/>
      <c r="AS366" s="403"/>
      <c r="AT366" s="403"/>
      <c r="AU366" s="403"/>
      <c r="AV366" s="403"/>
      <c r="AW366" s="403"/>
      <c r="AX366" s="403"/>
      <c r="AY366" s="403"/>
      <c r="AZ366" s="404"/>
      <c r="BA366" s="363"/>
      <c r="BB366" s="363"/>
      <c r="BC366" s="363"/>
      <c r="BD366" s="363"/>
      <c r="BE366" s="363"/>
      <c r="BF366" s="363"/>
      <c r="BG366" s="363"/>
      <c r="BH366" s="363"/>
      <c r="BI366" s="363"/>
      <c r="BJ366" s="363"/>
    </row>
    <row r="367" spans="6:62" ht="93" customHeight="1" x14ac:dyDescent="0.3">
      <c r="F367" s="399"/>
      <c r="G367" s="400"/>
      <c r="H367" s="400"/>
      <c r="I367" s="400"/>
      <c r="J367" s="400"/>
      <c r="K367" s="400"/>
      <c r="L367" s="400"/>
      <c r="M367" s="400"/>
      <c r="N367" s="400"/>
      <c r="U367" s="401"/>
      <c r="V367" s="402"/>
      <c r="W367" s="402"/>
      <c r="X367" s="402"/>
      <c r="Y367" s="402"/>
      <c r="Z367" s="402"/>
      <c r="AA367" s="402"/>
      <c r="AB367" s="402"/>
      <c r="AC367" s="402"/>
      <c r="AD367" s="402"/>
      <c r="AE367" s="402"/>
      <c r="AF367" s="402"/>
      <c r="AG367" s="402"/>
      <c r="AH367" s="402"/>
      <c r="AI367" s="402"/>
      <c r="AJ367" s="402"/>
      <c r="AK367" s="402"/>
      <c r="AL367" s="403"/>
      <c r="AM367" s="403"/>
      <c r="AN367" s="403"/>
      <c r="AO367" s="403"/>
      <c r="AP367" s="403"/>
      <c r="AQ367" s="403"/>
      <c r="AR367" s="403"/>
      <c r="AS367" s="403"/>
      <c r="AT367" s="403"/>
      <c r="AU367" s="403"/>
      <c r="AV367" s="403"/>
      <c r="AW367" s="403"/>
      <c r="AX367" s="403"/>
      <c r="AY367" s="403"/>
      <c r="AZ367" s="404"/>
      <c r="BA367" s="363"/>
      <c r="BB367" s="363"/>
      <c r="BC367" s="363"/>
      <c r="BD367" s="363"/>
      <c r="BE367" s="363"/>
      <c r="BF367" s="363"/>
      <c r="BG367" s="363"/>
      <c r="BH367" s="363"/>
      <c r="BI367" s="363"/>
      <c r="BJ367" s="363"/>
    </row>
    <row r="368" spans="6:62" ht="93" customHeight="1" x14ac:dyDescent="0.3">
      <c r="F368" s="399"/>
      <c r="G368" s="400"/>
      <c r="H368" s="400"/>
      <c r="I368" s="400"/>
      <c r="J368" s="400"/>
      <c r="K368" s="400"/>
      <c r="L368" s="400"/>
      <c r="M368" s="400"/>
      <c r="N368" s="400"/>
      <c r="U368" s="401"/>
      <c r="V368" s="402"/>
      <c r="W368" s="402"/>
      <c r="X368" s="402"/>
      <c r="Y368" s="402"/>
      <c r="Z368" s="402"/>
      <c r="AA368" s="402"/>
      <c r="AB368" s="402"/>
      <c r="AC368" s="402"/>
      <c r="AD368" s="402"/>
      <c r="AE368" s="402"/>
      <c r="AF368" s="402"/>
      <c r="AG368" s="402"/>
      <c r="AH368" s="402"/>
      <c r="AI368" s="402"/>
      <c r="AJ368" s="402"/>
      <c r="AK368" s="402"/>
      <c r="AL368" s="403"/>
      <c r="AM368" s="403"/>
      <c r="AN368" s="403"/>
      <c r="AO368" s="403"/>
      <c r="AP368" s="403"/>
      <c r="AQ368" s="403"/>
      <c r="AR368" s="403"/>
      <c r="AS368" s="403"/>
      <c r="AT368" s="403"/>
      <c r="AU368" s="403"/>
      <c r="AV368" s="403"/>
      <c r="AW368" s="403"/>
      <c r="AX368" s="403"/>
      <c r="AY368" s="403"/>
      <c r="AZ368" s="404"/>
      <c r="BA368" s="363"/>
      <c r="BB368" s="363"/>
      <c r="BC368" s="363"/>
      <c r="BD368" s="363"/>
      <c r="BE368" s="363"/>
      <c r="BF368" s="363"/>
      <c r="BG368" s="363"/>
      <c r="BH368" s="363"/>
      <c r="BI368" s="363"/>
      <c r="BJ368" s="363"/>
    </row>
    <row r="369" spans="6:62" ht="93" customHeight="1" x14ac:dyDescent="0.3">
      <c r="F369" s="399"/>
      <c r="G369" s="400"/>
      <c r="H369" s="400"/>
      <c r="I369" s="400"/>
      <c r="J369" s="400"/>
      <c r="K369" s="400"/>
      <c r="L369" s="400"/>
      <c r="M369" s="400"/>
      <c r="N369" s="400"/>
      <c r="U369" s="401"/>
      <c r="V369" s="402"/>
      <c r="W369" s="402"/>
      <c r="X369" s="402"/>
      <c r="Y369" s="402"/>
      <c r="Z369" s="402"/>
      <c r="AA369" s="402"/>
      <c r="AB369" s="402"/>
      <c r="AC369" s="402"/>
      <c r="AD369" s="402"/>
      <c r="AE369" s="402"/>
      <c r="AF369" s="402"/>
      <c r="AG369" s="402"/>
      <c r="AH369" s="402"/>
      <c r="AI369" s="402"/>
      <c r="AJ369" s="402"/>
      <c r="AK369" s="402"/>
      <c r="AL369" s="403"/>
      <c r="AM369" s="403"/>
      <c r="AN369" s="403"/>
      <c r="AO369" s="403"/>
      <c r="AP369" s="403"/>
      <c r="AQ369" s="403"/>
      <c r="AR369" s="403"/>
      <c r="AS369" s="403"/>
      <c r="AT369" s="403"/>
      <c r="AU369" s="403"/>
      <c r="AV369" s="403"/>
      <c r="AW369" s="403"/>
      <c r="AX369" s="403"/>
      <c r="AY369" s="403"/>
      <c r="AZ369" s="404"/>
      <c r="BA369" s="363"/>
      <c r="BB369" s="363"/>
      <c r="BC369" s="363"/>
      <c r="BD369" s="363"/>
      <c r="BE369" s="363"/>
      <c r="BF369" s="363"/>
      <c r="BG369" s="363"/>
      <c r="BH369" s="363"/>
      <c r="BI369" s="363"/>
      <c r="BJ369" s="363"/>
    </row>
    <row r="370" spans="6:62" ht="93" customHeight="1" x14ac:dyDescent="0.3">
      <c r="F370" s="399"/>
      <c r="G370" s="400"/>
      <c r="H370" s="400"/>
      <c r="I370" s="400"/>
      <c r="J370" s="400"/>
      <c r="K370" s="400"/>
      <c r="L370" s="400"/>
      <c r="M370" s="400"/>
      <c r="N370" s="400"/>
      <c r="U370" s="401"/>
      <c r="V370" s="402"/>
      <c r="W370" s="402"/>
      <c r="X370" s="402"/>
      <c r="Y370" s="402"/>
      <c r="Z370" s="402"/>
      <c r="AA370" s="402"/>
      <c r="AB370" s="402"/>
      <c r="AC370" s="402"/>
      <c r="AD370" s="402"/>
      <c r="AE370" s="402"/>
      <c r="AF370" s="402"/>
      <c r="AG370" s="402"/>
      <c r="AH370" s="402"/>
      <c r="AI370" s="402"/>
      <c r="AJ370" s="402"/>
      <c r="AK370" s="402"/>
      <c r="AL370" s="403"/>
      <c r="AM370" s="403"/>
      <c r="AN370" s="403"/>
      <c r="AO370" s="403"/>
      <c r="AP370" s="403"/>
      <c r="AQ370" s="403"/>
      <c r="AR370" s="403"/>
      <c r="AS370" s="403"/>
      <c r="AT370" s="403"/>
      <c r="AU370" s="403"/>
      <c r="AV370" s="403"/>
      <c r="AW370" s="403"/>
      <c r="AX370" s="403"/>
      <c r="AY370" s="403"/>
      <c r="AZ370" s="404"/>
      <c r="BA370" s="363"/>
      <c r="BB370" s="363"/>
      <c r="BC370" s="363"/>
      <c r="BD370" s="363"/>
      <c r="BE370" s="363"/>
      <c r="BF370" s="363"/>
      <c r="BG370" s="363"/>
      <c r="BH370" s="363"/>
      <c r="BI370" s="363"/>
      <c r="BJ370" s="363"/>
    </row>
    <row r="371" spans="6:62" ht="93" customHeight="1" x14ac:dyDescent="0.3">
      <c r="F371" s="399"/>
      <c r="G371" s="400"/>
      <c r="H371" s="400"/>
      <c r="I371" s="400"/>
      <c r="J371" s="400"/>
      <c r="K371" s="400"/>
      <c r="L371" s="400"/>
      <c r="M371" s="400"/>
      <c r="N371" s="400"/>
      <c r="U371" s="401"/>
      <c r="V371" s="402"/>
      <c r="W371" s="402"/>
      <c r="X371" s="402"/>
      <c r="Y371" s="402"/>
      <c r="Z371" s="402"/>
      <c r="AA371" s="402"/>
      <c r="AB371" s="402"/>
      <c r="AC371" s="402"/>
      <c r="AD371" s="402"/>
      <c r="AE371" s="402"/>
      <c r="AF371" s="402"/>
      <c r="AG371" s="402"/>
      <c r="AH371" s="402"/>
      <c r="AI371" s="402"/>
      <c r="AJ371" s="402"/>
      <c r="AK371" s="402"/>
      <c r="AL371" s="403"/>
      <c r="AM371" s="403"/>
      <c r="AN371" s="403"/>
      <c r="AO371" s="403"/>
      <c r="AP371" s="403"/>
      <c r="AQ371" s="403"/>
      <c r="AR371" s="403"/>
      <c r="AS371" s="403"/>
      <c r="AT371" s="403"/>
      <c r="AU371" s="403"/>
      <c r="AV371" s="403"/>
      <c r="AW371" s="403"/>
      <c r="AX371" s="403"/>
      <c r="AY371" s="403"/>
      <c r="AZ371" s="404"/>
      <c r="BA371" s="363"/>
      <c r="BB371" s="363"/>
      <c r="BC371" s="363"/>
      <c r="BD371" s="363"/>
      <c r="BE371" s="363"/>
      <c r="BF371" s="363"/>
      <c r="BG371" s="363"/>
      <c r="BH371" s="363"/>
      <c r="BI371" s="363"/>
      <c r="BJ371" s="363"/>
    </row>
    <row r="372" spans="6:62" ht="93" customHeight="1" x14ac:dyDescent="0.3">
      <c r="F372" s="399"/>
      <c r="G372" s="400"/>
      <c r="H372" s="400"/>
      <c r="I372" s="400"/>
      <c r="J372" s="400"/>
      <c r="K372" s="400"/>
      <c r="L372" s="400"/>
      <c r="M372" s="400"/>
      <c r="N372" s="400"/>
      <c r="U372" s="401"/>
      <c r="V372" s="402"/>
      <c r="W372" s="402"/>
      <c r="X372" s="402"/>
      <c r="Y372" s="402"/>
      <c r="Z372" s="402"/>
      <c r="AA372" s="402"/>
      <c r="AB372" s="402"/>
      <c r="AC372" s="402"/>
      <c r="AD372" s="402"/>
      <c r="AE372" s="402"/>
      <c r="AF372" s="402"/>
      <c r="AG372" s="402"/>
      <c r="AH372" s="402"/>
      <c r="AI372" s="402"/>
      <c r="AJ372" s="402"/>
      <c r="AK372" s="402"/>
      <c r="AL372" s="403"/>
      <c r="AM372" s="403"/>
      <c r="AN372" s="403"/>
      <c r="AO372" s="403"/>
      <c r="AP372" s="403"/>
      <c r="AQ372" s="403"/>
      <c r="AR372" s="403"/>
      <c r="AS372" s="403"/>
      <c r="AT372" s="403"/>
      <c r="AU372" s="403"/>
      <c r="AV372" s="403"/>
      <c r="AW372" s="403"/>
      <c r="AX372" s="403"/>
      <c r="AY372" s="403"/>
      <c r="AZ372" s="404"/>
      <c r="BA372" s="363"/>
      <c r="BB372" s="363"/>
      <c r="BC372" s="363"/>
      <c r="BD372" s="363"/>
      <c r="BE372" s="363"/>
      <c r="BF372" s="363"/>
      <c r="BG372" s="363"/>
      <c r="BH372" s="363"/>
      <c r="BI372" s="363"/>
      <c r="BJ372" s="363"/>
    </row>
    <row r="373" spans="6:62" ht="93" customHeight="1" x14ac:dyDescent="0.3">
      <c r="F373" s="399"/>
      <c r="G373" s="400"/>
      <c r="H373" s="400"/>
      <c r="I373" s="400"/>
      <c r="J373" s="400"/>
      <c r="K373" s="400"/>
      <c r="L373" s="400"/>
      <c r="M373" s="400"/>
      <c r="N373" s="400"/>
      <c r="U373" s="401"/>
      <c r="V373" s="402"/>
      <c r="W373" s="402"/>
      <c r="X373" s="402"/>
      <c r="Y373" s="402"/>
      <c r="Z373" s="402"/>
      <c r="AA373" s="402"/>
      <c r="AB373" s="402"/>
      <c r="AC373" s="402"/>
      <c r="AD373" s="402"/>
      <c r="AE373" s="402"/>
      <c r="AF373" s="402"/>
      <c r="AG373" s="402"/>
      <c r="AH373" s="402"/>
      <c r="AI373" s="402"/>
      <c r="AJ373" s="402"/>
      <c r="AK373" s="402"/>
      <c r="AL373" s="403"/>
      <c r="AM373" s="403"/>
      <c r="AN373" s="403"/>
      <c r="AO373" s="403"/>
      <c r="AP373" s="403"/>
      <c r="AQ373" s="403"/>
      <c r="AR373" s="403"/>
      <c r="AS373" s="403"/>
      <c r="AT373" s="403"/>
      <c r="AU373" s="403"/>
      <c r="AV373" s="403"/>
      <c r="AW373" s="403"/>
      <c r="AX373" s="403"/>
      <c r="AY373" s="403"/>
      <c r="AZ373" s="404"/>
      <c r="BA373" s="363"/>
      <c r="BB373" s="363"/>
      <c r="BC373" s="363"/>
      <c r="BD373" s="363"/>
      <c r="BE373" s="363"/>
      <c r="BF373" s="363"/>
      <c r="BG373" s="363"/>
      <c r="BH373" s="363"/>
      <c r="BI373" s="363"/>
      <c r="BJ373" s="363"/>
    </row>
    <row r="374" spans="6:62" ht="93" customHeight="1" x14ac:dyDescent="0.3">
      <c r="F374" s="399"/>
      <c r="G374" s="400"/>
      <c r="H374" s="400"/>
      <c r="I374" s="400"/>
      <c r="J374" s="400"/>
      <c r="K374" s="400"/>
      <c r="L374" s="400"/>
      <c r="M374" s="400"/>
      <c r="N374" s="400"/>
      <c r="U374" s="401"/>
      <c r="V374" s="402"/>
      <c r="W374" s="402"/>
      <c r="X374" s="402"/>
      <c r="Y374" s="402"/>
      <c r="Z374" s="402"/>
      <c r="AA374" s="402"/>
      <c r="AB374" s="402"/>
      <c r="AC374" s="402"/>
      <c r="AD374" s="402"/>
      <c r="AE374" s="402"/>
      <c r="AF374" s="402"/>
      <c r="AG374" s="402"/>
      <c r="AH374" s="402"/>
      <c r="AI374" s="402"/>
      <c r="AJ374" s="402"/>
      <c r="AK374" s="402"/>
      <c r="AL374" s="403"/>
      <c r="AM374" s="403"/>
      <c r="AN374" s="403"/>
      <c r="AO374" s="403"/>
      <c r="AP374" s="403"/>
      <c r="AQ374" s="403"/>
      <c r="AR374" s="403"/>
      <c r="AS374" s="403"/>
      <c r="AT374" s="403"/>
      <c r="AU374" s="403"/>
      <c r="AV374" s="403"/>
      <c r="AW374" s="403"/>
      <c r="AX374" s="403"/>
      <c r="AY374" s="403"/>
      <c r="AZ374" s="404"/>
      <c r="BA374" s="363"/>
      <c r="BB374" s="363"/>
      <c r="BC374" s="363"/>
      <c r="BD374" s="363"/>
      <c r="BE374" s="363"/>
      <c r="BF374" s="363"/>
      <c r="BG374" s="363"/>
      <c r="BH374" s="363"/>
      <c r="BI374" s="363"/>
      <c r="BJ374" s="363"/>
    </row>
    <row r="375" spans="6:62" ht="93" customHeight="1" x14ac:dyDescent="0.3">
      <c r="F375" s="399"/>
      <c r="G375" s="400"/>
      <c r="H375" s="400"/>
      <c r="I375" s="400"/>
      <c r="J375" s="400"/>
      <c r="K375" s="400"/>
      <c r="L375" s="400"/>
      <c r="M375" s="400"/>
      <c r="N375" s="400"/>
      <c r="U375" s="401"/>
      <c r="V375" s="402"/>
      <c r="W375" s="402"/>
      <c r="X375" s="402"/>
      <c r="Y375" s="402"/>
      <c r="Z375" s="402"/>
      <c r="AA375" s="402"/>
      <c r="AB375" s="402"/>
      <c r="AC375" s="402"/>
      <c r="AD375" s="402"/>
      <c r="AE375" s="402"/>
      <c r="AF375" s="402"/>
      <c r="AG375" s="402"/>
      <c r="AH375" s="402"/>
      <c r="AI375" s="402"/>
      <c r="AJ375" s="402"/>
      <c r="AK375" s="402"/>
      <c r="AL375" s="403"/>
      <c r="AM375" s="403"/>
      <c r="AN375" s="403"/>
      <c r="AO375" s="403"/>
      <c r="AP375" s="403"/>
      <c r="AQ375" s="403"/>
      <c r="AR375" s="403"/>
      <c r="AS375" s="403"/>
      <c r="AT375" s="403"/>
      <c r="AU375" s="403"/>
      <c r="AV375" s="403"/>
      <c r="AW375" s="403"/>
      <c r="AX375" s="403"/>
      <c r="AY375" s="403"/>
      <c r="AZ375" s="404"/>
      <c r="BA375" s="363"/>
      <c r="BB375" s="363"/>
      <c r="BC375" s="363"/>
      <c r="BD375" s="363"/>
      <c r="BE375" s="363"/>
      <c r="BF375" s="363"/>
      <c r="BG375" s="363"/>
      <c r="BH375" s="363"/>
      <c r="BI375" s="363"/>
      <c r="BJ375" s="363"/>
    </row>
    <row r="376" spans="6:62" ht="93" customHeight="1" x14ac:dyDescent="0.3">
      <c r="F376" s="399"/>
      <c r="G376" s="400"/>
      <c r="H376" s="400"/>
      <c r="I376" s="400"/>
      <c r="J376" s="400"/>
      <c r="K376" s="400"/>
      <c r="L376" s="400"/>
      <c r="M376" s="400"/>
      <c r="N376" s="400"/>
      <c r="U376" s="401"/>
      <c r="V376" s="402"/>
      <c r="W376" s="402"/>
      <c r="X376" s="402"/>
      <c r="Y376" s="402"/>
      <c r="Z376" s="402"/>
      <c r="AA376" s="402"/>
      <c r="AB376" s="402"/>
      <c r="AC376" s="402"/>
      <c r="AD376" s="402"/>
      <c r="AE376" s="402"/>
      <c r="AF376" s="402"/>
      <c r="AG376" s="402"/>
      <c r="AH376" s="402"/>
      <c r="AI376" s="402"/>
      <c r="AJ376" s="402"/>
      <c r="AK376" s="402"/>
      <c r="AL376" s="403"/>
      <c r="AM376" s="403"/>
      <c r="AN376" s="403"/>
      <c r="AO376" s="403"/>
      <c r="AP376" s="403"/>
      <c r="AQ376" s="403"/>
      <c r="AR376" s="403"/>
      <c r="AS376" s="403"/>
      <c r="AT376" s="403"/>
      <c r="AU376" s="403"/>
      <c r="AV376" s="403"/>
      <c r="AW376" s="403"/>
      <c r="AX376" s="403"/>
      <c r="AY376" s="403"/>
      <c r="AZ376" s="404"/>
      <c r="BA376" s="363"/>
      <c r="BB376" s="363"/>
      <c r="BC376" s="363"/>
      <c r="BD376" s="363"/>
      <c r="BE376" s="363"/>
      <c r="BF376" s="363"/>
      <c r="BG376" s="363"/>
      <c r="BH376" s="363"/>
      <c r="BI376" s="363"/>
      <c r="BJ376" s="363"/>
    </row>
    <row r="377" spans="6:62" ht="93" customHeight="1" x14ac:dyDescent="0.3">
      <c r="F377" s="399"/>
      <c r="G377" s="400"/>
      <c r="H377" s="400"/>
      <c r="I377" s="400"/>
      <c r="J377" s="400"/>
      <c r="K377" s="400"/>
      <c r="L377" s="400"/>
      <c r="M377" s="400"/>
      <c r="N377" s="400"/>
      <c r="U377" s="401"/>
      <c r="V377" s="402"/>
      <c r="W377" s="402"/>
      <c r="X377" s="402"/>
      <c r="Y377" s="402"/>
      <c r="Z377" s="402"/>
      <c r="AA377" s="402"/>
      <c r="AB377" s="402"/>
      <c r="AC377" s="402"/>
      <c r="AD377" s="402"/>
      <c r="AE377" s="402"/>
      <c r="AF377" s="402"/>
      <c r="AG377" s="402"/>
      <c r="AH377" s="402"/>
      <c r="AI377" s="402"/>
      <c r="AJ377" s="402"/>
      <c r="AK377" s="402"/>
      <c r="AL377" s="403"/>
      <c r="AM377" s="403"/>
      <c r="AN377" s="403"/>
      <c r="AO377" s="403"/>
      <c r="AP377" s="403"/>
      <c r="AQ377" s="403"/>
      <c r="AR377" s="403"/>
      <c r="AS377" s="403"/>
      <c r="AT377" s="403"/>
      <c r="AU377" s="403"/>
      <c r="AV377" s="403"/>
      <c r="AW377" s="403"/>
      <c r="AX377" s="403"/>
      <c r="AY377" s="403"/>
      <c r="AZ377" s="404"/>
      <c r="BA377" s="363"/>
      <c r="BB377" s="363"/>
      <c r="BC377" s="363"/>
      <c r="BD377" s="363"/>
      <c r="BE377" s="363"/>
      <c r="BF377" s="363"/>
      <c r="BG377" s="363"/>
      <c r="BH377" s="363"/>
      <c r="BI377" s="363"/>
      <c r="BJ377" s="363"/>
    </row>
    <row r="378" spans="6:62" ht="93" customHeight="1" x14ac:dyDescent="0.3">
      <c r="F378" s="399"/>
      <c r="G378" s="400"/>
      <c r="H378" s="400"/>
      <c r="I378" s="400"/>
      <c r="J378" s="400"/>
      <c r="K378" s="400"/>
      <c r="L378" s="400"/>
      <c r="M378" s="400"/>
      <c r="N378" s="400"/>
      <c r="U378" s="401"/>
      <c r="V378" s="402"/>
      <c r="W378" s="402"/>
      <c r="X378" s="402"/>
      <c r="Y378" s="402"/>
      <c r="Z378" s="402"/>
      <c r="AA378" s="402"/>
      <c r="AB378" s="402"/>
      <c r="AC378" s="402"/>
      <c r="AD378" s="402"/>
      <c r="AE378" s="402"/>
      <c r="AF378" s="402"/>
      <c r="AG378" s="402"/>
      <c r="AH378" s="402"/>
      <c r="AI378" s="402"/>
      <c r="AJ378" s="402"/>
      <c r="AK378" s="402"/>
      <c r="AL378" s="403"/>
      <c r="AM378" s="403"/>
      <c r="AN378" s="403"/>
      <c r="AO378" s="403"/>
      <c r="AP378" s="403"/>
      <c r="AQ378" s="403"/>
      <c r="AR378" s="403"/>
      <c r="AS378" s="403"/>
      <c r="AT378" s="403"/>
      <c r="AU378" s="403"/>
      <c r="AV378" s="403"/>
      <c r="AW378" s="403"/>
      <c r="AX378" s="403"/>
      <c r="AY378" s="403"/>
      <c r="AZ378" s="404"/>
      <c r="BA378" s="363"/>
      <c r="BB378" s="363"/>
      <c r="BC378" s="363"/>
      <c r="BD378" s="363"/>
      <c r="BE378" s="363"/>
      <c r="BF378" s="363"/>
      <c r="BG378" s="363"/>
      <c r="BH378" s="363"/>
      <c r="BI378" s="363"/>
      <c r="BJ378" s="363"/>
    </row>
    <row r="379" spans="6:62" ht="93" customHeight="1" x14ac:dyDescent="0.3">
      <c r="F379" s="399"/>
      <c r="G379" s="400"/>
      <c r="H379" s="400"/>
      <c r="I379" s="400"/>
      <c r="J379" s="400"/>
      <c r="K379" s="400"/>
      <c r="L379" s="400"/>
      <c r="M379" s="400"/>
      <c r="N379" s="400"/>
      <c r="U379" s="401"/>
      <c r="V379" s="402"/>
      <c r="W379" s="402"/>
      <c r="X379" s="402"/>
      <c r="Y379" s="402"/>
      <c r="Z379" s="402"/>
      <c r="AA379" s="402"/>
      <c r="AB379" s="402"/>
      <c r="AC379" s="402"/>
      <c r="AD379" s="402"/>
      <c r="AE379" s="402"/>
      <c r="AF379" s="402"/>
      <c r="AG379" s="402"/>
      <c r="AH379" s="402"/>
      <c r="AI379" s="402"/>
      <c r="AJ379" s="402"/>
      <c r="AK379" s="402"/>
      <c r="AL379" s="403"/>
      <c r="AM379" s="403"/>
      <c r="AN379" s="403"/>
      <c r="AO379" s="403"/>
      <c r="AP379" s="403"/>
      <c r="AQ379" s="403"/>
      <c r="AR379" s="403"/>
      <c r="AS379" s="403"/>
      <c r="AT379" s="403"/>
      <c r="AU379" s="403"/>
      <c r="AV379" s="403"/>
      <c r="AW379" s="403"/>
      <c r="AX379" s="403"/>
      <c r="AY379" s="403"/>
      <c r="AZ379" s="404"/>
      <c r="BA379" s="363"/>
      <c r="BB379" s="363"/>
      <c r="BC379" s="363"/>
      <c r="BD379" s="363"/>
      <c r="BE379" s="363"/>
      <c r="BF379" s="363"/>
      <c r="BG379" s="363"/>
      <c r="BH379" s="363"/>
      <c r="BI379" s="363"/>
      <c r="BJ379" s="363"/>
    </row>
    <row r="380" spans="6:62" ht="93" customHeight="1" x14ac:dyDescent="0.3">
      <c r="F380" s="399"/>
      <c r="G380" s="400"/>
      <c r="H380" s="400"/>
      <c r="I380" s="400"/>
      <c r="J380" s="400"/>
      <c r="K380" s="400"/>
      <c r="L380" s="400"/>
      <c r="M380" s="400"/>
      <c r="N380" s="400"/>
      <c r="U380" s="401"/>
      <c r="V380" s="402"/>
      <c r="W380" s="402"/>
      <c r="X380" s="402"/>
      <c r="Y380" s="402"/>
      <c r="Z380" s="402"/>
      <c r="AA380" s="402"/>
      <c r="AB380" s="402"/>
      <c r="AC380" s="402"/>
      <c r="AD380" s="402"/>
      <c r="AE380" s="402"/>
      <c r="AF380" s="402"/>
      <c r="AG380" s="402"/>
      <c r="AH380" s="402"/>
      <c r="AI380" s="402"/>
      <c r="AJ380" s="402"/>
      <c r="AK380" s="402"/>
      <c r="AL380" s="403"/>
      <c r="AM380" s="403"/>
      <c r="AN380" s="403"/>
      <c r="AO380" s="403"/>
      <c r="AP380" s="403"/>
      <c r="AQ380" s="403"/>
      <c r="AR380" s="403"/>
      <c r="AS380" s="403"/>
      <c r="AT380" s="403"/>
      <c r="AU380" s="403"/>
      <c r="AV380" s="403"/>
      <c r="AW380" s="403"/>
      <c r="AX380" s="403"/>
      <c r="AY380" s="403"/>
      <c r="AZ380" s="404"/>
      <c r="BA380" s="363"/>
      <c r="BB380" s="363"/>
      <c r="BC380" s="363"/>
      <c r="BD380" s="363"/>
      <c r="BE380" s="363"/>
      <c r="BF380" s="363"/>
      <c r="BG380" s="363"/>
      <c r="BH380" s="363"/>
      <c r="BI380" s="363"/>
      <c r="BJ380" s="363"/>
    </row>
    <row r="381" spans="6:62" ht="93" customHeight="1" x14ac:dyDescent="0.3">
      <c r="F381" s="399"/>
      <c r="G381" s="400"/>
      <c r="H381" s="400"/>
      <c r="I381" s="400"/>
      <c r="J381" s="400"/>
      <c r="K381" s="400"/>
      <c r="L381" s="400"/>
      <c r="M381" s="400"/>
      <c r="N381" s="400"/>
      <c r="U381" s="401"/>
      <c r="V381" s="402"/>
      <c r="W381" s="402"/>
      <c r="X381" s="402"/>
      <c r="Y381" s="402"/>
      <c r="Z381" s="402"/>
      <c r="AA381" s="402"/>
      <c r="AB381" s="402"/>
      <c r="AC381" s="402"/>
      <c r="AD381" s="402"/>
      <c r="AE381" s="402"/>
      <c r="AF381" s="402"/>
      <c r="AG381" s="402"/>
      <c r="AH381" s="402"/>
      <c r="AI381" s="402"/>
      <c r="AJ381" s="402"/>
      <c r="AK381" s="402"/>
      <c r="AL381" s="403"/>
      <c r="AM381" s="403"/>
      <c r="AN381" s="403"/>
      <c r="AO381" s="403"/>
      <c r="AP381" s="403"/>
      <c r="AQ381" s="403"/>
      <c r="AR381" s="403"/>
      <c r="AS381" s="403"/>
      <c r="AT381" s="403"/>
      <c r="AU381" s="403"/>
      <c r="AV381" s="403"/>
      <c r="AW381" s="403"/>
      <c r="AX381" s="403"/>
      <c r="AY381" s="403"/>
      <c r="AZ381" s="404"/>
      <c r="BA381" s="363"/>
      <c r="BB381" s="363"/>
      <c r="BC381" s="363"/>
      <c r="BD381" s="363"/>
      <c r="BE381" s="363"/>
      <c r="BF381" s="363"/>
      <c r="BG381" s="363"/>
      <c r="BH381" s="363"/>
      <c r="BI381" s="363"/>
      <c r="BJ381" s="363"/>
    </row>
    <row r="382" spans="6:62" ht="93" customHeight="1" x14ac:dyDescent="0.3">
      <c r="F382" s="399"/>
      <c r="G382" s="400"/>
      <c r="H382" s="400"/>
      <c r="I382" s="400"/>
      <c r="J382" s="400"/>
      <c r="K382" s="400"/>
      <c r="L382" s="400"/>
      <c r="M382" s="400"/>
      <c r="N382" s="400"/>
      <c r="U382" s="401"/>
      <c r="V382" s="402"/>
      <c r="W382" s="402"/>
      <c r="X382" s="402"/>
      <c r="Y382" s="402"/>
      <c r="Z382" s="402"/>
      <c r="AA382" s="402"/>
      <c r="AB382" s="402"/>
      <c r="AC382" s="402"/>
      <c r="AD382" s="402"/>
      <c r="AE382" s="402"/>
      <c r="AF382" s="402"/>
      <c r="AG382" s="402"/>
      <c r="AH382" s="402"/>
      <c r="AI382" s="402"/>
      <c r="AJ382" s="402"/>
      <c r="AK382" s="402"/>
      <c r="AL382" s="403"/>
      <c r="AM382" s="403"/>
      <c r="AN382" s="403"/>
      <c r="AO382" s="403"/>
      <c r="AP382" s="403"/>
      <c r="AQ382" s="403"/>
      <c r="AR382" s="403"/>
      <c r="AS382" s="403"/>
      <c r="AT382" s="403"/>
      <c r="AU382" s="403"/>
      <c r="AV382" s="403"/>
      <c r="AW382" s="403"/>
      <c r="AX382" s="403"/>
      <c r="AY382" s="403"/>
      <c r="AZ382" s="404"/>
      <c r="BA382" s="363"/>
      <c r="BB382" s="363"/>
      <c r="BC382" s="363"/>
      <c r="BD382" s="363"/>
      <c r="BE382" s="363"/>
      <c r="BF382" s="363"/>
      <c r="BG382" s="363"/>
      <c r="BH382" s="363"/>
      <c r="BI382" s="363"/>
      <c r="BJ382" s="363"/>
    </row>
    <row r="383" spans="6:62" ht="93" customHeight="1" x14ac:dyDescent="0.3">
      <c r="F383" s="399"/>
      <c r="G383" s="400"/>
      <c r="H383" s="400"/>
      <c r="I383" s="400"/>
      <c r="J383" s="400"/>
      <c r="K383" s="400"/>
      <c r="L383" s="400"/>
      <c r="M383" s="400"/>
      <c r="N383" s="400"/>
      <c r="U383" s="401"/>
      <c r="V383" s="402"/>
      <c r="W383" s="402"/>
      <c r="X383" s="402"/>
      <c r="Y383" s="402"/>
      <c r="Z383" s="402"/>
      <c r="AA383" s="402"/>
      <c r="AB383" s="402"/>
      <c r="AC383" s="402"/>
      <c r="AD383" s="402"/>
      <c r="AE383" s="402"/>
      <c r="AF383" s="402"/>
      <c r="AG383" s="402"/>
      <c r="AH383" s="402"/>
      <c r="AI383" s="402"/>
      <c r="AJ383" s="402"/>
      <c r="AK383" s="402"/>
      <c r="AL383" s="403"/>
      <c r="AM383" s="403"/>
      <c r="AN383" s="403"/>
      <c r="AO383" s="403"/>
      <c r="AP383" s="403"/>
      <c r="AQ383" s="403"/>
      <c r="AR383" s="403"/>
      <c r="AS383" s="403"/>
      <c r="AT383" s="403"/>
      <c r="AU383" s="403"/>
      <c r="AV383" s="403"/>
      <c r="AW383" s="403"/>
      <c r="AX383" s="403"/>
      <c r="AY383" s="403"/>
      <c r="AZ383" s="404"/>
      <c r="BA383" s="363"/>
      <c r="BB383" s="363"/>
      <c r="BC383" s="363"/>
      <c r="BD383" s="363"/>
      <c r="BE383" s="363"/>
      <c r="BF383" s="363"/>
      <c r="BG383" s="363"/>
      <c r="BH383" s="363"/>
      <c r="BI383" s="363"/>
      <c r="BJ383" s="363"/>
    </row>
    <row r="384" spans="6:62" ht="93" customHeight="1" x14ac:dyDescent="0.3">
      <c r="F384" s="399"/>
      <c r="G384" s="400"/>
      <c r="H384" s="400"/>
      <c r="I384" s="400"/>
      <c r="J384" s="400"/>
      <c r="K384" s="400"/>
      <c r="L384" s="400"/>
      <c r="M384" s="400"/>
      <c r="N384" s="400"/>
      <c r="U384" s="401"/>
      <c r="V384" s="402"/>
      <c r="W384" s="402"/>
      <c r="X384" s="402"/>
      <c r="Y384" s="402"/>
      <c r="Z384" s="402"/>
      <c r="AA384" s="402"/>
      <c r="AB384" s="402"/>
      <c r="AC384" s="402"/>
      <c r="AD384" s="402"/>
      <c r="AE384" s="402"/>
      <c r="AF384" s="402"/>
      <c r="AG384" s="402"/>
      <c r="AH384" s="402"/>
      <c r="AI384" s="402"/>
      <c r="AJ384" s="402"/>
      <c r="AK384" s="402"/>
      <c r="AL384" s="403"/>
      <c r="AM384" s="403"/>
      <c r="AN384" s="403"/>
      <c r="AO384" s="403"/>
      <c r="AP384" s="403"/>
      <c r="AQ384" s="403"/>
      <c r="AR384" s="403"/>
      <c r="AS384" s="403"/>
      <c r="AT384" s="403"/>
      <c r="AU384" s="403"/>
      <c r="AV384" s="403"/>
      <c r="AW384" s="403"/>
      <c r="AX384" s="403"/>
      <c r="AY384" s="403"/>
      <c r="AZ384" s="404"/>
      <c r="BA384" s="363"/>
      <c r="BB384" s="363"/>
      <c r="BC384" s="363"/>
      <c r="BD384" s="363"/>
      <c r="BE384" s="363"/>
      <c r="BF384" s="363"/>
      <c r="BG384" s="363"/>
      <c r="BH384" s="363"/>
      <c r="BI384" s="363"/>
      <c r="BJ384" s="363"/>
    </row>
    <row r="385" spans="6:62" ht="93" customHeight="1" x14ac:dyDescent="0.3">
      <c r="F385" s="399"/>
      <c r="G385" s="400"/>
      <c r="H385" s="400"/>
      <c r="I385" s="400"/>
      <c r="J385" s="400"/>
      <c r="K385" s="400"/>
      <c r="L385" s="400"/>
      <c r="M385" s="400"/>
      <c r="N385" s="400"/>
      <c r="U385" s="401"/>
      <c r="V385" s="402"/>
      <c r="W385" s="402"/>
      <c r="X385" s="402"/>
      <c r="Y385" s="402"/>
      <c r="Z385" s="402"/>
      <c r="AA385" s="402"/>
      <c r="AB385" s="402"/>
      <c r="AC385" s="402"/>
      <c r="AD385" s="402"/>
      <c r="AE385" s="402"/>
      <c r="AF385" s="402"/>
      <c r="AG385" s="402"/>
      <c r="AH385" s="402"/>
      <c r="AI385" s="402"/>
      <c r="AJ385" s="402"/>
      <c r="AK385" s="402"/>
      <c r="AL385" s="403"/>
      <c r="AM385" s="403"/>
      <c r="AN385" s="403"/>
      <c r="AO385" s="403"/>
      <c r="AP385" s="403"/>
      <c r="AQ385" s="403"/>
      <c r="AR385" s="403"/>
      <c r="AS385" s="403"/>
      <c r="AT385" s="403"/>
      <c r="AU385" s="403"/>
      <c r="AV385" s="403"/>
      <c r="AW385" s="403"/>
      <c r="AX385" s="403"/>
      <c r="AY385" s="403"/>
      <c r="AZ385" s="404"/>
      <c r="BA385" s="363"/>
      <c r="BB385" s="363"/>
      <c r="BC385" s="363"/>
      <c r="BD385" s="363"/>
      <c r="BE385" s="363"/>
      <c r="BF385" s="363"/>
      <c r="BG385" s="363"/>
      <c r="BH385" s="363"/>
      <c r="BI385" s="363"/>
      <c r="BJ385" s="363"/>
    </row>
    <row r="386" spans="6:62" ht="93" customHeight="1" x14ac:dyDescent="0.3">
      <c r="F386" s="399"/>
      <c r="G386" s="400"/>
      <c r="H386" s="400"/>
      <c r="I386" s="400"/>
      <c r="J386" s="400"/>
      <c r="K386" s="400"/>
      <c r="L386" s="400"/>
      <c r="M386" s="400"/>
      <c r="N386" s="400"/>
      <c r="U386" s="401"/>
      <c r="V386" s="402"/>
      <c r="W386" s="402"/>
      <c r="X386" s="402"/>
      <c r="Y386" s="402"/>
      <c r="Z386" s="402"/>
      <c r="AA386" s="402"/>
      <c r="AB386" s="402"/>
      <c r="AC386" s="402"/>
      <c r="AD386" s="402"/>
      <c r="AE386" s="402"/>
      <c r="AF386" s="402"/>
      <c r="AG386" s="402"/>
      <c r="AH386" s="402"/>
      <c r="AI386" s="402"/>
      <c r="AJ386" s="402"/>
      <c r="AK386" s="402"/>
      <c r="AL386" s="403"/>
      <c r="AM386" s="403"/>
      <c r="AN386" s="403"/>
      <c r="AO386" s="403"/>
      <c r="AP386" s="403"/>
      <c r="AQ386" s="403"/>
      <c r="AR386" s="403"/>
      <c r="AS386" s="403"/>
      <c r="AT386" s="403"/>
      <c r="AU386" s="403"/>
      <c r="AV386" s="403"/>
      <c r="AW386" s="403"/>
      <c r="AX386" s="403"/>
      <c r="AY386" s="403"/>
      <c r="AZ386" s="404"/>
      <c r="BA386" s="363"/>
      <c r="BB386" s="363"/>
      <c r="BC386" s="363"/>
      <c r="BD386" s="363"/>
      <c r="BE386" s="363"/>
      <c r="BF386" s="363"/>
      <c r="BG386" s="363"/>
      <c r="BH386" s="363"/>
      <c r="BI386" s="363"/>
      <c r="BJ386" s="363"/>
    </row>
    <row r="387" spans="6:62" ht="93" customHeight="1" x14ac:dyDescent="0.3">
      <c r="F387" s="399"/>
      <c r="G387" s="400"/>
      <c r="H387" s="400"/>
      <c r="I387" s="400"/>
      <c r="J387" s="400"/>
      <c r="K387" s="400"/>
      <c r="L387" s="400"/>
      <c r="M387" s="400"/>
      <c r="N387" s="400"/>
      <c r="U387" s="401"/>
      <c r="V387" s="402"/>
      <c r="W387" s="402"/>
      <c r="X387" s="402"/>
      <c r="Y387" s="402"/>
      <c r="Z387" s="402"/>
      <c r="AA387" s="402"/>
      <c r="AB387" s="402"/>
      <c r="AC387" s="402"/>
      <c r="AD387" s="402"/>
      <c r="AE387" s="402"/>
      <c r="AF387" s="402"/>
      <c r="AG387" s="402"/>
      <c r="AH387" s="402"/>
      <c r="AI387" s="402"/>
      <c r="AJ387" s="402"/>
      <c r="AK387" s="402"/>
      <c r="AL387" s="403"/>
      <c r="AM387" s="403"/>
      <c r="AN387" s="403"/>
      <c r="AO387" s="403"/>
      <c r="AP387" s="403"/>
      <c r="AQ387" s="403"/>
      <c r="AR387" s="403"/>
      <c r="AS387" s="403"/>
      <c r="AT387" s="403"/>
      <c r="AU387" s="403"/>
      <c r="AV387" s="403"/>
      <c r="AW387" s="403"/>
      <c r="AX387" s="403"/>
      <c r="AY387" s="403"/>
      <c r="AZ387" s="404"/>
      <c r="BA387" s="363"/>
      <c r="BB387" s="363"/>
      <c r="BC387" s="363"/>
      <c r="BD387" s="363"/>
      <c r="BE387" s="363"/>
      <c r="BF387" s="363"/>
      <c r="BG387" s="363"/>
      <c r="BH387" s="363"/>
      <c r="BI387" s="363"/>
      <c r="BJ387" s="363"/>
    </row>
    <row r="388" spans="6:62" ht="93" customHeight="1" x14ac:dyDescent="0.3">
      <c r="F388" s="399"/>
      <c r="G388" s="400"/>
      <c r="H388" s="400"/>
      <c r="I388" s="400"/>
      <c r="J388" s="400"/>
      <c r="K388" s="400"/>
      <c r="L388" s="400"/>
      <c r="M388" s="400"/>
      <c r="N388" s="400"/>
      <c r="U388" s="401"/>
      <c r="V388" s="402"/>
      <c r="W388" s="402"/>
      <c r="X388" s="402"/>
      <c r="Y388" s="402"/>
      <c r="Z388" s="402"/>
      <c r="AA388" s="402"/>
      <c r="AB388" s="402"/>
      <c r="AC388" s="402"/>
      <c r="AD388" s="402"/>
      <c r="AE388" s="402"/>
      <c r="AF388" s="402"/>
      <c r="AG388" s="402"/>
      <c r="AH388" s="402"/>
      <c r="AI388" s="402"/>
      <c r="AJ388" s="402"/>
      <c r="AK388" s="402"/>
      <c r="AL388" s="403"/>
      <c r="AM388" s="403"/>
      <c r="AN388" s="403"/>
      <c r="AO388" s="403"/>
      <c r="AP388" s="403"/>
      <c r="AQ388" s="403"/>
      <c r="AR388" s="403"/>
      <c r="AS388" s="403"/>
      <c r="AT388" s="403"/>
      <c r="AU388" s="403"/>
      <c r="AV388" s="403"/>
      <c r="AW388" s="403"/>
      <c r="AX388" s="403"/>
      <c r="AY388" s="403"/>
      <c r="AZ388" s="404"/>
      <c r="BA388" s="363"/>
      <c r="BB388" s="363"/>
      <c r="BC388" s="363"/>
      <c r="BD388" s="363"/>
      <c r="BE388" s="363"/>
      <c r="BF388" s="363"/>
      <c r="BG388" s="363"/>
      <c r="BH388" s="363"/>
      <c r="BI388" s="363"/>
      <c r="BJ388" s="363"/>
    </row>
    <row r="389" spans="6:62" ht="93" customHeight="1" x14ac:dyDescent="0.3">
      <c r="F389" s="399"/>
      <c r="G389" s="400"/>
      <c r="H389" s="400"/>
      <c r="I389" s="400"/>
      <c r="J389" s="400"/>
      <c r="K389" s="400"/>
      <c r="L389" s="400"/>
      <c r="M389" s="400"/>
      <c r="N389" s="400"/>
      <c r="U389" s="401"/>
      <c r="V389" s="402"/>
      <c r="W389" s="402"/>
      <c r="X389" s="402"/>
      <c r="Y389" s="402"/>
      <c r="Z389" s="402"/>
      <c r="AA389" s="402"/>
      <c r="AB389" s="402"/>
      <c r="AC389" s="402"/>
      <c r="AD389" s="402"/>
      <c r="AE389" s="402"/>
      <c r="AF389" s="402"/>
      <c r="AG389" s="402"/>
      <c r="AH389" s="402"/>
      <c r="AI389" s="402"/>
      <c r="AJ389" s="402"/>
      <c r="AK389" s="402"/>
      <c r="AL389" s="403"/>
      <c r="AM389" s="403"/>
      <c r="AN389" s="403"/>
      <c r="AO389" s="403"/>
      <c r="AP389" s="403"/>
      <c r="AQ389" s="403"/>
      <c r="AR389" s="403"/>
      <c r="AS389" s="403"/>
      <c r="AT389" s="403"/>
      <c r="AU389" s="403"/>
      <c r="AV389" s="403"/>
      <c r="AW389" s="403"/>
      <c r="AX389" s="403"/>
      <c r="AY389" s="403"/>
      <c r="AZ389" s="404"/>
      <c r="BA389" s="363"/>
      <c r="BB389" s="363"/>
      <c r="BC389" s="363"/>
      <c r="BD389" s="363"/>
      <c r="BE389" s="363"/>
      <c r="BF389" s="363"/>
      <c r="BG389" s="363"/>
      <c r="BH389" s="363"/>
      <c r="BI389" s="363"/>
      <c r="BJ389" s="363"/>
    </row>
    <row r="390" spans="6:62" ht="93" customHeight="1" x14ac:dyDescent="0.3">
      <c r="F390" s="399"/>
      <c r="G390" s="400"/>
      <c r="H390" s="400"/>
      <c r="I390" s="400"/>
      <c r="J390" s="400"/>
      <c r="K390" s="400"/>
      <c r="L390" s="400"/>
      <c r="M390" s="400"/>
      <c r="N390" s="400"/>
      <c r="U390" s="401"/>
      <c r="V390" s="402"/>
      <c r="W390" s="402"/>
      <c r="X390" s="402"/>
      <c r="Y390" s="402"/>
      <c r="Z390" s="402"/>
      <c r="AA390" s="402"/>
      <c r="AB390" s="402"/>
      <c r="AC390" s="402"/>
      <c r="AD390" s="402"/>
      <c r="AE390" s="402"/>
      <c r="AF390" s="402"/>
      <c r="AG390" s="402"/>
      <c r="AH390" s="402"/>
      <c r="AI390" s="402"/>
      <c r="AJ390" s="402"/>
      <c r="AK390" s="402"/>
      <c r="AL390" s="403"/>
      <c r="AM390" s="403"/>
      <c r="AN390" s="403"/>
      <c r="AO390" s="403"/>
      <c r="AP390" s="403"/>
      <c r="AQ390" s="403"/>
      <c r="AR390" s="403"/>
      <c r="AS390" s="403"/>
      <c r="AT390" s="403"/>
      <c r="AU390" s="403"/>
      <c r="AV390" s="403"/>
      <c r="AW390" s="403"/>
      <c r="AX390" s="403"/>
      <c r="AY390" s="403"/>
      <c r="AZ390" s="404"/>
      <c r="BA390" s="363"/>
      <c r="BB390" s="363"/>
      <c r="BC390" s="363"/>
      <c r="BD390" s="363"/>
      <c r="BE390" s="363"/>
      <c r="BF390" s="363"/>
      <c r="BG390" s="363"/>
      <c r="BH390" s="363"/>
      <c r="BI390" s="363"/>
      <c r="BJ390" s="363"/>
    </row>
    <row r="391" spans="6:62" ht="93" customHeight="1" x14ac:dyDescent="0.3">
      <c r="F391" s="399"/>
      <c r="G391" s="400"/>
      <c r="H391" s="400"/>
      <c r="I391" s="400"/>
      <c r="J391" s="400"/>
      <c r="K391" s="400"/>
      <c r="L391" s="400"/>
      <c r="M391" s="400"/>
      <c r="N391" s="400"/>
      <c r="U391" s="401"/>
      <c r="V391" s="402"/>
      <c r="W391" s="402"/>
      <c r="X391" s="402"/>
      <c r="Y391" s="402"/>
      <c r="Z391" s="402"/>
      <c r="AA391" s="402"/>
      <c r="AB391" s="402"/>
      <c r="AC391" s="402"/>
      <c r="AD391" s="402"/>
      <c r="AE391" s="402"/>
      <c r="AF391" s="402"/>
      <c r="AG391" s="402"/>
      <c r="AH391" s="402"/>
      <c r="AI391" s="402"/>
      <c r="AJ391" s="402"/>
      <c r="AK391" s="402"/>
      <c r="AL391" s="403"/>
      <c r="AM391" s="403"/>
      <c r="AN391" s="403"/>
      <c r="AO391" s="403"/>
      <c r="AP391" s="403"/>
      <c r="AQ391" s="403"/>
      <c r="AR391" s="403"/>
      <c r="AS391" s="403"/>
      <c r="AT391" s="403"/>
      <c r="AU391" s="403"/>
      <c r="AV391" s="403"/>
      <c r="AW391" s="403"/>
      <c r="AX391" s="403"/>
      <c r="AY391" s="403"/>
      <c r="AZ391" s="404"/>
      <c r="BA391" s="363"/>
      <c r="BB391" s="363"/>
      <c r="BC391" s="363"/>
      <c r="BD391" s="363"/>
      <c r="BE391" s="363"/>
      <c r="BF391" s="363"/>
      <c r="BG391" s="363"/>
      <c r="BH391" s="363"/>
      <c r="BI391" s="363"/>
      <c r="BJ391" s="363"/>
    </row>
    <row r="392" spans="6:62" ht="93" customHeight="1" x14ac:dyDescent="0.3">
      <c r="F392" s="399"/>
      <c r="G392" s="400"/>
      <c r="H392" s="400"/>
      <c r="I392" s="400"/>
      <c r="J392" s="400"/>
      <c r="K392" s="400"/>
      <c r="L392" s="400"/>
      <c r="M392" s="400"/>
      <c r="N392" s="400"/>
      <c r="U392" s="401"/>
      <c r="V392" s="402"/>
      <c r="W392" s="402"/>
      <c r="X392" s="402"/>
      <c r="Y392" s="402"/>
      <c r="Z392" s="402"/>
      <c r="AA392" s="402"/>
      <c r="AB392" s="402"/>
      <c r="AC392" s="402"/>
      <c r="AD392" s="402"/>
      <c r="AE392" s="402"/>
      <c r="AF392" s="402"/>
      <c r="AG392" s="402"/>
      <c r="AH392" s="402"/>
      <c r="AI392" s="402"/>
      <c r="AJ392" s="402"/>
      <c r="AK392" s="402"/>
      <c r="AL392" s="403"/>
      <c r="AM392" s="403"/>
      <c r="AN392" s="403"/>
      <c r="AO392" s="403"/>
      <c r="AP392" s="403"/>
      <c r="AQ392" s="403"/>
      <c r="AR392" s="403"/>
      <c r="AS392" s="403"/>
      <c r="AT392" s="403"/>
      <c r="AU392" s="403"/>
      <c r="AV392" s="403"/>
      <c r="AW392" s="403"/>
      <c r="AX392" s="403"/>
      <c r="AY392" s="403"/>
      <c r="AZ392" s="404"/>
      <c r="BA392" s="363"/>
      <c r="BB392" s="363"/>
      <c r="BC392" s="363"/>
      <c r="BD392" s="363"/>
      <c r="BE392" s="363"/>
      <c r="BF392" s="363"/>
      <c r="BG392" s="363"/>
      <c r="BH392" s="363"/>
      <c r="BI392" s="363"/>
      <c r="BJ392" s="363"/>
    </row>
    <row r="393" spans="6:62" ht="93" customHeight="1" x14ac:dyDescent="0.3">
      <c r="F393" s="399"/>
      <c r="G393" s="400"/>
      <c r="H393" s="400"/>
      <c r="I393" s="400"/>
      <c r="J393" s="400"/>
      <c r="K393" s="400"/>
      <c r="L393" s="400"/>
      <c r="M393" s="400"/>
      <c r="N393" s="400"/>
      <c r="U393" s="401"/>
      <c r="V393" s="402"/>
      <c r="W393" s="402"/>
      <c r="X393" s="402"/>
      <c r="Y393" s="402"/>
      <c r="Z393" s="402"/>
      <c r="AA393" s="402"/>
      <c r="AB393" s="402"/>
      <c r="AC393" s="402"/>
      <c r="AD393" s="402"/>
      <c r="AE393" s="402"/>
      <c r="AF393" s="402"/>
      <c r="AG393" s="402"/>
      <c r="AH393" s="402"/>
      <c r="AI393" s="402"/>
      <c r="AJ393" s="402"/>
      <c r="AK393" s="402"/>
      <c r="AL393" s="403"/>
      <c r="AM393" s="403"/>
      <c r="AN393" s="403"/>
      <c r="AO393" s="403"/>
      <c r="AP393" s="403"/>
      <c r="AQ393" s="403"/>
      <c r="AR393" s="403"/>
      <c r="AS393" s="403"/>
      <c r="AT393" s="403"/>
      <c r="AU393" s="403"/>
      <c r="AV393" s="403"/>
      <c r="AW393" s="403"/>
      <c r="AX393" s="403"/>
      <c r="AY393" s="403"/>
      <c r="AZ393" s="404"/>
      <c r="BA393" s="363"/>
      <c r="BB393" s="363"/>
      <c r="BC393" s="363"/>
      <c r="BD393" s="363"/>
      <c r="BE393" s="363"/>
      <c r="BF393" s="363"/>
      <c r="BG393" s="363"/>
      <c r="BH393" s="363"/>
      <c r="BI393" s="363"/>
      <c r="BJ393" s="363"/>
    </row>
    <row r="394" spans="6:62" ht="93" customHeight="1" x14ac:dyDescent="0.3">
      <c r="F394" s="399"/>
      <c r="G394" s="400"/>
      <c r="H394" s="400"/>
      <c r="I394" s="400"/>
      <c r="J394" s="400"/>
      <c r="K394" s="400"/>
      <c r="L394" s="400"/>
      <c r="M394" s="400"/>
      <c r="N394" s="400"/>
      <c r="U394" s="401"/>
      <c r="V394" s="402"/>
      <c r="W394" s="402"/>
      <c r="X394" s="402"/>
      <c r="Y394" s="402"/>
      <c r="Z394" s="402"/>
      <c r="AA394" s="402"/>
      <c r="AB394" s="402"/>
      <c r="AC394" s="402"/>
      <c r="AD394" s="402"/>
      <c r="AE394" s="402"/>
      <c r="AF394" s="402"/>
      <c r="AG394" s="402"/>
      <c r="AH394" s="402"/>
      <c r="AI394" s="402"/>
      <c r="AJ394" s="402"/>
      <c r="AK394" s="402"/>
      <c r="AL394" s="403"/>
      <c r="AM394" s="403"/>
      <c r="AN394" s="403"/>
      <c r="AO394" s="403"/>
      <c r="AP394" s="403"/>
      <c r="AQ394" s="403"/>
      <c r="AR394" s="403"/>
      <c r="AS394" s="403"/>
      <c r="AT394" s="403"/>
      <c r="AU394" s="403"/>
      <c r="AV394" s="403"/>
      <c r="AW394" s="403"/>
      <c r="AX394" s="403"/>
      <c r="AY394" s="403"/>
      <c r="AZ394" s="404"/>
      <c r="BA394" s="363"/>
      <c r="BB394" s="363"/>
      <c r="BC394" s="363"/>
      <c r="BD394" s="363"/>
      <c r="BE394" s="363"/>
      <c r="BF394" s="363"/>
      <c r="BG394" s="363"/>
      <c r="BH394" s="363"/>
      <c r="BI394" s="363"/>
      <c r="BJ394" s="363"/>
    </row>
    <row r="395" spans="6:62" ht="93" customHeight="1" x14ac:dyDescent="0.3">
      <c r="F395" s="399"/>
      <c r="G395" s="400"/>
      <c r="H395" s="400"/>
      <c r="I395" s="400"/>
      <c r="J395" s="400"/>
      <c r="K395" s="400"/>
      <c r="L395" s="400"/>
      <c r="M395" s="400"/>
      <c r="N395" s="400"/>
      <c r="U395" s="401"/>
      <c r="V395" s="402"/>
      <c r="W395" s="402"/>
      <c r="X395" s="402"/>
      <c r="Y395" s="402"/>
      <c r="Z395" s="402"/>
      <c r="AA395" s="402"/>
      <c r="AB395" s="402"/>
      <c r="AC395" s="402"/>
      <c r="AD395" s="402"/>
      <c r="AE395" s="402"/>
      <c r="AF395" s="402"/>
      <c r="AG395" s="402"/>
      <c r="AH395" s="402"/>
      <c r="AI395" s="402"/>
      <c r="AJ395" s="402"/>
      <c r="AK395" s="402"/>
      <c r="AL395" s="403"/>
      <c r="AM395" s="403"/>
      <c r="AN395" s="403"/>
      <c r="AO395" s="403"/>
      <c r="AP395" s="403"/>
      <c r="AQ395" s="403"/>
      <c r="AR395" s="403"/>
      <c r="AS395" s="403"/>
      <c r="AT395" s="403"/>
      <c r="AU395" s="403"/>
      <c r="AV395" s="403"/>
      <c r="AW395" s="403"/>
      <c r="AX395" s="403"/>
      <c r="AY395" s="403"/>
      <c r="AZ395" s="404"/>
      <c r="BA395" s="363"/>
      <c r="BB395" s="363"/>
      <c r="BC395" s="363"/>
      <c r="BD395" s="363"/>
      <c r="BE395" s="363"/>
      <c r="BF395" s="363"/>
      <c r="BG395" s="363"/>
      <c r="BH395" s="363"/>
      <c r="BI395" s="363"/>
      <c r="BJ395" s="363"/>
    </row>
    <row r="396" spans="6:62" ht="93" customHeight="1" x14ac:dyDescent="0.3">
      <c r="F396" s="399"/>
      <c r="G396" s="400"/>
      <c r="H396" s="400"/>
      <c r="I396" s="400"/>
      <c r="J396" s="400"/>
      <c r="K396" s="400"/>
      <c r="L396" s="400"/>
      <c r="M396" s="400"/>
      <c r="N396" s="400"/>
      <c r="U396" s="401"/>
      <c r="V396" s="402"/>
      <c r="W396" s="402"/>
      <c r="X396" s="402"/>
      <c r="Y396" s="402"/>
      <c r="Z396" s="402"/>
      <c r="AA396" s="402"/>
      <c r="AB396" s="402"/>
      <c r="AC396" s="402"/>
      <c r="AD396" s="402"/>
      <c r="AE396" s="402"/>
      <c r="AF396" s="402"/>
      <c r="AG396" s="402"/>
      <c r="AH396" s="402"/>
      <c r="AI396" s="402"/>
      <c r="AJ396" s="402"/>
      <c r="AK396" s="402"/>
      <c r="AL396" s="403"/>
      <c r="AM396" s="403"/>
      <c r="AN396" s="403"/>
      <c r="AO396" s="403"/>
      <c r="AP396" s="403"/>
      <c r="AQ396" s="403"/>
      <c r="AR396" s="403"/>
      <c r="AS396" s="403"/>
      <c r="AT396" s="403"/>
      <c r="AU396" s="403"/>
      <c r="AV396" s="403"/>
      <c r="AW396" s="403"/>
      <c r="AX396" s="403"/>
      <c r="AY396" s="403"/>
      <c r="AZ396" s="404"/>
      <c r="BA396" s="363"/>
      <c r="BB396" s="363"/>
      <c r="BC396" s="363"/>
      <c r="BD396" s="363"/>
      <c r="BE396" s="363"/>
      <c r="BF396" s="363"/>
      <c r="BG396" s="363"/>
      <c r="BH396" s="363"/>
      <c r="BI396" s="363"/>
      <c r="BJ396" s="363"/>
    </row>
    <row r="397" spans="6:62" ht="93" customHeight="1" x14ac:dyDescent="0.3">
      <c r="F397" s="399"/>
      <c r="G397" s="400"/>
      <c r="H397" s="400"/>
      <c r="I397" s="400"/>
      <c r="J397" s="400"/>
      <c r="K397" s="400"/>
      <c r="L397" s="400"/>
      <c r="M397" s="400"/>
      <c r="N397" s="400"/>
      <c r="U397" s="401"/>
      <c r="V397" s="402"/>
      <c r="W397" s="402"/>
      <c r="X397" s="402"/>
      <c r="Y397" s="402"/>
      <c r="Z397" s="402"/>
      <c r="AA397" s="402"/>
      <c r="AB397" s="402"/>
      <c r="AC397" s="402"/>
      <c r="AD397" s="402"/>
      <c r="AE397" s="402"/>
      <c r="AF397" s="402"/>
      <c r="AG397" s="402"/>
      <c r="AH397" s="402"/>
      <c r="AI397" s="402"/>
      <c r="AJ397" s="402"/>
      <c r="AK397" s="402"/>
      <c r="AL397" s="403"/>
      <c r="AM397" s="403"/>
      <c r="AN397" s="403"/>
      <c r="AO397" s="403"/>
      <c r="AP397" s="403"/>
      <c r="AQ397" s="403"/>
      <c r="AR397" s="403"/>
      <c r="AS397" s="403"/>
      <c r="AT397" s="403"/>
      <c r="AU397" s="403"/>
      <c r="AV397" s="403"/>
      <c r="AW397" s="403"/>
      <c r="AX397" s="403"/>
      <c r="AY397" s="403"/>
      <c r="AZ397" s="404"/>
      <c r="BA397" s="363"/>
      <c r="BB397" s="363"/>
      <c r="BC397" s="363"/>
      <c r="BD397" s="363"/>
      <c r="BE397" s="363"/>
      <c r="BF397" s="363"/>
      <c r="BG397" s="363"/>
      <c r="BH397" s="363"/>
      <c r="BI397" s="363"/>
      <c r="BJ397" s="363"/>
    </row>
    <row r="398" spans="6:62" ht="93" customHeight="1" x14ac:dyDescent="0.3">
      <c r="F398" s="399"/>
      <c r="G398" s="400"/>
      <c r="H398" s="400"/>
      <c r="I398" s="400"/>
      <c r="J398" s="400"/>
      <c r="K398" s="400"/>
      <c r="L398" s="400"/>
      <c r="M398" s="400"/>
      <c r="N398" s="400"/>
      <c r="U398" s="401"/>
      <c r="V398" s="402"/>
      <c r="W398" s="402"/>
      <c r="X398" s="402"/>
      <c r="Y398" s="402"/>
      <c r="Z398" s="402"/>
      <c r="AA398" s="402"/>
      <c r="AB398" s="402"/>
      <c r="AC398" s="402"/>
      <c r="AD398" s="402"/>
      <c r="AE398" s="402"/>
      <c r="AF398" s="402"/>
      <c r="AG398" s="402"/>
      <c r="AH398" s="402"/>
      <c r="AI398" s="402"/>
      <c r="AJ398" s="402"/>
      <c r="AK398" s="402"/>
      <c r="AL398" s="403"/>
      <c r="AM398" s="403"/>
      <c r="AN398" s="403"/>
      <c r="AO398" s="403"/>
      <c r="AP398" s="403"/>
      <c r="AQ398" s="403"/>
      <c r="AR398" s="403"/>
      <c r="AS398" s="403"/>
      <c r="AT398" s="403"/>
      <c r="AU398" s="403"/>
      <c r="AV398" s="403"/>
      <c r="AW398" s="403"/>
      <c r="AX398" s="403"/>
      <c r="AY398" s="403"/>
      <c r="AZ398" s="404"/>
      <c r="BA398" s="363"/>
      <c r="BB398" s="363"/>
      <c r="BC398" s="363"/>
      <c r="BD398" s="363"/>
      <c r="BE398" s="363"/>
      <c r="BF398" s="363"/>
      <c r="BG398" s="363"/>
      <c r="BH398" s="363"/>
      <c r="BI398" s="363"/>
      <c r="BJ398" s="363"/>
    </row>
    <row r="399" spans="6:62" ht="93" customHeight="1" x14ac:dyDescent="0.3">
      <c r="F399" s="399"/>
      <c r="G399" s="400"/>
      <c r="H399" s="400"/>
      <c r="I399" s="400"/>
      <c r="J399" s="400"/>
      <c r="K399" s="400"/>
      <c r="L399" s="400"/>
      <c r="M399" s="400"/>
      <c r="N399" s="400"/>
      <c r="U399" s="401"/>
      <c r="V399" s="402"/>
      <c r="W399" s="402"/>
      <c r="X399" s="402"/>
      <c r="Y399" s="402"/>
      <c r="Z399" s="402"/>
      <c r="AA399" s="402"/>
      <c r="AB399" s="402"/>
      <c r="AC399" s="402"/>
      <c r="AD399" s="402"/>
      <c r="AE399" s="402"/>
      <c r="AF399" s="402"/>
      <c r="AG399" s="402"/>
      <c r="AH399" s="402"/>
      <c r="AI399" s="402"/>
      <c r="AJ399" s="402"/>
      <c r="AK399" s="402"/>
      <c r="AL399" s="403"/>
      <c r="AM399" s="403"/>
      <c r="AN399" s="403"/>
      <c r="AO399" s="403"/>
      <c r="AP399" s="403"/>
      <c r="AQ399" s="403"/>
      <c r="AR399" s="403"/>
      <c r="AS399" s="403"/>
      <c r="AT399" s="403"/>
      <c r="AU399" s="403"/>
      <c r="AV399" s="403"/>
      <c r="AW399" s="403"/>
      <c r="AX399" s="403"/>
      <c r="AY399" s="403"/>
      <c r="AZ399" s="404"/>
      <c r="BA399" s="363"/>
      <c r="BB399" s="363"/>
      <c r="BC399" s="363"/>
      <c r="BD399" s="363"/>
      <c r="BE399" s="363"/>
      <c r="BF399" s="363"/>
      <c r="BG399" s="363"/>
      <c r="BH399" s="363"/>
      <c r="BI399" s="363"/>
      <c r="BJ399" s="363"/>
    </row>
    <row r="400" spans="6:62" ht="93" customHeight="1" x14ac:dyDescent="0.3">
      <c r="F400" s="399"/>
      <c r="G400" s="400"/>
      <c r="H400" s="400"/>
      <c r="I400" s="400"/>
      <c r="J400" s="400"/>
      <c r="K400" s="400"/>
      <c r="L400" s="400"/>
      <c r="M400" s="400"/>
      <c r="N400" s="400"/>
      <c r="U400" s="401"/>
      <c r="V400" s="402"/>
      <c r="W400" s="402"/>
      <c r="X400" s="402"/>
      <c r="Y400" s="402"/>
      <c r="Z400" s="402"/>
      <c r="AA400" s="402"/>
      <c r="AB400" s="402"/>
      <c r="AC400" s="402"/>
      <c r="AD400" s="402"/>
      <c r="AE400" s="402"/>
      <c r="AF400" s="402"/>
      <c r="AG400" s="402"/>
      <c r="AH400" s="402"/>
      <c r="AI400" s="402"/>
      <c r="AJ400" s="402"/>
      <c r="AK400" s="402"/>
      <c r="AL400" s="403"/>
      <c r="AM400" s="403"/>
      <c r="AN400" s="403"/>
      <c r="AO400" s="403"/>
      <c r="AP400" s="403"/>
      <c r="AQ400" s="403"/>
      <c r="AR400" s="403"/>
      <c r="AS400" s="403"/>
      <c r="AT400" s="403"/>
      <c r="AU400" s="403"/>
      <c r="AV400" s="403"/>
      <c r="AW400" s="403"/>
      <c r="AX400" s="403"/>
      <c r="AY400" s="403"/>
      <c r="AZ400" s="404"/>
      <c r="BA400" s="363"/>
      <c r="BB400" s="363"/>
      <c r="BC400" s="363"/>
      <c r="BD400" s="363"/>
      <c r="BE400" s="363"/>
      <c r="BF400" s="363"/>
      <c r="BG400" s="363"/>
      <c r="BH400" s="363"/>
      <c r="BI400" s="363"/>
      <c r="BJ400" s="363"/>
    </row>
    <row r="401" spans="6:62" ht="93" customHeight="1" x14ac:dyDescent="0.3">
      <c r="F401" s="399"/>
      <c r="G401" s="400"/>
      <c r="H401" s="400"/>
      <c r="I401" s="400"/>
      <c r="J401" s="400"/>
      <c r="K401" s="400"/>
      <c r="L401" s="400"/>
      <c r="M401" s="400"/>
      <c r="N401" s="400"/>
      <c r="U401" s="401"/>
      <c r="V401" s="402"/>
      <c r="W401" s="402"/>
      <c r="X401" s="402"/>
      <c r="Y401" s="402"/>
      <c r="Z401" s="402"/>
      <c r="AA401" s="402"/>
      <c r="AB401" s="402"/>
      <c r="AC401" s="402"/>
      <c r="AD401" s="402"/>
      <c r="AE401" s="402"/>
      <c r="AF401" s="402"/>
      <c r="AG401" s="402"/>
      <c r="AH401" s="402"/>
      <c r="AI401" s="402"/>
      <c r="AJ401" s="402"/>
      <c r="AK401" s="402"/>
      <c r="AL401" s="403"/>
      <c r="AM401" s="403"/>
      <c r="AN401" s="403"/>
      <c r="AO401" s="403"/>
      <c r="AP401" s="403"/>
      <c r="AQ401" s="403"/>
      <c r="AR401" s="403"/>
      <c r="AS401" s="403"/>
      <c r="AT401" s="403"/>
      <c r="AU401" s="403"/>
      <c r="AV401" s="403"/>
      <c r="AW401" s="403"/>
      <c r="AX401" s="403"/>
      <c r="AY401" s="403"/>
      <c r="AZ401" s="404"/>
      <c r="BA401" s="363"/>
      <c r="BB401" s="363"/>
      <c r="BC401" s="363"/>
      <c r="BD401" s="363"/>
      <c r="BE401" s="363"/>
      <c r="BF401" s="363"/>
      <c r="BG401" s="363"/>
      <c r="BH401" s="363"/>
      <c r="BI401" s="363"/>
      <c r="BJ401" s="363"/>
    </row>
    <row r="402" spans="6:62" ht="93" customHeight="1" x14ac:dyDescent="0.3">
      <c r="F402" s="399"/>
      <c r="G402" s="400"/>
      <c r="H402" s="400"/>
      <c r="I402" s="400"/>
      <c r="J402" s="400"/>
      <c r="K402" s="400"/>
      <c r="L402" s="400"/>
      <c r="M402" s="400"/>
      <c r="N402" s="400"/>
      <c r="U402" s="401"/>
      <c r="V402" s="402"/>
      <c r="W402" s="402"/>
      <c r="X402" s="402"/>
      <c r="Y402" s="402"/>
      <c r="Z402" s="402"/>
      <c r="AA402" s="402"/>
      <c r="AB402" s="402"/>
      <c r="AC402" s="402"/>
      <c r="AD402" s="402"/>
      <c r="AE402" s="402"/>
      <c r="AF402" s="402"/>
      <c r="AG402" s="402"/>
      <c r="AH402" s="402"/>
      <c r="AI402" s="402"/>
      <c r="AJ402" s="402"/>
      <c r="AK402" s="402"/>
      <c r="AL402" s="403"/>
      <c r="AM402" s="403"/>
      <c r="AN402" s="403"/>
      <c r="AO402" s="403"/>
      <c r="AP402" s="403"/>
      <c r="AQ402" s="403"/>
      <c r="AR402" s="403"/>
      <c r="AS402" s="403"/>
      <c r="AT402" s="403"/>
      <c r="AU402" s="403"/>
      <c r="AV402" s="403"/>
      <c r="AW402" s="403"/>
      <c r="AX402" s="403"/>
      <c r="AY402" s="403"/>
      <c r="AZ402" s="404"/>
      <c r="BA402" s="363"/>
      <c r="BB402" s="363"/>
      <c r="BC402" s="363"/>
      <c r="BD402" s="363"/>
      <c r="BE402" s="363"/>
      <c r="BF402" s="363"/>
      <c r="BG402" s="363"/>
      <c r="BH402" s="363"/>
      <c r="BI402" s="363"/>
      <c r="BJ402" s="363"/>
    </row>
    <row r="403" spans="6:62" ht="93" customHeight="1" x14ac:dyDescent="0.3">
      <c r="F403" s="399"/>
      <c r="G403" s="400"/>
      <c r="H403" s="400"/>
      <c r="I403" s="400"/>
      <c r="J403" s="400"/>
      <c r="K403" s="400"/>
      <c r="L403" s="400"/>
      <c r="M403" s="400"/>
      <c r="N403" s="400"/>
      <c r="U403" s="401"/>
      <c r="V403" s="402"/>
      <c r="W403" s="402"/>
      <c r="X403" s="402"/>
      <c r="Y403" s="402"/>
      <c r="Z403" s="402"/>
      <c r="AA403" s="402"/>
      <c r="AB403" s="402"/>
      <c r="AC403" s="402"/>
      <c r="AD403" s="402"/>
      <c r="AE403" s="402"/>
      <c r="AF403" s="402"/>
      <c r="AG403" s="402"/>
      <c r="AH403" s="402"/>
      <c r="AI403" s="402"/>
      <c r="AJ403" s="402"/>
      <c r="AK403" s="402"/>
      <c r="AL403" s="403"/>
      <c r="AM403" s="403"/>
      <c r="AN403" s="403"/>
      <c r="AO403" s="403"/>
      <c r="AP403" s="403"/>
      <c r="AQ403" s="403"/>
      <c r="AR403" s="403"/>
      <c r="AS403" s="403"/>
      <c r="AT403" s="403"/>
      <c r="AU403" s="403"/>
      <c r="AV403" s="403"/>
      <c r="AW403" s="403"/>
      <c r="AX403" s="403"/>
      <c r="AY403" s="403"/>
      <c r="AZ403" s="404"/>
      <c r="BA403" s="363"/>
      <c r="BB403" s="363"/>
      <c r="BC403" s="363"/>
      <c r="BD403" s="363"/>
      <c r="BE403" s="363"/>
      <c r="BF403" s="363"/>
      <c r="BG403" s="363"/>
      <c r="BH403" s="363"/>
      <c r="BI403" s="363"/>
      <c r="BJ403" s="363"/>
    </row>
    <row r="404" spans="6:62" ht="93" customHeight="1" x14ac:dyDescent="0.3">
      <c r="F404" s="399"/>
      <c r="G404" s="400"/>
      <c r="H404" s="400"/>
      <c r="I404" s="400"/>
      <c r="J404" s="400"/>
      <c r="K404" s="400"/>
      <c r="L404" s="400"/>
      <c r="M404" s="400"/>
      <c r="N404" s="400"/>
      <c r="U404" s="401"/>
      <c r="V404" s="402"/>
      <c r="W404" s="402"/>
      <c r="X404" s="402"/>
      <c r="Y404" s="402"/>
      <c r="Z404" s="402"/>
      <c r="AA404" s="402"/>
      <c r="AB404" s="402"/>
      <c r="AC404" s="402"/>
      <c r="AD404" s="402"/>
      <c r="AE404" s="402"/>
      <c r="AF404" s="402"/>
      <c r="AG404" s="402"/>
      <c r="AH404" s="402"/>
      <c r="AI404" s="402"/>
      <c r="AJ404" s="402"/>
      <c r="AK404" s="402"/>
      <c r="AL404" s="403"/>
      <c r="AM404" s="403"/>
      <c r="AN404" s="403"/>
      <c r="AO404" s="403"/>
      <c r="AP404" s="403"/>
      <c r="AQ404" s="403"/>
      <c r="AR404" s="403"/>
      <c r="AS404" s="403"/>
      <c r="AT404" s="403"/>
      <c r="AU404" s="403"/>
      <c r="AV404" s="403"/>
      <c r="AW404" s="403"/>
      <c r="AX404" s="403"/>
      <c r="AY404" s="403"/>
      <c r="AZ404" s="404"/>
      <c r="BA404" s="363"/>
      <c r="BB404" s="363"/>
      <c r="BC404" s="363"/>
      <c r="BD404" s="363"/>
      <c r="BE404" s="363"/>
      <c r="BF404" s="363"/>
      <c r="BG404" s="363"/>
      <c r="BH404" s="363"/>
      <c r="BI404" s="363"/>
      <c r="BJ404" s="363"/>
    </row>
    <row r="405" spans="6:62" ht="93" customHeight="1" x14ac:dyDescent="0.3">
      <c r="F405" s="399"/>
      <c r="G405" s="400"/>
      <c r="H405" s="400"/>
      <c r="I405" s="400"/>
      <c r="J405" s="400"/>
      <c r="K405" s="400"/>
      <c r="L405" s="400"/>
      <c r="M405" s="400"/>
      <c r="N405" s="400"/>
      <c r="U405" s="401"/>
      <c r="V405" s="402"/>
      <c r="W405" s="402"/>
      <c r="X405" s="402"/>
      <c r="Y405" s="402"/>
      <c r="Z405" s="402"/>
      <c r="AA405" s="402"/>
      <c r="AB405" s="402"/>
      <c r="AC405" s="402"/>
      <c r="AD405" s="402"/>
      <c r="AE405" s="402"/>
      <c r="AF405" s="402"/>
      <c r="AG405" s="402"/>
      <c r="AH405" s="402"/>
      <c r="AI405" s="402"/>
      <c r="AJ405" s="402"/>
      <c r="AK405" s="402"/>
      <c r="AL405" s="403"/>
      <c r="AM405" s="403"/>
      <c r="AN405" s="403"/>
      <c r="AO405" s="403"/>
      <c r="AP405" s="403"/>
      <c r="AQ405" s="403"/>
      <c r="AR405" s="403"/>
      <c r="AS405" s="403"/>
      <c r="AT405" s="403"/>
      <c r="AU405" s="403"/>
      <c r="AV405" s="403"/>
      <c r="AW405" s="403"/>
      <c r="AX405" s="403"/>
      <c r="AY405" s="403"/>
      <c r="AZ405" s="404"/>
      <c r="BA405" s="363"/>
      <c r="BB405" s="363"/>
      <c r="BC405" s="363"/>
      <c r="BD405" s="363"/>
      <c r="BE405" s="363"/>
      <c r="BF405" s="363"/>
      <c r="BG405" s="363"/>
      <c r="BH405" s="363"/>
      <c r="BI405" s="363"/>
      <c r="BJ405" s="363"/>
    </row>
    <row r="406" spans="6:62" ht="93" customHeight="1" x14ac:dyDescent="0.3">
      <c r="F406" s="399"/>
      <c r="G406" s="400"/>
      <c r="H406" s="400"/>
      <c r="I406" s="400"/>
      <c r="J406" s="400"/>
      <c r="K406" s="400"/>
      <c r="L406" s="400"/>
      <c r="M406" s="400"/>
      <c r="N406" s="400"/>
      <c r="U406" s="401"/>
      <c r="V406" s="402"/>
      <c r="W406" s="402"/>
      <c r="X406" s="402"/>
      <c r="Y406" s="402"/>
      <c r="Z406" s="402"/>
      <c r="AA406" s="402"/>
      <c r="AB406" s="402"/>
      <c r="AC406" s="402"/>
      <c r="AD406" s="402"/>
      <c r="AE406" s="402"/>
      <c r="AF406" s="402"/>
      <c r="AG406" s="402"/>
      <c r="AH406" s="402"/>
      <c r="AI406" s="402"/>
      <c r="AJ406" s="402"/>
      <c r="AK406" s="402"/>
      <c r="AL406" s="403"/>
      <c r="AM406" s="403"/>
      <c r="AN406" s="403"/>
      <c r="AO406" s="403"/>
      <c r="AP406" s="403"/>
      <c r="AQ406" s="403"/>
      <c r="AR406" s="403"/>
      <c r="AS406" s="403"/>
      <c r="AT406" s="403"/>
      <c r="AU406" s="403"/>
      <c r="AV406" s="403"/>
      <c r="AW406" s="403"/>
      <c r="AX406" s="403"/>
      <c r="AY406" s="403"/>
      <c r="AZ406" s="404"/>
      <c r="BA406" s="363"/>
      <c r="BB406" s="363"/>
      <c r="BC406" s="363"/>
      <c r="BD406" s="363"/>
      <c r="BE406" s="363"/>
      <c r="BF406" s="363"/>
      <c r="BG406" s="363"/>
      <c r="BH406" s="363"/>
      <c r="BI406" s="363"/>
      <c r="BJ406" s="363"/>
    </row>
    <row r="407" spans="6:62" ht="93" customHeight="1" x14ac:dyDescent="0.3">
      <c r="F407" s="399"/>
      <c r="G407" s="400"/>
      <c r="H407" s="400"/>
      <c r="I407" s="400"/>
      <c r="J407" s="400"/>
      <c r="K407" s="400"/>
      <c r="L407" s="400"/>
      <c r="M407" s="400"/>
      <c r="N407" s="400"/>
      <c r="U407" s="401"/>
      <c r="V407" s="402"/>
      <c r="W407" s="402"/>
      <c r="X407" s="402"/>
      <c r="Y407" s="402"/>
      <c r="Z407" s="402"/>
      <c r="AA407" s="402"/>
      <c r="AB407" s="402"/>
      <c r="AC407" s="402"/>
      <c r="AD407" s="402"/>
      <c r="AE407" s="402"/>
      <c r="AF407" s="402"/>
      <c r="AG407" s="402"/>
      <c r="AH407" s="402"/>
      <c r="AI407" s="402"/>
      <c r="AJ407" s="402"/>
      <c r="AK407" s="402"/>
      <c r="AL407" s="403"/>
      <c r="AM407" s="403"/>
      <c r="AN407" s="403"/>
      <c r="AO407" s="403"/>
      <c r="AP407" s="403"/>
      <c r="AQ407" s="403"/>
      <c r="AR407" s="403"/>
      <c r="AS407" s="403"/>
      <c r="AT407" s="403"/>
      <c r="AU407" s="403"/>
      <c r="AV407" s="403"/>
      <c r="AW407" s="403"/>
      <c r="AX407" s="403"/>
      <c r="AY407" s="403"/>
      <c r="AZ407" s="404"/>
      <c r="BA407" s="363"/>
      <c r="BB407" s="363"/>
      <c r="BC407" s="363"/>
      <c r="BD407" s="363"/>
      <c r="BE407" s="363"/>
      <c r="BF407" s="363"/>
      <c r="BG407" s="363"/>
      <c r="BH407" s="363"/>
      <c r="BI407" s="363"/>
      <c r="BJ407" s="363"/>
    </row>
    <row r="408" spans="6:62" ht="93" customHeight="1" x14ac:dyDescent="0.3">
      <c r="F408" s="399"/>
      <c r="G408" s="400"/>
      <c r="H408" s="400"/>
      <c r="I408" s="400"/>
      <c r="J408" s="400"/>
      <c r="K408" s="400"/>
      <c r="L408" s="400"/>
      <c r="M408" s="400"/>
      <c r="N408" s="400"/>
      <c r="U408" s="401"/>
      <c r="V408" s="402"/>
      <c r="W408" s="402"/>
      <c r="X408" s="402"/>
      <c r="Y408" s="402"/>
      <c r="Z408" s="402"/>
      <c r="AA408" s="402"/>
      <c r="AB408" s="402"/>
      <c r="AC408" s="402"/>
      <c r="AD408" s="402"/>
      <c r="AE408" s="402"/>
      <c r="AF408" s="402"/>
      <c r="AG408" s="402"/>
      <c r="AH408" s="402"/>
      <c r="AI408" s="402"/>
      <c r="AJ408" s="402"/>
      <c r="AK408" s="402"/>
      <c r="AL408" s="403"/>
      <c r="AM408" s="403"/>
      <c r="AN408" s="403"/>
      <c r="AO408" s="403"/>
      <c r="AP408" s="403"/>
      <c r="AQ408" s="403"/>
      <c r="AR408" s="403"/>
      <c r="AS408" s="403"/>
      <c r="AT408" s="403"/>
      <c r="AU408" s="403"/>
      <c r="AV408" s="403"/>
      <c r="AW408" s="403"/>
      <c r="AX408" s="403"/>
      <c r="AY408" s="403"/>
      <c r="AZ408" s="404"/>
      <c r="BA408" s="363"/>
      <c r="BB408" s="363"/>
      <c r="BC408" s="363"/>
      <c r="BD408" s="363"/>
      <c r="BE408" s="363"/>
      <c r="BF408" s="363"/>
      <c r="BG408" s="363"/>
      <c r="BH408" s="363"/>
      <c r="BI408" s="363"/>
      <c r="BJ408" s="363"/>
    </row>
    <row r="409" spans="6:62" ht="93" customHeight="1" x14ac:dyDescent="0.3">
      <c r="F409" s="399"/>
      <c r="G409" s="400"/>
      <c r="H409" s="400"/>
      <c r="I409" s="400"/>
      <c r="J409" s="400"/>
      <c r="K409" s="400"/>
      <c r="L409" s="400"/>
      <c r="M409" s="400"/>
      <c r="N409" s="400"/>
      <c r="U409" s="401"/>
      <c r="V409" s="402"/>
      <c r="W409" s="402"/>
      <c r="X409" s="402"/>
      <c r="Y409" s="402"/>
      <c r="Z409" s="402"/>
      <c r="AA409" s="402"/>
      <c r="AB409" s="402"/>
      <c r="AC409" s="402"/>
      <c r="AD409" s="402"/>
      <c r="AE409" s="402"/>
      <c r="AF409" s="402"/>
      <c r="AG409" s="402"/>
      <c r="AH409" s="402"/>
      <c r="AI409" s="402"/>
      <c r="AJ409" s="402"/>
      <c r="AK409" s="402"/>
      <c r="AL409" s="403"/>
      <c r="AM409" s="403"/>
      <c r="AN409" s="403"/>
      <c r="AO409" s="403"/>
      <c r="AP409" s="403"/>
      <c r="AQ409" s="403"/>
      <c r="AR409" s="403"/>
      <c r="AS409" s="403"/>
      <c r="AT409" s="403"/>
      <c r="AU409" s="403"/>
      <c r="AV409" s="403"/>
      <c r="AW409" s="403"/>
      <c r="AX409" s="403"/>
      <c r="AY409" s="403"/>
      <c r="AZ409" s="404"/>
      <c r="BA409" s="363"/>
      <c r="BB409" s="363"/>
      <c r="BC409" s="363"/>
      <c r="BD409" s="363"/>
      <c r="BE409" s="363"/>
      <c r="BF409" s="363"/>
      <c r="BG409" s="363"/>
      <c r="BH409" s="363"/>
      <c r="BI409" s="363"/>
      <c r="BJ409" s="363"/>
    </row>
    <row r="410" spans="6:62" ht="93" customHeight="1" x14ac:dyDescent="0.3">
      <c r="F410" s="399"/>
      <c r="G410" s="400"/>
      <c r="H410" s="400"/>
      <c r="I410" s="400"/>
      <c r="J410" s="400"/>
      <c r="K410" s="400"/>
      <c r="L410" s="400"/>
      <c r="M410" s="400"/>
      <c r="N410" s="400"/>
      <c r="U410" s="401"/>
      <c r="V410" s="402"/>
      <c r="W410" s="402"/>
      <c r="X410" s="402"/>
      <c r="Y410" s="402"/>
      <c r="Z410" s="402"/>
      <c r="AA410" s="402"/>
      <c r="AB410" s="402"/>
      <c r="AC410" s="402"/>
      <c r="AD410" s="402"/>
      <c r="AE410" s="402"/>
      <c r="AF410" s="402"/>
      <c r="AG410" s="402"/>
      <c r="AH410" s="402"/>
      <c r="AI410" s="402"/>
      <c r="AJ410" s="402"/>
      <c r="AK410" s="402"/>
      <c r="AL410" s="403"/>
      <c r="AM410" s="403"/>
      <c r="AN410" s="403"/>
      <c r="AO410" s="403"/>
      <c r="AP410" s="403"/>
      <c r="AQ410" s="403"/>
      <c r="AR410" s="403"/>
      <c r="AS410" s="403"/>
      <c r="AT410" s="403"/>
      <c r="AU410" s="403"/>
      <c r="AV410" s="403"/>
      <c r="AW410" s="403"/>
      <c r="AX410" s="403"/>
      <c r="AY410" s="403"/>
      <c r="AZ410" s="404"/>
      <c r="BA410" s="363"/>
      <c r="BB410" s="363"/>
      <c r="BC410" s="363"/>
      <c r="BD410" s="363"/>
      <c r="BE410" s="363"/>
      <c r="BF410" s="363"/>
      <c r="BG410" s="363"/>
      <c r="BH410" s="363"/>
      <c r="BI410" s="363"/>
      <c r="BJ410" s="363"/>
    </row>
    <row r="411" spans="6:62" ht="93" customHeight="1" x14ac:dyDescent="0.3">
      <c r="F411" s="399"/>
      <c r="G411" s="400"/>
      <c r="H411" s="400"/>
      <c r="I411" s="400"/>
      <c r="J411" s="400"/>
      <c r="K411" s="400"/>
      <c r="L411" s="400"/>
      <c r="M411" s="400"/>
      <c r="N411" s="400"/>
      <c r="U411" s="401"/>
      <c r="V411" s="402"/>
      <c r="W411" s="402"/>
      <c r="X411" s="402"/>
      <c r="Y411" s="402"/>
      <c r="Z411" s="402"/>
      <c r="AA411" s="402"/>
      <c r="AB411" s="402"/>
      <c r="AC411" s="402"/>
      <c r="AD411" s="402"/>
      <c r="AE411" s="402"/>
      <c r="AF411" s="402"/>
      <c r="AG411" s="402"/>
      <c r="AH411" s="402"/>
      <c r="AI411" s="402"/>
      <c r="AJ411" s="402"/>
      <c r="AK411" s="402"/>
      <c r="AL411" s="403"/>
      <c r="AM411" s="403"/>
      <c r="AN411" s="403"/>
      <c r="AO411" s="403"/>
      <c r="AP411" s="403"/>
      <c r="AQ411" s="403"/>
      <c r="AR411" s="403"/>
      <c r="AS411" s="403"/>
      <c r="AT411" s="403"/>
      <c r="AU411" s="403"/>
      <c r="AV411" s="403"/>
      <c r="AW411" s="403"/>
      <c r="AX411" s="403"/>
      <c r="AY411" s="403"/>
      <c r="AZ411" s="404"/>
      <c r="BA411" s="363"/>
      <c r="BB411" s="363"/>
      <c r="BC411" s="363"/>
      <c r="BD411" s="363"/>
      <c r="BE411" s="363"/>
      <c r="BF411" s="363"/>
      <c r="BG411" s="363"/>
      <c r="BH411" s="363"/>
      <c r="BI411" s="363"/>
      <c r="BJ411" s="363"/>
    </row>
    <row r="412" spans="6:62" ht="93" customHeight="1" x14ac:dyDescent="0.3">
      <c r="F412" s="399"/>
      <c r="G412" s="400"/>
      <c r="H412" s="400"/>
      <c r="I412" s="400"/>
      <c r="J412" s="400"/>
      <c r="K412" s="400"/>
      <c r="L412" s="400"/>
      <c r="M412" s="400"/>
      <c r="N412" s="400"/>
      <c r="U412" s="401"/>
      <c r="V412" s="402"/>
      <c r="W412" s="402"/>
      <c r="X412" s="402"/>
      <c r="Y412" s="402"/>
      <c r="Z412" s="402"/>
      <c r="AA412" s="402"/>
      <c r="AB412" s="402"/>
      <c r="AC412" s="402"/>
      <c r="AD412" s="402"/>
      <c r="AE412" s="402"/>
      <c r="AF412" s="402"/>
      <c r="AG412" s="402"/>
      <c r="AH412" s="402"/>
      <c r="AI412" s="402"/>
      <c r="AJ412" s="402"/>
      <c r="AK412" s="402"/>
      <c r="AL412" s="403"/>
      <c r="AM412" s="403"/>
      <c r="AN412" s="403"/>
      <c r="AO412" s="403"/>
      <c r="AP412" s="403"/>
      <c r="AQ412" s="403"/>
      <c r="AR412" s="403"/>
      <c r="AS412" s="403"/>
      <c r="AT412" s="403"/>
      <c r="AU412" s="403"/>
      <c r="AV412" s="403"/>
      <c r="AW412" s="403"/>
      <c r="AX412" s="403"/>
      <c r="AY412" s="403"/>
      <c r="AZ412" s="404"/>
      <c r="BA412" s="363"/>
      <c r="BB412" s="363"/>
      <c r="BC412" s="363"/>
      <c r="BD412" s="363"/>
      <c r="BE412" s="363"/>
      <c r="BF412" s="363"/>
      <c r="BG412" s="363"/>
      <c r="BH412" s="363"/>
      <c r="BI412" s="363"/>
      <c r="BJ412" s="363"/>
    </row>
    <row r="413" spans="6:62" ht="93" customHeight="1" x14ac:dyDescent="0.3">
      <c r="F413" s="399"/>
      <c r="G413" s="400"/>
      <c r="H413" s="400"/>
      <c r="I413" s="400"/>
      <c r="J413" s="400"/>
      <c r="K413" s="400"/>
      <c r="L413" s="400"/>
      <c r="M413" s="400"/>
      <c r="N413" s="400"/>
      <c r="U413" s="401"/>
      <c r="V413" s="402"/>
      <c r="W413" s="402"/>
      <c r="X413" s="402"/>
      <c r="Y413" s="402"/>
      <c r="Z413" s="402"/>
      <c r="AA413" s="402"/>
      <c r="AB413" s="402"/>
      <c r="AC413" s="402"/>
      <c r="AD413" s="402"/>
      <c r="AE413" s="402"/>
      <c r="AF413" s="402"/>
      <c r="AG413" s="402"/>
      <c r="AH413" s="402"/>
      <c r="AI413" s="402"/>
      <c r="AJ413" s="402"/>
      <c r="AK413" s="402"/>
      <c r="AL413" s="403"/>
      <c r="AM413" s="403"/>
      <c r="AN413" s="403"/>
      <c r="AO413" s="403"/>
      <c r="AP413" s="403"/>
      <c r="AQ413" s="403"/>
      <c r="AR413" s="403"/>
      <c r="AS413" s="403"/>
      <c r="AT413" s="403"/>
      <c r="AU413" s="403"/>
      <c r="AV413" s="403"/>
      <c r="AW413" s="403"/>
      <c r="AX413" s="403"/>
      <c r="AY413" s="403"/>
      <c r="AZ413" s="404"/>
      <c r="BA413" s="363"/>
      <c r="BB413" s="363"/>
      <c r="BC413" s="363"/>
      <c r="BD413" s="363"/>
      <c r="BE413" s="363"/>
      <c r="BF413" s="363"/>
      <c r="BG413" s="363"/>
      <c r="BH413" s="363"/>
      <c r="BI413" s="363"/>
      <c r="BJ413" s="363"/>
    </row>
    <row r="414" spans="6:62" ht="93" customHeight="1" x14ac:dyDescent="0.3">
      <c r="F414" s="399"/>
      <c r="G414" s="400"/>
      <c r="H414" s="400"/>
      <c r="I414" s="400"/>
      <c r="J414" s="400"/>
      <c r="K414" s="400"/>
      <c r="L414" s="400"/>
      <c r="M414" s="400"/>
      <c r="N414" s="400"/>
      <c r="U414" s="401"/>
      <c r="V414" s="402"/>
      <c r="W414" s="402"/>
      <c r="X414" s="402"/>
      <c r="Y414" s="402"/>
      <c r="Z414" s="402"/>
      <c r="AA414" s="402"/>
      <c r="AB414" s="402"/>
      <c r="AC414" s="402"/>
      <c r="AD414" s="402"/>
      <c r="AE414" s="402"/>
      <c r="AF414" s="402"/>
      <c r="AG414" s="402"/>
      <c r="AH414" s="402"/>
      <c r="AI414" s="402"/>
      <c r="AJ414" s="402"/>
      <c r="AK414" s="402"/>
      <c r="AL414" s="403"/>
      <c r="AM414" s="403"/>
      <c r="AN414" s="403"/>
      <c r="AO414" s="403"/>
      <c r="AP414" s="403"/>
      <c r="AQ414" s="403"/>
      <c r="AR414" s="403"/>
      <c r="AS414" s="403"/>
      <c r="AT414" s="403"/>
      <c r="AU414" s="403"/>
      <c r="AV414" s="403"/>
      <c r="AW414" s="403"/>
      <c r="AX414" s="403"/>
      <c r="AY414" s="403"/>
      <c r="AZ414" s="404"/>
      <c r="BA414" s="363"/>
      <c r="BB414" s="363"/>
      <c r="BC414" s="363"/>
      <c r="BD414" s="363"/>
      <c r="BE414" s="363"/>
      <c r="BF414" s="363"/>
      <c r="BG414" s="363"/>
      <c r="BH414" s="363"/>
      <c r="BI414" s="363"/>
      <c r="BJ414" s="363"/>
    </row>
    <row r="415" spans="6:62" ht="93" customHeight="1" x14ac:dyDescent="0.3">
      <c r="F415" s="399"/>
      <c r="G415" s="400"/>
      <c r="H415" s="400"/>
      <c r="I415" s="400"/>
      <c r="J415" s="400"/>
      <c r="K415" s="400"/>
      <c r="L415" s="400"/>
      <c r="M415" s="400"/>
      <c r="N415" s="400"/>
      <c r="U415" s="401"/>
      <c r="V415" s="402"/>
      <c r="W415" s="402"/>
      <c r="X415" s="402"/>
      <c r="Y415" s="402"/>
      <c r="Z415" s="402"/>
      <c r="AA415" s="402"/>
      <c r="AB415" s="402"/>
      <c r="AC415" s="402"/>
      <c r="AD415" s="402"/>
      <c r="AE415" s="402"/>
      <c r="AF415" s="402"/>
      <c r="AG415" s="402"/>
      <c r="AH415" s="402"/>
      <c r="AI415" s="402"/>
      <c r="AJ415" s="402"/>
      <c r="AK415" s="402"/>
      <c r="AL415" s="403"/>
      <c r="AM415" s="403"/>
      <c r="AN415" s="403"/>
      <c r="AO415" s="403"/>
      <c r="AP415" s="403"/>
      <c r="AQ415" s="403"/>
      <c r="AR415" s="403"/>
      <c r="AS415" s="403"/>
      <c r="AT415" s="403"/>
      <c r="AU415" s="403"/>
      <c r="AV415" s="403"/>
      <c r="AW415" s="403"/>
      <c r="AX415" s="403"/>
      <c r="AY415" s="403"/>
      <c r="AZ415" s="404"/>
      <c r="BA415" s="363"/>
      <c r="BB415" s="363"/>
      <c r="BC415" s="363"/>
      <c r="BD415" s="363"/>
      <c r="BE415" s="363"/>
      <c r="BF415" s="363"/>
      <c r="BG415" s="363"/>
      <c r="BH415" s="363"/>
      <c r="BI415" s="363"/>
      <c r="BJ415" s="363"/>
    </row>
    <row r="416" spans="6:62" ht="93" customHeight="1" x14ac:dyDescent="0.3">
      <c r="F416" s="399"/>
      <c r="G416" s="400"/>
      <c r="H416" s="400"/>
      <c r="I416" s="400"/>
      <c r="J416" s="400"/>
      <c r="K416" s="400"/>
      <c r="L416" s="400"/>
      <c r="M416" s="400"/>
      <c r="N416" s="400"/>
      <c r="U416" s="401"/>
      <c r="V416" s="402"/>
      <c r="W416" s="402"/>
      <c r="X416" s="402"/>
      <c r="Y416" s="402"/>
      <c r="Z416" s="402"/>
      <c r="AA416" s="402"/>
      <c r="AB416" s="402"/>
      <c r="AC416" s="402"/>
      <c r="AD416" s="402"/>
      <c r="AE416" s="402"/>
      <c r="AF416" s="402"/>
      <c r="AG416" s="402"/>
      <c r="AH416" s="402"/>
      <c r="AI416" s="402"/>
      <c r="AJ416" s="402"/>
      <c r="AK416" s="402"/>
      <c r="AL416" s="403"/>
      <c r="AM416" s="403"/>
      <c r="AN416" s="403"/>
      <c r="AO416" s="403"/>
      <c r="AP416" s="403"/>
      <c r="AQ416" s="403"/>
      <c r="AR416" s="403"/>
      <c r="AS416" s="403"/>
      <c r="AT416" s="403"/>
      <c r="AU416" s="403"/>
      <c r="AV416" s="403"/>
      <c r="AW416" s="403"/>
      <c r="AX416" s="403"/>
      <c r="AY416" s="403"/>
      <c r="AZ416" s="404"/>
      <c r="BA416" s="363"/>
      <c r="BB416" s="363"/>
      <c r="BC416" s="363"/>
      <c r="BD416" s="363"/>
      <c r="BE416" s="363"/>
      <c r="BF416" s="363"/>
      <c r="BG416" s="363"/>
      <c r="BH416" s="363"/>
      <c r="BI416" s="363"/>
      <c r="BJ416" s="363"/>
    </row>
    <row r="417" spans="6:62" ht="93" customHeight="1" x14ac:dyDescent="0.3">
      <c r="F417" s="399"/>
      <c r="G417" s="400"/>
      <c r="H417" s="400"/>
      <c r="I417" s="400"/>
      <c r="J417" s="400"/>
      <c r="K417" s="400"/>
      <c r="L417" s="400"/>
      <c r="M417" s="400"/>
      <c r="N417" s="400"/>
      <c r="U417" s="401"/>
      <c r="V417" s="402"/>
      <c r="W417" s="402"/>
      <c r="X417" s="402"/>
      <c r="Y417" s="402"/>
      <c r="Z417" s="402"/>
      <c r="AA417" s="402"/>
      <c r="AB417" s="402"/>
      <c r="AC417" s="402"/>
      <c r="AD417" s="402"/>
      <c r="AE417" s="402"/>
      <c r="AF417" s="402"/>
      <c r="AG417" s="402"/>
      <c r="AH417" s="402"/>
      <c r="AI417" s="402"/>
      <c r="AJ417" s="402"/>
      <c r="AK417" s="402"/>
      <c r="AL417" s="403"/>
      <c r="AM417" s="403"/>
      <c r="AN417" s="403"/>
      <c r="AO417" s="403"/>
      <c r="AP417" s="403"/>
      <c r="AQ417" s="403"/>
      <c r="AR417" s="403"/>
      <c r="AS417" s="403"/>
      <c r="AT417" s="403"/>
      <c r="AU417" s="403"/>
      <c r="AV417" s="403"/>
      <c r="AW417" s="403"/>
      <c r="AX417" s="403"/>
      <c r="AY417" s="403"/>
      <c r="AZ417" s="404"/>
      <c r="BA417" s="363"/>
      <c r="BB417" s="363"/>
      <c r="BC417" s="363"/>
      <c r="BD417" s="363"/>
      <c r="BE417" s="363"/>
      <c r="BF417" s="363"/>
      <c r="BG417" s="363"/>
      <c r="BH417" s="363"/>
      <c r="BI417" s="363"/>
      <c r="BJ417" s="363"/>
    </row>
    <row r="418" spans="6:62" ht="93" customHeight="1" x14ac:dyDescent="0.3">
      <c r="F418" s="399"/>
      <c r="G418" s="400"/>
      <c r="H418" s="400"/>
      <c r="I418" s="400"/>
      <c r="J418" s="400"/>
      <c r="K418" s="400"/>
      <c r="L418" s="400"/>
      <c r="M418" s="400"/>
      <c r="N418" s="400"/>
      <c r="U418" s="401"/>
      <c r="V418" s="402"/>
      <c r="W418" s="402"/>
      <c r="X418" s="402"/>
      <c r="Y418" s="402"/>
      <c r="Z418" s="402"/>
      <c r="AA418" s="402"/>
      <c r="AB418" s="402"/>
      <c r="AC418" s="402"/>
      <c r="AD418" s="402"/>
      <c r="AE418" s="402"/>
      <c r="AF418" s="402"/>
      <c r="AG418" s="402"/>
      <c r="AH418" s="402"/>
      <c r="AI418" s="402"/>
      <c r="AJ418" s="402"/>
      <c r="AK418" s="402"/>
      <c r="AL418" s="403"/>
      <c r="AM418" s="403"/>
      <c r="AN418" s="403"/>
      <c r="AO418" s="403"/>
      <c r="AP418" s="403"/>
      <c r="AQ418" s="403"/>
      <c r="AR418" s="403"/>
      <c r="AS418" s="403"/>
      <c r="AT418" s="403"/>
      <c r="AU418" s="403"/>
      <c r="AV418" s="403"/>
      <c r="AW418" s="403"/>
      <c r="AX418" s="403"/>
      <c r="AY418" s="403"/>
      <c r="AZ418" s="404"/>
      <c r="BA418" s="363"/>
      <c r="BB418" s="363"/>
      <c r="BC418" s="363"/>
      <c r="BD418" s="363"/>
      <c r="BE418" s="363"/>
      <c r="BF418" s="363"/>
      <c r="BG418" s="363"/>
      <c r="BH418" s="363"/>
      <c r="BI418" s="363"/>
      <c r="BJ418" s="363"/>
    </row>
    <row r="419" spans="6:62" ht="93" customHeight="1" x14ac:dyDescent="0.3">
      <c r="F419" s="399"/>
      <c r="G419" s="400"/>
      <c r="H419" s="400"/>
      <c r="I419" s="400"/>
      <c r="J419" s="400"/>
      <c r="K419" s="400"/>
      <c r="L419" s="400"/>
      <c r="M419" s="400"/>
      <c r="N419" s="400"/>
      <c r="U419" s="401"/>
      <c r="V419" s="402"/>
      <c r="W419" s="402"/>
      <c r="X419" s="402"/>
      <c r="Y419" s="402"/>
      <c r="Z419" s="402"/>
      <c r="AA419" s="402"/>
      <c r="AB419" s="402"/>
      <c r="AC419" s="402"/>
      <c r="AD419" s="402"/>
      <c r="AE419" s="402"/>
      <c r="AF419" s="402"/>
      <c r="AG419" s="402"/>
      <c r="AH419" s="402"/>
      <c r="AI419" s="402"/>
      <c r="AJ419" s="402"/>
      <c r="AK419" s="402"/>
      <c r="AL419" s="403"/>
      <c r="AM419" s="403"/>
      <c r="AN419" s="403"/>
      <c r="AO419" s="403"/>
      <c r="AP419" s="403"/>
      <c r="AQ419" s="403"/>
      <c r="AR419" s="403"/>
      <c r="AS419" s="403"/>
      <c r="AT419" s="403"/>
      <c r="AU419" s="403"/>
      <c r="AV419" s="403"/>
      <c r="AW419" s="403"/>
      <c r="AX419" s="403"/>
      <c r="AY419" s="403"/>
      <c r="AZ419" s="404"/>
      <c r="BA419" s="363"/>
      <c r="BB419" s="363"/>
      <c r="BC419" s="363"/>
      <c r="BD419" s="363"/>
      <c r="BE419" s="363"/>
      <c r="BF419" s="363"/>
      <c r="BG419" s="363"/>
      <c r="BH419" s="363"/>
      <c r="BI419" s="363"/>
      <c r="BJ419" s="363"/>
    </row>
    <row r="420" spans="6:62" ht="93" customHeight="1" x14ac:dyDescent="0.3">
      <c r="F420" s="399"/>
      <c r="G420" s="400"/>
      <c r="H420" s="400"/>
      <c r="I420" s="400"/>
      <c r="J420" s="400"/>
      <c r="K420" s="400"/>
      <c r="L420" s="400"/>
      <c r="M420" s="400"/>
      <c r="N420" s="400"/>
      <c r="U420" s="401"/>
      <c r="V420" s="402"/>
      <c r="W420" s="402"/>
      <c r="X420" s="402"/>
      <c r="Y420" s="402"/>
      <c r="Z420" s="402"/>
      <c r="AA420" s="402"/>
      <c r="AB420" s="402"/>
      <c r="AC420" s="402"/>
      <c r="AD420" s="402"/>
      <c r="AE420" s="402"/>
      <c r="AF420" s="402"/>
      <c r="AG420" s="402"/>
      <c r="AH420" s="402"/>
      <c r="AI420" s="402"/>
      <c r="AJ420" s="402"/>
      <c r="AK420" s="402"/>
      <c r="AL420" s="403"/>
      <c r="AM420" s="403"/>
      <c r="AN420" s="403"/>
      <c r="AO420" s="403"/>
      <c r="AP420" s="403"/>
      <c r="AQ420" s="403"/>
      <c r="AR420" s="403"/>
      <c r="AS420" s="403"/>
      <c r="AT420" s="403"/>
      <c r="AU420" s="403"/>
      <c r="AV420" s="403"/>
      <c r="AW420" s="403"/>
      <c r="AX420" s="403"/>
      <c r="AY420" s="403"/>
      <c r="AZ420" s="404"/>
      <c r="BA420" s="363"/>
      <c r="BB420" s="363"/>
      <c r="BC420" s="363"/>
      <c r="BD420" s="363"/>
      <c r="BE420" s="363"/>
      <c r="BF420" s="363"/>
      <c r="BG420" s="363"/>
      <c r="BH420" s="363"/>
      <c r="BI420" s="363"/>
      <c r="BJ420" s="363"/>
    </row>
    <row r="421" spans="6:62" ht="93" customHeight="1" x14ac:dyDescent="0.3">
      <c r="F421" s="399"/>
      <c r="G421" s="400"/>
      <c r="H421" s="400"/>
      <c r="I421" s="400"/>
      <c r="J421" s="400"/>
      <c r="K421" s="400"/>
      <c r="L421" s="400"/>
      <c r="M421" s="400"/>
      <c r="N421" s="400"/>
      <c r="U421" s="401"/>
      <c r="V421" s="402"/>
      <c r="W421" s="402"/>
      <c r="X421" s="402"/>
      <c r="Y421" s="402"/>
      <c r="Z421" s="402"/>
      <c r="AA421" s="402"/>
      <c r="AB421" s="402"/>
      <c r="AC421" s="402"/>
      <c r="AD421" s="402"/>
      <c r="AE421" s="402"/>
      <c r="AF421" s="402"/>
      <c r="AG421" s="402"/>
      <c r="AH421" s="402"/>
      <c r="AI421" s="402"/>
      <c r="AJ421" s="402"/>
      <c r="AK421" s="402"/>
      <c r="AL421" s="403"/>
      <c r="AM421" s="403"/>
      <c r="AN421" s="403"/>
      <c r="AO421" s="403"/>
      <c r="AP421" s="403"/>
      <c r="AQ421" s="403"/>
      <c r="AR421" s="403"/>
      <c r="AS421" s="403"/>
      <c r="AT421" s="403"/>
      <c r="AU421" s="403"/>
      <c r="AV421" s="403"/>
      <c r="AW421" s="403"/>
      <c r="AX421" s="403"/>
      <c r="AY421" s="403"/>
      <c r="AZ421" s="404"/>
      <c r="BA421" s="363"/>
      <c r="BB421" s="363"/>
      <c r="BC421" s="363"/>
      <c r="BD421" s="363"/>
      <c r="BE421" s="363"/>
      <c r="BF421" s="363"/>
      <c r="BG421" s="363"/>
      <c r="BH421" s="363"/>
      <c r="BI421" s="363"/>
      <c r="BJ421" s="363"/>
    </row>
    <row r="422" spans="6:62" ht="93" customHeight="1" x14ac:dyDescent="0.3">
      <c r="F422" s="399"/>
      <c r="G422" s="400"/>
      <c r="H422" s="400"/>
      <c r="I422" s="400"/>
      <c r="J422" s="400"/>
      <c r="K422" s="400"/>
      <c r="L422" s="400"/>
      <c r="M422" s="400"/>
      <c r="N422" s="400"/>
      <c r="U422" s="401"/>
      <c r="V422" s="402"/>
      <c r="W422" s="402"/>
      <c r="X422" s="402"/>
      <c r="Y422" s="402"/>
      <c r="Z422" s="402"/>
      <c r="AA422" s="402"/>
      <c r="AB422" s="402"/>
      <c r="AC422" s="402"/>
      <c r="AD422" s="402"/>
      <c r="AE422" s="402"/>
      <c r="AF422" s="402"/>
      <c r="AG422" s="402"/>
      <c r="AH422" s="402"/>
      <c r="AI422" s="402"/>
      <c r="AJ422" s="402"/>
      <c r="AK422" s="402"/>
      <c r="AL422" s="403"/>
      <c r="AM422" s="403"/>
      <c r="AN422" s="403"/>
      <c r="AO422" s="403"/>
      <c r="AP422" s="403"/>
      <c r="AQ422" s="403"/>
      <c r="AR422" s="403"/>
      <c r="AS422" s="403"/>
      <c r="AT422" s="403"/>
      <c r="AU422" s="403"/>
      <c r="AV422" s="403"/>
      <c r="AW422" s="403"/>
      <c r="AX422" s="403"/>
      <c r="AY422" s="403"/>
      <c r="AZ422" s="404"/>
      <c r="BA422" s="363"/>
      <c r="BB422" s="363"/>
      <c r="BC422" s="363"/>
      <c r="BD422" s="363"/>
      <c r="BE422" s="363"/>
      <c r="BF422" s="363"/>
      <c r="BG422" s="363"/>
      <c r="BH422" s="363"/>
      <c r="BI422" s="363"/>
      <c r="BJ422" s="363"/>
    </row>
    <row r="423" spans="6:62" ht="93" customHeight="1" x14ac:dyDescent="0.3">
      <c r="F423" s="399"/>
      <c r="G423" s="400"/>
      <c r="H423" s="400"/>
      <c r="I423" s="400"/>
      <c r="J423" s="400"/>
      <c r="K423" s="400"/>
      <c r="L423" s="400"/>
      <c r="M423" s="400"/>
      <c r="N423" s="400"/>
      <c r="U423" s="401"/>
      <c r="V423" s="402"/>
      <c r="W423" s="402"/>
      <c r="X423" s="402"/>
      <c r="Y423" s="402"/>
      <c r="Z423" s="402"/>
      <c r="AA423" s="402"/>
      <c r="AB423" s="402"/>
      <c r="AC423" s="402"/>
      <c r="AD423" s="402"/>
      <c r="AE423" s="402"/>
      <c r="AF423" s="402"/>
      <c r="AG423" s="402"/>
      <c r="AH423" s="402"/>
      <c r="AI423" s="402"/>
      <c r="AJ423" s="402"/>
      <c r="AK423" s="402"/>
      <c r="AL423" s="403"/>
      <c r="AM423" s="403"/>
      <c r="AN423" s="403"/>
      <c r="AO423" s="403"/>
      <c r="AP423" s="403"/>
      <c r="AQ423" s="403"/>
      <c r="AR423" s="403"/>
      <c r="AS423" s="403"/>
      <c r="AT423" s="403"/>
      <c r="AU423" s="403"/>
      <c r="AV423" s="403"/>
      <c r="AW423" s="403"/>
      <c r="AX423" s="403"/>
      <c r="AY423" s="403"/>
      <c r="AZ423" s="404"/>
      <c r="BA423" s="363"/>
      <c r="BB423" s="363"/>
      <c r="BC423" s="363"/>
      <c r="BD423" s="363"/>
      <c r="BE423" s="363"/>
      <c r="BF423" s="363"/>
      <c r="BG423" s="363"/>
      <c r="BH423" s="363"/>
      <c r="BI423" s="363"/>
      <c r="BJ423" s="363"/>
    </row>
    <row r="424" spans="6:62" ht="93" customHeight="1" x14ac:dyDescent="0.3">
      <c r="F424" s="399"/>
      <c r="G424" s="400"/>
      <c r="H424" s="400"/>
      <c r="I424" s="400"/>
      <c r="J424" s="400"/>
      <c r="K424" s="400"/>
      <c r="L424" s="400"/>
      <c r="M424" s="400"/>
      <c r="N424" s="400"/>
      <c r="U424" s="401"/>
      <c r="V424" s="402"/>
      <c r="W424" s="402"/>
      <c r="X424" s="402"/>
      <c r="Y424" s="402"/>
      <c r="Z424" s="402"/>
      <c r="AA424" s="402"/>
      <c r="AB424" s="402"/>
      <c r="AC424" s="402"/>
      <c r="AD424" s="402"/>
      <c r="AE424" s="402"/>
      <c r="AF424" s="402"/>
      <c r="AG424" s="402"/>
      <c r="AH424" s="402"/>
      <c r="AI424" s="402"/>
      <c r="AJ424" s="402"/>
      <c r="AK424" s="402"/>
      <c r="AL424" s="403"/>
      <c r="AM424" s="403"/>
      <c r="AN424" s="403"/>
      <c r="AO424" s="403"/>
      <c r="AP424" s="403"/>
      <c r="AQ424" s="403"/>
      <c r="AR424" s="403"/>
      <c r="AS424" s="403"/>
      <c r="AT424" s="403"/>
      <c r="AU424" s="403"/>
      <c r="AV424" s="403"/>
      <c r="AW424" s="403"/>
      <c r="AX424" s="403"/>
      <c r="AY424" s="403"/>
      <c r="AZ424" s="404"/>
      <c r="BA424" s="363"/>
      <c r="BB424" s="363"/>
      <c r="BC424" s="363"/>
      <c r="BD424" s="363"/>
      <c r="BE424" s="363"/>
      <c r="BF424" s="363"/>
      <c r="BG424" s="363"/>
      <c r="BH424" s="363"/>
      <c r="BI424" s="363"/>
      <c r="BJ424" s="363"/>
    </row>
    <row r="425" spans="6:62" ht="93" customHeight="1" x14ac:dyDescent="0.3">
      <c r="F425" s="399"/>
      <c r="G425" s="400"/>
      <c r="H425" s="400"/>
      <c r="I425" s="400"/>
      <c r="J425" s="400"/>
      <c r="K425" s="400"/>
      <c r="L425" s="400"/>
      <c r="M425" s="400"/>
      <c r="N425" s="400"/>
      <c r="U425" s="401"/>
      <c r="V425" s="402"/>
      <c r="W425" s="402"/>
      <c r="X425" s="402"/>
      <c r="Y425" s="402"/>
      <c r="Z425" s="402"/>
      <c r="AA425" s="402"/>
      <c r="AB425" s="402"/>
      <c r="AC425" s="402"/>
      <c r="AD425" s="402"/>
      <c r="AE425" s="402"/>
      <c r="AF425" s="402"/>
      <c r="AG425" s="402"/>
      <c r="AH425" s="402"/>
      <c r="AI425" s="402"/>
      <c r="AJ425" s="402"/>
      <c r="AK425" s="402"/>
      <c r="AL425" s="403"/>
      <c r="AM425" s="403"/>
      <c r="AN425" s="403"/>
      <c r="AO425" s="403"/>
      <c r="AP425" s="403"/>
      <c r="AQ425" s="403"/>
      <c r="AR425" s="403"/>
      <c r="AS425" s="403"/>
      <c r="AT425" s="403"/>
      <c r="AU425" s="403"/>
      <c r="AV425" s="403"/>
      <c r="AW425" s="403"/>
      <c r="AX425" s="403"/>
      <c r="AY425" s="403"/>
      <c r="AZ425" s="404"/>
      <c r="BA425" s="363"/>
      <c r="BB425" s="363"/>
      <c r="BC425" s="363"/>
      <c r="BD425" s="363"/>
      <c r="BE425" s="363"/>
      <c r="BF425" s="363"/>
      <c r="BG425" s="363"/>
      <c r="BH425" s="363"/>
      <c r="BI425" s="363"/>
      <c r="BJ425" s="363"/>
    </row>
    <row r="426" spans="6:62" ht="93" customHeight="1" x14ac:dyDescent="0.3">
      <c r="F426" s="399"/>
      <c r="G426" s="400"/>
      <c r="H426" s="400"/>
      <c r="I426" s="400"/>
      <c r="J426" s="400"/>
      <c r="K426" s="400"/>
      <c r="L426" s="400"/>
      <c r="M426" s="400"/>
      <c r="N426" s="400"/>
      <c r="U426" s="401"/>
      <c r="V426" s="402"/>
      <c r="W426" s="402"/>
      <c r="X426" s="402"/>
      <c r="Y426" s="402"/>
      <c r="Z426" s="402"/>
      <c r="AA426" s="402"/>
      <c r="AB426" s="402"/>
      <c r="AC426" s="402"/>
      <c r="AD426" s="402"/>
      <c r="AE426" s="402"/>
      <c r="AF426" s="402"/>
      <c r="AG426" s="402"/>
      <c r="AH426" s="402"/>
      <c r="AI426" s="402"/>
      <c r="AJ426" s="402"/>
      <c r="AK426" s="402"/>
      <c r="AL426" s="403"/>
      <c r="AM426" s="403"/>
      <c r="AN426" s="403"/>
      <c r="AO426" s="403"/>
      <c r="AP426" s="403"/>
      <c r="AQ426" s="403"/>
      <c r="AR426" s="403"/>
      <c r="AS426" s="403"/>
      <c r="AT426" s="403"/>
      <c r="AU426" s="403"/>
      <c r="AV426" s="403"/>
      <c r="AW426" s="403"/>
      <c r="AX426" s="403"/>
      <c r="AY426" s="403"/>
      <c r="AZ426" s="404"/>
      <c r="BA426" s="363"/>
      <c r="BB426" s="363"/>
      <c r="BC426" s="363"/>
      <c r="BD426" s="363"/>
      <c r="BE426" s="363"/>
      <c r="BF426" s="363"/>
      <c r="BG426" s="363"/>
      <c r="BH426" s="363"/>
      <c r="BI426" s="363"/>
      <c r="BJ426" s="363"/>
    </row>
    <row r="427" spans="6:62" ht="93" customHeight="1" x14ac:dyDescent="0.3">
      <c r="F427" s="399"/>
      <c r="G427" s="400"/>
      <c r="H427" s="400"/>
      <c r="I427" s="400"/>
      <c r="J427" s="400"/>
      <c r="K427" s="400"/>
      <c r="L427" s="400"/>
      <c r="M427" s="400"/>
      <c r="N427" s="400"/>
      <c r="U427" s="401"/>
      <c r="V427" s="402"/>
      <c r="W427" s="402"/>
      <c r="X427" s="402"/>
      <c r="Y427" s="402"/>
      <c r="Z427" s="402"/>
      <c r="AA427" s="402"/>
      <c r="AB427" s="402"/>
      <c r="AC427" s="402"/>
      <c r="AD427" s="402"/>
      <c r="AE427" s="402"/>
      <c r="AF427" s="402"/>
      <c r="AG427" s="402"/>
      <c r="AH427" s="402"/>
      <c r="AI427" s="402"/>
      <c r="AJ427" s="402"/>
      <c r="AK427" s="402"/>
      <c r="AL427" s="403"/>
      <c r="AM427" s="403"/>
      <c r="AN427" s="403"/>
      <c r="AO427" s="403"/>
      <c r="AP427" s="403"/>
      <c r="AQ427" s="403"/>
      <c r="AR427" s="403"/>
      <c r="AS427" s="403"/>
      <c r="AT427" s="403"/>
      <c r="AU427" s="403"/>
      <c r="AV427" s="403"/>
      <c r="AW427" s="403"/>
      <c r="AX427" s="403"/>
      <c r="AY427" s="403"/>
      <c r="AZ427" s="404"/>
      <c r="BA427" s="363"/>
      <c r="BB427" s="363"/>
      <c r="BC427" s="363"/>
      <c r="BD427" s="363"/>
      <c r="BE427" s="363"/>
      <c r="BF427" s="363"/>
      <c r="BG427" s="363"/>
      <c r="BH427" s="363"/>
      <c r="BI427" s="363"/>
      <c r="BJ427" s="363"/>
    </row>
    <row r="428" spans="6:62" ht="93" customHeight="1" x14ac:dyDescent="0.3">
      <c r="F428" s="399"/>
      <c r="G428" s="400"/>
      <c r="H428" s="400"/>
      <c r="I428" s="400"/>
      <c r="J428" s="400"/>
      <c r="K428" s="400"/>
      <c r="L428" s="400"/>
      <c r="M428" s="400"/>
      <c r="N428" s="400"/>
      <c r="U428" s="401"/>
      <c r="V428" s="402"/>
      <c r="W428" s="402"/>
      <c r="X428" s="402"/>
      <c r="Y428" s="402"/>
      <c r="Z428" s="402"/>
      <c r="AA428" s="402"/>
      <c r="AB428" s="402"/>
      <c r="AC428" s="402"/>
      <c r="AD428" s="402"/>
      <c r="AE428" s="402"/>
      <c r="AF428" s="402"/>
      <c r="AG428" s="402"/>
      <c r="AH428" s="402"/>
      <c r="AI428" s="402"/>
      <c r="AJ428" s="402"/>
      <c r="AK428" s="402"/>
      <c r="AL428" s="403"/>
      <c r="AM428" s="403"/>
      <c r="AN428" s="403"/>
      <c r="AO428" s="403"/>
      <c r="AP428" s="403"/>
      <c r="AQ428" s="403"/>
      <c r="AR428" s="403"/>
      <c r="AS428" s="403"/>
      <c r="AT428" s="403"/>
      <c r="AU428" s="403"/>
      <c r="AV428" s="403"/>
      <c r="AW428" s="403"/>
      <c r="AX428" s="403"/>
      <c r="AY428" s="403"/>
      <c r="AZ428" s="404"/>
      <c r="BA428" s="363"/>
      <c r="BB428" s="363"/>
      <c r="BC428" s="363"/>
      <c r="BD428" s="363"/>
      <c r="BE428" s="363"/>
      <c r="BF428" s="363"/>
      <c r="BG428" s="363"/>
      <c r="BH428" s="363"/>
      <c r="BI428" s="363"/>
      <c r="BJ428" s="363"/>
    </row>
    <row r="429" spans="6:62" ht="93" customHeight="1" x14ac:dyDescent="0.3">
      <c r="F429" s="399"/>
      <c r="G429" s="400"/>
      <c r="H429" s="400"/>
      <c r="I429" s="400"/>
      <c r="J429" s="400"/>
      <c r="K429" s="400"/>
      <c r="L429" s="400"/>
      <c r="M429" s="400"/>
      <c r="N429" s="400"/>
      <c r="U429" s="401"/>
      <c r="V429" s="402"/>
      <c r="W429" s="402"/>
      <c r="X429" s="402"/>
      <c r="Y429" s="402"/>
      <c r="Z429" s="402"/>
      <c r="AA429" s="402"/>
      <c r="AB429" s="402"/>
      <c r="AC429" s="402"/>
      <c r="AD429" s="402"/>
      <c r="AE429" s="402"/>
      <c r="AF429" s="402"/>
      <c r="AG429" s="402"/>
      <c r="AH429" s="402"/>
      <c r="AI429" s="402"/>
      <c r="AJ429" s="402"/>
      <c r="AK429" s="402"/>
      <c r="AL429" s="403"/>
      <c r="AM429" s="403"/>
      <c r="AN429" s="403"/>
      <c r="AO429" s="403"/>
      <c r="AP429" s="403"/>
      <c r="AQ429" s="403"/>
      <c r="AR429" s="403"/>
      <c r="AS429" s="403"/>
      <c r="AT429" s="403"/>
      <c r="AU429" s="403"/>
      <c r="AV429" s="403"/>
      <c r="AW429" s="403"/>
      <c r="AX429" s="403"/>
      <c r="AY429" s="403"/>
      <c r="AZ429" s="404"/>
      <c r="BA429" s="363"/>
      <c r="BB429" s="363"/>
      <c r="BC429" s="363"/>
      <c r="BD429" s="363"/>
      <c r="BE429" s="363"/>
      <c r="BF429" s="363"/>
      <c r="BG429" s="363"/>
      <c r="BH429" s="363"/>
      <c r="BI429" s="363"/>
      <c r="BJ429" s="363"/>
    </row>
    <row r="430" spans="6:62" ht="93" customHeight="1" x14ac:dyDescent="0.3">
      <c r="F430" s="399"/>
      <c r="G430" s="400"/>
      <c r="H430" s="400"/>
      <c r="I430" s="400"/>
      <c r="J430" s="400"/>
      <c r="K430" s="400"/>
      <c r="L430" s="400"/>
      <c r="M430" s="400"/>
      <c r="N430" s="400"/>
      <c r="U430" s="401"/>
      <c r="V430" s="402"/>
      <c r="W430" s="402"/>
      <c r="X430" s="402"/>
      <c r="Y430" s="402"/>
      <c r="Z430" s="402"/>
      <c r="AA430" s="402"/>
      <c r="AB430" s="402"/>
      <c r="AC430" s="402"/>
      <c r="AD430" s="402"/>
      <c r="AE430" s="402"/>
      <c r="AF430" s="402"/>
      <c r="AG430" s="402"/>
      <c r="AH430" s="402"/>
      <c r="AI430" s="402"/>
      <c r="AJ430" s="402"/>
      <c r="AK430" s="402"/>
      <c r="AL430" s="403"/>
      <c r="AM430" s="403"/>
      <c r="AN430" s="403"/>
      <c r="AO430" s="403"/>
      <c r="AP430" s="403"/>
      <c r="AQ430" s="403"/>
      <c r="AR430" s="403"/>
      <c r="AS430" s="403"/>
      <c r="AT430" s="403"/>
      <c r="AU430" s="403"/>
      <c r="AV430" s="403"/>
      <c r="AW430" s="403"/>
      <c r="AX430" s="403"/>
      <c r="AY430" s="403"/>
      <c r="AZ430" s="404"/>
      <c r="BA430" s="363"/>
      <c r="BB430" s="363"/>
      <c r="BC430" s="363"/>
      <c r="BD430" s="363"/>
      <c r="BE430" s="363"/>
      <c r="BF430" s="363"/>
      <c r="BG430" s="363"/>
      <c r="BH430" s="363"/>
      <c r="BI430" s="363"/>
      <c r="BJ430" s="363"/>
    </row>
    <row r="431" spans="6:62" ht="93" customHeight="1" x14ac:dyDescent="0.3">
      <c r="F431" s="399"/>
      <c r="G431" s="400"/>
      <c r="H431" s="400"/>
      <c r="I431" s="400"/>
      <c r="J431" s="400"/>
      <c r="K431" s="400"/>
      <c r="L431" s="400"/>
      <c r="M431" s="400"/>
      <c r="N431" s="400"/>
      <c r="U431" s="401"/>
      <c r="V431" s="402"/>
      <c r="W431" s="402"/>
      <c r="X431" s="402"/>
      <c r="Y431" s="402"/>
      <c r="Z431" s="402"/>
      <c r="AA431" s="402"/>
      <c r="AB431" s="402"/>
      <c r="AC431" s="402"/>
      <c r="AD431" s="402"/>
      <c r="AE431" s="402"/>
      <c r="AF431" s="402"/>
      <c r="AG431" s="402"/>
      <c r="AH431" s="402"/>
      <c r="AI431" s="402"/>
      <c r="AJ431" s="402"/>
      <c r="AK431" s="402"/>
      <c r="AL431" s="403"/>
      <c r="AM431" s="403"/>
      <c r="AN431" s="403"/>
      <c r="AO431" s="403"/>
      <c r="AP431" s="403"/>
      <c r="AQ431" s="403"/>
      <c r="AR431" s="403"/>
      <c r="AS431" s="403"/>
      <c r="AT431" s="403"/>
      <c r="AU431" s="403"/>
      <c r="AV431" s="403"/>
      <c r="AW431" s="403"/>
      <c r="AX431" s="403"/>
      <c r="AY431" s="403"/>
      <c r="AZ431" s="404"/>
      <c r="BA431" s="363"/>
      <c r="BB431" s="363"/>
      <c r="BC431" s="363"/>
      <c r="BD431" s="363"/>
      <c r="BE431" s="363"/>
      <c r="BF431" s="363"/>
      <c r="BG431" s="363"/>
      <c r="BH431" s="363"/>
      <c r="BI431" s="363"/>
      <c r="BJ431" s="363"/>
    </row>
    <row r="432" spans="6:62" ht="93" customHeight="1" x14ac:dyDescent="0.3">
      <c r="F432" s="399"/>
      <c r="G432" s="400"/>
      <c r="H432" s="400"/>
      <c r="I432" s="400"/>
      <c r="J432" s="400"/>
      <c r="K432" s="400"/>
      <c r="L432" s="400"/>
      <c r="M432" s="400"/>
      <c r="N432" s="400"/>
      <c r="U432" s="401"/>
      <c r="V432" s="402"/>
      <c r="W432" s="402"/>
      <c r="X432" s="402"/>
      <c r="Y432" s="402"/>
      <c r="Z432" s="402"/>
      <c r="AA432" s="402"/>
      <c r="AB432" s="402"/>
      <c r="AC432" s="402"/>
      <c r="AD432" s="402"/>
      <c r="AE432" s="402"/>
      <c r="AF432" s="402"/>
      <c r="AG432" s="402"/>
      <c r="AH432" s="402"/>
      <c r="AI432" s="402"/>
      <c r="AJ432" s="402"/>
      <c r="AK432" s="402"/>
      <c r="AL432" s="403"/>
      <c r="AM432" s="403"/>
      <c r="AN432" s="403"/>
      <c r="AO432" s="403"/>
      <c r="AP432" s="403"/>
      <c r="AQ432" s="403"/>
      <c r="AR432" s="403"/>
      <c r="AS432" s="403"/>
      <c r="AT432" s="403"/>
      <c r="AU432" s="403"/>
      <c r="AV432" s="403"/>
      <c r="AW432" s="403"/>
      <c r="AX432" s="403"/>
      <c r="AY432" s="403"/>
      <c r="AZ432" s="404"/>
      <c r="BA432" s="363"/>
      <c r="BB432" s="363"/>
      <c r="BC432" s="363"/>
      <c r="BD432" s="363"/>
      <c r="BE432" s="363"/>
      <c r="BF432" s="363"/>
      <c r="BG432" s="363"/>
      <c r="BH432" s="363"/>
      <c r="BI432" s="363"/>
      <c r="BJ432" s="363"/>
    </row>
    <row r="433" spans="6:62" ht="93" customHeight="1" x14ac:dyDescent="0.3">
      <c r="F433" s="399"/>
      <c r="G433" s="400"/>
      <c r="H433" s="400"/>
      <c r="I433" s="400"/>
      <c r="J433" s="400"/>
      <c r="K433" s="400"/>
      <c r="L433" s="400"/>
      <c r="M433" s="400"/>
      <c r="N433" s="400"/>
      <c r="U433" s="401"/>
      <c r="V433" s="402"/>
      <c r="W433" s="402"/>
      <c r="X433" s="402"/>
      <c r="Y433" s="402"/>
      <c r="Z433" s="402"/>
      <c r="AA433" s="402"/>
      <c r="AB433" s="402"/>
      <c r="AC433" s="402"/>
      <c r="AD433" s="402"/>
      <c r="AE433" s="402"/>
      <c r="AF433" s="402"/>
      <c r="AG433" s="402"/>
      <c r="AH433" s="402"/>
      <c r="AI433" s="402"/>
      <c r="AJ433" s="402"/>
      <c r="AK433" s="402"/>
      <c r="AL433" s="403"/>
      <c r="AM433" s="403"/>
      <c r="AN433" s="403"/>
      <c r="AO433" s="403"/>
      <c r="AP433" s="403"/>
      <c r="AQ433" s="403"/>
      <c r="AR433" s="403"/>
      <c r="AS433" s="403"/>
      <c r="AT433" s="403"/>
      <c r="AU433" s="403"/>
      <c r="AV433" s="403"/>
      <c r="AW433" s="403"/>
      <c r="AX433" s="403"/>
      <c r="AY433" s="403"/>
      <c r="AZ433" s="404"/>
      <c r="BA433" s="363"/>
      <c r="BB433" s="363"/>
      <c r="BC433" s="363"/>
      <c r="BD433" s="363"/>
      <c r="BE433" s="363"/>
      <c r="BF433" s="363"/>
      <c r="BG433" s="363"/>
      <c r="BH433" s="363"/>
      <c r="BI433" s="363"/>
      <c r="BJ433" s="363"/>
    </row>
    <row r="434" spans="6:62" ht="93" customHeight="1" x14ac:dyDescent="0.3">
      <c r="F434" s="399"/>
      <c r="G434" s="400"/>
      <c r="H434" s="400"/>
      <c r="I434" s="400"/>
      <c r="J434" s="400"/>
      <c r="K434" s="400"/>
      <c r="L434" s="400"/>
      <c r="M434" s="400"/>
      <c r="N434" s="400"/>
      <c r="U434" s="401"/>
      <c r="V434" s="402"/>
      <c r="W434" s="402"/>
      <c r="X434" s="402"/>
      <c r="Y434" s="402"/>
      <c r="Z434" s="402"/>
      <c r="AA434" s="402"/>
      <c r="AB434" s="402"/>
      <c r="AC434" s="402"/>
      <c r="AD434" s="402"/>
      <c r="AE434" s="402"/>
      <c r="AF434" s="402"/>
      <c r="AG434" s="402"/>
      <c r="AH434" s="402"/>
      <c r="AI434" s="402"/>
      <c r="AJ434" s="402"/>
      <c r="AK434" s="402"/>
      <c r="AL434" s="403"/>
      <c r="AM434" s="403"/>
      <c r="AN434" s="403"/>
      <c r="AO434" s="403"/>
      <c r="AP434" s="403"/>
      <c r="AQ434" s="403"/>
      <c r="AR434" s="403"/>
      <c r="AS434" s="403"/>
      <c r="AT434" s="403"/>
      <c r="AU434" s="403"/>
      <c r="AV434" s="403"/>
      <c r="AW434" s="403"/>
      <c r="AX434" s="403"/>
      <c r="AY434" s="403"/>
      <c r="AZ434" s="404"/>
      <c r="BA434" s="363"/>
      <c r="BB434" s="363"/>
      <c r="BC434" s="363"/>
      <c r="BD434" s="363"/>
      <c r="BE434" s="363"/>
      <c r="BF434" s="363"/>
      <c r="BG434" s="363"/>
      <c r="BH434" s="363"/>
      <c r="BI434" s="363"/>
      <c r="BJ434" s="363"/>
    </row>
    <row r="435" spans="6:62" ht="93" customHeight="1" x14ac:dyDescent="0.3">
      <c r="F435" s="399"/>
      <c r="G435" s="400"/>
      <c r="H435" s="400"/>
      <c r="I435" s="400"/>
      <c r="J435" s="400"/>
      <c r="K435" s="400"/>
      <c r="L435" s="400"/>
      <c r="M435" s="400"/>
      <c r="N435" s="400"/>
      <c r="U435" s="401"/>
      <c r="V435" s="402"/>
      <c r="W435" s="402"/>
      <c r="X435" s="402"/>
      <c r="Y435" s="402"/>
      <c r="Z435" s="402"/>
      <c r="AA435" s="402"/>
      <c r="AB435" s="402"/>
      <c r="AC435" s="402"/>
      <c r="AD435" s="402"/>
      <c r="AE435" s="402"/>
      <c r="AF435" s="402"/>
      <c r="AG435" s="402"/>
      <c r="AH435" s="402"/>
      <c r="AI435" s="402"/>
      <c r="AJ435" s="402"/>
      <c r="AK435" s="402"/>
      <c r="AL435" s="403"/>
      <c r="AM435" s="403"/>
      <c r="AN435" s="403"/>
      <c r="AO435" s="403"/>
      <c r="AP435" s="403"/>
      <c r="AQ435" s="403"/>
      <c r="AR435" s="403"/>
      <c r="AS435" s="403"/>
      <c r="AT435" s="403"/>
      <c r="AU435" s="403"/>
      <c r="AV435" s="403"/>
      <c r="AW435" s="403"/>
      <c r="AX435" s="403"/>
      <c r="AY435" s="403"/>
      <c r="AZ435" s="404"/>
      <c r="BA435" s="363"/>
      <c r="BB435" s="363"/>
      <c r="BC435" s="363"/>
      <c r="BD435" s="363"/>
      <c r="BE435" s="363"/>
      <c r="BF435" s="363"/>
      <c r="BG435" s="363"/>
      <c r="BH435" s="363"/>
      <c r="BI435" s="363"/>
      <c r="BJ435" s="363"/>
    </row>
    <row r="436" spans="6:62" ht="93" customHeight="1" x14ac:dyDescent="0.3">
      <c r="F436" s="399"/>
      <c r="G436" s="400"/>
      <c r="H436" s="400"/>
      <c r="I436" s="400"/>
      <c r="J436" s="400"/>
      <c r="K436" s="400"/>
      <c r="L436" s="400"/>
      <c r="M436" s="400"/>
      <c r="N436" s="400"/>
      <c r="U436" s="401"/>
      <c r="V436" s="402"/>
      <c r="W436" s="402"/>
      <c r="X436" s="402"/>
      <c r="Y436" s="402"/>
      <c r="Z436" s="402"/>
      <c r="AA436" s="402"/>
      <c r="AB436" s="402"/>
      <c r="AC436" s="402"/>
      <c r="AD436" s="402"/>
      <c r="AE436" s="402"/>
      <c r="AF436" s="402"/>
      <c r="AG436" s="402"/>
      <c r="AH436" s="402"/>
      <c r="AI436" s="402"/>
      <c r="AJ436" s="402"/>
      <c r="AK436" s="402"/>
      <c r="AL436" s="403"/>
      <c r="AM436" s="403"/>
      <c r="AN436" s="403"/>
      <c r="AO436" s="403"/>
      <c r="AP436" s="403"/>
      <c r="AQ436" s="403"/>
      <c r="AR436" s="403"/>
      <c r="AS436" s="403"/>
      <c r="AT436" s="403"/>
      <c r="AU436" s="403"/>
      <c r="AV436" s="403"/>
      <c r="AW436" s="403"/>
      <c r="AX436" s="403"/>
      <c r="AY436" s="403"/>
      <c r="AZ436" s="404"/>
      <c r="BA436" s="363"/>
      <c r="BB436" s="363"/>
      <c r="BC436" s="363"/>
      <c r="BD436" s="363"/>
      <c r="BE436" s="363"/>
      <c r="BF436" s="363"/>
      <c r="BG436" s="363"/>
      <c r="BH436" s="363"/>
      <c r="BI436" s="363"/>
      <c r="BJ436" s="363"/>
    </row>
    <row r="437" spans="6:62" ht="93" customHeight="1" x14ac:dyDescent="0.3">
      <c r="F437" s="399"/>
      <c r="G437" s="400"/>
      <c r="H437" s="400"/>
      <c r="I437" s="400"/>
      <c r="J437" s="400"/>
      <c r="K437" s="400"/>
      <c r="L437" s="400"/>
      <c r="M437" s="400"/>
      <c r="N437" s="400"/>
      <c r="U437" s="401"/>
      <c r="V437" s="402"/>
      <c r="W437" s="402"/>
      <c r="X437" s="402"/>
      <c r="Y437" s="402"/>
      <c r="Z437" s="402"/>
      <c r="AA437" s="402"/>
      <c r="AB437" s="402"/>
      <c r="AC437" s="402"/>
      <c r="AD437" s="402"/>
      <c r="AE437" s="402"/>
      <c r="AF437" s="402"/>
      <c r="AG437" s="402"/>
      <c r="AH437" s="402"/>
      <c r="AI437" s="402"/>
      <c r="AJ437" s="402"/>
      <c r="AK437" s="402"/>
      <c r="AL437" s="403"/>
      <c r="AM437" s="403"/>
      <c r="AN437" s="403"/>
      <c r="AO437" s="403"/>
      <c r="AP437" s="403"/>
      <c r="AQ437" s="403"/>
      <c r="AR437" s="403"/>
      <c r="AS437" s="403"/>
      <c r="AT437" s="403"/>
      <c r="AU437" s="403"/>
      <c r="AV437" s="403"/>
      <c r="AW437" s="403"/>
      <c r="AX437" s="403"/>
      <c r="AY437" s="403"/>
      <c r="AZ437" s="404"/>
      <c r="BA437" s="363"/>
      <c r="BB437" s="363"/>
      <c r="BC437" s="363"/>
      <c r="BD437" s="363"/>
      <c r="BE437" s="363"/>
      <c r="BF437" s="363"/>
      <c r="BG437" s="363"/>
      <c r="BH437" s="363"/>
      <c r="BI437" s="363"/>
      <c r="BJ437" s="363"/>
    </row>
    <row r="438" spans="6:62" ht="93" customHeight="1" x14ac:dyDescent="0.3">
      <c r="F438" s="399"/>
      <c r="G438" s="400"/>
      <c r="H438" s="400"/>
      <c r="I438" s="400"/>
      <c r="J438" s="400"/>
      <c r="K438" s="400"/>
      <c r="L438" s="400"/>
      <c r="M438" s="400"/>
      <c r="N438" s="400"/>
      <c r="U438" s="401"/>
      <c r="V438" s="402"/>
      <c r="W438" s="402"/>
      <c r="X438" s="402"/>
      <c r="Y438" s="402"/>
      <c r="Z438" s="402"/>
      <c r="AA438" s="402"/>
      <c r="AB438" s="402"/>
      <c r="AC438" s="402"/>
      <c r="AD438" s="402"/>
      <c r="AE438" s="402"/>
      <c r="AF438" s="402"/>
      <c r="AG438" s="402"/>
      <c r="AH438" s="402"/>
      <c r="AI438" s="402"/>
      <c r="AJ438" s="402"/>
      <c r="AK438" s="402"/>
      <c r="AL438" s="403"/>
      <c r="AM438" s="403"/>
      <c r="AN438" s="403"/>
      <c r="AO438" s="403"/>
      <c r="AP438" s="403"/>
      <c r="AQ438" s="403"/>
      <c r="AR438" s="403"/>
      <c r="AS438" s="403"/>
      <c r="AT438" s="403"/>
      <c r="AU438" s="403"/>
      <c r="AV438" s="403"/>
      <c r="AW438" s="403"/>
      <c r="AX438" s="403"/>
      <c r="AY438" s="403"/>
      <c r="AZ438" s="404"/>
      <c r="BA438" s="363"/>
      <c r="BB438" s="363"/>
      <c r="BC438" s="363"/>
      <c r="BD438" s="363"/>
      <c r="BE438" s="363"/>
      <c r="BF438" s="363"/>
      <c r="BG438" s="363"/>
      <c r="BH438" s="363"/>
      <c r="BI438" s="363"/>
      <c r="BJ438" s="363"/>
    </row>
    <row r="439" spans="6:62" ht="93" customHeight="1" x14ac:dyDescent="0.3">
      <c r="F439" s="399"/>
      <c r="G439" s="400"/>
      <c r="H439" s="400"/>
      <c r="I439" s="400"/>
      <c r="J439" s="400"/>
      <c r="K439" s="400"/>
      <c r="L439" s="400"/>
      <c r="M439" s="400"/>
      <c r="N439" s="400"/>
      <c r="U439" s="401"/>
      <c r="V439" s="402"/>
      <c r="W439" s="402"/>
      <c r="X439" s="402"/>
      <c r="Y439" s="402"/>
      <c r="Z439" s="402"/>
      <c r="AA439" s="402"/>
      <c r="AB439" s="402"/>
      <c r="AC439" s="402"/>
      <c r="AD439" s="402"/>
      <c r="AE439" s="402"/>
      <c r="AF439" s="402"/>
      <c r="AG439" s="402"/>
      <c r="AH439" s="402"/>
      <c r="AI439" s="402"/>
      <c r="AJ439" s="402"/>
      <c r="AK439" s="402"/>
      <c r="AL439" s="403"/>
      <c r="AM439" s="403"/>
      <c r="AN439" s="403"/>
      <c r="AO439" s="403"/>
      <c r="AP439" s="403"/>
      <c r="AQ439" s="403"/>
      <c r="AR439" s="403"/>
      <c r="AS439" s="403"/>
      <c r="AT439" s="403"/>
      <c r="AU439" s="403"/>
      <c r="AV439" s="403"/>
      <c r="AW439" s="403"/>
      <c r="AX439" s="403"/>
      <c r="AY439" s="403"/>
      <c r="AZ439" s="404"/>
      <c r="BA439" s="363"/>
      <c r="BB439" s="363"/>
      <c r="BC439" s="363"/>
      <c r="BD439" s="363"/>
      <c r="BE439" s="363"/>
      <c r="BF439" s="363"/>
      <c r="BG439" s="363"/>
      <c r="BH439" s="363"/>
      <c r="BI439" s="363"/>
      <c r="BJ439" s="363"/>
    </row>
    <row r="440" spans="6:62" ht="93" customHeight="1" x14ac:dyDescent="0.3">
      <c r="F440" s="399"/>
      <c r="G440" s="400"/>
      <c r="H440" s="400"/>
      <c r="I440" s="400"/>
      <c r="J440" s="400"/>
      <c r="K440" s="400"/>
      <c r="L440" s="400"/>
      <c r="M440" s="400"/>
      <c r="N440" s="400"/>
      <c r="U440" s="401"/>
      <c r="V440" s="402"/>
      <c r="W440" s="402"/>
      <c r="X440" s="402"/>
      <c r="Y440" s="402"/>
      <c r="Z440" s="402"/>
      <c r="AA440" s="402"/>
      <c r="AB440" s="402"/>
      <c r="AC440" s="402"/>
      <c r="AD440" s="402"/>
      <c r="AE440" s="402"/>
      <c r="AF440" s="402"/>
      <c r="AG440" s="402"/>
      <c r="AH440" s="402"/>
      <c r="AI440" s="402"/>
      <c r="AJ440" s="402"/>
      <c r="AK440" s="402"/>
      <c r="AL440" s="403"/>
      <c r="AM440" s="403"/>
      <c r="AN440" s="403"/>
      <c r="AO440" s="403"/>
      <c r="AP440" s="403"/>
      <c r="AQ440" s="403"/>
      <c r="AR440" s="403"/>
      <c r="AS440" s="403"/>
      <c r="AT440" s="403"/>
      <c r="AU440" s="403"/>
      <c r="AV440" s="403"/>
      <c r="AW440" s="403"/>
      <c r="AX440" s="403"/>
      <c r="AY440" s="403"/>
      <c r="AZ440" s="404"/>
      <c r="BA440" s="363"/>
      <c r="BB440" s="363"/>
      <c r="BC440" s="363"/>
      <c r="BD440" s="363"/>
      <c r="BE440" s="363"/>
      <c r="BF440" s="363"/>
      <c r="BG440" s="363"/>
      <c r="BH440" s="363"/>
      <c r="BI440" s="363"/>
      <c r="BJ440" s="363"/>
    </row>
    <row r="441" spans="6:62" ht="93" customHeight="1" x14ac:dyDescent="0.3">
      <c r="F441" s="399"/>
      <c r="G441" s="400"/>
      <c r="H441" s="400"/>
      <c r="I441" s="400"/>
      <c r="J441" s="400"/>
      <c r="K441" s="400"/>
      <c r="L441" s="400"/>
      <c r="M441" s="400"/>
      <c r="N441" s="400"/>
      <c r="U441" s="401"/>
      <c r="V441" s="402"/>
      <c r="W441" s="402"/>
      <c r="X441" s="402"/>
      <c r="Y441" s="402"/>
      <c r="Z441" s="402"/>
      <c r="AA441" s="402"/>
      <c r="AB441" s="402"/>
      <c r="AC441" s="402"/>
      <c r="AD441" s="402"/>
      <c r="AE441" s="402"/>
      <c r="AF441" s="402"/>
      <c r="AG441" s="402"/>
      <c r="AH441" s="402"/>
      <c r="AI441" s="402"/>
      <c r="AJ441" s="402"/>
      <c r="AK441" s="402"/>
      <c r="AL441" s="403"/>
      <c r="AM441" s="403"/>
      <c r="AN441" s="403"/>
      <c r="AO441" s="403"/>
      <c r="AP441" s="403"/>
      <c r="AQ441" s="403"/>
      <c r="AR441" s="403"/>
      <c r="AS441" s="403"/>
      <c r="AT441" s="403"/>
      <c r="AU441" s="403"/>
      <c r="AV441" s="403"/>
      <c r="AW441" s="403"/>
      <c r="AX441" s="403"/>
      <c r="AY441" s="403"/>
      <c r="AZ441" s="404"/>
      <c r="BA441" s="363"/>
      <c r="BB441" s="363"/>
      <c r="BC441" s="363"/>
      <c r="BD441" s="363"/>
      <c r="BE441" s="363"/>
      <c r="BF441" s="363"/>
      <c r="BG441" s="363"/>
      <c r="BH441" s="363"/>
      <c r="BI441" s="363"/>
      <c r="BJ441" s="363"/>
    </row>
    <row r="442" spans="6:62" ht="93" customHeight="1" x14ac:dyDescent="0.3">
      <c r="F442" s="399"/>
      <c r="G442" s="400"/>
      <c r="H442" s="400"/>
      <c r="I442" s="400"/>
      <c r="J442" s="400"/>
      <c r="K442" s="400"/>
      <c r="L442" s="400"/>
      <c r="M442" s="400"/>
      <c r="N442" s="400"/>
      <c r="U442" s="401"/>
      <c r="V442" s="402"/>
      <c r="W442" s="402"/>
      <c r="X442" s="402"/>
      <c r="Y442" s="402"/>
      <c r="Z442" s="402"/>
      <c r="AA442" s="402"/>
      <c r="AB442" s="402"/>
      <c r="AC442" s="402"/>
      <c r="AD442" s="402"/>
      <c r="AE442" s="402"/>
      <c r="AF442" s="402"/>
      <c r="AG442" s="402"/>
      <c r="AH442" s="402"/>
      <c r="AI442" s="402"/>
      <c r="AJ442" s="402"/>
      <c r="AK442" s="402"/>
      <c r="AL442" s="403"/>
      <c r="AM442" s="403"/>
      <c r="AN442" s="403"/>
      <c r="AO442" s="403"/>
      <c r="AP442" s="403"/>
      <c r="AQ442" s="403"/>
      <c r="AR442" s="403"/>
      <c r="AS442" s="403"/>
      <c r="AT442" s="403"/>
      <c r="AU442" s="403"/>
      <c r="AV442" s="403"/>
      <c r="AW442" s="403"/>
      <c r="AX442" s="403"/>
      <c r="AY442" s="403"/>
      <c r="AZ442" s="404"/>
      <c r="BA442" s="363"/>
      <c r="BB442" s="363"/>
      <c r="BC442" s="363"/>
      <c r="BD442" s="363"/>
      <c r="BE442" s="363"/>
      <c r="BF442" s="363"/>
      <c r="BG442" s="363"/>
      <c r="BH442" s="363"/>
      <c r="BI442" s="363"/>
      <c r="BJ442" s="363"/>
    </row>
    <row r="443" spans="6:62" ht="93" customHeight="1" x14ac:dyDescent="0.3">
      <c r="F443" s="399"/>
      <c r="G443" s="400"/>
      <c r="H443" s="400"/>
      <c r="I443" s="400"/>
      <c r="J443" s="400"/>
      <c r="K443" s="400"/>
      <c r="L443" s="400"/>
      <c r="M443" s="400"/>
      <c r="N443" s="400"/>
      <c r="U443" s="401"/>
      <c r="V443" s="402"/>
      <c r="W443" s="402"/>
      <c r="X443" s="402"/>
      <c r="Y443" s="402"/>
      <c r="Z443" s="402"/>
      <c r="AA443" s="402"/>
      <c r="AB443" s="402"/>
      <c r="AC443" s="402"/>
      <c r="AD443" s="402"/>
      <c r="AE443" s="402"/>
      <c r="AF443" s="402"/>
      <c r="AG443" s="402"/>
      <c r="AH443" s="402"/>
      <c r="AI443" s="402"/>
      <c r="AJ443" s="402"/>
      <c r="AK443" s="402"/>
      <c r="AL443" s="403"/>
      <c r="AM443" s="403"/>
      <c r="AN443" s="403"/>
      <c r="AO443" s="403"/>
      <c r="AP443" s="403"/>
      <c r="AQ443" s="403"/>
      <c r="AR443" s="403"/>
      <c r="AS443" s="403"/>
      <c r="AT443" s="403"/>
      <c r="AU443" s="403"/>
      <c r="AV443" s="403"/>
      <c r="AW443" s="403"/>
      <c r="AX443" s="403"/>
      <c r="AY443" s="403"/>
      <c r="AZ443" s="404"/>
      <c r="BA443" s="363"/>
      <c r="BB443" s="363"/>
      <c r="BC443" s="363"/>
      <c r="BD443" s="363"/>
      <c r="BE443" s="363"/>
      <c r="BF443" s="363"/>
      <c r="BG443" s="363"/>
      <c r="BH443" s="363"/>
      <c r="BI443" s="363"/>
      <c r="BJ443" s="363"/>
    </row>
    <row r="444" spans="6:62" ht="93" customHeight="1" x14ac:dyDescent="0.3">
      <c r="F444" s="399"/>
      <c r="G444" s="400"/>
      <c r="H444" s="400"/>
      <c r="I444" s="400"/>
      <c r="J444" s="400"/>
      <c r="K444" s="400"/>
      <c r="L444" s="400"/>
      <c r="M444" s="400"/>
      <c r="N444" s="400"/>
      <c r="U444" s="401"/>
      <c r="V444" s="402"/>
      <c r="W444" s="402"/>
      <c r="X444" s="402"/>
      <c r="Y444" s="402"/>
      <c r="Z444" s="402"/>
      <c r="AA444" s="402"/>
      <c r="AB444" s="402"/>
      <c r="AC444" s="402"/>
      <c r="AD444" s="402"/>
      <c r="AE444" s="402"/>
      <c r="AF444" s="402"/>
      <c r="AG444" s="402"/>
      <c r="AH444" s="402"/>
      <c r="AI444" s="402"/>
      <c r="AJ444" s="402"/>
      <c r="AK444" s="402"/>
      <c r="AL444" s="403"/>
      <c r="AM444" s="403"/>
      <c r="AN444" s="403"/>
      <c r="AO444" s="403"/>
      <c r="AP444" s="403"/>
      <c r="AQ444" s="403"/>
      <c r="AR444" s="403"/>
      <c r="AS444" s="403"/>
      <c r="AT444" s="403"/>
      <c r="AU444" s="403"/>
      <c r="AV444" s="403"/>
      <c r="AW444" s="403"/>
      <c r="AX444" s="403"/>
      <c r="AY444" s="403"/>
      <c r="AZ444" s="404"/>
      <c r="BA444" s="363"/>
      <c r="BB444" s="363"/>
      <c r="BC444" s="363"/>
      <c r="BD444" s="363"/>
      <c r="BE444" s="363"/>
      <c r="BF444" s="363"/>
      <c r="BG444" s="363"/>
      <c r="BH444" s="363"/>
      <c r="BI444" s="363"/>
      <c r="BJ444" s="363"/>
    </row>
    <row r="445" spans="6:62" ht="93" customHeight="1" x14ac:dyDescent="0.3">
      <c r="F445" s="399"/>
      <c r="G445" s="400"/>
      <c r="H445" s="400"/>
      <c r="I445" s="400"/>
      <c r="J445" s="400"/>
      <c r="K445" s="400"/>
      <c r="L445" s="400"/>
      <c r="M445" s="400"/>
      <c r="N445" s="400"/>
      <c r="U445" s="401"/>
      <c r="V445" s="402"/>
      <c r="W445" s="402"/>
      <c r="X445" s="402"/>
      <c r="Y445" s="402"/>
      <c r="Z445" s="402"/>
      <c r="AA445" s="402"/>
      <c r="AB445" s="402"/>
      <c r="AC445" s="402"/>
      <c r="AD445" s="402"/>
      <c r="AE445" s="402"/>
      <c r="AF445" s="402"/>
      <c r="AG445" s="402"/>
      <c r="AH445" s="402"/>
      <c r="AI445" s="402"/>
      <c r="AJ445" s="402"/>
      <c r="AK445" s="402"/>
      <c r="AL445" s="403"/>
      <c r="AM445" s="403"/>
      <c r="AN445" s="403"/>
      <c r="AO445" s="403"/>
      <c r="AP445" s="403"/>
      <c r="AQ445" s="403"/>
      <c r="AR445" s="403"/>
      <c r="AS445" s="403"/>
      <c r="AT445" s="403"/>
      <c r="AU445" s="403"/>
      <c r="AV445" s="403"/>
      <c r="AW445" s="403"/>
      <c r="AX445" s="403"/>
      <c r="AY445" s="403"/>
      <c r="AZ445" s="404"/>
      <c r="BA445" s="363"/>
      <c r="BB445" s="363"/>
      <c r="BC445" s="363"/>
      <c r="BD445" s="363"/>
      <c r="BE445" s="363"/>
      <c r="BF445" s="363"/>
      <c r="BG445" s="363"/>
      <c r="BH445" s="363"/>
      <c r="BI445" s="363"/>
      <c r="BJ445" s="363"/>
    </row>
    <row r="446" spans="6:62" ht="93" customHeight="1" x14ac:dyDescent="0.3">
      <c r="F446" s="399"/>
      <c r="G446" s="400"/>
      <c r="H446" s="400"/>
      <c r="I446" s="400"/>
      <c r="J446" s="400"/>
      <c r="K446" s="400"/>
      <c r="L446" s="400"/>
      <c r="M446" s="400"/>
      <c r="N446" s="400"/>
      <c r="U446" s="401"/>
      <c r="V446" s="402"/>
      <c r="W446" s="402"/>
      <c r="X446" s="402"/>
      <c r="Y446" s="402"/>
      <c r="Z446" s="402"/>
      <c r="AA446" s="402"/>
      <c r="AB446" s="402"/>
      <c r="AC446" s="402"/>
      <c r="AD446" s="402"/>
      <c r="AE446" s="402"/>
      <c r="AF446" s="402"/>
      <c r="AG446" s="402"/>
      <c r="AH446" s="402"/>
      <c r="AI446" s="402"/>
      <c r="AJ446" s="402"/>
      <c r="AK446" s="402"/>
      <c r="AL446" s="403"/>
      <c r="AM446" s="403"/>
      <c r="AN446" s="403"/>
      <c r="AO446" s="403"/>
      <c r="AP446" s="403"/>
      <c r="AQ446" s="403"/>
      <c r="AR446" s="403"/>
      <c r="AS446" s="403"/>
      <c r="AT446" s="403"/>
      <c r="AU446" s="403"/>
      <c r="AV446" s="403"/>
      <c r="AW446" s="403"/>
      <c r="AX446" s="403"/>
      <c r="AY446" s="403"/>
      <c r="AZ446" s="404"/>
      <c r="BA446" s="363"/>
      <c r="BB446" s="363"/>
      <c r="BC446" s="363"/>
      <c r="BD446" s="363"/>
      <c r="BE446" s="363"/>
      <c r="BF446" s="363"/>
      <c r="BG446" s="363"/>
      <c r="BH446" s="363"/>
      <c r="BI446" s="363"/>
      <c r="BJ446" s="363"/>
    </row>
    <row r="447" spans="6:62" ht="93" customHeight="1" x14ac:dyDescent="0.3">
      <c r="F447" s="399"/>
      <c r="G447" s="400"/>
      <c r="H447" s="400"/>
      <c r="I447" s="400"/>
      <c r="J447" s="400"/>
      <c r="K447" s="400"/>
      <c r="L447" s="400"/>
      <c r="M447" s="400"/>
      <c r="N447" s="400"/>
      <c r="U447" s="401"/>
      <c r="V447" s="402"/>
      <c r="W447" s="402"/>
      <c r="X447" s="402"/>
      <c r="Y447" s="402"/>
      <c r="Z447" s="402"/>
      <c r="AA447" s="402"/>
      <c r="AB447" s="402"/>
      <c r="AC447" s="402"/>
      <c r="AD447" s="402"/>
      <c r="AE447" s="402"/>
      <c r="AF447" s="402"/>
      <c r="AG447" s="402"/>
      <c r="AH447" s="402"/>
      <c r="AI447" s="402"/>
      <c r="AJ447" s="402"/>
      <c r="AK447" s="402"/>
      <c r="AL447" s="403"/>
      <c r="AM447" s="403"/>
      <c r="AN447" s="403"/>
      <c r="AO447" s="403"/>
      <c r="AP447" s="403"/>
      <c r="AQ447" s="403"/>
      <c r="AR447" s="403"/>
      <c r="AS447" s="403"/>
      <c r="AT447" s="403"/>
      <c r="AU447" s="403"/>
      <c r="AV447" s="403"/>
      <c r="AW447" s="403"/>
      <c r="AX447" s="403"/>
      <c r="AY447" s="403"/>
      <c r="AZ447" s="404"/>
      <c r="BA447" s="363"/>
      <c r="BB447" s="363"/>
      <c r="BC447" s="363"/>
      <c r="BD447" s="363"/>
      <c r="BE447" s="363"/>
      <c r="BF447" s="363"/>
      <c r="BG447" s="363"/>
      <c r="BH447" s="363"/>
      <c r="BI447" s="363"/>
      <c r="BJ447" s="363"/>
    </row>
    <row r="448" spans="6:62" ht="93" customHeight="1" x14ac:dyDescent="0.3">
      <c r="F448" s="399"/>
      <c r="G448" s="400"/>
      <c r="H448" s="400"/>
      <c r="I448" s="400"/>
      <c r="J448" s="400"/>
      <c r="K448" s="400"/>
      <c r="L448" s="400"/>
      <c r="M448" s="400"/>
      <c r="N448" s="400"/>
      <c r="U448" s="401"/>
      <c r="V448" s="402"/>
      <c r="W448" s="402"/>
      <c r="X448" s="402"/>
      <c r="Y448" s="402"/>
      <c r="Z448" s="402"/>
      <c r="AA448" s="402"/>
      <c r="AB448" s="402"/>
      <c r="AC448" s="402"/>
      <c r="AD448" s="402"/>
      <c r="AE448" s="402"/>
      <c r="AF448" s="402"/>
      <c r="AG448" s="402"/>
      <c r="AH448" s="402"/>
      <c r="AI448" s="402"/>
      <c r="AJ448" s="402"/>
      <c r="AK448" s="402"/>
      <c r="AL448" s="403"/>
      <c r="AM448" s="403"/>
      <c r="AN448" s="403"/>
      <c r="AO448" s="403"/>
      <c r="AP448" s="403"/>
      <c r="AQ448" s="403"/>
      <c r="AR448" s="403"/>
      <c r="AS448" s="403"/>
      <c r="AT448" s="403"/>
      <c r="AU448" s="403"/>
      <c r="AV448" s="403"/>
      <c r="AW448" s="403"/>
      <c r="AX448" s="403"/>
      <c r="AY448" s="403"/>
      <c r="AZ448" s="404"/>
      <c r="BA448" s="363"/>
      <c r="BB448" s="363"/>
      <c r="BC448" s="363"/>
      <c r="BD448" s="363"/>
      <c r="BE448" s="363"/>
      <c r="BF448" s="363"/>
      <c r="BG448" s="363"/>
      <c r="BH448" s="363"/>
      <c r="BI448" s="363"/>
      <c r="BJ448" s="363"/>
    </row>
    <row r="449" spans="6:62" ht="93" customHeight="1" x14ac:dyDescent="0.3">
      <c r="F449" s="399"/>
      <c r="G449" s="400"/>
      <c r="H449" s="400"/>
      <c r="I449" s="400"/>
      <c r="J449" s="400"/>
      <c r="K449" s="400"/>
      <c r="L449" s="400"/>
      <c r="M449" s="400"/>
      <c r="N449" s="400"/>
      <c r="U449" s="401"/>
      <c r="V449" s="402"/>
      <c r="W449" s="402"/>
      <c r="X449" s="402"/>
      <c r="Y449" s="402"/>
      <c r="Z449" s="402"/>
      <c r="AA449" s="402"/>
      <c r="AB449" s="402"/>
      <c r="AC449" s="402"/>
      <c r="AD449" s="402"/>
      <c r="AE449" s="402"/>
      <c r="AF449" s="402"/>
      <c r="AG449" s="402"/>
      <c r="AH449" s="402"/>
      <c r="AI449" s="402"/>
      <c r="AJ449" s="402"/>
      <c r="AK449" s="402"/>
      <c r="AL449" s="403"/>
      <c r="AM449" s="403"/>
      <c r="AN449" s="403"/>
      <c r="AO449" s="403"/>
      <c r="AP449" s="403"/>
      <c r="AQ449" s="403"/>
      <c r="AR449" s="403"/>
      <c r="AS449" s="403"/>
      <c r="AT449" s="403"/>
      <c r="AU449" s="403"/>
      <c r="AV449" s="403"/>
      <c r="AW449" s="403"/>
      <c r="AX449" s="403"/>
      <c r="AY449" s="403"/>
      <c r="AZ449" s="404"/>
      <c r="BA449" s="363"/>
      <c r="BB449" s="363"/>
      <c r="BC449" s="363"/>
      <c r="BD449" s="363"/>
      <c r="BE449" s="363"/>
      <c r="BF449" s="363"/>
      <c r="BG449" s="363"/>
      <c r="BH449" s="363"/>
      <c r="BI449" s="363"/>
      <c r="BJ449" s="363"/>
    </row>
    <row r="450" spans="6:62" ht="93" customHeight="1" x14ac:dyDescent="0.3">
      <c r="F450" s="399"/>
      <c r="G450" s="400"/>
      <c r="H450" s="400"/>
      <c r="I450" s="400"/>
      <c r="J450" s="400"/>
      <c r="K450" s="400"/>
      <c r="L450" s="400"/>
      <c r="M450" s="400"/>
      <c r="N450" s="400"/>
      <c r="U450" s="401"/>
      <c r="V450" s="402"/>
      <c r="W450" s="402"/>
      <c r="X450" s="402"/>
      <c r="Y450" s="402"/>
      <c r="Z450" s="402"/>
      <c r="AA450" s="402"/>
      <c r="AB450" s="402"/>
      <c r="AC450" s="402"/>
      <c r="AD450" s="402"/>
      <c r="AE450" s="402"/>
      <c r="AF450" s="402"/>
      <c r="AG450" s="402"/>
      <c r="AH450" s="402"/>
      <c r="AI450" s="402"/>
      <c r="AJ450" s="402"/>
      <c r="AK450" s="402"/>
      <c r="AL450" s="403"/>
      <c r="AM450" s="403"/>
      <c r="AN450" s="403"/>
      <c r="AO450" s="403"/>
      <c r="AP450" s="403"/>
      <c r="AQ450" s="403"/>
      <c r="AR450" s="403"/>
      <c r="AS450" s="403"/>
      <c r="AT450" s="403"/>
      <c r="AU450" s="403"/>
      <c r="AV450" s="403"/>
      <c r="AW450" s="403"/>
      <c r="AX450" s="403"/>
      <c r="AY450" s="403"/>
      <c r="AZ450" s="404"/>
      <c r="BA450" s="363"/>
      <c r="BB450" s="363"/>
      <c r="BC450" s="363"/>
      <c r="BD450" s="363"/>
      <c r="BE450" s="363"/>
      <c r="BF450" s="363"/>
      <c r="BG450" s="363"/>
      <c r="BH450" s="363"/>
      <c r="BI450" s="363"/>
      <c r="BJ450" s="363"/>
    </row>
    <row r="451" spans="6:62" ht="93" customHeight="1" x14ac:dyDescent="0.3">
      <c r="F451" s="399"/>
      <c r="G451" s="400"/>
      <c r="H451" s="400"/>
      <c r="I451" s="400"/>
      <c r="J451" s="400"/>
      <c r="K451" s="400"/>
      <c r="L451" s="400"/>
      <c r="M451" s="400"/>
      <c r="N451" s="400"/>
      <c r="U451" s="401"/>
      <c r="V451" s="402"/>
      <c r="W451" s="402"/>
      <c r="X451" s="402"/>
      <c r="Y451" s="402"/>
      <c r="Z451" s="402"/>
      <c r="AA451" s="402"/>
      <c r="AB451" s="402"/>
      <c r="AC451" s="402"/>
      <c r="AD451" s="402"/>
      <c r="AE451" s="402"/>
      <c r="AF451" s="402"/>
      <c r="AG451" s="402"/>
      <c r="AH451" s="402"/>
      <c r="AI451" s="402"/>
      <c r="AJ451" s="402"/>
      <c r="AK451" s="402"/>
      <c r="AL451" s="403"/>
      <c r="AM451" s="403"/>
      <c r="AN451" s="403"/>
      <c r="AO451" s="403"/>
      <c r="AP451" s="403"/>
      <c r="AQ451" s="403"/>
      <c r="AR451" s="403"/>
      <c r="AS451" s="403"/>
      <c r="AT451" s="403"/>
      <c r="AU451" s="403"/>
      <c r="AV451" s="403"/>
      <c r="AW451" s="403"/>
      <c r="AX451" s="403"/>
      <c r="AY451" s="403"/>
      <c r="AZ451" s="404"/>
      <c r="BA451" s="363"/>
      <c r="BB451" s="363"/>
      <c r="BC451" s="363"/>
      <c r="BD451" s="363"/>
      <c r="BE451" s="363"/>
      <c r="BF451" s="363"/>
      <c r="BG451" s="363"/>
      <c r="BH451" s="363"/>
      <c r="BI451" s="363"/>
      <c r="BJ451" s="363"/>
    </row>
    <row r="452" spans="6:62" ht="93" customHeight="1" x14ac:dyDescent="0.3">
      <c r="F452" s="399"/>
      <c r="G452" s="400"/>
      <c r="H452" s="400"/>
      <c r="I452" s="400"/>
      <c r="J452" s="400"/>
      <c r="K452" s="400"/>
      <c r="L452" s="400"/>
      <c r="M452" s="400"/>
      <c r="N452" s="400"/>
      <c r="U452" s="401"/>
      <c r="V452" s="402"/>
      <c r="W452" s="402"/>
      <c r="X452" s="402"/>
      <c r="Y452" s="402"/>
      <c r="Z452" s="402"/>
      <c r="AA452" s="402"/>
      <c r="AB452" s="402"/>
      <c r="AC452" s="402"/>
      <c r="AD452" s="402"/>
      <c r="AE452" s="402"/>
      <c r="AF452" s="402"/>
      <c r="AG452" s="402"/>
      <c r="AH452" s="402"/>
      <c r="AI452" s="402"/>
      <c r="AJ452" s="402"/>
      <c r="AK452" s="402"/>
      <c r="AL452" s="403"/>
      <c r="AM452" s="403"/>
      <c r="AN452" s="403"/>
      <c r="AO452" s="403"/>
      <c r="AP452" s="403"/>
      <c r="AQ452" s="403"/>
      <c r="AR452" s="403"/>
      <c r="AS452" s="403"/>
      <c r="AT452" s="403"/>
      <c r="AU452" s="403"/>
      <c r="AV452" s="403"/>
      <c r="AW452" s="403"/>
      <c r="AX452" s="403"/>
      <c r="AY452" s="403"/>
      <c r="AZ452" s="404"/>
      <c r="BA452" s="363"/>
      <c r="BB452" s="363"/>
      <c r="BC452" s="363"/>
      <c r="BD452" s="363"/>
      <c r="BE452" s="363"/>
      <c r="BF452" s="363"/>
      <c r="BG452" s="363"/>
      <c r="BH452" s="363"/>
      <c r="BI452" s="363"/>
      <c r="BJ452" s="363"/>
    </row>
    <row r="453" spans="6:62" ht="93" customHeight="1" x14ac:dyDescent="0.3">
      <c r="F453" s="399"/>
      <c r="G453" s="400"/>
      <c r="H453" s="400"/>
      <c r="I453" s="400"/>
      <c r="J453" s="400"/>
      <c r="K453" s="400"/>
      <c r="L453" s="400"/>
      <c r="M453" s="400"/>
      <c r="N453" s="400"/>
      <c r="U453" s="401"/>
      <c r="V453" s="402"/>
      <c r="W453" s="402"/>
      <c r="X453" s="402"/>
      <c r="Y453" s="402"/>
      <c r="Z453" s="402"/>
      <c r="AA453" s="402"/>
      <c r="AB453" s="402"/>
      <c r="AC453" s="402"/>
      <c r="AD453" s="402"/>
      <c r="AE453" s="402"/>
      <c r="AF453" s="402"/>
      <c r="AG453" s="402"/>
      <c r="AH453" s="402"/>
      <c r="AI453" s="402"/>
      <c r="AJ453" s="402"/>
      <c r="AK453" s="402"/>
      <c r="AL453" s="403"/>
      <c r="AM453" s="403"/>
      <c r="AN453" s="403"/>
      <c r="AO453" s="403"/>
      <c r="AP453" s="403"/>
      <c r="AQ453" s="403"/>
      <c r="AR453" s="403"/>
      <c r="AS453" s="403"/>
      <c r="AT453" s="403"/>
      <c r="AU453" s="403"/>
      <c r="AV453" s="403"/>
      <c r="AW453" s="403"/>
      <c r="AX453" s="403"/>
      <c r="AY453" s="403"/>
      <c r="AZ453" s="404"/>
      <c r="BA453" s="363"/>
      <c r="BB453" s="363"/>
      <c r="BC453" s="363"/>
      <c r="BD453" s="363"/>
      <c r="BE453" s="363"/>
      <c r="BF453" s="363"/>
      <c r="BG453" s="363"/>
      <c r="BH453" s="363"/>
      <c r="BI453" s="363"/>
      <c r="BJ453" s="363"/>
    </row>
    <row r="454" spans="6:62" ht="93" customHeight="1" x14ac:dyDescent="0.3">
      <c r="F454" s="399"/>
      <c r="G454" s="400"/>
      <c r="H454" s="400"/>
      <c r="I454" s="400"/>
      <c r="J454" s="400"/>
      <c r="K454" s="400"/>
      <c r="L454" s="400"/>
      <c r="M454" s="400"/>
      <c r="N454" s="400"/>
      <c r="U454" s="401"/>
      <c r="V454" s="402"/>
      <c r="W454" s="402"/>
      <c r="X454" s="402"/>
      <c r="Y454" s="402"/>
      <c r="Z454" s="402"/>
      <c r="AA454" s="402"/>
      <c r="AB454" s="402"/>
      <c r="AC454" s="402"/>
      <c r="AD454" s="402"/>
      <c r="AE454" s="402"/>
      <c r="AF454" s="402"/>
      <c r="AG454" s="402"/>
      <c r="AH454" s="402"/>
      <c r="AI454" s="402"/>
      <c r="AJ454" s="402"/>
      <c r="AK454" s="402"/>
      <c r="AL454" s="403"/>
      <c r="AM454" s="403"/>
      <c r="AN454" s="403"/>
      <c r="AO454" s="403"/>
      <c r="AP454" s="403"/>
      <c r="AQ454" s="403"/>
      <c r="AR454" s="403"/>
      <c r="AS454" s="403"/>
      <c r="AT454" s="403"/>
      <c r="AU454" s="403"/>
      <c r="AV454" s="403"/>
      <c r="AW454" s="403"/>
      <c r="AX454" s="403"/>
      <c r="AY454" s="403"/>
      <c r="AZ454" s="404"/>
      <c r="BA454" s="363"/>
      <c r="BB454" s="363"/>
      <c r="BC454" s="363"/>
      <c r="BD454" s="363"/>
      <c r="BE454" s="363"/>
      <c r="BF454" s="363"/>
      <c r="BG454" s="363"/>
      <c r="BH454" s="363"/>
      <c r="BI454" s="363"/>
      <c r="BJ454" s="363"/>
    </row>
    <row r="455" spans="6:62" ht="93" customHeight="1" x14ac:dyDescent="0.3">
      <c r="F455" s="399"/>
      <c r="G455" s="400"/>
      <c r="H455" s="400"/>
      <c r="I455" s="400"/>
      <c r="J455" s="400"/>
      <c r="K455" s="400"/>
      <c r="L455" s="400"/>
      <c r="M455" s="400"/>
      <c r="N455" s="400"/>
      <c r="U455" s="401"/>
      <c r="V455" s="402"/>
      <c r="W455" s="402"/>
      <c r="X455" s="402"/>
      <c r="Y455" s="402"/>
      <c r="Z455" s="402"/>
      <c r="AA455" s="402"/>
      <c r="AB455" s="402"/>
      <c r="AC455" s="402"/>
      <c r="AD455" s="402"/>
      <c r="AE455" s="402"/>
      <c r="AF455" s="402"/>
      <c r="AG455" s="402"/>
      <c r="AH455" s="402"/>
      <c r="AI455" s="402"/>
      <c r="AJ455" s="402"/>
      <c r="AK455" s="402"/>
      <c r="AL455" s="403"/>
      <c r="AM455" s="403"/>
      <c r="AN455" s="403"/>
      <c r="AO455" s="403"/>
      <c r="AP455" s="403"/>
      <c r="AQ455" s="403"/>
      <c r="AR455" s="403"/>
      <c r="AS455" s="403"/>
      <c r="AT455" s="403"/>
      <c r="AU455" s="403"/>
      <c r="AV455" s="403"/>
      <c r="AW455" s="403"/>
      <c r="AX455" s="403"/>
      <c r="AY455" s="403"/>
      <c r="AZ455" s="404"/>
      <c r="BA455" s="363"/>
      <c r="BB455" s="363"/>
      <c r="BC455" s="363"/>
      <c r="BD455" s="363"/>
      <c r="BE455" s="363"/>
      <c r="BF455" s="363"/>
      <c r="BG455" s="363"/>
      <c r="BH455" s="363"/>
      <c r="BI455" s="363"/>
      <c r="BJ455" s="363"/>
    </row>
    <row r="456" spans="6:62" ht="93" customHeight="1" x14ac:dyDescent="0.3">
      <c r="F456" s="399"/>
      <c r="G456" s="400"/>
      <c r="H456" s="400"/>
      <c r="I456" s="400"/>
      <c r="J456" s="400"/>
      <c r="K456" s="400"/>
      <c r="L456" s="400"/>
      <c r="M456" s="400"/>
      <c r="N456" s="400"/>
      <c r="U456" s="401"/>
      <c r="V456" s="402"/>
      <c r="W456" s="402"/>
      <c r="X456" s="402"/>
      <c r="Y456" s="402"/>
      <c r="Z456" s="402"/>
      <c r="AA456" s="402"/>
      <c r="AB456" s="402"/>
      <c r="AC456" s="402"/>
      <c r="AD456" s="402"/>
      <c r="AE456" s="402"/>
      <c r="AF456" s="402"/>
      <c r="AG456" s="402"/>
      <c r="AH456" s="402"/>
      <c r="AI456" s="402"/>
      <c r="AJ456" s="402"/>
      <c r="AK456" s="402"/>
      <c r="AL456" s="403"/>
      <c r="AM456" s="403"/>
      <c r="AN456" s="403"/>
      <c r="AO456" s="403"/>
      <c r="AP456" s="403"/>
      <c r="AQ456" s="403"/>
      <c r="AR456" s="403"/>
      <c r="AS456" s="403"/>
      <c r="AT456" s="403"/>
      <c r="AU456" s="403"/>
      <c r="AV456" s="403"/>
      <c r="AW456" s="403"/>
      <c r="AX456" s="403"/>
      <c r="AY456" s="403"/>
      <c r="AZ456" s="404"/>
      <c r="BA456" s="363"/>
      <c r="BB456" s="363"/>
      <c r="BC456" s="363"/>
      <c r="BD456" s="363"/>
      <c r="BE456" s="363"/>
      <c r="BF456" s="363"/>
      <c r="BG456" s="363"/>
      <c r="BH456" s="363"/>
      <c r="BI456" s="363"/>
      <c r="BJ456" s="363"/>
    </row>
    <row r="457" spans="6:62" ht="93" customHeight="1" x14ac:dyDescent="0.3">
      <c r="F457" s="399"/>
      <c r="G457" s="400"/>
      <c r="H457" s="400"/>
      <c r="I457" s="400"/>
      <c r="J457" s="400"/>
      <c r="K457" s="400"/>
      <c r="L457" s="400"/>
      <c r="M457" s="400"/>
      <c r="N457" s="400"/>
      <c r="U457" s="401"/>
      <c r="V457" s="402"/>
      <c r="W457" s="402"/>
      <c r="X457" s="402"/>
      <c r="Y457" s="402"/>
      <c r="Z457" s="402"/>
      <c r="AA457" s="402"/>
      <c r="AB457" s="402"/>
      <c r="AC457" s="402"/>
      <c r="AD457" s="402"/>
      <c r="AE457" s="402"/>
      <c r="AF457" s="402"/>
      <c r="AG457" s="402"/>
      <c r="AH457" s="402"/>
      <c r="AI457" s="402"/>
      <c r="AJ457" s="402"/>
      <c r="AK457" s="402"/>
      <c r="AL457" s="403"/>
      <c r="AM457" s="403"/>
      <c r="AN457" s="403"/>
      <c r="AO457" s="403"/>
      <c r="AP457" s="403"/>
      <c r="AQ457" s="403"/>
      <c r="AR457" s="403"/>
      <c r="AS457" s="403"/>
      <c r="AT457" s="403"/>
      <c r="AU457" s="403"/>
      <c r="AV457" s="403"/>
      <c r="AW457" s="403"/>
      <c r="AX457" s="403"/>
      <c r="AY457" s="403"/>
      <c r="AZ457" s="404"/>
      <c r="BA457" s="363"/>
      <c r="BB457" s="363"/>
      <c r="BC457" s="363"/>
      <c r="BD457" s="363"/>
      <c r="BE457" s="363"/>
      <c r="BF457" s="363"/>
      <c r="BG457" s="363"/>
      <c r="BH457" s="363"/>
      <c r="BI457" s="363"/>
      <c r="BJ457" s="363"/>
    </row>
    <row r="458" spans="6:62" ht="93" customHeight="1" x14ac:dyDescent="0.3">
      <c r="F458" s="399"/>
      <c r="G458" s="400"/>
      <c r="H458" s="400"/>
      <c r="I458" s="400"/>
      <c r="J458" s="400"/>
      <c r="K458" s="400"/>
      <c r="L458" s="400"/>
      <c r="M458" s="400"/>
      <c r="N458" s="400"/>
      <c r="U458" s="401"/>
      <c r="V458" s="402"/>
      <c r="W458" s="402"/>
      <c r="X458" s="402"/>
      <c r="Y458" s="402"/>
      <c r="Z458" s="402"/>
      <c r="AA458" s="402"/>
      <c r="AB458" s="402"/>
      <c r="AC458" s="402"/>
      <c r="AD458" s="402"/>
      <c r="AE458" s="402"/>
      <c r="AF458" s="402"/>
      <c r="AG458" s="402"/>
      <c r="AH458" s="402"/>
      <c r="AI458" s="402"/>
      <c r="AJ458" s="402"/>
      <c r="AK458" s="402"/>
      <c r="AL458" s="403"/>
      <c r="AM458" s="403"/>
      <c r="AN458" s="403"/>
      <c r="AO458" s="403"/>
      <c r="AP458" s="403"/>
      <c r="AQ458" s="403"/>
      <c r="AR458" s="403"/>
      <c r="AS458" s="403"/>
      <c r="AT458" s="403"/>
      <c r="AU458" s="403"/>
      <c r="AV458" s="403"/>
      <c r="AW458" s="403"/>
      <c r="AX458" s="403"/>
      <c r="AY458" s="403"/>
      <c r="AZ458" s="404"/>
      <c r="BA458" s="363"/>
      <c r="BB458" s="363"/>
      <c r="BC458" s="363"/>
      <c r="BD458" s="363"/>
      <c r="BE458" s="363"/>
      <c r="BF458" s="363"/>
      <c r="BG458" s="363"/>
      <c r="BH458" s="363"/>
      <c r="BI458" s="363"/>
      <c r="BJ458" s="363"/>
    </row>
    <row r="459" spans="6:62" ht="93" customHeight="1" x14ac:dyDescent="0.3">
      <c r="F459" s="399"/>
      <c r="G459" s="400"/>
      <c r="H459" s="400"/>
      <c r="I459" s="400"/>
      <c r="J459" s="400"/>
      <c r="K459" s="400"/>
      <c r="L459" s="400"/>
      <c r="M459" s="400"/>
      <c r="N459" s="400"/>
      <c r="U459" s="401"/>
      <c r="V459" s="402"/>
      <c r="W459" s="402"/>
      <c r="X459" s="402"/>
      <c r="Y459" s="402"/>
      <c r="Z459" s="402"/>
      <c r="AA459" s="402"/>
      <c r="AB459" s="402"/>
      <c r="AC459" s="402"/>
      <c r="AD459" s="402"/>
      <c r="AE459" s="402"/>
      <c r="AF459" s="402"/>
      <c r="AG459" s="402"/>
      <c r="AH459" s="402"/>
      <c r="AI459" s="402"/>
      <c r="AJ459" s="402"/>
      <c r="AK459" s="402"/>
      <c r="AL459" s="403"/>
      <c r="AM459" s="403"/>
      <c r="AN459" s="403"/>
      <c r="AO459" s="403"/>
      <c r="AP459" s="403"/>
      <c r="AQ459" s="403"/>
      <c r="AR459" s="403"/>
      <c r="AS459" s="403"/>
      <c r="AT459" s="403"/>
      <c r="AU459" s="403"/>
      <c r="AV459" s="403"/>
      <c r="AW459" s="403"/>
      <c r="AX459" s="403"/>
      <c r="AY459" s="403"/>
      <c r="AZ459" s="404"/>
      <c r="BA459" s="363"/>
      <c r="BB459" s="363"/>
      <c r="BC459" s="363"/>
      <c r="BD459" s="363"/>
      <c r="BE459" s="363"/>
      <c r="BF459" s="363"/>
      <c r="BG459" s="363"/>
      <c r="BH459" s="363"/>
      <c r="BI459" s="363"/>
      <c r="BJ459" s="363"/>
    </row>
    <row r="460" spans="6:62" ht="93" customHeight="1" x14ac:dyDescent="0.3">
      <c r="F460" s="399"/>
      <c r="G460" s="400"/>
      <c r="H460" s="400"/>
      <c r="I460" s="400"/>
      <c r="J460" s="400"/>
      <c r="K460" s="400"/>
      <c r="L460" s="400"/>
      <c r="M460" s="400"/>
      <c r="N460" s="400"/>
      <c r="U460" s="401"/>
      <c r="V460" s="402"/>
      <c r="W460" s="402"/>
      <c r="X460" s="402"/>
      <c r="Y460" s="402"/>
      <c r="Z460" s="402"/>
      <c r="AA460" s="402"/>
      <c r="AB460" s="402"/>
      <c r="AC460" s="402"/>
      <c r="AD460" s="402"/>
      <c r="AE460" s="402"/>
      <c r="AF460" s="402"/>
      <c r="AG460" s="402"/>
      <c r="AH460" s="402"/>
      <c r="AI460" s="402"/>
      <c r="AJ460" s="402"/>
      <c r="AK460" s="402"/>
      <c r="AL460" s="403"/>
      <c r="AM460" s="403"/>
      <c r="AN460" s="403"/>
      <c r="AO460" s="403"/>
      <c r="AP460" s="403"/>
      <c r="AQ460" s="403"/>
      <c r="AR460" s="403"/>
      <c r="AS460" s="403"/>
      <c r="AT460" s="403"/>
      <c r="AU460" s="403"/>
      <c r="AV460" s="403"/>
      <c r="AW460" s="403"/>
      <c r="AX460" s="403"/>
      <c r="AY460" s="403"/>
      <c r="AZ460" s="404"/>
      <c r="BA460" s="363"/>
      <c r="BB460" s="363"/>
      <c r="BC460" s="363"/>
      <c r="BD460" s="363"/>
      <c r="BE460" s="363"/>
      <c r="BF460" s="363"/>
      <c r="BG460" s="363"/>
      <c r="BH460" s="363"/>
      <c r="BI460" s="363"/>
      <c r="BJ460" s="363"/>
    </row>
    <row r="461" spans="6:62" ht="93" customHeight="1" x14ac:dyDescent="0.3">
      <c r="F461" s="399"/>
      <c r="G461" s="400"/>
      <c r="H461" s="400"/>
      <c r="I461" s="400"/>
      <c r="J461" s="400"/>
      <c r="K461" s="400"/>
      <c r="L461" s="400"/>
      <c r="M461" s="400"/>
      <c r="N461" s="400"/>
      <c r="U461" s="401"/>
      <c r="V461" s="402"/>
      <c r="W461" s="402"/>
      <c r="X461" s="402"/>
      <c r="Y461" s="402"/>
      <c r="Z461" s="402"/>
      <c r="AA461" s="402"/>
      <c r="AB461" s="402"/>
      <c r="AC461" s="402"/>
      <c r="AD461" s="402"/>
      <c r="AE461" s="402"/>
      <c r="AF461" s="402"/>
      <c r="AG461" s="402"/>
      <c r="AH461" s="402"/>
      <c r="AI461" s="402"/>
      <c r="AJ461" s="402"/>
      <c r="AK461" s="402"/>
      <c r="AL461" s="403"/>
      <c r="AM461" s="403"/>
      <c r="AN461" s="403"/>
      <c r="AO461" s="403"/>
      <c r="AP461" s="403"/>
      <c r="AQ461" s="403"/>
      <c r="AR461" s="403"/>
      <c r="AS461" s="403"/>
      <c r="AT461" s="403"/>
      <c r="AU461" s="403"/>
      <c r="AV461" s="403"/>
      <c r="AW461" s="403"/>
      <c r="AX461" s="403"/>
      <c r="AY461" s="403"/>
      <c r="AZ461" s="404"/>
      <c r="BA461" s="363"/>
      <c r="BB461" s="363"/>
      <c r="BC461" s="363"/>
      <c r="BD461" s="363"/>
      <c r="BE461" s="363"/>
      <c r="BF461" s="363"/>
      <c r="BG461" s="363"/>
      <c r="BH461" s="363"/>
      <c r="BI461" s="363"/>
      <c r="BJ461" s="363"/>
    </row>
    <row r="462" spans="6:62" ht="93" customHeight="1" x14ac:dyDescent="0.3">
      <c r="F462" s="399"/>
      <c r="G462" s="400"/>
      <c r="H462" s="400"/>
      <c r="I462" s="400"/>
      <c r="J462" s="400"/>
      <c r="K462" s="400"/>
      <c r="L462" s="400"/>
      <c r="M462" s="400"/>
      <c r="N462" s="400"/>
      <c r="U462" s="401"/>
      <c r="V462" s="402"/>
      <c r="W462" s="402"/>
      <c r="X462" s="402"/>
      <c r="Y462" s="402"/>
      <c r="Z462" s="402"/>
      <c r="AA462" s="402"/>
      <c r="AB462" s="402"/>
      <c r="AC462" s="402"/>
      <c r="AD462" s="402"/>
      <c r="AE462" s="402"/>
      <c r="AF462" s="402"/>
      <c r="AG462" s="402"/>
      <c r="AH462" s="402"/>
      <c r="AI462" s="402"/>
      <c r="AJ462" s="402"/>
      <c r="AK462" s="402"/>
      <c r="AL462" s="403"/>
      <c r="AM462" s="403"/>
      <c r="AN462" s="403"/>
      <c r="AO462" s="403"/>
      <c r="AP462" s="403"/>
      <c r="AQ462" s="403"/>
      <c r="AR462" s="403"/>
      <c r="AS462" s="403"/>
      <c r="AT462" s="403"/>
      <c r="AU462" s="403"/>
      <c r="AV462" s="403"/>
      <c r="AW462" s="403"/>
      <c r="AX462" s="403"/>
      <c r="AY462" s="403"/>
      <c r="AZ462" s="404"/>
      <c r="BA462" s="363"/>
      <c r="BB462" s="363"/>
      <c r="BC462" s="363"/>
      <c r="BD462" s="363"/>
      <c r="BE462" s="363"/>
      <c r="BF462" s="363"/>
      <c r="BG462" s="363"/>
      <c r="BH462" s="363"/>
      <c r="BI462" s="363"/>
      <c r="BJ462" s="363"/>
    </row>
    <row r="463" spans="6:62" ht="93" customHeight="1" x14ac:dyDescent="0.3">
      <c r="F463" s="399"/>
      <c r="G463" s="400"/>
      <c r="H463" s="400"/>
      <c r="I463" s="400"/>
      <c r="J463" s="400"/>
      <c r="K463" s="400"/>
      <c r="L463" s="400"/>
      <c r="M463" s="400"/>
      <c r="N463" s="400"/>
      <c r="U463" s="401"/>
      <c r="V463" s="402"/>
      <c r="W463" s="402"/>
      <c r="X463" s="402"/>
      <c r="Y463" s="402"/>
      <c r="Z463" s="402"/>
      <c r="AA463" s="402"/>
      <c r="AB463" s="402"/>
      <c r="AC463" s="402"/>
      <c r="AD463" s="402"/>
      <c r="AE463" s="402"/>
      <c r="AF463" s="402"/>
      <c r="AG463" s="402"/>
      <c r="AH463" s="402"/>
      <c r="AI463" s="402"/>
      <c r="AJ463" s="402"/>
      <c r="AK463" s="402"/>
      <c r="AL463" s="403"/>
      <c r="AM463" s="403"/>
      <c r="AN463" s="403"/>
      <c r="AO463" s="403"/>
      <c r="AP463" s="403"/>
      <c r="AQ463" s="403"/>
      <c r="AR463" s="403"/>
      <c r="AS463" s="403"/>
      <c r="AT463" s="403"/>
      <c r="AU463" s="403"/>
      <c r="AV463" s="403"/>
      <c r="AW463" s="403"/>
      <c r="AX463" s="403"/>
      <c r="AY463" s="403"/>
      <c r="AZ463" s="404"/>
      <c r="BA463" s="363"/>
      <c r="BB463" s="363"/>
      <c r="BC463" s="363"/>
      <c r="BD463" s="363"/>
      <c r="BE463" s="363"/>
      <c r="BF463" s="363"/>
      <c r="BG463" s="363"/>
      <c r="BH463" s="363"/>
      <c r="BI463" s="363"/>
      <c r="BJ463" s="363"/>
    </row>
    <row r="464" spans="6:62" ht="93" customHeight="1" x14ac:dyDescent="0.3">
      <c r="F464" s="399"/>
      <c r="G464" s="400"/>
      <c r="H464" s="400"/>
      <c r="I464" s="400"/>
      <c r="J464" s="400"/>
      <c r="K464" s="400"/>
      <c r="L464" s="400"/>
      <c r="M464" s="400"/>
      <c r="N464" s="400"/>
      <c r="U464" s="401"/>
      <c r="V464" s="402"/>
      <c r="W464" s="402"/>
      <c r="X464" s="402"/>
      <c r="Y464" s="402"/>
      <c r="Z464" s="402"/>
      <c r="AA464" s="402"/>
      <c r="AB464" s="402"/>
      <c r="AC464" s="402"/>
      <c r="AD464" s="402"/>
      <c r="AE464" s="402"/>
      <c r="AF464" s="402"/>
      <c r="AG464" s="402"/>
      <c r="AH464" s="402"/>
      <c r="AI464" s="402"/>
      <c r="AJ464" s="402"/>
      <c r="AK464" s="402"/>
      <c r="AL464" s="403"/>
      <c r="AM464" s="403"/>
      <c r="AN464" s="403"/>
      <c r="AO464" s="403"/>
      <c r="AP464" s="403"/>
      <c r="AQ464" s="403"/>
      <c r="AR464" s="403"/>
      <c r="AS464" s="403"/>
      <c r="AT464" s="403"/>
      <c r="AU464" s="403"/>
      <c r="AV464" s="403"/>
      <c r="AW464" s="403"/>
      <c r="AX464" s="403"/>
      <c r="AY464" s="403"/>
      <c r="AZ464" s="404"/>
      <c r="BA464" s="363"/>
      <c r="BB464" s="363"/>
      <c r="BC464" s="363"/>
      <c r="BD464" s="363"/>
      <c r="BE464" s="363"/>
      <c r="BF464" s="363"/>
      <c r="BG464" s="363"/>
      <c r="BH464" s="363"/>
      <c r="BI464" s="363"/>
      <c r="BJ464" s="363"/>
    </row>
    <row r="465" spans="6:62" ht="93" customHeight="1" x14ac:dyDescent="0.3">
      <c r="F465" s="399"/>
      <c r="G465" s="400"/>
      <c r="H465" s="400"/>
      <c r="I465" s="400"/>
      <c r="J465" s="400"/>
      <c r="K465" s="400"/>
      <c r="L465" s="400"/>
      <c r="M465" s="400"/>
      <c r="N465" s="400"/>
      <c r="U465" s="401"/>
      <c r="V465" s="402"/>
      <c r="W465" s="402"/>
      <c r="X465" s="402"/>
      <c r="Y465" s="402"/>
      <c r="Z465" s="402"/>
      <c r="AA465" s="402"/>
      <c r="AB465" s="402"/>
      <c r="AC465" s="402"/>
      <c r="AD465" s="402"/>
      <c r="AE465" s="402"/>
      <c r="AF465" s="402"/>
      <c r="AG465" s="402"/>
      <c r="AH465" s="402"/>
      <c r="AI465" s="402"/>
      <c r="AJ465" s="402"/>
      <c r="AK465" s="402"/>
      <c r="AL465" s="403"/>
      <c r="AM465" s="403"/>
      <c r="AN465" s="403"/>
      <c r="AO465" s="403"/>
      <c r="AP465" s="403"/>
      <c r="AQ465" s="403"/>
      <c r="AR465" s="403"/>
      <c r="AS465" s="403"/>
      <c r="AT465" s="403"/>
      <c r="AU465" s="403"/>
      <c r="AV465" s="403"/>
      <c r="AW465" s="403"/>
      <c r="AX465" s="403"/>
      <c r="AY465" s="403"/>
      <c r="AZ465" s="404"/>
      <c r="BA465" s="363"/>
      <c r="BB465" s="363"/>
      <c r="BC465" s="363"/>
      <c r="BD465" s="363"/>
      <c r="BE465" s="363"/>
      <c r="BF465" s="363"/>
      <c r="BG465" s="363"/>
      <c r="BH465" s="363"/>
      <c r="BI465" s="363"/>
      <c r="BJ465" s="363"/>
    </row>
    <row r="466" spans="6:62" ht="93" customHeight="1" x14ac:dyDescent="0.3">
      <c r="F466" s="399"/>
      <c r="G466" s="400"/>
      <c r="H466" s="400"/>
      <c r="I466" s="400"/>
      <c r="J466" s="400"/>
      <c r="K466" s="400"/>
      <c r="L466" s="400"/>
      <c r="M466" s="400"/>
      <c r="N466" s="400"/>
      <c r="U466" s="401"/>
      <c r="V466" s="402"/>
      <c r="W466" s="402"/>
      <c r="X466" s="402"/>
      <c r="Y466" s="402"/>
      <c r="Z466" s="402"/>
      <c r="AA466" s="402"/>
      <c r="AB466" s="402"/>
      <c r="AC466" s="402"/>
      <c r="AD466" s="402"/>
      <c r="AE466" s="402"/>
      <c r="AF466" s="402"/>
      <c r="AG466" s="402"/>
      <c r="AH466" s="402"/>
      <c r="AI466" s="402"/>
      <c r="AJ466" s="402"/>
      <c r="AK466" s="402"/>
      <c r="AL466" s="403"/>
      <c r="AM466" s="403"/>
      <c r="AN466" s="403"/>
      <c r="AO466" s="403"/>
      <c r="AP466" s="403"/>
      <c r="AQ466" s="403"/>
      <c r="AR466" s="403"/>
      <c r="AS466" s="403"/>
      <c r="AT466" s="403"/>
      <c r="AU466" s="403"/>
      <c r="AV466" s="403"/>
      <c r="AW466" s="403"/>
      <c r="AX466" s="403"/>
      <c r="AY466" s="403"/>
      <c r="AZ466" s="404"/>
      <c r="BA466" s="363"/>
      <c r="BB466" s="363"/>
      <c r="BC466" s="363"/>
      <c r="BD466" s="363"/>
      <c r="BE466" s="363"/>
      <c r="BF466" s="363"/>
      <c r="BG466" s="363"/>
      <c r="BH466" s="363"/>
      <c r="BI466" s="363"/>
      <c r="BJ466" s="363"/>
    </row>
    <row r="467" spans="6:62" ht="93" customHeight="1" x14ac:dyDescent="0.3">
      <c r="F467" s="399"/>
      <c r="G467" s="400"/>
      <c r="H467" s="400"/>
      <c r="I467" s="400"/>
      <c r="J467" s="400"/>
      <c r="K467" s="400"/>
      <c r="L467" s="400"/>
      <c r="M467" s="400"/>
      <c r="N467" s="400"/>
      <c r="U467" s="401"/>
      <c r="V467" s="402"/>
      <c r="W467" s="402"/>
      <c r="X467" s="402"/>
      <c r="Y467" s="402"/>
      <c r="Z467" s="402"/>
      <c r="AA467" s="402"/>
      <c r="AB467" s="402"/>
      <c r="AC467" s="402"/>
      <c r="AD467" s="402"/>
      <c r="AE467" s="402"/>
      <c r="AF467" s="402"/>
      <c r="AG467" s="402"/>
      <c r="AH467" s="402"/>
      <c r="AI467" s="402"/>
      <c r="AJ467" s="402"/>
      <c r="AK467" s="402"/>
      <c r="AL467" s="403"/>
      <c r="AM467" s="403"/>
      <c r="AN467" s="403"/>
      <c r="AO467" s="403"/>
      <c r="AP467" s="403"/>
      <c r="AQ467" s="403"/>
      <c r="AR467" s="403"/>
      <c r="AS467" s="403"/>
      <c r="AT467" s="403"/>
      <c r="AU467" s="403"/>
      <c r="AV467" s="403"/>
      <c r="AW467" s="403"/>
      <c r="AX467" s="403"/>
      <c r="AY467" s="403"/>
      <c r="AZ467" s="404"/>
      <c r="BA467" s="363"/>
      <c r="BB467" s="363"/>
      <c r="BC467" s="363"/>
      <c r="BD467" s="363"/>
      <c r="BE467" s="363"/>
      <c r="BF467" s="363"/>
      <c r="BG467" s="363"/>
      <c r="BH467" s="363"/>
      <c r="BI467" s="363"/>
      <c r="BJ467" s="363"/>
    </row>
    <row r="468" spans="6:62" ht="93" customHeight="1" x14ac:dyDescent="0.3">
      <c r="F468" s="399"/>
      <c r="G468" s="400"/>
      <c r="H468" s="400"/>
      <c r="I468" s="400"/>
      <c r="J468" s="400"/>
      <c r="K468" s="400"/>
      <c r="L468" s="400"/>
      <c r="M468" s="400"/>
      <c r="N468" s="400"/>
      <c r="U468" s="401"/>
      <c r="V468" s="402"/>
      <c r="W468" s="402"/>
      <c r="X468" s="402"/>
      <c r="Y468" s="402"/>
      <c r="Z468" s="402"/>
      <c r="AA468" s="402"/>
      <c r="AB468" s="402"/>
      <c r="AC468" s="402"/>
      <c r="AD468" s="402"/>
      <c r="AE468" s="402"/>
      <c r="AF468" s="402"/>
      <c r="AG468" s="402"/>
      <c r="AH468" s="402"/>
      <c r="AI468" s="402"/>
      <c r="AJ468" s="402"/>
      <c r="AK468" s="402"/>
      <c r="AL468" s="403"/>
      <c r="AM468" s="403"/>
      <c r="AN468" s="403"/>
      <c r="AO468" s="403"/>
      <c r="AP468" s="403"/>
      <c r="AQ468" s="403"/>
      <c r="AR468" s="403"/>
      <c r="AS468" s="403"/>
      <c r="AT468" s="403"/>
      <c r="AU468" s="403"/>
      <c r="AV468" s="403"/>
      <c r="AW468" s="403"/>
      <c r="AX468" s="403"/>
      <c r="AY468" s="403"/>
      <c r="AZ468" s="404"/>
      <c r="BA468" s="363"/>
      <c r="BB468" s="363"/>
      <c r="BC468" s="363"/>
      <c r="BD468" s="363"/>
      <c r="BE468" s="363"/>
      <c r="BF468" s="363"/>
      <c r="BG468" s="363"/>
      <c r="BH468" s="363"/>
      <c r="BI468" s="363"/>
      <c r="BJ468" s="363"/>
    </row>
    <row r="469" spans="6:62" ht="93" customHeight="1" x14ac:dyDescent="0.3">
      <c r="F469" s="399"/>
      <c r="G469" s="400"/>
      <c r="H469" s="400"/>
      <c r="I469" s="400"/>
      <c r="J469" s="400"/>
      <c r="K469" s="400"/>
      <c r="L469" s="400"/>
      <c r="M469" s="400"/>
      <c r="N469" s="400"/>
      <c r="U469" s="401"/>
      <c r="V469" s="402"/>
      <c r="W469" s="402"/>
      <c r="X469" s="402"/>
      <c r="Y469" s="402"/>
      <c r="Z469" s="402"/>
      <c r="AA469" s="402"/>
      <c r="AB469" s="402"/>
      <c r="AC469" s="402"/>
      <c r="AD469" s="402"/>
      <c r="AE469" s="402"/>
      <c r="AF469" s="402"/>
      <c r="AG469" s="402"/>
      <c r="AH469" s="402"/>
      <c r="AI469" s="402"/>
      <c r="AJ469" s="402"/>
      <c r="AK469" s="402"/>
      <c r="AL469" s="403"/>
      <c r="AM469" s="403"/>
      <c r="AN469" s="403"/>
      <c r="AO469" s="403"/>
      <c r="AP469" s="403"/>
      <c r="AQ469" s="403"/>
      <c r="AR469" s="403"/>
      <c r="AS469" s="403"/>
      <c r="AT469" s="403"/>
      <c r="AU469" s="403"/>
      <c r="AV469" s="403"/>
      <c r="AW469" s="403"/>
      <c r="AX469" s="403"/>
      <c r="AY469" s="403"/>
      <c r="AZ469" s="404"/>
      <c r="BA469" s="363"/>
      <c r="BB469" s="363"/>
      <c r="BC469" s="363"/>
      <c r="BD469" s="363"/>
      <c r="BE469" s="363"/>
      <c r="BF469" s="363"/>
      <c r="BG469" s="363"/>
      <c r="BH469" s="363"/>
      <c r="BI469" s="363"/>
      <c r="BJ469" s="363"/>
    </row>
    <row r="470" spans="6:62" ht="93" customHeight="1" x14ac:dyDescent="0.3">
      <c r="F470" s="399"/>
      <c r="G470" s="400"/>
      <c r="H470" s="400"/>
      <c r="I470" s="400"/>
      <c r="J470" s="400"/>
      <c r="K470" s="400"/>
      <c r="L470" s="400"/>
      <c r="M470" s="400"/>
      <c r="N470" s="400"/>
      <c r="U470" s="401"/>
      <c r="V470" s="402"/>
      <c r="W470" s="402"/>
      <c r="X470" s="402"/>
      <c r="Y470" s="402"/>
      <c r="Z470" s="402"/>
      <c r="AA470" s="402"/>
      <c r="AB470" s="402"/>
      <c r="AC470" s="402"/>
      <c r="AD470" s="402"/>
      <c r="AE470" s="402"/>
      <c r="AF470" s="402"/>
      <c r="AG470" s="402"/>
      <c r="AH470" s="402"/>
      <c r="AI470" s="402"/>
      <c r="AJ470" s="402"/>
      <c r="AK470" s="402"/>
      <c r="AL470" s="403"/>
      <c r="AM470" s="403"/>
      <c r="AN470" s="403"/>
      <c r="AO470" s="403"/>
      <c r="AP470" s="403"/>
      <c r="AQ470" s="403"/>
      <c r="AR470" s="403"/>
      <c r="AS470" s="403"/>
      <c r="AT470" s="403"/>
      <c r="AU470" s="403"/>
      <c r="AV470" s="403"/>
      <c r="AW470" s="403"/>
      <c r="AX470" s="403"/>
      <c r="AY470" s="403"/>
      <c r="AZ470" s="404"/>
      <c r="BA470" s="363"/>
      <c r="BB470" s="363"/>
      <c r="BC470" s="363"/>
      <c r="BD470" s="363"/>
      <c r="BE470" s="363"/>
      <c r="BF470" s="363"/>
      <c r="BG470" s="363"/>
      <c r="BH470" s="363"/>
      <c r="BI470" s="363"/>
      <c r="BJ470" s="363"/>
    </row>
    <row r="471" spans="6:62" ht="93" customHeight="1" x14ac:dyDescent="0.3">
      <c r="F471" s="399"/>
      <c r="G471" s="400"/>
      <c r="H471" s="400"/>
      <c r="I471" s="400"/>
      <c r="J471" s="400"/>
      <c r="K471" s="400"/>
      <c r="L471" s="400"/>
      <c r="M471" s="400"/>
      <c r="N471" s="400"/>
      <c r="U471" s="401"/>
      <c r="V471" s="402"/>
      <c r="W471" s="402"/>
      <c r="X471" s="402"/>
      <c r="Y471" s="402"/>
      <c r="Z471" s="402"/>
      <c r="AA471" s="402"/>
      <c r="AB471" s="402"/>
      <c r="AC471" s="402"/>
      <c r="AD471" s="402"/>
      <c r="AE471" s="402"/>
      <c r="AF471" s="402"/>
      <c r="AG471" s="402"/>
      <c r="AH471" s="402"/>
      <c r="AI471" s="402"/>
      <c r="AJ471" s="402"/>
      <c r="AK471" s="402"/>
      <c r="AL471" s="403"/>
      <c r="AM471" s="403"/>
      <c r="AN471" s="403"/>
      <c r="AO471" s="403"/>
      <c r="AP471" s="403"/>
      <c r="AQ471" s="403"/>
      <c r="AR471" s="403"/>
      <c r="AS471" s="403"/>
      <c r="AT471" s="403"/>
      <c r="AU471" s="403"/>
      <c r="AV471" s="403"/>
      <c r="AW471" s="403"/>
      <c r="AX471" s="403"/>
      <c r="AY471" s="403"/>
      <c r="AZ471" s="404"/>
      <c r="BA471" s="363"/>
      <c r="BB471" s="363"/>
      <c r="BC471" s="363"/>
      <c r="BD471" s="363"/>
      <c r="BE471" s="363"/>
      <c r="BF471" s="363"/>
      <c r="BG471" s="363"/>
      <c r="BH471" s="363"/>
      <c r="BI471" s="363"/>
      <c r="BJ471" s="363"/>
    </row>
    <row r="472" spans="6:62" ht="93" customHeight="1" x14ac:dyDescent="0.3">
      <c r="F472" s="399"/>
      <c r="G472" s="400"/>
      <c r="H472" s="400"/>
      <c r="I472" s="400"/>
      <c r="J472" s="400"/>
      <c r="K472" s="400"/>
      <c r="L472" s="400"/>
      <c r="M472" s="400"/>
      <c r="N472" s="400"/>
      <c r="U472" s="401"/>
      <c r="V472" s="402"/>
      <c r="W472" s="402"/>
      <c r="X472" s="402"/>
      <c r="Y472" s="402"/>
      <c r="Z472" s="402"/>
      <c r="AA472" s="402"/>
      <c r="AB472" s="402"/>
      <c r="AC472" s="402"/>
      <c r="AD472" s="402"/>
      <c r="AE472" s="402"/>
      <c r="AF472" s="402"/>
      <c r="AG472" s="402"/>
      <c r="AH472" s="402"/>
      <c r="AI472" s="402"/>
      <c r="AJ472" s="402"/>
      <c r="AK472" s="402"/>
      <c r="AL472" s="403"/>
      <c r="AM472" s="403"/>
      <c r="AN472" s="403"/>
      <c r="AO472" s="403"/>
      <c r="AP472" s="403"/>
      <c r="AQ472" s="403"/>
      <c r="AR472" s="403"/>
      <c r="AS472" s="403"/>
      <c r="AT472" s="403"/>
      <c r="AU472" s="403"/>
      <c r="AV472" s="403"/>
      <c r="AW472" s="403"/>
      <c r="AX472" s="403"/>
      <c r="AY472" s="403"/>
      <c r="AZ472" s="404"/>
      <c r="BA472" s="363"/>
      <c r="BB472" s="363"/>
      <c r="BC472" s="363"/>
      <c r="BD472" s="363"/>
      <c r="BE472" s="363"/>
      <c r="BF472" s="363"/>
      <c r="BG472" s="363"/>
      <c r="BH472" s="363"/>
      <c r="BI472" s="363"/>
      <c r="BJ472" s="363"/>
    </row>
    <row r="473" spans="6:62" ht="93" customHeight="1" x14ac:dyDescent="0.3">
      <c r="F473" s="399"/>
      <c r="G473" s="400"/>
      <c r="H473" s="400"/>
      <c r="I473" s="400"/>
      <c r="J473" s="400"/>
      <c r="K473" s="400"/>
      <c r="L473" s="400"/>
      <c r="M473" s="400"/>
      <c r="N473" s="400"/>
      <c r="U473" s="401"/>
      <c r="V473" s="402"/>
      <c r="W473" s="402"/>
      <c r="X473" s="402"/>
      <c r="Y473" s="402"/>
      <c r="Z473" s="402"/>
      <c r="AA473" s="402"/>
      <c r="AB473" s="402"/>
      <c r="AC473" s="402"/>
      <c r="AD473" s="402"/>
      <c r="AE473" s="402"/>
      <c r="AF473" s="402"/>
      <c r="AG473" s="402"/>
      <c r="AH473" s="402"/>
      <c r="AI473" s="402"/>
      <c r="AJ473" s="402"/>
      <c r="AK473" s="402"/>
      <c r="AL473" s="403"/>
      <c r="AM473" s="403"/>
      <c r="AN473" s="403"/>
      <c r="AO473" s="403"/>
      <c r="AP473" s="403"/>
      <c r="AQ473" s="403"/>
      <c r="AR473" s="403"/>
      <c r="AS473" s="403"/>
      <c r="AT473" s="403"/>
      <c r="AU473" s="403"/>
      <c r="AV473" s="403"/>
      <c r="AW473" s="403"/>
      <c r="AX473" s="403"/>
      <c r="AY473" s="403"/>
      <c r="AZ473" s="404"/>
      <c r="BA473" s="363"/>
      <c r="BB473" s="363"/>
      <c r="BC473" s="363"/>
      <c r="BD473" s="363"/>
      <c r="BE473" s="363"/>
      <c r="BF473" s="363"/>
      <c r="BG473" s="363"/>
      <c r="BH473" s="363"/>
      <c r="BI473" s="363"/>
      <c r="BJ473" s="363"/>
    </row>
    <row r="474" spans="6:62" ht="93" customHeight="1" x14ac:dyDescent="0.3">
      <c r="F474" s="399"/>
      <c r="G474" s="400"/>
      <c r="H474" s="400"/>
      <c r="I474" s="400"/>
      <c r="J474" s="400"/>
      <c r="K474" s="400"/>
      <c r="L474" s="400"/>
      <c r="M474" s="400"/>
      <c r="N474" s="400"/>
      <c r="U474" s="401"/>
      <c r="V474" s="402"/>
      <c r="W474" s="402"/>
      <c r="X474" s="402"/>
      <c r="Y474" s="402"/>
      <c r="Z474" s="402"/>
      <c r="AA474" s="402"/>
      <c r="AB474" s="402"/>
      <c r="AC474" s="402"/>
      <c r="AD474" s="402"/>
      <c r="AE474" s="402"/>
      <c r="AF474" s="402"/>
      <c r="AG474" s="402"/>
      <c r="AH474" s="402"/>
      <c r="AI474" s="402"/>
      <c r="AJ474" s="402"/>
      <c r="AK474" s="402"/>
      <c r="AL474" s="403"/>
      <c r="AM474" s="403"/>
      <c r="AN474" s="403"/>
      <c r="AO474" s="403"/>
      <c r="AP474" s="403"/>
      <c r="AQ474" s="403"/>
      <c r="AR474" s="403"/>
      <c r="AS474" s="403"/>
      <c r="AT474" s="403"/>
      <c r="AU474" s="403"/>
      <c r="AV474" s="403"/>
      <c r="AW474" s="403"/>
      <c r="AX474" s="403"/>
      <c r="AY474" s="403"/>
      <c r="AZ474" s="404"/>
      <c r="BA474" s="363"/>
      <c r="BB474" s="363"/>
      <c r="BC474" s="363"/>
      <c r="BD474" s="363"/>
      <c r="BE474" s="363"/>
      <c r="BF474" s="363"/>
      <c r="BG474" s="363"/>
      <c r="BH474" s="363"/>
      <c r="BI474" s="363"/>
      <c r="BJ474" s="363"/>
    </row>
    <row r="475" spans="6:62" ht="93" customHeight="1" x14ac:dyDescent="0.3">
      <c r="F475" s="399"/>
      <c r="G475" s="400"/>
      <c r="H475" s="400"/>
      <c r="I475" s="400"/>
      <c r="J475" s="400"/>
      <c r="K475" s="400"/>
      <c r="L475" s="400"/>
      <c r="M475" s="400"/>
      <c r="N475" s="400"/>
      <c r="U475" s="401"/>
      <c r="V475" s="402"/>
      <c r="W475" s="402"/>
      <c r="X475" s="402"/>
      <c r="Y475" s="402"/>
      <c r="Z475" s="402"/>
      <c r="AA475" s="402"/>
      <c r="AB475" s="402"/>
      <c r="AC475" s="402"/>
      <c r="AD475" s="402"/>
      <c r="AE475" s="402"/>
      <c r="AF475" s="402"/>
      <c r="AG475" s="402"/>
      <c r="AH475" s="402"/>
      <c r="AI475" s="402"/>
      <c r="AJ475" s="402"/>
      <c r="AK475" s="402"/>
      <c r="AL475" s="403"/>
      <c r="AM475" s="403"/>
      <c r="AN475" s="403"/>
      <c r="AO475" s="403"/>
      <c r="AP475" s="403"/>
      <c r="AQ475" s="403"/>
      <c r="AR475" s="403"/>
      <c r="AS475" s="403"/>
      <c r="AT475" s="403"/>
      <c r="AU475" s="403"/>
      <c r="AV475" s="403"/>
      <c r="AW475" s="403"/>
      <c r="AX475" s="403"/>
      <c r="AY475" s="403"/>
      <c r="AZ475" s="404"/>
      <c r="BA475" s="363"/>
      <c r="BB475" s="363"/>
      <c r="BC475" s="363"/>
      <c r="BD475" s="363"/>
      <c r="BE475" s="363"/>
      <c r="BF475" s="363"/>
      <c r="BG475" s="363"/>
      <c r="BH475" s="363"/>
      <c r="BI475" s="363"/>
      <c r="BJ475" s="363"/>
    </row>
    <row r="476" spans="6:62" ht="93" customHeight="1" x14ac:dyDescent="0.3">
      <c r="F476" s="399"/>
      <c r="G476" s="400"/>
      <c r="H476" s="400"/>
      <c r="I476" s="400"/>
      <c r="J476" s="400"/>
      <c r="K476" s="400"/>
      <c r="L476" s="400"/>
      <c r="M476" s="400"/>
      <c r="N476" s="400"/>
      <c r="U476" s="401"/>
      <c r="V476" s="402"/>
      <c r="W476" s="402"/>
      <c r="X476" s="402"/>
      <c r="Y476" s="402"/>
      <c r="Z476" s="402"/>
      <c r="AA476" s="402"/>
      <c r="AB476" s="402"/>
      <c r="AC476" s="402"/>
      <c r="AD476" s="402"/>
      <c r="AE476" s="402"/>
      <c r="AF476" s="402"/>
      <c r="AG476" s="402"/>
      <c r="AH476" s="402"/>
      <c r="AI476" s="402"/>
      <c r="AJ476" s="402"/>
      <c r="AK476" s="402"/>
      <c r="AL476" s="403"/>
      <c r="AM476" s="403"/>
      <c r="AN476" s="403"/>
      <c r="AO476" s="403"/>
      <c r="AP476" s="403"/>
      <c r="AQ476" s="403"/>
      <c r="AR476" s="403"/>
      <c r="AS476" s="403"/>
      <c r="AT476" s="403"/>
      <c r="AU476" s="403"/>
      <c r="AV476" s="403"/>
      <c r="AW476" s="403"/>
      <c r="AX476" s="403"/>
      <c r="AY476" s="403"/>
      <c r="AZ476" s="404"/>
      <c r="BA476" s="363"/>
      <c r="BB476" s="363"/>
      <c r="BC476" s="363"/>
      <c r="BD476" s="363"/>
      <c r="BE476" s="363"/>
      <c r="BF476" s="363"/>
      <c r="BG476" s="363"/>
      <c r="BH476" s="363"/>
      <c r="BI476" s="363"/>
      <c r="BJ476" s="363"/>
    </row>
    <row r="477" spans="6:62" ht="93" customHeight="1" x14ac:dyDescent="0.3">
      <c r="F477" s="399"/>
      <c r="G477" s="400"/>
      <c r="H477" s="400"/>
      <c r="I477" s="400"/>
      <c r="J477" s="400"/>
      <c r="K477" s="400"/>
      <c r="L477" s="400"/>
      <c r="M477" s="400"/>
      <c r="N477" s="400"/>
      <c r="U477" s="401"/>
      <c r="V477" s="402"/>
      <c r="W477" s="402"/>
      <c r="X477" s="402"/>
      <c r="Y477" s="402"/>
      <c r="Z477" s="402"/>
      <c r="AA477" s="402"/>
      <c r="AB477" s="402"/>
      <c r="AC477" s="402"/>
      <c r="AD477" s="402"/>
      <c r="AE477" s="402"/>
      <c r="AF477" s="402"/>
      <c r="AG477" s="402"/>
      <c r="AH477" s="402"/>
      <c r="AI477" s="402"/>
      <c r="AJ477" s="402"/>
      <c r="AK477" s="402"/>
      <c r="AL477" s="403"/>
      <c r="AM477" s="403"/>
      <c r="AN477" s="403"/>
      <c r="AO477" s="403"/>
      <c r="AP477" s="403"/>
      <c r="AQ477" s="403"/>
      <c r="AR477" s="403"/>
      <c r="AS477" s="403"/>
      <c r="AT477" s="403"/>
      <c r="AU477" s="403"/>
      <c r="AV477" s="403"/>
      <c r="AW477" s="403"/>
      <c r="AX477" s="403"/>
      <c r="AY477" s="403"/>
      <c r="AZ477" s="404"/>
      <c r="BA477" s="363"/>
      <c r="BB477" s="363"/>
      <c r="BC477" s="363"/>
      <c r="BD477" s="363"/>
      <c r="BE477" s="363"/>
      <c r="BF477" s="363"/>
      <c r="BG477" s="363"/>
      <c r="BH477" s="363"/>
      <c r="BI477" s="363"/>
      <c r="BJ477" s="363"/>
    </row>
    <row r="478" spans="6:62" ht="93" customHeight="1" x14ac:dyDescent="0.3">
      <c r="F478" s="399"/>
      <c r="G478" s="400"/>
      <c r="H478" s="400"/>
      <c r="I478" s="400"/>
      <c r="J478" s="400"/>
      <c r="K478" s="400"/>
      <c r="L478" s="400"/>
      <c r="M478" s="400"/>
      <c r="N478" s="400"/>
      <c r="U478" s="401"/>
      <c r="V478" s="402"/>
      <c r="W478" s="402"/>
      <c r="X478" s="402"/>
      <c r="Y478" s="402"/>
      <c r="Z478" s="402"/>
      <c r="AA478" s="402"/>
      <c r="AB478" s="402"/>
      <c r="AC478" s="402"/>
      <c r="AD478" s="402"/>
      <c r="AE478" s="402"/>
      <c r="AF478" s="402"/>
      <c r="AG478" s="402"/>
      <c r="AH478" s="402"/>
      <c r="AI478" s="402"/>
      <c r="AJ478" s="402"/>
      <c r="AK478" s="402"/>
      <c r="AL478" s="403"/>
      <c r="AM478" s="403"/>
      <c r="AN478" s="403"/>
      <c r="AO478" s="403"/>
      <c r="AP478" s="403"/>
      <c r="AQ478" s="403"/>
      <c r="AR478" s="403"/>
      <c r="AS478" s="403"/>
      <c r="AT478" s="403"/>
      <c r="AU478" s="403"/>
      <c r="AV478" s="403"/>
      <c r="AW478" s="403"/>
      <c r="AX478" s="403"/>
      <c r="AY478" s="403"/>
      <c r="AZ478" s="404"/>
      <c r="BA478" s="363"/>
      <c r="BB478" s="363"/>
      <c r="BC478" s="363"/>
      <c r="BD478" s="363"/>
      <c r="BE478" s="363"/>
      <c r="BF478" s="363"/>
      <c r="BG478" s="363"/>
      <c r="BH478" s="363"/>
      <c r="BI478" s="363"/>
      <c r="BJ478" s="363"/>
    </row>
    <row r="479" spans="6:62" ht="93" customHeight="1" x14ac:dyDescent="0.3">
      <c r="F479" s="399"/>
      <c r="G479" s="400"/>
      <c r="H479" s="400"/>
      <c r="I479" s="400"/>
      <c r="J479" s="400"/>
      <c r="K479" s="400"/>
      <c r="L479" s="400"/>
      <c r="M479" s="400"/>
      <c r="N479" s="400"/>
      <c r="U479" s="401"/>
      <c r="V479" s="402"/>
      <c r="W479" s="402"/>
      <c r="X479" s="402"/>
      <c r="Y479" s="402"/>
      <c r="Z479" s="402"/>
      <c r="AA479" s="402"/>
      <c r="AB479" s="402"/>
      <c r="AC479" s="402"/>
      <c r="AD479" s="402"/>
      <c r="AE479" s="402"/>
      <c r="AF479" s="402"/>
      <c r="AG479" s="402"/>
      <c r="AH479" s="402"/>
      <c r="AI479" s="402"/>
      <c r="AJ479" s="402"/>
      <c r="AK479" s="402"/>
      <c r="AL479" s="403"/>
      <c r="AM479" s="403"/>
      <c r="AN479" s="403"/>
      <c r="AO479" s="403"/>
      <c r="AP479" s="403"/>
      <c r="AQ479" s="403"/>
      <c r="AR479" s="403"/>
      <c r="AS479" s="403"/>
      <c r="AT479" s="403"/>
      <c r="AU479" s="403"/>
      <c r="AV479" s="403"/>
      <c r="AW479" s="403"/>
      <c r="AX479" s="403"/>
      <c r="AY479" s="403"/>
      <c r="AZ479" s="404"/>
      <c r="BA479" s="363"/>
      <c r="BB479" s="363"/>
      <c r="BC479" s="363"/>
      <c r="BD479" s="363"/>
      <c r="BE479" s="363"/>
      <c r="BF479" s="363"/>
      <c r="BG479" s="363"/>
      <c r="BH479" s="363"/>
      <c r="BI479" s="363"/>
      <c r="BJ479" s="363"/>
    </row>
    <row r="480" spans="6:62" ht="93" customHeight="1" x14ac:dyDescent="0.3">
      <c r="F480" s="399"/>
      <c r="G480" s="400"/>
      <c r="H480" s="400"/>
      <c r="I480" s="400"/>
      <c r="J480" s="400"/>
      <c r="K480" s="400"/>
      <c r="L480" s="400"/>
      <c r="M480" s="400"/>
      <c r="N480" s="400"/>
      <c r="U480" s="401"/>
      <c r="V480" s="402"/>
      <c r="W480" s="402"/>
      <c r="X480" s="402"/>
      <c r="Y480" s="402"/>
      <c r="Z480" s="402"/>
      <c r="AA480" s="402"/>
      <c r="AB480" s="402"/>
      <c r="AC480" s="402"/>
      <c r="AD480" s="402"/>
      <c r="AE480" s="402"/>
      <c r="AF480" s="402"/>
      <c r="AG480" s="402"/>
      <c r="AH480" s="402"/>
      <c r="AI480" s="402"/>
      <c r="AJ480" s="402"/>
      <c r="AK480" s="402"/>
      <c r="AL480" s="403"/>
      <c r="AM480" s="403"/>
      <c r="AN480" s="403"/>
      <c r="AO480" s="403"/>
      <c r="AP480" s="403"/>
      <c r="AQ480" s="403"/>
      <c r="AR480" s="403"/>
      <c r="AS480" s="403"/>
      <c r="AT480" s="403"/>
      <c r="AU480" s="403"/>
      <c r="AV480" s="403"/>
      <c r="AW480" s="403"/>
      <c r="AX480" s="403"/>
      <c r="AY480" s="403"/>
      <c r="AZ480" s="404"/>
      <c r="BA480" s="363"/>
      <c r="BB480" s="363"/>
      <c r="BC480" s="363"/>
      <c r="BD480" s="363"/>
      <c r="BE480" s="363"/>
      <c r="BF480" s="363"/>
      <c r="BG480" s="363"/>
      <c r="BH480" s="363"/>
      <c r="BI480" s="363"/>
      <c r="BJ480" s="363"/>
    </row>
    <row r="481" spans="6:62" ht="93" customHeight="1" x14ac:dyDescent="0.3">
      <c r="F481" s="399"/>
      <c r="G481" s="400"/>
      <c r="H481" s="400"/>
      <c r="I481" s="400"/>
      <c r="J481" s="400"/>
      <c r="K481" s="400"/>
      <c r="L481" s="400"/>
      <c r="M481" s="400"/>
      <c r="N481" s="400"/>
      <c r="U481" s="401"/>
      <c r="V481" s="402"/>
      <c r="W481" s="402"/>
      <c r="X481" s="402"/>
      <c r="Y481" s="402"/>
      <c r="Z481" s="402"/>
      <c r="AA481" s="402"/>
      <c r="AB481" s="402"/>
      <c r="AC481" s="402"/>
      <c r="AD481" s="402"/>
      <c r="AE481" s="402"/>
      <c r="AF481" s="402"/>
      <c r="AG481" s="402"/>
      <c r="AH481" s="402"/>
      <c r="AI481" s="402"/>
      <c r="AJ481" s="402"/>
      <c r="AK481" s="402"/>
      <c r="AL481" s="403"/>
      <c r="AM481" s="403"/>
      <c r="AN481" s="403"/>
      <c r="AO481" s="403"/>
      <c r="AP481" s="403"/>
      <c r="AQ481" s="403"/>
      <c r="AR481" s="403"/>
      <c r="AS481" s="403"/>
      <c r="AT481" s="403"/>
      <c r="AU481" s="403"/>
      <c r="AV481" s="403"/>
      <c r="AW481" s="403"/>
      <c r="AX481" s="403"/>
      <c r="AY481" s="403"/>
      <c r="AZ481" s="404"/>
      <c r="BA481" s="363"/>
      <c r="BB481" s="363"/>
      <c r="BC481" s="363"/>
      <c r="BD481" s="363"/>
      <c r="BE481" s="363"/>
      <c r="BF481" s="363"/>
      <c r="BG481" s="363"/>
      <c r="BH481" s="363"/>
      <c r="BI481" s="363"/>
      <c r="BJ481" s="363"/>
    </row>
    <row r="482" spans="6:62" ht="93" customHeight="1" x14ac:dyDescent="0.3">
      <c r="F482" s="399"/>
      <c r="G482" s="400"/>
      <c r="H482" s="400"/>
      <c r="I482" s="400"/>
      <c r="J482" s="400"/>
      <c r="K482" s="400"/>
      <c r="L482" s="400"/>
      <c r="M482" s="400"/>
      <c r="N482" s="400"/>
      <c r="U482" s="401"/>
      <c r="V482" s="402"/>
      <c r="W482" s="402"/>
      <c r="X482" s="402"/>
      <c r="Y482" s="402"/>
      <c r="Z482" s="402"/>
      <c r="AA482" s="402"/>
      <c r="AB482" s="402"/>
      <c r="AC482" s="402"/>
      <c r="AD482" s="402"/>
      <c r="AE482" s="402"/>
      <c r="AF482" s="402"/>
      <c r="AG482" s="402"/>
      <c r="AH482" s="402"/>
      <c r="AI482" s="402"/>
      <c r="AJ482" s="402"/>
      <c r="AK482" s="402"/>
      <c r="AL482" s="403"/>
      <c r="AM482" s="403"/>
      <c r="AN482" s="403"/>
      <c r="AO482" s="403"/>
      <c r="AP482" s="403"/>
      <c r="AQ482" s="403"/>
      <c r="AR482" s="403"/>
      <c r="AS482" s="403"/>
      <c r="AT482" s="403"/>
      <c r="AU482" s="403"/>
      <c r="AV482" s="403"/>
      <c r="AW482" s="403"/>
      <c r="AX482" s="403"/>
      <c r="AY482" s="403"/>
      <c r="AZ482" s="404"/>
      <c r="BA482" s="363"/>
      <c r="BB482" s="363"/>
      <c r="BC482" s="363"/>
      <c r="BD482" s="363"/>
      <c r="BE482" s="363"/>
      <c r="BF482" s="363"/>
      <c r="BG482" s="363"/>
      <c r="BH482" s="363"/>
      <c r="BI482" s="363"/>
      <c r="BJ482" s="363"/>
    </row>
    <row r="483" spans="6:62" ht="93" customHeight="1" x14ac:dyDescent="0.3">
      <c r="F483" s="399"/>
      <c r="G483" s="400"/>
      <c r="H483" s="400"/>
      <c r="I483" s="400"/>
      <c r="J483" s="400"/>
      <c r="K483" s="400"/>
      <c r="L483" s="400"/>
      <c r="M483" s="400"/>
      <c r="N483" s="400"/>
      <c r="U483" s="401"/>
      <c r="V483" s="402"/>
      <c r="W483" s="402"/>
      <c r="X483" s="402"/>
      <c r="Y483" s="402"/>
      <c r="Z483" s="402"/>
      <c r="AA483" s="402"/>
      <c r="AB483" s="402"/>
      <c r="AC483" s="402"/>
      <c r="AD483" s="402"/>
      <c r="AE483" s="402"/>
      <c r="AF483" s="402"/>
      <c r="AG483" s="402"/>
      <c r="AH483" s="402"/>
      <c r="AI483" s="402"/>
      <c r="AJ483" s="402"/>
      <c r="AK483" s="402"/>
      <c r="AL483" s="403"/>
      <c r="AM483" s="403"/>
      <c r="AN483" s="403"/>
      <c r="AO483" s="403"/>
      <c r="AP483" s="403"/>
      <c r="AQ483" s="403"/>
      <c r="AR483" s="403"/>
      <c r="AS483" s="403"/>
      <c r="AT483" s="403"/>
      <c r="AU483" s="403"/>
      <c r="AV483" s="403"/>
      <c r="AW483" s="403"/>
      <c r="AX483" s="403"/>
      <c r="AY483" s="403"/>
      <c r="AZ483" s="404"/>
      <c r="BA483" s="363"/>
      <c r="BB483" s="363"/>
      <c r="BC483" s="363"/>
      <c r="BD483" s="363"/>
      <c r="BE483" s="363"/>
      <c r="BF483" s="363"/>
      <c r="BG483" s="363"/>
      <c r="BH483" s="363"/>
      <c r="BI483" s="363"/>
      <c r="BJ483" s="363"/>
    </row>
    <row r="484" spans="6:62" ht="93" customHeight="1" x14ac:dyDescent="0.3">
      <c r="F484" s="399"/>
      <c r="G484" s="400"/>
      <c r="H484" s="400"/>
      <c r="I484" s="400"/>
      <c r="J484" s="400"/>
      <c r="K484" s="400"/>
      <c r="L484" s="400"/>
      <c r="M484" s="400"/>
      <c r="N484" s="400"/>
      <c r="U484" s="401"/>
      <c r="V484" s="402"/>
      <c r="W484" s="402"/>
      <c r="X484" s="402"/>
      <c r="Y484" s="402"/>
      <c r="Z484" s="402"/>
      <c r="AA484" s="402"/>
      <c r="AB484" s="402"/>
      <c r="AC484" s="402"/>
      <c r="AD484" s="402"/>
      <c r="AE484" s="402"/>
      <c r="AF484" s="402"/>
      <c r="AG484" s="402"/>
      <c r="AH484" s="402"/>
      <c r="AI484" s="402"/>
      <c r="AJ484" s="402"/>
      <c r="AK484" s="402"/>
      <c r="AL484" s="403"/>
      <c r="AM484" s="403"/>
      <c r="AN484" s="403"/>
      <c r="AO484" s="403"/>
      <c r="AP484" s="403"/>
      <c r="AQ484" s="403"/>
      <c r="AR484" s="403"/>
      <c r="AS484" s="403"/>
      <c r="AT484" s="403"/>
      <c r="AU484" s="403"/>
      <c r="AV484" s="403"/>
      <c r="AW484" s="403"/>
      <c r="AX484" s="403"/>
      <c r="AY484" s="403"/>
      <c r="AZ484" s="404"/>
      <c r="BA484" s="363"/>
      <c r="BB484" s="363"/>
      <c r="BC484" s="363"/>
      <c r="BD484" s="363"/>
      <c r="BE484" s="363"/>
      <c r="BF484" s="363"/>
      <c r="BG484" s="363"/>
      <c r="BH484" s="363"/>
      <c r="BI484" s="363"/>
      <c r="BJ484" s="363"/>
    </row>
    <row r="485" spans="6:62" ht="93" customHeight="1" x14ac:dyDescent="0.3">
      <c r="F485" s="399"/>
      <c r="G485" s="400"/>
      <c r="H485" s="400"/>
      <c r="I485" s="400"/>
      <c r="J485" s="400"/>
      <c r="K485" s="400"/>
      <c r="L485" s="400"/>
      <c r="M485" s="400"/>
      <c r="N485" s="400"/>
      <c r="U485" s="401"/>
      <c r="V485" s="402"/>
      <c r="W485" s="402"/>
      <c r="X485" s="402"/>
      <c r="Y485" s="402"/>
      <c r="Z485" s="402"/>
      <c r="AA485" s="402"/>
      <c r="AB485" s="402"/>
      <c r="AC485" s="402"/>
      <c r="AD485" s="402"/>
      <c r="AE485" s="402"/>
      <c r="AF485" s="402"/>
      <c r="AG485" s="402"/>
      <c r="AH485" s="402"/>
      <c r="AI485" s="402"/>
      <c r="AJ485" s="402"/>
      <c r="AK485" s="402"/>
      <c r="AL485" s="403"/>
      <c r="AM485" s="403"/>
      <c r="AN485" s="403"/>
      <c r="AO485" s="403"/>
      <c r="AP485" s="403"/>
      <c r="AQ485" s="403"/>
      <c r="AR485" s="403"/>
      <c r="AS485" s="403"/>
      <c r="AT485" s="403"/>
      <c r="AU485" s="403"/>
      <c r="AV485" s="403"/>
      <c r="AW485" s="403"/>
      <c r="AX485" s="403"/>
      <c r="AY485" s="403"/>
      <c r="AZ485" s="404"/>
      <c r="BA485" s="363"/>
      <c r="BB485" s="363"/>
      <c r="BC485" s="363"/>
      <c r="BD485" s="363"/>
      <c r="BE485" s="363"/>
      <c r="BF485" s="363"/>
      <c r="BG485" s="363"/>
      <c r="BH485" s="363"/>
      <c r="BI485" s="363"/>
      <c r="BJ485" s="363"/>
    </row>
    <row r="486" spans="6:62" ht="93" customHeight="1" x14ac:dyDescent="0.3">
      <c r="F486" s="399"/>
      <c r="G486" s="400"/>
      <c r="H486" s="400"/>
      <c r="I486" s="400"/>
      <c r="J486" s="400"/>
      <c r="K486" s="400"/>
      <c r="L486" s="400"/>
      <c r="M486" s="400"/>
      <c r="N486" s="400"/>
      <c r="U486" s="401"/>
      <c r="V486" s="402"/>
      <c r="W486" s="402"/>
      <c r="X486" s="402"/>
      <c r="Y486" s="402"/>
      <c r="Z486" s="402"/>
      <c r="AA486" s="402"/>
      <c r="AB486" s="402"/>
      <c r="AC486" s="402"/>
      <c r="AD486" s="402"/>
      <c r="AE486" s="402"/>
      <c r="AF486" s="402"/>
      <c r="AG486" s="402"/>
      <c r="AH486" s="402"/>
      <c r="AI486" s="402"/>
      <c r="AJ486" s="402"/>
      <c r="AK486" s="402"/>
      <c r="AL486" s="403"/>
      <c r="AM486" s="403"/>
      <c r="AN486" s="403"/>
      <c r="AO486" s="403"/>
      <c r="AP486" s="403"/>
      <c r="AQ486" s="403"/>
      <c r="AR486" s="403"/>
      <c r="AS486" s="403"/>
      <c r="AT486" s="403"/>
      <c r="AU486" s="403"/>
      <c r="AV486" s="403"/>
      <c r="AW486" s="403"/>
      <c r="AX486" s="403"/>
      <c r="AY486" s="403"/>
      <c r="AZ486" s="404"/>
      <c r="BA486" s="363"/>
      <c r="BB486" s="363"/>
      <c r="BC486" s="363"/>
      <c r="BD486" s="363"/>
      <c r="BE486" s="363"/>
      <c r="BF486" s="363"/>
      <c r="BG486" s="363"/>
      <c r="BH486" s="363"/>
      <c r="BI486" s="363"/>
      <c r="BJ486" s="363"/>
    </row>
    <row r="487" spans="6:62" ht="93" customHeight="1" x14ac:dyDescent="0.3">
      <c r="F487" s="399"/>
      <c r="G487" s="400"/>
      <c r="H487" s="400"/>
      <c r="I487" s="400"/>
      <c r="J487" s="400"/>
      <c r="K487" s="400"/>
      <c r="L487" s="400"/>
      <c r="M487" s="400"/>
      <c r="N487" s="400"/>
      <c r="U487" s="401"/>
      <c r="V487" s="402"/>
      <c r="W487" s="402"/>
      <c r="X487" s="402"/>
      <c r="Y487" s="402"/>
      <c r="Z487" s="402"/>
      <c r="AA487" s="402"/>
      <c r="AB487" s="402"/>
      <c r="AC487" s="402"/>
      <c r="AD487" s="402"/>
      <c r="AE487" s="402"/>
      <c r="AF487" s="402"/>
      <c r="AG487" s="402"/>
      <c r="AH487" s="402"/>
      <c r="AI487" s="402"/>
      <c r="AJ487" s="402"/>
      <c r="AK487" s="402"/>
      <c r="AL487" s="403"/>
      <c r="AM487" s="403"/>
      <c r="AN487" s="403"/>
      <c r="AO487" s="403"/>
      <c r="AP487" s="403"/>
      <c r="AQ487" s="403"/>
      <c r="AR487" s="403"/>
      <c r="AS487" s="403"/>
      <c r="AT487" s="403"/>
      <c r="AU487" s="403"/>
      <c r="AV487" s="403"/>
      <c r="AW487" s="403"/>
      <c r="AX487" s="403"/>
      <c r="AY487" s="403"/>
      <c r="AZ487" s="404"/>
      <c r="BA487" s="363"/>
      <c r="BB487" s="363"/>
      <c r="BC487" s="363"/>
      <c r="BD487" s="363"/>
      <c r="BE487" s="363"/>
      <c r="BF487" s="363"/>
      <c r="BG487" s="363"/>
      <c r="BH487" s="363"/>
      <c r="BI487" s="363"/>
      <c r="BJ487" s="363"/>
    </row>
    <row r="488" spans="6:62" ht="93" customHeight="1" x14ac:dyDescent="0.3">
      <c r="F488" s="399"/>
      <c r="G488" s="400"/>
      <c r="H488" s="400"/>
      <c r="I488" s="400"/>
      <c r="J488" s="400"/>
      <c r="K488" s="400"/>
      <c r="L488" s="400"/>
      <c r="M488" s="400"/>
      <c r="N488" s="400"/>
      <c r="U488" s="401"/>
      <c r="V488" s="402"/>
      <c r="W488" s="402"/>
      <c r="X488" s="402"/>
      <c r="Y488" s="402"/>
      <c r="Z488" s="402"/>
      <c r="AA488" s="402"/>
      <c r="AB488" s="402"/>
      <c r="AC488" s="402"/>
      <c r="AD488" s="402"/>
      <c r="AE488" s="402"/>
      <c r="AF488" s="402"/>
      <c r="AG488" s="402"/>
      <c r="AH488" s="402"/>
      <c r="AI488" s="402"/>
      <c r="AJ488" s="402"/>
      <c r="AK488" s="402"/>
      <c r="AL488" s="403"/>
      <c r="AM488" s="403"/>
      <c r="AN488" s="403"/>
      <c r="AO488" s="403"/>
      <c r="AP488" s="403"/>
      <c r="AQ488" s="403"/>
      <c r="AR488" s="403"/>
      <c r="AS488" s="403"/>
      <c r="AT488" s="403"/>
      <c r="AU488" s="403"/>
      <c r="AV488" s="403"/>
      <c r="AW488" s="403"/>
      <c r="AX488" s="403"/>
      <c r="AY488" s="403"/>
      <c r="AZ488" s="404"/>
      <c r="BA488" s="363"/>
      <c r="BB488" s="363"/>
      <c r="BC488" s="363"/>
      <c r="BD488" s="363"/>
      <c r="BE488" s="363"/>
      <c r="BF488" s="363"/>
      <c r="BG488" s="363"/>
      <c r="BH488" s="363"/>
      <c r="BI488" s="363"/>
      <c r="BJ488" s="363"/>
    </row>
    <row r="489" spans="6:62" ht="93" customHeight="1" x14ac:dyDescent="0.3">
      <c r="F489" s="399"/>
      <c r="G489" s="400"/>
      <c r="H489" s="400"/>
      <c r="I489" s="400"/>
      <c r="J489" s="400"/>
      <c r="K489" s="400"/>
      <c r="L489" s="400"/>
      <c r="M489" s="400"/>
      <c r="N489" s="400"/>
      <c r="U489" s="401"/>
      <c r="V489" s="402"/>
      <c r="W489" s="402"/>
      <c r="X489" s="402"/>
      <c r="Y489" s="402"/>
      <c r="Z489" s="402"/>
      <c r="AA489" s="402"/>
      <c r="AB489" s="402"/>
      <c r="AC489" s="402"/>
      <c r="AD489" s="402"/>
      <c r="AE489" s="402"/>
      <c r="AF489" s="402"/>
      <c r="AG489" s="402"/>
      <c r="AH489" s="402"/>
      <c r="AI489" s="402"/>
      <c r="AJ489" s="402"/>
      <c r="AK489" s="402"/>
      <c r="AL489" s="403"/>
      <c r="AM489" s="403"/>
      <c r="AN489" s="403"/>
      <c r="AO489" s="403"/>
      <c r="AP489" s="403"/>
      <c r="AQ489" s="403"/>
      <c r="AR489" s="403"/>
      <c r="AS489" s="403"/>
      <c r="AT489" s="403"/>
      <c r="AU489" s="403"/>
      <c r="AV489" s="403"/>
      <c r="AW489" s="403"/>
      <c r="AX489" s="403"/>
      <c r="AY489" s="403"/>
      <c r="AZ489" s="404"/>
      <c r="BA489" s="363"/>
      <c r="BB489" s="363"/>
      <c r="BC489" s="363"/>
      <c r="BD489" s="363"/>
      <c r="BE489" s="363"/>
      <c r="BF489" s="363"/>
      <c r="BG489" s="363"/>
      <c r="BH489" s="363"/>
      <c r="BI489" s="363"/>
      <c r="BJ489" s="363"/>
    </row>
    <row r="490" spans="6:62" ht="93" customHeight="1" x14ac:dyDescent="0.3">
      <c r="F490" s="399"/>
      <c r="G490" s="400"/>
      <c r="H490" s="400"/>
      <c r="I490" s="400"/>
      <c r="J490" s="400"/>
      <c r="K490" s="400"/>
      <c r="L490" s="400"/>
      <c r="M490" s="400"/>
      <c r="N490" s="400"/>
      <c r="U490" s="401"/>
      <c r="V490" s="402"/>
      <c r="W490" s="402"/>
      <c r="X490" s="402"/>
      <c r="Y490" s="402"/>
      <c r="Z490" s="402"/>
      <c r="AA490" s="402"/>
      <c r="AB490" s="402"/>
      <c r="AC490" s="402"/>
      <c r="AD490" s="402"/>
      <c r="AE490" s="402"/>
      <c r="AF490" s="402"/>
      <c r="AG490" s="402"/>
      <c r="AH490" s="402"/>
      <c r="AI490" s="402"/>
      <c r="AJ490" s="402"/>
      <c r="AK490" s="402"/>
      <c r="AL490" s="403"/>
      <c r="AM490" s="403"/>
      <c r="AN490" s="403"/>
      <c r="AO490" s="403"/>
      <c r="AP490" s="403"/>
      <c r="AQ490" s="403"/>
      <c r="AR490" s="403"/>
      <c r="AS490" s="403"/>
      <c r="AT490" s="403"/>
      <c r="AU490" s="403"/>
      <c r="AV490" s="403"/>
      <c r="AW490" s="403"/>
      <c r="AX490" s="403"/>
      <c r="AY490" s="403"/>
      <c r="AZ490" s="404"/>
      <c r="BA490" s="363"/>
      <c r="BB490" s="363"/>
      <c r="BC490" s="363"/>
      <c r="BD490" s="363"/>
      <c r="BE490" s="363"/>
      <c r="BF490" s="363"/>
      <c r="BG490" s="363"/>
      <c r="BH490" s="363"/>
      <c r="BI490" s="363"/>
      <c r="BJ490" s="363"/>
    </row>
    <row r="491" spans="6:62" ht="93" customHeight="1" x14ac:dyDescent="0.3">
      <c r="F491" s="399"/>
      <c r="G491" s="400"/>
      <c r="H491" s="400"/>
      <c r="I491" s="400"/>
      <c r="J491" s="400"/>
      <c r="K491" s="400"/>
      <c r="L491" s="400"/>
      <c r="M491" s="400"/>
      <c r="N491" s="400"/>
      <c r="U491" s="401"/>
      <c r="V491" s="402"/>
      <c r="W491" s="402"/>
      <c r="X491" s="402"/>
      <c r="Y491" s="402"/>
      <c r="Z491" s="402"/>
      <c r="AA491" s="402"/>
      <c r="AB491" s="402"/>
      <c r="AC491" s="402"/>
      <c r="AD491" s="402"/>
      <c r="AE491" s="402"/>
      <c r="AF491" s="402"/>
      <c r="AG491" s="402"/>
      <c r="AH491" s="402"/>
      <c r="AI491" s="402"/>
      <c r="AJ491" s="402"/>
      <c r="AK491" s="402"/>
      <c r="AL491" s="403"/>
      <c r="AM491" s="403"/>
      <c r="AN491" s="403"/>
      <c r="AO491" s="403"/>
      <c r="AP491" s="403"/>
      <c r="AQ491" s="403"/>
      <c r="AR491" s="403"/>
      <c r="AS491" s="403"/>
      <c r="AT491" s="403"/>
      <c r="AU491" s="403"/>
      <c r="AV491" s="403"/>
      <c r="AW491" s="403"/>
      <c r="AX491" s="403"/>
      <c r="AY491" s="403"/>
      <c r="AZ491" s="404"/>
      <c r="BA491" s="363"/>
      <c r="BB491" s="363"/>
      <c r="BC491" s="363"/>
      <c r="BD491" s="363"/>
      <c r="BE491" s="363"/>
      <c r="BF491" s="363"/>
      <c r="BG491" s="363"/>
      <c r="BH491" s="363"/>
      <c r="BI491" s="363"/>
      <c r="BJ491" s="363"/>
    </row>
    <row r="492" spans="6:62" ht="93" customHeight="1" x14ac:dyDescent="0.3">
      <c r="F492" s="399"/>
      <c r="G492" s="400"/>
      <c r="H492" s="400"/>
      <c r="I492" s="400"/>
      <c r="J492" s="400"/>
      <c r="K492" s="400"/>
      <c r="L492" s="400"/>
      <c r="M492" s="400"/>
      <c r="N492" s="400"/>
      <c r="U492" s="401"/>
      <c r="V492" s="402"/>
      <c r="W492" s="402"/>
      <c r="X492" s="402"/>
      <c r="Y492" s="402"/>
      <c r="Z492" s="402"/>
      <c r="AA492" s="402"/>
      <c r="AB492" s="402"/>
      <c r="AC492" s="402"/>
      <c r="AD492" s="402"/>
      <c r="AE492" s="402"/>
      <c r="AF492" s="402"/>
      <c r="AG492" s="402"/>
      <c r="AH492" s="402"/>
      <c r="AI492" s="402"/>
      <c r="AJ492" s="402"/>
      <c r="AK492" s="402"/>
      <c r="AL492" s="403"/>
      <c r="AM492" s="403"/>
      <c r="AN492" s="403"/>
      <c r="AO492" s="403"/>
      <c r="AP492" s="403"/>
      <c r="AQ492" s="403"/>
      <c r="AR492" s="403"/>
      <c r="AS492" s="403"/>
      <c r="AT492" s="403"/>
      <c r="AU492" s="403"/>
      <c r="AV492" s="403"/>
      <c r="AW492" s="403"/>
      <c r="AX492" s="403"/>
      <c r="AY492" s="403"/>
      <c r="AZ492" s="404"/>
      <c r="BA492" s="363"/>
      <c r="BB492" s="363"/>
      <c r="BC492" s="363"/>
      <c r="BD492" s="363"/>
      <c r="BE492" s="363"/>
      <c r="BF492" s="363"/>
      <c r="BG492" s="363"/>
      <c r="BH492" s="363"/>
      <c r="BI492" s="363"/>
      <c r="BJ492" s="363"/>
    </row>
    <row r="493" spans="6:62" ht="93" customHeight="1" x14ac:dyDescent="0.3">
      <c r="F493" s="399"/>
      <c r="G493" s="400"/>
      <c r="H493" s="400"/>
      <c r="I493" s="400"/>
      <c r="J493" s="400"/>
      <c r="K493" s="400"/>
      <c r="L493" s="400"/>
      <c r="M493" s="400"/>
      <c r="N493" s="400"/>
      <c r="U493" s="401"/>
      <c r="V493" s="402"/>
      <c r="W493" s="402"/>
      <c r="X493" s="402"/>
      <c r="Y493" s="402"/>
      <c r="Z493" s="402"/>
      <c r="AA493" s="402"/>
      <c r="AB493" s="402"/>
      <c r="AC493" s="402"/>
      <c r="AD493" s="402"/>
      <c r="AE493" s="402"/>
      <c r="AF493" s="402"/>
      <c r="AG493" s="402"/>
      <c r="AH493" s="402"/>
      <c r="AI493" s="402"/>
      <c r="AJ493" s="402"/>
      <c r="AK493" s="402"/>
      <c r="AL493" s="403"/>
      <c r="AM493" s="403"/>
      <c r="AN493" s="403"/>
      <c r="AO493" s="403"/>
      <c r="AP493" s="403"/>
      <c r="AQ493" s="403"/>
      <c r="AR493" s="403"/>
      <c r="AS493" s="403"/>
      <c r="AT493" s="403"/>
      <c r="AU493" s="403"/>
      <c r="AV493" s="403"/>
      <c r="AW493" s="403"/>
      <c r="AX493" s="403"/>
      <c r="AY493" s="403"/>
      <c r="AZ493" s="404"/>
      <c r="BA493" s="363"/>
      <c r="BB493" s="363"/>
      <c r="BC493" s="363"/>
      <c r="BD493" s="363"/>
      <c r="BE493" s="363"/>
      <c r="BF493" s="363"/>
      <c r="BG493" s="363"/>
      <c r="BH493" s="363"/>
      <c r="BI493" s="363"/>
      <c r="BJ493" s="363"/>
    </row>
    <row r="494" spans="6:62" ht="93" customHeight="1" x14ac:dyDescent="0.3">
      <c r="F494" s="399"/>
      <c r="G494" s="400"/>
      <c r="H494" s="400"/>
      <c r="I494" s="400"/>
      <c r="J494" s="400"/>
      <c r="K494" s="400"/>
      <c r="L494" s="400"/>
      <c r="M494" s="400"/>
      <c r="N494" s="400"/>
      <c r="U494" s="401"/>
      <c r="V494" s="402"/>
      <c r="W494" s="402"/>
      <c r="X494" s="402"/>
      <c r="Y494" s="402"/>
      <c r="Z494" s="402"/>
      <c r="AA494" s="402"/>
      <c r="AB494" s="402"/>
      <c r="AC494" s="402"/>
      <c r="AD494" s="402"/>
      <c r="AE494" s="402"/>
      <c r="AF494" s="402"/>
      <c r="AG494" s="402"/>
      <c r="AH494" s="402"/>
      <c r="AI494" s="402"/>
      <c r="AJ494" s="402"/>
      <c r="AK494" s="402"/>
      <c r="AL494" s="403"/>
      <c r="AM494" s="403"/>
      <c r="AN494" s="403"/>
      <c r="AO494" s="403"/>
      <c r="AP494" s="403"/>
      <c r="AQ494" s="403"/>
      <c r="AR494" s="403"/>
      <c r="AS494" s="403"/>
      <c r="AT494" s="403"/>
      <c r="AU494" s="403"/>
      <c r="AV494" s="403"/>
      <c r="AW494" s="403"/>
      <c r="AX494" s="403"/>
      <c r="AY494" s="403"/>
      <c r="AZ494" s="404"/>
      <c r="BA494" s="363"/>
      <c r="BB494" s="363"/>
      <c r="BC494" s="363"/>
      <c r="BD494" s="363"/>
      <c r="BE494" s="363"/>
      <c r="BF494" s="363"/>
      <c r="BG494" s="363"/>
      <c r="BH494" s="363"/>
      <c r="BI494" s="363"/>
      <c r="BJ494" s="363"/>
    </row>
    <row r="495" spans="6:62" ht="93" customHeight="1" x14ac:dyDescent="0.3">
      <c r="F495" s="399"/>
      <c r="G495" s="400"/>
      <c r="H495" s="400"/>
      <c r="I495" s="400"/>
      <c r="J495" s="400"/>
      <c r="K495" s="400"/>
      <c r="L495" s="400"/>
      <c r="M495" s="400"/>
      <c r="N495" s="400"/>
      <c r="U495" s="401"/>
      <c r="V495" s="402"/>
      <c r="W495" s="402"/>
      <c r="X495" s="402"/>
      <c r="Y495" s="402"/>
      <c r="Z495" s="402"/>
      <c r="AA495" s="402"/>
      <c r="AB495" s="402"/>
      <c r="AC495" s="402"/>
      <c r="AD495" s="402"/>
      <c r="AE495" s="402"/>
      <c r="AF495" s="402"/>
      <c r="AG495" s="402"/>
      <c r="AH495" s="402"/>
      <c r="AI495" s="402"/>
      <c r="AJ495" s="402"/>
      <c r="AK495" s="402"/>
      <c r="AL495" s="403"/>
      <c r="AM495" s="403"/>
      <c r="AN495" s="403"/>
      <c r="AO495" s="403"/>
      <c r="AP495" s="403"/>
      <c r="AQ495" s="403"/>
      <c r="AR495" s="403"/>
      <c r="AS495" s="403"/>
      <c r="AT495" s="403"/>
      <c r="AU495" s="403"/>
      <c r="AV495" s="403"/>
      <c r="AW495" s="403"/>
      <c r="AX495" s="403"/>
      <c r="AY495" s="403"/>
      <c r="AZ495" s="404"/>
      <c r="BA495" s="363"/>
      <c r="BB495" s="363"/>
      <c r="BC495" s="363"/>
      <c r="BD495" s="363"/>
      <c r="BE495" s="363"/>
      <c r="BF495" s="363"/>
      <c r="BG495" s="363"/>
      <c r="BH495" s="363"/>
      <c r="BI495" s="363"/>
      <c r="BJ495" s="363"/>
    </row>
    <row r="496" spans="6:62" ht="93" customHeight="1" x14ac:dyDescent="0.3">
      <c r="F496" s="399"/>
      <c r="G496" s="400"/>
      <c r="H496" s="400"/>
      <c r="I496" s="400"/>
      <c r="J496" s="400"/>
      <c r="K496" s="400"/>
      <c r="L496" s="400"/>
      <c r="M496" s="400"/>
      <c r="N496" s="400"/>
      <c r="U496" s="401"/>
      <c r="V496" s="402"/>
      <c r="W496" s="402"/>
      <c r="X496" s="402"/>
      <c r="Y496" s="402"/>
      <c r="Z496" s="402"/>
      <c r="AA496" s="402"/>
      <c r="AB496" s="402"/>
      <c r="AC496" s="402"/>
      <c r="AD496" s="402"/>
      <c r="AE496" s="402"/>
      <c r="AF496" s="402"/>
      <c r="AG496" s="402"/>
      <c r="AH496" s="402"/>
      <c r="AI496" s="402"/>
      <c r="AJ496" s="402"/>
      <c r="AK496" s="402"/>
      <c r="AL496" s="403"/>
      <c r="AM496" s="403"/>
      <c r="AN496" s="403"/>
      <c r="AO496" s="403"/>
      <c r="AP496" s="403"/>
      <c r="AQ496" s="403"/>
      <c r="AR496" s="403"/>
      <c r="AS496" s="403"/>
      <c r="AT496" s="403"/>
      <c r="AU496" s="403"/>
      <c r="AV496" s="403"/>
      <c r="AW496" s="403"/>
      <c r="AX496" s="403"/>
      <c r="AY496" s="403"/>
      <c r="AZ496" s="404"/>
      <c r="BA496" s="363"/>
      <c r="BB496" s="363"/>
      <c r="BC496" s="363"/>
      <c r="BD496" s="363"/>
      <c r="BE496" s="363"/>
      <c r="BF496" s="363"/>
      <c r="BG496" s="363"/>
      <c r="BH496" s="363"/>
      <c r="BI496" s="363"/>
      <c r="BJ496" s="363"/>
    </row>
    <row r="497" spans="6:62" ht="93" customHeight="1" x14ac:dyDescent="0.3">
      <c r="F497" s="399"/>
      <c r="G497" s="400"/>
      <c r="H497" s="400"/>
      <c r="I497" s="400"/>
      <c r="J497" s="400"/>
      <c r="K497" s="400"/>
      <c r="L497" s="400"/>
      <c r="M497" s="400"/>
      <c r="N497" s="400"/>
      <c r="U497" s="401"/>
      <c r="V497" s="402"/>
      <c r="W497" s="402"/>
      <c r="X497" s="402"/>
      <c r="Y497" s="402"/>
      <c r="Z497" s="402"/>
      <c r="AA497" s="402"/>
      <c r="AB497" s="402"/>
      <c r="AC497" s="402"/>
      <c r="AD497" s="402"/>
      <c r="AE497" s="402"/>
      <c r="AF497" s="402"/>
      <c r="AG497" s="402"/>
      <c r="AH497" s="402"/>
      <c r="AI497" s="402"/>
      <c r="AJ497" s="402"/>
      <c r="AK497" s="402"/>
      <c r="AL497" s="403"/>
      <c r="AM497" s="403"/>
      <c r="AN497" s="403"/>
      <c r="AO497" s="403"/>
      <c r="AP497" s="403"/>
      <c r="AQ497" s="403"/>
      <c r="AR497" s="403"/>
      <c r="AS497" s="403"/>
      <c r="AT497" s="403"/>
      <c r="AU497" s="403"/>
      <c r="AV497" s="403"/>
      <c r="AW497" s="403"/>
      <c r="AX497" s="403"/>
      <c r="AY497" s="403"/>
      <c r="AZ497" s="404"/>
      <c r="BA497" s="363"/>
      <c r="BB497" s="363"/>
      <c r="BC497" s="363"/>
      <c r="BD497" s="363"/>
      <c r="BE497" s="363"/>
      <c r="BF497" s="363"/>
      <c r="BG497" s="363"/>
      <c r="BH497" s="363"/>
      <c r="BI497" s="363"/>
      <c r="BJ497" s="363"/>
    </row>
    <row r="498" spans="6:62" ht="93" customHeight="1" x14ac:dyDescent="0.3">
      <c r="F498" s="399"/>
      <c r="G498" s="400"/>
      <c r="H498" s="400"/>
      <c r="I498" s="400"/>
      <c r="J498" s="400"/>
      <c r="K498" s="400"/>
      <c r="L498" s="400"/>
      <c r="M498" s="400"/>
      <c r="N498" s="400"/>
      <c r="U498" s="401"/>
      <c r="V498" s="402"/>
      <c r="W498" s="402"/>
      <c r="X498" s="402"/>
      <c r="Y498" s="402"/>
      <c r="Z498" s="402"/>
      <c r="AA498" s="402"/>
      <c r="AB498" s="402"/>
      <c r="AC498" s="402"/>
      <c r="AD498" s="402"/>
      <c r="AE498" s="402"/>
      <c r="AF498" s="402"/>
      <c r="AG498" s="402"/>
      <c r="AH498" s="402"/>
      <c r="AI498" s="402"/>
      <c r="AJ498" s="402"/>
      <c r="AK498" s="402"/>
      <c r="AL498" s="403"/>
      <c r="AM498" s="403"/>
      <c r="AN498" s="403"/>
      <c r="AO498" s="403"/>
      <c r="AP498" s="403"/>
      <c r="AQ498" s="403"/>
      <c r="AR498" s="403"/>
      <c r="AS498" s="403"/>
      <c r="AT498" s="403"/>
      <c r="AU498" s="403"/>
      <c r="AV498" s="403"/>
      <c r="AW498" s="403"/>
      <c r="AX498" s="403"/>
      <c r="AY498" s="403"/>
      <c r="AZ498" s="404"/>
      <c r="BA498" s="363"/>
      <c r="BB498" s="363"/>
      <c r="BC498" s="363"/>
      <c r="BD498" s="363"/>
      <c r="BE498" s="363"/>
      <c r="BF498" s="363"/>
      <c r="BG498" s="363"/>
      <c r="BH498" s="363"/>
      <c r="BI498" s="363"/>
      <c r="BJ498" s="363"/>
    </row>
    <row r="499" spans="6:62" ht="93" customHeight="1" x14ac:dyDescent="0.3">
      <c r="F499" s="399"/>
      <c r="G499" s="400"/>
      <c r="H499" s="400"/>
      <c r="I499" s="400"/>
      <c r="J499" s="400"/>
      <c r="K499" s="400"/>
      <c r="L499" s="400"/>
      <c r="M499" s="400"/>
      <c r="N499" s="400"/>
      <c r="U499" s="401"/>
      <c r="V499" s="402"/>
      <c r="W499" s="402"/>
      <c r="X499" s="402"/>
      <c r="Y499" s="402"/>
      <c r="Z499" s="402"/>
      <c r="AA499" s="402"/>
      <c r="AB499" s="402"/>
      <c r="AC499" s="402"/>
      <c r="AD499" s="402"/>
      <c r="AE499" s="402"/>
      <c r="AF499" s="402"/>
      <c r="AG499" s="402"/>
      <c r="AH499" s="402"/>
      <c r="AI499" s="402"/>
      <c r="AJ499" s="402"/>
      <c r="AK499" s="402"/>
      <c r="AL499" s="403"/>
      <c r="AM499" s="403"/>
      <c r="AN499" s="403"/>
      <c r="AO499" s="403"/>
      <c r="AP499" s="403"/>
      <c r="AQ499" s="403"/>
      <c r="AR499" s="403"/>
      <c r="AS499" s="403"/>
      <c r="AT499" s="403"/>
      <c r="AU499" s="403"/>
      <c r="AV499" s="403"/>
      <c r="AW499" s="403"/>
      <c r="AX499" s="403"/>
      <c r="AY499" s="403"/>
      <c r="AZ499" s="404"/>
      <c r="BA499" s="363"/>
      <c r="BB499" s="363"/>
      <c r="BC499" s="363"/>
      <c r="BD499" s="363"/>
      <c r="BE499" s="363"/>
      <c r="BF499" s="363"/>
      <c r="BG499" s="363"/>
      <c r="BH499" s="363"/>
      <c r="BI499" s="363"/>
      <c r="BJ499" s="363"/>
    </row>
    <row r="500" spans="6:62" ht="93" customHeight="1" x14ac:dyDescent="0.3">
      <c r="F500" s="399"/>
      <c r="G500" s="400"/>
      <c r="H500" s="400"/>
      <c r="I500" s="400"/>
      <c r="J500" s="400"/>
      <c r="K500" s="400"/>
      <c r="L500" s="400"/>
      <c r="M500" s="400"/>
      <c r="N500" s="400"/>
      <c r="U500" s="401"/>
      <c r="V500" s="402"/>
      <c r="W500" s="402"/>
      <c r="X500" s="402"/>
      <c r="Y500" s="402"/>
      <c r="Z500" s="402"/>
      <c r="AA500" s="402"/>
      <c r="AB500" s="402"/>
      <c r="AC500" s="402"/>
      <c r="AD500" s="402"/>
      <c r="AE500" s="402"/>
      <c r="AF500" s="402"/>
      <c r="AG500" s="402"/>
      <c r="AH500" s="402"/>
      <c r="AI500" s="402"/>
      <c r="AJ500" s="402"/>
      <c r="AK500" s="402"/>
      <c r="AL500" s="403"/>
      <c r="AM500" s="403"/>
      <c r="AN500" s="403"/>
      <c r="AO500" s="403"/>
      <c r="AP500" s="403"/>
      <c r="AQ500" s="403"/>
      <c r="AR500" s="403"/>
      <c r="AS500" s="403"/>
      <c r="AT500" s="403"/>
      <c r="AU500" s="403"/>
      <c r="AV500" s="403"/>
      <c r="AW500" s="403"/>
      <c r="AX500" s="403"/>
      <c r="AY500" s="403"/>
      <c r="AZ500" s="404"/>
      <c r="BA500" s="363"/>
      <c r="BB500" s="363"/>
      <c r="BC500" s="363"/>
      <c r="BD500" s="363"/>
      <c r="BE500" s="363"/>
      <c r="BF500" s="363"/>
      <c r="BG500" s="363"/>
      <c r="BH500" s="363"/>
      <c r="BI500" s="363"/>
      <c r="BJ500" s="363"/>
    </row>
    <row r="501" spans="6:62" ht="93" customHeight="1" x14ac:dyDescent="0.3">
      <c r="F501" s="399"/>
      <c r="G501" s="400"/>
      <c r="H501" s="400"/>
      <c r="I501" s="400"/>
      <c r="J501" s="400"/>
      <c r="K501" s="400"/>
      <c r="L501" s="400"/>
      <c r="M501" s="400"/>
      <c r="N501" s="400"/>
      <c r="U501" s="401"/>
      <c r="V501" s="402"/>
      <c r="W501" s="402"/>
      <c r="X501" s="402"/>
      <c r="Y501" s="402"/>
      <c r="Z501" s="402"/>
      <c r="AA501" s="402"/>
      <c r="AB501" s="402"/>
      <c r="AC501" s="402"/>
      <c r="AD501" s="402"/>
      <c r="AE501" s="402"/>
      <c r="AF501" s="402"/>
      <c r="AG501" s="402"/>
      <c r="AH501" s="402"/>
      <c r="AI501" s="402"/>
      <c r="AJ501" s="402"/>
      <c r="AK501" s="402"/>
      <c r="AL501" s="403"/>
      <c r="AM501" s="403"/>
      <c r="AN501" s="403"/>
      <c r="AO501" s="403"/>
      <c r="AP501" s="403"/>
      <c r="AQ501" s="403"/>
      <c r="AR501" s="403"/>
      <c r="AS501" s="403"/>
      <c r="AT501" s="403"/>
      <c r="AU501" s="403"/>
      <c r="AV501" s="403"/>
      <c r="AW501" s="403"/>
      <c r="AX501" s="403"/>
      <c r="AY501" s="403"/>
      <c r="AZ501" s="404"/>
      <c r="BA501" s="363"/>
      <c r="BB501" s="363"/>
      <c r="BC501" s="363"/>
      <c r="BD501" s="363"/>
      <c r="BE501" s="363"/>
      <c r="BF501" s="363"/>
      <c r="BG501" s="363"/>
      <c r="BH501" s="363"/>
      <c r="BI501" s="363"/>
      <c r="BJ501" s="363"/>
    </row>
    <row r="502" spans="6:62" ht="93" customHeight="1" x14ac:dyDescent="0.3">
      <c r="F502" s="399"/>
      <c r="G502" s="400"/>
      <c r="H502" s="400"/>
      <c r="I502" s="400"/>
      <c r="J502" s="400"/>
      <c r="K502" s="400"/>
      <c r="L502" s="400"/>
      <c r="M502" s="400"/>
      <c r="N502" s="400"/>
      <c r="U502" s="401"/>
      <c r="V502" s="402"/>
      <c r="W502" s="402"/>
      <c r="X502" s="402"/>
      <c r="Y502" s="402"/>
      <c r="Z502" s="402"/>
      <c r="AA502" s="402"/>
      <c r="AB502" s="402"/>
      <c r="AC502" s="402"/>
      <c r="AD502" s="402"/>
      <c r="AE502" s="402"/>
      <c r="AF502" s="402"/>
      <c r="AG502" s="402"/>
      <c r="AH502" s="402"/>
      <c r="AI502" s="402"/>
      <c r="AJ502" s="402"/>
      <c r="AK502" s="402"/>
      <c r="AL502" s="403"/>
      <c r="AM502" s="403"/>
      <c r="AN502" s="403"/>
      <c r="AO502" s="403"/>
      <c r="AP502" s="403"/>
      <c r="AQ502" s="403"/>
      <c r="AR502" s="403"/>
      <c r="AS502" s="403"/>
      <c r="AT502" s="403"/>
      <c r="AU502" s="403"/>
      <c r="AV502" s="403"/>
      <c r="AW502" s="403"/>
      <c r="AX502" s="403"/>
      <c r="AY502" s="403"/>
      <c r="AZ502" s="404"/>
      <c r="BA502" s="363"/>
      <c r="BB502" s="363"/>
      <c r="BC502" s="363"/>
      <c r="BD502" s="363"/>
      <c r="BE502" s="363"/>
      <c r="BF502" s="363"/>
      <c r="BG502" s="363"/>
      <c r="BH502" s="363"/>
      <c r="BI502" s="363"/>
      <c r="BJ502" s="363"/>
    </row>
    <row r="503" spans="6:62" ht="93" customHeight="1" x14ac:dyDescent="0.3">
      <c r="F503" s="399"/>
      <c r="G503" s="400"/>
      <c r="H503" s="400"/>
      <c r="I503" s="400"/>
      <c r="J503" s="400"/>
      <c r="K503" s="400"/>
      <c r="L503" s="400"/>
      <c r="M503" s="400"/>
      <c r="N503" s="400"/>
      <c r="U503" s="401"/>
      <c r="V503" s="402"/>
      <c r="W503" s="402"/>
      <c r="X503" s="402"/>
      <c r="Y503" s="402"/>
      <c r="Z503" s="402"/>
      <c r="AA503" s="402"/>
      <c r="AB503" s="402"/>
      <c r="AC503" s="402"/>
      <c r="AD503" s="402"/>
      <c r="AE503" s="402"/>
      <c r="AF503" s="402"/>
      <c r="AG503" s="402"/>
      <c r="AH503" s="402"/>
      <c r="AI503" s="402"/>
      <c r="AJ503" s="402"/>
      <c r="AK503" s="402"/>
      <c r="AL503" s="403"/>
      <c r="AM503" s="403"/>
      <c r="AN503" s="403"/>
      <c r="AO503" s="403"/>
      <c r="AP503" s="403"/>
      <c r="AQ503" s="403"/>
      <c r="AR503" s="403"/>
      <c r="AS503" s="403"/>
      <c r="AT503" s="403"/>
      <c r="AU503" s="403"/>
      <c r="AV503" s="403"/>
      <c r="AW503" s="403"/>
      <c r="AX503" s="403"/>
      <c r="AY503" s="403"/>
      <c r="AZ503" s="404"/>
      <c r="BA503" s="363"/>
      <c r="BB503" s="363"/>
      <c r="BC503" s="363"/>
      <c r="BD503" s="363"/>
      <c r="BE503" s="363"/>
      <c r="BF503" s="363"/>
      <c r="BG503" s="363"/>
      <c r="BH503" s="363"/>
      <c r="BI503" s="363"/>
      <c r="BJ503" s="363"/>
    </row>
    <row r="504" spans="6:62" ht="93" customHeight="1" x14ac:dyDescent="0.3">
      <c r="F504" s="399"/>
      <c r="G504" s="400"/>
      <c r="H504" s="400"/>
      <c r="I504" s="400"/>
      <c r="J504" s="400"/>
      <c r="K504" s="400"/>
      <c r="L504" s="400"/>
      <c r="M504" s="400"/>
      <c r="N504" s="400"/>
      <c r="U504" s="401"/>
      <c r="V504" s="402"/>
      <c r="W504" s="402"/>
      <c r="X504" s="402"/>
      <c r="Y504" s="402"/>
      <c r="Z504" s="402"/>
      <c r="AA504" s="402"/>
      <c r="AB504" s="402"/>
      <c r="AC504" s="402"/>
      <c r="AD504" s="402"/>
      <c r="AE504" s="402"/>
      <c r="AF504" s="402"/>
      <c r="AG504" s="402"/>
      <c r="AH504" s="402"/>
      <c r="AI504" s="402"/>
      <c r="AJ504" s="402"/>
      <c r="AK504" s="402"/>
      <c r="AL504" s="403"/>
      <c r="AM504" s="403"/>
      <c r="AN504" s="403"/>
      <c r="AO504" s="403"/>
      <c r="AP504" s="403"/>
      <c r="AQ504" s="403"/>
      <c r="AR504" s="403"/>
      <c r="AS504" s="403"/>
      <c r="AT504" s="403"/>
      <c r="AU504" s="403"/>
      <c r="AV504" s="403"/>
      <c r="AW504" s="403"/>
      <c r="AX504" s="403"/>
      <c r="AY504" s="403"/>
      <c r="AZ504" s="404"/>
      <c r="BA504" s="363"/>
      <c r="BB504" s="363"/>
      <c r="BC504" s="363"/>
      <c r="BD504" s="363"/>
      <c r="BE504" s="363"/>
      <c r="BF504" s="363"/>
      <c r="BG504" s="363"/>
      <c r="BH504" s="363"/>
      <c r="BI504" s="363"/>
      <c r="BJ504" s="363"/>
    </row>
    <row r="505" spans="6:62" ht="93" customHeight="1" x14ac:dyDescent="0.3">
      <c r="F505" s="399"/>
      <c r="G505" s="400"/>
      <c r="H505" s="400"/>
      <c r="I505" s="400"/>
      <c r="J505" s="400"/>
      <c r="K505" s="400"/>
      <c r="L505" s="400"/>
      <c r="M505" s="400"/>
      <c r="N505" s="400"/>
      <c r="U505" s="401"/>
      <c r="V505" s="402"/>
      <c r="W505" s="402"/>
      <c r="X505" s="402"/>
      <c r="Y505" s="402"/>
      <c r="Z505" s="402"/>
      <c r="AA505" s="402"/>
      <c r="AB505" s="402"/>
      <c r="AC505" s="402"/>
      <c r="AD505" s="402"/>
      <c r="AE505" s="402"/>
      <c r="AF505" s="402"/>
      <c r="AG505" s="402"/>
      <c r="AH505" s="402"/>
      <c r="AI505" s="402"/>
      <c r="AJ505" s="402"/>
      <c r="AK505" s="402"/>
      <c r="AL505" s="403"/>
      <c r="AM505" s="403"/>
      <c r="AN505" s="403"/>
      <c r="AO505" s="403"/>
      <c r="AP505" s="403"/>
      <c r="AQ505" s="403"/>
      <c r="AR505" s="403"/>
      <c r="AS505" s="403"/>
      <c r="AT505" s="403"/>
      <c r="AU505" s="403"/>
      <c r="AV505" s="403"/>
      <c r="AW505" s="403"/>
      <c r="AX505" s="403"/>
      <c r="AY505" s="403"/>
      <c r="AZ505" s="404"/>
      <c r="BA505" s="363"/>
      <c r="BB505" s="363"/>
      <c r="BC505" s="363"/>
      <c r="BD505" s="363"/>
      <c r="BE505" s="363"/>
      <c r="BF505" s="363"/>
      <c r="BG505" s="363"/>
      <c r="BH505" s="363"/>
      <c r="BI505" s="363"/>
      <c r="BJ505" s="363"/>
    </row>
    <row r="506" spans="6:62" ht="93" customHeight="1" x14ac:dyDescent="0.3">
      <c r="F506" s="399"/>
      <c r="G506" s="400"/>
      <c r="H506" s="400"/>
      <c r="I506" s="400"/>
      <c r="J506" s="400"/>
      <c r="K506" s="400"/>
      <c r="L506" s="400"/>
      <c r="M506" s="400"/>
      <c r="N506" s="400"/>
      <c r="U506" s="401"/>
      <c r="V506" s="402"/>
      <c r="W506" s="402"/>
      <c r="X506" s="402"/>
      <c r="Y506" s="402"/>
      <c r="Z506" s="402"/>
      <c r="AA506" s="402"/>
      <c r="AB506" s="402"/>
      <c r="AC506" s="402"/>
      <c r="AD506" s="402"/>
      <c r="AE506" s="402"/>
      <c r="AF506" s="402"/>
      <c r="AG506" s="402"/>
      <c r="AH506" s="402"/>
      <c r="AI506" s="402"/>
      <c r="AJ506" s="402"/>
      <c r="AK506" s="402"/>
      <c r="AL506" s="403"/>
      <c r="AM506" s="403"/>
      <c r="AN506" s="403"/>
      <c r="AO506" s="403"/>
      <c r="AP506" s="403"/>
      <c r="AQ506" s="403"/>
      <c r="AR506" s="403"/>
      <c r="AS506" s="403"/>
      <c r="AT506" s="403"/>
      <c r="AU506" s="403"/>
      <c r="AV506" s="403"/>
      <c r="AW506" s="403"/>
      <c r="AX506" s="403"/>
      <c r="AY506" s="403"/>
      <c r="AZ506" s="404"/>
      <c r="BA506" s="363"/>
      <c r="BB506" s="363"/>
      <c r="BC506" s="363"/>
      <c r="BD506" s="363"/>
      <c r="BE506" s="363"/>
      <c r="BF506" s="363"/>
      <c r="BG506" s="363"/>
      <c r="BH506" s="363"/>
      <c r="BI506" s="363"/>
      <c r="BJ506" s="363"/>
    </row>
    <row r="507" spans="6:62" ht="93" customHeight="1" x14ac:dyDescent="0.3">
      <c r="F507" s="399"/>
      <c r="G507" s="400"/>
      <c r="H507" s="400"/>
      <c r="I507" s="400"/>
      <c r="J507" s="400"/>
      <c r="K507" s="400"/>
      <c r="L507" s="400"/>
      <c r="M507" s="400"/>
      <c r="N507" s="400"/>
      <c r="U507" s="401"/>
      <c r="V507" s="402"/>
      <c r="W507" s="402"/>
      <c r="X507" s="402"/>
      <c r="Y507" s="402"/>
      <c r="Z507" s="402"/>
      <c r="AA507" s="402"/>
      <c r="AB507" s="402"/>
      <c r="AC507" s="402"/>
      <c r="AD507" s="402"/>
      <c r="AE507" s="402"/>
      <c r="AF507" s="402"/>
      <c r="AG507" s="402"/>
      <c r="AH507" s="402"/>
      <c r="AI507" s="402"/>
      <c r="AJ507" s="402"/>
      <c r="AK507" s="402"/>
      <c r="AL507" s="403"/>
      <c r="AM507" s="403"/>
      <c r="AN507" s="403"/>
      <c r="AO507" s="403"/>
      <c r="AP507" s="403"/>
      <c r="AQ507" s="403"/>
      <c r="AR507" s="403"/>
      <c r="AS507" s="403"/>
      <c r="AT507" s="403"/>
      <c r="AU507" s="403"/>
      <c r="AV507" s="403"/>
      <c r="AW507" s="403"/>
      <c r="AX507" s="403"/>
      <c r="AY507" s="403"/>
      <c r="AZ507" s="404"/>
      <c r="BA507" s="363"/>
      <c r="BB507" s="363"/>
      <c r="BC507" s="363"/>
      <c r="BD507" s="363"/>
      <c r="BE507" s="363"/>
      <c r="BF507" s="363"/>
      <c r="BG507" s="363"/>
      <c r="BH507" s="363"/>
      <c r="BI507" s="363"/>
      <c r="BJ507" s="363"/>
    </row>
    <row r="508" spans="6:62" ht="93" customHeight="1" x14ac:dyDescent="0.3">
      <c r="F508" s="399"/>
      <c r="G508" s="400"/>
      <c r="H508" s="400"/>
      <c r="I508" s="400"/>
      <c r="J508" s="400"/>
      <c r="K508" s="400"/>
      <c r="L508" s="400"/>
      <c r="M508" s="400"/>
      <c r="N508" s="400"/>
      <c r="U508" s="401"/>
      <c r="V508" s="402"/>
      <c r="W508" s="402"/>
      <c r="X508" s="402"/>
      <c r="Y508" s="402"/>
      <c r="Z508" s="402"/>
      <c r="AA508" s="402"/>
      <c r="AB508" s="402"/>
      <c r="AC508" s="402"/>
      <c r="AD508" s="402"/>
      <c r="AE508" s="402"/>
      <c r="AF508" s="402"/>
      <c r="AG508" s="402"/>
      <c r="AH508" s="402"/>
      <c r="AI508" s="402"/>
      <c r="AJ508" s="402"/>
      <c r="AK508" s="402"/>
      <c r="AL508" s="403"/>
      <c r="AM508" s="403"/>
      <c r="AN508" s="403"/>
      <c r="AO508" s="403"/>
      <c r="AP508" s="403"/>
      <c r="AQ508" s="403"/>
      <c r="AR508" s="403"/>
      <c r="AS508" s="403"/>
      <c r="AT508" s="403"/>
      <c r="AU508" s="403"/>
      <c r="AV508" s="403"/>
      <c r="AW508" s="403"/>
      <c r="AX508" s="403"/>
      <c r="AY508" s="403"/>
      <c r="AZ508" s="404"/>
      <c r="BA508" s="363"/>
      <c r="BB508" s="363"/>
      <c r="BC508" s="363"/>
      <c r="BD508" s="363"/>
      <c r="BE508" s="363"/>
      <c r="BF508" s="363"/>
      <c r="BG508" s="363"/>
      <c r="BH508" s="363"/>
      <c r="BI508" s="363"/>
      <c r="BJ508" s="363"/>
    </row>
    <row r="509" spans="6:62" ht="93" customHeight="1" x14ac:dyDescent="0.3">
      <c r="F509" s="399"/>
      <c r="G509" s="400"/>
      <c r="H509" s="400"/>
      <c r="I509" s="400"/>
      <c r="J509" s="400"/>
      <c r="K509" s="400"/>
      <c r="L509" s="400"/>
      <c r="M509" s="400"/>
      <c r="N509" s="400"/>
      <c r="U509" s="401"/>
      <c r="V509" s="402"/>
      <c r="W509" s="402"/>
      <c r="X509" s="402"/>
      <c r="Y509" s="402"/>
      <c r="Z509" s="402"/>
      <c r="AA509" s="402"/>
      <c r="AB509" s="402"/>
      <c r="AC509" s="402"/>
      <c r="AD509" s="402"/>
      <c r="AE509" s="402"/>
      <c r="AF509" s="402"/>
      <c r="AG509" s="402"/>
      <c r="AH509" s="402"/>
      <c r="AI509" s="402"/>
      <c r="AJ509" s="402"/>
      <c r="AK509" s="402"/>
      <c r="AL509" s="403"/>
      <c r="AM509" s="403"/>
      <c r="AN509" s="403"/>
      <c r="AO509" s="403"/>
      <c r="AP509" s="403"/>
      <c r="AQ509" s="403"/>
      <c r="AR509" s="403"/>
      <c r="AS509" s="403"/>
      <c r="AT509" s="403"/>
      <c r="AU509" s="403"/>
      <c r="AV509" s="403"/>
      <c r="AW509" s="403"/>
      <c r="AX509" s="403"/>
      <c r="AY509" s="403"/>
      <c r="AZ509" s="404"/>
      <c r="BA509" s="363"/>
      <c r="BB509" s="363"/>
      <c r="BC509" s="363"/>
      <c r="BD509" s="363"/>
      <c r="BE509" s="363"/>
      <c r="BF509" s="363"/>
      <c r="BG509" s="363"/>
      <c r="BH509" s="363"/>
      <c r="BI509" s="363"/>
      <c r="BJ509" s="363"/>
    </row>
    <row r="510" spans="6:62" ht="93" customHeight="1" x14ac:dyDescent="0.3">
      <c r="F510" s="399"/>
      <c r="G510" s="400"/>
      <c r="H510" s="400"/>
      <c r="I510" s="400"/>
      <c r="J510" s="400"/>
      <c r="K510" s="400"/>
      <c r="L510" s="400"/>
      <c r="M510" s="400"/>
      <c r="N510" s="400"/>
      <c r="U510" s="401"/>
      <c r="V510" s="402"/>
      <c r="W510" s="402"/>
      <c r="X510" s="402"/>
      <c r="Y510" s="402"/>
      <c r="Z510" s="402"/>
      <c r="AA510" s="402"/>
      <c r="AB510" s="402"/>
      <c r="AC510" s="402"/>
      <c r="AD510" s="402"/>
      <c r="AE510" s="402"/>
      <c r="AF510" s="402"/>
      <c r="AG510" s="402"/>
      <c r="AH510" s="402"/>
      <c r="AI510" s="402"/>
      <c r="AJ510" s="402"/>
      <c r="AK510" s="402"/>
      <c r="AL510" s="403"/>
      <c r="AM510" s="403"/>
      <c r="AN510" s="403"/>
      <c r="AO510" s="403"/>
      <c r="AP510" s="403"/>
      <c r="AQ510" s="403"/>
      <c r="AR510" s="403"/>
      <c r="AS510" s="403"/>
      <c r="AT510" s="403"/>
      <c r="AU510" s="403"/>
      <c r="AV510" s="403"/>
      <c r="AW510" s="403"/>
      <c r="AX510" s="403"/>
      <c r="AY510" s="403"/>
      <c r="AZ510" s="404"/>
      <c r="BA510" s="363"/>
      <c r="BB510" s="363"/>
      <c r="BC510" s="363"/>
      <c r="BD510" s="363"/>
      <c r="BE510" s="363"/>
      <c r="BF510" s="363"/>
      <c r="BG510" s="363"/>
      <c r="BH510" s="363"/>
      <c r="BI510" s="363"/>
      <c r="BJ510" s="363"/>
    </row>
    <row r="511" spans="6:62" ht="93" customHeight="1" x14ac:dyDescent="0.3">
      <c r="F511" s="399"/>
      <c r="G511" s="400"/>
      <c r="H511" s="400"/>
      <c r="I511" s="400"/>
      <c r="J511" s="400"/>
      <c r="K511" s="400"/>
      <c r="L511" s="400"/>
      <c r="M511" s="400"/>
      <c r="N511" s="400"/>
      <c r="U511" s="401"/>
      <c r="V511" s="402"/>
      <c r="W511" s="402"/>
      <c r="X511" s="402"/>
      <c r="Y511" s="402"/>
      <c r="Z511" s="402"/>
      <c r="AA511" s="402"/>
      <c r="AB511" s="402"/>
      <c r="AC511" s="402"/>
      <c r="AD511" s="402"/>
      <c r="AE511" s="402"/>
      <c r="AF511" s="402"/>
      <c r="AG511" s="402"/>
      <c r="AH511" s="402"/>
      <c r="AI511" s="402"/>
      <c r="AJ511" s="402"/>
      <c r="AK511" s="402"/>
      <c r="AL511" s="403"/>
      <c r="AM511" s="403"/>
      <c r="AN511" s="403"/>
      <c r="AO511" s="403"/>
      <c r="AP511" s="403"/>
      <c r="AQ511" s="403"/>
      <c r="AR511" s="403"/>
      <c r="AS511" s="403"/>
      <c r="AT511" s="403"/>
      <c r="AU511" s="403"/>
      <c r="AV511" s="403"/>
      <c r="AW511" s="403"/>
      <c r="AX511" s="403"/>
      <c r="AY511" s="403"/>
      <c r="AZ511" s="404"/>
      <c r="BA511" s="363"/>
      <c r="BB511" s="363"/>
      <c r="BC511" s="363"/>
      <c r="BD511" s="363"/>
      <c r="BE511" s="363"/>
      <c r="BF511" s="363"/>
      <c r="BG511" s="363"/>
      <c r="BH511" s="363"/>
      <c r="BI511" s="363"/>
      <c r="BJ511" s="363"/>
    </row>
    <row r="512" spans="6:62" ht="93" customHeight="1" x14ac:dyDescent="0.3">
      <c r="F512" s="399"/>
      <c r="G512" s="400"/>
      <c r="H512" s="400"/>
      <c r="I512" s="400"/>
      <c r="J512" s="400"/>
      <c r="K512" s="400"/>
      <c r="L512" s="400"/>
      <c r="M512" s="400"/>
      <c r="N512" s="400"/>
      <c r="U512" s="401"/>
      <c r="V512" s="402"/>
      <c r="W512" s="402"/>
      <c r="X512" s="402"/>
      <c r="Y512" s="402"/>
      <c r="Z512" s="402"/>
      <c r="AA512" s="402"/>
      <c r="AB512" s="402"/>
      <c r="AC512" s="402"/>
      <c r="AD512" s="402"/>
      <c r="AE512" s="402"/>
      <c r="AF512" s="402"/>
      <c r="AG512" s="402"/>
      <c r="AH512" s="402"/>
      <c r="AI512" s="402"/>
      <c r="AJ512" s="402"/>
      <c r="AK512" s="402"/>
      <c r="AL512" s="403"/>
      <c r="AM512" s="403"/>
      <c r="AN512" s="403"/>
      <c r="AO512" s="403"/>
      <c r="AP512" s="403"/>
      <c r="AQ512" s="403"/>
      <c r="AR512" s="403"/>
      <c r="AS512" s="403"/>
      <c r="AT512" s="403"/>
      <c r="AU512" s="403"/>
      <c r="AV512" s="403"/>
      <c r="AW512" s="403"/>
      <c r="AX512" s="403"/>
      <c r="AY512" s="403"/>
      <c r="AZ512" s="404"/>
      <c r="BA512" s="363"/>
      <c r="BB512" s="363"/>
      <c r="BC512" s="363"/>
      <c r="BD512" s="363"/>
      <c r="BE512" s="363"/>
      <c r="BF512" s="363"/>
      <c r="BG512" s="363"/>
      <c r="BH512" s="363"/>
      <c r="BI512" s="363"/>
      <c r="BJ512" s="363"/>
    </row>
    <row r="513" spans="6:62" ht="93" customHeight="1" x14ac:dyDescent="0.3">
      <c r="F513" s="399"/>
      <c r="G513" s="400"/>
      <c r="H513" s="400"/>
      <c r="I513" s="400"/>
      <c r="J513" s="400"/>
      <c r="K513" s="400"/>
      <c r="L513" s="400"/>
      <c r="M513" s="400"/>
      <c r="N513" s="400"/>
      <c r="U513" s="401"/>
      <c r="V513" s="402"/>
      <c r="W513" s="402"/>
      <c r="X513" s="402"/>
      <c r="Y513" s="402"/>
      <c r="Z513" s="402"/>
      <c r="AA513" s="402"/>
      <c r="AB513" s="402"/>
      <c r="AC513" s="402"/>
      <c r="AD513" s="402"/>
      <c r="AE513" s="402"/>
      <c r="AF513" s="402"/>
      <c r="AG513" s="402"/>
      <c r="AH513" s="402"/>
      <c r="AI513" s="402"/>
      <c r="AJ513" s="402"/>
      <c r="AK513" s="402"/>
      <c r="AL513" s="403"/>
      <c r="AM513" s="403"/>
      <c r="AN513" s="403"/>
      <c r="AO513" s="403"/>
      <c r="AP513" s="403"/>
      <c r="AQ513" s="403"/>
      <c r="AR513" s="403"/>
      <c r="AS513" s="403"/>
      <c r="AT513" s="403"/>
      <c r="AU513" s="403"/>
      <c r="AV513" s="403"/>
      <c r="AW513" s="403"/>
      <c r="AX513" s="403"/>
      <c r="AY513" s="403"/>
      <c r="AZ513" s="404"/>
      <c r="BA513" s="363"/>
      <c r="BB513" s="363"/>
      <c r="BC513" s="363"/>
      <c r="BD513" s="363"/>
      <c r="BE513" s="363"/>
      <c r="BF513" s="363"/>
      <c r="BG513" s="363"/>
      <c r="BH513" s="363"/>
      <c r="BI513" s="363"/>
      <c r="BJ513" s="363"/>
    </row>
    <row r="514" spans="6:62" ht="93" customHeight="1" x14ac:dyDescent="0.3">
      <c r="F514" s="399"/>
      <c r="G514" s="400"/>
      <c r="H514" s="400"/>
      <c r="I514" s="400"/>
      <c r="J514" s="400"/>
      <c r="K514" s="400"/>
      <c r="L514" s="400"/>
      <c r="M514" s="400"/>
      <c r="N514" s="400"/>
      <c r="U514" s="401"/>
      <c r="V514" s="402"/>
      <c r="W514" s="402"/>
      <c r="X514" s="402"/>
      <c r="Y514" s="402"/>
      <c r="Z514" s="402"/>
      <c r="AA514" s="402"/>
      <c r="AB514" s="402"/>
      <c r="AC514" s="402"/>
      <c r="AD514" s="402"/>
      <c r="AE514" s="402"/>
      <c r="AF514" s="402"/>
      <c r="AG514" s="402"/>
      <c r="AH514" s="402"/>
      <c r="AI514" s="402"/>
      <c r="AJ514" s="402"/>
      <c r="AK514" s="402"/>
      <c r="AL514" s="403"/>
      <c r="AM514" s="403"/>
      <c r="AN514" s="403"/>
      <c r="AO514" s="403"/>
      <c r="AP514" s="403"/>
      <c r="AQ514" s="403"/>
      <c r="AR514" s="403"/>
      <c r="AS514" s="403"/>
      <c r="AT514" s="403"/>
      <c r="AU514" s="403"/>
      <c r="AV514" s="403"/>
      <c r="AW514" s="403"/>
      <c r="AX514" s="403"/>
      <c r="AY514" s="403"/>
      <c r="AZ514" s="404"/>
      <c r="BA514" s="363"/>
      <c r="BB514" s="363"/>
      <c r="BC514" s="363"/>
      <c r="BD514" s="363"/>
      <c r="BE514" s="363"/>
      <c r="BF514" s="363"/>
      <c r="BG514" s="363"/>
      <c r="BH514" s="363"/>
      <c r="BI514" s="363"/>
      <c r="BJ514" s="363"/>
    </row>
    <row r="515" spans="6:62" ht="93" customHeight="1" x14ac:dyDescent="0.3">
      <c r="F515" s="399"/>
      <c r="G515" s="400"/>
      <c r="H515" s="400"/>
      <c r="I515" s="400"/>
      <c r="J515" s="400"/>
      <c r="K515" s="400"/>
      <c r="L515" s="400"/>
      <c r="M515" s="400"/>
      <c r="N515" s="400"/>
      <c r="U515" s="401"/>
      <c r="V515" s="402"/>
      <c r="W515" s="402"/>
      <c r="X515" s="402"/>
      <c r="Y515" s="402"/>
      <c r="Z515" s="402"/>
      <c r="AA515" s="402"/>
      <c r="AB515" s="402"/>
      <c r="AC515" s="402"/>
      <c r="AD515" s="402"/>
      <c r="AE515" s="402"/>
      <c r="AF515" s="402"/>
      <c r="AG515" s="402"/>
      <c r="AH515" s="402"/>
      <c r="AI515" s="402"/>
      <c r="AJ515" s="402"/>
      <c r="AK515" s="402"/>
      <c r="AL515" s="403"/>
      <c r="AM515" s="403"/>
      <c r="AN515" s="403"/>
      <c r="AO515" s="403"/>
      <c r="AP515" s="403"/>
      <c r="AQ515" s="403"/>
      <c r="AR515" s="403"/>
      <c r="AS515" s="403"/>
      <c r="AT515" s="403"/>
      <c r="AU515" s="403"/>
      <c r="AV515" s="403"/>
      <c r="AW515" s="403"/>
      <c r="AX515" s="403"/>
      <c r="AY515" s="403"/>
      <c r="AZ515" s="404"/>
      <c r="BA515" s="363"/>
      <c r="BB515" s="363"/>
      <c r="BC515" s="363"/>
      <c r="BD515" s="363"/>
      <c r="BE515" s="363"/>
      <c r="BF515" s="363"/>
      <c r="BG515" s="363"/>
      <c r="BH515" s="363"/>
      <c r="BI515" s="363"/>
      <c r="BJ515" s="363"/>
    </row>
    <row r="516" spans="6:62" ht="93" customHeight="1" x14ac:dyDescent="0.3">
      <c r="F516" s="399"/>
      <c r="G516" s="400"/>
      <c r="H516" s="400"/>
      <c r="I516" s="400"/>
      <c r="J516" s="400"/>
      <c r="K516" s="400"/>
      <c r="L516" s="400"/>
      <c r="M516" s="400"/>
      <c r="N516" s="400"/>
      <c r="U516" s="401"/>
      <c r="V516" s="402"/>
      <c r="W516" s="402"/>
      <c r="X516" s="402"/>
      <c r="Y516" s="402"/>
      <c r="Z516" s="402"/>
      <c r="AA516" s="402"/>
      <c r="AB516" s="402"/>
      <c r="AC516" s="402"/>
      <c r="AD516" s="402"/>
      <c r="AE516" s="402"/>
      <c r="AF516" s="402"/>
      <c r="AG516" s="402"/>
      <c r="AH516" s="402"/>
      <c r="AI516" s="402"/>
      <c r="AJ516" s="402"/>
      <c r="AK516" s="402"/>
      <c r="AL516" s="403"/>
      <c r="AM516" s="403"/>
      <c r="AN516" s="403"/>
      <c r="AO516" s="403"/>
      <c r="AP516" s="403"/>
      <c r="AQ516" s="403"/>
      <c r="AR516" s="403"/>
      <c r="AS516" s="403"/>
      <c r="AT516" s="403"/>
      <c r="AU516" s="403"/>
      <c r="AV516" s="403"/>
      <c r="AW516" s="403"/>
      <c r="AX516" s="403"/>
      <c r="AY516" s="403"/>
      <c r="AZ516" s="404"/>
      <c r="BA516" s="363"/>
      <c r="BB516" s="363"/>
      <c r="BC516" s="363"/>
      <c r="BD516" s="363"/>
      <c r="BE516" s="363"/>
      <c r="BF516" s="363"/>
      <c r="BG516" s="363"/>
      <c r="BH516" s="363"/>
      <c r="BI516" s="363"/>
      <c r="BJ516" s="363"/>
    </row>
    <row r="517" spans="6:62" ht="93" customHeight="1" x14ac:dyDescent="0.3">
      <c r="F517" s="399"/>
      <c r="G517" s="400"/>
      <c r="H517" s="400"/>
      <c r="I517" s="400"/>
      <c r="J517" s="400"/>
      <c r="K517" s="400"/>
      <c r="L517" s="400"/>
      <c r="M517" s="400"/>
      <c r="N517" s="400"/>
      <c r="U517" s="401"/>
      <c r="V517" s="402"/>
      <c r="W517" s="402"/>
      <c r="X517" s="402"/>
      <c r="Y517" s="402"/>
      <c r="Z517" s="402"/>
      <c r="AA517" s="402"/>
      <c r="AB517" s="402"/>
      <c r="AC517" s="402"/>
      <c r="AD517" s="402"/>
      <c r="AE517" s="402"/>
      <c r="AF517" s="402"/>
      <c r="AG517" s="402"/>
      <c r="AH517" s="402"/>
      <c r="AI517" s="402"/>
      <c r="AJ517" s="402"/>
      <c r="AK517" s="402"/>
      <c r="AL517" s="403"/>
      <c r="AM517" s="403"/>
      <c r="AN517" s="403"/>
      <c r="AO517" s="403"/>
      <c r="AP517" s="403"/>
      <c r="AQ517" s="403"/>
      <c r="AR517" s="403"/>
      <c r="AS517" s="403"/>
      <c r="AT517" s="403"/>
      <c r="AU517" s="403"/>
      <c r="AV517" s="403"/>
      <c r="AW517" s="403"/>
      <c r="AX517" s="403"/>
      <c r="AY517" s="403"/>
      <c r="AZ517" s="404"/>
      <c r="BA517" s="363"/>
      <c r="BB517" s="363"/>
      <c r="BC517" s="363"/>
      <c r="BD517" s="363"/>
      <c r="BE517" s="363"/>
      <c r="BF517" s="363"/>
      <c r="BG517" s="363"/>
      <c r="BH517" s="363"/>
      <c r="BI517" s="363"/>
      <c r="BJ517" s="363"/>
    </row>
    <row r="518" spans="6:62" ht="93" customHeight="1" x14ac:dyDescent="0.3">
      <c r="F518" s="399"/>
      <c r="G518" s="400"/>
      <c r="H518" s="400"/>
      <c r="I518" s="400"/>
      <c r="J518" s="400"/>
      <c r="K518" s="400"/>
      <c r="L518" s="400"/>
      <c r="M518" s="400"/>
      <c r="N518" s="400"/>
      <c r="U518" s="401"/>
      <c r="V518" s="402"/>
      <c r="W518" s="402"/>
      <c r="X518" s="402"/>
      <c r="Y518" s="402"/>
      <c r="Z518" s="402"/>
      <c r="AA518" s="402"/>
      <c r="AB518" s="402"/>
      <c r="AC518" s="402"/>
      <c r="AD518" s="402"/>
      <c r="AE518" s="402"/>
      <c r="AF518" s="402"/>
      <c r="AG518" s="402"/>
      <c r="AH518" s="402"/>
      <c r="AI518" s="402"/>
      <c r="AJ518" s="402"/>
      <c r="AK518" s="402"/>
      <c r="AL518" s="403"/>
      <c r="AM518" s="403"/>
      <c r="AN518" s="403"/>
      <c r="AO518" s="403"/>
      <c r="AP518" s="403"/>
      <c r="AQ518" s="403"/>
      <c r="AR518" s="403"/>
      <c r="AS518" s="403"/>
      <c r="AT518" s="403"/>
      <c r="AU518" s="403"/>
      <c r="AV518" s="403"/>
      <c r="AW518" s="403"/>
      <c r="AX518" s="403"/>
      <c r="AY518" s="403"/>
      <c r="AZ518" s="404"/>
      <c r="BA518" s="363"/>
      <c r="BB518" s="363"/>
      <c r="BC518" s="363"/>
      <c r="BD518" s="363"/>
      <c r="BE518" s="363"/>
      <c r="BF518" s="363"/>
      <c r="BG518" s="363"/>
      <c r="BH518" s="363"/>
      <c r="BI518" s="363"/>
      <c r="BJ518" s="363"/>
    </row>
    <row r="519" spans="6:62" ht="93" customHeight="1" x14ac:dyDescent="0.3">
      <c r="F519" s="399"/>
      <c r="G519" s="400"/>
      <c r="H519" s="400"/>
      <c r="I519" s="400"/>
      <c r="J519" s="400"/>
      <c r="K519" s="400"/>
      <c r="L519" s="400"/>
      <c r="M519" s="400"/>
      <c r="N519" s="400"/>
      <c r="U519" s="401"/>
      <c r="V519" s="402"/>
      <c r="W519" s="402"/>
      <c r="X519" s="402"/>
      <c r="Y519" s="402"/>
      <c r="Z519" s="402"/>
      <c r="AA519" s="402"/>
      <c r="AB519" s="402"/>
      <c r="AC519" s="402"/>
      <c r="AD519" s="402"/>
      <c r="AE519" s="402"/>
      <c r="AF519" s="402"/>
      <c r="AG519" s="402"/>
      <c r="AH519" s="402"/>
      <c r="AI519" s="402"/>
      <c r="AJ519" s="402"/>
      <c r="AK519" s="402"/>
      <c r="AL519" s="403"/>
      <c r="AM519" s="403"/>
      <c r="AN519" s="403"/>
      <c r="AO519" s="403"/>
      <c r="AP519" s="403"/>
      <c r="AQ519" s="403"/>
      <c r="AR519" s="403"/>
      <c r="AS519" s="403"/>
      <c r="AT519" s="403"/>
      <c r="AU519" s="403"/>
      <c r="AV519" s="403"/>
      <c r="AW519" s="403"/>
      <c r="AX519" s="403"/>
      <c r="AY519" s="403"/>
      <c r="AZ519" s="404"/>
      <c r="BA519" s="363"/>
      <c r="BB519" s="363"/>
      <c r="BC519" s="363"/>
      <c r="BD519" s="363"/>
      <c r="BE519" s="363"/>
      <c r="BF519" s="363"/>
      <c r="BG519" s="363"/>
      <c r="BH519" s="363"/>
      <c r="BI519" s="363"/>
      <c r="BJ519" s="363"/>
    </row>
    <row r="520" spans="6:62" ht="93" customHeight="1" x14ac:dyDescent="0.3">
      <c r="F520" s="399"/>
      <c r="G520" s="400"/>
      <c r="H520" s="400"/>
      <c r="I520" s="400"/>
      <c r="J520" s="400"/>
      <c r="K520" s="400"/>
      <c r="L520" s="400"/>
      <c r="M520" s="400"/>
      <c r="N520" s="400"/>
      <c r="U520" s="401"/>
      <c r="V520" s="402"/>
      <c r="W520" s="402"/>
      <c r="X520" s="402"/>
      <c r="Y520" s="402"/>
      <c r="Z520" s="402"/>
      <c r="AA520" s="402"/>
      <c r="AB520" s="402"/>
      <c r="AC520" s="402"/>
      <c r="AD520" s="402"/>
      <c r="AE520" s="402"/>
      <c r="AF520" s="402"/>
      <c r="AG520" s="402"/>
      <c r="AH520" s="402"/>
      <c r="AI520" s="402"/>
      <c r="AJ520" s="402"/>
      <c r="AK520" s="402"/>
      <c r="AL520" s="403"/>
      <c r="AM520" s="403"/>
      <c r="AN520" s="403"/>
      <c r="AO520" s="403"/>
      <c r="AP520" s="403"/>
      <c r="AQ520" s="403"/>
      <c r="AR520" s="403"/>
      <c r="AS520" s="403"/>
      <c r="AT520" s="403"/>
      <c r="AU520" s="403"/>
      <c r="AV520" s="403"/>
      <c r="AW520" s="403"/>
      <c r="AX520" s="403"/>
      <c r="AY520" s="403"/>
      <c r="AZ520" s="404"/>
      <c r="BA520" s="363"/>
      <c r="BB520" s="363"/>
      <c r="BC520" s="363"/>
      <c r="BD520" s="363"/>
      <c r="BE520" s="363"/>
      <c r="BF520" s="363"/>
      <c r="BG520" s="363"/>
      <c r="BH520" s="363"/>
      <c r="BI520" s="363"/>
      <c r="BJ520" s="363"/>
    </row>
    <row r="521" spans="6:62" ht="93" customHeight="1" x14ac:dyDescent="0.3">
      <c r="F521" s="399"/>
      <c r="G521" s="400"/>
      <c r="H521" s="400"/>
      <c r="I521" s="400"/>
      <c r="J521" s="400"/>
      <c r="K521" s="400"/>
      <c r="L521" s="400"/>
      <c r="M521" s="400"/>
      <c r="N521" s="400"/>
      <c r="U521" s="401"/>
      <c r="V521" s="402"/>
      <c r="W521" s="402"/>
      <c r="X521" s="402"/>
      <c r="Y521" s="402"/>
      <c r="Z521" s="402"/>
      <c r="AA521" s="402"/>
      <c r="AB521" s="402"/>
      <c r="AC521" s="402"/>
      <c r="AD521" s="402"/>
      <c r="AE521" s="402"/>
      <c r="AF521" s="402"/>
      <c r="AG521" s="402"/>
      <c r="AH521" s="402"/>
      <c r="AI521" s="402"/>
      <c r="AJ521" s="402"/>
      <c r="AK521" s="402"/>
      <c r="AL521" s="403"/>
      <c r="AM521" s="403"/>
      <c r="AN521" s="403"/>
      <c r="AO521" s="403"/>
      <c r="AP521" s="403"/>
      <c r="AQ521" s="403"/>
      <c r="AR521" s="403"/>
      <c r="AS521" s="403"/>
      <c r="AT521" s="403"/>
      <c r="AU521" s="403"/>
      <c r="AV521" s="403"/>
      <c r="AW521" s="403"/>
      <c r="AX521" s="403"/>
      <c r="AY521" s="403"/>
      <c r="AZ521" s="404"/>
      <c r="BA521" s="363"/>
      <c r="BB521" s="363"/>
      <c r="BC521" s="363"/>
      <c r="BD521" s="363"/>
      <c r="BE521" s="363"/>
      <c r="BF521" s="363"/>
      <c r="BG521" s="363"/>
      <c r="BH521" s="363"/>
      <c r="BI521" s="363"/>
      <c r="BJ521" s="363"/>
    </row>
    <row r="522" spans="6:62" ht="93" customHeight="1" x14ac:dyDescent="0.3">
      <c r="F522" s="399"/>
      <c r="G522" s="400"/>
      <c r="H522" s="400"/>
      <c r="I522" s="400"/>
      <c r="J522" s="400"/>
      <c r="K522" s="400"/>
      <c r="L522" s="400"/>
      <c r="M522" s="400"/>
      <c r="N522" s="400"/>
      <c r="U522" s="401"/>
      <c r="V522" s="402"/>
      <c r="W522" s="402"/>
      <c r="X522" s="402"/>
      <c r="Y522" s="402"/>
      <c r="Z522" s="402"/>
      <c r="AA522" s="402"/>
      <c r="AB522" s="402"/>
      <c r="AC522" s="402"/>
      <c r="AD522" s="402"/>
      <c r="AE522" s="402"/>
      <c r="AF522" s="402"/>
      <c r="AG522" s="402"/>
      <c r="AH522" s="402"/>
      <c r="AI522" s="402"/>
      <c r="AJ522" s="402"/>
      <c r="AK522" s="402"/>
      <c r="AL522" s="403"/>
      <c r="AM522" s="403"/>
      <c r="AN522" s="403"/>
      <c r="AO522" s="403"/>
      <c r="AP522" s="403"/>
      <c r="AQ522" s="403"/>
      <c r="AR522" s="403"/>
      <c r="AS522" s="403"/>
      <c r="AT522" s="403"/>
      <c r="AU522" s="403"/>
      <c r="AV522" s="403"/>
      <c r="AW522" s="403"/>
      <c r="AX522" s="403"/>
      <c r="AY522" s="403"/>
      <c r="AZ522" s="404"/>
      <c r="BA522" s="363"/>
      <c r="BB522" s="363"/>
      <c r="BC522" s="363"/>
      <c r="BD522" s="363"/>
      <c r="BE522" s="363"/>
      <c r="BF522" s="363"/>
      <c r="BG522" s="363"/>
      <c r="BH522" s="363"/>
      <c r="BI522" s="363"/>
      <c r="BJ522" s="363"/>
    </row>
    <row r="523" spans="6:62" ht="93" customHeight="1" x14ac:dyDescent="0.3">
      <c r="F523" s="399"/>
      <c r="G523" s="400"/>
      <c r="H523" s="400"/>
      <c r="I523" s="400"/>
      <c r="J523" s="400"/>
      <c r="K523" s="400"/>
      <c r="L523" s="400"/>
      <c r="M523" s="400"/>
      <c r="N523" s="400"/>
      <c r="U523" s="401"/>
      <c r="V523" s="402"/>
      <c r="W523" s="402"/>
      <c r="X523" s="402"/>
      <c r="Y523" s="402"/>
      <c r="Z523" s="402"/>
      <c r="AA523" s="402"/>
      <c r="AB523" s="402"/>
      <c r="AC523" s="402"/>
      <c r="AD523" s="402"/>
      <c r="AE523" s="402"/>
      <c r="AF523" s="402"/>
      <c r="AG523" s="402"/>
      <c r="AH523" s="402"/>
      <c r="AI523" s="402"/>
      <c r="AJ523" s="402"/>
      <c r="AK523" s="402"/>
      <c r="AL523" s="403"/>
      <c r="AM523" s="403"/>
      <c r="AN523" s="403"/>
      <c r="AO523" s="403"/>
      <c r="AP523" s="403"/>
      <c r="AQ523" s="403"/>
      <c r="AR523" s="403"/>
      <c r="AS523" s="403"/>
      <c r="AT523" s="403"/>
      <c r="AU523" s="403"/>
      <c r="AV523" s="403"/>
      <c r="AW523" s="403"/>
      <c r="AX523" s="403"/>
      <c r="AY523" s="403"/>
      <c r="AZ523" s="404"/>
      <c r="BA523" s="363"/>
      <c r="BB523" s="363"/>
      <c r="BC523" s="363"/>
      <c r="BD523" s="363"/>
      <c r="BE523" s="363"/>
      <c r="BF523" s="363"/>
      <c r="BG523" s="363"/>
      <c r="BH523" s="363"/>
      <c r="BI523" s="363"/>
      <c r="BJ523" s="363"/>
    </row>
    <row r="524" spans="6:62" ht="93" customHeight="1" x14ac:dyDescent="0.3">
      <c r="F524" s="399"/>
      <c r="G524" s="400"/>
      <c r="H524" s="400"/>
      <c r="I524" s="400"/>
      <c r="J524" s="400"/>
      <c r="K524" s="400"/>
      <c r="L524" s="400"/>
      <c r="M524" s="400"/>
      <c r="N524" s="400"/>
      <c r="U524" s="401"/>
      <c r="V524" s="402"/>
      <c r="W524" s="402"/>
      <c r="X524" s="402"/>
      <c r="Y524" s="402"/>
      <c r="Z524" s="402"/>
      <c r="AA524" s="402"/>
      <c r="AB524" s="402"/>
      <c r="AC524" s="402"/>
      <c r="AD524" s="402"/>
      <c r="AE524" s="402"/>
      <c r="AF524" s="402"/>
      <c r="AG524" s="402"/>
      <c r="AH524" s="402"/>
      <c r="AI524" s="402"/>
      <c r="AJ524" s="402"/>
      <c r="AK524" s="402"/>
      <c r="AL524" s="403"/>
      <c r="AM524" s="403"/>
      <c r="AN524" s="403"/>
      <c r="AO524" s="403"/>
      <c r="AP524" s="403"/>
      <c r="AQ524" s="403"/>
      <c r="AR524" s="403"/>
      <c r="AS524" s="403"/>
      <c r="AT524" s="403"/>
      <c r="AU524" s="403"/>
      <c r="AV524" s="403"/>
      <c r="AW524" s="403"/>
      <c r="AX524" s="403"/>
      <c r="AY524" s="403"/>
      <c r="AZ524" s="404"/>
      <c r="BA524" s="363"/>
      <c r="BB524" s="363"/>
      <c r="BC524" s="363"/>
      <c r="BD524" s="363"/>
      <c r="BE524" s="363"/>
      <c r="BF524" s="363"/>
      <c r="BG524" s="363"/>
      <c r="BH524" s="363"/>
      <c r="BI524" s="363"/>
      <c r="BJ524" s="363"/>
    </row>
    <row r="525" spans="6:62" ht="93" customHeight="1" x14ac:dyDescent="0.3">
      <c r="F525" s="399"/>
      <c r="G525" s="400"/>
      <c r="H525" s="400"/>
      <c r="I525" s="400"/>
      <c r="J525" s="400"/>
      <c r="K525" s="400"/>
      <c r="L525" s="400"/>
      <c r="M525" s="400"/>
      <c r="N525" s="400"/>
      <c r="U525" s="401"/>
      <c r="V525" s="402"/>
      <c r="W525" s="402"/>
      <c r="X525" s="402"/>
      <c r="Y525" s="402"/>
      <c r="Z525" s="402"/>
      <c r="AA525" s="402"/>
      <c r="AB525" s="402"/>
      <c r="AC525" s="402"/>
      <c r="AD525" s="402"/>
      <c r="AE525" s="402"/>
      <c r="AF525" s="402"/>
      <c r="AG525" s="402"/>
      <c r="AH525" s="402"/>
      <c r="AI525" s="402"/>
      <c r="AJ525" s="402"/>
      <c r="AK525" s="402"/>
      <c r="AL525" s="403"/>
      <c r="AM525" s="403"/>
      <c r="AN525" s="403"/>
      <c r="AO525" s="403"/>
      <c r="AP525" s="403"/>
      <c r="AQ525" s="403"/>
      <c r="AR525" s="403"/>
      <c r="AS525" s="403"/>
      <c r="AT525" s="403"/>
      <c r="AU525" s="403"/>
      <c r="AV525" s="403"/>
      <c r="AW525" s="403"/>
      <c r="AX525" s="403"/>
      <c r="AY525" s="403"/>
      <c r="AZ525" s="404"/>
      <c r="BA525" s="363"/>
      <c r="BB525" s="363"/>
      <c r="BC525" s="363"/>
      <c r="BD525" s="363"/>
      <c r="BE525" s="363"/>
      <c r="BF525" s="363"/>
      <c r="BG525" s="363"/>
      <c r="BH525" s="363"/>
      <c r="BI525" s="363"/>
      <c r="BJ525" s="363"/>
    </row>
    <row r="526" spans="6:62" ht="93" customHeight="1" x14ac:dyDescent="0.3">
      <c r="F526" s="399"/>
      <c r="G526" s="400"/>
      <c r="H526" s="400"/>
      <c r="I526" s="400"/>
      <c r="J526" s="400"/>
      <c r="K526" s="400"/>
      <c r="L526" s="400"/>
      <c r="M526" s="400"/>
      <c r="N526" s="400"/>
      <c r="U526" s="401"/>
      <c r="V526" s="402"/>
      <c r="W526" s="402"/>
      <c r="X526" s="402"/>
      <c r="Y526" s="402"/>
      <c r="Z526" s="402"/>
      <c r="AA526" s="402"/>
      <c r="AB526" s="402"/>
      <c r="AC526" s="402"/>
      <c r="AD526" s="402"/>
      <c r="AE526" s="402"/>
      <c r="AF526" s="402"/>
      <c r="AG526" s="402"/>
      <c r="AH526" s="402"/>
      <c r="AI526" s="402"/>
      <c r="AJ526" s="402"/>
      <c r="AK526" s="402"/>
      <c r="AL526" s="403"/>
      <c r="AM526" s="403"/>
      <c r="AN526" s="403"/>
      <c r="AO526" s="403"/>
      <c r="AP526" s="403"/>
      <c r="AQ526" s="403"/>
      <c r="AR526" s="403"/>
      <c r="AS526" s="403"/>
      <c r="AT526" s="403"/>
      <c r="AU526" s="403"/>
      <c r="AV526" s="403"/>
      <c r="AW526" s="403"/>
      <c r="AX526" s="403"/>
      <c r="AY526" s="403"/>
      <c r="AZ526" s="404"/>
      <c r="BA526" s="363"/>
      <c r="BB526" s="363"/>
      <c r="BC526" s="363"/>
      <c r="BD526" s="363"/>
      <c r="BE526" s="363"/>
      <c r="BF526" s="363"/>
      <c r="BG526" s="363"/>
      <c r="BH526" s="363"/>
      <c r="BI526" s="363"/>
      <c r="BJ526" s="363"/>
    </row>
    <row r="527" spans="6:62" ht="93" customHeight="1" x14ac:dyDescent="0.3">
      <c r="F527" s="399"/>
      <c r="G527" s="400"/>
      <c r="H527" s="400"/>
      <c r="I527" s="400"/>
      <c r="J527" s="400"/>
      <c r="K527" s="400"/>
      <c r="L527" s="400"/>
      <c r="M527" s="400"/>
      <c r="N527" s="400"/>
      <c r="U527" s="401"/>
      <c r="V527" s="402"/>
      <c r="W527" s="402"/>
      <c r="X527" s="402"/>
      <c r="Y527" s="402"/>
      <c r="Z527" s="402"/>
      <c r="AA527" s="402"/>
      <c r="AB527" s="402"/>
      <c r="AC527" s="402"/>
      <c r="AD527" s="402"/>
      <c r="AE527" s="402"/>
      <c r="AF527" s="402"/>
      <c r="AG527" s="402"/>
      <c r="AH527" s="402"/>
      <c r="AI527" s="402"/>
      <c r="AJ527" s="402"/>
      <c r="AK527" s="402"/>
      <c r="AL527" s="403"/>
      <c r="AM527" s="403"/>
      <c r="AN527" s="403"/>
      <c r="AO527" s="403"/>
      <c r="AP527" s="403"/>
      <c r="AQ527" s="403"/>
      <c r="AR527" s="403"/>
      <c r="AS527" s="403"/>
      <c r="AT527" s="403"/>
      <c r="AU527" s="403"/>
      <c r="AV527" s="403"/>
      <c r="AW527" s="403"/>
      <c r="AX527" s="403"/>
      <c r="AY527" s="403"/>
      <c r="AZ527" s="404"/>
      <c r="BA527" s="363"/>
      <c r="BB527" s="363"/>
      <c r="BC527" s="363"/>
      <c r="BD527" s="363"/>
      <c r="BE527" s="363"/>
      <c r="BF527" s="363"/>
      <c r="BG527" s="363"/>
      <c r="BH527" s="363"/>
      <c r="BI527" s="363"/>
      <c r="BJ527" s="363"/>
    </row>
    <row r="528" spans="6:62" ht="93" customHeight="1" x14ac:dyDescent="0.3">
      <c r="F528" s="399"/>
      <c r="G528" s="400"/>
      <c r="H528" s="400"/>
      <c r="I528" s="400"/>
      <c r="J528" s="400"/>
      <c r="K528" s="400"/>
      <c r="L528" s="400"/>
      <c r="M528" s="400"/>
      <c r="N528" s="400"/>
      <c r="U528" s="401"/>
      <c r="V528" s="402"/>
      <c r="W528" s="402"/>
      <c r="X528" s="402"/>
      <c r="Y528" s="402"/>
      <c r="Z528" s="402"/>
      <c r="AA528" s="402"/>
      <c r="AB528" s="402"/>
      <c r="AC528" s="402"/>
      <c r="AD528" s="402"/>
      <c r="AE528" s="402"/>
      <c r="AF528" s="402"/>
      <c r="AG528" s="402"/>
      <c r="AH528" s="402"/>
      <c r="AI528" s="402"/>
      <c r="AJ528" s="402"/>
      <c r="AK528" s="402"/>
      <c r="AL528" s="403"/>
      <c r="AM528" s="403"/>
      <c r="AN528" s="403"/>
      <c r="AO528" s="403"/>
      <c r="AP528" s="403"/>
      <c r="AQ528" s="403"/>
      <c r="AR528" s="403"/>
      <c r="AS528" s="403"/>
      <c r="AT528" s="403"/>
      <c r="AU528" s="403"/>
      <c r="AV528" s="403"/>
      <c r="AW528" s="403"/>
      <c r="AX528" s="403"/>
      <c r="AY528" s="403"/>
      <c r="AZ528" s="404"/>
      <c r="BA528" s="363"/>
      <c r="BB528" s="363"/>
      <c r="BC528" s="363"/>
      <c r="BD528" s="363"/>
      <c r="BE528" s="363"/>
      <c r="BF528" s="363"/>
      <c r="BG528" s="363"/>
      <c r="BH528" s="363"/>
      <c r="BI528" s="363"/>
      <c r="BJ528" s="363"/>
    </row>
    <row r="529" spans="6:62" ht="93" customHeight="1" x14ac:dyDescent="0.3">
      <c r="F529" s="399"/>
      <c r="G529" s="400"/>
      <c r="H529" s="400"/>
      <c r="I529" s="400"/>
      <c r="J529" s="400"/>
      <c r="K529" s="400"/>
      <c r="L529" s="400"/>
      <c r="M529" s="400"/>
      <c r="N529" s="400"/>
      <c r="U529" s="401"/>
      <c r="V529" s="402"/>
      <c r="W529" s="402"/>
      <c r="X529" s="402"/>
      <c r="Y529" s="402"/>
      <c r="Z529" s="402"/>
      <c r="AA529" s="402"/>
      <c r="AB529" s="402"/>
      <c r="AC529" s="402"/>
      <c r="AD529" s="402"/>
      <c r="AE529" s="402"/>
      <c r="AF529" s="402"/>
      <c r="AG529" s="402"/>
      <c r="AH529" s="402"/>
      <c r="AI529" s="402"/>
      <c r="AJ529" s="402"/>
      <c r="AK529" s="402"/>
      <c r="AL529" s="403"/>
      <c r="AM529" s="403"/>
      <c r="AN529" s="403"/>
      <c r="AO529" s="403"/>
      <c r="AP529" s="403"/>
      <c r="AQ529" s="403"/>
      <c r="AR529" s="403"/>
      <c r="AS529" s="403"/>
      <c r="AT529" s="403"/>
      <c r="AU529" s="403"/>
      <c r="AV529" s="403"/>
      <c r="AW529" s="403"/>
      <c r="AX529" s="403"/>
      <c r="AY529" s="403"/>
      <c r="AZ529" s="404"/>
      <c r="BA529" s="363"/>
      <c r="BB529" s="363"/>
      <c r="BC529" s="363"/>
      <c r="BD529" s="363"/>
      <c r="BE529" s="363"/>
      <c r="BF529" s="363"/>
      <c r="BG529" s="363"/>
      <c r="BH529" s="363"/>
      <c r="BI529" s="363"/>
      <c r="BJ529" s="363"/>
    </row>
    <row r="530" spans="6:62" ht="93" customHeight="1" x14ac:dyDescent="0.3">
      <c r="F530" s="399"/>
      <c r="G530" s="400"/>
      <c r="H530" s="400"/>
      <c r="I530" s="400"/>
      <c r="J530" s="400"/>
      <c r="K530" s="400"/>
      <c r="L530" s="400"/>
      <c r="M530" s="400"/>
      <c r="N530" s="400"/>
      <c r="U530" s="401"/>
      <c r="V530" s="402"/>
      <c r="W530" s="402"/>
      <c r="X530" s="402"/>
      <c r="Y530" s="402"/>
      <c r="Z530" s="402"/>
      <c r="AA530" s="402"/>
      <c r="AB530" s="402"/>
      <c r="AC530" s="402"/>
      <c r="AD530" s="402"/>
      <c r="AE530" s="402"/>
      <c r="AF530" s="402"/>
      <c r="AG530" s="402"/>
      <c r="AH530" s="402"/>
      <c r="AI530" s="402"/>
      <c r="AJ530" s="402"/>
      <c r="AK530" s="402"/>
      <c r="AL530" s="403"/>
      <c r="AM530" s="403"/>
      <c r="AN530" s="403"/>
      <c r="AO530" s="403"/>
      <c r="AP530" s="403"/>
      <c r="AQ530" s="403"/>
      <c r="AR530" s="403"/>
      <c r="AS530" s="403"/>
      <c r="AT530" s="403"/>
      <c r="AU530" s="403"/>
      <c r="AV530" s="403"/>
      <c r="AW530" s="403"/>
      <c r="AX530" s="403"/>
      <c r="AY530" s="403"/>
      <c r="AZ530" s="404"/>
      <c r="BA530" s="363"/>
      <c r="BB530" s="363"/>
      <c r="BC530" s="363"/>
      <c r="BD530" s="363"/>
      <c r="BE530" s="363"/>
      <c r="BF530" s="363"/>
      <c r="BG530" s="363"/>
      <c r="BH530" s="363"/>
      <c r="BI530" s="363"/>
      <c r="BJ530" s="363"/>
    </row>
    <row r="531" spans="6:62" ht="93" customHeight="1" x14ac:dyDescent="0.3">
      <c r="F531" s="399"/>
      <c r="G531" s="400"/>
      <c r="H531" s="400"/>
      <c r="I531" s="400"/>
      <c r="J531" s="400"/>
      <c r="K531" s="400"/>
      <c r="L531" s="400"/>
      <c r="M531" s="400"/>
      <c r="N531" s="400"/>
      <c r="U531" s="401"/>
      <c r="V531" s="402"/>
      <c r="W531" s="402"/>
      <c r="X531" s="402"/>
      <c r="Y531" s="402"/>
      <c r="Z531" s="402"/>
      <c r="AA531" s="402"/>
      <c r="AB531" s="402"/>
      <c r="AC531" s="402"/>
      <c r="AD531" s="402"/>
      <c r="AE531" s="402"/>
      <c r="AF531" s="402"/>
      <c r="AG531" s="402"/>
      <c r="AH531" s="402"/>
      <c r="AI531" s="402"/>
      <c r="AJ531" s="402"/>
      <c r="AK531" s="402"/>
      <c r="AL531" s="403"/>
      <c r="AM531" s="403"/>
      <c r="AN531" s="403"/>
      <c r="AO531" s="403"/>
      <c r="AP531" s="403"/>
      <c r="AQ531" s="403"/>
      <c r="AR531" s="403"/>
      <c r="AS531" s="403"/>
      <c r="AT531" s="403"/>
      <c r="AU531" s="403"/>
      <c r="AV531" s="403"/>
      <c r="AW531" s="403"/>
      <c r="AX531" s="403"/>
      <c r="AY531" s="403"/>
      <c r="AZ531" s="404"/>
      <c r="BA531" s="363"/>
      <c r="BB531" s="363"/>
      <c r="BC531" s="363"/>
      <c r="BD531" s="363"/>
      <c r="BE531" s="363"/>
      <c r="BF531" s="363"/>
      <c r="BG531" s="363"/>
      <c r="BH531" s="363"/>
      <c r="BI531" s="363"/>
      <c r="BJ531" s="363"/>
    </row>
    <row r="532" spans="6:62" ht="93" customHeight="1" x14ac:dyDescent="0.3">
      <c r="F532" s="399"/>
      <c r="G532" s="400"/>
      <c r="H532" s="400"/>
      <c r="I532" s="400"/>
      <c r="J532" s="400"/>
      <c r="K532" s="400"/>
      <c r="L532" s="400"/>
      <c r="M532" s="400"/>
      <c r="N532" s="400"/>
      <c r="U532" s="401"/>
      <c r="V532" s="402"/>
      <c r="W532" s="402"/>
      <c r="X532" s="402"/>
      <c r="Y532" s="402"/>
      <c r="Z532" s="402"/>
      <c r="AA532" s="402"/>
      <c r="AB532" s="402"/>
      <c r="AC532" s="402"/>
      <c r="AD532" s="402"/>
      <c r="AE532" s="402"/>
      <c r="AF532" s="402"/>
      <c r="AG532" s="402"/>
      <c r="AH532" s="402"/>
      <c r="AI532" s="402"/>
      <c r="AJ532" s="402"/>
      <c r="AK532" s="402"/>
      <c r="AL532" s="403"/>
      <c r="AM532" s="403"/>
      <c r="AN532" s="403"/>
      <c r="AO532" s="403"/>
      <c r="AP532" s="403"/>
      <c r="AQ532" s="403"/>
      <c r="AR532" s="403"/>
      <c r="AS532" s="403"/>
      <c r="AT532" s="403"/>
      <c r="AU532" s="403"/>
      <c r="AV532" s="403"/>
      <c r="AW532" s="403"/>
      <c r="AX532" s="403"/>
      <c r="AY532" s="403"/>
      <c r="AZ532" s="404"/>
      <c r="BA532" s="363"/>
      <c r="BB532" s="363"/>
      <c r="BC532" s="363"/>
      <c r="BD532" s="363"/>
      <c r="BE532" s="363"/>
      <c r="BF532" s="363"/>
      <c r="BG532" s="363"/>
      <c r="BH532" s="363"/>
      <c r="BI532" s="363"/>
      <c r="BJ532" s="363"/>
    </row>
    <row r="533" spans="6:62" ht="93" customHeight="1" x14ac:dyDescent="0.3">
      <c r="F533" s="399"/>
      <c r="G533" s="400"/>
      <c r="H533" s="400"/>
      <c r="I533" s="400"/>
      <c r="J533" s="400"/>
      <c r="K533" s="400"/>
      <c r="L533" s="400"/>
      <c r="M533" s="400"/>
      <c r="N533" s="400"/>
      <c r="U533" s="401"/>
      <c r="V533" s="402"/>
      <c r="W533" s="402"/>
      <c r="X533" s="402"/>
      <c r="Y533" s="402"/>
      <c r="Z533" s="402"/>
      <c r="AA533" s="402"/>
      <c r="AB533" s="402"/>
      <c r="AC533" s="402"/>
      <c r="AD533" s="402"/>
      <c r="AE533" s="402"/>
      <c r="AF533" s="402"/>
      <c r="AG533" s="402"/>
      <c r="AH533" s="402"/>
      <c r="AI533" s="402"/>
      <c r="AJ533" s="402"/>
      <c r="AK533" s="402"/>
      <c r="AL533" s="403"/>
      <c r="AM533" s="403"/>
      <c r="AN533" s="403"/>
      <c r="AO533" s="403"/>
      <c r="AP533" s="403"/>
      <c r="AQ533" s="403"/>
      <c r="AR533" s="403"/>
      <c r="AS533" s="403"/>
      <c r="AT533" s="403"/>
      <c r="AU533" s="403"/>
      <c r="AV533" s="403"/>
      <c r="AW533" s="403"/>
      <c r="AX533" s="403"/>
      <c r="AY533" s="403"/>
      <c r="AZ533" s="404"/>
      <c r="BA533" s="363"/>
      <c r="BB533" s="363"/>
      <c r="BC533" s="363"/>
      <c r="BD533" s="363"/>
      <c r="BE533" s="363"/>
      <c r="BF533" s="363"/>
      <c r="BG533" s="363"/>
      <c r="BH533" s="363"/>
      <c r="BI533" s="363"/>
      <c r="BJ533" s="363"/>
    </row>
    <row r="534" spans="6:62" ht="93" customHeight="1" x14ac:dyDescent="0.3">
      <c r="F534" s="399"/>
      <c r="G534" s="400"/>
      <c r="H534" s="400"/>
      <c r="I534" s="400"/>
      <c r="J534" s="400"/>
      <c r="K534" s="400"/>
      <c r="L534" s="400"/>
      <c r="M534" s="400"/>
      <c r="N534" s="400"/>
      <c r="U534" s="401"/>
      <c r="V534" s="402"/>
      <c r="W534" s="402"/>
      <c r="X534" s="402"/>
      <c r="Y534" s="402"/>
      <c r="Z534" s="402"/>
      <c r="AA534" s="402"/>
      <c r="AB534" s="402"/>
      <c r="AC534" s="402"/>
      <c r="AD534" s="402"/>
      <c r="AE534" s="402"/>
      <c r="AF534" s="402"/>
      <c r="AG534" s="402"/>
      <c r="AH534" s="402"/>
      <c r="AI534" s="402"/>
      <c r="AJ534" s="402"/>
      <c r="AK534" s="402"/>
      <c r="AL534" s="403"/>
      <c r="AM534" s="403"/>
      <c r="AN534" s="403"/>
      <c r="AO534" s="403"/>
      <c r="AP534" s="403"/>
      <c r="AQ534" s="403"/>
      <c r="AR534" s="403"/>
      <c r="AS534" s="403"/>
      <c r="AT534" s="403"/>
      <c r="AU534" s="403"/>
      <c r="AV534" s="403"/>
      <c r="AW534" s="403"/>
      <c r="AX534" s="403"/>
      <c r="AY534" s="403"/>
      <c r="AZ534" s="404"/>
      <c r="BA534" s="363"/>
      <c r="BB534" s="363"/>
      <c r="BC534" s="363"/>
      <c r="BD534" s="363"/>
      <c r="BE534" s="363"/>
      <c r="BF534" s="363"/>
      <c r="BG534" s="363"/>
      <c r="BH534" s="363"/>
      <c r="BI534" s="363"/>
      <c r="BJ534" s="363"/>
    </row>
    <row r="535" spans="6:62" ht="93" customHeight="1" x14ac:dyDescent="0.3">
      <c r="F535" s="399"/>
      <c r="G535" s="400"/>
      <c r="H535" s="400"/>
      <c r="I535" s="400"/>
      <c r="J535" s="400"/>
      <c r="K535" s="400"/>
      <c r="L535" s="400"/>
      <c r="M535" s="400"/>
      <c r="N535" s="400"/>
      <c r="U535" s="401"/>
      <c r="V535" s="402"/>
      <c r="W535" s="402"/>
      <c r="X535" s="402"/>
      <c r="Y535" s="402"/>
      <c r="Z535" s="402"/>
      <c r="AA535" s="402"/>
      <c r="AB535" s="402"/>
      <c r="AC535" s="402"/>
      <c r="AD535" s="402"/>
      <c r="AE535" s="402"/>
      <c r="AF535" s="402"/>
      <c r="AG535" s="402"/>
      <c r="AH535" s="402"/>
      <c r="AI535" s="402"/>
      <c r="AJ535" s="402"/>
      <c r="AK535" s="402"/>
      <c r="AL535" s="403"/>
      <c r="AM535" s="403"/>
      <c r="AN535" s="403"/>
      <c r="AO535" s="403"/>
      <c r="AP535" s="403"/>
      <c r="AQ535" s="403"/>
      <c r="AR535" s="403"/>
      <c r="AS535" s="403"/>
      <c r="AT535" s="403"/>
      <c r="AU535" s="403"/>
      <c r="AV535" s="403"/>
      <c r="AW535" s="403"/>
      <c r="AX535" s="403"/>
      <c r="AY535" s="403"/>
      <c r="AZ535" s="404"/>
      <c r="BA535" s="363"/>
      <c r="BB535" s="363"/>
      <c r="BC535" s="363"/>
      <c r="BD535" s="363"/>
      <c r="BE535" s="363"/>
      <c r="BF535" s="363"/>
      <c r="BG535" s="363"/>
      <c r="BH535" s="363"/>
      <c r="BI535" s="363"/>
      <c r="BJ535" s="363"/>
    </row>
    <row r="536" spans="6:62" ht="93" customHeight="1" x14ac:dyDescent="0.3">
      <c r="F536" s="399"/>
      <c r="G536" s="400"/>
      <c r="H536" s="400"/>
      <c r="I536" s="400"/>
      <c r="J536" s="400"/>
      <c r="K536" s="400"/>
      <c r="L536" s="400"/>
      <c r="M536" s="400"/>
      <c r="N536" s="400"/>
      <c r="U536" s="401"/>
      <c r="V536" s="402"/>
      <c r="W536" s="402"/>
      <c r="X536" s="402"/>
      <c r="Y536" s="402"/>
      <c r="Z536" s="402"/>
      <c r="AA536" s="402"/>
      <c r="AB536" s="402"/>
      <c r="AC536" s="402"/>
      <c r="AD536" s="402"/>
      <c r="AE536" s="402"/>
      <c r="AF536" s="402"/>
      <c r="AG536" s="402"/>
      <c r="AH536" s="402"/>
      <c r="AI536" s="402"/>
      <c r="AJ536" s="402"/>
      <c r="AK536" s="402"/>
      <c r="AL536" s="403"/>
      <c r="AM536" s="403"/>
      <c r="AN536" s="403"/>
      <c r="AO536" s="403"/>
      <c r="AP536" s="403"/>
      <c r="AQ536" s="403"/>
      <c r="AR536" s="403"/>
      <c r="AS536" s="403"/>
      <c r="AT536" s="403"/>
      <c r="AU536" s="403"/>
      <c r="AV536" s="403"/>
      <c r="AW536" s="403"/>
      <c r="AX536" s="403"/>
      <c r="AY536" s="403"/>
      <c r="AZ536" s="404"/>
      <c r="BA536" s="363"/>
      <c r="BB536" s="363"/>
      <c r="BC536" s="363"/>
      <c r="BD536" s="363"/>
      <c r="BE536" s="363"/>
      <c r="BF536" s="363"/>
      <c r="BG536" s="363"/>
      <c r="BH536" s="363"/>
      <c r="BI536" s="363"/>
      <c r="BJ536" s="363"/>
    </row>
    <row r="537" spans="6:62" ht="93" customHeight="1" x14ac:dyDescent="0.3">
      <c r="F537" s="399"/>
      <c r="G537" s="400"/>
      <c r="H537" s="400"/>
      <c r="I537" s="400"/>
      <c r="J537" s="400"/>
      <c r="K537" s="400"/>
      <c r="L537" s="400"/>
      <c r="M537" s="400"/>
      <c r="N537" s="400"/>
      <c r="U537" s="401"/>
      <c r="V537" s="402"/>
      <c r="W537" s="402"/>
      <c r="X537" s="402"/>
      <c r="Y537" s="402"/>
      <c r="Z537" s="402"/>
      <c r="AA537" s="402"/>
      <c r="AB537" s="402"/>
      <c r="AC537" s="402"/>
      <c r="AD537" s="402"/>
      <c r="AE537" s="402"/>
      <c r="AF537" s="402"/>
      <c r="AG537" s="402"/>
      <c r="AH537" s="402"/>
      <c r="AI537" s="402"/>
      <c r="AJ537" s="402"/>
      <c r="AK537" s="402"/>
      <c r="AL537" s="403"/>
      <c r="AM537" s="403"/>
      <c r="AN537" s="403"/>
      <c r="AO537" s="403"/>
      <c r="AP537" s="403"/>
      <c r="AQ537" s="403"/>
      <c r="AR537" s="403"/>
      <c r="AS537" s="403"/>
      <c r="AT537" s="403"/>
      <c r="AU537" s="403"/>
      <c r="AV537" s="403"/>
      <c r="AW537" s="403"/>
      <c r="AX537" s="403"/>
      <c r="AY537" s="403"/>
      <c r="AZ537" s="404"/>
      <c r="BA537" s="363"/>
      <c r="BB537" s="363"/>
      <c r="BC537" s="363"/>
      <c r="BD537" s="363"/>
      <c r="BE537" s="363"/>
      <c r="BF537" s="363"/>
      <c r="BG537" s="363"/>
      <c r="BH537" s="363"/>
      <c r="BI537" s="363"/>
      <c r="BJ537" s="363"/>
    </row>
    <row r="538" spans="6:62" ht="93" customHeight="1" x14ac:dyDescent="0.3">
      <c r="F538" s="399"/>
      <c r="G538" s="400"/>
      <c r="H538" s="400"/>
      <c r="I538" s="400"/>
      <c r="J538" s="400"/>
      <c r="K538" s="400"/>
      <c r="L538" s="400"/>
      <c r="M538" s="400"/>
      <c r="N538" s="400"/>
      <c r="U538" s="401"/>
      <c r="V538" s="402"/>
      <c r="W538" s="402"/>
      <c r="X538" s="402"/>
      <c r="Y538" s="402"/>
      <c r="Z538" s="402"/>
      <c r="AA538" s="402"/>
      <c r="AB538" s="402"/>
      <c r="AC538" s="402"/>
      <c r="AD538" s="402"/>
      <c r="AE538" s="402"/>
      <c r="AF538" s="402"/>
      <c r="AG538" s="402"/>
      <c r="AH538" s="402"/>
      <c r="AI538" s="402"/>
      <c r="AJ538" s="402"/>
      <c r="AK538" s="402"/>
      <c r="AL538" s="403"/>
      <c r="AM538" s="403"/>
      <c r="AN538" s="403"/>
      <c r="AO538" s="403"/>
      <c r="AP538" s="403"/>
      <c r="AQ538" s="403"/>
      <c r="AR538" s="403"/>
      <c r="AS538" s="403"/>
      <c r="AT538" s="403"/>
      <c r="AU538" s="403"/>
      <c r="AV538" s="403"/>
      <c r="AW538" s="403"/>
      <c r="AX538" s="403"/>
      <c r="AY538" s="403"/>
      <c r="AZ538" s="404"/>
      <c r="BA538" s="363"/>
      <c r="BB538" s="363"/>
      <c r="BC538" s="363"/>
      <c r="BD538" s="363"/>
      <c r="BE538" s="363"/>
      <c r="BF538" s="363"/>
      <c r="BG538" s="363"/>
      <c r="BH538" s="363"/>
      <c r="BI538" s="363"/>
      <c r="BJ538" s="363"/>
    </row>
    <row r="539" spans="6:62" ht="93" customHeight="1" x14ac:dyDescent="0.3">
      <c r="F539" s="399"/>
      <c r="G539" s="400"/>
      <c r="H539" s="400"/>
      <c r="I539" s="400"/>
      <c r="J539" s="400"/>
      <c r="K539" s="400"/>
      <c r="L539" s="400"/>
      <c r="M539" s="400"/>
      <c r="N539" s="400"/>
      <c r="U539" s="401"/>
      <c r="V539" s="402"/>
      <c r="W539" s="402"/>
      <c r="X539" s="402"/>
      <c r="Y539" s="402"/>
      <c r="Z539" s="402"/>
      <c r="AA539" s="402"/>
      <c r="AB539" s="402"/>
      <c r="AC539" s="402"/>
      <c r="AD539" s="402"/>
      <c r="AE539" s="402"/>
      <c r="AF539" s="402"/>
      <c r="AG539" s="402"/>
      <c r="AH539" s="402"/>
      <c r="AI539" s="402"/>
      <c r="AJ539" s="402"/>
      <c r="AK539" s="402"/>
      <c r="AL539" s="403"/>
      <c r="AM539" s="403"/>
      <c r="AN539" s="403"/>
      <c r="AO539" s="403"/>
      <c r="AP539" s="403"/>
      <c r="AQ539" s="403"/>
      <c r="AR539" s="403"/>
      <c r="AS539" s="403"/>
      <c r="AT539" s="403"/>
      <c r="AU539" s="403"/>
      <c r="AV539" s="403"/>
      <c r="AW539" s="403"/>
      <c r="AX539" s="403"/>
      <c r="AY539" s="403"/>
      <c r="AZ539" s="404"/>
      <c r="BA539" s="363"/>
      <c r="BB539" s="363"/>
      <c r="BC539" s="363"/>
      <c r="BD539" s="363"/>
      <c r="BE539" s="363"/>
      <c r="BF539" s="363"/>
      <c r="BG539" s="363"/>
      <c r="BH539" s="363"/>
      <c r="BI539" s="363"/>
      <c r="BJ539" s="363"/>
    </row>
    <row r="540" spans="6:62" ht="93" customHeight="1" x14ac:dyDescent="0.3">
      <c r="F540" s="399"/>
      <c r="G540" s="400"/>
      <c r="H540" s="400"/>
      <c r="I540" s="400"/>
      <c r="J540" s="400"/>
      <c r="K540" s="400"/>
      <c r="L540" s="400"/>
      <c r="M540" s="400"/>
      <c r="N540" s="400"/>
      <c r="U540" s="401"/>
      <c r="V540" s="402"/>
      <c r="W540" s="402"/>
      <c r="X540" s="402"/>
      <c r="Y540" s="402"/>
      <c r="Z540" s="402"/>
      <c r="AA540" s="402"/>
      <c r="AB540" s="402"/>
      <c r="AC540" s="402"/>
      <c r="AD540" s="402"/>
      <c r="AE540" s="402"/>
      <c r="AF540" s="402"/>
      <c r="AG540" s="402"/>
      <c r="AH540" s="402"/>
      <c r="AI540" s="402"/>
      <c r="AJ540" s="402"/>
      <c r="AK540" s="402"/>
      <c r="AL540" s="403"/>
      <c r="AM540" s="403"/>
      <c r="AN540" s="403"/>
      <c r="AO540" s="403"/>
      <c r="AP540" s="403"/>
      <c r="AQ540" s="403"/>
      <c r="AR540" s="403"/>
      <c r="AS540" s="403"/>
      <c r="AT540" s="403"/>
      <c r="AU540" s="403"/>
      <c r="AV540" s="403"/>
      <c r="AW540" s="403"/>
      <c r="AX540" s="403"/>
      <c r="AY540" s="403"/>
      <c r="AZ540" s="404"/>
      <c r="BA540" s="363"/>
      <c r="BB540" s="363"/>
      <c r="BC540" s="363"/>
      <c r="BD540" s="363"/>
      <c r="BE540" s="363"/>
      <c r="BF540" s="363"/>
      <c r="BG540" s="363"/>
      <c r="BH540" s="363"/>
      <c r="BI540" s="363"/>
      <c r="BJ540" s="363"/>
    </row>
    <row r="541" spans="6:62" ht="93" customHeight="1" x14ac:dyDescent="0.3">
      <c r="F541" s="399"/>
      <c r="G541" s="400"/>
      <c r="H541" s="400"/>
      <c r="I541" s="400"/>
      <c r="J541" s="400"/>
      <c r="K541" s="400"/>
      <c r="L541" s="400"/>
      <c r="M541" s="400"/>
      <c r="N541" s="400"/>
      <c r="U541" s="401"/>
      <c r="V541" s="402"/>
      <c r="W541" s="402"/>
      <c r="X541" s="402"/>
      <c r="Y541" s="402"/>
      <c r="Z541" s="402"/>
      <c r="AA541" s="402"/>
      <c r="AB541" s="402"/>
      <c r="AC541" s="402"/>
      <c r="AD541" s="402"/>
      <c r="AE541" s="402"/>
      <c r="AF541" s="402"/>
      <c r="AG541" s="402"/>
      <c r="AH541" s="402"/>
      <c r="AI541" s="402"/>
      <c r="AJ541" s="402"/>
      <c r="AK541" s="402"/>
      <c r="AL541" s="403"/>
      <c r="AM541" s="403"/>
      <c r="AN541" s="403"/>
      <c r="AO541" s="403"/>
      <c r="AP541" s="403"/>
      <c r="AQ541" s="403"/>
      <c r="AR541" s="403"/>
      <c r="AS541" s="403"/>
      <c r="AT541" s="403"/>
      <c r="AU541" s="403"/>
      <c r="AV541" s="403"/>
      <c r="AW541" s="403"/>
      <c r="AX541" s="403"/>
      <c r="AY541" s="403"/>
      <c r="AZ541" s="404"/>
      <c r="BA541" s="363"/>
      <c r="BB541" s="363"/>
      <c r="BC541" s="363"/>
      <c r="BD541" s="363"/>
      <c r="BE541" s="363"/>
      <c r="BF541" s="363"/>
      <c r="BG541" s="363"/>
      <c r="BH541" s="363"/>
      <c r="BI541" s="363"/>
      <c r="BJ541" s="363"/>
    </row>
    <row r="542" spans="6:62" ht="93" customHeight="1" x14ac:dyDescent="0.3">
      <c r="F542" s="399"/>
      <c r="G542" s="400"/>
      <c r="H542" s="400"/>
      <c r="I542" s="400"/>
      <c r="J542" s="400"/>
      <c r="K542" s="400"/>
      <c r="L542" s="400"/>
      <c r="M542" s="400"/>
      <c r="N542" s="400"/>
      <c r="U542" s="401"/>
      <c r="V542" s="402"/>
      <c r="W542" s="402"/>
      <c r="X542" s="402"/>
      <c r="Y542" s="402"/>
      <c r="Z542" s="402"/>
      <c r="AA542" s="402"/>
      <c r="AB542" s="402"/>
      <c r="AC542" s="402"/>
      <c r="AD542" s="402"/>
      <c r="AE542" s="402"/>
      <c r="AF542" s="402"/>
      <c r="AG542" s="402"/>
      <c r="AH542" s="402"/>
      <c r="AI542" s="402"/>
      <c r="AJ542" s="402"/>
      <c r="AK542" s="402"/>
      <c r="AL542" s="403"/>
      <c r="AM542" s="403"/>
      <c r="AN542" s="403"/>
      <c r="AO542" s="403"/>
      <c r="AP542" s="403"/>
      <c r="AQ542" s="403"/>
      <c r="AR542" s="403"/>
      <c r="AS542" s="403"/>
      <c r="AT542" s="403"/>
      <c r="AU542" s="403"/>
      <c r="AV542" s="403"/>
      <c r="AW542" s="403"/>
      <c r="AX542" s="403"/>
      <c r="AY542" s="403"/>
      <c r="AZ542" s="404"/>
      <c r="BA542" s="363"/>
      <c r="BB542" s="363"/>
      <c r="BC542" s="363"/>
      <c r="BD542" s="363"/>
      <c r="BE542" s="363"/>
      <c r="BF542" s="363"/>
      <c r="BG542" s="363"/>
      <c r="BH542" s="363"/>
      <c r="BI542" s="363"/>
      <c r="BJ542" s="363"/>
    </row>
    <row r="543" spans="6:62" ht="93" customHeight="1" x14ac:dyDescent="0.3">
      <c r="F543" s="399"/>
      <c r="G543" s="400"/>
      <c r="H543" s="400"/>
      <c r="I543" s="400"/>
      <c r="J543" s="400"/>
      <c r="K543" s="400"/>
      <c r="L543" s="400"/>
      <c r="M543" s="400"/>
      <c r="N543" s="400"/>
      <c r="U543" s="401"/>
      <c r="V543" s="402"/>
      <c r="W543" s="402"/>
      <c r="X543" s="402"/>
      <c r="Y543" s="402"/>
      <c r="Z543" s="402"/>
      <c r="AA543" s="402"/>
      <c r="AB543" s="402"/>
      <c r="AC543" s="402"/>
      <c r="AD543" s="402"/>
      <c r="AE543" s="402"/>
      <c r="AF543" s="402"/>
      <c r="AG543" s="402"/>
      <c r="AH543" s="402"/>
      <c r="AI543" s="402"/>
      <c r="AJ543" s="402"/>
      <c r="AK543" s="402"/>
      <c r="AL543" s="403"/>
      <c r="AM543" s="403"/>
      <c r="AN543" s="403"/>
      <c r="AO543" s="403"/>
      <c r="AP543" s="403"/>
      <c r="AQ543" s="403"/>
      <c r="AR543" s="403"/>
      <c r="AS543" s="403"/>
      <c r="AT543" s="403"/>
      <c r="AU543" s="403"/>
      <c r="AV543" s="403"/>
      <c r="AW543" s="403"/>
      <c r="AX543" s="403"/>
      <c r="AY543" s="403"/>
      <c r="AZ543" s="404"/>
      <c r="BA543" s="363"/>
      <c r="BB543" s="363"/>
      <c r="BC543" s="363"/>
      <c r="BD543" s="363"/>
      <c r="BE543" s="363"/>
      <c r="BF543" s="363"/>
      <c r="BG543" s="363"/>
      <c r="BH543" s="363"/>
      <c r="BI543" s="363"/>
      <c r="BJ543" s="363"/>
    </row>
    <row r="544" spans="6:62" ht="93" customHeight="1" x14ac:dyDescent="0.3">
      <c r="F544" s="399"/>
      <c r="G544" s="400"/>
      <c r="H544" s="400"/>
      <c r="I544" s="400"/>
      <c r="J544" s="400"/>
      <c r="K544" s="400"/>
      <c r="L544" s="400"/>
      <c r="M544" s="400"/>
      <c r="N544" s="400"/>
      <c r="U544" s="401"/>
      <c r="V544" s="402"/>
      <c r="W544" s="402"/>
      <c r="X544" s="402"/>
      <c r="Y544" s="402"/>
      <c r="Z544" s="402"/>
      <c r="AA544" s="402"/>
      <c r="AB544" s="402"/>
      <c r="AC544" s="402"/>
      <c r="AD544" s="402"/>
      <c r="AE544" s="402"/>
      <c r="AF544" s="402"/>
      <c r="AG544" s="402"/>
      <c r="AH544" s="402"/>
      <c r="AI544" s="402"/>
      <c r="AJ544" s="402"/>
      <c r="AK544" s="402"/>
      <c r="AL544" s="403"/>
      <c r="AM544" s="403"/>
      <c r="AN544" s="403"/>
      <c r="AO544" s="403"/>
      <c r="AP544" s="403"/>
      <c r="AQ544" s="403"/>
      <c r="AR544" s="403"/>
      <c r="AS544" s="403"/>
      <c r="AT544" s="403"/>
      <c r="AU544" s="403"/>
      <c r="AV544" s="403"/>
      <c r="AW544" s="403"/>
      <c r="AX544" s="403"/>
      <c r="AY544" s="403"/>
      <c r="AZ544" s="404"/>
      <c r="BA544" s="363"/>
      <c r="BB544" s="363"/>
      <c r="BC544" s="363"/>
      <c r="BD544" s="363"/>
      <c r="BE544" s="363"/>
      <c r="BF544" s="363"/>
      <c r="BG544" s="363"/>
      <c r="BH544" s="363"/>
      <c r="BI544" s="363"/>
      <c r="BJ544" s="363"/>
    </row>
    <row r="545" spans="6:62" ht="93" customHeight="1" x14ac:dyDescent="0.3">
      <c r="F545" s="399"/>
      <c r="G545" s="400"/>
      <c r="H545" s="400"/>
      <c r="I545" s="400"/>
      <c r="J545" s="400"/>
      <c r="K545" s="400"/>
      <c r="L545" s="400"/>
      <c r="M545" s="400"/>
      <c r="N545" s="400"/>
      <c r="U545" s="401"/>
      <c r="V545" s="402"/>
      <c r="W545" s="402"/>
      <c r="X545" s="402"/>
      <c r="Y545" s="402"/>
      <c r="Z545" s="402"/>
      <c r="AA545" s="402"/>
      <c r="AB545" s="402"/>
      <c r="AC545" s="402"/>
      <c r="AD545" s="402"/>
      <c r="AE545" s="402"/>
      <c r="AF545" s="402"/>
      <c r="AG545" s="402"/>
      <c r="AH545" s="402"/>
      <c r="AI545" s="402"/>
      <c r="AJ545" s="402"/>
      <c r="AK545" s="402"/>
      <c r="AL545" s="403"/>
      <c r="AM545" s="403"/>
      <c r="AN545" s="403"/>
      <c r="AO545" s="403"/>
      <c r="AP545" s="403"/>
      <c r="AQ545" s="403"/>
      <c r="AR545" s="403"/>
      <c r="AS545" s="403"/>
      <c r="AT545" s="403"/>
      <c r="AU545" s="403"/>
      <c r="AV545" s="403"/>
      <c r="AW545" s="403"/>
      <c r="AX545" s="403"/>
      <c r="AY545" s="403"/>
      <c r="AZ545" s="404"/>
      <c r="BA545" s="363"/>
      <c r="BB545" s="363"/>
      <c r="BC545" s="363"/>
      <c r="BD545" s="363"/>
      <c r="BE545" s="363"/>
      <c r="BF545" s="363"/>
      <c r="BG545" s="363"/>
      <c r="BH545" s="363"/>
      <c r="BI545" s="363"/>
      <c r="BJ545" s="363"/>
    </row>
    <row r="546" spans="6:62" ht="93" customHeight="1" x14ac:dyDescent="0.3">
      <c r="F546" s="399"/>
      <c r="G546" s="400"/>
      <c r="H546" s="400"/>
      <c r="I546" s="400"/>
      <c r="J546" s="400"/>
      <c r="K546" s="400"/>
      <c r="L546" s="400"/>
      <c r="M546" s="400"/>
      <c r="N546" s="400"/>
      <c r="U546" s="401"/>
      <c r="V546" s="402"/>
      <c r="W546" s="402"/>
      <c r="X546" s="402"/>
      <c r="Y546" s="402"/>
      <c r="Z546" s="402"/>
      <c r="AA546" s="402"/>
      <c r="AB546" s="402"/>
      <c r="AC546" s="402"/>
      <c r="AD546" s="402"/>
      <c r="AE546" s="402"/>
      <c r="AF546" s="402"/>
      <c r="AG546" s="402"/>
      <c r="AH546" s="402"/>
      <c r="AI546" s="402"/>
      <c r="AJ546" s="402"/>
      <c r="AK546" s="402"/>
      <c r="AL546" s="403"/>
      <c r="AM546" s="403"/>
      <c r="AN546" s="403"/>
      <c r="AO546" s="403"/>
      <c r="AP546" s="403"/>
      <c r="AQ546" s="403"/>
      <c r="AR546" s="403"/>
      <c r="AS546" s="403"/>
      <c r="AT546" s="403"/>
      <c r="AU546" s="403"/>
      <c r="AV546" s="403"/>
      <c r="AW546" s="403"/>
      <c r="AX546" s="403"/>
      <c r="AY546" s="403"/>
      <c r="AZ546" s="404"/>
      <c r="BA546" s="363"/>
      <c r="BB546" s="363"/>
      <c r="BC546" s="363"/>
      <c r="BD546" s="363"/>
      <c r="BE546" s="363"/>
      <c r="BF546" s="363"/>
      <c r="BG546" s="363"/>
      <c r="BH546" s="363"/>
      <c r="BI546" s="363"/>
      <c r="BJ546" s="363"/>
    </row>
    <row r="547" spans="6:62" ht="93" customHeight="1" x14ac:dyDescent="0.3">
      <c r="F547" s="399"/>
      <c r="G547" s="400"/>
      <c r="H547" s="400"/>
      <c r="I547" s="400"/>
      <c r="J547" s="400"/>
      <c r="K547" s="400"/>
      <c r="L547" s="400"/>
      <c r="M547" s="400"/>
      <c r="N547" s="400"/>
      <c r="U547" s="401"/>
      <c r="V547" s="402"/>
      <c r="W547" s="402"/>
      <c r="X547" s="402"/>
      <c r="Y547" s="402"/>
      <c r="Z547" s="402"/>
      <c r="AA547" s="402"/>
      <c r="AB547" s="402"/>
      <c r="AC547" s="402"/>
      <c r="AD547" s="402"/>
      <c r="AE547" s="402"/>
      <c r="AF547" s="402"/>
      <c r="AG547" s="402"/>
      <c r="AH547" s="402"/>
      <c r="AI547" s="402"/>
      <c r="AJ547" s="402"/>
      <c r="AK547" s="402"/>
      <c r="AL547" s="403"/>
      <c r="AM547" s="403"/>
      <c r="AN547" s="403"/>
      <c r="AO547" s="403"/>
      <c r="AP547" s="403"/>
      <c r="AQ547" s="403"/>
      <c r="AR547" s="403"/>
      <c r="AS547" s="403"/>
      <c r="AT547" s="403"/>
      <c r="AU547" s="403"/>
      <c r="AV547" s="403"/>
      <c r="AW547" s="403"/>
      <c r="AX547" s="403"/>
      <c r="AY547" s="403"/>
      <c r="AZ547" s="404"/>
      <c r="BA547" s="363"/>
      <c r="BB547" s="363"/>
      <c r="BC547" s="363"/>
      <c r="BD547" s="363"/>
      <c r="BE547" s="363"/>
      <c r="BF547" s="363"/>
      <c r="BG547" s="363"/>
      <c r="BH547" s="363"/>
      <c r="BI547" s="363"/>
      <c r="BJ547" s="363"/>
    </row>
    <row r="548" spans="6:62" ht="93" customHeight="1" x14ac:dyDescent="0.3">
      <c r="F548" s="399"/>
      <c r="G548" s="400"/>
      <c r="H548" s="400"/>
      <c r="I548" s="400"/>
      <c r="J548" s="400"/>
      <c r="K548" s="400"/>
      <c r="L548" s="400"/>
      <c r="M548" s="400"/>
      <c r="N548" s="400"/>
      <c r="U548" s="401"/>
      <c r="V548" s="402"/>
      <c r="W548" s="402"/>
      <c r="X548" s="402"/>
      <c r="Y548" s="402"/>
      <c r="Z548" s="402"/>
      <c r="AA548" s="402"/>
      <c r="AB548" s="402"/>
      <c r="AC548" s="402"/>
      <c r="AD548" s="402"/>
      <c r="AE548" s="402"/>
      <c r="AF548" s="402"/>
      <c r="AG548" s="402"/>
      <c r="AH548" s="402"/>
      <c r="AI548" s="402"/>
      <c r="AJ548" s="402"/>
      <c r="AK548" s="402"/>
      <c r="AL548" s="403"/>
      <c r="AM548" s="403"/>
      <c r="AN548" s="403"/>
      <c r="AO548" s="403"/>
      <c r="AP548" s="403"/>
      <c r="AQ548" s="403"/>
      <c r="AR548" s="403"/>
      <c r="AS548" s="403"/>
      <c r="AT548" s="403"/>
      <c r="AU548" s="403"/>
      <c r="AV548" s="403"/>
      <c r="AW548" s="403"/>
      <c r="AX548" s="403"/>
      <c r="AY548" s="403"/>
      <c r="AZ548" s="404"/>
      <c r="BA548" s="363"/>
      <c r="BB548" s="363"/>
      <c r="BC548" s="363"/>
      <c r="BD548" s="363"/>
      <c r="BE548" s="363"/>
      <c r="BF548" s="363"/>
      <c r="BG548" s="363"/>
      <c r="BH548" s="363"/>
      <c r="BI548" s="363"/>
      <c r="BJ548" s="363"/>
    </row>
    <row r="549" spans="6:62" ht="93" customHeight="1" x14ac:dyDescent="0.3">
      <c r="F549" s="399"/>
      <c r="G549" s="400"/>
      <c r="H549" s="400"/>
      <c r="I549" s="400"/>
      <c r="J549" s="400"/>
      <c r="K549" s="400"/>
      <c r="L549" s="400"/>
      <c r="M549" s="400"/>
      <c r="N549" s="400"/>
      <c r="U549" s="401"/>
      <c r="V549" s="402"/>
      <c r="W549" s="402"/>
      <c r="X549" s="402"/>
      <c r="Y549" s="402"/>
      <c r="Z549" s="402"/>
      <c r="AA549" s="402"/>
      <c r="AB549" s="402"/>
      <c r="AC549" s="402"/>
      <c r="AD549" s="402"/>
      <c r="AE549" s="402"/>
      <c r="AF549" s="402"/>
      <c r="AG549" s="402"/>
      <c r="AH549" s="402"/>
      <c r="AI549" s="402"/>
      <c r="AJ549" s="402"/>
      <c r="AK549" s="402"/>
      <c r="AL549" s="403"/>
      <c r="AM549" s="403"/>
      <c r="AN549" s="403"/>
      <c r="AO549" s="403"/>
      <c r="AP549" s="403"/>
      <c r="AQ549" s="403"/>
      <c r="AR549" s="403"/>
      <c r="AS549" s="403"/>
      <c r="AT549" s="403"/>
      <c r="AU549" s="403"/>
      <c r="AV549" s="403"/>
      <c r="AW549" s="403"/>
      <c r="AX549" s="403"/>
      <c r="AY549" s="403"/>
      <c r="AZ549" s="404"/>
      <c r="BA549" s="363"/>
      <c r="BB549" s="363"/>
      <c r="BC549" s="363"/>
      <c r="BD549" s="363"/>
      <c r="BE549" s="363"/>
      <c r="BF549" s="363"/>
      <c r="BG549" s="363"/>
      <c r="BH549" s="363"/>
      <c r="BI549" s="363"/>
      <c r="BJ549" s="363"/>
    </row>
    <row r="550" spans="6:62" ht="93" customHeight="1" x14ac:dyDescent="0.3">
      <c r="F550" s="399"/>
      <c r="G550" s="400"/>
      <c r="H550" s="400"/>
      <c r="I550" s="400"/>
      <c r="J550" s="400"/>
      <c r="K550" s="400"/>
      <c r="L550" s="400"/>
      <c r="M550" s="400"/>
      <c r="N550" s="400"/>
      <c r="U550" s="401"/>
      <c r="V550" s="402"/>
      <c r="W550" s="402"/>
      <c r="X550" s="402"/>
      <c r="Y550" s="402"/>
      <c r="Z550" s="402"/>
      <c r="AA550" s="402"/>
      <c r="AB550" s="402"/>
      <c r="AC550" s="402"/>
      <c r="AD550" s="402"/>
      <c r="AE550" s="402"/>
      <c r="AF550" s="402"/>
      <c r="AG550" s="402"/>
      <c r="AH550" s="402"/>
      <c r="AI550" s="402"/>
      <c r="AJ550" s="402"/>
      <c r="AK550" s="402"/>
      <c r="AL550" s="403"/>
      <c r="AM550" s="403"/>
      <c r="AN550" s="403"/>
      <c r="AO550" s="403"/>
      <c r="AP550" s="403"/>
      <c r="AQ550" s="403"/>
      <c r="AR550" s="403"/>
      <c r="AS550" s="403"/>
      <c r="AT550" s="403"/>
      <c r="AU550" s="403"/>
      <c r="AV550" s="403"/>
      <c r="AW550" s="403"/>
      <c r="AX550" s="403"/>
      <c r="AY550" s="403"/>
      <c r="AZ550" s="404"/>
      <c r="BA550" s="363"/>
      <c r="BB550" s="363"/>
      <c r="BC550" s="363"/>
      <c r="BD550" s="363"/>
      <c r="BE550" s="363"/>
      <c r="BF550" s="363"/>
      <c r="BG550" s="363"/>
      <c r="BH550" s="363"/>
      <c r="BI550" s="363"/>
      <c r="BJ550" s="363"/>
    </row>
    <row r="551" spans="6:62" ht="93" customHeight="1" x14ac:dyDescent="0.3">
      <c r="F551" s="399"/>
      <c r="G551" s="400"/>
      <c r="H551" s="400"/>
      <c r="I551" s="400"/>
      <c r="J551" s="400"/>
      <c r="K551" s="400"/>
      <c r="L551" s="400"/>
      <c r="M551" s="400"/>
      <c r="N551" s="400"/>
      <c r="U551" s="401"/>
      <c r="V551" s="402"/>
      <c r="W551" s="402"/>
      <c r="X551" s="402"/>
      <c r="Y551" s="402"/>
      <c r="Z551" s="402"/>
      <c r="AA551" s="402"/>
      <c r="AB551" s="402"/>
      <c r="AC551" s="402"/>
      <c r="AD551" s="402"/>
      <c r="AE551" s="402"/>
      <c r="AF551" s="402"/>
      <c r="AG551" s="402"/>
      <c r="AH551" s="402"/>
      <c r="AI551" s="402"/>
      <c r="AJ551" s="402"/>
      <c r="AK551" s="402"/>
      <c r="AL551" s="403"/>
      <c r="AM551" s="403"/>
      <c r="AN551" s="403"/>
      <c r="AO551" s="403"/>
      <c r="AP551" s="403"/>
      <c r="AQ551" s="403"/>
      <c r="AR551" s="403"/>
      <c r="AS551" s="403"/>
      <c r="AT551" s="403"/>
      <c r="AU551" s="403"/>
      <c r="AV551" s="403"/>
      <c r="AW551" s="403"/>
      <c r="AX551" s="403"/>
      <c r="AY551" s="403"/>
      <c r="AZ551" s="404"/>
      <c r="BA551" s="363"/>
      <c r="BB551" s="363"/>
      <c r="BC551" s="363"/>
      <c r="BD551" s="363"/>
      <c r="BE551" s="363"/>
      <c r="BF551" s="363"/>
      <c r="BG551" s="363"/>
      <c r="BH551" s="363"/>
      <c r="BI551" s="363"/>
      <c r="BJ551" s="363"/>
    </row>
    <row r="552" spans="6:62" ht="93" customHeight="1" x14ac:dyDescent="0.3">
      <c r="F552" s="399"/>
      <c r="G552" s="400"/>
      <c r="H552" s="400"/>
      <c r="I552" s="400"/>
      <c r="J552" s="400"/>
      <c r="K552" s="400"/>
      <c r="L552" s="400"/>
      <c r="M552" s="400"/>
      <c r="N552" s="400"/>
      <c r="U552" s="401"/>
      <c r="V552" s="402"/>
      <c r="W552" s="402"/>
      <c r="X552" s="402"/>
      <c r="Y552" s="402"/>
      <c r="Z552" s="402"/>
      <c r="AA552" s="402"/>
      <c r="AB552" s="402"/>
      <c r="AC552" s="402"/>
      <c r="AD552" s="402"/>
      <c r="AE552" s="402"/>
      <c r="AF552" s="402"/>
      <c r="AG552" s="402"/>
      <c r="AH552" s="402"/>
      <c r="AI552" s="402"/>
      <c r="AJ552" s="402"/>
      <c r="AK552" s="402"/>
      <c r="AL552" s="403"/>
      <c r="AM552" s="403"/>
      <c r="AN552" s="403"/>
      <c r="AO552" s="403"/>
      <c r="AP552" s="403"/>
      <c r="AQ552" s="403"/>
      <c r="AR552" s="403"/>
      <c r="AS552" s="403"/>
      <c r="AT552" s="403"/>
      <c r="AU552" s="403"/>
      <c r="AV552" s="403"/>
      <c r="AW552" s="403"/>
      <c r="AX552" s="403"/>
      <c r="AY552" s="403"/>
      <c r="AZ552" s="404"/>
      <c r="BA552" s="363"/>
      <c r="BB552" s="363"/>
      <c r="BC552" s="363"/>
      <c r="BD552" s="363"/>
      <c r="BE552" s="363"/>
      <c r="BF552" s="363"/>
      <c r="BG552" s="363"/>
      <c r="BH552" s="363"/>
      <c r="BI552" s="363"/>
      <c r="BJ552" s="363"/>
    </row>
    <row r="553" spans="6:62" ht="93" customHeight="1" x14ac:dyDescent="0.3">
      <c r="F553" s="399"/>
      <c r="G553" s="400"/>
      <c r="H553" s="400"/>
      <c r="I553" s="400"/>
      <c r="J553" s="400"/>
      <c r="K553" s="400"/>
      <c r="L553" s="400"/>
      <c r="M553" s="400"/>
      <c r="N553" s="400"/>
      <c r="U553" s="401"/>
      <c r="V553" s="402"/>
      <c r="W553" s="402"/>
      <c r="X553" s="402"/>
      <c r="Y553" s="402"/>
      <c r="Z553" s="402"/>
      <c r="AA553" s="402"/>
      <c r="AB553" s="402"/>
      <c r="AC553" s="402"/>
      <c r="AD553" s="402"/>
      <c r="AE553" s="402"/>
      <c r="AF553" s="402"/>
      <c r="AG553" s="402"/>
      <c r="AH553" s="402"/>
      <c r="AI553" s="402"/>
      <c r="AJ553" s="402"/>
      <c r="AK553" s="402"/>
      <c r="AL553" s="403"/>
      <c r="AM553" s="403"/>
      <c r="AN553" s="403"/>
      <c r="AO553" s="403"/>
      <c r="AP553" s="403"/>
      <c r="AQ553" s="403"/>
      <c r="AR553" s="403"/>
      <c r="AS553" s="403"/>
      <c r="AT553" s="403"/>
      <c r="AU553" s="403"/>
      <c r="AV553" s="403"/>
      <c r="AW553" s="403"/>
      <c r="AX553" s="403"/>
      <c r="AY553" s="403"/>
      <c r="AZ553" s="404"/>
      <c r="BA553" s="363"/>
      <c r="BB553" s="363"/>
      <c r="BC553" s="363"/>
      <c r="BD553" s="363"/>
      <c r="BE553" s="363"/>
      <c r="BF553" s="363"/>
      <c r="BG553" s="363"/>
      <c r="BH553" s="363"/>
      <c r="BI553" s="363"/>
      <c r="BJ553" s="363"/>
    </row>
    <row r="554" spans="6:62" ht="93" customHeight="1" x14ac:dyDescent="0.3">
      <c r="F554" s="399"/>
      <c r="G554" s="400"/>
      <c r="H554" s="400"/>
      <c r="I554" s="400"/>
      <c r="J554" s="400"/>
      <c r="K554" s="400"/>
      <c r="L554" s="400"/>
      <c r="M554" s="400"/>
      <c r="N554" s="400"/>
      <c r="U554" s="401"/>
      <c r="V554" s="402"/>
      <c r="W554" s="402"/>
      <c r="X554" s="402"/>
      <c r="Y554" s="402"/>
      <c r="Z554" s="402"/>
      <c r="AA554" s="402"/>
      <c r="AB554" s="402"/>
      <c r="AC554" s="402"/>
      <c r="AD554" s="402"/>
      <c r="AE554" s="402"/>
      <c r="AF554" s="402"/>
      <c r="AG554" s="402"/>
      <c r="AH554" s="402"/>
      <c r="AI554" s="402"/>
      <c r="AJ554" s="402"/>
      <c r="AK554" s="402"/>
      <c r="AL554" s="403"/>
      <c r="AM554" s="403"/>
      <c r="AN554" s="403"/>
      <c r="AO554" s="403"/>
      <c r="AP554" s="403"/>
      <c r="AQ554" s="403"/>
      <c r="AR554" s="403"/>
      <c r="AS554" s="403"/>
      <c r="AT554" s="403"/>
      <c r="AU554" s="403"/>
      <c r="AV554" s="403"/>
      <c r="AW554" s="403"/>
      <c r="AX554" s="403"/>
      <c r="AY554" s="403"/>
      <c r="AZ554" s="404"/>
      <c r="BA554" s="363"/>
      <c r="BB554" s="363"/>
      <c r="BC554" s="363"/>
      <c r="BD554" s="363"/>
      <c r="BE554" s="363"/>
      <c r="BF554" s="363"/>
      <c r="BG554" s="363"/>
      <c r="BH554" s="363"/>
      <c r="BI554" s="363"/>
      <c r="BJ554" s="363"/>
    </row>
    <row r="555" spans="6:62" ht="93" customHeight="1" x14ac:dyDescent="0.3">
      <c r="F555" s="399"/>
      <c r="G555" s="400"/>
      <c r="H555" s="400"/>
      <c r="I555" s="400"/>
      <c r="J555" s="400"/>
      <c r="K555" s="400"/>
      <c r="L555" s="400"/>
      <c r="M555" s="400"/>
      <c r="N555" s="400"/>
      <c r="U555" s="401"/>
      <c r="V555" s="402"/>
      <c r="W555" s="402"/>
      <c r="X555" s="402"/>
      <c r="Y555" s="402"/>
      <c r="Z555" s="402"/>
      <c r="AA555" s="402"/>
      <c r="AB555" s="402"/>
      <c r="AC555" s="402"/>
      <c r="AD555" s="402"/>
      <c r="AE555" s="402"/>
      <c r="AF555" s="402"/>
      <c r="AG555" s="402"/>
      <c r="AH555" s="402"/>
      <c r="AI555" s="402"/>
      <c r="AJ555" s="402"/>
      <c r="AK555" s="402"/>
      <c r="AL555" s="403"/>
      <c r="AM555" s="403"/>
      <c r="AN555" s="403"/>
      <c r="AO555" s="403"/>
      <c r="AP555" s="403"/>
      <c r="AQ555" s="403"/>
      <c r="AR555" s="403"/>
      <c r="AS555" s="403"/>
      <c r="AT555" s="403"/>
      <c r="AU555" s="403"/>
      <c r="AV555" s="403"/>
      <c r="AW555" s="403"/>
      <c r="AX555" s="403"/>
      <c r="AY555" s="403"/>
      <c r="AZ555" s="404"/>
      <c r="BA555" s="363"/>
      <c r="BB555" s="363"/>
      <c r="BC555" s="363"/>
      <c r="BD555" s="363"/>
      <c r="BE555" s="363"/>
      <c r="BF555" s="363"/>
      <c r="BG555" s="363"/>
      <c r="BH555" s="363"/>
      <c r="BI555" s="363"/>
      <c r="BJ555" s="363"/>
    </row>
    <row r="556" spans="6:62" ht="93" customHeight="1" x14ac:dyDescent="0.3">
      <c r="F556" s="399"/>
      <c r="G556" s="400"/>
      <c r="H556" s="400"/>
      <c r="I556" s="400"/>
      <c r="J556" s="400"/>
      <c r="K556" s="400"/>
      <c r="L556" s="400"/>
      <c r="M556" s="400"/>
      <c r="N556" s="400"/>
      <c r="U556" s="401"/>
      <c r="V556" s="402"/>
      <c r="W556" s="402"/>
      <c r="X556" s="402"/>
      <c r="Y556" s="402"/>
      <c r="Z556" s="402"/>
      <c r="AA556" s="402"/>
      <c r="AB556" s="402"/>
      <c r="AC556" s="402"/>
      <c r="AD556" s="402"/>
      <c r="AE556" s="402"/>
      <c r="AF556" s="402"/>
      <c r="AG556" s="402"/>
      <c r="AH556" s="402"/>
      <c r="AI556" s="402"/>
      <c r="AJ556" s="402"/>
      <c r="AK556" s="402"/>
      <c r="AL556" s="403"/>
      <c r="AM556" s="403"/>
      <c r="AN556" s="403"/>
      <c r="AO556" s="403"/>
      <c r="AP556" s="403"/>
      <c r="AQ556" s="403"/>
      <c r="AR556" s="403"/>
      <c r="AS556" s="403"/>
      <c r="AT556" s="403"/>
      <c r="AU556" s="403"/>
      <c r="AV556" s="403"/>
      <c r="AW556" s="403"/>
      <c r="AX556" s="403"/>
      <c r="AY556" s="403"/>
      <c r="AZ556" s="404"/>
      <c r="BA556" s="363"/>
      <c r="BB556" s="363"/>
      <c r="BC556" s="363"/>
      <c r="BD556" s="363"/>
      <c r="BE556" s="363"/>
      <c r="BF556" s="363"/>
      <c r="BG556" s="363"/>
      <c r="BH556" s="363"/>
      <c r="BI556" s="363"/>
      <c r="BJ556" s="363"/>
    </row>
    <row r="557" spans="6:62" ht="93" customHeight="1" x14ac:dyDescent="0.3">
      <c r="F557" s="399"/>
      <c r="G557" s="400"/>
      <c r="H557" s="400"/>
      <c r="I557" s="400"/>
      <c r="J557" s="400"/>
      <c r="K557" s="400"/>
      <c r="L557" s="400"/>
      <c r="M557" s="400"/>
      <c r="N557" s="400"/>
      <c r="U557" s="401"/>
      <c r="V557" s="402"/>
      <c r="W557" s="402"/>
      <c r="X557" s="402"/>
      <c r="Y557" s="402"/>
      <c r="Z557" s="402"/>
      <c r="AA557" s="402"/>
      <c r="AB557" s="402"/>
      <c r="AC557" s="402"/>
      <c r="AD557" s="402"/>
      <c r="AE557" s="402"/>
      <c r="AF557" s="402"/>
      <c r="AG557" s="402"/>
      <c r="AH557" s="402"/>
      <c r="AI557" s="402"/>
      <c r="AJ557" s="402"/>
      <c r="AK557" s="402"/>
      <c r="AL557" s="403"/>
      <c r="AM557" s="403"/>
      <c r="AN557" s="403"/>
      <c r="AO557" s="403"/>
      <c r="AP557" s="403"/>
      <c r="AQ557" s="403"/>
      <c r="AR557" s="403"/>
      <c r="AS557" s="403"/>
      <c r="AT557" s="403"/>
      <c r="AU557" s="403"/>
      <c r="AV557" s="403"/>
      <c r="AW557" s="403"/>
      <c r="AX557" s="403"/>
      <c r="AY557" s="403"/>
      <c r="AZ557" s="404"/>
      <c r="BA557" s="363"/>
      <c r="BB557" s="363"/>
      <c r="BC557" s="363"/>
      <c r="BD557" s="363"/>
      <c r="BE557" s="363"/>
      <c r="BF557" s="363"/>
      <c r="BG557" s="363"/>
      <c r="BH557" s="363"/>
      <c r="BI557" s="363"/>
      <c r="BJ557" s="363"/>
    </row>
    <row r="558" spans="6:62" ht="93" customHeight="1" x14ac:dyDescent="0.3">
      <c r="F558" s="399"/>
      <c r="G558" s="400"/>
      <c r="H558" s="400"/>
      <c r="I558" s="400"/>
      <c r="J558" s="400"/>
      <c r="K558" s="400"/>
      <c r="L558" s="400"/>
      <c r="M558" s="400"/>
      <c r="N558" s="400"/>
      <c r="U558" s="401"/>
      <c r="V558" s="402"/>
      <c r="W558" s="402"/>
      <c r="X558" s="402"/>
      <c r="Y558" s="402"/>
      <c r="Z558" s="402"/>
      <c r="AA558" s="402"/>
      <c r="AB558" s="402"/>
      <c r="AC558" s="402"/>
      <c r="AD558" s="402"/>
      <c r="AE558" s="402"/>
      <c r="AF558" s="402"/>
      <c r="AG558" s="402"/>
      <c r="AH558" s="402"/>
      <c r="AI558" s="402"/>
      <c r="AJ558" s="402"/>
      <c r="AK558" s="402"/>
      <c r="AL558" s="403"/>
      <c r="AM558" s="403"/>
      <c r="AN558" s="403"/>
      <c r="AO558" s="403"/>
      <c r="AP558" s="403"/>
      <c r="AQ558" s="403"/>
      <c r="AR558" s="403"/>
      <c r="AS558" s="403"/>
      <c r="AT558" s="403"/>
      <c r="AU558" s="403"/>
      <c r="AV558" s="403"/>
      <c r="AW558" s="403"/>
      <c r="AX558" s="403"/>
      <c r="AY558" s="403"/>
      <c r="AZ558" s="404"/>
      <c r="BA558" s="363"/>
      <c r="BB558" s="363"/>
      <c r="BC558" s="363"/>
      <c r="BD558" s="363"/>
      <c r="BE558" s="363"/>
      <c r="BF558" s="363"/>
      <c r="BG558" s="363"/>
      <c r="BH558" s="363"/>
      <c r="BI558" s="363"/>
      <c r="BJ558" s="363"/>
    </row>
    <row r="559" spans="6:62" ht="93" customHeight="1" x14ac:dyDescent="0.3">
      <c r="F559" s="399"/>
      <c r="G559" s="400"/>
      <c r="H559" s="400"/>
      <c r="I559" s="400"/>
      <c r="J559" s="400"/>
      <c r="K559" s="400"/>
      <c r="L559" s="400"/>
      <c r="M559" s="400"/>
      <c r="N559" s="400"/>
      <c r="U559" s="401"/>
      <c r="V559" s="402"/>
      <c r="W559" s="402"/>
      <c r="X559" s="402"/>
      <c r="Y559" s="402"/>
      <c r="Z559" s="402"/>
      <c r="AA559" s="402"/>
      <c r="AB559" s="402"/>
      <c r="AC559" s="402"/>
      <c r="AD559" s="402"/>
      <c r="AE559" s="402"/>
      <c r="AF559" s="402"/>
      <c r="AG559" s="402"/>
      <c r="AH559" s="402"/>
      <c r="AI559" s="402"/>
      <c r="AJ559" s="402"/>
      <c r="AK559" s="402"/>
      <c r="AL559" s="403"/>
      <c r="AM559" s="403"/>
      <c r="AN559" s="403"/>
      <c r="AO559" s="403"/>
      <c r="AP559" s="403"/>
      <c r="AQ559" s="403"/>
      <c r="AR559" s="403"/>
      <c r="AS559" s="403"/>
      <c r="AT559" s="403"/>
      <c r="AU559" s="403"/>
      <c r="AV559" s="403"/>
      <c r="AW559" s="403"/>
      <c r="AX559" s="403"/>
      <c r="AY559" s="403"/>
      <c r="AZ559" s="404"/>
      <c r="BA559" s="363"/>
      <c r="BB559" s="363"/>
      <c r="BC559" s="363"/>
      <c r="BD559" s="363"/>
      <c r="BE559" s="363"/>
      <c r="BF559" s="363"/>
      <c r="BG559" s="363"/>
      <c r="BH559" s="363"/>
      <c r="BI559" s="363"/>
      <c r="BJ559" s="363"/>
    </row>
    <row r="560" spans="6:62" ht="93" customHeight="1" x14ac:dyDescent="0.3">
      <c r="F560" s="399"/>
      <c r="G560" s="400"/>
      <c r="H560" s="400"/>
      <c r="I560" s="400"/>
      <c r="J560" s="400"/>
      <c r="K560" s="400"/>
      <c r="L560" s="400"/>
      <c r="M560" s="400"/>
      <c r="N560" s="400"/>
      <c r="U560" s="401"/>
      <c r="V560" s="402"/>
      <c r="W560" s="402"/>
      <c r="X560" s="402"/>
      <c r="Y560" s="402"/>
      <c r="Z560" s="402"/>
      <c r="AA560" s="402"/>
      <c r="AB560" s="402"/>
      <c r="AC560" s="402"/>
      <c r="AD560" s="402"/>
      <c r="AE560" s="402"/>
      <c r="AF560" s="402"/>
      <c r="AG560" s="402"/>
      <c r="AH560" s="402"/>
      <c r="AI560" s="402"/>
      <c r="AJ560" s="402"/>
      <c r="AK560" s="402"/>
      <c r="AL560" s="403"/>
      <c r="AM560" s="403"/>
      <c r="AN560" s="403"/>
      <c r="AO560" s="403"/>
      <c r="AP560" s="403"/>
      <c r="AQ560" s="403"/>
      <c r="AR560" s="403"/>
      <c r="AS560" s="403"/>
      <c r="AT560" s="403"/>
      <c r="AU560" s="403"/>
      <c r="AV560" s="403"/>
      <c r="AW560" s="403"/>
      <c r="AX560" s="403"/>
      <c r="AY560" s="403"/>
      <c r="AZ560" s="404"/>
      <c r="BA560" s="363"/>
      <c r="BB560" s="363"/>
      <c r="BC560" s="363"/>
      <c r="BD560" s="363"/>
      <c r="BE560" s="363"/>
      <c r="BF560" s="363"/>
      <c r="BG560" s="363"/>
      <c r="BH560" s="363"/>
      <c r="BI560" s="363"/>
      <c r="BJ560" s="363"/>
    </row>
    <row r="561" spans="6:62" ht="93" customHeight="1" x14ac:dyDescent="0.3">
      <c r="F561" s="399"/>
      <c r="G561" s="400"/>
      <c r="H561" s="400"/>
      <c r="I561" s="400"/>
      <c r="J561" s="400"/>
      <c r="K561" s="400"/>
      <c r="L561" s="400"/>
      <c r="M561" s="400"/>
      <c r="N561" s="400"/>
      <c r="U561" s="401"/>
      <c r="V561" s="402"/>
      <c r="W561" s="402"/>
      <c r="X561" s="402"/>
      <c r="Y561" s="402"/>
      <c r="Z561" s="402"/>
      <c r="AA561" s="402"/>
      <c r="AB561" s="402"/>
      <c r="AC561" s="402"/>
      <c r="AD561" s="402"/>
      <c r="AE561" s="402"/>
      <c r="AF561" s="402"/>
      <c r="AG561" s="402"/>
      <c r="AH561" s="402"/>
      <c r="AI561" s="402"/>
      <c r="AJ561" s="402"/>
      <c r="AK561" s="402"/>
      <c r="AL561" s="403"/>
      <c r="AM561" s="403"/>
      <c r="AN561" s="403"/>
      <c r="AO561" s="403"/>
      <c r="AP561" s="403"/>
      <c r="AQ561" s="403"/>
      <c r="AR561" s="403"/>
      <c r="AS561" s="403"/>
      <c r="AT561" s="403"/>
      <c r="AU561" s="403"/>
      <c r="AV561" s="403"/>
      <c r="AW561" s="403"/>
      <c r="AX561" s="403"/>
      <c r="AY561" s="403"/>
      <c r="AZ561" s="404"/>
      <c r="BA561" s="363"/>
      <c r="BB561" s="363"/>
      <c r="BC561" s="363"/>
      <c r="BD561" s="363"/>
      <c r="BE561" s="363"/>
      <c r="BF561" s="363"/>
      <c r="BG561" s="363"/>
      <c r="BH561" s="363"/>
      <c r="BI561" s="363"/>
      <c r="BJ561" s="363"/>
    </row>
    <row r="562" spans="6:62" ht="93" customHeight="1" x14ac:dyDescent="0.3">
      <c r="F562" s="399"/>
      <c r="G562" s="400"/>
      <c r="H562" s="400"/>
      <c r="I562" s="400"/>
      <c r="J562" s="400"/>
      <c r="K562" s="400"/>
      <c r="L562" s="400"/>
      <c r="M562" s="400"/>
      <c r="N562" s="400"/>
      <c r="U562" s="401"/>
      <c r="V562" s="402"/>
      <c r="W562" s="402"/>
      <c r="X562" s="402"/>
      <c r="Y562" s="402"/>
      <c r="Z562" s="402"/>
      <c r="AA562" s="402"/>
      <c r="AB562" s="402"/>
      <c r="AC562" s="402"/>
      <c r="AD562" s="402"/>
      <c r="AE562" s="402"/>
      <c r="AF562" s="402"/>
      <c r="AG562" s="402"/>
      <c r="AH562" s="402"/>
      <c r="AI562" s="402"/>
      <c r="AJ562" s="402"/>
      <c r="AK562" s="402"/>
      <c r="AL562" s="403"/>
      <c r="AM562" s="403"/>
      <c r="AN562" s="403"/>
      <c r="AO562" s="403"/>
      <c r="AP562" s="403"/>
      <c r="AQ562" s="403"/>
      <c r="AR562" s="403"/>
      <c r="AS562" s="403"/>
      <c r="AT562" s="403"/>
      <c r="AU562" s="403"/>
      <c r="AV562" s="403"/>
      <c r="AW562" s="403"/>
      <c r="AX562" s="403"/>
      <c r="AY562" s="403"/>
      <c r="AZ562" s="404"/>
      <c r="BA562" s="363"/>
      <c r="BB562" s="363"/>
      <c r="BC562" s="363"/>
      <c r="BD562" s="363"/>
      <c r="BE562" s="363"/>
      <c r="BF562" s="363"/>
      <c r="BG562" s="363"/>
      <c r="BH562" s="363"/>
      <c r="BI562" s="363"/>
      <c r="BJ562" s="363"/>
    </row>
    <row r="563" spans="6:62" ht="93" customHeight="1" x14ac:dyDescent="0.3">
      <c r="F563" s="399"/>
      <c r="G563" s="400"/>
      <c r="H563" s="400"/>
      <c r="I563" s="400"/>
      <c r="J563" s="400"/>
      <c r="K563" s="400"/>
      <c r="L563" s="400"/>
      <c r="M563" s="400"/>
      <c r="N563" s="400"/>
      <c r="U563" s="401"/>
      <c r="V563" s="402"/>
      <c r="W563" s="402"/>
      <c r="X563" s="402"/>
      <c r="Y563" s="402"/>
      <c r="Z563" s="402"/>
      <c r="AA563" s="402"/>
      <c r="AB563" s="402"/>
      <c r="AC563" s="402"/>
      <c r="AD563" s="402"/>
      <c r="AE563" s="402"/>
      <c r="AF563" s="402"/>
      <c r="AG563" s="402"/>
      <c r="AH563" s="402"/>
      <c r="AI563" s="402"/>
      <c r="AJ563" s="402"/>
      <c r="AK563" s="402"/>
      <c r="AL563" s="403"/>
      <c r="AM563" s="403"/>
      <c r="AN563" s="403"/>
      <c r="AO563" s="403"/>
      <c r="AP563" s="403"/>
      <c r="AQ563" s="403"/>
      <c r="AR563" s="403"/>
      <c r="AS563" s="403"/>
      <c r="AT563" s="403"/>
      <c r="AU563" s="403"/>
      <c r="AV563" s="403"/>
      <c r="AW563" s="403"/>
      <c r="AX563" s="403"/>
      <c r="AY563" s="403"/>
      <c r="AZ563" s="404"/>
      <c r="BA563" s="363"/>
      <c r="BB563" s="363"/>
      <c r="BC563" s="363"/>
      <c r="BD563" s="363"/>
      <c r="BE563" s="363"/>
      <c r="BF563" s="363"/>
      <c r="BG563" s="363"/>
      <c r="BH563" s="363"/>
      <c r="BI563" s="363"/>
      <c r="BJ563" s="363"/>
    </row>
    <row r="564" spans="6:62" ht="93" customHeight="1" x14ac:dyDescent="0.3">
      <c r="F564" s="399"/>
      <c r="G564" s="400"/>
      <c r="H564" s="400"/>
      <c r="I564" s="400"/>
      <c r="J564" s="400"/>
      <c r="K564" s="400"/>
      <c r="L564" s="400"/>
      <c r="M564" s="400"/>
      <c r="N564" s="400"/>
      <c r="U564" s="401"/>
      <c r="V564" s="402"/>
      <c r="W564" s="402"/>
      <c r="X564" s="402"/>
      <c r="Y564" s="402"/>
      <c r="Z564" s="402"/>
      <c r="AA564" s="402"/>
      <c r="AB564" s="402"/>
      <c r="AC564" s="402"/>
      <c r="AD564" s="402"/>
      <c r="AE564" s="402"/>
      <c r="AF564" s="402"/>
      <c r="AG564" s="402"/>
      <c r="AH564" s="402"/>
      <c r="AI564" s="402"/>
      <c r="AJ564" s="402"/>
      <c r="AK564" s="402"/>
      <c r="AL564" s="403"/>
      <c r="AM564" s="403"/>
      <c r="AN564" s="403"/>
      <c r="AO564" s="403"/>
      <c r="AP564" s="403"/>
      <c r="AQ564" s="403"/>
      <c r="AR564" s="403"/>
      <c r="AS564" s="403"/>
      <c r="AT564" s="403"/>
      <c r="AU564" s="403"/>
      <c r="AV564" s="403"/>
      <c r="AW564" s="403"/>
      <c r="AX564" s="403"/>
      <c r="AY564" s="403"/>
      <c r="AZ564" s="404"/>
      <c r="BA564" s="363"/>
      <c r="BB564" s="363"/>
      <c r="BC564" s="363"/>
      <c r="BD564" s="363"/>
      <c r="BE564" s="363"/>
      <c r="BF564" s="363"/>
      <c r="BG564" s="363"/>
      <c r="BH564" s="363"/>
      <c r="BI564" s="363"/>
      <c r="BJ564" s="363"/>
    </row>
    <row r="565" spans="6:62" ht="93" customHeight="1" x14ac:dyDescent="0.3">
      <c r="F565" s="399"/>
      <c r="G565" s="400"/>
      <c r="H565" s="400"/>
      <c r="I565" s="400"/>
      <c r="J565" s="400"/>
      <c r="K565" s="400"/>
      <c r="L565" s="400"/>
      <c r="M565" s="400"/>
      <c r="N565" s="400"/>
      <c r="U565" s="401"/>
      <c r="V565" s="402"/>
      <c r="W565" s="402"/>
      <c r="X565" s="402"/>
      <c r="Y565" s="402"/>
      <c r="Z565" s="402"/>
      <c r="AA565" s="402"/>
      <c r="AB565" s="402"/>
      <c r="AC565" s="402"/>
      <c r="AD565" s="402"/>
      <c r="AE565" s="402"/>
      <c r="AF565" s="402"/>
      <c r="AG565" s="402"/>
      <c r="AH565" s="402"/>
      <c r="AI565" s="402"/>
      <c r="AJ565" s="402"/>
      <c r="AK565" s="402"/>
      <c r="AL565" s="403"/>
      <c r="AM565" s="403"/>
      <c r="AN565" s="403"/>
      <c r="AO565" s="403"/>
      <c r="AP565" s="403"/>
      <c r="AQ565" s="403"/>
      <c r="AR565" s="403"/>
      <c r="AS565" s="403"/>
      <c r="AT565" s="403"/>
      <c r="AU565" s="403"/>
      <c r="AV565" s="403"/>
      <c r="AW565" s="403"/>
      <c r="AX565" s="403"/>
      <c r="AY565" s="403"/>
      <c r="AZ565" s="404"/>
      <c r="BA565" s="363"/>
      <c r="BB565" s="363"/>
      <c r="BC565" s="363"/>
      <c r="BD565" s="363"/>
      <c r="BE565" s="363"/>
      <c r="BF565" s="363"/>
      <c r="BG565" s="363"/>
      <c r="BH565" s="363"/>
      <c r="BI565" s="363"/>
      <c r="BJ565" s="363"/>
    </row>
    <row r="566" spans="6:62" ht="93" customHeight="1" x14ac:dyDescent="0.3">
      <c r="F566" s="399"/>
      <c r="G566" s="400"/>
      <c r="H566" s="400"/>
      <c r="I566" s="400"/>
      <c r="J566" s="400"/>
      <c r="K566" s="400"/>
      <c r="L566" s="400"/>
      <c r="M566" s="400"/>
      <c r="N566" s="400"/>
      <c r="U566" s="401"/>
      <c r="V566" s="402"/>
      <c r="W566" s="402"/>
      <c r="X566" s="402"/>
      <c r="Y566" s="402"/>
      <c r="Z566" s="402"/>
      <c r="AA566" s="402"/>
      <c r="AB566" s="402"/>
      <c r="AC566" s="402"/>
      <c r="AD566" s="402"/>
      <c r="AE566" s="402"/>
      <c r="AF566" s="402"/>
      <c r="AG566" s="402"/>
      <c r="AH566" s="402"/>
      <c r="AI566" s="402"/>
      <c r="AJ566" s="402"/>
      <c r="AK566" s="402"/>
      <c r="AL566" s="403"/>
      <c r="AM566" s="403"/>
      <c r="AN566" s="403"/>
      <c r="AO566" s="403"/>
      <c r="AP566" s="403"/>
      <c r="AQ566" s="403"/>
      <c r="AR566" s="403"/>
      <c r="AS566" s="403"/>
      <c r="AT566" s="403"/>
      <c r="AU566" s="403"/>
      <c r="AV566" s="403"/>
      <c r="AW566" s="403"/>
      <c r="AX566" s="403"/>
      <c r="AY566" s="403"/>
      <c r="AZ566" s="404"/>
      <c r="BA566" s="363"/>
      <c r="BB566" s="363"/>
      <c r="BC566" s="363"/>
      <c r="BD566" s="363"/>
      <c r="BE566" s="363"/>
      <c r="BF566" s="363"/>
      <c r="BG566" s="363"/>
      <c r="BH566" s="363"/>
      <c r="BI566" s="363"/>
      <c r="BJ566" s="363"/>
    </row>
    <row r="567" spans="6:62" ht="93" customHeight="1" x14ac:dyDescent="0.3">
      <c r="F567" s="399"/>
      <c r="G567" s="400"/>
      <c r="H567" s="400"/>
      <c r="I567" s="400"/>
      <c r="J567" s="400"/>
      <c r="K567" s="400"/>
      <c r="L567" s="400"/>
      <c r="M567" s="400"/>
      <c r="N567" s="400"/>
      <c r="U567" s="401"/>
      <c r="V567" s="402"/>
      <c r="W567" s="402"/>
      <c r="X567" s="402"/>
      <c r="Y567" s="402"/>
      <c r="Z567" s="402"/>
      <c r="AA567" s="402"/>
      <c r="AB567" s="402"/>
      <c r="AC567" s="402"/>
      <c r="AD567" s="402"/>
      <c r="AE567" s="402"/>
      <c r="AF567" s="402"/>
      <c r="AG567" s="402"/>
      <c r="AH567" s="402"/>
      <c r="AI567" s="402"/>
      <c r="AJ567" s="402"/>
      <c r="AK567" s="402"/>
      <c r="AL567" s="403"/>
      <c r="AM567" s="403"/>
      <c r="AN567" s="403"/>
      <c r="AO567" s="403"/>
      <c r="AP567" s="403"/>
      <c r="AQ567" s="403"/>
      <c r="AR567" s="403"/>
      <c r="AS567" s="403"/>
      <c r="AT567" s="403"/>
      <c r="AU567" s="403"/>
      <c r="AV567" s="403"/>
      <c r="AW567" s="403"/>
      <c r="AX567" s="403"/>
      <c r="AY567" s="403"/>
      <c r="AZ567" s="404"/>
      <c r="BA567" s="363"/>
      <c r="BB567" s="363"/>
      <c r="BC567" s="363"/>
      <c r="BD567" s="363"/>
      <c r="BE567" s="363"/>
      <c r="BF567" s="363"/>
      <c r="BG567" s="363"/>
      <c r="BH567" s="363"/>
      <c r="BI567" s="363"/>
      <c r="BJ567" s="363"/>
    </row>
    <row r="568" spans="6:62" ht="93" customHeight="1" x14ac:dyDescent="0.3">
      <c r="F568" s="399"/>
      <c r="G568" s="400"/>
      <c r="H568" s="400"/>
      <c r="I568" s="400"/>
      <c r="J568" s="400"/>
      <c r="K568" s="400"/>
      <c r="L568" s="400"/>
      <c r="M568" s="400"/>
      <c r="N568" s="400"/>
      <c r="U568" s="401"/>
      <c r="V568" s="402"/>
      <c r="W568" s="402"/>
      <c r="X568" s="402"/>
      <c r="Y568" s="402"/>
      <c r="Z568" s="402"/>
      <c r="AA568" s="402"/>
      <c r="AB568" s="402"/>
      <c r="AC568" s="402"/>
      <c r="AD568" s="402"/>
      <c r="AE568" s="402"/>
      <c r="AF568" s="402"/>
      <c r="AG568" s="402"/>
      <c r="AH568" s="402"/>
      <c r="AI568" s="402"/>
      <c r="AJ568" s="402"/>
      <c r="AK568" s="402"/>
      <c r="AL568" s="403"/>
      <c r="AM568" s="403"/>
      <c r="AN568" s="403"/>
      <c r="AO568" s="403"/>
      <c r="AP568" s="403"/>
      <c r="AQ568" s="403"/>
      <c r="AR568" s="403"/>
      <c r="AS568" s="403"/>
      <c r="AT568" s="403"/>
      <c r="AU568" s="403"/>
      <c r="AV568" s="403"/>
      <c r="AW568" s="403"/>
      <c r="AX568" s="403"/>
      <c r="AY568" s="403"/>
      <c r="AZ568" s="404"/>
      <c r="BA568" s="363"/>
      <c r="BB568" s="363"/>
      <c r="BC568" s="363"/>
      <c r="BD568" s="363"/>
      <c r="BE568" s="363"/>
      <c r="BF568" s="363"/>
      <c r="BG568" s="363"/>
      <c r="BH568" s="363"/>
      <c r="BI568" s="363"/>
      <c r="BJ568" s="363"/>
    </row>
    <row r="569" spans="6:62" ht="93" customHeight="1" x14ac:dyDescent="0.3">
      <c r="F569" s="399"/>
      <c r="G569" s="400"/>
      <c r="H569" s="400"/>
      <c r="I569" s="400"/>
      <c r="J569" s="400"/>
      <c r="K569" s="400"/>
      <c r="L569" s="400"/>
      <c r="M569" s="400"/>
      <c r="N569" s="400"/>
      <c r="U569" s="401"/>
      <c r="V569" s="402"/>
      <c r="W569" s="402"/>
      <c r="X569" s="402"/>
      <c r="Y569" s="402"/>
      <c r="Z569" s="402"/>
      <c r="AA569" s="402"/>
      <c r="AB569" s="402"/>
      <c r="AC569" s="402"/>
      <c r="AD569" s="402"/>
      <c r="AE569" s="402"/>
      <c r="AF569" s="402"/>
      <c r="AG569" s="402"/>
      <c r="AH569" s="402"/>
      <c r="AI569" s="402"/>
      <c r="AJ569" s="402"/>
      <c r="AK569" s="402"/>
      <c r="AL569" s="403"/>
      <c r="AM569" s="403"/>
      <c r="AN569" s="403"/>
      <c r="AO569" s="403"/>
      <c r="AP569" s="403"/>
      <c r="AQ569" s="403"/>
      <c r="AR569" s="403"/>
      <c r="AS569" s="403"/>
      <c r="AT569" s="403"/>
      <c r="AU569" s="403"/>
      <c r="AV569" s="403"/>
      <c r="AW569" s="403"/>
      <c r="AX569" s="403"/>
      <c r="AY569" s="403"/>
      <c r="AZ569" s="404"/>
      <c r="BA569" s="363"/>
      <c r="BB569" s="363"/>
      <c r="BC569" s="363"/>
      <c r="BD569" s="363"/>
      <c r="BE569" s="363"/>
      <c r="BF569" s="363"/>
      <c r="BG569" s="363"/>
      <c r="BH569" s="363"/>
      <c r="BI569" s="363"/>
      <c r="BJ569" s="363"/>
    </row>
    <row r="570" spans="6:62" ht="93" customHeight="1" x14ac:dyDescent="0.3">
      <c r="F570" s="399"/>
      <c r="G570" s="400"/>
      <c r="H570" s="400"/>
      <c r="I570" s="400"/>
      <c r="J570" s="400"/>
      <c r="K570" s="400"/>
      <c r="L570" s="400"/>
      <c r="M570" s="400"/>
      <c r="N570" s="400"/>
      <c r="U570" s="401"/>
      <c r="V570" s="402"/>
      <c r="W570" s="402"/>
      <c r="X570" s="402"/>
      <c r="Y570" s="402"/>
      <c r="Z570" s="402"/>
      <c r="AA570" s="402"/>
      <c r="AB570" s="402"/>
      <c r="AC570" s="402"/>
      <c r="AD570" s="402"/>
      <c r="AE570" s="402"/>
      <c r="AF570" s="402"/>
      <c r="AG570" s="402"/>
      <c r="AH570" s="402"/>
      <c r="AI570" s="402"/>
      <c r="AJ570" s="402"/>
      <c r="AK570" s="402"/>
      <c r="AL570" s="403"/>
      <c r="AM570" s="403"/>
      <c r="AN570" s="403"/>
      <c r="AO570" s="403"/>
      <c r="AP570" s="403"/>
      <c r="AQ570" s="403"/>
      <c r="AR570" s="403"/>
      <c r="AS570" s="403"/>
      <c r="AT570" s="403"/>
      <c r="AU570" s="403"/>
      <c r="AV570" s="403"/>
      <c r="AW570" s="403"/>
      <c r="AX570" s="403"/>
      <c r="AY570" s="403"/>
      <c r="AZ570" s="404"/>
      <c r="BA570" s="363"/>
      <c r="BB570" s="363"/>
      <c r="BC570" s="363"/>
      <c r="BD570" s="363"/>
      <c r="BE570" s="363"/>
      <c r="BF570" s="363"/>
      <c r="BG570" s="363"/>
      <c r="BH570" s="363"/>
      <c r="BI570" s="363"/>
      <c r="BJ570" s="363"/>
    </row>
    <row r="571" spans="6:62" ht="93" customHeight="1" x14ac:dyDescent="0.3">
      <c r="F571" s="399"/>
      <c r="G571" s="400"/>
      <c r="H571" s="400"/>
      <c r="I571" s="400"/>
      <c r="J571" s="400"/>
      <c r="K571" s="400"/>
      <c r="L571" s="400"/>
      <c r="M571" s="400"/>
      <c r="N571" s="400"/>
      <c r="U571" s="401"/>
      <c r="V571" s="402"/>
      <c r="W571" s="402"/>
      <c r="X571" s="402"/>
      <c r="Y571" s="402"/>
      <c r="Z571" s="402"/>
      <c r="AA571" s="402"/>
      <c r="AB571" s="402"/>
      <c r="AC571" s="402"/>
      <c r="AD571" s="402"/>
      <c r="AE571" s="402"/>
      <c r="AF571" s="402"/>
      <c r="AG571" s="402"/>
      <c r="AH571" s="402"/>
      <c r="AI571" s="402"/>
      <c r="AJ571" s="402"/>
      <c r="AK571" s="402"/>
      <c r="AL571" s="403"/>
      <c r="AM571" s="403"/>
      <c r="AN571" s="403"/>
      <c r="AO571" s="403"/>
      <c r="AP571" s="403"/>
      <c r="AQ571" s="403"/>
      <c r="AR571" s="403"/>
      <c r="AS571" s="403"/>
      <c r="AT571" s="403"/>
      <c r="AU571" s="403"/>
      <c r="AV571" s="403"/>
      <c r="AW571" s="403"/>
      <c r="AX571" s="403"/>
      <c r="AY571" s="403"/>
      <c r="AZ571" s="404"/>
      <c r="BA571" s="363"/>
      <c r="BB571" s="363"/>
      <c r="BC571" s="363"/>
      <c r="BD571" s="363"/>
      <c r="BE571" s="363"/>
      <c r="BF571" s="363"/>
      <c r="BG571" s="363"/>
      <c r="BH571" s="363"/>
      <c r="BI571" s="363"/>
      <c r="BJ571" s="363"/>
    </row>
    <row r="572" spans="6:62" ht="93" customHeight="1" x14ac:dyDescent="0.3">
      <c r="F572" s="399"/>
      <c r="G572" s="400"/>
      <c r="H572" s="400"/>
      <c r="I572" s="400"/>
      <c r="J572" s="400"/>
      <c r="K572" s="400"/>
      <c r="L572" s="400"/>
      <c r="M572" s="400"/>
      <c r="N572" s="400"/>
      <c r="U572" s="401"/>
      <c r="V572" s="402"/>
      <c r="W572" s="402"/>
      <c r="X572" s="402"/>
      <c r="Y572" s="402"/>
      <c r="Z572" s="402"/>
      <c r="AA572" s="402"/>
      <c r="AB572" s="402"/>
      <c r="AC572" s="402"/>
      <c r="AD572" s="402"/>
      <c r="AE572" s="402"/>
      <c r="AF572" s="402"/>
      <c r="AG572" s="402"/>
      <c r="AH572" s="402"/>
      <c r="AI572" s="402"/>
      <c r="AJ572" s="402"/>
      <c r="AK572" s="402"/>
      <c r="AL572" s="403"/>
      <c r="AM572" s="403"/>
      <c r="AN572" s="403"/>
      <c r="AO572" s="403"/>
      <c r="AP572" s="403"/>
      <c r="AQ572" s="403"/>
      <c r="AR572" s="403"/>
      <c r="AS572" s="403"/>
      <c r="AT572" s="403"/>
      <c r="AU572" s="403"/>
      <c r="AV572" s="403"/>
      <c r="AW572" s="403"/>
      <c r="AX572" s="403"/>
      <c r="AY572" s="403"/>
      <c r="AZ572" s="404"/>
      <c r="BA572" s="363"/>
      <c r="BB572" s="363"/>
      <c r="BC572" s="363"/>
      <c r="BD572" s="363"/>
      <c r="BE572" s="363"/>
      <c r="BF572" s="363"/>
      <c r="BG572" s="363"/>
      <c r="BH572" s="363"/>
      <c r="BI572" s="363"/>
      <c r="BJ572" s="363"/>
    </row>
    <row r="573" spans="6:62" ht="93" customHeight="1" x14ac:dyDescent="0.3">
      <c r="F573" s="399"/>
      <c r="G573" s="400"/>
      <c r="H573" s="400"/>
      <c r="I573" s="400"/>
      <c r="J573" s="400"/>
      <c r="K573" s="400"/>
      <c r="L573" s="400"/>
      <c r="M573" s="400"/>
      <c r="N573" s="400"/>
      <c r="U573" s="401"/>
      <c r="V573" s="402"/>
      <c r="W573" s="402"/>
      <c r="X573" s="402"/>
      <c r="Y573" s="402"/>
      <c r="Z573" s="402"/>
      <c r="AA573" s="402"/>
      <c r="AB573" s="402"/>
      <c r="AC573" s="402"/>
      <c r="AD573" s="402"/>
      <c r="AE573" s="402"/>
      <c r="AF573" s="402"/>
      <c r="AG573" s="402"/>
      <c r="AH573" s="402"/>
      <c r="AI573" s="402"/>
      <c r="AJ573" s="402"/>
      <c r="AK573" s="402"/>
      <c r="AL573" s="403"/>
      <c r="AM573" s="403"/>
      <c r="AN573" s="403"/>
      <c r="AO573" s="403"/>
      <c r="AP573" s="403"/>
      <c r="AQ573" s="403"/>
      <c r="AR573" s="403"/>
      <c r="AS573" s="403"/>
      <c r="AT573" s="403"/>
      <c r="AU573" s="403"/>
      <c r="AV573" s="403"/>
      <c r="AW573" s="403"/>
      <c r="AX573" s="403"/>
      <c r="AY573" s="403"/>
      <c r="AZ573" s="404"/>
      <c r="BA573" s="363"/>
      <c r="BB573" s="363"/>
      <c r="BC573" s="363"/>
      <c r="BD573" s="363"/>
      <c r="BE573" s="363"/>
      <c r="BF573" s="363"/>
      <c r="BG573" s="363"/>
      <c r="BH573" s="363"/>
      <c r="BI573" s="363"/>
      <c r="BJ573" s="363"/>
    </row>
    <row r="574" spans="6:62" ht="93" customHeight="1" x14ac:dyDescent="0.3">
      <c r="F574" s="399"/>
      <c r="G574" s="400"/>
      <c r="H574" s="400"/>
      <c r="I574" s="400"/>
      <c r="J574" s="400"/>
      <c r="K574" s="400"/>
      <c r="L574" s="400"/>
      <c r="M574" s="400"/>
      <c r="N574" s="400"/>
      <c r="U574" s="401"/>
      <c r="V574" s="402"/>
      <c r="W574" s="402"/>
      <c r="X574" s="402"/>
      <c r="Y574" s="402"/>
      <c r="Z574" s="402"/>
      <c r="AA574" s="402"/>
      <c r="AB574" s="402"/>
      <c r="AC574" s="402"/>
      <c r="AD574" s="402"/>
      <c r="AE574" s="402"/>
      <c r="AF574" s="402"/>
      <c r="AG574" s="402"/>
      <c r="AH574" s="402"/>
      <c r="AI574" s="402"/>
      <c r="AJ574" s="402"/>
      <c r="AK574" s="402"/>
      <c r="AL574" s="403"/>
      <c r="AM574" s="403"/>
      <c r="AN574" s="403"/>
      <c r="AO574" s="403"/>
      <c r="AP574" s="403"/>
      <c r="AQ574" s="403"/>
      <c r="AR574" s="403"/>
      <c r="AS574" s="403"/>
      <c r="AT574" s="403"/>
      <c r="AU574" s="403"/>
      <c r="AV574" s="403"/>
      <c r="AW574" s="403"/>
      <c r="AX574" s="403"/>
      <c r="AY574" s="403"/>
      <c r="AZ574" s="404"/>
      <c r="BA574" s="363"/>
      <c r="BB574" s="363"/>
      <c r="BC574" s="363"/>
      <c r="BD574" s="363"/>
      <c r="BE574" s="363"/>
      <c r="BF574" s="363"/>
      <c r="BG574" s="363"/>
      <c r="BH574" s="363"/>
      <c r="BI574" s="363"/>
      <c r="BJ574" s="363"/>
    </row>
    <row r="575" spans="6:62" ht="93" customHeight="1" x14ac:dyDescent="0.3">
      <c r="F575" s="399"/>
      <c r="G575" s="400"/>
      <c r="H575" s="400"/>
      <c r="I575" s="400"/>
      <c r="J575" s="400"/>
      <c r="K575" s="400"/>
      <c r="L575" s="400"/>
      <c r="M575" s="400"/>
      <c r="N575" s="400"/>
      <c r="U575" s="401"/>
      <c r="V575" s="402"/>
      <c r="W575" s="402"/>
      <c r="X575" s="402"/>
      <c r="Y575" s="402"/>
      <c r="Z575" s="402"/>
      <c r="AA575" s="402"/>
      <c r="AB575" s="402"/>
      <c r="AC575" s="402"/>
      <c r="AD575" s="402"/>
      <c r="AE575" s="402"/>
      <c r="AF575" s="402"/>
      <c r="AG575" s="402"/>
      <c r="AH575" s="402"/>
      <c r="AI575" s="402"/>
      <c r="AJ575" s="402"/>
      <c r="AK575" s="402"/>
      <c r="AL575" s="403"/>
      <c r="AM575" s="403"/>
      <c r="AN575" s="403"/>
      <c r="AO575" s="403"/>
      <c r="AP575" s="403"/>
      <c r="AQ575" s="403"/>
      <c r="AR575" s="403"/>
      <c r="AS575" s="403"/>
      <c r="AT575" s="403"/>
      <c r="AU575" s="403"/>
      <c r="AV575" s="403"/>
      <c r="AW575" s="403"/>
      <c r="AX575" s="403"/>
      <c r="AY575" s="403"/>
      <c r="AZ575" s="404"/>
      <c r="BA575" s="363"/>
      <c r="BB575" s="363"/>
      <c r="BC575" s="363"/>
      <c r="BD575" s="363"/>
      <c r="BE575" s="363"/>
      <c r="BF575" s="363"/>
      <c r="BG575" s="363"/>
      <c r="BH575" s="363"/>
      <c r="BI575" s="363"/>
      <c r="BJ575" s="363"/>
    </row>
    <row r="576" spans="6:62" ht="93" customHeight="1" x14ac:dyDescent="0.3">
      <c r="F576" s="399"/>
      <c r="G576" s="400"/>
      <c r="H576" s="400"/>
      <c r="I576" s="400"/>
      <c r="J576" s="400"/>
      <c r="K576" s="400"/>
      <c r="L576" s="400"/>
      <c r="M576" s="400"/>
      <c r="N576" s="400"/>
      <c r="U576" s="401"/>
      <c r="V576" s="402"/>
      <c r="W576" s="402"/>
      <c r="X576" s="402"/>
      <c r="Y576" s="402"/>
      <c r="Z576" s="402"/>
      <c r="AA576" s="402"/>
      <c r="AB576" s="402"/>
      <c r="AC576" s="402"/>
      <c r="AD576" s="402"/>
      <c r="AE576" s="402"/>
      <c r="AF576" s="402"/>
      <c r="AG576" s="402"/>
      <c r="AH576" s="402"/>
      <c r="AI576" s="402"/>
      <c r="AJ576" s="402"/>
      <c r="AK576" s="402"/>
      <c r="AL576" s="403"/>
      <c r="AM576" s="403"/>
      <c r="AN576" s="403"/>
      <c r="AO576" s="403"/>
      <c r="AP576" s="403"/>
      <c r="AQ576" s="403"/>
      <c r="AR576" s="403"/>
      <c r="AS576" s="403"/>
      <c r="AT576" s="403"/>
      <c r="AU576" s="403"/>
      <c r="AV576" s="403"/>
      <c r="AW576" s="403"/>
      <c r="AX576" s="403"/>
      <c r="AY576" s="403"/>
      <c r="AZ576" s="404"/>
      <c r="BA576" s="363"/>
      <c r="BB576" s="363"/>
      <c r="BC576" s="363"/>
      <c r="BD576" s="363"/>
      <c r="BE576" s="363"/>
      <c r="BF576" s="363"/>
      <c r="BG576" s="363"/>
      <c r="BH576" s="363"/>
      <c r="BI576" s="363"/>
      <c r="BJ576" s="363"/>
    </row>
    <row r="577" spans="6:62" ht="93" customHeight="1" x14ac:dyDescent="0.3">
      <c r="F577" s="399"/>
      <c r="G577" s="400"/>
      <c r="H577" s="400"/>
      <c r="I577" s="400"/>
      <c r="J577" s="400"/>
      <c r="K577" s="400"/>
      <c r="L577" s="400"/>
      <c r="M577" s="400"/>
      <c r="N577" s="400"/>
      <c r="U577" s="401"/>
      <c r="V577" s="402"/>
      <c r="W577" s="402"/>
      <c r="X577" s="402"/>
      <c r="Y577" s="402"/>
      <c r="Z577" s="402"/>
      <c r="AA577" s="402"/>
      <c r="AB577" s="402"/>
      <c r="AC577" s="402"/>
      <c r="AD577" s="402"/>
      <c r="AE577" s="402"/>
      <c r="AF577" s="402"/>
      <c r="AG577" s="402"/>
      <c r="AH577" s="402"/>
      <c r="AI577" s="402"/>
      <c r="AJ577" s="402"/>
      <c r="AK577" s="402"/>
      <c r="AL577" s="403"/>
      <c r="AM577" s="403"/>
      <c r="AN577" s="403"/>
      <c r="AO577" s="403"/>
      <c r="AP577" s="403"/>
      <c r="AQ577" s="403"/>
      <c r="AR577" s="403"/>
      <c r="AS577" s="403"/>
      <c r="AT577" s="403"/>
      <c r="AU577" s="403"/>
      <c r="AV577" s="403"/>
      <c r="AW577" s="403"/>
      <c r="AX577" s="403"/>
      <c r="AY577" s="403"/>
      <c r="AZ577" s="404"/>
      <c r="BA577" s="363"/>
      <c r="BB577" s="363"/>
      <c r="BC577" s="363"/>
      <c r="BD577" s="363"/>
      <c r="BE577" s="363"/>
      <c r="BF577" s="363"/>
      <c r="BG577" s="363"/>
      <c r="BH577" s="363"/>
      <c r="BI577" s="363"/>
      <c r="BJ577" s="363"/>
    </row>
    <row r="578" spans="6:62" ht="93" customHeight="1" x14ac:dyDescent="0.3">
      <c r="F578" s="399"/>
      <c r="G578" s="400"/>
      <c r="H578" s="400"/>
      <c r="I578" s="400"/>
      <c r="J578" s="400"/>
      <c r="K578" s="400"/>
      <c r="L578" s="400"/>
      <c r="M578" s="400"/>
      <c r="N578" s="400"/>
      <c r="U578" s="401"/>
      <c r="V578" s="402"/>
      <c r="W578" s="402"/>
      <c r="X578" s="402"/>
      <c r="Y578" s="402"/>
      <c r="Z578" s="402"/>
      <c r="AA578" s="402"/>
      <c r="AB578" s="402"/>
      <c r="AC578" s="402"/>
      <c r="AD578" s="402"/>
      <c r="AE578" s="402"/>
      <c r="AF578" s="402"/>
      <c r="AG578" s="402"/>
      <c r="AH578" s="402"/>
      <c r="AI578" s="402"/>
      <c r="AJ578" s="402"/>
      <c r="AK578" s="402"/>
      <c r="AL578" s="403"/>
      <c r="AM578" s="403"/>
      <c r="AN578" s="403"/>
      <c r="AO578" s="403"/>
      <c r="AP578" s="403"/>
      <c r="AQ578" s="403"/>
      <c r="AR578" s="403"/>
      <c r="AS578" s="403"/>
      <c r="AT578" s="403"/>
      <c r="AU578" s="403"/>
      <c r="AV578" s="403"/>
      <c r="AW578" s="403"/>
      <c r="AX578" s="403"/>
      <c r="AY578" s="403"/>
      <c r="AZ578" s="404"/>
      <c r="BA578" s="363"/>
      <c r="BB578" s="363"/>
      <c r="BC578" s="363"/>
      <c r="BD578" s="363"/>
      <c r="BE578" s="363"/>
      <c r="BF578" s="363"/>
      <c r="BG578" s="363"/>
      <c r="BH578" s="363"/>
      <c r="BI578" s="363"/>
      <c r="BJ578" s="363"/>
    </row>
    <row r="579" spans="6:62" ht="93" customHeight="1" x14ac:dyDescent="0.3">
      <c r="F579" s="399"/>
      <c r="G579" s="400"/>
      <c r="H579" s="400"/>
      <c r="I579" s="400"/>
      <c r="J579" s="400"/>
      <c r="K579" s="400"/>
      <c r="L579" s="400"/>
      <c r="M579" s="400"/>
      <c r="N579" s="400"/>
      <c r="U579" s="401"/>
      <c r="V579" s="402"/>
      <c r="W579" s="402"/>
      <c r="X579" s="402"/>
      <c r="Y579" s="402"/>
      <c r="Z579" s="402"/>
      <c r="AA579" s="402"/>
      <c r="AB579" s="402"/>
      <c r="AC579" s="402"/>
      <c r="AD579" s="402"/>
      <c r="AE579" s="402"/>
      <c r="AF579" s="402"/>
      <c r="AG579" s="402"/>
      <c r="AH579" s="402"/>
      <c r="AI579" s="402"/>
      <c r="AJ579" s="402"/>
      <c r="AK579" s="402"/>
      <c r="AL579" s="403"/>
      <c r="AM579" s="403"/>
      <c r="AN579" s="403"/>
      <c r="AO579" s="403"/>
      <c r="AP579" s="403"/>
      <c r="AQ579" s="403"/>
      <c r="AR579" s="403"/>
      <c r="AS579" s="403"/>
      <c r="AT579" s="403"/>
      <c r="AU579" s="403"/>
      <c r="AV579" s="403"/>
      <c r="AW579" s="403"/>
      <c r="AX579" s="403"/>
      <c r="AY579" s="403"/>
      <c r="AZ579" s="404"/>
      <c r="BA579" s="363"/>
      <c r="BB579" s="363"/>
      <c r="BC579" s="363"/>
      <c r="BD579" s="363"/>
      <c r="BE579" s="363"/>
      <c r="BF579" s="363"/>
      <c r="BG579" s="363"/>
      <c r="BH579" s="363"/>
      <c r="BI579" s="363"/>
      <c r="BJ579" s="363"/>
    </row>
    <row r="580" spans="6:62" ht="93" customHeight="1" x14ac:dyDescent="0.3">
      <c r="F580" s="399"/>
      <c r="G580" s="400"/>
      <c r="H580" s="400"/>
      <c r="I580" s="400"/>
      <c r="J580" s="400"/>
      <c r="K580" s="400"/>
      <c r="L580" s="400"/>
      <c r="M580" s="400"/>
      <c r="N580" s="400"/>
      <c r="U580" s="401"/>
      <c r="V580" s="402"/>
      <c r="W580" s="402"/>
      <c r="X580" s="402"/>
      <c r="Y580" s="402"/>
      <c r="Z580" s="402"/>
      <c r="AA580" s="402"/>
      <c r="AB580" s="402"/>
      <c r="AC580" s="402"/>
      <c r="AD580" s="402"/>
      <c r="AE580" s="402"/>
      <c r="AF580" s="402"/>
      <c r="AG580" s="402"/>
      <c r="AH580" s="402"/>
      <c r="AI580" s="402"/>
      <c r="AJ580" s="402"/>
      <c r="AK580" s="402"/>
      <c r="AL580" s="403"/>
      <c r="AM580" s="403"/>
      <c r="AN580" s="403"/>
      <c r="AO580" s="403"/>
      <c r="AP580" s="403"/>
      <c r="AQ580" s="403"/>
      <c r="AR580" s="403"/>
      <c r="AS580" s="403"/>
      <c r="AT580" s="403"/>
      <c r="AU580" s="403"/>
      <c r="AV580" s="403"/>
      <c r="AW580" s="403"/>
      <c r="AX580" s="403"/>
      <c r="AY580" s="403"/>
      <c r="AZ580" s="404"/>
      <c r="BA580" s="363"/>
      <c r="BB580" s="363"/>
      <c r="BC580" s="363"/>
      <c r="BD580" s="363"/>
      <c r="BE580" s="363"/>
      <c r="BF580" s="363"/>
      <c r="BG580" s="363"/>
      <c r="BH580" s="363"/>
      <c r="BI580" s="363"/>
      <c r="BJ580" s="363"/>
    </row>
    <row r="581" spans="6:62" ht="93" customHeight="1" x14ac:dyDescent="0.3">
      <c r="F581" s="399"/>
      <c r="G581" s="400"/>
      <c r="H581" s="400"/>
      <c r="I581" s="400"/>
      <c r="J581" s="400"/>
      <c r="K581" s="400"/>
      <c r="L581" s="400"/>
      <c r="M581" s="400"/>
      <c r="N581" s="400"/>
      <c r="U581" s="401"/>
      <c r="V581" s="402"/>
      <c r="W581" s="402"/>
      <c r="X581" s="402"/>
      <c r="Y581" s="402"/>
      <c r="Z581" s="402"/>
      <c r="AA581" s="402"/>
      <c r="AB581" s="402"/>
      <c r="AC581" s="402"/>
      <c r="AD581" s="402"/>
      <c r="AE581" s="402"/>
      <c r="AF581" s="402"/>
      <c r="AG581" s="402"/>
      <c r="AH581" s="402"/>
      <c r="AI581" s="402"/>
      <c r="AJ581" s="402"/>
      <c r="AK581" s="402"/>
      <c r="AL581" s="403"/>
      <c r="AM581" s="403"/>
      <c r="AN581" s="403"/>
      <c r="AO581" s="403"/>
      <c r="AP581" s="403"/>
      <c r="AQ581" s="403"/>
      <c r="AR581" s="403"/>
      <c r="AS581" s="403"/>
      <c r="AT581" s="403"/>
      <c r="AU581" s="403"/>
      <c r="AV581" s="403"/>
      <c r="AW581" s="403"/>
      <c r="AX581" s="403"/>
      <c r="AY581" s="403"/>
      <c r="AZ581" s="404"/>
      <c r="BA581" s="363"/>
      <c r="BB581" s="363"/>
      <c r="BC581" s="363"/>
      <c r="BD581" s="363"/>
      <c r="BE581" s="363"/>
      <c r="BF581" s="363"/>
      <c r="BG581" s="363"/>
      <c r="BH581" s="363"/>
      <c r="BI581" s="363"/>
      <c r="BJ581" s="363"/>
    </row>
    <row r="582" spans="6:62" ht="93" customHeight="1" x14ac:dyDescent="0.3">
      <c r="F582" s="399"/>
      <c r="G582" s="400"/>
      <c r="H582" s="400"/>
      <c r="I582" s="400"/>
      <c r="J582" s="400"/>
      <c r="K582" s="400"/>
      <c r="L582" s="400"/>
      <c r="M582" s="400"/>
      <c r="N582" s="400"/>
      <c r="U582" s="401"/>
      <c r="V582" s="402"/>
      <c r="W582" s="402"/>
      <c r="X582" s="402"/>
      <c r="Y582" s="402"/>
      <c r="Z582" s="402"/>
      <c r="AA582" s="402"/>
      <c r="AB582" s="402"/>
      <c r="AC582" s="402"/>
      <c r="AD582" s="402"/>
      <c r="AE582" s="402"/>
      <c r="AF582" s="402"/>
      <c r="AG582" s="402"/>
      <c r="AH582" s="402"/>
      <c r="AI582" s="402"/>
      <c r="AJ582" s="402"/>
      <c r="AK582" s="402"/>
      <c r="AL582" s="403"/>
      <c r="AM582" s="403"/>
      <c r="AN582" s="403"/>
      <c r="AO582" s="403"/>
      <c r="AP582" s="403"/>
      <c r="AQ582" s="403"/>
      <c r="AR582" s="403"/>
      <c r="AS582" s="403"/>
      <c r="AT582" s="403"/>
      <c r="AU582" s="403"/>
      <c r="AV582" s="403"/>
      <c r="AW582" s="403"/>
      <c r="AX582" s="403"/>
      <c r="AY582" s="403"/>
      <c r="AZ582" s="404"/>
      <c r="BA582" s="363"/>
      <c r="BB582" s="363"/>
      <c r="BC582" s="363"/>
      <c r="BD582" s="363"/>
      <c r="BE582" s="363"/>
      <c r="BF582" s="363"/>
      <c r="BG582" s="363"/>
      <c r="BH582" s="363"/>
      <c r="BI582" s="363"/>
      <c r="BJ582" s="363"/>
    </row>
    <row r="583" spans="6:62" ht="93" customHeight="1" x14ac:dyDescent="0.3">
      <c r="F583" s="399"/>
      <c r="G583" s="400"/>
      <c r="H583" s="400"/>
      <c r="I583" s="400"/>
      <c r="J583" s="400"/>
      <c r="K583" s="400"/>
      <c r="L583" s="400"/>
      <c r="M583" s="400"/>
      <c r="N583" s="400"/>
      <c r="U583" s="401"/>
      <c r="V583" s="402"/>
      <c r="W583" s="402"/>
      <c r="X583" s="402"/>
      <c r="Y583" s="402"/>
      <c r="Z583" s="402"/>
      <c r="AA583" s="402"/>
      <c r="AB583" s="402"/>
      <c r="AC583" s="402"/>
      <c r="AD583" s="402"/>
      <c r="AE583" s="402"/>
      <c r="AF583" s="402"/>
      <c r="AG583" s="402"/>
      <c r="AH583" s="402"/>
      <c r="AI583" s="402"/>
      <c r="AJ583" s="402"/>
      <c r="AK583" s="402"/>
      <c r="AL583" s="403"/>
      <c r="AM583" s="403"/>
      <c r="AN583" s="403"/>
      <c r="AO583" s="403"/>
      <c r="AP583" s="403"/>
      <c r="AQ583" s="403"/>
      <c r="AR583" s="403"/>
      <c r="AS583" s="403"/>
      <c r="AT583" s="403"/>
      <c r="AU583" s="403"/>
      <c r="AV583" s="403"/>
      <c r="AW583" s="403"/>
      <c r="AX583" s="403"/>
      <c r="AY583" s="403"/>
      <c r="AZ583" s="404"/>
      <c r="BA583" s="363"/>
      <c r="BB583" s="363"/>
      <c r="BC583" s="363"/>
      <c r="BD583" s="363"/>
      <c r="BE583" s="363"/>
      <c r="BF583" s="363"/>
      <c r="BG583" s="363"/>
      <c r="BH583" s="363"/>
      <c r="BI583" s="363"/>
      <c r="BJ583" s="363"/>
    </row>
    <row r="584" spans="6:62" ht="93" customHeight="1" x14ac:dyDescent="0.3">
      <c r="F584" s="399"/>
      <c r="G584" s="400"/>
      <c r="H584" s="400"/>
      <c r="I584" s="400"/>
      <c r="J584" s="400"/>
      <c r="K584" s="400"/>
      <c r="L584" s="400"/>
      <c r="M584" s="400"/>
      <c r="N584" s="400"/>
      <c r="U584" s="401"/>
      <c r="V584" s="402"/>
      <c r="W584" s="402"/>
      <c r="X584" s="402"/>
      <c r="Y584" s="402"/>
      <c r="Z584" s="402"/>
      <c r="AA584" s="402"/>
      <c r="AB584" s="402"/>
      <c r="AC584" s="402"/>
      <c r="AD584" s="402"/>
      <c r="AE584" s="402"/>
      <c r="AF584" s="402"/>
      <c r="AG584" s="402"/>
      <c r="AH584" s="402"/>
      <c r="AI584" s="402"/>
      <c r="AJ584" s="402"/>
      <c r="AK584" s="402"/>
      <c r="AL584" s="403"/>
      <c r="AM584" s="403"/>
      <c r="AN584" s="403"/>
      <c r="AO584" s="403"/>
      <c r="AP584" s="403"/>
      <c r="AQ584" s="403"/>
      <c r="AR584" s="403"/>
      <c r="AS584" s="403"/>
      <c r="AT584" s="403"/>
      <c r="AU584" s="403"/>
      <c r="AV584" s="403"/>
      <c r="AW584" s="403"/>
      <c r="AX584" s="403"/>
      <c r="AY584" s="403"/>
      <c r="AZ584" s="404"/>
      <c r="BA584" s="363"/>
      <c r="BB584" s="363"/>
      <c r="BC584" s="363"/>
      <c r="BD584" s="363"/>
      <c r="BE584" s="363"/>
      <c r="BF584" s="363"/>
      <c r="BG584" s="363"/>
      <c r="BH584" s="363"/>
      <c r="BI584" s="363"/>
      <c r="BJ584" s="363"/>
    </row>
    <row r="585" spans="6:62" ht="93" customHeight="1" x14ac:dyDescent="0.3">
      <c r="F585" s="399"/>
      <c r="G585" s="400"/>
      <c r="H585" s="400"/>
      <c r="I585" s="400"/>
      <c r="J585" s="400"/>
      <c r="K585" s="400"/>
      <c r="L585" s="400"/>
      <c r="M585" s="400"/>
      <c r="N585" s="400"/>
      <c r="U585" s="401"/>
      <c r="V585" s="402"/>
      <c r="W585" s="402"/>
      <c r="X585" s="402"/>
      <c r="Y585" s="402"/>
      <c r="Z585" s="402"/>
      <c r="AA585" s="402"/>
      <c r="AB585" s="402"/>
      <c r="AC585" s="402"/>
      <c r="AD585" s="402"/>
      <c r="AE585" s="402"/>
      <c r="AF585" s="402"/>
      <c r="AG585" s="402"/>
      <c r="AH585" s="402"/>
      <c r="AI585" s="402"/>
      <c r="AJ585" s="402"/>
      <c r="AK585" s="402"/>
      <c r="AL585" s="403"/>
      <c r="AM585" s="403"/>
      <c r="AN585" s="403"/>
      <c r="AO585" s="403"/>
      <c r="AP585" s="403"/>
      <c r="AQ585" s="403"/>
      <c r="AR585" s="403"/>
      <c r="AS585" s="403"/>
      <c r="AT585" s="403"/>
      <c r="AU585" s="403"/>
      <c r="AV585" s="403"/>
      <c r="AW585" s="403"/>
      <c r="AX585" s="403"/>
      <c r="AY585" s="403"/>
      <c r="AZ585" s="404"/>
      <c r="BA585" s="363"/>
      <c r="BB585" s="363"/>
      <c r="BC585" s="363"/>
      <c r="BD585" s="363"/>
      <c r="BE585" s="363"/>
      <c r="BF585" s="363"/>
      <c r="BG585" s="363"/>
      <c r="BH585" s="363"/>
      <c r="BI585" s="363"/>
      <c r="BJ585" s="363"/>
    </row>
    <row r="586" spans="6:62" ht="93" customHeight="1" x14ac:dyDescent="0.3">
      <c r="F586" s="399"/>
      <c r="G586" s="400"/>
      <c r="H586" s="400"/>
      <c r="I586" s="400"/>
      <c r="J586" s="400"/>
      <c r="K586" s="400"/>
      <c r="L586" s="400"/>
      <c r="M586" s="400"/>
      <c r="N586" s="400"/>
      <c r="U586" s="401"/>
      <c r="V586" s="402"/>
      <c r="W586" s="402"/>
      <c r="X586" s="402"/>
      <c r="Y586" s="402"/>
      <c r="Z586" s="402"/>
      <c r="AA586" s="402"/>
      <c r="AB586" s="402"/>
      <c r="AC586" s="402"/>
      <c r="AD586" s="402"/>
      <c r="AE586" s="402"/>
      <c r="AF586" s="402"/>
      <c r="AG586" s="402"/>
      <c r="AH586" s="402"/>
      <c r="AI586" s="402"/>
      <c r="AJ586" s="402"/>
      <c r="AK586" s="402"/>
      <c r="AL586" s="403"/>
      <c r="AM586" s="403"/>
      <c r="AN586" s="403"/>
      <c r="AO586" s="403"/>
      <c r="AP586" s="403"/>
      <c r="AQ586" s="403"/>
      <c r="AR586" s="403"/>
      <c r="AS586" s="403"/>
      <c r="AT586" s="403"/>
      <c r="AU586" s="403"/>
      <c r="AV586" s="403"/>
      <c r="AW586" s="403"/>
      <c r="AX586" s="403"/>
      <c r="AY586" s="403"/>
      <c r="AZ586" s="404"/>
      <c r="BA586" s="363"/>
      <c r="BB586" s="363"/>
      <c r="BC586" s="363"/>
      <c r="BD586" s="363"/>
      <c r="BE586" s="363"/>
      <c r="BF586" s="363"/>
      <c r="BG586" s="363"/>
      <c r="BH586" s="363"/>
      <c r="BI586" s="363"/>
      <c r="BJ586" s="363"/>
    </row>
    <row r="587" spans="6:62" ht="93" customHeight="1" x14ac:dyDescent="0.3">
      <c r="F587" s="399"/>
      <c r="G587" s="400"/>
      <c r="H587" s="400"/>
      <c r="I587" s="400"/>
      <c r="J587" s="400"/>
      <c r="K587" s="400"/>
      <c r="L587" s="400"/>
      <c r="M587" s="400"/>
      <c r="N587" s="400"/>
      <c r="U587" s="401"/>
      <c r="V587" s="402"/>
      <c r="W587" s="402"/>
      <c r="X587" s="402"/>
      <c r="Y587" s="402"/>
      <c r="Z587" s="402"/>
      <c r="AA587" s="402"/>
      <c r="AB587" s="402"/>
      <c r="AC587" s="402"/>
      <c r="AD587" s="402"/>
      <c r="AE587" s="402"/>
      <c r="AF587" s="402"/>
      <c r="AG587" s="402"/>
      <c r="AH587" s="402"/>
      <c r="AI587" s="402"/>
      <c r="AJ587" s="402"/>
      <c r="AK587" s="402"/>
      <c r="AL587" s="403"/>
      <c r="AM587" s="403"/>
      <c r="AN587" s="403"/>
      <c r="AO587" s="403"/>
      <c r="AP587" s="403"/>
      <c r="AQ587" s="403"/>
      <c r="AR587" s="403"/>
      <c r="AS587" s="403"/>
      <c r="AT587" s="403"/>
      <c r="AU587" s="403"/>
      <c r="AV587" s="403"/>
      <c r="AW587" s="403"/>
      <c r="AX587" s="403"/>
      <c r="AY587" s="403"/>
      <c r="AZ587" s="404"/>
      <c r="BA587" s="363"/>
      <c r="BB587" s="363"/>
      <c r="BC587" s="363"/>
      <c r="BD587" s="363"/>
      <c r="BE587" s="363"/>
      <c r="BF587" s="363"/>
      <c r="BG587" s="363"/>
      <c r="BH587" s="363"/>
      <c r="BI587" s="363"/>
      <c r="BJ587" s="363"/>
    </row>
    <row r="588" spans="6:62" ht="93" customHeight="1" x14ac:dyDescent="0.3">
      <c r="F588" s="399"/>
      <c r="G588" s="400"/>
      <c r="H588" s="400"/>
      <c r="I588" s="400"/>
      <c r="J588" s="400"/>
      <c r="K588" s="400"/>
      <c r="L588" s="400"/>
      <c r="M588" s="400"/>
      <c r="N588" s="400"/>
      <c r="U588" s="401"/>
      <c r="V588" s="402"/>
      <c r="W588" s="402"/>
      <c r="X588" s="402"/>
      <c r="Y588" s="402"/>
      <c r="Z588" s="402"/>
      <c r="AA588" s="402"/>
      <c r="AB588" s="402"/>
      <c r="AC588" s="402"/>
      <c r="AD588" s="402"/>
      <c r="AE588" s="402"/>
      <c r="AF588" s="402"/>
      <c r="AG588" s="402"/>
      <c r="AH588" s="402"/>
      <c r="AI588" s="402"/>
      <c r="AJ588" s="402"/>
      <c r="AK588" s="402"/>
      <c r="AL588" s="403"/>
      <c r="AM588" s="403"/>
      <c r="AN588" s="403"/>
      <c r="AO588" s="403"/>
      <c r="AP588" s="403"/>
      <c r="AQ588" s="403"/>
      <c r="AR588" s="403"/>
      <c r="AS588" s="403"/>
      <c r="AT588" s="403"/>
      <c r="AU588" s="403"/>
      <c r="AV588" s="403"/>
      <c r="AW588" s="403"/>
      <c r="AX588" s="403"/>
      <c r="AY588" s="403"/>
      <c r="AZ588" s="404"/>
      <c r="BA588" s="363"/>
      <c r="BB588" s="363"/>
      <c r="BC588" s="363"/>
      <c r="BD588" s="363"/>
      <c r="BE588" s="363"/>
      <c r="BF588" s="363"/>
      <c r="BG588" s="363"/>
      <c r="BH588" s="363"/>
      <c r="BI588" s="363"/>
      <c r="BJ588" s="363"/>
    </row>
    <row r="589" spans="6:62" ht="93" customHeight="1" x14ac:dyDescent="0.3">
      <c r="F589" s="399"/>
      <c r="G589" s="400"/>
      <c r="H589" s="400"/>
      <c r="I589" s="400"/>
      <c r="J589" s="400"/>
      <c r="K589" s="400"/>
      <c r="L589" s="400"/>
      <c r="M589" s="400"/>
      <c r="N589" s="400"/>
      <c r="U589" s="401"/>
      <c r="V589" s="402"/>
      <c r="W589" s="402"/>
      <c r="X589" s="402"/>
      <c r="Y589" s="402"/>
      <c r="Z589" s="402"/>
      <c r="AA589" s="402"/>
      <c r="AB589" s="402"/>
      <c r="AC589" s="402"/>
      <c r="AD589" s="402"/>
      <c r="AE589" s="402"/>
      <c r="AF589" s="402"/>
      <c r="AG589" s="402"/>
      <c r="AH589" s="402"/>
      <c r="AI589" s="402"/>
      <c r="AJ589" s="402"/>
      <c r="AK589" s="402"/>
      <c r="AL589" s="403"/>
      <c r="AM589" s="403"/>
      <c r="AN589" s="403"/>
      <c r="AO589" s="403"/>
      <c r="AP589" s="403"/>
      <c r="AQ589" s="403"/>
      <c r="AR589" s="403"/>
      <c r="AS589" s="403"/>
      <c r="AT589" s="403"/>
      <c r="AU589" s="403"/>
      <c r="AV589" s="403"/>
      <c r="AW589" s="403"/>
      <c r="AX589" s="403"/>
      <c r="AY589" s="403"/>
      <c r="AZ589" s="404"/>
      <c r="BA589" s="363"/>
      <c r="BB589" s="363"/>
      <c r="BC589" s="363"/>
      <c r="BD589" s="363"/>
      <c r="BE589" s="363"/>
      <c r="BF589" s="363"/>
      <c r="BG589" s="363"/>
      <c r="BH589" s="363"/>
      <c r="BI589" s="363"/>
      <c r="BJ589" s="363"/>
    </row>
    <row r="590" spans="6:62" ht="93" customHeight="1" x14ac:dyDescent="0.3">
      <c r="F590" s="399"/>
      <c r="G590" s="400"/>
      <c r="H590" s="400"/>
      <c r="I590" s="400"/>
      <c r="J590" s="400"/>
      <c r="K590" s="400"/>
      <c r="L590" s="400"/>
      <c r="M590" s="400"/>
      <c r="N590" s="400"/>
      <c r="U590" s="401"/>
      <c r="V590" s="402"/>
      <c r="W590" s="402"/>
      <c r="X590" s="402"/>
      <c r="Y590" s="402"/>
      <c r="Z590" s="402"/>
      <c r="AA590" s="402"/>
      <c r="AB590" s="402"/>
      <c r="AC590" s="402"/>
      <c r="AD590" s="402"/>
      <c r="AE590" s="402"/>
      <c r="AF590" s="402"/>
      <c r="AG590" s="402"/>
      <c r="AH590" s="402"/>
      <c r="AI590" s="402"/>
      <c r="AJ590" s="402"/>
      <c r="AK590" s="402"/>
      <c r="AL590" s="403"/>
      <c r="AM590" s="403"/>
      <c r="AN590" s="403"/>
      <c r="AO590" s="403"/>
      <c r="AP590" s="403"/>
      <c r="AQ590" s="403"/>
      <c r="AR590" s="403"/>
      <c r="AS590" s="403"/>
      <c r="AT590" s="403"/>
      <c r="AU590" s="403"/>
      <c r="AV590" s="403"/>
      <c r="AW590" s="403"/>
      <c r="AX590" s="403"/>
      <c r="AY590" s="403"/>
      <c r="AZ590" s="404"/>
      <c r="BA590" s="363"/>
      <c r="BB590" s="363"/>
      <c r="BC590" s="363"/>
      <c r="BD590" s="363"/>
      <c r="BE590" s="363"/>
      <c r="BF590" s="363"/>
      <c r="BG590" s="363"/>
      <c r="BH590" s="363"/>
      <c r="BI590" s="363"/>
      <c r="BJ590" s="363"/>
    </row>
    <row r="591" spans="6:62" ht="93" customHeight="1" x14ac:dyDescent="0.3">
      <c r="F591" s="399"/>
      <c r="G591" s="400"/>
      <c r="H591" s="400"/>
      <c r="I591" s="400"/>
      <c r="J591" s="400"/>
      <c r="K591" s="400"/>
      <c r="L591" s="400"/>
      <c r="M591" s="400"/>
      <c r="N591" s="400"/>
      <c r="U591" s="401"/>
      <c r="V591" s="402"/>
      <c r="W591" s="402"/>
      <c r="X591" s="402"/>
      <c r="Y591" s="402"/>
      <c r="Z591" s="402"/>
      <c r="AA591" s="402"/>
      <c r="AB591" s="402"/>
      <c r="AC591" s="402"/>
      <c r="AD591" s="402"/>
      <c r="AE591" s="402"/>
      <c r="AF591" s="402"/>
      <c r="AG591" s="402"/>
      <c r="AH591" s="402"/>
      <c r="AI591" s="402"/>
      <c r="AJ591" s="402"/>
      <c r="AK591" s="402"/>
      <c r="AL591" s="403"/>
      <c r="AM591" s="403"/>
      <c r="AN591" s="403"/>
      <c r="AO591" s="403"/>
      <c r="AP591" s="403"/>
      <c r="AQ591" s="403"/>
      <c r="AR591" s="403"/>
      <c r="AS591" s="403"/>
      <c r="AT591" s="403"/>
      <c r="AU591" s="403"/>
      <c r="AV591" s="403"/>
      <c r="AW591" s="403"/>
      <c r="AX591" s="403"/>
      <c r="AY591" s="403"/>
      <c r="AZ591" s="404"/>
      <c r="BA591" s="363"/>
      <c r="BB591" s="363"/>
      <c r="BC591" s="363"/>
      <c r="BD591" s="363"/>
      <c r="BE591" s="363"/>
      <c r="BF591" s="363"/>
      <c r="BG591" s="363"/>
      <c r="BH591" s="363"/>
      <c r="BI591" s="363"/>
      <c r="BJ591" s="363"/>
    </row>
    <row r="592" spans="6:62" ht="93" customHeight="1" x14ac:dyDescent="0.3">
      <c r="F592" s="399"/>
      <c r="G592" s="400"/>
      <c r="H592" s="400"/>
      <c r="I592" s="400"/>
      <c r="J592" s="400"/>
      <c r="K592" s="400"/>
      <c r="L592" s="400"/>
      <c r="M592" s="400"/>
      <c r="N592" s="400"/>
      <c r="U592" s="401"/>
      <c r="V592" s="402"/>
      <c r="W592" s="402"/>
      <c r="X592" s="402"/>
      <c r="Y592" s="402"/>
      <c r="Z592" s="402"/>
      <c r="AA592" s="402"/>
      <c r="AB592" s="402"/>
      <c r="AC592" s="402"/>
      <c r="AD592" s="402"/>
      <c r="AE592" s="402"/>
      <c r="AF592" s="402"/>
      <c r="AG592" s="402"/>
      <c r="AH592" s="402"/>
      <c r="AI592" s="402"/>
      <c r="AJ592" s="402"/>
      <c r="AK592" s="402"/>
      <c r="AL592" s="403"/>
      <c r="AM592" s="403"/>
      <c r="AN592" s="403"/>
      <c r="AO592" s="403"/>
      <c r="AP592" s="403"/>
      <c r="AQ592" s="403"/>
      <c r="AR592" s="403"/>
      <c r="AS592" s="403"/>
      <c r="AT592" s="403"/>
      <c r="AU592" s="403"/>
      <c r="AV592" s="403"/>
      <c r="AW592" s="403"/>
      <c r="AX592" s="403"/>
      <c r="AY592" s="403"/>
      <c r="AZ592" s="404"/>
      <c r="BA592" s="363"/>
      <c r="BB592" s="363"/>
      <c r="BC592" s="363"/>
      <c r="BD592" s="363"/>
      <c r="BE592" s="363"/>
      <c r="BF592" s="363"/>
      <c r="BG592" s="363"/>
      <c r="BH592" s="363"/>
      <c r="BI592" s="363"/>
      <c r="BJ592" s="363"/>
    </row>
    <row r="593" spans="6:62" ht="93" customHeight="1" x14ac:dyDescent="0.3">
      <c r="F593" s="399"/>
      <c r="G593" s="400"/>
      <c r="H593" s="400"/>
      <c r="I593" s="400"/>
      <c r="J593" s="400"/>
      <c r="K593" s="400"/>
      <c r="L593" s="400"/>
      <c r="M593" s="400"/>
      <c r="N593" s="400"/>
      <c r="U593" s="401"/>
      <c r="V593" s="402"/>
      <c r="W593" s="402"/>
      <c r="X593" s="402"/>
      <c r="Y593" s="402"/>
      <c r="Z593" s="402"/>
      <c r="AA593" s="402"/>
      <c r="AB593" s="402"/>
      <c r="AC593" s="402"/>
      <c r="AD593" s="402"/>
      <c r="AE593" s="402"/>
      <c r="AF593" s="402"/>
      <c r="AG593" s="402"/>
      <c r="AH593" s="402"/>
      <c r="AI593" s="402"/>
      <c r="AJ593" s="402"/>
      <c r="AK593" s="402"/>
      <c r="AL593" s="403"/>
      <c r="AM593" s="403"/>
      <c r="AN593" s="403"/>
      <c r="AO593" s="403"/>
      <c r="AP593" s="403"/>
      <c r="AQ593" s="403"/>
      <c r="AR593" s="403"/>
      <c r="AS593" s="403"/>
      <c r="AT593" s="403"/>
      <c r="AU593" s="403"/>
      <c r="AV593" s="403"/>
      <c r="AW593" s="403"/>
      <c r="AX593" s="403"/>
      <c r="AY593" s="403"/>
      <c r="AZ593" s="404"/>
      <c r="BA593" s="363"/>
      <c r="BB593" s="363"/>
      <c r="BC593" s="363"/>
      <c r="BD593" s="363"/>
      <c r="BE593" s="363"/>
      <c r="BF593" s="363"/>
      <c r="BG593" s="363"/>
      <c r="BH593" s="363"/>
      <c r="BI593" s="363"/>
      <c r="BJ593" s="363"/>
    </row>
    <row r="594" spans="6:62" ht="93" customHeight="1" x14ac:dyDescent="0.3">
      <c r="F594" s="399"/>
      <c r="G594" s="400"/>
      <c r="H594" s="400"/>
      <c r="I594" s="400"/>
      <c r="J594" s="400"/>
      <c r="K594" s="400"/>
      <c r="L594" s="400"/>
      <c r="M594" s="400"/>
      <c r="N594" s="400"/>
      <c r="U594" s="401"/>
      <c r="V594" s="402"/>
      <c r="W594" s="402"/>
      <c r="X594" s="402"/>
      <c r="Y594" s="402"/>
      <c r="Z594" s="402"/>
      <c r="AA594" s="402"/>
      <c r="AB594" s="402"/>
      <c r="AC594" s="402"/>
      <c r="AD594" s="402"/>
      <c r="AE594" s="402"/>
      <c r="AF594" s="402"/>
      <c r="AG594" s="402"/>
      <c r="AH594" s="402"/>
      <c r="AI594" s="402"/>
      <c r="AJ594" s="402"/>
      <c r="AK594" s="402"/>
      <c r="AL594" s="403"/>
      <c r="AM594" s="403"/>
      <c r="AN594" s="403"/>
      <c r="AO594" s="403"/>
      <c r="AP594" s="403"/>
      <c r="AQ594" s="403"/>
      <c r="AR594" s="403"/>
      <c r="AS594" s="403"/>
      <c r="AT594" s="403"/>
      <c r="AU594" s="403"/>
      <c r="AV594" s="403"/>
      <c r="AW594" s="403"/>
      <c r="AX594" s="403"/>
      <c r="AY594" s="403"/>
      <c r="AZ594" s="404"/>
      <c r="BA594" s="363"/>
      <c r="BB594" s="363"/>
      <c r="BC594" s="363"/>
      <c r="BD594" s="363"/>
      <c r="BE594" s="363"/>
      <c r="BF594" s="363"/>
      <c r="BG594" s="363"/>
      <c r="BH594" s="363"/>
      <c r="BI594" s="363"/>
      <c r="BJ594" s="363"/>
    </row>
    <row r="595" spans="6:62" ht="93" customHeight="1" x14ac:dyDescent="0.3">
      <c r="F595" s="399"/>
      <c r="G595" s="400"/>
      <c r="H595" s="400"/>
      <c r="I595" s="400"/>
      <c r="J595" s="400"/>
      <c r="K595" s="400"/>
      <c r="L595" s="400"/>
      <c r="M595" s="400"/>
      <c r="N595" s="400"/>
      <c r="U595" s="401"/>
      <c r="V595" s="402"/>
      <c r="W595" s="402"/>
      <c r="X595" s="402"/>
      <c r="Y595" s="402"/>
      <c r="Z595" s="402"/>
      <c r="AA595" s="402"/>
      <c r="AB595" s="402"/>
      <c r="AC595" s="402"/>
      <c r="AD595" s="402"/>
      <c r="AE595" s="402"/>
      <c r="AF595" s="402"/>
      <c r="AG595" s="402"/>
      <c r="AH595" s="402"/>
      <c r="AI595" s="402"/>
      <c r="AJ595" s="402"/>
      <c r="AK595" s="402"/>
      <c r="AL595" s="403"/>
      <c r="AM595" s="403"/>
      <c r="AN595" s="403"/>
      <c r="AO595" s="403"/>
      <c r="AP595" s="403"/>
      <c r="AQ595" s="403"/>
      <c r="AR595" s="403"/>
      <c r="AS595" s="403"/>
      <c r="AT595" s="403"/>
      <c r="AU595" s="403"/>
      <c r="AV595" s="403"/>
      <c r="AW595" s="403"/>
      <c r="AX595" s="403"/>
      <c r="AY595" s="403"/>
      <c r="AZ595" s="404"/>
      <c r="BA595" s="363"/>
      <c r="BB595" s="363"/>
      <c r="BC595" s="363"/>
      <c r="BD595" s="363"/>
      <c r="BE595" s="363"/>
      <c r="BF595" s="363"/>
      <c r="BG595" s="363"/>
      <c r="BH595" s="363"/>
      <c r="BI595" s="363"/>
      <c r="BJ595" s="363"/>
    </row>
    <row r="596" spans="6:62" ht="93" customHeight="1" x14ac:dyDescent="0.3">
      <c r="F596" s="399"/>
      <c r="G596" s="400"/>
      <c r="H596" s="400"/>
      <c r="I596" s="400"/>
      <c r="J596" s="400"/>
      <c r="K596" s="400"/>
      <c r="L596" s="400"/>
      <c r="M596" s="400"/>
      <c r="N596" s="400"/>
      <c r="U596" s="401"/>
      <c r="V596" s="402"/>
      <c r="W596" s="402"/>
      <c r="X596" s="402"/>
      <c r="Y596" s="402"/>
      <c r="Z596" s="402"/>
      <c r="AA596" s="402"/>
      <c r="AB596" s="402"/>
      <c r="AC596" s="402"/>
      <c r="AD596" s="402"/>
      <c r="AE596" s="402"/>
      <c r="AF596" s="402"/>
      <c r="AG596" s="402"/>
      <c r="AH596" s="402"/>
      <c r="AI596" s="402"/>
      <c r="AJ596" s="402"/>
      <c r="AK596" s="402"/>
      <c r="AL596" s="403"/>
      <c r="AM596" s="403"/>
      <c r="AN596" s="403"/>
      <c r="AO596" s="403"/>
      <c r="AP596" s="403"/>
      <c r="AQ596" s="403"/>
      <c r="AR596" s="403"/>
      <c r="AS596" s="403"/>
      <c r="AT596" s="403"/>
      <c r="AU596" s="403"/>
      <c r="AV596" s="403"/>
      <c r="AW596" s="403"/>
      <c r="AX596" s="403"/>
      <c r="AY596" s="403"/>
      <c r="AZ596" s="404"/>
      <c r="BA596" s="363"/>
      <c r="BB596" s="363"/>
      <c r="BC596" s="363"/>
      <c r="BD596" s="363"/>
      <c r="BE596" s="363"/>
      <c r="BF596" s="363"/>
      <c r="BG596" s="363"/>
      <c r="BH596" s="363"/>
      <c r="BI596" s="363"/>
      <c r="BJ596" s="363"/>
    </row>
    <row r="597" spans="6:62" ht="93" customHeight="1" x14ac:dyDescent="0.3">
      <c r="F597" s="399"/>
      <c r="G597" s="400"/>
      <c r="H597" s="400"/>
      <c r="I597" s="400"/>
      <c r="J597" s="400"/>
      <c r="K597" s="400"/>
      <c r="L597" s="400"/>
      <c r="M597" s="400"/>
      <c r="N597" s="400"/>
      <c r="U597" s="401"/>
      <c r="V597" s="402"/>
      <c r="W597" s="402"/>
      <c r="X597" s="402"/>
      <c r="Y597" s="402"/>
      <c r="Z597" s="402"/>
      <c r="AA597" s="402"/>
      <c r="AB597" s="402"/>
      <c r="AC597" s="402"/>
      <c r="AD597" s="402"/>
      <c r="AE597" s="402"/>
      <c r="AF597" s="402"/>
      <c r="AG597" s="402"/>
      <c r="AH597" s="402"/>
      <c r="AI597" s="402"/>
      <c r="AJ597" s="402"/>
      <c r="AK597" s="402"/>
      <c r="AL597" s="403"/>
      <c r="AM597" s="403"/>
      <c r="AN597" s="403"/>
      <c r="AO597" s="403"/>
      <c r="AP597" s="403"/>
      <c r="AQ597" s="403"/>
      <c r="AR597" s="403"/>
      <c r="AS597" s="403"/>
      <c r="AT597" s="403"/>
      <c r="AU597" s="403"/>
      <c r="AV597" s="403"/>
      <c r="AW597" s="403"/>
      <c r="AX597" s="403"/>
      <c r="AY597" s="403"/>
      <c r="AZ597" s="404"/>
      <c r="BA597" s="363"/>
      <c r="BB597" s="363"/>
      <c r="BC597" s="363"/>
      <c r="BD597" s="363"/>
      <c r="BE597" s="363"/>
      <c r="BF597" s="363"/>
      <c r="BG597" s="363"/>
      <c r="BH597" s="363"/>
      <c r="BI597" s="363"/>
      <c r="BJ597" s="363"/>
    </row>
    <row r="598" spans="6:62" ht="93" customHeight="1" x14ac:dyDescent="0.3">
      <c r="F598" s="399"/>
      <c r="G598" s="400"/>
      <c r="H598" s="400"/>
      <c r="I598" s="400"/>
      <c r="J598" s="400"/>
      <c r="K598" s="400"/>
      <c r="L598" s="400"/>
      <c r="M598" s="400"/>
      <c r="N598" s="400"/>
      <c r="U598" s="401"/>
      <c r="V598" s="402"/>
      <c r="W598" s="402"/>
      <c r="X598" s="402"/>
      <c r="Y598" s="402"/>
      <c r="Z598" s="402"/>
      <c r="AA598" s="402"/>
      <c r="AB598" s="402"/>
      <c r="AC598" s="402"/>
      <c r="AD598" s="402"/>
      <c r="AE598" s="402"/>
      <c r="AF598" s="402"/>
      <c r="AG598" s="402"/>
      <c r="AH598" s="402"/>
      <c r="AI598" s="402"/>
      <c r="AJ598" s="402"/>
      <c r="AK598" s="402"/>
      <c r="AL598" s="403"/>
      <c r="AM598" s="403"/>
      <c r="AN598" s="403"/>
      <c r="AO598" s="403"/>
      <c r="AP598" s="403"/>
      <c r="AQ598" s="403"/>
      <c r="AR598" s="403"/>
      <c r="AS598" s="403"/>
      <c r="AT598" s="403"/>
      <c r="AU598" s="403"/>
      <c r="AV598" s="403"/>
      <c r="AW598" s="403"/>
      <c r="AX598" s="403"/>
      <c r="AY598" s="403"/>
      <c r="AZ598" s="404"/>
      <c r="BA598" s="363"/>
      <c r="BB598" s="363"/>
      <c r="BC598" s="363"/>
      <c r="BD598" s="363"/>
      <c r="BE598" s="363"/>
      <c r="BF598" s="363"/>
      <c r="BG598" s="363"/>
      <c r="BH598" s="363"/>
      <c r="BI598" s="363"/>
      <c r="BJ598" s="363"/>
    </row>
    <row r="599" spans="6:62" ht="93" customHeight="1" x14ac:dyDescent="0.3">
      <c r="F599" s="399"/>
      <c r="G599" s="400"/>
      <c r="H599" s="400"/>
      <c r="I599" s="400"/>
      <c r="J599" s="400"/>
      <c r="K599" s="400"/>
      <c r="L599" s="400"/>
      <c r="M599" s="400"/>
      <c r="N599" s="400"/>
      <c r="U599" s="401"/>
      <c r="V599" s="402"/>
      <c r="W599" s="402"/>
      <c r="X599" s="402"/>
      <c r="Y599" s="402"/>
      <c r="Z599" s="402"/>
      <c r="AA599" s="402"/>
      <c r="AB599" s="402"/>
      <c r="AC599" s="402"/>
      <c r="AD599" s="402"/>
      <c r="AE599" s="402"/>
      <c r="AF599" s="402"/>
      <c r="AG599" s="402"/>
      <c r="AH599" s="402"/>
      <c r="AI599" s="402"/>
      <c r="AJ599" s="402"/>
      <c r="AK599" s="402"/>
      <c r="AL599" s="403"/>
      <c r="AM599" s="403"/>
      <c r="AN599" s="403"/>
      <c r="AO599" s="403"/>
      <c r="AP599" s="403"/>
      <c r="AQ599" s="403"/>
      <c r="AR599" s="403"/>
      <c r="AS599" s="403"/>
      <c r="AT599" s="403"/>
      <c r="AU599" s="403"/>
      <c r="AV599" s="403"/>
      <c r="AW599" s="403"/>
      <c r="AX599" s="403"/>
      <c r="AY599" s="403"/>
      <c r="AZ599" s="404"/>
      <c r="BA599" s="363"/>
      <c r="BB599" s="363"/>
      <c r="BC599" s="363"/>
      <c r="BD599" s="363"/>
      <c r="BE599" s="363"/>
      <c r="BF599" s="363"/>
      <c r="BG599" s="363"/>
      <c r="BH599" s="363"/>
      <c r="BI599" s="363"/>
      <c r="BJ599" s="363"/>
    </row>
    <row r="600" spans="6:62" ht="93" customHeight="1" x14ac:dyDescent="0.3">
      <c r="F600" s="399"/>
      <c r="G600" s="400"/>
      <c r="H600" s="400"/>
      <c r="I600" s="400"/>
      <c r="J600" s="400"/>
      <c r="K600" s="400"/>
      <c r="L600" s="400"/>
      <c r="M600" s="400"/>
      <c r="N600" s="400"/>
      <c r="U600" s="401"/>
      <c r="V600" s="402"/>
      <c r="W600" s="402"/>
      <c r="X600" s="402"/>
      <c r="Y600" s="402"/>
      <c r="Z600" s="402"/>
      <c r="AA600" s="402"/>
      <c r="AB600" s="402"/>
      <c r="AC600" s="402"/>
      <c r="AD600" s="402"/>
      <c r="AE600" s="402"/>
      <c r="AF600" s="402"/>
      <c r="AG600" s="402"/>
      <c r="AH600" s="402"/>
      <c r="AI600" s="402"/>
      <c r="AJ600" s="402"/>
      <c r="AK600" s="402"/>
      <c r="AL600" s="403"/>
      <c r="AM600" s="403"/>
      <c r="AN600" s="403"/>
      <c r="AO600" s="403"/>
      <c r="AP600" s="403"/>
      <c r="AQ600" s="403"/>
      <c r="AR600" s="403"/>
      <c r="AS600" s="403"/>
      <c r="AT600" s="403"/>
      <c r="AU600" s="403"/>
      <c r="AV600" s="403"/>
      <c r="AW600" s="403"/>
      <c r="AX600" s="403"/>
      <c r="AY600" s="403"/>
      <c r="AZ600" s="404"/>
      <c r="BA600" s="363"/>
      <c r="BB600" s="363"/>
      <c r="BC600" s="363"/>
      <c r="BD600" s="363"/>
      <c r="BE600" s="363"/>
      <c r="BF600" s="363"/>
      <c r="BG600" s="363"/>
      <c r="BH600" s="363"/>
      <c r="BI600" s="363"/>
      <c r="BJ600" s="363"/>
    </row>
    <row r="601" spans="6:62" ht="93" customHeight="1" x14ac:dyDescent="0.3">
      <c r="F601" s="399"/>
      <c r="G601" s="400"/>
      <c r="H601" s="400"/>
      <c r="I601" s="400"/>
      <c r="J601" s="400"/>
      <c r="K601" s="400"/>
      <c r="L601" s="400"/>
      <c r="M601" s="400"/>
      <c r="N601" s="400"/>
      <c r="U601" s="401"/>
      <c r="V601" s="402"/>
      <c r="W601" s="402"/>
      <c r="X601" s="402"/>
      <c r="Y601" s="402"/>
      <c r="Z601" s="402"/>
      <c r="AA601" s="402"/>
      <c r="AB601" s="402"/>
      <c r="AC601" s="402"/>
      <c r="AD601" s="402"/>
      <c r="AE601" s="402"/>
      <c r="AF601" s="402"/>
      <c r="AG601" s="402"/>
      <c r="AH601" s="402"/>
      <c r="AI601" s="402"/>
      <c r="AJ601" s="402"/>
      <c r="AK601" s="402"/>
      <c r="AL601" s="403"/>
      <c r="AM601" s="403"/>
      <c r="AN601" s="403"/>
      <c r="AO601" s="403"/>
      <c r="AP601" s="403"/>
      <c r="AQ601" s="403"/>
      <c r="AR601" s="403"/>
      <c r="AS601" s="403"/>
      <c r="AT601" s="403"/>
      <c r="AU601" s="403"/>
      <c r="AV601" s="403"/>
      <c r="AW601" s="403"/>
      <c r="AX601" s="403"/>
      <c r="AY601" s="403"/>
      <c r="AZ601" s="404"/>
      <c r="BA601" s="363"/>
      <c r="BB601" s="363"/>
      <c r="BC601" s="363"/>
      <c r="BD601" s="363"/>
      <c r="BE601" s="363"/>
      <c r="BF601" s="363"/>
      <c r="BG601" s="363"/>
      <c r="BH601" s="363"/>
      <c r="BI601" s="363"/>
      <c r="BJ601" s="363"/>
    </row>
    <row r="602" spans="6:62" ht="93" customHeight="1" x14ac:dyDescent="0.3">
      <c r="F602" s="399"/>
      <c r="G602" s="400"/>
      <c r="H602" s="400"/>
      <c r="I602" s="400"/>
      <c r="J602" s="400"/>
      <c r="K602" s="400"/>
      <c r="L602" s="400"/>
      <c r="M602" s="400"/>
      <c r="N602" s="400"/>
      <c r="U602" s="401"/>
      <c r="V602" s="402"/>
      <c r="W602" s="402"/>
      <c r="X602" s="402"/>
      <c r="Y602" s="402"/>
      <c r="Z602" s="402"/>
      <c r="AA602" s="402"/>
      <c r="AB602" s="402"/>
      <c r="AC602" s="402"/>
      <c r="AD602" s="402"/>
      <c r="AE602" s="402"/>
      <c r="AF602" s="402"/>
      <c r="AG602" s="402"/>
      <c r="AH602" s="402"/>
      <c r="AI602" s="402"/>
      <c r="AJ602" s="402"/>
      <c r="AK602" s="402"/>
      <c r="AL602" s="403"/>
      <c r="AM602" s="403"/>
      <c r="AN602" s="403"/>
      <c r="AO602" s="403"/>
      <c r="AP602" s="403"/>
      <c r="AQ602" s="403"/>
      <c r="AR602" s="403"/>
      <c r="AS602" s="403"/>
      <c r="AT602" s="403"/>
      <c r="AU602" s="403"/>
      <c r="AV602" s="403"/>
      <c r="AW602" s="403"/>
      <c r="AX602" s="403"/>
      <c r="AY602" s="403"/>
      <c r="AZ602" s="404"/>
      <c r="BA602" s="363"/>
      <c r="BB602" s="363"/>
      <c r="BC602" s="363"/>
      <c r="BD602" s="363"/>
      <c r="BE602" s="363"/>
      <c r="BF602" s="363"/>
      <c r="BG602" s="363"/>
      <c r="BH602" s="363"/>
      <c r="BI602" s="363"/>
      <c r="BJ602" s="363"/>
    </row>
    <row r="603" spans="6:62" ht="93" customHeight="1" x14ac:dyDescent="0.3">
      <c r="F603" s="399"/>
      <c r="G603" s="400"/>
      <c r="H603" s="400"/>
      <c r="I603" s="400"/>
      <c r="J603" s="400"/>
      <c r="K603" s="400"/>
      <c r="L603" s="400"/>
      <c r="M603" s="400"/>
      <c r="N603" s="400"/>
      <c r="U603" s="401"/>
      <c r="V603" s="402"/>
      <c r="W603" s="402"/>
      <c r="X603" s="402"/>
      <c r="Y603" s="402"/>
      <c r="Z603" s="402"/>
      <c r="AA603" s="402"/>
      <c r="AB603" s="402"/>
      <c r="AC603" s="402"/>
      <c r="AD603" s="402"/>
      <c r="AE603" s="402"/>
      <c r="AF603" s="402"/>
      <c r="AG603" s="402"/>
      <c r="AH603" s="402"/>
      <c r="AI603" s="402"/>
      <c r="AJ603" s="402"/>
      <c r="AK603" s="402"/>
      <c r="AL603" s="403"/>
      <c r="AM603" s="403"/>
      <c r="AN603" s="403"/>
      <c r="AO603" s="403"/>
      <c r="AP603" s="403"/>
      <c r="AQ603" s="403"/>
      <c r="AR603" s="403"/>
      <c r="AS603" s="403"/>
      <c r="AT603" s="403"/>
      <c r="AU603" s="403"/>
      <c r="AV603" s="403"/>
      <c r="AW603" s="403"/>
      <c r="AX603" s="403"/>
      <c r="AY603" s="403"/>
      <c r="AZ603" s="404"/>
      <c r="BA603" s="363"/>
      <c r="BB603" s="363"/>
      <c r="BC603" s="363"/>
      <c r="BD603" s="363"/>
      <c r="BE603" s="363"/>
      <c r="BF603" s="363"/>
      <c r="BG603" s="363"/>
      <c r="BH603" s="363"/>
      <c r="BI603" s="363"/>
      <c r="BJ603" s="363"/>
    </row>
    <row r="604" spans="6:62" ht="93" customHeight="1" x14ac:dyDescent="0.3">
      <c r="F604" s="399"/>
      <c r="G604" s="400"/>
      <c r="H604" s="400"/>
      <c r="I604" s="400"/>
      <c r="J604" s="400"/>
      <c r="K604" s="400"/>
      <c r="L604" s="400"/>
      <c r="M604" s="400"/>
      <c r="N604" s="400"/>
      <c r="U604" s="401"/>
      <c r="V604" s="402"/>
      <c r="W604" s="402"/>
      <c r="X604" s="402"/>
      <c r="Y604" s="402"/>
      <c r="Z604" s="402"/>
      <c r="AA604" s="402"/>
      <c r="AB604" s="402"/>
      <c r="AC604" s="402"/>
      <c r="AD604" s="402"/>
      <c r="AE604" s="402"/>
      <c r="AF604" s="402"/>
      <c r="AG604" s="402"/>
      <c r="AH604" s="402"/>
      <c r="AI604" s="402"/>
      <c r="AJ604" s="402"/>
      <c r="AK604" s="402"/>
      <c r="AL604" s="403"/>
      <c r="AM604" s="403"/>
      <c r="AN604" s="403"/>
      <c r="AO604" s="403"/>
      <c r="AP604" s="403"/>
      <c r="AQ604" s="403"/>
      <c r="AR604" s="403"/>
      <c r="AS604" s="403"/>
      <c r="AT604" s="403"/>
      <c r="AU604" s="403"/>
      <c r="AV604" s="403"/>
      <c r="AW604" s="403"/>
      <c r="AX604" s="403"/>
      <c r="AY604" s="403"/>
      <c r="AZ604" s="404"/>
      <c r="BA604" s="363"/>
      <c r="BB604" s="363"/>
      <c r="BC604" s="363"/>
      <c r="BD604" s="363"/>
      <c r="BE604" s="363"/>
      <c r="BF604" s="363"/>
      <c r="BG604" s="363"/>
      <c r="BH604" s="363"/>
      <c r="BI604" s="363"/>
      <c r="BJ604" s="363"/>
    </row>
    <row r="605" spans="6:62" ht="93" customHeight="1" x14ac:dyDescent="0.3">
      <c r="F605" s="399"/>
      <c r="G605" s="400"/>
      <c r="H605" s="400"/>
      <c r="I605" s="400"/>
      <c r="J605" s="400"/>
      <c r="K605" s="400"/>
      <c r="L605" s="400"/>
      <c r="M605" s="400"/>
      <c r="N605" s="400"/>
      <c r="U605" s="401"/>
      <c r="V605" s="402"/>
      <c r="W605" s="402"/>
      <c r="X605" s="402"/>
      <c r="Y605" s="402"/>
      <c r="Z605" s="402"/>
      <c r="AA605" s="402"/>
      <c r="AB605" s="402"/>
      <c r="AC605" s="402"/>
      <c r="AD605" s="402"/>
      <c r="AE605" s="402"/>
      <c r="AF605" s="402"/>
      <c r="AG605" s="402"/>
      <c r="AH605" s="402"/>
      <c r="AI605" s="402"/>
      <c r="AJ605" s="402"/>
      <c r="AK605" s="402"/>
      <c r="AL605" s="403"/>
      <c r="AM605" s="403"/>
      <c r="AN605" s="403"/>
      <c r="AO605" s="403"/>
      <c r="AP605" s="403"/>
      <c r="AQ605" s="403"/>
      <c r="AR605" s="403"/>
      <c r="AS605" s="403"/>
      <c r="AT605" s="403"/>
      <c r="AU605" s="403"/>
      <c r="AV605" s="403"/>
      <c r="AW605" s="403"/>
      <c r="AX605" s="403"/>
      <c r="AY605" s="403"/>
      <c r="AZ605" s="404"/>
      <c r="BA605" s="363"/>
      <c r="BB605" s="363"/>
      <c r="BC605" s="363"/>
      <c r="BD605" s="363"/>
      <c r="BE605" s="363"/>
      <c r="BF605" s="363"/>
      <c r="BG605" s="363"/>
      <c r="BH605" s="363"/>
      <c r="BI605" s="363"/>
      <c r="BJ605" s="363"/>
    </row>
    <row r="606" spans="6:62" ht="93" customHeight="1" x14ac:dyDescent="0.3">
      <c r="F606" s="399"/>
      <c r="G606" s="400"/>
      <c r="H606" s="400"/>
      <c r="I606" s="400"/>
      <c r="J606" s="400"/>
      <c r="K606" s="400"/>
      <c r="L606" s="400"/>
      <c r="M606" s="400"/>
      <c r="N606" s="400"/>
      <c r="U606" s="401"/>
      <c r="V606" s="402"/>
      <c r="W606" s="402"/>
      <c r="X606" s="402"/>
      <c r="Y606" s="402"/>
      <c r="Z606" s="402"/>
      <c r="AA606" s="402"/>
      <c r="AB606" s="402"/>
      <c r="AC606" s="402"/>
      <c r="AD606" s="402"/>
      <c r="AE606" s="402"/>
      <c r="AF606" s="402"/>
      <c r="AG606" s="402"/>
      <c r="AH606" s="402"/>
      <c r="AI606" s="402"/>
      <c r="AJ606" s="402"/>
      <c r="AK606" s="402"/>
      <c r="AL606" s="403"/>
      <c r="AM606" s="403"/>
      <c r="AN606" s="403"/>
      <c r="AO606" s="403"/>
      <c r="AP606" s="403"/>
      <c r="AQ606" s="403"/>
      <c r="AR606" s="403"/>
      <c r="AS606" s="403"/>
      <c r="AT606" s="403"/>
      <c r="AU606" s="403"/>
      <c r="AV606" s="403"/>
      <c r="AW606" s="403"/>
      <c r="AX606" s="403"/>
      <c r="AY606" s="403"/>
      <c r="AZ606" s="404"/>
      <c r="BA606" s="363"/>
      <c r="BB606" s="363"/>
      <c r="BC606" s="363"/>
      <c r="BD606" s="363"/>
      <c r="BE606" s="363"/>
      <c r="BF606" s="363"/>
      <c r="BG606" s="363"/>
      <c r="BH606" s="363"/>
      <c r="BI606" s="363"/>
      <c r="BJ606" s="363"/>
    </row>
    <row r="607" spans="6:62" ht="93" customHeight="1" x14ac:dyDescent="0.3">
      <c r="F607" s="399"/>
      <c r="G607" s="400"/>
      <c r="H607" s="400"/>
      <c r="I607" s="400"/>
      <c r="J607" s="400"/>
      <c r="K607" s="400"/>
      <c r="L607" s="400"/>
      <c r="M607" s="400"/>
      <c r="N607" s="400"/>
      <c r="U607" s="401"/>
      <c r="V607" s="402"/>
      <c r="W607" s="402"/>
      <c r="X607" s="402"/>
      <c r="Y607" s="402"/>
      <c r="Z607" s="402"/>
      <c r="AA607" s="402"/>
      <c r="AB607" s="402"/>
      <c r="AC607" s="402"/>
      <c r="AD607" s="402"/>
      <c r="AE607" s="402"/>
      <c r="AF607" s="402"/>
      <c r="AG607" s="402"/>
      <c r="AH607" s="402"/>
      <c r="AI607" s="402"/>
      <c r="AJ607" s="402"/>
      <c r="AK607" s="402"/>
      <c r="AL607" s="403"/>
      <c r="AM607" s="403"/>
      <c r="AN607" s="403"/>
      <c r="AO607" s="403"/>
      <c r="AP607" s="403"/>
      <c r="AQ607" s="403"/>
      <c r="AR607" s="403"/>
      <c r="AS607" s="403"/>
      <c r="AT607" s="403"/>
      <c r="AU607" s="403"/>
      <c r="AV607" s="403"/>
      <c r="AW607" s="403"/>
      <c r="AX607" s="403"/>
      <c r="AY607" s="403"/>
      <c r="AZ607" s="404"/>
      <c r="BA607" s="363"/>
      <c r="BB607" s="363"/>
      <c r="BC607" s="363"/>
      <c r="BD607" s="363"/>
      <c r="BE607" s="363"/>
      <c r="BF607" s="363"/>
      <c r="BG607" s="363"/>
      <c r="BH607" s="363"/>
      <c r="BI607" s="363"/>
      <c r="BJ607" s="363"/>
    </row>
    <row r="608" spans="6:62" ht="93" customHeight="1" x14ac:dyDescent="0.3">
      <c r="F608" s="399"/>
      <c r="G608" s="400"/>
      <c r="H608" s="400"/>
      <c r="I608" s="400"/>
      <c r="J608" s="400"/>
      <c r="K608" s="400"/>
      <c r="L608" s="400"/>
      <c r="M608" s="400"/>
      <c r="N608" s="400"/>
      <c r="U608" s="401"/>
      <c r="V608" s="402"/>
      <c r="W608" s="402"/>
      <c r="X608" s="402"/>
      <c r="Y608" s="402"/>
      <c r="Z608" s="402"/>
      <c r="AA608" s="402"/>
      <c r="AB608" s="402"/>
      <c r="AC608" s="402"/>
      <c r="AD608" s="402"/>
      <c r="AE608" s="402"/>
      <c r="AF608" s="402"/>
      <c r="AG608" s="402"/>
      <c r="AH608" s="402"/>
      <c r="AI608" s="402"/>
      <c r="AJ608" s="402"/>
      <c r="AK608" s="402"/>
      <c r="AL608" s="403"/>
      <c r="AM608" s="403"/>
      <c r="AN608" s="403"/>
      <c r="AO608" s="403"/>
      <c r="AP608" s="403"/>
      <c r="AQ608" s="403"/>
      <c r="AR608" s="403"/>
      <c r="AS608" s="403"/>
      <c r="AT608" s="403"/>
      <c r="AU608" s="403"/>
      <c r="AV608" s="403"/>
      <c r="AW608" s="403"/>
      <c r="AX608" s="403"/>
      <c r="AY608" s="403"/>
      <c r="AZ608" s="404"/>
      <c r="BA608" s="363"/>
      <c r="BB608" s="363"/>
      <c r="BC608" s="363"/>
      <c r="BD608" s="363"/>
      <c r="BE608" s="363"/>
      <c r="BF608" s="363"/>
      <c r="BG608" s="363"/>
      <c r="BH608" s="363"/>
      <c r="BI608" s="363"/>
      <c r="BJ608" s="363"/>
    </row>
    <row r="609" spans="6:62" ht="93" customHeight="1" x14ac:dyDescent="0.3">
      <c r="F609" s="399"/>
      <c r="G609" s="400"/>
      <c r="H609" s="400"/>
      <c r="I609" s="400"/>
      <c r="J609" s="400"/>
      <c r="K609" s="400"/>
      <c r="L609" s="400"/>
      <c r="M609" s="400"/>
      <c r="N609" s="400"/>
      <c r="U609" s="401"/>
      <c r="V609" s="402"/>
      <c r="W609" s="402"/>
      <c r="X609" s="402"/>
      <c r="Y609" s="402"/>
      <c r="Z609" s="402"/>
      <c r="AA609" s="402"/>
      <c r="AB609" s="402"/>
      <c r="AC609" s="402"/>
      <c r="AD609" s="402"/>
      <c r="AE609" s="402"/>
      <c r="AF609" s="402"/>
      <c r="AG609" s="402"/>
      <c r="AH609" s="402"/>
      <c r="AI609" s="402"/>
      <c r="AJ609" s="402"/>
      <c r="AK609" s="402"/>
      <c r="AL609" s="403"/>
      <c r="AM609" s="403"/>
      <c r="AN609" s="403"/>
      <c r="AO609" s="403"/>
      <c r="AP609" s="403"/>
      <c r="AQ609" s="403"/>
      <c r="AR609" s="403"/>
      <c r="AS609" s="403"/>
      <c r="AT609" s="403"/>
      <c r="AU609" s="403"/>
      <c r="AV609" s="403"/>
      <c r="AW609" s="403"/>
      <c r="AX609" s="403"/>
      <c r="AY609" s="403"/>
      <c r="AZ609" s="404"/>
      <c r="BA609" s="363"/>
      <c r="BB609" s="363"/>
      <c r="BC609" s="363"/>
      <c r="BD609" s="363"/>
      <c r="BE609" s="363"/>
      <c r="BF609" s="363"/>
      <c r="BG609" s="363"/>
      <c r="BH609" s="363"/>
      <c r="BI609" s="363"/>
      <c r="BJ609" s="363"/>
    </row>
    <row r="610" spans="6:62" ht="93" customHeight="1" x14ac:dyDescent="0.3">
      <c r="F610" s="399"/>
      <c r="G610" s="400"/>
      <c r="H610" s="400"/>
      <c r="I610" s="400"/>
      <c r="J610" s="400"/>
      <c r="K610" s="400"/>
      <c r="L610" s="400"/>
      <c r="M610" s="400"/>
      <c r="N610" s="400"/>
      <c r="U610" s="401"/>
      <c r="V610" s="402"/>
      <c r="W610" s="402"/>
      <c r="X610" s="402"/>
      <c r="Y610" s="402"/>
      <c r="Z610" s="402"/>
      <c r="AA610" s="402"/>
      <c r="AB610" s="402"/>
      <c r="AC610" s="402"/>
      <c r="AD610" s="402"/>
      <c r="AE610" s="402"/>
      <c r="AF610" s="402"/>
      <c r="AG610" s="402"/>
      <c r="AH610" s="402"/>
      <c r="AI610" s="402"/>
      <c r="AJ610" s="402"/>
      <c r="AK610" s="402"/>
      <c r="AL610" s="403"/>
      <c r="AM610" s="403"/>
      <c r="AN610" s="403"/>
      <c r="AO610" s="403"/>
      <c r="AP610" s="403"/>
      <c r="AQ610" s="403"/>
      <c r="AR610" s="403"/>
      <c r="AS610" s="403"/>
      <c r="AT610" s="403"/>
      <c r="AU610" s="403"/>
      <c r="AV610" s="403"/>
      <c r="AW610" s="403"/>
      <c r="AX610" s="403"/>
      <c r="AY610" s="403"/>
      <c r="AZ610" s="404"/>
      <c r="BA610" s="363"/>
      <c r="BB610" s="363"/>
      <c r="BC610" s="363"/>
      <c r="BD610" s="363"/>
      <c r="BE610" s="363"/>
      <c r="BF610" s="363"/>
      <c r="BG610" s="363"/>
      <c r="BH610" s="363"/>
      <c r="BI610" s="363"/>
      <c r="BJ610" s="363"/>
    </row>
    <row r="611" spans="6:62" ht="93" customHeight="1" x14ac:dyDescent="0.3">
      <c r="F611" s="399"/>
      <c r="G611" s="400"/>
      <c r="H611" s="400"/>
      <c r="I611" s="400"/>
      <c r="J611" s="400"/>
      <c r="K611" s="400"/>
      <c r="L611" s="400"/>
      <c r="M611" s="400"/>
      <c r="N611" s="400"/>
      <c r="U611" s="401"/>
      <c r="V611" s="402"/>
      <c r="W611" s="402"/>
      <c r="X611" s="402"/>
      <c r="Y611" s="402"/>
      <c r="Z611" s="402"/>
      <c r="AA611" s="402"/>
      <c r="AB611" s="402"/>
      <c r="AC611" s="402"/>
      <c r="AD611" s="402"/>
      <c r="AE611" s="402"/>
      <c r="AF611" s="402"/>
      <c r="AG611" s="402"/>
      <c r="AH611" s="402"/>
      <c r="AI611" s="402"/>
      <c r="AJ611" s="402"/>
      <c r="AK611" s="402"/>
      <c r="AL611" s="403"/>
      <c r="AM611" s="403"/>
      <c r="AN611" s="403"/>
      <c r="AO611" s="403"/>
      <c r="AP611" s="403"/>
      <c r="AQ611" s="403"/>
      <c r="AR611" s="403"/>
      <c r="AS611" s="403"/>
      <c r="AT611" s="403"/>
      <c r="AU611" s="403"/>
      <c r="AV611" s="403"/>
      <c r="AW611" s="403"/>
      <c r="AX611" s="403"/>
      <c r="AY611" s="403"/>
      <c r="AZ611" s="404"/>
      <c r="BA611" s="363"/>
      <c r="BB611" s="363"/>
      <c r="BC611" s="363"/>
      <c r="BD611" s="363"/>
      <c r="BE611" s="363"/>
      <c r="BF611" s="363"/>
      <c r="BG611" s="363"/>
      <c r="BH611" s="363"/>
      <c r="BI611" s="363"/>
      <c r="BJ611" s="363"/>
    </row>
    <row r="612" spans="6:62" ht="93" customHeight="1" x14ac:dyDescent="0.3">
      <c r="F612" s="399"/>
      <c r="G612" s="400"/>
      <c r="H612" s="400"/>
      <c r="I612" s="400"/>
      <c r="J612" s="400"/>
      <c r="K612" s="400"/>
      <c r="L612" s="400"/>
      <c r="M612" s="400"/>
      <c r="N612" s="400"/>
      <c r="U612" s="401"/>
      <c r="V612" s="402"/>
      <c r="W612" s="402"/>
      <c r="X612" s="402"/>
      <c r="Y612" s="402"/>
      <c r="Z612" s="402"/>
      <c r="AA612" s="402"/>
      <c r="AB612" s="402"/>
      <c r="AC612" s="402"/>
      <c r="AD612" s="402"/>
      <c r="AE612" s="402"/>
      <c r="AF612" s="402"/>
      <c r="AG612" s="402"/>
      <c r="AH612" s="402"/>
      <c r="AI612" s="402"/>
      <c r="AJ612" s="402"/>
      <c r="AK612" s="402"/>
      <c r="AL612" s="403"/>
      <c r="AM612" s="403"/>
      <c r="AN612" s="403"/>
      <c r="AO612" s="403"/>
      <c r="AP612" s="403"/>
      <c r="AQ612" s="403"/>
      <c r="AR612" s="403"/>
      <c r="AS612" s="403"/>
      <c r="AT612" s="403"/>
      <c r="AU612" s="403"/>
      <c r="AV612" s="403"/>
      <c r="AW612" s="403"/>
      <c r="AX612" s="403"/>
      <c r="AY612" s="403"/>
      <c r="AZ612" s="404"/>
      <c r="BA612" s="363"/>
      <c r="BB612" s="363"/>
      <c r="BC612" s="363"/>
      <c r="BD612" s="363"/>
      <c r="BE612" s="363"/>
      <c r="BF612" s="363"/>
      <c r="BG612" s="363"/>
      <c r="BH612" s="363"/>
      <c r="BI612" s="363"/>
      <c r="BJ612" s="363"/>
    </row>
    <row r="613" spans="6:62" ht="93" customHeight="1" x14ac:dyDescent="0.3">
      <c r="F613" s="399"/>
      <c r="G613" s="400"/>
      <c r="H613" s="400"/>
      <c r="I613" s="400"/>
      <c r="J613" s="400"/>
      <c r="K613" s="400"/>
      <c r="L613" s="400"/>
      <c r="M613" s="400"/>
      <c r="N613" s="400"/>
      <c r="U613" s="401"/>
      <c r="V613" s="402"/>
      <c r="W613" s="402"/>
      <c r="X613" s="402"/>
      <c r="Y613" s="402"/>
      <c r="Z613" s="402"/>
      <c r="AA613" s="402"/>
      <c r="AB613" s="402"/>
      <c r="AC613" s="402"/>
      <c r="AD613" s="402"/>
      <c r="AE613" s="402"/>
      <c r="AF613" s="402"/>
      <c r="AG613" s="402"/>
      <c r="AH613" s="402"/>
      <c r="AI613" s="402"/>
      <c r="AJ613" s="402"/>
      <c r="AK613" s="402"/>
      <c r="AL613" s="403"/>
      <c r="AM613" s="403"/>
      <c r="AN613" s="403"/>
      <c r="AO613" s="403"/>
      <c r="AP613" s="403"/>
      <c r="AQ613" s="403"/>
      <c r="AR613" s="403"/>
      <c r="AS613" s="403"/>
      <c r="AT613" s="403"/>
      <c r="AU613" s="403"/>
      <c r="AV613" s="403"/>
      <c r="AW613" s="403"/>
      <c r="AX613" s="403"/>
      <c r="AY613" s="403"/>
      <c r="AZ613" s="404"/>
      <c r="BA613" s="363"/>
      <c r="BB613" s="363"/>
      <c r="BC613" s="363"/>
      <c r="BD613" s="363"/>
      <c r="BE613" s="363"/>
      <c r="BF613" s="363"/>
      <c r="BG613" s="363"/>
      <c r="BH613" s="363"/>
      <c r="BI613" s="363"/>
      <c r="BJ613" s="363"/>
    </row>
    <row r="614" spans="6:62" ht="93" customHeight="1" x14ac:dyDescent="0.3">
      <c r="F614" s="399"/>
      <c r="G614" s="400"/>
      <c r="H614" s="400"/>
      <c r="I614" s="400"/>
      <c r="J614" s="400"/>
      <c r="K614" s="400"/>
      <c r="L614" s="400"/>
      <c r="M614" s="400"/>
      <c r="N614" s="400"/>
      <c r="U614" s="401"/>
      <c r="V614" s="402"/>
      <c r="W614" s="402"/>
      <c r="X614" s="402"/>
      <c r="Y614" s="402"/>
      <c r="Z614" s="402"/>
      <c r="AA614" s="402"/>
      <c r="AB614" s="402"/>
      <c r="AC614" s="402"/>
      <c r="AD614" s="402"/>
      <c r="AE614" s="402"/>
      <c r="AF614" s="402"/>
      <c r="AG614" s="402"/>
      <c r="AH614" s="402"/>
      <c r="AI614" s="402"/>
      <c r="AJ614" s="402"/>
      <c r="AK614" s="402"/>
      <c r="AL614" s="403"/>
      <c r="AM614" s="403"/>
      <c r="AN614" s="403"/>
      <c r="AO614" s="403"/>
      <c r="AP614" s="403"/>
      <c r="AQ614" s="403"/>
      <c r="AR614" s="403"/>
      <c r="AS614" s="403"/>
      <c r="AT614" s="403"/>
      <c r="AU614" s="403"/>
      <c r="AV614" s="403"/>
      <c r="AW614" s="403"/>
      <c r="AX614" s="403"/>
      <c r="AY614" s="403"/>
      <c r="AZ614" s="404"/>
      <c r="BA614" s="363"/>
      <c r="BB614" s="363"/>
      <c r="BC614" s="363"/>
      <c r="BD614" s="363"/>
      <c r="BE614" s="363"/>
      <c r="BF614" s="363"/>
      <c r="BG614" s="363"/>
      <c r="BH614" s="363"/>
      <c r="BI614" s="363"/>
      <c r="BJ614" s="363"/>
    </row>
    <row r="615" spans="6:62" ht="93" customHeight="1" x14ac:dyDescent="0.3">
      <c r="F615" s="399"/>
      <c r="G615" s="400"/>
      <c r="H615" s="400"/>
      <c r="I615" s="400"/>
      <c r="J615" s="400"/>
      <c r="K615" s="400"/>
      <c r="L615" s="400"/>
      <c r="M615" s="400"/>
      <c r="N615" s="400"/>
      <c r="U615" s="401"/>
      <c r="V615" s="402"/>
      <c r="W615" s="402"/>
      <c r="X615" s="402"/>
      <c r="Y615" s="402"/>
      <c r="Z615" s="402"/>
      <c r="AA615" s="402"/>
      <c r="AB615" s="402"/>
      <c r="AC615" s="402"/>
      <c r="AD615" s="402"/>
      <c r="AE615" s="402"/>
      <c r="AF615" s="402"/>
      <c r="AG615" s="402"/>
      <c r="AH615" s="402"/>
      <c r="AI615" s="402"/>
      <c r="AJ615" s="402"/>
      <c r="AK615" s="402"/>
      <c r="AL615" s="403"/>
      <c r="AM615" s="403"/>
      <c r="AN615" s="403"/>
      <c r="AO615" s="403"/>
      <c r="AP615" s="403"/>
      <c r="AQ615" s="403"/>
      <c r="AR615" s="403"/>
      <c r="AS615" s="403"/>
      <c r="AT615" s="403"/>
      <c r="AU615" s="403"/>
      <c r="AV615" s="403"/>
      <c r="AW615" s="403"/>
      <c r="AX615" s="403"/>
      <c r="AY615" s="403"/>
      <c r="AZ615" s="404"/>
      <c r="BA615" s="363"/>
      <c r="BB615" s="363"/>
      <c r="BC615" s="363"/>
      <c r="BD615" s="363"/>
      <c r="BE615" s="363"/>
      <c r="BF615" s="363"/>
      <c r="BG615" s="363"/>
      <c r="BH615" s="363"/>
      <c r="BI615" s="363"/>
      <c r="BJ615" s="363"/>
    </row>
    <row r="616" spans="6:62" ht="93" customHeight="1" x14ac:dyDescent="0.3">
      <c r="F616" s="399"/>
      <c r="G616" s="400"/>
      <c r="H616" s="400"/>
      <c r="I616" s="400"/>
      <c r="J616" s="400"/>
      <c r="K616" s="400"/>
      <c r="L616" s="400"/>
      <c r="M616" s="400"/>
      <c r="N616" s="400"/>
      <c r="U616" s="401"/>
      <c r="V616" s="402"/>
      <c r="W616" s="402"/>
      <c r="X616" s="402"/>
      <c r="Y616" s="402"/>
      <c r="Z616" s="402"/>
      <c r="AA616" s="402"/>
      <c r="AB616" s="402"/>
      <c r="AC616" s="402"/>
      <c r="AD616" s="402"/>
      <c r="AE616" s="402"/>
      <c r="AF616" s="402"/>
      <c r="AG616" s="402"/>
      <c r="AH616" s="402"/>
      <c r="AI616" s="402"/>
      <c r="AJ616" s="402"/>
      <c r="AK616" s="402"/>
      <c r="AL616" s="403"/>
      <c r="AM616" s="403"/>
      <c r="AN616" s="403"/>
      <c r="AO616" s="403"/>
      <c r="AP616" s="403"/>
      <c r="AQ616" s="403"/>
      <c r="AR616" s="403"/>
      <c r="AS616" s="403"/>
      <c r="AT616" s="403"/>
      <c r="AU616" s="403"/>
      <c r="AV616" s="403"/>
      <c r="AW616" s="403"/>
      <c r="AX616" s="403"/>
      <c r="AY616" s="403"/>
      <c r="AZ616" s="404"/>
      <c r="BA616" s="363"/>
      <c r="BB616" s="363"/>
      <c r="BC616" s="363"/>
      <c r="BD616" s="363"/>
      <c r="BE616" s="363"/>
      <c r="BF616" s="363"/>
      <c r="BG616" s="363"/>
      <c r="BH616" s="363"/>
      <c r="BI616" s="363"/>
      <c r="BJ616" s="363"/>
    </row>
    <row r="617" spans="6:62" ht="93" customHeight="1" x14ac:dyDescent="0.3">
      <c r="F617" s="399"/>
      <c r="G617" s="400"/>
      <c r="H617" s="400"/>
      <c r="I617" s="400"/>
      <c r="J617" s="400"/>
      <c r="K617" s="400"/>
      <c r="L617" s="400"/>
      <c r="M617" s="400"/>
      <c r="N617" s="400"/>
      <c r="U617" s="401"/>
      <c r="V617" s="402"/>
      <c r="W617" s="402"/>
      <c r="X617" s="402"/>
      <c r="Y617" s="402"/>
      <c r="Z617" s="402"/>
      <c r="AA617" s="402"/>
      <c r="AB617" s="402"/>
      <c r="AC617" s="402"/>
      <c r="AD617" s="402"/>
      <c r="AE617" s="402"/>
      <c r="AF617" s="402"/>
      <c r="AG617" s="402"/>
      <c r="AH617" s="402"/>
      <c r="AI617" s="402"/>
      <c r="AJ617" s="402"/>
      <c r="AK617" s="402"/>
      <c r="AL617" s="403"/>
      <c r="AM617" s="403"/>
      <c r="AN617" s="403"/>
      <c r="AO617" s="403"/>
      <c r="AP617" s="403"/>
      <c r="AQ617" s="403"/>
      <c r="AR617" s="403"/>
      <c r="AS617" s="403"/>
      <c r="AT617" s="403"/>
      <c r="AU617" s="403"/>
      <c r="AV617" s="403"/>
      <c r="AW617" s="403"/>
      <c r="AX617" s="403"/>
      <c r="AY617" s="403"/>
      <c r="AZ617" s="404"/>
      <c r="BA617" s="363"/>
      <c r="BB617" s="363"/>
      <c r="BC617" s="363"/>
      <c r="BD617" s="363"/>
      <c r="BE617" s="363"/>
      <c r="BF617" s="363"/>
      <c r="BG617" s="363"/>
      <c r="BH617" s="363"/>
      <c r="BI617" s="363"/>
      <c r="BJ617" s="363"/>
    </row>
    <row r="618" spans="6:62" ht="93" customHeight="1" x14ac:dyDescent="0.3">
      <c r="F618" s="399"/>
      <c r="G618" s="400"/>
      <c r="H618" s="400"/>
      <c r="I618" s="400"/>
      <c r="J618" s="400"/>
      <c r="K618" s="400"/>
      <c r="L618" s="400"/>
      <c r="M618" s="400"/>
      <c r="N618" s="400"/>
      <c r="U618" s="401"/>
      <c r="V618" s="402"/>
      <c r="W618" s="402"/>
      <c r="X618" s="402"/>
      <c r="Y618" s="402"/>
      <c r="Z618" s="402"/>
      <c r="AA618" s="402"/>
      <c r="AB618" s="402"/>
      <c r="AC618" s="402"/>
      <c r="AD618" s="402"/>
      <c r="AE618" s="402"/>
      <c r="AF618" s="402"/>
      <c r="AG618" s="402"/>
      <c r="AH618" s="402"/>
      <c r="AI618" s="402"/>
      <c r="AJ618" s="402"/>
      <c r="AK618" s="402"/>
      <c r="AL618" s="403"/>
      <c r="AM618" s="403"/>
      <c r="AN618" s="403"/>
      <c r="AO618" s="403"/>
      <c r="AP618" s="403"/>
      <c r="AQ618" s="403"/>
      <c r="AR618" s="403"/>
      <c r="AS618" s="403"/>
      <c r="AT618" s="403"/>
      <c r="AU618" s="403"/>
      <c r="AV618" s="403"/>
      <c r="AW618" s="403"/>
      <c r="AX618" s="403"/>
      <c r="AY618" s="403"/>
      <c r="AZ618" s="404"/>
      <c r="BA618" s="363"/>
      <c r="BB618" s="363"/>
      <c r="BC618" s="363"/>
      <c r="BD618" s="363"/>
      <c r="BE618" s="363"/>
      <c r="BF618" s="363"/>
      <c r="BG618" s="363"/>
      <c r="BH618" s="363"/>
      <c r="BI618" s="363"/>
      <c r="BJ618" s="363"/>
    </row>
    <row r="619" spans="6:62" ht="93" customHeight="1" x14ac:dyDescent="0.3">
      <c r="F619" s="399"/>
      <c r="G619" s="400"/>
      <c r="H619" s="400"/>
      <c r="I619" s="400"/>
      <c r="J619" s="400"/>
      <c r="K619" s="400"/>
      <c r="L619" s="400"/>
      <c r="M619" s="400"/>
      <c r="N619" s="400"/>
      <c r="U619" s="401"/>
      <c r="V619" s="402"/>
      <c r="W619" s="402"/>
      <c r="X619" s="402"/>
      <c r="Y619" s="402"/>
      <c r="Z619" s="402"/>
      <c r="AA619" s="402"/>
      <c r="AB619" s="402"/>
      <c r="AC619" s="402"/>
      <c r="AD619" s="402"/>
      <c r="AE619" s="402"/>
      <c r="AF619" s="402"/>
      <c r="AG619" s="402"/>
      <c r="AH619" s="402"/>
      <c r="AI619" s="402"/>
      <c r="AJ619" s="402"/>
      <c r="AK619" s="402"/>
      <c r="AL619" s="403"/>
      <c r="AM619" s="403"/>
      <c r="AN619" s="403"/>
      <c r="AO619" s="403"/>
      <c r="AP619" s="403"/>
      <c r="AQ619" s="403"/>
      <c r="AR619" s="403"/>
      <c r="AS619" s="403"/>
      <c r="AT619" s="403"/>
      <c r="AU619" s="403"/>
      <c r="AV619" s="403"/>
      <c r="AW619" s="403"/>
      <c r="AX619" s="403"/>
      <c r="AY619" s="403"/>
      <c r="AZ619" s="404"/>
      <c r="BA619" s="363"/>
      <c r="BB619" s="363"/>
      <c r="BC619" s="363"/>
      <c r="BD619" s="363"/>
      <c r="BE619" s="363"/>
      <c r="BF619" s="363"/>
      <c r="BG619" s="363"/>
      <c r="BH619" s="363"/>
      <c r="BI619" s="363"/>
      <c r="BJ619" s="363"/>
    </row>
    <row r="620" spans="6:62" ht="93" customHeight="1" x14ac:dyDescent="0.3">
      <c r="F620" s="399"/>
      <c r="G620" s="400"/>
      <c r="H620" s="400"/>
      <c r="I620" s="400"/>
      <c r="J620" s="400"/>
      <c r="K620" s="400"/>
      <c r="L620" s="400"/>
      <c r="M620" s="400"/>
      <c r="N620" s="400"/>
      <c r="U620" s="401"/>
      <c r="V620" s="402"/>
      <c r="W620" s="402"/>
      <c r="X620" s="402"/>
      <c r="Y620" s="402"/>
      <c r="Z620" s="402"/>
      <c r="AA620" s="402"/>
      <c r="AB620" s="402"/>
      <c r="AC620" s="402"/>
      <c r="AD620" s="402"/>
      <c r="AE620" s="402"/>
      <c r="AF620" s="402"/>
      <c r="AG620" s="402"/>
      <c r="AH620" s="402"/>
      <c r="AI620" s="402"/>
      <c r="AJ620" s="402"/>
      <c r="AK620" s="402"/>
      <c r="AL620" s="403"/>
      <c r="AM620" s="403"/>
      <c r="AN620" s="403"/>
      <c r="AO620" s="403"/>
      <c r="AP620" s="403"/>
      <c r="AQ620" s="403"/>
      <c r="AR620" s="403"/>
      <c r="AS620" s="403"/>
      <c r="AT620" s="403"/>
      <c r="AU620" s="403"/>
      <c r="AV620" s="403"/>
      <c r="AW620" s="403"/>
      <c r="AX620" s="403"/>
      <c r="AY620" s="403"/>
      <c r="AZ620" s="404"/>
      <c r="BA620" s="363"/>
      <c r="BB620" s="363"/>
      <c r="BC620" s="363"/>
      <c r="BD620" s="363"/>
      <c r="BE620" s="363"/>
      <c r="BF620" s="363"/>
      <c r="BG620" s="363"/>
      <c r="BH620" s="363"/>
      <c r="BI620" s="363"/>
      <c r="BJ620" s="363"/>
    </row>
    <row r="621" spans="6:62" ht="93" customHeight="1" x14ac:dyDescent="0.3">
      <c r="F621" s="399"/>
      <c r="G621" s="400"/>
      <c r="H621" s="400"/>
      <c r="I621" s="400"/>
      <c r="J621" s="400"/>
      <c r="K621" s="400"/>
      <c r="L621" s="400"/>
      <c r="M621" s="400"/>
      <c r="N621" s="400"/>
      <c r="U621" s="401"/>
      <c r="V621" s="402"/>
      <c r="W621" s="402"/>
      <c r="X621" s="402"/>
      <c r="Y621" s="402"/>
      <c r="Z621" s="402"/>
      <c r="AA621" s="402"/>
      <c r="AB621" s="402"/>
      <c r="AC621" s="402"/>
      <c r="AD621" s="402"/>
      <c r="AE621" s="402"/>
      <c r="AF621" s="402"/>
      <c r="AG621" s="402"/>
      <c r="AH621" s="402"/>
      <c r="AI621" s="402"/>
      <c r="AJ621" s="402"/>
      <c r="AK621" s="402"/>
      <c r="AL621" s="403"/>
      <c r="AM621" s="403"/>
      <c r="AN621" s="403"/>
      <c r="AO621" s="403"/>
      <c r="AP621" s="403"/>
      <c r="AQ621" s="403"/>
      <c r="AR621" s="403"/>
      <c r="AS621" s="403"/>
      <c r="AT621" s="403"/>
      <c r="AU621" s="403"/>
      <c r="AV621" s="403"/>
      <c r="AW621" s="403"/>
      <c r="AX621" s="403"/>
      <c r="AY621" s="403"/>
      <c r="AZ621" s="404"/>
      <c r="BA621" s="363"/>
      <c r="BB621" s="363"/>
      <c r="BC621" s="363"/>
      <c r="BD621" s="363"/>
      <c r="BE621" s="363"/>
      <c r="BF621" s="363"/>
      <c r="BG621" s="363"/>
      <c r="BH621" s="363"/>
      <c r="BI621" s="363"/>
      <c r="BJ621" s="363"/>
    </row>
    <row r="622" spans="6:62" ht="93" customHeight="1" x14ac:dyDescent="0.3">
      <c r="F622" s="399"/>
      <c r="G622" s="400"/>
      <c r="H622" s="400"/>
      <c r="I622" s="400"/>
      <c r="J622" s="400"/>
      <c r="K622" s="400"/>
      <c r="L622" s="400"/>
      <c r="M622" s="400"/>
      <c r="N622" s="400"/>
      <c r="U622" s="401"/>
      <c r="V622" s="402"/>
      <c r="W622" s="402"/>
      <c r="X622" s="402"/>
      <c r="Y622" s="402"/>
      <c r="Z622" s="402"/>
      <c r="AA622" s="402"/>
      <c r="AB622" s="402"/>
      <c r="AC622" s="402"/>
      <c r="AD622" s="402"/>
      <c r="AE622" s="402"/>
      <c r="AF622" s="402"/>
      <c r="AG622" s="402"/>
      <c r="AH622" s="402"/>
      <c r="AI622" s="402"/>
      <c r="AJ622" s="402"/>
      <c r="AK622" s="402"/>
      <c r="AL622" s="403"/>
      <c r="AM622" s="403"/>
      <c r="AN622" s="403"/>
      <c r="AO622" s="403"/>
      <c r="AP622" s="403"/>
      <c r="AQ622" s="403"/>
      <c r="AR622" s="403"/>
      <c r="AS622" s="403"/>
      <c r="AT622" s="403"/>
      <c r="AU622" s="403"/>
      <c r="AV622" s="403"/>
      <c r="AW622" s="403"/>
      <c r="AX622" s="403"/>
      <c r="AY622" s="403"/>
      <c r="AZ622" s="404"/>
      <c r="BA622" s="363"/>
      <c r="BB622" s="363"/>
      <c r="BC622" s="363"/>
      <c r="BD622" s="363"/>
      <c r="BE622" s="363"/>
      <c r="BF622" s="363"/>
      <c r="BG622" s="363"/>
      <c r="BH622" s="363"/>
      <c r="BI622" s="363"/>
      <c r="BJ622" s="363"/>
    </row>
    <row r="623" spans="6:62" ht="93" customHeight="1" x14ac:dyDescent="0.3">
      <c r="F623" s="399"/>
      <c r="G623" s="400"/>
      <c r="H623" s="400"/>
      <c r="I623" s="400"/>
      <c r="J623" s="400"/>
      <c r="K623" s="400"/>
      <c r="L623" s="400"/>
      <c r="M623" s="400"/>
      <c r="N623" s="400"/>
      <c r="U623" s="401"/>
      <c r="V623" s="402"/>
      <c r="W623" s="402"/>
      <c r="X623" s="402"/>
      <c r="Y623" s="402"/>
      <c r="Z623" s="402"/>
      <c r="AA623" s="402"/>
      <c r="AB623" s="402"/>
      <c r="AC623" s="402"/>
      <c r="AD623" s="402"/>
      <c r="AE623" s="402"/>
      <c r="AF623" s="402"/>
      <c r="AG623" s="402"/>
      <c r="AH623" s="402"/>
      <c r="AI623" s="402"/>
      <c r="AJ623" s="402"/>
      <c r="AK623" s="402"/>
      <c r="AL623" s="403"/>
      <c r="AM623" s="403"/>
      <c r="AN623" s="403"/>
      <c r="AO623" s="403"/>
      <c r="AP623" s="403"/>
      <c r="AQ623" s="403"/>
      <c r="AR623" s="403"/>
      <c r="AS623" s="403"/>
      <c r="AT623" s="403"/>
      <c r="AU623" s="403"/>
      <c r="AV623" s="403"/>
      <c r="AW623" s="403"/>
      <c r="AX623" s="403"/>
      <c r="AY623" s="403"/>
      <c r="AZ623" s="404"/>
      <c r="BA623" s="363"/>
      <c r="BB623" s="363"/>
      <c r="BC623" s="363"/>
      <c r="BD623" s="363"/>
      <c r="BE623" s="363"/>
      <c r="BF623" s="363"/>
      <c r="BG623" s="363"/>
      <c r="BH623" s="363"/>
      <c r="BI623" s="363"/>
      <c r="BJ623" s="363"/>
    </row>
    <row r="624" spans="6:62" ht="93" customHeight="1" x14ac:dyDescent="0.3">
      <c r="F624" s="399"/>
      <c r="G624" s="400"/>
      <c r="H624" s="400"/>
      <c r="I624" s="400"/>
      <c r="J624" s="400"/>
      <c r="K624" s="400"/>
      <c r="L624" s="400"/>
      <c r="M624" s="400"/>
      <c r="N624" s="400"/>
      <c r="U624" s="401"/>
      <c r="V624" s="402"/>
      <c r="W624" s="402"/>
      <c r="X624" s="402"/>
      <c r="Y624" s="402"/>
      <c r="Z624" s="402"/>
      <c r="AA624" s="402"/>
      <c r="AB624" s="402"/>
      <c r="AC624" s="402"/>
      <c r="AD624" s="402"/>
      <c r="AE624" s="402"/>
      <c r="AF624" s="402"/>
      <c r="AG624" s="402"/>
      <c r="AH624" s="402"/>
      <c r="AI624" s="402"/>
      <c r="AJ624" s="402"/>
      <c r="AK624" s="402"/>
      <c r="AL624" s="403"/>
      <c r="AM624" s="403"/>
      <c r="AN624" s="403"/>
      <c r="AO624" s="403"/>
      <c r="AP624" s="403"/>
      <c r="AQ624" s="403"/>
      <c r="AR624" s="403"/>
      <c r="AS624" s="403"/>
      <c r="AT624" s="403"/>
      <c r="AU624" s="403"/>
      <c r="AV624" s="403"/>
      <c r="AW624" s="403"/>
      <c r="AX624" s="403"/>
      <c r="AY624" s="403"/>
      <c r="AZ624" s="404"/>
      <c r="BA624" s="363"/>
      <c r="BB624" s="363"/>
      <c r="BC624" s="363"/>
      <c r="BD624" s="363"/>
      <c r="BE624" s="363"/>
      <c r="BF624" s="363"/>
      <c r="BG624" s="363"/>
      <c r="BH624" s="363"/>
      <c r="BI624" s="363"/>
      <c r="BJ624" s="363"/>
    </row>
    <row r="625" spans="6:62" ht="93" customHeight="1" x14ac:dyDescent="0.3">
      <c r="F625" s="399"/>
      <c r="G625" s="400"/>
      <c r="H625" s="400"/>
      <c r="I625" s="400"/>
      <c r="J625" s="400"/>
      <c r="K625" s="400"/>
      <c r="L625" s="400"/>
      <c r="M625" s="400"/>
      <c r="N625" s="400"/>
      <c r="U625" s="401"/>
      <c r="V625" s="402"/>
      <c r="W625" s="402"/>
      <c r="X625" s="402"/>
      <c r="Y625" s="402"/>
      <c r="Z625" s="402"/>
      <c r="AA625" s="402"/>
      <c r="AB625" s="402"/>
      <c r="AC625" s="402"/>
      <c r="AD625" s="402"/>
      <c r="AE625" s="402"/>
      <c r="AF625" s="402"/>
      <c r="AG625" s="402"/>
      <c r="AH625" s="402"/>
      <c r="AI625" s="402"/>
      <c r="AJ625" s="402"/>
      <c r="AK625" s="402"/>
      <c r="AL625" s="403"/>
      <c r="AM625" s="403"/>
      <c r="AN625" s="403"/>
      <c r="AO625" s="403"/>
      <c r="AP625" s="403"/>
      <c r="AQ625" s="403"/>
      <c r="AR625" s="403"/>
      <c r="AS625" s="403"/>
      <c r="AT625" s="403"/>
      <c r="AU625" s="403"/>
      <c r="AV625" s="403"/>
      <c r="AW625" s="403"/>
      <c r="AX625" s="403"/>
      <c r="AY625" s="403"/>
      <c r="AZ625" s="404"/>
      <c r="BA625" s="363"/>
      <c r="BB625" s="363"/>
      <c r="BC625" s="363"/>
      <c r="BD625" s="363"/>
      <c r="BE625" s="363"/>
      <c r="BF625" s="363"/>
      <c r="BG625" s="363"/>
      <c r="BH625" s="363"/>
      <c r="BI625" s="363"/>
      <c r="BJ625" s="363"/>
    </row>
    <row r="626" spans="6:62" ht="93" customHeight="1" x14ac:dyDescent="0.3">
      <c r="F626" s="399"/>
      <c r="G626" s="400"/>
      <c r="H626" s="400"/>
      <c r="I626" s="400"/>
      <c r="J626" s="400"/>
      <c r="K626" s="400"/>
      <c r="L626" s="400"/>
      <c r="M626" s="400"/>
      <c r="N626" s="400"/>
      <c r="U626" s="401"/>
      <c r="V626" s="402"/>
      <c r="W626" s="402"/>
      <c r="X626" s="402"/>
      <c r="Y626" s="402"/>
      <c r="Z626" s="402"/>
      <c r="AA626" s="402"/>
      <c r="AB626" s="402"/>
      <c r="AC626" s="402"/>
      <c r="AD626" s="402"/>
      <c r="AE626" s="402"/>
      <c r="AF626" s="402"/>
      <c r="AG626" s="402"/>
      <c r="AH626" s="402"/>
      <c r="AI626" s="402"/>
      <c r="AJ626" s="402"/>
      <c r="AK626" s="402"/>
      <c r="AL626" s="403"/>
      <c r="AM626" s="403"/>
      <c r="AN626" s="403"/>
      <c r="AO626" s="403"/>
      <c r="AP626" s="403"/>
      <c r="AQ626" s="403"/>
      <c r="AR626" s="403"/>
      <c r="AS626" s="403"/>
      <c r="AT626" s="403"/>
      <c r="AU626" s="403"/>
      <c r="AV626" s="403"/>
      <c r="AW626" s="403"/>
      <c r="AX626" s="403"/>
      <c r="AY626" s="403"/>
      <c r="AZ626" s="404"/>
      <c r="BA626" s="363"/>
      <c r="BB626" s="363"/>
      <c r="BC626" s="363"/>
      <c r="BD626" s="363"/>
      <c r="BE626" s="363"/>
      <c r="BF626" s="363"/>
      <c r="BG626" s="363"/>
      <c r="BH626" s="363"/>
      <c r="BI626" s="363"/>
      <c r="BJ626" s="363"/>
    </row>
    <row r="627" spans="6:62" ht="93" customHeight="1" x14ac:dyDescent="0.3">
      <c r="F627" s="399"/>
      <c r="G627" s="400"/>
      <c r="H627" s="400"/>
      <c r="I627" s="400"/>
      <c r="J627" s="400"/>
      <c r="K627" s="400"/>
      <c r="L627" s="400"/>
      <c r="M627" s="400"/>
      <c r="N627" s="400"/>
      <c r="U627" s="401"/>
      <c r="V627" s="402"/>
      <c r="W627" s="402"/>
      <c r="X627" s="402"/>
      <c r="Y627" s="402"/>
      <c r="Z627" s="402"/>
      <c r="AA627" s="402"/>
      <c r="AB627" s="402"/>
      <c r="AC627" s="402"/>
      <c r="AD627" s="402"/>
      <c r="AE627" s="402"/>
      <c r="AF627" s="402"/>
      <c r="AG627" s="402"/>
      <c r="AH627" s="402"/>
      <c r="AI627" s="402"/>
      <c r="AJ627" s="402"/>
      <c r="AK627" s="402"/>
      <c r="AL627" s="403"/>
      <c r="AM627" s="403"/>
      <c r="AN627" s="403"/>
      <c r="AO627" s="403"/>
      <c r="AP627" s="403"/>
      <c r="AQ627" s="403"/>
      <c r="AR627" s="403"/>
      <c r="AS627" s="403"/>
      <c r="AT627" s="403"/>
      <c r="AU627" s="403"/>
      <c r="AV627" s="403"/>
      <c r="AW627" s="403"/>
      <c r="AX627" s="403"/>
      <c r="AY627" s="403"/>
      <c r="AZ627" s="404"/>
      <c r="BA627" s="363"/>
      <c r="BB627" s="363"/>
      <c r="BC627" s="363"/>
      <c r="BD627" s="363"/>
      <c r="BE627" s="363"/>
      <c r="BF627" s="363"/>
      <c r="BG627" s="363"/>
      <c r="BH627" s="363"/>
      <c r="BI627" s="363"/>
      <c r="BJ627" s="363"/>
    </row>
    <row r="628" spans="6:62" ht="93" customHeight="1" x14ac:dyDescent="0.3">
      <c r="F628" s="399"/>
      <c r="G628" s="400"/>
      <c r="H628" s="400"/>
      <c r="I628" s="400"/>
      <c r="J628" s="400"/>
      <c r="K628" s="400"/>
      <c r="L628" s="400"/>
      <c r="M628" s="400"/>
      <c r="N628" s="400"/>
      <c r="U628" s="401"/>
      <c r="V628" s="402"/>
      <c r="W628" s="402"/>
      <c r="X628" s="402"/>
      <c r="Y628" s="402"/>
      <c r="Z628" s="402"/>
      <c r="AA628" s="402"/>
      <c r="AB628" s="402"/>
      <c r="AC628" s="402"/>
      <c r="AD628" s="402"/>
      <c r="AE628" s="402"/>
      <c r="AF628" s="402"/>
      <c r="AG628" s="402"/>
      <c r="AH628" s="402"/>
      <c r="AI628" s="402"/>
      <c r="AJ628" s="402"/>
      <c r="AK628" s="402"/>
      <c r="AL628" s="403"/>
      <c r="AM628" s="403"/>
      <c r="AN628" s="403"/>
      <c r="AO628" s="403"/>
      <c r="AP628" s="403"/>
      <c r="AQ628" s="403"/>
      <c r="AR628" s="403"/>
      <c r="AS628" s="403"/>
      <c r="AT628" s="403"/>
      <c r="AU628" s="403"/>
      <c r="AV628" s="403"/>
      <c r="AW628" s="403"/>
      <c r="AX628" s="403"/>
      <c r="AY628" s="403"/>
      <c r="AZ628" s="404"/>
      <c r="BA628" s="363"/>
      <c r="BB628" s="363"/>
      <c r="BC628" s="363"/>
      <c r="BD628" s="363"/>
      <c r="BE628" s="363"/>
      <c r="BF628" s="363"/>
      <c r="BG628" s="363"/>
      <c r="BH628" s="363"/>
      <c r="BI628" s="363"/>
      <c r="BJ628" s="363"/>
    </row>
    <row r="629" spans="6:62" ht="93" customHeight="1" x14ac:dyDescent="0.3">
      <c r="F629" s="399"/>
      <c r="G629" s="400"/>
      <c r="H629" s="400"/>
      <c r="I629" s="400"/>
      <c r="J629" s="400"/>
      <c r="K629" s="400"/>
      <c r="L629" s="400"/>
      <c r="M629" s="400"/>
      <c r="N629" s="400"/>
      <c r="U629" s="401"/>
      <c r="V629" s="402"/>
      <c r="W629" s="402"/>
      <c r="X629" s="402"/>
      <c r="Y629" s="402"/>
      <c r="Z629" s="402"/>
      <c r="AA629" s="402"/>
      <c r="AB629" s="402"/>
      <c r="AC629" s="402"/>
      <c r="AD629" s="402"/>
      <c r="AE629" s="402"/>
      <c r="AF629" s="402"/>
      <c r="AG629" s="402"/>
      <c r="AH629" s="402"/>
      <c r="AI629" s="402"/>
      <c r="AJ629" s="402"/>
      <c r="AK629" s="402"/>
      <c r="AL629" s="403"/>
      <c r="AM629" s="403"/>
      <c r="AN629" s="403"/>
      <c r="AO629" s="403"/>
      <c r="AP629" s="403"/>
      <c r="AQ629" s="403"/>
      <c r="AR629" s="403"/>
      <c r="AS629" s="403"/>
      <c r="AT629" s="403"/>
      <c r="AU629" s="403"/>
      <c r="AV629" s="403"/>
      <c r="AW629" s="403"/>
      <c r="AX629" s="403"/>
      <c r="AY629" s="403"/>
      <c r="AZ629" s="404"/>
      <c r="BA629" s="363"/>
      <c r="BB629" s="363"/>
      <c r="BC629" s="363"/>
      <c r="BD629" s="363"/>
      <c r="BE629" s="363"/>
      <c r="BF629" s="363"/>
      <c r="BG629" s="363"/>
      <c r="BH629" s="363"/>
      <c r="BI629" s="363"/>
      <c r="BJ629" s="363"/>
    </row>
    <row r="630" spans="6:62" ht="93" customHeight="1" x14ac:dyDescent="0.3">
      <c r="F630" s="399"/>
      <c r="G630" s="400"/>
      <c r="H630" s="400"/>
      <c r="I630" s="400"/>
      <c r="J630" s="400"/>
      <c r="K630" s="400"/>
      <c r="L630" s="400"/>
      <c r="M630" s="400"/>
      <c r="N630" s="400"/>
      <c r="U630" s="401"/>
      <c r="V630" s="402"/>
      <c r="W630" s="402"/>
      <c r="X630" s="402"/>
      <c r="Y630" s="402"/>
      <c r="Z630" s="402"/>
      <c r="AA630" s="402"/>
      <c r="AB630" s="402"/>
      <c r="AC630" s="402"/>
      <c r="AD630" s="402"/>
      <c r="AE630" s="402"/>
      <c r="AF630" s="402"/>
      <c r="AG630" s="402"/>
      <c r="AH630" s="402"/>
      <c r="AI630" s="402"/>
      <c r="AJ630" s="402"/>
      <c r="AK630" s="402"/>
      <c r="AL630" s="403"/>
      <c r="AM630" s="403"/>
      <c r="AN630" s="403"/>
      <c r="AO630" s="403"/>
      <c r="AP630" s="403"/>
      <c r="AQ630" s="403"/>
      <c r="AR630" s="403"/>
      <c r="AS630" s="403"/>
      <c r="AT630" s="403"/>
      <c r="AU630" s="403"/>
      <c r="AV630" s="403"/>
      <c r="AW630" s="403"/>
      <c r="AX630" s="403"/>
      <c r="AY630" s="403"/>
      <c r="AZ630" s="404"/>
      <c r="BA630" s="363"/>
      <c r="BB630" s="363"/>
      <c r="BC630" s="363"/>
      <c r="BD630" s="363"/>
      <c r="BE630" s="363"/>
      <c r="BF630" s="363"/>
      <c r="BG630" s="363"/>
      <c r="BH630" s="363"/>
      <c r="BI630" s="363"/>
      <c r="BJ630" s="363"/>
    </row>
    <row r="631" spans="6:62" ht="93" customHeight="1" x14ac:dyDescent="0.3">
      <c r="F631" s="399"/>
      <c r="G631" s="400"/>
      <c r="H631" s="400"/>
      <c r="I631" s="400"/>
      <c r="J631" s="400"/>
      <c r="K631" s="400"/>
      <c r="L631" s="400"/>
      <c r="M631" s="400"/>
      <c r="N631" s="400"/>
      <c r="U631" s="401"/>
      <c r="V631" s="402"/>
      <c r="W631" s="402"/>
      <c r="X631" s="402"/>
      <c r="Y631" s="402"/>
      <c r="Z631" s="402"/>
      <c r="AA631" s="402"/>
      <c r="AB631" s="402"/>
      <c r="AC631" s="402"/>
      <c r="AD631" s="402"/>
      <c r="AE631" s="402"/>
      <c r="AF631" s="402"/>
      <c r="AG631" s="402"/>
      <c r="AH631" s="402"/>
      <c r="AI631" s="402"/>
      <c r="AJ631" s="402"/>
      <c r="AK631" s="402"/>
      <c r="AL631" s="403"/>
      <c r="AM631" s="403"/>
      <c r="AN631" s="403"/>
      <c r="AO631" s="403"/>
      <c r="AP631" s="403"/>
      <c r="AQ631" s="403"/>
      <c r="AR631" s="403"/>
      <c r="AS631" s="403"/>
      <c r="AT631" s="403"/>
      <c r="AU631" s="403"/>
      <c r="AV631" s="403"/>
      <c r="AW631" s="403"/>
      <c r="AX631" s="403"/>
      <c r="AY631" s="403"/>
      <c r="AZ631" s="404"/>
      <c r="BA631" s="363"/>
      <c r="BB631" s="363"/>
      <c r="BC631" s="363"/>
      <c r="BD631" s="363"/>
      <c r="BE631" s="363"/>
      <c r="BF631" s="363"/>
      <c r="BG631" s="363"/>
      <c r="BH631" s="363"/>
      <c r="BI631" s="363"/>
      <c r="BJ631" s="363"/>
    </row>
    <row r="632" spans="6:62" ht="93" customHeight="1" x14ac:dyDescent="0.3">
      <c r="F632" s="399"/>
      <c r="G632" s="400"/>
      <c r="H632" s="400"/>
      <c r="I632" s="400"/>
      <c r="J632" s="400"/>
      <c r="K632" s="400"/>
      <c r="L632" s="400"/>
      <c r="M632" s="400"/>
      <c r="N632" s="400"/>
      <c r="U632" s="401"/>
      <c r="V632" s="402"/>
      <c r="W632" s="402"/>
      <c r="X632" s="402"/>
      <c r="Y632" s="402"/>
      <c r="Z632" s="402"/>
      <c r="AA632" s="402"/>
      <c r="AB632" s="402"/>
      <c r="AC632" s="402"/>
      <c r="AD632" s="402"/>
      <c r="AE632" s="402"/>
      <c r="AF632" s="402"/>
      <c r="AG632" s="402"/>
      <c r="AH632" s="402"/>
      <c r="AI632" s="402"/>
      <c r="AJ632" s="402"/>
      <c r="AK632" s="402"/>
      <c r="AL632" s="403"/>
      <c r="AM632" s="403"/>
      <c r="AN632" s="403"/>
      <c r="AO632" s="403"/>
      <c r="AP632" s="403"/>
      <c r="AQ632" s="403"/>
      <c r="AR632" s="403"/>
      <c r="AS632" s="403"/>
      <c r="AT632" s="403"/>
      <c r="AU632" s="403"/>
      <c r="AV632" s="403"/>
      <c r="AW632" s="403"/>
      <c r="AX632" s="403"/>
      <c r="AY632" s="403"/>
      <c r="AZ632" s="404"/>
      <c r="BA632" s="363"/>
      <c r="BB632" s="363"/>
      <c r="BC632" s="363"/>
      <c r="BD632" s="363"/>
      <c r="BE632" s="363"/>
      <c r="BF632" s="363"/>
      <c r="BG632" s="363"/>
      <c r="BH632" s="363"/>
      <c r="BI632" s="363"/>
      <c r="BJ632" s="363"/>
    </row>
    <row r="633" spans="6:62" ht="93" customHeight="1" x14ac:dyDescent="0.3">
      <c r="F633" s="399"/>
      <c r="G633" s="400"/>
      <c r="H633" s="400"/>
      <c r="I633" s="400"/>
      <c r="J633" s="400"/>
      <c r="K633" s="400"/>
      <c r="L633" s="400"/>
      <c r="M633" s="400"/>
      <c r="N633" s="400"/>
      <c r="U633" s="401"/>
      <c r="V633" s="402"/>
      <c r="W633" s="402"/>
      <c r="X633" s="402"/>
      <c r="Y633" s="402"/>
      <c r="Z633" s="402"/>
      <c r="AA633" s="402"/>
      <c r="AB633" s="402"/>
      <c r="AC633" s="402"/>
      <c r="AD633" s="402"/>
      <c r="AE633" s="402"/>
      <c r="AF633" s="402"/>
      <c r="AG633" s="402"/>
      <c r="AH633" s="402"/>
      <c r="AI633" s="402"/>
      <c r="AJ633" s="402"/>
      <c r="AK633" s="402"/>
      <c r="AL633" s="403"/>
      <c r="AM633" s="403"/>
      <c r="AN633" s="403"/>
      <c r="AO633" s="403"/>
      <c r="AP633" s="403"/>
      <c r="AQ633" s="403"/>
      <c r="AR633" s="403"/>
      <c r="AS633" s="403"/>
      <c r="AT633" s="403"/>
      <c r="AU633" s="403"/>
      <c r="AV633" s="403"/>
      <c r="AW633" s="403"/>
      <c r="AX633" s="403"/>
      <c r="AY633" s="403"/>
      <c r="AZ633" s="404"/>
      <c r="BA633" s="363"/>
      <c r="BB633" s="363"/>
      <c r="BC633" s="363"/>
      <c r="BD633" s="363"/>
      <c r="BE633" s="363"/>
      <c r="BF633" s="363"/>
      <c r="BG633" s="363"/>
      <c r="BH633" s="363"/>
      <c r="BI633" s="363"/>
      <c r="BJ633" s="363"/>
    </row>
    <row r="634" spans="6:62" ht="93" customHeight="1" x14ac:dyDescent="0.3">
      <c r="F634" s="399"/>
      <c r="G634" s="400"/>
      <c r="H634" s="400"/>
      <c r="I634" s="400"/>
      <c r="J634" s="400"/>
      <c r="K634" s="400"/>
      <c r="L634" s="400"/>
      <c r="M634" s="400"/>
      <c r="N634" s="400"/>
      <c r="U634" s="401"/>
      <c r="V634" s="402"/>
      <c r="W634" s="402"/>
      <c r="X634" s="402"/>
      <c r="Y634" s="402"/>
      <c r="Z634" s="402"/>
      <c r="AA634" s="402"/>
      <c r="AB634" s="402"/>
      <c r="AC634" s="402"/>
      <c r="AD634" s="402"/>
      <c r="AE634" s="402"/>
      <c r="AF634" s="402"/>
      <c r="AG634" s="402"/>
      <c r="AH634" s="402"/>
      <c r="AI634" s="402"/>
      <c r="AJ634" s="402"/>
      <c r="AK634" s="402"/>
      <c r="AL634" s="403"/>
      <c r="AM634" s="403"/>
      <c r="AN634" s="403"/>
      <c r="AO634" s="403"/>
      <c r="AP634" s="403"/>
      <c r="AQ634" s="403"/>
      <c r="AR634" s="403"/>
      <c r="AS634" s="403"/>
      <c r="AT634" s="403"/>
      <c r="AU634" s="403"/>
      <c r="AV634" s="403"/>
      <c r="AW634" s="403"/>
      <c r="AX634" s="403"/>
      <c r="AY634" s="403"/>
      <c r="AZ634" s="404"/>
      <c r="BA634" s="363"/>
      <c r="BB634" s="363"/>
      <c r="BC634" s="363"/>
      <c r="BD634" s="363"/>
      <c r="BE634" s="363"/>
      <c r="BF634" s="363"/>
      <c r="BG634" s="363"/>
      <c r="BH634" s="363"/>
      <c r="BI634" s="363"/>
      <c r="BJ634" s="363"/>
    </row>
    <row r="635" spans="6:62" ht="93" customHeight="1" x14ac:dyDescent="0.3">
      <c r="F635" s="399"/>
      <c r="G635" s="400"/>
      <c r="H635" s="400"/>
      <c r="I635" s="400"/>
      <c r="J635" s="400"/>
      <c r="K635" s="400"/>
      <c r="L635" s="400"/>
      <c r="M635" s="400"/>
      <c r="N635" s="400"/>
      <c r="U635" s="401"/>
      <c r="V635" s="402"/>
      <c r="W635" s="402"/>
      <c r="X635" s="402"/>
      <c r="Y635" s="402"/>
      <c r="Z635" s="402"/>
      <c r="AA635" s="402"/>
      <c r="AB635" s="402"/>
      <c r="AC635" s="402"/>
      <c r="AD635" s="402"/>
      <c r="AE635" s="402"/>
      <c r="AF635" s="402"/>
      <c r="AG635" s="402"/>
      <c r="AH635" s="402"/>
      <c r="AI635" s="402"/>
      <c r="AJ635" s="402"/>
      <c r="AK635" s="402"/>
      <c r="AL635" s="403"/>
      <c r="AM635" s="403"/>
      <c r="AN635" s="403"/>
      <c r="AO635" s="403"/>
      <c r="AP635" s="403"/>
      <c r="AQ635" s="403"/>
      <c r="AR635" s="403"/>
      <c r="AS635" s="403"/>
      <c r="AT635" s="403"/>
      <c r="AU635" s="403"/>
      <c r="AV635" s="403"/>
      <c r="AW635" s="403"/>
      <c r="AX635" s="403"/>
      <c r="AY635" s="403"/>
      <c r="AZ635" s="404"/>
      <c r="BA635" s="363"/>
      <c r="BB635" s="363"/>
      <c r="BC635" s="363"/>
      <c r="BD635" s="363"/>
      <c r="BE635" s="363"/>
      <c r="BF635" s="363"/>
      <c r="BG635" s="363"/>
      <c r="BH635" s="363"/>
      <c r="BI635" s="363"/>
      <c r="BJ635" s="363"/>
    </row>
    <row r="636" spans="6:62" ht="93" customHeight="1" x14ac:dyDescent="0.3">
      <c r="F636" s="399"/>
      <c r="G636" s="400"/>
      <c r="H636" s="400"/>
      <c r="I636" s="400"/>
      <c r="J636" s="400"/>
      <c r="K636" s="400"/>
      <c r="L636" s="400"/>
      <c r="M636" s="400"/>
      <c r="N636" s="400"/>
      <c r="U636" s="401"/>
      <c r="V636" s="402"/>
      <c r="W636" s="402"/>
      <c r="X636" s="402"/>
      <c r="Y636" s="402"/>
      <c r="Z636" s="402"/>
      <c r="AA636" s="402"/>
      <c r="AB636" s="402"/>
      <c r="AC636" s="402"/>
      <c r="AD636" s="402"/>
      <c r="AE636" s="402"/>
      <c r="AF636" s="402"/>
      <c r="AG636" s="402"/>
      <c r="AH636" s="402"/>
      <c r="AI636" s="402"/>
      <c r="AJ636" s="402"/>
      <c r="AK636" s="402"/>
      <c r="AL636" s="403"/>
      <c r="AM636" s="403"/>
      <c r="AN636" s="403"/>
      <c r="AO636" s="403"/>
      <c r="AP636" s="403"/>
      <c r="AQ636" s="403"/>
      <c r="AR636" s="403"/>
      <c r="AS636" s="403"/>
      <c r="AT636" s="403"/>
      <c r="AU636" s="403"/>
      <c r="AV636" s="403"/>
      <c r="AW636" s="403"/>
      <c r="AX636" s="403"/>
      <c r="AY636" s="403"/>
      <c r="AZ636" s="404"/>
      <c r="BA636" s="363"/>
      <c r="BB636" s="363"/>
      <c r="BC636" s="363"/>
      <c r="BD636" s="363"/>
      <c r="BE636" s="363"/>
      <c r="BF636" s="363"/>
      <c r="BG636" s="363"/>
      <c r="BH636" s="363"/>
      <c r="BI636" s="363"/>
      <c r="BJ636" s="363"/>
    </row>
    <row r="637" spans="6:62" ht="93" customHeight="1" x14ac:dyDescent="0.3">
      <c r="F637" s="399"/>
      <c r="G637" s="400"/>
      <c r="H637" s="400"/>
      <c r="I637" s="400"/>
      <c r="J637" s="400"/>
      <c r="K637" s="400"/>
      <c r="L637" s="400"/>
      <c r="M637" s="400"/>
      <c r="N637" s="400"/>
      <c r="U637" s="401"/>
      <c r="V637" s="402"/>
      <c r="W637" s="402"/>
      <c r="X637" s="402"/>
      <c r="Y637" s="402"/>
      <c r="Z637" s="402"/>
      <c r="AA637" s="402"/>
      <c r="AB637" s="402"/>
      <c r="AC637" s="402"/>
      <c r="AD637" s="402"/>
      <c r="AE637" s="402"/>
      <c r="AF637" s="402"/>
      <c r="AG637" s="402"/>
      <c r="AH637" s="402"/>
      <c r="AI637" s="402"/>
      <c r="AJ637" s="402"/>
      <c r="AK637" s="402"/>
      <c r="AL637" s="403"/>
      <c r="AM637" s="403"/>
      <c r="AN637" s="403"/>
      <c r="AO637" s="403"/>
      <c r="AP637" s="403"/>
      <c r="AQ637" s="403"/>
      <c r="AR637" s="403"/>
      <c r="AS637" s="403"/>
      <c r="AT637" s="403"/>
      <c r="AU637" s="403"/>
      <c r="AV637" s="403"/>
      <c r="AW637" s="403"/>
      <c r="AX637" s="403"/>
      <c r="AY637" s="403"/>
      <c r="AZ637" s="404"/>
      <c r="BA637" s="363"/>
      <c r="BB637" s="363"/>
      <c r="BC637" s="363"/>
      <c r="BD637" s="363"/>
      <c r="BE637" s="363"/>
      <c r="BF637" s="363"/>
      <c r="BG637" s="363"/>
      <c r="BH637" s="363"/>
      <c r="BI637" s="363"/>
      <c r="BJ637" s="363"/>
    </row>
    <row r="638" spans="6:62" ht="93" customHeight="1" x14ac:dyDescent="0.3">
      <c r="F638" s="399"/>
      <c r="G638" s="400"/>
      <c r="H638" s="400"/>
      <c r="I638" s="400"/>
      <c r="J638" s="400"/>
      <c r="K638" s="400"/>
      <c r="L638" s="400"/>
      <c r="M638" s="400"/>
      <c r="N638" s="400"/>
      <c r="U638" s="401"/>
      <c r="V638" s="402"/>
      <c r="W638" s="402"/>
      <c r="X638" s="402"/>
      <c r="Y638" s="402"/>
      <c r="Z638" s="402"/>
      <c r="AA638" s="402"/>
      <c r="AB638" s="402"/>
      <c r="AC638" s="402"/>
      <c r="AD638" s="402"/>
      <c r="AE638" s="402"/>
      <c r="AF638" s="402"/>
      <c r="AG638" s="402"/>
      <c r="AH638" s="402"/>
      <c r="AI638" s="402"/>
      <c r="AJ638" s="402"/>
      <c r="AK638" s="402"/>
      <c r="AL638" s="403"/>
      <c r="AM638" s="403"/>
      <c r="AN638" s="403"/>
      <c r="AO638" s="403"/>
      <c r="AP638" s="403"/>
      <c r="AQ638" s="403"/>
      <c r="AR638" s="403"/>
      <c r="AS638" s="403"/>
      <c r="AT638" s="403"/>
      <c r="AU638" s="403"/>
      <c r="AV638" s="403"/>
      <c r="AW638" s="403"/>
      <c r="AX638" s="403"/>
      <c r="AY638" s="403"/>
      <c r="AZ638" s="404"/>
      <c r="BA638" s="363"/>
      <c r="BB638" s="363"/>
      <c r="BC638" s="363"/>
      <c r="BD638" s="363"/>
      <c r="BE638" s="363"/>
      <c r="BF638" s="363"/>
      <c r="BG638" s="363"/>
      <c r="BH638" s="363"/>
      <c r="BI638" s="363"/>
      <c r="BJ638" s="363"/>
    </row>
    <row r="639" spans="6:62" ht="93" customHeight="1" x14ac:dyDescent="0.3">
      <c r="F639" s="399"/>
      <c r="G639" s="400"/>
      <c r="H639" s="400"/>
      <c r="I639" s="400"/>
      <c r="J639" s="400"/>
      <c r="K639" s="400"/>
      <c r="L639" s="400"/>
      <c r="M639" s="400"/>
      <c r="N639" s="400"/>
      <c r="U639" s="401"/>
      <c r="V639" s="402"/>
      <c r="W639" s="402"/>
      <c r="X639" s="402"/>
      <c r="Y639" s="402"/>
      <c r="Z639" s="402"/>
      <c r="AA639" s="402"/>
      <c r="AB639" s="402"/>
      <c r="AC639" s="402"/>
      <c r="AD639" s="402"/>
      <c r="AE639" s="402"/>
      <c r="AF639" s="402"/>
      <c r="AG639" s="402"/>
      <c r="AH639" s="402"/>
      <c r="AI639" s="402"/>
      <c r="AJ639" s="402"/>
      <c r="AK639" s="402"/>
      <c r="AL639" s="403"/>
      <c r="AM639" s="403"/>
      <c r="AN639" s="403"/>
      <c r="AO639" s="403"/>
      <c r="AP639" s="403"/>
      <c r="AQ639" s="403"/>
      <c r="AR639" s="403"/>
      <c r="AS639" s="403"/>
      <c r="AT639" s="403"/>
      <c r="AU639" s="403"/>
      <c r="AV639" s="403"/>
      <c r="AW639" s="403"/>
      <c r="AX639" s="403"/>
      <c r="AY639" s="403"/>
      <c r="AZ639" s="404"/>
      <c r="BA639" s="363"/>
      <c r="BB639" s="363"/>
      <c r="BC639" s="363"/>
      <c r="BD639" s="363"/>
      <c r="BE639" s="363"/>
      <c r="BF639" s="363"/>
      <c r="BG639" s="363"/>
      <c r="BH639" s="363"/>
      <c r="BI639" s="363"/>
      <c r="BJ639" s="363"/>
    </row>
    <row r="640" spans="6:62" ht="93" customHeight="1" x14ac:dyDescent="0.3">
      <c r="F640" s="399"/>
      <c r="G640" s="400"/>
      <c r="H640" s="400"/>
      <c r="I640" s="400"/>
      <c r="J640" s="400"/>
      <c r="K640" s="400"/>
      <c r="L640" s="400"/>
      <c r="M640" s="400"/>
      <c r="N640" s="400"/>
      <c r="U640" s="401"/>
      <c r="V640" s="402"/>
      <c r="W640" s="402"/>
      <c r="X640" s="402"/>
      <c r="Y640" s="402"/>
      <c r="Z640" s="402"/>
      <c r="AA640" s="402"/>
      <c r="AB640" s="402"/>
      <c r="AC640" s="402"/>
      <c r="AD640" s="402"/>
      <c r="AE640" s="402"/>
      <c r="AF640" s="402"/>
      <c r="AG640" s="402"/>
      <c r="AH640" s="402"/>
      <c r="AI640" s="402"/>
      <c r="AJ640" s="402"/>
      <c r="AK640" s="402"/>
      <c r="AL640" s="403"/>
      <c r="AM640" s="403"/>
      <c r="AN640" s="403"/>
      <c r="AO640" s="403"/>
      <c r="AP640" s="403"/>
      <c r="AQ640" s="403"/>
      <c r="AR640" s="403"/>
      <c r="AS640" s="403"/>
      <c r="AT640" s="403"/>
      <c r="AU640" s="403"/>
      <c r="AV640" s="403"/>
      <c r="AW640" s="403"/>
      <c r="AX640" s="403"/>
      <c r="AY640" s="403"/>
      <c r="AZ640" s="404"/>
      <c r="BA640" s="363"/>
      <c r="BB640" s="363"/>
      <c r="BC640" s="363"/>
      <c r="BD640" s="363"/>
      <c r="BE640" s="363"/>
      <c r="BF640" s="363"/>
      <c r="BG640" s="363"/>
      <c r="BH640" s="363"/>
      <c r="BI640" s="363"/>
      <c r="BJ640" s="363"/>
    </row>
    <row r="641" spans="6:62" ht="93" customHeight="1" x14ac:dyDescent="0.3">
      <c r="F641" s="399"/>
      <c r="G641" s="400"/>
      <c r="H641" s="400"/>
      <c r="I641" s="400"/>
      <c r="J641" s="400"/>
      <c r="K641" s="400"/>
      <c r="L641" s="400"/>
      <c r="M641" s="400"/>
      <c r="N641" s="400"/>
      <c r="U641" s="401"/>
      <c r="V641" s="402"/>
      <c r="W641" s="402"/>
      <c r="X641" s="402"/>
      <c r="Y641" s="402"/>
      <c r="Z641" s="402"/>
      <c r="AA641" s="402"/>
      <c r="AB641" s="402"/>
      <c r="AC641" s="402"/>
      <c r="AD641" s="402"/>
      <c r="AE641" s="402"/>
      <c r="AF641" s="402"/>
      <c r="AG641" s="402"/>
      <c r="AH641" s="402"/>
      <c r="AI641" s="402"/>
      <c r="AJ641" s="402"/>
      <c r="AK641" s="402"/>
      <c r="AL641" s="403"/>
      <c r="AM641" s="403"/>
      <c r="AN641" s="403"/>
      <c r="AO641" s="403"/>
      <c r="AP641" s="403"/>
      <c r="AQ641" s="403"/>
      <c r="AR641" s="403"/>
      <c r="AS641" s="403"/>
      <c r="AT641" s="403"/>
      <c r="AU641" s="403"/>
      <c r="AV641" s="403"/>
      <c r="AW641" s="403"/>
      <c r="AX641" s="403"/>
      <c r="AY641" s="403"/>
      <c r="AZ641" s="404"/>
      <c r="BA641" s="363"/>
      <c r="BB641" s="363"/>
      <c r="BC641" s="363"/>
      <c r="BD641" s="363"/>
      <c r="BE641" s="363"/>
      <c r="BF641" s="363"/>
      <c r="BG641" s="363"/>
      <c r="BH641" s="363"/>
      <c r="BI641" s="363"/>
      <c r="BJ641" s="363"/>
    </row>
    <row r="642" spans="6:62" ht="93" customHeight="1" x14ac:dyDescent="0.3">
      <c r="F642" s="399"/>
      <c r="G642" s="400"/>
      <c r="H642" s="400"/>
      <c r="I642" s="400"/>
      <c r="J642" s="400"/>
      <c r="K642" s="400"/>
      <c r="L642" s="400"/>
      <c r="M642" s="400"/>
      <c r="N642" s="400"/>
      <c r="U642" s="401"/>
      <c r="V642" s="402"/>
      <c r="W642" s="402"/>
      <c r="X642" s="402"/>
      <c r="Y642" s="402"/>
      <c r="Z642" s="402"/>
      <c r="AA642" s="402"/>
      <c r="AB642" s="402"/>
      <c r="AC642" s="402"/>
      <c r="AD642" s="402"/>
      <c r="AE642" s="402"/>
      <c r="AF642" s="402"/>
      <c r="AG642" s="402"/>
      <c r="AH642" s="402"/>
      <c r="AI642" s="402"/>
      <c r="AJ642" s="402"/>
      <c r="AK642" s="402"/>
      <c r="AL642" s="403"/>
      <c r="AM642" s="403"/>
      <c r="AN642" s="403"/>
      <c r="AO642" s="403"/>
      <c r="AP642" s="403"/>
      <c r="AQ642" s="403"/>
      <c r="AR642" s="403"/>
      <c r="AS642" s="403"/>
      <c r="AT642" s="403"/>
      <c r="AU642" s="403"/>
      <c r="AV642" s="403"/>
      <c r="AW642" s="403"/>
      <c r="AX642" s="403"/>
      <c r="AY642" s="403"/>
      <c r="AZ642" s="404"/>
      <c r="BA642" s="363"/>
      <c r="BB642" s="363"/>
      <c r="BC642" s="363"/>
      <c r="BD642" s="363"/>
      <c r="BE642" s="363"/>
      <c r="BF642" s="363"/>
      <c r="BG642" s="363"/>
      <c r="BH642" s="363"/>
      <c r="BI642" s="363"/>
      <c r="BJ642" s="363"/>
    </row>
    <row r="643" spans="6:62" ht="93" customHeight="1" x14ac:dyDescent="0.3">
      <c r="F643" s="399"/>
      <c r="G643" s="400"/>
      <c r="H643" s="400"/>
      <c r="I643" s="400"/>
      <c r="J643" s="400"/>
      <c r="K643" s="400"/>
      <c r="L643" s="400"/>
      <c r="M643" s="400"/>
      <c r="N643" s="400"/>
      <c r="U643" s="401"/>
      <c r="V643" s="402"/>
      <c r="W643" s="402"/>
      <c r="X643" s="402"/>
      <c r="Y643" s="402"/>
      <c r="Z643" s="402"/>
      <c r="AA643" s="402"/>
      <c r="AB643" s="402"/>
      <c r="AC643" s="402"/>
      <c r="AD643" s="402"/>
      <c r="AE643" s="402"/>
      <c r="AF643" s="402"/>
      <c r="AG643" s="402"/>
      <c r="AH643" s="402"/>
      <c r="AI643" s="402"/>
      <c r="AJ643" s="402"/>
      <c r="AK643" s="402"/>
      <c r="AL643" s="403"/>
      <c r="AM643" s="403"/>
      <c r="AN643" s="403"/>
      <c r="AO643" s="403"/>
      <c r="AP643" s="403"/>
      <c r="AQ643" s="403"/>
      <c r="AR643" s="403"/>
      <c r="AS643" s="403"/>
      <c r="AT643" s="403"/>
      <c r="AU643" s="403"/>
      <c r="AV643" s="403"/>
      <c r="AW643" s="403"/>
      <c r="AX643" s="403"/>
      <c r="AY643" s="403"/>
      <c r="AZ643" s="404"/>
      <c r="BA643" s="363"/>
      <c r="BB643" s="363"/>
      <c r="BC643" s="363"/>
      <c r="BD643" s="363"/>
      <c r="BE643" s="363"/>
      <c r="BF643" s="363"/>
      <c r="BG643" s="363"/>
      <c r="BH643" s="363"/>
      <c r="BI643" s="363"/>
      <c r="BJ643" s="363"/>
    </row>
    <row r="644" spans="6:62" ht="93" customHeight="1" x14ac:dyDescent="0.3">
      <c r="F644" s="399"/>
      <c r="G644" s="400"/>
      <c r="H644" s="400"/>
      <c r="I644" s="400"/>
      <c r="J644" s="400"/>
      <c r="K644" s="400"/>
      <c r="L644" s="400"/>
      <c r="M644" s="400"/>
      <c r="N644" s="400"/>
      <c r="U644" s="401"/>
      <c r="V644" s="402"/>
      <c r="W644" s="402"/>
      <c r="X644" s="402"/>
      <c r="Y644" s="402"/>
      <c r="Z644" s="402"/>
      <c r="AA644" s="402"/>
      <c r="AB644" s="402"/>
      <c r="AC644" s="402"/>
      <c r="AD644" s="402"/>
      <c r="AE644" s="402"/>
      <c r="AF644" s="402"/>
      <c r="AG644" s="402"/>
      <c r="AH644" s="402"/>
      <c r="AI644" s="402"/>
      <c r="AJ644" s="402"/>
      <c r="AK644" s="402"/>
      <c r="AL644" s="403"/>
      <c r="AM644" s="403"/>
      <c r="AN644" s="403"/>
      <c r="AO644" s="403"/>
      <c r="AP644" s="403"/>
      <c r="AQ644" s="403"/>
      <c r="AR644" s="403"/>
      <c r="AS644" s="403"/>
      <c r="AT644" s="403"/>
      <c r="AU644" s="403"/>
      <c r="AV644" s="403"/>
      <c r="AW644" s="403"/>
      <c r="AX644" s="403"/>
      <c r="AY644" s="403"/>
      <c r="AZ644" s="404"/>
      <c r="BA644" s="363"/>
      <c r="BB644" s="363"/>
      <c r="BC644" s="363"/>
      <c r="BD644" s="363"/>
      <c r="BE644" s="363"/>
      <c r="BF644" s="363"/>
      <c r="BG644" s="363"/>
      <c r="BH644" s="363"/>
      <c r="BI644" s="363"/>
      <c r="BJ644" s="363"/>
    </row>
    <row r="645" spans="6:62" ht="93" customHeight="1" x14ac:dyDescent="0.3">
      <c r="F645" s="399"/>
      <c r="G645" s="400"/>
      <c r="H645" s="400"/>
      <c r="I645" s="400"/>
      <c r="J645" s="400"/>
      <c r="K645" s="400"/>
      <c r="L645" s="400"/>
      <c r="M645" s="400"/>
      <c r="N645" s="400"/>
      <c r="U645" s="401"/>
      <c r="V645" s="402"/>
      <c r="W645" s="402"/>
      <c r="X645" s="402"/>
      <c r="Y645" s="402"/>
      <c r="Z645" s="402"/>
      <c r="AA645" s="402"/>
      <c r="AB645" s="402"/>
      <c r="AC645" s="402"/>
      <c r="AD645" s="402"/>
      <c r="AE645" s="402"/>
      <c r="AF645" s="402"/>
      <c r="AG645" s="402"/>
      <c r="AH645" s="402"/>
      <c r="AI645" s="402"/>
      <c r="AJ645" s="402"/>
      <c r="AK645" s="402"/>
      <c r="AL645" s="403"/>
      <c r="AM645" s="403"/>
      <c r="AN645" s="403"/>
      <c r="AO645" s="403"/>
      <c r="AP645" s="403"/>
      <c r="AQ645" s="403"/>
      <c r="AR645" s="403"/>
      <c r="AS645" s="403"/>
      <c r="AT645" s="403"/>
      <c r="AU645" s="403"/>
      <c r="AV645" s="403"/>
      <c r="AW645" s="403"/>
      <c r="AX645" s="403"/>
      <c r="AY645" s="403"/>
      <c r="AZ645" s="404"/>
      <c r="BA645" s="363"/>
      <c r="BB645" s="363"/>
      <c r="BC645" s="363"/>
      <c r="BD645" s="363"/>
      <c r="BE645" s="363"/>
      <c r="BF645" s="363"/>
      <c r="BG645" s="363"/>
      <c r="BH645" s="363"/>
      <c r="BI645" s="363"/>
      <c r="BJ645" s="363"/>
    </row>
    <row r="646" spans="6:62" ht="93" customHeight="1" x14ac:dyDescent="0.3">
      <c r="F646" s="399"/>
      <c r="G646" s="400"/>
      <c r="H646" s="400"/>
      <c r="I646" s="400"/>
      <c r="J646" s="400"/>
      <c r="K646" s="400"/>
      <c r="L646" s="400"/>
      <c r="M646" s="400"/>
      <c r="N646" s="400"/>
      <c r="U646" s="401"/>
      <c r="V646" s="402"/>
      <c r="W646" s="402"/>
      <c r="X646" s="402"/>
      <c r="Y646" s="402"/>
      <c r="Z646" s="402"/>
      <c r="AA646" s="402"/>
      <c r="AB646" s="402"/>
      <c r="AC646" s="402"/>
      <c r="AD646" s="402"/>
      <c r="AE646" s="402"/>
      <c r="AF646" s="402"/>
      <c r="AG646" s="402"/>
      <c r="AH646" s="402"/>
      <c r="AI646" s="402"/>
      <c r="AJ646" s="402"/>
      <c r="AK646" s="402"/>
      <c r="AL646" s="403"/>
      <c r="AM646" s="403"/>
      <c r="AN646" s="403"/>
      <c r="AO646" s="403"/>
      <c r="AP646" s="403"/>
      <c r="AQ646" s="403"/>
      <c r="AR646" s="403"/>
      <c r="AS646" s="403"/>
      <c r="AT646" s="403"/>
      <c r="AU646" s="403"/>
      <c r="AV646" s="403"/>
      <c r="AW646" s="403"/>
      <c r="AX646" s="403"/>
      <c r="AY646" s="403"/>
      <c r="AZ646" s="404"/>
      <c r="BA646" s="363"/>
      <c r="BB646" s="363"/>
      <c r="BC646" s="363"/>
      <c r="BD646" s="363"/>
      <c r="BE646" s="363"/>
      <c r="BF646" s="363"/>
      <c r="BG646" s="363"/>
      <c r="BH646" s="363"/>
      <c r="BI646" s="363"/>
      <c r="BJ646" s="363"/>
    </row>
    <row r="647" spans="6:62" ht="93" customHeight="1" x14ac:dyDescent="0.3">
      <c r="F647" s="399"/>
      <c r="G647" s="400"/>
      <c r="H647" s="400"/>
      <c r="I647" s="400"/>
      <c r="J647" s="400"/>
      <c r="K647" s="400"/>
      <c r="L647" s="400"/>
      <c r="M647" s="400"/>
      <c r="N647" s="400"/>
      <c r="U647" s="401"/>
      <c r="V647" s="402"/>
      <c r="W647" s="402"/>
      <c r="X647" s="402"/>
      <c r="Y647" s="402"/>
      <c r="Z647" s="402"/>
      <c r="AA647" s="402"/>
      <c r="AB647" s="402"/>
      <c r="AC647" s="402"/>
      <c r="AD647" s="402"/>
      <c r="AE647" s="402"/>
      <c r="AF647" s="402"/>
      <c r="AG647" s="402"/>
      <c r="AH647" s="402"/>
      <c r="AI647" s="402"/>
      <c r="AJ647" s="402"/>
      <c r="AK647" s="402"/>
      <c r="AL647" s="403"/>
      <c r="AM647" s="403"/>
      <c r="AN647" s="403"/>
      <c r="AO647" s="403"/>
      <c r="AP647" s="403"/>
      <c r="AQ647" s="403"/>
      <c r="AR647" s="403"/>
      <c r="AS647" s="403"/>
      <c r="AT647" s="403"/>
      <c r="AU647" s="403"/>
      <c r="AV647" s="403"/>
      <c r="AW647" s="403"/>
      <c r="AX647" s="403"/>
      <c r="AY647" s="403"/>
      <c r="AZ647" s="404"/>
      <c r="BA647" s="363"/>
      <c r="BB647" s="363"/>
      <c r="BC647" s="363"/>
      <c r="BD647" s="363"/>
      <c r="BE647" s="363"/>
      <c r="BF647" s="363"/>
      <c r="BG647" s="363"/>
      <c r="BH647" s="363"/>
      <c r="BI647" s="363"/>
      <c r="BJ647" s="363"/>
    </row>
    <row r="648" spans="6:62" ht="93" customHeight="1" x14ac:dyDescent="0.3">
      <c r="F648" s="399"/>
      <c r="G648" s="400"/>
      <c r="H648" s="400"/>
      <c r="I648" s="400"/>
      <c r="J648" s="400"/>
      <c r="K648" s="400"/>
      <c r="L648" s="400"/>
      <c r="M648" s="400"/>
      <c r="N648" s="400"/>
      <c r="U648" s="401"/>
      <c r="V648" s="402"/>
      <c r="W648" s="402"/>
      <c r="X648" s="402"/>
      <c r="Y648" s="402"/>
      <c r="Z648" s="402"/>
      <c r="AA648" s="402"/>
      <c r="AB648" s="402"/>
      <c r="AC648" s="402"/>
      <c r="AD648" s="402"/>
      <c r="AE648" s="402"/>
      <c r="AF648" s="402"/>
      <c r="AG648" s="402"/>
      <c r="AH648" s="402"/>
      <c r="AI648" s="402"/>
      <c r="AJ648" s="402"/>
      <c r="AK648" s="402"/>
      <c r="AL648" s="403"/>
      <c r="AM648" s="403"/>
      <c r="AN648" s="403"/>
      <c r="AO648" s="403"/>
      <c r="AP648" s="403"/>
      <c r="AQ648" s="403"/>
      <c r="AR648" s="403"/>
      <c r="AS648" s="403"/>
      <c r="AT648" s="403"/>
      <c r="AU648" s="403"/>
      <c r="AV648" s="403"/>
      <c r="AW648" s="403"/>
      <c r="AX648" s="403"/>
      <c r="AY648" s="403"/>
      <c r="AZ648" s="404"/>
      <c r="BA648" s="363"/>
      <c r="BB648" s="363"/>
      <c r="BC648" s="363"/>
      <c r="BD648" s="363"/>
      <c r="BE648" s="363"/>
      <c r="BF648" s="363"/>
      <c r="BG648" s="363"/>
      <c r="BH648" s="363"/>
      <c r="BI648" s="363"/>
      <c r="BJ648" s="363"/>
    </row>
    <row r="649" spans="6:62" ht="93" customHeight="1" x14ac:dyDescent="0.3">
      <c r="F649" s="399"/>
      <c r="G649" s="400"/>
      <c r="H649" s="400"/>
      <c r="I649" s="400"/>
      <c r="J649" s="400"/>
      <c r="K649" s="400"/>
      <c r="L649" s="400"/>
      <c r="M649" s="400"/>
      <c r="N649" s="400"/>
      <c r="U649" s="401"/>
      <c r="V649" s="402"/>
      <c r="W649" s="402"/>
      <c r="X649" s="402"/>
      <c r="Y649" s="402"/>
      <c r="Z649" s="402"/>
      <c r="AA649" s="402"/>
      <c r="AB649" s="402"/>
      <c r="AC649" s="402"/>
      <c r="AD649" s="402"/>
      <c r="AE649" s="402"/>
      <c r="AF649" s="402"/>
      <c r="AG649" s="402"/>
      <c r="AH649" s="402"/>
      <c r="AI649" s="402"/>
      <c r="AJ649" s="402"/>
      <c r="AK649" s="402"/>
      <c r="AL649" s="403"/>
      <c r="AM649" s="403"/>
      <c r="AN649" s="403"/>
      <c r="AO649" s="403"/>
      <c r="AP649" s="403"/>
      <c r="AQ649" s="403"/>
      <c r="AR649" s="403"/>
      <c r="AS649" s="403"/>
      <c r="AT649" s="403"/>
      <c r="AU649" s="403"/>
      <c r="AV649" s="403"/>
      <c r="AW649" s="403"/>
      <c r="AX649" s="403"/>
      <c r="AY649" s="403"/>
      <c r="AZ649" s="404"/>
      <c r="BA649" s="363"/>
      <c r="BB649" s="363"/>
      <c r="BC649" s="363"/>
      <c r="BD649" s="363"/>
      <c r="BE649" s="363"/>
      <c r="BF649" s="363"/>
      <c r="BG649" s="363"/>
      <c r="BH649" s="363"/>
      <c r="BI649" s="363"/>
      <c r="BJ649" s="363"/>
    </row>
    <row r="650" spans="6:62" ht="93" customHeight="1" x14ac:dyDescent="0.3">
      <c r="F650" s="399"/>
      <c r="G650" s="400"/>
      <c r="H650" s="400"/>
      <c r="I650" s="400"/>
      <c r="J650" s="400"/>
      <c r="K650" s="400"/>
      <c r="L650" s="400"/>
      <c r="M650" s="400"/>
      <c r="N650" s="400"/>
      <c r="U650" s="401"/>
      <c r="V650" s="402"/>
      <c r="W650" s="402"/>
      <c r="X650" s="402"/>
      <c r="Y650" s="402"/>
      <c r="Z650" s="402"/>
      <c r="AA650" s="402"/>
      <c r="AB650" s="402"/>
      <c r="AC650" s="402"/>
      <c r="AD650" s="402"/>
      <c r="AE650" s="402"/>
      <c r="AF650" s="402"/>
      <c r="AG650" s="402"/>
      <c r="AH650" s="402"/>
      <c r="AI650" s="402"/>
      <c r="AJ650" s="402"/>
      <c r="AK650" s="402"/>
      <c r="AL650" s="403"/>
      <c r="AM650" s="403"/>
      <c r="AN650" s="403"/>
      <c r="AO650" s="403"/>
      <c r="AP650" s="403"/>
      <c r="AQ650" s="403"/>
      <c r="AR650" s="403"/>
      <c r="AS650" s="403"/>
      <c r="AT650" s="403"/>
      <c r="AU650" s="403"/>
      <c r="AV650" s="403"/>
      <c r="AW650" s="403"/>
      <c r="AX650" s="403"/>
      <c r="AY650" s="403"/>
      <c r="AZ650" s="404"/>
      <c r="BA650" s="363"/>
      <c r="BB650" s="363"/>
      <c r="BC650" s="363"/>
      <c r="BD650" s="363"/>
      <c r="BE650" s="363"/>
      <c r="BF650" s="363"/>
      <c r="BG650" s="363"/>
      <c r="BH650" s="363"/>
      <c r="BI650" s="363"/>
      <c r="BJ650" s="363"/>
    </row>
    <row r="651" spans="6:62" ht="93" customHeight="1" x14ac:dyDescent="0.3">
      <c r="F651" s="399"/>
      <c r="G651" s="400"/>
      <c r="H651" s="400"/>
      <c r="I651" s="400"/>
      <c r="J651" s="400"/>
      <c r="K651" s="400"/>
      <c r="L651" s="400"/>
      <c r="M651" s="400"/>
      <c r="N651" s="400"/>
      <c r="U651" s="401"/>
      <c r="V651" s="402"/>
      <c r="W651" s="402"/>
      <c r="X651" s="402"/>
      <c r="Y651" s="402"/>
      <c r="Z651" s="402"/>
      <c r="AA651" s="402"/>
      <c r="AB651" s="402"/>
      <c r="AC651" s="402"/>
      <c r="AD651" s="402"/>
      <c r="AE651" s="402"/>
      <c r="AF651" s="402"/>
      <c r="AG651" s="402"/>
      <c r="AH651" s="402"/>
      <c r="AI651" s="402"/>
      <c r="AJ651" s="402"/>
      <c r="AK651" s="402"/>
      <c r="AL651" s="403"/>
      <c r="AM651" s="403"/>
      <c r="AN651" s="403"/>
      <c r="AO651" s="403"/>
      <c r="AP651" s="403"/>
      <c r="AQ651" s="403"/>
      <c r="AR651" s="403"/>
      <c r="AS651" s="403"/>
      <c r="AT651" s="403"/>
      <c r="AU651" s="403"/>
      <c r="AV651" s="403"/>
      <c r="AW651" s="403"/>
      <c r="AX651" s="403"/>
      <c r="AY651" s="403"/>
      <c r="AZ651" s="404"/>
      <c r="BA651" s="363"/>
      <c r="BB651" s="363"/>
      <c r="BC651" s="363"/>
      <c r="BD651" s="363"/>
      <c r="BE651" s="363"/>
      <c r="BF651" s="363"/>
      <c r="BG651" s="363"/>
      <c r="BH651" s="363"/>
      <c r="BI651" s="363"/>
      <c r="BJ651" s="363"/>
    </row>
    <row r="652" spans="6:62" ht="93" customHeight="1" x14ac:dyDescent="0.3">
      <c r="F652" s="399"/>
      <c r="G652" s="400"/>
      <c r="H652" s="400"/>
      <c r="I652" s="400"/>
      <c r="J652" s="400"/>
      <c r="K652" s="400"/>
      <c r="L652" s="400"/>
      <c r="M652" s="400"/>
      <c r="N652" s="400"/>
      <c r="U652" s="401"/>
      <c r="V652" s="402"/>
      <c r="W652" s="402"/>
      <c r="X652" s="402"/>
      <c r="Y652" s="402"/>
      <c r="Z652" s="402"/>
      <c r="AA652" s="402"/>
      <c r="AB652" s="402"/>
      <c r="AC652" s="402"/>
      <c r="AD652" s="402"/>
      <c r="AE652" s="402"/>
      <c r="AF652" s="402"/>
      <c r="AG652" s="402"/>
      <c r="AH652" s="402"/>
      <c r="AI652" s="402"/>
      <c r="AJ652" s="402"/>
      <c r="AK652" s="402"/>
      <c r="AL652" s="403"/>
      <c r="AM652" s="403"/>
      <c r="AN652" s="403"/>
      <c r="AO652" s="403"/>
      <c r="AP652" s="403"/>
      <c r="AQ652" s="403"/>
      <c r="AR652" s="403"/>
      <c r="AS652" s="403"/>
      <c r="AT652" s="403"/>
      <c r="AU652" s="403"/>
      <c r="AV652" s="403"/>
      <c r="AW652" s="403"/>
      <c r="AX652" s="403"/>
      <c r="AY652" s="403"/>
      <c r="AZ652" s="404"/>
      <c r="BA652" s="363"/>
      <c r="BB652" s="363"/>
      <c r="BC652" s="363"/>
      <c r="BD652" s="363"/>
      <c r="BE652" s="363"/>
      <c r="BF652" s="363"/>
      <c r="BG652" s="363"/>
      <c r="BH652" s="363"/>
      <c r="BI652" s="363"/>
      <c r="BJ652" s="363"/>
    </row>
    <row r="653" spans="6:62" ht="93" customHeight="1" x14ac:dyDescent="0.3">
      <c r="F653" s="399"/>
      <c r="G653" s="400"/>
      <c r="H653" s="400"/>
      <c r="I653" s="400"/>
      <c r="J653" s="400"/>
      <c r="K653" s="400"/>
      <c r="L653" s="400"/>
      <c r="M653" s="400"/>
      <c r="N653" s="400"/>
      <c r="U653" s="401"/>
      <c r="V653" s="402"/>
      <c r="W653" s="402"/>
      <c r="X653" s="402"/>
      <c r="Y653" s="402"/>
      <c r="Z653" s="402"/>
      <c r="AA653" s="402"/>
      <c r="AB653" s="402"/>
      <c r="AC653" s="402"/>
      <c r="AD653" s="402"/>
      <c r="AE653" s="402"/>
      <c r="AF653" s="402"/>
      <c r="AG653" s="402"/>
      <c r="AH653" s="402"/>
      <c r="AI653" s="402"/>
      <c r="AJ653" s="402"/>
      <c r="AK653" s="402"/>
      <c r="AL653" s="403"/>
      <c r="AM653" s="403"/>
      <c r="AN653" s="403"/>
      <c r="AO653" s="403"/>
      <c r="AP653" s="403"/>
      <c r="AQ653" s="403"/>
      <c r="AR653" s="403"/>
      <c r="AS653" s="403"/>
      <c r="AT653" s="403"/>
      <c r="AU653" s="403"/>
      <c r="AV653" s="403"/>
      <c r="AW653" s="403"/>
      <c r="AX653" s="403"/>
      <c r="AY653" s="403"/>
      <c r="AZ653" s="404"/>
      <c r="BA653" s="363"/>
      <c r="BB653" s="363"/>
      <c r="BC653" s="363"/>
      <c r="BD653" s="363"/>
      <c r="BE653" s="363"/>
      <c r="BF653" s="363"/>
      <c r="BG653" s="363"/>
      <c r="BH653" s="363"/>
      <c r="BI653" s="363"/>
      <c r="BJ653" s="363"/>
    </row>
    <row r="654" spans="6:62" ht="93" customHeight="1" x14ac:dyDescent="0.3">
      <c r="F654" s="399"/>
      <c r="G654" s="400"/>
      <c r="H654" s="400"/>
      <c r="I654" s="400"/>
      <c r="J654" s="400"/>
      <c r="K654" s="400"/>
      <c r="L654" s="400"/>
      <c r="M654" s="400"/>
      <c r="N654" s="400"/>
      <c r="U654" s="401"/>
      <c r="V654" s="402"/>
      <c r="W654" s="402"/>
      <c r="X654" s="402"/>
      <c r="Y654" s="402"/>
      <c r="Z654" s="402"/>
      <c r="AA654" s="402"/>
      <c r="AB654" s="402"/>
      <c r="AC654" s="402"/>
      <c r="AD654" s="402"/>
      <c r="AE654" s="402"/>
      <c r="AF654" s="402"/>
      <c r="AG654" s="402"/>
      <c r="AH654" s="402"/>
      <c r="AI654" s="402"/>
      <c r="AJ654" s="402"/>
      <c r="AK654" s="402"/>
      <c r="AL654" s="403"/>
      <c r="AM654" s="403"/>
      <c r="AN654" s="403"/>
      <c r="AO654" s="403"/>
      <c r="AP654" s="403"/>
      <c r="AQ654" s="403"/>
      <c r="AR654" s="403"/>
      <c r="AS654" s="403"/>
      <c r="AT654" s="403"/>
      <c r="AU654" s="403"/>
      <c r="AV654" s="403"/>
      <c r="AW654" s="403"/>
      <c r="AX654" s="403"/>
      <c r="AY654" s="403"/>
      <c r="AZ654" s="404"/>
      <c r="BA654" s="363"/>
      <c r="BB654" s="363"/>
      <c r="BC654" s="363"/>
      <c r="BD654" s="363"/>
      <c r="BE654" s="363"/>
      <c r="BF654" s="363"/>
      <c r="BG654" s="363"/>
      <c r="BH654" s="363"/>
      <c r="BI654" s="363"/>
      <c r="BJ654" s="363"/>
    </row>
    <row r="655" spans="6:62" ht="93" customHeight="1" x14ac:dyDescent="0.3">
      <c r="F655" s="399"/>
      <c r="G655" s="400"/>
      <c r="H655" s="400"/>
      <c r="I655" s="400"/>
      <c r="J655" s="400"/>
      <c r="K655" s="400"/>
      <c r="L655" s="400"/>
      <c r="M655" s="400"/>
      <c r="N655" s="400"/>
      <c r="U655" s="401"/>
      <c r="V655" s="402"/>
      <c r="W655" s="402"/>
      <c r="X655" s="402"/>
      <c r="Y655" s="402"/>
      <c r="Z655" s="402"/>
      <c r="AA655" s="402"/>
      <c r="AB655" s="402"/>
      <c r="AC655" s="402"/>
      <c r="AD655" s="402"/>
      <c r="AE655" s="402"/>
      <c r="AF655" s="402"/>
      <c r="AG655" s="402"/>
      <c r="AH655" s="402"/>
      <c r="AI655" s="402"/>
      <c r="AJ655" s="402"/>
      <c r="AK655" s="402"/>
      <c r="AL655" s="403"/>
      <c r="AM655" s="403"/>
      <c r="AN655" s="403"/>
      <c r="AO655" s="403"/>
      <c r="AP655" s="403"/>
      <c r="AQ655" s="403"/>
      <c r="AR655" s="403"/>
      <c r="AS655" s="403"/>
      <c r="AT655" s="403"/>
      <c r="AU655" s="403"/>
      <c r="AV655" s="403"/>
      <c r="AW655" s="403"/>
      <c r="AX655" s="403"/>
      <c r="AY655" s="403"/>
      <c r="AZ655" s="404"/>
      <c r="BA655" s="363"/>
      <c r="BB655" s="363"/>
      <c r="BC655" s="363"/>
      <c r="BD655" s="363"/>
      <c r="BE655" s="363"/>
      <c r="BF655" s="363"/>
      <c r="BG655" s="363"/>
      <c r="BH655" s="363"/>
      <c r="BI655" s="363"/>
      <c r="BJ655" s="363"/>
    </row>
    <row r="656" spans="6:62" ht="93" customHeight="1" x14ac:dyDescent="0.3">
      <c r="F656" s="399"/>
      <c r="G656" s="400"/>
      <c r="H656" s="400"/>
      <c r="I656" s="400"/>
      <c r="J656" s="400"/>
      <c r="K656" s="400"/>
      <c r="L656" s="400"/>
      <c r="M656" s="400"/>
      <c r="N656" s="400"/>
      <c r="U656" s="401"/>
      <c r="V656" s="402"/>
      <c r="W656" s="402"/>
      <c r="X656" s="402"/>
      <c r="Y656" s="402"/>
      <c r="Z656" s="402"/>
      <c r="AA656" s="402"/>
      <c r="AB656" s="402"/>
      <c r="AC656" s="402"/>
      <c r="AD656" s="402"/>
      <c r="AE656" s="402"/>
      <c r="AF656" s="402"/>
      <c r="AG656" s="402"/>
      <c r="AH656" s="402"/>
      <c r="AI656" s="402"/>
      <c r="AJ656" s="402"/>
      <c r="AK656" s="402"/>
      <c r="AL656" s="403"/>
      <c r="AM656" s="403"/>
      <c r="AN656" s="403"/>
      <c r="AO656" s="403"/>
      <c r="AP656" s="403"/>
      <c r="AQ656" s="403"/>
      <c r="AR656" s="403"/>
      <c r="AS656" s="403"/>
      <c r="AT656" s="403"/>
      <c r="AU656" s="403"/>
      <c r="AV656" s="403"/>
      <c r="AW656" s="403"/>
      <c r="AX656" s="403"/>
      <c r="AY656" s="403"/>
      <c r="AZ656" s="404"/>
      <c r="BA656" s="363"/>
      <c r="BB656" s="363"/>
      <c r="BC656" s="363"/>
      <c r="BD656" s="363"/>
      <c r="BE656" s="363"/>
      <c r="BF656" s="363"/>
      <c r="BG656" s="363"/>
      <c r="BH656" s="363"/>
      <c r="BI656" s="363"/>
      <c r="BJ656" s="363"/>
    </row>
    <row r="657" spans="6:62" ht="93" customHeight="1" x14ac:dyDescent="0.3">
      <c r="F657" s="399"/>
      <c r="G657" s="400"/>
      <c r="H657" s="400"/>
      <c r="I657" s="400"/>
      <c r="J657" s="400"/>
      <c r="K657" s="400"/>
      <c r="L657" s="400"/>
      <c r="M657" s="400"/>
      <c r="N657" s="400"/>
      <c r="U657" s="401"/>
      <c r="V657" s="402"/>
      <c r="W657" s="402"/>
      <c r="X657" s="402"/>
      <c r="Y657" s="402"/>
      <c r="Z657" s="402"/>
      <c r="AA657" s="402"/>
      <c r="AB657" s="402"/>
      <c r="AC657" s="402"/>
      <c r="AD657" s="402"/>
      <c r="AE657" s="402"/>
      <c r="AF657" s="402"/>
      <c r="AG657" s="402"/>
      <c r="AH657" s="402"/>
      <c r="AI657" s="402"/>
      <c r="AJ657" s="402"/>
      <c r="AK657" s="402"/>
      <c r="AL657" s="403"/>
      <c r="AM657" s="403"/>
      <c r="AN657" s="403"/>
      <c r="AO657" s="403"/>
      <c r="AP657" s="403"/>
      <c r="AQ657" s="403"/>
      <c r="AR657" s="403"/>
      <c r="AS657" s="403"/>
      <c r="AT657" s="403"/>
      <c r="AU657" s="403"/>
      <c r="AV657" s="403"/>
      <c r="AW657" s="403"/>
      <c r="AX657" s="403"/>
      <c r="AY657" s="403"/>
      <c r="AZ657" s="404"/>
      <c r="BA657" s="363"/>
      <c r="BB657" s="363"/>
      <c r="BC657" s="363"/>
      <c r="BD657" s="363"/>
      <c r="BE657" s="363"/>
      <c r="BF657" s="363"/>
      <c r="BG657" s="363"/>
      <c r="BH657" s="363"/>
      <c r="BI657" s="363"/>
      <c r="BJ657" s="363"/>
    </row>
    <row r="658" spans="6:62" ht="93" customHeight="1" x14ac:dyDescent="0.3">
      <c r="F658" s="399"/>
      <c r="G658" s="400"/>
      <c r="H658" s="400"/>
      <c r="I658" s="400"/>
      <c r="J658" s="400"/>
      <c r="K658" s="400"/>
      <c r="L658" s="400"/>
      <c r="M658" s="400"/>
      <c r="N658" s="400"/>
      <c r="U658" s="401"/>
      <c r="V658" s="402"/>
      <c r="W658" s="402"/>
      <c r="X658" s="402"/>
      <c r="Y658" s="402"/>
      <c r="Z658" s="402"/>
      <c r="AA658" s="402"/>
      <c r="AB658" s="402"/>
      <c r="AC658" s="402"/>
      <c r="AD658" s="402"/>
      <c r="AE658" s="402"/>
      <c r="AF658" s="402"/>
      <c r="AG658" s="402"/>
      <c r="AH658" s="402"/>
      <c r="AI658" s="402"/>
      <c r="AJ658" s="402"/>
      <c r="AK658" s="402"/>
      <c r="AL658" s="403"/>
      <c r="AM658" s="403"/>
      <c r="AN658" s="403"/>
      <c r="AO658" s="403"/>
      <c r="AP658" s="403"/>
      <c r="AQ658" s="403"/>
      <c r="AR658" s="403"/>
      <c r="AS658" s="403"/>
      <c r="AT658" s="403"/>
      <c r="AU658" s="403"/>
      <c r="AV658" s="403"/>
      <c r="AW658" s="403"/>
      <c r="AX658" s="403"/>
      <c r="AY658" s="403"/>
      <c r="AZ658" s="404"/>
      <c r="BA658" s="363"/>
      <c r="BB658" s="363"/>
      <c r="BC658" s="363"/>
      <c r="BD658" s="363"/>
      <c r="BE658" s="363"/>
      <c r="BF658" s="363"/>
      <c r="BG658" s="363"/>
      <c r="BH658" s="363"/>
      <c r="BI658" s="363"/>
      <c r="BJ658" s="363"/>
    </row>
    <row r="659" spans="6:62" ht="93" customHeight="1" x14ac:dyDescent="0.3">
      <c r="F659" s="399"/>
      <c r="G659" s="400"/>
      <c r="H659" s="400"/>
      <c r="I659" s="400"/>
      <c r="J659" s="400"/>
      <c r="K659" s="400"/>
      <c r="L659" s="400"/>
      <c r="M659" s="400"/>
      <c r="N659" s="400"/>
      <c r="U659" s="401"/>
      <c r="V659" s="402"/>
      <c r="W659" s="402"/>
      <c r="X659" s="402"/>
      <c r="Y659" s="402"/>
      <c r="Z659" s="402"/>
      <c r="AA659" s="402"/>
      <c r="AB659" s="402"/>
      <c r="AC659" s="402"/>
      <c r="AD659" s="402"/>
      <c r="AE659" s="402"/>
      <c r="AF659" s="402"/>
      <c r="AG659" s="402"/>
      <c r="AH659" s="402"/>
      <c r="AI659" s="402"/>
      <c r="AJ659" s="402"/>
      <c r="AK659" s="402"/>
      <c r="AL659" s="403"/>
      <c r="AM659" s="403"/>
      <c r="AN659" s="403"/>
      <c r="AO659" s="403"/>
      <c r="AP659" s="403"/>
      <c r="AQ659" s="403"/>
      <c r="AR659" s="403"/>
      <c r="AS659" s="403"/>
      <c r="AT659" s="403"/>
      <c r="AU659" s="403"/>
      <c r="AV659" s="403"/>
      <c r="AW659" s="403"/>
      <c r="AX659" s="403"/>
      <c r="AY659" s="403"/>
      <c r="AZ659" s="404"/>
      <c r="BA659" s="363"/>
      <c r="BB659" s="363"/>
      <c r="BC659" s="363"/>
      <c r="BD659" s="363"/>
      <c r="BE659" s="363"/>
      <c r="BF659" s="363"/>
      <c r="BG659" s="363"/>
      <c r="BH659" s="363"/>
      <c r="BI659" s="363"/>
      <c r="BJ659" s="363"/>
    </row>
    <row r="660" spans="6:62" ht="93" customHeight="1" x14ac:dyDescent="0.3">
      <c r="F660" s="399"/>
      <c r="G660" s="400"/>
      <c r="H660" s="400"/>
      <c r="I660" s="400"/>
      <c r="J660" s="400"/>
      <c r="K660" s="400"/>
      <c r="L660" s="400"/>
      <c r="M660" s="400"/>
      <c r="N660" s="400"/>
      <c r="U660" s="401"/>
      <c r="V660" s="402"/>
      <c r="W660" s="402"/>
      <c r="X660" s="402"/>
      <c r="Y660" s="402"/>
      <c r="Z660" s="402"/>
      <c r="AA660" s="402"/>
      <c r="AB660" s="402"/>
      <c r="AC660" s="402"/>
      <c r="AD660" s="402"/>
      <c r="AE660" s="402"/>
      <c r="AF660" s="402"/>
      <c r="AG660" s="402"/>
      <c r="AH660" s="402"/>
      <c r="AI660" s="402"/>
      <c r="AJ660" s="402"/>
      <c r="AK660" s="402"/>
      <c r="AL660" s="403"/>
      <c r="AM660" s="403"/>
      <c r="AN660" s="403"/>
      <c r="AO660" s="403"/>
      <c r="AP660" s="403"/>
      <c r="AQ660" s="403"/>
      <c r="AR660" s="403"/>
      <c r="AS660" s="403"/>
      <c r="AT660" s="403"/>
      <c r="AU660" s="403"/>
      <c r="AV660" s="403"/>
      <c r="AW660" s="403"/>
      <c r="AX660" s="403"/>
      <c r="AY660" s="403"/>
      <c r="AZ660" s="404"/>
      <c r="BA660" s="363"/>
      <c r="BB660" s="363"/>
      <c r="BC660" s="363"/>
      <c r="BD660" s="363"/>
      <c r="BE660" s="363"/>
      <c r="BF660" s="363"/>
      <c r="BG660" s="363"/>
      <c r="BH660" s="363"/>
      <c r="BI660" s="363"/>
      <c r="BJ660" s="363"/>
    </row>
    <row r="661" spans="6:62" ht="93" customHeight="1" x14ac:dyDescent="0.3">
      <c r="F661" s="399"/>
      <c r="G661" s="400"/>
      <c r="H661" s="400"/>
      <c r="I661" s="400"/>
      <c r="J661" s="400"/>
      <c r="K661" s="400"/>
      <c r="L661" s="400"/>
      <c r="M661" s="400"/>
      <c r="N661" s="400"/>
      <c r="U661" s="401"/>
      <c r="V661" s="402"/>
      <c r="W661" s="402"/>
      <c r="X661" s="402"/>
      <c r="Y661" s="402"/>
      <c r="Z661" s="402"/>
      <c r="AA661" s="402"/>
      <c r="AB661" s="402"/>
      <c r="AC661" s="402"/>
      <c r="AD661" s="402"/>
      <c r="AE661" s="402"/>
      <c r="AF661" s="402"/>
      <c r="AG661" s="402"/>
      <c r="AH661" s="402"/>
      <c r="AI661" s="402"/>
      <c r="AJ661" s="402"/>
      <c r="AK661" s="402"/>
      <c r="AL661" s="403"/>
      <c r="AM661" s="403"/>
      <c r="AN661" s="403"/>
      <c r="AO661" s="403"/>
      <c r="AP661" s="403"/>
      <c r="AQ661" s="403"/>
      <c r="AR661" s="403"/>
      <c r="AS661" s="403"/>
      <c r="AT661" s="403"/>
      <c r="AU661" s="403"/>
      <c r="AV661" s="403"/>
      <c r="AW661" s="403"/>
      <c r="AX661" s="403"/>
      <c r="AY661" s="403"/>
      <c r="AZ661" s="404"/>
      <c r="BA661" s="363"/>
      <c r="BB661" s="363"/>
      <c r="BC661" s="363"/>
      <c r="BD661" s="363"/>
      <c r="BE661" s="363"/>
      <c r="BF661" s="363"/>
      <c r="BG661" s="363"/>
      <c r="BH661" s="363"/>
      <c r="BI661" s="363"/>
      <c r="BJ661" s="363"/>
    </row>
    <row r="662" spans="6:62" ht="93" customHeight="1" x14ac:dyDescent="0.3">
      <c r="F662" s="399"/>
      <c r="G662" s="400"/>
      <c r="H662" s="400"/>
      <c r="I662" s="400"/>
      <c r="J662" s="400"/>
      <c r="K662" s="400"/>
      <c r="L662" s="400"/>
      <c r="M662" s="400"/>
      <c r="N662" s="400"/>
      <c r="U662" s="401"/>
      <c r="V662" s="402"/>
      <c r="W662" s="402"/>
      <c r="X662" s="402"/>
      <c r="Y662" s="402"/>
      <c r="Z662" s="402"/>
      <c r="AA662" s="402"/>
      <c r="AB662" s="402"/>
      <c r="AC662" s="402"/>
      <c r="AD662" s="402"/>
      <c r="AE662" s="402"/>
      <c r="AF662" s="402"/>
      <c r="AG662" s="402"/>
      <c r="AH662" s="402"/>
      <c r="AI662" s="402"/>
      <c r="AJ662" s="402"/>
      <c r="AK662" s="402"/>
      <c r="AL662" s="403"/>
      <c r="AM662" s="403"/>
      <c r="AN662" s="403"/>
      <c r="AO662" s="403"/>
      <c r="AP662" s="403"/>
      <c r="AQ662" s="403"/>
      <c r="AR662" s="403"/>
      <c r="AS662" s="403"/>
      <c r="AT662" s="403"/>
      <c r="AU662" s="403"/>
      <c r="AV662" s="403"/>
      <c r="AW662" s="403"/>
      <c r="AX662" s="403"/>
      <c r="AY662" s="403"/>
      <c r="AZ662" s="404"/>
      <c r="BA662" s="363"/>
      <c r="BB662" s="363"/>
      <c r="BC662" s="363"/>
      <c r="BD662" s="363"/>
      <c r="BE662" s="363"/>
      <c r="BF662" s="363"/>
      <c r="BG662" s="363"/>
      <c r="BH662" s="363"/>
      <c r="BI662" s="363"/>
      <c r="BJ662" s="363"/>
    </row>
    <row r="663" spans="6:62" ht="93" customHeight="1" x14ac:dyDescent="0.3">
      <c r="F663" s="399"/>
      <c r="G663" s="400"/>
      <c r="H663" s="400"/>
      <c r="I663" s="400"/>
      <c r="J663" s="400"/>
      <c r="K663" s="400"/>
      <c r="L663" s="400"/>
      <c r="M663" s="400"/>
      <c r="N663" s="400"/>
      <c r="U663" s="401"/>
      <c r="V663" s="402"/>
      <c r="W663" s="402"/>
      <c r="X663" s="402"/>
      <c r="Y663" s="402"/>
      <c r="Z663" s="402"/>
      <c r="AA663" s="402"/>
      <c r="AB663" s="402"/>
      <c r="AC663" s="402"/>
      <c r="AD663" s="402"/>
      <c r="AE663" s="402"/>
      <c r="AF663" s="402"/>
      <c r="AG663" s="402"/>
      <c r="AH663" s="402"/>
      <c r="AI663" s="402"/>
      <c r="AJ663" s="402"/>
      <c r="AK663" s="402"/>
      <c r="AL663" s="403"/>
      <c r="AM663" s="403"/>
      <c r="AN663" s="403"/>
      <c r="AO663" s="403"/>
      <c r="AP663" s="403"/>
      <c r="AQ663" s="403"/>
      <c r="AR663" s="403"/>
      <c r="AS663" s="403"/>
      <c r="AT663" s="403"/>
      <c r="AU663" s="403"/>
      <c r="AV663" s="403"/>
      <c r="AW663" s="403"/>
      <c r="AX663" s="403"/>
      <c r="AY663" s="403"/>
      <c r="AZ663" s="404"/>
      <c r="BA663" s="363"/>
      <c r="BB663" s="363"/>
      <c r="BC663" s="363"/>
      <c r="BD663" s="363"/>
      <c r="BE663" s="363"/>
      <c r="BF663" s="363"/>
      <c r="BG663" s="363"/>
      <c r="BH663" s="363"/>
      <c r="BI663" s="363"/>
      <c r="BJ663" s="363"/>
    </row>
    <row r="664" spans="6:62" ht="93" customHeight="1" x14ac:dyDescent="0.3">
      <c r="F664" s="399"/>
      <c r="G664" s="400"/>
      <c r="H664" s="400"/>
      <c r="I664" s="400"/>
      <c r="J664" s="400"/>
      <c r="K664" s="400"/>
      <c r="L664" s="400"/>
      <c r="M664" s="400"/>
      <c r="N664" s="400"/>
      <c r="U664" s="401"/>
      <c r="V664" s="402"/>
      <c r="W664" s="402"/>
      <c r="X664" s="402"/>
      <c r="Y664" s="402"/>
      <c r="Z664" s="402"/>
      <c r="AA664" s="402"/>
      <c r="AB664" s="402"/>
      <c r="AC664" s="402"/>
      <c r="AD664" s="402"/>
      <c r="AE664" s="402"/>
      <c r="AF664" s="402"/>
      <c r="AG664" s="402"/>
      <c r="AH664" s="402"/>
      <c r="AI664" s="402"/>
      <c r="AJ664" s="402"/>
      <c r="AK664" s="402"/>
      <c r="AL664" s="403"/>
      <c r="AM664" s="403"/>
      <c r="AN664" s="403"/>
      <c r="AO664" s="403"/>
      <c r="AP664" s="403"/>
      <c r="AQ664" s="403"/>
      <c r="AR664" s="403"/>
      <c r="AS664" s="403"/>
      <c r="AT664" s="403"/>
      <c r="AU664" s="403"/>
      <c r="AV664" s="403"/>
      <c r="AW664" s="403"/>
      <c r="AX664" s="403"/>
      <c r="AY664" s="403"/>
      <c r="AZ664" s="404"/>
      <c r="BA664" s="363"/>
      <c r="BB664" s="363"/>
      <c r="BC664" s="363"/>
      <c r="BD664" s="363"/>
      <c r="BE664" s="363"/>
      <c r="BF664" s="363"/>
      <c r="BG664" s="363"/>
      <c r="BH664" s="363"/>
      <c r="BI664" s="363"/>
      <c r="BJ664" s="363"/>
    </row>
    <row r="665" spans="6:62" ht="93" customHeight="1" x14ac:dyDescent="0.3">
      <c r="F665" s="399"/>
      <c r="G665" s="400"/>
      <c r="H665" s="400"/>
      <c r="I665" s="400"/>
      <c r="J665" s="400"/>
      <c r="K665" s="400"/>
      <c r="L665" s="400"/>
      <c r="M665" s="400"/>
      <c r="N665" s="400"/>
      <c r="U665" s="401"/>
      <c r="V665" s="402"/>
      <c r="W665" s="402"/>
      <c r="X665" s="402"/>
      <c r="Y665" s="402"/>
      <c r="Z665" s="402"/>
      <c r="AA665" s="402"/>
      <c r="AB665" s="402"/>
      <c r="AC665" s="402"/>
      <c r="AD665" s="402"/>
      <c r="AE665" s="402"/>
      <c r="AF665" s="402"/>
      <c r="AG665" s="402"/>
      <c r="AH665" s="402"/>
      <c r="AI665" s="402"/>
      <c r="AJ665" s="402"/>
      <c r="AK665" s="402"/>
      <c r="AL665" s="403"/>
      <c r="AM665" s="403"/>
      <c r="AN665" s="403"/>
      <c r="AO665" s="403"/>
      <c r="AP665" s="403"/>
      <c r="AQ665" s="403"/>
      <c r="AR665" s="403"/>
      <c r="AS665" s="403"/>
      <c r="AT665" s="403"/>
      <c r="AU665" s="403"/>
      <c r="AV665" s="403"/>
      <c r="AW665" s="403"/>
      <c r="AX665" s="403"/>
      <c r="AY665" s="403"/>
      <c r="AZ665" s="404"/>
      <c r="BA665" s="363"/>
      <c r="BB665" s="363"/>
      <c r="BC665" s="363"/>
      <c r="BD665" s="363"/>
      <c r="BE665" s="363"/>
      <c r="BF665" s="363"/>
      <c r="BG665" s="363"/>
      <c r="BH665" s="363"/>
      <c r="BI665" s="363"/>
      <c r="BJ665" s="363"/>
    </row>
    <row r="666" spans="6:62" ht="93" customHeight="1" x14ac:dyDescent="0.3">
      <c r="F666" s="399"/>
      <c r="G666" s="400"/>
      <c r="H666" s="400"/>
      <c r="I666" s="400"/>
      <c r="J666" s="400"/>
      <c r="K666" s="400"/>
      <c r="L666" s="400"/>
      <c r="M666" s="400"/>
      <c r="N666" s="400"/>
      <c r="U666" s="401"/>
      <c r="V666" s="402"/>
      <c r="W666" s="402"/>
      <c r="X666" s="402"/>
      <c r="Y666" s="402"/>
      <c r="Z666" s="402"/>
      <c r="AA666" s="402"/>
      <c r="AB666" s="402"/>
      <c r="AC666" s="402"/>
      <c r="AD666" s="402"/>
      <c r="AE666" s="402"/>
      <c r="AF666" s="402"/>
      <c r="AG666" s="402"/>
      <c r="AH666" s="402"/>
      <c r="AI666" s="402"/>
      <c r="AJ666" s="402"/>
      <c r="AK666" s="402"/>
      <c r="AL666" s="403"/>
      <c r="AM666" s="403"/>
      <c r="AN666" s="403"/>
      <c r="AO666" s="403"/>
      <c r="AP666" s="403"/>
      <c r="AQ666" s="403"/>
      <c r="AR666" s="403"/>
      <c r="AS666" s="403"/>
      <c r="AT666" s="403"/>
      <c r="AU666" s="403"/>
      <c r="AV666" s="403"/>
      <c r="AW666" s="403"/>
      <c r="AX666" s="403"/>
      <c r="AY666" s="403"/>
      <c r="AZ666" s="404"/>
      <c r="BA666" s="363"/>
      <c r="BB666" s="363"/>
      <c r="BC666" s="363"/>
      <c r="BD666" s="363"/>
      <c r="BE666" s="363"/>
      <c r="BF666" s="363"/>
      <c r="BG666" s="363"/>
      <c r="BH666" s="363"/>
      <c r="BI666" s="363"/>
      <c r="BJ666" s="363"/>
    </row>
    <row r="667" spans="6:62" ht="93" customHeight="1" x14ac:dyDescent="0.3">
      <c r="F667" s="399"/>
      <c r="G667" s="400"/>
      <c r="H667" s="400"/>
      <c r="I667" s="400"/>
      <c r="J667" s="400"/>
      <c r="K667" s="400"/>
      <c r="L667" s="400"/>
      <c r="M667" s="400"/>
      <c r="N667" s="400"/>
      <c r="U667" s="401"/>
      <c r="V667" s="402"/>
      <c r="W667" s="402"/>
      <c r="X667" s="402"/>
      <c r="Y667" s="402"/>
      <c r="Z667" s="402"/>
      <c r="AA667" s="402"/>
      <c r="AB667" s="402"/>
      <c r="AC667" s="402"/>
      <c r="AD667" s="402"/>
      <c r="AE667" s="402"/>
      <c r="AF667" s="402"/>
      <c r="AG667" s="402"/>
      <c r="AH667" s="402"/>
      <c r="AI667" s="402"/>
      <c r="AJ667" s="402"/>
      <c r="AK667" s="402"/>
      <c r="AL667" s="403"/>
      <c r="AM667" s="403"/>
      <c r="AN667" s="403"/>
      <c r="AO667" s="403"/>
      <c r="AP667" s="403"/>
      <c r="AQ667" s="403"/>
      <c r="AR667" s="403"/>
      <c r="AS667" s="403"/>
      <c r="AT667" s="403"/>
      <c r="AU667" s="403"/>
      <c r="AV667" s="403"/>
      <c r="AW667" s="403"/>
      <c r="AX667" s="403"/>
      <c r="AY667" s="403"/>
      <c r="AZ667" s="404"/>
      <c r="BA667" s="363"/>
      <c r="BB667" s="363"/>
      <c r="BC667" s="363"/>
      <c r="BD667" s="363"/>
      <c r="BE667" s="363"/>
      <c r="BF667" s="363"/>
      <c r="BG667" s="363"/>
      <c r="BH667" s="363"/>
      <c r="BI667" s="363"/>
      <c r="BJ667" s="363"/>
    </row>
    <row r="668" spans="6:62" ht="93" customHeight="1" x14ac:dyDescent="0.3">
      <c r="F668" s="399"/>
      <c r="G668" s="400"/>
      <c r="H668" s="400"/>
      <c r="I668" s="400"/>
      <c r="J668" s="400"/>
      <c r="K668" s="400"/>
      <c r="L668" s="400"/>
      <c r="M668" s="400"/>
      <c r="N668" s="400"/>
      <c r="U668" s="401"/>
      <c r="V668" s="402"/>
      <c r="W668" s="402"/>
      <c r="X668" s="402"/>
      <c r="Y668" s="402"/>
      <c r="Z668" s="402"/>
      <c r="AA668" s="402"/>
      <c r="AB668" s="402"/>
      <c r="AC668" s="402"/>
      <c r="AD668" s="402"/>
      <c r="AE668" s="402"/>
      <c r="AF668" s="402"/>
      <c r="AG668" s="402"/>
      <c r="AH668" s="402"/>
      <c r="AI668" s="402"/>
      <c r="AJ668" s="402"/>
      <c r="AK668" s="402"/>
      <c r="AL668" s="403"/>
      <c r="AM668" s="403"/>
      <c r="AN668" s="403"/>
      <c r="AO668" s="403"/>
      <c r="AP668" s="403"/>
      <c r="AQ668" s="403"/>
      <c r="AR668" s="403"/>
      <c r="AS668" s="403"/>
      <c r="AT668" s="403"/>
      <c r="AU668" s="403"/>
      <c r="AV668" s="403"/>
      <c r="AW668" s="403"/>
      <c r="AX668" s="403"/>
      <c r="AY668" s="403"/>
      <c r="AZ668" s="404"/>
      <c r="BA668" s="363"/>
      <c r="BB668" s="363"/>
      <c r="BC668" s="363"/>
      <c r="BD668" s="363"/>
      <c r="BE668" s="363"/>
      <c r="BF668" s="363"/>
      <c r="BG668" s="363"/>
      <c r="BH668" s="363"/>
      <c r="BI668" s="363"/>
      <c r="BJ668" s="363"/>
    </row>
    <row r="669" spans="6:62" ht="93" customHeight="1" x14ac:dyDescent="0.3">
      <c r="F669" s="399"/>
      <c r="G669" s="400"/>
      <c r="H669" s="400"/>
      <c r="I669" s="400"/>
      <c r="J669" s="400"/>
      <c r="K669" s="400"/>
      <c r="L669" s="400"/>
      <c r="M669" s="400"/>
      <c r="N669" s="400"/>
      <c r="U669" s="401"/>
      <c r="V669" s="402"/>
      <c r="W669" s="402"/>
      <c r="X669" s="402"/>
      <c r="Y669" s="402"/>
      <c r="Z669" s="402"/>
      <c r="AA669" s="402"/>
      <c r="AB669" s="402"/>
      <c r="AC669" s="402"/>
      <c r="AD669" s="402"/>
      <c r="AE669" s="402"/>
      <c r="AF669" s="402"/>
      <c r="AG669" s="402"/>
      <c r="AH669" s="402"/>
      <c r="AI669" s="402"/>
      <c r="AJ669" s="402"/>
      <c r="AK669" s="402"/>
      <c r="AL669" s="403"/>
      <c r="AM669" s="403"/>
      <c r="AN669" s="403"/>
      <c r="AO669" s="403"/>
      <c r="AP669" s="403"/>
      <c r="AQ669" s="403"/>
      <c r="AR669" s="403"/>
      <c r="AS669" s="403"/>
      <c r="AT669" s="403"/>
      <c r="AU669" s="403"/>
      <c r="AV669" s="403"/>
      <c r="AW669" s="403"/>
      <c r="AX669" s="403"/>
      <c r="AY669" s="403"/>
      <c r="AZ669" s="404"/>
      <c r="BA669" s="363"/>
      <c r="BB669" s="363"/>
      <c r="BC669" s="363"/>
      <c r="BD669" s="363"/>
      <c r="BE669" s="363"/>
      <c r="BF669" s="363"/>
      <c r="BG669" s="363"/>
      <c r="BH669" s="363"/>
      <c r="BI669" s="363"/>
      <c r="BJ669" s="363"/>
    </row>
    <row r="670" spans="6:62" ht="93" customHeight="1" x14ac:dyDescent="0.3">
      <c r="F670" s="399"/>
      <c r="G670" s="400"/>
      <c r="H670" s="400"/>
      <c r="I670" s="400"/>
      <c r="J670" s="400"/>
      <c r="K670" s="400"/>
      <c r="L670" s="400"/>
      <c r="M670" s="400"/>
      <c r="N670" s="400"/>
      <c r="U670" s="401"/>
      <c r="V670" s="402"/>
      <c r="W670" s="402"/>
      <c r="X670" s="402"/>
      <c r="Y670" s="402"/>
      <c r="Z670" s="402"/>
      <c r="AA670" s="402"/>
      <c r="AB670" s="402"/>
      <c r="AC670" s="402"/>
      <c r="AD670" s="402"/>
      <c r="AE670" s="402"/>
      <c r="AF670" s="402"/>
      <c r="AG670" s="402"/>
      <c r="AH670" s="402"/>
      <c r="AI670" s="402"/>
      <c r="AJ670" s="402"/>
      <c r="AK670" s="402"/>
      <c r="AL670" s="403"/>
      <c r="AM670" s="403"/>
      <c r="AN670" s="403"/>
      <c r="AO670" s="403"/>
      <c r="AP670" s="403"/>
      <c r="AQ670" s="403"/>
      <c r="AR670" s="403"/>
      <c r="AS670" s="403"/>
      <c r="AT670" s="403"/>
      <c r="AU670" s="403"/>
      <c r="AV670" s="403"/>
      <c r="AW670" s="403"/>
      <c r="AX670" s="403"/>
      <c r="AY670" s="403"/>
      <c r="AZ670" s="404"/>
      <c r="BA670" s="363"/>
      <c r="BB670" s="363"/>
      <c r="BC670" s="363"/>
      <c r="BD670" s="363"/>
      <c r="BE670" s="363"/>
      <c r="BF670" s="363"/>
      <c r="BG670" s="363"/>
      <c r="BH670" s="363"/>
      <c r="BI670" s="363"/>
      <c r="BJ670" s="363"/>
    </row>
    <row r="671" spans="6:62" ht="93" customHeight="1" x14ac:dyDescent="0.3">
      <c r="F671" s="399"/>
      <c r="G671" s="400"/>
      <c r="H671" s="400"/>
      <c r="I671" s="400"/>
      <c r="J671" s="400"/>
      <c r="K671" s="400"/>
      <c r="L671" s="400"/>
      <c r="M671" s="400"/>
      <c r="N671" s="400"/>
      <c r="U671" s="401"/>
      <c r="V671" s="402"/>
      <c r="W671" s="402"/>
      <c r="X671" s="402"/>
      <c r="Y671" s="402"/>
      <c r="Z671" s="402"/>
      <c r="AA671" s="402"/>
      <c r="AB671" s="402"/>
      <c r="AC671" s="402"/>
      <c r="AD671" s="402"/>
      <c r="AE671" s="402"/>
      <c r="AF671" s="402"/>
      <c r="AG671" s="402"/>
      <c r="AH671" s="402"/>
      <c r="AI671" s="402"/>
      <c r="AJ671" s="402"/>
      <c r="AK671" s="402"/>
      <c r="AL671" s="403"/>
      <c r="AM671" s="403"/>
      <c r="AN671" s="403"/>
      <c r="AO671" s="403"/>
      <c r="AP671" s="403"/>
      <c r="AQ671" s="403"/>
      <c r="AR671" s="403"/>
      <c r="AS671" s="403"/>
      <c r="AT671" s="403"/>
      <c r="AU671" s="403"/>
      <c r="AV671" s="403"/>
      <c r="AW671" s="403"/>
      <c r="AX671" s="403"/>
      <c r="AY671" s="403"/>
      <c r="AZ671" s="404"/>
      <c r="BA671" s="363"/>
      <c r="BB671" s="363"/>
      <c r="BC671" s="363"/>
      <c r="BD671" s="363"/>
      <c r="BE671" s="363"/>
      <c r="BF671" s="363"/>
      <c r="BG671" s="363"/>
      <c r="BH671" s="363"/>
      <c r="BI671" s="363"/>
      <c r="BJ671" s="363"/>
    </row>
    <row r="672" spans="6:62" ht="93" customHeight="1" x14ac:dyDescent="0.3">
      <c r="F672" s="399"/>
      <c r="G672" s="400"/>
      <c r="H672" s="400"/>
      <c r="I672" s="400"/>
      <c r="J672" s="400"/>
      <c r="K672" s="400"/>
      <c r="L672" s="400"/>
      <c r="M672" s="400"/>
      <c r="N672" s="400"/>
      <c r="U672" s="401"/>
      <c r="V672" s="402"/>
      <c r="W672" s="402"/>
      <c r="X672" s="402"/>
      <c r="Y672" s="402"/>
      <c r="Z672" s="402"/>
      <c r="AA672" s="402"/>
      <c r="AB672" s="402"/>
      <c r="AC672" s="402"/>
      <c r="AD672" s="402"/>
      <c r="AE672" s="402"/>
      <c r="AF672" s="402"/>
      <c r="AG672" s="402"/>
      <c r="AH672" s="402"/>
      <c r="AI672" s="402"/>
      <c r="AJ672" s="402"/>
      <c r="AK672" s="402"/>
      <c r="AL672" s="403"/>
      <c r="AM672" s="403"/>
      <c r="AN672" s="403"/>
      <c r="AO672" s="403"/>
      <c r="AP672" s="403"/>
      <c r="AQ672" s="403"/>
      <c r="AR672" s="403"/>
      <c r="AS672" s="403"/>
      <c r="AT672" s="403"/>
      <c r="AU672" s="403"/>
      <c r="AV672" s="403"/>
      <c r="AW672" s="403"/>
      <c r="AX672" s="403"/>
      <c r="AY672" s="403"/>
      <c r="AZ672" s="404"/>
      <c r="BA672" s="363"/>
      <c r="BB672" s="363"/>
      <c r="BC672" s="363"/>
      <c r="BD672" s="363"/>
      <c r="BE672" s="363"/>
      <c r="BF672" s="363"/>
      <c r="BG672" s="363"/>
      <c r="BH672" s="363"/>
      <c r="BI672" s="363"/>
      <c r="BJ672" s="363"/>
    </row>
    <row r="673" spans="6:62" ht="93" customHeight="1" x14ac:dyDescent="0.3">
      <c r="F673" s="399"/>
      <c r="G673" s="400"/>
      <c r="H673" s="400"/>
      <c r="I673" s="400"/>
      <c r="J673" s="400"/>
      <c r="K673" s="400"/>
      <c r="L673" s="400"/>
      <c r="M673" s="400"/>
      <c r="N673" s="400"/>
      <c r="U673" s="401"/>
      <c r="V673" s="402"/>
      <c r="W673" s="402"/>
      <c r="X673" s="402"/>
      <c r="Y673" s="402"/>
      <c r="Z673" s="402"/>
      <c r="AA673" s="402"/>
      <c r="AB673" s="402"/>
      <c r="AC673" s="402"/>
      <c r="AD673" s="402"/>
      <c r="AE673" s="402"/>
      <c r="AF673" s="402"/>
      <c r="AG673" s="402"/>
      <c r="AH673" s="402"/>
      <c r="AI673" s="402"/>
      <c r="AJ673" s="402"/>
      <c r="AK673" s="402"/>
      <c r="AL673" s="403"/>
      <c r="AM673" s="403"/>
      <c r="AN673" s="403"/>
      <c r="AO673" s="403"/>
      <c r="AP673" s="403"/>
      <c r="AQ673" s="403"/>
      <c r="AR673" s="403"/>
      <c r="AS673" s="403"/>
      <c r="AT673" s="403"/>
      <c r="AU673" s="403"/>
      <c r="AV673" s="403"/>
      <c r="AW673" s="403"/>
      <c r="AX673" s="403"/>
      <c r="AY673" s="403"/>
      <c r="AZ673" s="404"/>
      <c r="BA673" s="363"/>
      <c r="BB673" s="363"/>
      <c r="BC673" s="363"/>
      <c r="BD673" s="363"/>
      <c r="BE673" s="363"/>
      <c r="BF673" s="363"/>
      <c r="BG673" s="363"/>
      <c r="BH673" s="363"/>
      <c r="BI673" s="363"/>
      <c r="BJ673" s="363"/>
    </row>
    <row r="674" spans="6:62" ht="93" customHeight="1" x14ac:dyDescent="0.3">
      <c r="F674" s="399"/>
      <c r="G674" s="400"/>
      <c r="H674" s="400"/>
      <c r="I674" s="400"/>
      <c r="J674" s="400"/>
      <c r="K674" s="400"/>
      <c r="L674" s="400"/>
      <c r="M674" s="400"/>
      <c r="N674" s="400"/>
      <c r="U674" s="401"/>
      <c r="V674" s="402"/>
      <c r="W674" s="402"/>
      <c r="X674" s="402"/>
      <c r="Y674" s="402"/>
      <c r="Z674" s="402"/>
      <c r="AA674" s="402"/>
      <c r="AB674" s="402"/>
      <c r="AC674" s="402"/>
      <c r="AD674" s="402"/>
      <c r="AE674" s="402"/>
      <c r="AF674" s="402"/>
      <c r="AG674" s="402"/>
      <c r="AH674" s="402"/>
      <c r="AI674" s="402"/>
      <c r="AJ674" s="402"/>
      <c r="AK674" s="402"/>
      <c r="AL674" s="403"/>
      <c r="AM674" s="403"/>
      <c r="AN674" s="403"/>
      <c r="AO674" s="403"/>
      <c r="AP674" s="403"/>
      <c r="AQ674" s="403"/>
      <c r="AR674" s="403"/>
      <c r="AS674" s="403"/>
      <c r="AT674" s="403"/>
      <c r="AU674" s="403"/>
      <c r="AV674" s="403"/>
      <c r="AW674" s="403"/>
      <c r="AX674" s="403"/>
      <c r="AY674" s="403"/>
      <c r="AZ674" s="404"/>
      <c r="BA674" s="363"/>
      <c r="BB674" s="363"/>
      <c r="BC674" s="363"/>
      <c r="BD674" s="363"/>
      <c r="BE674" s="363"/>
      <c r="BF674" s="363"/>
      <c r="BG674" s="363"/>
      <c r="BH674" s="363"/>
      <c r="BI674" s="363"/>
      <c r="BJ674" s="363"/>
    </row>
    <row r="675" spans="6:62" ht="93" customHeight="1" x14ac:dyDescent="0.3">
      <c r="F675" s="399"/>
      <c r="G675" s="400"/>
      <c r="H675" s="400"/>
      <c r="I675" s="400"/>
      <c r="J675" s="400"/>
      <c r="K675" s="400"/>
      <c r="L675" s="400"/>
      <c r="M675" s="400"/>
      <c r="N675" s="400"/>
      <c r="U675" s="401"/>
      <c r="V675" s="402"/>
      <c r="W675" s="402"/>
      <c r="X675" s="402"/>
      <c r="Y675" s="402"/>
      <c r="Z675" s="402"/>
      <c r="AA675" s="402"/>
      <c r="AB675" s="402"/>
      <c r="AC675" s="402"/>
      <c r="AD675" s="402"/>
      <c r="AE675" s="402"/>
      <c r="AF675" s="402"/>
      <c r="AG675" s="402"/>
      <c r="AH675" s="402"/>
      <c r="AI675" s="402"/>
      <c r="AJ675" s="402"/>
      <c r="AK675" s="402"/>
      <c r="AL675" s="403"/>
      <c r="AM675" s="403"/>
      <c r="AN675" s="403"/>
      <c r="AO675" s="403"/>
      <c r="AP675" s="403"/>
      <c r="AQ675" s="403"/>
      <c r="AR675" s="403"/>
      <c r="AS675" s="403"/>
      <c r="AT675" s="403"/>
      <c r="AU675" s="403"/>
      <c r="AV675" s="403"/>
      <c r="AW675" s="403"/>
      <c r="AX675" s="403"/>
      <c r="AY675" s="403"/>
      <c r="AZ675" s="404"/>
      <c r="BA675" s="363"/>
      <c r="BB675" s="363"/>
      <c r="BC675" s="363"/>
      <c r="BD675" s="363"/>
      <c r="BE675" s="363"/>
      <c r="BF675" s="363"/>
      <c r="BG675" s="363"/>
      <c r="BH675" s="363"/>
      <c r="BI675" s="363"/>
      <c r="BJ675" s="363"/>
    </row>
    <row r="676" spans="6:62" ht="93" customHeight="1" x14ac:dyDescent="0.3">
      <c r="F676" s="399"/>
      <c r="G676" s="400"/>
      <c r="H676" s="400"/>
      <c r="I676" s="400"/>
      <c r="J676" s="400"/>
      <c r="K676" s="400"/>
      <c r="L676" s="400"/>
      <c r="M676" s="400"/>
      <c r="N676" s="400"/>
      <c r="U676" s="401"/>
      <c r="V676" s="402"/>
      <c r="W676" s="402"/>
      <c r="X676" s="402"/>
      <c r="Y676" s="402"/>
      <c r="Z676" s="402"/>
      <c r="AA676" s="402"/>
      <c r="AB676" s="402"/>
      <c r="AC676" s="402"/>
      <c r="AD676" s="402"/>
      <c r="AE676" s="402"/>
      <c r="AF676" s="402"/>
      <c r="AG676" s="402"/>
      <c r="AH676" s="402"/>
      <c r="AI676" s="402"/>
      <c r="AJ676" s="402"/>
      <c r="AK676" s="402"/>
      <c r="AL676" s="403"/>
      <c r="AM676" s="403"/>
      <c r="AN676" s="403"/>
      <c r="AO676" s="403"/>
      <c r="AP676" s="403"/>
      <c r="AQ676" s="403"/>
      <c r="AR676" s="403"/>
      <c r="AS676" s="403"/>
      <c r="AT676" s="403"/>
      <c r="AU676" s="403"/>
      <c r="AV676" s="403"/>
      <c r="AW676" s="403"/>
      <c r="AX676" s="403"/>
      <c r="AY676" s="403"/>
      <c r="AZ676" s="404"/>
      <c r="BA676" s="363"/>
      <c r="BB676" s="363"/>
      <c r="BC676" s="363"/>
      <c r="BD676" s="363"/>
      <c r="BE676" s="363"/>
      <c r="BF676" s="363"/>
      <c r="BG676" s="363"/>
      <c r="BH676" s="363"/>
      <c r="BI676" s="363"/>
      <c r="BJ676" s="363"/>
    </row>
    <row r="677" spans="6:62" ht="93" customHeight="1" x14ac:dyDescent="0.3">
      <c r="F677" s="399"/>
      <c r="G677" s="400"/>
      <c r="H677" s="400"/>
      <c r="I677" s="400"/>
      <c r="J677" s="400"/>
      <c r="K677" s="400"/>
      <c r="L677" s="400"/>
      <c r="M677" s="400"/>
      <c r="N677" s="400"/>
      <c r="U677" s="401"/>
      <c r="V677" s="402"/>
      <c r="W677" s="402"/>
      <c r="X677" s="402"/>
      <c r="Y677" s="402"/>
      <c r="Z677" s="402"/>
      <c r="AA677" s="402"/>
      <c r="AB677" s="402"/>
      <c r="AC677" s="402"/>
      <c r="AD677" s="402"/>
      <c r="AE677" s="402"/>
      <c r="AF677" s="402"/>
      <c r="AG677" s="402"/>
      <c r="AH677" s="402"/>
      <c r="AI677" s="402"/>
      <c r="AJ677" s="402"/>
      <c r="AK677" s="402"/>
      <c r="AL677" s="403"/>
      <c r="AM677" s="403"/>
      <c r="AN677" s="403"/>
      <c r="AO677" s="403"/>
      <c r="AP677" s="403"/>
      <c r="AQ677" s="403"/>
      <c r="AR677" s="403"/>
      <c r="AS677" s="403"/>
      <c r="AT677" s="403"/>
      <c r="AU677" s="403"/>
      <c r="AV677" s="403"/>
      <c r="AW677" s="403"/>
      <c r="AX677" s="403"/>
      <c r="AY677" s="403"/>
      <c r="AZ677" s="404"/>
      <c r="BA677" s="363"/>
      <c r="BB677" s="363"/>
      <c r="BC677" s="363"/>
      <c r="BD677" s="363"/>
      <c r="BE677" s="363"/>
      <c r="BF677" s="363"/>
      <c r="BG677" s="363"/>
      <c r="BH677" s="363"/>
      <c r="BI677" s="363"/>
      <c r="BJ677" s="363"/>
    </row>
    <row r="678" spans="6:62" ht="93" customHeight="1" x14ac:dyDescent="0.3">
      <c r="F678" s="399"/>
      <c r="G678" s="400"/>
      <c r="H678" s="400"/>
      <c r="I678" s="400"/>
      <c r="J678" s="400"/>
      <c r="K678" s="400"/>
      <c r="L678" s="400"/>
      <c r="M678" s="400"/>
      <c r="N678" s="400"/>
      <c r="U678" s="401"/>
      <c r="V678" s="402"/>
      <c r="W678" s="402"/>
      <c r="X678" s="402"/>
      <c r="Y678" s="402"/>
      <c r="Z678" s="402"/>
      <c r="AA678" s="402"/>
      <c r="AB678" s="402"/>
      <c r="AC678" s="402"/>
      <c r="AD678" s="402"/>
      <c r="AE678" s="402"/>
      <c r="AF678" s="402"/>
      <c r="AG678" s="402"/>
      <c r="AH678" s="402"/>
      <c r="AI678" s="402"/>
      <c r="AJ678" s="402"/>
      <c r="AK678" s="402"/>
      <c r="AL678" s="403"/>
      <c r="AM678" s="403"/>
      <c r="AN678" s="403"/>
      <c r="AO678" s="403"/>
      <c r="AP678" s="403"/>
      <c r="AQ678" s="403"/>
      <c r="AR678" s="403"/>
      <c r="AS678" s="403"/>
      <c r="AT678" s="403"/>
      <c r="AU678" s="403"/>
      <c r="AV678" s="403"/>
      <c r="AW678" s="403"/>
      <c r="AX678" s="403"/>
      <c r="AY678" s="403"/>
      <c r="AZ678" s="404"/>
      <c r="BA678" s="363"/>
      <c r="BB678" s="363"/>
      <c r="BC678" s="363"/>
      <c r="BD678" s="363"/>
      <c r="BE678" s="363"/>
      <c r="BF678" s="363"/>
      <c r="BG678" s="363"/>
      <c r="BH678" s="363"/>
      <c r="BI678" s="363"/>
      <c r="BJ678" s="363"/>
    </row>
    <row r="679" spans="6:62" ht="93" customHeight="1" x14ac:dyDescent="0.3">
      <c r="F679" s="399"/>
      <c r="G679" s="400"/>
      <c r="H679" s="400"/>
      <c r="I679" s="400"/>
      <c r="J679" s="400"/>
      <c r="K679" s="400"/>
      <c r="L679" s="400"/>
      <c r="M679" s="400"/>
      <c r="N679" s="400"/>
      <c r="U679" s="401"/>
      <c r="V679" s="402"/>
      <c r="W679" s="402"/>
      <c r="X679" s="402"/>
      <c r="Y679" s="402"/>
      <c r="Z679" s="402"/>
      <c r="AA679" s="402"/>
      <c r="AB679" s="402"/>
      <c r="AC679" s="402"/>
      <c r="AD679" s="402"/>
      <c r="AE679" s="402"/>
      <c r="AF679" s="402"/>
      <c r="AG679" s="402"/>
      <c r="AH679" s="402"/>
      <c r="AI679" s="402"/>
      <c r="AJ679" s="402"/>
      <c r="AK679" s="402"/>
      <c r="AL679" s="403"/>
      <c r="AM679" s="403"/>
      <c r="AN679" s="403"/>
      <c r="AO679" s="403"/>
      <c r="AP679" s="403"/>
      <c r="AQ679" s="403"/>
      <c r="AR679" s="403"/>
      <c r="AS679" s="403"/>
      <c r="AT679" s="403"/>
      <c r="AU679" s="403"/>
      <c r="AV679" s="403"/>
      <c r="AW679" s="403"/>
      <c r="AX679" s="403"/>
      <c r="AY679" s="403"/>
      <c r="AZ679" s="404"/>
      <c r="BA679" s="363"/>
      <c r="BB679" s="363"/>
      <c r="BC679" s="363"/>
      <c r="BD679" s="363"/>
      <c r="BE679" s="363"/>
      <c r="BF679" s="363"/>
      <c r="BG679" s="363"/>
      <c r="BH679" s="363"/>
      <c r="BI679" s="363"/>
      <c r="BJ679" s="363"/>
    </row>
    <row r="680" spans="6:62" ht="93" customHeight="1" x14ac:dyDescent="0.3">
      <c r="F680" s="399"/>
      <c r="G680" s="400"/>
      <c r="H680" s="400"/>
      <c r="I680" s="400"/>
      <c r="J680" s="400"/>
      <c r="K680" s="400"/>
      <c r="L680" s="400"/>
      <c r="M680" s="400"/>
      <c r="N680" s="400"/>
      <c r="U680" s="401"/>
      <c r="V680" s="402"/>
      <c r="W680" s="402"/>
      <c r="X680" s="402"/>
      <c r="Y680" s="402"/>
      <c r="Z680" s="402"/>
      <c r="AA680" s="402"/>
      <c r="AB680" s="402"/>
      <c r="AC680" s="402"/>
      <c r="AD680" s="402"/>
      <c r="AE680" s="402"/>
      <c r="AF680" s="402"/>
      <c r="AG680" s="402"/>
      <c r="AH680" s="402"/>
      <c r="AI680" s="402"/>
      <c r="AJ680" s="402"/>
      <c r="AK680" s="402"/>
      <c r="AL680" s="403"/>
      <c r="AM680" s="403"/>
      <c r="AN680" s="403"/>
      <c r="AO680" s="403"/>
      <c r="AP680" s="403"/>
      <c r="AQ680" s="403"/>
      <c r="AR680" s="403"/>
      <c r="AS680" s="403"/>
      <c r="AT680" s="403"/>
      <c r="AU680" s="403"/>
      <c r="AV680" s="403"/>
      <c r="AW680" s="403"/>
      <c r="AX680" s="403"/>
      <c r="AY680" s="403"/>
      <c r="AZ680" s="404"/>
      <c r="BA680" s="363"/>
      <c r="BB680" s="363"/>
      <c r="BC680" s="363"/>
      <c r="BD680" s="363"/>
      <c r="BE680" s="363"/>
      <c r="BF680" s="363"/>
      <c r="BG680" s="363"/>
      <c r="BH680" s="363"/>
      <c r="BI680" s="363"/>
      <c r="BJ680" s="363"/>
    </row>
    <row r="681" spans="6:62" ht="93" customHeight="1" x14ac:dyDescent="0.3">
      <c r="F681" s="399"/>
      <c r="G681" s="400"/>
      <c r="H681" s="400"/>
      <c r="I681" s="400"/>
      <c r="J681" s="400"/>
      <c r="K681" s="400"/>
      <c r="L681" s="400"/>
      <c r="M681" s="400"/>
      <c r="N681" s="400"/>
      <c r="U681" s="401"/>
      <c r="V681" s="402"/>
      <c r="W681" s="402"/>
      <c r="X681" s="402"/>
      <c r="Y681" s="402"/>
      <c r="Z681" s="402"/>
      <c r="AA681" s="402"/>
      <c r="AB681" s="402"/>
      <c r="AC681" s="402"/>
      <c r="AD681" s="402"/>
      <c r="AE681" s="402"/>
      <c r="AF681" s="402"/>
      <c r="AG681" s="402"/>
      <c r="AH681" s="402"/>
      <c r="AI681" s="402"/>
      <c r="AJ681" s="402"/>
      <c r="AK681" s="402"/>
      <c r="AL681" s="403"/>
      <c r="AM681" s="403"/>
      <c r="AN681" s="403"/>
      <c r="AO681" s="403"/>
      <c r="AP681" s="403"/>
      <c r="AQ681" s="403"/>
      <c r="AR681" s="403"/>
      <c r="AS681" s="403"/>
      <c r="AT681" s="403"/>
      <c r="AU681" s="403"/>
      <c r="AV681" s="403"/>
      <c r="AW681" s="403"/>
      <c r="AX681" s="403"/>
      <c r="AY681" s="403"/>
      <c r="AZ681" s="404"/>
      <c r="BA681" s="363"/>
      <c r="BB681" s="363"/>
      <c r="BC681" s="363"/>
      <c r="BD681" s="363"/>
      <c r="BE681" s="363"/>
      <c r="BF681" s="363"/>
      <c r="BG681" s="363"/>
      <c r="BH681" s="363"/>
      <c r="BI681" s="363"/>
      <c r="BJ681" s="363"/>
    </row>
    <row r="682" spans="6:62" ht="93" customHeight="1" x14ac:dyDescent="0.3">
      <c r="F682" s="399"/>
      <c r="G682" s="400"/>
      <c r="H682" s="400"/>
      <c r="I682" s="400"/>
      <c r="J682" s="400"/>
      <c r="K682" s="400"/>
      <c r="L682" s="400"/>
      <c r="M682" s="400"/>
      <c r="N682" s="400"/>
      <c r="U682" s="401"/>
      <c r="V682" s="402"/>
      <c r="W682" s="402"/>
      <c r="X682" s="402"/>
      <c r="Y682" s="402"/>
      <c r="Z682" s="402"/>
      <c r="AA682" s="402"/>
      <c r="AB682" s="402"/>
      <c r="AC682" s="402"/>
      <c r="AD682" s="402"/>
      <c r="AE682" s="402"/>
      <c r="AF682" s="402"/>
      <c r="AG682" s="402"/>
      <c r="AH682" s="402"/>
      <c r="AI682" s="402"/>
      <c r="AJ682" s="402"/>
      <c r="AK682" s="402"/>
      <c r="AL682" s="403"/>
      <c r="AM682" s="403"/>
      <c r="AN682" s="403"/>
      <c r="AO682" s="403"/>
      <c r="AP682" s="403"/>
      <c r="AQ682" s="403"/>
      <c r="AR682" s="403"/>
      <c r="AS682" s="403"/>
      <c r="AT682" s="403"/>
      <c r="AU682" s="403"/>
      <c r="AV682" s="403"/>
      <c r="AW682" s="403"/>
      <c r="AX682" s="403"/>
      <c r="AY682" s="403"/>
      <c r="AZ682" s="404"/>
      <c r="BA682" s="363"/>
      <c r="BB682" s="363"/>
      <c r="BC682" s="363"/>
      <c r="BD682" s="363"/>
      <c r="BE682" s="363"/>
      <c r="BF682" s="363"/>
      <c r="BG682" s="363"/>
      <c r="BH682" s="363"/>
      <c r="BI682" s="363"/>
      <c r="BJ682" s="363"/>
    </row>
    <row r="683" spans="6:62" ht="93" customHeight="1" x14ac:dyDescent="0.3">
      <c r="F683" s="399"/>
      <c r="G683" s="400"/>
      <c r="H683" s="400"/>
      <c r="I683" s="400"/>
      <c r="J683" s="400"/>
      <c r="K683" s="400"/>
      <c r="L683" s="400"/>
      <c r="M683" s="400"/>
      <c r="N683" s="400"/>
      <c r="U683" s="401"/>
      <c r="V683" s="402"/>
      <c r="W683" s="402"/>
      <c r="X683" s="402"/>
      <c r="Y683" s="402"/>
      <c r="Z683" s="402"/>
      <c r="AA683" s="402"/>
      <c r="AB683" s="402"/>
      <c r="AC683" s="402"/>
      <c r="AD683" s="402"/>
      <c r="AE683" s="402"/>
      <c r="AF683" s="402"/>
      <c r="AG683" s="402"/>
      <c r="AH683" s="402"/>
      <c r="AI683" s="402"/>
      <c r="AJ683" s="402"/>
      <c r="AK683" s="402"/>
      <c r="AL683" s="403"/>
      <c r="AM683" s="403"/>
      <c r="AN683" s="403"/>
      <c r="AO683" s="403"/>
      <c r="AP683" s="403"/>
      <c r="AQ683" s="403"/>
      <c r="AR683" s="403"/>
      <c r="AS683" s="403"/>
      <c r="AT683" s="403"/>
      <c r="AU683" s="403"/>
      <c r="AV683" s="403"/>
      <c r="AW683" s="403"/>
      <c r="AX683" s="403"/>
      <c r="AY683" s="403"/>
      <c r="AZ683" s="404"/>
      <c r="BA683" s="363"/>
      <c r="BB683" s="363"/>
      <c r="BC683" s="363"/>
      <c r="BD683" s="363"/>
      <c r="BE683" s="363"/>
      <c r="BF683" s="363"/>
      <c r="BG683" s="363"/>
      <c r="BH683" s="363"/>
      <c r="BI683" s="363"/>
      <c r="BJ683" s="363"/>
    </row>
    <row r="684" spans="6:62" ht="93" customHeight="1" x14ac:dyDescent="0.3">
      <c r="F684" s="399"/>
      <c r="G684" s="400"/>
      <c r="H684" s="400"/>
      <c r="I684" s="400"/>
      <c r="J684" s="400"/>
      <c r="K684" s="400"/>
      <c r="L684" s="400"/>
      <c r="M684" s="400"/>
      <c r="N684" s="400"/>
      <c r="U684" s="401"/>
      <c r="V684" s="402"/>
      <c r="W684" s="402"/>
      <c r="X684" s="402"/>
      <c r="Y684" s="402"/>
      <c r="Z684" s="402"/>
      <c r="AA684" s="402"/>
      <c r="AB684" s="402"/>
      <c r="AC684" s="402"/>
      <c r="AD684" s="402"/>
      <c r="AE684" s="402"/>
      <c r="AF684" s="402"/>
      <c r="AG684" s="402"/>
      <c r="AH684" s="402"/>
      <c r="AI684" s="402"/>
      <c r="AJ684" s="402"/>
      <c r="AK684" s="402"/>
      <c r="AL684" s="403"/>
      <c r="AM684" s="403"/>
      <c r="AN684" s="403"/>
      <c r="AO684" s="403"/>
      <c r="AP684" s="403"/>
      <c r="AQ684" s="403"/>
      <c r="AR684" s="403"/>
      <c r="AS684" s="403"/>
      <c r="AT684" s="403"/>
      <c r="AU684" s="403"/>
      <c r="AV684" s="403"/>
      <c r="AW684" s="403"/>
      <c r="AX684" s="403"/>
      <c r="AY684" s="403"/>
      <c r="AZ684" s="404"/>
      <c r="BA684" s="363"/>
      <c r="BB684" s="363"/>
      <c r="BC684" s="363"/>
      <c r="BD684" s="363"/>
      <c r="BE684" s="363"/>
      <c r="BF684" s="363"/>
      <c r="BG684" s="363"/>
      <c r="BH684" s="363"/>
      <c r="BI684" s="363"/>
      <c r="BJ684" s="363"/>
    </row>
    <row r="685" spans="6:62" ht="93" customHeight="1" x14ac:dyDescent="0.3">
      <c r="F685" s="399"/>
      <c r="G685" s="400"/>
      <c r="H685" s="400"/>
      <c r="I685" s="400"/>
      <c r="J685" s="400"/>
      <c r="K685" s="400"/>
      <c r="L685" s="400"/>
      <c r="M685" s="400"/>
      <c r="N685" s="400"/>
      <c r="U685" s="401"/>
      <c r="V685" s="402"/>
      <c r="W685" s="402"/>
      <c r="X685" s="402"/>
      <c r="Y685" s="402"/>
      <c r="Z685" s="402"/>
      <c r="AA685" s="402"/>
      <c r="AB685" s="402"/>
      <c r="AC685" s="402"/>
      <c r="AD685" s="402"/>
      <c r="AE685" s="402"/>
      <c r="AF685" s="402"/>
      <c r="AG685" s="402"/>
      <c r="AH685" s="402"/>
      <c r="AI685" s="402"/>
      <c r="AJ685" s="402"/>
      <c r="AK685" s="402"/>
      <c r="AL685" s="403"/>
      <c r="AM685" s="403"/>
      <c r="AN685" s="403"/>
      <c r="AO685" s="403"/>
      <c r="AP685" s="403"/>
      <c r="AQ685" s="403"/>
      <c r="AR685" s="403"/>
      <c r="AS685" s="403"/>
      <c r="AT685" s="403"/>
      <c r="AU685" s="403"/>
      <c r="AV685" s="403"/>
      <c r="AW685" s="403"/>
      <c r="AX685" s="403"/>
      <c r="AY685" s="403"/>
      <c r="AZ685" s="404"/>
      <c r="BA685" s="363"/>
      <c r="BB685" s="363"/>
      <c r="BC685" s="363"/>
      <c r="BD685" s="363"/>
      <c r="BE685" s="363"/>
      <c r="BF685" s="363"/>
      <c r="BG685" s="363"/>
      <c r="BH685" s="363"/>
      <c r="BI685" s="363"/>
      <c r="BJ685" s="363"/>
    </row>
    <row r="686" spans="6:62" ht="93" customHeight="1" x14ac:dyDescent="0.3">
      <c r="F686" s="399"/>
      <c r="G686" s="400"/>
      <c r="H686" s="400"/>
      <c r="I686" s="400"/>
      <c r="J686" s="400"/>
      <c r="K686" s="400"/>
      <c r="L686" s="400"/>
      <c r="M686" s="400"/>
      <c r="N686" s="400"/>
      <c r="U686" s="401"/>
      <c r="V686" s="402"/>
      <c r="W686" s="402"/>
      <c r="X686" s="402"/>
      <c r="Y686" s="402"/>
      <c r="Z686" s="402"/>
      <c r="AA686" s="402"/>
      <c r="AB686" s="402"/>
      <c r="AC686" s="402"/>
      <c r="AD686" s="402"/>
      <c r="AE686" s="402"/>
      <c r="AF686" s="402"/>
      <c r="AG686" s="402"/>
      <c r="AH686" s="402"/>
      <c r="AI686" s="402"/>
      <c r="AJ686" s="402"/>
      <c r="AK686" s="402"/>
      <c r="AL686" s="403"/>
      <c r="AM686" s="403"/>
      <c r="AN686" s="403"/>
      <c r="AO686" s="403"/>
      <c r="AP686" s="403"/>
      <c r="AQ686" s="403"/>
      <c r="AR686" s="403"/>
      <c r="AS686" s="403"/>
      <c r="AT686" s="403"/>
      <c r="AU686" s="403"/>
      <c r="AV686" s="403"/>
      <c r="AW686" s="403"/>
      <c r="AX686" s="403"/>
      <c r="AY686" s="403"/>
      <c r="AZ686" s="404"/>
      <c r="BA686" s="363"/>
      <c r="BB686" s="363"/>
      <c r="BC686" s="363"/>
      <c r="BD686" s="363"/>
      <c r="BE686" s="363"/>
      <c r="BF686" s="363"/>
      <c r="BG686" s="363"/>
      <c r="BH686" s="363"/>
      <c r="BI686" s="363"/>
      <c r="BJ686" s="363"/>
    </row>
    <row r="687" spans="6:62" ht="93" customHeight="1" x14ac:dyDescent="0.3">
      <c r="F687" s="399"/>
      <c r="G687" s="400"/>
      <c r="H687" s="400"/>
      <c r="I687" s="400"/>
      <c r="J687" s="400"/>
      <c r="K687" s="400"/>
      <c r="L687" s="400"/>
      <c r="M687" s="400"/>
      <c r="N687" s="400"/>
      <c r="U687" s="401"/>
      <c r="V687" s="402"/>
      <c r="W687" s="402"/>
      <c r="X687" s="402"/>
      <c r="Y687" s="402"/>
      <c r="Z687" s="402"/>
      <c r="AA687" s="402"/>
      <c r="AB687" s="402"/>
      <c r="AC687" s="402"/>
      <c r="AD687" s="402"/>
      <c r="AE687" s="402"/>
      <c r="AF687" s="402"/>
      <c r="AG687" s="402"/>
      <c r="AH687" s="402"/>
      <c r="AI687" s="402"/>
      <c r="AJ687" s="402"/>
      <c r="AK687" s="402"/>
      <c r="AL687" s="403"/>
      <c r="AM687" s="403"/>
      <c r="AN687" s="403"/>
      <c r="AO687" s="403"/>
      <c r="AP687" s="403"/>
      <c r="AQ687" s="403"/>
      <c r="AR687" s="403"/>
      <c r="AS687" s="403"/>
      <c r="AT687" s="403"/>
      <c r="AU687" s="403"/>
      <c r="AV687" s="403"/>
      <c r="AW687" s="403"/>
      <c r="AX687" s="403"/>
      <c r="AY687" s="403"/>
      <c r="AZ687" s="404"/>
      <c r="BA687" s="363"/>
      <c r="BB687" s="363"/>
      <c r="BC687" s="363"/>
      <c r="BD687" s="363"/>
      <c r="BE687" s="363"/>
      <c r="BF687" s="363"/>
      <c r="BG687" s="363"/>
      <c r="BH687" s="363"/>
      <c r="BI687" s="363"/>
      <c r="BJ687" s="363"/>
    </row>
    <row r="688" spans="6:62" ht="93" customHeight="1" x14ac:dyDescent="0.3">
      <c r="F688" s="399"/>
      <c r="G688" s="400"/>
      <c r="H688" s="400"/>
      <c r="I688" s="400"/>
      <c r="J688" s="400"/>
      <c r="K688" s="400"/>
      <c r="L688" s="400"/>
      <c r="M688" s="400"/>
      <c r="N688" s="400"/>
      <c r="U688" s="401"/>
      <c r="V688" s="402"/>
      <c r="W688" s="402"/>
      <c r="X688" s="402"/>
      <c r="Y688" s="402"/>
      <c r="Z688" s="402"/>
      <c r="AA688" s="402"/>
      <c r="AB688" s="402"/>
      <c r="AC688" s="402"/>
      <c r="AD688" s="402"/>
      <c r="AE688" s="402"/>
      <c r="AF688" s="402"/>
      <c r="AG688" s="402"/>
      <c r="AH688" s="402"/>
      <c r="AI688" s="402"/>
      <c r="AJ688" s="402"/>
      <c r="AK688" s="402"/>
      <c r="AL688" s="403"/>
      <c r="AM688" s="403"/>
      <c r="AN688" s="403"/>
      <c r="AO688" s="403"/>
      <c r="AP688" s="403"/>
      <c r="AQ688" s="403"/>
      <c r="AR688" s="403"/>
      <c r="AS688" s="403"/>
      <c r="AT688" s="403"/>
      <c r="AU688" s="403"/>
      <c r="AV688" s="403"/>
      <c r="AW688" s="403"/>
      <c r="AX688" s="403"/>
      <c r="AY688" s="403"/>
      <c r="AZ688" s="404"/>
      <c r="BA688" s="363"/>
      <c r="BB688" s="363"/>
      <c r="BC688" s="363"/>
      <c r="BD688" s="363"/>
      <c r="BE688" s="363"/>
      <c r="BF688" s="363"/>
      <c r="BG688" s="363"/>
      <c r="BH688" s="363"/>
      <c r="BI688" s="363"/>
      <c r="BJ688" s="363"/>
    </row>
    <row r="689" spans="6:62" ht="93" customHeight="1" x14ac:dyDescent="0.3">
      <c r="F689" s="399"/>
      <c r="G689" s="400"/>
      <c r="H689" s="400"/>
      <c r="I689" s="400"/>
      <c r="J689" s="400"/>
      <c r="K689" s="400"/>
      <c r="L689" s="400"/>
      <c r="M689" s="400"/>
      <c r="N689" s="400"/>
      <c r="U689" s="401"/>
      <c r="V689" s="402"/>
      <c r="W689" s="402"/>
      <c r="X689" s="402"/>
      <c r="Y689" s="402"/>
      <c r="Z689" s="402"/>
      <c r="AA689" s="402"/>
      <c r="AB689" s="402"/>
      <c r="AC689" s="402"/>
      <c r="AD689" s="402"/>
      <c r="AE689" s="402"/>
      <c r="AF689" s="402"/>
      <c r="AG689" s="402"/>
      <c r="AH689" s="402"/>
      <c r="AI689" s="402"/>
      <c r="AJ689" s="402"/>
      <c r="AK689" s="402"/>
      <c r="AL689" s="403"/>
      <c r="AM689" s="403"/>
      <c r="AN689" s="403"/>
      <c r="AO689" s="403"/>
      <c r="AP689" s="403"/>
      <c r="AQ689" s="403"/>
      <c r="AR689" s="403"/>
      <c r="AS689" s="403"/>
      <c r="AT689" s="403"/>
      <c r="AU689" s="403"/>
      <c r="AV689" s="403"/>
      <c r="AW689" s="403"/>
      <c r="AX689" s="403"/>
      <c r="AY689" s="403"/>
      <c r="AZ689" s="404"/>
      <c r="BA689" s="363"/>
      <c r="BB689" s="363"/>
      <c r="BC689" s="363"/>
      <c r="BD689" s="363"/>
      <c r="BE689" s="363"/>
      <c r="BF689" s="363"/>
      <c r="BG689" s="363"/>
      <c r="BH689" s="363"/>
      <c r="BI689" s="363"/>
      <c r="BJ689" s="363"/>
    </row>
    <row r="690" spans="6:62" ht="93" customHeight="1" x14ac:dyDescent="0.3">
      <c r="F690" s="399"/>
      <c r="G690" s="400"/>
      <c r="H690" s="400"/>
      <c r="I690" s="400"/>
      <c r="J690" s="400"/>
      <c r="K690" s="400"/>
      <c r="L690" s="400"/>
      <c r="M690" s="400"/>
      <c r="N690" s="400"/>
      <c r="U690" s="401"/>
      <c r="V690" s="402"/>
      <c r="W690" s="402"/>
      <c r="X690" s="402"/>
      <c r="Y690" s="402"/>
      <c r="Z690" s="402"/>
      <c r="AA690" s="402"/>
      <c r="AB690" s="402"/>
      <c r="AC690" s="402"/>
      <c r="AD690" s="402"/>
      <c r="AE690" s="402"/>
      <c r="AF690" s="402"/>
      <c r="AG690" s="402"/>
      <c r="AH690" s="402"/>
      <c r="AI690" s="402"/>
      <c r="AJ690" s="402"/>
      <c r="AK690" s="402"/>
      <c r="AL690" s="403"/>
      <c r="AM690" s="403"/>
      <c r="AN690" s="403"/>
      <c r="AO690" s="403"/>
      <c r="AP690" s="403"/>
      <c r="AQ690" s="403"/>
      <c r="AR690" s="403"/>
      <c r="AS690" s="403"/>
      <c r="AT690" s="403"/>
      <c r="AU690" s="403"/>
      <c r="AV690" s="403"/>
      <c r="AW690" s="403"/>
      <c r="AX690" s="403"/>
      <c r="AY690" s="403"/>
      <c r="AZ690" s="404"/>
      <c r="BA690" s="363"/>
      <c r="BB690" s="363"/>
      <c r="BC690" s="363"/>
      <c r="BD690" s="363"/>
      <c r="BE690" s="363"/>
      <c r="BF690" s="363"/>
      <c r="BG690" s="363"/>
      <c r="BH690" s="363"/>
      <c r="BI690" s="363"/>
      <c r="BJ690" s="363"/>
    </row>
    <row r="691" spans="6:62" ht="93" customHeight="1" x14ac:dyDescent="0.3">
      <c r="F691" s="399"/>
      <c r="G691" s="400"/>
      <c r="H691" s="400"/>
      <c r="I691" s="400"/>
      <c r="J691" s="400"/>
      <c r="K691" s="400"/>
      <c r="L691" s="400"/>
      <c r="M691" s="400"/>
      <c r="N691" s="400"/>
      <c r="U691" s="401"/>
      <c r="V691" s="402"/>
      <c r="W691" s="402"/>
      <c r="X691" s="402"/>
      <c r="Y691" s="402"/>
      <c r="Z691" s="402"/>
      <c r="AA691" s="402"/>
      <c r="AB691" s="402"/>
      <c r="AC691" s="402"/>
      <c r="AD691" s="402"/>
      <c r="AE691" s="402"/>
      <c r="AF691" s="402"/>
      <c r="AG691" s="402"/>
      <c r="AH691" s="402"/>
      <c r="AI691" s="402"/>
      <c r="AJ691" s="402"/>
      <c r="AK691" s="402"/>
      <c r="AL691" s="403"/>
      <c r="AM691" s="403"/>
      <c r="AN691" s="403"/>
      <c r="AO691" s="403"/>
      <c r="AP691" s="403"/>
      <c r="AQ691" s="403"/>
      <c r="AR691" s="403"/>
      <c r="AS691" s="403"/>
      <c r="AT691" s="403"/>
      <c r="AU691" s="403"/>
      <c r="AV691" s="403"/>
      <c r="AW691" s="403"/>
      <c r="AX691" s="403"/>
      <c r="AY691" s="403"/>
      <c r="AZ691" s="404"/>
      <c r="BA691" s="363"/>
      <c r="BB691" s="363"/>
      <c r="BC691" s="363"/>
      <c r="BD691" s="363"/>
      <c r="BE691" s="363"/>
      <c r="BF691" s="363"/>
      <c r="BG691" s="363"/>
      <c r="BH691" s="363"/>
      <c r="BI691" s="363"/>
      <c r="BJ691" s="363"/>
    </row>
    <row r="692" spans="6:62" ht="93" customHeight="1" x14ac:dyDescent="0.3">
      <c r="F692" s="399"/>
      <c r="G692" s="400"/>
      <c r="H692" s="400"/>
      <c r="I692" s="400"/>
      <c r="J692" s="400"/>
      <c r="K692" s="400"/>
      <c r="L692" s="400"/>
      <c r="M692" s="400"/>
      <c r="N692" s="400"/>
      <c r="U692" s="401"/>
      <c r="V692" s="402"/>
      <c r="W692" s="402"/>
      <c r="X692" s="402"/>
      <c r="Y692" s="402"/>
      <c r="Z692" s="402"/>
      <c r="AA692" s="402"/>
      <c r="AB692" s="402"/>
      <c r="AC692" s="402"/>
      <c r="AD692" s="402"/>
      <c r="AE692" s="402"/>
      <c r="AF692" s="402"/>
      <c r="AG692" s="402"/>
      <c r="AH692" s="402"/>
      <c r="AI692" s="402"/>
      <c r="AJ692" s="402"/>
      <c r="AK692" s="402"/>
      <c r="AL692" s="403"/>
      <c r="AM692" s="403"/>
      <c r="AN692" s="403"/>
      <c r="AO692" s="403"/>
      <c r="AP692" s="403"/>
      <c r="AQ692" s="403"/>
      <c r="AR692" s="403"/>
      <c r="AS692" s="403"/>
      <c r="AT692" s="403"/>
      <c r="AU692" s="403"/>
      <c r="AV692" s="403"/>
      <c r="AW692" s="403"/>
      <c r="AX692" s="403"/>
      <c r="AY692" s="403"/>
      <c r="AZ692" s="404"/>
      <c r="BA692" s="363"/>
      <c r="BB692" s="363"/>
      <c r="BC692" s="363"/>
      <c r="BD692" s="363"/>
      <c r="BE692" s="363"/>
      <c r="BF692" s="363"/>
      <c r="BG692" s="363"/>
      <c r="BH692" s="363"/>
      <c r="BI692" s="363"/>
      <c r="BJ692" s="363"/>
    </row>
    <row r="693" spans="6:62" ht="93" customHeight="1" x14ac:dyDescent="0.3">
      <c r="F693" s="399"/>
      <c r="G693" s="400"/>
      <c r="H693" s="400"/>
      <c r="I693" s="400"/>
      <c r="J693" s="400"/>
      <c r="K693" s="400"/>
      <c r="L693" s="400"/>
      <c r="M693" s="400"/>
      <c r="N693" s="400"/>
      <c r="U693" s="401"/>
      <c r="V693" s="402"/>
      <c r="W693" s="402"/>
      <c r="X693" s="402"/>
      <c r="Y693" s="402"/>
      <c r="Z693" s="402"/>
      <c r="AA693" s="402"/>
      <c r="AB693" s="402"/>
      <c r="AC693" s="402"/>
      <c r="AD693" s="402"/>
      <c r="AE693" s="402"/>
      <c r="AF693" s="402"/>
      <c r="AG693" s="402"/>
      <c r="AH693" s="402"/>
      <c r="AI693" s="402"/>
      <c r="AJ693" s="402"/>
      <c r="AK693" s="402"/>
      <c r="AL693" s="403"/>
      <c r="AM693" s="403"/>
      <c r="AN693" s="403"/>
      <c r="AO693" s="403"/>
      <c r="AP693" s="403"/>
      <c r="AQ693" s="403"/>
      <c r="AR693" s="403"/>
      <c r="AS693" s="403"/>
      <c r="AT693" s="403"/>
      <c r="AU693" s="403"/>
      <c r="AV693" s="403"/>
      <c r="AW693" s="403"/>
      <c r="AX693" s="403"/>
      <c r="AY693" s="403"/>
      <c r="AZ693" s="404"/>
      <c r="BA693" s="363"/>
      <c r="BB693" s="363"/>
      <c r="BC693" s="363"/>
      <c r="BD693" s="363"/>
      <c r="BE693" s="363"/>
      <c r="BF693" s="363"/>
      <c r="BG693" s="363"/>
      <c r="BH693" s="363"/>
      <c r="BI693" s="363"/>
      <c r="BJ693" s="363"/>
    </row>
    <row r="694" spans="6:62" ht="93" customHeight="1" x14ac:dyDescent="0.3">
      <c r="F694" s="399"/>
      <c r="G694" s="400"/>
      <c r="H694" s="400"/>
      <c r="I694" s="400"/>
      <c r="J694" s="400"/>
      <c r="K694" s="400"/>
      <c r="L694" s="400"/>
      <c r="M694" s="400"/>
      <c r="N694" s="400"/>
      <c r="U694" s="401"/>
      <c r="V694" s="402"/>
      <c r="W694" s="402"/>
      <c r="X694" s="402"/>
      <c r="Y694" s="402"/>
      <c r="Z694" s="402"/>
      <c r="AA694" s="402"/>
      <c r="AB694" s="402"/>
      <c r="AC694" s="402"/>
      <c r="AD694" s="402"/>
      <c r="AE694" s="402"/>
      <c r="AF694" s="402"/>
      <c r="AG694" s="402"/>
      <c r="AH694" s="402"/>
      <c r="AI694" s="402"/>
      <c r="AJ694" s="402"/>
      <c r="AK694" s="402"/>
      <c r="AL694" s="403"/>
      <c r="AM694" s="403"/>
      <c r="AN694" s="403"/>
      <c r="AO694" s="403"/>
      <c r="AP694" s="403"/>
      <c r="AQ694" s="403"/>
      <c r="AR694" s="403"/>
      <c r="AS694" s="403"/>
      <c r="AT694" s="403"/>
      <c r="AU694" s="403"/>
      <c r="AV694" s="403"/>
      <c r="AW694" s="403"/>
      <c r="AX694" s="403"/>
      <c r="AY694" s="403"/>
      <c r="AZ694" s="404"/>
      <c r="BA694" s="363"/>
      <c r="BB694" s="363"/>
      <c r="BC694" s="363"/>
      <c r="BD694" s="363"/>
      <c r="BE694" s="363"/>
      <c r="BF694" s="363"/>
      <c r="BG694" s="363"/>
      <c r="BH694" s="363"/>
      <c r="BI694" s="363"/>
      <c r="BJ694" s="363"/>
    </row>
    <row r="695" spans="6:62" ht="93" customHeight="1" x14ac:dyDescent="0.3">
      <c r="F695" s="399"/>
      <c r="G695" s="400"/>
      <c r="H695" s="400"/>
      <c r="I695" s="400"/>
      <c r="J695" s="400"/>
      <c r="K695" s="400"/>
      <c r="L695" s="400"/>
      <c r="M695" s="400"/>
      <c r="N695" s="400"/>
      <c r="U695" s="401"/>
      <c r="V695" s="402"/>
      <c r="W695" s="402"/>
      <c r="X695" s="402"/>
      <c r="Y695" s="402"/>
      <c r="Z695" s="402"/>
      <c r="AA695" s="402"/>
      <c r="AB695" s="402"/>
      <c r="AC695" s="402"/>
      <c r="AD695" s="402"/>
      <c r="AE695" s="402"/>
      <c r="AF695" s="402"/>
      <c r="AG695" s="402"/>
      <c r="AH695" s="402"/>
      <c r="AI695" s="402"/>
      <c r="AJ695" s="402"/>
      <c r="AK695" s="402"/>
      <c r="AL695" s="403"/>
      <c r="AM695" s="403"/>
      <c r="AN695" s="403"/>
      <c r="AO695" s="403"/>
      <c r="AP695" s="403"/>
      <c r="AQ695" s="403"/>
      <c r="AR695" s="403"/>
      <c r="AS695" s="403"/>
      <c r="AT695" s="403"/>
      <c r="AU695" s="403"/>
      <c r="AV695" s="403"/>
      <c r="AW695" s="403"/>
      <c r="AX695" s="403"/>
      <c r="AY695" s="403"/>
      <c r="AZ695" s="404"/>
      <c r="BA695" s="363"/>
      <c r="BB695" s="363"/>
      <c r="BC695" s="363"/>
      <c r="BD695" s="363"/>
      <c r="BE695" s="363"/>
      <c r="BF695" s="363"/>
      <c r="BG695" s="363"/>
      <c r="BH695" s="363"/>
      <c r="BI695" s="363"/>
      <c r="BJ695" s="363"/>
    </row>
    <row r="696" spans="6:62" ht="93" customHeight="1" x14ac:dyDescent="0.3">
      <c r="F696" s="399"/>
      <c r="G696" s="400"/>
      <c r="H696" s="400"/>
      <c r="I696" s="400"/>
      <c r="J696" s="400"/>
      <c r="K696" s="400"/>
      <c r="L696" s="400"/>
      <c r="M696" s="400"/>
      <c r="N696" s="400"/>
      <c r="U696" s="401"/>
      <c r="V696" s="402"/>
      <c r="W696" s="402"/>
      <c r="X696" s="402"/>
      <c r="Y696" s="402"/>
      <c r="Z696" s="402"/>
      <c r="AA696" s="402"/>
      <c r="AB696" s="402"/>
      <c r="AC696" s="402"/>
      <c r="AD696" s="402"/>
      <c r="AE696" s="402"/>
      <c r="AF696" s="402"/>
      <c r="AG696" s="402"/>
      <c r="AH696" s="402"/>
      <c r="AI696" s="402"/>
      <c r="AJ696" s="402"/>
      <c r="AK696" s="402"/>
      <c r="AL696" s="403"/>
      <c r="AM696" s="403"/>
      <c r="AN696" s="403"/>
      <c r="AO696" s="403"/>
      <c r="AP696" s="403"/>
      <c r="AQ696" s="403"/>
      <c r="AR696" s="403"/>
      <c r="AS696" s="403"/>
      <c r="AT696" s="403"/>
      <c r="AU696" s="403"/>
      <c r="AV696" s="403"/>
      <c r="AW696" s="403"/>
      <c r="AX696" s="403"/>
      <c r="AY696" s="403"/>
      <c r="AZ696" s="404"/>
      <c r="BA696" s="363"/>
      <c r="BB696" s="363"/>
      <c r="BC696" s="363"/>
      <c r="BD696" s="363"/>
      <c r="BE696" s="363"/>
      <c r="BF696" s="363"/>
      <c r="BG696" s="363"/>
      <c r="BH696" s="363"/>
      <c r="BI696" s="363"/>
      <c r="BJ696" s="363"/>
    </row>
    <row r="697" spans="6:62" ht="93" customHeight="1" x14ac:dyDescent="0.3">
      <c r="F697" s="399"/>
      <c r="G697" s="400"/>
      <c r="H697" s="400"/>
      <c r="I697" s="400"/>
      <c r="J697" s="400"/>
      <c r="K697" s="400"/>
      <c r="L697" s="400"/>
      <c r="M697" s="400"/>
      <c r="N697" s="400"/>
      <c r="U697" s="401"/>
      <c r="V697" s="402"/>
      <c r="W697" s="402"/>
      <c r="X697" s="402"/>
      <c r="Y697" s="402"/>
      <c r="Z697" s="402"/>
      <c r="AA697" s="402"/>
      <c r="AB697" s="402"/>
      <c r="AC697" s="402"/>
      <c r="AD697" s="402"/>
      <c r="AE697" s="402"/>
      <c r="AF697" s="402"/>
      <c r="AG697" s="402"/>
      <c r="AH697" s="402"/>
      <c r="AI697" s="402"/>
      <c r="AJ697" s="402"/>
      <c r="AK697" s="402"/>
      <c r="AL697" s="403"/>
      <c r="AM697" s="403"/>
      <c r="AN697" s="403"/>
      <c r="AO697" s="403"/>
      <c r="AP697" s="403"/>
      <c r="AQ697" s="403"/>
      <c r="AR697" s="403"/>
      <c r="AS697" s="403"/>
      <c r="AT697" s="403"/>
      <c r="AU697" s="403"/>
      <c r="AV697" s="403"/>
      <c r="AW697" s="403"/>
      <c r="AX697" s="403"/>
      <c r="AY697" s="403"/>
      <c r="AZ697" s="404"/>
      <c r="BA697" s="363"/>
      <c r="BB697" s="363"/>
      <c r="BC697" s="363"/>
      <c r="BD697" s="363"/>
      <c r="BE697" s="363"/>
      <c r="BF697" s="363"/>
      <c r="BG697" s="363"/>
      <c r="BH697" s="363"/>
      <c r="BI697" s="363"/>
      <c r="BJ697" s="363"/>
    </row>
    <row r="698" spans="6:62" ht="93" customHeight="1" x14ac:dyDescent="0.3">
      <c r="F698" s="399"/>
      <c r="G698" s="400"/>
      <c r="H698" s="400"/>
      <c r="I698" s="400"/>
      <c r="J698" s="400"/>
      <c r="K698" s="400"/>
      <c r="L698" s="400"/>
      <c r="M698" s="400"/>
      <c r="N698" s="400"/>
      <c r="U698" s="401"/>
      <c r="V698" s="402"/>
      <c r="W698" s="402"/>
      <c r="X698" s="402"/>
      <c r="Y698" s="402"/>
      <c r="Z698" s="402"/>
      <c r="AA698" s="402"/>
      <c r="AB698" s="402"/>
      <c r="AC698" s="402"/>
      <c r="AD698" s="402"/>
      <c r="AE698" s="402"/>
      <c r="AF698" s="402"/>
      <c r="AG698" s="402"/>
      <c r="AH698" s="402"/>
      <c r="AI698" s="402"/>
      <c r="AJ698" s="402"/>
      <c r="AK698" s="402"/>
      <c r="AL698" s="403"/>
      <c r="AM698" s="403"/>
      <c r="AN698" s="403"/>
      <c r="AO698" s="403"/>
      <c r="AP698" s="403"/>
      <c r="AQ698" s="403"/>
      <c r="AR698" s="403"/>
      <c r="AS698" s="403"/>
      <c r="AT698" s="403"/>
      <c r="AU698" s="403"/>
      <c r="AV698" s="403"/>
      <c r="AW698" s="403"/>
      <c r="AX698" s="403"/>
      <c r="AY698" s="403"/>
      <c r="AZ698" s="404"/>
      <c r="BA698" s="363"/>
      <c r="BB698" s="363"/>
      <c r="BC698" s="363"/>
      <c r="BD698" s="363"/>
      <c r="BE698" s="363"/>
      <c r="BF698" s="363"/>
      <c r="BG698" s="363"/>
      <c r="BH698" s="363"/>
      <c r="BI698" s="363"/>
      <c r="BJ698" s="363"/>
    </row>
    <row r="699" spans="6:62" ht="93" customHeight="1" x14ac:dyDescent="0.3">
      <c r="F699" s="399"/>
      <c r="G699" s="400"/>
      <c r="H699" s="400"/>
      <c r="I699" s="400"/>
      <c r="J699" s="400"/>
      <c r="K699" s="400"/>
      <c r="L699" s="400"/>
      <c r="M699" s="400"/>
      <c r="N699" s="400"/>
      <c r="U699" s="401"/>
      <c r="V699" s="402"/>
      <c r="W699" s="402"/>
      <c r="X699" s="402"/>
      <c r="Y699" s="402"/>
      <c r="Z699" s="402"/>
      <c r="AA699" s="402"/>
      <c r="AB699" s="402"/>
      <c r="AC699" s="402"/>
      <c r="AD699" s="402"/>
      <c r="AE699" s="402"/>
      <c r="AF699" s="402"/>
      <c r="AG699" s="402"/>
      <c r="AH699" s="402"/>
      <c r="AI699" s="402"/>
      <c r="AJ699" s="402"/>
      <c r="AK699" s="402"/>
      <c r="AL699" s="403"/>
      <c r="AM699" s="403"/>
      <c r="AN699" s="403"/>
      <c r="AO699" s="403"/>
      <c r="AP699" s="403"/>
      <c r="AQ699" s="403"/>
      <c r="AR699" s="403"/>
      <c r="AS699" s="403"/>
      <c r="AT699" s="403"/>
      <c r="AU699" s="403"/>
      <c r="AV699" s="403"/>
      <c r="AW699" s="403"/>
      <c r="AX699" s="403"/>
      <c r="AY699" s="403"/>
      <c r="AZ699" s="404"/>
      <c r="BA699" s="363"/>
      <c r="BB699" s="363"/>
      <c r="BC699" s="363"/>
      <c r="BD699" s="363"/>
      <c r="BE699" s="363"/>
      <c r="BF699" s="363"/>
      <c r="BG699" s="363"/>
      <c r="BH699" s="363"/>
      <c r="BI699" s="363"/>
      <c r="BJ699" s="363"/>
    </row>
    <row r="700" spans="6:62" ht="93" customHeight="1" x14ac:dyDescent="0.3">
      <c r="F700" s="399"/>
      <c r="G700" s="400"/>
      <c r="H700" s="400"/>
      <c r="I700" s="400"/>
      <c r="J700" s="400"/>
      <c r="K700" s="400"/>
      <c r="L700" s="400"/>
      <c r="M700" s="400"/>
      <c r="N700" s="400"/>
      <c r="U700" s="401"/>
      <c r="V700" s="402"/>
      <c r="W700" s="402"/>
      <c r="X700" s="402"/>
      <c r="Y700" s="402"/>
      <c r="Z700" s="402"/>
      <c r="AA700" s="402"/>
      <c r="AB700" s="402"/>
      <c r="AC700" s="402"/>
      <c r="AD700" s="402"/>
      <c r="AE700" s="402"/>
      <c r="AF700" s="402"/>
      <c r="AG700" s="402"/>
      <c r="AH700" s="402"/>
      <c r="AI700" s="402"/>
      <c r="AJ700" s="402"/>
      <c r="AK700" s="402"/>
      <c r="AL700" s="403"/>
      <c r="AM700" s="403"/>
      <c r="AN700" s="403"/>
      <c r="AO700" s="403"/>
      <c r="AP700" s="403"/>
      <c r="AQ700" s="403"/>
      <c r="AR700" s="403"/>
      <c r="AS700" s="403"/>
      <c r="AT700" s="403"/>
      <c r="AU700" s="403"/>
      <c r="AV700" s="403"/>
      <c r="AW700" s="403"/>
      <c r="AX700" s="403"/>
      <c r="AY700" s="403"/>
      <c r="AZ700" s="404"/>
      <c r="BA700" s="363"/>
      <c r="BB700" s="363"/>
      <c r="BC700" s="363"/>
      <c r="BD700" s="363"/>
      <c r="BE700" s="363"/>
      <c r="BF700" s="363"/>
      <c r="BG700" s="363"/>
      <c r="BH700" s="363"/>
      <c r="BI700" s="363"/>
      <c r="BJ700" s="363"/>
    </row>
    <row r="701" spans="6:62" ht="93" customHeight="1" x14ac:dyDescent="0.3">
      <c r="F701" s="399"/>
      <c r="G701" s="400"/>
      <c r="H701" s="400"/>
      <c r="I701" s="400"/>
      <c r="J701" s="400"/>
      <c r="K701" s="400"/>
      <c r="L701" s="400"/>
      <c r="M701" s="400"/>
      <c r="N701" s="400"/>
      <c r="U701" s="401"/>
      <c r="V701" s="402"/>
      <c r="W701" s="402"/>
      <c r="X701" s="402"/>
      <c r="Y701" s="402"/>
      <c r="Z701" s="402"/>
      <c r="AA701" s="402"/>
      <c r="AB701" s="402"/>
      <c r="AC701" s="402"/>
      <c r="AD701" s="402"/>
      <c r="AE701" s="402"/>
      <c r="AF701" s="402"/>
      <c r="AG701" s="402"/>
      <c r="AH701" s="402"/>
      <c r="AI701" s="402"/>
      <c r="AJ701" s="402"/>
      <c r="AK701" s="402"/>
      <c r="AL701" s="403"/>
      <c r="AM701" s="403"/>
      <c r="AN701" s="403"/>
      <c r="AO701" s="403"/>
      <c r="AP701" s="403"/>
      <c r="AQ701" s="403"/>
      <c r="AR701" s="403"/>
      <c r="AS701" s="403"/>
      <c r="AT701" s="403"/>
      <c r="AU701" s="403"/>
      <c r="AV701" s="403"/>
      <c r="AW701" s="403"/>
      <c r="AX701" s="403"/>
      <c r="AY701" s="403"/>
      <c r="AZ701" s="404"/>
      <c r="BA701" s="363"/>
      <c r="BB701" s="363"/>
      <c r="BC701" s="363"/>
      <c r="BD701" s="363"/>
      <c r="BE701" s="363"/>
      <c r="BF701" s="363"/>
      <c r="BG701" s="363"/>
      <c r="BH701" s="363"/>
      <c r="BI701" s="363"/>
      <c r="BJ701" s="363"/>
    </row>
    <row r="702" spans="6:62" ht="93" customHeight="1" x14ac:dyDescent="0.3">
      <c r="F702" s="399"/>
      <c r="G702" s="400"/>
      <c r="H702" s="400"/>
      <c r="I702" s="400"/>
      <c r="J702" s="400"/>
      <c r="K702" s="400"/>
      <c r="L702" s="400"/>
      <c r="M702" s="400"/>
      <c r="N702" s="400"/>
      <c r="U702" s="401"/>
      <c r="V702" s="402"/>
      <c r="W702" s="402"/>
      <c r="X702" s="402"/>
      <c r="Y702" s="402"/>
      <c r="Z702" s="402"/>
      <c r="AA702" s="402"/>
      <c r="AB702" s="402"/>
      <c r="AC702" s="402"/>
      <c r="AD702" s="402"/>
      <c r="AE702" s="402"/>
      <c r="AF702" s="402"/>
      <c r="AG702" s="402"/>
      <c r="AH702" s="402"/>
      <c r="AI702" s="402"/>
      <c r="AJ702" s="402"/>
      <c r="AK702" s="402"/>
      <c r="AL702" s="403"/>
      <c r="AM702" s="403"/>
      <c r="AN702" s="403"/>
      <c r="AO702" s="403"/>
      <c r="AP702" s="403"/>
      <c r="AQ702" s="403"/>
      <c r="AR702" s="403"/>
      <c r="AS702" s="403"/>
      <c r="AT702" s="403"/>
      <c r="AU702" s="403"/>
      <c r="AV702" s="403"/>
      <c r="AW702" s="403"/>
      <c r="AX702" s="403"/>
      <c r="AY702" s="403"/>
      <c r="AZ702" s="404"/>
      <c r="BA702" s="363"/>
      <c r="BB702" s="363"/>
      <c r="BC702" s="363"/>
      <c r="BD702" s="363"/>
      <c r="BE702" s="363"/>
      <c r="BF702" s="363"/>
      <c r="BG702" s="363"/>
      <c r="BH702" s="363"/>
      <c r="BI702" s="363"/>
      <c r="BJ702" s="363"/>
    </row>
    <row r="703" spans="6:62" ht="93" customHeight="1" x14ac:dyDescent="0.3">
      <c r="F703" s="399"/>
      <c r="G703" s="400"/>
      <c r="H703" s="400"/>
      <c r="I703" s="400"/>
      <c r="J703" s="400"/>
      <c r="K703" s="400"/>
      <c r="L703" s="400"/>
      <c r="M703" s="400"/>
      <c r="N703" s="400"/>
      <c r="U703" s="401"/>
      <c r="V703" s="402"/>
      <c r="W703" s="402"/>
      <c r="X703" s="402"/>
      <c r="Y703" s="402"/>
      <c r="Z703" s="402"/>
      <c r="AA703" s="402"/>
      <c r="AB703" s="402"/>
      <c r="AC703" s="402"/>
      <c r="AD703" s="402"/>
      <c r="AE703" s="402"/>
      <c r="AF703" s="402"/>
      <c r="AG703" s="402"/>
      <c r="AH703" s="402"/>
      <c r="AI703" s="402"/>
      <c r="AJ703" s="402"/>
      <c r="AK703" s="402"/>
      <c r="AL703" s="403"/>
      <c r="AM703" s="403"/>
      <c r="AN703" s="403"/>
      <c r="AO703" s="403"/>
      <c r="AP703" s="403"/>
      <c r="AQ703" s="403"/>
      <c r="AR703" s="403"/>
      <c r="AS703" s="403"/>
      <c r="AT703" s="403"/>
      <c r="AU703" s="403"/>
      <c r="AV703" s="403"/>
      <c r="AW703" s="403"/>
      <c r="AX703" s="403"/>
      <c r="AY703" s="403"/>
      <c r="AZ703" s="404"/>
      <c r="BA703" s="363"/>
      <c r="BB703" s="363"/>
      <c r="BC703" s="363"/>
      <c r="BD703" s="363"/>
      <c r="BE703" s="363"/>
      <c r="BF703" s="363"/>
      <c r="BG703" s="363"/>
      <c r="BH703" s="363"/>
      <c r="BI703" s="363"/>
      <c r="BJ703" s="363"/>
    </row>
    <row r="704" spans="6:62" ht="93" customHeight="1" x14ac:dyDescent="0.3">
      <c r="F704" s="399"/>
      <c r="G704" s="400"/>
      <c r="H704" s="400"/>
      <c r="I704" s="400"/>
      <c r="J704" s="400"/>
      <c r="K704" s="400"/>
      <c r="L704" s="400"/>
      <c r="M704" s="400"/>
      <c r="N704" s="400"/>
      <c r="U704" s="401"/>
      <c r="V704" s="402"/>
      <c r="W704" s="402"/>
      <c r="X704" s="402"/>
      <c r="Y704" s="402"/>
      <c r="Z704" s="402"/>
      <c r="AA704" s="402"/>
      <c r="AB704" s="402"/>
      <c r="AC704" s="402"/>
      <c r="AD704" s="402"/>
      <c r="AE704" s="402"/>
      <c r="AF704" s="402"/>
      <c r="AG704" s="402"/>
      <c r="AH704" s="402"/>
      <c r="AI704" s="402"/>
      <c r="AJ704" s="402"/>
      <c r="AK704" s="402"/>
      <c r="AL704" s="403"/>
      <c r="AM704" s="403"/>
      <c r="AN704" s="403"/>
      <c r="AO704" s="403"/>
      <c r="AP704" s="403"/>
      <c r="AQ704" s="403"/>
      <c r="AR704" s="403"/>
      <c r="AS704" s="403"/>
      <c r="AT704" s="403"/>
      <c r="AU704" s="403"/>
      <c r="AV704" s="403"/>
      <c r="AW704" s="403"/>
      <c r="AX704" s="403"/>
      <c r="AY704" s="403"/>
      <c r="AZ704" s="404"/>
      <c r="BA704" s="363"/>
      <c r="BB704" s="363"/>
      <c r="BC704" s="363"/>
      <c r="BD704" s="363"/>
      <c r="BE704" s="363"/>
      <c r="BF704" s="363"/>
      <c r="BG704" s="363"/>
      <c r="BH704" s="363"/>
      <c r="BI704" s="363"/>
      <c r="BJ704" s="363"/>
    </row>
    <row r="705" spans="6:62" ht="93" customHeight="1" x14ac:dyDescent="0.3">
      <c r="F705" s="399"/>
      <c r="G705" s="400"/>
      <c r="H705" s="400"/>
      <c r="I705" s="400"/>
      <c r="J705" s="400"/>
      <c r="K705" s="400"/>
      <c r="L705" s="400"/>
      <c r="M705" s="400"/>
      <c r="N705" s="400"/>
      <c r="U705" s="401"/>
      <c r="V705" s="402"/>
      <c r="W705" s="402"/>
      <c r="X705" s="402"/>
      <c r="Y705" s="402"/>
      <c r="Z705" s="402"/>
      <c r="AA705" s="402"/>
      <c r="AB705" s="402"/>
      <c r="AC705" s="402"/>
      <c r="AD705" s="402"/>
      <c r="AE705" s="402"/>
      <c r="AF705" s="402"/>
      <c r="AG705" s="402"/>
      <c r="AH705" s="402"/>
      <c r="AI705" s="402"/>
      <c r="AJ705" s="402"/>
      <c r="AK705" s="402"/>
      <c r="AL705" s="403"/>
      <c r="AM705" s="403"/>
      <c r="AN705" s="403"/>
      <c r="AO705" s="403"/>
      <c r="AP705" s="403"/>
      <c r="AQ705" s="403"/>
      <c r="AR705" s="403"/>
      <c r="AS705" s="403"/>
      <c r="AT705" s="403"/>
      <c r="AU705" s="403"/>
      <c r="AV705" s="403"/>
      <c r="AW705" s="403"/>
      <c r="AX705" s="403"/>
      <c r="AY705" s="403"/>
      <c r="AZ705" s="404"/>
      <c r="BA705" s="363"/>
      <c r="BB705" s="363"/>
      <c r="BC705" s="363"/>
      <c r="BD705" s="363"/>
      <c r="BE705" s="363"/>
      <c r="BF705" s="363"/>
      <c r="BG705" s="363"/>
      <c r="BH705" s="363"/>
      <c r="BI705" s="363"/>
      <c r="BJ705" s="363"/>
    </row>
    <row r="706" spans="6:62" ht="93" customHeight="1" x14ac:dyDescent="0.3">
      <c r="F706" s="399"/>
      <c r="G706" s="400"/>
      <c r="H706" s="400"/>
      <c r="I706" s="400"/>
      <c r="J706" s="400"/>
      <c r="K706" s="400"/>
      <c r="L706" s="400"/>
      <c r="M706" s="400"/>
      <c r="N706" s="400"/>
      <c r="U706" s="401"/>
      <c r="V706" s="402"/>
      <c r="W706" s="402"/>
      <c r="X706" s="402"/>
      <c r="Y706" s="402"/>
      <c r="Z706" s="402"/>
      <c r="AA706" s="402"/>
      <c r="AB706" s="402"/>
      <c r="AC706" s="402"/>
      <c r="AD706" s="402"/>
      <c r="AE706" s="402"/>
      <c r="AF706" s="402"/>
      <c r="AG706" s="402"/>
      <c r="AH706" s="402"/>
      <c r="AI706" s="402"/>
      <c r="AJ706" s="402"/>
      <c r="AK706" s="402"/>
      <c r="AL706" s="403"/>
      <c r="AM706" s="403"/>
      <c r="AN706" s="403"/>
      <c r="AO706" s="403"/>
      <c r="AP706" s="403"/>
      <c r="AQ706" s="403"/>
      <c r="AR706" s="403"/>
      <c r="AS706" s="403"/>
      <c r="AT706" s="403"/>
      <c r="AU706" s="403"/>
      <c r="AV706" s="403"/>
      <c r="AW706" s="403"/>
      <c r="AX706" s="403"/>
      <c r="AY706" s="403"/>
      <c r="AZ706" s="404"/>
      <c r="BA706" s="363"/>
      <c r="BB706" s="363"/>
      <c r="BC706" s="363"/>
      <c r="BD706" s="363"/>
      <c r="BE706" s="363"/>
      <c r="BF706" s="363"/>
      <c r="BG706" s="363"/>
      <c r="BH706" s="363"/>
      <c r="BI706" s="363"/>
      <c r="BJ706" s="363"/>
    </row>
    <row r="707" spans="6:62" ht="93" customHeight="1" x14ac:dyDescent="0.3">
      <c r="F707" s="399"/>
      <c r="G707" s="400"/>
      <c r="H707" s="400"/>
      <c r="I707" s="400"/>
      <c r="J707" s="400"/>
      <c r="K707" s="400"/>
      <c r="L707" s="400"/>
      <c r="M707" s="400"/>
      <c r="N707" s="400"/>
      <c r="U707" s="401"/>
      <c r="V707" s="402"/>
      <c r="W707" s="402"/>
      <c r="X707" s="402"/>
      <c r="Y707" s="402"/>
      <c r="Z707" s="402"/>
      <c r="AA707" s="402"/>
      <c r="AB707" s="402"/>
      <c r="AC707" s="402"/>
      <c r="AD707" s="402"/>
      <c r="AE707" s="402"/>
      <c r="AF707" s="402"/>
      <c r="AG707" s="402"/>
      <c r="AH707" s="402"/>
      <c r="AI707" s="402"/>
      <c r="AJ707" s="402"/>
      <c r="AK707" s="402"/>
      <c r="AL707" s="403"/>
      <c r="AM707" s="403"/>
      <c r="AN707" s="403"/>
      <c r="AO707" s="403"/>
      <c r="AP707" s="403"/>
      <c r="AQ707" s="403"/>
      <c r="AR707" s="403"/>
      <c r="AS707" s="403"/>
      <c r="AT707" s="403"/>
      <c r="AU707" s="403"/>
      <c r="AV707" s="403"/>
      <c r="AW707" s="403"/>
      <c r="AX707" s="403"/>
      <c r="AY707" s="403"/>
      <c r="AZ707" s="404"/>
      <c r="BA707" s="363"/>
      <c r="BB707" s="363"/>
      <c r="BC707" s="363"/>
      <c r="BD707" s="363"/>
      <c r="BE707" s="363"/>
      <c r="BF707" s="363"/>
      <c r="BG707" s="363"/>
      <c r="BH707" s="363"/>
      <c r="BI707" s="363"/>
      <c r="BJ707" s="363"/>
    </row>
    <row r="708" spans="6:62" ht="93" customHeight="1" x14ac:dyDescent="0.3">
      <c r="F708" s="399"/>
      <c r="G708" s="400"/>
      <c r="H708" s="400"/>
      <c r="I708" s="400"/>
      <c r="J708" s="400"/>
      <c r="K708" s="400"/>
      <c r="L708" s="400"/>
      <c r="M708" s="400"/>
      <c r="N708" s="400"/>
      <c r="U708" s="401"/>
      <c r="V708" s="402"/>
      <c r="W708" s="402"/>
      <c r="X708" s="402"/>
      <c r="Y708" s="402"/>
      <c r="Z708" s="402"/>
      <c r="AA708" s="402"/>
      <c r="AB708" s="402"/>
      <c r="AC708" s="402"/>
      <c r="AD708" s="402"/>
      <c r="AE708" s="402"/>
      <c r="AF708" s="402"/>
      <c r="AG708" s="402"/>
      <c r="AH708" s="402"/>
      <c r="AI708" s="402"/>
      <c r="AJ708" s="402"/>
      <c r="AK708" s="402"/>
      <c r="AL708" s="403"/>
      <c r="AM708" s="403"/>
      <c r="AN708" s="403"/>
      <c r="AO708" s="403"/>
      <c r="AP708" s="403"/>
      <c r="AQ708" s="403"/>
      <c r="AR708" s="403"/>
      <c r="AS708" s="403"/>
      <c r="AT708" s="403"/>
      <c r="AU708" s="403"/>
      <c r="AV708" s="403"/>
      <c r="AW708" s="403"/>
      <c r="AX708" s="403"/>
      <c r="AY708" s="403"/>
      <c r="AZ708" s="404"/>
      <c r="BA708" s="363"/>
      <c r="BB708" s="363"/>
      <c r="BC708" s="363"/>
      <c r="BD708" s="363"/>
      <c r="BE708" s="363"/>
      <c r="BF708" s="363"/>
      <c r="BG708" s="363"/>
      <c r="BH708" s="363"/>
      <c r="BI708" s="363"/>
      <c r="BJ708" s="363"/>
    </row>
    <row r="709" spans="6:62" ht="93" customHeight="1" x14ac:dyDescent="0.3">
      <c r="F709" s="399"/>
      <c r="G709" s="400"/>
      <c r="H709" s="400"/>
      <c r="I709" s="400"/>
      <c r="J709" s="400"/>
      <c r="K709" s="400"/>
      <c r="L709" s="400"/>
      <c r="M709" s="400"/>
      <c r="N709" s="400"/>
      <c r="U709" s="401"/>
      <c r="V709" s="402"/>
      <c r="W709" s="402"/>
      <c r="X709" s="402"/>
      <c r="Y709" s="402"/>
      <c r="Z709" s="402"/>
      <c r="AA709" s="402"/>
      <c r="AB709" s="402"/>
      <c r="AC709" s="402"/>
      <c r="AD709" s="402"/>
      <c r="AE709" s="402"/>
      <c r="AF709" s="402"/>
      <c r="AG709" s="402"/>
      <c r="AH709" s="402"/>
      <c r="AI709" s="402"/>
      <c r="AJ709" s="402"/>
      <c r="AK709" s="402"/>
      <c r="AL709" s="403"/>
      <c r="AM709" s="403"/>
      <c r="AN709" s="403"/>
      <c r="AO709" s="403"/>
      <c r="AP709" s="403"/>
      <c r="AQ709" s="403"/>
      <c r="AR709" s="403"/>
      <c r="AS709" s="403"/>
      <c r="AT709" s="403"/>
      <c r="AU709" s="403"/>
      <c r="AV709" s="403"/>
      <c r="AW709" s="403"/>
      <c r="AX709" s="403"/>
      <c r="AY709" s="403"/>
      <c r="AZ709" s="404"/>
      <c r="BA709" s="363"/>
      <c r="BB709" s="363"/>
      <c r="BC709" s="363"/>
      <c r="BD709" s="363"/>
      <c r="BE709" s="363"/>
      <c r="BF709" s="363"/>
      <c r="BG709" s="363"/>
      <c r="BH709" s="363"/>
      <c r="BI709" s="363"/>
      <c r="BJ709" s="363"/>
    </row>
    <row r="710" spans="6:62" ht="93" customHeight="1" x14ac:dyDescent="0.3">
      <c r="F710" s="399"/>
      <c r="G710" s="400"/>
      <c r="H710" s="400"/>
      <c r="I710" s="400"/>
      <c r="J710" s="400"/>
      <c r="K710" s="400"/>
      <c r="L710" s="400"/>
      <c r="M710" s="400"/>
      <c r="N710" s="400"/>
      <c r="U710" s="401"/>
      <c r="V710" s="402"/>
      <c r="W710" s="402"/>
      <c r="X710" s="402"/>
      <c r="Y710" s="402"/>
      <c r="Z710" s="402"/>
      <c r="AA710" s="402"/>
      <c r="AB710" s="402"/>
      <c r="AC710" s="402"/>
      <c r="AD710" s="402"/>
      <c r="AE710" s="402"/>
      <c r="AF710" s="402"/>
      <c r="AG710" s="402"/>
      <c r="AH710" s="402"/>
      <c r="AI710" s="402"/>
      <c r="AJ710" s="402"/>
      <c r="AK710" s="402"/>
      <c r="AL710" s="403"/>
      <c r="AM710" s="403"/>
      <c r="AN710" s="403"/>
      <c r="AO710" s="403"/>
      <c r="AP710" s="403"/>
      <c r="AQ710" s="403"/>
      <c r="AR710" s="403"/>
      <c r="AS710" s="403"/>
      <c r="AT710" s="403"/>
      <c r="AU710" s="403"/>
      <c r="AV710" s="403"/>
      <c r="AW710" s="403"/>
      <c r="AX710" s="403"/>
      <c r="AY710" s="403"/>
      <c r="AZ710" s="404"/>
      <c r="BA710" s="363"/>
      <c r="BB710" s="363"/>
      <c r="BC710" s="363"/>
      <c r="BD710" s="363"/>
      <c r="BE710" s="363"/>
      <c r="BF710" s="363"/>
      <c r="BG710" s="363"/>
      <c r="BH710" s="363"/>
      <c r="BI710" s="363"/>
      <c r="BJ710" s="363"/>
    </row>
    <row r="711" spans="6:62" ht="93" customHeight="1" x14ac:dyDescent="0.3">
      <c r="F711" s="399"/>
      <c r="G711" s="400"/>
      <c r="H711" s="400"/>
      <c r="I711" s="400"/>
      <c r="J711" s="400"/>
      <c r="K711" s="400"/>
      <c r="L711" s="400"/>
      <c r="M711" s="400"/>
      <c r="N711" s="400"/>
      <c r="U711" s="401"/>
      <c r="V711" s="402"/>
      <c r="W711" s="402"/>
      <c r="X711" s="402"/>
      <c r="Y711" s="402"/>
      <c r="Z711" s="402"/>
      <c r="AA711" s="402"/>
      <c r="AB711" s="402"/>
      <c r="AC711" s="402"/>
      <c r="AD711" s="402"/>
      <c r="AE711" s="402"/>
      <c r="AF711" s="402"/>
      <c r="AG711" s="402"/>
      <c r="AH711" s="402"/>
      <c r="AI711" s="402"/>
      <c r="AJ711" s="402"/>
      <c r="AK711" s="402"/>
      <c r="AL711" s="403"/>
      <c r="AM711" s="403"/>
      <c r="AN711" s="403"/>
      <c r="AO711" s="403"/>
      <c r="AP711" s="403"/>
      <c r="AQ711" s="403"/>
      <c r="AR711" s="403"/>
      <c r="AS711" s="403"/>
      <c r="AT711" s="403"/>
      <c r="AU711" s="403"/>
      <c r="AV711" s="403"/>
      <c r="AW711" s="403"/>
      <c r="AX711" s="403"/>
      <c r="AY711" s="403"/>
      <c r="AZ711" s="404"/>
      <c r="BA711" s="363"/>
      <c r="BB711" s="363"/>
      <c r="BC711" s="363"/>
      <c r="BD711" s="363"/>
      <c r="BE711" s="363"/>
      <c r="BF711" s="363"/>
      <c r="BG711" s="363"/>
      <c r="BH711" s="363"/>
      <c r="BI711" s="363"/>
      <c r="BJ711" s="363"/>
    </row>
    <row r="712" spans="6:62" ht="93" customHeight="1" x14ac:dyDescent="0.3">
      <c r="F712" s="399"/>
      <c r="G712" s="400"/>
      <c r="H712" s="400"/>
      <c r="I712" s="400"/>
      <c r="J712" s="400"/>
      <c r="K712" s="400"/>
      <c r="L712" s="400"/>
      <c r="M712" s="400"/>
      <c r="N712" s="400"/>
      <c r="U712" s="401"/>
      <c r="V712" s="402"/>
      <c r="W712" s="402"/>
      <c r="X712" s="402"/>
      <c r="Y712" s="402"/>
      <c r="Z712" s="402"/>
      <c r="AA712" s="402"/>
      <c r="AB712" s="402"/>
      <c r="AC712" s="402"/>
      <c r="AD712" s="402"/>
      <c r="AE712" s="402"/>
      <c r="AF712" s="402"/>
      <c r="AG712" s="402"/>
      <c r="AH712" s="402"/>
      <c r="AI712" s="402"/>
      <c r="AJ712" s="402"/>
      <c r="AK712" s="402"/>
      <c r="AL712" s="403"/>
      <c r="AM712" s="403"/>
      <c r="AN712" s="403"/>
      <c r="AO712" s="403"/>
      <c r="AP712" s="403"/>
      <c r="AQ712" s="403"/>
      <c r="AR712" s="403"/>
      <c r="AS712" s="403"/>
      <c r="AT712" s="403"/>
      <c r="AU712" s="403"/>
      <c r="AV712" s="403"/>
      <c r="AW712" s="403"/>
      <c r="AX712" s="403"/>
      <c r="AY712" s="403"/>
      <c r="AZ712" s="404"/>
      <c r="BA712" s="363"/>
      <c r="BB712" s="363"/>
      <c r="BC712" s="363"/>
      <c r="BD712" s="363"/>
      <c r="BE712" s="363"/>
      <c r="BF712" s="363"/>
      <c r="BG712" s="363"/>
      <c r="BH712" s="363"/>
      <c r="BI712" s="363"/>
      <c r="BJ712" s="363"/>
    </row>
    <row r="713" spans="6:62" ht="93" customHeight="1" x14ac:dyDescent="0.3">
      <c r="F713" s="399"/>
      <c r="G713" s="400"/>
      <c r="H713" s="400"/>
      <c r="I713" s="400"/>
      <c r="J713" s="400"/>
      <c r="K713" s="400"/>
      <c r="L713" s="400"/>
      <c r="M713" s="400"/>
      <c r="N713" s="400"/>
      <c r="U713" s="401"/>
      <c r="V713" s="402"/>
      <c r="W713" s="402"/>
      <c r="X713" s="402"/>
      <c r="Y713" s="402"/>
      <c r="Z713" s="402"/>
      <c r="AA713" s="402"/>
      <c r="AB713" s="402"/>
      <c r="AC713" s="402"/>
      <c r="AD713" s="402"/>
      <c r="AE713" s="402"/>
      <c r="AF713" s="402"/>
      <c r="AG713" s="402"/>
      <c r="AH713" s="402"/>
      <c r="AI713" s="402"/>
      <c r="AJ713" s="402"/>
      <c r="AK713" s="402"/>
      <c r="AL713" s="403"/>
      <c r="AM713" s="403"/>
      <c r="AN713" s="403"/>
      <c r="AO713" s="403"/>
      <c r="AP713" s="403"/>
      <c r="AQ713" s="403"/>
      <c r="AR713" s="403"/>
      <c r="AS713" s="403"/>
      <c r="AT713" s="403"/>
      <c r="AU713" s="403"/>
      <c r="AV713" s="403"/>
      <c r="AW713" s="403"/>
      <c r="AX713" s="403"/>
      <c r="AY713" s="403"/>
      <c r="AZ713" s="404"/>
      <c r="BA713" s="363"/>
      <c r="BB713" s="363"/>
      <c r="BC713" s="363"/>
      <c r="BD713" s="363"/>
      <c r="BE713" s="363"/>
      <c r="BF713" s="363"/>
      <c r="BG713" s="363"/>
      <c r="BH713" s="363"/>
      <c r="BI713" s="363"/>
      <c r="BJ713" s="363"/>
    </row>
    <row r="714" spans="6:62" ht="93" customHeight="1" x14ac:dyDescent="0.3">
      <c r="F714" s="399"/>
      <c r="G714" s="400"/>
      <c r="H714" s="400"/>
      <c r="I714" s="400"/>
      <c r="J714" s="400"/>
      <c r="K714" s="400"/>
      <c r="L714" s="400"/>
      <c r="M714" s="400"/>
      <c r="N714" s="400"/>
      <c r="U714" s="401"/>
      <c r="V714" s="402"/>
      <c r="W714" s="402"/>
      <c r="X714" s="402"/>
      <c r="Y714" s="402"/>
      <c r="Z714" s="402"/>
      <c r="AA714" s="402"/>
      <c r="AB714" s="402"/>
      <c r="AC714" s="402"/>
      <c r="AD714" s="402"/>
      <c r="AE714" s="402"/>
      <c r="AF714" s="402"/>
      <c r="AG714" s="402"/>
      <c r="AH714" s="402"/>
      <c r="AI714" s="402"/>
      <c r="AJ714" s="402"/>
      <c r="AK714" s="402"/>
      <c r="AL714" s="403"/>
      <c r="AM714" s="403"/>
      <c r="AN714" s="403"/>
      <c r="AO714" s="403"/>
      <c r="AP714" s="403"/>
      <c r="AQ714" s="403"/>
      <c r="AR714" s="403"/>
      <c r="AS714" s="403"/>
      <c r="AT714" s="403"/>
      <c r="AU714" s="403"/>
      <c r="AV714" s="403"/>
      <c r="AW714" s="403"/>
      <c r="AX714" s="403"/>
      <c r="AY714" s="403"/>
      <c r="AZ714" s="404"/>
      <c r="BA714" s="363"/>
      <c r="BB714" s="363"/>
      <c r="BC714" s="363"/>
      <c r="BD714" s="363"/>
      <c r="BE714" s="363"/>
      <c r="BF714" s="363"/>
      <c r="BG714" s="363"/>
      <c r="BH714" s="363"/>
      <c r="BI714" s="363"/>
      <c r="BJ714" s="363"/>
    </row>
    <row r="715" spans="6:62" ht="93" customHeight="1" x14ac:dyDescent="0.3">
      <c r="F715" s="399"/>
      <c r="G715" s="400"/>
      <c r="H715" s="400"/>
      <c r="I715" s="400"/>
      <c r="J715" s="400"/>
      <c r="K715" s="400"/>
      <c r="L715" s="400"/>
      <c r="M715" s="400"/>
      <c r="N715" s="400"/>
      <c r="U715" s="401"/>
      <c r="V715" s="402"/>
      <c r="W715" s="402"/>
      <c r="X715" s="402"/>
      <c r="Y715" s="402"/>
      <c r="Z715" s="402"/>
      <c r="AA715" s="402"/>
      <c r="AB715" s="402"/>
      <c r="AC715" s="402"/>
      <c r="AD715" s="402"/>
      <c r="AE715" s="402"/>
      <c r="AF715" s="402"/>
      <c r="AG715" s="402"/>
      <c r="AH715" s="402"/>
      <c r="AI715" s="402"/>
      <c r="AJ715" s="402"/>
      <c r="AK715" s="402"/>
      <c r="AL715" s="403"/>
      <c r="AM715" s="403"/>
      <c r="AN715" s="403"/>
      <c r="AO715" s="403"/>
      <c r="AP715" s="403"/>
      <c r="AQ715" s="403"/>
      <c r="AR715" s="403"/>
      <c r="AS715" s="403"/>
      <c r="AT715" s="403"/>
      <c r="AU715" s="403"/>
      <c r="AV715" s="403"/>
      <c r="AW715" s="403"/>
      <c r="AX715" s="403"/>
      <c r="AY715" s="403"/>
      <c r="AZ715" s="404"/>
      <c r="BA715" s="363"/>
      <c r="BB715" s="363"/>
      <c r="BC715" s="363"/>
      <c r="BD715" s="363"/>
      <c r="BE715" s="363"/>
      <c r="BF715" s="363"/>
      <c r="BG715" s="363"/>
      <c r="BH715" s="363"/>
      <c r="BI715" s="363"/>
      <c r="BJ715" s="363"/>
    </row>
    <row r="716" spans="6:62" ht="93" customHeight="1" x14ac:dyDescent="0.3">
      <c r="F716" s="399"/>
      <c r="G716" s="400"/>
      <c r="H716" s="400"/>
      <c r="I716" s="400"/>
      <c r="J716" s="400"/>
      <c r="K716" s="400"/>
      <c r="L716" s="400"/>
      <c r="M716" s="400"/>
      <c r="N716" s="400"/>
      <c r="U716" s="401"/>
      <c r="V716" s="402"/>
      <c r="W716" s="402"/>
      <c r="X716" s="402"/>
      <c r="Y716" s="402"/>
      <c r="Z716" s="402"/>
      <c r="AA716" s="402"/>
      <c r="AB716" s="402"/>
      <c r="AC716" s="402"/>
      <c r="AD716" s="402"/>
      <c r="AE716" s="402"/>
      <c r="AF716" s="402"/>
      <c r="AG716" s="402"/>
      <c r="AH716" s="402"/>
      <c r="AI716" s="402"/>
      <c r="AJ716" s="402"/>
      <c r="AK716" s="402"/>
      <c r="AL716" s="403"/>
      <c r="AM716" s="403"/>
      <c r="AN716" s="403"/>
      <c r="AO716" s="403"/>
      <c r="AP716" s="403"/>
      <c r="AQ716" s="403"/>
      <c r="AR716" s="403"/>
      <c r="AS716" s="403"/>
      <c r="AT716" s="403"/>
      <c r="AU716" s="403"/>
      <c r="AV716" s="403"/>
      <c r="AW716" s="403"/>
      <c r="AX716" s="403"/>
      <c r="AY716" s="403"/>
      <c r="AZ716" s="404"/>
      <c r="BA716" s="363"/>
      <c r="BB716" s="363"/>
      <c r="BC716" s="363"/>
      <c r="BD716" s="363"/>
      <c r="BE716" s="363"/>
      <c r="BF716" s="363"/>
      <c r="BG716" s="363"/>
      <c r="BH716" s="363"/>
      <c r="BI716" s="363"/>
      <c r="BJ716" s="363"/>
    </row>
    <row r="717" spans="6:62" ht="93" customHeight="1" x14ac:dyDescent="0.3">
      <c r="F717" s="399"/>
      <c r="G717" s="400"/>
      <c r="H717" s="400"/>
      <c r="I717" s="400"/>
      <c r="J717" s="400"/>
      <c r="K717" s="400"/>
      <c r="L717" s="400"/>
      <c r="M717" s="400"/>
      <c r="N717" s="400"/>
      <c r="U717" s="401"/>
      <c r="V717" s="402"/>
      <c r="W717" s="402"/>
      <c r="X717" s="402"/>
      <c r="Y717" s="402"/>
      <c r="Z717" s="402"/>
      <c r="AA717" s="402"/>
      <c r="AB717" s="402"/>
      <c r="AC717" s="402"/>
      <c r="AD717" s="402"/>
      <c r="AE717" s="402"/>
      <c r="AF717" s="402"/>
      <c r="AG717" s="402"/>
      <c r="AH717" s="402"/>
      <c r="AI717" s="402"/>
      <c r="AJ717" s="402"/>
      <c r="AK717" s="402"/>
      <c r="AL717" s="403"/>
      <c r="AM717" s="403"/>
      <c r="AN717" s="403"/>
      <c r="AO717" s="403"/>
      <c r="AP717" s="403"/>
      <c r="AQ717" s="403"/>
      <c r="AR717" s="403"/>
      <c r="AS717" s="403"/>
      <c r="AT717" s="403"/>
      <c r="AU717" s="403"/>
      <c r="AV717" s="403"/>
      <c r="AW717" s="403"/>
      <c r="AX717" s="403"/>
      <c r="AY717" s="403"/>
      <c r="AZ717" s="404"/>
      <c r="BA717" s="363"/>
      <c r="BB717" s="363"/>
      <c r="BC717" s="363"/>
      <c r="BD717" s="363"/>
      <c r="BE717" s="363"/>
      <c r="BF717" s="363"/>
      <c r="BG717" s="363"/>
      <c r="BH717" s="363"/>
      <c r="BI717" s="363"/>
      <c r="BJ717" s="363"/>
    </row>
    <row r="718" spans="6:62" ht="93" customHeight="1" x14ac:dyDescent="0.3">
      <c r="F718" s="399"/>
      <c r="G718" s="400"/>
      <c r="H718" s="400"/>
      <c r="I718" s="400"/>
      <c r="J718" s="400"/>
      <c r="K718" s="400"/>
      <c r="L718" s="400"/>
      <c r="M718" s="400"/>
      <c r="N718" s="400"/>
      <c r="U718" s="401"/>
      <c r="V718" s="402"/>
      <c r="W718" s="402"/>
      <c r="X718" s="402"/>
      <c r="Y718" s="402"/>
      <c r="Z718" s="402"/>
      <c r="AA718" s="402"/>
      <c r="AB718" s="402"/>
      <c r="AC718" s="402"/>
      <c r="AD718" s="402"/>
      <c r="AE718" s="402"/>
      <c r="AF718" s="402"/>
      <c r="AG718" s="402"/>
      <c r="AH718" s="402"/>
      <c r="AI718" s="402"/>
      <c r="AJ718" s="402"/>
      <c r="AK718" s="402"/>
      <c r="AL718" s="403"/>
      <c r="AM718" s="403"/>
      <c r="AN718" s="403"/>
      <c r="AO718" s="403"/>
      <c r="AP718" s="403"/>
      <c r="AQ718" s="403"/>
      <c r="AR718" s="403"/>
      <c r="AS718" s="403"/>
      <c r="AT718" s="403"/>
      <c r="AU718" s="403"/>
      <c r="AV718" s="403"/>
      <c r="AW718" s="403"/>
      <c r="AX718" s="403"/>
      <c r="AY718" s="403"/>
      <c r="AZ718" s="404"/>
      <c r="BA718" s="363"/>
      <c r="BB718" s="363"/>
      <c r="BC718" s="363"/>
      <c r="BD718" s="363"/>
      <c r="BE718" s="363"/>
      <c r="BF718" s="363"/>
      <c r="BG718" s="363"/>
      <c r="BH718" s="363"/>
      <c r="BI718" s="363"/>
      <c r="BJ718" s="363"/>
    </row>
    <row r="719" spans="6:62" ht="93" customHeight="1" x14ac:dyDescent="0.3">
      <c r="F719" s="399"/>
      <c r="G719" s="400"/>
      <c r="H719" s="400"/>
      <c r="I719" s="400"/>
      <c r="J719" s="400"/>
      <c r="K719" s="400"/>
      <c r="L719" s="400"/>
      <c r="M719" s="400"/>
      <c r="N719" s="400"/>
      <c r="U719" s="401"/>
      <c r="V719" s="402"/>
      <c r="W719" s="402"/>
      <c r="X719" s="402"/>
      <c r="Y719" s="402"/>
      <c r="Z719" s="402"/>
      <c r="AA719" s="402"/>
      <c r="AB719" s="402"/>
      <c r="AC719" s="402"/>
      <c r="AD719" s="402"/>
      <c r="AE719" s="402"/>
      <c r="AF719" s="402"/>
      <c r="AG719" s="402"/>
      <c r="AH719" s="402"/>
      <c r="AI719" s="402"/>
      <c r="AJ719" s="402"/>
      <c r="AK719" s="402"/>
      <c r="AL719" s="403"/>
      <c r="AM719" s="403"/>
      <c r="AN719" s="403"/>
      <c r="AO719" s="403"/>
      <c r="AP719" s="403"/>
      <c r="AQ719" s="403"/>
      <c r="AR719" s="403"/>
      <c r="AS719" s="403"/>
      <c r="AT719" s="403"/>
      <c r="AU719" s="403"/>
      <c r="AV719" s="403"/>
      <c r="AW719" s="403"/>
      <c r="AX719" s="403"/>
      <c r="AY719" s="403"/>
      <c r="AZ719" s="404"/>
      <c r="BA719" s="363"/>
      <c r="BB719" s="363"/>
      <c r="BC719" s="363"/>
      <c r="BD719" s="363"/>
      <c r="BE719" s="363"/>
      <c r="BF719" s="363"/>
      <c r="BG719" s="363"/>
      <c r="BH719" s="363"/>
      <c r="BI719" s="363"/>
      <c r="BJ719" s="363"/>
    </row>
    <row r="720" spans="6:62" ht="93" customHeight="1" x14ac:dyDescent="0.3">
      <c r="F720" s="399"/>
      <c r="G720" s="400"/>
      <c r="H720" s="400"/>
      <c r="I720" s="400"/>
      <c r="J720" s="400"/>
      <c r="K720" s="400"/>
      <c r="L720" s="400"/>
      <c r="M720" s="400"/>
      <c r="N720" s="400"/>
      <c r="U720" s="401"/>
      <c r="V720" s="402"/>
      <c r="W720" s="402"/>
      <c r="X720" s="402"/>
      <c r="Y720" s="402"/>
      <c r="Z720" s="402"/>
      <c r="AA720" s="402"/>
      <c r="AB720" s="402"/>
      <c r="AC720" s="402"/>
      <c r="AD720" s="402"/>
      <c r="AE720" s="402"/>
      <c r="AF720" s="402"/>
      <c r="AG720" s="402"/>
      <c r="AH720" s="402"/>
      <c r="AI720" s="402"/>
      <c r="AJ720" s="402"/>
      <c r="AK720" s="402"/>
      <c r="AL720" s="403"/>
      <c r="AM720" s="403"/>
      <c r="AN720" s="403"/>
      <c r="AO720" s="403"/>
      <c r="AP720" s="403"/>
      <c r="AQ720" s="403"/>
      <c r="AR720" s="403"/>
      <c r="AS720" s="403"/>
      <c r="AT720" s="403"/>
      <c r="AU720" s="403"/>
      <c r="AV720" s="403"/>
      <c r="AW720" s="403"/>
      <c r="AX720" s="403"/>
      <c r="AY720" s="403"/>
      <c r="AZ720" s="404"/>
      <c r="BA720" s="363"/>
      <c r="BB720" s="363"/>
      <c r="BC720" s="363"/>
      <c r="BD720" s="363"/>
      <c r="BE720" s="363"/>
      <c r="BF720" s="363"/>
      <c r="BG720" s="363"/>
      <c r="BH720" s="363"/>
      <c r="BI720" s="363"/>
      <c r="BJ720" s="363"/>
    </row>
    <row r="721" spans="6:62" ht="93" customHeight="1" x14ac:dyDescent="0.3">
      <c r="F721" s="399"/>
      <c r="G721" s="400"/>
      <c r="H721" s="400"/>
      <c r="I721" s="400"/>
      <c r="J721" s="400"/>
      <c r="K721" s="400"/>
      <c r="L721" s="400"/>
      <c r="M721" s="400"/>
      <c r="N721" s="400"/>
      <c r="U721" s="401"/>
      <c r="V721" s="402"/>
      <c r="W721" s="402"/>
      <c r="X721" s="402"/>
      <c r="Y721" s="402"/>
      <c r="Z721" s="402"/>
      <c r="AA721" s="402"/>
      <c r="AB721" s="402"/>
      <c r="AC721" s="402"/>
      <c r="AD721" s="402"/>
      <c r="AE721" s="402"/>
      <c r="AF721" s="402"/>
      <c r="AG721" s="402"/>
      <c r="AH721" s="402"/>
      <c r="AI721" s="402"/>
      <c r="AJ721" s="402"/>
      <c r="AK721" s="402"/>
      <c r="AL721" s="403"/>
      <c r="AM721" s="403"/>
      <c r="AN721" s="403"/>
      <c r="AO721" s="403"/>
      <c r="AP721" s="403"/>
      <c r="AQ721" s="403"/>
      <c r="AR721" s="403"/>
      <c r="AS721" s="403"/>
      <c r="AT721" s="403"/>
      <c r="AU721" s="403"/>
      <c r="AV721" s="403"/>
      <c r="AW721" s="403"/>
      <c r="AX721" s="403"/>
      <c r="AY721" s="403"/>
      <c r="AZ721" s="404"/>
      <c r="BA721" s="363"/>
      <c r="BB721" s="363"/>
      <c r="BC721" s="363"/>
      <c r="BD721" s="363"/>
      <c r="BE721" s="363"/>
      <c r="BF721" s="363"/>
      <c r="BG721" s="363"/>
      <c r="BH721" s="363"/>
      <c r="BI721" s="363"/>
      <c r="BJ721" s="363"/>
    </row>
    <row r="722" spans="6:62" ht="93" customHeight="1" x14ac:dyDescent="0.3">
      <c r="F722" s="399"/>
      <c r="G722" s="400"/>
      <c r="H722" s="400"/>
      <c r="I722" s="400"/>
      <c r="J722" s="400"/>
      <c r="K722" s="400"/>
      <c r="L722" s="400"/>
      <c r="M722" s="400"/>
      <c r="N722" s="400"/>
      <c r="U722" s="401"/>
      <c r="V722" s="402"/>
      <c r="W722" s="402"/>
      <c r="X722" s="402"/>
      <c r="Y722" s="402"/>
      <c r="Z722" s="402"/>
      <c r="AA722" s="402"/>
      <c r="AB722" s="402"/>
      <c r="AC722" s="402"/>
      <c r="AD722" s="402"/>
      <c r="AE722" s="402"/>
      <c r="AF722" s="402"/>
      <c r="AG722" s="402"/>
      <c r="AH722" s="402"/>
      <c r="AI722" s="402"/>
      <c r="AJ722" s="402"/>
      <c r="AK722" s="402"/>
      <c r="AL722" s="403"/>
      <c r="AM722" s="403"/>
      <c r="AN722" s="403"/>
      <c r="AO722" s="403"/>
      <c r="AP722" s="403"/>
      <c r="AQ722" s="403"/>
      <c r="AR722" s="403"/>
      <c r="AS722" s="403"/>
      <c r="AT722" s="403"/>
      <c r="AU722" s="403"/>
      <c r="AV722" s="403"/>
      <c r="AW722" s="403"/>
      <c r="AX722" s="403"/>
      <c r="AY722" s="403"/>
      <c r="AZ722" s="404"/>
      <c r="BA722" s="363"/>
      <c r="BB722" s="363"/>
      <c r="BC722" s="363"/>
      <c r="BD722" s="363"/>
      <c r="BE722" s="363"/>
      <c r="BF722" s="363"/>
      <c r="BG722" s="363"/>
      <c r="BH722" s="363"/>
      <c r="BI722" s="363"/>
      <c r="BJ722" s="363"/>
    </row>
    <row r="723" spans="6:62" ht="93" customHeight="1" x14ac:dyDescent="0.3">
      <c r="F723" s="399"/>
      <c r="G723" s="400"/>
      <c r="H723" s="400"/>
      <c r="I723" s="400"/>
      <c r="J723" s="400"/>
      <c r="K723" s="400"/>
      <c r="L723" s="400"/>
      <c r="M723" s="400"/>
      <c r="N723" s="400"/>
      <c r="U723" s="401"/>
      <c r="V723" s="402"/>
      <c r="W723" s="402"/>
      <c r="X723" s="402"/>
      <c r="Y723" s="402"/>
      <c r="Z723" s="402"/>
      <c r="AA723" s="402"/>
      <c r="AB723" s="402"/>
      <c r="AC723" s="402"/>
      <c r="AD723" s="402"/>
      <c r="AE723" s="402"/>
      <c r="AF723" s="402"/>
      <c r="AG723" s="402"/>
      <c r="AH723" s="402"/>
      <c r="AI723" s="402"/>
      <c r="AJ723" s="402"/>
      <c r="AK723" s="402"/>
      <c r="AL723" s="403"/>
      <c r="AM723" s="403"/>
      <c r="AN723" s="403"/>
      <c r="AO723" s="403"/>
      <c r="AP723" s="403"/>
      <c r="AQ723" s="403"/>
      <c r="AR723" s="403"/>
      <c r="AS723" s="403"/>
      <c r="AT723" s="403"/>
      <c r="AU723" s="403"/>
      <c r="AV723" s="403"/>
      <c r="AW723" s="403"/>
      <c r="AX723" s="403"/>
      <c r="AY723" s="403"/>
      <c r="AZ723" s="404"/>
      <c r="BA723" s="363"/>
      <c r="BB723" s="363"/>
      <c r="BC723" s="363"/>
      <c r="BD723" s="363"/>
      <c r="BE723" s="363"/>
      <c r="BF723" s="363"/>
      <c r="BG723" s="363"/>
      <c r="BH723" s="363"/>
      <c r="BI723" s="363"/>
      <c r="BJ723" s="363"/>
    </row>
    <row r="724" spans="6:62" ht="93" customHeight="1" x14ac:dyDescent="0.3">
      <c r="F724" s="399"/>
      <c r="G724" s="400"/>
      <c r="H724" s="400"/>
      <c r="I724" s="400"/>
      <c r="J724" s="400"/>
      <c r="K724" s="400"/>
      <c r="L724" s="400"/>
      <c r="M724" s="400"/>
      <c r="N724" s="400"/>
      <c r="U724" s="401"/>
      <c r="V724" s="402"/>
      <c r="W724" s="402"/>
      <c r="X724" s="402"/>
      <c r="Y724" s="402"/>
      <c r="Z724" s="402"/>
      <c r="AA724" s="402"/>
      <c r="AB724" s="402"/>
      <c r="AC724" s="402"/>
      <c r="AD724" s="402"/>
      <c r="AE724" s="402"/>
      <c r="AF724" s="402"/>
      <c r="AG724" s="402"/>
      <c r="AH724" s="402"/>
      <c r="AI724" s="402"/>
      <c r="AJ724" s="402"/>
      <c r="AK724" s="402"/>
      <c r="AL724" s="403"/>
      <c r="AM724" s="403"/>
      <c r="AN724" s="403"/>
      <c r="AO724" s="403"/>
      <c r="AP724" s="403"/>
      <c r="AQ724" s="403"/>
      <c r="AR724" s="403"/>
      <c r="AS724" s="403"/>
      <c r="AT724" s="403"/>
      <c r="AU724" s="403"/>
      <c r="AV724" s="403"/>
      <c r="AW724" s="403"/>
      <c r="AX724" s="403"/>
      <c r="AY724" s="403"/>
      <c r="AZ724" s="404"/>
      <c r="BA724" s="363"/>
      <c r="BB724" s="363"/>
      <c r="BC724" s="363"/>
      <c r="BD724" s="363"/>
      <c r="BE724" s="363"/>
      <c r="BF724" s="363"/>
      <c r="BG724" s="363"/>
      <c r="BH724" s="363"/>
      <c r="BI724" s="363"/>
      <c r="BJ724" s="363"/>
    </row>
    <row r="725" spans="6:62" ht="93" customHeight="1" x14ac:dyDescent="0.3">
      <c r="F725" s="399"/>
      <c r="G725" s="400"/>
      <c r="H725" s="400"/>
      <c r="I725" s="400"/>
      <c r="J725" s="400"/>
      <c r="K725" s="400"/>
      <c r="L725" s="400"/>
      <c r="M725" s="400"/>
      <c r="N725" s="400"/>
      <c r="U725" s="401"/>
      <c r="V725" s="402"/>
      <c r="W725" s="402"/>
      <c r="X725" s="402"/>
      <c r="Y725" s="402"/>
      <c r="Z725" s="402"/>
      <c r="AA725" s="402"/>
      <c r="AB725" s="402"/>
      <c r="AC725" s="402"/>
      <c r="AD725" s="402"/>
      <c r="AE725" s="402"/>
      <c r="AF725" s="402"/>
      <c r="AG725" s="402"/>
      <c r="AH725" s="402"/>
      <c r="AI725" s="402"/>
      <c r="AJ725" s="402"/>
      <c r="AK725" s="402"/>
      <c r="AL725" s="403"/>
      <c r="AM725" s="403"/>
      <c r="AN725" s="403"/>
      <c r="AO725" s="403"/>
      <c r="AP725" s="403"/>
      <c r="AQ725" s="403"/>
      <c r="AR725" s="403"/>
      <c r="AS725" s="403"/>
      <c r="AT725" s="403"/>
      <c r="AU725" s="403"/>
      <c r="AV725" s="403"/>
      <c r="AW725" s="403"/>
      <c r="AX725" s="403"/>
      <c r="AY725" s="403"/>
      <c r="AZ725" s="404"/>
      <c r="BA725" s="363"/>
      <c r="BB725" s="363"/>
      <c r="BC725" s="363"/>
      <c r="BD725" s="363"/>
      <c r="BE725" s="363"/>
      <c r="BF725" s="363"/>
      <c r="BG725" s="363"/>
      <c r="BH725" s="363"/>
      <c r="BI725" s="363"/>
      <c r="BJ725" s="363"/>
    </row>
    <row r="726" spans="6:62" ht="93" customHeight="1" x14ac:dyDescent="0.3">
      <c r="F726" s="399"/>
      <c r="G726" s="400"/>
      <c r="H726" s="400"/>
      <c r="I726" s="400"/>
      <c r="J726" s="400"/>
      <c r="K726" s="400"/>
      <c r="L726" s="400"/>
      <c r="M726" s="400"/>
      <c r="N726" s="400"/>
      <c r="U726" s="401"/>
      <c r="V726" s="402"/>
      <c r="W726" s="402"/>
      <c r="X726" s="402"/>
      <c r="Y726" s="402"/>
      <c r="Z726" s="402"/>
      <c r="AA726" s="402"/>
      <c r="AB726" s="402"/>
      <c r="AC726" s="402"/>
      <c r="AD726" s="402"/>
      <c r="AE726" s="402"/>
      <c r="AF726" s="402"/>
      <c r="AG726" s="402"/>
      <c r="AH726" s="402"/>
      <c r="AI726" s="402"/>
      <c r="AJ726" s="402"/>
      <c r="AK726" s="402"/>
      <c r="AL726" s="403"/>
      <c r="AM726" s="403"/>
      <c r="AN726" s="403"/>
      <c r="AO726" s="403"/>
      <c r="AP726" s="403"/>
      <c r="AQ726" s="403"/>
      <c r="AR726" s="403"/>
      <c r="AS726" s="403"/>
      <c r="AT726" s="403"/>
      <c r="AU726" s="403"/>
      <c r="AV726" s="403"/>
      <c r="AW726" s="403"/>
      <c r="AX726" s="403"/>
      <c r="AY726" s="403"/>
      <c r="AZ726" s="404"/>
      <c r="BA726" s="363"/>
      <c r="BB726" s="363"/>
      <c r="BC726" s="363"/>
      <c r="BD726" s="363"/>
      <c r="BE726" s="363"/>
      <c r="BF726" s="363"/>
      <c r="BG726" s="363"/>
      <c r="BH726" s="363"/>
      <c r="BI726" s="363"/>
      <c r="BJ726" s="363"/>
    </row>
    <row r="727" spans="6:62" ht="93" customHeight="1" x14ac:dyDescent="0.3">
      <c r="F727" s="399"/>
      <c r="G727" s="400"/>
      <c r="H727" s="400"/>
      <c r="I727" s="400"/>
      <c r="J727" s="400"/>
      <c r="K727" s="400"/>
      <c r="L727" s="400"/>
      <c r="M727" s="400"/>
      <c r="N727" s="400"/>
      <c r="U727" s="401"/>
      <c r="V727" s="402"/>
      <c r="W727" s="402"/>
      <c r="X727" s="402"/>
      <c r="Y727" s="402"/>
      <c r="Z727" s="402"/>
      <c r="AA727" s="402"/>
      <c r="AB727" s="402"/>
      <c r="AC727" s="402"/>
      <c r="AD727" s="402"/>
      <c r="AE727" s="402"/>
      <c r="AF727" s="402"/>
      <c r="AG727" s="402"/>
      <c r="AH727" s="402"/>
      <c r="AI727" s="402"/>
      <c r="AJ727" s="402"/>
      <c r="AK727" s="402"/>
      <c r="AL727" s="403"/>
      <c r="AM727" s="403"/>
      <c r="AN727" s="403"/>
      <c r="AO727" s="403"/>
      <c r="AP727" s="403"/>
      <c r="AQ727" s="403"/>
      <c r="AR727" s="403"/>
      <c r="AS727" s="403"/>
      <c r="AT727" s="403"/>
      <c r="AU727" s="403"/>
      <c r="AV727" s="403"/>
      <c r="AW727" s="403"/>
      <c r="AX727" s="403"/>
      <c r="AY727" s="403"/>
      <c r="AZ727" s="404"/>
      <c r="BA727" s="363"/>
      <c r="BB727" s="363"/>
      <c r="BC727" s="363"/>
      <c r="BD727" s="363"/>
      <c r="BE727" s="363"/>
      <c r="BF727" s="363"/>
      <c r="BG727" s="363"/>
      <c r="BH727" s="363"/>
      <c r="BI727" s="363"/>
      <c r="BJ727" s="363"/>
    </row>
    <row r="728" spans="6:62" ht="93" customHeight="1" x14ac:dyDescent="0.3">
      <c r="F728" s="399"/>
      <c r="G728" s="400"/>
      <c r="H728" s="400"/>
      <c r="I728" s="400"/>
      <c r="J728" s="400"/>
      <c r="K728" s="400"/>
      <c r="L728" s="400"/>
      <c r="M728" s="400"/>
      <c r="N728" s="400"/>
      <c r="U728" s="401"/>
      <c r="V728" s="402"/>
      <c r="W728" s="402"/>
      <c r="X728" s="402"/>
      <c r="Y728" s="402"/>
      <c r="Z728" s="402"/>
      <c r="AA728" s="402"/>
      <c r="AB728" s="402"/>
      <c r="AC728" s="402"/>
      <c r="AD728" s="402"/>
      <c r="AE728" s="402"/>
      <c r="AF728" s="402"/>
      <c r="AG728" s="402"/>
      <c r="AH728" s="402"/>
      <c r="AI728" s="402"/>
      <c r="AJ728" s="402"/>
      <c r="AK728" s="402"/>
      <c r="AL728" s="403"/>
      <c r="AM728" s="403"/>
      <c r="AN728" s="403"/>
      <c r="AO728" s="403"/>
      <c r="AP728" s="403"/>
      <c r="AQ728" s="403"/>
      <c r="AR728" s="403"/>
      <c r="AS728" s="403"/>
      <c r="AT728" s="403"/>
      <c r="AU728" s="403"/>
      <c r="AV728" s="403"/>
      <c r="AW728" s="403"/>
      <c r="AX728" s="403"/>
      <c r="AY728" s="403"/>
      <c r="AZ728" s="404"/>
      <c r="BA728" s="363"/>
      <c r="BB728" s="363"/>
      <c r="BC728" s="363"/>
      <c r="BD728" s="363"/>
      <c r="BE728" s="363"/>
      <c r="BF728" s="363"/>
      <c r="BG728" s="363"/>
      <c r="BH728" s="363"/>
      <c r="BI728" s="363"/>
      <c r="BJ728" s="363"/>
    </row>
    <row r="729" spans="6:62" ht="93" customHeight="1" x14ac:dyDescent="0.3">
      <c r="F729" s="399"/>
      <c r="G729" s="400"/>
      <c r="H729" s="400"/>
      <c r="I729" s="400"/>
      <c r="J729" s="400"/>
      <c r="K729" s="400"/>
      <c r="L729" s="400"/>
      <c r="M729" s="400"/>
      <c r="N729" s="400"/>
      <c r="U729" s="401"/>
      <c r="V729" s="402"/>
      <c r="W729" s="402"/>
      <c r="X729" s="402"/>
      <c r="Y729" s="402"/>
      <c r="Z729" s="402"/>
      <c r="AA729" s="402"/>
      <c r="AB729" s="402"/>
      <c r="AC729" s="402"/>
      <c r="AD729" s="402"/>
      <c r="AE729" s="402"/>
      <c r="AF729" s="402"/>
      <c r="AG729" s="402"/>
      <c r="AH729" s="402"/>
      <c r="AI729" s="402"/>
      <c r="AJ729" s="402"/>
      <c r="AK729" s="402"/>
      <c r="AL729" s="403"/>
      <c r="AM729" s="403"/>
      <c r="AN729" s="403"/>
      <c r="AO729" s="403"/>
      <c r="AP729" s="403"/>
      <c r="AQ729" s="403"/>
      <c r="AR729" s="403"/>
      <c r="AS729" s="403"/>
      <c r="AT729" s="403"/>
      <c r="AU729" s="403"/>
      <c r="AV729" s="403"/>
      <c r="AW729" s="403"/>
      <c r="AX729" s="403"/>
      <c r="AY729" s="403"/>
      <c r="AZ729" s="404"/>
      <c r="BA729" s="363"/>
      <c r="BB729" s="363"/>
      <c r="BC729" s="363"/>
      <c r="BD729" s="363"/>
      <c r="BE729" s="363"/>
      <c r="BF729" s="363"/>
      <c r="BG729" s="363"/>
      <c r="BH729" s="363"/>
      <c r="BI729" s="363"/>
      <c r="BJ729" s="363"/>
    </row>
    <row r="730" spans="6:62" ht="93" customHeight="1" x14ac:dyDescent="0.3">
      <c r="F730" s="399"/>
      <c r="G730" s="400"/>
      <c r="H730" s="400"/>
      <c r="I730" s="400"/>
      <c r="J730" s="400"/>
      <c r="K730" s="400"/>
      <c r="L730" s="400"/>
      <c r="M730" s="400"/>
      <c r="N730" s="400"/>
      <c r="U730" s="401"/>
      <c r="V730" s="402"/>
      <c r="W730" s="402"/>
      <c r="X730" s="402"/>
      <c r="Y730" s="402"/>
      <c r="Z730" s="402"/>
      <c r="AA730" s="402"/>
      <c r="AB730" s="402"/>
      <c r="AC730" s="402"/>
      <c r="AD730" s="402"/>
      <c r="AE730" s="402"/>
      <c r="AF730" s="402"/>
      <c r="AG730" s="402"/>
      <c r="AH730" s="402"/>
      <c r="AI730" s="402"/>
      <c r="AJ730" s="402"/>
      <c r="AK730" s="402"/>
      <c r="AL730" s="403"/>
      <c r="AM730" s="403"/>
      <c r="AN730" s="403"/>
      <c r="AO730" s="403"/>
      <c r="AP730" s="403"/>
      <c r="AQ730" s="403"/>
      <c r="AR730" s="403"/>
      <c r="AS730" s="403"/>
      <c r="AT730" s="403"/>
      <c r="AU730" s="403"/>
      <c r="AV730" s="403"/>
      <c r="AW730" s="403"/>
      <c r="AX730" s="403"/>
      <c r="AY730" s="403"/>
      <c r="AZ730" s="404"/>
      <c r="BA730" s="363"/>
      <c r="BB730" s="363"/>
      <c r="BC730" s="363"/>
      <c r="BD730" s="363"/>
      <c r="BE730" s="363"/>
      <c r="BF730" s="363"/>
      <c r="BG730" s="363"/>
      <c r="BH730" s="363"/>
      <c r="BI730" s="363"/>
      <c r="BJ730" s="363"/>
    </row>
    <row r="731" spans="6:62" ht="93" customHeight="1" x14ac:dyDescent="0.3">
      <c r="F731" s="399"/>
      <c r="G731" s="400"/>
      <c r="H731" s="400"/>
      <c r="I731" s="400"/>
      <c r="J731" s="400"/>
      <c r="K731" s="400"/>
      <c r="L731" s="400"/>
      <c r="M731" s="400"/>
      <c r="N731" s="400"/>
      <c r="U731" s="401"/>
      <c r="V731" s="402"/>
      <c r="W731" s="402"/>
      <c r="X731" s="402"/>
      <c r="Y731" s="402"/>
      <c r="Z731" s="402"/>
      <c r="AA731" s="402"/>
      <c r="AB731" s="402"/>
      <c r="AC731" s="402"/>
      <c r="AD731" s="402"/>
      <c r="AE731" s="402"/>
      <c r="AF731" s="402"/>
      <c r="AG731" s="402"/>
      <c r="AH731" s="402"/>
      <c r="AI731" s="402"/>
      <c r="AJ731" s="402"/>
      <c r="AK731" s="402"/>
      <c r="AL731" s="403"/>
      <c r="AM731" s="403"/>
      <c r="AN731" s="403"/>
      <c r="AO731" s="403"/>
      <c r="AP731" s="403"/>
      <c r="AQ731" s="403"/>
      <c r="AR731" s="403"/>
      <c r="AS731" s="403"/>
      <c r="AT731" s="403"/>
      <c r="AU731" s="403"/>
      <c r="AV731" s="403"/>
      <c r="AW731" s="403"/>
      <c r="AX731" s="403"/>
      <c r="AY731" s="403"/>
      <c r="AZ731" s="404"/>
      <c r="BA731" s="363"/>
      <c r="BB731" s="363"/>
      <c r="BC731" s="363"/>
      <c r="BD731" s="363"/>
      <c r="BE731" s="363"/>
      <c r="BF731" s="363"/>
      <c r="BG731" s="363"/>
      <c r="BH731" s="363"/>
      <c r="BI731" s="363"/>
      <c r="BJ731" s="363"/>
    </row>
    <row r="732" spans="6:62" ht="93" customHeight="1" x14ac:dyDescent="0.3">
      <c r="F732" s="399"/>
      <c r="G732" s="400"/>
      <c r="H732" s="400"/>
      <c r="I732" s="400"/>
      <c r="J732" s="400"/>
      <c r="K732" s="400"/>
      <c r="L732" s="400"/>
      <c r="M732" s="400"/>
      <c r="N732" s="400"/>
      <c r="U732" s="401"/>
      <c r="V732" s="402"/>
      <c r="W732" s="402"/>
      <c r="X732" s="402"/>
      <c r="Y732" s="402"/>
      <c r="Z732" s="402"/>
      <c r="AA732" s="402"/>
      <c r="AB732" s="402"/>
      <c r="AC732" s="402"/>
      <c r="AD732" s="402"/>
      <c r="AE732" s="402"/>
      <c r="AF732" s="402"/>
      <c r="AG732" s="402"/>
      <c r="AH732" s="402"/>
      <c r="AI732" s="402"/>
      <c r="AJ732" s="402"/>
      <c r="AK732" s="402"/>
      <c r="AL732" s="403"/>
      <c r="AM732" s="403"/>
      <c r="AN732" s="403"/>
      <c r="AO732" s="403"/>
      <c r="AP732" s="403"/>
      <c r="AQ732" s="403"/>
      <c r="AR732" s="403"/>
      <c r="AS732" s="403"/>
      <c r="AT732" s="403"/>
      <c r="AU732" s="403"/>
      <c r="AV732" s="403"/>
      <c r="AW732" s="403"/>
      <c r="AX732" s="403"/>
      <c r="AY732" s="403"/>
      <c r="AZ732" s="404"/>
      <c r="BA732" s="363"/>
      <c r="BB732" s="363"/>
      <c r="BC732" s="363"/>
      <c r="BD732" s="363"/>
      <c r="BE732" s="363"/>
      <c r="BF732" s="363"/>
      <c r="BG732" s="363"/>
      <c r="BH732" s="363"/>
      <c r="BI732" s="363"/>
      <c r="BJ732" s="363"/>
    </row>
    <row r="733" spans="6:62" ht="93" customHeight="1" x14ac:dyDescent="0.3">
      <c r="F733" s="399"/>
      <c r="G733" s="400"/>
      <c r="H733" s="400"/>
      <c r="I733" s="400"/>
      <c r="J733" s="400"/>
      <c r="K733" s="400"/>
      <c r="L733" s="400"/>
      <c r="M733" s="400"/>
      <c r="N733" s="400"/>
      <c r="U733" s="401"/>
      <c r="V733" s="402"/>
      <c r="W733" s="402"/>
      <c r="X733" s="402"/>
      <c r="Y733" s="402"/>
      <c r="Z733" s="402"/>
      <c r="AA733" s="402"/>
      <c r="AB733" s="402"/>
      <c r="AC733" s="402"/>
      <c r="AD733" s="402"/>
      <c r="AE733" s="402"/>
      <c r="AF733" s="402"/>
      <c r="AG733" s="402"/>
      <c r="AH733" s="402"/>
      <c r="AI733" s="402"/>
      <c r="AJ733" s="402"/>
      <c r="AK733" s="402"/>
      <c r="AL733" s="403"/>
      <c r="AM733" s="403"/>
      <c r="AN733" s="403"/>
      <c r="AO733" s="403"/>
      <c r="AP733" s="403"/>
      <c r="AQ733" s="403"/>
      <c r="AR733" s="403"/>
      <c r="AS733" s="403"/>
      <c r="AT733" s="403"/>
      <c r="AU733" s="403"/>
      <c r="AV733" s="403"/>
      <c r="AW733" s="403"/>
      <c r="AX733" s="403"/>
      <c r="AY733" s="403"/>
      <c r="AZ733" s="404"/>
      <c r="BA733" s="363"/>
      <c r="BB733" s="363"/>
      <c r="BC733" s="363"/>
      <c r="BD733" s="363"/>
      <c r="BE733" s="363"/>
      <c r="BF733" s="363"/>
      <c r="BG733" s="363"/>
      <c r="BH733" s="363"/>
      <c r="BI733" s="363"/>
      <c r="BJ733" s="363"/>
    </row>
    <row r="734" spans="6:62" ht="93" customHeight="1" x14ac:dyDescent="0.3">
      <c r="F734" s="399"/>
      <c r="G734" s="400"/>
      <c r="H734" s="400"/>
      <c r="I734" s="400"/>
      <c r="J734" s="400"/>
      <c r="K734" s="400"/>
      <c r="L734" s="400"/>
      <c r="M734" s="400"/>
      <c r="N734" s="400"/>
      <c r="U734" s="401"/>
      <c r="V734" s="402"/>
      <c r="W734" s="402"/>
      <c r="X734" s="402"/>
      <c r="Y734" s="402"/>
      <c r="Z734" s="402"/>
      <c r="AA734" s="402"/>
      <c r="AB734" s="402"/>
      <c r="AC734" s="402"/>
      <c r="AD734" s="402"/>
      <c r="AE734" s="402"/>
      <c r="AF734" s="402"/>
      <c r="AG734" s="402"/>
      <c r="AH734" s="402"/>
      <c r="AI734" s="402"/>
      <c r="AJ734" s="402"/>
      <c r="AK734" s="402"/>
      <c r="AL734" s="403"/>
      <c r="AM734" s="403"/>
      <c r="AN734" s="403"/>
      <c r="AO734" s="403"/>
      <c r="AP734" s="403"/>
      <c r="AQ734" s="403"/>
      <c r="AR734" s="403"/>
      <c r="AS734" s="403"/>
      <c r="AT734" s="403"/>
      <c r="AU734" s="403"/>
      <c r="AV734" s="403"/>
      <c r="AW734" s="403"/>
      <c r="AX734" s="403"/>
      <c r="AY734" s="403"/>
      <c r="AZ734" s="404"/>
      <c r="BA734" s="363"/>
      <c r="BB734" s="363"/>
      <c r="BC734" s="363"/>
      <c r="BD734" s="363"/>
      <c r="BE734" s="363"/>
      <c r="BF734" s="363"/>
      <c r="BG734" s="363"/>
      <c r="BH734" s="363"/>
      <c r="BI734" s="363"/>
      <c r="BJ734" s="363"/>
    </row>
    <row r="735" spans="6:62" ht="93" customHeight="1" x14ac:dyDescent="0.3">
      <c r="F735" s="399"/>
      <c r="G735" s="400"/>
      <c r="H735" s="400"/>
      <c r="I735" s="400"/>
      <c r="J735" s="400"/>
      <c r="K735" s="400"/>
      <c r="L735" s="400"/>
      <c r="M735" s="400"/>
      <c r="N735" s="400"/>
      <c r="U735" s="401"/>
      <c r="V735" s="402"/>
      <c r="W735" s="402"/>
      <c r="X735" s="402"/>
      <c r="Y735" s="402"/>
      <c r="Z735" s="402"/>
      <c r="AA735" s="402"/>
      <c r="AB735" s="402"/>
      <c r="AC735" s="402"/>
      <c r="AD735" s="402"/>
      <c r="AE735" s="402"/>
      <c r="AF735" s="402"/>
      <c r="AG735" s="402"/>
      <c r="AH735" s="402"/>
      <c r="AI735" s="402"/>
      <c r="AJ735" s="402"/>
      <c r="AK735" s="402"/>
      <c r="AL735" s="403"/>
      <c r="AM735" s="403"/>
      <c r="AN735" s="403"/>
      <c r="AO735" s="403"/>
      <c r="AP735" s="403"/>
      <c r="AQ735" s="403"/>
      <c r="AR735" s="403"/>
      <c r="AS735" s="403"/>
      <c r="AT735" s="403"/>
      <c r="AU735" s="403"/>
      <c r="AV735" s="403"/>
      <c r="AW735" s="403"/>
      <c r="AX735" s="403"/>
      <c r="AY735" s="403"/>
      <c r="AZ735" s="404"/>
      <c r="BA735" s="363"/>
      <c r="BB735" s="363"/>
      <c r="BC735" s="363"/>
      <c r="BD735" s="363"/>
      <c r="BE735" s="363"/>
      <c r="BF735" s="363"/>
      <c r="BG735" s="363"/>
      <c r="BH735" s="363"/>
      <c r="BI735" s="363"/>
      <c r="BJ735" s="363"/>
    </row>
    <row r="736" spans="6:62" ht="93" customHeight="1" x14ac:dyDescent="0.3">
      <c r="F736" s="399"/>
      <c r="G736" s="400"/>
      <c r="H736" s="400"/>
      <c r="I736" s="400"/>
      <c r="J736" s="400"/>
      <c r="K736" s="400"/>
      <c r="L736" s="400"/>
      <c r="M736" s="400"/>
      <c r="N736" s="400"/>
      <c r="U736" s="401"/>
      <c r="V736" s="402"/>
      <c r="W736" s="402"/>
      <c r="X736" s="402"/>
      <c r="Y736" s="402"/>
      <c r="Z736" s="402"/>
      <c r="AA736" s="402"/>
      <c r="AB736" s="402"/>
      <c r="AC736" s="402"/>
      <c r="AD736" s="402"/>
      <c r="AE736" s="402"/>
      <c r="AF736" s="402"/>
      <c r="AG736" s="402"/>
      <c r="AH736" s="402"/>
      <c r="AI736" s="402"/>
      <c r="AJ736" s="402"/>
      <c r="AK736" s="402"/>
      <c r="AL736" s="403"/>
      <c r="AM736" s="403"/>
      <c r="AN736" s="403"/>
      <c r="AO736" s="403"/>
      <c r="AP736" s="403"/>
      <c r="AQ736" s="403"/>
      <c r="AR736" s="403"/>
      <c r="AS736" s="403"/>
      <c r="AT736" s="403"/>
      <c r="AU736" s="403"/>
      <c r="AV736" s="403"/>
      <c r="AW736" s="403"/>
      <c r="AX736" s="403"/>
      <c r="AY736" s="403"/>
      <c r="AZ736" s="404"/>
      <c r="BA736" s="363"/>
      <c r="BB736" s="363"/>
      <c r="BC736" s="363"/>
      <c r="BD736" s="363"/>
      <c r="BE736" s="363"/>
      <c r="BF736" s="363"/>
      <c r="BG736" s="363"/>
      <c r="BH736" s="363"/>
      <c r="BI736" s="363"/>
      <c r="BJ736" s="363"/>
    </row>
    <row r="737" spans="6:62" ht="93" customHeight="1" x14ac:dyDescent="0.3">
      <c r="F737" s="399"/>
      <c r="G737" s="400"/>
      <c r="H737" s="400"/>
      <c r="I737" s="400"/>
      <c r="J737" s="400"/>
      <c r="K737" s="400"/>
      <c r="L737" s="400"/>
      <c r="M737" s="400"/>
      <c r="N737" s="400"/>
      <c r="U737" s="401"/>
      <c r="V737" s="402"/>
      <c r="W737" s="402"/>
      <c r="X737" s="402"/>
      <c r="Y737" s="402"/>
      <c r="Z737" s="402"/>
      <c r="AA737" s="402"/>
      <c r="AB737" s="402"/>
      <c r="AC737" s="402"/>
      <c r="AD737" s="402"/>
      <c r="AE737" s="402"/>
      <c r="AF737" s="402"/>
      <c r="AG737" s="402"/>
      <c r="AH737" s="402"/>
      <c r="AI737" s="402"/>
      <c r="AJ737" s="402"/>
      <c r="AK737" s="402"/>
      <c r="AL737" s="403"/>
      <c r="AM737" s="403"/>
      <c r="AN737" s="403"/>
      <c r="AO737" s="403"/>
      <c r="AP737" s="403"/>
      <c r="AQ737" s="403"/>
      <c r="AR737" s="403"/>
      <c r="AS737" s="403"/>
      <c r="AT737" s="403"/>
      <c r="AU737" s="403"/>
      <c r="AV737" s="403"/>
      <c r="AW737" s="403"/>
      <c r="AX737" s="403"/>
      <c r="AY737" s="403"/>
      <c r="AZ737" s="404"/>
      <c r="BA737" s="363"/>
      <c r="BB737" s="363"/>
      <c r="BC737" s="363"/>
      <c r="BD737" s="363"/>
      <c r="BE737" s="363"/>
      <c r="BF737" s="363"/>
      <c r="BG737" s="363"/>
      <c r="BH737" s="363"/>
      <c r="BI737" s="363"/>
      <c r="BJ737" s="363"/>
    </row>
    <row r="738" spans="6:62" ht="93" customHeight="1" x14ac:dyDescent="0.3">
      <c r="F738" s="399"/>
      <c r="G738" s="400"/>
      <c r="H738" s="400"/>
      <c r="I738" s="400"/>
      <c r="J738" s="400"/>
      <c r="K738" s="400"/>
      <c r="L738" s="400"/>
      <c r="M738" s="400"/>
      <c r="N738" s="400"/>
      <c r="U738" s="401"/>
      <c r="V738" s="402"/>
      <c r="W738" s="402"/>
      <c r="X738" s="402"/>
      <c r="Y738" s="402"/>
      <c r="Z738" s="402"/>
      <c r="AA738" s="402"/>
      <c r="AB738" s="402"/>
      <c r="AC738" s="402"/>
      <c r="AD738" s="402"/>
      <c r="AE738" s="402"/>
      <c r="AF738" s="402"/>
      <c r="AG738" s="402"/>
      <c r="AH738" s="402"/>
      <c r="AI738" s="402"/>
      <c r="AJ738" s="402"/>
      <c r="AK738" s="402"/>
      <c r="AL738" s="403"/>
      <c r="AM738" s="403"/>
      <c r="AN738" s="403"/>
      <c r="AO738" s="403"/>
      <c r="AP738" s="403"/>
      <c r="AQ738" s="403"/>
      <c r="AR738" s="403"/>
      <c r="AS738" s="403"/>
      <c r="AT738" s="403"/>
      <c r="AU738" s="403"/>
      <c r="AV738" s="403"/>
      <c r="AW738" s="403"/>
      <c r="AX738" s="403"/>
      <c r="AY738" s="403"/>
      <c r="AZ738" s="404"/>
      <c r="BA738" s="363"/>
      <c r="BB738" s="363"/>
      <c r="BC738" s="363"/>
      <c r="BD738" s="363"/>
      <c r="BE738" s="363"/>
      <c r="BF738" s="363"/>
      <c r="BG738" s="363"/>
      <c r="BH738" s="363"/>
      <c r="BI738" s="363"/>
      <c r="BJ738" s="363"/>
    </row>
    <row r="739" spans="6:62" ht="93" customHeight="1" x14ac:dyDescent="0.3">
      <c r="F739" s="399"/>
      <c r="G739" s="400"/>
      <c r="H739" s="400"/>
      <c r="I739" s="400"/>
      <c r="J739" s="400"/>
      <c r="K739" s="400"/>
      <c r="L739" s="400"/>
      <c r="M739" s="400"/>
      <c r="N739" s="400"/>
      <c r="U739" s="401"/>
      <c r="V739" s="402"/>
      <c r="W739" s="402"/>
      <c r="X739" s="402"/>
      <c r="Y739" s="402"/>
      <c r="Z739" s="402"/>
      <c r="AA739" s="402"/>
      <c r="AB739" s="402"/>
      <c r="AC739" s="402"/>
      <c r="AD739" s="402"/>
      <c r="AE739" s="402"/>
      <c r="AF739" s="402"/>
      <c r="AG739" s="402"/>
      <c r="AH739" s="402"/>
      <c r="AI739" s="402"/>
      <c r="AJ739" s="402"/>
      <c r="AK739" s="402"/>
      <c r="AL739" s="403"/>
      <c r="AM739" s="403"/>
      <c r="AN739" s="403"/>
      <c r="AO739" s="403"/>
      <c r="AP739" s="403"/>
      <c r="AQ739" s="403"/>
      <c r="AR739" s="403"/>
      <c r="AS739" s="403"/>
      <c r="AT739" s="403"/>
      <c r="AU739" s="403"/>
      <c r="AV739" s="403"/>
      <c r="AW739" s="403"/>
      <c r="AX739" s="403"/>
      <c r="AY739" s="403"/>
      <c r="AZ739" s="404"/>
      <c r="BA739" s="363"/>
      <c r="BB739" s="363"/>
      <c r="BC739" s="363"/>
      <c r="BD739" s="363"/>
      <c r="BE739" s="363"/>
      <c r="BF739" s="363"/>
      <c r="BG739" s="363"/>
      <c r="BH739" s="363"/>
      <c r="BI739" s="363"/>
      <c r="BJ739" s="363"/>
    </row>
    <row r="740" spans="6:62" ht="93" customHeight="1" x14ac:dyDescent="0.3">
      <c r="F740" s="399"/>
      <c r="G740" s="400"/>
      <c r="H740" s="400"/>
      <c r="I740" s="400"/>
      <c r="J740" s="400"/>
      <c r="K740" s="400"/>
      <c r="L740" s="400"/>
      <c r="M740" s="400"/>
      <c r="N740" s="400"/>
      <c r="U740" s="401"/>
      <c r="V740" s="402"/>
      <c r="W740" s="402"/>
      <c r="X740" s="402"/>
      <c r="Y740" s="402"/>
      <c r="Z740" s="402"/>
      <c r="AA740" s="402"/>
      <c r="AB740" s="402"/>
      <c r="AC740" s="402"/>
      <c r="AD740" s="402"/>
      <c r="AE740" s="402"/>
      <c r="AF740" s="402"/>
      <c r="AG740" s="402"/>
      <c r="AH740" s="402"/>
      <c r="AI740" s="402"/>
      <c r="AJ740" s="402"/>
      <c r="AK740" s="402"/>
      <c r="AL740" s="403"/>
      <c r="AM740" s="403"/>
      <c r="AN740" s="403"/>
      <c r="AO740" s="403"/>
      <c r="AP740" s="403"/>
      <c r="AQ740" s="403"/>
      <c r="AR740" s="403"/>
      <c r="AS740" s="403"/>
      <c r="AT740" s="403"/>
      <c r="AU740" s="403"/>
      <c r="AV740" s="403"/>
      <c r="AW740" s="403"/>
      <c r="AX740" s="403"/>
      <c r="AY740" s="403"/>
      <c r="AZ740" s="404"/>
      <c r="BA740" s="363"/>
      <c r="BB740" s="363"/>
      <c r="BC740" s="363"/>
      <c r="BD740" s="363"/>
      <c r="BE740" s="363"/>
      <c r="BF740" s="363"/>
      <c r="BG740" s="363"/>
      <c r="BH740" s="363"/>
      <c r="BI740" s="363"/>
      <c r="BJ740" s="363"/>
    </row>
    <row r="741" spans="6:62" ht="93" customHeight="1" x14ac:dyDescent="0.3">
      <c r="F741" s="399"/>
      <c r="G741" s="400"/>
      <c r="H741" s="400"/>
      <c r="I741" s="400"/>
      <c r="J741" s="400"/>
      <c r="K741" s="400"/>
      <c r="L741" s="400"/>
      <c r="M741" s="400"/>
      <c r="N741" s="400"/>
      <c r="U741" s="401"/>
      <c r="V741" s="402"/>
      <c r="W741" s="402"/>
      <c r="X741" s="402"/>
      <c r="Y741" s="402"/>
      <c r="Z741" s="402"/>
      <c r="AA741" s="402"/>
      <c r="AB741" s="402"/>
      <c r="AC741" s="402"/>
      <c r="AD741" s="402"/>
      <c r="AE741" s="402"/>
      <c r="AF741" s="402"/>
      <c r="AG741" s="402"/>
      <c r="AH741" s="402"/>
      <c r="AI741" s="402"/>
      <c r="AJ741" s="402"/>
      <c r="AK741" s="402"/>
      <c r="AL741" s="403"/>
      <c r="AM741" s="403"/>
      <c r="AN741" s="403"/>
      <c r="AO741" s="403"/>
      <c r="AP741" s="403"/>
      <c r="AQ741" s="403"/>
      <c r="AR741" s="403"/>
      <c r="AS741" s="403"/>
      <c r="AT741" s="403"/>
      <c r="AU741" s="403"/>
      <c r="AV741" s="403"/>
      <c r="AW741" s="403"/>
      <c r="AX741" s="403"/>
      <c r="AY741" s="403"/>
      <c r="AZ741" s="404"/>
      <c r="BA741" s="363"/>
      <c r="BB741" s="363"/>
      <c r="BC741" s="363"/>
      <c r="BD741" s="363"/>
      <c r="BE741" s="363"/>
      <c r="BF741" s="363"/>
      <c r="BG741" s="363"/>
      <c r="BH741" s="363"/>
      <c r="BI741" s="363"/>
      <c r="BJ741" s="363"/>
    </row>
    <row r="742" spans="6:62" ht="93" customHeight="1" x14ac:dyDescent="0.3">
      <c r="F742" s="399"/>
      <c r="G742" s="400"/>
      <c r="H742" s="400"/>
      <c r="I742" s="400"/>
      <c r="J742" s="400"/>
      <c r="K742" s="400"/>
      <c r="L742" s="400"/>
      <c r="M742" s="400"/>
      <c r="N742" s="400"/>
      <c r="U742" s="401"/>
      <c r="V742" s="402"/>
      <c r="W742" s="402"/>
      <c r="X742" s="402"/>
      <c r="Y742" s="402"/>
      <c r="Z742" s="402"/>
      <c r="AA742" s="402"/>
      <c r="AB742" s="402"/>
      <c r="AC742" s="402"/>
      <c r="AD742" s="402"/>
      <c r="AE742" s="402"/>
      <c r="AF742" s="402"/>
      <c r="AG742" s="402"/>
      <c r="AH742" s="402"/>
      <c r="AI742" s="402"/>
      <c r="AJ742" s="402"/>
      <c r="AK742" s="402"/>
      <c r="AL742" s="403"/>
      <c r="AM742" s="403"/>
      <c r="AN742" s="403"/>
      <c r="AO742" s="403"/>
      <c r="AP742" s="403"/>
      <c r="AQ742" s="403"/>
      <c r="AR742" s="403"/>
      <c r="AS742" s="403"/>
      <c r="AT742" s="403"/>
      <c r="AU742" s="403"/>
      <c r="AV742" s="403"/>
      <c r="AW742" s="403"/>
      <c r="AX742" s="403"/>
      <c r="AY742" s="403"/>
      <c r="AZ742" s="404"/>
      <c r="BA742" s="363"/>
      <c r="BB742" s="363"/>
      <c r="BC742" s="363"/>
      <c r="BD742" s="363"/>
      <c r="BE742" s="363"/>
      <c r="BF742" s="363"/>
      <c r="BG742" s="363"/>
      <c r="BH742" s="363"/>
      <c r="BI742" s="363"/>
      <c r="BJ742" s="363"/>
    </row>
    <row r="743" spans="6:62" ht="93" customHeight="1" x14ac:dyDescent="0.3">
      <c r="F743" s="399"/>
      <c r="G743" s="400"/>
      <c r="H743" s="400"/>
      <c r="I743" s="400"/>
      <c r="J743" s="400"/>
      <c r="K743" s="400"/>
      <c r="L743" s="400"/>
      <c r="M743" s="400"/>
      <c r="N743" s="400"/>
      <c r="U743" s="401"/>
      <c r="V743" s="402"/>
      <c r="W743" s="402"/>
      <c r="X743" s="402"/>
      <c r="Y743" s="402"/>
      <c r="Z743" s="402"/>
      <c r="AA743" s="402"/>
      <c r="AB743" s="402"/>
      <c r="AC743" s="402"/>
      <c r="AD743" s="402"/>
      <c r="AE743" s="402"/>
      <c r="AF743" s="402"/>
      <c r="AG743" s="402"/>
      <c r="AH743" s="402"/>
      <c r="AI743" s="402"/>
      <c r="AJ743" s="402"/>
      <c r="AK743" s="402"/>
      <c r="AL743" s="403"/>
      <c r="AM743" s="403"/>
      <c r="AN743" s="403"/>
      <c r="AO743" s="403"/>
      <c r="AP743" s="403"/>
      <c r="AQ743" s="403"/>
      <c r="AR743" s="403"/>
      <c r="AS743" s="403"/>
      <c r="AT743" s="403"/>
      <c r="AU743" s="403"/>
      <c r="AV743" s="403"/>
      <c r="AW743" s="403"/>
      <c r="AX743" s="403"/>
      <c r="AY743" s="403"/>
      <c r="AZ743" s="404"/>
      <c r="BA743" s="363"/>
      <c r="BB743" s="363"/>
      <c r="BC743" s="363"/>
      <c r="BD743" s="363"/>
      <c r="BE743" s="363"/>
      <c r="BF743" s="363"/>
      <c r="BG743" s="363"/>
      <c r="BH743" s="363"/>
      <c r="BI743" s="363"/>
      <c r="BJ743" s="363"/>
    </row>
    <row r="744" spans="6:62" ht="93" customHeight="1" x14ac:dyDescent="0.3">
      <c r="F744" s="399"/>
      <c r="G744" s="400"/>
      <c r="H744" s="400"/>
      <c r="I744" s="400"/>
      <c r="J744" s="400"/>
      <c r="K744" s="400"/>
      <c r="L744" s="400"/>
      <c r="M744" s="400"/>
      <c r="N744" s="400"/>
      <c r="U744" s="401"/>
      <c r="V744" s="402"/>
      <c r="W744" s="402"/>
      <c r="X744" s="402"/>
      <c r="Y744" s="402"/>
      <c r="Z744" s="402"/>
      <c r="AA744" s="402"/>
      <c r="AB744" s="402"/>
      <c r="AC744" s="402"/>
      <c r="AD744" s="402"/>
      <c r="AE744" s="402"/>
      <c r="AF744" s="402"/>
      <c r="AG744" s="402"/>
      <c r="AH744" s="402"/>
      <c r="AI744" s="402"/>
      <c r="AJ744" s="402"/>
      <c r="AK744" s="402"/>
      <c r="AL744" s="403"/>
      <c r="AM744" s="403"/>
      <c r="AN744" s="403"/>
      <c r="AO744" s="403"/>
      <c r="AP744" s="403"/>
      <c r="AQ744" s="403"/>
      <c r="AR744" s="403"/>
      <c r="AS744" s="403"/>
      <c r="AT744" s="403"/>
      <c r="AU744" s="403"/>
      <c r="AV744" s="403"/>
      <c r="AW744" s="403"/>
      <c r="AX744" s="403"/>
      <c r="AY744" s="403"/>
      <c r="AZ744" s="404"/>
      <c r="BA744" s="363"/>
      <c r="BB744" s="363"/>
      <c r="BC744" s="363"/>
      <c r="BD744" s="363"/>
      <c r="BE744" s="363"/>
      <c r="BF744" s="363"/>
      <c r="BG744" s="363"/>
      <c r="BH744" s="363"/>
      <c r="BI744" s="363"/>
      <c r="BJ744" s="363"/>
    </row>
    <row r="745" spans="6:62" ht="93" customHeight="1" x14ac:dyDescent="0.3">
      <c r="F745" s="399"/>
      <c r="G745" s="400"/>
      <c r="H745" s="400"/>
      <c r="I745" s="400"/>
      <c r="J745" s="400"/>
      <c r="K745" s="400"/>
      <c r="L745" s="400"/>
      <c r="M745" s="400"/>
      <c r="N745" s="400"/>
      <c r="U745" s="401"/>
      <c r="V745" s="402"/>
      <c r="W745" s="402"/>
      <c r="X745" s="402"/>
      <c r="Y745" s="402"/>
      <c r="Z745" s="402"/>
      <c r="AA745" s="402"/>
      <c r="AB745" s="402"/>
      <c r="AC745" s="402"/>
      <c r="AD745" s="402"/>
      <c r="AE745" s="402"/>
      <c r="AF745" s="402"/>
      <c r="AG745" s="402"/>
      <c r="AH745" s="402"/>
      <c r="AI745" s="402"/>
      <c r="AJ745" s="402"/>
      <c r="AK745" s="402"/>
      <c r="AL745" s="403"/>
      <c r="AM745" s="403"/>
      <c r="AN745" s="403"/>
      <c r="AO745" s="403"/>
      <c r="AP745" s="403"/>
      <c r="AQ745" s="403"/>
      <c r="AR745" s="403"/>
      <c r="AS745" s="403"/>
      <c r="AT745" s="403"/>
      <c r="AU745" s="403"/>
      <c r="AV745" s="403"/>
      <c r="AW745" s="403"/>
      <c r="AX745" s="403"/>
      <c r="AY745" s="403"/>
      <c r="AZ745" s="404"/>
      <c r="BA745" s="363"/>
      <c r="BB745" s="363"/>
      <c r="BC745" s="363"/>
      <c r="BD745" s="363"/>
      <c r="BE745" s="363"/>
      <c r="BF745" s="363"/>
      <c r="BG745" s="363"/>
      <c r="BH745" s="363"/>
      <c r="BI745" s="363"/>
      <c r="BJ745" s="363"/>
    </row>
    <row r="746" spans="6:62" ht="93" customHeight="1" x14ac:dyDescent="0.3">
      <c r="F746" s="399"/>
      <c r="G746" s="400"/>
      <c r="H746" s="400"/>
      <c r="I746" s="400"/>
      <c r="J746" s="400"/>
      <c r="K746" s="400"/>
      <c r="L746" s="400"/>
      <c r="M746" s="400"/>
      <c r="N746" s="400"/>
      <c r="U746" s="401"/>
      <c r="V746" s="402"/>
      <c r="W746" s="402"/>
      <c r="X746" s="402"/>
      <c r="Y746" s="402"/>
      <c r="Z746" s="402"/>
      <c r="AA746" s="402"/>
      <c r="AB746" s="402"/>
      <c r="AC746" s="402"/>
      <c r="AD746" s="402"/>
      <c r="AE746" s="402"/>
      <c r="AF746" s="402"/>
      <c r="AG746" s="402"/>
      <c r="AH746" s="402"/>
      <c r="AI746" s="402"/>
      <c r="AJ746" s="402"/>
      <c r="AK746" s="402"/>
      <c r="AL746" s="403"/>
      <c r="AM746" s="403"/>
      <c r="AN746" s="403"/>
      <c r="AO746" s="403"/>
      <c r="AP746" s="403"/>
      <c r="AQ746" s="403"/>
      <c r="AR746" s="403"/>
      <c r="AS746" s="403"/>
      <c r="AT746" s="403"/>
      <c r="AU746" s="403"/>
      <c r="AV746" s="403"/>
      <c r="AW746" s="403"/>
      <c r="AX746" s="403"/>
      <c r="AY746" s="403"/>
      <c r="AZ746" s="404"/>
      <c r="BA746" s="363"/>
      <c r="BB746" s="363"/>
      <c r="BC746" s="363"/>
      <c r="BD746" s="363"/>
      <c r="BE746" s="363"/>
      <c r="BF746" s="363"/>
      <c r="BG746" s="363"/>
      <c r="BH746" s="363"/>
      <c r="BI746" s="363"/>
      <c r="BJ746" s="363"/>
    </row>
    <row r="747" spans="6:62" ht="93" customHeight="1" x14ac:dyDescent="0.3">
      <c r="F747" s="399"/>
      <c r="G747" s="400"/>
      <c r="H747" s="400"/>
      <c r="I747" s="400"/>
      <c r="J747" s="400"/>
      <c r="K747" s="400"/>
      <c r="L747" s="400"/>
      <c r="M747" s="400"/>
      <c r="N747" s="400"/>
      <c r="U747" s="401"/>
      <c r="V747" s="402"/>
      <c r="W747" s="402"/>
      <c r="X747" s="402"/>
      <c r="Y747" s="402"/>
      <c r="Z747" s="402"/>
      <c r="AA747" s="402"/>
      <c r="AB747" s="402"/>
      <c r="AC747" s="402"/>
      <c r="AD747" s="402"/>
      <c r="AE747" s="402"/>
      <c r="AF747" s="402"/>
      <c r="AG747" s="402"/>
      <c r="AH747" s="402"/>
      <c r="AI747" s="402"/>
      <c r="AJ747" s="402"/>
      <c r="AK747" s="402"/>
      <c r="AL747" s="403"/>
      <c r="AM747" s="403"/>
      <c r="AN747" s="403"/>
      <c r="AO747" s="403"/>
      <c r="AP747" s="403"/>
      <c r="AQ747" s="403"/>
      <c r="AR747" s="403"/>
      <c r="AS747" s="403"/>
      <c r="AT747" s="403"/>
      <c r="AU747" s="403"/>
      <c r="AV747" s="403"/>
      <c r="AW747" s="403"/>
      <c r="AX747" s="403"/>
      <c r="AY747" s="403"/>
      <c r="AZ747" s="404"/>
      <c r="BA747" s="363"/>
      <c r="BB747" s="363"/>
      <c r="BC747" s="363"/>
      <c r="BD747" s="363"/>
      <c r="BE747" s="363"/>
      <c r="BF747" s="363"/>
      <c r="BG747" s="363"/>
      <c r="BH747" s="363"/>
      <c r="BI747" s="363"/>
      <c r="BJ747" s="363"/>
    </row>
    <row r="748" spans="6:62" ht="93" customHeight="1" x14ac:dyDescent="0.3">
      <c r="F748" s="399"/>
      <c r="G748" s="400"/>
      <c r="H748" s="400"/>
      <c r="I748" s="400"/>
      <c r="J748" s="400"/>
      <c r="K748" s="400"/>
      <c r="L748" s="400"/>
      <c r="M748" s="400"/>
      <c r="N748" s="400"/>
      <c r="U748" s="401"/>
      <c r="V748" s="402"/>
      <c r="W748" s="402"/>
      <c r="X748" s="402"/>
      <c r="Y748" s="402"/>
      <c r="Z748" s="402"/>
      <c r="AA748" s="402"/>
      <c r="AB748" s="402"/>
      <c r="AC748" s="402"/>
      <c r="AD748" s="402"/>
      <c r="AE748" s="402"/>
      <c r="AF748" s="402"/>
      <c r="AG748" s="402"/>
      <c r="AH748" s="402"/>
      <c r="AI748" s="402"/>
      <c r="AJ748" s="402"/>
      <c r="AK748" s="402"/>
      <c r="AL748" s="403"/>
      <c r="AM748" s="403"/>
      <c r="AN748" s="403"/>
      <c r="AO748" s="403"/>
      <c r="AP748" s="403"/>
      <c r="AQ748" s="403"/>
      <c r="AR748" s="403"/>
      <c r="AS748" s="403"/>
      <c r="AT748" s="403"/>
      <c r="AU748" s="403"/>
      <c r="AV748" s="403"/>
      <c r="AW748" s="403"/>
      <c r="AX748" s="403"/>
      <c r="AY748" s="403"/>
      <c r="AZ748" s="404"/>
      <c r="BA748" s="363"/>
      <c r="BB748" s="363"/>
      <c r="BC748" s="363"/>
      <c r="BD748" s="363"/>
      <c r="BE748" s="363"/>
      <c r="BF748" s="363"/>
      <c r="BG748" s="363"/>
      <c r="BH748" s="363"/>
      <c r="BI748" s="363"/>
      <c r="BJ748" s="363"/>
    </row>
    <row r="749" spans="6:62" ht="93" customHeight="1" x14ac:dyDescent="0.3">
      <c r="F749" s="399"/>
      <c r="G749" s="400"/>
      <c r="H749" s="400"/>
      <c r="I749" s="400"/>
      <c r="J749" s="400"/>
      <c r="K749" s="400"/>
      <c r="L749" s="400"/>
      <c r="M749" s="400"/>
      <c r="N749" s="400"/>
      <c r="U749" s="401"/>
      <c r="V749" s="402"/>
      <c r="W749" s="402"/>
      <c r="X749" s="402"/>
      <c r="Y749" s="402"/>
      <c r="Z749" s="402"/>
      <c r="AA749" s="402"/>
      <c r="AB749" s="402"/>
      <c r="AC749" s="402"/>
      <c r="AD749" s="402"/>
      <c r="AE749" s="402"/>
      <c r="AF749" s="402"/>
      <c r="AG749" s="402"/>
      <c r="AH749" s="402"/>
      <c r="AI749" s="402"/>
      <c r="AJ749" s="402"/>
      <c r="AK749" s="402"/>
      <c r="AL749" s="403"/>
      <c r="AM749" s="403"/>
      <c r="AN749" s="403"/>
      <c r="AO749" s="403"/>
      <c r="AP749" s="403"/>
      <c r="AQ749" s="403"/>
      <c r="AR749" s="403"/>
      <c r="AS749" s="403"/>
      <c r="AT749" s="403"/>
      <c r="AU749" s="403"/>
      <c r="AV749" s="403"/>
      <c r="AW749" s="403"/>
      <c r="AX749" s="403"/>
      <c r="AY749" s="403"/>
      <c r="AZ749" s="404"/>
      <c r="BA749" s="363"/>
      <c r="BB749" s="363"/>
      <c r="BC749" s="363"/>
      <c r="BD749" s="363"/>
      <c r="BE749" s="363"/>
      <c r="BF749" s="363"/>
      <c r="BG749" s="363"/>
      <c r="BH749" s="363"/>
      <c r="BI749" s="363"/>
      <c r="BJ749" s="363"/>
    </row>
    <row r="750" spans="6:62" ht="93" customHeight="1" x14ac:dyDescent="0.3">
      <c r="F750" s="399"/>
      <c r="G750" s="400"/>
      <c r="H750" s="400"/>
      <c r="I750" s="400"/>
      <c r="J750" s="400"/>
      <c r="K750" s="400"/>
      <c r="L750" s="400"/>
      <c r="M750" s="400"/>
      <c r="N750" s="400"/>
      <c r="U750" s="401"/>
      <c r="V750" s="402"/>
      <c r="W750" s="402"/>
      <c r="X750" s="402"/>
      <c r="Y750" s="402"/>
      <c r="Z750" s="402"/>
      <c r="AA750" s="402"/>
      <c r="AB750" s="402"/>
      <c r="AC750" s="402"/>
      <c r="AD750" s="402"/>
      <c r="AE750" s="402"/>
      <c r="AF750" s="402"/>
      <c r="AG750" s="402"/>
      <c r="AH750" s="402"/>
      <c r="AI750" s="402"/>
      <c r="AJ750" s="402"/>
      <c r="AK750" s="402"/>
      <c r="AL750" s="403"/>
      <c r="AM750" s="403"/>
      <c r="AN750" s="403"/>
      <c r="AO750" s="403"/>
      <c r="AP750" s="403"/>
      <c r="AQ750" s="403"/>
      <c r="AR750" s="403"/>
      <c r="AS750" s="403"/>
      <c r="AT750" s="403"/>
      <c r="AU750" s="403"/>
      <c r="AV750" s="403"/>
      <c r="AW750" s="403"/>
      <c r="AX750" s="403"/>
      <c r="AY750" s="403"/>
      <c r="AZ750" s="404"/>
      <c r="BA750" s="363"/>
      <c r="BB750" s="363"/>
      <c r="BC750" s="363"/>
      <c r="BD750" s="363"/>
      <c r="BE750" s="363"/>
      <c r="BF750" s="363"/>
      <c r="BG750" s="363"/>
      <c r="BH750" s="363"/>
      <c r="BI750" s="363"/>
      <c r="BJ750" s="363"/>
    </row>
    <row r="751" spans="6:62" ht="93" customHeight="1" x14ac:dyDescent="0.3">
      <c r="F751" s="399"/>
      <c r="G751" s="400"/>
      <c r="H751" s="400"/>
      <c r="I751" s="400"/>
      <c r="J751" s="400"/>
      <c r="K751" s="400"/>
      <c r="L751" s="400"/>
      <c r="M751" s="400"/>
      <c r="N751" s="400"/>
      <c r="U751" s="401"/>
      <c r="V751" s="402"/>
      <c r="W751" s="402"/>
      <c r="X751" s="402"/>
      <c r="Y751" s="402"/>
      <c r="Z751" s="402"/>
      <c r="AA751" s="402"/>
      <c r="AB751" s="402"/>
      <c r="AC751" s="402"/>
      <c r="AD751" s="402"/>
      <c r="AE751" s="402"/>
      <c r="AF751" s="402"/>
      <c r="AG751" s="402"/>
      <c r="AH751" s="402"/>
      <c r="AI751" s="402"/>
      <c r="AJ751" s="402"/>
      <c r="AK751" s="402"/>
      <c r="AL751" s="403"/>
      <c r="AM751" s="403"/>
      <c r="AN751" s="403"/>
      <c r="AO751" s="403"/>
      <c r="AP751" s="403"/>
      <c r="AQ751" s="403"/>
      <c r="AR751" s="403"/>
      <c r="AS751" s="403"/>
      <c r="AT751" s="403"/>
      <c r="AU751" s="403"/>
      <c r="AV751" s="403"/>
      <c r="AW751" s="403"/>
      <c r="AX751" s="403"/>
      <c r="AY751" s="403"/>
      <c r="AZ751" s="404"/>
      <c r="BA751" s="363"/>
      <c r="BB751" s="363"/>
      <c r="BC751" s="363"/>
      <c r="BD751" s="363"/>
      <c r="BE751" s="363"/>
      <c r="BF751" s="363"/>
      <c r="BG751" s="363"/>
      <c r="BH751" s="363"/>
      <c r="BI751" s="363"/>
      <c r="BJ751" s="363"/>
    </row>
    <row r="752" spans="6:62" ht="93" customHeight="1" x14ac:dyDescent="0.3">
      <c r="F752" s="399"/>
      <c r="G752" s="400"/>
      <c r="H752" s="400"/>
      <c r="I752" s="400"/>
      <c r="J752" s="400"/>
      <c r="K752" s="400"/>
      <c r="L752" s="400"/>
      <c r="M752" s="400"/>
      <c r="N752" s="400"/>
      <c r="U752" s="401"/>
      <c r="V752" s="402"/>
      <c r="W752" s="402"/>
      <c r="X752" s="402"/>
      <c r="Y752" s="402"/>
      <c r="Z752" s="402"/>
      <c r="AA752" s="402"/>
      <c r="AB752" s="402"/>
      <c r="AC752" s="402"/>
      <c r="AD752" s="402"/>
      <c r="AE752" s="402"/>
      <c r="AF752" s="402"/>
      <c r="AG752" s="402"/>
      <c r="AH752" s="402"/>
      <c r="AI752" s="402"/>
      <c r="AJ752" s="402"/>
      <c r="AK752" s="402"/>
      <c r="AL752" s="403"/>
      <c r="AM752" s="403"/>
      <c r="AN752" s="403"/>
      <c r="AO752" s="403"/>
      <c r="AP752" s="403"/>
      <c r="AQ752" s="403"/>
      <c r="AR752" s="403"/>
      <c r="AS752" s="403"/>
      <c r="AT752" s="403"/>
      <c r="AU752" s="403"/>
      <c r="AV752" s="403"/>
      <c r="AW752" s="403"/>
      <c r="AX752" s="403"/>
      <c r="AY752" s="403"/>
      <c r="AZ752" s="404"/>
      <c r="BA752" s="363"/>
      <c r="BB752" s="363"/>
      <c r="BC752" s="363"/>
      <c r="BD752" s="363"/>
      <c r="BE752" s="363"/>
      <c r="BF752" s="363"/>
      <c r="BG752" s="363"/>
      <c r="BH752" s="363"/>
      <c r="BI752" s="363"/>
      <c r="BJ752" s="363"/>
    </row>
    <row r="753" spans="6:62" ht="93" customHeight="1" x14ac:dyDescent="0.3">
      <c r="F753" s="399"/>
      <c r="G753" s="400"/>
      <c r="H753" s="400"/>
      <c r="I753" s="400"/>
      <c r="J753" s="400"/>
      <c r="K753" s="400"/>
      <c r="L753" s="400"/>
      <c r="M753" s="400"/>
      <c r="N753" s="400"/>
      <c r="U753" s="401"/>
      <c r="V753" s="402"/>
      <c r="W753" s="402"/>
      <c r="X753" s="402"/>
      <c r="Y753" s="402"/>
      <c r="Z753" s="402"/>
      <c r="AA753" s="402"/>
      <c r="AB753" s="402"/>
      <c r="AC753" s="402"/>
      <c r="AD753" s="402"/>
      <c r="AE753" s="402"/>
      <c r="AF753" s="402"/>
      <c r="AG753" s="402"/>
      <c r="AH753" s="402"/>
      <c r="AI753" s="402"/>
      <c r="AJ753" s="402"/>
      <c r="AK753" s="402"/>
      <c r="AL753" s="403"/>
      <c r="AM753" s="403"/>
      <c r="AN753" s="403"/>
      <c r="AO753" s="403"/>
      <c r="AP753" s="403"/>
      <c r="AQ753" s="403"/>
      <c r="AR753" s="403"/>
      <c r="AS753" s="403"/>
      <c r="AT753" s="403"/>
      <c r="AU753" s="403"/>
      <c r="AV753" s="403"/>
      <c r="AW753" s="403"/>
      <c r="AX753" s="403"/>
      <c r="AY753" s="403"/>
      <c r="AZ753" s="404"/>
      <c r="BA753" s="363"/>
      <c r="BB753" s="363"/>
      <c r="BC753" s="363"/>
      <c r="BD753" s="363"/>
      <c r="BE753" s="363"/>
      <c r="BF753" s="363"/>
      <c r="BG753" s="363"/>
      <c r="BH753" s="363"/>
      <c r="BI753" s="363"/>
      <c r="BJ753" s="363"/>
    </row>
    <row r="754" spans="6:62" ht="93" customHeight="1" x14ac:dyDescent="0.3">
      <c r="F754" s="399"/>
      <c r="G754" s="400"/>
      <c r="H754" s="400"/>
      <c r="I754" s="400"/>
      <c r="J754" s="400"/>
      <c r="K754" s="400"/>
      <c r="L754" s="400"/>
      <c r="M754" s="400"/>
      <c r="N754" s="400"/>
      <c r="U754" s="401"/>
      <c r="V754" s="402"/>
      <c r="W754" s="402"/>
      <c r="X754" s="402"/>
      <c r="Y754" s="402"/>
      <c r="Z754" s="402"/>
      <c r="AA754" s="402"/>
      <c r="AB754" s="402"/>
      <c r="AC754" s="402"/>
      <c r="AD754" s="402"/>
      <c r="AE754" s="402"/>
      <c r="AF754" s="402"/>
      <c r="AG754" s="402"/>
      <c r="AH754" s="402"/>
      <c r="AI754" s="402"/>
      <c r="AJ754" s="402"/>
      <c r="AK754" s="402"/>
      <c r="AL754" s="403"/>
      <c r="AM754" s="403"/>
      <c r="AN754" s="403"/>
      <c r="AO754" s="403"/>
      <c r="AP754" s="403"/>
      <c r="AQ754" s="403"/>
      <c r="AR754" s="403"/>
      <c r="AS754" s="403"/>
      <c r="AT754" s="403"/>
      <c r="AU754" s="403"/>
      <c r="AV754" s="403"/>
      <c r="AW754" s="403"/>
      <c r="AX754" s="403"/>
      <c r="AY754" s="403"/>
      <c r="AZ754" s="404"/>
      <c r="BA754" s="363"/>
      <c r="BB754" s="363"/>
      <c r="BC754" s="363"/>
      <c r="BD754" s="363"/>
      <c r="BE754" s="363"/>
      <c r="BF754" s="363"/>
      <c r="BG754" s="363"/>
      <c r="BH754" s="363"/>
      <c r="BI754" s="363"/>
      <c r="BJ754" s="363"/>
    </row>
    <row r="755" spans="6:62" ht="93" customHeight="1" x14ac:dyDescent="0.3">
      <c r="F755" s="399"/>
      <c r="G755" s="400"/>
      <c r="H755" s="400"/>
      <c r="I755" s="400"/>
      <c r="J755" s="400"/>
      <c r="K755" s="400"/>
      <c r="L755" s="400"/>
      <c r="M755" s="400"/>
      <c r="N755" s="400"/>
      <c r="U755" s="401"/>
      <c r="V755" s="402"/>
      <c r="W755" s="402"/>
      <c r="X755" s="402"/>
      <c r="Y755" s="402"/>
      <c r="Z755" s="402"/>
      <c r="AA755" s="402"/>
      <c r="AB755" s="402"/>
      <c r="AC755" s="402"/>
      <c r="AD755" s="402"/>
      <c r="AE755" s="402"/>
      <c r="AF755" s="402"/>
      <c r="AG755" s="402"/>
      <c r="AH755" s="402"/>
      <c r="AI755" s="402"/>
      <c r="AJ755" s="402"/>
      <c r="AK755" s="402"/>
      <c r="AL755" s="403"/>
      <c r="AM755" s="403"/>
      <c r="AN755" s="403"/>
      <c r="AO755" s="403"/>
      <c r="AP755" s="403"/>
      <c r="AQ755" s="403"/>
      <c r="AR755" s="403"/>
      <c r="AS755" s="403"/>
      <c r="AT755" s="403"/>
      <c r="AU755" s="403"/>
      <c r="AV755" s="403"/>
      <c r="AW755" s="403"/>
      <c r="AX755" s="403"/>
      <c r="AY755" s="403"/>
      <c r="AZ755" s="404"/>
      <c r="BA755" s="363"/>
      <c r="BB755" s="363"/>
      <c r="BC755" s="363"/>
      <c r="BD755" s="363"/>
      <c r="BE755" s="363"/>
      <c r="BF755" s="363"/>
      <c r="BG755" s="363"/>
      <c r="BH755" s="363"/>
      <c r="BI755" s="363"/>
      <c r="BJ755" s="363"/>
    </row>
    <row r="756" spans="6:62" ht="93" customHeight="1" x14ac:dyDescent="0.3">
      <c r="F756" s="399"/>
      <c r="G756" s="400"/>
      <c r="H756" s="400"/>
      <c r="I756" s="400"/>
      <c r="J756" s="400"/>
      <c r="K756" s="400"/>
      <c r="L756" s="400"/>
      <c r="M756" s="400"/>
      <c r="N756" s="400"/>
      <c r="U756" s="401"/>
      <c r="V756" s="402"/>
      <c r="W756" s="402"/>
      <c r="X756" s="402"/>
      <c r="Y756" s="402"/>
      <c r="Z756" s="402"/>
      <c r="AA756" s="402"/>
      <c r="AB756" s="402"/>
      <c r="AC756" s="402"/>
      <c r="AD756" s="402"/>
      <c r="AE756" s="402"/>
      <c r="AF756" s="402"/>
      <c r="AG756" s="402"/>
      <c r="AH756" s="402"/>
      <c r="AI756" s="402"/>
      <c r="AJ756" s="402"/>
      <c r="AK756" s="402"/>
      <c r="AL756" s="403"/>
      <c r="AM756" s="403"/>
      <c r="AN756" s="403"/>
      <c r="AO756" s="403"/>
      <c r="AP756" s="403"/>
      <c r="AQ756" s="403"/>
      <c r="AR756" s="403"/>
      <c r="AS756" s="403"/>
      <c r="AT756" s="403"/>
      <c r="AU756" s="403"/>
      <c r="AV756" s="403"/>
      <c r="AW756" s="403"/>
      <c r="AX756" s="403"/>
      <c r="AY756" s="403"/>
      <c r="AZ756" s="404"/>
      <c r="BA756" s="363"/>
      <c r="BB756" s="363"/>
      <c r="BC756" s="363"/>
      <c r="BD756" s="363"/>
      <c r="BE756" s="363"/>
      <c r="BF756" s="363"/>
      <c r="BG756" s="363"/>
      <c r="BH756" s="363"/>
      <c r="BI756" s="363"/>
      <c r="BJ756" s="363"/>
    </row>
    <row r="757" spans="6:62" ht="93" customHeight="1" x14ac:dyDescent="0.3">
      <c r="F757" s="399"/>
      <c r="G757" s="400"/>
      <c r="H757" s="400"/>
      <c r="I757" s="400"/>
      <c r="J757" s="400"/>
      <c r="K757" s="400"/>
      <c r="L757" s="400"/>
      <c r="M757" s="400"/>
      <c r="N757" s="400"/>
      <c r="U757" s="401"/>
      <c r="V757" s="402"/>
      <c r="W757" s="402"/>
      <c r="X757" s="402"/>
      <c r="Y757" s="402"/>
      <c r="Z757" s="402"/>
      <c r="AA757" s="402"/>
      <c r="AB757" s="402"/>
      <c r="AC757" s="402"/>
      <c r="AD757" s="402"/>
      <c r="AE757" s="402"/>
      <c r="AF757" s="402"/>
      <c r="AG757" s="402"/>
      <c r="AH757" s="402"/>
      <c r="AI757" s="402"/>
      <c r="AJ757" s="402"/>
      <c r="AK757" s="402"/>
      <c r="AL757" s="403"/>
      <c r="AM757" s="403"/>
      <c r="AN757" s="403"/>
      <c r="AO757" s="403"/>
      <c r="AP757" s="403"/>
      <c r="AQ757" s="403"/>
      <c r="AR757" s="403"/>
      <c r="AS757" s="403"/>
      <c r="AT757" s="403"/>
      <c r="AU757" s="403"/>
      <c r="AV757" s="403"/>
      <c r="AW757" s="403"/>
      <c r="AX757" s="403"/>
      <c r="AY757" s="403"/>
      <c r="AZ757" s="404"/>
      <c r="BA757" s="363"/>
      <c r="BB757" s="363"/>
      <c r="BC757" s="363"/>
      <c r="BD757" s="363"/>
      <c r="BE757" s="363"/>
      <c r="BF757" s="363"/>
      <c r="BG757" s="363"/>
      <c r="BH757" s="363"/>
      <c r="BI757" s="363"/>
      <c r="BJ757" s="363"/>
    </row>
    <row r="758" spans="6:62" ht="93" customHeight="1" x14ac:dyDescent="0.3">
      <c r="F758" s="399"/>
      <c r="G758" s="400"/>
      <c r="H758" s="400"/>
      <c r="I758" s="400"/>
      <c r="J758" s="400"/>
      <c r="K758" s="400"/>
      <c r="L758" s="400"/>
      <c r="M758" s="400"/>
      <c r="N758" s="400"/>
      <c r="U758" s="401"/>
      <c r="V758" s="402"/>
      <c r="W758" s="402"/>
      <c r="X758" s="402"/>
      <c r="Y758" s="402"/>
      <c r="Z758" s="402"/>
      <c r="AA758" s="402"/>
      <c r="AB758" s="402"/>
      <c r="AC758" s="402"/>
      <c r="AD758" s="402"/>
      <c r="AE758" s="402"/>
      <c r="AF758" s="402"/>
      <c r="AG758" s="402"/>
      <c r="AH758" s="402"/>
      <c r="AI758" s="402"/>
      <c r="AJ758" s="402"/>
      <c r="AK758" s="402"/>
      <c r="AL758" s="403"/>
      <c r="AM758" s="403"/>
      <c r="AN758" s="403"/>
      <c r="AO758" s="403"/>
      <c r="AP758" s="403"/>
      <c r="AQ758" s="403"/>
      <c r="AR758" s="403"/>
      <c r="AS758" s="403"/>
      <c r="AT758" s="403"/>
      <c r="AU758" s="403"/>
      <c r="AV758" s="403"/>
      <c r="AW758" s="403"/>
      <c r="AX758" s="403"/>
      <c r="AY758" s="403"/>
      <c r="AZ758" s="404"/>
      <c r="BA758" s="363"/>
      <c r="BB758" s="363"/>
      <c r="BC758" s="363"/>
      <c r="BD758" s="363"/>
      <c r="BE758" s="363"/>
      <c r="BF758" s="363"/>
      <c r="BG758" s="363"/>
      <c r="BH758" s="363"/>
      <c r="BI758" s="363"/>
      <c r="BJ758" s="363"/>
    </row>
    <row r="759" spans="6:62" ht="93" customHeight="1" x14ac:dyDescent="0.3">
      <c r="F759" s="399"/>
      <c r="G759" s="400"/>
      <c r="H759" s="400"/>
      <c r="I759" s="400"/>
      <c r="J759" s="400"/>
      <c r="K759" s="400"/>
      <c r="L759" s="400"/>
      <c r="M759" s="400"/>
      <c r="N759" s="400"/>
      <c r="U759" s="401"/>
      <c r="V759" s="402"/>
      <c r="W759" s="402"/>
      <c r="X759" s="402"/>
      <c r="Y759" s="402"/>
      <c r="Z759" s="402"/>
      <c r="AA759" s="402"/>
      <c r="AB759" s="402"/>
      <c r="AC759" s="402"/>
      <c r="AD759" s="402"/>
      <c r="AE759" s="402"/>
      <c r="AF759" s="402"/>
      <c r="AG759" s="402"/>
      <c r="AH759" s="402"/>
      <c r="AI759" s="402"/>
      <c r="AJ759" s="402"/>
      <c r="AK759" s="402"/>
      <c r="AL759" s="403"/>
      <c r="AM759" s="403"/>
      <c r="AN759" s="403"/>
      <c r="AO759" s="403"/>
      <c r="AP759" s="403"/>
      <c r="AQ759" s="403"/>
      <c r="AR759" s="403"/>
      <c r="AS759" s="403"/>
      <c r="AT759" s="403"/>
      <c r="AU759" s="403"/>
      <c r="AV759" s="403"/>
      <c r="AW759" s="403"/>
      <c r="AX759" s="403"/>
      <c r="AY759" s="403"/>
      <c r="AZ759" s="404"/>
      <c r="BA759" s="363"/>
      <c r="BB759" s="363"/>
      <c r="BC759" s="363"/>
      <c r="BD759" s="363"/>
      <c r="BE759" s="363"/>
      <c r="BF759" s="363"/>
      <c r="BG759" s="363"/>
      <c r="BH759" s="363"/>
      <c r="BI759" s="363"/>
      <c r="BJ759" s="363"/>
    </row>
    <row r="760" spans="6:62" ht="93" customHeight="1" x14ac:dyDescent="0.3">
      <c r="F760" s="399"/>
      <c r="G760" s="400"/>
      <c r="H760" s="400"/>
      <c r="I760" s="400"/>
      <c r="J760" s="400"/>
      <c r="K760" s="400"/>
      <c r="L760" s="400"/>
      <c r="M760" s="400"/>
      <c r="N760" s="400"/>
      <c r="U760" s="401"/>
      <c r="V760" s="402"/>
      <c r="W760" s="402"/>
      <c r="X760" s="402"/>
      <c r="Y760" s="402"/>
      <c r="Z760" s="402"/>
      <c r="AA760" s="402"/>
      <c r="AB760" s="402"/>
      <c r="AC760" s="402"/>
      <c r="AD760" s="402"/>
      <c r="AE760" s="402"/>
      <c r="AF760" s="402"/>
      <c r="AG760" s="402"/>
      <c r="AH760" s="402"/>
      <c r="AI760" s="402"/>
      <c r="AJ760" s="402"/>
      <c r="AK760" s="402"/>
      <c r="AL760" s="403"/>
      <c r="AM760" s="403"/>
      <c r="AN760" s="403"/>
      <c r="AO760" s="403"/>
      <c r="AP760" s="403"/>
      <c r="AQ760" s="403"/>
      <c r="AR760" s="403"/>
      <c r="AS760" s="403"/>
      <c r="AT760" s="403"/>
      <c r="AU760" s="403"/>
      <c r="AV760" s="403"/>
      <c r="AW760" s="403"/>
      <c r="AX760" s="403"/>
      <c r="AY760" s="403"/>
      <c r="AZ760" s="404"/>
      <c r="BA760" s="363"/>
      <c r="BB760" s="363"/>
      <c r="BC760" s="363"/>
      <c r="BD760" s="363"/>
      <c r="BE760" s="363"/>
      <c r="BF760" s="363"/>
      <c r="BG760" s="363"/>
      <c r="BH760" s="363"/>
      <c r="BI760" s="363"/>
      <c r="BJ760" s="363"/>
    </row>
    <row r="761" spans="6:62" ht="93" customHeight="1" x14ac:dyDescent="0.3">
      <c r="F761" s="399"/>
      <c r="G761" s="400"/>
      <c r="H761" s="400"/>
      <c r="I761" s="400"/>
      <c r="J761" s="400"/>
      <c r="K761" s="400"/>
      <c r="L761" s="400"/>
      <c r="M761" s="400"/>
      <c r="N761" s="400"/>
      <c r="U761" s="401"/>
      <c r="V761" s="402"/>
      <c r="W761" s="402"/>
      <c r="X761" s="402"/>
      <c r="Y761" s="402"/>
      <c r="Z761" s="402"/>
      <c r="AA761" s="402"/>
      <c r="AB761" s="402"/>
      <c r="AC761" s="402"/>
      <c r="AD761" s="402"/>
      <c r="AE761" s="402"/>
      <c r="AF761" s="402"/>
      <c r="AG761" s="402"/>
      <c r="AH761" s="402"/>
      <c r="AI761" s="402"/>
      <c r="AJ761" s="402"/>
      <c r="AK761" s="402"/>
      <c r="AL761" s="403"/>
      <c r="AM761" s="403"/>
      <c r="AN761" s="403"/>
      <c r="AO761" s="403"/>
      <c r="AP761" s="403"/>
      <c r="AQ761" s="403"/>
      <c r="AR761" s="403"/>
      <c r="AS761" s="403"/>
      <c r="AT761" s="403"/>
      <c r="AU761" s="403"/>
      <c r="AV761" s="403"/>
      <c r="AW761" s="403"/>
      <c r="AX761" s="403"/>
      <c r="AY761" s="403"/>
      <c r="AZ761" s="404"/>
      <c r="BA761" s="363"/>
      <c r="BB761" s="363"/>
      <c r="BC761" s="363"/>
      <c r="BD761" s="363"/>
      <c r="BE761" s="363"/>
      <c r="BF761" s="363"/>
      <c r="BG761" s="363"/>
      <c r="BH761" s="363"/>
      <c r="BI761" s="363"/>
      <c r="BJ761" s="363"/>
    </row>
    <row r="762" spans="6:62" ht="93" customHeight="1" x14ac:dyDescent="0.3">
      <c r="F762" s="399"/>
      <c r="G762" s="400"/>
      <c r="H762" s="400"/>
      <c r="I762" s="400"/>
      <c r="J762" s="400"/>
      <c r="K762" s="400"/>
      <c r="L762" s="400"/>
      <c r="M762" s="400"/>
      <c r="N762" s="400"/>
      <c r="U762" s="401"/>
      <c r="V762" s="402"/>
      <c r="W762" s="402"/>
      <c r="X762" s="402"/>
      <c r="Y762" s="402"/>
      <c r="Z762" s="402"/>
      <c r="AA762" s="402"/>
      <c r="AB762" s="402"/>
      <c r="AC762" s="402"/>
      <c r="AD762" s="402"/>
      <c r="AE762" s="402"/>
      <c r="AF762" s="402"/>
      <c r="AG762" s="402"/>
      <c r="AH762" s="402"/>
      <c r="AI762" s="402"/>
      <c r="AJ762" s="402"/>
      <c r="AK762" s="402"/>
      <c r="AL762" s="403"/>
      <c r="AM762" s="403"/>
      <c r="AN762" s="403"/>
      <c r="AO762" s="403"/>
      <c r="AP762" s="403"/>
      <c r="AQ762" s="403"/>
      <c r="AR762" s="403"/>
      <c r="AS762" s="403"/>
      <c r="AT762" s="403"/>
      <c r="AU762" s="403"/>
      <c r="AV762" s="403"/>
      <c r="AW762" s="403"/>
      <c r="AX762" s="403"/>
      <c r="AY762" s="403"/>
      <c r="AZ762" s="404"/>
      <c r="BA762" s="363"/>
      <c r="BB762" s="363"/>
      <c r="BC762" s="363"/>
      <c r="BD762" s="363"/>
      <c r="BE762" s="363"/>
      <c r="BF762" s="363"/>
      <c r="BG762" s="363"/>
      <c r="BH762" s="363"/>
      <c r="BI762" s="363"/>
      <c r="BJ762" s="363"/>
    </row>
    <row r="763" spans="6:62" ht="93" customHeight="1" x14ac:dyDescent="0.3">
      <c r="F763" s="399"/>
      <c r="G763" s="400"/>
      <c r="H763" s="400"/>
      <c r="I763" s="400"/>
      <c r="J763" s="400"/>
      <c r="K763" s="400"/>
      <c r="L763" s="400"/>
      <c r="M763" s="400"/>
      <c r="N763" s="400"/>
      <c r="U763" s="401"/>
      <c r="V763" s="402"/>
      <c r="W763" s="402"/>
      <c r="X763" s="402"/>
      <c r="Y763" s="402"/>
      <c r="Z763" s="402"/>
      <c r="AA763" s="402"/>
      <c r="AB763" s="402"/>
      <c r="AC763" s="402"/>
      <c r="AD763" s="402"/>
      <c r="AE763" s="402"/>
      <c r="AF763" s="402"/>
      <c r="AG763" s="402"/>
      <c r="AH763" s="402"/>
      <c r="AI763" s="402"/>
      <c r="AJ763" s="402"/>
      <c r="AK763" s="402"/>
      <c r="AL763" s="403"/>
      <c r="AM763" s="403"/>
      <c r="AN763" s="403"/>
      <c r="AO763" s="403"/>
      <c r="AP763" s="403"/>
      <c r="AQ763" s="403"/>
      <c r="AR763" s="403"/>
      <c r="AS763" s="403"/>
      <c r="AT763" s="403"/>
      <c r="AU763" s="403"/>
      <c r="AV763" s="403"/>
      <c r="AW763" s="403"/>
      <c r="AX763" s="403"/>
      <c r="AY763" s="403"/>
      <c r="AZ763" s="404"/>
      <c r="BA763" s="363"/>
      <c r="BB763" s="363"/>
      <c r="BC763" s="363"/>
      <c r="BD763" s="363"/>
      <c r="BE763" s="363"/>
      <c r="BF763" s="363"/>
      <c r="BG763" s="363"/>
      <c r="BH763" s="363"/>
      <c r="BI763" s="363"/>
      <c r="BJ763" s="363"/>
    </row>
    <row r="764" spans="6:62" ht="93" customHeight="1" x14ac:dyDescent="0.3">
      <c r="F764" s="399"/>
      <c r="G764" s="400"/>
      <c r="H764" s="400"/>
      <c r="I764" s="400"/>
      <c r="J764" s="400"/>
      <c r="K764" s="400"/>
      <c r="L764" s="400"/>
      <c r="M764" s="400"/>
      <c r="N764" s="400"/>
      <c r="U764" s="401"/>
      <c r="V764" s="402"/>
      <c r="W764" s="402"/>
      <c r="X764" s="402"/>
      <c r="Y764" s="402"/>
      <c r="Z764" s="402"/>
      <c r="AA764" s="402"/>
      <c r="AB764" s="402"/>
      <c r="AC764" s="402"/>
      <c r="AD764" s="402"/>
      <c r="AE764" s="402"/>
      <c r="AF764" s="402"/>
      <c r="AG764" s="402"/>
      <c r="AH764" s="402"/>
      <c r="AI764" s="402"/>
      <c r="AJ764" s="402"/>
      <c r="AK764" s="402"/>
      <c r="AL764" s="403"/>
      <c r="AM764" s="403"/>
      <c r="AN764" s="403"/>
      <c r="AO764" s="403"/>
      <c r="AP764" s="403"/>
      <c r="AQ764" s="403"/>
      <c r="AR764" s="403"/>
      <c r="AS764" s="403"/>
      <c r="AT764" s="403"/>
      <c r="AU764" s="403"/>
      <c r="AV764" s="403"/>
      <c r="AW764" s="403"/>
      <c r="AX764" s="403"/>
      <c r="AY764" s="403"/>
      <c r="AZ764" s="404"/>
      <c r="BA764" s="363"/>
      <c r="BB764" s="363"/>
      <c r="BC764" s="363"/>
      <c r="BD764" s="363"/>
      <c r="BE764" s="363"/>
      <c r="BF764" s="363"/>
      <c r="BG764" s="363"/>
      <c r="BH764" s="363"/>
      <c r="BI764" s="363"/>
      <c r="BJ764" s="363"/>
    </row>
    <row r="765" spans="6:62" ht="93" customHeight="1" x14ac:dyDescent="0.3">
      <c r="F765" s="399"/>
      <c r="G765" s="400"/>
      <c r="H765" s="400"/>
      <c r="I765" s="400"/>
      <c r="J765" s="400"/>
      <c r="K765" s="400"/>
      <c r="L765" s="400"/>
      <c r="M765" s="400"/>
      <c r="N765" s="400"/>
      <c r="U765" s="401"/>
      <c r="V765" s="402"/>
      <c r="W765" s="402"/>
      <c r="X765" s="402"/>
      <c r="Y765" s="402"/>
      <c r="Z765" s="402"/>
      <c r="AA765" s="402"/>
      <c r="AB765" s="402"/>
      <c r="AC765" s="402"/>
      <c r="AD765" s="402"/>
      <c r="AE765" s="402"/>
      <c r="AF765" s="402"/>
      <c r="AG765" s="402"/>
      <c r="AH765" s="402"/>
      <c r="AI765" s="402"/>
      <c r="AJ765" s="402"/>
      <c r="AK765" s="402"/>
      <c r="AL765" s="403"/>
      <c r="AM765" s="403"/>
      <c r="AN765" s="403"/>
      <c r="AO765" s="403"/>
      <c r="AP765" s="403"/>
      <c r="AQ765" s="403"/>
      <c r="AR765" s="403"/>
      <c r="AS765" s="403"/>
      <c r="AT765" s="403"/>
      <c r="AU765" s="403"/>
      <c r="AV765" s="403"/>
      <c r="AW765" s="403"/>
      <c r="AX765" s="403"/>
      <c r="AY765" s="403"/>
      <c r="AZ765" s="404"/>
      <c r="BA765" s="363"/>
      <c r="BB765" s="363"/>
      <c r="BC765" s="363"/>
      <c r="BD765" s="363"/>
      <c r="BE765" s="363"/>
      <c r="BF765" s="363"/>
      <c r="BG765" s="363"/>
      <c r="BH765" s="363"/>
      <c r="BI765" s="363"/>
      <c r="BJ765" s="363"/>
    </row>
    <row r="766" spans="6:62" ht="93" customHeight="1" x14ac:dyDescent="0.3">
      <c r="F766" s="399"/>
      <c r="G766" s="400"/>
      <c r="H766" s="400"/>
      <c r="I766" s="400"/>
      <c r="J766" s="400"/>
      <c r="K766" s="400"/>
      <c r="L766" s="400"/>
      <c r="M766" s="400"/>
      <c r="N766" s="400"/>
      <c r="U766" s="401"/>
      <c r="V766" s="402"/>
      <c r="W766" s="402"/>
      <c r="X766" s="402"/>
      <c r="Y766" s="402"/>
      <c r="Z766" s="402"/>
      <c r="AA766" s="402"/>
      <c r="AB766" s="402"/>
      <c r="AC766" s="402"/>
      <c r="AD766" s="402"/>
      <c r="AE766" s="402"/>
      <c r="AF766" s="402"/>
      <c r="AG766" s="402"/>
      <c r="AH766" s="402"/>
      <c r="AI766" s="402"/>
      <c r="AJ766" s="402"/>
      <c r="AK766" s="402"/>
      <c r="AL766" s="403"/>
      <c r="AM766" s="403"/>
      <c r="AN766" s="403"/>
      <c r="AO766" s="403"/>
      <c r="AP766" s="403"/>
      <c r="AQ766" s="403"/>
      <c r="AR766" s="403"/>
      <c r="AS766" s="403"/>
      <c r="AT766" s="403"/>
      <c r="AU766" s="403"/>
      <c r="AV766" s="403"/>
      <c r="AW766" s="403"/>
      <c r="AX766" s="403"/>
      <c r="AY766" s="403"/>
      <c r="AZ766" s="404"/>
      <c r="BA766" s="363"/>
      <c r="BB766" s="363"/>
      <c r="BC766" s="363"/>
      <c r="BD766" s="363"/>
      <c r="BE766" s="363"/>
      <c r="BF766" s="363"/>
      <c r="BG766" s="363"/>
      <c r="BH766" s="363"/>
      <c r="BI766" s="363"/>
      <c r="BJ766" s="363"/>
    </row>
    <row r="767" spans="6:62" ht="93" customHeight="1" x14ac:dyDescent="0.3">
      <c r="F767" s="399"/>
      <c r="G767" s="400"/>
      <c r="H767" s="400"/>
      <c r="I767" s="400"/>
      <c r="J767" s="400"/>
      <c r="K767" s="400"/>
      <c r="L767" s="400"/>
      <c r="M767" s="400"/>
      <c r="N767" s="400"/>
      <c r="U767" s="401"/>
      <c r="V767" s="402"/>
      <c r="W767" s="402"/>
      <c r="X767" s="402"/>
      <c r="Y767" s="402"/>
      <c r="Z767" s="402"/>
      <c r="AA767" s="402"/>
      <c r="AB767" s="402"/>
      <c r="AC767" s="402"/>
      <c r="AD767" s="402"/>
      <c r="AE767" s="402"/>
      <c r="AF767" s="402"/>
      <c r="AG767" s="402"/>
      <c r="AH767" s="402"/>
      <c r="AI767" s="402"/>
      <c r="AJ767" s="402"/>
      <c r="AK767" s="402"/>
      <c r="AL767" s="403"/>
      <c r="AM767" s="403"/>
      <c r="AN767" s="403"/>
      <c r="AO767" s="403"/>
      <c r="AP767" s="403"/>
      <c r="AQ767" s="403"/>
      <c r="AR767" s="403"/>
      <c r="AS767" s="403"/>
      <c r="AT767" s="403"/>
      <c r="AU767" s="403"/>
      <c r="AV767" s="403"/>
      <c r="AW767" s="403"/>
      <c r="AX767" s="403"/>
      <c r="AY767" s="403"/>
      <c r="AZ767" s="404"/>
      <c r="BA767" s="363"/>
      <c r="BB767" s="363"/>
      <c r="BC767" s="363"/>
      <c r="BD767" s="363"/>
      <c r="BE767" s="363"/>
      <c r="BF767" s="363"/>
      <c r="BG767" s="363"/>
      <c r="BH767" s="363"/>
      <c r="BI767" s="363"/>
      <c r="BJ767" s="363"/>
    </row>
    <row r="768" spans="6:62" ht="93" customHeight="1" x14ac:dyDescent="0.3">
      <c r="F768" s="399"/>
      <c r="G768" s="400"/>
      <c r="H768" s="400"/>
      <c r="I768" s="400"/>
      <c r="J768" s="400"/>
      <c r="K768" s="400"/>
      <c r="L768" s="400"/>
      <c r="M768" s="400"/>
      <c r="N768" s="400"/>
      <c r="U768" s="401"/>
      <c r="V768" s="402"/>
      <c r="W768" s="402"/>
      <c r="X768" s="402"/>
      <c r="Y768" s="402"/>
      <c r="Z768" s="402"/>
      <c r="AA768" s="402"/>
      <c r="AB768" s="402"/>
      <c r="AC768" s="402"/>
      <c r="AD768" s="402"/>
      <c r="AE768" s="402"/>
      <c r="AF768" s="402"/>
      <c r="AG768" s="402"/>
      <c r="AH768" s="402"/>
      <c r="AI768" s="402"/>
      <c r="AJ768" s="402"/>
      <c r="AK768" s="402"/>
      <c r="AL768" s="403"/>
      <c r="AM768" s="403"/>
      <c r="AN768" s="403"/>
      <c r="AO768" s="403"/>
      <c r="AP768" s="403"/>
      <c r="AQ768" s="403"/>
      <c r="AR768" s="403"/>
      <c r="AS768" s="403"/>
      <c r="AT768" s="403"/>
      <c r="AU768" s="403"/>
      <c r="AV768" s="403"/>
      <c r="AW768" s="403"/>
      <c r="AX768" s="403"/>
      <c r="AY768" s="403"/>
      <c r="AZ768" s="404"/>
      <c r="BA768" s="363"/>
      <c r="BB768" s="363"/>
      <c r="BC768" s="363"/>
      <c r="BD768" s="363"/>
      <c r="BE768" s="363"/>
      <c r="BF768" s="363"/>
      <c r="BG768" s="363"/>
      <c r="BH768" s="363"/>
      <c r="BI768" s="363"/>
      <c r="BJ768" s="363"/>
    </row>
    <row r="769" spans="6:62" ht="93" customHeight="1" x14ac:dyDescent="0.3">
      <c r="F769" s="399"/>
      <c r="G769" s="400"/>
      <c r="H769" s="400"/>
      <c r="I769" s="400"/>
      <c r="J769" s="400"/>
      <c r="K769" s="400"/>
      <c r="L769" s="400"/>
      <c r="M769" s="400"/>
      <c r="N769" s="400"/>
      <c r="U769" s="401"/>
      <c r="V769" s="402"/>
      <c r="W769" s="402"/>
      <c r="X769" s="402"/>
      <c r="Y769" s="402"/>
      <c r="Z769" s="402"/>
      <c r="AA769" s="402"/>
      <c r="AB769" s="402"/>
      <c r="AC769" s="402"/>
      <c r="AD769" s="402"/>
      <c r="AE769" s="402"/>
      <c r="AF769" s="402"/>
      <c r="AG769" s="402"/>
      <c r="AH769" s="402"/>
      <c r="AI769" s="402"/>
      <c r="AJ769" s="402"/>
      <c r="AK769" s="402"/>
      <c r="AL769" s="403"/>
      <c r="AM769" s="403"/>
      <c r="AN769" s="403"/>
      <c r="AO769" s="403"/>
      <c r="AP769" s="403"/>
      <c r="AQ769" s="403"/>
      <c r="AR769" s="403"/>
      <c r="AS769" s="403"/>
      <c r="AT769" s="403"/>
      <c r="AU769" s="403"/>
      <c r="AV769" s="403"/>
      <c r="AW769" s="403"/>
      <c r="AX769" s="403"/>
      <c r="AY769" s="403"/>
      <c r="AZ769" s="404"/>
      <c r="BA769" s="363"/>
      <c r="BB769" s="363"/>
      <c r="BC769" s="363"/>
      <c r="BD769" s="363"/>
      <c r="BE769" s="363"/>
      <c r="BF769" s="363"/>
      <c r="BG769" s="363"/>
      <c r="BH769" s="363"/>
      <c r="BI769" s="363"/>
      <c r="BJ769" s="363"/>
    </row>
    <row r="770" spans="6:62" ht="93" customHeight="1" x14ac:dyDescent="0.3">
      <c r="F770" s="399"/>
      <c r="G770" s="400"/>
      <c r="H770" s="400"/>
      <c r="I770" s="400"/>
      <c r="J770" s="400"/>
      <c r="K770" s="400"/>
      <c r="L770" s="400"/>
      <c r="M770" s="400"/>
      <c r="N770" s="400"/>
      <c r="U770" s="401"/>
      <c r="V770" s="402"/>
      <c r="W770" s="402"/>
      <c r="X770" s="402"/>
      <c r="Y770" s="402"/>
      <c r="Z770" s="402"/>
      <c r="AA770" s="402"/>
      <c r="AB770" s="402"/>
      <c r="AC770" s="402"/>
      <c r="AD770" s="402"/>
      <c r="AE770" s="402"/>
      <c r="AF770" s="402"/>
      <c r="AG770" s="402"/>
      <c r="AH770" s="402"/>
      <c r="AI770" s="402"/>
      <c r="AJ770" s="402"/>
      <c r="AK770" s="402"/>
      <c r="AL770" s="403"/>
      <c r="AM770" s="403"/>
      <c r="AN770" s="403"/>
      <c r="AO770" s="403"/>
      <c r="AP770" s="403"/>
      <c r="AQ770" s="403"/>
      <c r="AR770" s="403"/>
      <c r="AS770" s="403"/>
      <c r="AT770" s="403"/>
      <c r="AU770" s="403"/>
      <c r="AV770" s="403"/>
      <c r="AW770" s="403"/>
      <c r="AX770" s="403"/>
      <c r="AY770" s="403"/>
      <c r="AZ770" s="404"/>
      <c r="BA770" s="363"/>
      <c r="BB770" s="363"/>
      <c r="BC770" s="363"/>
      <c r="BD770" s="363"/>
      <c r="BE770" s="363"/>
      <c r="BF770" s="363"/>
      <c r="BG770" s="363"/>
      <c r="BH770" s="363"/>
      <c r="BI770" s="363"/>
      <c r="BJ770" s="363"/>
    </row>
    <row r="771" spans="6:62" ht="93" customHeight="1" x14ac:dyDescent="0.3">
      <c r="F771" s="399"/>
      <c r="G771" s="400"/>
      <c r="H771" s="400"/>
      <c r="I771" s="400"/>
      <c r="J771" s="400"/>
      <c r="K771" s="400"/>
      <c r="L771" s="400"/>
      <c r="M771" s="400"/>
      <c r="N771" s="400"/>
      <c r="U771" s="401"/>
      <c r="V771" s="402"/>
      <c r="W771" s="402"/>
      <c r="X771" s="402"/>
      <c r="Y771" s="402"/>
      <c r="Z771" s="402"/>
      <c r="AA771" s="402"/>
      <c r="AB771" s="402"/>
      <c r="AC771" s="402"/>
      <c r="AD771" s="402"/>
      <c r="AE771" s="402"/>
      <c r="AF771" s="402"/>
      <c r="AG771" s="402"/>
      <c r="AH771" s="402"/>
      <c r="AI771" s="402"/>
      <c r="AJ771" s="402"/>
      <c r="AK771" s="402"/>
      <c r="AL771" s="403"/>
      <c r="AM771" s="403"/>
      <c r="AN771" s="403"/>
      <c r="AO771" s="403"/>
      <c r="AP771" s="403"/>
      <c r="AQ771" s="403"/>
      <c r="AR771" s="403"/>
      <c r="AS771" s="403"/>
      <c r="AT771" s="403"/>
      <c r="AU771" s="403"/>
      <c r="AV771" s="403"/>
      <c r="AW771" s="403"/>
      <c r="AX771" s="403"/>
      <c r="AY771" s="403"/>
      <c r="AZ771" s="404"/>
      <c r="BA771" s="363"/>
      <c r="BB771" s="363"/>
      <c r="BC771" s="363"/>
      <c r="BD771" s="363"/>
      <c r="BE771" s="363"/>
      <c r="BF771" s="363"/>
      <c r="BG771" s="363"/>
      <c r="BH771" s="363"/>
      <c r="BI771" s="363"/>
      <c r="BJ771" s="363"/>
    </row>
    <row r="772" spans="6:62" ht="93" customHeight="1" x14ac:dyDescent="0.3">
      <c r="F772" s="399"/>
      <c r="G772" s="400"/>
      <c r="H772" s="400"/>
      <c r="I772" s="400"/>
      <c r="J772" s="400"/>
      <c r="K772" s="400"/>
      <c r="L772" s="400"/>
      <c r="M772" s="400"/>
      <c r="N772" s="400"/>
      <c r="U772" s="401"/>
      <c r="V772" s="402"/>
      <c r="W772" s="402"/>
      <c r="X772" s="402"/>
      <c r="Y772" s="402"/>
      <c r="Z772" s="402"/>
      <c r="AA772" s="402"/>
      <c r="AB772" s="402"/>
      <c r="AC772" s="402"/>
      <c r="AD772" s="402"/>
      <c r="AE772" s="402"/>
      <c r="AF772" s="402"/>
      <c r="AG772" s="402"/>
      <c r="AH772" s="402"/>
      <c r="AI772" s="402"/>
      <c r="AJ772" s="402"/>
      <c r="AK772" s="402"/>
      <c r="AL772" s="403"/>
      <c r="AM772" s="403"/>
      <c r="AN772" s="403"/>
      <c r="AO772" s="403"/>
      <c r="AP772" s="403"/>
      <c r="AQ772" s="403"/>
      <c r="AR772" s="403"/>
      <c r="AS772" s="403"/>
      <c r="AT772" s="403"/>
      <c r="AU772" s="403"/>
      <c r="AV772" s="403"/>
      <c r="AW772" s="403"/>
      <c r="AX772" s="403"/>
      <c r="AY772" s="403"/>
      <c r="AZ772" s="404"/>
      <c r="BA772" s="363"/>
      <c r="BB772" s="363"/>
      <c r="BC772" s="363"/>
      <c r="BD772" s="363"/>
      <c r="BE772" s="363"/>
      <c r="BF772" s="363"/>
      <c r="BG772" s="363"/>
      <c r="BH772" s="363"/>
      <c r="BI772" s="363"/>
      <c r="BJ772" s="363"/>
    </row>
    <row r="773" spans="6:62" ht="93" customHeight="1" x14ac:dyDescent="0.3">
      <c r="F773" s="399"/>
      <c r="G773" s="400"/>
      <c r="H773" s="400"/>
      <c r="I773" s="400"/>
      <c r="J773" s="400"/>
      <c r="K773" s="400"/>
      <c r="L773" s="400"/>
      <c r="M773" s="400"/>
      <c r="N773" s="400"/>
      <c r="U773" s="401"/>
      <c r="V773" s="402"/>
      <c r="W773" s="402"/>
      <c r="X773" s="402"/>
      <c r="Y773" s="402"/>
      <c r="Z773" s="402"/>
      <c r="AA773" s="402"/>
      <c r="AB773" s="402"/>
      <c r="AC773" s="402"/>
      <c r="AD773" s="402"/>
      <c r="AE773" s="402"/>
      <c r="AF773" s="402"/>
      <c r="AG773" s="402"/>
      <c r="AH773" s="402"/>
      <c r="AI773" s="402"/>
      <c r="AJ773" s="402"/>
      <c r="AK773" s="402"/>
      <c r="AL773" s="403"/>
      <c r="AM773" s="403"/>
      <c r="AN773" s="403"/>
      <c r="AO773" s="403"/>
      <c r="AP773" s="403"/>
      <c r="AQ773" s="403"/>
      <c r="AR773" s="403"/>
      <c r="AS773" s="403"/>
      <c r="AT773" s="403"/>
      <c r="AU773" s="403"/>
      <c r="AV773" s="403"/>
      <c r="AW773" s="403"/>
      <c r="AX773" s="403"/>
      <c r="AY773" s="403"/>
      <c r="AZ773" s="404"/>
      <c r="BA773" s="363"/>
      <c r="BB773" s="363"/>
      <c r="BC773" s="363"/>
      <c r="BD773" s="363"/>
      <c r="BE773" s="363"/>
      <c r="BF773" s="363"/>
      <c r="BG773" s="363"/>
      <c r="BH773" s="363"/>
      <c r="BI773" s="363"/>
      <c r="BJ773" s="363"/>
    </row>
    <row r="774" spans="6:62" ht="93" customHeight="1" x14ac:dyDescent="0.3">
      <c r="F774" s="399"/>
      <c r="G774" s="400"/>
      <c r="H774" s="400"/>
      <c r="I774" s="400"/>
      <c r="J774" s="400"/>
      <c r="K774" s="400"/>
      <c r="L774" s="400"/>
      <c r="M774" s="400"/>
      <c r="N774" s="400"/>
      <c r="U774" s="401"/>
      <c r="V774" s="402"/>
      <c r="W774" s="402"/>
      <c r="X774" s="402"/>
      <c r="Y774" s="402"/>
      <c r="Z774" s="402"/>
      <c r="AA774" s="402"/>
      <c r="AB774" s="402"/>
      <c r="AC774" s="402"/>
      <c r="AD774" s="402"/>
      <c r="AE774" s="402"/>
      <c r="AF774" s="402"/>
      <c r="AG774" s="402"/>
      <c r="AH774" s="402"/>
      <c r="AI774" s="402"/>
      <c r="AJ774" s="402"/>
      <c r="AK774" s="402"/>
      <c r="AL774" s="403"/>
      <c r="AM774" s="403"/>
      <c r="AN774" s="403"/>
      <c r="AO774" s="403"/>
      <c r="AP774" s="403"/>
      <c r="AQ774" s="403"/>
      <c r="AR774" s="403"/>
      <c r="AS774" s="403"/>
      <c r="AT774" s="403"/>
      <c r="AU774" s="403"/>
      <c r="AV774" s="403"/>
      <c r="AW774" s="403"/>
      <c r="AX774" s="403"/>
      <c r="AY774" s="403"/>
      <c r="AZ774" s="404"/>
      <c r="BA774" s="363"/>
      <c r="BB774" s="363"/>
      <c r="BC774" s="363"/>
      <c r="BD774" s="363"/>
      <c r="BE774" s="363"/>
      <c r="BF774" s="363"/>
      <c r="BG774" s="363"/>
      <c r="BH774" s="363"/>
      <c r="BI774" s="363"/>
      <c r="BJ774" s="363"/>
    </row>
    <row r="775" spans="6:62" ht="93" customHeight="1" x14ac:dyDescent="0.3">
      <c r="F775" s="399"/>
      <c r="G775" s="400"/>
      <c r="H775" s="400"/>
      <c r="I775" s="400"/>
      <c r="J775" s="400"/>
      <c r="K775" s="400"/>
      <c r="L775" s="400"/>
      <c r="M775" s="400"/>
      <c r="N775" s="400"/>
      <c r="U775" s="401"/>
      <c r="V775" s="402"/>
      <c r="W775" s="402"/>
      <c r="X775" s="402"/>
      <c r="Y775" s="402"/>
      <c r="Z775" s="402"/>
      <c r="AA775" s="402"/>
      <c r="AB775" s="402"/>
      <c r="AC775" s="402"/>
      <c r="AD775" s="402"/>
      <c r="AE775" s="402"/>
      <c r="AF775" s="402"/>
      <c r="AG775" s="402"/>
      <c r="AH775" s="402"/>
      <c r="AI775" s="402"/>
      <c r="AJ775" s="402"/>
      <c r="AK775" s="402"/>
      <c r="AL775" s="403"/>
      <c r="AM775" s="403"/>
      <c r="AN775" s="403"/>
      <c r="AO775" s="403"/>
      <c r="AP775" s="403"/>
      <c r="AQ775" s="403"/>
      <c r="AR775" s="403"/>
      <c r="AS775" s="403"/>
      <c r="AT775" s="403"/>
      <c r="AU775" s="403"/>
      <c r="AV775" s="403"/>
      <c r="AW775" s="403"/>
      <c r="AX775" s="403"/>
      <c r="AY775" s="403"/>
      <c r="AZ775" s="404"/>
      <c r="BA775" s="363"/>
      <c r="BB775" s="363"/>
      <c r="BC775" s="363"/>
      <c r="BD775" s="363"/>
      <c r="BE775" s="363"/>
      <c r="BF775" s="363"/>
      <c r="BG775" s="363"/>
      <c r="BH775" s="363"/>
      <c r="BI775" s="363"/>
      <c r="BJ775" s="363"/>
    </row>
    <row r="776" spans="6:62" ht="93" customHeight="1" x14ac:dyDescent="0.3">
      <c r="F776" s="399"/>
      <c r="G776" s="400"/>
      <c r="H776" s="400"/>
      <c r="I776" s="400"/>
      <c r="J776" s="400"/>
      <c r="K776" s="400"/>
      <c r="L776" s="400"/>
      <c r="M776" s="400"/>
      <c r="N776" s="400"/>
      <c r="U776" s="401"/>
      <c r="V776" s="402"/>
      <c r="W776" s="402"/>
      <c r="X776" s="402"/>
      <c r="Y776" s="402"/>
      <c r="Z776" s="402"/>
      <c r="AA776" s="402"/>
      <c r="AB776" s="402"/>
      <c r="AC776" s="402"/>
      <c r="AD776" s="402"/>
      <c r="AE776" s="402"/>
      <c r="AF776" s="402"/>
      <c r="AG776" s="402"/>
      <c r="AH776" s="402"/>
      <c r="AI776" s="402"/>
      <c r="AJ776" s="402"/>
      <c r="AK776" s="402"/>
      <c r="AL776" s="403"/>
      <c r="AM776" s="403"/>
      <c r="AN776" s="403"/>
      <c r="AO776" s="403"/>
      <c r="AP776" s="403"/>
      <c r="AQ776" s="403"/>
      <c r="AR776" s="403"/>
      <c r="AS776" s="403"/>
      <c r="AT776" s="403"/>
      <c r="AU776" s="403"/>
      <c r="AV776" s="403"/>
      <c r="AW776" s="403"/>
      <c r="AX776" s="403"/>
      <c r="AY776" s="403"/>
      <c r="AZ776" s="404"/>
      <c r="BA776" s="363"/>
      <c r="BB776" s="363"/>
      <c r="BC776" s="363"/>
      <c r="BD776" s="363"/>
      <c r="BE776" s="363"/>
      <c r="BF776" s="363"/>
      <c r="BG776" s="363"/>
      <c r="BH776" s="363"/>
      <c r="BI776" s="363"/>
      <c r="BJ776" s="363"/>
    </row>
    <row r="777" spans="6:62" ht="93" customHeight="1" x14ac:dyDescent="0.3">
      <c r="F777" s="399"/>
      <c r="G777" s="400"/>
      <c r="H777" s="400"/>
      <c r="I777" s="400"/>
      <c r="J777" s="400"/>
      <c r="K777" s="400"/>
      <c r="L777" s="400"/>
      <c r="M777" s="400"/>
      <c r="N777" s="400"/>
      <c r="U777" s="401"/>
      <c r="V777" s="402"/>
      <c r="W777" s="402"/>
      <c r="X777" s="402"/>
      <c r="Y777" s="402"/>
      <c r="Z777" s="402"/>
      <c r="AA777" s="402"/>
      <c r="AB777" s="402"/>
      <c r="AC777" s="402"/>
      <c r="AD777" s="402"/>
      <c r="AE777" s="402"/>
      <c r="AF777" s="402"/>
      <c r="AG777" s="402"/>
      <c r="AH777" s="402"/>
      <c r="AI777" s="402"/>
      <c r="AJ777" s="402"/>
      <c r="AK777" s="402"/>
      <c r="AL777" s="403"/>
      <c r="AM777" s="403"/>
      <c r="AN777" s="403"/>
      <c r="AO777" s="403"/>
      <c r="AP777" s="403"/>
      <c r="AQ777" s="403"/>
      <c r="AR777" s="403"/>
      <c r="AS777" s="403"/>
      <c r="AT777" s="403"/>
      <c r="AU777" s="403"/>
      <c r="AV777" s="403"/>
      <c r="AW777" s="403"/>
      <c r="AX777" s="403"/>
      <c r="AY777" s="403"/>
      <c r="AZ777" s="404"/>
      <c r="BA777" s="363"/>
      <c r="BB777" s="363"/>
      <c r="BC777" s="363"/>
      <c r="BD777" s="363"/>
      <c r="BE777" s="363"/>
      <c r="BF777" s="363"/>
      <c r="BG777" s="363"/>
      <c r="BH777" s="363"/>
      <c r="BI777" s="363"/>
      <c r="BJ777" s="363"/>
    </row>
    <row r="778" spans="6:62" ht="93" customHeight="1" x14ac:dyDescent="0.3">
      <c r="F778" s="399"/>
      <c r="G778" s="400"/>
      <c r="H778" s="400"/>
      <c r="I778" s="400"/>
      <c r="J778" s="400"/>
      <c r="K778" s="400"/>
      <c r="L778" s="400"/>
      <c r="M778" s="400"/>
      <c r="N778" s="400"/>
      <c r="U778" s="401"/>
      <c r="V778" s="402"/>
      <c r="W778" s="402"/>
      <c r="X778" s="402"/>
      <c r="Y778" s="402"/>
      <c r="Z778" s="402"/>
      <c r="AA778" s="402"/>
      <c r="AB778" s="402"/>
      <c r="AC778" s="402"/>
      <c r="AD778" s="402"/>
      <c r="AE778" s="402"/>
      <c r="AF778" s="402"/>
      <c r="AG778" s="402"/>
      <c r="AH778" s="402"/>
      <c r="AI778" s="402"/>
      <c r="AJ778" s="402"/>
      <c r="AK778" s="402"/>
      <c r="AL778" s="403"/>
      <c r="AM778" s="403"/>
      <c r="AN778" s="403"/>
      <c r="AO778" s="403"/>
      <c r="AP778" s="403"/>
      <c r="AQ778" s="403"/>
      <c r="AR778" s="403"/>
      <c r="AS778" s="403"/>
      <c r="AT778" s="403"/>
      <c r="AU778" s="403"/>
      <c r="AV778" s="403"/>
      <c r="AW778" s="403"/>
      <c r="AX778" s="403"/>
      <c r="AY778" s="403"/>
      <c r="AZ778" s="404"/>
      <c r="BA778" s="363"/>
      <c r="BB778" s="363"/>
      <c r="BC778" s="363"/>
      <c r="BD778" s="363"/>
      <c r="BE778" s="363"/>
      <c r="BF778" s="363"/>
      <c r="BG778" s="363"/>
      <c r="BH778" s="363"/>
      <c r="BI778" s="363"/>
      <c r="BJ778" s="363"/>
    </row>
    <row r="779" spans="6:62" ht="93" customHeight="1" x14ac:dyDescent="0.3">
      <c r="F779" s="399"/>
      <c r="G779" s="400"/>
      <c r="H779" s="400"/>
      <c r="I779" s="400"/>
      <c r="J779" s="400"/>
      <c r="K779" s="400"/>
      <c r="L779" s="400"/>
      <c r="M779" s="400"/>
      <c r="N779" s="400"/>
      <c r="U779" s="401"/>
      <c r="V779" s="402"/>
      <c r="W779" s="402"/>
      <c r="X779" s="402"/>
      <c r="Y779" s="402"/>
      <c r="Z779" s="402"/>
      <c r="AA779" s="402"/>
      <c r="AB779" s="402"/>
      <c r="AC779" s="402"/>
      <c r="AD779" s="402"/>
      <c r="AE779" s="402"/>
      <c r="AF779" s="402"/>
      <c r="AG779" s="402"/>
      <c r="AH779" s="402"/>
      <c r="AI779" s="402"/>
      <c r="AJ779" s="402"/>
      <c r="AK779" s="402"/>
      <c r="AL779" s="403"/>
      <c r="AM779" s="403"/>
      <c r="AN779" s="403"/>
      <c r="AO779" s="403"/>
      <c r="AP779" s="403"/>
      <c r="AQ779" s="403"/>
      <c r="AR779" s="403"/>
      <c r="AS779" s="403"/>
      <c r="AT779" s="403"/>
      <c r="AU779" s="403"/>
      <c r="AV779" s="403"/>
      <c r="AW779" s="403"/>
      <c r="AX779" s="403"/>
      <c r="AY779" s="403"/>
      <c r="AZ779" s="404"/>
      <c r="BA779" s="363"/>
      <c r="BB779" s="363"/>
      <c r="BC779" s="363"/>
      <c r="BD779" s="363"/>
      <c r="BE779" s="363"/>
      <c r="BF779" s="363"/>
      <c r="BG779" s="363"/>
      <c r="BH779" s="363"/>
      <c r="BI779" s="363"/>
      <c r="BJ779" s="363"/>
    </row>
    <row r="780" spans="6:62" ht="93" customHeight="1" x14ac:dyDescent="0.3">
      <c r="F780" s="399"/>
      <c r="G780" s="400"/>
      <c r="H780" s="400"/>
      <c r="I780" s="400"/>
      <c r="J780" s="400"/>
      <c r="K780" s="400"/>
      <c r="L780" s="400"/>
      <c r="M780" s="400"/>
      <c r="N780" s="400"/>
      <c r="U780" s="401"/>
      <c r="V780" s="402"/>
      <c r="W780" s="402"/>
      <c r="X780" s="402"/>
      <c r="Y780" s="402"/>
      <c r="Z780" s="402"/>
      <c r="AA780" s="402"/>
      <c r="AB780" s="402"/>
      <c r="AC780" s="402"/>
      <c r="AD780" s="402"/>
      <c r="AE780" s="402"/>
      <c r="AF780" s="402"/>
      <c r="AG780" s="402"/>
      <c r="AH780" s="402"/>
      <c r="AI780" s="402"/>
      <c r="AJ780" s="402"/>
      <c r="AK780" s="402"/>
      <c r="AL780" s="403"/>
      <c r="AM780" s="403"/>
      <c r="AN780" s="403"/>
      <c r="AO780" s="403"/>
      <c r="AP780" s="403"/>
      <c r="AQ780" s="403"/>
      <c r="AR780" s="403"/>
      <c r="AS780" s="403"/>
      <c r="AT780" s="403"/>
      <c r="AU780" s="403"/>
      <c r="AV780" s="403"/>
      <c r="AW780" s="403"/>
      <c r="AX780" s="403"/>
      <c r="AY780" s="403"/>
      <c r="AZ780" s="404"/>
      <c r="BA780" s="363"/>
      <c r="BB780" s="363"/>
      <c r="BC780" s="363"/>
      <c r="BD780" s="363"/>
      <c r="BE780" s="363"/>
      <c r="BF780" s="363"/>
      <c r="BG780" s="363"/>
      <c r="BH780" s="363"/>
      <c r="BI780" s="363"/>
      <c r="BJ780" s="363"/>
    </row>
    <row r="781" spans="6:62" ht="93" customHeight="1" x14ac:dyDescent="0.3">
      <c r="F781" s="399"/>
      <c r="G781" s="400"/>
      <c r="H781" s="400"/>
      <c r="I781" s="400"/>
      <c r="J781" s="400"/>
      <c r="K781" s="400"/>
      <c r="L781" s="400"/>
      <c r="M781" s="400"/>
      <c r="N781" s="400"/>
      <c r="U781" s="401"/>
      <c r="V781" s="402"/>
      <c r="W781" s="402"/>
      <c r="X781" s="402"/>
      <c r="Y781" s="402"/>
      <c r="Z781" s="402"/>
      <c r="AA781" s="402"/>
      <c r="AB781" s="402"/>
      <c r="AC781" s="402"/>
      <c r="AD781" s="402"/>
      <c r="AE781" s="402"/>
      <c r="AF781" s="402"/>
      <c r="AG781" s="402"/>
      <c r="AH781" s="402"/>
      <c r="AI781" s="402"/>
      <c r="AJ781" s="402"/>
      <c r="AK781" s="402"/>
      <c r="AL781" s="403"/>
      <c r="AM781" s="403"/>
      <c r="AN781" s="403"/>
      <c r="AO781" s="403"/>
      <c r="AP781" s="403"/>
      <c r="AQ781" s="403"/>
      <c r="AR781" s="403"/>
      <c r="AS781" s="403"/>
      <c r="AT781" s="403"/>
      <c r="AU781" s="403"/>
      <c r="AV781" s="403"/>
      <c r="AW781" s="403"/>
      <c r="AX781" s="403"/>
      <c r="AY781" s="403"/>
      <c r="AZ781" s="404"/>
      <c r="BA781" s="363"/>
      <c r="BB781" s="363"/>
      <c r="BC781" s="363"/>
      <c r="BD781" s="363"/>
      <c r="BE781" s="363"/>
      <c r="BF781" s="363"/>
      <c r="BG781" s="363"/>
      <c r="BH781" s="363"/>
      <c r="BI781" s="363"/>
      <c r="BJ781" s="363"/>
    </row>
    <row r="782" spans="6:62" ht="93" customHeight="1" x14ac:dyDescent="0.3">
      <c r="F782" s="399"/>
      <c r="G782" s="400"/>
      <c r="H782" s="400"/>
      <c r="I782" s="400"/>
      <c r="J782" s="400"/>
      <c r="K782" s="400"/>
      <c r="L782" s="400"/>
      <c r="M782" s="400"/>
      <c r="N782" s="400"/>
      <c r="U782" s="401"/>
      <c r="V782" s="402"/>
      <c r="W782" s="402"/>
      <c r="X782" s="402"/>
      <c r="Y782" s="402"/>
      <c r="Z782" s="402"/>
      <c r="AA782" s="402"/>
      <c r="AB782" s="402"/>
      <c r="AC782" s="402"/>
      <c r="AD782" s="402"/>
      <c r="AE782" s="402"/>
      <c r="AF782" s="402"/>
      <c r="AG782" s="402"/>
      <c r="AH782" s="402"/>
      <c r="AI782" s="402"/>
      <c r="AJ782" s="402"/>
      <c r="AK782" s="402"/>
      <c r="AL782" s="403"/>
      <c r="AM782" s="403"/>
      <c r="AN782" s="403"/>
      <c r="AO782" s="403"/>
      <c r="AP782" s="403"/>
      <c r="AQ782" s="403"/>
      <c r="AR782" s="403"/>
      <c r="AS782" s="403"/>
      <c r="AT782" s="403"/>
      <c r="AU782" s="403"/>
      <c r="AV782" s="403"/>
      <c r="AW782" s="403"/>
      <c r="AX782" s="403"/>
      <c r="AY782" s="403"/>
      <c r="AZ782" s="404"/>
      <c r="BA782" s="363"/>
      <c r="BB782" s="363"/>
      <c r="BC782" s="363"/>
      <c r="BD782" s="363"/>
      <c r="BE782" s="363"/>
      <c r="BF782" s="363"/>
      <c r="BG782" s="363"/>
      <c r="BH782" s="363"/>
      <c r="BI782" s="363"/>
      <c r="BJ782" s="363"/>
    </row>
    <row r="783" spans="6:62" ht="93" customHeight="1" x14ac:dyDescent="0.3">
      <c r="F783" s="399"/>
      <c r="G783" s="400"/>
      <c r="H783" s="400"/>
      <c r="I783" s="400"/>
      <c r="J783" s="400"/>
      <c r="K783" s="400"/>
      <c r="L783" s="400"/>
      <c r="M783" s="400"/>
      <c r="N783" s="400"/>
      <c r="U783" s="401"/>
      <c r="V783" s="402"/>
      <c r="W783" s="402"/>
      <c r="X783" s="402"/>
      <c r="Y783" s="402"/>
      <c r="Z783" s="402"/>
      <c r="AA783" s="402"/>
      <c r="AB783" s="402"/>
      <c r="AC783" s="402"/>
      <c r="AD783" s="402"/>
      <c r="AE783" s="402"/>
      <c r="AF783" s="402"/>
      <c r="AG783" s="402"/>
      <c r="AH783" s="402"/>
      <c r="AI783" s="402"/>
      <c r="AJ783" s="402"/>
      <c r="AK783" s="402"/>
      <c r="AL783" s="403"/>
      <c r="AM783" s="403"/>
      <c r="AN783" s="403"/>
      <c r="AO783" s="403"/>
      <c r="AP783" s="403"/>
      <c r="AQ783" s="403"/>
      <c r="AR783" s="403"/>
      <c r="AS783" s="403"/>
      <c r="AT783" s="403"/>
      <c r="AU783" s="403"/>
      <c r="AV783" s="403"/>
      <c r="AW783" s="403"/>
      <c r="AX783" s="403"/>
      <c r="AY783" s="403"/>
      <c r="AZ783" s="404"/>
      <c r="BA783" s="363"/>
      <c r="BB783" s="363"/>
      <c r="BC783" s="363"/>
      <c r="BD783" s="363"/>
      <c r="BE783" s="363"/>
      <c r="BF783" s="363"/>
      <c r="BG783" s="363"/>
      <c r="BH783" s="363"/>
      <c r="BI783" s="363"/>
      <c r="BJ783" s="363"/>
    </row>
    <row r="784" spans="6:62" ht="93" customHeight="1" x14ac:dyDescent="0.3">
      <c r="F784" s="399"/>
      <c r="G784" s="400"/>
      <c r="H784" s="400"/>
      <c r="I784" s="400"/>
      <c r="J784" s="400"/>
      <c r="K784" s="400"/>
      <c r="L784" s="400"/>
      <c r="M784" s="400"/>
      <c r="N784" s="400"/>
      <c r="U784" s="401"/>
      <c r="V784" s="402"/>
      <c r="W784" s="402"/>
      <c r="X784" s="402"/>
      <c r="Y784" s="402"/>
      <c r="Z784" s="402"/>
      <c r="AA784" s="402"/>
      <c r="AB784" s="402"/>
      <c r="AC784" s="402"/>
      <c r="AD784" s="402"/>
      <c r="AE784" s="402"/>
      <c r="AF784" s="402"/>
      <c r="AG784" s="402"/>
      <c r="AH784" s="402"/>
      <c r="AI784" s="402"/>
      <c r="AJ784" s="402"/>
      <c r="AK784" s="402"/>
      <c r="AL784" s="403"/>
      <c r="AM784" s="403"/>
      <c r="AN784" s="403"/>
      <c r="AO784" s="403"/>
      <c r="AP784" s="403"/>
      <c r="AQ784" s="403"/>
      <c r="AR784" s="403"/>
      <c r="AS784" s="403"/>
      <c r="AT784" s="403"/>
      <c r="AU784" s="403"/>
      <c r="AV784" s="403"/>
      <c r="AW784" s="403"/>
      <c r="AX784" s="403"/>
      <c r="AY784" s="403"/>
      <c r="AZ784" s="404"/>
      <c r="BA784" s="363"/>
      <c r="BB784" s="363"/>
      <c r="BC784" s="363"/>
      <c r="BD784" s="363"/>
      <c r="BE784" s="363"/>
      <c r="BF784" s="363"/>
      <c r="BG784" s="363"/>
      <c r="BH784" s="363"/>
      <c r="BI784" s="363"/>
      <c r="BJ784" s="363"/>
    </row>
    <row r="785" spans="6:62" ht="93" customHeight="1" x14ac:dyDescent="0.3">
      <c r="F785" s="399"/>
      <c r="G785" s="400"/>
      <c r="H785" s="400"/>
      <c r="I785" s="400"/>
      <c r="J785" s="400"/>
      <c r="K785" s="400"/>
      <c r="L785" s="400"/>
      <c r="M785" s="400"/>
      <c r="N785" s="400"/>
      <c r="U785" s="401"/>
      <c r="V785" s="402"/>
      <c r="W785" s="402"/>
      <c r="X785" s="402"/>
      <c r="Y785" s="402"/>
      <c r="Z785" s="402"/>
      <c r="AA785" s="402"/>
      <c r="AB785" s="402"/>
      <c r="AC785" s="402"/>
      <c r="AD785" s="402"/>
      <c r="AE785" s="402"/>
      <c r="AF785" s="402"/>
      <c r="AG785" s="402"/>
      <c r="AH785" s="402"/>
      <c r="AI785" s="402"/>
      <c r="AJ785" s="402"/>
      <c r="AK785" s="402"/>
      <c r="AL785" s="403"/>
      <c r="AM785" s="403"/>
      <c r="AN785" s="403"/>
      <c r="AO785" s="403"/>
      <c r="AP785" s="403"/>
      <c r="AQ785" s="403"/>
      <c r="AR785" s="403"/>
      <c r="AS785" s="403"/>
      <c r="AT785" s="403"/>
      <c r="AU785" s="403"/>
      <c r="AV785" s="403"/>
      <c r="AW785" s="403"/>
      <c r="AX785" s="403"/>
      <c r="AY785" s="403"/>
      <c r="AZ785" s="404"/>
      <c r="BA785" s="363"/>
      <c r="BB785" s="363"/>
      <c r="BC785" s="363"/>
      <c r="BD785" s="363"/>
      <c r="BE785" s="363"/>
      <c r="BF785" s="363"/>
      <c r="BG785" s="363"/>
      <c r="BH785" s="363"/>
      <c r="BI785" s="363"/>
      <c r="BJ785" s="363"/>
    </row>
    <row r="786" spans="6:62" ht="93" customHeight="1" x14ac:dyDescent="0.3">
      <c r="F786" s="399"/>
      <c r="G786" s="400"/>
      <c r="H786" s="400"/>
      <c r="I786" s="400"/>
      <c r="J786" s="400"/>
      <c r="K786" s="400"/>
      <c r="L786" s="400"/>
      <c r="M786" s="400"/>
      <c r="N786" s="400"/>
      <c r="U786" s="401"/>
      <c r="V786" s="402"/>
      <c r="W786" s="402"/>
      <c r="X786" s="402"/>
      <c r="Y786" s="402"/>
      <c r="Z786" s="402"/>
      <c r="AA786" s="402"/>
      <c r="AB786" s="402"/>
      <c r="AC786" s="402"/>
      <c r="AD786" s="402"/>
      <c r="AE786" s="402"/>
      <c r="AF786" s="402"/>
      <c r="AG786" s="402"/>
      <c r="AH786" s="402"/>
      <c r="AI786" s="402"/>
      <c r="AJ786" s="402"/>
      <c r="AK786" s="402"/>
      <c r="AL786" s="403"/>
      <c r="AM786" s="403"/>
      <c r="AN786" s="403"/>
      <c r="AO786" s="403"/>
      <c r="AP786" s="403"/>
      <c r="AQ786" s="403"/>
      <c r="AR786" s="403"/>
      <c r="AS786" s="403"/>
      <c r="AT786" s="403"/>
      <c r="AU786" s="403"/>
      <c r="AV786" s="403"/>
      <c r="AW786" s="403"/>
      <c r="AX786" s="403"/>
      <c r="AY786" s="403"/>
      <c r="AZ786" s="404"/>
      <c r="BA786" s="363"/>
      <c r="BB786" s="363"/>
      <c r="BC786" s="363"/>
      <c r="BD786" s="363"/>
      <c r="BE786" s="363"/>
      <c r="BF786" s="363"/>
      <c r="BG786" s="363"/>
      <c r="BH786" s="363"/>
      <c r="BI786" s="363"/>
      <c r="BJ786" s="363"/>
    </row>
    <row r="787" spans="6:62" ht="93" customHeight="1" x14ac:dyDescent="0.3">
      <c r="F787" s="399"/>
      <c r="G787" s="400"/>
      <c r="H787" s="400"/>
      <c r="I787" s="400"/>
      <c r="J787" s="400"/>
      <c r="K787" s="400"/>
      <c r="L787" s="400"/>
      <c r="M787" s="400"/>
      <c r="N787" s="400"/>
      <c r="U787" s="401"/>
      <c r="V787" s="402"/>
      <c r="W787" s="402"/>
      <c r="X787" s="402"/>
      <c r="Y787" s="402"/>
      <c r="Z787" s="402"/>
      <c r="AA787" s="402"/>
      <c r="AB787" s="402"/>
      <c r="AC787" s="402"/>
      <c r="AD787" s="402"/>
      <c r="AE787" s="402"/>
      <c r="AF787" s="402"/>
      <c r="AG787" s="402"/>
      <c r="AH787" s="402"/>
      <c r="AI787" s="402"/>
      <c r="AJ787" s="402"/>
      <c r="AK787" s="402"/>
      <c r="AL787" s="403"/>
      <c r="AM787" s="403"/>
      <c r="AN787" s="403"/>
      <c r="AO787" s="403"/>
      <c r="AP787" s="403"/>
      <c r="AQ787" s="403"/>
      <c r="AR787" s="403"/>
      <c r="AS787" s="403"/>
      <c r="AT787" s="403"/>
      <c r="AU787" s="403"/>
      <c r="AV787" s="403"/>
      <c r="AW787" s="403"/>
      <c r="AX787" s="403"/>
      <c r="AY787" s="403"/>
      <c r="AZ787" s="404"/>
      <c r="BA787" s="363"/>
      <c r="BB787" s="363"/>
      <c r="BC787" s="363"/>
      <c r="BD787" s="363"/>
      <c r="BE787" s="363"/>
      <c r="BF787" s="363"/>
      <c r="BG787" s="363"/>
      <c r="BH787" s="363"/>
      <c r="BI787" s="363"/>
      <c r="BJ787" s="363"/>
    </row>
    <row r="788" spans="6:62" ht="93" customHeight="1" x14ac:dyDescent="0.3">
      <c r="F788" s="399"/>
      <c r="G788" s="400"/>
      <c r="H788" s="400"/>
      <c r="I788" s="400"/>
      <c r="J788" s="400"/>
      <c r="K788" s="400"/>
      <c r="L788" s="400"/>
      <c r="M788" s="400"/>
      <c r="N788" s="400"/>
      <c r="U788" s="401"/>
      <c r="V788" s="402"/>
      <c r="W788" s="402"/>
      <c r="X788" s="402"/>
      <c r="Y788" s="402"/>
      <c r="Z788" s="402"/>
      <c r="AA788" s="402"/>
      <c r="AB788" s="402"/>
      <c r="AC788" s="402"/>
      <c r="AD788" s="402"/>
      <c r="AE788" s="402"/>
      <c r="AF788" s="402"/>
      <c r="AG788" s="402"/>
      <c r="AH788" s="402"/>
      <c r="AI788" s="402"/>
      <c r="AJ788" s="402"/>
      <c r="AK788" s="402"/>
      <c r="AL788" s="403"/>
      <c r="AM788" s="403"/>
      <c r="AN788" s="403"/>
      <c r="AO788" s="403"/>
      <c r="AP788" s="403"/>
      <c r="AQ788" s="403"/>
      <c r="AR788" s="403"/>
      <c r="AS788" s="403"/>
      <c r="AT788" s="403"/>
      <c r="AU788" s="403"/>
      <c r="AV788" s="403"/>
      <c r="AW788" s="403"/>
      <c r="AX788" s="403"/>
      <c r="AY788" s="403"/>
      <c r="AZ788" s="404"/>
      <c r="BA788" s="363"/>
      <c r="BB788" s="363"/>
      <c r="BC788" s="363"/>
      <c r="BD788" s="363"/>
      <c r="BE788" s="363"/>
      <c r="BF788" s="363"/>
      <c r="BG788" s="363"/>
      <c r="BH788" s="363"/>
      <c r="BI788" s="363"/>
      <c r="BJ788" s="363"/>
    </row>
    <row r="789" spans="6:62" ht="93" customHeight="1" x14ac:dyDescent="0.3">
      <c r="F789" s="399"/>
      <c r="G789" s="400"/>
      <c r="H789" s="400"/>
      <c r="I789" s="400"/>
      <c r="J789" s="400"/>
      <c r="K789" s="400"/>
      <c r="L789" s="400"/>
      <c r="M789" s="400"/>
      <c r="N789" s="400"/>
      <c r="U789" s="401"/>
      <c r="V789" s="402"/>
      <c r="W789" s="402"/>
      <c r="X789" s="402"/>
      <c r="Y789" s="402"/>
      <c r="Z789" s="402"/>
      <c r="AA789" s="402"/>
      <c r="AB789" s="402"/>
      <c r="AC789" s="402"/>
      <c r="AD789" s="402"/>
      <c r="AE789" s="402"/>
      <c r="AF789" s="402"/>
      <c r="AG789" s="402"/>
      <c r="AH789" s="402"/>
      <c r="AI789" s="402"/>
      <c r="AJ789" s="402"/>
      <c r="AK789" s="402"/>
      <c r="AL789" s="403"/>
      <c r="AM789" s="403"/>
      <c r="AN789" s="403"/>
      <c r="AO789" s="403"/>
      <c r="AP789" s="403"/>
      <c r="AQ789" s="403"/>
      <c r="AR789" s="403"/>
      <c r="AS789" s="403"/>
      <c r="AT789" s="403"/>
      <c r="AU789" s="403"/>
      <c r="AV789" s="403"/>
      <c r="AW789" s="403"/>
      <c r="AX789" s="403"/>
      <c r="AY789" s="403"/>
      <c r="AZ789" s="404"/>
      <c r="BA789" s="363"/>
      <c r="BB789" s="363"/>
      <c r="BC789" s="363"/>
      <c r="BD789" s="363"/>
      <c r="BE789" s="363"/>
      <c r="BF789" s="363"/>
      <c r="BG789" s="363"/>
      <c r="BH789" s="363"/>
      <c r="BI789" s="363"/>
      <c r="BJ789" s="363"/>
    </row>
    <row r="790" spans="6:62" ht="93" customHeight="1" x14ac:dyDescent="0.3">
      <c r="F790" s="399"/>
      <c r="G790" s="400"/>
      <c r="H790" s="400"/>
      <c r="I790" s="400"/>
      <c r="J790" s="400"/>
      <c r="K790" s="400"/>
      <c r="L790" s="400"/>
      <c r="M790" s="400"/>
      <c r="N790" s="400"/>
      <c r="U790" s="401"/>
      <c r="V790" s="402"/>
      <c r="W790" s="402"/>
      <c r="X790" s="402"/>
      <c r="Y790" s="402"/>
      <c r="Z790" s="402"/>
      <c r="AA790" s="402"/>
      <c r="AB790" s="402"/>
      <c r="AC790" s="402"/>
      <c r="AD790" s="402"/>
      <c r="AE790" s="402"/>
      <c r="AF790" s="402"/>
      <c r="AG790" s="402"/>
      <c r="AH790" s="402"/>
      <c r="AI790" s="402"/>
      <c r="AJ790" s="402"/>
      <c r="AK790" s="402"/>
      <c r="AL790" s="403"/>
      <c r="AM790" s="403"/>
      <c r="AN790" s="403"/>
      <c r="AO790" s="403"/>
      <c r="AP790" s="403"/>
      <c r="AQ790" s="403"/>
      <c r="AR790" s="403"/>
      <c r="AS790" s="403"/>
      <c r="AT790" s="403"/>
      <c r="AU790" s="403"/>
      <c r="AV790" s="403"/>
      <c r="AW790" s="403"/>
      <c r="AX790" s="403"/>
      <c r="AY790" s="403"/>
      <c r="AZ790" s="404"/>
      <c r="BA790" s="363"/>
      <c r="BB790" s="363"/>
      <c r="BC790" s="363"/>
      <c r="BD790" s="363"/>
      <c r="BE790" s="363"/>
      <c r="BF790" s="363"/>
      <c r="BG790" s="363"/>
      <c r="BH790" s="363"/>
      <c r="BI790" s="363"/>
      <c r="BJ790" s="363"/>
    </row>
    <row r="791" spans="6:62" ht="93" customHeight="1" x14ac:dyDescent="0.3">
      <c r="F791" s="399"/>
      <c r="G791" s="400"/>
      <c r="H791" s="400"/>
      <c r="I791" s="400"/>
      <c r="J791" s="400"/>
      <c r="K791" s="400"/>
      <c r="L791" s="400"/>
      <c r="M791" s="400"/>
      <c r="N791" s="400"/>
      <c r="U791" s="401"/>
      <c r="V791" s="402"/>
      <c r="W791" s="402"/>
      <c r="X791" s="402"/>
      <c r="Y791" s="402"/>
      <c r="Z791" s="402"/>
      <c r="AA791" s="402"/>
      <c r="AB791" s="402"/>
      <c r="AC791" s="402"/>
      <c r="AD791" s="402"/>
      <c r="AE791" s="402"/>
      <c r="AF791" s="402"/>
      <c r="AG791" s="402"/>
      <c r="AH791" s="402"/>
      <c r="AI791" s="402"/>
      <c r="AJ791" s="402"/>
      <c r="AK791" s="402"/>
      <c r="AL791" s="403"/>
      <c r="AM791" s="403"/>
      <c r="AN791" s="403"/>
      <c r="AO791" s="403"/>
      <c r="AP791" s="403"/>
      <c r="AQ791" s="403"/>
      <c r="AR791" s="403"/>
      <c r="AS791" s="403"/>
      <c r="AT791" s="403"/>
      <c r="AU791" s="403"/>
      <c r="AV791" s="403"/>
      <c r="AW791" s="403"/>
      <c r="AX791" s="403"/>
      <c r="AY791" s="403"/>
      <c r="AZ791" s="404"/>
      <c r="BA791" s="363"/>
      <c r="BB791" s="363"/>
      <c r="BC791" s="363"/>
      <c r="BD791" s="363"/>
      <c r="BE791" s="363"/>
      <c r="BF791" s="363"/>
      <c r="BG791" s="363"/>
      <c r="BH791" s="363"/>
      <c r="BI791" s="363"/>
      <c r="BJ791" s="363"/>
    </row>
    <row r="792" spans="6:62" ht="93" customHeight="1" x14ac:dyDescent="0.3">
      <c r="F792" s="399"/>
      <c r="G792" s="400"/>
      <c r="H792" s="400"/>
      <c r="I792" s="400"/>
      <c r="J792" s="400"/>
      <c r="K792" s="400"/>
      <c r="L792" s="400"/>
      <c r="M792" s="400"/>
      <c r="N792" s="400"/>
      <c r="U792" s="401"/>
      <c r="V792" s="402"/>
      <c r="W792" s="402"/>
      <c r="X792" s="402"/>
      <c r="Y792" s="402"/>
      <c r="Z792" s="402"/>
      <c r="AA792" s="402"/>
      <c r="AB792" s="402"/>
      <c r="AC792" s="402"/>
      <c r="AD792" s="402"/>
      <c r="AE792" s="402"/>
      <c r="AF792" s="402"/>
      <c r="AG792" s="402"/>
      <c r="AH792" s="402"/>
      <c r="AI792" s="402"/>
      <c r="AJ792" s="402"/>
      <c r="AK792" s="402"/>
      <c r="AL792" s="403"/>
      <c r="AM792" s="403"/>
      <c r="AN792" s="403"/>
      <c r="AO792" s="403"/>
      <c r="AP792" s="403"/>
      <c r="AQ792" s="403"/>
      <c r="AR792" s="403"/>
      <c r="AS792" s="403"/>
      <c r="AT792" s="403"/>
      <c r="AU792" s="403"/>
      <c r="AV792" s="403"/>
      <c r="AW792" s="403"/>
      <c r="AX792" s="403"/>
      <c r="AY792" s="403"/>
      <c r="AZ792" s="404"/>
      <c r="BA792" s="363"/>
      <c r="BB792" s="363"/>
      <c r="BC792" s="363"/>
      <c r="BD792" s="363"/>
      <c r="BE792" s="363"/>
      <c r="BF792" s="363"/>
      <c r="BG792" s="363"/>
      <c r="BH792" s="363"/>
      <c r="BI792" s="363"/>
      <c r="BJ792" s="363"/>
    </row>
  </sheetData>
  <dataConsolidate>
    <dataRefs count="1">
      <dataRef ref="Y8:AJ8" sheet=" FORMATO" r:id="rId1"/>
    </dataRefs>
  </dataConsolidate>
  <mergeCells count="47">
    <mergeCell ref="A3:C4"/>
    <mergeCell ref="D3:BA3"/>
    <mergeCell ref="D4:BA4"/>
    <mergeCell ref="A5:A7"/>
    <mergeCell ref="B5:B7"/>
    <mergeCell ref="C5:C7"/>
    <mergeCell ref="D5:D7"/>
    <mergeCell ref="E5:E7"/>
    <mergeCell ref="F5:J6"/>
    <mergeCell ref="K5:K7"/>
    <mergeCell ref="X6:X7"/>
    <mergeCell ref="Y6:Y7"/>
    <mergeCell ref="Z6:AK6"/>
    <mergeCell ref="AL6:AL7"/>
    <mergeCell ref="L5:L7"/>
    <mergeCell ref="M5:M7"/>
    <mergeCell ref="N5:N7"/>
    <mergeCell ref="O5:O7"/>
    <mergeCell ref="P5:P7"/>
    <mergeCell ref="Q5:R6"/>
    <mergeCell ref="AM6:AX6"/>
    <mergeCell ref="AY6:AY7"/>
    <mergeCell ref="AZ6:AZ7"/>
    <mergeCell ref="BA6:BA7"/>
    <mergeCell ref="F8:F15"/>
    <mergeCell ref="G8:G15"/>
    <mergeCell ref="H8:H15"/>
    <mergeCell ref="I8:I15"/>
    <mergeCell ref="J8:J15"/>
    <mergeCell ref="K8:K15"/>
    <mergeCell ref="S5:S7"/>
    <mergeCell ref="T5:T7"/>
    <mergeCell ref="U5:U7"/>
    <mergeCell ref="V5:BA5"/>
    <mergeCell ref="V6:V7"/>
    <mergeCell ref="W6:W7"/>
    <mergeCell ref="L8:L12"/>
    <mergeCell ref="M8:M12"/>
    <mergeCell ref="N8:N12"/>
    <mergeCell ref="L13:L15"/>
    <mergeCell ref="M13:M15"/>
    <mergeCell ref="N13:N15"/>
    <mergeCell ref="C17:F18"/>
    <mergeCell ref="G17:H17"/>
    <mergeCell ref="AZ17:AZ18"/>
    <mergeCell ref="BA17:BA18"/>
    <mergeCell ref="G18:H18"/>
  </mergeCells>
  <conditionalFormatting sqref="Y8:Y15">
    <cfRule type="cellIs" dxfId="29" priority="1" operator="equal">
      <formula>"NO CUMPLE"</formula>
    </cfRule>
    <cfRule type="cellIs" dxfId="28" priority="2" operator="equal">
      <formula>"CUMPLE"</formula>
    </cfRule>
  </conditionalFormatting>
  <dataValidations count="6">
    <dataValidation type="list" allowBlank="1" showInputMessage="1" showErrorMessage="1"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formula1>$E$29:$E$30</formula1>
    </dataValidation>
    <dataValidation type="list" allowBlank="1" showInputMessage="1" showErrorMessage="1" sqref="D8:D15 IZ8:IZ15 SV8:SV15 ACR8:ACR15 AMN8:AMN15 AWJ8:AWJ15 BGF8:BGF15 BQB8:BQB15 BZX8:BZX15 CJT8:CJT15 CTP8:CTP15 DDL8:DDL15 DNH8:DNH15 DXD8:DXD15 EGZ8:EGZ15 EQV8:EQV15 FAR8:FAR15 FKN8:FKN15 FUJ8:FUJ15 GEF8:GEF15 GOB8:GOB15 GXX8:GXX15 HHT8:HHT15 HRP8:HRP15 IBL8:IBL15 ILH8:ILH15 IVD8:IVD15 JEZ8:JEZ15 JOV8:JOV15 JYR8:JYR15 KIN8:KIN15 KSJ8:KSJ15 LCF8:LCF15 LMB8:LMB15 LVX8:LVX15 MFT8:MFT15 MPP8:MPP15 MZL8:MZL15 NJH8:NJH15 NTD8:NTD15 OCZ8:OCZ15 OMV8:OMV15 OWR8:OWR15 PGN8:PGN15 PQJ8:PQJ15 QAF8:QAF15 QKB8:QKB15 QTX8:QTX15 RDT8:RDT15 RNP8:RNP15 RXL8:RXL15 SHH8:SHH15 SRD8:SRD15 TAZ8:TAZ15 TKV8:TKV15 TUR8:TUR15 UEN8:UEN15 UOJ8:UOJ15 UYF8:UYF15 VIB8:VIB15 VRX8:VRX15 WBT8:WBT15 WLP8:WLP15 WVL8:WVL15 D65544:D65551 IZ65544:IZ65551 SV65544:SV65551 ACR65544:ACR65551 AMN65544:AMN65551 AWJ65544:AWJ65551 BGF65544:BGF65551 BQB65544:BQB65551 BZX65544:BZX65551 CJT65544:CJT65551 CTP65544:CTP65551 DDL65544:DDL65551 DNH65544:DNH65551 DXD65544:DXD65551 EGZ65544:EGZ65551 EQV65544:EQV65551 FAR65544:FAR65551 FKN65544:FKN65551 FUJ65544:FUJ65551 GEF65544:GEF65551 GOB65544:GOB65551 GXX65544:GXX65551 HHT65544:HHT65551 HRP65544:HRP65551 IBL65544:IBL65551 ILH65544:ILH65551 IVD65544:IVD65551 JEZ65544:JEZ65551 JOV65544:JOV65551 JYR65544:JYR65551 KIN65544:KIN65551 KSJ65544:KSJ65551 LCF65544:LCF65551 LMB65544:LMB65551 LVX65544:LVX65551 MFT65544:MFT65551 MPP65544:MPP65551 MZL65544:MZL65551 NJH65544:NJH65551 NTD65544:NTD65551 OCZ65544:OCZ65551 OMV65544:OMV65551 OWR65544:OWR65551 PGN65544:PGN65551 PQJ65544:PQJ65551 QAF65544:QAF65551 QKB65544:QKB65551 QTX65544:QTX65551 RDT65544:RDT65551 RNP65544:RNP65551 RXL65544:RXL65551 SHH65544:SHH65551 SRD65544:SRD65551 TAZ65544:TAZ65551 TKV65544:TKV65551 TUR65544:TUR65551 UEN65544:UEN65551 UOJ65544:UOJ65551 UYF65544:UYF65551 VIB65544:VIB65551 VRX65544:VRX65551 WBT65544:WBT65551 WLP65544:WLP65551 WVL65544:WVL65551 D131080:D131087 IZ131080:IZ131087 SV131080:SV131087 ACR131080:ACR131087 AMN131080:AMN131087 AWJ131080:AWJ131087 BGF131080:BGF131087 BQB131080:BQB131087 BZX131080:BZX131087 CJT131080:CJT131087 CTP131080:CTP131087 DDL131080:DDL131087 DNH131080:DNH131087 DXD131080:DXD131087 EGZ131080:EGZ131087 EQV131080:EQV131087 FAR131080:FAR131087 FKN131080:FKN131087 FUJ131080:FUJ131087 GEF131080:GEF131087 GOB131080:GOB131087 GXX131080:GXX131087 HHT131080:HHT131087 HRP131080:HRP131087 IBL131080:IBL131087 ILH131080:ILH131087 IVD131080:IVD131087 JEZ131080:JEZ131087 JOV131080:JOV131087 JYR131080:JYR131087 KIN131080:KIN131087 KSJ131080:KSJ131087 LCF131080:LCF131087 LMB131080:LMB131087 LVX131080:LVX131087 MFT131080:MFT131087 MPP131080:MPP131087 MZL131080:MZL131087 NJH131080:NJH131087 NTD131080:NTD131087 OCZ131080:OCZ131087 OMV131080:OMV131087 OWR131080:OWR131087 PGN131080:PGN131087 PQJ131080:PQJ131087 QAF131080:QAF131087 QKB131080:QKB131087 QTX131080:QTX131087 RDT131080:RDT131087 RNP131080:RNP131087 RXL131080:RXL131087 SHH131080:SHH131087 SRD131080:SRD131087 TAZ131080:TAZ131087 TKV131080:TKV131087 TUR131080:TUR131087 UEN131080:UEN131087 UOJ131080:UOJ131087 UYF131080:UYF131087 VIB131080:VIB131087 VRX131080:VRX131087 WBT131080:WBT131087 WLP131080:WLP131087 WVL131080:WVL131087 D196616:D196623 IZ196616:IZ196623 SV196616:SV196623 ACR196616:ACR196623 AMN196616:AMN196623 AWJ196616:AWJ196623 BGF196616:BGF196623 BQB196616:BQB196623 BZX196616:BZX196623 CJT196616:CJT196623 CTP196616:CTP196623 DDL196616:DDL196623 DNH196616:DNH196623 DXD196616:DXD196623 EGZ196616:EGZ196623 EQV196616:EQV196623 FAR196616:FAR196623 FKN196616:FKN196623 FUJ196616:FUJ196623 GEF196616:GEF196623 GOB196616:GOB196623 GXX196616:GXX196623 HHT196616:HHT196623 HRP196616:HRP196623 IBL196616:IBL196623 ILH196616:ILH196623 IVD196616:IVD196623 JEZ196616:JEZ196623 JOV196616:JOV196623 JYR196616:JYR196623 KIN196616:KIN196623 KSJ196616:KSJ196623 LCF196616:LCF196623 LMB196616:LMB196623 LVX196616:LVX196623 MFT196616:MFT196623 MPP196616:MPP196623 MZL196616:MZL196623 NJH196616:NJH196623 NTD196616:NTD196623 OCZ196616:OCZ196623 OMV196616:OMV196623 OWR196616:OWR196623 PGN196616:PGN196623 PQJ196616:PQJ196623 QAF196616:QAF196623 QKB196616:QKB196623 QTX196616:QTX196623 RDT196616:RDT196623 RNP196616:RNP196623 RXL196616:RXL196623 SHH196616:SHH196623 SRD196616:SRD196623 TAZ196616:TAZ196623 TKV196616:TKV196623 TUR196616:TUR196623 UEN196616:UEN196623 UOJ196616:UOJ196623 UYF196616:UYF196623 VIB196616:VIB196623 VRX196616:VRX196623 WBT196616:WBT196623 WLP196616:WLP196623 WVL196616:WVL196623 D262152:D262159 IZ262152:IZ262159 SV262152:SV262159 ACR262152:ACR262159 AMN262152:AMN262159 AWJ262152:AWJ262159 BGF262152:BGF262159 BQB262152:BQB262159 BZX262152:BZX262159 CJT262152:CJT262159 CTP262152:CTP262159 DDL262152:DDL262159 DNH262152:DNH262159 DXD262152:DXD262159 EGZ262152:EGZ262159 EQV262152:EQV262159 FAR262152:FAR262159 FKN262152:FKN262159 FUJ262152:FUJ262159 GEF262152:GEF262159 GOB262152:GOB262159 GXX262152:GXX262159 HHT262152:HHT262159 HRP262152:HRP262159 IBL262152:IBL262159 ILH262152:ILH262159 IVD262152:IVD262159 JEZ262152:JEZ262159 JOV262152:JOV262159 JYR262152:JYR262159 KIN262152:KIN262159 KSJ262152:KSJ262159 LCF262152:LCF262159 LMB262152:LMB262159 LVX262152:LVX262159 MFT262152:MFT262159 MPP262152:MPP262159 MZL262152:MZL262159 NJH262152:NJH262159 NTD262152:NTD262159 OCZ262152:OCZ262159 OMV262152:OMV262159 OWR262152:OWR262159 PGN262152:PGN262159 PQJ262152:PQJ262159 QAF262152:QAF262159 QKB262152:QKB262159 QTX262152:QTX262159 RDT262152:RDT262159 RNP262152:RNP262159 RXL262152:RXL262159 SHH262152:SHH262159 SRD262152:SRD262159 TAZ262152:TAZ262159 TKV262152:TKV262159 TUR262152:TUR262159 UEN262152:UEN262159 UOJ262152:UOJ262159 UYF262152:UYF262159 VIB262152:VIB262159 VRX262152:VRX262159 WBT262152:WBT262159 WLP262152:WLP262159 WVL262152:WVL262159 D327688:D327695 IZ327688:IZ327695 SV327688:SV327695 ACR327688:ACR327695 AMN327688:AMN327695 AWJ327688:AWJ327695 BGF327688:BGF327695 BQB327688:BQB327695 BZX327688:BZX327695 CJT327688:CJT327695 CTP327688:CTP327695 DDL327688:DDL327695 DNH327688:DNH327695 DXD327688:DXD327695 EGZ327688:EGZ327695 EQV327688:EQV327695 FAR327688:FAR327695 FKN327688:FKN327695 FUJ327688:FUJ327695 GEF327688:GEF327695 GOB327688:GOB327695 GXX327688:GXX327695 HHT327688:HHT327695 HRP327688:HRP327695 IBL327688:IBL327695 ILH327688:ILH327695 IVD327688:IVD327695 JEZ327688:JEZ327695 JOV327688:JOV327695 JYR327688:JYR327695 KIN327688:KIN327695 KSJ327688:KSJ327695 LCF327688:LCF327695 LMB327688:LMB327695 LVX327688:LVX327695 MFT327688:MFT327695 MPP327688:MPP327695 MZL327688:MZL327695 NJH327688:NJH327695 NTD327688:NTD327695 OCZ327688:OCZ327695 OMV327688:OMV327695 OWR327688:OWR327695 PGN327688:PGN327695 PQJ327688:PQJ327695 QAF327688:QAF327695 QKB327688:QKB327695 QTX327688:QTX327695 RDT327688:RDT327695 RNP327688:RNP327695 RXL327688:RXL327695 SHH327688:SHH327695 SRD327688:SRD327695 TAZ327688:TAZ327695 TKV327688:TKV327695 TUR327688:TUR327695 UEN327688:UEN327695 UOJ327688:UOJ327695 UYF327688:UYF327695 VIB327688:VIB327695 VRX327688:VRX327695 WBT327688:WBT327695 WLP327688:WLP327695 WVL327688:WVL327695 D393224:D393231 IZ393224:IZ393231 SV393224:SV393231 ACR393224:ACR393231 AMN393224:AMN393231 AWJ393224:AWJ393231 BGF393224:BGF393231 BQB393224:BQB393231 BZX393224:BZX393231 CJT393224:CJT393231 CTP393224:CTP393231 DDL393224:DDL393231 DNH393224:DNH393231 DXD393224:DXD393231 EGZ393224:EGZ393231 EQV393224:EQV393231 FAR393224:FAR393231 FKN393224:FKN393231 FUJ393224:FUJ393231 GEF393224:GEF393231 GOB393224:GOB393231 GXX393224:GXX393231 HHT393224:HHT393231 HRP393224:HRP393231 IBL393224:IBL393231 ILH393224:ILH393231 IVD393224:IVD393231 JEZ393224:JEZ393231 JOV393224:JOV393231 JYR393224:JYR393231 KIN393224:KIN393231 KSJ393224:KSJ393231 LCF393224:LCF393231 LMB393224:LMB393231 LVX393224:LVX393231 MFT393224:MFT393231 MPP393224:MPP393231 MZL393224:MZL393231 NJH393224:NJH393231 NTD393224:NTD393231 OCZ393224:OCZ393231 OMV393224:OMV393231 OWR393224:OWR393231 PGN393224:PGN393231 PQJ393224:PQJ393231 QAF393224:QAF393231 QKB393224:QKB393231 QTX393224:QTX393231 RDT393224:RDT393231 RNP393224:RNP393231 RXL393224:RXL393231 SHH393224:SHH393231 SRD393224:SRD393231 TAZ393224:TAZ393231 TKV393224:TKV393231 TUR393224:TUR393231 UEN393224:UEN393231 UOJ393224:UOJ393231 UYF393224:UYF393231 VIB393224:VIB393231 VRX393224:VRX393231 WBT393224:WBT393231 WLP393224:WLP393231 WVL393224:WVL393231 D458760:D458767 IZ458760:IZ458767 SV458760:SV458767 ACR458760:ACR458767 AMN458760:AMN458767 AWJ458760:AWJ458767 BGF458760:BGF458767 BQB458760:BQB458767 BZX458760:BZX458767 CJT458760:CJT458767 CTP458760:CTP458767 DDL458760:DDL458767 DNH458760:DNH458767 DXD458760:DXD458767 EGZ458760:EGZ458767 EQV458760:EQV458767 FAR458760:FAR458767 FKN458760:FKN458767 FUJ458760:FUJ458767 GEF458760:GEF458767 GOB458760:GOB458767 GXX458760:GXX458767 HHT458760:HHT458767 HRP458760:HRP458767 IBL458760:IBL458767 ILH458760:ILH458767 IVD458760:IVD458767 JEZ458760:JEZ458767 JOV458760:JOV458767 JYR458760:JYR458767 KIN458760:KIN458767 KSJ458760:KSJ458767 LCF458760:LCF458767 LMB458760:LMB458767 LVX458760:LVX458767 MFT458760:MFT458767 MPP458760:MPP458767 MZL458760:MZL458767 NJH458760:NJH458767 NTD458760:NTD458767 OCZ458760:OCZ458767 OMV458760:OMV458767 OWR458760:OWR458767 PGN458760:PGN458767 PQJ458760:PQJ458767 QAF458760:QAF458767 QKB458760:QKB458767 QTX458760:QTX458767 RDT458760:RDT458767 RNP458760:RNP458767 RXL458760:RXL458767 SHH458760:SHH458767 SRD458760:SRD458767 TAZ458760:TAZ458767 TKV458760:TKV458767 TUR458760:TUR458767 UEN458760:UEN458767 UOJ458760:UOJ458767 UYF458760:UYF458767 VIB458760:VIB458767 VRX458760:VRX458767 WBT458760:WBT458767 WLP458760:WLP458767 WVL458760:WVL458767 D524296:D524303 IZ524296:IZ524303 SV524296:SV524303 ACR524296:ACR524303 AMN524296:AMN524303 AWJ524296:AWJ524303 BGF524296:BGF524303 BQB524296:BQB524303 BZX524296:BZX524303 CJT524296:CJT524303 CTP524296:CTP524303 DDL524296:DDL524303 DNH524296:DNH524303 DXD524296:DXD524303 EGZ524296:EGZ524303 EQV524296:EQV524303 FAR524296:FAR524303 FKN524296:FKN524303 FUJ524296:FUJ524303 GEF524296:GEF524303 GOB524296:GOB524303 GXX524296:GXX524303 HHT524296:HHT524303 HRP524296:HRP524303 IBL524296:IBL524303 ILH524296:ILH524303 IVD524296:IVD524303 JEZ524296:JEZ524303 JOV524296:JOV524303 JYR524296:JYR524303 KIN524296:KIN524303 KSJ524296:KSJ524303 LCF524296:LCF524303 LMB524296:LMB524303 LVX524296:LVX524303 MFT524296:MFT524303 MPP524296:MPP524303 MZL524296:MZL524303 NJH524296:NJH524303 NTD524296:NTD524303 OCZ524296:OCZ524303 OMV524296:OMV524303 OWR524296:OWR524303 PGN524296:PGN524303 PQJ524296:PQJ524303 QAF524296:QAF524303 QKB524296:QKB524303 QTX524296:QTX524303 RDT524296:RDT524303 RNP524296:RNP524303 RXL524296:RXL524303 SHH524296:SHH524303 SRD524296:SRD524303 TAZ524296:TAZ524303 TKV524296:TKV524303 TUR524296:TUR524303 UEN524296:UEN524303 UOJ524296:UOJ524303 UYF524296:UYF524303 VIB524296:VIB524303 VRX524296:VRX524303 WBT524296:WBT524303 WLP524296:WLP524303 WVL524296:WVL524303 D589832:D589839 IZ589832:IZ589839 SV589832:SV589839 ACR589832:ACR589839 AMN589832:AMN589839 AWJ589832:AWJ589839 BGF589832:BGF589839 BQB589832:BQB589839 BZX589832:BZX589839 CJT589832:CJT589839 CTP589832:CTP589839 DDL589832:DDL589839 DNH589832:DNH589839 DXD589832:DXD589839 EGZ589832:EGZ589839 EQV589832:EQV589839 FAR589832:FAR589839 FKN589832:FKN589839 FUJ589832:FUJ589839 GEF589832:GEF589839 GOB589832:GOB589839 GXX589832:GXX589839 HHT589832:HHT589839 HRP589832:HRP589839 IBL589832:IBL589839 ILH589832:ILH589839 IVD589832:IVD589839 JEZ589832:JEZ589839 JOV589832:JOV589839 JYR589832:JYR589839 KIN589832:KIN589839 KSJ589832:KSJ589839 LCF589832:LCF589839 LMB589832:LMB589839 LVX589832:LVX589839 MFT589832:MFT589839 MPP589832:MPP589839 MZL589832:MZL589839 NJH589832:NJH589839 NTD589832:NTD589839 OCZ589832:OCZ589839 OMV589832:OMV589839 OWR589832:OWR589839 PGN589832:PGN589839 PQJ589832:PQJ589839 QAF589832:QAF589839 QKB589832:QKB589839 QTX589832:QTX589839 RDT589832:RDT589839 RNP589832:RNP589839 RXL589832:RXL589839 SHH589832:SHH589839 SRD589832:SRD589839 TAZ589832:TAZ589839 TKV589832:TKV589839 TUR589832:TUR589839 UEN589832:UEN589839 UOJ589832:UOJ589839 UYF589832:UYF589839 VIB589832:VIB589839 VRX589832:VRX589839 WBT589832:WBT589839 WLP589832:WLP589839 WVL589832:WVL589839 D655368:D655375 IZ655368:IZ655375 SV655368:SV655375 ACR655368:ACR655375 AMN655368:AMN655375 AWJ655368:AWJ655375 BGF655368:BGF655375 BQB655368:BQB655375 BZX655368:BZX655375 CJT655368:CJT655375 CTP655368:CTP655375 DDL655368:DDL655375 DNH655368:DNH655375 DXD655368:DXD655375 EGZ655368:EGZ655375 EQV655368:EQV655375 FAR655368:FAR655375 FKN655368:FKN655375 FUJ655368:FUJ655375 GEF655368:GEF655375 GOB655368:GOB655375 GXX655368:GXX655375 HHT655368:HHT655375 HRP655368:HRP655375 IBL655368:IBL655375 ILH655368:ILH655375 IVD655368:IVD655375 JEZ655368:JEZ655375 JOV655368:JOV655375 JYR655368:JYR655375 KIN655368:KIN655375 KSJ655368:KSJ655375 LCF655368:LCF655375 LMB655368:LMB655375 LVX655368:LVX655375 MFT655368:MFT655375 MPP655368:MPP655375 MZL655368:MZL655375 NJH655368:NJH655375 NTD655368:NTD655375 OCZ655368:OCZ655375 OMV655368:OMV655375 OWR655368:OWR655375 PGN655368:PGN655375 PQJ655368:PQJ655375 QAF655368:QAF655375 QKB655368:QKB655375 QTX655368:QTX655375 RDT655368:RDT655375 RNP655368:RNP655375 RXL655368:RXL655375 SHH655368:SHH655375 SRD655368:SRD655375 TAZ655368:TAZ655375 TKV655368:TKV655375 TUR655368:TUR655375 UEN655368:UEN655375 UOJ655368:UOJ655375 UYF655368:UYF655375 VIB655368:VIB655375 VRX655368:VRX655375 WBT655368:WBT655375 WLP655368:WLP655375 WVL655368:WVL655375 D720904:D720911 IZ720904:IZ720911 SV720904:SV720911 ACR720904:ACR720911 AMN720904:AMN720911 AWJ720904:AWJ720911 BGF720904:BGF720911 BQB720904:BQB720911 BZX720904:BZX720911 CJT720904:CJT720911 CTP720904:CTP720911 DDL720904:DDL720911 DNH720904:DNH720911 DXD720904:DXD720911 EGZ720904:EGZ720911 EQV720904:EQV720911 FAR720904:FAR720911 FKN720904:FKN720911 FUJ720904:FUJ720911 GEF720904:GEF720911 GOB720904:GOB720911 GXX720904:GXX720911 HHT720904:HHT720911 HRP720904:HRP720911 IBL720904:IBL720911 ILH720904:ILH720911 IVD720904:IVD720911 JEZ720904:JEZ720911 JOV720904:JOV720911 JYR720904:JYR720911 KIN720904:KIN720911 KSJ720904:KSJ720911 LCF720904:LCF720911 LMB720904:LMB720911 LVX720904:LVX720911 MFT720904:MFT720911 MPP720904:MPP720911 MZL720904:MZL720911 NJH720904:NJH720911 NTD720904:NTD720911 OCZ720904:OCZ720911 OMV720904:OMV720911 OWR720904:OWR720911 PGN720904:PGN720911 PQJ720904:PQJ720911 QAF720904:QAF720911 QKB720904:QKB720911 QTX720904:QTX720911 RDT720904:RDT720911 RNP720904:RNP720911 RXL720904:RXL720911 SHH720904:SHH720911 SRD720904:SRD720911 TAZ720904:TAZ720911 TKV720904:TKV720911 TUR720904:TUR720911 UEN720904:UEN720911 UOJ720904:UOJ720911 UYF720904:UYF720911 VIB720904:VIB720911 VRX720904:VRX720911 WBT720904:WBT720911 WLP720904:WLP720911 WVL720904:WVL720911 D786440:D786447 IZ786440:IZ786447 SV786440:SV786447 ACR786440:ACR786447 AMN786440:AMN786447 AWJ786440:AWJ786447 BGF786440:BGF786447 BQB786440:BQB786447 BZX786440:BZX786447 CJT786440:CJT786447 CTP786440:CTP786447 DDL786440:DDL786447 DNH786440:DNH786447 DXD786440:DXD786447 EGZ786440:EGZ786447 EQV786440:EQV786447 FAR786440:FAR786447 FKN786440:FKN786447 FUJ786440:FUJ786447 GEF786440:GEF786447 GOB786440:GOB786447 GXX786440:GXX786447 HHT786440:HHT786447 HRP786440:HRP786447 IBL786440:IBL786447 ILH786440:ILH786447 IVD786440:IVD786447 JEZ786440:JEZ786447 JOV786440:JOV786447 JYR786440:JYR786447 KIN786440:KIN786447 KSJ786440:KSJ786447 LCF786440:LCF786447 LMB786440:LMB786447 LVX786440:LVX786447 MFT786440:MFT786447 MPP786440:MPP786447 MZL786440:MZL786447 NJH786440:NJH786447 NTD786440:NTD786447 OCZ786440:OCZ786447 OMV786440:OMV786447 OWR786440:OWR786447 PGN786440:PGN786447 PQJ786440:PQJ786447 QAF786440:QAF786447 QKB786440:QKB786447 QTX786440:QTX786447 RDT786440:RDT786447 RNP786440:RNP786447 RXL786440:RXL786447 SHH786440:SHH786447 SRD786440:SRD786447 TAZ786440:TAZ786447 TKV786440:TKV786447 TUR786440:TUR786447 UEN786440:UEN786447 UOJ786440:UOJ786447 UYF786440:UYF786447 VIB786440:VIB786447 VRX786440:VRX786447 WBT786440:WBT786447 WLP786440:WLP786447 WVL786440:WVL786447 D851976:D851983 IZ851976:IZ851983 SV851976:SV851983 ACR851976:ACR851983 AMN851976:AMN851983 AWJ851976:AWJ851983 BGF851976:BGF851983 BQB851976:BQB851983 BZX851976:BZX851983 CJT851976:CJT851983 CTP851976:CTP851983 DDL851976:DDL851983 DNH851976:DNH851983 DXD851976:DXD851983 EGZ851976:EGZ851983 EQV851976:EQV851983 FAR851976:FAR851983 FKN851976:FKN851983 FUJ851976:FUJ851983 GEF851976:GEF851983 GOB851976:GOB851983 GXX851976:GXX851983 HHT851976:HHT851983 HRP851976:HRP851983 IBL851976:IBL851983 ILH851976:ILH851983 IVD851976:IVD851983 JEZ851976:JEZ851983 JOV851976:JOV851983 JYR851976:JYR851983 KIN851976:KIN851983 KSJ851976:KSJ851983 LCF851976:LCF851983 LMB851976:LMB851983 LVX851976:LVX851983 MFT851976:MFT851983 MPP851976:MPP851983 MZL851976:MZL851983 NJH851976:NJH851983 NTD851976:NTD851983 OCZ851976:OCZ851983 OMV851976:OMV851983 OWR851976:OWR851983 PGN851976:PGN851983 PQJ851976:PQJ851983 QAF851976:QAF851983 QKB851976:QKB851983 QTX851976:QTX851983 RDT851976:RDT851983 RNP851976:RNP851983 RXL851976:RXL851983 SHH851976:SHH851983 SRD851976:SRD851983 TAZ851976:TAZ851983 TKV851976:TKV851983 TUR851976:TUR851983 UEN851976:UEN851983 UOJ851976:UOJ851983 UYF851976:UYF851983 VIB851976:VIB851983 VRX851976:VRX851983 WBT851976:WBT851983 WLP851976:WLP851983 WVL851976:WVL851983 D917512:D917519 IZ917512:IZ917519 SV917512:SV917519 ACR917512:ACR917519 AMN917512:AMN917519 AWJ917512:AWJ917519 BGF917512:BGF917519 BQB917512:BQB917519 BZX917512:BZX917519 CJT917512:CJT917519 CTP917512:CTP917519 DDL917512:DDL917519 DNH917512:DNH917519 DXD917512:DXD917519 EGZ917512:EGZ917519 EQV917512:EQV917519 FAR917512:FAR917519 FKN917512:FKN917519 FUJ917512:FUJ917519 GEF917512:GEF917519 GOB917512:GOB917519 GXX917512:GXX917519 HHT917512:HHT917519 HRP917512:HRP917519 IBL917512:IBL917519 ILH917512:ILH917519 IVD917512:IVD917519 JEZ917512:JEZ917519 JOV917512:JOV917519 JYR917512:JYR917519 KIN917512:KIN917519 KSJ917512:KSJ917519 LCF917512:LCF917519 LMB917512:LMB917519 LVX917512:LVX917519 MFT917512:MFT917519 MPP917512:MPP917519 MZL917512:MZL917519 NJH917512:NJH917519 NTD917512:NTD917519 OCZ917512:OCZ917519 OMV917512:OMV917519 OWR917512:OWR917519 PGN917512:PGN917519 PQJ917512:PQJ917519 QAF917512:QAF917519 QKB917512:QKB917519 QTX917512:QTX917519 RDT917512:RDT917519 RNP917512:RNP917519 RXL917512:RXL917519 SHH917512:SHH917519 SRD917512:SRD917519 TAZ917512:TAZ917519 TKV917512:TKV917519 TUR917512:TUR917519 UEN917512:UEN917519 UOJ917512:UOJ917519 UYF917512:UYF917519 VIB917512:VIB917519 VRX917512:VRX917519 WBT917512:WBT917519 WLP917512:WLP917519 WVL917512:WVL917519 D983048:D983055 IZ983048:IZ983055 SV983048:SV983055 ACR983048:ACR983055 AMN983048:AMN983055 AWJ983048:AWJ983055 BGF983048:BGF983055 BQB983048:BQB983055 BZX983048:BZX983055 CJT983048:CJT983055 CTP983048:CTP983055 DDL983048:DDL983055 DNH983048:DNH983055 DXD983048:DXD983055 EGZ983048:EGZ983055 EQV983048:EQV983055 FAR983048:FAR983055 FKN983048:FKN983055 FUJ983048:FUJ983055 GEF983048:GEF983055 GOB983048:GOB983055 GXX983048:GXX983055 HHT983048:HHT983055 HRP983048:HRP983055 IBL983048:IBL983055 ILH983048:ILH983055 IVD983048:IVD983055 JEZ983048:JEZ983055 JOV983048:JOV983055 JYR983048:JYR983055 KIN983048:KIN983055 KSJ983048:KSJ983055 LCF983048:LCF983055 LMB983048:LMB983055 LVX983048:LVX983055 MFT983048:MFT983055 MPP983048:MPP983055 MZL983048:MZL983055 NJH983048:NJH983055 NTD983048:NTD983055 OCZ983048:OCZ983055 OMV983048:OMV983055 OWR983048:OWR983055 PGN983048:PGN983055 PQJ983048:PQJ983055 QAF983048:QAF983055 QKB983048:QKB983055 QTX983048:QTX983055 RDT983048:RDT983055 RNP983048:RNP983055 RXL983048:RXL983055 SHH983048:SHH983055 SRD983048:SRD983055 TAZ983048:TAZ983055 TKV983048:TKV983055 TUR983048:TUR983055 UEN983048:UEN983055 UOJ983048:UOJ983055 UYF983048:UYF983055 VIB983048:VIB983055 VRX983048:VRX983055 WBT983048:WBT983055 WLP983048:WLP983055 WVL983048:WVL983055">
      <formula1>$B$29:$B$45</formula1>
    </dataValidation>
    <dataValidation type="list" allowBlank="1" showInputMessage="1" showErrorMessage="1" sqref="C8:C15 IY8:IY15 SU8:SU15 ACQ8:ACQ15 AMM8:AMM15 AWI8:AWI15 BGE8:BGE15 BQA8:BQA15 BZW8:BZW15 CJS8:CJS15 CTO8:CTO15 DDK8:DDK15 DNG8:DNG15 DXC8:DXC15 EGY8:EGY15 EQU8:EQU15 FAQ8:FAQ15 FKM8:FKM15 FUI8:FUI15 GEE8:GEE15 GOA8:GOA15 GXW8:GXW15 HHS8:HHS15 HRO8:HRO15 IBK8:IBK15 ILG8:ILG15 IVC8:IVC15 JEY8:JEY15 JOU8:JOU15 JYQ8:JYQ15 KIM8:KIM15 KSI8:KSI15 LCE8:LCE15 LMA8:LMA15 LVW8:LVW15 MFS8:MFS15 MPO8:MPO15 MZK8:MZK15 NJG8:NJG15 NTC8:NTC15 OCY8:OCY15 OMU8:OMU15 OWQ8:OWQ15 PGM8:PGM15 PQI8:PQI15 QAE8:QAE15 QKA8:QKA15 QTW8:QTW15 RDS8:RDS15 RNO8:RNO15 RXK8:RXK15 SHG8:SHG15 SRC8:SRC15 TAY8:TAY15 TKU8:TKU15 TUQ8:TUQ15 UEM8:UEM15 UOI8:UOI15 UYE8:UYE15 VIA8:VIA15 VRW8:VRW15 WBS8:WBS15 WLO8:WLO15 WVK8:WVK15 C65544:C65551 IY65544:IY65551 SU65544:SU65551 ACQ65544:ACQ65551 AMM65544:AMM65551 AWI65544:AWI65551 BGE65544:BGE65551 BQA65544:BQA65551 BZW65544:BZW65551 CJS65544:CJS65551 CTO65544:CTO65551 DDK65544:DDK65551 DNG65544:DNG65551 DXC65544:DXC65551 EGY65544:EGY65551 EQU65544:EQU65551 FAQ65544:FAQ65551 FKM65544:FKM65551 FUI65544:FUI65551 GEE65544:GEE65551 GOA65544:GOA65551 GXW65544:GXW65551 HHS65544:HHS65551 HRO65544:HRO65551 IBK65544:IBK65551 ILG65544:ILG65551 IVC65544:IVC65551 JEY65544:JEY65551 JOU65544:JOU65551 JYQ65544:JYQ65551 KIM65544:KIM65551 KSI65544:KSI65551 LCE65544:LCE65551 LMA65544:LMA65551 LVW65544:LVW65551 MFS65544:MFS65551 MPO65544:MPO65551 MZK65544:MZK65551 NJG65544:NJG65551 NTC65544:NTC65551 OCY65544:OCY65551 OMU65544:OMU65551 OWQ65544:OWQ65551 PGM65544:PGM65551 PQI65544:PQI65551 QAE65544:QAE65551 QKA65544:QKA65551 QTW65544:QTW65551 RDS65544:RDS65551 RNO65544:RNO65551 RXK65544:RXK65551 SHG65544:SHG65551 SRC65544:SRC65551 TAY65544:TAY65551 TKU65544:TKU65551 TUQ65544:TUQ65551 UEM65544:UEM65551 UOI65544:UOI65551 UYE65544:UYE65551 VIA65544:VIA65551 VRW65544:VRW65551 WBS65544:WBS65551 WLO65544:WLO65551 WVK65544:WVK65551 C131080:C131087 IY131080:IY131087 SU131080:SU131087 ACQ131080:ACQ131087 AMM131080:AMM131087 AWI131080:AWI131087 BGE131080:BGE131087 BQA131080:BQA131087 BZW131080:BZW131087 CJS131080:CJS131087 CTO131080:CTO131087 DDK131080:DDK131087 DNG131080:DNG131087 DXC131080:DXC131087 EGY131080:EGY131087 EQU131080:EQU131087 FAQ131080:FAQ131087 FKM131080:FKM131087 FUI131080:FUI131087 GEE131080:GEE131087 GOA131080:GOA131087 GXW131080:GXW131087 HHS131080:HHS131087 HRO131080:HRO131087 IBK131080:IBK131087 ILG131080:ILG131087 IVC131080:IVC131087 JEY131080:JEY131087 JOU131080:JOU131087 JYQ131080:JYQ131087 KIM131080:KIM131087 KSI131080:KSI131087 LCE131080:LCE131087 LMA131080:LMA131087 LVW131080:LVW131087 MFS131080:MFS131087 MPO131080:MPO131087 MZK131080:MZK131087 NJG131080:NJG131087 NTC131080:NTC131087 OCY131080:OCY131087 OMU131080:OMU131087 OWQ131080:OWQ131087 PGM131080:PGM131087 PQI131080:PQI131087 QAE131080:QAE131087 QKA131080:QKA131087 QTW131080:QTW131087 RDS131080:RDS131087 RNO131080:RNO131087 RXK131080:RXK131087 SHG131080:SHG131087 SRC131080:SRC131087 TAY131080:TAY131087 TKU131080:TKU131087 TUQ131080:TUQ131087 UEM131080:UEM131087 UOI131080:UOI131087 UYE131080:UYE131087 VIA131080:VIA131087 VRW131080:VRW131087 WBS131080:WBS131087 WLO131080:WLO131087 WVK131080:WVK131087 C196616:C196623 IY196616:IY196623 SU196616:SU196623 ACQ196616:ACQ196623 AMM196616:AMM196623 AWI196616:AWI196623 BGE196616:BGE196623 BQA196616:BQA196623 BZW196616:BZW196623 CJS196616:CJS196623 CTO196616:CTO196623 DDK196616:DDK196623 DNG196616:DNG196623 DXC196616:DXC196623 EGY196616:EGY196623 EQU196616:EQU196623 FAQ196616:FAQ196623 FKM196616:FKM196623 FUI196616:FUI196623 GEE196616:GEE196623 GOA196616:GOA196623 GXW196616:GXW196623 HHS196616:HHS196623 HRO196616:HRO196623 IBK196616:IBK196623 ILG196616:ILG196623 IVC196616:IVC196623 JEY196616:JEY196623 JOU196616:JOU196623 JYQ196616:JYQ196623 KIM196616:KIM196623 KSI196616:KSI196623 LCE196616:LCE196623 LMA196616:LMA196623 LVW196616:LVW196623 MFS196616:MFS196623 MPO196616:MPO196623 MZK196616:MZK196623 NJG196616:NJG196623 NTC196616:NTC196623 OCY196616:OCY196623 OMU196616:OMU196623 OWQ196616:OWQ196623 PGM196616:PGM196623 PQI196616:PQI196623 QAE196616:QAE196623 QKA196616:QKA196623 QTW196616:QTW196623 RDS196616:RDS196623 RNO196616:RNO196623 RXK196616:RXK196623 SHG196616:SHG196623 SRC196616:SRC196623 TAY196616:TAY196623 TKU196616:TKU196623 TUQ196616:TUQ196623 UEM196616:UEM196623 UOI196616:UOI196623 UYE196616:UYE196623 VIA196616:VIA196623 VRW196616:VRW196623 WBS196616:WBS196623 WLO196616:WLO196623 WVK196616:WVK196623 C262152:C262159 IY262152:IY262159 SU262152:SU262159 ACQ262152:ACQ262159 AMM262152:AMM262159 AWI262152:AWI262159 BGE262152:BGE262159 BQA262152:BQA262159 BZW262152:BZW262159 CJS262152:CJS262159 CTO262152:CTO262159 DDK262152:DDK262159 DNG262152:DNG262159 DXC262152:DXC262159 EGY262152:EGY262159 EQU262152:EQU262159 FAQ262152:FAQ262159 FKM262152:FKM262159 FUI262152:FUI262159 GEE262152:GEE262159 GOA262152:GOA262159 GXW262152:GXW262159 HHS262152:HHS262159 HRO262152:HRO262159 IBK262152:IBK262159 ILG262152:ILG262159 IVC262152:IVC262159 JEY262152:JEY262159 JOU262152:JOU262159 JYQ262152:JYQ262159 KIM262152:KIM262159 KSI262152:KSI262159 LCE262152:LCE262159 LMA262152:LMA262159 LVW262152:LVW262159 MFS262152:MFS262159 MPO262152:MPO262159 MZK262152:MZK262159 NJG262152:NJG262159 NTC262152:NTC262159 OCY262152:OCY262159 OMU262152:OMU262159 OWQ262152:OWQ262159 PGM262152:PGM262159 PQI262152:PQI262159 QAE262152:QAE262159 QKA262152:QKA262159 QTW262152:QTW262159 RDS262152:RDS262159 RNO262152:RNO262159 RXK262152:RXK262159 SHG262152:SHG262159 SRC262152:SRC262159 TAY262152:TAY262159 TKU262152:TKU262159 TUQ262152:TUQ262159 UEM262152:UEM262159 UOI262152:UOI262159 UYE262152:UYE262159 VIA262152:VIA262159 VRW262152:VRW262159 WBS262152:WBS262159 WLO262152:WLO262159 WVK262152:WVK262159 C327688:C327695 IY327688:IY327695 SU327688:SU327695 ACQ327688:ACQ327695 AMM327688:AMM327695 AWI327688:AWI327695 BGE327688:BGE327695 BQA327688:BQA327695 BZW327688:BZW327695 CJS327688:CJS327695 CTO327688:CTO327695 DDK327688:DDK327695 DNG327688:DNG327695 DXC327688:DXC327695 EGY327688:EGY327695 EQU327688:EQU327695 FAQ327688:FAQ327695 FKM327688:FKM327695 FUI327688:FUI327695 GEE327688:GEE327695 GOA327688:GOA327695 GXW327688:GXW327695 HHS327688:HHS327695 HRO327688:HRO327695 IBK327688:IBK327695 ILG327688:ILG327695 IVC327688:IVC327695 JEY327688:JEY327695 JOU327688:JOU327695 JYQ327688:JYQ327695 KIM327688:KIM327695 KSI327688:KSI327695 LCE327688:LCE327695 LMA327688:LMA327695 LVW327688:LVW327695 MFS327688:MFS327695 MPO327688:MPO327695 MZK327688:MZK327695 NJG327688:NJG327695 NTC327688:NTC327695 OCY327688:OCY327695 OMU327688:OMU327695 OWQ327688:OWQ327695 PGM327688:PGM327695 PQI327688:PQI327695 QAE327688:QAE327695 QKA327688:QKA327695 QTW327688:QTW327695 RDS327688:RDS327695 RNO327688:RNO327695 RXK327688:RXK327695 SHG327688:SHG327695 SRC327688:SRC327695 TAY327688:TAY327695 TKU327688:TKU327695 TUQ327688:TUQ327695 UEM327688:UEM327695 UOI327688:UOI327695 UYE327688:UYE327695 VIA327688:VIA327695 VRW327688:VRW327695 WBS327688:WBS327695 WLO327688:WLO327695 WVK327688:WVK327695 C393224:C393231 IY393224:IY393231 SU393224:SU393231 ACQ393224:ACQ393231 AMM393224:AMM393231 AWI393224:AWI393231 BGE393224:BGE393231 BQA393224:BQA393231 BZW393224:BZW393231 CJS393224:CJS393231 CTO393224:CTO393231 DDK393224:DDK393231 DNG393224:DNG393231 DXC393224:DXC393231 EGY393224:EGY393231 EQU393224:EQU393231 FAQ393224:FAQ393231 FKM393224:FKM393231 FUI393224:FUI393231 GEE393224:GEE393231 GOA393224:GOA393231 GXW393224:GXW393231 HHS393224:HHS393231 HRO393224:HRO393231 IBK393224:IBK393231 ILG393224:ILG393231 IVC393224:IVC393231 JEY393224:JEY393231 JOU393224:JOU393231 JYQ393224:JYQ393231 KIM393224:KIM393231 KSI393224:KSI393231 LCE393224:LCE393231 LMA393224:LMA393231 LVW393224:LVW393231 MFS393224:MFS393231 MPO393224:MPO393231 MZK393224:MZK393231 NJG393224:NJG393231 NTC393224:NTC393231 OCY393224:OCY393231 OMU393224:OMU393231 OWQ393224:OWQ393231 PGM393224:PGM393231 PQI393224:PQI393231 QAE393224:QAE393231 QKA393224:QKA393231 QTW393224:QTW393231 RDS393224:RDS393231 RNO393224:RNO393231 RXK393224:RXK393231 SHG393224:SHG393231 SRC393224:SRC393231 TAY393224:TAY393231 TKU393224:TKU393231 TUQ393224:TUQ393231 UEM393224:UEM393231 UOI393224:UOI393231 UYE393224:UYE393231 VIA393224:VIA393231 VRW393224:VRW393231 WBS393224:WBS393231 WLO393224:WLO393231 WVK393224:WVK393231 C458760:C458767 IY458760:IY458767 SU458760:SU458767 ACQ458760:ACQ458767 AMM458760:AMM458767 AWI458760:AWI458767 BGE458760:BGE458767 BQA458760:BQA458767 BZW458760:BZW458767 CJS458760:CJS458767 CTO458760:CTO458767 DDK458760:DDK458767 DNG458760:DNG458767 DXC458760:DXC458767 EGY458760:EGY458767 EQU458760:EQU458767 FAQ458760:FAQ458767 FKM458760:FKM458767 FUI458760:FUI458767 GEE458760:GEE458767 GOA458760:GOA458767 GXW458760:GXW458767 HHS458760:HHS458767 HRO458760:HRO458767 IBK458760:IBK458767 ILG458760:ILG458767 IVC458760:IVC458767 JEY458760:JEY458767 JOU458760:JOU458767 JYQ458760:JYQ458767 KIM458760:KIM458767 KSI458760:KSI458767 LCE458760:LCE458767 LMA458760:LMA458767 LVW458760:LVW458767 MFS458760:MFS458767 MPO458760:MPO458767 MZK458760:MZK458767 NJG458760:NJG458767 NTC458760:NTC458767 OCY458760:OCY458767 OMU458760:OMU458767 OWQ458760:OWQ458767 PGM458760:PGM458767 PQI458760:PQI458767 QAE458760:QAE458767 QKA458760:QKA458767 QTW458760:QTW458767 RDS458760:RDS458767 RNO458760:RNO458767 RXK458760:RXK458767 SHG458760:SHG458767 SRC458760:SRC458767 TAY458760:TAY458767 TKU458760:TKU458767 TUQ458760:TUQ458767 UEM458760:UEM458767 UOI458760:UOI458767 UYE458760:UYE458767 VIA458760:VIA458767 VRW458760:VRW458767 WBS458760:WBS458767 WLO458760:WLO458767 WVK458760:WVK458767 C524296:C524303 IY524296:IY524303 SU524296:SU524303 ACQ524296:ACQ524303 AMM524296:AMM524303 AWI524296:AWI524303 BGE524296:BGE524303 BQA524296:BQA524303 BZW524296:BZW524303 CJS524296:CJS524303 CTO524296:CTO524303 DDK524296:DDK524303 DNG524296:DNG524303 DXC524296:DXC524303 EGY524296:EGY524303 EQU524296:EQU524303 FAQ524296:FAQ524303 FKM524296:FKM524303 FUI524296:FUI524303 GEE524296:GEE524303 GOA524296:GOA524303 GXW524296:GXW524303 HHS524296:HHS524303 HRO524296:HRO524303 IBK524296:IBK524303 ILG524296:ILG524303 IVC524296:IVC524303 JEY524296:JEY524303 JOU524296:JOU524303 JYQ524296:JYQ524303 KIM524296:KIM524303 KSI524296:KSI524303 LCE524296:LCE524303 LMA524296:LMA524303 LVW524296:LVW524303 MFS524296:MFS524303 MPO524296:MPO524303 MZK524296:MZK524303 NJG524296:NJG524303 NTC524296:NTC524303 OCY524296:OCY524303 OMU524296:OMU524303 OWQ524296:OWQ524303 PGM524296:PGM524303 PQI524296:PQI524303 QAE524296:QAE524303 QKA524296:QKA524303 QTW524296:QTW524303 RDS524296:RDS524303 RNO524296:RNO524303 RXK524296:RXK524303 SHG524296:SHG524303 SRC524296:SRC524303 TAY524296:TAY524303 TKU524296:TKU524303 TUQ524296:TUQ524303 UEM524296:UEM524303 UOI524296:UOI524303 UYE524296:UYE524303 VIA524296:VIA524303 VRW524296:VRW524303 WBS524296:WBS524303 WLO524296:WLO524303 WVK524296:WVK524303 C589832:C589839 IY589832:IY589839 SU589832:SU589839 ACQ589832:ACQ589839 AMM589832:AMM589839 AWI589832:AWI589839 BGE589832:BGE589839 BQA589832:BQA589839 BZW589832:BZW589839 CJS589832:CJS589839 CTO589832:CTO589839 DDK589832:DDK589839 DNG589832:DNG589839 DXC589832:DXC589839 EGY589832:EGY589839 EQU589832:EQU589839 FAQ589832:FAQ589839 FKM589832:FKM589839 FUI589832:FUI589839 GEE589832:GEE589839 GOA589832:GOA589839 GXW589832:GXW589839 HHS589832:HHS589839 HRO589832:HRO589839 IBK589832:IBK589839 ILG589832:ILG589839 IVC589832:IVC589839 JEY589832:JEY589839 JOU589832:JOU589839 JYQ589832:JYQ589839 KIM589832:KIM589839 KSI589832:KSI589839 LCE589832:LCE589839 LMA589832:LMA589839 LVW589832:LVW589839 MFS589832:MFS589839 MPO589832:MPO589839 MZK589832:MZK589839 NJG589832:NJG589839 NTC589832:NTC589839 OCY589832:OCY589839 OMU589832:OMU589839 OWQ589832:OWQ589839 PGM589832:PGM589839 PQI589832:PQI589839 QAE589832:QAE589839 QKA589832:QKA589839 QTW589832:QTW589839 RDS589832:RDS589839 RNO589832:RNO589839 RXK589832:RXK589839 SHG589832:SHG589839 SRC589832:SRC589839 TAY589832:TAY589839 TKU589832:TKU589839 TUQ589832:TUQ589839 UEM589832:UEM589839 UOI589832:UOI589839 UYE589832:UYE589839 VIA589832:VIA589839 VRW589832:VRW589839 WBS589832:WBS589839 WLO589832:WLO589839 WVK589832:WVK589839 C655368:C655375 IY655368:IY655375 SU655368:SU655375 ACQ655368:ACQ655375 AMM655368:AMM655375 AWI655368:AWI655375 BGE655368:BGE655375 BQA655368:BQA655375 BZW655368:BZW655375 CJS655368:CJS655375 CTO655368:CTO655375 DDK655368:DDK655375 DNG655368:DNG655375 DXC655368:DXC655375 EGY655368:EGY655375 EQU655368:EQU655375 FAQ655368:FAQ655375 FKM655368:FKM655375 FUI655368:FUI655375 GEE655368:GEE655375 GOA655368:GOA655375 GXW655368:GXW655375 HHS655368:HHS655375 HRO655368:HRO655375 IBK655368:IBK655375 ILG655368:ILG655375 IVC655368:IVC655375 JEY655368:JEY655375 JOU655368:JOU655375 JYQ655368:JYQ655375 KIM655368:KIM655375 KSI655368:KSI655375 LCE655368:LCE655375 LMA655368:LMA655375 LVW655368:LVW655375 MFS655368:MFS655375 MPO655368:MPO655375 MZK655368:MZK655375 NJG655368:NJG655375 NTC655368:NTC655375 OCY655368:OCY655375 OMU655368:OMU655375 OWQ655368:OWQ655375 PGM655368:PGM655375 PQI655368:PQI655375 QAE655368:QAE655375 QKA655368:QKA655375 QTW655368:QTW655375 RDS655368:RDS655375 RNO655368:RNO655375 RXK655368:RXK655375 SHG655368:SHG655375 SRC655368:SRC655375 TAY655368:TAY655375 TKU655368:TKU655375 TUQ655368:TUQ655375 UEM655368:UEM655375 UOI655368:UOI655375 UYE655368:UYE655375 VIA655368:VIA655375 VRW655368:VRW655375 WBS655368:WBS655375 WLO655368:WLO655375 WVK655368:WVK655375 C720904:C720911 IY720904:IY720911 SU720904:SU720911 ACQ720904:ACQ720911 AMM720904:AMM720911 AWI720904:AWI720911 BGE720904:BGE720911 BQA720904:BQA720911 BZW720904:BZW720911 CJS720904:CJS720911 CTO720904:CTO720911 DDK720904:DDK720911 DNG720904:DNG720911 DXC720904:DXC720911 EGY720904:EGY720911 EQU720904:EQU720911 FAQ720904:FAQ720911 FKM720904:FKM720911 FUI720904:FUI720911 GEE720904:GEE720911 GOA720904:GOA720911 GXW720904:GXW720911 HHS720904:HHS720911 HRO720904:HRO720911 IBK720904:IBK720911 ILG720904:ILG720911 IVC720904:IVC720911 JEY720904:JEY720911 JOU720904:JOU720911 JYQ720904:JYQ720911 KIM720904:KIM720911 KSI720904:KSI720911 LCE720904:LCE720911 LMA720904:LMA720911 LVW720904:LVW720911 MFS720904:MFS720911 MPO720904:MPO720911 MZK720904:MZK720911 NJG720904:NJG720911 NTC720904:NTC720911 OCY720904:OCY720911 OMU720904:OMU720911 OWQ720904:OWQ720911 PGM720904:PGM720911 PQI720904:PQI720911 QAE720904:QAE720911 QKA720904:QKA720911 QTW720904:QTW720911 RDS720904:RDS720911 RNO720904:RNO720911 RXK720904:RXK720911 SHG720904:SHG720911 SRC720904:SRC720911 TAY720904:TAY720911 TKU720904:TKU720911 TUQ720904:TUQ720911 UEM720904:UEM720911 UOI720904:UOI720911 UYE720904:UYE720911 VIA720904:VIA720911 VRW720904:VRW720911 WBS720904:WBS720911 WLO720904:WLO720911 WVK720904:WVK720911 C786440:C786447 IY786440:IY786447 SU786440:SU786447 ACQ786440:ACQ786447 AMM786440:AMM786447 AWI786440:AWI786447 BGE786440:BGE786447 BQA786440:BQA786447 BZW786440:BZW786447 CJS786440:CJS786447 CTO786440:CTO786447 DDK786440:DDK786447 DNG786440:DNG786447 DXC786440:DXC786447 EGY786440:EGY786447 EQU786440:EQU786447 FAQ786440:FAQ786447 FKM786440:FKM786447 FUI786440:FUI786447 GEE786440:GEE786447 GOA786440:GOA786447 GXW786440:GXW786447 HHS786440:HHS786447 HRO786440:HRO786447 IBK786440:IBK786447 ILG786440:ILG786447 IVC786440:IVC786447 JEY786440:JEY786447 JOU786440:JOU786447 JYQ786440:JYQ786447 KIM786440:KIM786447 KSI786440:KSI786447 LCE786440:LCE786447 LMA786440:LMA786447 LVW786440:LVW786447 MFS786440:MFS786447 MPO786440:MPO786447 MZK786440:MZK786447 NJG786440:NJG786447 NTC786440:NTC786447 OCY786440:OCY786447 OMU786440:OMU786447 OWQ786440:OWQ786447 PGM786440:PGM786447 PQI786440:PQI786447 QAE786440:QAE786447 QKA786440:QKA786447 QTW786440:QTW786447 RDS786440:RDS786447 RNO786440:RNO786447 RXK786440:RXK786447 SHG786440:SHG786447 SRC786440:SRC786447 TAY786440:TAY786447 TKU786440:TKU786447 TUQ786440:TUQ786447 UEM786440:UEM786447 UOI786440:UOI786447 UYE786440:UYE786447 VIA786440:VIA786447 VRW786440:VRW786447 WBS786440:WBS786447 WLO786440:WLO786447 WVK786440:WVK786447 C851976:C851983 IY851976:IY851983 SU851976:SU851983 ACQ851976:ACQ851983 AMM851976:AMM851983 AWI851976:AWI851983 BGE851976:BGE851983 BQA851976:BQA851983 BZW851976:BZW851983 CJS851976:CJS851983 CTO851976:CTO851983 DDK851976:DDK851983 DNG851976:DNG851983 DXC851976:DXC851983 EGY851976:EGY851983 EQU851976:EQU851983 FAQ851976:FAQ851983 FKM851976:FKM851983 FUI851976:FUI851983 GEE851976:GEE851983 GOA851976:GOA851983 GXW851976:GXW851983 HHS851976:HHS851983 HRO851976:HRO851983 IBK851976:IBK851983 ILG851976:ILG851983 IVC851976:IVC851983 JEY851976:JEY851983 JOU851976:JOU851983 JYQ851976:JYQ851983 KIM851976:KIM851983 KSI851976:KSI851983 LCE851976:LCE851983 LMA851976:LMA851983 LVW851976:LVW851983 MFS851976:MFS851983 MPO851976:MPO851983 MZK851976:MZK851983 NJG851976:NJG851983 NTC851976:NTC851983 OCY851976:OCY851983 OMU851976:OMU851983 OWQ851976:OWQ851983 PGM851976:PGM851983 PQI851976:PQI851983 QAE851976:QAE851983 QKA851976:QKA851983 QTW851976:QTW851983 RDS851976:RDS851983 RNO851976:RNO851983 RXK851976:RXK851983 SHG851976:SHG851983 SRC851976:SRC851983 TAY851976:TAY851983 TKU851976:TKU851983 TUQ851976:TUQ851983 UEM851976:UEM851983 UOI851976:UOI851983 UYE851976:UYE851983 VIA851976:VIA851983 VRW851976:VRW851983 WBS851976:WBS851983 WLO851976:WLO851983 WVK851976:WVK851983 C917512:C917519 IY917512:IY917519 SU917512:SU917519 ACQ917512:ACQ917519 AMM917512:AMM917519 AWI917512:AWI917519 BGE917512:BGE917519 BQA917512:BQA917519 BZW917512:BZW917519 CJS917512:CJS917519 CTO917512:CTO917519 DDK917512:DDK917519 DNG917512:DNG917519 DXC917512:DXC917519 EGY917512:EGY917519 EQU917512:EQU917519 FAQ917512:FAQ917519 FKM917512:FKM917519 FUI917512:FUI917519 GEE917512:GEE917519 GOA917512:GOA917519 GXW917512:GXW917519 HHS917512:HHS917519 HRO917512:HRO917519 IBK917512:IBK917519 ILG917512:ILG917519 IVC917512:IVC917519 JEY917512:JEY917519 JOU917512:JOU917519 JYQ917512:JYQ917519 KIM917512:KIM917519 KSI917512:KSI917519 LCE917512:LCE917519 LMA917512:LMA917519 LVW917512:LVW917519 MFS917512:MFS917519 MPO917512:MPO917519 MZK917512:MZK917519 NJG917512:NJG917519 NTC917512:NTC917519 OCY917512:OCY917519 OMU917512:OMU917519 OWQ917512:OWQ917519 PGM917512:PGM917519 PQI917512:PQI917519 QAE917512:QAE917519 QKA917512:QKA917519 QTW917512:QTW917519 RDS917512:RDS917519 RNO917512:RNO917519 RXK917512:RXK917519 SHG917512:SHG917519 SRC917512:SRC917519 TAY917512:TAY917519 TKU917512:TKU917519 TUQ917512:TUQ917519 UEM917512:UEM917519 UOI917512:UOI917519 UYE917512:UYE917519 VIA917512:VIA917519 VRW917512:VRW917519 WBS917512:WBS917519 WLO917512:WLO917519 WVK917512:WVK917519 C983048:C983055 IY983048:IY983055 SU983048:SU983055 ACQ983048:ACQ983055 AMM983048:AMM983055 AWI983048:AWI983055 BGE983048:BGE983055 BQA983048:BQA983055 BZW983048:BZW983055 CJS983048:CJS983055 CTO983048:CTO983055 DDK983048:DDK983055 DNG983048:DNG983055 DXC983048:DXC983055 EGY983048:EGY983055 EQU983048:EQU983055 FAQ983048:FAQ983055 FKM983048:FKM983055 FUI983048:FUI983055 GEE983048:GEE983055 GOA983048:GOA983055 GXW983048:GXW983055 HHS983048:HHS983055 HRO983048:HRO983055 IBK983048:IBK983055 ILG983048:ILG983055 IVC983048:IVC983055 JEY983048:JEY983055 JOU983048:JOU983055 JYQ983048:JYQ983055 KIM983048:KIM983055 KSI983048:KSI983055 LCE983048:LCE983055 LMA983048:LMA983055 LVW983048:LVW983055 MFS983048:MFS983055 MPO983048:MPO983055 MZK983048:MZK983055 NJG983048:NJG983055 NTC983048:NTC983055 OCY983048:OCY983055 OMU983048:OMU983055 OWQ983048:OWQ983055 PGM983048:PGM983055 PQI983048:PQI983055 QAE983048:QAE983055 QKA983048:QKA983055 QTW983048:QTW983055 RDS983048:RDS983055 RNO983048:RNO983055 RXK983048:RXK983055 SHG983048:SHG983055 SRC983048:SRC983055 TAY983048:TAY983055 TKU983048:TKU983055 TUQ983048:TUQ983055 UEM983048:UEM983055 UOI983048:UOI983055 UYE983048:UYE983055 VIA983048:VIA983055 VRW983048:VRW983055 WBS983048:WBS983055 WLO983048:WLO983055 WVK983048:WVK983055">
      <formula1>$C$29:$C$35</formula1>
    </dataValidation>
    <dataValidation type="list" allowBlank="1" showInputMessage="1" showErrorMessage="1" sqref="E8:E15 JA8:JA15 SW8:SW15 ACS8:ACS15 AMO8:AMO15 AWK8:AWK15 BGG8:BGG15 BQC8:BQC15 BZY8:BZY15 CJU8:CJU15 CTQ8:CTQ15 DDM8:DDM15 DNI8:DNI15 DXE8:DXE15 EHA8:EHA15 EQW8:EQW15 FAS8:FAS15 FKO8:FKO15 FUK8:FUK15 GEG8:GEG15 GOC8:GOC15 GXY8:GXY15 HHU8:HHU15 HRQ8:HRQ15 IBM8:IBM15 ILI8:ILI15 IVE8:IVE15 JFA8:JFA15 JOW8:JOW15 JYS8:JYS15 KIO8:KIO15 KSK8:KSK15 LCG8:LCG15 LMC8:LMC15 LVY8:LVY15 MFU8:MFU15 MPQ8:MPQ15 MZM8:MZM15 NJI8:NJI15 NTE8:NTE15 ODA8:ODA15 OMW8:OMW15 OWS8:OWS15 PGO8:PGO15 PQK8:PQK15 QAG8:QAG15 QKC8:QKC15 QTY8:QTY15 RDU8:RDU15 RNQ8:RNQ15 RXM8:RXM15 SHI8:SHI15 SRE8:SRE15 TBA8:TBA15 TKW8:TKW15 TUS8:TUS15 UEO8:UEO15 UOK8:UOK15 UYG8:UYG15 VIC8:VIC15 VRY8:VRY15 WBU8:WBU15 WLQ8:WLQ15 WVM8:WVM15 E65544:E65551 JA65544:JA65551 SW65544:SW65551 ACS65544:ACS65551 AMO65544:AMO65551 AWK65544:AWK65551 BGG65544:BGG65551 BQC65544:BQC65551 BZY65544:BZY65551 CJU65544:CJU65551 CTQ65544:CTQ65551 DDM65544:DDM65551 DNI65544:DNI65551 DXE65544:DXE65551 EHA65544:EHA65551 EQW65544:EQW65551 FAS65544:FAS65551 FKO65544:FKO65551 FUK65544:FUK65551 GEG65544:GEG65551 GOC65544:GOC65551 GXY65544:GXY65551 HHU65544:HHU65551 HRQ65544:HRQ65551 IBM65544:IBM65551 ILI65544:ILI65551 IVE65544:IVE65551 JFA65544:JFA65551 JOW65544:JOW65551 JYS65544:JYS65551 KIO65544:KIO65551 KSK65544:KSK65551 LCG65544:LCG65551 LMC65544:LMC65551 LVY65544:LVY65551 MFU65544:MFU65551 MPQ65544:MPQ65551 MZM65544:MZM65551 NJI65544:NJI65551 NTE65544:NTE65551 ODA65544:ODA65551 OMW65544:OMW65551 OWS65544:OWS65551 PGO65544:PGO65551 PQK65544:PQK65551 QAG65544:QAG65551 QKC65544:QKC65551 QTY65544:QTY65551 RDU65544:RDU65551 RNQ65544:RNQ65551 RXM65544:RXM65551 SHI65544:SHI65551 SRE65544:SRE65551 TBA65544:TBA65551 TKW65544:TKW65551 TUS65544:TUS65551 UEO65544:UEO65551 UOK65544:UOK65551 UYG65544:UYG65551 VIC65544:VIC65551 VRY65544:VRY65551 WBU65544:WBU65551 WLQ65544:WLQ65551 WVM65544:WVM65551 E131080:E131087 JA131080:JA131087 SW131080:SW131087 ACS131080:ACS131087 AMO131080:AMO131087 AWK131080:AWK131087 BGG131080:BGG131087 BQC131080:BQC131087 BZY131080:BZY131087 CJU131080:CJU131087 CTQ131080:CTQ131087 DDM131080:DDM131087 DNI131080:DNI131087 DXE131080:DXE131087 EHA131080:EHA131087 EQW131080:EQW131087 FAS131080:FAS131087 FKO131080:FKO131087 FUK131080:FUK131087 GEG131080:GEG131087 GOC131080:GOC131087 GXY131080:GXY131087 HHU131080:HHU131087 HRQ131080:HRQ131087 IBM131080:IBM131087 ILI131080:ILI131087 IVE131080:IVE131087 JFA131080:JFA131087 JOW131080:JOW131087 JYS131080:JYS131087 KIO131080:KIO131087 KSK131080:KSK131087 LCG131080:LCG131087 LMC131080:LMC131087 LVY131080:LVY131087 MFU131080:MFU131087 MPQ131080:MPQ131087 MZM131080:MZM131087 NJI131080:NJI131087 NTE131080:NTE131087 ODA131080:ODA131087 OMW131080:OMW131087 OWS131080:OWS131087 PGO131080:PGO131087 PQK131080:PQK131087 QAG131080:QAG131087 QKC131080:QKC131087 QTY131080:QTY131087 RDU131080:RDU131087 RNQ131080:RNQ131087 RXM131080:RXM131087 SHI131080:SHI131087 SRE131080:SRE131087 TBA131080:TBA131087 TKW131080:TKW131087 TUS131080:TUS131087 UEO131080:UEO131087 UOK131080:UOK131087 UYG131080:UYG131087 VIC131080:VIC131087 VRY131080:VRY131087 WBU131080:WBU131087 WLQ131080:WLQ131087 WVM131080:WVM131087 E196616:E196623 JA196616:JA196623 SW196616:SW196623 ACS196616:ACS196623 AMO196616:AMO196623 AWK196616:AWK196623 BGG196616:BGG196623 BQC196616:BQC196623 BZY196616:BZY196623 CJU196616:CJU196623 CTQ196616:CTQ196623 DDM196616:DDM196623 DNI196616:DNI196623 DXE196616:DXE196623 EHA196616:EHA196623 EQW196616:EQW196623 FAS196616:FAS196623 FKO196616:FKO196623 FUK196616:FUK196623 GEG196616:GEG196623 GOC196616:GOC196623 GXY196616:GXY196623 HHU196616:HHU196623 HRQ196616:HRQ196623 IBM196616:IBM196623 ILI196616:ILI196623 IVE196616:IVE196623 JFA196616:JFA196623 JOW196616:JOW196623 JYS196616:JYS196623 KIO196616:KIO196623 KSK196616:KSK196623 LCG196616:LCG196623 LMC196616:LMC196623 LVY196616:LVY196623 MFU196616:MFU196623 MPQ196616:MPQ196623 MZM196616:MZM196623 NJI196616:NJI196623 NTE196616:NTE196623 ODA196616:ODA196623 OMW196616:OMW196623 OWS196616:OWS196623 PGO196616:PGO196623 PQK196616:PQK196623 QAG196616:QAG196623 QKC196616:QKC196623 QTY196616:QTY196623 RDU196616:RDU196623 RNQ196616:RNQ196623 RXM196616:RXM196623 SHI196616:SHI196623 SRE196616:SRE196623 TBA196616:TBA196623 TKW196616:TKW196623 TUS196616:TUS196623 UEO196616:UEO196623 UOK196616:UOK196623 UYG196616:UYG196623 VIC196616:VIC196623 VRY196616:VRY196623 WBU196616:WBU196623 WLQ196616:WLQ196623 WVM196616:WVM196623 E262152:E262159 JA262152:JA262159 SW262152:SW262159 ACS262152:ACS262159 AMO262152:AMO262159 AWK262152:AWK262159 BGG262152:BGG262159 BQC262152:BQC262159 BZY262152:BZY262159 CJU262152:CJU262159 CTQ262152:CTQ262159 DDM262152:DDM262159 DNI262152:DNI262159 DXE262152:DXE262159 EHA262152:EHA262159 EQW262152:EQW262159 FAS262152:FAS262159 FKO262152:FKO262159 FUK262152:FUK262159 GEG262152:GEG262159 GOC262152:GOC262159 GXY262152:GXY262159 HHU262152:HHU262159 HRQ262152:HRQ262159 IBM262152:IBM262159 ILI262152:ILI262159 IVE262152:IVE262159 JFA262152:JFA262159 JOW262152:JOW262159 JYS262152:JYS262159 KIO262152:KIO262159 KSK262152:KSK262159 LCG262152:LCG262159 LMC262152:LMC262159 LVY262152:LVY262159 MFU262152:MFU262159 MPQ262152:MPQ262159 MZM262152:MZM262159 NJI262152:NJI262159 NTE262152:NTE262159 ODA262152:ODA262159 OMW262152:OMW262159 OWS262152:OWS262159 PGO262152:PGO262159 PQK262152:PQK262159 QAG262152:QAG262159 QKC262152:QKC262159 QTY262152:QTY262159 RDU262152:RDU262159 RNQ262152:RNQ262159 RXM262152:RXM262159 SHI262152:SHI262159 SRE262152:SRE262159 TBA262152:TBA262159 TKW262152:TKW262159 TUS262152:TUS262159 UEO262152:UEO262159 UOK262152:UOK262159 UYG262152:UYG262159 VIC262152:VIC262159 VRY262152:VRY262159 WBU262152:WBU262159 WLQ262152:WLQ262159 WVM262152:WVM262159 E327688:E327695 JA327688:JA327695 SW327688:SW327695 ACS327688:ACS327695 AMO327688:AMO327695 AWK327688:AWK327695 BGG327688:BGG327695 BQC327688:BQC327695 BZY327688:BZY327695 CJU327688:CJU327695 CTQ327688:CTQ327695 DDM327688:DDM327695 DNI327688:DNI327695 DXE327688:DXE327695 EHA327688:EHA327695 EQW327688:EQW327695 FAS327688:FAS327695 FKO327688:FKO327695 FUK327688:FUK327695 GEG327688:GEG327695 GOC327688:GOC327695 GXY327688:GXY327695 HHU327688:HHU327695 HRQ327688:HRQ327695 IBM327688:IBM327695 ILI327688:ILI327695 IVE327688:IVE327695 JFA327688:JFA327695 JOW327688:JOW327695 JYS327688:JYS327695 KIO327688:KIO327695 KSK327688:KSK327695 LCG327688:LCG327695 LMC327688:LMC327695 LVY327688:LVY327695 MFU327688:MFU327695 MPQ327688:MPQ327695 MZM327688:MZM327695 NJI327688:NJI327695 NTE327688:NTE327695 ODA327688:ODA327695 OMW327688:OMW327695 OWS327688:OWS327695 PGO327688:PGO327695 PQK327688:PQK327695 QAG327688:QAG327695 QKC327688:QKC327695 QTY327688:QTY327695 RDU327688:RDU327695 RNQ327688:RNQ327695 RXM327688:RXM327695 SHI327688:SHI327695 SRE327688:SRE327695 TBA327688:TBA327695 TKW327688:TKW327695 TUS327688:TUS327695 UEO327688:UEO327695 UOK327688:UOK327695 UYG327688:UYG327695 VIC327688:VIC327695 VRY327688:VRY327695 WBU327688:WBU327695 WLQ327688:WLQ327695 WVM327688:WVM327695 E393224:E393231 JA393224:JA393231 SW393224:SW393231 ACS393224:ACS393231 AMO393224:AMO393231 AWK393224:AWK393231 BGG393224:BGG393231 BQC393224:BQC393231 BZY393224:BZY393231 CJU393224:CJU393231 CTQ393224:CTQ393231 DDM393224:DDM393231 DNI393224:DNI393231 DXE393224:DXE393231 EHA393224:EHA393231 EQW393224:EQW393231 FAS393224:FAS393231 FKO393224:FKO393231 FUK393224:FUK393231 GEG393224:GEG393231 GOC393224:GOC393231 GXY393224:GXY393231 HHU393224:HHU393231 HRQ393224:HRQ393231 IBM393224:IBM393231 ILI393224:ILI393231 IVE393224:IVE393231 JFA393224:JFA393231 JOW393224:JOW393231 JYS393224:JYS393231 KIO393224:KIO393231 KSK393224:KSK393231 LCG393224:LCG393231 LMC393224:LMC393231 LVY393224:LVY393231 MFU393224:MFU393231 MPQ393224:MPQ393231 MZM393224:MZM393231 NJI393224:NJI393231 NTE393224:NTE393231 ODA393224:ODA393231 OMW393224:OMW393231 OWS393224:OWS393231 PGO393224:PGO393231 PQK393224:PQK393231 QAG393224:QAG393231 QKC393224:QKC393231 QTY393224:QTY393231 RDU393224:RDU393231 RNQ393224:RNQ393231 RXM393224:RXM393231 SHI393224:SHI393231 SRE393224:SRE393231 TBA393224:TBA393231 TKW393224:TKW393231 TUS393224:TUS393231 UEO393224:UEO393231 UOK393224:UOK393231 UYG393224:UYG393231 VIC393224:VIC393231 VRY393224:VRY393231 WBU393224:WBU393231 WLQ393224:WLQ393231 WVM393224:WVM393231 E458760:E458767 JA458760:JA458767 SW458760:SW458767 ACS458760:ACS458767 AMO458760:AMO458767 AWK458760:AWK458767 BGG458760:BGG458767 BQC458760:BQC458767 BZY458760:BZY458767 CJU458760:CJU458767 CTQ458760:CTQ458767 DDM458760:DDM458767 DNI458760:DNI458767 DXE458760:DXE458767 EHA458760:EHA458767 EQW458760:EQW458767 FAS458760:FAS458767 FKO458760:FKO458767 FUK458760:FUK458767 GEG458760:GEG458767 GOC458760:GOC458767 GXY458760:GXY458767 HHU458760:HHU458767 HRQ458760:HRQ458767 IBM458760:IBM458767 ILI458760:ILI458767 IVE458760:IVE458767 JFA458760:JFA458767 JOW458760:JOW458767 JYS458760:JYS458767 KIO458760:KIO458767 KSK458760:KSK458767 LCG458760:LCG458767 LMC458760:LMC458767 LVY458760:LVY458767 MFU458760:MFU458767 MPQ458760:MPQ458767 MZM458760:MZM458767 NJI458760:NJI458767 NTE458760:NTE458767 ODA458760:ODA458767 OMW458760:OMW458767 OWS458760:OWS458767 PGO458760:PGO458767 PQK458760:PQK458767 QAG458760:QAG458767 QKC458760:QKC458767 QTY458760:QTY458767 RDU458760:RDU458767 RNQ458760:RNQ458767 RXM458760:RXM458767 SHI458760:SHI458767 SRE458760:SRE458767 TBA458760:TBA458767 TKW458760:TKW458767 TUS458760:TUS458767 UEO458760:UEO458767 UOK458760:UOK458767 UYG458760:UYG458767 VIC458760:VIC458767 VRY458760:VRY458767 WBU458760:WBU458767 WLQ458760:WLQ458767 WVM458760:WVM458767 E524296:E524303 JA524296:JA524303 SW524296:SW524303 ACS524296:ACS524303 AMO524296:AMO524303 AWK524296:AWK524303 BGG524296:BGG524303 BQC524296:BQC524303 BZY524296:BZY524303 CJU524296:CJU524303 CTQ524296:CTQ524303 DDM524296:DDM524303 DNI524296:DNI524303 DXE524296:DXE524303 EHA524296:EHA524303 EQW524296:EQW524303 FAS524296:FAS524303 FKO524296:FKO524303 FUK524296:FUK524303 GEG524296:GEG524303 GOC524296:GOC524303 GXY524296:GXY524303 HHU524296:HHU524303 HRQ524296:HRQ524303 IBM524296:IBM524303 ILI524296:ILI524303 IVE524296:IVE524303 JFA524296:JFA524303 JOW524296:JOW524303 JYS524296:JYS524303 KIO524296:KIO524303 KSK524296:KSK524303 LCG524296:LCG524303 LMC524296:LMC524303 LVY524296:LVY524303 MFU524296:MFU524303 MPQ524296:MPQ524303 MZM524296:MZM524303 NJI524296:NJI524303 NTE524296:NTE524303 ODA524296:ODA524303 OMW524296:OMW524303 OWS524296:OWS524303 PGO524296:PGO524303 PQK524296:PQK524303 QAG524296:QAG524303 QKC524296:QKC524303 QTY524296:QTY524303 RDU524296:RDU524303 RNQ524296:RNQ524303 RXM524296:RXM524303 SHI524296:SHI524303 SRE524296:SRE524303 TBA524296:TBA524303 TKW524296:TKW524303 TUS524296:TUS524303 UEO524296:UEO524303 UOK524296:UOK524303 UYG524296:UYG524303 VIC524296:VIC524303 VRY524296:VRY524303 WBU524296:WBU524303 WLQ524296:WLQ524303 WVM524296:WVM524303 E589832:E589839 JA589832:JA589839 SW589832:SW589839 ACS589832:ACS589839 AMO589832:AMO589839 AWK589832:AWK589839 BGG589832:BGG589839 BQC589832:BQC589839 BZY589832:BZY589839 CJU589832:CJU589839 CTQ589832:CTQ589839 DDM589832:DDM589839 DNI589832:DNI589839 DXE589832:DXE589839 EHA589832:EHA589839 EQW589832:EQW589839 FAS589832:FAS589839 FKO589832:FKO589839 FUK589832:FUK589839 GEG589832:GEG589839 GOC589832:GOC589839 GXY589832:GXY589839 HHU589832:HHU589839 HRQ589832:HRQ589839 IBM589832:IBM589839 ILI589832:ILI589839 IVE589832:IVE589839 JFA589832:JFA589839 JOW589832:JOW589839 JYS589832:JYS589839 KIO589832:KIO589839 KSK589832:KSK589839 LCG589832:LCG589839 LMC589832:LMC589839 LVY589832:LVY589839 MFU589832:MFU589839 MPQ589832:MPQ589839 MZM589832:MZM589839 NJI589832:NJI589839 NTE589832:NTE589839 ODA589832:ODA589839 OMW589832:OMW589839 OWS589832:OWS589839 PGO589832:PGO589839 PQK589832:PQK589839 QAG589832:QAG589839 QKC589832:QKC589839 QTY589832:QTY589839 RDU589832:RDU589839 RNQ589832:RNQ589839 RXM589832:RXM589839 SHI589832:SHI589839 SRE589832:SRE589839 TBA589832:TBA589839 TKW589832:TKW589839 TUS589832:TUS589839 UEO589832:UEO589839 UOK589832:UOK589839 UYG589832:UYG589839 VIC589832:VIC589839 VRY589832:VRY589839 WBU589832:WBU589839 WLQ589832:WLQ589839 WVM589832:WVM589839 E655368:E655375 JA655368:JA655375 SW655368:SW655375 ACS655368:ACS655375 AMO655368:AMO655375 AWK655368:AWK655375 BGG655368:BGG655375 BQC655368:BQC655375 BZY655368:BZY655375 CJU655368:CJU655375 CTQ655368:CTQ655375 DDM655368:DDM655375 DNI655368:DNI655375 DXE655368:DXE655375 EHA655368:EHA655375 EQW655368:EQW655375 FAS655368:FAS655375 FKO655368:FKO655375 FUK655368:FUK655375 GEG655368:GEG655375 GOC655368:GOC655375 GXY655368:GXY655375 HHU655368:HHU655375 HRQ655368:HRQ655375 IBM655368:IBM655375 ILI655368:ILI655375 IVE655368:IVE655375 JFA655368:JFA655375 JOW655368:JOW655375 JYS655368:JYS655375 KIO655368:KIO655375 KSK655368:KSK655375 LCG655368:LCG655375 LMC655368:LMC655375 LVY655368:LVY655375 MFU655368:MFU655375 MPQ655368:MPQ655375 MZM655368:MZM655375 NJI655368:NJI655375 NTE655368:NTE655375 ODA655368:ODA655375 OMW655368:OMW655375 OWS655368:OWS655375 PGO655368:PGO655375 PQK655368:PQK655375 QAG655368:QAG655375 QKC655368:QKC655375 QTY655368:QTY655375 RDU655368:RDU655375 RNQ655368:RNQ655375 RXM655368:RXM655375 SHI655368:SHI655375 SRE655368:SRE655375 TBA655368:TBA655375 TKW655368:TKW655375 TUS655368:TUS655375 UEO655368:UEO655375 UOK655368:UOK655375 UYG655368:UYG655375 VIC655368:VIC655375 VRY655368:VRY655375 WBU655368:WBU655375 WLQ655368:WLQ655375 WVM655368:WVM655375 E720904:E720911 JA720904:JA720911 SW720904:SW720911 ACS720904:ACS720911 AMO720904:AMO720911 AWK720904:AWK720911 BGG720904:BGG720911 BQC720904:BQC720911 BZY720904:BZY720911 CJU720904:CJU720911 CTQ720904:CTQ720911 DDM720904:DDM720911 DNI720904:DNI720911 DXE720904:DXE720911 EHA720904:EHA720911 EQW720904:EQW720911 FAS720904:FAS720911 FKO720904:FKO720911 FUK720904:FUK720911 GEG720904:GEG720911 GOC720904:GOC720911 GXY720904:GXY720911 HHU720904:HHU720911 HRQ720904:HRQ720911 IBM720904:IBM720911 ILI720904:ILI720911 IVE720904:IVE720911 JFA720904:JFA720911 JOW720904:JOW720911 JYS720904:JYS720911 KIO720904:KIO720911 KSK720904:KSK720911 LCG720904:LCG720911 LMC720904:LMC720911 LVY720904:LVY720911 MFU720904:MFU720911 MPQ720904:MPQ720911 MZM720904:MZM720911 NJI720904:NJI720911 NTE720904:NTE720911 ODA720904:ODA720911 OMW720904:OMW720911 OWS720904:OWS720911 PGO720904:PGO720911 PQK720904:PQK720911 QAG720904:QAG720911 QKC720904:QKC720911 QTY720904:QTY720911 RDU720904:RDU720911 RNQ720904:RNQ720911 RXM720904:RXM720911 SHI720904:SHI720911 SRE720904:SRE720911 TBA720904:TBA720911 TKW720904:TKW720911 TUS720904:TUS720911 UEO720904:UEO720911 UOK720904:UOK720911 UYG720904:UYG720911 VIC720904:VIC720911 VRY720904:VRY720911 WBU720904:WBU720911 WLQ720904:WLQ720911 WVM720904:WVM720911 E786440:E786447 JA786440:JA786447 SW786440:SW786447 ACS786440:ACS786447 AMO786440:AMO786447 AWK786440:AWK786447 BGG786440:BGG786447 BQC786440:BQC786447 BZY786440:BZY786447 CJU786440:CJU786447 CTQ786440:CTQ786447 DDM786440:DDM786447 DNI786440:DNI786447 DXE786440:DXE786447 EHA786440:EHA786447 EQW786440:EQW786447 FAS786440:FAS786447 FKO786440:FKO786447 FUK786440:FUK786447 GEG786440:GEG786447 GOC786440:GOC786447 GXY786440:GXY786447 HHU786440:HHU786447 HRQ786440:HRQ786447 IBM786440:IBM786447 ILI786440:ILI786447 IVE786440:IVE786447 JFA786440:JFA786447 JOW786440:JOW786447 JYS786440:JYS786447 KIO786440:KIO786447 KSK786440:KSK786447 LCG786440:LCG786447 LMC786440:LMC786447 LVY786440:LVY786447 MFU786440:MFU786447 MPQ786440:MPQ786447 MZM786440:MZM786447 NJI786440:NJI786447 NTE786440:NTE786447 ODA786440:ODA786447 OMW786440:OMW786447 OWS786440:OWS786447 PGO786440:PGO786447 PQK786440:PQK786447 QAG786440:QAG786447 QKC786440:QKC786447 QTY786440:QTY786447 RDU786440:RDU786447 RNQ786440:RNQ786447 RXM786440:RXM786447 SHI786440:SHI786447 SRE786440:SRE786447 TBA786440:TBA786447 TKW786440:TKW786447 TUS786440:TUS786447 UEO786440:UEO786447 UOK786440:UOK786447 UYG786440:UYG786447 VIC786440:VIC786447 VRY786440:VRY786447 WBU786440:WBU786447 WLQ786440:WLQ786447 WVM786440:WVM786447 E851976:E851983 JA851976:JA851983 SW851976:SW851983 ACS851976:ACS851983 AMO851976:AMO851983 AWK851976:AWK851983 BGG851976:BGG851983 BQC851976:BQC851983 BZY851976:BZY851983 CJU851976:CJU851983 CTQ851976:CTQ851983 DDM851976:DDM851983 DNI851976:DNI851983 DXE851976:DXE851983 EHA851976:EHA851983 EQW851976:EQW851983 FAS851976:FAS851983 FKO851976:FKO851983 FUK851976:FUK851983 GEG851976:GEG851983 GOC851976:GOC851983 GXY851976:GXY851983 HHU851976:HHU851983 HRQ851976:HRQ851983 IBM851976:IBM851983 ILI851976:ILI851983 IVE851976:IVE851983 JFA851976:JFA851983 JOW851976:JOW851983 JYS851976:JYS851983 KIO851976:KIO851983 KSK851976:KSK851983 LCG851976:LCG851983 LMC851976:LMC851983 LVY851976:LVY851983 MFU851976:MFU851983 MPQ851976:MPQ851983 MZM851976:MZM851983 NJI851976:NJI851983 NTE851976:NTE851983 ODA851976:ODA851983 OMW851976:OMW851983 OWS851976:OWS851983 PGO851976:PGO851983 PQK851976:PQK851983 QAG851976:QAG851983 QKC851976:QKC851983 QTY851976:QTY851983 RDU851976:RDU851983 RNQ851976:RNQ851983 RXM851976:RXM851983 SHI851976:SHI851983 SRE851976:SRE851983 TBA851976:TBA851983 TKW851976:TKW851983 TUS851976:TUS851983 UEO851976:UEO851983 UOK851976:UOK851983 UYG851976:UYG851983 VIC851976:VIC851983 VRY851976:VRY851983 WBU851976:WBU851983 WLQ851976:WLQ851983 WVM851976:WVM851983 E917512:E917519 JA917512:JA917519 SW917512:SW917519 ACS917512:ACS917519 AMO917512:AMO917519 AWK917512:AWK917519 BGG917512:BGG917519 BQC917512:BQC917519 BZY917512:BZY917519 CJU917512:CJU917519 CTQ917512:CTQ917519 DDM917512:DDM917519 DNI917512:DNI917519 DXE917512:DXE917519 EHA917512:EHA917519 EQW917512:EQW917519 FAS917512:FAS917519 FKO917512:FKO917519 FUK917512:FUK917519 GEG917512:GEG917519 GOC917512:GOC917519 GXY917512:GXY917519 HHU917512:HHU917519 HRQ917512:HRQ917519 IBM917512:IBM917519 ILI917512:ILI917519 IVE917512:IVE917519 JFA917512:JFA917519 JOW917512:JOW917519 JYS917512:JYS917519 KIO917512:KIO917519 KSK917512:KSK917519 LCG917512:LCG917519 LMC917512:LMC917519 LVY917512:LVY917519 MFU917512:MFU917519 MPQ917512:MPQ917519 MZM917512:MZM917519 NJI917512:NJI917519 NTE917512:NTE917519 ODA917512:ODA917519 OMW917512:OMW917519 OWS917512:OWS917519 PGO917512:PGO917519 PQK917512:PQK917519 QAG917512:QAG917519 QKC917512:QKC917519 QTY917512:QTY917519 RDU917512:RDU917519 RNQ917512:RNQ917519 RXM917512:RXM917519 SHI917512:SHI917519 SRE917512:SRE917519 TBA917512:TBA917519 TKW917512:TKW917519 TUS917512:TUS917519 UEO917512:UEO917519 UOK917512:UOK917519 UYG917512:UYG917519 VIC917512:VIC917519 VRY917512:VRY917519 WBU917512:WBU917519 WLQ917512:WLQ917519 WVM917512:WVM917519 E983048:E983055 JA983048:JA983055 SW983048:SW983055 ACS983048:ACS983055 AMO983048:AMO983055 AWK983048:AWK983055 BGG983048:BGG983055 BQC983048:BQC983055 BZY983048:BZY983055 CJU983048:CJU983055 CTQ983048:CTQ983055 DDM983048:DDM983055 DNI983048:DNI983055 DXE983048:DXE983055 EHA983048:EHA983055 EQW983048:EQW983055 FAS983048:FAS983055 FKO983048:FKO983055 FUK983048:FUK983055 GEG983048:GEG983055 GOC983048:GOC983055 GXY983048:GXY983055 HHU983048:HHU983055 HRQ983048:HRQ983055 IBM983048:IBM983055 ILI983048:ILI983055 IVE983048:IVE983055 JFA983048:JFA983055 JOW983048:JOW983055 JYS983048:JYS983055 KIO983048:KIO983055 KSK983048:KSK983055 LCG983048:LCG983055 LMC983048:LMC983055 LVY983048:LVY983055 MFU983048:MFU983055 MPQ983048:MPQ983055 MZM983048:MZM983055 NJI983048:NJI983055 NTE983048:NTE983055 ODA983048:ODA983055 OMW983048:OMW983055 OWS983048:OWS983055 PGO983048:PGO983055 PQK983048:PQK983055 QAG983048:QAG983055 QKC983048:QKC983055 QTY983048:QTY983055 RDU983048:RDU983055 RNQ983048:RNQ983055 RXM983048:RXM983055 SHI983048:SHI983055 SRE983048:SRE983055 TBA983048:TBA983055 TKW983048:TKW983055 TUS983048:TUS983055 UEO983048:UEO983055 UOK983048:UOK983055 UYG983048:UYG983055 VIC983048:VIC983055 VRY983048:VRY983055 WBU983048:WBU983055 WLQ983048:WLQ983055 WVM983048:WVM983055">
      <formula1>$D$29:$D$43</formula1>
    </dataValidation>
    <dataValidation type="list" allowBlank="1" showInputMessage="1" showErrorMessage="1" sqref="A8:A15 IW8:IW15 SS8:SS15 ACO8:ACO15 AMK8:AMK15 AWG8:AWG15 BGC8:BGC15 BPY8:BPY15 BZU8:BZU15 CJQ8:CJQ15 CTM8:CTM15 DDI8:DDI15 DNE8:DNE15 DXA8:DXA15 EGW8:EGW15 EQS8:EQS15 FAO8:FAO15 FKK8:FKK15 FUG8:FUG15 GEC8:GEC15 GNY8:GNY15 GXU8:GXU15 HHQ8:HHQ15 HRM8:HRM15 IBI8:IBI15 ILE8:ILE15 IVA8:IVA15 JEW8:JEW15 JOS8:JOS15 JYO8:JYO15 KIK8:KIK15 KSG8:KSG15 LCC8:LCC15 LLY8:LLY15 LVU8:LVU15 MFQ8:MFQ15 MPM8:MPM15 MZI8:MZI15 NJE8:NJE15 NTA8:NTA15 OCW8:OCW15 OMS8:OMS15 OWO8:OWO15 PGK8:PGK15 PQG8:PQG15 QAC8:QAC15 QJY8:QJY15 QTU8:QTU15 RDQ8:RDQ15 RNM8:RNM15 RXI8:RXI15 SHE8:SHE15 SRA8:SRA15 TAW8:TAW15 TKS8:TKS15 TUO8:TUO15 UEK8:UEK15 UOG8:UOG15 UYC8:UYC15 VHY8:VHY15 VRU8:VRU15 WBQ8:WBQ15 WLM8:WLM15 WVI8:WVI15 A65544:A65551 IW65544:IW65551 SS65544:SS65551 ACO65544:ACO65551 AMK65544:AMK65551 AWG65544:AWG65551 BGC65544:BGC65551 BPY65544:BPY65551 BZU65544:BZU65551 CJQ65544:CJQ65551 CTM65544:CTM65551 DDI65544:DDI65551 DNE65544:DNE65551 DXA65544:DXA65551 EGW65544:EGW65551 EQS65544:EQS65551 FAO65544:FAO65551 FKK65544:FKK65551 FUG65544:FUG65551 GEC65544:GEC65551 GNY65544:GNY65551 GXU65544:GXU65551 HHQ65544:HHQ65551 HRM65544:HRM65551 IBI65544:IBI65551 ILE65544:ILE65551 IVA65544:IVA65551 JEW65544:JEW65551 JOS65544:JOS65551 JYO65544:JYO65551 KIK65544:KIK65551 KSG65544:KSG65551 LCC65544:LCC65551 LLY65544:LLY65551 LVU65544:LVU65551 MFQ65544:MFQ65551 MPM65544:MPM65551 MZI65544:MZI65551 NJE65544:NJE65551 NTA65544:NTA65551 OCW65544:OCW65551 OMS65544:OMS65551 OWO65544:OWO65551 PGK65544:PGK65551 PQG65544:PQG65551 QAC65544:QAC65551 QJY65544:QJY65551 QTU65544:QTU65551 RDQ65544:RDQ65551 RNM65544:RNM65551 RXI65544:RXI65551 SHE65544:SHE65551 SRA65544:SRA65551 TAW65544:TAW65551 TKS65544:TKS65551 TUO65544:TUO65551 UEK65544:UEK65551 UOG65544:UOG65551 UYC65544:UYC65551 VHY65544:VHY65551 VRU65544:VRU65551 WBQ65544:WBQ65551 WLM65544:WLM65551 WVI65544:WVI65551 A131080:A131087 IW131080:IW131087 SS131080:SS131087 ACO131080:ACO131087 AMK131080:AMK131087 AWG131080:AWG131087 BGC131080:BGC131087 BPY131080:BPY131087 BZU131080:BZU131087 CJQ131080:CJQ131087 CTM131080:CTM131087 DDI131080:DDI131087 DNE131080:DNE131087 DXA131080:DXA131087 EGW131080:EGW131087 EQS131080:EQS131087 FAO131080:FAO131087 FKK131080:FKK131087 FUG131080:FUG131087 GEC131080:GEC131087 GNY131080:GNY131087 GXU131080:GXU131087 HHQ131080:HHQ131087 HRM131080:HRM131087 IBI131080:IBI131087 ILE131080:ILE131087 IVA131080:IVA131087 JEW131080:JEW131087 JOS131080:JOS131087 JYO131080:JYO131087 KIK131080:KIK131087 KSG131080:KSG131087 LCC131080:LCC131087 LLY131080:LLY131087 LVU131080:LVU131087 MFQ131080:MFQ131087 MPM131080:MPM131087 MZI131080:MZI131087 NJE131080:NJE131087 NTA131080:NTA131087 OCW131080:OCW131087 OMS131080:OMS131087 OWO131080:OWO131087 PGK131080:PGK131087 PQG131080:PQG131087 QAC131080:QAC131087 QJY131080:QJY131087 QTU131080:QTU131087 RDQ131080:RDQ131087 RNM131080:RNM131087 RXI131080:RXI131087 SHE131080:SHE131087 SRA131080:SRA131087 TAW131080:TAW131087 TKS131080:TKS131087 TUO131080:TUO131087 UEK131080:UEK131087 UOG131080:UOG131087 UYC131080:UYC131087 VHY131080:VHY131087 VRU131080:VRU131087 WBQ131080:WBQ131087 WLM131080:WLM131087 WVI131080:WVI131087 A196616:A196623 IW196616:IW196623 SS196616:SS196623 ACO196616:ACO196623 AMK196616:AMK196623 AWG196616:AWG196623 BGC196616:BGC196623 BPY196616:BPY196623 BZU196616:BZU196623 CJQ196616:CJQ196623 CTM196616:CTM196623 DDI196616:DDI196623 DNE196616:DNE196623 DXA196616:DXA196623 EGW196616:EGW196623 EQS196616:EQS196623 FAO196616:FAO196623 FKK196616:FKK196623 FUG196616:FUG196623 GEC196616:GEC196623 GNY196616:GNY196623 GXU196616:GXU196623 HHQ196616:HHQ196623 HRM196616:HRM196623 IBI196616:IBI196623 ILE196616:ILE196623 IVA196616:IVA196623 JEW196616:JEW196623 JOS196616:JOS196623 JYO196616:JYO196623 KIK196616:KIK196623 KSG196616:KSG196623 LCC196616:LCC196623 LLY196616:LLY196623 LVU196616:LVU196623 MFQ196616:MFQ196623 MPM196616:MPM196623 MZI196616:MZI196623 NJE196616:NJE196623 NTA196616:NTA196623 OCW196616:OCW196623 OMS196616:OMS196623 OWO196616:OWO196623 PGK196616:PGK196623 PQG196616:PQG196623 QAC196616:QAC196623 QJY196616:QJY196623 QTU196616:QTU196623 RDQ196616:RDQ196623 RNM196616:RNM196623 RXI196616:RXI196623 SHE196616:SHE196623 SRA196616:SRA196623 TAW196616:TAW196623 TKS196616:TKS196623 TUO196616:TUO196623 UEK196616:UEK196623 UOG196616:UOG196623 UYC196616:UYC196623 VHY196616:VHY196623 VRU196616:VRU196623 WBQ196616:WBQ196623 WLM196616:WLM196623 WVI196616:WVI196623 A262152:A262159 IW262152:IW262159 SS262152:SS262159 ACO262152:ACO262159 AMK262152:AMK262159 AWG262152:AWG262159 BGC262152:BGC262159 BPY262152:BPY262159 BZU262152:BZU262159 CJQ262152:CJQ262159 CTM262152:CTM262159 DDI262152:DDI262159 DNE262152:DNE262159 DXA262152:DXA262159 EGW262152:EGW262159 EQS262152:EQS262159 FAO262152:FAO262159 FKK262152:FKK262159 FUG262152:FUG262159 GEC262152:GEC262159 GNY262152:GNY262159 GXU262152:GXU262159 HHQ262152:HHQ262159 HRM262152:HRM262159 IBI262152:IBI262159 ILE262152:ILE262159 IVA262152:IVA262159 JEW262152:JEW262159 JOS262152:JOS262159 JYO262152:JYO262159 KIK262152:KIK262159 KSG262152:KSG262159 LCC262152:LCC262159 LLY262152:LLY262159 LVU262152:LVU262159 MFQ262152:MFQ262159 MPM262152:MPM262159 MZI262152:MZI262159 NJE262152:NJE262159 NTA262152:NTA262159 OCW262152:OCW262159 OMS262152:OMS262159 OWO262152:OWO262159 PGK262152:PGK262159 PQG262152:PQG262159 QAC262152:QAC262159 QJY262152:QJY262159 QTU262152:QTU262159 RDQ262152:RDQ262159 RNM262152:RNM262159 RXI262152:RXI262159 SHE262152:SHE262159 SRA262152:SRA262159 TAW262152:TAW262159 TKS262152:TKS262159 TUO262152:TUO262159 UEK262152:UEK262159 UOG262152:UOG262159 UYC262152:UYC262159 VHY262152:VHY262159 VRU262152:VRU262159 WBQ262152:WBQ262159 WLM262152:WLM262159 WVI262152:WVI262159 A327688:A327695 IW327688:IW327695 SS327688:SS327695 ACO327688:ACO327695 AMK327688:AMK327695 AWG327688:AWG327695 BGC327688:BGC327695 BPY327688:BPY327695 BZU327688:BZU327695 CJQ327688:CJQ327695 CTM327688:CTM327695 DDI327688:DDI327695 DNE327688:DNE327695 DXA327688:DXA327695 EGW327688:EGW327695 EQS327688:EQS327695 FAO327688:FAO327695 FKK327688:FKK327695 FUG327688:FUG327695 GEC327688:GEC327695 GNY327688:GNY327695 GXU327688:GXU327695 HHQ327688:HHQ327695 HRM327688:HRM327695 IBI327688:IBI327695 ILE327688:ILE327695 IVA327688:IVA327695 JEW327688:JEW327695 JOS327688:JOS327695 JYO327688:JYO327695 KIK327688:KIK327695 KSG327688:KSG327695 LCC327688:LCC327695 LLY327688:LLY327695 LVU327688:LVU327695 MFQ327688:MFQ327695 MPM327688:MPM327695 MZI327688:MZI327695 NJE327688:NJE327695 NTA327688:NTA327695 OCW327688:OCW327695 OMS327688:OMS327695 OWO327688:OWO327695 PGK327688:PGK327695 PQG327688:PQG327695 QAC327688:QAC327695 QJY327688:QJY327695 QTU327688:QTU327695 RDQ327688:RDQ327695 RNM327688:RNM327695 RXI327688:RXI327695 SHE327688:SHE327695 SRA327688:SRA327695 TAW327688:TAW327695 TKS327688:TKS327695 TUO327688:TUO327695 UEK327688:UEK327695 UOG327688:UOG327695 UYC327688:UYC327695 VHY327688:VHY327695 VRU327688:VRU327695 WBQ327688:WBQ327695 WLM327688:WLM327695 WVI327688:WVI327695 A393224:A393231 IW393224:IW393231 SS393224:SS393231 ACO393224:ACO393231 AMK393224:AMK393231 AWG393224:AWG393231 BGC393224:BGC393231 BPY393224:BPY393231 BZU393224:BZU393231 CJQ393224:CJQ393231 CTM393224:CTM393231 DDI393224:DDI393231 DNE393224:DNE393231 DXA393224:DXA393231 EGW393224:EGW393231 EQS393224:EQS393231 FAO393224:FAO393231 FKK393224:FKK393231 FUG393224:FUG393231 GEC393224:GEC393231 GNY393224:GNY393231 GXU393224:GXU393231 HHQ393224:HHQ393231 HRM393224:HRM393231 IBI393224:IBI393231 ILE393224:ILE393231 IVA393224:IVA393231 JEW393224:JEW393231 JOS393224:JOS393231 JYO393224:JYO393231 KIK393224:KIK393231 KSG393224:KSG393231 LCC393224:LCC393231 LLY393224:LLY393231 LVU393224:LVU393231 MFQ393224:MFQ393231 MPM393224:MPM393231 MZI393224:MZI393231 NJE393224:NJE393231 NTA393224:NTA393231 OCW393224:OCW393231 OMS393224:OMS393231 OWO393224:OWO393231 PGK393224:PGK393231 PQG393224:PQG393231 QAC393224:QAC393231 QJY393224:QJY393231 QTU393224:QTU393231 RDQ393224:RDQ393231 RNM393224:RNM393231 RXI393224:RXI393231 SHE393224:SHE393231 SRA393224:SRA393231 TAW393224:TAW393231 TKS393224:TKS393231 TUO393224:TUO393231 UEK393224:UEK393231 UOG393224:UOG393231 UYC393224:UYC393231 VHY393224:VHY393231 VRU393224:VRU393231 WBQ393224:WBQ393231 WLM393224:WLM393231 WVI393224:WVI393231 A458760:A458767 IW458760:IW458767 SS458760:SS458767 ACO458760:ACO458767 AMK458760:AMK458767 AWG458760:AWG458767 BGC458760:BGC458767 BPY458760:BPY458767 BZU458760:BZU458767 CJQ458760:CJQ458767 CTM458760:CTM458767 DDI458760:DDI458767 DNE458760:DNE458767 DXA458760:DXA458767 EGW458760:EGW458767 EQS458760:EQS458767 FAO458760:FAO458767 FKK458760:FKK458767 FUG458760:FUG458767 GEC458760:GEC458767 GNY458760:GNY458767 GXU458760:GXU458767 HHQ458760:HHQ458767 HRM458760:HRM458767 IBI458760:IBI458767 ILE458760:ILE458767 IVA458760:IVA458767 JEW458760:JEW458767 JOS458760:JOS458767 JYO458760:JYO458767 KIK458760:KIK458767 KSG458760:KSG458767 LCC458760:LCC458767 LLY458760:LLY458767 LVU458760:LVU458767 MFQ458760:MFQ458767 MPM458760:MPM458767 MZI458760:MZI458767 NJE458760:NJE458767 NTA458760:NTA458767 OCW458760:OCW458767 OMS458760:OMS458767 OWO458760:OWO458767 PGK458760:PGK458767 PQG458760:PQG458767 QAC458760:QAC458767 QJY458760:QJY458767 QTU458760:QTU458767 RDQ458760:RDQ458767 RNM458760:RNM458767 RXI458760:RXI458767 SHE458760:SHE458767 SRA458760:SRA458767 TAW458760:TAW458767 TKS458760:TKS458767 TUO458760:TUO458767 UEK458760:UEK458767 UOG458760:UOG458767 UYC458760:UYC458767 VHY458760:VHY458767 VRU458760:VRU458767 WBQ458760:WBQ458767 WLM458760:WLM458767 WVI458760:WVI458767 A524296:A524303 IW524296:IW524303 SS524296:SS524303 ACO524296:ACO524303 AMK524296:AMK524303 AWG524296:AWG524303 BGC524296:BGC524303 BPY524296:BPY524303 BZU524296:BZU524303 CJQ524296:CJQ524303 CTM524296:CTM524303 DDI524296:DDI524303 DNE524296:DNE524303 DXA524296:DXA524303 EGW524296:EGW524303 EQS524296:EQS524303 FAO524296:FAO524303 FKK524296:FKK524303 FUG524296:FUG524303 GEC524296:GEC524303 GNY524296:GNY524303 GXU524296:GXU524303 HHQ524296:HHQ524303 HRM524296:HRM524303 IBI524296:IBI524303 ILE524296:ILE524303 IVA524296:IVA524303 JEW524296:JEW524303 JOS524296:JOS524303 JYO524296:JYO524303 KIK524296:KIK524303 KSG524296:KSG524303 LCC524296:LCC524303 LLY524296:LLY524303 LVU524296:LVU524303 MFQ524296:MFQ524303 MPM524296:MPM524303 MZI524296:MZI524303 NJE524296:NJE524303 NTA524296:NTA524303 OCW524296:OCW524303 OMS524296:OMS524303 OWO524296:OWO524303 PGK524296:PGK524303 PQG524296:PQG524303 QAC524296:QAC524303 QJY524296:QJY524303 QTU524296:QTU524303 RDQ524296:RDQ524303 RNM524296:RNM524303 RXI524296:RXI524303 SHE524296:SHE524303 SRA524296:SRA524303 TAW524296:TAW524303 TKS524296:TKS524303 TUO524296:TUO524303 UEK524296:UEK524303 UOG524296:UOG524303 UYC524296:UYC524303 VHY524296:VHY524303 VRU524296:VRU524303 WBQ524296:WBQ524303 WLM524296:WLM524303 WVI524296:WVI524303 A589832:A589839 IW589832:IW589839 SS589832:SS589839 ACO589832:ACO589839 AMK589832:AMK589839 AWG589832:AWG589839 BGC589832:BGC589839 BPY589832:BPY589839 BZU589832:BZU589839 CJQ589832:CJQ589839 CTM589832:CTM589839 DDI589832:DDI589839 DNE589832:DNE589839 DXA589832:DXA589839 EGW589832:EGW589839 EQS589832:EQS589839 FAO589832:FAO589839 FKK589832:FKK589839 FUG589832:FUG589839 GEC589832:GEC589839 GNY589832:GNY589839 GXU589832:GXU589839 HHQ589832:HHQ589839 HRM589832:HRM589839 IBI589832:IBI589839 ILE589832:ILE589839 IVA589832:IVA589839 JEW589832:JEW589839 JOS589832:JOS589839 JYO589832:JYO589839 KIK589832:KIK589839 KSG589832:KSG589839 LCC589832:LCC589839 LLY589832:LLY589839 LVU589832:LVU589839 MFQ589832:MFQ589839 MPM589832:MPM589839 MZI589832:MZI589839 NJE589832:NJE589839 NTA589832:NTA589839 OCW589832:OCW589839 OMS589832:OMS589839 OWO589832:OWO589839 PGK589832:PGK589839 PQG589832:PQG589839 QAC589832:QAC589839 QJY589832:QJY589839 QTU589832:QTU589839 RDQ589832:RDQ589839 RNM589832:RNM589839 RXI589832:RXI589839 SHE589832:SHE589839 SRA589832:SRA589839 TAW589832:TAW589839 TKS589832:TKS589839 TUO589832:TUO589839 UEK589832:UEK589839 UOG589832:UOG589839 UYC589832:UYC589839 VHY589832:VHY589839 VRU589832:VRU589839 WBQ589832:WBQ589839 WLM589832:WLM589839 WVI589832:WVI589839 A655368:A655375 IW655368:IW655375 SS655368:SS655375 ACO655368:ACO655375 AMK655368:AMK655375 AWG655368:AWG655375 BGC655368:BGC655375 BPY655368:BPY655375 BZU655368:BZU655375 CJQ655368:CJQ655375 CTM655368:CTM655375 DDI655368:DDI655375 DNE655368:DNE655375 DXA655368:DXA655375 EGW655368:EGW655375 EQS655368:EQS655375 FAO655368:FAO655375 FKK655368:FKK655375 FUG655368:FUG655375 GEC655368:GEC655375 GNY655368:GNY655375 GXU655368:GXU655375 HHQ655368:HHQ655375 HRM655368:HRM655375 IBI655368:IBI655375 ILE655368:ILE655375 IVA655368:IVA655375 JEW655368:JEW655375 JOS655368:JOS655375 JYO655368:JYO655375 KIK655368:KIK655375 KSG655368:KSG655375 LCC655368:LCC655375 LLY655368:LLY655375 LVU655368:LVU655375 MFQ655368:MFQ655375 MPM655368:MPM655375 MZI655368:MZI655375 NJE655368:NJE655375 NTA655368:NTA655375 OCW655368:OCW655375 OMS655368:OMS655375 OWO655368:OWO655375 PGK655368:PGK655375 PQG655368:PQG655375 QAC655368:QAC655375 QJY655368:QJY655375 QTU655368:QTU655375 RDQ655368:RDQ655375 RNM655368:RNM655375 RXI655368:RXI655375 SHE655368:SHE655375 SRA655368:SRA655375 TAW655368:TAW655375 TKS655368:TKS655375 TUO655368:TUO655375 UEK655368:UEK655375 UOG655368:UOG655375 UYC655368:UYC655375 VHY655368:VHY655375 VRU655368:VRU655375 WBQ655368:WBQ655375 WLM655368:WLM655375 WVI655368:WVI655375 A720904:A720911 IW720904:IW720911 SS720904:SS720911 ACO720904:ACO720911 AMK720904:AMK720911 AWG720904:AWG720911 BGC720904:BGC720911 BPY720904:BPY720911 BZU720904:BZU720911 CJQ720904:CJQ720911 CTM720904:CTM720911 DDI720904:DDI720911 DNE720904:DNE720911 DXA720904:DXA720911 EGW720904:EGW720911 EQS720904:EQS720911 FAO720904:FAO720911 FKK720904:FKK720911 FUG720904:FUG720911 GEC720904:GEC720911 GNY720904:GNY720911 GXU720904:GXU720911 HHQ720904:HHQ720911 HRM720904:HRM720911 IBI720904:IBI720911 ILE720904:ILE720911 IVA720904:IVA720911 JEW720904:JEW720911 JOS720904:JOS720911 JYO720904:JYO720911 KIK720904:KIK720911 KSG720904:KSG720911 LCC720904:LCC720911 LLY720904:LLY720911 LVU720904:LVU720911 MFQ720904:MFQ720911 MPM720904:MPM720911 MZI720904:MZI720911 NJE720904:NJE720911 NTA720904:NTA720911 OCW720904:OCW720911 OMS720904:OMS720911 OWO720904:OWO720911 PGK720904:PGK720911 PQG720904:PQG720911 QAC720904:QAC720911 QJY720904:QJY720911 QTU720904:QTU720911 RDQ720904:RDQ720911 RNM720904:RNM720911 RXI720904:RXI720911 SHE720904:SHE720911 SRA720904:SRA720911 TAW720904:TAW720911 TKS720904:TKS720911 TUO720904:TUO720911 UEK720904:UEK720911 UOG720904:UOG720911 UYC720904:UYC720911 VHY720904:VHY720911 VRU720904:VRU720911 WBQ720904:WBQ720911 WLM720904:WLM720911 WVI720904:WVI720911 A786440:A786447 IW786440:IW786447 SS786440:SS786447 ACO786440:ACO786447 AMK786440:AMK786447 AWG786440:AWG786447 BGC786440:BGC786447 BPY786440:BPY786447 BZU786440:BZU786447 CJQ786440:CJQ786447 CTM786440:CTM786447 DDI786440:DDI786447 DNE786440:DNE786447 DXA786440:DXA786447 EGW786440:EGW786447 EQS786440:EQS786447 FAO786440:FAO786447 FKK786440:FKK786447 FUG786440:FUG786447 GEC786440:GEC786447 GNY786440:GNY786447 GXU786440:GXU786447 HHQ786440:HHQ786447 HRM786440:HRM786447 IBI786440:IBI786447 ILE786440:ILE786447 IVA786440:IVA786447 JEW786440:JEW786447 JOS786440:JOS786447 JYO786440:JYO786447 KIK786440:KIK786447 KSG786440:KSG786447 LCC786440:LCC786447 LLY786440:LLY786447 LVU786440:LVU786447 MFQ786440:MFQ786447 MPM786440:MPM786447 MZI786440:MZI786447 NJE786440:NJE786447 NTA786440:NTA786447 OCW786440:OCW786447 OMS786440:OMS786447 OWO786440:OWO786447 PGK786440:PGK786447 PQG786440:PQG786447 QAC786440:QAC786447 QJY786440:QJY786447 QTU786440:QTU786447 RDQ786440:RDQ786447 RNM786440:RNM786447 RXI786440:RXI786447 SHE786440:SHE786447 SRA786440:SRA786447 TAW786440:TAW786447 TKS786440:TKS786447 TUO786440:TUO786447 UEK786440:UEK786447 UOG786440:UOG786447 UYC786440:UYC786447 VHY786440:VHY786447 VRU786440:VRU786447 WBQ786440:WBQ786447 WLM786440:WLM786447 WVI786440:WVI786447 A851976:A851983 IW851976:IW851983 SS851976:SS851983 ACO851976:ACO851983 AMK851976:AMK851983 AWG851976:AWG851983 BGC851976:BGC851983 BPY851976:BPY851983 BZU851976:BZU851983 CJQ851976:CJQ851983 CTM851976:CTM851983 DDI851976:DDI851983 DNE851976:DNE851983 DXA851976:DXA851983 EGW851976:EGW851983 EQS851976:EQS851983 FAO851976:FAO851983 FKK851976:FKK851983 FUG851976:FUG851983 GEC851976:GEC851983 GNY851976:GNY851983 GXU851976:GXU851983 HHQ851976:HHQ851983 HRM851976:HRM851983 IBI851976:IBI851983 ILE851976:ILE851983 IVA851976:IVA851983 JEW851976:JEW851983 JOS851976:JOS851983 JYO851976:JYO851983 KIK851976:KIK851983 KSG851976:KSG851983 LCC851976:LCC851983 LLY851976:LLY851983 LVU851976:LVU851983 MFQ851976:MFQ851983 MPM851976:MPM851983 MZI851976:MZI851983 NJE851976:NJE851983 NTA851976:NTA851983 OCW851976:OCW851983 OMS851976:OMS851983 OWO851976:OWO851983 PGK851976:PGK851983 PQG851976:PQG851983 QAC851976:QAC851983 QJY851976:QJY851983 QTU851976:QTU851983 RDQ851976:RDQ851983 RNM851976:RNM851983 RXI851976:RXI851983 SHE851976:SHE851983 SRA851976:SRA851983 TAW851976:TAW851983 TKS851976:TKS851983 TUO851976:TUO851983 UEK851976:UEK851983 UOG851976:UOG851983 UYC851976:UYC851983 VHY851976:VHY851983 VRU851976:VRU851983 WBQ851976:WBQ851983 WLM851976:WLM851983 WVI851976:WVI851983 A917512:A917519 IW917512:IW917519 SS917512:SS917519 ACO917512:ACO917519 AMK917512:AMK917519 AWG917512:AWG917519 BGC917512:BGC917519 BPY917512:BPY917519 BZU917512:BZU917519 CJQ917512:CJQ917519 CTM917512:CTM917519 DDI917512:DDI917519 DNE917512:DNE917519 DXA917512:DXA917519 EGW917512:EGW917519 EQS917512:EQS917519 FAO917512:FAO917519 FKK917512:FKK917519 FUG917512:FUG917519 GEC917512:GEC917519 GNY917512:GNY917519 GXU917512:GXU917519 HHQ917512:HHQ917519 HRM917512:HRM917519 IBI917512:IBI917519 ILE917512:ILE917519 IVA917512:IVA917519 JEW917512:JEW917519 JOS917512:JOS917519 JYO917512:JYO917519 KIK917512:KIK917519 KSG917512:KSG917519 LCC917512:LCC917519 LLY917512:LLY917519 LVU917512:LVU917519 MFQ917512:MFQ917519 MPM917512:MPM917519 MZI917512:MZI917519 NJE917512:NJE917519 NTA917512:NTA917519 OCW917512:OCW917519 OMS917512:OMS917519 OWO917512:OWO917519 PGK917512:PGK917519 PQG917512:PQG917519 QAC917512:QAC917519 QJY917512:QJY917519 QTU917512:QTU917519 RDQ917512:RDQ917519 RNM917512:RNM917519 RXI917512:RXI917519 SHE917512:SHE917519 SRA917512:SRA917519 TAW917512:TAW917519 TKS917512:TKS917519 TUO917512:TUO917519 UEK917512:UEK917519 UOG917512:UOG917519 UYC917512:UYC917519 VHY917512:VHY917519 VRU917512:VRU917519 WBQ917512:WBQ917519 WLM917512:WLM917519 WVI917512:WVI917519 A983048:A983055 IW983048:IW983055 SS983048:SS983055 ACO983048:ACO983055 AMK983048:AMK983055 AWG983048:AWG983055 BGC983048:BGC983055 BPY983048:BPY983055 BZU983048:BZU983055 CJQ983048:CJQ983055 CTM983048:CTM983055 DDI983048:DDI983055 DNE983048:DNE983055 DXA983048:DXA983055 EGW983048:EGW983055 EQS983048:EQS983055 FAO983048:FAO983055 FKK983048:FKK983055 FUG983048:FUG983055 GEC983048:GEC983055 GNY983048:GNY983055 GXU983048:GXU983055 HHQ983048:HHQ983055 HRM983048:HRM983055 IBI983048:IBI983055 ILE983048:ILE983055 IVA983048:IVA983055 JEW983048:JEW983055 JOS983048:JOS983055 JYO983048:JYO983055 KIK983048:KIK983055 KSG983048:KSG983055 LCC983048:LCC983055 LLY983048:LLY983055 LVU983048:LVU983055 MFQ983048:MFQ983055 MPM983048:MPM983055 MZI983048:MZI983055 NJE983048:NJE983055 NTA983048:NTA983055 OCW983048:OCW983055 OMS983048:OMS983055 OWO983048:OWO983055 PGK983048:PGK983055 PQG983048:PQG983055 QAC983048:QAC983055 QJY983048:QJY983055 QTU983048:QTU983055 RDQ983048:RDQ983055 RNM983048:RNM983055 RXI983048:RXI983055 SHE983048:SHE983055 SRA983048:SRA983055 TAW983048:TAW983055 TKS983048:TKS983055 TUO983048:TUO983055 UEK983048:UEK983055 UOG983048:UOG983055 UYC983048:UYC983055 VHY983048:VHY983055 VRU983048:VRU983055 WBQ983048:WBQ983055 WLM983048:WLM983055 WVI983048:WVI983055">
      <formula1>$A$29:$A$39</formula1>
    </dataValidation>
    <dataValidation type="list" allowBlank="1" showInputMessage="1" showErrorMessage="1" sqref="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$F$29:$F$33</formula1>
    </dataValidation>
  </dataValidations>
  <hyperlinks>
    <hyperlink ref="W11" r:id="rId2"/>
    <hyperlink ref="W8" r:id="rId3"/>
  </hyperlinks>
  <pageMargins left="0.70866141732283472" right="0.70866141732283472" top="0.74803149606299213" bottom="0.74803149606299213" header="0.31496062992125984" footer="0.31496062992125984"/>
  <pageSetup scale="23" fitToHeight="0" orientation="landscape" r:id="rId4"/>
  <headerFooter>
    <oddFooter>&amp;LFO-267
V-10</odd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J795"/>
  <sheetViews>
    <sheetView showGridLines="0" topLeftCell="AH7" zoomScale="50" zoomScaleNormal="50" workbookViewId="0">
      <selection activeCell="V17" sqref="V17"/>
    </sheetView>
  </sheetViews>
  <sheetFormatPr baseColWidth="10" defaultColWidth="15.140625" defaultRowHeight="15" customHeight="1" outlineLevelCol="4" x14ac:dyDescent="0.25"/>
  <cols>
    <col min="1" max="1" width="40.140625" style="423" customWidth="1"/>
    <col min="2" max="2" width="25.140625" style="423" customWidth="1"/>
    <col min="3" max="3" width="28.140625" style="423" customWidth="1"/>
    <col min="4" max="4" width="42.85546875" style="423" customWidth="1"/>
    <col min="5" max="5" width="23.7109375" style="423" customWidth="1"/>
    <col min="6" max="6" width="25.7109375" style="423" customWidth="1"/>
    <col min="7" max="7" width="66.5703125" style="423" bestFit="1" customWidth="1"/>
    <col min="8" max="9" width="17.5703125" style="423" customWidth="1"/>
    <col min="10" max="10" width="33" style="423" customWidth="1"/>
    <col min="11" max="11" width="31.28515625" style="423" customWidth="1"/>
    <col min="12" max="12" width="27.28515625" style="423" customWidth="1"/>
    <col min="13" max="13" width="41.28515625" style="423" customWidth="1"/>
    <col min="14" max="14" width="27.28515625" style="423" customWidth="1"/>
    <col min="15" max="15" width="58.28515625" style="470" customWidth="1"/>
    <col min="16" max="16" width="40.28515625" style="470" customWidth="1"/>
    <col min="17" max="17" width="21.140625" style="470" customWidth="1"/>
    <col min="18" max="18" width="19.140625" style="470" customWidth="1"/>
    <col min="19" max="19" width="37.42578125" style="470" customWidth="1"/>
    <col min="20" max="20" width="19.140625" style="470" customWidth="1"/>
    <col min="21" max="21" width="29.5703125" style="470" customWidth="1"/>
    <col min="22" max="22" width="38.28515625" style="423" customWidth="1"/>
    <col min="23" max="23" width="183.140625" style="423" customWidth="1"/>
    <col min="24" max="24" width="28.5703125" style="423" customWidth="1"/>
    <col min="25" max="25" width="34.28515625" style="423" customWidth="1"/>
    <col min="26" max="27" width="20.7109375" style="423" hidden="1" customWidth="1" outlineLevel="4"/>
    <col min="28" max="28" width="11" style="423" bestFit="1" customWidth="1" outlineLevel="4"/>
    <col min="29" max="29" width="9.85546875" style="423" bestFit="1" customWidth="1" outlineLevel="4"/>
    <col min="30" max="30" width="9.28515625" style="423" bestFit="1" customWidth="1" outlineLevel="4"/>
    <col min="31" max="31" width="9.85546875" style="423" bestFit="1" customWidth="1" outlineLevel="4"/>
    <col min="32" max="32" width="9.5703125" style="423" bestFit="1" customWidth="1" outlineLevel="4"/>
    <col min="33" max="33" width="12.42578125" style="423" bestFit="1" customWidth="1" outlineLevel="4"/>
    <col min="34" max="34" width="17.85546875" style="423" bestFit="1" customWidth="1" outlineLevel="4"/>
    <col min="35" max="35" width="13.85546875" style="423" bestFit="1" customWidth="1" outlineLevel="4"/>
    <col min="36" max="36" width="16.42578125" style="423" bestFit="1" customWidth="1" outlineLevel="4"/>
    <col min="37" max="37" width="8.42578125" style="423" bestFit="1" customWidth="1" outlineLevel="4"/>
    <col min="38" max="38" width="24" style="490" customWidth="1"/>
    <col min="39" max="50" width="20.7109375" style="490" customWidth="1" outlineLevel="1"/>
    <col min="51" max="51" width="25.42578125" style="490" customWidth="1"/>
    <col min="52" max="52" width="66.140625" style="490" customWidth="1"/>
    <col min="53" max="53" width="166.42578125" style="423" customWidth="1"/>
    <col min="54" max="56" width="10" style="423" customWidth="1"/>
    <col min="57" max="57" width="39.140625" style="423" customWidth="1"/>
    <col min="58" max="58" width="37.28515625" style="423" customWidth="1"/>
    <col min="59" max="59" width="31.5703125" style="423" customWidth="1"/>
    <col min="60" max="60" width="37" style="423" customWidth="1"/>
    <col min="61" max="61" width="31.5703125" style="423" customWidth="1"/>
    <col min="62" max="62" width="10" style="423" customWidth="1"/>
    <col min="63" max="16384" width="15.140625" style="423"/>
  </cols>
  <sheetData>
    <row r="3" spans="1:62" ht="48.75" customHeight="1" x14ac:dyDescent="0.25">
      <c r="A3" s="1119"/>
      <c r="B3" s="1119"/>
      <c r="C3" s="1119"/>
      <c r="D3" s="1120" t="s">
        <v>540</v>
      </c>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121"/>
      <c r="AM3" s="1121"/>
      <c r="AN3" s="1121"/>
      <c r="AO3" s="1121"/>
      <c r="AP3" s="1121"/>
      <c r="AQ3" s="1121"/>
      <c r="AR3" s="1121"/>
      <c r="AS3" s="1121"/>
      <c r="AT3" s="1121"/>
      <c r="AU3" s="1121"/>
      <c r="AV3" s="1121"/>
      <c r="AW3" s="1121"/>
      <c r="AX3" s="1121"/>
      <c r="AY3" s="1121"/>
      <c r="AZ3" s="1121"/>
      <c r="BA3" s="1122"/>
      <c r="BB3" s="422"/>
      <c r="BC3" s="422"/>
      <c r="BD3" s="422"/>
      <c r="BE3" s="422"/>
      <c r="BF3" s="422"/>
      <c r="BG3" s="422"/>
      <c r="BH3" s="422"/>
      <c r="BI3" s="422"/>
      <c r="BJ3" s="422"/>
    </row>
    <row r="4" spans="1:62" ht="54.75" customHeight="1" x14ac:dyDescent="0.25">
      <c r="A4" s="1119"/>
      <c r="B4" s="1119"/>
      <c r="C4" s="1119"/>
      <c r="D4" s="1120" t="s">
        <v>828</v>
      </c>
      <c r="E4" s="1121"/>
      <c r="F4" s="1121"/>
      <c r="G4" s="1121"/>
      <c r="H4" s="1121"/>
      <c r="I4" s="1121"/>
      <c r="J4" s="1121"/>
      <c r="K4" s="1121"/>
      <c r="L4" s="1121"/>
      <c r="M4" s="1121"/>
      <c r="N4" s="1121"/>
      <c r="O4" s="1121"/>
      <c r="P4" s="1121"/>
      <c r="Q4" s="1121"/>
      <c r="R4" s="1121"/>
      <c r="S4" s="1121"/>
      <c r="T4" s="1121"/>
      <c r="U4" s="1121"/>
      <c r="V4" s="1121"/>
      <c r="W4" s="1121"/>
      <c r="X4" s="1121"/>
      <c r="Y4" s="1121"/>
      <c r="Z4" s="1121"/>
      <c r="AA4" s="1121"/>
      <c r="AB4" s="1121"/>
      <c r="AC4" s="1121"/>
      <c r="AD4" s="1121"/>
      <c r="AE4" s="1121"/>
      <c r="AF4" s="1121"/>
      <c r="AG4" s="1121"/>
      <c r="AH4" s="1121"/>
      <c r="AI4" s="1121"/>
      <c r="AJ4" s="1121"/>
      <c r="AK4" s="1121"/>
      <c r="AL4" s="1121"/>
      <c r="AM4" s="1121"/>
      <c r="AN4" s="1121"/>
      <c r="AO4" s="1121"/>
      <c r="AP4" s="1121"/>
      <c r="AQ4" s="1121"/>
      <c r="AR4" s="1121"/>
      <c r="AS4" s="1121"/>
      <c r="AT4" s="1121"/>
      <c r="AU4" s="1121"/>
      <c r="AV4" s="1121"/>
      <c r="AW4" s="1121"/>
      <c r="AX4" s="1121"/>
      <c r="AY4" s="1121"/>
      <c r="AZ4" s="1121"/>
      <c r="BA4" s="1122"/>
      <c r="BB4" s="422"/>
      <c r="BC4" s="422"/>
      <c r="BD4" s="422"/>
      <c r="BE4" s="422"/>
      <c r="BF4" s="422"/>
      <c r="BG4" s="422"/>
      <c r="BH4" s="422"/>
      <c r="BI4" s="422"/>
      <c r="BJ4" s="422"/>
    </row>
    <row r="5" spans="1:62" ht="36.75" customHeight="1" x14ac:dyDescent="0.25">
      <c r="A5" s="1095" t="s">
        <v>6</v>
      </c>
      <c r="B5" s="1095" t="s">
        <v>829</v>
      </c>
      <c r="C5" s="1095" t="s">
        <v>8</v>
      </c>
      <c r="D5" s="1095" t="s">
        <v>10</v>
      </c>
      <c r="E5" s="1109" t="s">
        <v>11</v>
      </c>
      <c r="F5" s="1124" t="s">
        <v>12</v>
      </c>
      <c r="G5" s="1125"/>
      <c r="H5" s="1125"/>
      <c r="I5" s="1125"/>
      <c r="J5" s="1126"/>
      <c r="K5" s="1106" t="s">
        <v>14</v>
      </c>
      <c r="L5" s="1106" t="s">
        <v>16</v>
      </c>
      <c r="M5" s="1106" t="s">
        <v>17</v>
      </c>
      <c r="N5" s="1106" t="s">
        <v>18</v>
      </c>
      <c r="O5" s="1109" t="s">
        <v>19</v>
      </c>
      <c r="P5" s="1109" t="s">
        <v>22</v>
      </c>
      <c r="Q5" s="1112" t="s">
        <v>23</v>
      </c>
      <c r="R5" s="1113"/>
      <c r="S5" s="1092" t="s">
        <v>26</v>
      </c>
      <c r="T5" s="1092" t="s">
        <v>27</v>
      </c>
      <c r="U5" s="1095" t="s">
        <v>29</v>
      </c>
      <c r="V5" s="1098" t="s">
        <v>30</v>
      </c>
      <c r="W5" s="1099"/>
      <c r="X5" s="1099"/>
      <c r="Y5" s="1099"/>
      <c r="Z5" s="1099"/>
      <c r="AA5" s="1099"/>
      <c r="AB5" s="1099"/>
      <c r="AC5" s="1099"/>
      <c r="AD5" s="1099"/>
      <c r="AE5" s="1099"/>
      <c r="AF5" s="1099"/>
      <c r="AG5" s="1099"/>
      <c r="AH5" s="1099"/>
      <c r="AI5" s="1099"/>
      <c r="AJ5" s="1099"/>
      <c r="AK5" s="1099"/>
      <c r="AL5" s="1099"/>
      <c r="AM5" s="1099"/>
      <c r="AN5" s="1099"/>
      <c r="AO5" s="1099"/>
      <c r="AP5" s="1099"/>
      <c r="AQ5" s="1099"/>
      <c r="AR5" s="1099"/>
      <c r="AS5" s="1099"/>
      <c r="AT5" s="1099"/>
      <c r="AU5" s="1099"/>
      <c r="AV5" s="1099"/>
      <c r="AW5" s="1099"/>
      <c r="AX5" s="1099"/>
      <c r="AY5" s="1099"/>
      <c r="AZ5" s="1099"/>
      <c r="BA5" s="1100"/>
      <c r="BB5" s="424"/>
      <c r="BC5" s="424"/>
      <c r="BD5" s="424"/>
      <c r="BE5" s="425"/>
      <c r="BF5" s="425"/>
      <c r="BG5" s="425"/>
      <c r="BH5" s="425"/>
      <c r="BI5" s="425"/>
      <c r="BJ5" s="424"/>
    </row>
    <row r="6" spans="1:62" ht="77.25" customHeight="1" x14ac:dyDescent="0.25">
      <c r="A6" s="1095"/>
      <c r="B6" s="1095"/>
      <c r="C6" s="1095"/>
      <c r="D6" s="1095"/>
      <c r="E6" s="1110"/>
      <c r="F6" s="1127"/>
      <c r="G6" s="1128"/>
      <c r="H6" s="1128"/>
      <c r="I6" s="1128"/>
      <c r="J6" s="1129"/>
      <c r="K6" s="1107"/>
      <c r="L6" s="1107"/>
      <c r="M6" s="1107"/>
      <c r="N6" s="1107"/>
      <c r="O6" s="1110"/>
      <c r="P6" s="1110"/>
      <c r="Q6" s="1114"/>
      <c r="R6" s="1115"/>
      <c r="S6" s="1093"/>
      <c r="T6" s="1093"/>
      <c r="U6" s="1096"/>
      <c r="V6" s="1101" t="s">
        <v>31</v>
      </c>
      <c r="W6" s="1103" t="s">
        <v>33</v>
      </c>
      <c r="X6" s="1103" t="s">
        <v>34</v>
      </c>
      <c r="Y6" s="1101" t="s">
        <v>35</v>
      </c>
      <c r="Z6" s="1130" t="s">
        <v>37</v>
      </c>
      <c r="AA6" s="1130"/>
      <c r="AB6" s="1130"/>
      <c r="AC6" s="1130"/>
      <c r="AD6" s="1130"/>
      <c r="AE6" s="1130"/>
      <c r="AF6" s="1130"/>
      <c r="AG6" s="1130"/>
      <c r="AH6" s="1130"/>
      <c r="AI6" s="1130"/>
      <c r="AJ6" s="1130"/>
      <c r="AK6" s="1130"/>
      <c r="AL6" s="1131" t="s">
        <v>38</v>
      </c>
      <c r="AM6" s="1116" t="s">
        <v>37</v>
      </c>
      <c r="AN6" s="1117"/>
      <c r="AO6" s="1117"/>
      <c r="AP6" s="1117"/>
      <c r="AQ6" s="1117"/>
      <c r="AR6" s="1117"/>
      <c r="AS6" s="1117"/>
      <c r="AT6" s="1117"/>
      <c r="AU6" s="1117"/>
      <c r="AV6" s="1117"/>
      <c r="AW6" s="1117"/>
      <c r="AX6" s="1118"/>
      <c r="AY6" s="1087" t="s">
        <v>40</v>
      </c>
      <c r="AZ6" s="1087" t="s">
        <v>41</v>
      </c>
      <c r="BA6" s="1087" t="s">
        <v>42</v>
      </c>
      <c r="BB6" s="424"/>
      <c r="BC6" s="424"/>
      <c r="BD6" s="424"/>
      <c r="BJ6" s="424"/>
    </row>
    <row r="7" spans="1:62" ht="93.75" customHeight="1" x14ac:dyDescent="0.25">
      <c r="A7" s="1123"/>
      <c r="B7" s="1123"/>
      <c r="C7" s="1123"/>
      <c r="D7" s="1123"/>
      <c r="E7" s="1111"/>
      <c r="F7" s="426" t="s">
        <v>44</v>
      </c>
      <c r="G7" s="426" t="s">
        <v>45</v>
      </c>
      <c r="H7" s="427" t="s">
        <v>46</v>
      </c>
      <c r="I7" s="427" t="s">
        <v>48</v>
      </c>
      <c r="J7" s="427" t="s">
        <v>49</v>
      </c>
      <c r="K7" s="1108"/>
      <c r="L7" s="1108"/>
      <c r="M7" s="1108"/>
      <c r="N7" s="1108"/>
      <c r="O7" s="1110"/>
      <c r="P7" s="1111"/>
      <c r="Q7" s="428" t="s">
        <v>50</v>
      </c>
      <c r="R7" s="428" t="s">
        <v>51</v>
      </c>
      <c r="S7" s="1094"/>
      <c r="T7" s="1094"/>
      <c r="U7" s="1097"/>
      <c r="V7" s="1102"/>
      <c r="W7" s="1103" t="s">
        <v>798</v>
      </c>
      <c r="X7" s="1103"/>
      <c r="Y7" s="1102"/>
      <c r="Z7" s="429" t="s">
        <v>52</v>
      </c>
      <c r="AA7" s="429" t="s">
        <v>53</v>
      </c>
      <c r="AB7" s="429" t="s">
        <v>54</v>
      </c>
      <c r="AC7" s="429" t="s">
        <v>55</v>
      </c>
      <c r="AD7" s="429" t="s">
        <v>56</v>
      </c>
      <c r="AE7" s="429" t="s">
        <v>57</v>
      </c>
      <c r="AF7" s="429" t="s">
        <v>58</v>
      </c>
      <c r="AG7" s="429" t="s">
        <v>59</v>
      </c>
      <c r="AH7" s="429" t="s">
        <v>60</v>
      </c>
      <c r="AI7" s="429" t="s">
        <v>61</v>
      </c>
      <c r="AJ7" s="429" t="s">
        <v>62</v>
      </c>
      <c r="AK7" s="429" t="s">
        <v>63</v>
      </c>
      <c r="AL7" s="1131"/>
      <c r="AM7" s="430" t="s">
        <v>64</v>
      </c>
      <c r="AN7" s="429" t="s">
        <v>53</v>
      </c>
      <c r="AO7" s="431" t="s">
        <v>54</v>
      </c>
      <c r="AP7" s="431" t="s">
        <v>55</v>
      </c>
      <c r="AQ7" s="431" t="s">
        <v>56</v>
      </c>
      <c r="AR7" s="431" t="s">
        <v>57</v>
      </c>
      <c r="AS7" s="431" t="s">
        <v>58</v>
      </c>
      <c r="AT7" s="431" t="s">
        <v>59</v>
      </c>
      <c r="AU7" s="431" t="s">
        <v>60</v>
      </c>
      <c r="AV7" s="431" t="s">
        <v>61</v>
      </c>
      <c r="AW7" s="431" t="s">
        <v>62</v>
      </c>
      <c r="AX7" s="431" t="s">
        <v>63</v>
      </c>
      <c r="AY7" s="1088"/>
      <c r="AZ7" s="1088"/>
      <c r="BA7" s="1088"/>
      <c r="BB7" s="424"/>
      <c r="BC7" s="424"/>
      <c r="BD7" s="424"/>
      <c r="BJ7" s="424"/>
    </row>
    <row r="8" spans="1:62" ht="279" customHeight="1" x14ac:dyDescent="0.25">
      <c r="A8" s="1071" t="s">
        <v>66</v>
      </c>
      <c r="B8" s="1089" t="s">
        <v>67</v>
      </c>
      <c r="C8" s="1071" t="s">
        <v>325</v>
      </c>
      <c r="D8" s="1071" t="s">
        <v>352</v>
      </c>
      <c r="E8" s="1071" t="s">
        <v>353</v>
      </c>
      <c r="F8" s="1071">
        <v>1037</v>
      </c>
      <c r="G8" s="1081" t="str">
        <f>IF(LEN(F8) &gt;0, VLOOKUP(F8,$F$32:$G$36,2,0)," ")</f>
        <v>Fortalecimiento de la gestión institucional</v>
      </c>
      <c r="H8" s="1084" t="s">
        <v>67</v>
      </c>
      <c r="I8" s="1084" t="s">
        <v>67</v>
      </c>
      <c r="J8" s="1084">
        <v>142712000</v>
      </c>
      <c r="K8" s="1068"/>
      <c r="L8" s="1071" t="s">
        <v>677</v>
      </c>
      <c r="M8" s="1074" t="s">
        <v>678</v>
      </c>
      <c r="N8" s="1077">
        <v>0.7</v>
      </c>
      <c r="O8" s="1078" t="s">
        <v>830</v>
      </c>
      <c r="P8" s="1062" t="s">
        <v>680</v>
      </c>
      <c r="Q8" s="432">
        <v>43556</v>
      </c>
      <c r="R8" s="432">
        <v>43830</v>
      </c>
      <c r="S8" s="433" t="s">
        <v>681</v>
      </c>
      <c r="T8" s="434">
        <v>1</v>
      </c>
      <c r="U8" s="435" t="s">
        <v>831</v>
      </c>
      <c r="V8" s="432" t="s">
        <v>832</v>
      </c>
      <c r="W8" s="436" t="s">
        <v>833</v>
      </c>
      <c r="X8" s="432">
        <v>43825</v>
      </c>
      <c r="Y8" s="437" t="str">
        <f>+IF(X8&gt;R8,"NO CUMPLE","SI CUMPLE")</f>
        <v>SI CUMPLE</v>
      </c>
      <c r="Z8" s="438" t="s">
        <v>67</v>
      </c>
      <c r="AA8" s="439" t="s">
        <v>67</v>
      </c>
      <c r="AB8" s="439" t="s">
        <v>67</v>
      </c>
      <c r="AC8" s="439" t="s">
        <v>67</v>
      </c>
      <c r="AD8" s="439" t="s">
        <v>67</v>
      </c>
      <c r="AE8" s="439" t="s">
        <v>67</v>
      </c>
      <c r="AF8" s="439" t="s">
        <v>67</v>
      </c>
      <c r="AG8" s="439" t="s">
        <v>67</v>
      </c>
      <c r="AH8" s="439" t="s">
        <v>67</v>
      </c>
      <c r="AI8" s="439" t="s">
        <v>67</v>
      </c>
      <c r="AJ8" s="439" t="s">
        <v>67</v>
      </c>
      <c r="AK8" s="439" t="s">
        <v>67</v>
      </c>
      <c r="AL8" s="438" t="s">
        <v>67</v>
      </c>
      <c r="AM8" s="440">
        <v>0</v>
      </c>
      <c r="AN8" s="441">
        <v>0</v>
      </c>
      <c r="AO8" s="441">
        <v>0</v>
      </c>
      <c r="AP8" s="441">
        <v>0</v>
      </c>
      <c r="AQ8" s="441">
        <v>0</v>
      </c>
      <c r="AR8" s="442">
        <v>1</v>
      </c>
      <c r="AS8" s="442">
        <v>0</v>
      </c>
      <c r="AT8" s="440">
        <v>0.5</v>
      </c>
      <c r="AU8" s="440">
        <v>0</v>
      </c>
      <c r="AV8" s="440">
        <v>1</v>
      </c>
      <c r="AW8" s="440">
        <v>0</v>
      </c>
      <c r="AX8" s="440">
        <v>0</v>
      </c>
      <c r="AY8" s="442">
        <v>1</v>
      </c>
      <c r="AZ8" s="443"/>
      <c r="BA8" s="1079" t="s">
        <v>834</v>
      </c>
      <c r="BB8" s="424"/>
      <c r="BC8" s="424"/>
      <c r="BD8" s="424"/>
      <c r="BJ8" s="424"/>
    </row>
    <row r="9" spans="1:62" ht="278.45" customHeight="1" x14ac:dyDescent="0.25">
      <c r="A9" s="1072"/>
      <c r="B9" s="1090"/>
      <c r="C9" s="1072"/>
      <c r="D9" s="1072"/>
      <c r="E9" s="1072"/>
      <c r="F9" s="1072"/>
      <c r="G9" s="1082"/>
      <c r="H9" s="1085"/>
      <c r="I9" s="1085"/>
      <c r="J9" s="1085"/>
      <c r="K9" s="1069"/>
      <c r="L9" s="1072"/>
      <c r="M9" s="1075"/>
      <c r="N9" s="1077"/>
      <c r="O9" s="1073"/>
      <c r="P9" s="1063"/>
      <c r="Q9" s="432">
        <v>43556</v>
      </c>
      <c r="R9" s="432">
        <v>43830</v>
      </c>
      <c r="S9" s="433" t="s">
        <v>684</v>
      </c>
      <c r="T9" s="434" t="s">
        <v>835</v>
      </c>
      <c r="U9" s="435" t="s">
        <v>831</v>
      </c>
      <c r="V9" s="444" t="s">
        <v>836</v>
      </c>
      <c r="W9" s="436" t="s">
        <v>837</v>
      </c>
      <c r="X9" s="432">
        <v>43825</v>
      </c>
      <c r="Y9" s="437" t="str">
        <f>+IF(X9&gt;R9,"NO CUMPLE","SI CUMPLE")</f>
        <v>SI CUMPLE</v>
      </c>
      <c r="Z9" s="438" t="s">
        <v>67</v>
      </c>
      <c r="AA9" s="439" t="s">
        <v>67</v>
      </c>
      <c r="AB9" s="439" t="s">
        <v>67</v>
      </c>
      <c r="AC9" s="439" t="s">
        <v>67</v>
      </c>
      <c r="AD9" s="439" t="s">
        <v>67</v>
      </c>
      <c r="AE9" s="439" t="s">
        <v>67</v>
      </c>
      <c r="AF9" s="439" t="s">
        <v>67</v>
      </c>
      <c r="AG9" s="439" t="s">
        <v>67</v>
      </c>
      <c r="AH9" s="439" t="s">
        <v>67</v>
      </c>
      <c r="AI9" s="439" t="s">
        <v>67</v>
      </c>
      <c r="AJ9" s="439" t="s">
        <v>67</v>
      </c>
      <c r="AK9" s="439" t="s">
        <v>67</v>
      </c>
      <c r="AL9" s="438" t="s">
        <v>67</v>
      </c>
      <c r="AM9" s="440" t="s">
        <v>838</v>
      </c>
      <c r="AN9" s="440" t="s">
        <v>838</v>
      </c>
      <c r="AO9" s="440" t="s">
        <v>838</v>
      </c>
      <c r="AP9" s="440" t="s">
        <v>838</v>
      </c>
      <c r="AQ9" s="440" t="s">
        <v>838</v>
      </c>
      <c r="AR9" s="440" t="s">
        <v>838</v>
      </c>
      <c r="AS9" s="440" t="s">
        <v>838</v>
      </c>
      <c r="AT9" s="440" t="s">
        <v>839</v>
      </c>
      <c r="AU9" s="440" t="s">
        <v>838</v>
      </c>
      <c r="AV9" s="440" t="s">
        <v>838</v>
      </c>
      <c r="AW9" s="440" t="s">
        <v>840</v>
      </c>
      <c r="AX9" s="440" t="s">
        <v>841</v>
      </c>
      <c r="AY9" s="440" t="s">
        <v>842</v>
      </c>
      <c r="AZ9" s="445"/>
      <c r="BA9" s="1080"/>
      <c r="BB9" s="424"/>
      <c r="BC9" s="424"/>
      <c r="BD9" s="424"/>
      <c r="BJ9" s="424"/>
    </row>
    <row r="10" spans="1:62" ht="312.60000000000002" customHeight="1" x14ac:dyDescent="0.25">
      <c r="A10" s="1072"/>
      <c r="B10" s="1090"/>
      <c r="C10" s="1072"/>
      <c r="D10" s="1072"/>
      <c r="E10" s="1072"/>
      <c r="F10" s="1072"/>
      <c r="G10" s="1082"/>
      <c r="H10" s="1085"/>
      <c r="I10" s="1085"/>
      <c r="J10" s="1085"/>
      <c r="K10" s="1069"/>
      <c r="L10" s="1072"/>
      <c r="M10" s="1075"/>
      <c r="N10" s="1077"/>
      <c r="O10" s="1078" t="s">
        <v>843</v>
      </c>
      <c r="P10" s="446" t="s">
        <v>687</v>
      </c>
      <c r="Q10" s="432">
        <v>43466</v>
      </c>
      <c r="R10" s="432">
        <v>43830</v>
      </c>
      <c r="S10" s="433" t="s">
        <v>688</v>
      </c>
      <c r="T10" s="434">
        <v>1</v>
      </c>
      <c r="U10" s="435" t="s">
        <v>831</v>
      </c>
      <c r="V10" s="447" t="s">
        <v>844</v>
      </c>
      <c r="W10" s="436" t="s">
        <v>845</v>
      </c>
      <c r="X10" s="432">
        <v>43825</v>
      </c>
      <c r="Y10" s="437" t="str">
        <f>+IF(X10&gt;R10,"NO CUMPLE","SI CUMPLE")</f>
        <v>SI CUMPLE</v>
      </c>
      <c r="Z10" s="438" t="s">
        <v>67</v>
      </c>
      <c r="AA10" s="439" t="s">
        <v>67</v>
      </c>
      <c r="AB10" s="439" t="s">
        <v>67</v>
      </c>
      <c r="AC10" s="439" t="s">
        <v>67</v>
      </c>
      <c r="AD10" s="439" t="s">
        <v>67</v>
      </c>
      <c r="AE10" s="439" t="s">
        <v>67</v>
      </c>
      <c r="AF10" s="439" t="s">
        <v>67</v>
      </c>
      <c r="AG10" s="439" t="s">
        <v>67</v>
      </c>
      <c r="AH10" s="439" t="s">
        <v>67</v>
      </c>
      <c r="AI10" s="439" t="s">
        <v>67</v>
      </c>
      <c r="AJ10" s="439" t="s">
        <v>67</v>
      </c>
      <c r="AK10" s="439" t="s">
        <v>67</v>
      </c>
      <c r="AL10" s="438" t="s">
        <v>67</v>
      </c>
      <c r="AM10" s="448">
        <v>1</v>
      </c>
      <c r="AN10" s="441">
        <v>0.4</v>
      </c>
      <c r="AO10" s="449">
        <v>1.1428571428571428</v>
      </c>
      <c r="AP10" s="450">
        <v>1.33</v>
      </c>
      <c r="AQ10" s="450">
        <v>0</v>
      </c>
      <c r="AR10" s="442">
        <v>0.66666666666666696</v>
      </c>
      <c r="AS10" s="442">
        <v>0.5</v>
      </c>
      <c r="AT10" s="451">
        <v>2</v>
      </c>
      <c r="AU10" s="451">
        <v>1.5</v>
      </c>
      <c r="AV10" s="451">
        <v>1</v>
      </c>
      <c r="AW10" s="451">
        <v>0.5</v>
      </c>
      <c r="AX10" s="451">
        <v>1.33</v>
      </c>
      <c r="AY10" s="452">
        <v>0.92</v>
      </c>
      <c r="AZ10" s="453" t="s">
        <v>846</v>
      </c>
      <c r="BA10" s="453" t="s">
        <v>847</v>
      </c>
      <c r="BB10" s="424"/>
      <c r="BC10" s="424"/>
      <c r="BD10" s="424"/>
      <c r="BJ10" s="424"/>
    </row>
    <row r="11" spans="1:62" ht="345.6" customHeight="1" x14ac:dyDescent="0.25">
      <c r="A11" s="1072"/>
      <c r="B11" s="1090"/>
      <c r="C11" s="1072"/>
      <c r="D11" s="1072"/>
      <c r="E11" s="1072"/>
      <c r="F11" s="1072"/>
      <c r="G11" s="1082"/>
      <c r="H11" s="1085"/>
      <c r="I11" s="1085"/>
      <c r="J11" s="1085"/>
      <c r="K11" s="1069"/>
      <c r="L11" s="1072"/>
      <c r="M11" s="1075"/>
      <c r="N11" s="1077"/>
      <c r="O11" s="1073"/>
      <c r="P11" s="454" t="s">
        <v>689</v>
      </c>
      <c r="Q11" s="432">
        <v>43466</v>
      </c>
      <c r="R11" s="432">
        <v>43830</v>
      </c>
      <c r="S11" s="433" t="s">
        <v>690</v>
      </c>
      <c r="T11" s="434" t="s">
        <v>835</v>
      </c>
      <c r="U11" s="435" t="s">
        <v>831</v>
      </c>
      <c r="V11" s="455" t="s">
        <v>848</v>
      </c>
      <c r="W11" s="436" t="s">
        <v>849</v>
      </c>
      <c r="X11" s="432">
        <v>43825</v>
      </c>
      <c r="Y11" s="437" t="str">
        <f>+IF(X11&gt;R11,"NO CUMPLE","SI CUMPLE")</f>
        <v>SI CUMPLE</v>
      </c>
      <c r="Z11" s="438" t="s">
        <v>67</v>
      </c>
      <c r="AA11" s="439" t="s">
        <v>67</v>
      </c>
      <c r="AB11" s="439" t="s">
        <v>67</v>
      </c>
      <c r="AC11" s="439" t="s">
        <v>67</v>
      </c>
      <c r="AD11" s="439" t="s">
        <v>67</v>
      </c>
      <c r="AE11" s="439" t="s">
        <v>67</v>
      </c>
      <c r="AF11" s="439" t="s">
        <v>67</v>
      </c>
      <c r="AG11" s="439" t="s">
        <v>67</v>
      </c>
      <c r="AH11" s="439" t="s">
        <v>67</v>
      </c>
      <c r="AI11" s="439" t="s">
        <v>67</v>
      </c>
      <c r="AJ11" s="439" t="s">
        <v>67</v>
      </c>
      <c r="AK11" s="439" t="s">
        <v>67</v>
      </c>
      <c r="AL11" s="438" t="s">
        <v>67</v>
      </c>
      <c r="AM11" s="441" t="s">
        <v>838</v>
      </c>
      <c r="AN11" s="441" t="s">
        <v>838</v>
      </c>
      <c r="AO11" s="441" t="s">
        <v>850</v>
      </c>
      <c r="AP11" s="456" t="s">
        <v>850</v>
      </c>
      <c r="AQ11" s="456" t="s">
        <v>838</v>
      </c>
      <c r="AR11" s="457" t="s">
        <v>839</v>
      </c>
      <c r="AS11" s="440" t="s">
        <v>841</v>
      </c>
      <c r="AT11" s="440" t="s">
        <v>840</v>
      </c>
      <c r="AU11" s="440" t="s">
        <v>841</v>
      </c>
      <c r="AV11" s="440" t="s">
        <v>851</v>
      </c>
      <c r="AW11" s="440" t="s">
        <v>852</v>
      </c>
      <c r="AX11" s="440" t="s">
        <v>853</v>
      </c>
      <c r="AY11" s="458" t="s">
        <v>854</v>
      </c>
      <c r="AZ11" s="453"/>
      <c r="BA11" s="445"/>
      <c r="BB11" s="424"/>
      <c r="BC11" s="424"/>
      <c r="BD11" s="424"/>
      <c r="BJ11" s="424"/>
    </row>
    <row r="12" spans="1:62" ht="120" customHeight="1" x14ac:dyDescent="0.25">
      <c r="A12" s="1072"/>
      <c r="B12" s="1090"/>
      <c r="C12" s="1072"/>
      <c r="D12" s="1072"/>
      <c r="E12" s="1072"/>
      <c r="F12" s="1072"/>
      <c r="G12" s="1082"/>
      <c r="H12" s="1085"/>
      <c r="I12" s="1085"/>
      <c r="J12" s="1085"/>
      <c r="K12" s="1069"/>
      <c r="L12" s="1072"/>
      <c r="M12" s="1076"/>
      <c r="N12" s="1077"/>
      <c r="O12" s="1078" t="s">
        <v>855</v>
      </c>
      <c r="P12" s="1062" t="s">
        <v>692</v>
      </c>
      <c r="Q12" s="432">
        <v>43466</v>
      </c>
      <c r="R12" s="432">
        <v>43830</v>
      </c>
      <c r="S12" s="433" t="s">
        <v>856</v>
      </c>
      <c r="T12" s="434">
        <v>0.75</v>
      </c>
      <c r="U12" s="435" t="s">
        <v>831</v>
      </c>
      <c r="V12" s="455" t="s">
        <v>857</v>
      </c>
      <c r="W12" s="459" t="s">
        <v>858</v>
      </c>
      <c r="X12" s="432">
        <v>43825</v>
      </c>
      <c r="Y12" s="437" t="str">
        <f t="shared" ref="Y12:Y18" si="0">+IF(X12&gt;R12,"NO CUMPLE","SI CUMPLE")</f>
        <v>SI CUMPLE</v>
      </c>
      <c r="Z12" s="441">
        <v>0</v>
      </c>
      <c r="AA12" s="441">
        <v>0</v>
      </c>
      <c r="AB12" s="441">
        <v>0</v>
      </c>
      <c r="AC12" s="441">
        <v>0.56000000000000005</v>
      </c>
      <c r="AD12" s="441">
        <v>0</v>
      </c>
      <c r="AE12" s="441">
        <v>0</v>
      </c>
      <c r="AF12" s="441">
        <v>1.4285714285714286</v>
      </c>
      <c r="AG12" s="441">
        <v>0</v>
      </c>
      <c r="AH12" s="441">
        <v>0</v>
      </c>
      <c r="AI12" s="441">
        <v>2.75</v>
      </c>
      <c r="AJ12" s="441">
        <v>0</v>
      </c>
      <c r="AK12" s="441">
        <v>5</v>
      </c>
      <c r="AL12" s="460">
        <v>0.84</v>
      </c>
      <c r="AM12" s="441" t="s">
        <v>67</v>
      </c>
      <c r="AN12" s="441" t="s">
        <v>67</v>
      </c>
      <c r="AO12" s="441" t="s">
        <v>67</v>
      </c>
      <c r="AP12" s="441" t="s">
        <v>67</v>
      </c>
      <c r="AQ12" s="441" t="s">
        <v>67</v>
      </c>
      <c r="AR12" s="440" t="s">
        <v>67</v>
      </c>
      <c r="AS12" s="440" t="s">
        <v>67</v>
      </c>
      <c r="AT12" s="440" t="s">
        <v>67</v>
      </c>
      <c r="AU12" s="440" t="s">
        <v>67</v>
      </c>
      <c r="AV12" s="440" t="s">
        <v>67</v>
      </c>
      <c r="AW12" s="440" t="s">
        <v>67</v>
      </c>
      <c r="AX12" s="440" t="s">
        <v>67</v>
      </c>
      <c r="AY12" s="440" t="s">
        <v>67</v>
      </c>
      <c r="AZ12" s="453"/>
      <c r="BA12" s="453"/>
      <c r="BB12" s="424"/>
      <c r="BC12" s="424"/>
      <c r="BD12" s="424"/>
      <c r="BJ12" s="424"/>
    </row>
    <row r="13" spans="1:62" ht="232.15" customHeight="1" x14ac:dyDescent="0.25">
      <c r="A13" s="1072"/>
      <c r="B13" s="1090"/>
      <c r="C13" s="1072"/>
      <c r="D13" s="1072"/>
      <c r="E13" s="1072"/>
      <c r="F13" s="1072"/>
      <c r="G13" s="1082"/>
      <c r="H13" s="1085"/>
      <c r="I13" s="1085"/>
      <c r="J13" s="1085"/>
      <c r="K13" s="1069"/>
      <c r="L13" s="1072"/>
      <c r="M13" s="1074" t="s">
        <v>683</v>
      </c>
      <c r="N13" s="1077">
        <v>0.7</v>
      </c>
      <c r="O13" s="1073"/>
      <c r="P13" s="1063"/>
      <c r="Q13" s="432">
        <v>43466</v>
      </c>
      <c r="R13" s="432">
        <v>43830</v>
      </c>
      <c r="S13" s="433" t="s">
        <v>859</v>
      </c>
      <c r="T13" s="434">
        <v>0.75</v>
      </c>
      <c r="U13" s="435" t="s">
        <v>831</v>
      </c>
      <c r="V13" s="455" t="s">
        <v>860</v>
      </c>
      <c r="W13" s="461" t="s">
        <v>861</v>
      </c>
      <c r="X13" s="432">
        <v>43825</v>
      </c>
      <c r="Y13" s="437" t="str">
        <f t="shared" si="0"/>
        <v>SI CUMPLE</v>
      </c>
      <c r="Z13" s="441">
        <v>0</v>
      </c>
      <c r="AA13" s="441">
        <v>0</v>
      </c>
      <c r="AB13" s="441">
        <v>0</v>
      </c>
      <c r="AC13" s="462">
        <v>0.52459999999999996</v>
      </c>
      <c r="AD13" s="441">
        <v>0</v>
      </c>
      <c r="AE13" s="441">
        <v>0</v>
      </c>
      <c r="AF13" s="441">
        <v>0.15</v>
      </c>
      <c r="AG13" s="441">
        <v>0.25</v>
      </c>
      <c r="AH13" s="441">
        <v>0</v>
      </c>
      <c r="AI13" s="441">
        <v>0</v>
      </c>
      <c r="AJ13" s="441">
        <v>0</v>
      </c>
      <c r="AK13" s="441">
        <v>0.51</v>
      </c>
      <c r="AL13" s="458">
        <v>0.82</v>
      </c>
      <c r="AM13" s="441" t="s">
        <v>67</v>
      </c>
      <c r="AN13" s="441" t="s">
        <v>67</v>
      </c>
      <c r="AO13" s="441" t="s">
        <v>67</v>
      </c>
      <c r="AP13" s="441" t="s">
        <v>67</v>
      </c>
      <c r="AQ13" s="441" t="s">
        <v>67</v>
      </c>
      <c r="AR13" s="440" t="s">
        <v>67</v>
      </c>
      <c r="AS13" s="440" t="s">
        <v>67</v>
      </c>
      <c r="AT13" s="440" t="s">
        <v>67</v>
      </c>
      <c r="AU13" s="440" t="s">
        <v>67</v>
      </c>
      <c r="AV13" s="440" t="s">
        <v>67</v>
      </c>
      <c r="AW13" s="440" t="s">
        <v>67</v>
      </c>
      <c r="AX13" s="440" t="s">
        <v>67</v>
      </c>
      <c r="AY13" s="440" t="s">
        <v>67</v>
      </c>
      <c r="AZ13" s="453"/>
      <c r="BA13" s="453"/>
      <c r="BB13" s="424"/>
      <c r="BC13" s="424"/>
      <c r="BD13" s="424"/>
      <c r="BE13" s="424"/>
      <c r="BF13" s="424"/>
      <c r="BJ13" s="424"/>
    </row>
    <row r="14" spans="1:62" ht="172.15" customHeight="1" x14ac:dyDescent="0.25">
      <c r="A14" s="1072"/>
      <c r="B14" s="1090"/>
      <c r="C14" s="1072"/>
      <c r="D14" s="1072"/>
      <c r="E14" s="1072"/>
      <c r="F14" s="1072"/>
      <c r="G14" s="1082"/>
      <c r="H14" s="1085"/>
      <c r="I14" s="1085"/>
      <c r="J14" s="1085"/>
      <c r="K14" s="1069"/>
      <c r="L14" s="1072"/>
      <c r="M14" s="1075"/>
      <c r="N14" s="1077"/>
      <c r="O14" s="463" t="s">
        <v>862</v>
      </c>
      <c r="P14" s="446" t="s">
        <v>694</v>
      </c>
      <c r="Q14" s="432">
        <v>43466</v>
      </c>
      <c r="R14" s="432">
        <v>43830</v>
      </c>
      <c r="S14" s="433" t="s">
        <v>863</v>
      </c>
      <c r="T14" s="434">
        <v>1</v>
      </c>
      <c r="U14" s="435" t="s">
        <v>831</v>
      </c>
      <c r="V14" s="464" t="s">
        <v>864</v>
      </c>
      <c r="W14" s="436" t="s">
        <v>865</v>
      </c>
      <c r="X14" s="432">
        <v>43825</v>
      </c>
      <c r="Y14" s="437" t="str">
        <f t="shared" si="0"/>
        <v>SI CUMPLE</v>
      </c>
      <c r="Z14" s="438" t="s">
        <v>67</v>
      </c>
      <c r="AA14" s="441" t="s">
        <v>67</v>
      </c>
      <c r="AB14" s="441" t="s">
        <v>67</v>
      </c>
      <c r="AC14" s="441" t="s">
        <v>67</v>
      </c>
      <c r="AD14" s="441" t="s">
        <v>67</v>
      </c>
      <c r="AE14" s="441" t="s">
        <v>67</v>
      </c>
      <c r="AF14" s="441" t="s">
        <v>67</v>
      </c>
      <c r="AG14" s="441" t="s">
        <v>67</v>
      </c>
      <c r="AH14" s="439" t="s">
        <v>67</v>
      </c>
      <c r="AI14" s="439" t="s">
        <v>67</v>
      </c>
      <c r="AJ14" s="439" t="s">
        <v>67</v>
      </c>
      <c r="AK14" s="439" t="s">
        <v>67</v>
      </c>
      <c r="AL14" s="438" t="s">
        <v>67</v>
      </c>
      <c r="AM14" s="442">
        <v>1</v>
      </c>
      <c r="AN14" s="441">
        <v>1</v>
      </c>
      <c r="AO14" s="441">
        <v>1</v>
      </c>
      <c r="AP14" s="441">
        <v>1</v>
      </c>
      <c r="AQ14" s="441">
        <f>(12/12)</f>
        <v>1</v>
      </c>
      <c r="AR14" s="440">
        <f>(12/12)</f>
        <v>1</v>
      </c>
      <c r="AS14" s="440">
        <f>(12/12)</f>
        <v>1</v>
      </c>
      <c r="AT14" s="440">
        <v>1</v>
      </c>
      <c r="AU14" s="440">
        <v>1</v>
      </c>
      <c r="AV14" s="440">
        <v>1</v>
      </c>
      <c r="AW14" s="440">
        <v>1</v>
      </c>
      <c r="AX14" s="440">
        <v>1</v>
      </c>
      <c r="AY14" s="442">
        <v>1</v>
      </c>
      <c r="AZ14" s="453" t="s">
        <v>866</v>
      </c>
      <c r="BA14" s="445"/>
      <c r="BB14" s="424"/>
      <c r="BC14" s="424"/>
      <c r="BD14" s="424"/>
      <c r="BJ14" s="424"/>
    </row>
    <row r="15" spans="1:62" ht="167.45" customHeight="1" x14ac:dyDescent="0.25">
      <c r="A15" s="1072"/>
      <c r="B15" s="1090"/>
      <c r="C15" s="1072"/>
      <c r="D15" s="1072"/>
      <c r="E15" s="1072"/>
      <c r="F15" s="1072"/>
      <c r="G15" s="1082"/>
      <c r="H15" s="1085"/>
      <c r="I15" s="1085"/>
      <c r="J15" s="1085"/>
      <c r="K15" s="1069"/>
      <c r="L15" s="1072"/>
      <c r="M15" s="1075"/>
      <c r="N15" s="1077"/>
      <c r="O15" s="1104" t="s">
        <v>867</v>
      </c>
      <c r="P15" s="1062" t="s">
        <v>697</v>
      </c>
      <c r="Q15" s="432">
        <v>43525</v>
      </c>
      <c r="R15" s="432">
        <v>43829</v>
      </c>
      <c r="S15" s="433" t="s">
        <v>698</v>
      </c>
      <c r="T15" s="435">
        <v>4</v>
      </c>
      <c r="U15" s="435" t="s">
        <v>831</v>
      </c>
      <c r="V15" s="432" t="s">
        <v>868</v>
      </c>
      <c r="W15" s="436" t="s">
        <v>869</v>
      </c>
      <c r="X15" s="432">
        <v>43825</v>
      </c>
      <c r="Y15" s="437" t="str">
        <f t="shared" si="0"/>
        <v>SI CUMPLE</v>
      </c>
      <c r="Z15" s="438" t="s">
        <v>67</v>
      </c>
      <c r="AA15" s="441" t="s">
        <v>67</v>
      </c>
      <c r="AB15" s="441" t="s">
        <v>67</v>
      </c>
      <c r="AC15" s="441" t="s">
        <v>67</v>
      </c>
      <c r="AD15" s="441" t="s">
        <v>67</v>
      </c>
      <c r="AE15" s="441" t="s">
        <v>67</v>
      </c>
      <c r="AF15" s="441" t="s">
        <v>67</v>
      </c>
      <c r="AG15" s="441" t="s">
        <v>67</v>
      </c>
      <c r="AH15" s="441" t="s">
        <v>67</v>
      </c>
      <c r="AI15" s="439" t="s">
        <v>67</v>
      </c>
      <c r="AJ15" s="439" t="s">
        <v>67</v>
      </c>
      <c r="AK15" s="439" t="s">
        <v>67</v>
      </c>
      <c r="AL15" s="438" t="s">
        <v>67</v>
      </c>
      <c r="AM15" s="442">
        <v>1</v>
      </c>
      <c r="AN15" s="441" t="s">
        <v>67</v>
      </c>
      <c r="AO15" s="441" t="s">
        <v>67</v>
      </c>
      <c r="AP15" s="441">
        <v>1</v>
      </c>
      <c r="AQ15" s="441">
        <v>1</v>
      </c>
      <c r="AR15" s="440">
        <v>0</v>
      </c>
      <c r="AS15" s="440">
        <v>0</v>
      </c>
      <c r="AT15" s="440">
        <v>0</v>
      </c>
      <c r="AU15" s="440">
        <v>1</v>
      </c>
      <c r="AV15" s="440">
        <v>0</v>
      </c>
      <c r="AW15" s="440">
        <v>0</v>
      </c>
      <c r="AX15" s="440">
        <v>0</v>
      </c>
      <c r="AY15" s="442">
        <v>0.75</v>
      </c>
      <c r="AZ15" s="453" t="s">
        <v>870</v>
      </c>
      <c r="BA15" s="445"/>
      <c r="BB15" s="424"/>
      <c r="BC15" s="424"/>
      <c r="BD15" s="424"/>
      <c r="BJ15" s="424"/>
    </row>
    <row r="16" spans="1:62" ht="136.9" customHeight="1" x14ac:dyDescent="0.25">
      <c r="A16" s="1072"/>
      <c r="B16" s="1090"/>
      <c r="C16" s="1072"/>
      <c r="D16" s="1072"/>
      <c r="E16" s="1072"/>
      <c r="F16" s="1072"/>
      <c r="G16" s="1082"/>
      <c r="H16" s="1085"/>
      <c r="I16" s="1085"/>
      <c r="J16" s="1085"/>
      <c r="K16" s="1069"/>
      <c r="L16" s="1072"/>
      <c r="M16" s="1075"/>
      <c r="N16" s="1077"/>
      <c r="O16" s="1105"/>
      <c r="P16" s="1063"/>
      <c r="Q16" s="432">
        <v>43525</v>
      </c>
      <c r="R16" s="432">
        <v>43830</v>
      </c>
      <c r="S16" s="433" t="s">
        <v>699</v>
      </c>
      <c r="T16" s="435">
        <v>4</v>
      </c>
      <c r="U16" s="435" t="s">
        <v>831</v>
      </c>
      <c r="V16" s="447" t="s">
        <v>871</v>
      </c>
      <c r="W16" s="436" t="s">
        <v>872</v>
      </c>
      <c r="X16" s="432">
        <v>43830</v>
      </c>
      <c r="Y16" s="437" t="str">
        <f t="shared" si="0"/>
        <v>SI CUMPLE</v>
      </c>
      <c r="Z16" s="438" t="s">
        <v>67</v>
      </c>
      <c r="AA16" s="441" t="s">
        <v>67</v>
      </c>
      <c r="AB16" s="441" t="s">
        <v>67</v>
      </c>
      <c r="AC16" s="441" t="s">
        <v>67</v>
      </c>
      <c r="AD16" s="441" t="s">
        <v>67</v>
      </c>
      <c r="AE16" s="441" t="s">
        <v>67</v>
      </c>
      <c r="AF16" s="441" t="s">
        <v>67</v>
      </c>
      <c r="AG16" s="441" t="s">
        <v>67</v>
      </c>
      <c r="AH16" s="441" t="s">
        <v>67</v>
      </c>
      <c r="AI16" s="439" t="s">
        <v>67</v>
      </c>
      <c r="AJ16" s="439" t="s">
        <v>67</v>
      </c>
      <c r="AK16" s="439" t="s">
        <v>67</v>
      </c>
      <c r="AL16" s="438" t="s">
        <v>67</v>
      </c>
      <c r="AM16" s="440">
        <v>0</v>
      </c>
      <c r="AN16" s="440">
        <v>0</v>
      </c>
      <c r="AO16" s="440">
        <v>0</v>
      </c>
      <c r="AP16" s="440">
        <v>0</v>
      </c>
      <c r="AQ16" s="440">
        <v>0</v>
      </c>
      <c r="AR16" s="440">
        <v>0</v>
      </c>
      <c r="AS16" s="440">
        <v>0</v>
      </c>
      <c r="AT16" s="440">
        <v>0</v>
      </c>
      <c r="AU16" s="440">
        <v>0.25</v>
      </c>
      <c r="AV16" s="440">
        <v>0.25</v>
      </c>
      <c r="AW16" s="440">
        <v>0</v>
      </c>
      <c r="AX16" s="440">
        <v>0.5</v>
      </c>
      <c r="AY16" s="460">
        <v>1</v>
      </c>
      <c r="AZ16" s="453"/>
      <c r="BA16" s="453" t="s">
        <v>873</v>
      </c>
      <c r="BB16" s="424"/>
      <c r="BC16" s="424"/>
      <c r="BD16" s="424"/>
      <c r="BJ16" s="424"/>
    </row>
    <row r="17" spans="1:62" ht="180" customHeight="1" x14ac:dyDescent="0.25">
      <c r="A17" s="1072"/>
      <c r="B17" s="1090"/>
      <c r="C17" s="1072"/>
      <c r="D17" s="1072"/>
      <c r="E17" s="1072"/>
      <c r="F17" s="1072"/>
      <c r="G17" s="1082"/>
      <c r="H17" s="1085"/>
      <c r="I17" s="1085"/>
      <c r="J17" s="1085"/>
      <c r="K17" s="1069"/>
      <c r="L17" s="1072"/>
      <c r="M17" s="1075"/>
      <c r="N17" s="1077"/>
      <c r="O17" s="463" t="s">
        <v>874</v>
      </c>
      <c r="P17" s="465" t="s">
        <v>875</v>
      </c>
      <c r="Q17" s="432">
        <v>43466</v>
      </c>
      <c r="R17" s="432">
        <v>43830</v>
      </c>
      <c r="S17" s="433" t="s">
        <v>702</v>
      </c>
      <c r="T17" s="434">
        <v>1</v>
      </c>
      <c r="U17" s="435" t="s">
        <v>831</v>
      </c>
      <c r="V17" s="464" t="s">
        <v>876</v>
      </c>
      <c r="W17" s="436" t="s">
        <v>877</v>
      </c>
      <c r="X17" s="432">
        <v>43830</v>
      </c>
      <c r="Y17" s="437" t="str">
        <f t="shared" si="0"/>
        <v>SI CUMPLE</v>
      </c>
      <c r="Z17" s="438" t="s">
        <v>67</v>
      </c>
      <c r="AA17" s="441" t="s">
        <v>67</v>
      </c>
      <c r="AB17" s="441" t="s">
        <v>67</v>
      </c>
      <c r="AC17" s="441" t="s">
        <v>67</v>
      </c>
      <c r="AD17" s="441" t="s">
        <v>67</v>
      </c>
      <c r="AE17" s="441" t="s">
        <v>67</v>
      </c>
      <c r="AF17" s="441" t="s">
        <v>67</v>
      </c>
      <c r="AG17" s="441" t="s">
        <v>67</v>
      </c>
      <c r="AH17" s="441" t="s">
        <v>67</v>
      </c>
      <c r="AI17" s="439" t="s">
        <v>67</v>
      </c>
      <c r="AJ17" s="439" t="s">
        <v>67</v>
      </c>
      <c r="AK17" s="439" t="s">
        <v>67</v>
      </c>
      <c r="AL17" s="438" t="s">
        <v>67</v>
      </c>
      <c r="AM17" s="440">
        <v>0</v>
      </c>
      <c r="AN17" s="441">
        <v>1</v>
      </c>
      <c r="AO17" s="441">
        <v>0</v>
      </c>
      <c r="AP17" s="441">
        <v>1</v>
      </c>
      <c r="AQ17" s="441">
        <v>1</v>
      </c>
      <c r="AR17" s="440">
        <v>1</v>
      </c>
      <c r="AS17" s="440">
        <v>1</v>
      </c>
      <c r="AT17" s="440">
        <v>1</v>
      </c>
      <c r="AU17" s="440">
        <v>1</v>
      </c>
      <c r="AV17" s="440">
        <v>1</v>
      </c>
      <c r="AW17" s="440">
        <v>1</v>
      </c>
      <c r="AX17" s="440">
        <v>1</v>
      </c>
      <c r="AY17" s="460">
        <v>1</v>
      </c>
      <c r="AZ17" s="453"/>
      <c r="BA17" s="453"/>
      <c r="BB17" s="424"/>
      <c r="BC17" s="424"/>
      <c r="BD17" s="424"/>
      <c r="BJ17" s="424"/>
    </row>
    <row r="18" spans="1:62" ht="247.5" customHeight="1" x14ac:dyDescent="0.25">
      <c r="A18" s="1073"/>
      <c r="B18" s="1091"/>
      <c r="C18" s="1073"/>
      <c r="D18" s="1073"/>
      <c r="E18" s="1073"/>
      <c r="F18" s="1073"/>
      <c r="G18" s="1083"/>
      <c r="H18" s="1086"/>
      <c r="I18" s="1086"/>
      <c r="J18" s="1086"/>
      <c r="K18" s="1070"/>
      <c r="L18" s="1073"/>
      <c r="M18" s="1076"/>
      <c r="N18" s="1077"/>
      <c r="O18" s="435" t="s">
        <v>878</v>
      </c>
      <c r="P18" s="465" t="s">
        <v>704</v>
      </c>
      <c r="Q18" s="432">
        <v>43617</v>
      </c>
      <c r="R18" s="432">
        <v>43830</v>
      </c>
      <c r="S18" s="433" t="s">
        <v>879</v>
      </c>
      <c r="T18" s="435">
        <v>1</v>
      </c>
      <c r="U18" s="435" t="s">
        <v>831</v>
      </c>
      <c r="V18" s="447" t="s">
        <v>880</v>
      </c>
      <c r="W18" s="436" t="s">
        <v>881</v>
      </c>
      <c r="X18" s="432">
        <v>43830</v>
      </c>
      <c r="Y18" s="437" t="str">
        <f t="shared" si="0"/>
        <v>SI CUMPLE</v>
      </c>
      <c r="Z18" s="466" t="s">
        <v>67</v>
      </c>
      <c r="AA18" s="434" t="s">
        <v>67</v>
      </c>
      <c r="AB18" s="434" t="s">
        <v>67</v>
      </c>
      <c r="AC18" s="434" t="s">
        <v>67</v>
      </c>
      <c r="AD18" s="434" t="s">
        <v>67</v>
      </c>
      <c r="AE18" s="434" t="s">
        <v>67</v>
      </c>
      <c r="AF18" s="434" t="s">
        <v>67</v>
      </c>
      <c r="AG18" s="434" t="s">
        <v>67</v>
      </c>
      <c r="AH18" s="434" t="s">
        <v>67</v>
      </c>
      <c r="AI18" s="467" t="s">
        <v>67</v>
      </c>
      <c r="AJ18" s="467" t="s">
        <v>67</v>
      </c>
      <c r="AK18" s="467" t="s">
        <v>67</v>
      </c>
      <c r="AL18" s="466" t="s">
        <v>67</v>
      </c>
      <c r="AM18" s="440">
        <v>0</v>
      </c>
      <c r="AN18" s="440">
        <v>0</v>
      </c>
      <c r="AO18" s="440">
        <v>0</v>
      </c>
      <c r="AP18" s="440">
        <v>0</v>
      </c>
      <c r="AQ18" s="440">
        <v>0</v>
      </c>
      <c r="AR18" s="440">
        <v>0</v>
      </c>
      <c r="AS18" s="451">
        <v>0.16669999999999999</v>
      </c>
      <c r="AT18" s="451">
        <v>0.16669999999999999</v>
      </c>
      <c r="AU18" s="451">
        <v>0.16669999999999999</v>
      </c>
      <c r="AV18" s="451">
        <v>0.16669999999999999</v>
      </c>
      <c r="AW18" s="451">
        <v>0</v>
      </c>
      <c r="AX18" s="440">
        <v>0</v>
      </c>
      <c r="AY18" s="460">
        <f>+SUM(AM18:AX18)</f>
        <v>0.66679999999999995</v>
      </c>
      <c r="AZ18" s="453"/>
      <c r="BA18" s="445"/>
      <c r="BB18" s="424"/>
      <c r="BC18" s="424"/>
      <c r="BD18" s="424"/>
      <c r="BJ18" s="424"/>
    </row>
    <row r="19" spans="1:62" ht="42.75" customHeight="1" x14ac:dyDescent="0.25">
      <c r="F19" s="468"/>
      <c r="G19" s="469"/>
      <c r="H19" s="469"/>
      <c r="I19" s="469"/>
      <c r="J19" s="469"/>
      <c r="K19" s="469"/>
      <c r="L19" s="469"/>
      <c r="M19" s="469"/>
      <c r="N19" s="469"/>
      <c r="U19" s="471"/>
      <c r="V19" s="472"/>
      <c r="W19" s="472"/>
      <c r="X19" s="472"/>
      <c r="Y19" s="472"/>
      <c r="Z19" s="472"/>
      <c r="AA19" s="472"/>
      <c r="AB19" s="472"/>
      <c r="AC19" s="472"/>
      <c r="AD19" s="472"/>
      <c r="AE19" s="472"/>
      <c r="AF19" s="472"/>
      <c r="AG19" s="472"/>
      <c r="AH19" s="472"/>
      <c r="AI19" s="472"/>
      <c r="AJ19" s="472"/>
      <c r="AK19" s="472"/>
      <c r="AL19" s="473"/>
      <c r="AM19" s="473"/>
      <c r="AN19" s="473"/>
      <c r="AO19" s="473"/>
      <c r="AP19" s="473"/>
      <c r="AQ19" s="473"/>
      <c r="AR19" s="473"/>
      <c r="AS19" s="473"/>
      <c r="AT19" s="473"/>
      <c r="AU19" s="473"/>
      <c r="AV19" s="473"/>
      <c r="AW19" s="473"/>
      <c r="AX19" s="473"/>
      <c r="AY19" s="473"/>
      <c r="AZ19" s="474"/>
      <c r="BA19" s="424"/>
      <c r="BB19" s="424"/>
      <c r="BC19" s="424"/>
      <c r="BD19" s="424"/>
      <c r="BJ19" s="424"/>
    </row>
    <row r="20" spans="1:62" ht="58.5" customHeight="1" x14ac:dyDescent="0.25">
      <c r="A20" s="475" t="s">
        <v>214</v>
      </c>
      <c r="B20" s="476" t="s">
        <v>882</v>
      </c>
      <c r="C20" s="1064" t="s">
        <v>707</v>
      </c>
      <c r="D20" s="1064"/>
      <c r="E20" s="1064"/>
      <c r="F20" s="1064"/>
      <c r="G20" s="1065" t="s">
        <v>277</v>
      </c>
      <c r="H20" s="1066"/>
      <c r="I20" s="470"/>
      <c r="J20" s="470"/>
      <c r="K20" s="470"/>
      <c r="L20" s="470"/>
      <c r="M20" s="470"/>
      <c r="N20" s="470"/>
      <c r="V20" s="470"/>
      <c r="W20" s="470"/>
      <c r="X20" s="470"/>
      <c r="Y20" s="477"/>
      <c r="Z20" s="478"/>
      <c r="AA20" s="478"/>
      <c r="AB20" s="478"/>
      <c r="AC20" s="478"/>
      <c r="AD20" s="478"/>
      <c r="AE20" s="478"/>
      <c r="AF20" s="478"/>
      <c r="AG20" s="478"/>
      <c r="AH20" s="478"/>
      <c r="AI20" s="478"/>
      <c r="AJ20" s="478"/>
      <c r="AK20" s="478"/>
      <c r="AL20" s="479"/>
      <c r="AM20" s="479"/>
      <c r="AN20" s="479"/>
      <c r="AO20" s="479"/>
      <c r="AP20" s="479"/>
      <c r="AQ20" s="479"/>
      <c r="AR20" s="479"/>
      <c r="AS20" s="479"/>
      <c r="AT20" s="479"/>
      <c r="AU20" s="479"/>
      <c r="AV20" s="479"/>
      <c r="AW20" s="479"/>
      <c r="AX20" s="479"/>
      <c r="AY20" s="480"/>
      <c r="AZ20" s="1067"/>
      <c r="BA20" s="1067"/>
      <c r="BB20" s="424"/>
      <c r="BC20" s="424"/>
      <c r="BD20" s="424"/>
      <c r="BE20" s="481"/>
      <c r="BJ20" s="424"/>
    </row>
    <row r="21" spans="1:62" ht="58.5" customHeight="1" x14ac:dyDescent="0.25">
      <c r="A21" s="475" t="s">
        <v>232</v>
      </c>
      <c r="B21" s="476" t="s">
        <v>233</v>
      </c>
      <c r="C21" s="1064"/>
      <c r="D21" s="1064"/>
      <c r="E21" s="1064"/>
      <c r="F21" s="1064"/>
      <c r="G21" s="1065" t="s">
        <v>233</v>
      </c>
      <c r="H21" s="1066"/>
      <c r="I21" s="470"/>
      <c r="J21" s="470"/>
      <c r="K21" s="470"/>
      <c r="L21" s="470"/>
      <c r="M21" s="470"/>
      <c r="N21" s="470"/>
      <c r="V21" s="470"/>
      <c r="W21" s="470"/>
      <c r="X21" s="470"/>
      <c r="Y21" s="477"/>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1067"/>
      <c r="BA21" s="1067"/>
      <c r="BB21" s="424"/>
      <c r="BC21" s="424"/>
      <c r="BD21" s="424"/>
      <c r="BE21" s="481"/>
      <c r="BJ21" s="424"/>
    </row>
    <row r="22" spans="1:62" ht="50.25" customHeight="1" x14ac:dyDescent="0.25">
      <c r="F22" s="468"/>
      <c r="G22" s="469"/>
      <c r="H22" s="469"/>
      <c r="I22" s="469"/>
      <c r="J22" s="469"/>
      <c r="K22" s="469"/>
      <c r="L22" s="469"/>
      <c r="M22" s="469"/>
      <c r="N22" s="469"/>
      <c r="U22" s="471"/>
      <c r="V22" s="472"/>
      <c r="W22" s="472"/>
      <c r="X22" s="472"/>
      <c r="Y22" s="472"/>
      <c r="Z22" s="472"/>
      <c r="AA22" s="472"/>
      <c r="AB22" s="472"/>
      <c r="AC22" s="472"/>
      <c r="AD22" s="472"/>
      <c r="AE22" s="472"/>
      <c r="AF22" s="472"/>
      <c r="AG22" s="472"/>
      <c r="AH22" s="472"/>
      <c r="AI22" s="472"/>
      <c r="AJ22" s="472"/>
      <c r="AK22" s="472"/>
      <c r="AL22" s="473"/>
      <c r="AM22" s="473"/>
      <c r="AN22" s="473"/>
      <c r="AO22" s="473"/>
      <c r="AP22" s="473"/>
      <c r="AQ22" s="473"/>
      <c r="AR22" s="473"/>
      <c r="AS22" s="473"/>
      <c r="AT22" s="473"/>
      <c r="AU22" s="473"/>
      <c r="AV22" s="473"/>
      <c r="AW22" s="473"/>
      <c r="AX22" s="473"/>
      <c r="AY22" s="473"/>
      <c r="AZ22" s="474"/>
      <c r="BA22" s="424"/>
      <c r="BB22" s="424"/>
      <c r="BC22" s="424"/>
      <c r="BD22" s="424"/>
      <c r="BJ22" s="424"/>
    </row>
    <row r="23" spans="1:62" ht="37.5" customHeight="1" x14ac:dyDescent="0.25">
      <c r="K23" s="482"/>
      <c r="L23" s="482"/>
      <c r="M23" s="482"/>
      <c r="N23" s="482"/>
      <c r="U23" s="471"/>
      <c r="V23" s="472"/>
      <c r="W23" s="472"/>
      <c r="X23" s="472"/>
      <c r="Y23" s="472"/>
      <c r="Z23" s="472"/>
      <c r="AA23" s="472"/>
      <c r="AB23" s="472"/>
      <c r="AC23" s="472"/>
      <c r="AD23" s="472"/>
      <c r="AE23" s="472"/>
      <c r="AF23" s="472"/>
      <c r="AG23" s="472"/>
      <c r="AH23" s="472"/>
      <c r="AI23" s="472"/>
      <c r="AJ23" s="472"/>
      <c r="AK23" s="472"/>
      <c r="AL23" s="473"/>
      <c r="AM23" s="473"/>
      <c r="AN23" s="473"/>
      <c r="AO23" s="473"/>
      <c r="AP23" s="473"/>
      <c r="AQ23" s="473"/>
      <c r="AR23" s="473"/>
      <c r="AS23" s="473"/>
      <c r="AT23" s="473"/>
      <c r="AU23" s="473"/>
      <c r="AV23" s="473"/>
      <c r="AW23" s="473"/>
      <c r="AX23" s="473"/>
      <c r="AY23" s="473"/>
      <c r="AZ23" s="474"/>
      <c r="BA23" s="424"/>
      <c r="BB23" s="424"/>
      <c r="BC23" s="424"/>
      <c r="BD23" s="424"/>
      <c r="BJ23" s="424"/>
    </row>
    <row r="24" spans="1:62" ht="66" customHeight="1" x14ac:dyDescent="0.25">
      <c r="K24" s="483"/>
      <c r="L24" s="483"/>
      <c r="M24" s="483"/>
      <c r="N24" s="483"/>
      <c r="U24" s="471"/>
      <c r="V24" s="472"/>
      <c r="W24" s="472"/>
      <c r="X24" s="472"/>
      <c r="Y24" s="472"/>
      <c r="Z24" s="472"/>
      <c r="AA24" s="472"/>
      <c r="AB24" s="472"/>
      <c r="AC24" s="472"/>
      <c r="AD24" s="472"/>
      <c r="AE24" s="472"/>
      <c r="AF24" s="472"/>
      <c r="AG24" s="472"/>
      <c r="AH24" s="472"/>
      <c r="AI24" s="472"/>
      <c r="AJ24" s="472"/>
      <c r="AK24" s="472"/>
      <c r="AL24" s="473"/>
      <c r="AM24" s="473"/>
      <c r="AN24" s="473"/>
      <c r="AO24" s="473"/>
      <c r="AP24" s="473"/>
      <c r="AQ24" s="473"/>
      <c r="AR24" s="473"/>
      <c r="AS24" s="473"/>
      <c r="AT24" s="473"/>
      <c r="AU24" s="473"/>
      <c r="AV24" s="473"/>
      <c r="AW24" s="473"/>
      <c r="AX24" s="473"/>
      <c r="AY24" s="473"/>
      <c r="AZ24" s="474"/>
      <c r="BA24" s="424"/>
      <c r="BB24" s="424"/>
      <c r="BC24" s="424"/>
      <c r="BD24" s="424"/>
      <c r="BJ24" s="424"/>
    </row>
    <row r="25" spans="1:62" ht="63.75" customHeight="1" x14ac:dyDescent="0.25">
      <c r="F25" s="468"/>
      <c r="G25" s="469"/>
      <c r="H25" s="469"/>
      <c r="I25" s="469"/>
      <c r="J25" s="469"/>
      <c r="K25" s="469"/>
      <c r="L25" s="469"/>
      <c r="M25" s="469"/>
      <c r="N25" s="469"/>
      <c r="U25" s="471"/>
      <c r="V25" s="472"/>
      <c r="W25" s="472"/>
      <c r="X25" s="472"/>
      <c r="Y25" s="472"/>
      <c r="Z25" s="472"/>
      <c r="AA25" s="472"/>
      <c r="AB25" s="472"/>
      <c r="AC25" s="472"/>
      <c r="AD25" s="472"/>
      <c r="AE25" s="472"/>
      <c r="AF25" s="472"/>
      <c r="AG25" s="472"/>
      <c r="AH25" s="472"/>
      <c r="AI25" s="472"/>
      <c r="AJ25" s="472"/>
      <c r="AK25" s="472"/>
      <c r="AL25" s="473"/>
      <c r="AM25" s="473"/>
      <c r="AN25" s="473"/>
      <c r="AO25" s="473"/>
      <c r="AP25" s="473"/>
      <c r="AQ25" s="473"/>
      <c r="AR25" s="473"/>
      <c r="AS25" s="473"/>
      <c r="AT25" s="473"/>
      <c r="AU25" s="473"/>
      <c r="AV25" s="473"/>
      <c r="AW25" s="473"/>
      <c r="AX25" s="473"/>
      <c r="AY25" s="473"/>
      <c r="AZ25" s="474"/>
      <c r="BA25" s="424"/>
      <c r="BB25" s="424"/>
      <c r="BC25" s="424"/>
      <c r="BD25" s="424"/>
      <c r="BJ25" s="424"/>
    </row>
    <row r="26" spans="1:62" ht="93" customHeight="1" x14ac:dyDescent="0.25">
      <c r="F26" s="468"/>
      <c r="G26" s="469"/>
      <c r="H26" s="469"/>
      <c r="I26" s="469"/>
      <c r="J26" s="469"/>
      <c r="K26" s="469"/>
      <c r="L26" s="469"/>
      <c r="M26" s="469"/>
      <c r="N26" s="469"/>
      <c r="U26" s="471"/>
      <c r="V26" s="472"/>
      <c r="W26" s="472"/>
      <c r="X26" s="472"/>
      <c r="Y26" s="472"/>
      <c r="Z26" s="472"/>
      <c r="AA26" s="472"/>
      <c r="AB26" s="472"/>
      <c r="AC26" s="472"/>
      <c r="AD26" s="472"/>
      <c r="AE26" s="472"/>
      <c r="AF26" s="472"/>
      <c r="AG26" s="472"/>
      <c r="AH26" s="472"/>
      <c r="AI26" s="472"/>
      <c r="AJ26" s="472"/>
      <c r="AK26" s="472"/>
      <c r="AL26" s="473"/>
      <c r="AM26" s="473"/>
      <c r="AN26" s="473"/>
      <c r="AO26" s="473"/>
      <c r="AP26" s="473"/>
      <c r="AQ26" s="473"/>
      <c r="AR26" s="473"/>
      <c r="AS26" s="473"/>
      <c r="AT26" s="473"/>
      <c r="AU26" s="473"/>
      <c r="AV26" s="473"/>
      <c r="AW26" s="473"/>
      <c r="AX26" s="473"/>
      <c r="AY26" s="473"/>
      <c r="AZ26" s="474"/>
      <c r="BA26" s="424"/>
      <c r="BB26" s="424"/>
      <c r="BC26" s="424"/>
      <c r="BD26" s="424"/>
      <c r="BJ26" s="424"/>
    </row>
    <row r="27" spans="1:62" ht="93" customHeight="1" x14ac:dyDescent="0.25">
      <c r="F27" s="468"/>
      <c r="G27" s="469"/>
      <c r="H27" s="469"/>
      <c r="I27" s="469"/>
      <c r="J27" s="469"/>
      <c r="K27" s="469"/>
      <c r="L27" s="469"/>
      <c r="M27" s="469"/>
      <c r="N27" s="469"/>
      <c r="U27" s="471"/>
      <c r="V27" s="472"/>
      <c r="W27" s="472"/>
      <c r="X27" s="472"/>
      <c r="Y27" s="472"/>
      <c r="Z27" s="472"/>
      <c r="AA27" s="472"/>
      <c r="AB27" s="472"/>
      <c r="AC27" s="472"/>
      <c r="AD27" s="472"/>
      <c r="AE27" s="472"/>
      <c r="AF27" s="472"/>
      <c r="AG27" s="472"/>
      <c r="AH27" s="472"/>
      <c r="AI27" s="472"/>
      <c r="AJ27" s="472"/>
      <c r="AK27" s="472"/>
      <c r="AL27" s="473"/>
      <c r="AM27" s="473"/>
      <c r="AN27" s="473"/>
      <c r="AO27" s="473"/>
      <c r="AP27" s="473"/>
      <c r="AQ27" s="473"/>
      <c r="AR27" s="473"/>
      <c r="AS27" s="473"/>
      <c r="AT27" s="473"/>
      <c r="AU27" s="473"/>
      <c r="AV27" s="473"/>
      <c r="AW27" s="473"/>
      <c r="AX27" s="473"/>
      <c r="AY27" s="473"/>
      <c r="AZ27" s="474"/>
      <c r="BA27" s="424"/>
      <c r="BB27" s="424"/>
      <c r="BC27" s="424"/>
      <c r="BD27" s="424"/>
      <c r="BJ27" s="424"/>
    </row>
    <row r="28" spans="1:62" ht="93" customHeight="1" x14ac:dyDescent="0.25">
      <c r="F28" s="468"/>
      <c r="G28" s="469"/>
      <c r="H28" s="469"/>
      <c r="I28" s="469"/>
      <c r="J28" s="469"/>
      <c r="K28" s="469"/>
      <c r="L28" s="469"/>
      <c r="M28" s="469"/>
      <c r="N28" s="469"/>
      <c r="U28" s="471"/>
      <c r="V28" s="472"/>
      <c r="W28" s="472"/>
      <c r="X28" s="472"/>
      <c r="Y28" s="472"/>
      <c r="Z28" s="472"/>
      <c r="AA28" s="472"/>
      <c r="AB28" s="472"/>
      <c r="AC28" s="472"/>
      <c r="AD28" s="472"/>
      <c r="AE28" s="472"/>
      <c r="AF28" s="472"/>
      <c r="AG28" s="472"/>
      <c r="AH28" s="472"/>
      <c r="AI28" s="472"/>
      <c r="AJ28" s="472"/>
      <c r="AK28" s="472"/>
      <c r="AL28" s="473"/>
      <c r="AM28" s="473"/>
      <c r="AN28" s="473"/>
      <c r="AO28" s="473"/>
      <c r="AP28" s="473"/>
      <c r="AQ28" s="473"/>
      <c r="AR28" s="473"/>
      <c r="AS28" s="473"/>
      <c r="AT28" s="473"/>
      <c r="AU28" s="473"/>
      <c r="AV28" s="473"/>
      <c r="AW28" s="473"/>
      <c r="AX28" s="473"/>
      <c r="AY28" s="473"/>
      <c r="AZ28" s="474"/>
      <c r="BA28" s="424"/>
      <c r="BB28" s="424"/>
      <c r="BC28" s="424"/>
      <c r="BD28" s="424"/>
      <c r="BJ28" s="424"/>
    </row>
    <row r="29" spans="1:62" ht="93" customHeight="1" x14ac:dyDescent="0.25">
      <c r="F29" s="468"/>
      <c r="G29" s="469"/>
      <c r="H29" s="469"/>
      <c r="I29" s="469"/>
      <c r="J29" s="469"/>
      <c r="K29" s="469"/>
      <c r="L29" s="469"/>
      <c r="M29" s="469"/>
      <c r="N29" s="469"/>
      <c r="U29" s="471"/>
      <c r="V29" s="472"/>
      <c r="W29" s="472"/>
      <c r="X29" s="472"/>
      <c r="Y29" s="472"/>
      <c r="Z29" s="472"/>
      <c r="AA29" s="472"/>
      <c r="AB29" s="472"/>
      <c r="AC29" s="472"/>
      <c r="AD29" s="472"/>
      <c r="AE29" s="472"/>
      <c r="AF29" s="472"/>
      <c r="AG29" s="472"/>
      <c r="AH29" s="472"/>
      <c r="AI29" s="472"/>
      <c r="AJ29" s="472"/>
      <c r="AK29" s="472"/>
      <c r="AL29" s="473"/>
      <c r="AM29" s="473"/>
      <c r="AN29" s="473"/>
      <c r="AO29" s="473"/>
      <c r="AP29" s="473"/>
      <c r="AQ29" s="473"/>
      <c r="AR29" s="473"/>
      <c r="AS29" s="473"/>
      <c r="AT29" s="473"/>
      <c r="AU29" s="473"/>
      <c r="AV29" s="473"/>
      <c r="AW29" s="473"/>
      <c r="AX29" s="473"/>
      <c r="AY29" s="473"/>
      <c r="AZ29" s="474"/>
      <c r="BA29" s="424"/>
      <c r="BB29" s="424"/>
      <c r="BC29" s="424"/>
      <c r="BD29" s="424"/>
      <c r="BJ29" s="424"/>
    </row>
    <row r="30" spans="1:62" ht="93" customHeight="1" x14ac:dyDescent="0.25">
      <c r="F30" s="468"/>
      <c r="G30" s="469"/>
      <c r="H30" s="469"/>
      <c r="I30" s="469"/>
      <c r="J30" s="469"/>
      <c r="K30" s="469"/>
      <c r="L30" s="469"/>
      <c r="M30" s="469"/>
      <c r="N30" s="469"/>
      <c r="U30" s="471"/>
      <c r="V30" s="472"/>
      <c r="W30" s="472"/>
      <c r="X30" s="472"/>
      <c r="Y30" s="472"/>
      <c r="Z30" s="472"/>
      <c r="AA30" s="472"/>
      <c r="AB30" s="472"/>
      <c r="AC30" s="472"/>
      <c r="AD30" s="472"/>
      <c r="AE30" s="472"/>
      <c r="AF30" s="472"/>
      <c r="AG30" s="472"/>
      <c r="AH30" s="472"/>
      <c r="AI30" s="472"/>
      <c r="AJ30" s="472"/>
      <c r="AK30" s="472"/>
      <c r="AL30" s="473"/>
      <c r="AM30" s="473"/>
      <c r="AN30" s="473"/>
      <c r="AO30" s="473"/>
      <c r="AP30" s="473"/>
      <c r="AQ30" s="473"/>
      <c r="AR30" s="473"/>
      <c r="AS30" s="473"/>
      <c r="AT30" s="473"/>
      <c r="AU30" s="473"/>
      <c r="AV30" s="473"/>
      <c r="AW30" s="473"/>
      <c r="AX30" s="473"/>
      <c r="AY30" s="473"/>
      <c r="AZ30" s="474"/>
      <c r="BA30" s="424"/>
      <c r="BB30" s="424"/>
      <c r="BC30" s="424"/>
      <c r="BD30" s="424"/>
      <c r="BE30" s="424"/>
      <c r="BF30" s="424"/>
      <c r="BG30" s="424"/>
      <c r="BH30" s="424"/>
      <c r="BI30" s="424"/>
      <c r="BJ30" s="424"/>
    </row>
    <row r="31" spans="1:62" ht="93" customHeight="1" x14ac:dyDescent="0.25">
      <c r="A31" s="484" t="s">
        <v>284</v>
      </c>
      <c r="B31" s="484" t="s">
        <v>285</v>
      </c>
      <c r="C31" s="484" t="s">
        <v>286</v>
      </c>
      <c r="D31" s="484" t="s">
        <v>287</v>
      </c>
      <c r="E31" s="484" t="s">
        <v>288</v>
      </c>
      <c r="F31" s="484" t="s">
        <v>289</v>
      </c>
      <c r="G31" s="484" t="s">
        <v>291</v>
      </c>
      <c r="H31" s="469"/>
      <c r="I31" s="469"/>
      <c r="J31" s="469"/>
      <c r="K31" s="469"/>
      <c r="L31" s="469"/>
      <c r="M31" s="469"/>
      <c r="N31" s="469"/>
      <c r="U31" s="471"/>
      <c r="V31" s="472"/>
      <c r="W31" s="472"/>
      <c r="X31" s="472"/>
      <c r="Y31" s="472"/>
      <c r="Z31" s="472"/>
      <c r="AA31" s="472"/>
      <c r="AB31" s="472"/>
      <c r="AC31" s="472"/>
      <c r="AD31" s="472"/>
      <c r="AE31" s="472"/>
      <c r="AF31" s="472"/>
      <c r="AG31" s="472"/>
      <c r="AH31" s="472"/>
      <c r="AI31" s="472"/>
      <c r="AJ31" s="472"/>
      <c r="AK31" s="472"/>
      <c r="AL31" s="473"/>
      <c r="AM31" s="473"/>
      <c r="AN31" s="473"/>
      <c r="AO31" s="473"/>
      <c r="AP31" s="473"/>
      <c r="AQ31" s="473"/>
      <c r="AR31" s="473"/>
      <c r="AS31" s="473"/>
      <c r="AT31" s="473"/>
      <c r="AU31" s="473"/>
      <c r="AV31" s="473"/>
      <c r="AW31" s="473"/>
      <c r="AX31" s="473"/>
      <c r="AY31" s="473"/>
      <c r="AZ31" s="474"/>
      <c r="BA31" s="424"/>
      <c r="BB31" s="424"/>
      <c r="BC31" s="424"/>
      <c r="BD31" s="424"/>
      <c r="BE31" s="424"/>
      <c r="BF31" s="424"/>
      <c r="BG31" s="424"/>
      <c r="BH31" s="424"/>
      <c r="BI31" s="424"/>
      <c r="BJ31" s="424"/>
    </row>
    <row r="32" spans="1:62" ht="93" customHeight="1" x14ac:dyDescent="0.25">
      <c r="A32" s="485" t="s">
        <v>249</v>
      </c>
      <c r="B32" s="485" t="s">
        <v>218</v>
      </c>
      <c r="C32" s="485" t="s">
        <v>192</v>
      </c>
      <c r="D32" s="433" t="s">
        <v>70</v>
      </c>
      <c r="E32" s="433" t="s">
        <v>297</v>
      </c>
      <c r="F32" s="433">
        <v>1037</v>
      </c>
      <c r="G32" s="433" t="s">
        <v>145</v>
      </c>
      <c r="H32" s="469"/>
      <c r="I32" s="469"/>
      <c r="J32" s="469"/>
      <c r="K32" s="469"/>
      <c r="L32" s="469"/>
      <c r="M32" s="469"/>
      <c r="N32" s="469"/>
      <c r="U32" s="471"/>
      <c r="V32" s="472"/>
      <c r="W32" s="472"/>
      <c r="X32" s="472"/>
      <c r="Y32" s="472"/>
      <c r="Z32" s="472"/>
      <c r="AA32" s="472"/>
      <c r="AB32" s="472"/>
      <c r="AC32" s="472"/>
      <c r="AD32" s="472"/>
      <c r="AE32" s="472"/>
      <c r="AF32" s="472"/>
      <c r="AG32" s="472"/>
      <c r="AH32" s="472"/>
      <c r="AI32" s="472"/>
      <c r="AJ32" s="472"/>
      <c r="AK32" s="472"/>
      <c r="AL32" s="473"/>
      <c r="AM32" s="473"/>
      <c r="AN32" s="473"/>
      <c r="AO32" s="473"/>
      <c r="AP32" s="473"/>
      <c r="AQ32" s="473"/>
      <c r="AR32" s="473"/>
      <c r="AS32" s="473"/>
      <c r="AT32" s="473"/>
      <c r="AU32" s="473"/>
      <c r="AV32" s="473"/>
      <c r="AW32" s="473"/>
      <c r="AX32" s="473"/>
      <c r="AY32" s="473"/>
      <c r="AZ32" s="474"/>
      <c r="BA32" s="424"/>
      <c r="BB32" s="424"/>
      <c r="BC32" s="424"/>
      <c r="BD32" s="424"/>
      <c r="BE32" s="424"/>
      <c r="BF32" s="424"/>
      <c r="BG32" s="424"/>
      <c r="BH32" s="424"/>
      <c r="BI32" s="424"/>
      <c r="BJ32" s="424"/>
    </row>
    <row r="33" spans="1:62" ht="93" customHeight="1" x14ac:dyDescent="0.25">
      <c r="A33" s="485" t="s">
        <v>298</v>
      </c>
      <c r="B33" s="485" t="s">
        <v>74</v>
      </c>
      <c r="C33" s="485" t="s">
        <v>171</v>
      </c>
      <c r="D33" s="433" t="s">
        <v>299</v>
      </c>
      <c r="E33" s="433" t="s">
        <v>300</v>
      </c>
      <c r="F33" s="433">
        <v>1134</v>
      </c>
      <c r="G33" s="433" t="s">
        <v>301</v>
      </c>
      <c r="H33" s="469"/>
      <c r="I33" s="469"/>
      <c r="J33" s="469"/>
      <c r="K33" s="469"/>
      <c r="L33" s="469"/>
      <c r="M33" s="469"/>
      <c r="N33" s="469"/>
      <c r="U33" s="471"/>
      <c r="V33" s="472"/>
      <c r="W33" s="472"/>
      <c r="X33" s="472"/>
      <c r="Y33" s="472"/>
      <c r="Z33" s="472"/>
      <c r="AA33" s="472"/>
      <c r="AB33" s="472"/>
      <c r="AC33" s="472"/>
      <c r="AD33" s="472"/>
      <c r="AE33" s="472"/>
      <c r="AF33" s="472"/>
      <c r="AG33" s="472"/>
      <c r="AH33" s="472"/>
      <c r="AI33" s="472"/>
      <c r="AJ33" s="472"/>
      <c r="AK33" s="472"/>
      <c r="AL33" s="473"/>
      <c r="AM33" s="473"/>
      <c r="AN33" s="473"/>
      <c r="AO33" s="473"/>
      <c r="AP33" s="473"/>
      <c r="AQ33" s="473"/>
      <c r="AR33" s="473"/>
      <c r="AS33" s="473"/>
      <c r="AT33" s="473"/>
      <c r="AU33" s="473"/>
      <c r="AV33" s="473"/>
      <c r="AW33" s="473"/>
      <c r="AX33" s="473"/>
      <c r="AY33" s="473"/>
      <c r="AZ33" s="474"/>
      <c r="BA33" s="424"/>
      <c r="BB33" s="424"/>
      <c r="BC33" s="424"/>
      <c r="BD33" s="424"/>
      <c r="BE33" s="424"/>
      <c r="BF33" s="424"/>
      <c r="BG33" s="424"/>
      <c r="BH33" s="424"/>
      <c r="BI33" s="424"/>
      <c r="BJ33" s="424"/>
    </row>
    <row r="34" spans="1:62" ht="93" customHeight="1" x14ac:dyDescent="0.25">
      <c r="A34" s="485" t="s">
        <v>242</v>
      </c>
      <c r="B34" s="485" t="s">
        <v>193</v>
      </c>
      <c r="C34" s="485" t="s">
        <v>68</v>
      </c>
      <c r="D34" s="433" t="s">
        <v>302</v>
      </c>
      <c r="E34" s="433"/>
      <c r="F34" s="433">
        <v>1041</v>
      </c>
      <c r="G34" s="433" t="s">
        <v>305</v>
      </c>
      <c r="H34" s="469"/>
      <c r="I34" s="469"/>
      <c r="J34" s="469"/>
      <c r="K34" s="469"/>
      <c r="L34" s="469"/>
      <c r="M34" s="469"/>
      <c r="N34" s="469"/>
      <c r="U34" s="471"/>
      <c r="V34" s="472"/>
      <c r="W34" s="472"/>
      <c r="X34" s="472"/>
      <c r="Y34" s="472"/>
      <c r="Z34" s="472"/>
      <c r="AA34" s="472"/>
      <c r="AB34" s="472"/>
      <c r="AC34" s="472"/>
      <c r="AD34" s="472"/>
      <c r="AE34" s="472"/>
      <c r="AF34" s="472"/>
      <c r="AG34" s="472"/>
      <c r="AH34" s="472"/>
      <c r="AI34" s="472"/>
      <c r="AJ34" s="472"/>
      <c r="AK34" s="472"/>
      <c r="AL34" s="473"/>
      <c r="AM34" s="473"/>
      <c r="AN34" s="473"/>
      <c r="AO34" s="473"/>
      <c r="AP34" s="473"/>
      <c r="AQ34" s="473"/>
      <c r="AR34" s="473"/>
      <c r="AS34" s="473"/>
      <c r="AT34" s="473"/>
      <c r="AU34" s="473"/>
      <c r="AV34" s="473"/>
      <c r="AW34" s="473"/>
      <c r="AX34" s="473"/>
      <c r="AY34" s="473"/>
      <c r="AZ34" s="474"/>
      <c r="BA34" s="424"/>
      <c r="BB34" s="424"/>
      <c r="BC34" s="424"/>
      <c r="BD34" s="424"/>
      <c r="BE34" s="424"/>
      <c r="BF34" s="424"/>
      <c r="BG34" s="424"/>
      <c r="BH34" s="424"/>
      <c r="BI34" s="424"/>
      <c r="BJ34" s="424"/>
    </row>
    <row r="35" spans="1:62" ht="93" customHeight="1" x14ac:dyDescent="0.25">
      <c r="A35" s="485" t="s">
        <v>310</v>
      </c>
      <c r="B35" s="486" t="s">
        <v>311</v>
      </c>
      <c r="C35" s="485" t="s">
        <v>177</v>
      </c>
      <c r="D35" s="433" t="s">
        <v>73</v>
      </c>
      <c r="E35" s="433"/>
      <c r="F35" s="433">
        <v>1078</v>
      </c>
      <c r="G35" s="433" t="s">
        <v>312</v>
      </c>
      <c r="H35" s="469"/>
      <c r="I35" s="469"/>
      <c r="J35" s="469"/>
      <c r="K35" s="469"/>
      <c r="L35" s="469"/>
      <c r="M35" s="469"/>
      <c r="N35" s="469"/>
      <c r="U35" s="471"/>
      <c r="V35" s="472"/>
      <c r="W35" s="472"/>
      <c r="X35" s="472"/>
      <c r="Y35" s="472"/>
      <c r="Z35" s="472"/>
      <c r="AA35" s="472"/>
      <c r="AB35" s="472"/>
      <c r="AC35" s="472"/>
      <c r="AD35" s="472"/>
      <c r="AE35" s="472"/>
      <c r="AF35" s="472"/>
      <c r="AG35" s="472"/>
      <c r="AH35" s="472"/>
      <c r="AI35" s="472"/>
      <c r="AJ35" s="472"/>
      <c r="AK35" s="472"/>
      <c r="AL35" s="473"/>
      <c r="AM35" s="473"/>
      <c r="AN35" s="473"/>
      <c r="AO35" s="473"/>
      <c r="AP35" s="473"/>
      <c r="AQ35" s="473"/>
      <c r="AR35" s="473"/>
      <c r="AS35" s="473"/>
      <c r="AT35" s="473"/>
      <c r="AU35" s="473"/>
      <c r="AV35" s="473"/>
      <c r="AW35" s="473"/>
      <c r="AX35" s="473"/>
      <c r="AY35" s="473"/>
      <c r="AZ35" s="474"/>
      <c r="BA35" s="424"/>
      <c r="BB35" s="424"/>
      <c r="BC35" s="424"/>
      <c r="BD35" s="424"/>
      <c r="BE35" s="424"/>
      <c r="BF35" s="424"/>
      <c r="BG35" s="424"/>
      <c r="BH35" s="424"/>
      <c r="BI35" s="424"/>
      <c r="BJ35" s="424"/>
    </row>
    <row r="36" spans="1:62" ht="93" customHeight="1" x14ac:dyDescent="0.25">
      <c r="A36" s="485" t="s">
        <v>224</v>
      </c>
      <c r="B36" s="485" t="s">
        <v>316</v>
      </c>
      <c r="C36" s="485" t="s">
        <v>252</v>
      </c>
      <c r="D36" s="433" t="s">
        <v>318</v>
      </c>
      <c r="E36" s="433"/>
      <c r="F36" s="433">
        <v>1130</v>
      </c>
      <c r="G36" s="433" t="s">
        <v>319</v>
      </c>
      <c r="H36" s="469"/>
      <c r="I36" s="469"/>
      <c r="J36" s="469"/>
      <c r="K36" s="469"/>
      <c r="L36" s="469"/>
      <c r="M36" s="469"/>
      <c r="N36" s="469"/>
      <c r="U36" s="471"/>
      <c r="V36" s="472"/>
      <c r="W36" s="472"/>
      <c r="X36" s="472"/>
      <c r="Y36" s="472"/>
      <c r="Z36" s="472"/>
      <c r="AA36" s="472"/>
      <c r="AB36" s="472"/>
      <c r="AC36" s="472"/>
      <c r="AD36" s="472"/>
      <c r="AE36" s="472"/>
      <c r="AF36" s="472"/>
      <c r="AG36" s="472"/>
      <c r="AH36" s="472"/>
      <c r="AI36" s="472"/>
      <c r="AJ36" s="472"/>
      <c r="AK36" s="472"/>
      <c r="AL36" s="473"/>
      <c r="AM36" s="473"/>
      <c r="AN36" s="473"/>
      <c r="AO36" s="473"/>
      <c r="AP36" s="473"/>
      <c r="AQ36" s="473"/>
      <c r="AR36" s="473"/>
      <c r="AS36" s="473"/>
      <c r="AT36" s="473"/>
      <c r="AU36" s="473"/>
      <c r="AV36" s="473"/>
      <c r="AW36" s="473"/>
      <c r="AX36" s="473"/>
      <c r="AY36" s="473"/>
      <c r="AZ36" s="474"/>
      <c r="BA36" s="424"/>
      <c r="BB36" s="424"/>
      <c r="BC36" s="424"/>
      <c r="BD36" s="424"/>
      <c r="BE36" s="424"/>
      <c r="BF36" s="424"/>
      <c r="BG36" s="424"/>
      <c r="BH36" s="424"/>
      <c r="BI36" s="424"/>
      <c r="BJ36" s="424"/>
    </row>
    <row r="37" spans="1:62" ht="93" customHeight="1" x14ac:dyDescent="0.25">
      <c r="A37" s="485" t="s">
        <v>230</v>
      </c>
      <c r="B37" s="485" t="s">
        <v>69</v>
      </c>
      <c r="C37" s="485" t="s">
        <v>313</v>
      </c>
      <c r="D37" s="433" t="s">
        <v>324</v>
      </c>
      <c r="E37" s="433"/>
      <c r="F37" s="433"/>
      <c r="G37" s="487"/>
      <c r="H37" s="469"/>
      <c r="I37" s="469"/>
      <c r="J37" s="469"/>
      <c r="K37" s="469"/>
      <c r="L37" s="469"/>
      <c r="M37" s="469"/>
      <c r="N37" s="469"/>
      <c r="U37" s="471"/>
      <c r="V37" s="472"/>
      <c r="W37" s="472"/>
      <c r="X37" s="472"/>
      <c r="Y37" s="472"/>
      <c r="Z37" s="472"/>
      <c r="AA37" s="472"/>
      <c r="AB37" s="472"/>
      <c r="AC37" s="472"/>
      <c r="AD37" s="472"/>
      <c r="AE37" s="472"/>
      <c r="AF37" s="472"/>
      <c r="AG37" s="472"/>
      <c r="AH37" s="472"/>
      <c r="AI37" s="472"/>
      <c r="AJ37" s="472"/>
      <c r="AK37" s="472"/>
      <c r="AL37" s="473"/>
      <c r="AM37" s="473"/>
      <c r="AN37" s="473"/>
      <c r="AO37" s="473"/>
      <c r="AP37" s="473"/>
      <c r="AQ37" s="473"/>
      <c r="AR37" s="473"/>
      <c r="AS37" s="473"/>
      <c r="AT37" s="473"/>
      <c r="AU37" s="473"/>
      <c r="AV37" s="473"/>
      <c r="AW37" s="473"/>
      <c r="AX37" s="473"/>
      <c r="AY37" s="473"/>
      <c r="AZ37" s="474"/>
      <c r="BA37" s="424"/>
      <c r="BB37" s="424"/>
      <c r="BC37" s="424"/>
      <c r="BD37" s="424"/>
      <c r="BE37" s="424"/>
      <c r="BF37" s="424"/>
      <c r="BG37" s="424"/>
      <c r="BH37" s="424"/>
      <c r="BI37" s="424"/>
      <c r="BJ37" s="424"/>
    </row>
    <row r="38" spans="1:62" ht="93" customHeight="1" x14ac:dyDescent="0.25">
      <c r="A38" s="485" t="s">
        <v>188</v>
      </c>
      <c r="B38" s="485" t="s">
        <v>262</v>
      </c>
      <c r="C38" s="485" t="s">
        <v>325</v>
      </c>
      <c r="D38" s="433" t="s">
        <v>263</v>
      </c>
      <c r="E38" s="433"/>
      <c r="F38" s="433"/>
      <c r="G38" s="487"/>
      <c r="H38" s="469"/>
      <c r="I38" s="469"/>
      <c r="J38" s="469"/>
      <c r="K38" s="469"/>
      <c r="L38" s="469"/>
      <c r="M38" s="469"/>
      <c r="N38" s="469"/>
      <c r="U38" s="471"/>
      <c r="V38" s="472"/>
      <c r="W38" s="472"/>
      <c r="X38" s="472"/>
      <c r="Y38" s="472"/>
      <c r="Z38" s="472"/>
      <c r="AA38" s="472"/>
      <c r="AB38" s="472"/>
      <c r="AC38" s="472"/>
      <c r="AD38" s="472"/>
      <c r="AE38" s="472"/>
      <c r="AF38" s="472"/>
      <c r="AG38" s="472"/>
      <c r="AH38" s="472"/>
      <c r="AI38" s="472"/>
      <c r="AJ38" s="472"/>
      <c r="AK38" s="472"/>
      <c r="AL38" s="473"/>
      <c r="AM38" s="473"/>
      <c r="AN38" s="473"/>
      <c r="AO38" s="473"/>
      <c r="AP38" s="473"/>
      <c r="AQ38" s="473"/>
      <c r="AR38" s="473"/>
      <c r="AS38" s="473"/>
      <c r="AT38" s="473"/>
      <c r="AU38" s="473"/>
      <c r="AV38" s="473"/>
      <c r="AW38" s="473"/>
      <c r="AX38" s="473"/>
      <c r="AY38" s="473"/>
      <c r="AZ38" s="474"/>
      <c r="BA38" s="424"/>
      <c r="BB38" s="424"/>
      <c r="BC38" s="424"/>
      <c r="BD38" s="424"/>
      <c r="BE38" s="424"/>
      <c r="BF38" s="424"/>
      <c r="BG38" s="424"/>
      <c r="BH38" s="424"/>
      <c r="BI38" s="424"/>
      <c r="BJ38" s="424"/>
    </row>
    <row r="39" spans="1:62" ht="93" customHeight="1" x14ac:dyDescent="0.25">
      <c r="A39" s="485" t="s">
        <v>137</v>
      </c>
      <c r="B39" s="485" t="s">
        <v>144</v>
      </c>
      <c r="C39" s="485"/>
      <c r="D39" s="433" t="s">
        <v>194</v>
      </c>
      <c r="E39" s="433"/>
      <c r="F39" s="433"/>
      <c r="G39" s="487"/>
      <c r="H39" s="469"/>
      <c r="I39" s="469"/>
      <c r="J39" s="469"/>
      <c r="K39" s="469"/>
      <c r="L39" s="469"/>
      <c r="M39" s="469"/>
      <c r="N39" s="469"/>
      <c r="U39" s="471"/>
      <c r="V39" s="472"/>
      <c r="W39" s="472"/>
      <c r="X39" s="472"/>
      <c r="Y39" s="472"/>
      <c r="Z39" s="472"/>
      <c r="AA39" s="472"/>
      <c r="AB39" s="472"/>
      <c r="AC39" s="472"/>
      <c r="AD39" s="472"/>
      <c r="AE39" s="472"/>
      <c r="AF39" s="472"/>
      <c r="AG39" s="472"/>
      <c r="AH39" s="472"/>
      <c r="AI39" s="472"/>
      <c r="AJ39" s="472"/>
      <c r="AK39" s="472"/>
      <c r="AL39" s="473"/>
      <c r="AM39" s="473"/>
      <c r="AN39" s="473"/>
      <c r="AO39" s="473"/>
      <c r="AP39" s="473"/>
      <c r="AQ39" s="473"/>
      <c r="AR39" s="473"/>
      <c r="AS39" s="473"/>
      <c r="AT39" s="473"/>
      <c r="AU39" s="473"/>
      <c r="AV39" s="473"/>
      <c r="AW39" s="473"/>
      <c r="AX39" s="473"/>
      <c r="AY39" s="473"/>
      <c r="AZ39" s="474"/>
      <c r="BA39" s="424"/>
      <c r="BB39" s="424"/>
      <c r="BC39" s="424"/>
      <c r="BD39" s="424"/>
      <c r="BE39" s="424"/>
      <c r="BF39" s="424"/>
      <c r="BG39" s="424"/>
      <c r="BH39" s="424"/>
      <c r="BI39" s="424"/>
      <c r="BJ39" s="424"/>
    </row>
    <row r="40" spans="1:62" ht="93" customHeight="1" x14ac:dyDescent="0.25">
      <c r="A40" s="433" t="s">
        <v>331</v>
      </c>
      <c r="B40" s="485" t="s">
        <v>332</v>
      </c>
      <c r="C40" s="485"/>
      <c r="D40" s="433" t="s">
        <v>254</v>
      </c>
      <c r="E40" s="433"/>
      <c r="F40" s="433"/>
      <c r="G40" s="487"/>
      <c r="H40" s="469"/>
      <c r="I40" s="469"/>
      <c r="J40" s="469"/>
      <c r="K40" s="469"/>
      <c r="L40" s="469"/>
      <c r="M40" s="469"/>
      <c r="N40" s="469"/>
      <c r="U40" s="471"/>
      <c r="V40" s="472"/>
      <c r="W40" s="472"/>
      <c r="X40" s="472"/>
      <c r="Y40" s="472"/>
      <c r="Z40" s="472"/>
      <c r="AA40" s="472"/>
      <c r="AB40" s="472"/>
      <c r="AC40" s="472"/>
      <c r="AD40" s="472"/>
      <c r="AE40" s="472"/>
      <c r="AF40" s="472"/>
      <c r="AG40" s="472"/>
      <c r="AH40" s="472"/>
      <c r="AI40" s="472"/>
      <c r="AJ40" s="472"/>
      <c r="AK40" s="472"/>
      <c r="AL40" s="473"/>
      <c r="AM40" s="473"/>
      <c r="AN40" s="473"/>
      <c r="AO40" s="473"/>
      <c r="AP40" s="473"/>
      <c r="AQ40" s="473"/>
      <c r="AR40" s="473"/>
      <c r="AS40" s="473"/>
      <c r="AT40" s="473"/>
      <c r="AU40" s="473"/>
      <c r="AV40" s="473"/>
      <c r="AW40" s="473"/>
      <c r="AX40" s="473"/>
      <c r="AY40" s="473"/>
      <c r="AZ40" s="474"/>
      <c r="BA40" s="424"/>
      <c r="BB40" s="424"/>
      <c r="BC40" s="424"/>
      <c r="BD40" s="424"/>
      <c r="BE40" s="424"/>
      <c r="BF40" s="424"/>
      <c r="BG40" s="424"/>
      <c r="BH40" s="424"/>
      <c r="BI40" s="424"/>
      <c r="BJ40" s="424"/>
    </row>
    <row r="41" spans="1:62" ht="93" customHeight="1" x14ac:dyDescent="0.25">
      <c r="A41" s="485" t="s">
        <v>71</v>
      </c>
      <c r="B41" s="485" t="s">
        <v>253</v>
      </c>
      <c r="C41" s="486"/>
      <c r="D41" s="433" t="s">
        <v>334</v>
      </c>
      <c r="E41" s="433"/>
      <c r="F41" s="433"/>
      <c r="G41" s="487"/>
      <c r="H41" s="469"/>
      <c r="I41" s="469"/>
      <c r="J41" s="469"/>
      <c r="K41" s="469"/>
      <c r="L41" s="469"/>
      <c r="M41" s="469"/>
      <c r="N41" s="469"/>
      <c r="U41" s="471"/>
      <c r="V41" s="472"/>
      <c r="W41" s="472"/>
      <c r="X41" s="472"/>
      <c r="Y41" s="472"/>
      <c r="Z41" s="472"/>
      <c r="AA41" s="472"/>
      <c r="AB41" s="472"/>
      <c r="AC41" s="472"/>
      <c r="AD41" s="472"/>
      <c r="AE41" s="472"/>
      <c r="AF41" s="472"/>
      <c r="AG41" s="472"/>
      <c r="AH41" s="472"/>
      <c r="AI41" s="472"/>
      <c r="AJ41" s="472"/>
      <c r="AK41" s="472"/>
      <c r="AL41" s="473"/>
      <c r="AM41" s="473"/>
      <c r="AN41" s="473"/>
      <c r="AO41" s="473"/>
      <c r="AP41" s="473"/>
      <c r="AQ41" s="473"/>
      <c r="AR41" s="473"/>
      <c r="AS41" s="473"/>
      <c r="AT41" s="473"/>
      <c r="AU41" s="473"/>
      <c r="AV41" s="473"/>
      <c r="AW41" s="473"/>
      <c r="AX41" s="473"/>
      <c r="AY41" s="473"/>
      <c r="AZ41" s="474"/>
      <c r="BA41" s="424"/>
      <c r="BB41" s="424"/>
      <c r="BC41" s="424"/>
      <c r="BD41" s="424"/>
      <c r="BE41" s="424"/>
      <c r="BF41" s="424"/>
      <c r="BG41" s="424"/>
      <c r="BH41" s="424"/>
      <c r="BI41" s="424"/>
      <c r="BJ41" s="424"/>
    </row>
    <row r="42" spans="1:62" ht="93" customHeight="1" x14ac:dyDescent="0.25">
      <c r="A42" s="485" t="s">
        <v>66</v>
      </c>
      <c r="B42" s="485" t="s">
        <v>340</v>
      </c>
      <c r="C42" s="486"/>
      <c r="D42" s="433" t="s">
        <v>151</v>
      </c>
      <c r="E42" s="433"/>
      <c r="F42" s="433"/>
      <c r="G42" s="487"/>
      <c r="H42" s="469"/>
      <c r="I42" s="469"/>
      <c r="J42" s="469"/>
      <c r="K42" s="469"/>
      <c r="L42" s="469"/>
      <c r="M42" s="469"/>
      <c r="N42" s="469"/>
      <c r="U42" s="471"/>
      <c r="V42" s="472"/>
      <c r="W42" s="472"/>
      <c r="X42" s="472"/>
      <c r="Y42" s="472"/>
      <c r="Z42" s="472"/>
      <c r="AA42" s="472"/>
      <c r="AB42" s="472"/>
      <c r="AC42" s="472"/>
      <c r="AD42" s="472"/>
      <c r="AE42" s="472"/>
      <c r="AF42" s="472"/>
      <c r="AG42" s="472"/>
      <c r="AH42" s="472"/>
      <c r="AI42" s="472"/>
      <c r="AJ42" s="472"/>
      <c r="AK42" s="472"/>
      <c r="AL42" s="473"/>
      <c r="AM42" s="473"/>
      <c r="AN42" s="473"/>
      <c r="AO42" s="473"/>
      <c r="AP42" s="473"/>
      <c r="AQ42" s="473"/>
      <c r="AR42" s="473"/>
      <c r="AS42" s="473"/>
      <c r="AT42" s="473"/>
      <c r="AU42" s="473"/>
      <c r="AV42" s="473"/>
      <c r="AW42" s="473"/>
      <c r="AX42" s="473"/>
      <c r="AY42" s="473"/>
      <c r="AZ42" s="474"/>
      <c r="BA42" s="424"/>
      <c r="BB42" s="424"/>
      <c r="BC42" s="424"/>
      <c r="BD42" s="424"/>
      <c r="BE42" s="424"/>
      <c r="BF42" s="424"/>
      <c r="BG42" s="424"/>
      <c r="BH42" s="424"/>
      <c r="BI42" s="424"/>
      <c r="BJ42" s="424"/>
    </row>
    <row r="43" spans="1:62" ht="93" customHeight="1" x14ac:dyDescent="0.25">
      <c r="A43" s="433"/>
      <c r="B43" s="485" t="s">
        <v>341</v>
      </c>
      <c r="C43" s="486"/>
      <c r="D43" s="433" t="s">
        <v>76</v>
      </c>
      <c r="E43" s="433"/>
      <c r="F43" s="433"/>
      <c r="G43" s="487"/>
      <c r="H43" s="469"/>
      <c r="I43" s="469"/>
      <c r="J43" s="469"/>
      <c r="K43" s="469"/>
      <c r="L43" s="469"/>
      <c r="M43" s="469"/>
      <c r="N43" s="469"/>
      <c r="U43" s="471"/>
      <c r="V43" s="472"/>
      <c r="W43" s="472"/>
      <c r="X43" s="472"/>
      <c r="Y43" s="472"/>
      <c r="Z43" s="472"/>
      <c r="AA43" s="472"/>
      <c r="AB43" s="472"/>
      <c r="AC43" s="472"/>
      <c r="AD43" s="472"/>
      <c r="AE43" s="472"/>
      <c r="AF43" s="472"/>
      <c r="AG43" s="472"/>
      <c r="AH43" s="472"/>
      <c r="AI43" s="472"/>
      <c r="AJ43" s="472"/>
      <c r="AK43" s="472"/>
      <c r="AL43" s="473"/>
      <c r="AM43" s="473"/>
      <c r="AN43" s="473"/>
      <c r="AO43" s="473"/>
      <c r="AP43" s="473"/>
      <c r="AQ43" s="473"/>
      <c r="AR43" s="473"/>
      <c r="AS43" s="473"/>
      <c r="AT43" s="473"/>
      <c r="AU43" s="473"/>
      <c r="AV43" s="473"/>
      <c r="AW43" s="473"/>
      <c r="AX43" s="473"/>
      <c r="AY43" s="473"/>
      <c r="AZ43" s="474"/>
      <c r="BA43" s="424"/>
      <c r="BB43" s="424"/>
      <c r="BC43" s="424"/>
      <c r="BD43" s="424"/>
      <c r="BE43" s="424"/>
      <c r="BF43" s="424"/>
      <c r="BG43" s="424"/>
      <c r="BH43" s="424"/>
      <c r="BI43" s="424"/>
      <c r="BJ43" s="424"/>
    </row>
    <row r="44" spans="1:62" ht="93" customHeight="1" x14ac:dyDescent="0.25">
      <c r="A44" s="485"/>
      <c r="B44" s="485" t="s">
        <v>348</v>
      </c>
      <c r="C44" s="486"/>
      <c r="D44" s="433" t="s">
        <v>349</v>
      </c>
      <c r="E44" s="433"/>
      <c r="F44" s="433"/>
      <c r="G44" s="487"/>
      <c r="H44" s="469"/>
      <c r="I44" s="469"/>
      <c r="J44" s="469"/>
      <c r="K44" s="469"/>
      <c r="L44" s="469"/>
      <c r="M44" s="469"/>
      <c r="N44" s="469"/>
      <c r="U44" s="471"/>
      <c r="V44" s="472"/>
      <c r="W44" s="472"/>
      <c r="X44" s="472"/>
      <c r="Y44" s="472"/>
      <c r="Z44" s="472"/>
      <c r="AA44" s="472"/>
      <c r="AB44" s="472"/>
      <c r="AC44" s="472"/>
      <c r="AD44" s="472"/>
      <c r="AE44" s="472"/>
      <c r="AF44" s="472"/>
      <c r="AG44" s="472"/>
      <c r="AH44" s="472"/>
      <c r="AI44" s="472"/>
      <c r="AJ44" s="472"/>
      <c r="AK44" s="472"/>
      <c r="AL44" s="473"/>
      <c r="AM44" s="473"/>
      <c r="AN44" s="473"/>
      <c r="AO44" s="473"/>
      <c r="AP44" s="473"/>
      <c r="AQ44" s="473"/>
      <c r="AR44" s="473"/>
      <c r="AS44" s="473"/>
      <c r="AT44" s="473"/>
      <c r="AU44" s="473"/>
      <c r="AV44" s="473"/>
      <c r="AW44" s="473"/>
      <c r="AX44" s="473"/>
      <c r="AY44" s="473"/>
      <c r="AZ44" s="474"/>
      <c r="BA44" s="424"/>
      <c r="BB44" s="424"/>
      <c r="BC44" s="424"/>
      <c r="BD44" s="424"/>
      <c r="BE44" s="424"/>
      <c r="BF44" s="424"/>
      <c r="BG44" s="424"/>
      <c r="BH44" s="424"/>
      <c r="BI44" s="424"/>
      <c r="BJ44" s="424"/>
    </row>
    <row r="45" spans="1:62" ht="93" customHeight="1" x14ac:dyDescent="0.25">
      <c r="A45" s="485"/>
      <c r="B45" s="485" t="s">
        <v>314</v>
      </c>
      <c r="C45" s="488"/>
      <c r="D45" s="433" t="s">
        <v>350</v>
      </c>
      <c r="E45" s="433"/>
      <c r="F45" s="433"/>
      <c r="G45" s="487"/>
      <c r="H45" s="469"/>
      <c r="I45" s="469"/>
      <c r="J45" s="469"/>
      <c r="K45" s="469"/>
      <c r="L45" s="469"/>
      <c r="M45" s="469"/>
      <c r="N45" s="469"/>
      <c r="U45" s="471"/>
      <c r="V45" s="472"/>
      <c r="W45" s="472"/>
      <c r="X45" s="472"/>
      <c r="Y45" s="472"/>
      <c r="Z45" s="472"/>
      <c r="AA45" s="472"/>
      <c r="AB45" s="472"/>
      <c r="AC45" s="472"/>
      <c r="AD45" s="472"/>
      <c r="AE45" s="472"/>
      <c r="AF45" s="472"/>
      <c r="AG45" s="472"/>
      <c r="AH45" s="472"/>
      <c r="AI45" s="472"/>
      <c r="AJ45" s="472"/>
      <c r="AK45" s="472"/>
      <c r="AL45" s="473"/>
      <c r="AM45" s="473"/>
      <c r="AN45" s="473"/>
      <c r="AO45" s="473"/>
      <c r="AP45" s="473"/>
      <c r="AQ45" s="473"/>
      <c r="AR45" s="473"/>
      <c r="AS45" s="473"/>
      <c r="AT45" s="473"/>
      <c r="AU45" s="473"/>
      <c r="AV45" s="473"/>
      <c r="AW45" s="473"/>
      <c r="AX45" s="473"/>
      <c r="AY45" s="473"/>
      <c r="AZ45" s="474"/>
      <c r="BA45" s="424"/>
      <c r="BB45" s="424"/>
      <c r="BC45" s="424"/>
      <c r="BD45" s="424"/>
      <c r="BE45" s="424"/>
      <c r="BF45" s="424"/>
      <c r="BG45" s="424"/>
      <c r="BH45" s="424"/>
      <c r="BI45" s="424"/>
      <c r="BJ45" s="424"/>
    </row>
    <row r="46" spans="1:62" ht="93" customHeight="1" x14ac:dyDescent="0.25">
      <c r="A46" s="485"/>
      <c r="B46" s="485" t="s">
        <v>352</v>
      </c>
      <c r="C46" s="488"/>
      <c r="D46" s="433" t="s">
        <v>353</v>
      </c>
      <c r="E46" s="433"/>
      <c r="F46" s="433"/>
      <c r="G46" s="487"/>
      <c r="H46" s="469"/>
      <c r="I46" s="469"/>
      <c r="J46" s="469"/>
      <c r="K46" s="469"/>
      <c r="L46" s="469"/>
      <c r="M46" s="469"/>
      <c r="N46" s="469"/>
      <c r="U46" s="471"/>
      <c r="V46" s="472"/>
      <c r="W46" s="472"/>
      <c r="X46" s="472"/>
      <c r="Y46" s="472"/>
      <c r="Z46" s="472"/>
      <c r="AA46" s="472"/>
      <c r="AB46" s="472"/>
      <c r="AC46" s="472"/>
      <c r="AD46" s="472"/>
      <c r="AE46" s="472"/>
      <c r="AF46" s="472"/>
      <c r="AG46" s="472"/>
      <c r="AH46" s="472"/>
      <c r="AI46" s="472"/>
      <c r="AJ46" s="472"/>
      <c r="AK46" s="472"/>
      <c r="AL46" s="473"/>
      <c r="AM46" s="473"/>
      <c r="AN46" s="473"/>
      <c r="AO46" s="473"/>
      <c r="AP46" s="473"/>
      <c r="AQ46" s="473"/>
      <c r="AR46" s="473"/>
      <c r="AS46" s="473"/>
      <c r="AT46" s="473"/>
      <c r="AU46" s="473"/>
      <c r="AV46" s="473"/>
      <c r="AW46" s="473"/>
      <c r="AX46" s="473"/>
      <c r="AY46" s="473"/>
      <c r="AZ46" s="474"/>
      <c r="BA46" s="424"/>
      <c r="BB46" s="424"/>
      <c r="BC46" s="424"/>
      <c r="BD46" s="424"/>
      <c r="BE46" s="424"/>
      <c r="BF46" s="424"/>
      <c r="BG46" s="424"/>
      <c r="BH46" s="424"/>
      <c r="BI46" s="424"/>
      <c r="BJ46" s="424"/>
    </row>
    <row r="47" spans="1:62" ht="93" customHeight="1" x14ac:dyDescent="0.25">
      <c r="A47" s="485"/>
      <c r="B47" s="485" t="s">
        <v>201</v>
      </c>
      <c r="C47" s="488"/>
      <c r="D47" s="433"/>
      <c r="E47" s="433"/>
      <c r="F47" s="433"/>
      <c r="G47" s="487"/>
      <c r="H47" s="469"/>
      <c r="I47" s="469"/>
      <c r="J47" s="469"/>
      <c r="K47" s="469"/>
      <c r="L47" s="469"/>
      <c r="M47" s="469"/>
      <c r="N47" s="469"/>
      <c r="U47" s="471"/>
      <c r="V47" s="472"/>
      <c r="W47" s="472"/>
      <c r="X47" s="472"/>
      <c r="Y47" s="472"/>
      <c r="Z47" s="472"/>
      <c r="AA47" s="472"/>
      <c r="AB47" s="472"/>
      <c r="AC47" s="472"/>
      <c r="AD47" s="472"/>
      <c r="AE47" s="472"/>
      <c r="AF47" s="472"/>
      <c r="AG47" s="472"/>
      <c r="AH47" s="472"/>
      <c r="AI47" s="472"/>
      <c r="AJ47" s="472"/>
      <c r="AK47" s="472"/>
      <c r="AL47" s="473"/>
      <c r="AM47" s="473"/>
      <c r="AN47" s="473"/>
      <c r="AO47" s="473"/>
      <c r="AP47" s="473"/>
      <c r="AQ47" s="473"/>
      <c r="AR47" s="473"/>
      <c r="AS47" s="473"/>
      <c r="AT47" s="473"/>
      <c r="AU47" s="473"/>
      <c r="AV47" s="473"/>
      <c r="AW47" s="473"/>
      <c r="AX47" s="473"/>
      <c r="AY47" s="473"/>
      <c r="AZ47" s="474"/>
      <c r="BA47" s="424"/>
      <c r="BB47" s="424"/>
      <c r="BC47" s="424"/>
      <c r="BD47" s="424"/>
      <c r="BE47" s="424"/>
      <c r="BF47" s="424"/>
      <c r="BG47" s="424"/>
      <c r="BH47" s="424"/>
      <c r="BI47" s="424"/>
      <c r="BJ47" s="424"/>
    </row>
    <row r="48" spans="1:62" ht="93" customHeight="1" x14ac:dyDescent="0.25">
      <c r="A48" s="486"/>
      <c r="B48" s="489" t="s">
        <v>361</v>
      </c>
      <c r="C48" s="488"/>
      <c r="D48" s="488"/>
      <c r="E48" s="488"/>
      <c r="F48" s="433"/>
      <c r="G48" s="487"/>
      <c r="H48" s="469"/>
      <c r="I48" s="469"/>
      <c r="J48" s="469"/>
      <c r="K48" s="469"/>
      <c r="L48" s="469"/>
      <c r="M48" s="469"/>
      <c r="N48" s="469"/>
      <c r="U48" s="471"/>
      <c r="V48" s="472"/>
      <c r="W48" s="472"/>
      <c r="X48" s="472"/>
      <c r="Y48" s="472"/>
      <c r="Z48" s="472"/>
      <c r="AA48" s="472"/>
      <c r="AB48" s="472"/>
      <c r="AC48" s="472"/>
      <c r="AD48" s="472"/>
      <c r="AE48" s="472"/>
      <c r="AF48" s="472"/>
      <c r="AG48" s="472"/>
      <c r="AH48" s="472"/>
      <c r="AI48" s="472"/>
      <c r="AJ48" s="472"/>
      <c r="AK48" s="472"/>
      <c r="AL48" s="473"/>
      <c r="AM48" s="473"/>
      <c r="AN48" s="473"/>
      <c r="AO48" s="473"/>
      <c r="AP48" s="473"/>
      <c r="AQ48" s="473"/>
      <c r="AR48" s="473"/>
      <c r="AS48" s="473"/>
      <c r="AT48" s="473"/>
      <c r="AU48" s="473"/>
      <c r="AV48" s="473"/>
      <c r="AW48" s="473"/>
      <c r="AX48" s="473"/>
      <c r="AY48" s="473"/>
      <c r="AZ48" s="474"/>
      <c r="BA48" s="424"/>
      <c r="BB48" s="424"/>
      <c r="BC48" s="424"/>
      <c r="BD48" s="424"/>
      <c r="BE48" s="424"/>
      <c r="BF48" s="424"/>
      <c r="BG48" s="424"/>
      <c r="BH48" s="424"/>
      <c r="BI48" s="424"/>
      <c r="BJ48" s="424"/>
    </row>
    <row r="49" spans="6:62" ht="93" customHeight="1" x14ac:dyDescent="0.25">
      <c r="F49" s="468"/>
      <c r="G49" s="469"/>
      <c r="H49" s="469"/>
      <c r="I49" s="469"/>
      <c r="J49" s="469"/>
      <c r="K49" s="469"/>
      <c r="L49" s="469"/>
      <c r="M49" s="469"/>
      <c r="N49" s="469"/>
      <c r="U49" s="471"/>
      <c r="V49" s="472"/>
      <c r="W49" s="472"/>
      <c r="X49" s="472"/>
      <c r="Y49" s="472"/>
      <c r="Z49" s="472"/>
      <c r="AA49" s="472"/>
      <c r="AB49" s="472"/>
      <c r="AC49" s="472"/>
      <c r="AD49" s="472"/>
      <c r="AE49" s="472"/>
      <c r="AF49" s="472"/>
      <c r="AG49" s="472"/>
      <c r="AH49" s="472"/>
      <c r="AI49" s="472"/>
      <c r="AJ49" s="472"/>
      <c r="AK49" s="472"/>
      <c r="AL49" s="473"/>
      <c r="AM49" s="473"/>
      <c r="AN49" s="473"/>
      <c r="AO49" s="473"/>
      <c r="AP49" s="473"/>
      <c r="AQ49" s="473"/>
      <c r="AR49" s="473"/>
      <c r="AS49" s="473"/>
      <c r="AT49" s="473"/>
      <c r="AU49" s="473"/>
      <c r="AV49" s="473"/>
      <c r="AW49" s="473"/>
      <c r="AX49" s="473"/>
      <c r="AY49" s="473"/>
      <c r="AZ49" s="474"/>
      <c r="BA49" s="424"/>
      <c r="BB49" s="424"/>
      <c r="BC49" s="424"/>
      <c r="BD49" s="424"/>
      <c r="BE49" s="424"/>
      <c r="BF49" s="424"/>
      <c r="BG49" s="424"/>
      <c r="BH49" s="424"/>
      <c r="BI49" s="424"/>
      <c r="BJ49" s="424"/>
    </row>
    <row r="70" spans="6:62" ht="93" customHeight="1" x14ac:dyDescent="0.25">
      <c r="F70" s="468"/>
      <c r="G70" s="469"/>
      <c r="H70" s="469"/>
      <c r="I70" s="469"/>
      <c r="J70" s="469"/>
      <c r="K70" s="469"/>
      <c r="L70" s="469"/>
      <c r="M70" s="469"/>
      <c r="N70" s="469"/>
      <c r="U70" s="471"/>
      <c r="V70" s="472"/>
      <c r="W70" s="472"/>
      <c r="X70" s="472"/>
      <c r="Y70" s="472"/>
      <c r="Z70" s="472"/>
      <c r="AA70" s="472"/>
      <c r="AB70" s="472"/>
      <c r="AC70" s="472"/>
      <c r="AD70" s="472"/>
      <c r="AE70" s="472"/>
      <c r="AF70" s="472"/>
      <c r="AG70" s="472"/>
      <c r="AH70" s="472"/>
      <c r="AI70" s="472"/>
      <c r="AJ70" s="472"/>
      <c r="AK70" s="472"/>
      <c r="AL70" s="473"/>
      <c r="AM70" s="473"/>
      <c r="AN70" s="473"/>
      <c r="AO70" s="473"/>
      <c r="AP70" s="473"/>
      <c r="AQ70" s="473"/>
      <c r="AR70" s="473"/>
      <c r="AS70" s="473"/>
      <c r="AT70" s="473"/>
      <c r="AU70" s="473"/>
      <c r="AV70" s="473"/>
      <c r="AW70" s="473"/>
      <c r="AX70" s="473"/>
      <c r="AY70" s="473"/>
      <c r="AZ70" s="474"/>
      <c r="BA70" s="424"/>
      <c r="BB70" s="424"/>
      <c r="BC70" s="424"/>
      <c r="BD70" s="424"/>
      <c r="BE70" s="424"/>
      <c r="BF70" s="424"/>
      <c r="BG70" s="424"/>
      <c r="BH70" s="424"/>
      <c r="BI70" s="424"/>
      <c r="BJ70" s="424"/>
    </row>
    <row r="71" spans="6:62" ht="93" customHeight="1" x14ac:dyDescent="0.25">
      <c r="F71" s="468"/>
      <c r="G71" s="469"/>
      <c r="H71" s="469"/>
      <c r="I71" s="469"/>
      <c r="J71" s="469"/>
      <c r="K71" s="469"/>
      <c r="L71" s="469"/>
      <c r="M71" s="469"/>
      <c r="N71" s="469"/>
      <c r="U71" s="471"/>
      <c r="V71" s="472"/>
      <c r="W71" s="472"/>
      <c r="X71" s="472"/>
      <c r="Y71" s="472"/>
      <c r="Z71" s="472"/>
      <c r="AA71" s="472"/>
      <c r="AB71" s="472"/>
      <c r="AC71" s="472"/>
      <c r="AD71" s="472"/>
      <c r="AE71" s="472"/>
      <c r="AF71" s="472"/>
      <c r="AG71" s="472"/>
      <c r="AH71" s="472"/>
      <c r="AI71" s="472"/>
      <c r="AJ71" s="472"/>
      <c r="AK71" s="472"/>
      <c r="AL71" s="473"/>
      <c r="AM71" s="473"/>
      <c r="AN71" s="473"/>
      <c r="AO71" s="473"/>
      <c r="AP71" s="473"/>
      <c r="AQ71" s="473"/>
      <c r="AR71" s="473"/>
      <c r="AS71" s="473"/>
      <c r="AT71" s="473"/>
      <c r="AU71" s="473"/>
      <c r="AV71" s="473"/>
      <c r="AW71" s="473"/>
      <c r="AX71" s="473"/>
      <c r="AY71" s="473"/>
      <c r="AZ71" s="474"/>
      <c r="BA71" s="424"/>
      <c r="BB71" s="424"/>
      <c r="BC71" s="424"/>
      <c r="BD71" s="424"/>
      <c r="BE71" s="424"/>
      <c r="BF71" s="424"/>
      <c r="BG71" s="424"/>
      <c r="BH71" s="424"/>
      <c r="BI71" s="424"/>
      <c r="BJ71" s="424"/>
    </row>
    <row r="72" spans="6:62" ht="93" customHeight="1" x14ac:dyDescent="0.25">
      <c r="F72" s="468"/>
      <c r="G72" s="469"/>
      <c r="H72" s="469"/>
      <c r="I72" s="469"/>
      <c r="J72" s="469"/>
      <c r="K72" s="469"/>
      <c r="L72" s="469"/>
      <c r="M72" s="469"/>
      <c r="N72" s="469"/>
      <c r="U72" s="471"/>
      <c r="V72" s="472"/>
      <c r="W72" s="472"/>
      <c r="X72" s="472"/>
      <c r="Y72" s="472"/>
      <c r="Z72" s="472"/>
      <c r="AA72" s="472"/>
      <c r="AB72" s="472"/>
      <c r="AC72" s="472"/>
      <c r="AD72" s="472"/>
      <c r="AE72" s="472"/>
      <c r="AF72" s="472"/>
      <c r="AG72" s="472"/>
      <c r="AH72" s="472"/>
      <c r="AI72" s="472"/>
      <c r="AJ72" s="472"/>
      <c r="AK72" s="472"/>
      <c r="AL72" s="473"/>
      <c r="AM72" s="473"/>
      <c r="AN72" s="473"/>
      <c r="AO72" s="473"/>
      <c r="AP72" s="473"/>
      <c r="AQ72" s="473"/>
      <c r="AR72" s="473"/>
      <c r="AS72" s="473"/>
      <c r="AT72" s="473"/>
      <c r="AU72" s="473"/>
      <c r="AV72" s="473"/>
      <c r="AW72" s="473"/>
      <c r="AX72" s="473"/>
      <c r="AY72" s="473"/>
      <c r="AZ72" s="474"/>
      <c r="BA72" s="424"/>
      <c r="BB72" s="424"/>
      <c r="BC72" s="424"/>
      <c r="BD72" s="424"/>
      <c r="BE72" s="424"/>
      <c r="BF72" s="424"/>
      <c r="BG72" s="424"/>
      <c r="BH72" s="424"/>
      <c r="BI72" s="424"/>
      <c r="BJ72" s="424"/>
    </row>
    <row r="73" spans="6:62" ht="93" customHeight="1" x14ac:dyDescent="0.25">
      <c r="F73" s="468"/>
      <c r="G73" s="469"/>
      <c r="H73" s="469"/>
      <c r="I73" s="469"/>
      <c r="J73" s="469"/>
      <c r="K73" s="469"/>
      <c r="L73" s="469"/>
      <c r="M73" s="469"/>
      <c r="N73" s="469"/>
      <c r="U73" s="471"/>
      <c r="V73" s="472"/>
      <c r="W73" s="472"/>
      <c r="X73" s="472"/>
      <c r="Y73" s="472"/>
      <c r="Z73" s="472"/>
      <c r="AA73" s="472"/>
      <c r="AB73" s="472"/>
      <c r="AC73" s="472"/>
      <c r="AD73" s="472"/>
      <c r="AE73" s="472"/>
      <c r="AF73" s="472"/>
      <c r="AG73" s="472"/>
      <c r="AH73" s="472"/>
      <c r="AI73" s="472"/>
      <c r="AJ73" s="472"/>
      <c r="AK73" s="472"/>
      <c r="AL73" s="473"/>
      <c r="AM73" s="473"/>
      <c r="AN73" s="473"/>
      <c r="AO73" s="473"/>
      <c r="AP73" s="473"/>
      <c r="AQ73" s="473"/>
      <c r="AR73" s="473"/>
      <c r="AS73" s="473"/>
      <c r="AT73" s="473"/>
      <c r="AU73" s="473"/>
      <c r="AV73" s="473"/>
      <c r="AW73" s="473"/>
      <c r="AX73" s="473"/>
      <c r="AY73" s="473"/>
      <c r="AZ73" s="474"/>
      <c r="BA73" s="424"/>
      <c r="BB73" s="424"/>
      <c r="BC73" s="424"/>
      <c r="BD73" s="424"/>
      <c r="BE73" s="424"/>
      <c r="BF73" s="424"/>
      <c r="BG73" s="424"/>
      <c r="BH73" s="424"/>
      <c r="BI73" s="424"/>
      <c r="BJ73" s="424"/>
    </row>
    <row r="74" spans="6:62" ht="93" customHeight="1" x14ac:dyDescent="0.25">
      <c r="F74" s="468"/>
      <c r="G74" s="469"/>
      <c r="H74" s="469"/>
      <c r="I74" s="469"/>
      <c r="J74" s="469"/>
      <c r="K74" s="469"/>
      <c r="L74" s="469"/>
      <c r="M74" s="469"/>
      <c r="N74" s="469"/>
      <c r="U74" s="471"/>
      <c r="V74" s="472"/>
      <c r="W74" s="472"/>
      <c r="X74" s="472"/>
      <c r="Y74" s="472"/>
      <c r="Z74" s="472"/>
      <c r="AA74" s="472"/>
      <c r="AB74" s="472"/>
      <c r="AC74" s="472"/>
      <c r="AD74" s="472"/>
      <c r="AE74" s="472"/>
      <c r="AF74" s="472"/>
      <c r="AG74" s="472"/>
      <c r="AH74" s="472"/>
      <c r="AI74" s="472"/>
      <c r="AJ74" s="472"/>
      <c r="AK74" s="472"/>
      <c r="AL74" s="473"/>
      <c r="AM74" s="473"/>
      <c r="AN74" s="473"/>
      <c r="AO74" s="473"/>
      <c r="AP74" s="473"/>
      <c r="AQ74" s="473"/>
      <c r="AR74" s="473"/>
      <c r="AS74" s="473"/>
      <c r="AT74" s="473"/>
      <c r="AU74" s="473"/>
      <c r="AV74" s="473"/>
      <c r="AW74" s="473"/>
      <c r="AX74" s="473"/>
      <c r="AY74" s="473"/>
      <c r="AZ74" s="474"/>
      <c r="BA74" s="424"/>
      <c r="BB74" s="424"/>
      <c r="BC74" s="424"/>
      <c r="BD74" s="424"/>
      <c r="BE74" s="424"/>
      <c r="BF74" s="424"/>
      <c r="BG74" s="424"/>
      <c r="BH74" s="424"/>
      <c r="BI74" s="424"/>
      <c r="BJ74" s="424"/>
    </row>
    <row r="75" spans="6:62" ht="93" customHeight="1" x14ac:dyDescent="0.25">
      <c r="F75" s="468"/>
      <c r="G75" s="469"/>
      <c r="H75" s="469"/>
      <c r="I75" s="469"/>
      <c r="J75" s="469"/>
      <c r="K75" s="469"/>
      <c r="L75" s="469"/>
      <c r="M75" s="469"/>
      <c r="N75" s="469"/>
      <c r="U75" s="471"/>
      <c r="V75" s="472"/>
      <c r="W75" s="472"/>
      <c r="X75" s="472"/>
      <c r="Y75" s="472"/>
      <c r="Z75" s="472"/>
      <c r="AA75" s="472"/>
      <c r="AB75" s="472"/>
      <c r="AC75" s="472"/>
      <c r="AD75" s="472"/>
      <c r="AE75" s="472"/>
      <c r="AF75" s="472"/>
      <c r="AG75" s="472"/>
      <c r="AH75" s="472"/>
      <c r="AI75" s="472"/>
      <c r="AJ75" s="472"/>
      <c r="AK75" s="472"/>
      <c r="AL75" s="473"/>
      <c r="AM75" s="473"/>
      <c r="AN75" s="473"/>
      <c r="AO75" s="473"/>
      <c r="AP75" s="473"/>
      <c r="AQ75" s="473"/>
      <c r="AR75" s="473"/>
      <c r="AS75" s="473"/>
      <c r="AT75" s="473"/>
      <c r="AU75" s="473"/>
      <c r="AV75" s="473"/>
      <c r="AW75" s="473"/>
      <c r="AX75" s="473"/>
      <c r="AY75" s="473"/>
      <c r="AZ75" s="474"/>
      <c r="BA75" s="424"/>
      <c r="BB75" s="424"/>
      <c r="BC75" s="424"/>
      <c r="BD75" s="424"/>
      <c r="BE75" s="424"/>
      <c r="BF75" s="424"/>
      <c r="BG75" s="424"/>
      <c r="BH75" s="424"/>
      <c r="BI75" s="424"/>
      <c r="BJ75" s="424"/>
    </row>
    <row r="76" spans="6:62" ht="93" customHeight="1" x14ac:dyDescent="0.25">
      <c r="F76" s="468"/>
      <c r="G76" s="469"/>
      <c r="H76" s="469"/>
      <c r="I76" s="469"/>
      <c r="J76" s="469"/>
      <c r="K76" s="469"/>
      <c r="L76" s="469"/>
      <c r="M76" s="469"/>
      <c r="N76" s="469"/>
      <c r="U76" s="471"/>
      <c r="V76" s="472"/>
      <c r="W76" s="472"/>
      <c r="X76" s="472"/>
      <c r="Y76" s="472"/>
      <c r="Z76" s="472"/>
      <c r="AA76" s="472"/>
      <c r="AB76" s="472"/>
      <c r="AC76" s="472"/>
      <c r="AD76" s="472"/>
      <c r="AE76" s="472"/>
      <c r="AF76" s="472"/>
      <c r="AG76" s="472"/>
      <c r="AH76" s="472"/>
      <c r="AI76" s="472"/>
      <c r="AJ76" s="472"/>
      <c r="AK76" s="472"/>
      <c r="AL76" s="473"/>
      <c r="AM76" s="473"/>
      <c r="AN76" s="473"/>
      <c r="AO76" s="473"/>
      <c r="AP76" s="473"/>
      <c r="AQ76" s="473"/>
      <c r="AR76" s="473"/>
      <c r="AS76" s="473"/>
      <c r="AT76" s="473"/>
      <c r="AU76" s="473"/>
      <c r="AV76" s="473"/>
      <c r="AW76" s="473"/>
      <c r="AX76" s="473"/>
      <c r="AY76" s="473"/>
      <c r="AZ76" s="474"/>
      <c r="BA76" s="424"/>
      <c r="BB76" s="424"/>
      <c r="BC76" s="424"/>
      <c r="BD76" s="424"/>
      <c r="BE76" s="424"/>
      <c r="BF76" s="424"/>
      <c r="BG76" s="424"/>
      <c r="BH76" s="424"/>
      <c r="BI76" s="424"/>
      <c r="BJ76" s="424"/>
    </row>
    <row r="77" spans="6:62" ht="93" customHeight="1" x14ac:dyDescent="0.25">
      <c r="F77" s="468"/>
      <c r="G77" s="469"/>
      <c r="H77" s="469"/>
      <c r="I77" s="469"/>
      <c r="J77" s="469"/>
      <c r="K77" s="469"/>
      <c r="L77" s="469"/>
      <c r="M77" s="469"/>
      <c r="N77" s="469"/>
      <c r="U77" s="471"/>
      <c r="V77" s="472"/>
      <c r="W77" s="472"/>
      <c r="X77" s="472"/>
      <c r="Y77" s="472"/>
      <c r="Z77" s="472"/>
      <c r="AA77" s="472"/>
      <c r="AB77" s="472"/>
      <c r="AC77" s="472"/>
      <c r="AD77" s="472"/>
      <c r="AE77" s="472"/>
      <c r="AF77" s="472"/>
      <c r="AG77" s="472"/>
      <c r="AH77" s="472"/>
      <c r="AI77" s="472"/>
      <c r="AJ77" s="472"/>
      <c r="AK77" s="472"/>
      <c r="AL77" s="473"/>
      <c r="AM77" s="473"/>
      <c r="AN77" s="473"/>
      <c r="AO77" s="473"/>
      <c r="AP77" s="473"/>
      <c r="AQ77" s="473"/>
      <c r="AR77" s="473"/>
      <c r="AS77" s="473"/>
      <c r="AT77" s="473"/>
      <c r="AU77" s="473"/>
      <c r="AV77" s="473"/>
      <c r="AW77" s="473"/>
      <c r="AX77" s="473"/>
      <c r="AY77" s="473"/>
      <c r="AZ77" s="474"/>
      <c r="BA77" s="424"/>
      <c r="BB77" s="424"/>
      <c r="BC77" s="424"/>
      <c r="BD77" s="424"/>
      <c r="BE77" s="424"/>
      <c r="BF77" s="424"/>
      <c r="BG77" s="424"/>
      <c r="BH77" s="424"/>
      <c r="BI77" s="424"/>
      <c r="BJ77" s="424"/>
    </row>
    <row r="78" spans="6:62" ht="93" customHeight="1" x14ac:dyDescent="0.25">
      <c r="F78" s="468"/>
      <c r="G78" s="469"/>
      <c r="H78" s="469"/>
      <c r="I78" s="469"/>
      <c r="J78" s="469"/>
      <c r="K78" s="469"/>
      <c r="L78" s="469"/>
      <c r="M78" s="469"/>
      <c r="N78" s="469"/>
      <c r="U78" s="471"/>
      <c r="V78" s="472"/>
      <c r="W78" s="472"/>
      <c r="X78" s="472"/>
      <c r="Y78" s="472"/>
      <c r="Z78" s="472"/>
      <c r="AA78" s="472"/>
      <c r="AB78" s="472"/>
      <c r="AC78" s="472"/>
      <c r="AD78" s="472"/>
      <c r="AE78" s="472"/>
      <c r="AF78" s="472"/>
      <c r="AG78" s="472"/>
      <c r="AH78" s="472"/>
      <c r="AI78" s="472"/>
      <c r="AJ78" s="472"/>
      <c r="AK78" s="472"/>
      <c r="AL78" s="473"/>
      <c r="AM78" s="473"/>
      <c r="AN78" s="473"/>
      <c r="AO78" s="473"/>
      <c r="AP78" s="473"/>
      <c r="AQ78" s="473"/>
      <c r="AR78" s="473"/>
      <c r="AS78" s="473"/>
      <c r="AT78" s="473"/>
      <c r="AU78" s="473"/>
      <c r="AV78" s="473"/>
      <c r="AW78" s="473"/>
      <c r="AX78" s="473"/>
      <c r="AY78" s="473"/>
      <c r="AZ78" s="474"/>
      <c r="BA78" s="424"/>
      <c r="BB78" s="424"/>
      <c r="BC78" s="424"/>
      <c r="BD78" s="424"/>
      <c r="BE78" s="424"/>
      <c r="BF78" s="424"/>
      <c r="BG78" s="424"/>
      <c r="BH78" s="424"/>
      <c r="BI78" s="424"/>
      <c r="BJ78" s="424"/>
    </row>
    <row r="79" spans="6:62" ht="93" customHeight="1" x14ac:dyDescent="0.25">
      <c r="F79" s="468"/>
      <c r="G79" s="469"/>
      <c r="H79" s="469"/>
      <c r="I79" s="469"/>
      <c r="J79" s="469"/>
      <c r="K79" s="469"/>
      <c r="L79" s="469"/>
      <c r="M79" s="469"/>
      <c r="N79" s="469"/>
      <c r="U79" s="471"/>
      <c r="V79" s="472"/>
      <c r="W79" s="472"/>
      <c r="X79" s="472"/>
      <c r="Y79" s="472"/>
      <c r="Z79" s="472"/>
      <c r="AA79" s="472"/>
      <c r="AB79" s="472"/>
      <c r="AC79" s="472"/>
      <c r="AD79" s="472"/>
      <c r="AE79" s="472"/>
      <c r="AF79" s="472"/>
      <c r="AG79" s="472"/>
      <c r="AH79" s="472"/>
      <c r="AI79" s="472"/>
      <c r="AJ79" s="472"/>
      <c r="AK79" s="472"/>
      <c r="AL79" s="473"/>
      <c r="AM79" s="473"/>
      <c r="AN79" s="473"/>
      <c r="AO79" s="473"/>
      <c r="AP79" s="473"/>
      <c r="AQ79" s="473"/>
      <c r="AR79" s="473"/>
      <c r="AS79" s="473"/>
      <c r="AT79" s="473"/>
      <c r="AU79" s="473"/>
      <c r="AV79" s="473"/>
      <c r="AW79" s="473"/>
      <c r="AX79" s="473"/>
      <c r="AY79" s="473"/>
      <c r="AZ79" s="474"/>
      <c r="BA79" s="424"/>
      <c r="BB79" s="424"/>
      <c r="BC79" s="424"/>
      <c r="BD79" s="424"/>
      <c r="BE79" s="424"/>
      <c r="BF79" s="424"/>
      <c r="BG79" s="424"/>
      <c r="BH79" s="424"/>
      <c r="BI79" s="424"/>
      <c r="BJ79" s="424"/>
    </row>
    <row r="80" spans="6:62" ht="93" customHeight="1" x14ac:dyDescent="0.25">
      <c r="F80" s="468"/>
      <c r="G80" s="469"/>
      <c r="H80" s="469"/>
      <c r="I80" s="469"/>
      <c r="J80" s="469"/>
      <c r="K80" s="469"/>
      <c r="L80" s="469"/>
      <c r="M80" s="469"/>
      <c r="N80" s="469"/>
      <c r="U80" s="471"/>
      <c r="V80" s="472"/>
      <c r="W80" s="472"/>
      <c r="X80" s="472"/>
      <c r="Y80" s="472"/>
      <c r="Z80" s="472"/>
      <c r="AA80" s="472"/>
      <c r="AB80" s="472"/>
      <c r="AC80" s="472"/>
      <c r="AD80" s="472"/>
      <c r="AE80" s="472"/>
      <c r="AF80" s="472"/>
      <c r="AG80" s="472"/>
      <c r="AH80" s="472"/>
      <c r="AI80" s="472"/>
      <c r="AJ80" s="472"/>
      <c r="AK80" s="472"/>
      <c r="AL80" s="473"/>
      <c r="AM80" s="473"/>
      <c r="AN80" s="473"/>
      <c r="AO80" s="473"/>
      <c r="AP80" s="473"/>
      <c r="AQ80" s="473"/>
      <c r="AR80" s="473"/>
      <c r="AS80" s="473"/>
      <c r="AT80" s="473"/>
      <c r="AU80" s="473"/>
      <c r="AV80" s="473"/>
      <c r="AW80" s="473"/>
      <c r="AX80" s="473"/>
      <c r="AY80" s="473"/>
      <c r="AZ80" s="474"/>
      <c r="BA80" s="424"/>
      <c r="BB80" s="424"/>
      <c r="BC80" s="424"/>
      <c r="BD80" s="424"/>
      <c r="BE80" s="424"/>
      <c r="BF80" s="424"/>
      <c r="BG80" s="424"/>
      <c r="BH80" s="424"/>
      <c r="BI80" s="424"/>
      <c r="BJ80" s="424"/>
    </row>
    <row r="81" spans="6:62" ht="93" customHeight="1" x14ac:dyDescent="0.25">
      <c r="F81" s="468"/>
      <c r="G81" s="469"/>
      <c r="H81" s="469"/>
      <c r="I81" s="469"/>
      <c r="J81" s="469"/>
      <c r="K81" s="469"/>
      <c r="L81" s="469"/>
      <c r="M81" s="469"/>
      <c r="N81" s="469"/>
      <c r="U81" s="471"/>
      <c r="V81" s="472"/>
      <c r="W81" s="472"/>
      <c r="X81" s="472"/>
      <c r="Y81" s="472"/>
      <c r="Z81" s="472"/>
      <c r="AA81" s="472"/>
      <c r="AB81" s="472"/>
      <c r="AC81" s="472"/>
      <c r="AD81" s="472"/>
      <c r="AE81" s="472"/>
      <c r="AF81" s="472"/>
      <c r="AG81" s="472"/>
      <c r="AH81" s="472"/>
      <c r="AI81" s="472"/>
      <c r="AJ81" s="472"/>
      <c r="AK81" s="472"/>
      <c r="AL81" s="473"/>
      <c r="AM81" s="473"/>
      <c r="AN81" s="473"/>
      <c r="AO81" s="473"/>
      <c r="AP81" s="473"/>
      <c r="AQ81" s="473"/>
      <c r="AR81" s="473"/>
      <c r="AS81" s="473"/>
      <c r="AT81" s="473"/>
      <c r="AU81" s="473"/>
      <c r="AV81" s="473"/>
      <c r="AW81" s="473"/>
      <c r="AX81" s="473"/>
      <c r="AY81" s="473"/>
      <c r="AZ81" s="474"/>
      <c r="BA81" s="424"/>
      <c r="BB81" s="424"/>
      <c r="BC81" s="424"/>
      <c r="BD81" s="424"/>
      <c r="BE81" s="424"/>
      <c r="BF81" s="424"/>
      <c r="BG81" s="424"/>
      <c r="BH81" s="424"/>
      <c r="BI81" s="424"/>
      <c r="BJ81" s="424"/>
    </row>
    <row r="82" spans="6:62" ht="93" customHeight="1" x14ac:dyDescent="0.25">
      <c r="F82" s="468"/>
      <c r="G82" s="469"/>
      <c r="H82" s="469"/>
      <c r="I82" s="469"/>
      <c r="J82" s="469"/>
      <c r="K82" s="469"/>
      <c r="L82" s="469"/>
      <c r="M82" s="469"/>
      <c r="N82" s="469"/>
      <c r="U82" s="471"/>
      <c r="V82" s="472"/>
      <c r="W82" s="472"/>
      <c r="X82" s="472"/>
      <c r="Y82" s="472"/>
      <c r="Z82" s="472"/>
      <c r="AA82" s="472"/>
      <c r="AB82" s="472"/>
      <c r="AC82" s="472"/>
      <c r="AD82" s="472"/>
      <c r="AE82" s="472"/>
      <c r="AF82" s="472"/>
      <c r="AG82" s="472"/>
      <c r="AH82" s="472"/>
      <c r="AI82" s="472"/>
      <c r="AJ82" s="472"/>
      <c r="AK82" s="472"/>
      <c r="AL82" s="473"/>
      <c r="AM82" s="473"/>
      <c r="AN82" s="473"/>
      <c r="AO82" s="473"/>
      <c r="AP82" s="473"/>
      <c r="AQ82" s="473"/>
      <c r="AR82" s="473"/>
      <c r="AS82" s="473"/>
      <c r="AT82" s="473"/>
      <c r="AU82" s="473"/>
      <c r="AV82" s="473"/>
      <c r="AW82" s="473"/>
      <c r="AX82" s="473"/>
      <c r="AY82" s="473"/>
      <c r="AZ82" s="474"/>
      <c r="BA82" s="424"/>
      <c r="BB82" s="424"/>
      <c r="BC82" s="424"/>
      <c r="BD82" s="424"/>
      <c r="BE82" s="424"/>
      <c r="BF82" s="424"/>
      <c r="BG82" s="424"/>
      <c r="BH82" s="424"/>
      <c r="BI82" s="424"/>
      <c r="BJ82" s="424"/>
    </row>
    <row r="83" spans="6:62" ht="93" customHeight="1" x14ac:dyDescent="0.25">
      <c r="F83" s="468"/>
      <c r="G83" s="469"/>
      <c r="H83" s="469"/>
      <c r="I83" s="469"/>
      <c r="J83" s="469"/>
      <c r="K83" s="469"/>
      <c r="L83" s="469"/>
      <c r="M83" s="469"/>
      <c r="N83" s="469"/>
      <c r="U83" s="471"/>
      <c r="V83" s="472"/>
      <c r="W83" s="472"/>
      <c r="X83" s="472"/>
      <c r="Y83" s="472"/>
      <c r="Z83" s="472"/>
      <c r="AA83" s="472"/>
      <c r="AB83" s="472"/>
      <c r="AC83" s="472"/>
      <c r="AD83" s="472"/>
      <c r="AE83" s="472"/>
      <c r="AF83" s="472"/>
      <c r="AG83" s="472"/>
      <c r="AH83" s="472"/>
      <c r="AI83" s="472"/>
      <c r="AJ83" s="472"/>
      <c r="AK83" s="472"/>
      <c r="AL83" s="473"/>
      <c r="AM83" s="473"/>
      <c r="AN83" s="473"/>
      <c r="AO83" s="473"/>
      <c r="AP83" s="473"/>
      <c r="AQ83" s="473"/>
      <c r="AR83" s="473"/>
      <c r="AS83" s="473"/>
      <c r="AT83" s="473"/>
      <c r="AU83" s="473"/>
      <c r="AV83" s="473"/>
      <c r="AW83" s="473"/>
      <c r="AX83" s="473"/>
      <c r="AY83" s="473"/>
      <c r="AZ83" s="474"/>
      <c r="BA83" s="424"/>
      <c r="BB83" s="424"/>
      <c r="BC83" s="424"/>
      <c r="BD83" s="424"/>
      <c r="BE83" s="424"/>
      <c r="BF83" s="424"/>
      <c r="BG83" s="424"/>
      <c r="BH83" s="424"/>
      <c r="BI83" s="424"/>
      <c r="BJ83" s="424"/>
    </row>
    <row r="84" spans="6:62" ht="93" customHeight="1" x14ac:dyDescent="0.25">
      <c r="F84" s="468"/>
      <c r="G84" s="469"/>
      <c r="H84" s="469"/>
      <c r="I84" s="469"/>
      <c r="J84" s="469"/>
      <c r="K84" s="469"/>
      <c r="L84" s="469"/>
      <c r="M84" s="469"/>
      <c r="N84" s="469"/>
      <c r="U84" s="471"/>
      <c r="V84" s="472"/>
      <c r="W84" s="472"/>
      <c r="X84" s="472"/>
      <c r="Y84" s="472"/>
      <c r="Z84" s="472"/>
      <c r="AA84" s="472"/>
      <c r="AB84" s="472"/>
      <c r="AC84" s="472"/>
      <c r="AD84" s="472"/>
      <c r="AE84" s="472"/>
      <c r="AF84" s="472"/>
      <c r="AG84" s="472"/>
      <c r="AH84" s="472"/>
      <c r="AI84" s="472"/>
      <c r="AJ84" s="472"/>
      <c r="AK84" s="472"/>
      <c r="AL84" s="473"/>
      <c r="AM84" s="473"/>
      <c r="AN84" s="473"/>
      <c r="AO84" s="473"/>
      <c r="AP84" s="473"/>
      <c r="AQ84" s="473"/>
      <c r="AR84" s="473"/>
      <c r="AS84" s="473"/>
      <c r="AT84" s="473"/>
      <c r="AU84" s="473"/>
      <c r="AV84" s="473"/>
      <c r="AW84" s="473"/>
      <c r="AX84" s="473"/>
      <c r="AY84" s="473"/>
      <c r="AZ84" s="474"/>
      <c r="BA84" s="424"/>
      <c r="BB84" s="424"/>
      <c r="BC84" s="424"/>
      <c r="BD84" s="424"/>
      <c r="BE84" s="424"/>
      <c r="BF84" s="424"/>
      <c r="BG84" s="424"/>
      <c r="BH84" s="424"/>
      <c r="BI84" s="424"/>
      <c r="BJ84" s="424"/>
    </row>
    <row r="85" spans="6:62" ht="93" customHeight="1" x14ac:dyDescent="0.25">
      <c r="F85" s="468"/>
      <c r="G85" s="469"/>
      <c r="H85" s="469"/>
      <c r="I85" s="469"/>
      <c r="J85" s="469"/>
      <c r="K85" s="469"/>
      <c r="L85" s="469"/>
      <c r="M85" s="469"/>
      <c r="N85" s="469"/>
      <c r="U85" s="471"/>
      <c r="V85" s="472"/>
      <c r="W85" s="472"/>
      <c r="X85" s="472"/>
      <c r="Y85" s="472"/>
      <c r="Z85" s="472"/>
      <c r="AA85" s="472"/>
      <c r="AB85" s="472"/>
      <c r="AC85" s="472"/>
      <c r="AD85" s="472"/>
      <c r="AE85" s="472"/>
      <c r="AF85" s="472"/>
      <c r="AG85" s="472"/>
      <c r="AH85" s="472"/>
      <c r="AI85" s="472"/>
      <c r="AJ85" s="472"/>
      <c r="AK85" s="472"/>
      <c r="AL85" s="473"/>
      <c r="AM85" s="473"/>
      <c r="AN85" s="473"/>
      <c r="AO85" s="473"/>
      <c r="AP85" s="473"/>
      <c r="AQ85" s="473"/>
      <c r="AR85" s="473"/>
      <c r="AS85" s="473"/>
      <c r="AT85" s="473"/>
      <c r="AU85" s="473"/>
      <c r="AV85" s="473"/>
      <c r="AW85" s="473"/>
      <c r="AX85" s="473"/>
      <c r="AY85" s="473"/>
      <c r="AZ85" s="474"/>
      <c r="BA85" s="424"/>
      <c r="BB85" s="424"/>
      <c r="BC85" s="424"/>
      <c r="BD85" s="424"/>
      <c r="BE85" s="424"/>
      <c r="BF85" s="424"/>
      <c r="BG85" s="424"/>
      <c r="BH85" s="424"/>
      <c r="BI85" s="424"/>
      <c r="BJ85" s="424"/>
    </row>
    <row r="86" spans="6:62" ht="93" customHeight="1" x14ac:dyDescent="0.25">
      <c r="F86" s="468"/>
      <c r="G86" s="469"/>
      <c r="H86" s="469"/>
      <c r="I86" s="469"/>
      <c r="J86" s="469"/>
      <c r="K86" s="469"/>
      <c r="L86" s="469"/>
      <c r="M86" s="469"/>
      <c r="N86" s="469"/>
      <c r="U86" s="471"/>
      <c r="V86" s="472"/>
      <c r="W86" s="472"/>
      <c r="X86" s="472"/>
      <c r="Y86" s="472"/>
      <c r="Z86" s="472"/>
      <c r="AA86" s="472"/>
      <c r="AB86" s="472"/>
      <c r="AC86" s="472"/>
      <c r="AD86" s="472"/>
      <c r="AE86" s="472"/>
      <c r="AF86" s="472"/>
      <c r="AG86" s="472"/>
      <c r="AH86" s="472"/>
      <c r="AI86" s="472"/>
      <c r="AJ86" s="472"/>
      <c r="AK86" s="472"/>
      <c r="AL86" s="473"/>
      <c r="AM86" s="473"/>
      <c r="AN86" s="473"/>
      <c r="AO86" s="473"/>
      <c r="AP86" s="473"/>
      <c r="AQ86" s="473"/>
      <c r="AR86" s="473"/>
      <c r="AS86" s="473"/>
      <c r="AT86" s="473"/>
      <c r="AU86" s="473"/>
      <c r="AV86" s="473"/>
      <c r="AW86" s="473"/>
      <c r="AX86" s="473"/>
      <c r="AY86" s="473"/>
      <c r="AZ86" s="474"/>
      <c r="BA86" s="424"/>
      <c r="BB86" s="424"/>
      <c r="BC86" s="424"/>
      <c r="BD86" s="424"/>
      <c r="BE86" s="424"/>
      <c r="BF86" s="424"/>
      <c r="BG86" s="424"/>
      <c r="BH86" s="424"/>
      <c r="BI86" s="424"/>
      <c r="BJ86" s="424"/>
    </row>
    <row r="87" spans="6:62" ht="93" customHeight="1" x14ac:dyDescent="0.25">
      <c r="F87" s="468"/>
      <c r="G87" s="469"/>
      <c r="H87" s="469"/>
      <c r="I87" s="469"/>
      <c r="J87" s="469"/>
      <c r="K87" s="469"/>
      <c r="L87" s="469"/>
      <c r="M87" s="469"/>
      <c r="N87" s="469"/>
      <c r="U87" s="471"/>
      <c r="V87" s="472"/>
      <c r="W87" s="472"/>
      <c r="X87" s="472"/>
      <c r="Y87" s="472"/>
      <c r="Z87" s="472"/>
      <c r="AA87" s="472"/>
      <c r="AB87" s="472"/>
      <c r="AC87" s="472"/>
      <c r="AD87" s="472"/>
      <c r="AE87" s="472"/>
      <c r="AF87" s="472"/>
      <c r="AG87" s="472"/>
      <c r="AH87" s="472"/>
      <c r="AI87" s="472"/>
      <c r="AJ87" s="472"/>
      <c r="AK87" s="472"/>
      <c r="AL87" s="473"/>
      <c r="AM87" s="473"/>
      <c r="AN87" s="473"/>
      <c r="AO87" s="473"/>
      <c r="AP87" s="473"/>
      <c r="AQ87" s="473"/>
      <c r="AR87" s="473"/>
      <c r="AS87" s="473"/>
      <c r="AT87" s="473"/>
      <c r="AU87" s="473"/>
      <c r="AV87" s="473"/>
      <c r="AW87" s="473"/>
      <c r="AX87" s="473"/>
      <c r="AY87" s="473"/>
      <c r="AZ87" s="474"/>
      <c r="BA87" s="424"/>
      <c r="BB87" s="424"/>
      <c r="BC87" s="424"/>
      <c r="BD87" s="424"/>
      <c r="BE87" s="424"/>
      <c r="BF87" s="424"/>
      <c r="BG87" s="424"/>
      <c r="BH87" s="424"/>
      <c r="BI87" s="424"/>
      <c r="BJ87" s="424"/>
    </row>
    <row r="88" spans="6:62" ht="93" customHeight="1" x14ac:dyDescent="0.25">
      <c r="F88" s="468"/>
      <c r="G88" s="469"/>
      <c r="H88" s="469"/>
      <c r="I88" s="469"/>
      <c r="J88" s="469"/>
      <c r="K88" s="469"/>
      <c r="L88" s="469"/>
      <c r="M88" s="469"/>
      <c r="N88" s="469"/>
      <c r="U88" s="471"/>
      <c r="V88" s="472"/>
      <c r="W88" s="472"/>
      <c r="X88" s="472"/>
      <c r="Y88" s="472"/>
      <c r="Z88" s="472"/>
      <c r="AA88" s="472"/>
      <c r="AB88" s="472"/>
      <c r="AC88" s="472"/>
      <c r="AD88" s="472"/>
      <c r="AE88" s="472"/>
      <c r="AF88" s="472"/>
      <c r="AG88" s="472"/>
      <c r="AH88" s="472"/>
      <c r="AI88" s="472"/>
      <c r="AJ88" s="472"/>
      <c r="AK88" s="472"/>
      <c r="AL88" s="473"/>
      <c r="AM88" s="473"/>
      <c r="AN88" s="473"/>
      <c r="AO88" s="473"/>
      <c r="AP88" s="473"/>
      <c r="AQ88" s="473"/>
      <c r="AR88" s="473"/>
      <c r="AS88" s="473"/>
      <c r="AT88" s="473"/>
      <c r="AU88" s="473"/>
      <c r="AV88" s="473"/>
      <c r="AW88" s="473"/>
      <c r="AX88" s="473"/>
      <c r="AY88" s="473"/>
      <c r="AZ88" s="474"/>
      <c r="BA88" s="424"/>
      <c r="BB88" s="424"/>
      <c r="BC88" s="424"/>
      <c r="BD88" s="424"/>
      <c r="BE88" s="424"/>
      <c r="BF88" s="424"/>
      <c r="BG88" s="424"/>
      <c r="BH88" s="424"/>
      <c r="BI88" s="424"/>
      <c r="BJ88" s="424"/>
    </row>
    <row r="89" spans="6:62" ht="93" customHeight="1" x14ac:dyDescent="0.25">
      <c r="F89" s="468"/>
      <c r="G89" s="469"/>
      <c r="H89" s="469"/>
      <c r="I89" s="469"/>
      <c r="J89" s="469"/>
      <c r="K89" s="469"/>
      <c r="L89" s="469"/>
      <c r="M89" s="469"/>
      <c r="N89" s="469"/>
      <c r="U89" s="471"/>
      <c r="V89" s="472"/>
      <c r="W89" s="472"/>
      <c r="X89" s="472"/>
      <c r="Y89" s="472"/>
      <c r="Z89" s="472"/>
      <c r="AA89" s="472"/>
      <c r="AB89" s="472"/>
      <c r="AC89" s="472"/>
      <c r="AD89" s="472"/>
      <c r="AE89" s="472"/>
      <c r="AF89" s="472"/>
      <c r="AG89" s="472"/>
      <c r="AH89" s="472"/>
      <c r="AI89" s="472"/>
      <c r="AJ89" s="472"/>
      <c r="AK89" s="472"/>
      <c r="AL89" s="473"/>
      <c r="AM89" s="473"/>
      <c r="AN89" s="473"/>
      <c r="AO89" s="473"/>
      <c r="AP89" s="473"/>
      <c r="AQ89" s="473"/>
      <c r="AR89" s="473"/>
      <c r="AS89" s="473"/>
      <c r="AT89" s="473"/>
      <c r="AU89" s="473"/>
      <c r="AV89" s="473"/>
      <c r="AW89" s="473"/>
      <c r="AX89" s="473"/>
      <c r="AY89" s="473"/>
      <c r="AZ89" s="474"/>
      <c r="BA89" s="424"/>
      <c r="BB89" s="424"/>
      <c r="BC89" s="424"/>
      <c r="BD89" s="424"/>
      <c r="BE89" s="424"/>
      <c r="BF89" s="424"/>
      <c r="BG89" s="424"/>
      <c r="BH89" s="424"/>
      <c r="BI89" s="424"/>
      <c r="BJ89" s="424"/>
    </row>
    <row r="90" spans="6:62" ht="93" customHeight="1" x14ac:dyDescent="0.25">
      <c r="F90" s="468"/>
      <c r="G90" s="469"/>
      <c r="H90" s="469"/>
      <c r="I90" s="469"/>
      <c r="J90" s="469"/>
      <c r="K90" s="469"/>
      <c r="L90" s="469"/>
      <c r="M90" s="469"/>
      <c r="N90" s="469"/>
      <c r="U90" s="471"/>
      <c r="V90" s="472"/>
      <c r="W90" s="472"/>
      <c r="X90" s="472"/>
      <c r="Y90" s="472"/>
      <c r="Z90" s="472"/>
      <c r="AA90" s="472"/>
      <c r="AB90" s="472"/>
      <c r="AC90" s="472"/>
      <c r="AD90" s="472"/>
      <c r="AE90" s="472"/>
      <c r="AF90" s="472"/>
      <c r="AG90" s="472"/>
      <c r="AH90" s="472"/>
      <c r="AI90" s="472"/>
      <c r="AJ90" s="472"/>
      <c r="AK90" s="472"/>
      <c r="AL90" s="473"/>
      <c r="AM90" s="473"/>
      <c r="AN90" s="473"/>
      <c r="AO90" s="473"/>
      <c r="AP90" s="473"/>
      <c r="AQ90" s="473"/>
      <c r="AR90" s="473"/>
      <c r="AS90" s="473"/>
      <c r="AT90" s="473"/>
      <c r="AU90" s="473"/>
      <c r="AV90" s="473"/>
      <c r="AW90" s="473"/>
      <c r="AX90" s="473"/>
      <c r="AY90" s="473"/>
      <c r="AZ90" s="474"/>
      <c r="BA90" s="424"/>
      <c r="BB90" s="424"/>
      <c r="BC90" s="424"/>
      <c r="BD90" s="424"/>
      <c r="BE90" s="424"/>
      <c r="BF90" s="424"/>
      <c r="BG90" s="424"/>
      <c r="BH90" s="424"/>
      <c r="BI90" s="424"/>
      <c r="BJ90" s="424"/>
    </row>
    <row r="91" spans="6:62" ht="93" customHeight="1" x14ac:dyDescent="0.25">
      <c r="F91" s="468"/>
      <c r="G91" s="469"/>
      <c r="H91" s="469"/>
      <c r="I91" s="469"/>
      <c r="J91" s="469"/>
      <c r="K91" s="469"/>
      <c r="L91" s="469"/>
      <c r="M91" s="469"/>
      <c r="N91" s="469"/>
      <c r="U91" s="471"/>
      <c r="V91" s="472"/>
      <c r="W91" s="472"/>
      <c r="X91" s="472"/>
      <c r="Y91" s="472"/>
      <c r="Z91" s="472"/>
      <c r="AA91" s="472"/>
      <c r="AB91" s="472"/>
      <c r="AC91" s="472"/>
      <c r="AD91" s="472"/>
      <c r="AE91" s="472"/>
      <c r="AF91" s="472"/>
      <c r="AG91" s="472"/>
      <c r="AH91" s="472"/>
      <c r="AI91" s="472"/>
      <c r="AJ91" s="472"/>
      <c r="AK91" s="472"/>
      <c r="AL91" s="473"/>
      <c r="AM91" s="473"/>
      <c r="AN91" s="473"/>
      <c r="AO91" s="473"/>
      <c r="AP91" s="473"/>
      <c r="AQ91" s="473"/>
      <c r="AR91" s="473"/>
      <c r="AS91" s="473"/>
      <c r="AT91" s="473"/>
      <c r="AU91" s="473"/>
      <c r="AV91" s="473"/>
      <c r="AW91" s="473"/>
      <c r="AX91" s="473"/>
      <c r="AY91" s="473"/>
      <c r="AZ91" s="474"/>
      <c r="BA91" s="424"/>
      <c r="BB91" s="424"/>
      <c r="BC91" s="424"/>
      <c r="BD91" s="424"/>
      <c r="BE91" s="424"/>
      <c r="BF91" s="424"/>
      <c r="BG91" s="424"/>
      <c r="BH91" s="424"/>
      <c r="BI91" s="424"/>
      <c r="BJ91" s="424"/>
    </row>
    <row r="92" spans="6:62" ht="93" customHeight="1" x14ac:dyDescent="0.25">
      <c r="F92" s="468"/>
      <c r="G92" s="469"/>
      <c r="H92" s="469"/>
      <c r="I92" s="469"/>
      <c r="J92" s="469"/>
      <c r="K92" s="469"/>
      <c r="L92" s="469"/>
      <c r="M92" s="469"/>
      <c r="N92" s="469"/>
      <c r="U92" s="471"/>
      <c r="V92" s="472"/>
      <c r="W92" s="472"/>
      <c r="X92" s="472"/>
      <c r="Y92" s="472"/>
      <c r="Z92" s="472"/>
      <c r="AA92" s="472"/>
      <c r="AB92" s="472"/>
      <c r="AC92" s="472"/>
      <c r="AD92" s="472"/>
      <c r="AE92" s="472"/>
      <c r="AF92" s="472"/>
      <c r="AG92" s="472"/>
      <c r="AH92" s="472"/>
      <c r="AI92" s="472"/>
      <c r="AJ92" s="472"/>
      <c r="AK92" s="472"/>
      <c r="AL92" s="473"/>
      <c r="AM92" s="473"/>
      <c r="AN92" s="473"/>
      <c r="AO92" s="473"/>
      <c r="AP92" s="473"/>
      <c r="AQ92" s="473"/>
      <c r="AR92" s="473"/>
      <c r="AS92" s="473"/>
      <c r="AT92" s="473"/>
      <c r="AU92" s="473"/>
      <c r="AV92" s="473"/>
      <c r="AW92" s="473"/>
      <c r="AX92" s="473"/>
      <c r="AY92" s="473"/>
      <c r="AZ92" s="474"/>
      <c r="BA92" s="424"/>
      <c r="BB92" s="424"/>
      <c r="BC92" s="424"/>
      <c r="BD92" s="424"/>
      <c r="BE92" s="424"/>
      <c r="BF92" s="424"/>
      <c r="BG92" s="424"/>
      <c r="BH92" s="424"/>
      <c r="BI92" s="424"/>
      <c r="BJ92" s="424"/>
    </row>
    <row r="93" spans="6:62" ht="93" customHeight="1" x14ac:dyDescent="0.25">
      <c r="F93" s="468"/>
      <c r="G93" s="469"/>
      <c r="H93" s="469"/>
      <c r="I93" s="469"/>
      <c r="J93" s="469"/>
      <c r="K93" s="469"/>
      <c r="L93" s="469"/>
      <c r="M93" s="469"/>
      <c r="N93" s="469"/>
      <c r="U93" s="471"/>
      <c r="V93" s="472"/>
      <c r="W93" s="472"/>
      <c r="X93" s="472"/>
      <c r="Y93" s="472"/>
      <c r="Z93" s="472"/>
      <c r="AA93" s="472"/>
      <c r="AB93" s="472"/>
      <c r="AC93" s="472"/>
      <c r="AD93" s="472"/>
      <c r="AE93" s="472"/>
      <c r="AF93" s="472"/>
      <c r="AG93" s="472"/>
      <c r="AH93" s="472"/>
      <c r="AI93" s="472"/>
      <c r="AJ93" s="472"/>
      <c r="AK93" s="472"/>
      <c r="AL93" s="473"/>
      <c r="AM93" s="473"/>
      <c r="AN93" s="473"/>
      <c r="AO93" s="473"/>
      <c r="AP93" s="473"/>
      <c r="AQ93" s="473"/>
      <c r="AR93" s="473"/>
      <c r="AS93" s="473"/>
      <c r="AT93" s="473"/>
      <c r="AU93" s="473"/>
      <c r="AV93" s="473"/>
      <c r="AW93" s="473"/>
      <c r="AX93" s="473"/>
      <c r="AY93" s="473"/>
      <c r="AZ93" s="474"/>
      <c r="BA93" s="424"/>
      <c r="BB93" s="424"/>
      <c r="BC93" s="424"/>
      <c r="BD93" s="424"/>
      <c r="BE93" s="424"/>
      <c r="BF93" s="424"/>
      <c r="BG93" s="424"/>
      <c r="BH93" s="424"/>
      <c r="BI93" s="424"/>
      <c r="BJ93" s="424"/>
    </row>
    <row r="94" spans="6:62" ht="93" customHeight="1" x14ac:dyDescent="0.25">
      <c r="F94" s="468"/>
      <c r="G94" s="469"/>
      <c r="H94" s="469"/>
      <c r="I94" s="469"/>
      <c r="J94" s="469"/>
      <c r="K94" s="469"/>
      <c r="L94" s="469"/>
      <c r="M94" s="469"/>
      <c r="N94" s="469"/>
      <c r="U94" s="471"/>
      <c r="V94" s="472"/>
      <c r="W94" s="472"/>
      <c r="X94" s="472"/>
      <c r="Y94" s="472"/>
      <c r="Z94" s="472"/>
      <c r="AA94" s="472"/>
      <c r="AB94" s="472"/>
      <c r="AC94" s="472"/>
      <c r="AD94" s="472"/>
      <c r="AE94" s="472"/>
      <c r="AF94" s="472"/>
      <c r="AG94" s="472"/>
      <c r="AH94" s="472"/>
      <c r="AI94" s="472"/>
      <c r="AJ94" s="472"/>
      <c r="AK94" s="472"/>
      <c r="AL94" s="473"/>
      <c r="AM94" s="473"/>
      <c r="AN94" s="473"/>
      <c r="AO94" s="473"/>
      <c r="AP94" s="473"/>
      <c r="AQ94" s="473"/>
      <c r="AR94" s="473"/>
      <c r="AS94" s="473"/>
      <c r="AT94" s="473"/>
      <c r="AU94" s="473"/>
      <c r="AV94" s="473"/>
      <c r="AW94" s="473"/>
      <c r="AX94" s="473"/>
      <c r="AY94" s="473"/>
      <c r="AZ94" s="474"/>
      <c r="BA94" s="424"/>
      <c r="BB94" s="424"/>
      <c r="BC94" s="424"/>
      <c r="BD94" s="424"/>
      <c r="BE94" s="424"/>
      <c r="BF94" s="424"/>
      <c r="BG94" s="424"/>
      <c r="BH94" s="424"/>
      <c r="BI94" s="424"/>
      <c r="BJ94" s="424"/>
    </row>
    <row r="95" spans="6:62" ht="93" customHeight="1" x14ac:dyDescent="0.25">
      <c r="F95" s="468"/>
      <c r="G95" s="469"/>
      <c r="H95" s="469"/>
      <c r="I95" s="469"/>
      <c r="J95" s="469"/>
      <c r="K95" s="469"/>
      <c r="L95" s="469"/>
      <c r="M95" s="469"/>
      <c r="N95" s="469"/>
      <c r="U95" s="471"/>
      <c r="V95" s="472"/>
      <c r="W95" s="472"/>
      <c r="X95" s="472"/>
      <c r="Y95" s="472"/>
      <c r="Z95" s="472"/>
      <c r="AA95" s="472"/>
      <c r="AB95" s="472"/>
      <c r="AC95" s="472"/>
      <c r="AD95" s="472"/>
      <c r="AE95" s="472"/>
      <c r="AF95" s="472"/>
      <c r="AG95" s="472"/>
      <c r="AH95" s="472"/>
      <c r="AI95" s="472"/>
      <c r="AJ95" s="472"/>
      <c r="AK95" s="472"/>
      <c r="AL95" s="473"/>
      <c r="AM95" s="473"/>
      <c r="AN95" s="473"/>
      <c r="AO95" s="473"/>
      <c r="AP95" s="473"/>
      <c r="AQ95" s="473"/>
      <c r="AR95" s="473"/>
      <c r="AS95" s="473"/>
      <c r="AT95" s="473"/>
      <c r="AU95" s="473"/>
      <c r="AV95" s="473"/>
      <c r="AW95" s="473"/>
      <c r="AX95" s="473"/>
      <c r="AY95" s="473"/>
      <c r="AZ95" s="474"/>
      <c r="BA95" s="424"/>
      <c r="BB95" s="424"/>
      <c r="BC95" s="424"/>
      <c r="BD95" s="424"/>
      <c r="BE95" s="424"/>
      <c r="BF95" s="424"/>
      <c r="BG95" s="424"/>
      <c r="BH95" s="424"/>
      <c r="BI95" s="424"/>
      <c r="BJ95" s="424"/>
    </row>
    <row r="96" spans="6:62" ht="93" customHeight="1" x14ac:dyDescent="0.25">
      <c r="F96" s="468"/>
      <c r="G96" s="469"/>
      <c r="H96" s="469"/>
      <c r="I96" s="469"/>
      <c r="J96" s="469"/>
      <c r="K96" s="469"/>
      <c r="L96" s="469"/>
      <c r="M96" s="469"/>
      <c r="N96" s="469"/>
      <c r="U96" s="471"/>
      <c r="V96" s="472"/>
      <c r="W96" s="472"/>
      <c r="X96" s="472"/>
      <c r="Y96" s="472"/>
      <c r="Z96" s="472"/>
      <c r="AA96" s="472"/>
      <c r="AB96" s="472"/>
      <c r="AC96" s="472"/>
      <c r="AD96" s="472"/>
      <c r="AE96" s="472"/>
      <c r="AF96" s="472"/>
      <c r="AG96" s="472"/>
      <c r="AH96" s="472"/>
      <c r="AI96" s="472"/>
      <c r="AJ96" s="472"/>
      <c r="AK96" s="472"/>
      <c r="AL96" s="473"/>
      <c r="AM96" s="473"/>
      <c r="AN96" s="473"/>
      <c r="AO96" s="473"/>
      <c r="AP96" s="473"/>
      <c r="AQ96" s="473"/>
      <c r="AR96" s="473"/>
      <c r="AS96" s="473"/>
      <c r="AT96" s="473"/>
      <c r="AU96" s="473"/>
      <c r="AV96" s="473"/>
      <c r="AW96" s="473"/>
      <c r="AX96" s="473"/>
      <c r="AY96" s="473"/>
      <c r="AZ96" s="474"/>
      <c r="BA96" s="424"/>
      <c r="BB96" s="424"/>
      <c r="BC96" s="424"/>
      <c r="BD96" s="424"/>
      <c r="BE96" s="424"/>
      <c r="BF96" s="424"/>
      <c r="BG96" s="424"/>
      <c r="BH96" s="424"/>
      <c r="BI96" s="424"/>
      <c r="BJ96" s="424"/>
    </row>
    <row r="97" spans="6:62" ht="93" customHeight="1" x14ac:dyDescent="0.25">
      <c r="F97" s="468"/>
      <c r="G97" s="469"/>
      <c r="H97" s="469"/>
      <c r="I97" s="469"/>
      <c r="J97" s="469"/>
      <c r="K97" s="469"/>
      <c r="L97" s="469"/>
      <c r="M97" s="469"/>
      <c r="N97" s="469"/>
      <c r="U97" s="471"/>
      <c r="V97" s="472"/>
      <c r="W97" s="472"/>
      <c r="X97" s="472"/>
      <c r="Y97" s="472"/>
      <c r="Z97" s="472"/>
      <c r="AA97" s="472"/>
      <c r="AB97" s="472"/>
      <c r="AC97" s="472"/>
      <c r="AD97" s="472"/>
      <c r="AE97" s="472"/>
      <c r="AF97" s="472"/>
      <c r="AG97" s="472"/>
      <c r="AH97" s="472"/>
      <c r="AI97" s="472"/>
      <c r="AJ97" s="472"/>
      <c r="AK97" s="472"/>
      <c r="AL97" s="473"/>
      <c r="AM97" s="473"/>
      <c r="AN97" s="473"/>
      <c r="AO97" s="473"/>
      <c r="AP97" s="473"/>
      <c r="AQ97" s="473"/>
      <c r="AR97" s="473"/>
      <c r="AS97" s="473"/>
      <c r="AT97" s="473"/>
      <c r="AU97" s="473"/>
      <c r="AV97" s="473"/>
      <c r="AW97" s="473"/>
      <c r="AX97" s="473"/>
      <c r="AY97" s="473"/>
      <c r="AZ97" s="474"/>
      <c r="BA97" s="424"/>
      <c r="BB97" s="424"/>
      <c r="BC97" s="424"/>
      <c r="BD97" s="424"/>
      <c r="BE97" s="424"/>
      <c r="BF97" s="424"/>
      <c r="BG97" s="424"/>
      <c r="BH97" s="424"/>
      <c r="BI97" s="424"/>
      <c r="BJ97" s="424"/>
    </row>
    <row r="98" spans="6:62" ht="93" customHeight="1" x14ac:dyDescent="0.25">
      <c r="F98" s="468"/>
      <c r="G98" s="469"/>
      <c r="H98" s="469"/>
      <c r="I98" s="469"/>
      <c r="J98" s="469"/>
      <c r="K98" s="469"/>
      <c r="L98" s="469"/>
      <c r="M98" s="469"/>
      <c r="N98" s="469"/>
      <c r="U98" s="471"/>
      <c r="V98" s="472"/>
      <c r="W98" s="472"/>
      <c r="X98" s="472"/>
      <c r="Y98" s="472"/>
      <c r="Z98" s="472"/>
      <c r="AA98" s="472"/>
      <c r="AB98" s="472"/>
      <c r="AC98" s="472"/>
      <c r="AD98" s="472"/>
      <c r="AE98" s="472"/>
      <c r="AF98" s="472"/>
      <c r="AG98" s="472"/>
      <c r="AH98" s="472"/>
      <c r="AI98" s="472"/>
      <c r="AJ98" s="472"/>
      <c r="AK98" s="472"/>
      <c r="AL98" s="473"/>
      <c r="AM98" s="473"/>
      <c r="AN98" s="473"/>
      <c r="AO98" s="473"/>
      <c r="AP98" s="473"/>
      <c r="AQ98" s="473"/>
      <c r="AR98" s="473"/>
      <c r="AS98" s="473"/>
      <c r="AT98" s="473"/>
      <c r="AU98" s="473"/>
      <c r="AV98" s="473"/>
      <c r="AW98" s="473"/>
      <c r="AX98" s="473"/>
      <c r="AY98" s="473"/>
      <c r="AZ98" s="474"/>
      <c r="BA98" s="424"/>
      <c r="BB98" s="424"/>
      <c r="BC98" s="424"/>
      <c r="BD98" s="424"/>
      <c r="BE98" s="424"/>
      <c r="BF98" s="424"/>
      <c r="BG98" s="424"/>
      <c r="BH98" s="424"/>
      <c r="BI98" s="424"/>
      <c r="BJ98" s="424"/>
    </row>
    <row r="99" spans="6:62" ht="93" customHeight="1" x14ac:dyDescent="0.25">
      <c r="F99" s="468"/>
      <c r="G99" s="469"/>
      <c r="H99" s="469"/>
      <c r="I99" s="469"/>
      <c r="J99" s="469"/>
      <c r="K99" s="469"/>
      <c r="L99" s="469"/>
      <c r="M99" s="469"/>
      <c r="N99" s="469"/>
      <c r="U99" s="471"/>
      <c r="V99" s="472"/>
      <c r="W99" s="472"/>
      <c r="X99" s="472"/>
      <c r="Y99" s="472"/>
      <c r="Z99" s="472"/>
      <c r="AA99" s="472"/>
      <c r="AB99" s="472"/>
      <c r="AC99" s="472"/>
      <c r="AD99" s="472"/>
      <c r="AE99" s="472"/>
      <c r="AF99" s="472"/>
      <c r="AG99" s="472"/>
      <c r="AH99" s="472"/>
      <c r="AI99" s="472"/>
      <c r="AJ99" s="472"/>
      <c r="AK99" s="472"/>
      <c r="AL99" s="473"/>
      <c r="AM99" s="473"/>
      <c r="AN99" s="473"/>
      <c r="AO99" s="473"/>
      <c r="AP99" s="473"/>
      <c r="AQ99" s="473"/>
      <c r="AR99" s="473"/>
      <c r="AS99" s="473"/>
      <c r="AT99" s="473"/>
      <c r="AU99" s="473"/>
      <c r="AV99" s="473"/>
      <c r="AW99" s="473"/>
      <c r="AX99" s="473"/>
      <c r="AY99" s="473"/>
      <c r="AZ99" s="474"/>
      <c r="BA99" s="424"/>
      <c r="BB99" s="424"/>
      <c r="BC99" s="424"/>
      <c r="BD99" s="424"/>
      <c r="BE99" s="424"/>
      <c r="BF99" s="424"/>
      <c r="BG99" s="424"/>
      <c r="BH99" s="424"/>
      <c r="BI99" s="424"/>
      <c r="BJ99" s="424"/>
    </row>
    <row r="100" spans="6:62" ht="93" customHeight="1" x14ac:dyDescent="0.25">
      <c r="F100" s="468"/>
      <c r="G100" s="469"/>
      <c r="H100" s="469"/>
      <c r="I100" s="469"/>
      <c r="J100" s="469"/>
      <c r="K100" s="469"/>
      <c r="L100" s="469"/>
      <c r="M100" s="469"/>
      <c r="N100" s="469"/>
      <c r="U100" s="471"/>
      <c r="V100" s="472"/>
      <c r="W100" s="472"/>
      <c r="X100" s="472"/>
      <c r="Y100" s="472"/>
      <c r="Z100" s="472"/>
      <c r="AA100" s="472"/>
      <c r="AB100" s="472"/>
      <c r="AC100" s="472"/>
      <c r="AD100" s="472"/>
      <c r="AE100" s="472"/>
      <c r="AF100" s="472"/>
      <c r="AG100" s="472"/>
      <c r="AH100" s="472"/>
      <c r="AI100" s="472"/>
      <c r="AJ100" s="472"/>
      <c r="AK100" s="472"/>
      <c r="AL100" s="473"/>
      <c r="AM100" s="473"/>
      <c r="AN100" s="473"/>
      <c r="AO100" s="473"/>
      <c r="AP100" s="473"/>
      <c r="AQ100" s="473"/>
      <c r="AR100" s="473"/>
      <c r="AS100" s="473"/>
      <c r="AT100" s="473"/>
      <c r="AU100" s="473"/>
      <c r="AV100" s="473"/>
      <c r="AW100" s="473"/>
      <c r="AX100" s="473"/>
      <c r="AY100" s="473"/>
      <c r="AZ100" s="474"/>
      <c r="BA100" s="424"/>
      <c r="BB100" s="424"/>
      <c r="BC100" s="424"/>
      <c r="BD100" s="424"/>
      <c r="BE100" s="424"/>
      <c r="BF100" s="424"/>
      <c r="BG100" s="424"/>
      <c r="BH100" s="424"/>
      <c r="BI100" s="424"/>
      <c r="BJ100" s="424"/>
    </row>
    <row r="101" spans="6:62" ht="93" customHeight="1" x14ac:dyDescent="0.25">
      <c r="F101" s="468"/>
      <c r="G101" s="469"/>
      <c r="H101" s="469"/>
      <c r="I101" s="469"/>
      <c r="J101" s="469"/>
      <c r="K101" s="469"/>
      <c r="L101" s="469"/>
      <c r="M101" s="469"/>
      <c r="N101" s="469"/>
      <c r="U101" s="471"/>
      <c r="V101" s="472"/>
      <c r="W101" s="472"/>
      <c r="X101" s="472"/>
      <c r="Y101" s="472"/>
      <c r="Z101" s="472"/>
      <c r="AA101" s="472"/>
      <c r="AB101" s="472"/>
      <c r="AC101" s="472"/>
      <c r="AD101" s="472"/>
      <c r="AE101" s="472"/>
      <c r="AF101" s="472"/>
      <c r="AG101" s="472"/>
      <c r="AH101" s="472"/>
      <c r="AI101" s="472"/>
      <c r="AJ101" s="472"/>
      <c r="AK101" s="472"/>
      <c r="AL101" s="473"/>
      <c r="AM101" s="473"/>
      <c r="AN101" s="473"/>
      <c r="AO101" s="473"/>
      <c r="AP101" s="473"/>
      <c r="AQ101" s="473"/>
      <c r="AR101" s="473"/>
      <c r="AS101" s="473"/>
      <c r="AT101" s="473"/>
      <c r="AU101" s="473"/>
      <c r="AV101" s="473"/>
      <c r="AW101" s="473"/>
      <c r="AX101" s="473"/>
      <c r="AY101" s="473"/>
      <c r="AZ101" s="474"/>
      <c r="BA101" s="424"/>
      <c r="BB101" s="424"/>
      <c r="BC101" s="424"/>
      <c r="BD101" s="424"/>
      <c r="BE101" s="424"/>
      <c r="BF101" s="424"/>
      <c r="BG101" s="424"/>
      <c r="BH101" s="424"/>
      <c r="BI101" s="424"/>
      <c r="BJ101" s="424"/>
    </row>
    <row r="102" spans="6:62" ht="93" customHeight="1" x14ac:dyDescent="0.25">
      <c r="F102" s="468"/>
      <c r="G102" s="469"/>
      <c r="H102" s="469"/>
      <c r="I102" s="469"/>
      <c r="J102" s="469"/>
      <c r="K102" s="469"/>
      <c r="L102" s="469"/>
      <c r="M102" s="469"/>
      <c r="N102" s="469"/>
      <c r="U102" s="471"/>
      <c r="V102" s="472"/>
      <c r="W102" s="472"/>
      <c r="X102" s="472"/>
      <c r="Y102" s="472"/>
      <c r="Z102" s="472"/>
      <c r="AA102" s="472"/>
      <c r="AB102" s="472"/>
      <c r="AC102" s="472"/>
      <c r="AD102" s="472"/>
      <c r="AE102" s="472"/>
      <c r="AF102" s="472"/>
      <c r="AG102" s="472"/>
      <c r="AH102" s="472"/>
      <c r="AI102" s="472"/>
      <c r="AJ102" s="472"/>
      <c r="AK102" s="472"/>
      <c r="AL102" s="473"/>
      <c r="AM102" s="473"/>
      <c r="AN102" s="473"/>
      <c r="AO102" s="473"/>
      <c r="AP102" s="473"/>
      <c r="AQ102" s="473"/>
      <c r="AR102" s="473"/>
      <c r="AS102" s="473"/>
      <c r="AT102" s="473"/>
      <c r="AU102" s="473"/>
      <c r="AV102" s="473"/>
      <c r="AW102" s="473"/>
      <c r="AX102" s="473"/>
      <c r="AY102" s="473"/>
      <c r="AZ102" s="474"/>
      <c r="BA102" s="424"/>
      <c r="BB102" s="424"/>
      <c r="BC102" s="424"/>
      <c r="BD102" s="424"/>
      <c r="BE102" s="424"/>
      <c r="BF102" s="424"/>
      <c r="BG102" s="424"/>
      <c r="BH102" s="424"/>
      <c r="BI102" s="424"/>
      <c r="BJ102" s="424"/>
    </row>
    <row r="103" spans="6:62" ht="93" customHeight="1" x14ac:dyDescent="0.25">
      <c r="F103" s="468"/>
      <c r="G103" s="469"/>
      <c r="H103" s="469"/>
      <c r="I103" s="469"/>
      <c r="J103" s="469"/>
      <c r="K103" s="469"/>
      <c r="L103" s="469"/>
      <c r="M103" s="469"/>
      <c r="N103" s="469"/>
      <c r="U103" s="471"/>
      <c r="V103" s="472"/>
      <c r="W103" s="472"/>
      <c r="X103" s="472"/>
      <c r="Y103" s="472"/>
      <c r="Z103" s="472"/>
      <c r="AA103" s="472"/>
      <c r="AB103" s="472"/>
      <c r="AC103" s="472"/>
      <c r="AD103" s="472"/>
      <c r="AE103" s="472"/>
      <c r="AF103" s="472"/>
      <c r="AG103" s="472"/>
      <c r="AH103" s="472"/>
      <c r="AI103" s="472"/>
      <c r="AJ103" s="472"/>
      <c r="AK103" s="472"/>
      <c r="AL103" s="473"/>
      <c r="AM103" s="473"/>
      <c r="AN103" s="473"/>
      <c r="AO103" s="473"/>
      <c r="AP103" s="473"/>
      <c r="AQ103" s="473"/>
      <c r="AR103" s="473"/>
      <c r="AS103" s="473"/>
      <c r="AT103" s="473"/>
      <c r="AU103" s="473"/>
      <c r="AV103" s="473"/>
      <c r="AW103" s="473"/>
      <c r="AX103" s="473"/>
      <c r="AY103" s="473"/>
      <c r="AZ103" s="474"/>
      <c r="BA103" s="424"/>
      <c r="BB103" s="424"/>
      <c r="BC103" s="424"/>
      <c r="BD103" s="424"/>
      <c r="BE103" s="424"/>
      <c r="BF103" s="424"/>
      <c r="BG103" s="424"/>
      <c r="BH103" s="424"/>
      <c r="BI103" s="424"/>
      <c r="BJ103" s="424"/>
    </row>
    <row r="104" spans="6:62" ht="93" customHeight="1" x14ac:dyDescent="0.25">
      <c r="F104" s="468"/>
      <c r="G104" s="469"/>
      <c r="H104" s="469"/>
      <c r="I104" s="469"/>
      <c r="J104" s="469"/>
      <c r="K104" s="469"/>
      <c r="L104" s="469"/>
      <c r="M104" s="469"/>
      <c r="N104" s="469"/>
      <c r="U104" s="471"/>
      <c r="V104" s="472"/>
      <c r="W104" s="472"/>
      <c r="X104" s="472"/>
      <c r="Y104" s="472"/>
      <c r="Z104" s="472"/>
      <c r="AA104" s="472"/>
      <c r="AB104" s="472"/>
      <c r="AC104" s="472"/>
      <c r="AD104" s="472"/>
      <c r="AE104" s="472"/>
      <c r="AF104" s="472"/>
      <c r="AG104" s="472"/>
      <c r="AH104" s="472"/>
      <c r="AI104" s="472"/>
      <c r="AJ104" s="472"/>
      <c r="AK104" s="472"/>
      <c r="AL104" s="473"/>
      <c r="AM104" s="473"/>
      <c r="AN104" s="473"/>
      <c r="AO104" s="473"/>
      <c r="AP104" s="473"/>
      <c r="AQ104" s="473"/>
      <c r="AR104" s="473"/>
      <c r="AS104" s="473"/>
      <c r="AT104" s="473"/>
      <c r="AU104" s="473"/>
      <c r="AV104" s="473"/>
      <c r="AW104" s="473"/>
      <c r="AX104" s="473"/>
      <c r="AY104" s="473"/>
      <c r="AZ104" s="474"/>
      <c r="BA104" s="424"/>
      <c r="BB104" s="424"/>
      <c r="BC104" s="424"/>
      <c r="BD104" s="424"/>
      <c r="BE104" s="424"/>
      <c r="BF104" s="424"/>
      <c r="BG104" s="424"/>
      <c r="BH104" s="424"/>
      <c r="BI104" s="424"/>
      <c r="BJ104" s="424"/>
    </row>
    <row r="105" spans="6:62" ht="93" customHeight="1" x14ac:dyDescent="0.25">
      <c r="F105" s="468"/>
      <c r="G105" s="469"/>
      <c r="H105" s="469"/>
      <c r="I105" s="469"/>
      <c r="J105" s="469"/>
      <c r="K105" s="469"/>
      <c r="L105" s="469"/>
      <c r="M105" s="469"/>
      <c r="N105" s="469"/>
      <c r="U105" s="471"/>
      <c r="V105" s="472"/>
      <c r="W105" s="472"/>
      <c r="X105" s="472"/>
      <c r="Y105" s="472"/>
      <c r="Z105" s="472"/>
      <c r="AA105" s="472"/>
      <c r="AB105" s="472"/>
      <c r="AC105" s="472"/>
      <c r="AD105" s="472"/>
      <c r="AE105" s="472"/>
      <c r="AF105" s="472"/>
      <c r="AG105" s="472"/>
      <c r="AH105" s="472"/>
      <c r="AI105" s="472"/>
      <c r="AJ105" s="472"/>
      <c r="AK105" s="472"/>
      <c r="AL105" s="473"/>
      <c r="AM105" s="473"/>
      <c r="AN105" s="473"/>
      <c r="AO105" s="473"/>
      <c r="AP105" s="473"/>
      <c r="AQ105" s="473"/>
      <c r="AR105" s="473"/>
      <c r="AS105" s="473"/>
      <c r="AT105" s="473"/>
      <c r="AU105" s="473"/>
      <c r="AV105" s="473"/>
      <c r="AW105" s="473"/>
      <c r="AX105" s="473"/>
      <c r="AY105" s="473"/>
      <c r="AZ105" s="474"/>
      <c r="BA105" s="424"/>
      <c r="BB105" s="424"/>
      <c r="BC105" s="424"/>
      <c r="BD105" s="424"/>
      <c r="BE105" s="424"/>
      <c r="BF105" s="424"/>
      <c r="BG105" s="424"/>
      <c r="BH105" s="424"/>
      <c r="BI105" s="424"/>
      <c r="BJ105" s="424"/>
    </row>
    <row r="106" spans="6:62" ht="93" customHeight="1" x14ac:dyDescent="0.25">
      <c r="F106" s="468"/>
      <c r="G106" s="469"/>
      <c r="H106" s="469"/>
      <c r="I106" s="469"/>
      <c r="J106" s="469"/>
      <c r="K106" s="469"/>
      <c r="L106" s="469"/>
      <c r="M106" s="469"/>
      <c r="N106" s="469"/>
      <c r="U106" s="471"/>
      <c r="V106" s="472"/>
      <c r="W106" s="472"/>
      <c r="X106" s="472"/>
      <c r="Y106" s="472"/>
      <c r="Z106" s="472"/>
      <c r="AA106" s="472"/>
      <c r="AB106" s="472"/>
      <c r="AC106" s="472"/>
      <c r="AD106" s="472"/>
      <c r="AE106" s="472"/>
      <c r="AF106" s="472"/>
      <c r="AG106" s="472"/>
      <c r="AH106" s="472"/>
      <c r="AI106" s="472"/>
      <c r="AJ106" s="472"/>
      <c r="AK106" s="472"/>
      <c r="AL106" s="473"/>
      <c r="AM106" s="473"/>
      <c r="AN106" s="473"/>
      <c r="AO106" s="473"/>
      <c r="AP106" s="473"/>
      <c r="AQ106" s="473"/>
      <c r="AR106" s="473"/>
      <c r="AS106" s="473"/>
      <c r="AT106" s="473"/>
      <c r="AU106" s="473"/>
      <c r="AV106" s="473"/>
      <c r="AW106" s="473"/>
      <c r="AX106" s="473"/>
      <c r="AY106" s="473"/>
      <c r="AZ106" s="474"/>
      <c r="BA106" s="424"/>
      <c r="BB106" s="424"/>
      <c r="BC106" s="424"/>
      <c r="BD106" s="424"/>
      <c r="BE106" s="424"/>
      <c r="BF106" s="424"/>
      <c r="BG106" s="424"/>
      <c r="BH106" s="424"/>
      <c r="BI106" s="424"/>
      <c r="BJ106" s="424"/>
    </row>
    <row r="107" spans="6:62" ht="93" customHeight="1" x14ac:dyDescent="0.25">
      <c r="F107" s="468"/>
      <c r="G107" s="469"/>
      <c r="H107" s="469"/>
      <c r="I107" s="469"/>
      <c r="J107" s="469"/>
      <c r="K107" s="469"/>
      <c r="L107" s="469"/>
      <c r="M107" s="469"/>
      <c r="N107" s="469"/>
      <c r="U107" s="471"/>
      <c r="V107" s="472"/>
      <c r="W107" s="472"/>
      <c r="X107" s="472"/>
      <c r="Y107" s="472"/>
      <c r="Z107" s="472"/>
      <c r="AA107" s="472"/>
      <c r="AB107" s="472"/>
      <c r="AC107" s="472"/>
      <c r="AD107" s="472"/>
      <c r="AE107" s="472"/>
      <c r="AF107" s="472"/>
      <c r="AG107" s="472"/>
      <c r="AH107" s="472"/>
      <c r="AI107" s="472"/>
      <c r="AJ107" s="472"/>
      <c r="AK107" s="472"/>
      <c r="AL107" s="473"/>
      <c r="AM107" s="473"/>
      <c r="AN107" s="473"/>
      <c r="AO107" s="473"/>
      <c r="AP107" s="473"/>
      <c r="AQ107" s="473"/>
      <c r="AR107" s="473"/>
      <c r="AS107" s="473"/>
      <c r="AT107" s="473"/>
      <c r="AU107" s="473"/>
      <c r="AV107" s="473"/>
      <c r="AW107" s="473"/>
      <c r="AX107" s="473"/>
      <c r="AY107" s="473"/>
      <c r="AZ107" s="474"/>
      <c r="BA107" s="424"/>
      <c r="BB107" s="424"/>
      <c r="BC107" s="424"/>
      <c r="BD107" s="424"/>
      <c r="BE107" s="424"/>
      <c r="BF107" s="424"/>
      <c r="BG107" s="424"/>
      <c r="BH107" s="424"/>
      <c r="BI107" s="424"/>
      <c r="BJ107" s="424"/>
    </row>
    <row r="108" spans="6:62" ht="93" customHeight="1" x14ac:dyDescent="0.25">
      <c r="F108" s="468"/>
      <c r="G108" s="469"/>
      <c r="H108" s="469"/>
      <c r="I108" s="469"/>
      <c r="J108" s="469"/>
      <c r="K108" s="469"/>
      <c r="L108" s="469"/>
      <c r="M108" s="469"/>
      <c r="N108" s="469"/>
      <c r="U108" s="471"/>
      <c r="V108" s="472"/>
      <c r="W108" s="472"/>
      <c r="X108" s="472"/>
      <c r="Y108" s="472"/>
      <c r="Z108" s="472"/>
      <c r="AA108" s="472"/>
      <c r="AB108" s="472"/>
      <c r="AC108" s="472"/>
      <c r="AD108" s="472"/>
      <c r="AE108" s="472"/>
      <c r="AF108" s="472"/>
      <c r="AG108" s="472"/>
      <c r="AH108" s="472"/>
      <c r="AI108" s="472"/>
      <c r="AJ108" s="472"/>
      <c r="AK108" s="472"/>
      <c r="AL108" s="473"/>
      <c r="AM108" s="473"/>
      <c r="AN108" s="473"/>
      <c r="AO108" s="473"/>
      <c r="AP108" s="473"/>
      <c r="AQ108" s="473"/>
      <c r="AR108" s="473"/>
      <c r="AS108" s="473"/>
      <c r="AT108" s="473"/>
      <c r="AU108" s="473"/>
      <c r="AV108" s="473"/>
      <c r="AW108" s="473"/>
      <c r="AX108" s="473"/>
      <c r="AY108" s="473"/>
      <c r="AZ108" s="474"/>
      <c r="BA108" s="424"/>
      <c r="BB108" s="424"/>
      <c r="BC108" s="424"/>
      <c r="BD108" s="424"/>
      <c r="BE108" s="424"/>
      <c r="BF108" s="424"/>
      <c r="BG108" s="424"/>
      <c r="BH108" s="424"/>
      <c r="BI108" s="424"/>
      <c r="BJ108" s="424"/>
    </row>
    <row r="109" spans="6:62" ht="93" customHeight="1" x14ac:dyDescent="0.25">
      <c r="F109" s="468"/>
      <c r="G109" s="469"/>
      <c r="H109" s="469"/>
      <c r="I109" s="469"/>
      <c r="J109" s="469"/>
      <c r="K109" s="469"/>
      <c r="L109" s="469"/>
      <c r="M109" s="469"/>
      <c r="N109" s="469"/>
      <c r="U109" s="471"/>
      <c r="V109" s="472"/>
      <c r="W109" s="472"/>
      <c r="X109" s="472"/>
      <c r="Y109" s="472"/>
      <c r="Z109" s="472"/>
      <c r="AA109" s="472"/>
      <c r="AB109" s="472"/>
      <c r="AC109" s="472"/>
      <c r="AD109" s="472"/>
      <c r="AE109" s="472"/>
      <c r="AF109" s="472"/>
      <c r="AG109" s="472"/>
      <c r="AH109" s="472"/>
      <c r="AI109" s="472"/>
      <c r="AJ109" s="472"/>
      <c r="AK109" s="472"/>
      <c r="AL109" s="473"/>
      <c r="AM109" s="473"/>
      <c r="AN109" s="473"/>
      <c r="AO109" s="473"/>
      <c r="AP109" s="473"/>
      <c r="AQ109" s="473"/>
      <c r="AR109" s="473"/>
      <c r="AS109" s="473"/>
      <c r="AT109" s="473"/>
      <c r="AU109" s="473"/>
      <c r="AV109" s="473"/>
      <c r="AW109" s="473"/>
      <c r="AX109" s="473"/>
      <c r="AY109" s="473"/>
      <c r="AZ109" s="474"/>
      <c r="BA109" s="424"/>
      <c r="BB109" s="424"/>
      <c r="BC109" s="424"/>
      <c r="BD109" s="424"/>
      <c r="BE109" s="424"/>
      <c r="BF109" s="424"/>
      <c r="BG109" s="424"/>
      <c r="BH109" s="424"/>
      <c r="BI109" s="424"/>
      <c r="BJ109" s="424"/>
    </row>
    <row r="110" spans="6:62" ht="93" customHeight="1" x14ac:dyDescent="0.25">
      <c r="F110" s="468"/>
      <c r="G110" s="469"/>
      <c r="H110" s="469"/>
      <c r="I110" s="469"/>
      <c r="J110" s="469"/>
      <c r="K110" s="469"/>
      <c r="L110" s="469"/>
      <c r="M110" s="469"/>
      <c r="N110" s="469"/>
      <c r="U110" s="471"/>
      <c r="V110" s="472"/>
      <c r="W110" s="472"/>
      <c r="X110" s="472"/>
      <c r="Y110" s="472"/>
      <c r="Z110" s="472"/>
      <c r="AA110" s="472"/>
      <c r="AB110" s="472"/>
      <c r="AC110" s="472"/>
      <c r="AD110" s="472"/>
      <c r="AE110" s="472"/>
      <c r="AF110" s="472"/>
      <c r="AG110" s="472"/>
      <c r="AH110" s="472"/>
      <c r="AI110" s="472"/>
      <c r="AJ110" s="472"/>
      <c r="AK110" s="472"/>
      <c r="AL110" s="473"/>
      <c r="AM110" s="473"/>
      <c r="AN110" s="473"/>
      <c r="AO110" s="473"/>
      <c r="AP110" s="473"/>
      <c r="AQ110" s="473"/>
      <c r="AR110" s="473"/>
      <c r="AS110" s="473"/>
      <c r="AT110" s="473"/>
      <c r="AU110" s="473"/>
      <c r="AV110" s="473"/>
      <c r="AW110" s="473"/>
      <c r="AX110" s="473"/>
      <c r="AY110" s="473"/>
      <c r="AZ110" s="474"/>
      <c r="BA110" s="424"/>
      <c r="BB110" s="424"/>
      <c r="BC110" s="424"/>
      <c r="BD110" s="424"/>
      <c r="BE110" s="424"/>
      <c r="BF110" s="424"/>
      <c r="BG110" s="424"/>
      <c r="BH110" s="424"/>
      <c r="BI110" s="424"/>
      <c r="BJ110" s="424"/>
    </row>
    <row r="111" spans="6:62" ht="93" customHeight="1" x14ac:dyDescent="0.25">
      <c r="F111" s="468"/>
      <c r="G111" s="469"/>
      <c r="H111" s="469"/>
      <c r="I111" s="469"/>
      <c r="J111" s="469"/>
      <c r="K111" s="469"/>
      <c r="L111" s="469"/>
      <c r="M111" s="469"/>
      <c r="N111" s="469"/>
      <c r="U111" s="471"/>
      <c r="V111" s="472"/>
      <c r="W111" s="472"/>
      <c r="X111" s="472"/>
      <c r="Y111" s="472"/>
      <c r="Z111" s="472"/>
      <c r="AA111" s="472"/>
      <c r="AB111" s="472"/>
      <c r="AC111" s="472"/>
      <c r="AD111" s="472"/>
      <c r="AE111" s="472"/>
      <c r="AF111" s="472"/>
      <c r="AG111" s="472"/>
      <c r="AH111" s="472"/>
      <c r="AI111" s="472"/>
      <c r="AJ111" s="472"/>
      <c r="AK111" s="472"/>
      <c r="AL111" s="473"/>
      <c r="AM111" s="473"/>
      <c r="AN111" s="473"/>
      <c r="AO111" s="473"/>
      <c r="AP111" s="473"/>
      <c r="AQ111" s="473"/>
      <c r="AR111" s="473"/>
      <c r="AS111" s="473"/>
      <c r="AT111" s="473"/>
      <c r="AU111" s="473"/>
      <c r="AV111" s="473"/>
      <c r="AW111" s="473"/>
      <c r="AX111" s="473"/>
      <c r="AY111" s="473"/>
      <c r="AZ111" s="474"/>
      <c r="BA111" s="424"/>
      <c r="BB111" s="424"/>
      <c r="BC111" s="424"/>
      <c r="BD111" s="424"/>
      <c r="BE111" s="424"/>
      <c r="BF111" s="424"/>
      <c r="BG111" s="424"/>
      <c r="BH111" s="424"/>
      <c r="BI111" s="424"/>
      <c r="BJ111" s="424"/>
    </row>
    <row r="112" spans="6:62" ht="93" customHeight="1" x14ac:dyDescent="0.25">
      <c r="F112" s="468"/>
      <c r="G112" s="469"/>
      <c r="H112" s="469"/>
      <c r="I112" s="469"/>
      <c r="J112" s="469"/>
      <c r="K112" s="469"/>
      <c r="L112" s="469"/>
      <c r="M112" s="469"/>
      <c r="N112" s="469"/>
      <c r="U112" s="471"/>
      <c r="V112" s="472"/>
      <c r="W112" s="472"/>
      <c r="X112" s="472"/>
      <c r="Y112" s="472"/>
      <c r="Z112" s="472"/>
      <c r="AA112" s="472"/>
      <c r="AB112" s="472"/>
      <c r="AC112" s="472"/>
      <c r="AD112" s="472"/>
      <c r="AE112" s="472"/>
      <c r="AF112" s="472"/>
      <c r="AG112" s="472"/>
      <c r="AH112" s="472"/>
      <c r="AI112" s="472"/>
      <c r="AJ112" s="472"/>
      <c r="AK112" s="472"/>
      <c r="AL112" s="473"/>
      <c r="AM112" s="473"/>
      <c r="AN112" s="473"/>
      <c r="AO112" s="473"/>
      <c r="AP112" s="473"/>
      <c r="AQ112" s="473"/>
      <c r="AR112" s="473"/>
      <c r="AS112" s="473"/>
      <c r="AT112" s="473"/>
      <c r="AU112" s="473"/>
      <c r="AV112" s="473"/>
      <c r="AW112" s="473"/>
      <c r="AX112" s="473"/>
      <c r="AY112" s="473"/>
      <c r="AZ112" s="474"/>
      <c r="BA112" s="424"/>
      <c r="BB112" s="424"/>
      <c r="BC112" s="424"/>
      <c r="BD112" s="424"/>
      <c r="BE112" s="424"/>
      <c r="BF112" s="424"/>
      <c r="BG112" s="424"/>
      <c r="BH112" s="424"/>
      <c r="BI112" s="424"/>
      <c r="BJ112" s="424"/>
    </row>
    <row r="113" spans="6:62" ht="93" customHeight="1" x14ac:dyDescent="0.25">
      <c r="F113" s="468"/>
      <c r="G113" s="469"/>
      <c r="H113" s="469"/>
      <c r="I113" s="469"/>
      <c r="J113" s="469"/>
      <c r="K113" s="469"/>
      <c r="L113" s="469"/>
      <c r="M113" s="469"/>
      <c r="N113" s="469"/>
      <c r="U113" s="471"/>
      <c r="V113" s="472"/>
      <c r="W113" s="472"/>
      <c r="X113" s="472"/>
      <c r="Y113" s="472"/>
      <c r="Z113" s="472"/>
      <c r="AA113" s="472"/>
      <c r="AB113" s="472"/>
      <c r="AC113" s="472"/>
      <c r="AD113" s="472"/>
      <c r="AE113" s="472"/>
      <c r="AF113" s="472"/>
      <c r="AG113" s="472"/>
      <c r="AH113" s="472"/>
      <c r="AI113" s="472"/>
      <c r="AJ113" s="472"/>
      <c r="AK113" s="472"/>
      <c r="AL113" s="473"/>
      <c r="AM113" s="473"/>
      <c r="AN113" s="473"/>
      <c r="AO113" s="473"/>
      <c r="AP113" s="473"/>
      <c r="AQ113" s="473"/>
      <c r="AR113" s="473"/>
      <c r="AS113" s="473"/>
      <c r="AT113" s="473"/>
      <c r="AU113" s="473"/>
      <c r="AV113" s="473"/>
      <c r="AW113" s="473"/>
      <c r="AX113" s="473"/>
      <c r="AY113" s="473"/>
      <c r="AZ113" s="474"/>
      <c r="BA113" s="424"/>
      <c r="BB113" s="424"/>
      <c r="BC113" s="424"/>
      <c r="BD113" s="424"/>
      <c r="BE113" s="424"/>
      <c r="BF113" s="424"/>
      <c r="BG113" s="424"/>
      <c r="BH113" s="424"/>
      <c r="BI113" s="424"/>
      <c r="BJ113" s="424"/>
    </row>
    <row r="114" spans="6:62" ht="93" customHeight="1" x14ac:dyDescent="0.25">
      <c r="F114" s="468"/>
      <c r="G114" s="469"/>
      <c r="H114" s="469"/>
      <c r="I114" s="469"/>
      <c r="J114" s="469"/>
      <c r="K114" s="469"/>
      <c r="L114" s="469"/>
      <c r="M114" s="469"/>
      <c r="N114" s="469"/>
      <c r="U114" s="471"/>
      <c r="V114" s="472"/>
      <c r="W114" s="472"/>
      <c r="X114" s="472"/>
      <c r="Y114" s="472"/>
      <c r="Z114" s="472"/>
      <c r="AA114" s="472"/>
      <c r="AB114" s="472"/>
      <c r="AC114" s="472"/>
      <c r="AD114" s="472"/>
      <c r="AE114" s="472"/>
      <c r="AF114" s="472"/>
      <c r="AG114" s="472"/>
      <c r="AH114" s="472"/>
      <c r="AI114" s="472"/>
      <c r="AJ114" s="472"/>
      <c r="AK114" s="472"/>
      <c r="AL114" s="473"/>
      <c r="AM114" s="473"/>
      <c r="AN114" s="473"/>
      <c r="AO114" s="473"/>
      <c r="AP114" s="473"/>
      <c r="AQ114" s="473"/>
      <c r="AR114" s="473"/>
      <c r="AS114" s="473"/>
      <c r="AT114" s="473"/>
      <c r="AU114" s="473"/>
      <c r="AV114" s="473"/>
      <c r="AW114" s="473"/>
      <c r="AX114" s="473"/>
      <c r="AY114" s="473"/>
      <c r="AZ114" s="474"/>
      <c r="BA114" s="424"/>
      <c r="BB114" s="424"/>
      <c r="BC114" s="424"/>
      <c r="BD114" s="424"/>
      <c r="BE114" s="424"/>
      <c r="BF114" s="424"/>
      <c r="BG114" s="424"/>
      <c r="BH114" s="424"/>
      <c r="BI114" s="424"/>
      <c r="BJ114" s="424"/>
    </row>
    <row r="115" spans="6:62" ht="93" customHeight="1" x14ac:dyDescent="0.25">
      <c r="F115" s="468"/>
      <c r="G115" s="469"/>
      <c r="H115" s="469"/>
      <c r="I115" s="469"/>
      <c r="J115" s="469"/>
      <c r="K115" s="469"/>
      <c r="L115" s="469"/>
      <c r="M115" s="469"/>
      <c r="N115" s="469"/>
      <c r="U115" s="471"/>
      <c r="V115" s="472"/>
      <c r="W115" s="472"/>
      <c r="X115" s="472"/>
      <c r="Y115" s="472"/>
      <c r="Z115" s="472"/>
      <c r="AA115" s="472"/>
      <c r="AB115" s="472"/>
      <c r="AC115" s="472"/>
      <c r="AD115" s="472"/>
      <c r="AE115" s="472"/>
      <c r="AF115" s="472"/>
      <c r="AG115" s="472"/>
      <c r="AH115" s="472"/>
      <c r="AI115" s="472"/>
      <c r="AJ115" s="472"/>
      <c r="AK115" s="472"/>
      <c r="AL115" s="473"/>
      <c r="AM115" s="473"/>
      <c r="AN115" s="473"/>
      <c r="AO115" s="473"/>
      <c r="AP115" s="473"/>
      <c r="AQ115" s="473"/>
      <c r="AR115" s="473"/>
      <c r="AS115" s="473"/>
      <c r="AT115" s="473"/>
      <c r="AU115" s="473"/>
      <c r="AV115" s="473"/>
      <c r="AW115" s="473"/>
      <c r="AX115" s="473"/>
      <c r="AY115" s="473"/>
      <c r="AZ115" s="474"/>
      <c r="BA115" s="424"/>
      <c r="BB115" s="424"/>
      <c r="BC115" s="424"/>
      <c r="BD115" s="424"/>
      <c r="BE115" s="424"/>
      <c r="BF115" s="424"/>
      <c r="BG115" s="424"/>
      <c r="BH115" s="424"/>
      <c r="BI115" s="424"/>
      <c r="BJ115" s="424"/>
    </row>
    <row r="116" spans="6:62" ht="93" customHeight="1" x14ac:dyDescent="0.25">
      <c r="F116" s="468"/>
      <c r="G116" s="469"/>
      <c r="H116" s="469"/>
      <c r="I116" s="469"/>
      <c r="J116" s="469"/>
      <c r="K116" s="469"/>
      <c r="L116" s="469"/>
      <c r="M116" s="469"/>
      <c r="N116" s="469"/>
      <c r="U116" s="471"/>
      <c r="V116" s="472"/>
      <c r="W116" s="472"/>
      <c r="X116" s="472"/>
      <c r="Y116" s="472"/>
      <c r="Z116" s="472"/>
      <c r="AA116" s="472"/>
      <c r="AB116" s="472"/>
      <c r="AC116" s="472"/>
      <c r="AD116" s="472"/>
      <c r="AE116" s="472"/>
      <c r="AF116" s="472"/>
      <c r="AG116" s="472"/>
      <c r="AH116" s="472"/>
      <c r="AI116" s="472"/>
      <c r="AJ116" s="472"/>
      <c r="AK116" s="472"/>
      <c r="AL116" s="473"/>
      <c r="AM116" s="473"/>
      <c r="AN116" s="473"/>
      <c r="AO116" s="473"/>
      <c r="AP116" s="473"/>
      <c r="AQ116" s="473"/>
      <c r="AR116" s="473"/>
      <c r="AS116" s="473"/>
      <c r="AT116" s="473"/>
      <c r="AU116" s="473"/>
      <c r="AV116" s="473"/>
      <c r="AW116" s="473"/>
      <c r="AX116" s="473"/>
      <c r="AY116" s="473"/>
      <c r="AZ116" s="474"/>
      <c r="BA116" s="424"/>
      <c r="BB116" s="424"/>
      <c r="BC116" s="424"/>
      <c r="BD116" s="424"/>
      <c r="BE116" s="424"/>
      <c r="BF116" s="424"/>
      <c r="BG116" s="424"/>
      <c r="BH116" s="424"/>
      <c r="BI116" s="424"/>
      <c r="BJ116" s="424"/>
    </row>
    <row r="117" spans="6:62" ht="93" customHeight="1" x14ac:dyDescent="0.25">
      <c r="F117" s="468"/>
      <c r="G117" s="469"/>
      <c r="H117" s="469"/>
      <c r="I117" s="469"/>
      <c r="J117" s="469"/>
      <c r="K117" s="469"/>
      <c r="L117" s="469"/>
      <c r="M117" s="469"/>
      <c r="N117" s="469"/>
      <c r="U117" s="471"/>
      <c r="V117" s="472"/>
      <c r="W117" s="472"/>
      <c r="X117" s="472"/>
      <c r="Y117" s="472"/>
      <c r="Z117" s="472"/>
      <c r="AA117" s="472"/>
      <c r="AB117" s="472"/>
      <c r="AC117" s="472"/>
      <c r="AD117" s="472"/>
      <c r="AE117" s="472"/>
      <c r="AF117" s="472"/>
      <c r="AG117" s="472"/>
      <c r="AH117" s="472"/>
      <c r="AI117" s="472"/>
      <c r="AJ117" s="472"/>
      <c r="AK117" s="472"/>
      <c r="AL117" s="473"/>
      <c r="AM117" s="473"/>
      <c r="AN117" s="473"/>
      <c r="AO117" s="473"/>
      <c r="AP117" s="473"/>
      <c r="AQ117" s="473"/>
      <c r="AR117" s="473"/>
      <c r="AS117" s="473"/>
      <c r="AT117" s="473"/>
      <c r="AU117" s="473"/>
      <c r="AV117" s="473"/>
      <c r="AW117" s="473"/>
      <c r="AX117" s="473"/>
      <c r="AY117" s="473"/>
      <c r="AZ117" s="474"/>
      <c r="BA117" s="424"/>
      <c r="BB117" s="424"/>
      <c r="BC117" s="424"/>
      <c r="BD117" s="424"/>
      <c r="BE117" s="424"/>
      <c r="BF117" s="424"/>
      <c r="BG117" s="424"/>
      <c r="BH117" s="424"/>
      <c r="BI117" s="424"/>
      <c r="BJ117" s="424"/>
    </row>
    <row r="118" spans="6:62" ht="93" customHeight="1" x14ac:dyDescent="0.25">
      <c r="F118" s="468"/>
      <c r="G118" s="469"/>
      <c r="H118" s="469"/>
      <c r="I118" s="469"/>
      <c r="J118" s="469"/>
      <c r="K118" s="469"/>
      <c r="L118" s="469"/>
      <c r="M118" s="469"/>
      <c r="N118" s="469"/>
      <c r="U118" s="471"/>
      <c r="V118" s="472"/>
      <c r="W118" s="472"/>
      <c r="X118" s="472"/>
      <c r="Y118" s="472"/>
      <c r="Z118" s="472"/>
      <c r="AA118" s="472"/>
      <c r="AB118" s="472"/>
      <c r="AC118" s="472"/>
      <c r="AD118" s="472"/>
      <c r="AE118" s="472"/>
      <c r="AF118" s="472"/>
      <c r="AG118" s="472"/>
      <c r="AH118" s="472"/>
      <c r="AI118" s="472"/>
      <c r="AJ118" s="472"/>
      <c r="AK118" s="472"/>
      <c r="AL118" s="473"/>
      <c r="AM118" s="473"/>
      <c r="AN118" s="473"/>
      <c r="AO118" s="473"/>
      <c r="AP118" s="473"/>
      <c r="AQ118" s="473"/>
      <c r="AR118" s="473"/>
      <c r="AS118" s="473"/>
      <c r="AT118" s="473"/>
      <c r="AU118" s="473"/>
      <c r="AV118" s="473"/>
      <c r="AW118" s="473"/>
      <c r="AX118" s="473"/>
      <c r="AY118" s="473"/>
      <c r="AZ118" s="474"/>
      <c r="BA118" s="424"/>
      <c r="BB118" s="424"/>
      <c r="BC118" s="424"/>
      <c r="BD118" s="424"/>
      <c r="BE118" s="424"/>
      <c r="BF118" s="424"/>
      <c r="BG118" s="424"/>
      <c r="BH118" s="424"/>
      <c r="BI118" s="424"/>
      <c r="BJ118" s="424"/>
    </row>
    <row r="119" spans="6:62" ht="93" customHeight="1" x14ac:dyDescent="0.25">
      <c r="F119" s="468"/>
      <c r="G119" s="469"/>
      <c r="H119" s="469"/>
      <c r="I119" s="469"/>
      <c r="J119" s="469"/>
      <c r="K119" s="469"/>
      <c r="L119" s="469"/>
      <c r="M119" s="469"/>
      <c r="N119" s="469"/>
      <c r="U119" s="471"/>
      <c r="V119" s="472"/>
      <c r="W119" s="472"/>
      <c r="X119" s="472"/>
      <c r="Y119" s="472"/>
      <c r="Z119" s="472"/>
      <c r="AA119" s="472"/>
      <c r="AB119" s="472"/>
      <c r="AC119" s="472"/>
      <c r="AD119" s="472"/>
      <c r="AE119" s="472"/>
      <c r="AF119" s="472"/>
      <c r="AG119" s="472"/>
      <c r="AH119" s="472"/>
      <c r="AI119" s="472"/>
      <c r="AJ119" s="472"/>
      <c r="AK119" s="472"/>
      <c r="AL119" s="473"/>
      <c r="AM119" s="473"/>
      <c r="AN119" s="473"/>
      <c r="AO119" s="473"/>
      <c r="AP119" s="473"/>
      <c r="AQ119" s="473"/>
      <c r="AR119" s="473"/>
      <c r="AS119" s="473"/>
      <c r="AT119" s="473"/>
      <c r="AU119" s="473"/>
      <c r="AV119" s="473"/>
      <c r="AW119" s="473"/>
      <c r="AX119" s="473"/>
      <c r="AY119" s="473"/>
      <c r="AZ119" s="474"/>
      <c r="BA119" s="424"/>
      <c r="BB119" s="424"/>
      <c r="BC119" s="424"/>
      <c r="BD119" s="424"/>
      <c r="BE119" s="424"/>
      <c r="BF119" s="424"/>
      <c r="BG119" s="424"/>
      <c r="BH119" s="424"/>
      <c r="BI119" s="424"/>
      <c r="BJ119" s="424"/>
    </row>
    <row r="120" spans="6:62" ht="93" customHeight="1" x14ac:dyDescent="0.25">
      <c r="F120" s="468"/>
      <c r="G120" s="469"/>
      <c r="H120" s="469"/>
      <c r="I120" s="469"/>
      <c r="J120" s="469"/>
      <c r="K120" s="469"/>
      <c r="L120" s="469"/>
      <c r="M120" s="469"/>
      <c r="N120" s="469"/>
      <c r="U120" s="471"/>
      <c r="V120" s="472"/>
      <c r="W120" s="472"/>
      <c r="X120" s="472"/>
      <c r="Y120" s="472"/>
      <c r="Z120" s="472"/>
      <c r="AA120" s="472"/>
      <c r="AB120" s="472"/>
      <c r="AC120" s="472"/>
      <c r="AD120" s="472"/>
      <c r="AE120" s="472"/>
      <c r="AF120" s="472"/>
      <c r="AG120" s="472"/>
      <c r="AH120" s="472"/>
      <c r="AI120" s="472"/>
      <c r="AJ120" s="472"/>
      <c r="AK120" s="472"/>
      <c r="AL120" s="473"/>
      <c r="AM120" s="473"/>
      <c r="AN120" s="473"/>
      <c r="AO120" s="473"/>
      <c r="AP120" s="473"/>
      <c r="AQ120" s="473"/>
      <c r="AR120" s="473"/>
      <c r="AS120" s="473"/>
      <c r="AT120" s="473"/>
      <c r="AU120" s="473"/>
      <c r="AV120" s="473"/>
      <c r="AW120" s="473"/>
      <c r="AX120" s="473"/>
      <c r="AY120" s="473"/>
      <c r="AZ120" s="474"/>
      <c r="BA120" s="424"/>
      <c r="BB120" s="424"/>
      <c r="BC120" s="424"/>
      <c r="BD120" s="424"/>
      <c r="BE120" s="424"/>
      <c r="BF120" s="424"/>
      <c r="BG120" s="424"/>
      <c r="BH120" s="424"/>
      <c r="BI120" s="424"/>
      <c r="BJ120" s="424"/>
    </row>
    <row r="121" spans="6:62" ht="93" customHeight="1" x14ac:dyDescent="0.25">
      <c r="F121" s="468"/>
      <c r="G121" s="469"/>
      <c r="H121" s="469"/>
      <c r="I121" s="469"/>
      <c r="J121" s="469"/>
      <c r="K121" s="469"/>
      <c r="L121" s="469"/>
      <c r="M121" s="469"/>
      <c r="N121" s="469"/>
      <c r="U121" s="471"/>
      <c r="V121" s="472"/>
      <c r="W121" s="472"/>
      <c r="X121" s="472"/>
      <c r="Y121" s="472"/>
      <c r="Z121" s="472"/>
      <c r="AA121" s="472"/>
      <c r="AB121" s="472"/>
      <c r="AC121" s="472"/>
      <c r="AD121" s="472"/>
      <c r="AE121" s="472"/>
      <c r="AF121" s="472"/>
      <c r="AG121" s="472"/>
      <c r="AH121" s="472"/>
      <c r="AI121" s="472"/>
      <c r="AJ121" s="472"/>
      <c r="AK121" s="472"/>
      <c r="AL121" s="473"/>
      <c r="AM121" s="473"/>
      <c r="AN121" s="473"/>
      <c r="AO121" s="473"/>
      <c r="AP121" s="473"/>
      <c r="AQ121" s="473"/>
      <c r="AR121" s="473"/>
      <c r="AS121" s="473"/>
      <c r="AT121" s="473"/>
      <c r="AU121" s="473"/>
      <c r="AV121" s="473"/>
      <c r="AW121" s="473"/>
      <c r="AX121" s="473"/>
      <c r="AY121" s="473"/>
      <c r="AZ121" s="474"/>
      <c r="BA121" s="424"/>
      <c r="BB121" s="424"/>
      <c r="BC121" s="424"/>
      <c r="BD121" s="424"/>
      <c r="BE121" s="424"/>
      <c r="BF121" s="424"/>
      <c r="BG121" s="424"/>
      <c r="BH121" s="424"/>
      <c r="BI121" s="424"/>
      <c r="BJ121" s="424"/>
    </row>
    <row r="122" spans="6:62" ht="93" customHeight="1" x14ac:dyDescent="0.25">
      <c r="F122" s="468"/>
      <c r="G122" s="469"/>
      <c r="H122" s="469"/>
      <c r="I122" s="469"/>
      <c r="J122" s="469"/>
      <c r="K122" s="469"/>
      <c r="L122" s="469"/>
      <c r="M122" s="469"/>
      <c r="N122" s="469"/>
      <c r="U122" s="471"/>
      <c r="V122" s="472"/>
      <c r="W122" s="472"/>
      <c r="X122" s="472"/>
      <c r="Y122" s="472"/>
      <c r="Z122" s="472"/>
      <c r="AA122" s="472"/>
      <c r="AB122" s="472"/>
      <c r="AC122" s="472"/>
      <c r="AD122" s="472"/>
      <c r="AE122" s="472"/>
      <c r="AF122" s="472"/>
      <c r="AG122" s="472"/>
      <c r="AH122" s="472"/>
      <c r="AI122" s="472"/>
      <c r="AJ122" s="472"/>
      <c r="AK122" s="472"/>
      <c r="AL122" s="473"/>
      <c r="AM122" s="473"/>
      <c r="AN122" s="473"/>
      <c r="AO122" s="473"/>
      <c r="AP122" s="473"/>
      <c r="AQ122" s="473"/>
      <c r="AR122" s="473"/>
      <c r="AS122" s="473"/>
      <c r="AT122" s="473"/>
      <c r="AU122" s="473"/>
      <c r="AV122" s="473"/>
      <c r="AW122" s="473"/>
      <c r="AX122" s="473"/>
      <c r="AY122" s="473"/>
      <c r="AZ122" s="474"/>
      <c r="BA122" s="424"/>
      <c r="BB122" s="424"/>
      <c r="BC122" s="424"/>
      <c r="BD122" s="424"/>
      <c r="BE122" s="424"/>
      <c r="BF122" s="424"/>
      <c r="BG122" s="424"/>
      <c r="BH122" s="424"/>
      <c r="BI122" s="424"/>
      <c r="BJ122" s="424"/>
    </row>
    <row r="123" spans="6:62" ht="93" customHeight="1" x14ac:dyDescent="0.25">
      <c r="F123" s="468"/>
      <c r="G123" s="469"/>
      <c r="H123" s="469"/>
      <c r="I123" s="469"/>
      <c r="J123" s="469"/>
      <c r="K123" s="469"/>
      <c r="L123" s="469"/>
      <c r="M123" s="469"/>
      <c r="N123" s="469"/>
      <c r="U123" s="471"/>
      <c r="V123" s="472"/>
      <c r="W123" s="472"/>
      <c r="X123" s="472"/>
      <c r="Y123" s="472"/>
      <c r="Z123" s="472"/>
      <c r="AA123" s="472"/>
      <c r="AB123" s="472"/>
      <c r="AC123" s="472"/>
      <c r="AD123" s="472"/>
      <c r="AE123" s="472"/>
      <c r="AF123" s="472"/>
      <c r="AG123" s="472"/>
      <c r="AH123" s="472"/>
      <c r="AI123" s="472"/>
      <c r="AJ123" s="472"/>
      <c r="AK123" s="472"/>
      <c r="AL123" s="473"/>
      <c r="AM123" s="473"/>
      <c r="AN123" s="473"/>
      <c r="AO123" s="473"/>
      <c r="AP123" s="473"/>
      <c r="AQ123" s="473"/>
      <c r="AR123" s="473"/>
      <c r="AS123" s="473"/>
      <c r="AT123" s="473"/>
      <c r="AU123" s="473"/>
      <c r="AV123" s="473"/>
      <c r="AW123" s="473"/>
      <c r="AX123" s="473"/>
      <c r="AY123" s="473"/>
      <c r="AZ123" s="474"/>
      <c r="BA123" s="424"/>
      <c r="BB123" s="424"/>
      <c r="BC123" s="424"/>
      <c r="BD123" s="424"/>
      <c r="BE123" s="424"/>
      <c r="BF123" s="424"/>
      <c r="BG123" s="424"/>
      <c r="BH123" s="424"/>
      <c r="BI123" s="424"/>
      <c r="BJ123" s="424"/>
    </row>
    <row r="124" spans="6:62" ht="93" customHeight="1" x14ac:dyDescent="0.25">
      <c r="F124" s="468"/>
      <c r="G124" s="469"/>
      <c r="H124" s="469"/>
      <c r="I124" s="469"/>
      <c r="J124" s="469"/>
      <c r="K124" s="469"/>
      <c r="L124" s="469"/>
      <c r="M124" s="469"/>
      <c r="N124" s="469"/>
      <c r="U124" s="471"/>
      <c r="V124" s="472"/>
      <c r="W124" s="472"/>
      <c r="X124" s="472"/>
      <c r="Y124" s="472"/>
      <c r="Z124" s="472"/>
      <c r="AA124" s="472"/>
      <c r="AB124" s="472"/>
      <c r="AC124" s="472"/>
      <c r="AD124" s="472"/>
      <c r="AE124" s="472"/>
      <c r="AF124" s="472"/>
      <c r="AG124" s="472"/>
      <c r="AH124" s="472"/>
      <c r="AI124" s="472"/>
      <c r="AJ124" s="472"/>
      <c r="AK124" s="472"/>
      <c r="AL124" s="473"/>
      <c r="AM124" s="473"/>
      <c r="AN124" s="473"/>
      <c r="AO124" s="473"/>
      <c r="AP124" s="473"/>
      <c r="AQ124" s="473"/>
      <c r="AR124" s="473"/>
      <c r="AS124" s="473"/>
      <c r="AT124" s="473"/>
      <c r="AU124" s="473"/>
      <c r="AV124" s="473"/>
      <c r="AW124" s="473"/>
      <c r="AX124" s="473"/>
      <c r="AY124" s="473"/>
      <c r="AZ124" s="474"/>
      <c r="BA124" s="424"/>
      <c r="BB124" s="424"/>
      <c r="BC124" s="424"/>
      <c r="BD124" s="424"/>
      <c r="BE124" s="424"/>
      <c r="BF124" s="424"/>
      <c r="BG124" s="424"/>
      <c r="BH124" s="424"/>
      <c r="BI124" s="424"/>
      <c r="BJ124" s="424"/>
    </row>
    <row r="125" spans="6:62" ht="22.5" customHeight="1" x14ac:dyDescent="0.25">
      <c r="F125" s="468" t="s">
        <v>511</v>
      </c>
      <c r="G125" s="469"/>
      <c r="H125" s="469"/>
      <c r="I125" s="469"/>
      <c r="J125" s="469"/>
      <c r="K125" s="469"/>
      <c r="L125" s="469"/>
      <c r="M125" s="469"/>
      <c r="N125" s="469"/>
      <c r="U125" s="471"/>
      <c r="V125" s="472"/>
      <c r="W125" s="472"/>
      <c r="X125" s="472"/>
      <c r="Y125" s="472"/>
      <c r="Z125" s="472"/>
      <c r="AA125" s="472"/>
      <c r="AB125" s="472"/>
      <c r="AC125" s="472"/>
      <c r="AD125" s="472"/>
      <c r="AE125" s="472"/>
      <c r="AF125" s="472"/>
      <c r="AG125" s="472"/>
      <c r="AH125" s="472"/>
      <c r="AI125" s="472"/>
      <c r="AJ125" s="472"/>
      <c r="AK125" s="472"/>
      <c r="AL125" s="473"/>
      <c r="AM125" s="473"/>
      <c r="AN125" s="473"/>
      <c r="AO125" s="473"/>
      <c r="AP125" s="473"/>
      <c r="AQ125" s="473"/>
      <c r="AR125" s="473"/>
      <c r="AS125" s="473"/>
      <c r="AT125" s="473"/>
      <c r="AU125" s="473"/>
      <c r="AV125" s="473"/>
      <c r="AW125" s="473"/>
      <c r="AX125" s="473"/>
      <c r="AY125" s="473"/>
      <c r="AZ125" s="474"/>
      <c r="BA125" s="424"/>
      <c r="BB125" s="424"/>
      <c r="BC125" s="424"/>
      <c r="BD125" s="424"/>
      <c r="BE125" s="424"/>
      <c r="BF125" s="424"/>
      <c r="BG125" s="424"/>
      <c r="BH125" s="424"/>
      <c r="BI125" s="424"/>
      <c r="BJ125" s="424"/>
    </row>
    <row r="126" spans="6:62" ht="22.5" customHeight="1" x14ac:dyDescent="0.25">
      <c r="F126" s="468" t="s">
        <v>513</v>
      </c>
      <c r="G126" s="469"/>
      <c r="H126" s="469"/>
      <c r="I126" s="469"/>
      <c r="J126" s="469"/>
      <c r="K126" s="469"/>
      <c r="L126" s="469"/>
      <c r="M126" s="469"/>
      <c r="N126" s="469"/>
      <c r="U126" s="471"/>
      <c r="V126" s="472"/>
      <c r="W126" s="472"/>
      <c r="X126" s="472"/>
      <c r="Y126" s="472"/>
      <c r="Z126" s="472"/>
      <c r="AA126" s="472"/>
      <c r="AB126" s="472"/>
      <c r="AC126" s="472"/>
      <c r="AD126" s="472"/>
      <c r="AE126" s="472"/>
      <c r="AF126" s="472"/>
      <c r="AG126" s="472"/>
      <c r="AH126" s="472"/>
      <c r="AI126" s="472"/>
      <c r="AJ126" s="472"/>
      <c r="AK126" s="472"/>
      <c r="AL126" s="473"/>
      <c r="AM126" s="473"/>
      <c r="AN126" s="473"/>
      <c r="AO126" s="473"/>
      <c r="AP126" s="473"/>
      <c r="AQ126" s="473"/>
      <c r="AR126" s="473"/>
      <c r="AS126" s="473"/>
      <c r="AT126" s="473"/>
      <c r="AU126" s="473"/>
      <c r="AV126" s="473"/>
      <c r="AW126" s="473"/>
      <c r="AX126" s="473"/>
      <c r="AY126" s="473"/>
      <c r="AZ126" s="474"/>
      <c r="BA126" s="424"/>
      <c r="BB126" s="424"/>
      <c r="BC126" s="424"/>
      <c r="BD126" s="424"/>
      <c r="BE126" s="424"/>
      <c r="BF126" s="424"/>
      <c r="BG126" s="424"/>
      <c r="BH126" s="424"/>
      <c r="BI126" s="424"/>
      <c r="BJ126" s="424"/>
    </row>
    <row r="127" spans="6:62" ht="22.5" customHeight="1" x14ac:dyDescent="0.25">
      <c r="F127" s="468" t="s">
        <v>516</v>
      </c>
      <c r="G127" s="469"/>
      <c r="H127" s="469"/>
      <c r="I127" s="469"/>
      <c r="J127" s="469"/>
      <c r="K127" s="469"/>
      <c r="L127" s="469"/>
      <c r="M127" s="469"/>
      <c r="N127" s="469"/>
      <c r="U127" s="471"/>
      <c r="V127" s="472"/>
      <c r="W127" s="472"/>
      <c r="X127" s="472"/>
      <c r="Y127" s="472"/>
      <c r="Z127" s="472"/>
      <c r="AA127" s="472"/>
      <c r="AB127" s="472"/>
      <c r="AC127" s="472"/>
      <c r="AD127" s="472"/>
      <c r="AE127" s="472"/>
      <c r="AF127" s="472"/>
      <c r="AG127" s="472"/>
      <c r="AH127" s="472"/>
      <c r="AI127" s="472"/>
      <c r="AJ127" s="472"/>
      <c r="AK127" s="472"/>
      <c r="AL127" s="473"/>
      <c r="AM127" s="473"/>
      <c r="AN127" s="473"/>
      <c r="AO127" s="473"/>
      <c r="AP127" s="473"/>
      <c r="AQ127" s="473"/>
      <c r="AR127" s="473"/>
      <c r="AS127" s="473"/>
      <c r="AT127" s="473"/>
      <c r="AU127" s="473"/>
      <c r="AV127" s="473"/>
      <c r="AW127" s="473"/>
      <c r="AX127" s="473"/>
      <c r="AY127" s="473"/>
      <c r="AZ127" s="474"/>
      <c r="BA127" s="424"/>
      <c r="BB127" s="424"/>
      <c r="BC127" s="424"/>
      <c r="BD127" s="424"/>
      <c r="BE127" s="424"/>
      <c r="BF127" s="424"/>
      <c r="BG127" s="424"/>
      <c r="BH127" s="424"/>
      <c r="BI127" s="424"/>
      <c r="BJ127" s="424"/>
    </row>
    <row r="128" spans="6:62" ht="93" customHeight="1" x14ac:dyDescent="0.25">
      <c r="F128" s="468"/>
      <c r="G128" s="469"/>
      <c r="H128" s="469"/>
      <c r="I128" s="469"/>
      <c r="J128" s="469"/>
      <c r="K128" s="469"/>
      <c r="L128" s="469"/>
      <c r="M128" s="469"/>
      <c r="N128" s="469"/>
      <c r="U128" s="471"/>
      <c r="V128" s="472"/>
      <c r="W128" s="472"/>
      <c r="X128" s="472"/>
      <c r="Y128" s="472"/>
      <c r="Z128" s="472"/>
      <c r="AA128" s="472"/>
      <c r="AB128" s="472"/>
      <c r="AC128" s="472"/>
      <c r="AD128" s="472"/>
      <c r="AE128" s="472"/>
      <c r="AF128" s="472"/>
      <c r="AG128" s="472"/>
      <c r="AH128" s="472"/>
      <c r="AI128" s="472"/>
      <c r="AJ128" s="472"/>
      <c r="AK128" s="472"/>
      <c r="AL128" s="473"/>
      <c r="AM128" s="473"/>
      <c r="AN128" s="473"/>
      <c r="AO128" s="473"/>
      <c r="AP128" s="473"/>
      <c r="AQ128" s="473"/>
      <c r="AR128" s="473"/>
      <c r="AS128" s="473"/>
      <c r="AT128" s="473"/>
      <c r="AU128" s="473"/>
      <c r="AV128" s="473"/>
      <c r="AW128" s="473"/>
      <c r="AX128" s="473"/>
      <c r="AY128" s="473"/>
      <c r="AZ128" s="474"/>
      <c r="BA128" s="424"/>
      <c r="BB128" s="424"/>
      <c r="BC128" s="424"/>
      <c r="BD128" s="424"/>
      <c r="BE128" s="424"/>
      <c r="BF128" s="424"/>
      <c r="BG128" s="424"/>
      <c r="BH128" s="424"/>
      <c r="BI128" s="424"/>
      <c r="BJ128" s="424"/>
    </row>
    <row r="129" spans="6:62" ht="63.75" customHeight="1" x14ac:dyDescent="0.25">
      <c r="F129" s="468" t="s">
        <v>521</v>
      </c>
      <c r="G129" s="469"/>
      <c r="H129" s="469"/>
      <c r="I129" s="469"/>
      <c r="J129" s="469"/>
      <c r="K129" s="469"/>
      <c r="L129" s="469"/>
      <c r="M129" s="469"/>
      <c r="N129" s="469"/>
      <c r="U129" s="471"/>
      <c r="V129" s="472"/>
      <c r="W129" s="472"/>
      <c r="X129" s="472"/>
      <c r="Y129" s="472"/>
      <c r="Z129" s="472"/>
      <c r="AA129" s="472"/>
      <c r="AB129" s="472"/>
      <c r="AC129" s="472"/>
      <c r="AD129" s="472"/>
      <c r="AE129" s="472"/>
      <c r="AF129" s="472"/>
      <c r="AG129" s="472"/>
      <c r="AH129" s="472"/>
      <c r="AI129" s="472"/>
      <c r="AJ129" s="472"/>
      <c r="AK129" s="472"/>
      <c r="AL129" s="473"/>
      <c r="AM129" s="473"/>
      <c r="AN129" s="473"/>
      <c r="AO129" s="473"/>
      <c r="AP129" s="473"/>
      <c r="AQ129" s="473"/>
      <c r="AR129" s="473"/>
      <c r="AS129" s="473"/>
      <c r="AT129" s="473"/>
      <c r="AU129" s="473"/>
      <c r="AV129" s="473"/>
      <c r="AW129" s="473"/>
      <c r="AX129" s="473"/>
      <c r="AY129" s="473"/>
      <c r="AZ129" s="474"/>
      <c r="BA129" s="424"/>
      <c r="BB129" s="424"/>
      <c r="BC129" s="424"/>
      <c r="BD129" s="424"/>
      <c r="BE129" s="424"/>
      <c r="BF129" s="424"/>
      <c r="BG129" s="424"/>
      <c r="BH129" s="424"/>
      <c r="BI129" s="424"/>
      <c r="BJ129" s="424"/>
    </row>
    <row r="130" spans="6:62" ht="63.75" customHeight="1" x14ac:dyDescent="0.25">
      <c r="F130" s="468" t="s">
        <v>522</v>
      </c>
      <c r="G130" s="469"/>
      <c r="H130" s="469"/>
      <c r="I130" s="469"/>
      <c r="J130" s="469"/>
      <c r="K130" s="469"/>
      <c r="L130" s="469"/>
      <c r="M130" s="469"/>
      <c r="N130" s="469"/>
      <c r="U130" s="471"/>
      <c r="V130" s="472"/>
      <c r="W130" s="472"/>
      <c r="X130" s="472"/>
      <c r="Y130" s="472"/>
      <c r="Z130" s="472"/>
      <c r="AA130" s="472"/>
      <c r="AB130" s="472"/>
      <c r="AC130" s="472"/>
      <c r="AD130" s="472"/>
      <c r="AE130" s="472"/>
      <c r="AF130" s="472"/>
      <c r="AG130" s="472"/>
      <c r="AH130" s="472"/>
      <c r="AI130" s="472"/>
      <c r="AJ130" s="472"/>
      <c r="AK130" s="472"/>
      <c r="AL130" s="473"/>
      <c r="AM130" s="473"/>
      <c r="AN130" s="473"/>
      <c r="AO130" s="473"/>
      <c r="AP130" s="473"/>
      <c r="AQ130" s="473"/>
      <c r="AR130" s="473"/>
      <c r="AS130" s="473"/>
      <c r="AT130" s="473"/>
      <c r="AU130" s="473"/>
      <c r="AV130" s="473"/>
      <c r="AW130" s="473"/>
      <c r="AX130" s="473"/>
      <c r="AY130" s="473"/>
      <c r="AZ130" s="474"/>
      <c r="BA130" s="424"/>
      <c r="BB130" s="424"/>
      <c r="BC130" s="424"/>
      <c r="BD130" s="424"/>
      <c r="BE130" s="424"/>
      <c r="BF130" s="424"/>
      <c r="BG130" s="424"/>
      <c r="BH130" s="424"/>
      <c r="BI130" s="424"/>
      <c r="BJ130" s="424"/>
    </row>
    <row r="131" spans="6:62" ht="63.75" customHeight="1" x14ac:dyDescent="0.25">
      <c r="F131" s="468" t="s">
        <v>524</v>
      </c>
      <c r="G131" s="469"/>
      <c r="H131" s="469"/>
      <c r="I131" s="469"/>
      <c r="J131" s="469"/>
      <c r="K131" s="469"/>
      <c r="L131" s="469"/>
      <c r="M131" s="469"/>
      <c r="N131" s="469"/>
      <c r="U131" s="471"/>
      <c r="V131" s="472"/>
      <c r="W131" s="472"/>
      <c r="X131" s="472"/>
      <c r="Y131" s="472"/>
      <c r="Z131" s="472"/>
      <c r="AA131" s="472"/>
      <c r="AB131" s="472"/>
      <c r="AC131" s="472"/>
      <c r="AD131" s="472"/>
      <c r="AE131" s="472"/>
      <c r="AF131" s="472"/>
      <c r="AG131" s="472"/>
      <c r="AH131" s="472"/>
      <c r="AI131" s="472"/>
      <c r="AJ131" s="472"/>
      <c r="AK131" s="472"/>
      <c r="AL131" s="473"/>
      <c r="AM131" s="473"/>
      <c r="AN131" s="473"/>
      <c r="AO131" s="473"/>
      <c r="AP131" s="473"/>
      <c r="AQ131" s="473"/>
      <c r="AR131" s="473"/>
      <c r="AS131" s="473"/>
      <c r="AT131" s="473"/>
      <c r="AU131" s="473"/>
      <c r="AV131" s="473"/>
      <c r="AW131" s="473"/>
      <c r="AX131" s="473"/>
      <c r="AY131" s="473"/>
      <c r="AZ131" s="474"/>
      <c r="BA131" s="424"/>
      <c r="BB131" s="424"/>
      <c r="BC131" s="424"/>
      <c r="BD131" s="424"/>
      <c r="BE131" s="424"/>
      <c r="BF131" s="424"/>
      <c r="BG131" s="424"/>
      <c r="BH131" s="424"/>
      <c r="BI131" s="424"/>
      <c r="BJ131" s="424"/>
    </row>
    <row r="132" spans="6:62" ht="63.75" customHeight="1" x14ac:dyDescent="0.25">
      <c r="F132" s="468" t="s">
        <v>91</v>
      </c>
      <c r="G132" s="469"/>
      <c r="H132" s="469"/>
      <c r="I132" s="469"/>
      <c r="J132" s="469"/>
      <c r="K132" s="469"/>
      <c r="L132" s="469"/>
      <c r="M132" s="469"/>
      <c r="N132" s="469"/>
      <c r="U132" s="471"/>
      <c r="V132" s="472"/>
      <c r="W132" s="472"/>
      <c r="X132" s="472"/>
      <c r="Y132" s="472"/>
      <c r="Z132" s="472"/>
      <c r="AA132" s="472"/>
      <c r="AB132" s="472"/>
      <c r="AC132" s="472"/>
      <c r="AD132" s="472"/>
      <c r="AE132" s="472"/>
      <c r="AF132" s="472"/>
      <c r="AG132" s="472"/>
      <c r="AH132" s="472"/>
      <c r="AI132" s="472"/>
      <c r="AJ132" s="472"/>
      <c r="AK132" s="472"/>
      <c r="AL132" s="473"/>
      <c r="AM132" s="473"/>
      <c r="AN132" s="473"/>
      <c r="AO132" s="473"/>
      <c r="AP132" s="473"/>
      <c r="AQ132" s="473"/>
      <c r="AR132" s="473"/>
      <c r="AS132" s="473"/>
      <c r="AT132" s="473"/>
      <c r="AU132" s="473"/>
      <c r="AV132" s="473"/>
      <c r="AW132" s="473"/>
      <c r="AX132" s="473"/>
      <c r="AY132" s="473"/>
      <c r="AZ132" s="474"/>
      <c r="BA132" s="424"/>
      <c r="BB132" s="424"/>
      <c r="BC132" s="424"/>
      <c r="BD132" s="424"/>
      <c r="BE132" s="424"/>
      <c r="BF132" s="424"/>
      <c r="BG132" s="424"/>
      <c r="BH132" s="424"/>
      <c r="BI132" s="424"/>
      <c r="BJ132" s="424"/>
    </row>
    <row r="133" spans="6:62" ht="63.75" customHeight="1" x14ac:dyDescent="0.25">
      <c r="F133" s="468" t="s">
        <v>525</v>
      </c>
      <c r="G133" s="469"/>
      <c r="H133" s="469"/>
      <c r="I133" s="469"/>
      <c r="J133" s="469"/>
      <c r="K133" s="469"/>
      <c r="L133" s="469"/>
      <c r="M133" s="469"/>
      <c r="N133" s="469"/>
      <c r="U133" s="471"/>
      <c r="V133" s="472"/>
      <c r="W133" s="472"/>
      <c r="X133" s="472"/>
      <c r="Y133" s="472"/>
      <c r="Z133" s="472"/>
      <c r="AA133" s="472"/>
      <c r="AB133" s="472"/>
      <c r="AC133" s="472"/>
      <c r="AD133" s="472"/>
      <c r="AE133" s="472"/>
      <c r="AF133" s="472"/>
      <c r="AG133" s="472"/>
      <c r="AH133" s="472"/>
      <c r="AI133" s="472"/>
      <c r="AJ133" s="472"/>
      <c r="AK133" s="472"/>
      <c r="AL133" s="473"/>
      <c r="AM133" s="473"/>
      <c r="AN133" s="473"/>
      <c r="AO133" s="473"/>
      <c r="AP133" s="473"/>
      <c r="AQ133" s="473"/>
      <c r="AR133" s="473"/>
      <c r="AS133" s="473"/>
      <c r="AT133" s="473"/>
      <c r="AU133" s="473"/>
      <c r="AV133" s="473"/>
      <c r="AW133" s="473"/>
      <c r="AX133" s="473"/>
      <c r="AY133" s="473"/>
      <c r="AZ133" s="474"/>
      <c r="BA133" s="424"/>
      <c r="BB133" s="424"/>
      <c r="BC133" s="424"/>
      <c r="BD133" s="424"/>
      <c r="BE133" s="424"/>
      <c r="BF133" s="424"/>
      <c r="BG133" s="424"/>
      <c r="BH133" s="424"/>
      <c r="BI133" s="424"/>
      <c r="BJ133" s="424"/>
    </row>
    <row r="134" spans="6:62" ht="63.75" customHeight="1" x14ac:dyDescent="0.25">
      <c r="F134" s="468" t="s">
        <v>526</v>
      </c>
      <c r="G134" s="469"/>
      <c r="H134" s="469"/>
      <c r="I134" s="469"/>
      <c r="J134" s="469"/>
      <c r="K134" s="469"/>
      <c r="L134" s="469"/>
      <c r="M134" s="469"/>
      <c r="N134" s="469"/>
      <c r="U134" s="471"/>
      <c r="V134" s="472"/>
      <c r="W134" s="472"/>
      <c r="X134" s="472"/>
      <c r="Y134" s="472"/>
      <c r="Z134" s="472"/>
      <c r="AA134" s="472"/>
      <c r="AB134" s="472"/>
      <c r="AC134" s="472"/>
      <c r="AD134" s="472"/>
      <c r="AE134" s="472"/>
      <c r="AF134" s="472"/>
      <c r="AG134" s="472"/>
      <c r="AH134" s="472"/>
      <c r="AI134" s="472"/>
      <c r="AJ134" s="472"/>
      <c r="AK134" s="472"/>
      <c r="AL134" s="473"/>
      <c r="AM134" s="473"/>
      <c r="AN134" s="473"/>
      <c r="AO134" s="473"/>
      <c r="AP134" s="473"/>
      <c r="AQ134" s="473"/>
      <c r="AR134" s="473"/>
      <c r="AS134" s="473"/>
      <c r="AT134" s="473"/>
      <c r="AU134" s="473"/>
      <c r="AV134" s="473"/>
      <c r="AW134" s="473"/>
      <c r="AX134" s="473"/>
      <c r="AY134" s="473"/>
      <c r="AZ134" s="474"/>
      <c r="BA134" s="424"/>
      <c r="BB134" s="424"/>
      <c r="BC134" s="424"/>
      <c r="BD134" s="424"/>
      <c r="BE134" s="424"/>
      <c r="BF134" s="424"/>
      <c r="BG134" s="424"/>
      <c r="BH134" s="424"/>
      <c r="BI134" s="424"/>
      <c r="BJ134" s="424"/>
    </row>
    <row r="135" spans="6:62" ht="38.25" customHeight="1" x14ac:dyDescent="0.25">
      <c r="F135" s="468" t="s">
        <v>527</v>
      </c>
      <c r="G135" s="469"/>
      <c r="H135" s="469"/>
      <c r="I135" s="469"/>
      <c r="J135" s="469"/>
      <c r="K135" s="469"/>
      <c r="L135" s="469"/>
      <c r="M135" s="469"/>
      <c r="N135" s="469"/>
      <c r="U135" s="471"/>
      <c r="V135" s="472"/>
      <c r="W135" s="472"/>
      <c r="X135" s="472"/>
      <c r="Y135" s="472"/>
      <c r="Z135" s="472"/>
      <c r="AA135" s="472"/>
      <c r="AB135" s="472"/>
      <c r="AC135" s="472"/>
      <c r="AD135" s="472"/>
      <c r="AE135" s="472"/>
      <c r="AF135" s="472"/>
      <c r="AG135" s="472"/>
      <c r="AH135" s="472"/>
      <c r="AI135" s="472"/>
      <c r="AJ135" s="472"/>
      <c r="AK135" s="472"/>
      <c r="AL135" s="473"/>
      <c r="AM135" s="473"/>
      <c r="AN135" s="473"/>
      <c r="AO135" s="473"/>
      <c r="AP135" s="473"/>
      <c r="AQ135" s="473"/>
      <c r="AR135" s="473"/>
      <c r="AS135" s="473"/>
      <c r="AT135" s="473"/>
      <c r="AU135" s="473"/>
      <c r="AV135" s="473"/>
      <c r="AW135" s="473"/>
      <c r="AX135" s="473"/>
      <c r="AY135" s="473"/>
      <c r="AZ135" s="474"/>
      <c r="BA135" s="424"/>
      <c r="BB135" s="424"/>
      <c r="BC135" s="424"/>
      <c r="BD135" s="424"/>
      <c r="BE135" s="424"/>
      <c r="BF135" s="424"/>
      <c r="BG135" s="424"/>
      <c r="BH135" s="424"/>
      <c r="BI135" s="424"/>
      <c r="BJ135" s="424"/>
    </row>
    <row r="136" spans="6:62" ht="38.25" customHeight="1" x14ac:dyDescent="0.25">
      <c r="F136" s="468" t="s">
        <v>528</v>
      </c>
      <c r="G136" s="469"/>
      <c r="H136" s="469"/>
      <c r="I136" s="469"/>
      <c r="J136" s="469"/>
      <c r="K136" s="469"/>
      <c r="L136" s="469"/>
      <c r="M136" s="469"/>
      <c r="N136" s="469"/>
      <c r="U136" s="471"/>
      <c r="V136" s="472"/>
      <c r="W136" s="472"/>
      <c r="X136" s="472"/>
      <c r="Y136" s="472"/>
      <c r="Z136" s="472"/>
      <c r="AA136" s="472"/>
      <c r="AB136" s="472"/>
      <c r="AC136" s="472"/>
      <c r="AD136" s="472"/>
      <c r="AE136" s="472"/>
      <c r="AF136" s="472"/>
      <c r="AG136" s="472"/>
      <c r="AH136" s="472"/>
      <c r="AI136" s="472"/>
      <c r="AJ136" s="472"/>
      <c r="AK136" s="472"/>
      <c r="AL136" s="473"/>
      <c r="AM136" s="473"/>
      <c r="AN136" s="473"/>
      <c r="AO136" s="473"/>
      <c r="AP136" s="473"/>
      <c r="AQ136" s="473"/>
      <c r="AR136" s="473"/>
      <c r="AS136" s="473"/>
      <c r="AT136" s="473"/>
      <c r="AU136" s="473"/>
      <c r="AV136" s="473"/>
      <c r="AW136" s="473"/>
      <c r="AX136" s="473"/>
      <c r="AY136" s="473"/>
      <c r="AZ136" s="474"/>
      <c r="BA136" s="424"/>
      <c r="BB136" s="424"/>
      <c r="BC136" s="424"/>
      <c r="BD136" s="424"/>
      <c r="BE136" s="424"/>
      <c r="BF136" s="424"/>
      <c r="BG136" s="424"/>
      <c r="BH136" s="424"/>
      <c r="BI136" s="424"/>
      <c r="BJ136" s="424"/>
    </row>
    <row r="137" spans="6:62" ht="38.25" customHeight="1" x14ac:dyDescent="0.25">
      <c r="F137" s="468" t="s">
        <v>529</v>
      </c>
      <c r="G137" s="469"/>
      <c r="H137" s="469"/>
      <c r="I137" s="469"/>
      <c r="J137" s="469"/>
      <c r="K137" s="469"/>
      <c r="L137" s="469"/>
      <c r="M137" s="469"/>
      <c r="N137" s="469"/>
      <c r="U137" s="471"/>
      <c r="V137" s="472"/>
      <c r="W137" s="472"/>
      <c r="X137" s="472"/>
      <c r="Y137" s="472"/>
      <c r="Z137" s="472"/>
      <c r="AA137" s="472"/>
      <c r="AB137" s="472"/>
      <c r="AC137" s="472"/>
      <c r="AD137" s="472"/>
      <c r="AE137" s="472"/>
      <c r="AF137" s="472"/>
      <c r="AG137" s="472"/>
      <c r="AH137" s="472"/>
      <c r="AI137" s="472"/>
      <c r="AJ137" s="472"/>
      <c r="AK137" s="472"/>
      <c r="AL137" s="473"/>
      <c r="AM137" s="473"/>
      <c r="AN137" s="473"/>
      <c r="AO137" s="473"/>
      <c r="AP137" s="473"/>
      <c r="AQ137" s="473"/>
      <c r="AR137" s="473"/>
      <c r="AS137" s="473"/>
      <c r="AT137" s="473"/>
      <c r="AU137" s="473"/>
      <c r="AV137" s="473"/>
      <c r="AW137" s="473"/>
      <c r="AX137" s="473"/>
      <c r="AY137" s="473"/>
      <c r="AZ137" s="474"/>
      <c r="BA137" s="424"/>
      <c r="BB137" s="424"/>
      <c r="BC137" s="424"/>
      <c r="BD137" s="424"/>
      <c r="BE137" s="424"/>
      <c r="BF137" s="424"/>
      <c r="BG137" s="424"/>
      <c r="BH137" s="424"/>
      <c r="BI137" s="424"/>
      <c r="BJ137" s="424"/>
    </row>
    <row r="138" spans="6:62" ht="38.25" customHeight="1" x14ac:dyDescent="0.25">
      <c r="F138" s="468" t="s">
        <v>530</v>
      </c>
      <c r="G138" s="469"/>
      <c r="H138" s="469"/>
      <c r="I138" s="469"/>
      <c r="J138" s="469"/>
      <c r="K138" s="469"/>
      <c r="L138" s="469"/>
      <c r="M138" s="469"/>
      <c r="N138" s="469"/>
      <c r="U138" s="471"/>
      <c r="V138" s="472"/>
      <c r="W138" s="472"/>
      <c r="X138" s="472"/>
      <c r="Y138" s="472"/>
      <c r="Z138" s="472"/>
      <c r="AA138" s="472"/>
      <c r="AB138" s="472"/>
      <c r="AC138" s="472"/>
      <c r="AD138" s="472"/>
      <c r="AE138" s="472"/>
      <c r="AF138" s="472"/>
      <c r="AG138" s="472"/>
      <c r="AH138" s="472"/>
      <c r="AI138" s="472"/>
      <c r="AJ138" s="472"/>
      <c r="AK138" s="472"/>
      <c r="AL138" s="473"/>
      <c r="AM138" s="473"/>
      <c r="AN138" s="473"/>
      <c r="AO138" s="473"/>
      <c r="AP138" s="473"/>
      <c r="AQ138" s="473"/>
      <c r="AR138" s="473"/>
      <c r="AS138" s="473"/>
      <c r="AT138" s="473"/>
      <c r="AU138" s="473"/>
      <c r="AV138" s="473"/>
      <c r="AW138" s="473"/>
      <c r="AX138" s="473"/>
      <c r="AY138" s="473"/>
      <c r="AZ138" s="474"/>
      <c r="BA138" s="424"/>
      <c r="BB138" s="424"/>
      <c r="BC138" s="424"/>
      <c r="BD138" s="424"/>
      <c r="BE138" s="424"/>
      <c r="BF138" s="424"/>
      <c r="BG138" s="424"/>
      <c r="BH138" s="424"/>
      <c r="BI138" s="424"/>
      <c r="BJ138" s="424"/>
    </row>
    <row r="139" spans="6:62" ht="38.25" customHeight="1" x14ac:dyDescent="0.25">
      <c r="F139" s="468" t="s">
        <v>531</v>
      </c>
      <c r="G139" s="469"/>
      <c r="H139" s="469"/>
      <c r="I139" s="469"/>
      <c r="J139" s="469"/>
      <c r="K139" s="469"/>
      <c r="L139" s="469"/>
      <c r="M139" s="469"/>
      <c r="N139" s="469"/>
      <c r="U139" s="471"/>
      <c r="V139" s="472"/>
      <c r="W139" s="472"/>
      <c r="X139" s="472"/>
      <c r="Y139" s="472"/>
      <c r="Z139" s="472"/>
      <c r="AA139" s="472"/>
      <c r="AB139" s="472"/>
      <c r="AC139" s="472"/>
      <c r="AD139" s="472"/>
      <c r="AE139" s="472"/>
      <c r="AF139" s="472"/>
      <c r="AG139" s="472"/>
      <c r="AH139" s="472"/>
      <c r="AI139" s="472"/>
      <c r="AJ139" s="472"/>
      <c r="AK139" s="472"/>
      <c r="AL139" s="473"/>
      <c r="AM139" s="473"/>
      <c r="AN139" s="473"/>
      <c r="AO139" s="473"/>
      <c r="AP139" s="473"/>
      <c r="AQ139" s="473"/>
      <c r="AR139" s="473"/>
      <c r="AS139" s="473"/>
      <c r="AT139" s="473"/>
      <c r="AU139" s="473"/>
      <c r="AV139" s="473"/>
      <c r="AW139" s="473"/>
      <c r="AX139" s="473"/>
      <c r="AY139" s="473"/>
      <c r="AZ139" s="474"/>
      <c r="BA139" s="424"/>
      <c r="BB139" s="424"/>
      <c r="BC139" s="424"/>
      <c r="BD139" s="424"/>
      <c r="BE139" s="424"/>
      <c r="BF139" s="424"/>
      <c r="BG139" s="424"/>
      <c r="BH139" s="424"/>
      <c r="BI139" s="424"/>
      <c r="BJ139" s="424"/>
    </row>
    <row r="140" spans="6:62" ht="38.25" customHeight="1" x14ac:dyDescent="0.25">
      <c r="F140" s="468" t="s">
        <v>532</v>
      </c>
      <c r="G140" s="469"/>
      <c r="H140" s="469"/>
      <c r="I140" s="469"/>
      <c r="J140" s="469"/>
      <c r="K140" s="469"/>
      <c r="L140" s="469"/>
      <c r="M140" s="469"/>
      <c r="N140" s="469"/>
      <c r="U140" s="471"/>
      <c r="V140" s="472"/>
      <c r="W140" s="472"/>
      <c r="X140" s="472"/>
      <c r="Y140" s="472"/>
      <c r="Z140" s="472"/>
      <c r="AA140" s="472"/>
      <c r="AB140" s="472"/>
      <c r="AC140" s="472"/>
      <c r="AD140" s="472"/>
      <c r="AE140" s="472"/>
      <c r="AF140" s="472"/>
      <c r="AG140" s="472"/>
      <c r="AH140" s="472"/>
      <c r="AI140" s="472"/>
      <c r="AJ140" s="472"/>
      <c r="AK140" s="472"/>
      <c r="AL140" s="473"/>
      <c r="AM140" s="473"/>
      <c r="AN140" s="473"/>
      <c r="AO140" s="473"/>
      <c r="AP140" s="473"/>
      <c r="AQ140" s="473"/>
      <c r="AR140" s="473"/>
      <c r="AS140" s="473"/>
      <c r="AT140" s="473"/>
      <c r="AU140" s="473"/>
      <c r="AV140" s="473"/>
      <c r="AW140" s="473"/>
      <c r="AX140" s="473"/>
      <c r="AY140" s="473"/>
      <c r="AZ140" s="474"/>
      <c r="BA140" s="424"/>
      <c r="BB140" s="424"/>
      <c r="BC140" s="424"/>
      <c r="BD140" s="424"/>
      <c r="BE140" s="424"/>
      <c r="BF140" s="424"/>
      <c r="BG140" s="424"/>
      <c r="BH140" s="424"/>
      <c r="BI140" s="424"/>
      <c r="BJ140" s="424"/>
    </row>
    <row r="141" spans="6:62" ht="38.25" customHeight="1" x14ac:dyDescent="0.25">
      <c r="F141" s="468" t="s">
        <v>533</v>
      </c>
      <c r="G141" s="469"/>
      <c r="H141" s="469"/>
      <c r="I141" s="469"/>
      <c r="J141" s="469"/>
      <c r="K141" s="469"/>
      <c r="L141" s="469"/>
      <c r="M141" s="469"/>
      <c r="N141" s="469"/>
      <c r="U141" s="471"/>
      <c r="V141" s="472"/>
      <c r="W141" s="472"/>
      <c r="X141" s="472"/>
      <c r="Y141" s="472"/>
      <c r="Z141" s="472"/>
      <c r="AA141" s="472"/>
      <c r="AB141" s="472"/>
      <c r="AC141" s="472"/>
      <c r="AD141" s="472"/>
      <c r="AE141" s="472"/>
      <c r="AF141" s="472"/>
      <c r="AG141" s="472"/>
      <c r="AH141" s="472"/>
      <c r="AI141" s="472"/>
      <c r="AJ141" s="472"/>
      <c r="AK141" s="472"/>
      <c r="AL141" s="473"/>
      <c r="AM141" s="473"/>
      <c r="AN141" s="473"/>
      <c r="AO141" s="473"/>
      <c r="AP141" s="473"/>
      <c r="AQ141" s="473"/>
      <c r="AR141" s="473"/>
      <c r="AS141" s="473"/>
      <c r="AT141" s="473"/>
      <c r="AU141" s="473"/>
      <c r="AV141" s="473"/>
      <c r="AW141" s="473"/>
      <c r="AX141" s="473"/>
      <c r="AY141" s="473"/>
      <c r="AZ141" s="474"/>
      <c r="BA141" s="424"/>
      <c r="BB141" s="424"/>
      <c r="BC141" s="424"/>
      <c r="BD141" s="424"/>
      <c r="BE141" s="424"/>
      <c r="BF141" s="424"/>
      <c r="BG141" s="424"/>
      <c r="BH141" s="424"/>
      <c r="BI141" s="424"/>
      <c r="BJ141" s="424"/>
    </row>
    <row r="142" spans="6:62" ht="38.25" customHeight="1" x14ac:dyDescent="0.25">
      <c r="F142" s="468" t="s">
        <v>530</v>
      </c>
      <c r="G142" s="469"/>
      <c r="H142" s="469"/>
      <c r="I142" s="469"/>
      <c r="J142" s="469"/>
      <c r="K142" s="469"/>
      <c r="L142" s="469"/>
      <c r="M142" s="469"/>
      <c r="N142" s="469"/>
      <c r="U142" s="471"/>
      <c r="V142" s="472"/>
      <c r="W142" s="472"/>
      <c r="X142" s="472"/>
      <c r="Y142" s="472"/>
      <c r="Z142" s="472"/>
      <c r="AA142" s="472"/>
      <c r="AB142" s="472"/>
      <c r="AC142" s="472"/>
      <c r="AD142" s="472"/>
      <c r="AE142" s="472"/>
      <c r="AF142" s="472"/>
      <c r="AG142" s="472"/>
      <c r="AH142" s="472"/>
      <c r="AI142" s="472"/>
      <c r="AJ142" s="472"/>
      <c r="AK142" s="472"/>
      <c r="AL142" s="473"/>
      <c r="AM142" s="473"/>
      <c r="AN142" s="473"/>
      <c r="AO142" s="473"/>
      <c r="AP142" s="473"/>
      <c r="AQ142" s="473"/>
      <c r="AR142" s="473"/>
      <c r="AS142" s="473"/>
      <c r="AT142" s="473"/>
      <c r="AU142" s="473"/>
      <c r="AV142" s="473"/>
      <c r="AW142" s="473"/>
      <c r="AX142" s="473"/>
      <c r="AY142" s="473"/>
      <c r="AZ142" s="474"/>
      <c r="BA142" s="424"/>
      <c r="BB142" s="424"/>
      <c r="BC142" s="424"/>
      <c r="BD142" s="424"/>
      <c r="BE142" s="424"/>
      <c r="BF142" s="424"/>
      <c r="BG142" s="424"/>
      <c r="BH142" s="424"/>
      <c r="BI142" s="424"/>
      <c r="BJ142" s="424"/>
    </row>
    <row r="143" spans="6:62" ht="54" customHeight="1" x14ac:dyDescent="0.25">
      <c r="F143" s="468" t="s">
        <v>534</v>
      </c>
      <c r="G143" s="469"/>
      <c r="H143" s="469"/>
      <c r="I143" s="469"/>
      <c r="J143" s="469"/>
      <c r="K143" s="469"/>
      <c r="L143" s="469"/>
      <c r="M143" s="469"/>
      <c r="N143" s="469"/>
      <c r="U143" s="471"/>
      <c r="V143" s="472"/>
      <c r="W143" s="472"/>
      <c r="X143" s="472"/>
      <c r="Y143" s="472"/>
      <c r="Z143" s="472"/>
      <c r="AA143" s="472"/>
      <c r="AB143" s="472"/>
      <c r="AC143" s="472"/>
      <c r="AD143" s="472"/>
      <c r="AE143" s="472"/>
      <c r="AF143" s="472"/>
      <c r="AG143" s="472"/>
      <c r="AH143" s="472"/>
      <c r="AI143" s="472"/>
      <c r="AJ143" s="472"/>
      <c r="AK143" s="472"/>
      <c r="AL143" s="473"/>
      <c r="AM143" s="473"/>
      <c r="AN143" s="473"/>
      <c r="AO143" s="473"/>
      <c r="AP143" s="473"/>
      <c r="AQ143" s="473"/>
      <c r="AR143" s="473"/>
      <c r="AS143" s="473"/>
      <c r="AT143" s="473"/>
      <c r="AU143" s="473"/>
      <c r="AV143" s="473"/>
      <c r="AW143" s="473"/>
      <c r="AX143" s="473"/>
      <c r="AY143" s="473"/>
      <c r="AZ143" s="474"/>
      <c r="BA143" s="424"/>
      <c r="BB143" s="424"/>
      <c r="BC143" s="424"/>
      <c r="BD143" s="424"/>
      <c r="BE143" s="424"/>
      <c r="BF143" s="424"/>
      <c r="BG143" s="424"/>
      <c r="BH143" s="424"/>
      <c r="BI143" s="424"/>
      <c r="BJ143" s="424"/>
    </row>
    <row r="144" spans="6:62" ht="42.75" customHeight="1" x14ac:dyDescent="0.25">
      <c r="F144" s="468" t="s">
        <v>535</v>
      </c>
      <c r="G144" s="469"/>
      <c r="H144" s="469"/>
      <c r="I144" s="469"/>
      <c r="J144" s="469"/>
      <c r="K144" s="469"/>
      <c r="L144" s="469"/>
      <c r="M144" s="469"/>
      <c r="N144" s="469"/>
      <c r="U144" s="471"/>
      <c r="V144" s="472"/>
      <c r="W144" s="472"/>
      <c r="X144" s="472"/>
      <c r="Y144" s="472"/>
      <c r="Z144" s="472"/>
      <c r="AA144" s="472"/>
      <c r="AB144" s="472"/>
      <c r="AC144" s="472"/>
      <c r="AD144" s="472"/>
      <c r="AE144" s="472"/>
      <c r="AF144" s="472"/>
      <c r="AG144" s="472"/>
      <c r="AH144" s="472"/>
      <c r="AI144" s="472"/>
      <c r="AJ144" s="472"/>
      <c r="AK144" s="472"/>
      <c r="AL144" s="473"/>
      <c r="AM144" s="473"/>
      <c r="AN144" s="473"/>
      <c r="AO144" s="473"/>
      <c r="AP144" s="473"/>
      <c r="AQ144" s="473"/>
      <c r="AR144" s="473"/>
      <c r="AS144" s="473"/>
      <c r="AT144" s="473"/>
      <c r="AU144" s="473"/>
      <c r="AV144" s="473"/>
      <c r="AW144" s="473"/>
      <c r="AX144" s="473"/>
      <c r="AY144" s="473"/>
      <c r="AZ144" s="474"/>
      <c r="BA144" s="424"/>
      <c r="BB144" s="424"/>
      <c r="BC144" s="424"/>
      <c r="BD144" s="424"/>
      <c r="BE144" s="424"/>
      <c r="BF144" s="424"/>
      <c r="BG144" s="424"/>
      <c r="BH144" s="424"/>
      <c r="BI144" s="424"/>
      <c r="BJ144" s="424"/>
    </row>
    <row r="145" spans="6:62" ht="93" customHeight="1" x14ac:dyDescent="0.25">
      <c r="F145" s="468"/>
      <c r="G145" s="469"/>
      <c r="H145" s="469"/>
      <c r="I145" s="469"/>
      <c r="J145" s="469"/>
      <c r="K145" s="469"/>
      <c r="L145" s="469"/>
      <c r="M145" s="469"/>
      <c r="N145" s="469"/>
      <c r="U145" s="471"/>
      <c r="V145" s="472"/>
      <c r="W145" s="472"/>
      <c r="X145" s="472"/>
      <c r="Y145" s="472"/>
      <c r="Z145" s="472"/>
      <c r="AA145" s="472"/>
      <c r="AB145" s="472"/>
      <c r="AC145" s="472"/>
      <c r="AD145" s="472"/>
      <c r="AE145" s="472"/>
      <c r="AF145" s="472"/>
      <c r="AG145" s="472"/>
      <c r="AH145" s="472"/>
      <c r="AI145" s="472"/>
      <c r="AJ145" s="472"/>
      <c r="AK145" s="472"/>
      <c r="AL145" s="473"/>
      <c r="AM145" s="473"/>
      <c r="AN145" s="473"/>
      <c r="AO145" s="473"/>
      <c r="AP145" s="473"/>
      <c r="AQ145" s="473"/>
      <c r="AR145" s="473"/>
      <c r="AS145" s="473"/>
      <c r="AT145" s="473"/>
      <c r="AU145" s="473"/>
      <c r="AV145" s="473"/>
      <c r="AW145" s="473"/>
      <c r="AX145" s="473"/>
      <c r="AY145" s="473"/>
      <c r="AZ145" s="474"/>
      <c r="BA145" s="424"/>
      <c r="BB145" s="424"/>
      <c r="BC145" s="424"/>
      <c r="BD145" s="424"/>
      <c r="BE145" s="424"/>
      <c r="BF145" s="424"/>
      <c r="BG145" s="424"/>
      <c r="BH145" s="424"/>
      <c r="BI145" s="424"/>
      <c r="BJ145" s="424"/>
    </row>
    <row r="146" spans="6:62" ht="93" customHeight="1" x14ac:dyDescent="0.25">
      <c r="F146" s="468"/>
      <c r="G146" s="469"/>
      <c r="H146" s="469"/>
      <c r="I146" s="469"/>
      <c r="J146" s="469"/>
      <c r="K146" s="469"/>
      <c r="L146" s="469"/>
      <c r="M146" s="469"/>
      <c r="N146" s="469"/>
      <c r="U146" s="471"/>
      <c r="V146" s="472"/>
      <c r="W146" s="472"/>
      <c r="X146" s="472"/>
      <c r="Y146" s="472"/>
      <c r="Z146" s="472"/>
      <c r="AA146" s="472"/>
      <c r="AB146" s="472"/>
      <c r="AC146" s="472"/>
      <c r="AD146" s="472"/>
      <c r="AE146" s="472"/>
      <c r="AF146" s="472"/>
      <c r="AG146" s="472"/>
      <c r="AH146" s="472"/>
      <c r="AI146" s="472"/>
      <c r="AJ146" s="472"/>
      <c r="AK146" s="472"/>
      <c r="AL146" s="473"/>
      <c r="AM146" s="473"/>
      <c r="AN146" s="473"/>
      <c r="AO146" s="473"/>
      <c r="AP146" s="473"/>
      <c r="AQ146" s="473"/>
      <c r="AR146" s="473"/>
      <c r="AS146" s="473"/>
      <c r="AT146" s="473"/>
      <c r="AU146" s="473"/>
      <c r="AV146" s="473"/>
      <c r="AW146" s="473"/>
      <c r="AX146" s="473"/>
      <c r="AY146" s="473"/>
      <c r="AZ146" s="474"/>
      <c r="BA146" s="424"/>
      <c r="BB146" s="424"/>
      <c r="BC146" s="424"/>
      <c r="BD146" s="424"/>
      <c r="BE146" s="424"/>
      <c r="BF146" s="424"/>
      <c r="BG146" s="424"/>
      <c r="BH146" s="424"/>
      <c r="BI146" s="424"/>
      <c r="BJ146" s="424"/>
    </row>
    <row r="147" spans="6:62" ht="93" customHeight="1" x14ac:dyDescent="0.25">
      <c r="F147" s="468"/>
      <c r="G147" s="469"/>
      <c r="H147" s="469"/>
      <c r="I147" s="469"/>
      <c r="J147" s="469"/>
      <c r="K147" s="469"/>
      <c r="L147" s="469"/>
      <c r="M147" s="469"/>
      <c r="N147" s="469"/>
      <c r="U147" s="471"/>
      <c r="V147" s="472"/>
      <c r="W147" s="472"/>
      <c r="X147" s="472"/>
      <c r="Y147" s="472"/>
      <c r="Z147" s="472"/>
      <c r="AA147" s="472"/>
      <c r="AB147" s="472"/>
      <c r="AC147" s="472"/>
      <c r="AD147" s="472"/>
      <c r="AE147" s="472"/>
      <c r="AF147" s="472"/>
      <c r="AG147" s="472"/>
      <c r="AH147" s="472"/>
      <c r="AI147" s="472"/>
      <c r="AJ147" s="472"/>
      <c r="AK147" s="472"/>
      <c r="AL147" s="473"/>
      <c r="AM147" s="473"/>
      <c r="AN147" s="473"/>
      <c r="AO147" s="473"/>
      <c r="AP147" s="473"/>
      <c r="AQ147" s="473"/>
      <c r="AR147" s="473"/>
      <c r="AS147" s="473"/>
      <c r="AT147" s="473"/>
      <c r="AU147" s="473"/>
      <c r="AV147" s="473"/>
      <c r="AW147" s="473"/>
      <c r="AX147" s="473"/>
      <c r="AY147" s="473"/>
      <c r="AZ147" s="474"/>
      <c r="BA147" s="424"/>
      <c r="BB147" s="424"/>
      <c r="BC147" s="424"/>
      <c r="BD147" s="424"/>
      <c r="BE147" s="424"/>
      <c r="BF147" s="424"/>
      <c r="BG147" s="424"/>
      <c r="BH147" s="424"/>
      <c r="BI147" s="424"/>
      <c r="BJ147" s="424"/>
    </row>
    <row r="148" spans="6:62" ht="93" customHeight="1" x14ac:dyDescent="0.25">
      <c r="F148" s="468"/>
      <c r="G148" s="469"/>
      <c r="H148" s="469"/>
      <c r="I148" s="469"/>
      <c r="J148" s="469"/>
      <c r="K148" s="469"/>
      <c r="L148" s="469"/>
      <c r="M148" s="469"/>
      <c r="N148" s="469"/>
      <c r="U148" s="471"/>
      <c r="V148" s="472"/>
      <c r="W148" s="472"/>
      <c r="X148" s="472"/>
      <c r="Y148" s="472"/>
      <c r="Z148" s="472"/>
      <c r="AA148" s="472"/>
      <c r="AB148" s="472"/>
      <c r="AC148" s="472"/>
      <c r="AD148" s="472"/>
      <c r="AE148" s="472"/>
      <c r="AF148" s="472"/>
      <c r="AG148" s="472"/>
      <c r="AH148" s="472"/>
      <c r="AI148" s="472"/>
      <c r="AJ148" s="472"/>
      <c r="AK148" s="472"/>
      <c r="AL148" s="473"/>
      <c r="AM148" s="473"/>
      <c r="AN148" s="473"/>
      <c r="AO148" s="473"/>
      <c r="AP148" s="473"/>
      <c r="AQ148" s="473"/>
      <c r="AR148" s="473"/>
      <c r="AS148" s="473"/>
      <c r="AT148" s="473"/>
      <c r="AU148" s="473"/>
      <c r="AV148" s="473"/>
      <c r="AW148" s="473"/>
      <c r="AX148" s="473"/>
      <c r="AY148" s="473"/>
      <c r="AZ148" s="474"/>
      <c r="BA148" s="424"/>
      <c r="BB148" s="424"/>
      <c r="BC148" s="424"/>
      <c r="BD148" s="424"/>
      <c r="BE148" s="424"/>
      <c r="BF148" s="424"/>
      <c r="BG148" s="424"/>
      <c r="BH148" s="424"/>
      <c r="BI148" s="424"/>
      <c r="BJ148" s="424"/>
    </row>
    <row r="149" spans="6:62" ht="93" customHeight="1" x14ac:dyDescent="0.25">
      <c r="F149" s="468"/>
      <c r="G149" s="469"/>
      <c r="H149" s="469"/>
      <c r="I149" s="469"/>
      <c r="J149" s="469"/>
      <c r="K149" s="469"/>
      <c r="L149" s="469"/>
      <c r="M149" s="469"/>
      <c r="N149" s="469"/>
      <c r="U149" s="471"/>
      <c r="V149" s="472"/>
      <c r="W149" s="472"/>
      <c r="X149" s="472"/>
      <c r="Y149" s="472"/>
      <c r="Z149" s="472"/>
      <c r="AA149" s="472"/>
      <c r="AB149" s="472"/>
      <c r="AC149" s="472"/>
      <c r="AD149" s="472"/>
      <c r="AE149" s="472"/>
      <c r="AF149" s="472"/>
      <c r="AG149" s="472"/>
      <c r="AH149" s="472"/>
      <c r="AI149" s="472"/>
      <c r="AJ149" s="472"/>
      <c r="AK149" s="472"/>
      <c r="AL149" s="473"/>
      <c r="AM149" s="473"/>
      <c r="AN149" s="473"/>
      <c r="AO149" s="473"/>
      <c r="AP149" s="473"/>
      <c r="AQ149" s="473"/>
      <c r="AR149" s="473"/>
      <c r="AS149" s="473"/>
      <c r="AT149" s="473"/>
      <c r="AU149" s="473"/>
      <c r="AV149" s="473"/>
      <c r="AW149" s="473"/>
      <c r="AX149" s="473"/>
      <c r="AY149" s="473"/>
      <c r="AZ149" s="474"/>
      <c r="BA149" s="424"/>
      <c r="BB149" s="424"/>
      <c r="BC149" s="424"/>
      <c r="BD149" s="424"/>
      <c r="BE149" s="424"/>
      <c r="BF149" s="424"/>
      <c r="BG149" s="424"/>
      <c r="BH149" s="424"/>
      <c r="BI149" s="424"/>
      <c r="BJ149" s="424"/>
    </row>
    <row r="150" spans="6:62" ht="93" customHeight="1" x14ac:dyDescent="0.25">
      <c r="F150" s="468"/>
      <c r="G150" s="469"/>
      <c r="H150" s="469"/>
      <c r="I150" s="469"/>
      <c r="J150" s="469"/>
      <c r="K150" s="469"/>
      <c r="L150" s="469"/>
      <c r="M150" s="469"/>
      <c r="N150" s="469"/>
      <c r="U150" s="471"/>
      <c r="V150" s="472"/>
      <c r="W150" s="472"/>
      <c r="X150" s="472"/>
      <c r="Y150" s="472"/>
      <c r="Z150" s="472"/>
      <c r="AA150" s="472"/>
      <c r="AB150" s="472"/>
      <c r="AC150" s="472"/>
      <c r="AD150" s="472"/>
      <c r="AE150" s="472"/>
      <c r="AF150" s="472"/>
      <c r="AG150" s="472"/>
      <c r="AH150" s="472"/>
      <c r="AI150" s="472"/>
      <c r="AJ150" s="472"/>
      <c r="AK150" s="472"/>
      <c r="AL150" s="473"/>
      <c r="AM150" s="473"/>
      <c r="AN150" s="473"/>
      <c r="AO150" s="473"/>
      <c r="AP150" s="473"/>
      <c r="AQ150" s="473"/>
      <c r="AR150" s="473"/>
      <c r="AS150" s="473"/>
      <c r="AT150" s="473"/>
      <c r="AU150" s="473"/>
      <c r="AV150" s="473"/>
      <c r="AW150" s="473"/>
      <c r="AX150" s="473"/>
      <c r="AY150" s="473"/>
      <c r="AZ150" s="474"/>
      <c r="BA150" s="424"/>
      <c r="BB150" s="424"/>
      <c r="BC150" s="424"/>
      <c r="BD150" s="424"/>
      <c r="BE150" s="424"/>
      <c r="BF150" s="424"/>
      <c r="BG150" s="424"/>
      <c r="BH150" s="424"/>
      <c r="BI150" s="424"/>
      <c r="BJ150" s="424"/>
    </row>
    <row r="151" spans="6:62" ht="93" customHeight="1" x14ac:dyDescent="0.25">
      <c r="F151" s="468"/>
      <c r="G151" s="469"/>
      <c r="H151" s="469"/>
      <c r="I151" s="469"/>
      <c r="J151" s="469"/>
      <c r="K151" s="469"/>
      <c r="L151" s="469"/>
      <c r="M151" s="469"/>
      <c r="N151" s="469"/>
      <c r="U151" s="471"/>
      <c r="V151" s="472"/>
      <c r="W151" s="472"/>
      <c r="X151" s="472"/>
      <c r="Y151" s="472"/>
      <c r="Z151" s="472"/>
      <c r="AA151" s="472"/>
      <c r="AB151" s="472"/>
      <c r="AC151" s="472"/>
      <c r="AD151" s="472"/>
      <c r="AE151" s="472"/>
      <c r="AF151" s="472"/>
      <c r="AG151" s="472"/>
      <c r="AH151" s="472"/>
      <c r="AI151" s="472"/>
      <c r="AJ151" s="472"/>
      <c r="AK151" s="472"/>
      <c r="AL151" s="473"/>
      <c r="AM151" s="473"/>
      <c r="AN151" s="473"/>
      <c r="AO151" s="473"/>
      <c r="AP151" s="473"/>
      <c r="AQ151" s="473"/>
      <c r="AR151" s="473"/>
      <c r="AS151" s="473"/>
      <c r="AT151" s="473"/>
      <c r="AU151" s="473"/>
      <c r="AV151" s="473"/>
      <c r="AW151" s="473"/>
      <c r="AX151" s="473"/>
      <c r="AY151" s="473"/>
      <c r="AZ151" s="474"/>
      <c r="BA151" s="424"/>
      <c r="BB151" s="424"/>
      <c r="BC151" s="424"/>
      <c r="BD151" s="424"/>
      <c r="BE151" s="424"/>
      <c r="BF151" s="424"/>
      <c r="BG151" s="424"/>
      <c r="BH151" s="424"/>
      <c r="BI151" s="424"/>
      <c r="BJ151" s="424"/>
    </row>
    <row r="152" spans="6:62" ht="93" customHeight="1" x14ac:dyDescent="0.25">
      <c r="F152" s="468"/>
      <c r="G152" s="469"/>
      <c r="H152" s="469"/>
      <c r="I152" s="469"/>
      <c r="J152" s="469"/>
      <c r="K152" s="469"/>
      <c r="L152" s="469"/>
      <c r="M152" s="469"/>
      <c r="N152" s="469"/>
      <c r="U152" s="471"/>
      <c r="V152" s="472"/>
      <c r="W152" s="472"/>
      <c r="X152" s="472"/>
      <c r="Y152" s="472"/>
      <c r="Z152" s="472"/>
      <c r="AA152" s="472"/>
      <c r="AB152" s="472"/>
      <c r="AC152" s="472"/>
      <c r="AD152" s="472"/>
      <c r="AE152" s="472"/>
      <c r="AF152" s="472"/>
      <c r="AG152" s="472"/>
      <c r="AH152" s="472"/>
      <c r="AI152" s="472"/>
      <c r="AJ152" s="472"/>
      <c r="AK152" s="472"/>
      <c r="AL152" s="473"/>
      <c r="AM152" s="473"/>
      <c r="AN152" s="473"/>
      <c r="AO152" s="473"/>
      <c r="AP152" s="473"/>
      <c r="AQ152" s="473"/>
      <c r="AR152" s="473"/>
      <c r="AS152" s="473"/>
      <c r="AT152" s="473"/>
      <c r="AU152" s="473"/>
      <c r="AV152" s="473"/>
      <c r="AW152" s="473"/>
      <c r="AX152" s="473"/>
      <c r="AY152" s="473"/>
      <c r="AZ152" s="474"/>
      <c r="BA152" s="424"/>
      <c r="BB152" s="424"/>
      <c r="BC152" s="424"/>
      <c r="BD152" s="424"/>
      <c r="BE152" s="424"/>
      <c r="BF152" s="424"/>
      <c r="BG152" s="424"/>
      <c r="BH152" s="424"/>
      <c r="BI152" s="424"/>
      <c r="BJ152" s="424"/>
    </row>
    <row r="153" spans="6:62" ht="93" customHeight="1" x14ac:dyDescent="0.25">
      <c r="F153" s="468"/>
      <c r="G153" s="469"/>
      <c r="H153" s="469"/>
      <c r="I153" s="469"/>
      <c r="J153" s="469"/>
      <c r="K153" s="469"/>
      <c r="L153" s="469"/>
      <c r="M153" s="469"/>
      <c r="N153" s="469"/>
      <c r="U153" s="471"/>
      <c r="V153" s="472"/>
      <c r="W153" s="472"/>
      <c r="X153" s="472"/>
      <c r="Y153" s="472"/>
      <c r="Z153" s="472"/>
      <c r="AA153" s="472"/>
      <c r="AB153" s="472"/>
      <c r="AC153" s="472"/>
      <c r="AD153" s="472"/>
      <c r="AE153" s="472"/>
      <c r="AF153" s="472"/>
      <c r="AG153" s="472"/>
      <c r="AH153" s="472"/>
      <c r="AI153" s="472"/>
      <c r="AJ153" s="472"/>
      <c r="AK153" s="472"/>
      <c r="AL153" s="473"/>
      <c r="AM153" s="473"/>
      <c r="AN153" s="473"/>
      <c r="AO153" s="473"/>
      <c r="AP153" s="473"/>
      <c r="AQ153" s="473"/>
      <c r="AR153" s="473"/>
      <c r="AS153" s="473"/>
      <c r="AT153" s="473"/>
      <c r="AU153" s="473"/>
      <c r="AV153" s="473"/>
      <c r="AW153" s="473"/>
      <c r="AX153" s="473"/>
      <c r="AY153" s="473"/>
      <c r="AZ153" s="474"/>
      <c r="BA153" s="424"/>
      <c r="BB153" s="424"/>
      <c r="BC153" s="424"/>
      <c r="BD153" s="424"/>
      <c r="BE153" s="424"/>
      <c r="BF153" s="424"/>
      <c r="BG153" s="424"/>
      <c r="BH153" s="424"/>
      <c r="BI153" s="424"/>
      <c r="BJ153" s="424"/>
    </row>
    <row r="154" spans="6:62" ht="93" customHeight="1" x14ac:dyDescent="0.25">
      <c r="F154" s="468"/>
      <c r="G154" s="469"/>
      <c r="H154" s="469"/>
      <c r="I154" s="469"/>
      <c r="J154" s="469"/>
      <c r="K154" s="469"/>
      <c r="L154" s="469"/>
      <c r="M154" s="469"/>
      <c r="N154" s="469"/>
      <c r="U154" s="471"/>
      <c r="V154" s="472"/>
      <c r="W154" s="472"/>
      <c r="X154" s="472"/>
      <c r="Y154" s="472"/>
      <c r="Z154" s="472"/>
      <c r="AA154" s="472"/>
      <c r="AB154" s="472"/>
      <c r="AC154" s="472"/>
      <c r="AD154" s="472"/>
      <c r="AE154" s="472"/>
      <c r="AF154" s="472"/>
      <c r="AG154" s="472"/>
      <c r="AH154" s="472"/>
      <c r="AI154" s="472"/>
      <c r="AJ154" s="472"/>
      <c r="AK154" s="472"/>
      <c r="AL154" s="473"/>
      <c r="AM154" s="473"/>
      <c r="AN154" s="473"/>
      <c r="AO154" s="473"/>
      <c r="AP154" s="473"/>
      <c r="AQ154" s="473"/>
      <c r="AR154" s="473"/>
      <c r="AS154" s="473"/>
      <c r="AT154" s="473"/>
      <c r="AU154" s="473"/>
      <c r="AV154" s="473"/>
      <c r="AW154" s="473"/>
      <c r="AX154" s="473"/>
      <c r="AY154" s="473"/>
      <c r="AZ154" s="474"/>
      <c r="BA154" s="424"/>
      <c r="BB154" s="424"/>
      <c r="BC154" s="424"/>
      <c r="BD154" s="424"/>
      <c r="BE154" s="424"/>
      <c r="BF154" s="424"/>
      <c r="BG154" s="424"/>
      <c r="BH154" s="424"/>
      <c r="BI154" s="424"/>
      <c r="BJ154" s="424"/>
    </row>
    <row r="155" spans="6:62" ht="93" customHeight="1" x14ac:dyDescent="0.25">
      <c r="F155" s="468"/>
      <c r="G155" s="469"/>
      <c r="H155" s="469"/>
      <c r="I155" s="469"/>
      <c r="J155" s="469"/>
      <c r="K155" s="469"/>
      <c r="L155" s="469"/>
      <c r="M155" s="469"/>
      <c r="N155" s="469"/>
      <c r="U155" s="471"/>
      <c r="V155" s="472"/>
      <c r="W155" s="472"/>
      <c r="X155" s="472"/>
      <c r="Y155" s="472"/>
      <c r="Z155" s="472"/>
      <c r="AA155" s="472"/>
      <c r="AB155" s="472"/>
      <c r="AC155" s="472"/>
      <c r="AD155" s="472"/>
      <c r="AE155" s="472"/>
      <c r="AF155" s="472"/>
      <c r="AG155" s="472"/>
      <c r="AH155" s="472"/>
      <c r="AI155" s="472"/>
      <c r="AJ155" s="472"/>
      <c r="AK155" s="472"/>
      <c r="AL155" s="473"/>
      <c r="AM155" s="473"/>
      <c r="AN155" s="473"/>
      <c r="AO155" s="473"/>
      <c r="AP155" s="473"/>
      <c r="AQ155" s="473"/>
      <c r="AR155" s="473"/>
      <c r="AS155" s="473"/>
      <c r="AT155" s="473"/>
      <c r="AU155" s="473"/>
      <c r="AV155" s="473"/>
      <c r="AW155" s="473"/>
      <c r="AX155" s="473"/>
      <c r="AY155" s="473"/>
      <c r="AZ155" s="474"/>
      <c r="BA155" s="424"/>
      <c r="BB155" s="424"/>
      <c r="BC155" s="424"/>
      <c r="BD155" s="424"/>
      <c r="BE155" s="424"/>
      <c r="BF155" s="424"/>
      <c r="BG155" s="424"/>
      <c r="BH155" s="424"/>
      <c r="BI155" s="424"/>
      <c r="BJ155" s="424"/>
    </row>
    <row r="156" spans="6:62" ht="93" customHeight="1" x14ac:dyDescent="0.25">
      <c r="F156" s="468"/>
      <c r="G156" s="469"/>
      <c r="H156" s="469"/>
      <c r="I156" s="469"/>
      <c r="J156" s="469"/>
      <c r="K156" s="469"/>
      <c r="L156" s="469"/>
      <c r="M156" s="469"/>
      <c r="N156" s="469"/>
      <c r="U156" s="471"/>
      <c r="V156" s="472"/>
      <c r="W156" s="472"/>
      <c r="X156" s="472"/>
      <c r="Y156" s="472"/>
      <c r="Z156" s="472"/>
      <c r="AA156" s="472"/>
      <c r="AB156" s="472"/>
      <c r="AC156" s="472"/>
      <c r="AD156" s="472"/>
      <c r="AE156" s="472"/>
      <c r="AF156" s="472"/>
      <c r="AG156" s="472"/>
      <c r="AH156" s="472"/>
      <c r="AI156" s="472"/>
      <c r="AJ156" s="472"/>
      <c r="AK156" s="472"/>
      <c r="AL156" s="473"/>
      <c r="AM156" s="473"/>
      <c r="AN156" s="473"/>
      <c r="AO156" s="473"/>
      <c r="AP156" s="473"/>
      <c r="AQ156" s="473"/>
      <c r="AR156" s="473"/>
      <c r="AS156" s="473"/>
      <c r="AT156" s="473"/>
      <c r="AU156" s="473"/>
      <c r="AV156" s="473"/>
      <c r="AW156" s="473"/>
      <c r="AX156" s="473"/>
      <c r="AY156" s="473"/>
      <c r="AZ156" s="474"/>
      <c r="BA156" s="424"/>
      <c r="BB156" s="424"/>
      <c r="BC156" s="424"/>
      <c r="BD156" s="424"/>
      <c r="BE156" s="424"/>
      <c r="BF156" s="424"/>
      <c r="BG156" s="424"/>
      <c r="BH156" s="424"/>
      <c r="BI156" s="424"/>
      <c r="BJ156" s="424"/>
    </row>
    <row r="157" spans="6:62" ht="93" customHeight="1" x14ac:dyDescent="0.25">
      <c r="F157" s="468"/>
      <c r="G157" s="469"/>
      <c r="H157" s="469"/>
      <c r="I157" s="469"/>
      <c r="J157" s="469"/>
      <c r="K157" s="469"/>
      <c r="L157" s="469"/>
      <c r="M157" s="469"/>
      <c r="N157" s="469"/>
      <c r="U157" s="471"/>
      <c r="V157" s="472"/>
      <c r="W157" s="472"/>
      <c r="X157" s="472"/>
      <c r="Y157" s="472"/>
      <c r="Z157" s="472"/>
      <c r="AA157" s="472"/>
      <c r="AB157" s="472"/>
      <c r="AC157" s="472"/>
      <c r="AD157" s="472"/>
      <c r="AE157" s="472"/>
      <c r="AF157" s="472"/>
      <c r="AG157" s="472"/>
      <c r="AH157" s="472"/>
      <c r="AI157" s="472"/>
      <c r="AJ157" s="472"/>
      <c r="AK157" s="472"/>
      <c r="AL157" s="473"/>
      <c r="AM157" s="473"/>
      <c r="AN157" s="473"/>
      <c r="AO157" s="473"/>
      <c r="AP157" s="473"/>
      <c r="AQ157" s="473"/>
      <c r="AR157" s="473"/>
      <c r="AS157" s="473"/>
      <c r="AT157" s="473"/>
      <c r="AU157" s="473"/>
      <c r="AV157" s="473"/>
      <c r="AW157" s="473"/>
      <c r="AX157" s="473"/>
      <c r="AY157" s="473"/>
      <c r="AZ157" s="474"/>
      <c r="BA157" s="424"/>
      <c r="BB157" s="424"/>
      <c r="BC157" s="424"/>
      <c r="BD157" s="424"/>
      <c r="BE157" s="424"/>
      <c r="BF157" s="424"/>
      <c r="BG157" s="424"/>
      <c r="BH157" s="424"/>
      <c r="BI157" s="424"/>
      <c r="BJ157" s="424"/>
    </row>
    <row r="158" spans="6:62" ht="93" customHeight="1" x14ac:dyDescent="0.25">
      <c r="F158" s="468"/>
      <c r="G158" s="469"/>
      <c r="H158" s="469"/>
      <c r="I158" s="469"/>
      <c r="J158" s="469"/>
      <c r="K158" s="469"/>
      <c r="L158" s="469"/>
      <c r="M158" s="469"/>
      <c r="N158" s="469"/>
      <c r="U158" s="471"/>
      <c r="V158" s="472"/>
      <c r="W158" s="472"/>
      <c r="X158" s="472"/>
      <c r="Y158" s="472"/>
      <c r="Z158" s="472"/>
      <c r="AA158" s="472"/>
      <c r="AB158" s="472"/>
      <c r="AC158" s="472"/>
      <c r="AD158" s="472"/>
      <c r="AE158" s="472"/>
      <c r="AF158" s="472"/>
      <c r="AG158" s="472"/>
      <c r="AH158" s="472"/>
      <c r="AI158" s="472"/>
      <c r="AJ158" s="472"/>
      <c r="AK158" s="472"/>
      <c r="AL158" s="473"/>
      <c r="AM158" s="473"/>
      <c r="AN158" s="473"/>
      <c r="AO158" s="473"/>
      <c r="AP158" s="473"/>
      <c r="AQ158" s="473"/>
      <c r="AR158" s="473"/>
      <c r="AS158" s="473"/>
      <c r="AT158" s="473"/>
      <c r="AU158" s="473"/>
      <c r="AV158" s="473"/>
      <c r="AW158" s="473"/>
      <c r="AX158" s="473"/>
      <c r="AY158" s="473"/>
      <c r="AZ158" s="474"/>
      <c r="BA158" s="424"/>
      <c r="BB158" s="424"/>
      <c r="BC158" s="424"/>
      <c r="BD158" s="424"/>
      <c r="BE158" s="424"/>
      <c r="BF158" s="424"/>
      <c r="BG158" s="424"/>
      <c r="BH158" s="424"/>
      <c r="BI158" s="424"/>
      <c r="BJ158" s="424"/>
    </row>
    <row r="159" spans="6:62" ht="93" customHeight="1" x14ac:dyDescent="0.25">
      <c r="F159" s="468"/>
      <c r="G159" s="469"/>
      <c r="H159" s="469"/>
      <c r="I159" s="469"/>
      <c r="J159" s="469"/>
      <c r="K159" s="469"/>
      <c r="L159" s="469"/>
      <c r="M159" s="469"/>
      <c r="N159" s="469"/>
      <c r="U159" s="471"/>
      <c r="V159" s="472"/>
      <c r="W159" s="472"/>
      <c r="X159" s="472"/>
      <c r="Y159" s="472"/>
      <c r="Z159" s="472"/>
      <c r="AA159" s="472"/>
      <c r="AB159" s="472"/>
      <c r="AC159" s="472"/>
      <c r="AD159" s="472"/>
      <c r="AE159" s="472"/>
      <c r="AF159" s="472"/>
      <c r="AG159" s="472"/>
      <c r="AH159" s="472"/>
      <c r="AI159" s="472"/>
      <c r="AJ159" s="472"/>
      <c r="AK159" s="472"/>
      <c r="AL159" s="473"/>
      <c r="AM159" s="473"/>
      <c r="AN159" s="473"/>
      <c r="AO159" s="473"/>
      <c r="AP159" s="473"/>
      <c r="AQ159" s="473"/>
      <c r="AR159" s="473"/>
      <c r="AS159" s="473"/>
      <c r="AT159" s="473"/>
      <c r="AU159" s="473"/>
      <c r="AV159" s="473"/>
      <c r="AW159" s="473"/>
      <c r="AX159" s="473"/>
      <c r="AY159" s="473"/>
      <c r="AZ159" s="474"/>
      <c r="BA159" s="424"/>
      <c r="BB159" s="424"/>
      <c r="BC159" s="424"/>
      <c r="BD159" s="424"/>
      <c r="BE159" s="424"/>
      <c r="BF159" s="424"/>
      <c r="BG159" s="424"/>
      <c r="BH159" s="424"/>
      <c r="BI159" s="424"/>
      <c r="BJ159" s="424"/>
    </row>
    <row r="160" spans="6:62" ht="93" customHeight="1" x14ac:dyDescent="0.25">
      <c r="F160" s="468"/>
      <c r="G160" s="469"/>
      <c r="H160" s="469"/>
      <c r="I160" s="469"/>
      <c r="J160" s="469"/>
      <c r="K160" s="469"/>
      <c r="L160" s="469"/>
      <c r="M160" s="469"/>
      <c r="N160" s="469"/>
      <c r="U160" s="471"/>
      <c r="V160" s="472"/>
      <c r="W160" s="472"/>
      <c r="X160" s="472"/>
      <c r="Y160" s="472"/>
      <c r="Z160" s="472"/>
      <c r="AA160" s="472"/>
      <c r="AB160" s="472"/>
      <c r="AC160" s="472"/>
      <c r="AD160" s="472"/>
      <c r="AE160" s="472"/>
      <c r="AF160" s="472"/>
      <c r="AG160" s="472"/>
      <c r="AH160" s="472"/>
      <c r="AI160" s="472"/>
      <c r="AJ160" s="472"/>
      <c r="AK160" s="472"/>
      <c r="AL160" s="473"/>
      <c r="AM160" s="473"/>
      <c r="AN160" s="473"/>
      <c r="AO160" s="473"/>
      <c r="AP160" s="473"/>
      <c r="AQ160" s="473"/>
      <c r="AR160" s="473"/>
      <c r="AS160" s="473"/>
      <c r="AT160" s="473"/>
      <c r="AU160" s="473"/>
      <c r="AV160" s="473"/>
      <c r="AW160" s="473"/>
      <c r="AX160" s="473"/>
      <c r="AY160" s="473"/>
      <c r="AZ160" s="474"/>
      <c r="BA160" s="424"/>
      <c r="BB160" s="424"/>
      <c r="BC160" s="424"/>
      <c r="BD160" s="424"/>
      <c r="BE160" s="424"/>
      <c r="BF160" s="424"/>
      <c r="BG160" s="424"/>
      <c r="BH160" s="424"/>
      <c r="BI160" s="424"/>
      <c r="BJ160" s="424"/>
    </row>
    <row r="161" spans="6:62" ht="93" customHeight="1" x14ac:dyDescent="0.25">
      <c r="F161" s="468"/>
      <c r="G161" s="469"/>
      <c r="H161" s="469"/>
      <c r="I161" s="469"/>
      <c r="J161" s="469"/>
      <c r="K161" s="469"/>
      <c r="L161" s="469"/>
      <c r="M161" s="469"/>
      <c r="N161" s="469"/>
      <c r="U161" s="471"/>
      <c r="V161" s="472"/>
      <c r="W161" s="472"/>
      <c r="X161" s="472"/>
      <c r="Y161" s="472"/>
      <c r="Z161" s="472"/>
      <c r="AA161" s="472"/>
      <c r="AB161" s="472"/>
      <c r="AC161" s="472"/>
      <c r="AD161" s="472"/>
      <c r="AE161" s="472"/>
      <c r="AF161" s="472"/>
      <c r="AG161" s="472"/>
      <c r="AH161" s="472"/>
      <c r="AI161" s="472"/>
      <c r="AJ161" s="472"/>
      <c r="AK161" s="472"/>
      <c r="AL161" s="473"/>
      <c r="AM161" s="473"/>
      <c r="AN161" s="473"/>
      <c r="AO161" s="473"/>
      <c r="AP161" s="473"/>
      <c r="AQ161" s="473"/>
      <c r="AR161" s="473"/>
      <c r="AS161" s="473"/>
      <c r="AT161" s="473"/>
      <c r="AU161" s="473"/>
      <c r="AV161" s="473"/>
      <c r="AW161" s="473"/>
      <c r="AX161" s="473"/>
      <c r="AY161" s="473"/>
      <c r="AZ161" s="474"/>
      <c r="BA161" s="424"/>
      <c r="BB161" s="424"/>
      <c r="BC161" s="424"/>
      <c r="BD161" s="424"/>
      <c r="BE161" s="424"/>
      <c r="BF161" s="424"/>
      <c r="BG161" s="424"/>
      <c r="BH161" s="424"/>
      <c r="BI161" s="424"/>
      <c r="BJ161" s="424"/>
    </row>
    <row r="162" spans="6:62" ht="93" customHeight="1" x14ac:dyDescent="0.25">
      <c r="F162" s="468"/>
      <c r="G162" s="469"/>
      <c r="H162" s="469"/>
      <c r="I162" s="469"/>
      <c r="J162" s="469"/>
      <c r="K162" s="469"/>
      <c r="L162" s="469"/>
      <c r="M162" s="469"/>
      <c r="N162" s="469"/>
      <c r="U162" s="471"/>
      <c r="V162" s="472"/>
      <c r="W162" s="472"/>
      <c r="X162" s="472"/>
      <c r="Y162" s="472"/>
      <c r="Z162" s="472"/>
      <c r="AA162" s="472"/>
      <c r="AB162" s="472"/>
      <c r="AC162" s="472"/>
      <c r="AD162" s="472"/>
      <c r="AE162" s="472"/>
      <c r="AF162" s="472"/>
      <c r="AG162" s="472"/>
      <c r="AH162" s="472"/>
      <c r="AI162" s="472"/>
      <c r="AJ162" s="472"/>
      <c r="AK162" s="472"/>
      <c r="AL162" s="473"/>
      <c r="AM162" s="473"/>
      <c r="AN162" s="473"/>
      <c r="AO162" s="473"/>
      <c r="AP162" s="473"/>
      <c r="AQ162" s="473"/>
      <c r="AR162" s="473"/>
      <c r="AS162" s="473"/>
      <c r="AT162" s="473"/>
      <c r="AU162" s="473"/>
      <c r="AV162" s="473"/>
      <c r="AW162" s="473"/>
      <c r="AX162" s="473"/>
      <c r="AY162" s="473"/>
      <c r="AZ162" s="474"/>
      <c r="BA162" s="424"/>
      <c r="BB162" s="424"/>
      <c r="BC162" s="424"/>
      <c r="BD162" s="424"/>
      <c r="BE162" s="424"/>
      <c r="BF162" s="424"/>
      <c r="BG162" s="424"/>
      <c r="BH162" s="424"/>
      <c r="BI162" s="424"/>
      <c r="BJ162" s="424"/>
    </row>
    <row r="163" spans="6:62" ht="93" customHeight="1" x14ac:dyDescent="0.25">
      <c r="F163" s="468"/>
      <c r="G163" s="469"/>
      <c r="H163" s="469"/>
      <c r="I163" s="469"/>
      <c r="J163" s="469"/>
      <c r="K163" s="469"/>
      <c r="L163" s="469"/>
      <c r="M163" s="469"/>
      <c r="N163" s="469"/>
      <c r="U163" s="471"/>
      <c r="V163" s="472"/>
      <c r="W163" s="472"/>
      <c r="X163" s="472"/>
      <c r="Y163" s="472"/>
      <c r="Z163" s="472"/>
      <c r="AA163" s="472"/>
      <c r="AB163" s="472"/>
      <c r="AC163" s="472"/>
      <c r="AD163" s="472"/>
      <c r="AE163" s="472"/>
      <c r="AF163" s="472"/>
      <c r="AG163" s="472"/>
      <c r="AH163" s="472"/>
      <c r="AI163" s="472"/>
      <c r="AJ163" s="472"/>
      <c r="AK163" s="472"/>
      <c r="AL163" s="473"/>
      <c r="AM163" s="473"/>
      <c r="AN163" s="473"/>
      <c r="AO163" s="473"/>
      <c r="AP163" s="473"/>
      <c r="AQ163" s="473"/>
      <c r="AR163" s="473"/>
      <c r="AS163" s="473"/>
      <c r="AT163" s="473"/>
      <c r="AU163" s="473"/>
      <c r="AV163" s="473"/>
      <c r="AW163" s="473"/>
      <c r="AX163" s="473"/>
      <c r="AY163" s="473"/>
      <c r="AZ163" s="474"/>
      <c r="BA163" s="424"/>
      <c r="BB163" s="424"/>
      <c r="BC163" s="424"/>
      <c r="BD163" s="424"/>
      <c r="BE163" s="424"/>
      <c r="BF163" s="424"/>
      <c r="BG163" s="424"/>
      <c r="BH163" s="424"/>
      <c r="BI163" s="424"/>
      <c r="BJ163" s="424"/>
    </row>
    <row r="164" spans="6:62" ht="93" customHeight="1" x14ac:dyDescent="0.25">
      <c r="F164" s="468"/>
      <c r="G164" s="469"/>
      <c r="H164" s="469"/>
      <c r="I164" s="469"/>
      <c r="J164" s="469"/>
      <c r="K164" s="469"/>
      <c r="L164" s="469"/>
      <c r="M164" s="469"/>
      <c r="N164" s="469"/>
      <c r="U164" s="471"/>
      <c r="V164" s="472"/>
      <c r="W164" s="472"/>
      <c r="X164" s="472"/>
      <c r="Y164" s="472"/>
      <c r="Z164" s="472"/>
      <c r="AA164" s="472"/>
      <c r="AB164" s="472"/>
      <c r="AC164" s="472"/>
      <c r="AD164" s="472"/>
      <c r="AE164" s="472"/>
      <c r="AF164" s="472"/>
      <c r="AG164" s="472"/>
      <c r="AH164" s="472"/>
      <c r="AI164" s="472"/>
      <c r="AJ164" s="472"/>
      <c r="AK164" s="472"/>
      <c r="AL164" s="473"/>
      <c r="AM164" s="473"/>
      <c r="AN164" s="473"/>
      <c r="AO164" s="473"/>
      <c r="AP164" s="473"/>
      <c r="AQ164" s="473"/>
      <c r="AR164" s="473"/>
      <c r="AS164" s="473"/>
      <c r="AT164" s="473"/>
      <c r="AU164" s="473"/>
      <c r="AV164" s="473"/>
      <c r="AW164" s="473"/>
      <c r="AX164" s="473"/>
      <c r="AY164" s="473"/>
      <c r="AZ164" s="474"/>
      <c r="BA164" s="424"/>
      <c r="BB164" s="424"/>
      <c r="BC164" s="424"/>
      <c r="BD164" s="424"/>
      <c r="BE164" s="424"/>
      <c r="BF164" s="424"/>
      <c r="BG164" s="424"/>
      <c r="BH164" s="424"/>
      <c r="BI164" s="424"/>
      <c r="BJ164" s="424"/>
    </row>
    <row r="165" spans="6:62" ht="93" customHeight="1" x14ac:dyDescent="0.25">
      <c r="F165" s="468"/>
      <c r="G165" s="469"/>
      <c r="H165" s="469"/>
      <c r="I165" s="469"/>
      <c r="J165" s="469"/>
      <c r="K165" s="469"/>
      <c r="L165" s="469"/>
      <c r="M165" s="469"/>
      <c r="N165" s="469"/>
      <c r="U165" s="471"/>
      <c r="V165" s="472"/>
      <c r="W165" s="472"/>
      <c r="X165" s="472"/>
      <c r="Y165" s="472"/>
      <c r="Z165" s="472"/>
      <c r="AA165" s="472"/>
      <c r="AB165" s="472"/>
      <c r="AC165" s="472"/>
      <c r="AD165" s="472"/>
      <c r="AE165" s="472"/>
      <c r="AF165" s="472"/>
      <c r="AG165" s="472"/>
      <c r="AH165" s="472"/>
      <c r="AI165" s="472"/>
      <c r="AJ165" s="472"/>
      <c r="AK165" s="472"/>
      <c r="AL165" s="473"/>
      <c r="AM165" s="473"/>
      <c r="AN165" s="473"/>
      <c r="AO165" s="473"/>
      <c r="AP165" s="473"/>
      <c r="AQ165" s="473"/>
      <c r="AR165" s="473"/>
      <c r="AS165" s="473"/>
      <c r="AT165" s="473"/>
      <c r="AU165" s="473"/>
      <c r="AV165" s="473"/>
      <c r="AW165" s="473"/>
      <c r="AX165" s="473"/>
      <c r="AY165" s="473"/>
      <c r="AZ165" s="474"/>
      <c r="BA165" s="424"/>
      <c r="BB165" s="424"/>
      <c r="BC165" s="424"/>
      <c r="BD165" s="424"/>
      <c r="BE165" s="424"/>
      <c r="BF165" s="424"/>
      <c r="BG165" s="424"/>
      <c r="BH165" s="424"/>
      <c r="BI165" s="424"/>
      <c r="BJ165" s="424"/>
    </row>
    <row r="166" spans="6:62" ht="93" customHeight="1" x14ac:dyDescent="0.25">
      <c r="F166" s="468"/>
      <c r="G166" s="469"/>
      <c r="H166" s="469"/>
      <c r="I166" s="469"/>
      <c r="J166" s="469"/>
      <c r="K166" s="469"/>
      <c r="L166" s="469"/>
      <c r="M166" s="469"/>
      <c r="N166" s="469"/>
      <c r="U166" s="471"/>
      <c r="V166" s="472"/>
      <c r="W166" s="472"/>
      <c r="X166" s="472"/>
      <c r="Y166" s="472"/>
      <c r="Z166" s="472"/>
      <c r="AA166" s="472"/>
      <c r="AB166" s="472"/>
      <c r="AC166" s="472"/>
      <c r="AD166" s="472"/>
      <c r="AE166" s="472"/>
      <c r="AF166" s="472"/>
      <c r="AG166" s="472"/>
      <c r="AH166" s="472"/>
      <c r="AI166" s="472"/>
      <c r="AJ166" s="472"/>
      <c r="AK166" s="472"/>
      <c r="AL166" s="473"/>
      <c r="AM166" s="473"/>
      <c r="AN166" s="473"/>
      <c r="AO166" s="473"/>
      <c r="AP166" s="473"/>
      <c r="AQ166" s="473"/>
      <c r="AR166" s="473"/>
      <c r="AS166" s="473"/>
      <c r="AT166" s="473"/>
      <c r="AU166" s="473"/>
      <c r="AV166" s="473"/>
      <c r="AW166" s="473"/>
      <c r="AX166" s="473"/>
      <c r="AY166" s="473"/>
      <c r="AZ166" s="474"/>
      <c r="BA166" s="424"/>
      <c r="BB166" s="424"/>
      <c r="BC166" s="424"/>
      <c r="BD166" s="424"/>
      <c r="BE166" s="424"/>
      <c r="BF166" s="424"/>
      <c r="BG166" s="424"/>
      <c r="BH166" s="424"/>
      <c r="BI166" s="424"/>
      <c r="BJ166" s="424"/>
    </row>
    <row r="167" spans="6:62" ht="93" customHeight="1" x14ac:dyDescent="0.25">
      <c r="F167" s="468"/>
      <c r="G167" s="469"/>
      <c r="H167" s="469"/>
      <c r="I167" s="469"/>
      <c r="J167" s="469"/>
      <c r="K167" s="469"/>
      <c r="L167" s="469"/>
      <c r="M167" s="469"/>
      <c r="N167" s="469"/>
      <c r="U167" s="471"/>
      <c r="V167" s="472"/>
      <c r="W167" s="472"/>
      <c r="X167" s="472"/>
      <c r="Y167" s="472"/>
      <c r="Z167" s="472"/>
      <c r="AA167" s="472"/>
      <c r="AB167" s="472"/>
      <c r="AC167" s="472"/>
      <c r="AD167" s="472"/>
      <c r="AE167" s="472"/>
      <c r="AF167" s="472"/>
      <c r="AG167" s="472"/>
      <c r="AH167" s="472"/>
      <c r="AI167" s="472"/>
      <c r="AJ167" s="472"/>
      <c r="AK167" s="472"/>
      <c r="AL167" s="473"/>
      <c r="AM167" s="473"/>
      <c r="AN167" s="473"/>
      <c r="AO167" s="473"/>
      <c r="AP167" s="473"/>
      <c r="AQ167" s="473"/>
      <c r="AR167" s="473"/>
      <c r="AS167" s="473"/>
      <c r="AT167" s="473"/>
      <c r="AU167" s="473"/>
      <c r="AV167" s="473"/>
      <c r="AW167" s="473"/>
      <c r="AX167" s="473"/>
      <c r="AY167" s="473"/>
      <c r="AZ167" s="474"/>
      <c r="BA167" s="424"/>
      <c r="BB167" s="424"/>
      <c r="BC167" s="424"/>
      <c r="BD167" s="424"/>
      <c r="BE167" s="424"/>
      <c r="BF167" s="424"/>
      <c r="BG167" s="424"/>
      <c r="BH167" s="424"/>
      <c r="BI167" s="424"/>
      <c r="BJ167" s="424"/>
    </row>
    <row r="168" spans="6:62" ht="93" customHeight="1" x14ac:dyDescent="0.25">
      <c r="F168" s="468"/>
      <c r="G168" s="469"/>
      <c r="H168" s="469"/>
      <c r="I168" s="469"/>
      <c r="J168" s="469"/>
      <c r="K168" s="469"/>
      <c r="L168" s="469"/>
      <c r="M168" s="469"/>
      <c r="N168" s="469"/>
      <c r="U168" s="471"/>
      <c r="V168" s="472"/>
      <c r="W168" s="472"/>
      <c r="X168" s="472"/>
      <c r="Y168" s="472"/>
      <c r="Z168" s="472"/>
      <c r="AA168" s="472"/>
      <c r="AB168" s="472"/>
      <c r="AC168" s="472"/>
      <c r="AD168" s="472"/>
      <c r="AE168" s="472"/>
      <c r="AF168" s="472"/>
      <c r="AG168" s="472"/>
      <c r="AH168" s="472"/>
      <c r="AI168" s="472"/>
      <c r="AJ168" s="472"/>
      <c r="AK168" s="472"/>
      <c r="AL168" s="473"/>
      <c r="AM168" s="473"/>
      <c r="AN168" s="473"/>
      <c r="AO168" s="473"/>
      <c r="AP168" s="473"/>
      <c r="AQ168" s="473"/>
      <c r="AR168" s="473"/>
      <c r="AS168" s="473"/>
      <c r="AT168" s="473"/>
      <c r="AU168" s="473"/>
      <c r="AV168" s="473"/>
      <c r="AW168" s="473"/>
      <c r="AX168" s="473"/>
      <c r="AY168" s="473"/>
      <c r="AZ168" s="474"/>
      <c r="BA168" s="424"/>
      <c r="BB168" s="424"/>
      <c r="BC168" s="424"/>
      <c r="BD168" s="424"/>
      <c r="BE168" s="424"/>
      <c r="BF168" s="424"/>
      <c r="BG168" s="424"/>
      <c r="BH168" s="424"/>
      <c r="BI168" s="424"/>
      <c r="BJ168" s="424"/>
    </row>
    <row r="169" spans="6:62" ht="93" customHeight="1" x14ac:dyDescent="0.25">
      <c r="F169" s="468"/>
      <c r="G169" s="469"/>
      <c r="H169" s="469"/>
      <c r="I169" s="469"/>
      <c r="J169" s="469"/>
      <c r="K169" s="469"/>
      <c r="L169" s="469"/>
      <c r="M169" s="469"/>
      <c r="N169" s="469"/>
      <c r="U169" s="471"/>
      <c r="V169" s="472"/>
      <c r="W169" s="472"/>
      <c r="X169" s="472"/>
      <c r="Y169" s="472"/>
      <c r="Z169" s="472"/>
      <c r="AA169" s="472"/>
      <c r="AB169" s="472"/>
      <c r="AC169" s="472"/>
      <c r="AD169" s="472"/>
      <c r="AE169" s="472"/>
      <c r="AF169" s="472"/>
      <c r="AG169" s="472"/>
      <c r="AH169" s="472"/>
      <c r="AI169" s="472"/>
      <c r="AJ169" s="472"/>
      <c r="AK169" s="472"/>
      <c r="AL169" s="473"/>
      <c r="AM169" s="473"/>
      <c r="AN169" s="473"/>
      <c r="AO169" s="473"/>
      <c r="AP169" s="473"/>
      <c r="AQ169" s="473"/>
      <c r="AR169" s="473"/>
      <c r="AS169" s="473"/>
      <c r="AT169" s="473"/>
      <c r="AU169" s="473"/>
      <c r="AV169" s="473"/>
      <c r="AW169" s="473"/>
      <c r="AX169" s="473"/>
      <c r="AY169" s="473"/>
      <c r="AZ169" s="474"/>
      <c r="BA169" s="424"/>
      <c r="BB169" s="424"/>
      <c r="BC169" s="424"/>
      <c r="BD169" s="424"/>
      <c r="BE169" s="424"/>
      <c r="BF169" s="424"/>
      <c r="BG169" s="424"/>
      <c r="BH169" s="424"/>
      <c r="BI169" s="424"/>
      <c r="BJ169" s="424"/>
    </row>
    <row r="170" spans="6:62" ht="93" customHeight="1" x14ac:dyDescent="0.25">
      <c r="F170" s="468"/>
      <c r="G170" s="469"/>
      <c r="H170" s="469"/>
      <c r="I170" s="469"/>
      <c r="J170" s="469"/>
      <c r="K170" s="469"/>
      <c r="L170" s="469"/>
      <c r="M170" s="469"/>
      <c r="N170" s="469"/>
      <c r="U170" s="471"/>
      <c r="V170" s="472"/>
      <c r="W170" s="472"/>
      <c r="X170" s="472"/>
      <c r="Y170" s="472"/>
      <c r="Z170" s="472"/>
      <c r="AA170" s="472"/>
      <c r="AB170" s="472"/>
      <c r="AC170" s="472"/>
      <c r="AD170" s="472"/>
      <c r="AE170" s="472"/>
      <c r="AF170" s="472"/>
      <c r="AG170" s="472"/>
      <c r="AH170" s="472"/>
      <c r="AI170" s="472"/>
      <c r="AJ170" s="472"/>
      <c r="AK170" s="472"/>
      <c r="AL170" s="473"/>
      <c r="AM170" s="473"/>
      <c r="AN170" s="473"/>
      <c r="AO170" s="473"/>
      <c r="AP170" s="473"/>
      <c r="AQ170" s="473"/>
      <c r="AR170" s="473"/>
      <c r="AS170" s="473"/>
      <c r="AT170" s="473"/>
      <c r="AU170" s="473"/>
      <c r="AV170" s="473"/>
      <c r="AW170" s="473"/>
      <c r="AX170" s="473"/>
      <c r="AY170" s="473"/>
      <c r="AZ170" s="474"/>
      <c r="BA170" s="424"/>
      <c r="BB170" s="424"/>
      <c r="BC170" s="424"/>
      <c r="BD170" s="424"/>
      <c r="BE170" s="424"/>
      <c r="BF170" s="424"/>
      <c r="BG170" s="424"/>
      <c r="BH170" s="424"/>
      <c r="BI170" s="424"/>
      <c r="BJ170" s="424"/>
    </row>
    <row r="171" spans="6:62" ht="93" customHeight="1" x14ac:dyDescent="0.25">
      <c r="F171" s="468"/>
      <c r="G171" s="469"/>
      <c r="H171" s="469"/>
      <c r="I171" s="469"/>
      <c r="J171" s="469"/>
      <c r="K171" s="469"/>
      <c r="L171" s="469"/>
      <c r="M171" s="469"/>
      <c r="N171" s="469"/>
      <c r="U171" s="471"/>
      <c r="V171" s="472"/>
      <c r="W171" s="472"/>
      <c r="X171" s="472"/>
      <c r="Y171" s="472"/>
      <c r="Z171" s="472"/>
      <c r="AA171" s="472"/>
      <c r="AB171" s="472"/>
      <c r="AC171" s="472"/>
      <c r="AD171" s="472"/>
      <c r="AE171" s="472"/>
      <c r="AF171" s="472"/>
      <c r="AG171" s="472"/>
      <c r="AH171" s="472"/>
      <c r="AI171" s="472"/>
      <c r="AJ171" s="472"/>
      <c r="AK171" s="472"/>
      <c r="AL171" s="473"/>
      <c r="AM171" s="473"/>
      <c r="AN171" s="473"/>
      <c r="AO171" s="473"/>
      <c r="AP171" s="473"/>
      <c r="AQ171" s="473"/>
      <c r="AR171" s="473"/>
      <c r="AS171" s="473"/>
      <c r="AT171" s="473"/>
      <c r="AU171" s="473"/>
      <c r="AV171" s="473"/>
      <c r="AW171" s="473"/>
      <c r="AX171" s="473"/>
      <c r="AY171" s="473"/>
      <c r="AZ171" s="474"/>
      <c r="BA171" s="424"/>
      <c r="BB171" s="424"/>
      <c r="BC171" s="424"/>
      <c r="BD171" s="424"/>
      <c r="BE171" s="424"/>
      <c r="BF171" s="424"/>
      <c r="BG171" s="424"/>
      <c r="BH171" s="424"/>
      <c r="BI171" s="424"/>
      <c r="BJ171" s="424"/>
    </row>
    <row r="172" spans="6:62" ht="93" customHeight="1" x14ac:dyDescent="0.25">
      <c r="F172" s="468"/>
      <c r="G172" s="469"/>
      <c r="H172" s="469"/>
      <c r="I172" s="469"/>
      <c r="J172" s="469"/>
      <c r="K172" s="469"/>
      <c r="L172" s="469"/>
      <c r="M172" s="469"/>
      <c r="N172" s="469"/>
      <c r="U172" s="471"/>
      <c r="V172" s="472"/>
      <c r="W172" s="472"/>
      <c r="X172" s="472"/>
      <c r="Y172" s="472"/>
      <c r="Z172" s="472"/>
      <c r="AA172" s="472"/>
      <c r="AB172" s="472"/>
      <c r="AC172" s="472"/>
      <c r="AD172" s="472"/>
      <c r="AE172" s="472"/>
      <c r="AF172" s="472"/>
      <c r="AG172" s="472"/>
      <c r="AH172" s="472"/>
      <c r="AI172" s="472"/>
      <c r="AJ172" s="472"/>
      <c r="AK172" s="472"/>
      <c r="AL172" s="473"/>
      <c r="AM172" s="473"/>
      <c r="AN172" s="473"/>
      <c r="AO172" s="473"/>
      <c r="AP172" s="473"/>
      <c r="AQ172" s="473"/>
      <c r="AR172" s="473"/>
      <c r="AS172" s="473"/>
      <c r="AT172" s="473"/>
      <c r="AU172" s="473"/>
      <c r="AV172" s="473"/>
      <c r="AW172" s="473"/>
      <c r="AX172" s="473"/>
      <c r="AY172" s="473"/>
      <c r="AZ172" s="474"/>
      <c r="BA172" s="424"/>
      <c r="BB172" s="424"/>
      <c r="BC172" s="424"/>
      <c r="BD172" s="424"/>
      <c r="BE172" s="424"/>
      <c r="BF172" s="424"/>
      <c r="BG172" s="424"/>
      <c r="BH172" s="424"/>
      <c r="BI172" s="424"/>
      <c r="BJ172" s="424"/>
    </row>
    <row r="173" spans="6:62" ht="93" customHeight="1" x14ac:dyDescent="0.25">
      <c r="F173" s="468"/>
      <c r="G173" s="469"/>
      <c r="H173" s="469"/>
      <c r="I173" s="469"/>
      <c r="J173" s="469"/>
      <c r="K173" s="469"/>
      <c r="L173" s="469"/>
      <c r="M173" s="469"/>
      <c r="N173" s="469"/>
      <c r="U173" s="471"/>
      <c r="V173" s="472"/>
      <c r="W173" s="472"/>
      <c r="X173" s="472"/>
      <c r="Y173" s="472"/>
      <c r="Z173" s="472"/>
      <c r="AA173" s="472"/>
      <c r="AB173" s="472"/>
      <c r="AC173" s="472"/>
      <c r="AD173" s="472"/>
      <c r="AE173" s="472"/>
      <c r="AF173" s="472"/>
      <c r="AG173" s="472"/>
      <c r="AH173" s="472"/>
      <c r="AI173" s="472"/>
      <c r="AJ173" s="472"/>
      <c r="AK173" s="472"/>
      <c r="AL173" s="473"/>
      <c r="AM173" s="473"/>
      <c r="AN173" s="473"/>
      <c r="AO173" s="473"/>
      <c r="AP173" s="473"/>
      <c r="AQ173" s="473"/>
      <c r="AR173" s="473"/>
      <c r="AS173" s="473"/>
      <c r="AT173" s="473"/>
      <c r="AU173" s="473"/>
      <c r="AV173" s="473"/>
      <c r="AW173" s="473"/>
      <c r="AX173" s="473"/>
      <c r="AY173" s="473"/>
      <c r="AZ173" s="474"/>
      <c r="BA173" s="424"/>
      <c r="BB173" s="424"/>
      <c r="BC173" s="424"/>
      <c r="BD173" s="424"/>
      <c r="BE173" s="424"/>
      <c r="BF173" s="424"/>
      <c r="BG173" s="424"/>
      <c r="BH173" s="424"/>
      <c r="BI173" s="424"/>
      <c r="BJ173" s="424"/>
    </row>
    <row r="174" spans="6:62" ht="93" customHeight="1" x14ac:dyDescent="0.25">
      <c r="F174" s="468"/>
      <c r="G174" s="469"/>
      <c r="H174" s="469"/>
      <c r="I174" s="469"/>
      <c r="J174" s="469"/>
      <c r="K174" s="469"/>
      <c r="L174" s="469"/>
      <c r="M174" s="469"/>
      <c r="N174" s="469"/>
      <c r="U174" s="471"/>
      <c r="V174" s="472"/>
      <c r="W174" s="472"/>
      <c r="X174" s="472"/>
      <c r="Y174" s="472"/>
      <c r="Z174" s="472"/>
      <c r="AA174" s="472"/>
      <c r="AB174" s="472"/>
      <c r="AC174" s="472"/>
      <c r="AD174" s="472"/>
      <c r="AE174" s="472"/>
      <c r="AF174" s="472"/>
      <c r="AG174" s="472"/>
      <c r="AH174" s="472"/>
      <c r="AI174" s="472"/>
      <c r="AJ174" s="472"/>
      <c r="AK174" s="472"/>
      <c r="AL174" s="473"/>
      <c r="AM174" s="473"/>
      <c r="AN174" s="473"/>
      <c r="AO174" s="473"/>
      <c r="AP174" s="473"/>
      <c r="AQ174" s="473"/>
      <c r="AR174" s="473"/>
      <c r="AS174" s="473"/>
      <c r="AT174" s="473"/>
      <c r="AU174" s="473"/>
      <c r="AV174" s="473"/>
      <c r="AW174" s="473"/>
      <c r="AX174" s="473"/>
      <c r="AY174" s="473"/>
      <c r="AZ174" s="474"/>
      <c r="BA174" s="424"/>
      <c r="BB174" s="424"/>
      <c r="BC174" s="424"/>
      <c r="BD174" s="424"/>
      <c r="BE174" s="424"/>
      <c r="BF174" s="424"/>
      <c r="BG174" s="424"/>
      <c r="BH174" s="424"/>
      <c r="BI174" s="424"/>
      <c r="BJ174" s="424"/>
    </row>
    <row r="175" spans="6:62" ht="93" customHeight="1" x14ac:dyDescent="0.25">
      <c r="F175" s="468"/>
      <c r="G175" s="469"/>
      <c r="H175" s="469"/>
      <c r="I175" s="469"/>
      <c r="J175" s="469"/>
      <c r="K175" s="469"/>
      <c r="L175" s="469"/>
      <c r="M175" s="469"/>
      <c r="N175" s="469"/>
      <c r="U175" s="471"/>
      <c r="V175" s="472"/>
      <c r="W175" s="472"/>
      <c r="X175" s="472"/>
      <c r="Y175" s="472"/>
      <c r="Z175" s="472"/>
      <c r="AA175" s="472"/>
      <c r="AB175" s="472"/>
      <c r="AC175" s="472"/>
      <c r="AD175" s="472"/>
      <c r="AE175" s="472"/>
      <c r="AF175" s="472"/>
      <c r="AG175" s="472"/>
      <c r="AH175" s="472"/>
      <c r="AI175" s="472"/>
      <c r="AJ175" s="472"/>
      <c r="AK175" s="472"/>
      <c r="AL175" s="473"/>
      <c r="AM175" s="473"/>
      <c r="AN175" s="473"/>
      <c r="AO175" s="473"/>
      <c r="AP175" s="473"/>
      <c r="AQ175" s="473"/>
      <c r="AR175" s="473"/>
      <c r="AS175" s="473"/>
      <c r="AT175" s="473"/>
      <c r="AU175" s="473"/>
      <c r="AV175" s="473"/>
      <c r="AW175" s="473"/>
      <c r="AX175" s="473"/>
      <c r="AY175" s="473"/>
      <c r="AZ175" s="474"/>
      <c r="BA175" s="424"/>
      <c r="BB175" s="424"/>
      <c r="BC175" s="424"/>
      <c r="BD175" s="424"/>
      <c r="BE175" s="424"/>
      <c r="BF175" s="424"/>
      <c r="BG175" s="424"/>
      <c r="BH175" s="424"/>
      <c r="BI175" s="424"/>
      <c r="BJ175" s="424"/>
    </row>
    <row r="176" spans="6:62" ht="93" customHeight="1" x14ac:dyDescent="0.25">
      <c r="F176" s="468"/>
      <c r="G176" s="469"/>
      <c r="H176" s="469"/>
      <c r="I176" s="469"/>
      <c r="J176" s="469"/>
      <c r="K176" s="469"/>
      <c r="L176" s="469"/>
      <c r="M176" s="469"/>
      <c r="N176" s="469"/>
      <c r="U176" s="471"/>
      <c r="V176" s="472"/>
      <c r="W176" s="472"/>
      <c r="X176" s="472"/>
      <c r="Y176" s="472"/>
      <c r="Z176" s="472"/>
      <c r="AA176" s="472"/>
      <c r="AB176" s="472"/>
      <c r="AC176" s="472"/>
      <c r="AD176" s="472"/>
      <c r="AE176" s="472"/>
      <c r="AF176" s="472"/>
      <c r="AG176" s="472"/>
      <c r="AH176" s="472"/>
      <c r="AI176" s="472"/>
      <c r="AJ176" s="472"/>
      <c r="AK176" s="472"/>
      <c r="AL176" s="473"/>
      <c r="AM176" s="473"/>
      <c r="AN176" s="473"/>
      <c r="AO176" s="473"/>
      <c r="AP176" s="473"/>
      <c r="AQ176" s="473"/>
      <c r="AR176" s="473"/>
      <c r="AS176" s="473"/>
      <c r="AT176" s="473"/>
      <c r="AU176" s="473"/>
      <c r="AV176" s="473"/>
      <c r="AW176" s="473"/>
      <c r="AX176" s="473"/>
      <c r="AY176" s="473"/>
      <c r="AZ176" s="474"/>
      <c r="BA176" s="424"/>
      <c r="BB176" s="424"/>
      <c r="BC176" s="424"/>
      <c r="BD176" s="424"/>
      <c r="BE176" s="424"/>
      <c r="BF176" s="424"/>
      <c r="BG176" s="424"/>
      <c r="BH176" s="424"/>
      <c r="BI176" s="424"/>
      <c r="BJ176" s="424"/>
    </row>
    <row r="177" spans="6:62" ht="93" customHeight="1" x14ac:dyDescent="0.25">
      <c r="F177" s="468"/>
      <c r="G177" s="469"/>
      <c r="H177" s="469"/>
      <c r="I177" s="469"/>
      <c r="J177" s="469"/>
      <c r="K177" s="469"/>
      <c r="L177" s="469"/>
      <c r="M177" s="469"/>
      <c r="N177" s="469"/>
      <c r="U177" s="471"/>
      <c r="V177" s="472"/>
      <c r="W177" s="472"/>
      <c r="X177" s="472"/>
      <c r="Y177" s="472"/>
      <c r="Z177" s="472"/>
      <c r="AA177" s="472"/>
      <c r="AB177" s="472"/>
      <c r="AC177" s="472"/>
      <c r="AD177" s="472"/>
      <c r="AE177" s="472"/>
      <c r="AF177" s="472"/>
      <c r="AG177" s="472"/>
      <c r="AH177" s="472"/>
      <c r="AI177" s="472"/>
      <c r="AJ177" s="472"/>
      <c r="AK177" s="472"/>
      <c r="AL177" s="473"/>
      <c r="AM177" s="473"/>
      <c r="AN177" s="473"/>
      <c r="AO177" s="473"/>
      <c r="AP177" s="473"/>
      <c r="AQ177" s="473"/>
      <c r="AR177" s="473"/>
      <c r="AS177" s="473"/>
      <c r="AT177" s="473"/>
      <c r="AU177" s="473"/>
      <c r="AV177" s="473"/>
      <c r="AW177" s="473"/>
      <c r="AX177" s="473"/>
      <c r="AY177" s="473"/>
      <c r="AZ177" s="474"/>
      <c r="BA177" s="424"/>
      <c r="BB177" s="424"/>
      <c r="BC177" s="424"/>
      <c r="BD177" s="424"/>
      <c r="BE177" s="424"/>
      <c r="BF177" s="424"/>
      <c r="BG177" s="424"/>
      <c r="BH177" s="424"/>
      <c r="BI177" s="424"/>
      <c r="BJ177" s="424"/>
    </row>
    <row r="178" spans="6:62" ht="93" customHeight="1" x14ac:dyDescent="0.25">
      <c r="F178" s="468"/>
      <c r="G178" s="469"/>
      <c r="H178" s="469"/>
      <c r="I178" s="469"/>
      <c r="J178" s="469"/>
      <c r="K178" s="469"/>
      <c r="L178" s="469"/>
      <c r="M178" s="469"/>
      <c r="N178" s="469"/>
      <c r="U178" s="471"/>
      <c r="V178" s="472"/>
      <c r="W178" s="472"/>
      <c r="X178" s="472"/>
      <c r="Y178" s="472"/>
      <c r="Z178" s="472"/>
      <c r="AA178" s="472"/>
      <c r="AB178" s="472"/>
      <c r="AC178" s="472"/>
      <c r="AD178" s="472"/>
      <c r="AE178" s="472"/>
      <c r="AF178" s="472"/>
      <c r="AG178" s="472"/>
      <c r="AH178" s="472"/>
      <c r="AI178" s="472"/>
      <c r="AJ178" s="472"/>
      <c r="AK178" s="472"/>
      <c r="AL178" s="473"/>
      <c r="AM178" s="473"/>
      <c r="AN178" s="473"/>
      <c r="AO178" s="473"/>
      <c r="AP178" s="473"/>
      <c r="AQ178" s="473"/>
      <c r="AR178" s="473"/>
      <c r="AS178" s="473"/>
      <c r="AT178" s="473"/>
      <c r="AU178" s="473"/>
      <c r="AV178" s="473"/>
      <c r="AW178" s="473"/>
      <c r="AX178" s="473"/>
      <c r="AY178" s="473"/>
      <c r="AZ178" s="474"/>
      <c r="BA178" s="424"/>
      <c r="BB178" s="424"/>
      <c r="BC178" s="424"/>
      <c r="BD178" s="424"/>
      <c r="BE178" s="424"/>
      <c r="BF178" s="424"/>
      <c r="BG178" s="424"/>
      <c r="BH178" s="424"/>
      <c r="BI178" s="424"/>
      <c r="BJ178" s="424"/>
    </row>
    <row r="179" spans="6:62" ht="93" customHeight="1" x14ac:dyDescent="0.25">
      <c r="F179" s="468"/>
      <c r="G179" s="469"/>
      <c r="H179" s="469"/>
      <c r="I179" s="469"/>
      <c r="J179" s="469"/>
      <c r="K179" s="469"/>
      <c r="L179" s="469"/>
      <c r="M179" s="469"/>
      <c r="N179" s="469"/>
      <c r="U179" s="471"/>
      <c r="V179" s="472"/>
      <c r="W179" s="472"/>
      <c r="X179" s="472"/>
      <c r="Y179" s="472"/>
      <c r="Z179" s="472"/>
      <c r="AA179" s="472"/>
      <c r="AB179" s="472"/>
      <c r="AC179" s="472"/>
      <c r="AD179" s="472"/>
      <c r="AE179" s="472"/>
      <c r="AF179" s="472"/>
      <c r="AG179" s="472"/>
      <c r="AH179" s="472"/>
      <c r="AI179" s="472"/>
      <c r="AJ179" s="472"/>
      <c r="AK179" s="472"/>
      <c r="AL179" s="473"/>
      <c r="AM179" s="473"/>
      <c r="AN179" s="473"/>
      <c r="AO179" s="473"/>
      <c r="AP179" s="473"/>
      <c r="AQ179" s="473"/>
      <c r="AR179" s="473"/>
      <c r="AS179" s="473"/>
      <c r="AT179" s="473"/>
      <c r="AU179" s="473"/>
      <c r="AV179" s="473"/>
      <c r="AW179" s="473"/>
      <c r="AX179" s="473"/>
      <c r="AY179" s="473"/>
      <c r="AZ179" s="474"/>
      <c r="BA179" s="424"/>
      <c r="BB179" s="424"/>
      <c r="BC179" s="424"/>
      <c r="BD179" s="424"/>
      <c r="BE179" s="424"/>
      <c r="BF179" s="424"/>
      <c r="BG179" s="424"/>
      <c r="BH179" s="424"/>
      <c r="BI179" s="424"/>
      <c r="BJ179" s="424"/>
    </row>
    <row r="180" spans="6:62" ht="93" customHeight="1" x14ac:dyDescent="0.25">
      <c r="F180" s="468"/>
      <c r="G180" s="469"/>
      <c r="H180" s="469"/>
      <c r="I180" s="469"/>
      <c r="J180" s="469"/>
      <c r="K180" s="469"/>
      <c r="L180" s="469"/>
      <c r="M180" s="469"/>
      <c r="N180" s="469"/>
      <c r="U180" s="471"/>
      <c r="V180" s="472"/>
      <c r="W180" s="472"/>
      <c r="X180" s="472"/>
      <c r="Y180" s="472"/>
      <c r="Z180" s="472"/>
      <c r="AA180" s="472"/>
      <c r="AB180" s="472"/>
      <c r="AC180" s="472"/>
      <c r="AD180" s="472"/>
      <c r="AE180" s="472"/>
      <c r="AF180" s="472"/>
      <c r="AG180" s="472"/>
      <c r="AH180" s="472"/>
      <c r="AI180" s="472"/>
      <c r="AJ180" s="472"/>
      <c r="AK180" s="472"/>
      <c r="AL180" s="473"/>
      <c r="AM180" s="473"/>
      <c r="AN180" s="473"/>
      <c r="AO180" s="473"/>
      <c r="AP180" s="473"/>
      <c r="AQ180" s="473"/>
      <c r="AR180" s="473"/>
      <c r="AS180" s="473"/>
      <c r="AT180" s="473"/>
      <c r="AU180" s="473"/>
      <c r="AV180" s="473"/>
      <c r="AW180" s="473"/>
      <c r="AX180" s="473"/>
      <c r="AY180" s="473"/>
      <c r="AZ180" s="474"/>
      <c r="BA180" s="424"/>
      <c r="BB180" s="424"/>
      <c r="BC180" s="424"/>
      <c r="BD180" s="424"/>
      <c r="BE180" s="424"/>
      <c r="BF180" s="424"/>
      <c r="BG180" s="424"/>
      <c r="BH180" s="424"/>
      <c r="BI180" s="424"/>
      <c r="BJ180" s="424"/>
    </row>
    <row r="181" spans="6:62" ht="93" customHeight="1" x14ac:dyDescent="0.25">
      <c r="F181" s="468"/>
      <c r="G181" s="469"/>
      <c r="H181" s="469"/>
      <c r="I181" s="469"/>
      <c r="J181" s="469"/>
      <c r="K181" s="469"/>
      <c r="L181" s="469"/>
      <c r="M181" s="469"/>
      <c r="N181" s="469"/>
      <c r="U181" s="471"/>
      <c r="V181" s="472"/>
      <c r="W181" s="472"/>
      <c r="X181" s="472"/>
      <c r="Y181" s="472"/>
      <c r="Z181" s="472"/>
      <c r="AA181" s="472"/>
      <c r="AB181" s="472"/>
      <c r="AC181" s="472"/>
      <c r="AD181" s="472"/>
      <c r="AE181" s="472"/>
      <c r="AF181" s="472"/>
      <c r="AG181" s="472"/>
      <c r="AH181" s="472"/>
      <c r="AI181" s="472"/>
      <c r="AJ181" s="472"/>
      <c r="AK181" s="472"/>
      <c r="AL181" s="473"/>
      <c r="AM181" s="473"/>
      <c r="AN181" s="473"/>
      <c r="AO181" s="473"/>
      <c r="AP181" s="473"/>
      <c r="AQ181" s="473"/>
      <c r="AR181" s="473"/>
      <c r="AS181" s="473"/>
      <c r="AT181" s="473"/>
      <c r="AU181" s="473"/>
      <c r="AV181" s="473"/>
      <c r="AW181" s="473"/>
      <c r="AX181" s="473"/>
      <c r="AY181" s="473"/>
      <c r="AZ181" s="474"/>
      <c r="BA181" s="424"/>
      <c r="BB181" s="424"/>
      <c r="BC181" s="424"/>
      <c r="BD181" s="424"/>
      <c r="BE181" s="424"/>
      <c r="BF181" s="424"/>
      <c r="BG181" s="424"/>
      <c r="BH181" s="424"/>
      <c r="BI181" s="424"/>
      <c r="BJ181" s="424"/>
    </row>
    <row r="182" spans="6:62" ht="93" customHeight="1" x14ac:dyDescent="0.25">
      <c r="F182" s="468"/>
      <c r="G182" s="469"/>
      <c r="H182" s="469"/>
      <c r="I182" s="469"/>
      <c r="J182" s="469"/>
      <c r="K182" s="469"/>
      <c r="L182" s="469"/>
      <c r="M182" s="469"/>
      <c r="N182" s="469"/>
      <c r="U182" s="471"/>
      <c r="V182" s="472"/>
      <c r="W182" s="472"/>
      <c r="X182" s="472"/>
      <c r="Y182" s="472"/>
      <c r="Z182" s="472"/>
      <c r="AA182" s="472"/>
      <c r="AB182" s="472"/>
      <c r="AC182" s="472"/>
      <c r="AD182" s="472"/>
      <c r="AE182" s="472"/>
      <c r="AF182" s="472"/>
      <c r="AG182" s="472"/>
      <c r="AH182" s="472"/>
      <c r="AI182" s="472"/>
      <c r="AJ182" s="472"/>
      <c r="AK182" s="472"/>
      <c r="AL182" s="473"/>
      <c r="AM182" s="473"/>
      <c r="AN182" s="473"/>
      <c r="AO182" s="473"/>
      <c r="AP182" s="473"/>
      <c r="AQ182" s="473"/>
      <c r="AR182" s="473"/>
      <c r="AS182" s="473"/>
      <c r="AT182" s="473"/>
      <c r="AU182" s="473"/>
      <c r="AV182" s="473"/>
      <c r="AW182" s="473"/>
      <c r="AX182" s="473"/>
      <c r="AY182" s="473"/>
      <c r="AZ182" s="474"/>
      <c r="BA182" s="424"/>
      <c r="BB182" s="424"/>
      <c r="BC182" s="424"/>
      <c r="BD182" s="424"/>
      <c r="BE182" s="424"/>
      <c r="BF182" s="424"/>
      <c r="BG182" s="424"/>
      <c r="BH182" s="424"/>
      <c r="BI182" s="424"/>
      <c r="BJ182" s="424"/>
    </row>
    <row r="183" spans="6:62" ht="93" customHeight="1" x14ac:dyDescent="0.25">
      <c r="F183" s="468"/>
      <c r="G183" s="469"/>
      <c r="H183" s="469"/>
      <c r="I183" s="469"/>
      <c r="J183" s="469"/>
      <c r="K183" s="469"/>
      <c r="L183" s="469"/>
      <c r="M183" s="469"/>
      <c r="N183" s="469"/>
      <c r="U183" s="471"/>
      <c r="V183" s="472"/>
      <c r="W183" s="472"/>
      <c r="X183" s="472"/>
      <c r="Y183" s="472"/>
      <c r="Z183" s="472"/>
      <c r="AA183" s="472"/>
      <c r="AB183" s="472"/>
      <c r="AC183" s="472"/>
      <c r="AD183" s="472"/>
      <c r="AE183" s="472"/>
      <c r="AF183" s="472"/>
      <c r="AG183" s="472"/>
      <c r="AH183" s="472"/>
      <c r="AI183" s="472"/>
      <c r="AJ183" s="472"/>
      <c r="AK183" s="472"/>
      <c r="AL183" s="473"/>
      <c r="AM183" s="473"/>
      <c r="AN183" s="473"/>
      <c r="AO183" s="473"/>
      <c r="AP183" s="473"/>
      <c r="AQ183" s="473"/>
      <c r="AR183" s="473"/>
      <c r="AS183" s="473"/>
      <c r="AT183" s="473"/>
      <c r="AU183" s="473"/>
      <c r="AV183" s="473"/>
      <c r="AW183" s="473"/>
      <c r="AX183" s="473"/>
      <c r="AY183" s="473"/>
      <c r="AZ183" s="474"/>
      <c r="BA183" s="424"/>
      <c r="BB183" s="424"/>
      <c r="BC183" s="424"/>
      <c r="BD183" s="424"/>
      <c r="BE183" s="424"/>
      <c r="BF183" s="424"/>
      <c r="BG183" s="424"/>
      <c r="BH183" s="424"/>
      <c r="BI183" s="424"/>
      <c r="BJ183" s="424"/>
    </row>
    <row r="184" spans="6:62" ht="93" customHeight="1" x14ac:dyDescent="0.25">
      <c r="F184" s="468"/>
      <c r="G184" s="469"/>
      <c r="H184" s="469"/>
      <c r="I184" s="469"/>
      <c r="J184" s="469"/>
      <c r="K184" s="469"/>
      <c r="L184" s="469"/>
      <c r="M184" s="469"/>
      <c r="N184" s="469"/>
      <c r="U184" s="471"/>
      <c r="V184" s="472"/>
      <c r="W184" s="472"/>
      <c r="X184" s="472"/>
      <c r="Y184" s="472"/>
      <c r="Z184" s="472"/>
      <c r="AA184" s="472"/>
      <c r="AB184" s="472"/>
      <c r="AC184" s="472"/>
      <c r="AD184" s="472"/>
      <c r="AE184" s="472"/>
      <c r="AF184" s="472"/>
      <c r="AG184" s="472"/>
      <c r="AH184" s="472"/>
      <c r="AI184" s="472"/>
      <c r="AJ184" s="472"/>
      <c r="AK184" s="472"/>
      <c r="AL184" s="473"/>
      <c r="AM184" s="473"/>
      <c r="AN184" s="473"/>
      <c r="AO184" s="473"/>
      <c r="AP184" s="473"/>
      <c r="AQ184" s="473"/>
      <c r="AR184" s="473"/>
      <c r="AS184" s="473"/>
      <c r="AT184" s="473"/>
      <c r="AU184" s="473"/>
      <c r="AV184" s="473"/>
      <c r="AW184" s="473"/>
      <c r="AX184" s="473"/>
      <c r="AY184" s="473"/>
      <c r="AZ184" s="474"/>
      <c r="BA184" s="424"/>
      <c r="BB184" s="424"/>
      <c r="BC184" s="424"/>
      <c r="BD184" s="424"/>
      <c r="BE184" s="424"/>
      <c r="BF184" s="424"/>
      <c r="BG184" s="424"/>
      <c r="BH184" s="424"/>
      <c r="BI184" s="424"/>
      <c r="BJ184" s="424"/>
    </row>
    <row r="185" spans="6:62" ht="93" customHeight="1" x14ac:dyDescent="0.25">
      <c r="F185" s="468"/>
      <c r="G185" s="469"/>
      <c r="H185" s="469"/>
      <c r="I185" s="469"/>
      <c r="J185" s="469"/>
      <c r="K185" s="469"/>
      <c r="L185" s="469"/>
      <c r="M185" s="469"/>
      <c r="N185" s="469"/>
      <c r="U185" s="471"/>
      <c r="V185" s="472"/>
      <c r="W185" s="472"/>
      <c r="X185" s="472"/>
      <c r="Y185" s="472"/>
      <c r="Z185" s="472"/>
      <c r="AA185" s="472"/>
      <c r="AB185" s="472"/>
      <c r="AC185" s="472"/>
      <c r="AD185" s="472"/>
      <c r="AE185" s="472"/>
      <c r="AF185" s="472"/>
      <c r="AG185" s="472"/>
      <c r="AH185" s="472"/>
      <c r="AI185" s="472"/>
      <c r="AJ185" s="472"/>
      <c r="AK185" s="472"/>
      <c r="AL185" s="473"/>
      <c r="AM185" s="473"/>
      <c r="AN185" s="473"/>
      <c r="AO185" s="473"/>
      <c r="AP185" s="473"/>
      <c r="AQ185" s="473"/>
      <c r="AR185" s="473"/>
      <c r="AS185" s="473"/>
      <c r="AT185" s="473"/>
      <c r="AU185" s="473"/>
      <c r="AV185" s="473"/>
      <c r="AW185" s="473"/>
      <c r="AX185" s="473"/>
      <c r="AY185" s="473"/>
      <c r="AZ185" s="474"/>
      <c r="BA185" s="424"/>
      <c r="BB185" s="424"/>
      <c r="BC185" s="424"/>
      <c r="BD185" s="424"/>
      <c r="BE185" s="424"/>
      <c r="BF185" s="424"/>
      <c r="BG185" s="424"/>
      <c r="BH185" s="424"/>
      <c r="BI185" s="424"/>
      <c r="BJ185" s="424"/>
    </row>
    <row r="186" spans="6:62" ht="93" customHeight="1" x14ac:dyDescent="0.25">
      <c r="F186" s="468"/>
      <c r="G186" s="469"/>
      <c r="H186" s="469"/>
      <c r="I186" s="469"/>
      <c r="J186" s="469"/>
      <c r="K186" s="469"/>
      <c r="L186" s="469"/>
      <c r="M186" s="469"/>
      <c r="N186" s="469"/>
      <c r="U186" s="471"/>
      <c r="V186" s="472"/>
      <c r="W186" s="472"/>
      <c r="X186" s="472"/>
      <c r="Y186" s="472"/>
      <c r="Z186" s="472"/>
      <c r="AA186" s="472"/>
      <c r="AB186" s="472"/>
      <c r="AC186" s="472"/>
      <c r="AD186" s="472"/>
      <c r="AE186" s="472"/>
      <c r="AF186" s="472"/>
      <c r="AG186" s="472"/>
      <c r="AH186" s="472"/>
      <c r="AI186" s="472"/>
      <c r="AJ186" s="472"/>
      <c r="AK186" s="472"/>
      <c r="AL186" s="473"/>
      <c r="AM186" s="473"/>
      <c r="AN186" s="473"/>
      <c r="AO186" s="473"/>
      <c r="AP186" s="473"/>
      <c r="AQ186" s="473"/>
      <c r="AR186" s="473"/>
      <c r="AS186" s="473"/>
      <c r="AT186" s="473"/>
      <c r="AU186" s="473"/>
      <c r="AV186" s="473"/>
      <c r="AW186" s="473"/>
      <c r="AX186" s="473"/>
      <c r="AY186" s="473"/>
      <c r="AZ186" s="474"/>
      <c r="BA186" s="424"/>
      <c r="BB186" s="424"/>
      <c r="BC186" s="424"/>
      <c r="BD186" s="424"/>
      <c r="BE186" s="424"/>
      <c r="BF186" s="424"/>
      <c r="BG186" s="424"/>
      <c r="BH186" s="424"/>
      <c r="BI186" s="424"/>
      <c r="BJ186" s="424"/>
    </row>
    <row r="187" spans="6:62" ht="93" customHeight="1" x14ac:dyDescent="0.25">
      <c r="F187" s="468"/>
      <c r="G187" s="469"/>
      <c r="H187" s="469"/>
      <c r="I187" s="469"/>
      <c r="J187" s="469"/>
      <c r="K187" s="469"/>
      <c r="L187" s="469"/>
      <c r="M187" s="469"/>
      <c r="N187" s="469"/>
      <c r="U187" s="471"/>
      <c r="V187" s="472"/>
      <c r="W187" s="472"/>
      <c r="X187" s="472"/>
      <c r="Y187" s="472"/>
      <c r="Z187" s="472"/>
      <c r="AA187" s="472"/>
      <c r="AB187" s="472"/>
      <c r="AC187" s="472"/>
      <c r="AD187" s="472"/>
      <c r="AE187" s="472"/>
      <c r="AF187" s="472"/>
      <c r="AG187" s="472"/>
      <c r="AH187" s="472"/>
      <c r="AI187" s="472"/>
      <c r="AJ187" s="472"/>
      <c r="AK187" s="472"/>
      <c r="AL187" s="473"/>
      <c r="AM187" s="473"/>
      <c r="AN187" s="473"/>
      <c r="AO187" s="473"/>
      <c r="AP187" s="473"/>
      <c r="AQ187" s="473"/>
      <c r="AR187" s="473"/>
      <c r="AS187" s="473"/>
      <c r="AT187" s="473"/>
      <c r="AU187" s="473"/>
      <c r="AV187" s="473"/>
      <c r="AW187" s="473"/>
      <c r="AX187" s="473"/>
      <c r="AY187" s="473"/>
      <c r="AZ187" s="474"/>
      <c r="BA187" s="424"/>
      <c r="BB187" s="424"/>
      <c r="BC187" s="424"/>
      <c r="BD187" s="424"/>
      <c r="BE187" s="424"/>
      <c r="BF187" s="424"/>
      <c r="BG187" s="424"/>
      <c r="BH187" s="424"/>
      <c r="BI187" s="424"/>
      <c r="BJ187" s="424"/>
    </row>
    <row r="188" spans="6:62" ht="93" customHeight="1" x14ac:dyDescent="0.25">
      <c r="F188" s="468"/>
      <c r="G188" s="469"/>
      <c r="H188" s="469"/>
      <c r="I188" s="469"/>
      <c r="J188" s="469"/>
      <c r="K188" s="469"/>
      <c r="L188" s="469"/>
      <c r="M188" s="469"/>
      <c r="N188" s="469"/>
      <c r="U188" s="471"/>
      <c r="V188" s="472"/>
      <c r="W188" s="472"/>
      <c r="X188" s="472"/>
      <c r="Y188" s="472"/>
      <c r="Z188" s="472"/>
      <c r="AA188" s="472"/>
      <c r="AB188" s="472"/>
      <c r="AC188" s="472"/>
      <c r="AD188" s="472"/>
      <c r="AE188" s="472"/>
      <c r="AF188" s="472"/>
      <c r="AG188" s="472"/>
      <c r="AH188" s="472"/>
      <c r="AI188" s="472"/>
      <c r="AJ188" s="472"/>
      <c r="AK188" s="472"/>
      <c r="AL188" s="473"/>
      <c r="AM188" s="473"/>
      <c r="AN188" s="473"/>
      <c r="AO188" s="473"/>
      <c r="AP188" s="473"/>
      <c r="AQ188" s="473"/>
      <c r="AR188" s="473"/>
      <c r="AS188" s="473"/>
      <c r="AT188" s="473"/>
      <c r="AU188" s="473"/>
      <c r="AV188" s="473"/>
      <c r="AW188" s="473"/>
      <c r="AX188" s="473"/>
      <c r="AY188" s="473"/>
      <c r="AZ188" s="474"/>
      <c r="BA188" s="424"/>
      <c r="BB188" s="424"/>
      <c r="BC188" s="424"/>
      <c r="BD188" s="424"/>
      <c r="BE188" s="424"/>
      <c r="BF188" s="424"/>
      <c r="BG188" s="424"/>
      <c r="BH188" s="424"/>
      <c r="BI188" s="424"/>
      <c r="BJ188" s="424"/>
    </row>
    <row r="189" spans="6:62" ht="93" customHeight="1" x14ac:dyDescent="0.25">
      <c r="F189" s="468"/>
      <c r="G189" s="469"/>
      <c r="H189" s="469"/>
      <c r="I189" s="469"/>
      <c r="J189" s="469"/>
      <c r="K189" s="469"/>
      <c r="L189" s="469"/>
      <c r="M189" s="469"/>
      <c r="N189" s="469"/>
      <c r="U189" s="471"/>
      <c r="V189" s="472"/>
      <c r="W189" s="472"/>
      <c r="X189" s="472"/>
      <c r="Y189" s="472"/>
      <c r="Z189" s="472"/>
      <c r="AA189" s="472"/>
      <c r="AB189" s="472"/>
      <c r="AC189" s="472"/>
      <c r="AD189" s="472"/>
      <c r="AE189" s="472"/>
      <c r="AF189" s="472"/>
      <c r="AG189" s="472"/>
      <c r="AH189" s="472"/>
      <c r="AI189" s="472"/>
      <c r="AJ189" s="472"/>
      <c r="AK189" s="472"/>
      <c r="AL189" s="473"/>
      <c r="AM189" s="473"/>
      <c r="AN189" s="473"/>
      <c r="AO189" s="473"/>
      <c r="AP189" s="473"/>
      <c r="AQ189" s="473"/>
      <c r="AR189" s="473"/>
      <c r="AS189" s="473"/>
      <c r="AT189" s="473"/>
      <c r="AU189" s="473"/>
      <c r="AV189" s="473"/>
      <c r="AW189" s="473"/>
      <c r="AX189" s="473"/>
      <c r="AY189" s="473"/>
      <c r="AZ189" s="474"/>
      <c r="BA189" s="424"/>
      <c r="BB189" s="424"/>
      <c r="BC189" s="424"/>
      <c r="BD189" s="424"/>
      <c r="BE189" s="424"/>
      <c r="BF189" s="424"/>
      <c r="BG189" s="424"/>
      <c r="BH189" s="424"/>
      <c r="BI189" s="424"/>
      <c r="BJ189" s="424"/>
    </row>
    <row r="190" spans="6:62" ht="93" customHeight="1" x14ac:dyDescent="0.25">
      <c r="F190" s="468"/>
      <c r="G190" s="469"/>
      <c r="H190" s="469"/>
      <c r="I190" s="469"/>
      <c r="J190" s="469"/>
      <c r="K190" s="469"/>
      <c r="L190" s="469"/>
      <c r="M190" s="469"/>
      <c r="N190" s="469"/>
      <c r="U190" s="471"/>
      <c r="V190" s="472"/>
      <c r="W190" s="472"/>
      <c r="X190" s="472"/>
      <c r="Y190" s="472"/>
      <c r="Z190" s="472"/>
      <c r="AA190" s="472"/>
      <c r="AB190" s="472"/>
      <c r="AC190" s="472"/>
      <c r="AD190" s="472"/>
      <c r="AE190" s="472"/>
      <c r="AF190" s="472"/>
      <c r="AG190" s="472"/>
      <c r="AH190" s="472"/>
      <c r="AI190" s="472"/>
      <c r="AJ190" s="472"/>
      <c r="AK190" s="472"/>
      <c r="AL190" s="473"/>
      <c r="AM190" s="473"/>
      <c r="AN190" s="473"/>
      <c r="AO190" s="473"/>
      <c r="AP190" s="473"/>
      <c r="AQ190" s="473"/>
      <c r="AR190" s="473"/>
      <c r="AS190" s="473"/>
      <c r="AT190" s="473"/>
      <c r="AU190" s="473"/>
      <c r="AV190" s="473"/>
      <c r="AW190" s="473"/>
      <c r="AX190" s="473"/>
      <c r="AY190" s="473"/>
      <c r="AZ190" s="474"/>
      <c r="BA190" s="424"/>
      <c r="BB190" s="424"/>
      <c r="BC190" s="424"/>
      <c r="BD190" s="424"/>
      <c r="BE190" s="424"/>
      <c r="BF190" s="424"/>
      <c r="BG190" s="424"/>
      <c r="BH190" s="424"/>
      <c r="BI190" s="424"/>
      <c r="BJ190" s="424"/>
    </row>
    <row r="191" spans="6:62" ht="93" customHeight="1" x14ac:dyDescent="0.25">
      <c r="F191" s="468"/>
      <c r="G191" s="469"/>
      <c r="H191" s="469"/>
      <c r="I191" s="469"/>
      <c r="J191" s="469"/>
      <c r="K191" s="469"/>
      <c r="L191" s="469"/>
      <c r="M191" s="469"/>
      <c r="N191" s="469"/>
      <c r="U191" s="471"/>
      <c r="V191" s="472"/>
      <c r="W191" s="472"/>
      <c r="X191" s="472"/>
      <c r="Y191" s="472"/>
      <c r="Z191" s="472"/>
      <c r="AA191" s="472"/>
      <c r="AB191" s="472"/>
      <c r="AC191" s="472"/>
      <c r="AD191" s="472"/>
      <c r="AE191" s="472"/>
      <c r="AF191" s="472"/>
      <c r="AG191" s="472"/>
      <c r="AH191" s="472"/>
      <c r="AI191" s="472"/>
      <c r="AJ191" s="472"/>
      <c r="AK191" s="472"/>
      <c r="AL191" s="473"/>
      <c r="AM191" s="473"/>
      <c r="AN191" s="473"/>
      <c r="AO191" s="473"/>
      <c r="AP191" s="473"/>
      <c r="AQ191" s="473"/>
      <c r="AR191" s="473"/>
      <c r="AS191" s="473"/>
      <c r="AT191" s="473"/>
      <c r="AU191" s="473"/>
      <c r="AV191" s="473"/>
      <c r="AW191" s="473"/>
      <c r="AX191" s="473"/>
      <c r="AY191" s="473"/>
      <c r="AZ191" s="474"/>
      <c r="BA191" s="424"/>
      <c r="BB191" s="424"/>
      <c r="BC191" s="424"/>
      <c r="BD191" s="424"/>
      <c r="BE191" s="424"/>
      <c r="BF191" s="424"/>
      <c r="BG191" s="424"/>
      <c r="BH191" s="424"/>
      <c r="BI191" s="424"/>
      <c r="BJ191" s="424"/>
    </row>
    <row r="192" spans="6:62" ht="93" customHeight="1" x14ac:dyDescent="0.25">
      <c r="F192" s="468"/>
      <c r="G192" s="469"/>
      <c r="H192" s="469"/>
      <c r="I192" s="469"/>
      <c r="J192" s="469"/>
      <c r="K192" s="469"/>
      <c r="L192" s="469"/>
      <c r="M192" s="469"/>
      <c r="N192" s="469"/>
      <c r="U192" s="471"/>
      <c r="V192" s="472"/>
      <c r="W192" s="472"/>
      <c r="X192" s="472"/>
      <c r="Y192" s="472"/>
      <c r="Z192" s="472"/>
      <c r="AA192" s="472"/>
      <c r="AB192" s="472"/>
      <c r="AC192" s="472"/>
      <c r="AD192" s="472"/>
      <c r="AE192" s="472"/>
      <c r="AF192" s="472"/>
      <c r="AG192" s="472"/>
      <c r="AH192" s="472"/>
      <c r="AI192" s="472"/>
      <c r="AJ192" s="472"/>
      <c r="AK192" s="472"/>
      <c r="AL192" s="473"/>
      <c r="AM192" s="473"/>
      <c r="AN192" s="473"/>
      <c r="AO192" s="473"/>
      <c r="AP192" s="473"/>
      <c r="AQ192" s="473"/>
      <c r="AR192" s="473"/>
      <c r="AS192" s="473"/>
      <c r="AT192" s="473"/>
      <c r="AU192" s="473"/>
      <c r="AV192" s="473"/>
      <c r="AW192" s="473"/>
      <c r="AX192" s="473"/>
      <c r="AY192" s="473"/>
      <c r="AZ192" s="474"/>
      <c r="BA192" s="424"/>
      <c r="BB192" s="424"/>
      <c r="BC192" s="424"/>
      <c r="BD192" s="424"/>
      <c r="BE192" s="424"/>
      <c r="BF192" s="424"/>
      <c r="BG192" s="424"/>
      <c r="BH192" s="424"/>
      <c r="BI192" s="424"/>
      <c r="BJ192" s="424"/>
    </row>
    <row r="193" spans="6:62" ht="93" customHeight="1" x14ac:dyDescent="0.25">
      <c r="F193" s="468"/>
      <c r="G193" s="469"/>
      <c r="H193" s="469"/>
      <c r="I193" s="469"/>
      <c r="J193" s="469"/>
      <c r="K193" s="469"/>
      <c r="L193" s="469"/>
      <c r="M193" s="469"/>
      <c r="N193" s="469"/>
      <c r="U193" s="471"/>
      <c r="V193" s="472"/>
      <c r="W193" s="472"/>
      <c r="X193" s="472"/>
      <c r="Y193" s="472"/>
      <c r="Z193" s="472"/>
      <c r="AA193" s="472"/>
      <c r="AB193" s="472"/>
      <c r="AC193" s="472"/>
      <c r="AD193" s="472"/>
      <c r="AE193" s="472"/>
      <c r="AF193" s="472"/>
      <c r="AG193" s="472"/>
      <c r="AH193" s="472"/>
      <c r="AI193" s="472"/>
      <c r="AJ193" s="472"/>
      <c r="AK193" s="472"/>
      <c r="AL193" s="473"/>
      <c r="AM193" s="473"/>
      <c r="AN193" s="473"/>
      <c r="AO193" s="473"/>
      <c r="AP193" s="473"/>
      <c r="AQ193" s="473"/>
      <c r="AR193" s="473"/>
      <c r="AS193" s="473"/>
      <c r="AT193" s="473"/>
      <c r="AU193" s="473"/>
      <c r="AV193" s="473"/>
      <c r="AW193" s="473"/>
      <c r="AX193" s="473"/>
      <c r="AY193" s="473"/>
      <c r="AZ193" s="474"/>
      <c r="BA193" s="424"/>
      <c r="BB193" s="424"/>
      <c r="BC193" s="424"/>
      <c r="BD193" s="424"/>
      <c r="BE193" s="424"/>
      <c r="BF193" s="424"/>
      <c r="BG193" s="424"/>
      <c r="BH193" s="424"/>
      <c r="BI193" s="424"/>
      <c r="BJ193" s="424"/>
    </row>
    <row r="194" spans="6:62" ht="93" customHeight="1" x14ac:dyDescent="0.25">
      <c r="F194" s="468"/>
      <c r="G194" s="469"/>
      <c r="H194" s="469"/>
      <c r="I194" s="469"/>
      <c r="J194" s="469"/>
      <c r="K194" s="469"/>
      <c r="L194" s="469"/>
      <c r="M194" s="469"/>
      <c r="N194" s="469"/>
      <c r="U194" s="471"/>
      <c r="V194" s="472"/>
      <c r="W194" s="472"/>
      <c r="X194" s="472"/>
      <c r="Y194" s="472"/>
      <c r="Z194" s="472"/>
      <c r="AA194" s="472"/>
      <c r="AB194" s="472"/>
      <c r="AC194" s="472"/>
      <c r="AD194" s="472"/>
      <c r="AE194" s="472"/>
      <c r="AF194" s="472"/>
      <c r="AG194" s="472"/>
      <c r="AH194" s="472"/>
      <c r="AI194" s="472"/>
      <c r="AJ194" s="472"/>
      <c r="AK194" s="472"/>
      <c r="AL194" s="473"/>
      <c r="AM194" s="473"/>
      <c r="AN194" s="473"/>
      <c r="AO194" s="473"/>
      <c r="AP194" s="473"/>
      <c r="AQ194" s="473"/>
      <c r="AR194" s="473"/>
      <c r="AS194" s="473"/>
      <c r="AT194" s="473"/>
      <c r="AU194" s="473"/>
      <c r="AV194" s="473"/>
      <c r="AW194" s="473"/>
      <c r="AX194" s="473"/>
      <c r="AY194" s="473"/>
      <c r="AZ194" s="474"/>
      <c r="BA194" s="424"/>
      <c r="BB194" s="424"/>
      <c r="BC194" s="424"/>
      <c r="BD194" s="424"/>
      <c r="BE194" s="424"/>
      <c r="BF194" s="424"/>
      <c r="BG194" s="424"/>
      <c r="BH194" s="424"/>
      <c r="BI194" s="424"/>
      <c r="BJ194" s="424"/>
    </row>
    <row r="195" spans="6:62" ht="93" customHeight="1" x14ac:dyDescent="0.25">
      <c r="F195" s="468"/>
      <c r="G195" s="469"/>
      <c r="H195" s="469"/>
      <c r="I195" s="469"/>
      <c r="J195" s="469"/>
      <c r="K195" s="469"/>
      <c r="L195" s="469"/>
      <c r="M195" s="469"/>
      <c r="N195" s="469"/>
      <c r="U195" s="471"/>
      <c r="V195" s="472"/>
      <c r="W195" s="472"/>
      <c r="X195" s="472"/>
      <c r="Y195" s="472"/>
      <c r="Z195" s="472"/>
      <c r="AA195" s="472"/>
      <c r="AB195" s="472"/>
      <c r="AC195" s="472"/>
      <c r="AD195" s="472"/>
      <c r="AE195" s="472"/>
      <c r="AF195" s="472"/>
      <c r="AG195" s="472"/>
      <c r="AH195" s="472"/>
      <c r="AI195" s="472"/>
      <c r="AJ195" s="472"/>
      <c r="AK195" s="472"/>
      <c r="AL195" s="473"/>
      <c r="AM195" s="473"/>
      <c r="AN195" s="473"/>
      <c r="AO195" s="473"/>
      <c r="AP195" s="473"/>
      <c r="AQ195" s="473"/>
      <c r="AR195" s="473"/>
      <c r="AS195" s="473"/>
      <c r="AT195" s="473"/>
      <c r="AU195" s="473"/>
      <c r="AV195" s="473"/>
      <c r="AW195" s="473"/>
      <c r="AX195" s="473"/>
      <c r="AY195" s="473"/>
      <c r="AZ195" s="474"/>
      <c r="BA195" s="424"/>
      <c r="BB195" s="424"/>
      <c r="BC195" s="424"/>
      <c r="BD195" s="424"/>
      <c r="BE195" s="424"/>
      <c r="BF195" s="424"/>
      <c r="BG195" s="424"/>
      <c r="BH195" s="424"/>
      <c r="BI195" s="424"/>
      <c r="BJ195" s="424"/>
    </row>
    <row r="196" spans="6:62" ht="93" customHeight="1" x14ac:dyDescent="0.25">
      <c r="F196" s="468"/>
      <c r="G196" s="469"/>
      <c r="H196" s="469"/>
      <c r="I196" s="469"/>
      <c r="J196" s="469"/>
      <c r="K196" s="469"/>
      <c r="L196" s="469"/>
      <c r="M196" s="469"/>
      <c r="N196" s="469"/>
      <c r="U196" s="471"/>
      <c r="V196" s="472"/>
      <c r="W196" s="472"/>
      <c r="X196" s="472"/>
      <c r="Y196" s="472"/>
      <c r="Z196" s="472"/>
      <c r="AA196" s="472"/>
      <c r="AB196" s="472"/>
      <c r="AC196" s="472"/>
      <c r="AD196" s="472"/>
      <c r="AE196" s="472"/>
      <c r="AF196" s="472"/>
      <c r="AG196" s="472"/>
      <c r="AH196" s="472"/>
      <c r="AI196" s="472"/>
      <c r="AJ196" s="472"/>
      <c r="AK196" s="472"/>
      <c r="AL196" s="473"/>
      <c r="AM196" s="473"/>
      <c r="AN196" s="473"/>
      <c r="AO196" s="473"/>
      <c r="AP196" s="473"/>
      <c r="AQ196" s="473"/>
      <c r="AR196" s="473"/>
      <c r="AS196" s="473"/>
      <c r="AT196" s="473"/>
      <c r="AU196" s="473"/>
      <c r="AV196" s="473"/>
      <c r="AW196" s="473"/>
      <c r="AX196" s="473"/>
      <c r="AY196" s="473"/>
      <c r="AZ196" s="474"/>
      <c r="BA196" s="424"/>
      <c r="BB196" s="424"/>
      <c r="BC196" s="424"/>
      <c r="BD196" s="424"/>
      <c r="BE196" s="424"/>
      <c r="BF196" s="424"/>
      <c r="BG196" s="424"/>
      <c r="BH196" s="424"/>
      <c r="BI196" s="424"/>
      <c r="BJ196" s="424"/>
    </row>
    <row r="197" spans="6:62" ht="93" customHeight="1" x14ac:dyDescent="0.25">
      <c r="F197" s="468"/>
      <c r="G197" s="469"/>
      <c r="H197" s="469"/>
      <c r="I197" s="469"/>
      <c r="J197" s="469"/>
      <c r="K197" s="469"/>
      <c r="L197" s="469"/>
      <c r="M197" s="469"/>
      <c r="N197" s="469"/>
      <c r="U197" s="471"/>
      <c r="V197" s="472"/>
      <c r="W197" s="472"/>
      <c r="X197" s="472"/>
      <c r="Y197" s="472"/>
      <c r="Z197" s="472"/>
      <c r="AA197" s="472"/>
      <c r="AB197" s="472"/>
      <c r="AC197" s="472"/>
      <c r="AD197" s="472"/>
      <c r="AE197" s="472"/>
      <c r="AF197" s="472"/>
      <c r="AG197" s="472"/>
      <c r="AH197" s="472"/>
      <c r="AI197" s="472"/>
      <c r="AJ197" s="472"/>
      <c r="AK197" s="472"/>
      <c r="AL197" s="473"/>
      <c r="AM197" s="473"/>
      <c r="AN197" s="473"/>
      <c r="AO197" s="473"/>
      <c r="AP197" s="473"/>
      <c r="AQ197" s="473"/>
      <c r="AR197" s="473"/>
      <c r="AS197" s="473"/>
      <c r="AT197" s="473"/>
      <c r="AU197" s="473"/>
      <c r="AV197" s="473"/>
      <c r="AW197" s="473"/>
      <c r="AX197" s="473"/>
      <c r="AY197" s="473"/>
      <c r="AZ197" s="474"/>
      <c r="BA197" s="424"/>
      <c r="BB197" s="424"/>
      <c r="BC197" s="424"/>
      <c r="BD197" s="424"/>
      <c r="BE197" s="424"/>
      <c r="BF197" s="424"/>
      <c r="BG197" s="424"/>
      <c r="BH197" s="424"/>
      <c r="BI197" s="424"/>
      <c r="BJ197" s="424"/>
    </row>
    <row r="198" spans="6:62" ht="93" customHeight="1" x14ac:dyDescent="0.25">
      <c r="F198" s="468"/>
      <c r="G198" s="469"/>
      <c r="H198" s="469"/>
      <c r="I198" s="469"/>
      <c r="J198" s="469"/>
      <c r="K198" s="469"/>
      <c r="L198" s="469"/>
      <c r="M198" s="469"/>
      <c r="N198" s="469"/>
      <c r="U198" s="471"/>
      <c r="V198" s="472"/>
      <c r="W198" s="472"/>
      <c r="X198" s="472"/>
      <c r="Y198" s="472"/>
      <c r="Z198" s="472"/>
      <c r="AA198" s="472"/>
      <c r="AB198" s="472"/>
      <c r="AC198" s="472"/>
      <c r="AD198" s="472"/>
      <c r="AE198" s="472"/>
      <c r="AF198" s="472"/>
      <c r="AG198" s="472"/>
      <c r="AH198" s="472"/>
      <c r="AI198" s="472"/>
      <c r="AJ198" s="472"/>
      <c r="AK198" s="472"/>
      <c r="AL198" s="473"/>
      <c r="AM198" s="473"/>
      <c r="AN198" s="473"/>
      <c r="AO198" s="473"/>
      <c r="AP198" s="473"/>
      <c r="AQ198" s="473"/>
      <c r="AR198" s="473"/>
      <c r="AS198" s="473"/>
      <c r="AT198" s="473"/>
      <c r="AU198" s="473"/>
      <c r="AV198" s="473"/>
      <c r="AW198" s="473"/>
      <c r="AX198" s="473"/>
      <c r="AY198" s="473"/>
      <c r="AZ198" s="474"/>
      <c r="BA198" s="424"/>
      <c r="BB198" s="424"/>
      <c r="BC198" s="424"/>
      <c r="BD198" s="424"/>
      <c r="BE198" s="424"/>
      <c r="BF198" s="424"/>
      <c r="BG198" s="424"/>
      <c r="BH198" s="424"/>
      <c r="BI198" s="424"/>
      <c r="BJ198" s="424"/>
    </row>
    <row r="199" spans="6:62" ht="93" customHeight="1" x14ac:dyDescent="0.25">
      <c r="F199" s="468"/>
      <c r="G199" s="469"/>
      <c r="H199" s="469"/>
      <c r="I199" s="469"/>
      <c r="J199" s="469"/>
      <c r="K199" s="469"/>
      <c r="L199" s="469"/>
      <c r="M199" s="469"/>
      <c r="N199" s="469"/>
      <c r="U199" s="471"/>
      <c r="V199" s="472"/>
      <c r="W199" s="472"/>
      <c r="X199" s="472"/>
      <c r="Y199" s="472"/>
      <c r="Z199" s="472"/>
      <c r="AA199" s="472"/>
      <c r="AB199" s="472"/>
      <c r="AC199" s="472"/>
      <c r="AD199" s="472"/>
      <c r="AE199" s="472"/>
      <c r="AF199" s="472"/>
      <c r="AG199" s="472"/>
      <c r="AH199" s="472"/>
      <c r="AI199" s="472"/>
      <c r="AJ199" s="472"/>
      <c r="AK199" s="472"/>
      <c r="AL199" s="473"/>
      <c r="AM199" s="473"/>
      <c r="AN199" s="473"/>
      <c r="AO199" s="473"/>
      <c r="AP199" s="473"/>
      <c r="AQ199" s="473"/>
      <c r="AR199" s="473"/>
      <c r="AS199" s="473"/>
      <c r="AT199" s="473"/>
      <c r="AU199" s="473"/>
      <c r="AV199" s="473"/>
      <c r="AW199" s="473"/>
      <c r="AX199" s="473"/>
      <c r="AY199" s="473"/>
      <c r="AZ199" s="474"/>
      <c r="BA199" s="424"/>
      <c r="BB199" s="424"/>
      <c r="BC199" s="424"/>
      <c r="BD199" s="424"/>
      <c r="BE199" s="424"/>
      <c r="BF199" s="424"/>
      <c r="BG199" s="424"/>
      <c r="BH199" s="424"/>
      <c r="BI199" s="424"/>
      <c r="BJ199" s="424"/>
    </row>
    <row r="200" spans="6:62" ht="93" customHeight="1" x14ac:dyDescent="0.25">
      <c r="F200" s="468"/>
      <c r="G200" s="469"/>
      <c r="H200" s="469"/>
      <c r="I200" s="469"/>
      <c r="J200" s="469"/>
      <c r="K200" s="469"/>
      <c r="L200" s="469"/>
      <c r="M200" s="469"/>
      <c r="N200" s="469"/>
      <c r="U200" s="471"/>
      <c r="V200" s="472"/>
      <c r="W200" s="472"/>
      <c r="X200" s="472"/>
      <c r="Y200" s="472"/>
      <c r="Z200" s="472"/>
      <c r="AA200" s="472"/>
      <c r="AB200" s="472"/>
      <c r="AC200" s="472"/>
      <c r="AD200" s="472"/>
      <c r="AE200" s="472"/>
      <c r="AF200" s="472"/>
      <c r="AG200" s="472"/>
      <c r="AH200" s="472"/>
      <c r="AI200" s="472"/>
      <c r="AJ200" s="472"/>
      <c r="AK200" s="472"/>
      <c r="AL200" s="473"/>
      <c r="AM200" s="473"/>
      <c r="AN200" s="473"/>
      <c r="AO200" s="473"/>
      <c r="AP200" s="473"/>
      <c r="AQ200" s="473"/>
      <c r="AR200" s="473"/>
      <c r="AS200" s="473"/>
      <c r="AT200" s="473"/>
      <c r="AU200" s="473"/>
      <c r="AV200" s="473"/>
      <c r="AW200" s="473"/>
      <c r="AX200" s="473"/>
      <c r="AY200" s="473"/>
      <c r="AZ200" s="474"/>
      <c r="BA200" s="424"/>
      <c r="BB200" s="424"/>
      <c r="BC200" s="424"/>
      <c r="BD200" s="424"/>
      <c r="BE200" s="424"/>
      <c r="BF200" s="424"/>
      <c r="BG200" s="424"/>
      <c r="BH200" s="424"/>
      <c r="BI200" s="424"/>
      <c r="BJ200" s="424"/>
    </row>
    <row r="201" spans="6:62" ht="93" customHeight="1" x14ac:dyDescent="0.25">
      <c r="F201" s="468"/>
      <c r="G201" s="469"/>
      <c r="H201" s="469"/>
      <c r="I201" s="469"/>
      <c r="J201" s="469"/>
      <c r="K201" s="469"/>
      <c r="L201" s="469"/>
      <c r="M201" s="469"/>
      <c r="N201" s="469"/>
      <c r="U201" s="471"/>
      <c r="V201" s="472"/>
      <c r="W201" s="472"/>
      <c r="X201" s="472"/>
      <c r="Y201" s="472"/>
      <c r="Z201" s="472"/>
      <c r="AA201" s="472"/>
      <c r="AB201" s="472"/>
      <c r="AC201" s="472"/>
      <c r="AD201" s="472"/>
      <c r="AE201" s="472"/>
      <c r="AF201" s="472"/>
      <c r="AG201" s="472"/>
      <c r="AH201" s="472"/>
      <c r="AI201" s="472"/>
      <c r="AJ201" s="472"/>
      <c r="AK201" s="472"/>
      <c r="AL201" s="473"/>
      <c r="AM201" s="473"/>
      <c r="AN201" s="473"/>
      <c r="AO201" s="473"/>
      <c r="AP201" s="473"/>
      <c r="AQ201" s="473"/>
      <c r="AR201" s="473"/>
      <c r="AS201" s="473"/>
      <c r="AT201" s="473"/>
      <c r="AU201" s="473"/>
      <c r="AV201" s="473"/>
      <c r="AW201" s="473"/>
      <c r="AX201" s="473"/>
      <c r="AY201" s="473"/>
      <c r="AZ201" s="474"/>
      <c r="BA201" s="424"/>
      <c r="BB201" s="424"/>
      <c r="BC201" s="424"/>
      <c r="BD201" s="424"/>
      <c r="BE201" s="424"/>
      <c r="BF201" s="424"/>
      <c r="BG201" s="424"/>
      <c r="BH201" s="424"/>
      <c r="BI201" s="424"/>
      <c r="BJ201" s="424"/>
    </row>
    <row r="202" spans="6:62" ht="93" customHeight="1" x14ac:dyDescent="0.25">
      <c r="F202" s="468"/>
      <c r="G202" s="469"/>
      <c r="H202" s="469"/>
      <c r="I202" s="469"/>
      <c r="J202" s="469"/>
      <c r="K202" s="469"/>
      <c r="L202" s="469"/>
      <c r="M202" s="469"/>
      <c r="N202" s="469"/>
      <c r="U202" s="471"/>
      <c r="V202" s="472"/>
      <c r="W202" s="472"/>
      <c r="X202" s="472"/>
      <c r="Y202" s="472"/>
      <c r="Z202" s="472"/>
      <c r="AA202" s="472"/>
      <c r="AB202" s="472"/>
      <c r="AC202" s="472"/>
      <c r="AD202" s="472"/>
      <c r="AE202" s="472"/>
      <c r="AF202" s="472"/>
      <c r="AG202" s="472"/>
      <c r="AH202" s="472"/>
      <c r="AI202" s="472"/>
      <c r="AJ202" s="472"/>
      <c r="AK202" s="472"/>
      <c r="AL202" s="473"/>
      <c r="AM202" s="473"/>
      <c r="AN202" s="473"/>
      <c r="AO202" s="473"/>
      <c r="AP202" s="473"/>
      <c r="AQ202" s="473"/>
      <c r="AR202" s="473"/>
      <c r="AS202" s="473"/>
      <c r="AT202" s="473"/>
      <c r="AU202" s="473"/>
      <c r="AV202" s="473"/>
      <c r="AW202" s="473"/>
      <c r="AX202" s="473"/>
      <c r="AY202" s="473"/>
      <c r="AZ202" s="474"/>
      <c r="BA202" s="424"/>
      <c r="BB202" s="424"/>
      <c r="BC202" s="424"/>
      <c r="BD202" s="424"/>
      <c r="BE202" s="424"/>
      <c r="BF202" s="424"/>
      <c r="BG202" s="424"/>
      <c r="BH202" s="424"/>
      <c r="BI202" s="424"/>
      <c r="BJ202" s="424"/>
    </row>
    <row r="203" spans="6:62" ht="93" customHeight="1" x14ac:dyDescent="0.25">
      <c r="F203" s="468"/>
      <c r="G203" s="469"/>
      <c r="H203" s="469"/>
      <c r="I203" s="469"/>
      <c r="J203" s="469"/>
      <c r="K203" s="469"/>
      <c r="L203" s="469"/>
      <c r="M203" s="469"/>
      <c r="N203" s="469"/>
      <c r="U203" s="471"/>
      <c r="V203" s="472"/>
      <c r="W203" s="472"/>
      <c r="X203" s="472"/>
      <c r="Y203" s="472"/>
      <c r="Z203" s="472"/>
      <c r="AA203" s="472"/>
      <c r="AB203" s="472"/>
      <c r="AC203" s="472"/>
      <c r="AD203" s="472"/>
      <c r="AE203" s="472"/>
      <c r="AF203" s="472"/>
      <c r="AG203" s="472"/>
      <c r="AH203" s="472"/>
      <c r="AI203" s="472"/>
      <c r="AJ203" s="472"/>
      <c r="AK203" s="472"/>
      <c r="AL203" s="473"/>
      <c r="AM203" s="473"/>
      <c r="AN203" s="473"/>
      <c r="AO203" s="473"/>
      <c r="AP203" s="473"/>
      <c r="AQ203" s="473"/>
      <c r="AR203" s="473"/>
      <c r="AS203" s="473"/>
      <c r="AT203" s="473"/>
      <c r="AU203" s="473"/>
      <c r="AV203" s="473"/>
      <c r="AW203" s="473"/>
      <c r="AX203" s="473"/>
      <c r="AY203" s="473"/>
      <c r="AZ203" s="474"/>
      <c r="BA203" s="424"/>
      <c r="BB203" s="424"/>
      <c r="BC203" s="424"/>
      <c r="BD203" s="424"/>
      <c r="BE203" s="424"/>
      <c r="BF203" s="424"/>
      <c r="BG203" s="424"/>
      <c r="BH203" s="424"/>
      <c r="BI203" s="424"/>
      <c r="BJ203" s="424"/>
    </row>
    <row r="204" spans="6:62" ht="93" customHeight="1" x14ac:dyDescent="0.25">
      <c r="F204" s="468"/>
      <c r="G204" s="469"/>
      <c r="H204" s="469"/>
      <c r="I204" s="469"/>
      <c r="J204" s="469"/>
      <c r="K204" s="469"/>
      <c r="L204" s="469"/>
      <c r="M204" s="469"/>
      <c r="N204" s="469"/>
      <c r="U204" s="471"/>
      <c r="V204" s="472"/>
      <c r="W204" s="472"/>
      <c r="X204" s="472"/>
      <c r="Y204" s="472"/>
      <c r="Z204" s="472"/>
      <c r="AA204" s="472"/>
      <c r="AB204" s="472"/>
      <c r="AC204" s="472"/>
      <c r="AD204" s="472"/>
      <c r="AE204" s="472"/>
      <c r="AF204" s="472"/>
      <c r="AG204" s="472"/>
      <c r="AH204" s="472"/>
      <c r="AI204" s="472"/>
      <c r="AJ204" s="472"/>
      <c r="AK204" s="472"/>
      <c r="AL204" s="473"/>
      <c r="AM204" s="473"/>
      <c r="AN204" s="473"/>
      <c r="AO204" s="473"/>
      <c r="AP204" s="473"/>
      <c r="AQ204" s="473"/>
      <c r="AR204" s="473"/>
      <c r="AS204" s="473"/>
      <c r="AT204" s="473"/>
      <c r="AU204" s="473"/>
      <c r="AV204" s="473"/>
      <c r="AW204" s="473"/>
      <c r="AX204" s="473"/>
      <c r="AY204" s="473"/>
      <c r="AZ204" s="474"/>
      <c r="BA204" s="424"/>
      <c r="BB204" s="424"/>
      <c r="BC204" s="424"/>
      <c r="BD204" s="424"/>
      <c r="BE204" s="424"/>
      <c r="BF204" s="424"/>
      <c r="BG204" s="424"/>
      <c r="BH204" s="424"/>
      <c r="BI204" s="424"/>
      <c r="BJ204" s="424"/>
    </row>
    <row r="205" spans="6:62" ht="93" customHeight="1" x14ac:dyDescent="0.25">
      <c r="F205" s="468"/>
      <c r="G205" s="469"/>
      <c r="H205" s="469"/>
      <c r="I205" s="469"/>
      <c r="J205" s="469"/>
      <c r="K205" s="469"/>
      <c r="L205" s="469"/>
      <c r="M205" s="469"/>
      <c r="N205" s="469"/>
      <c r="U205" s="471"/>
      <c r="V205" s="472"/>
      <c r="W205" s="472"/>
      <c r="X205" s="472"/>
      <c r="Y205" s="472"/>
      <c r="Z205" s="472"/>
      <c r="AA205" s="472"/>
      <c r="AB205" s="472"/>
      <c r="AC205" s="472"/>
      <c r="AD205" s="472"/>
      <c r="AE205" s="472"/>
      <c r="AF205" s="472"/>
      <c r="AG205" s="472"/>
      <c r="AH205" s="472"/>
      <c r="AI205" s="472"/>
      <c r="AJ205" s="472"/>
      <c r="AK205" s="472"/>
      <c r="AL205" s="473"/>
      <c r="AM205" s="473"/>
      <c r="AN205" s="473"/>
      <c r="AO205" s="473"/>
      <c r="AP205" s="473"/>
      <c r="AQ205" s="473"/>
      <c r="AR205" s="473"/>
      <c r="AS205" s="473"/>
      <c r="AT205" s="473"/>
      <c r="AU205" s="473"/>
      <c r="AV205" s="473"/>
      <c r="AW205" s="473"/>
      <c r="AX205" s="473"/>
      <c r="AY205" s="473"/>
      <c r="AZ205" s="474"/>
      <c r="BA205" s="424"/>
      <c r="BB205" s="424"/>
      <c r="BC205" s="424"/>
      <c r="BD205" s="424"/>
      <c r="BE205" s="424"/>
      <c r="BF205" s="424"/>
      <c r="BG205" s="424"/>
      <c r="BH205" s="424"/>
      <c r="BI205" s="424"/>
      <c r="BJ205" s="424"/>
    </row>
    <row r="206" spans="6:62" ht="93" customHeight="1" x14ac:dyDescent="0.25">
      <c r="F206" s="468"/>
      <c r="G206" s="469"/>
      <c r="H206" s="469"/>
      <c r="I206" s="469"/>
      <c r="J206" s="469"/>
      <c r="K206" s="469"/>
      <c r="L206" s="469"/>
      <c r="M206" s="469"/>
      <c r="N206" s="469"/>
      <c r="U206" s="471"/>
      <c r="V206" s="472"/>
      <c r="W206" s="472"/>
      <c r="X206" s="472"/>
      <c r="Y206" s="472"/>
      <c r="Z206" s="472"/>
      <c r="AA206" s="472"/>
      <c r="AB206" s="472"/>
      <c r="AC206" s="472"/>
      <c r="AD206" s="472"/>
      <c r="AE206" s="472"/>
      <c r="AF206" s="472"/>
      <c r="AG206" s="472"/>
      <c r="AH206" s="472"/>
      <c r="AI206" s="472"/>
      <c r="AJ206" s="472"/>
      <c r="AK206" s="472"/>
      <c r="AL206" s="473"/>
      <c r="AM206" s="473"/>
      <c r="AN206" s="473"/>
      <c r="AO206" s="473"/>
      <c r="AP206" s="473"/>
      <c r="AQ206" s="473"/>
      <c r="AR206" s="473"/>
      <c r="AS206" s="473"/>
      <c r="AT206" s="473"/>
      <c r="AU206" s="473"/>
      <c r="AV206" s="473"/>
      <c r="AW206" s="473"/>
      <c r="AX206" s="473"/>
      <c r="AY206" s="473"/>
      <c r="AZ206" s="474"/>
      <c r="BA206" s="424"/>
      <c r="BB206" s="424"/>
      <c r="BC206" s="424"/>
      <c r="BD206" s="424"/>
      <c r="BE206" s="424"/>
      <c r="BF206" s="424"/>
      <c r="BG206" s="424"/>
      <c r="BH206" s="424"/>
      <c r="BI206" s="424"/>
      <c r="BJ206" s="424"/>
    </row>
    <row r="207" spans="6:62" ht="93" customHeight="1" x14ac:dyDescent="0.25">
      <c r="F207" s="468"/>
      <c r="G207" s="469"/>
      <c r="H207" s="469"/>
      <c r="I207" s="469"/>
      <c r="J207" s="469"/>
      <c r="K207" s="469"/>
      <c r="L207" s="469"/>
      <c r="M207" s="469"/>
      <c r="N207" s="469"/>
      <c r="U207" s="471"/>
      <c r="V207" s="472"/>
      <c r="W207" s="472"/>
      <c r="X207" s="472"/>
      <c r="Y207" s="472"/>
      <c r="Z207" s="472"/>
      <c r="AA207" s="472"/>
      <c r="AB207" s="472"/>
      <c r="AC207" s="472"/>
      <c r="AD207" s="472"/>
      <c r="AE207" s="472"/>
      <c r="AF207" s="472"/>
      <c r="AG207" s="472"/>
      <c r="AH207" s="472"/>
      <c r="AI207" s="472"/>
      <c r="AJ207" s="472"/>
      <c r="AK207" s="472"/>
      <c r="AL207" s="473"/>
      <c r="AM207" s="473"/>
      <c r="AN207" s="473"/>
      <c r="AO207" s="473"/>
      <c r="AP207" s="473"/>
      <c r="AQ207" s="473"/>
      <c r="AR207" s="473"/>
      <c r="AS207" s="473"/>
      <c r="AT207" s="473"/>
      <c r="AU207" s="473"/>
      <c r="AV207" s="473"/>
      <c r="AW207" s="473"/>
      <c r="AX207" s="473"/>
      <c r="AY207" s="473"/>
      <c r="AZ207" s="474"/>
      <c r="BA207" s="424"/>
      <c r="BB207" s="424"/>
      <c r="BC207" s="424"/>
      <c r="BD207" s="424"/>
      <c r="BE207" s="424"/>
      <c r="BF207" s="424"/>
      <c r="BG207" s="424"/>
      <c r="BH207" s="424"/>
      <c r="BI207" s="424"/>
      <c r="BJ207" s="424"/>
    </row>
    <row r="208" spans="6:62" ht="93" customHeight="1" x14ac:dyDescent="0.25">
      <c r="F208" s="468"/>
      <c r="G208" s="469"/>
      <c r="H208" s="469"/>
      <c r="I208" s="469"/>
      <c r="J208" s="469"/>
      <c r="K208" s="469"/>
      <c r="L208" s="469"/>
      <c r="M208" s="469"/>
      <c r="N208" s="469"/>
      <c r="U208" s="471"/>
      <c r="V208" s="472"/>
      <c r="W208" s="472"/>
      <c r="X208" s="472"/>
      <c r="Y208" s="472"/>
      <c r="Z208" s="472"/>
      <c r="AA208" s="472"/>
      <c r="AB208" s="472"/>
      <c r="AC208" s="472"/>
      <c r="AD208" s="472"/>
      <c r="AE208" s="472"/>
      <c r="AF208" s="472"/>
      <c r="AG208" s="472"/>
      <c r="AH208" s="472"/>
      <c r="AI208" s="472"/>
      <c r="AJ208" s="472"/>
      <c r="AK208" s="472"/>
      <c r="AL208" s="473"/>
      <c r="AM208" s="473"/>
      <c r="AN208" s="473"/>
      <c r="AO208" s="473"/>
      <c r="AP208" s="473"/>
      <c r="AQ208" s="473"/>
      <c r="AR208" s="473"/>
      <c r="AS208" s="473"/>
      <c r="AT208" s="473"/>
      <c r="AU208" s="473"/>
      <c r="AV208" s="473"/>
      <c r="AW208" s="473"/>
      <c r="AX208" s="473"/>
      <c r="AY208" s="473"/>
      <c r="AZ208" s="474"/>
      <c r="BA208" s="424"/>
      <c r="BB208" s="424"/>
      <c r="BC208" s="424"/>
      <c r="BD208" s="424"/>
      <c r="BE208" s="424"/>
      <c r="BF208" s="424"/>
      <c r="BG208" s="424"/>
      <c r="BH208" s="424"/>
      <c r="BI208" s="424"/>
      <c r="BJ208" s="424"/>
    </row>
    <row r="209" spans="6:62" ht="93" customHeight="1" x14ac:dyDescent="0.25">
      <c r="F209" s="468"/>
      <c r="G209" s="469"/>
      <c r="H209" s="469"/>
      <c r="I209" s="469"/>
      <c r="J209" s="469"/>
      <c r="K209" s="469"/>
      <c r="L209" s="469"/>
      <c r="M209" s="469"/>
      <c r="N209" s="469"/>
      <c r="U209" s="471"/>
      <c r="V209" s="472"/>
      <c r="W209" s="472"/>
      <c r="X209" s="472"/>
      <c r="Y209" s="472"/>
      <c r="Z209" s="472"/>
      <c r="AA209" s="472"/>
      <c r="AB209" s="472"/>
      <c r="AC209" s="472"/>
      <c r="AD209" s="472"/>
      <c r="AE209" s="472"/>
      <c r="AF209" s="472"/>
      <c r="AG209" s="472"/>
      <c r="AH209" s="472"/>
      <c r="AI209" s="472"/>
      <c r="AJ209" s="472"/>
      <c r="AK209" s="472"/>
      <c r="AL209" s="473"/>
      <c r="AM209" s="473"/>
      <c r="AN209" s="473"/>
      <c r="AO209" s="473"/>
      <c r="AP209" s="473"/>
      <c r="AQ209" s="473"/>
      <c r="AR209" s="473"/>
      <c r="AS209" s="473"/>
      <c r="AT209" s="473"/>
      <c r="AU209" s="473"/>
      <c r="AV209" s="473"/>
      <c r="AW209" s="473"/>
      <c r="AX209" s="473"/>
      <c r="AY209" s="473"/>
      <c r="AZ209" s="474"/>
      <c r="BA209" s="424"/>
      <c r="BB209" s="424"/>
      <c r="BC209" s="424"/>
      <c r="BD209" s="424"/>
      <c r="BE209" s="424"/>
      <c r="BF209" s="424"/>
      <c r="BG209" s="424"/>
      <c r="BH209" s="424"/>
      <c r="BI209" s="424"/>
      <c r="BJ209" s="424"/>
    </row>
    <row r="210" spans="6:62" ht="93" customHeight="1" x14ac:dyDescent="0.25">
      <c r="F210" s="468"/>
      <c r="G210" s="469"/>
      <c r="H210" s="469"/>
      <c r="I210" s="469"/>
      <c r="J210" s="469"/>
      <c r="K210" s="469"/>
      <c r="L210" s="469"/>
      <c r="M210" s="469"/>
      <c r="N210" s="469"/>
      <c r="U210" s="471"/>
      <c r="V210" s="472"/>
      <c r="W210" s="472"/>
      <c r="X210" s="472"/>
      <c r="Y210" s="472"/>
      <c r="Z210" s="472"/>
      <c r="AA210" s="472"/>
      <c r="AB210" s="472"/>
      <c r="AC210" s="472"/>
      <c r="AD210" s="472"/>
      <c r="AE210" s="472"/>
      <c r="AF210" s="472"/>
      <c r="AG210" s="472"/>
      <c r="AH210" s="472"/>
      <c r="AI210" s="472"/>
      <c r="AJ210" s="472"/>
      <c r="AK210" s="472"/>
      <c r="AL210" s="473"/>
      <c r="AM210" s="473"/>
      <c r="AN210" s="473"/>
      <c r="AO210" s="473"/>
      <c r="AP210" s="473"/>
      <c r="AQ210" s="473"/>
      <c r="AR210" s="473"/>
      <c r="AS210" s="473"/>
      <c r="AT210" s="473"/>
      <c r="AU210" s="473"/>
      <c r="AV210" s="473"/>
      <c r="AW210" s="473"/>
      <c r="AX210" s="473"/>
      <c r="AY210" s="473"/>
      <c r="AZ210" s="474"/>
      <c r="BA210" s="424"/>
      <c r="BB210" s="424"/>
      <c r="BC210" s="424"/>
      <c r="BD210" s="424"/>
      <c r="BE210" s="424"/>
      <c r="BF210" s="424"/>
      <c r="BG210" s="424"/>
      <c r="BH210" s="424"/>
      <c r="BI210" s="424"/>
      <c r="BJ210" s="424"/>
    </row>
    <row r="211" spans="6:62" ht="93" customHeight="1" x14ac:dyDescent="0.25">
      <c r="F211" s="468"/>
      <c r="G211" s="469"/>
      <c r="H211" s="469"/>
      <c r="I211" s="469"/>
      <c r="J211" s="469"/>
      <c r="K211" s="469"/>
      <c r="L211" s="469"/>
      <c r="M211" s="469"/>
      <c r="N211" s="469"/>
      <c r="U211" s="471"/>
      <c r="V211" s="472"/>
      <c r="W211" s="472"/>
      <c r="X211" s="472"/>
      <c r="Y211" s="472"/>
      <c r="Z211" s="472"/>
      <c r="AA211" s="472"/>
      <c r="AB211" s="472"/>
      <c r="AC211" s="472"/>
      <c r="AD211" s="472"/>
      <c r="AE211" s="472"/>
      <c r="AF211" s="472"/>
      <c r="AG211" s="472"/>
      <c r="AH211" s="472"/>
      <c r="AI211" s="472"/>
      <c r="AJ211" s="472"/>
      <c r="AK211" s="472"/>
      <c r="AL211" s="473"/>
      <c r="AM211" s="473"/>
      <c r="AN211" s="473"/>
      <c r="AO211" s="473"/>
      <c r="AP211" s="473"/>
      <c r="AQ211" s="473"/>
      <c r="AR211" s="473"/>
      <c r="AS211" s="473"/>
      <c r="AT211" s="473"/>
      <c r="AU211" s="473"/>
      <c r="AV211" s="473"/>
      <c r="AW211" s="473"/>
      <c r="AX211" s="473"/>
      <c r="AY211" s="473"/>
      <c r="AZ211" s="474"/>
      <c r="BA211" s="424"/>
      <c r="BB211" s="424"/>
      <c r="BC211" s="424"/>
      <c r="BD211" s="424"/>
      <c r="BE211" s="424"/>
      <c r="BF211" s="424"/>
      <c r="BG211" s="424"/>
      <c r="BH211" s="424"/>
      <c r="BI211" s="424"/>
      <c r="BJ211" s="424"/>
    </row>
    <row r="212" spans="6:62" ht="93" customHeight="1" x14ac:dyDescent="0.25">
      <c r="F212" s="468"/>
      <c r="G212" s="469"/>
      <c r="H212" s="469"/>
      <c r="I212" s="469"/>
      <c r="J212" s="469"/>
      <c r="K212" s="469"/>
      <c r="L212" s="469"/>
      <c r="M212" s="469"/>
      <c r="N212" s="469"/>
      <c r="U212" s="471"/>
      <c r="V212" s="472"/>
      <c r="W212" s="472"/>
      <c r="X212" s="472"/>
      <c r="Y212" s="472"/>
      <c r="Z212" s="472"/>
      <c r="AA212" s="472"/>
      <c r="AB212" s="472"/>
      <c r="AC212" s="472"/>
      <c r="AD212" s="472"/>
      <c r="AE212" s="472"/>
      <c r="AF212" s="472"/>
      <c r="AG212" s="472"/>
      <c r="AH212" s="472"/>
      <c r="AI212" s="472"/>
      <c r="AJ212" s="472"/>
      <c r="AK212" s="472"/>
      <c r="AL212" s="473"/>
      <c r="AM212" s="473"/>
      <c r="AN212" s="473"/>
      <c r="AO212" s="473"/>
      <c r="AP212" s="473"/>
      <c r="AQ212" s="473"/>
      <c r="AR212" s="473"/>
      <c r="AS212" s="473"/>
      <c r="AT212" s="473"/>
      <c r="AU212" s="473"/>
      <c r="AV212" s="473"/>
      <c r="AW212" s="473"/>
      <c r="AX212" s="473"/>
      <c r="AY212" s="473"/>
      <c r="AZ212" s="474"/>
      <c r="BA212" s="424"/>
      <c r="BB212" s="424"/>
      <c r="BC212" s="424"/>
      <c r="BD212" s="424"/>
      <c r="BE212" s="424"/>
      <c r="BF212" s="424"/>
      <c r="BG212" s="424"/>
      <c r="BH212" s="424"/>
      <c r="BI212" s="424"/>
      <c r="BJ212" s="424"/>
    </row>
    <row r="213" spans="6:62" ht="93" customHeight="1" x14ac:dyDescent="0.25">
      <c r="F213" s="468"/>
      <c r="G213" s="469"/>
      <c r="H213" s="469"/>
      <c r="I213" s="469"/>
      <c r="J213" s="469"/>
      <c r="K213" s="469"/>
      <c r="L213" s="469"/>
      <c r="M213" s="469"/>
      <c r="N213" s="469"/>
      <c r="U213" s="471"/>
      <c r="V213" s="472"/>
      <c r="W213" s="472"/>
      <c r="X213" s="472"/>
      <c r="Y213" s="472"/>
      <c r="Z213" s="472"/>
      <c r="AA213" s="472"/>
      <c r="AB213" s="472"/>
      <c r="AC213" s="472"/>
      <c r="AD213" s="472"/>
      <c r="AE213" s="472"/>
      <c r="AF213" s="472"/>
      <c r="AG213" s="472"/>
      <c r="AH213" s="472"/>
      <c r="AI213" s="472"/>
      <c r="AJ213" s="472"/>
      <c r="AK213" s="472"/>
      <c r="AL213" s="473"/>
      <c r="AM213" s="473"/>
      <c r="AN213" s="473"/>
      <c r="AO213" s="473"/>
      <c r="AP213" s="473"/>
      <c r="AQ213" s="473"/>
      <c r="AR213" s="473"/>
      <c r="AS213" s="473"/>
      <c r="AT213" s="473"/>
      <c r="AU213" s="473"/>
      <c r="AV213" s="473"/>
      <c r="AW213" s="473"/>
      <c r="AX213" s="473"/>
      <c r="AY213" s="473"/>
      <c r="AZ213" s="474"/>
      <c r="BA213" s="424"/>
      <c r="BB213" s="424"/>
      <c r="BC213" s="424"/>
      <c r="BD213" s="424"/>
      <c r="BE213" s="424"/>
      <c r="BF213" s="424"/>
      <c r="BG213" s="424"/>
      <c r="BH213" s="424"/>
      <c r="BI213" s="424"/>
      <c r="BJ213" s="424"/>
    </row>
    <row r="214" spans="6:62" ht="93" customHeight="1" x14ac:dyDescent="0.25">
      <c r="F214" s="468"/>
      <c r="G214" s="469"/>
      <c r="H214" s="469"/>
      <c r="I214" s="469"/>
      <c r="J214" s="469"/>
      <c r="K214" s="469"/>
      <c r="L214" s="469"/>
      <c r="M214" s="469"/>
      <c r="N214" s="469"/>
      <c r="U214" s="471"/>
      <c r="V214" s="472"/>
      <c r="W214" s="472"/>
      <c r="X214" s="472"/>
      <c r="Y214" s="472"/>
      <c r="Z214" s="472"/>
      <c r="AA214" s="472"/>
      <c r="AB214" s="472"/>
      <c r="AC214" s="472"/>
      <c r="AD214" s="472"/>
      <c r="AE214" s="472"/>
      <c r="AF214" s="472"/>
      <c r="AG214" s="472"/>
      <c r="AH214" s="472"/>
      <c r="AI214" s="472"/>
      <c r="AJ214" s="472"/>
      <c r="AK214" s="472"/>
      <c r="AL214" s="473"/>
      <c r="AM214" s="473"/>
      <c r="AN214" s="473"/>
      <c r="AO214" s="473"/>
      <c r="AP214" s="473"/>
      <c r="AQ214" s="473"/>
      <c r="AR214" s="473"/>
      <c r="AS214" s="473"/>
      <c r="AT214" s="473"/>
      <c r="AU214" s="473"/>
      <c r="AV214" s="473"/>
      <c r="AW214" s="473"/>
      <c r="AX214" s="473"/>
      <c r="AY214" s="473"/>
      <c r="AZ214" s="474"/>
      <c r="BA214" s="424"/>
      <c r="BB214" s="424"/>
      <c r="BC214" s="424"/>
      <c r="BD214" s="424"/>
      <c r="BE214" s="424"/>
      <c r="BF214" s="424"/>
      <c r="BG214" s="424"/>
      <c r="BH214" s="424"/>
      <c r="BI214" s="424"/>
      <c r="BJ214" s="424"/>
    </row>
    <row r="215" spans="6:62" ht="93" customHeight="1" x14ac:dyDescent="0.25">
      <c r="F215" s="468"/>
      <c r="G215" s="469"/>
      <c r="H215" s="469"/>
      <c r="I215" s="469"/>
      <c r="J215" s="469"/>
      <c r="K215" s="469"/>
      <c r="L215" s="469"/>
      <c r="M215" s="469"/>
      <c r="N215" s="469"/>
      <c r="U215" s="471"/>
      <c r="V215" s="472"/>
      <c r="W215" s="472"/>
      <c r="X215" s="472"/>
      <c r="Y215" s="472"/>
      <c r="Z215" s="472"/>
      <c r="AA215" s="472"/>
      <c r="AB215" s="472"/>
      <c r="AC215" s="472"/>
      <c r="AD215" s="472"/>
      <c r="AE215" s="472"/>
      <c r="AF215" s="472"/>
      <c r="AG215" s="472"/>
      <c r="AH215" s="472"/>
      <c r="AI215" s="472"/>
      <c r="AJ215" s="472"/>
      <c r="AK215" s="472"/>
      <c r="AL215" s="473"/>
      <c r="AM215" s="473"/>
      <c r="AN215" s="473"/>
      <c r="AO215" s="473"/>
      <c r="AP215" s="473"/>
      <c r="AQ215" s="473"/>
      <c r="AR215" s="473"/>
      <c r="AS215" s="473"/>
      <c r="AT215" s="473"/>
      <c r="AU215" s="473"/>
      <c r="AV215" s="473"/>
      <c r="AW215" s="473"/>
      <c r="AX215" s="473"/>
      <c r="AY215" s="473"/>
      <c r="AZ215" s="474"/>
      <c r="BA215" s="424"/>
      <c r="BB215" s="424"/>
      <c r="BC215" s="424"/>
      <c r="BD215" s="424"/>
      <c r="BE215" s="424"/>
      <c r="BF215" s="424"/>
      <c r="BG215" s="424"/>
      <c r="BH215" s="424"/>
      <c r="BI215" s="424"/>
      <c r="BJ215" s="424"/>
    </row>
    <row r="216" spans="6:62" ht="93" customHeight="1" x14ac:dyDescent="0.25">
      <c r="F216" s="468"/>
      <c r="G216" s="469"/>
      <c r="H216" s="469"/>
      <c r="I216" s="469"/>
      <c r="J216" s="469"/>
      <c r="K216" s="469"/>
      <c r="L216" s="469"/>
      <c r="M216" s="469"/>
      <c r="N216" s="469"/>
      <c r="U216" s="471"/>
      <c r="V216" s="472"/>
      <c r="W216" s="472"/>
      <c r="X216" s="472"/>
      <c r="Y216" s="472"/>
      <c r="Z216" s="472"/>
      <c r="AA216" s="472"/>
      <c r="AB216" s="472"/>
      <c r="AC216" s="472"/>
      <c r="AD216" s="472"/>
      <c r="AE216" s="472"/>
      <c r="AF216" s="472"/>
      <c r="AG216" s="472"/>
      <c r="AH216" s="472"/>
      <c r="AI216" s="472"/>
      <c r="AJ216" s="472"/>
      <c r="AK216" s="472"/>
      <c r="AL216" s="473"/>
      <c r="AM216" s="473"/>
      <c r="AN216" s="473"/>
      <c r="AO216" s="473"/>
      <c r="AP216" s="473"/>
      <c r="AQ216" s="473"/>
      <c r="AR216" s="473"/>
      <c r="AS216" s="473"/>
      <c r="AT216" s="473"/>
      <c r="AU216" s="473"/>
      <c r="AV216" s="473"/>
      <c r="AW216" s="473"/>
      <c r="AX216" s="473"/>
      <c r="AY216" s="473"/>
      <c r="AZ216" s="474"/>
      <c r="BA216" s="424"/>
      <c r="BB216" s="424"/>
      <c r="BC216" s="424"/>
      <c r="BD216" s="424"/>
      <c r="BE216" s="424"/>
      <c r="BF216" s="424"/>
      <c r="BG216" s="424"/>
      <c r="BH216" s="424"/>
      <c r="BI216" s="424"/>
      <c r="BJ216" s="424"/>
    </row>
    <row r="217" spans="6:62" ht="93" customHeight="1" x14ac:dyDescent="0.25">
      <c r="F217" s="468"/>
      <c r="G217" s="469"/>
      <c r="H217" s="469"/>
      <c r="I217" s="469"/>
      <c r="J217" s="469"/>
      <c r="K217" s="469"/>
      <c r="L217" s="469"/>
      <c r="M217" s="469"/>
      <c r="N217" s="469"/>
      <c r="U217" s="471"/>
      <c r="V217" s="472"/>
      <c r="W217" s="472"/>
      <c r="X217" s="472"/>
      <c r="Y217" s="472"/>
      <c r="Z217" s="472"/>
      <c r="AA217" s="472"/>
      <c r="AB217" s="472"/>
      <c r="AC217" s="472"/>
      <c r="AD217" s="472"/>
      <c r="AE217" s="472"/>
      <c r="AF217" s="472"/>
      <c r="AG217" s="472"/>
      <c r="AH217" s="472"/>
      <c r="AI217" s="472"/>
      <c r="AJ217" s="472"/>
      <c r="AK217" s="472"/>
      <c r="AL217" s="473"/>
      <c r="AM217" s="473"/>
      <c r="AN217" s="473"/>
      <c r="AO217" s="473"/>
      <c r="AP217" s="473"/>
      <c r="AQ217" s="473"/>
      <c r="AR217" s="473"/>
      <c r="AS217" s="473"/>
      <c r="AT217" s="473"/>
      <c r="AU217" s="473"/>
      <c r="AV217" s="473"/>
      <c r="AW217" s="473"/>
      <c r="AX217" s="473"/>
      <c r="AY217" s="473"/>
      <c r="AZ217" s="474"/>
      <c r="BA217" s="424"/>
      <c r="BB217" s="424"/>
      <c r="BC217" s="424"/>
      <c r="BD217" s="424"/>
      <c r="BE217" s="424"/>
      <c r="BF217" s="424"/>
      <c r="BG217" s="424"/>
      <c r="BH217" s="424"/>
      <c r="BI217" s="424"/>
      <c r="BJ217" s="424"/>
    </row>
    <row r="218" spans="6:62" ht="93" customHeight="1" x14ac:dyDescent="0.25">
      <c r="F218" s="468"/>
      <c r="G218" s="469"/>
      <c r="H218" s="469"/>
      <c r="I218" s="469"/>
      <c r="J218" s="469"/>
      <c r="K218" s="469"/>
      <c r="L218" s="469"/>
      <c r="M218" s="469"/>
      <c r="N218" s="469"/>
      <c r="U218" s="471"/>
      <c r="V218" s="472"/>
      <c r="W218" s="472"/>
      <c r="X218" s="472"/>
      <c r="Y218" s="472"/>
      <c r="Z218" s="472"/>
      <c r="AA218" s="472"/>
      <c r="AB218" s="472"/>
      <c r="AC218" s="472"/>
      <c r="AD218" s="472"/>
      <c r="AE218" s="472"/>
      <c r="AF218" s="472"/>
      <c r="AG218" s="472"/>
      <c r="AH218" s="472"/>
      <c r="AI218" s="472"/>
      <c r="AJ218" s="472"/>
      <c r="AK218" s="472"/>
      <c r="AL218" s="473"/>
      <c r="AM218" s="473"/>
      <c r="AN218" s="473"/>
      <c r="AO218" s="473"/>
      <c r="AP218" s="473"/>
      <c r="AQ218" s="473"/>
      <c r="AR218" s="473"/>
      <c r="AS218" s="473"/>
      <c r="AT218" s="473"/>
      <c r="AU218" s="473"/>
      <c r="AV218" s="473"/>
      <c r="AW218" s="473"/>
      <c r="AX218" s="473"/>
      <c r="AY218" s="473"/>
      <c r="AZ218" s="474"/>
      <c r="BA218" s="424"/>
      <c r="BB218" s="424"/>
      <c r="BC218" s="424"/>
      <c r="BD218" s="424"/>
      <c r="BE218" s="424"/>
      <c r="BF218" s="424"/>
      <c r="BG218" s="424"/>
      <c r="BH218" s="424"/>
      <c r="BI218" s="424"/>
      <c r="BJ218" s="424"/>
    </row>
    <row r="219" spans="6:62" ht="93" customHeight="1" x14ac:dyDescent="0.25">
      <c r="F219" s="468"/>
      <c r="G219" s="469"/>
      <c r="H219" s="469"/>
      <c r="I219" s="469"/>
      <c r="J219" s="469"/>
      <c r="K219" s="469"/>
      <c r="L219" s="469"/>
      <c r="M219" s="469"/>
      <c r="N219" s="469"/>
      <c r="U219" s="471"/>
      <c r="V219" s="472"/>
      <c r="W219" s="472"/>
      <c r="X219" s="472"/>
      <c r="Y219" s="472"/>
      <c r="Z219" s="472"/>
      <c r="AA219" s="472"/>
      <c r="AB219" s="472"/>
      <c r="AC219" s="472"/>
      <c r="AD219" s="472"/>
      <c r="AE219" s="472"/>
      <c r="AF219" s="472"/>
      <c r="AG219" s="472"/>
      <c r="AH219" s="472"/>
      <c r="AI219" s="472"/>
      <c r="AJ219" s="472"/>
      <c r="AK219" s="472"/>
      <c r="AL219" s="473"/>
      <c r="AM219" s="473"/>
      <c r="AN219" s="473"/>
      <c r="AO219" s="473"/>
      <c r="AP219" s="473"/>
      <c r="AQ219" s="473"/>
      <c r="AR219" s="473"/>
      <c r="AS219" s="473"/>
      <c r="AT219" s="473"/>
      <c r="AU219" s="473"/>
      <c r="AV219" s="473"/>
      <c r="AW219" s="473"/>
      <c r="AX219" s="473"/>
      <c r="AY219" s="473"/>
      <c r="AZ219" s="474"/>
      <c r="BA219" s="424"/>
      <c r="BB219" s="424"/>
      <c r="BC219" s="424"/>
      <c r="BD219" s="424"/>
      <c r="BE219" s="424"/>
      <c r="BF219" s="424"/>
      <c r="BG219" s="424"/>
      <c r="BH219" s="424"/>
      <c r="BI219" s="424"/>
      <c r="BJ219" s="424"/>
    </row>
    <row r="220" spans="6:62" ht="93" customHeight="1" x14ac:dyDescent="0.25">
      <c r="F220" s="468"/>
      <c r="G220" s="469"/>
      <c r="H220" s="469"/>
      <c r="I220" s="469"/>
      <c r="J220" s="469"/>
      <c r="K220" s="469"/>
      <c r="L220" s="469"/>
      <c r="M220" s="469"/>
      <c r="N220" s="469"/>
      <c r="U220" s="471"/>
      <c r="V220" s="472"/>
      <c r="W220" s="472"/>
      <c r="X220" s="472"/>
      <c r="Y220" s="472"/>
      <c r="Z220" s="472"/>
      <c r="AA220" s="472"/>
      <c r="AB220" s="472"/>
      <c r="AC220" s="472"/>
      <c r="AD220" s="472"/>
      <c r="AE220" s="472"/>
      <c r="AF220" s="472"/>
      <c r="AG220" s="472"/>
      <c r="AH220" s="472"/>
      <c r="AI220" s="472"/>
      <c r="AJ220" s="472"/>
      <c r="AK220" s="472"/>
      <c r="AL220" s="473"/>
      <c r="AM220" s="473"/>
      <c r="AN220" s="473"/>
      <c r="AO220" s="473"/>
      <c r="AP220" s="473"/>
      <c r="AQ220" s="473"/>
      <c r="AR220" s="473"/>
      <c r="AS220" s="473"/>
      <c r="AT220" s="473"/>
      <c r="AU220" s="473"/>
      <c r="AV220" s="473"/>
      <c r="AW220" s="473"/>
      <c r="AX220" s="473"/>
      <c r="AY220" s="473"/>
      <c r="AZ220" s="474"/>
      <c r="BA220" s="424"/>
      <c r="BB220" s="424"/>
      <c r="BC220" s="424"/>
      <c r="BD220" s="424"/>
      <c r="BE220" s="424"/>
      <c r="BF220" s="424"/>
      <c r="BG220" s="424"/>
      <c r="BH220" s="424"/>
      <c r="BI220" s="424"/>
      <c r="BJ220" s="424"/>
    </row>
    <row r="221" spans="6:62" ht="93" customHeight="1" x14ac:dyDescent="0.25">
      <c r="F221" s="468"/>
      <c r="G221" s="469"/>
      <c r="H221" s="469"/>
      <c r="I221" s="469"/>
      <c r="J221" s="469"/>
      <c r="K221" s="469"/>
      <c r="L221" s="469"/>
      <c r="M221" s="469"/>
      <c r="N221" s="469"/>
      <c r="U221" s="471"/>
      <c r="V221" s="472"/>
      <c r="W221" s="472"/>
      <c r="X221" s="472"/>
      <c r="Y221" s="472"/>
      <c r="Z221" s="472"/>
      <c r="AA221" s="472"/>
      <c r="AB221" s="472"/>
      <c r="AC221" s="472"/>
      <c r="AD221" s="472"/>
      <c r="AE221" s="472"/>
      <c r="AF221" s="472"/>
      <c r="AG221" s="472"/>
      <c r="AH221" s="472"/>
      <c r="AI221" s="472"/>
      <c r="AJ221" s="472"/>
      <c r="AK221" s="472"/>
      <c r="AL221" s="473"/>
      <c r="AM221" s="473"/>
      <c r="AN221" s="473"/>
      <c r="AO221" s="473"/>
      <c r="AP221" s="473"/>
      <c r="AQ221" s="473"/>
      <c r="AR221" s="473"/>
      <c r="AS221" s="473"/>
      <c r="AT221" s="473"/>
      <c r="AU221" s="473"/>
      <c r="AV221" s="473"/>
      <c r="AW221" s="473"/>
      <c r="AX221" s="473"/>
      <c r="AY221" s="473"/>
      <c r="AZ221" s="474"/>
      <c r="BA221" s="424"/>
      <c r="BB221" s="424"/>
      <c r="BC221" s="424"/>
      <c r="BD221" s="424"/>
      <c r="BE221" s="424"/>
      <c r="BF221" s="424"/>
      <c r="BG221" s="424"/>
      <c r="BH221" s="424"/>
      <c r="BI221" s="424"/>
      <c r="BJ221" s="424"/>
    </row>
    <row r="222" spans="6:62" ht="93" customHeight="1" x14ac:dyDescent="0.25">
      <c r="F222" s="468"/>
      <c r="G222" s="469"/>
      <c r="H222" s="469"/>
      <c r="I222" s="469"/>
      <c r="J222" s="469"/>
      <c r="K222" s="469"/>
      <c r="L222" s="469"/>
      <c r="M222" s="469"/>
      <c r="N222" s="469"/>
      <c r="U222" s="471"/>
      <c r="V222" s="472"/>
      <c r="W222" s="472"/>
      <c r="X222" s="472"/>
      <c r="Y222" s="472"/>
      <c r="Z222" s="472"/>
      <c r="AA222" s="472"/>
      <c r="AB222" s="472"/>
      <c r="AC222" s="472"/>
      <c r="AD222" s="472"/>
      <c r="AE222" s="472"/>
      <c r="AF222" s="472"/>
      <c r="AG222" s="472"/>
      <c r="AH222" s="472"/>
      <c r="AI222" s="472"/>
      <c r="AJ222" s="472"/>
      <c r="AK222" s="472"/>
      <c r="AL222" s="473"/>
      <c r="AM222" s="473"/>
      <c r="AN222" s="473"/>
      <c r="AO222" s="473"/>
      <c r="AP222" s="473"/>
      <c r="AQ222" s="473"/>
      <c r="AR222" s="473"/>
      <c r="AS222" s="473"/>
      <c r="AT222" s="473"/>
      <c r="AU222" s="473"/>
      <c r="AV222" s="473"/>
      <c r="AW222" s="473"/>
      <c r="AX222" s="473"/>
      <c r="AY222" s="473"/>
      <c r="AZ222" s="474"/>
      <c r="BA222" s="424"/>
      <c r="BB222" s="424"/>
      <c r="BC222" s="424"/>
      <c r="BD222" s="424"/>
      <c r="BE222" s="424"/>
      <c r="BF222" s="424"/>
      <c r="BG222" s="424"/>
      <c r="BH222" s="424"/>
      <c r="BI222" s="424"/>
      <c r="BJ222" s="424"/>
    </row>
    <row r="223" spans="6:62" ht="93" customHeight="1" x14ac:dyDescent="0.25">
      <c r="F223" s="468"/>
      <c r="G223" s="469"/>
      <c r="H223" s="469"/>
      <c r="I223" s="469"/>
      <c r="J223" s="469"/>
      <c r="K223" s="469"/>
      <c r="L223" s="469"/>
      <c r="M223" s="469"/>
      <c r="N223" s="469"/>
      <c r="U223" s="471"/>
      <c r="V223" s="472"/>
      <c r="W223" s="472"/>
      <c r="X223" s="472"/>
      <c r="Y223" s="472"/>
      <c r="Z223" s="472"/>
      <c r="AA223" s="472"/>
      <c r="AB223" s="472"/>
      <c r="AC223" s="472"/>
      <c r="AD223" s="472"/>
      <c r="AE223" s="472"/>
      <c r="AF223" s="472"/>
      <c r="AG223" s="472"/>
      <c r="AH223" s="472"/>
      <c r="AI223" s="472"/>
      <c r="AJ223" s="472"/>
      <c r="AK223" s="472"/>
      <c r="AL223" s="473"/>
      <c r="AM223" s="473"/>
      <c r="AN223" s="473"/>
      <c r="AO223" s="473"/>
      <c r="AP223" s="473"/>
      <c r="AQ223" s="473"/>
      <c r="AR223" s="473"/>
      <c r="AS223" s="473"/>
      <c r="AT223" s="473"/>
      <c r="AU223" s="473"/>
      <c r="AV223" s="473"/>
      <c r="AW223" s="473"/>
      <c r="AX223" s="473"/>
      <c r="AY223" s="473"/>
      <c r="AZ223" s="474"/>
      <c r="BA223" s="424"/>
      <c r="BB223" s="424"/>
      <c r="BC223" s="424"/>
      <c r="BD223" s="424"/>
      <c r="BE223" s="424"/>
      <c r="BF223" s="424"/>
      <c r="BG223" s="424"/>
      <c r="BH223" s="424"/>
      <c r="BI223" s="424"/>
      <c r="BJ223" s="424"/>
    </row>
    <row r="224" spans="6:62" ht="93" customHeight="1" x14ac:dyDescent="0.25">
      <c r="F224" s="468"/>
      <c r="G224" s="469"/>
      <c r="H224" s="469"/>
      <c r="I224" s="469"/>
      <c r="J224" s="469"/>
      <c r="K224" s="469"/>
      <c r="L224" s="469"/>
      <c r="M224" s="469"/>
      <c r="N224" s="469"/>
      <c r="U224" s="471"/>
      <c r="V224" s="472"/>
      <c r="W224" s="472"/>
      <c r="X224" s="472"/>
      <c r="Y224" s="472"/>
      <c r="Z224" s="472"/>
      <c r="AA224" s="472"/>
      <c r="AB224" s="472"/>
      <c r="AC224" s="472"/>
      <c r="AD224" s="472"/>
      <c r="AE224" s="472"/>
      <c r="AF224" s="472"/>
      <c r="AG224" s="472"/>
      <c r="AH224" s="472"/>
      <c r="AI224" s="472"/>
      <c r="AJ224" s="472"/>
      <c r="AK224" s="472"/>
      <c r="AL224" s="473"/>
      <c r="AM224" s="473"/>
      <c r="AN224" s="473"/>
      <c r="AO224" s="473"/>
      <c r="AP224" s="473"/>
      <c r="AQ224" s="473"/>
      <c r="AR224" s="473"/>
      <c r="AS224" s="473"/>
      <c r="AT224" s="473"/>
      <c r="AU224" s="473"/>
      <c r="AV224" s="473"/>
      <c r="AW224" s="473"/>
      <c r="AX224" s="473"/>
      <c r="AY224" s="473"/>
      <c r="AZ224" s="474"/>
      <c r="BA224" s="424"/>
      <c r="BB224" s="424"/>
      <c r="BC224" s="424"/>
      <c r="BD224" s="424"/>
      <c r="BE224" s="424"/>
      <c r="BF224" s="424"/>
      <c r="BG224" s="424"/>
      <c r="BH224" s="424"/>
      <c r="BI224" s="424"/>
      <c r="BJ224" s="424"/>
    </row>
    <row r="225" spans="6:62" ht="93" customHeight="1" x14ac:dyDescent="0.25">
      <c r="F225" s="468"/>
      <c r="G225" s="469"/>
      <c r="H225" s="469"/>
      <c r="I225" s="469"/>
      <c r="J225" s="469"/>
      <c r="K225" s="469"/>
      <c r="L225" s="469"/>
      <c r="M225" s="469"/>
      <c r="N225" s="469"/>
      <c r="U225" s="471"/>
      <c r="V225" s="472"/>
      <c r="W225" s="472"/>
      <c r="X225" s="472"/>
      <c r="Y225" s="472"/>
      <c r="Z225" s="472"/>
      <c r="AA225" s="472"/>
      <c r="AB225" s="472"/>
      <c r="AC225" s="472"/>
      <c r="AD225" s="472"/>
      <c r="AE225" s="472"/>
      <c r="AF225" s="472"/>
      <c r="AG225" s="472"/>
      <c r="AH225" s="472"/>
      <c r="AI225" s="472"/>
      <c r="AJ225" s="472"/>
      <c r="AK225" s="472"/>
      <c r="AL225" s="473"/>
      <c r="AM225" s="473"/>
      <c r="AN225" s="473"/>
      <c r="AO225" s="473"/>
      <c r="AP225" s="473"/>
      <c r="AQ225" s="473"/>
      <c r="AR225" s="473"/>
      <c r="AS225" s="473"/>
      <c r="AT225" s="473"/>
      <c r="AU225" s="473"/>
      <c r="AV225" s="473"/>
      <c r="AW225" s="473"/>
      <c r="AX225" s="473"/>
      <c r="AY225" s="473"/>
      <c r="AZ225" s="474"/>
      <c r="BA225" s="424"/>
      <c r="BB225" s="424"/>
      <c r="BC225" s="424"/>
      <c r="BD225" s="424"/>
      <c r="BE225" s="424"/>
      <c r="BF225" s="424"/>
      <c r="BG225" s="424"/>
      <c r="BH225" s="424"/>
      <c r="BI225" s="424"/>
      <c r="BJ225" s="424"/>
    </row>
    <row r="226" spans="6:62" ht="93" customHeight="1" x14ac:dyDescent="0.25">
      <c r="F226" s="468"/>
      <c r="G226" s="469"/>
      <c r="H226" s="469"/>
      <c r="I226" s="469"/>
      <c r="J226" s="469"/>
      <c r="K226" s="469"/>
      <c r="L226" s="469"/>
      <c r="M226" s="469"/>
      <c r="N226" s="469"/>
      <c r="U226" s="471"/>
      <c r="V226" s="472"/>
      <c r="W226" s="472"/>
      <c r="X226" s="472"/>
      <c r="Y226" s="472"/>
      <c r="Z226" s="472"/>
      <c r="AA226" s="472"/>
      <c r="AB226" s="472"/>
      <c r="AC226" s="472"/>
      <c r="AD226" s="472"/>
      <c r="AE226" s="472"/>
      <c r="AF226" s="472"/>
      <c r="AG226" s="472"/>
      <c r="AH226" s="472"/>
      <c r="AI226" s="472"/>
      <c r="AJ226" s="472"/>
      <c r="AK226" s="472"/>
      <c r="AL226" s="473"/>
      <c r="AM226" s="473"/>
      <c r="AN226" s="473"/>
      <c r="AO226" s="473"/>
      <c r="AP226" s="473"/>
      <c r="AQ226" s="473"/>
      <c r="AR226" s="473"/>
      <c r="AS226" s="473"/>
      <c r="AT226" s="473"/>
      <c r="AU226" s="473"/>
      <c r="AV226" s="473"/>
      <c r="AW226" s="473"/>
      <c r="AX226" s="473"/>
      <c r="AY226" s="473"/>
      <c r="AZ226" s="474"/>
      <c r="BA226" s="424"/>
      <c r="BB226" s="424"/>
      <c r="BC226" s="424"/>
      <c r="BD226" s="424"/>
      <c r="BE226" s="424"/>
      <c r="BF226" s="424"/>
      <c r="BG226" s="424"/>
      <c r="BH226" s="424"/>
      <c r="BI226" s="424"/>
      <c r="BJ226" s="424"/>
    </row>
    <row r="227" spans="6:62" ht="93" customHeight="1" x14ac:dyDescent="0.25">
      <c r="F227" s="468"/>
      <c r="G227" s="469"/>
      <c r="H227" s="469"/>
      <c r="I227" s="469"/>
      <c r="J227" s="469"/>
      <c r="K227" s="469"/>
      <c r="L227" s="469"/>
      <c r="M227" s="469"/>
      <c r="N227" s="469"/>
      <c r="U227" s="471"/>
      <c r="V227" s="472"/>
      <c r="W227" s="472"/>
      <c r="X227" s="472"/>
      <c r="Y227" s="472"/>
      <c r="Z227" s="472"/>
      <c r="AA227" s="472"/>
      <c r="AB227" s="472"/>
      <c r="AC227" s="472"/>
      <c r="AD227" s="472"/>
      <c r="AE227" s="472"/>
      <c r="AF227" s="472"/>
      <c r="AG227" s="472"/>
      <c r="AH227" s="472"/>
      <c r="AI227" s="472"/>
      <c r="AJ227" s="472"/>
      <c r="AK227" s="472"/>
      <c r="AL227" s="473"/>
      <c r="AM227" s="473"/>
      <c r="AN227" s="473"/>
      <c r="AO227" s="473"/>
      <c r="AP227" s="473"/>
      <c r="AQ227" s="473"/>
      <c r="AR227" s="473"/>
      <c r="AS227" s="473"/>
      <c r="AT227" s="473"/>
      <c r="AU227" s="473"/>
      <c r="AV227" s="473"/>
      <c r="AW227" s="473"/>
      <c r="AX227" s="473"/>
      <c r="AY227" s="473"/>
      <c r="AZ227" s="474"/>
      <c r="BA227" s="424"/>
      <c r="BB227" s="424"/>
      <c r="BC227" s="424"/>
      <c r="BD227" s="424"/>
      <c r="BE227" s="424"/>
      <c r="BF227" s="424"/>
      <c r="BG227" s="424"/>
      <c r="BH227" s="424"/>
      <c r="BI227" s="424"/>
      <c r="BJ227" s="424"/>
    </row>
    <row r="228" spans="6:62" ht="93" customHeight="1" x14ac:dyDescent="0.25">
      <c r="F228" s="468"/>
      <c r="G228" s="469"/>
      <c r="H228" s="469"/>
      <c r="I228" s="469"/>
      <c r="J228" s="469"/>
      <c r="K228" s="469"/>
      <c r="L228" s="469"/>
      <c r="M228" s="469"/>
      <c r="N228" s="469"/>
      <c r="U228" s="471"/>
      <c r="V228" s="472"/>
      <c r="W228" s="472"/>
      <c r="X228" s="472"/>
      <c r="Y228" s="472"/>
      <c r="Z228" s="472"/>
      <c r="AA228" s="472"/>
      <c r="AB228" s="472"/>
      <c r="AC228" s="472"/>
      <c r="AD228" s="472"/>
      <c r="AE228" s="472"/>
      <c r="AF228" s="472"/>
      <c r="AG228" s="472"/>
      <c r="AH228" s="472"/>
      <c r="AI228" s="472"/>
      <c r="AJ228" s="472"/>
      <c r="AK228" s="472"/>
      <c r="AL228" s="473"/>
      <c r="AM228" s="473"/>
      <c r="AN228" s="473"/>
      <c r="AO228" s="473"/>
      <c r="AP228" s="473"/>
      <c r="AQ228" s="473"/>
      <c r="AR228" s="473"/>
      <c r="AS228" s="473"/>
      <c r="AT228" s="473"/>
      <c r="AU228" s="473"/>
      <c r="AV228" s="473"/>
      <c r="AW228" s="473"/>
      <c r="AX228" s="473"/>
      <c r="AY228" s="473"/>
      <c r="AZ228" s="474"/>
      <c r="BA228" s="424"/>
      <c r="BB228" s="424"/>
      <c r="BC228" s="424"/>
      <c r="BD228" s="424"/>
      <c r="BE228" s="424"/>
      <c r="BF228" s="424"/>
      <c r="BG228" s="424"/>
      <c r="BH228" s="424"/>
      <c r="BI228" s="424"/>
      <c r="BJ228" s="424"/>
    </row>
    <row r="229" spans="6:62" ht="93" customHeight="1" x14ac:dyDescent="0.25">
      <c r="F229" s="468"/>
      <c r="G229" s="469"/>
      <c r="H229" s="469"/>
      <c r="I229" s="469"/>
      <c r="J229" s="469"/>
      <c r="K229" s="469"/>
      <c r="L229" s="469"/>
      <c r="M229" s="469"/>
      <c r="N229" s="469"/>
      <c r="U229" s="471"/>
      <c r="V229" s="472"/>
      <c r="W229" s="472"/>
      <c r="X229" s="472"/>
      <c r="Y229" s="472"/>
      <c r="Z229" s="472"/>
      <c r="AA229" s="472"/>
      <c r="AB229" s="472"/>
      <c r="AC229" s="472"/>
      <c r="AD229" s="472"/>
      <c r="AE229" s="472"/>
      <c r="AF229" s="472"/>
      <c r="AG229" s="472"/>
      <c r="AH229" s="472"/>
      <c r="AI229" s="472"/>
      <c r="AJ229" s="472"/>
      <c r="AK229" s="472"/>
      <c r="AL229" s="473"/>
      <c r="AM229" s="473"/>
      <c r="AN229" s="473"/>
      <c r="AO229" s="473"/>
      <c r="AP229" s="473"/>
      <c r="AQ229" s="473"/>
      <c r="AR229" s="473"/>
      <c r="AS229" s="473"/>
      <c r="AT229" s="473"/>
      <c r="AU229" s="473"/>
      <c r="AV229" s="473"/>
      <c r="AW229" s="473"/>
      <c r="AX229" s="473"/>
      <c r="AY229" s="473"/>
      <c r="AZ229" s="474"/>
      <c r="BA229" s="424"/>
      <c r="BB229" s="424"/>
      <c r="BC229" s="424"/>
      <c r="BD229" s="424"/>
      <c r="BE229" s="424"/>
      <c r="BF229" s="424"/>
      <c r="BG229" s="424"/>
      <c r="BH229" s="424"/>
      <c r="BI229" s="424"/>
      <c r="BJ229" s="424"/>
    </row>
    <row r="230" spans="6:62" ht="93" customHeight="1" x14ac:dyDescent="0.25">
      <c r="F230" s="468"/>
      <c r="G230" s="469"/>
      <c r="H230" s="469"/>
      <c r="I230" s="469"/>
      <c r="J230" s="469"/>
      <c r="K230" s="469"/>
      <c r="L230" s="469"/>
      <c r="M230" s="469"/>
      <c r="N230" s="469"/>
      <c r="U230" s="471"/>
      <c r="V230" s="472"/>
      <c r="W230" s="472"/>
      <c r="X230" s="472"/>
      <c r="Y230" s="472"/>
      <c r="Z230" s="472"/>
      <c r="AA230" s="472"/>
      <c r="AB230" s="472"/>
      <c r="AC230" s="472"/>
      <c r="AD230" s="472"/>
      <c r="AE230" s="472"/>
      <c r="AF230" s="472"/>
      <c r="AG230" s="472"/>
      <c r="AH230" s="472"/>
      <c r="AI230" s="472"/>
      <c r="AJ230" s="472"/>
      <c r="AK230" s="472"/>
      <c r="AL230" s="473"/>
      <c r="AM230" s="473"/>
      <c r="AN230" s="473"/>
      <c r="AO230" s="473"/>
      <c r="AP230" s="473"/>
      <c r="AQ230" s="473"/>
      <c r="AR230" s="473"/>
      <c r="AS230" s="473"/>
      <c r="AT230" s="473"/>
      <c r="AU230" s="473"/>
      <c r="AV230" s="473"/>
      <c r="AW230" s="473"/>
      <c r="AX230" s="473"/>
      <c r="AY230" s="473"/>
      <c r="AZ230" s="474"/>
      <c r="BA230" s="424"/>
      <c r="BB230" s="424"/>
      <c r="BC230" s="424"/>
      <c r="BD230" s="424"/>
      <c r="BE230" s="424"/>
      <c r="BF230" s="424"/>
      <c r="BG230" s="424"/>
      <c r="BH230" s="424"/>
      <c r="BI230" s="424"/>
      <c r="BJ230" s="424"/>
    </row>
    <row r="231" spans="6:62" ht="93" customHeight="1" x14ac:dyDescent="0.25">
      <c r="F231" s="468"/>
      <c r="G231" s="469"/>
      <c r="H231" s="469"/>
      <c r="I231" s="469"/>
      <c r="J231" s="469"/>
      <c r="K231" s="469"/>
      <c r="L231" s="469"/>
      <c r="M231" s="469"/>
      <c r="N231" s="469"/>
      <c r="U231" s="471"/>
      <c r="V231" s="472"/>
      <c r="W231" s="472"/>
      <c r="X231" s="472"/>
      <c r="Y231" s="472"/>
      <c r="Z231" s="472"/>
      <c r="AA231" s="472"/>
      <c r="AB231" s="472"/>
      <c r="AC231" s="472"/>
      <c r="AD231" s="472"/>
      <c r="AE231" s="472"/>
      <c r="AF231" s="472"/>
      <c r="AG231" s="472"/>
      <c r="AH231" s="472"/>
      <c r="AI231" s="472"/>
      <c r="AJ231" s="472"/>
      <c r="AK231" s="472"/>
      <c r="AL231" s="473"/>
      <c r="AM231" s="473"/>
      <c r="AN231" s="473"/>
      <c r="AO231" s="473"/>
      <c r="AP231" s="473"/>
      <c r="AQ231" s="473"/>
      <c r="AR231" s="473"/>
      <c r="AS231" s="473"/>
      <c r="AT231" s="473"/>
      <c r="AU231" s="473"/>
      <c r="AV231" s="473"/>
      <c r="AW231" s="473"/>
      <c r="AX231" s="473"/>
      <c r="AY231" s="473"/>
      <c r="AZ231" s="474"/>
      <c r="BA231" s="424"/>
      <c r="BB231" s="424"/>
      <c r="BC231" s="424"/>
      <c r="BD231" s="424"/>
      <c r="BE231" s="424"/>
      <c r="BF231" s="424"/>
      <c r="BG231" s="424"/>
      <c r="BH231" s="424"/>
      <c r="BI231" s="424"/>
      <c r="BJ231" s="424"/>
    </row>
    <row r="232" spans="6:62" ht="93" customHeight="1" x14ac:dyDescent="0.25">
      <c r="F232" s="468"/>
      <c r="G232" s="469"/>
      <c r="H232" s="469"/>
      <c r="I232" s="469"/>
      <c r="J232" s="469"/>
      <c r="K232" s="469"/>
      <c r="L232" s="469"/>
      <c r="M232" s="469"/>
      <c r="N232" s="469"/>
      <c r="U232" s="471"/>
      <c r="V232" s="472"/>
      <c r="W232" s="472"/>
      <c r="X232" s="472"/>
      <c r="Y232" s="472"/>
      <c r="Z232" s="472"/>
      <c r="AA232" s="472"/>
      <c r="AB232" s="472"/>
      <c r="AC232" s="472"/>
      <c r="AD232" s="472"/>
      <c r="AE232" s="472"/>
      <c r="AF232" s="472"/>
      <c r="AG232" s="472"/>
      <c r="AH232" s="472"/>
      <c r="AI232" s="472"/>
      <c r="AJ232" s="472"/>
      <c r="AK232" s="472"/>
      <c r="AL232" s="473"/>
      <c r="AM232" s="473"/>
      <c r="AN232" s="473"/>
      <c r="AO232" s="473"/>
      <c r="AP232" s="473"/>
      <c r="AQ232" s="473"/>
      <c r="AR232" s="473"/>
      <c r="AS232" s="473"/>
      <c r="AT232" s="473"/>
      <c r="AU232" s="473"/>
      <c r="AV232" s="473"/>
      <c r="AW232" s="473"/>
      <c r="AX232" s="473"/>
      <c r="AY232" s="473"/>
      <c r="AZ232" s="474"/>
      <c r="BA232" s="424"/>
      <c r="BB232" s="424"/>
      <c r="BC232" s="424"/>
      <c r="BD232" s="424"/>
      <c r="BE232" s="424"/>
      <c r="BF232" s="424"/>
      <c r="BG232" s="424"/>
      <c r="BH232" s="424"/>
      <c r="BI232" s="424"/>
      <c r="BJ232" s="424"/>
    </row>
    <row r="233" spans="6:62" ht="93" customHeight="1" x14ac:dyDescent="0.25">
      <c r="F233" s="468"/>
      <c r="G233" s="469"/>
      <c r="H233" s="469"/>
      <c r="I233" s="469"/>
      <c r="J233" s="469"/>
      <c r="K233" s="469"/>
      <c r="L233" s="469"/>
      <c r="M233" s="469"/>
      <c r="N233" s="469"/>
      <c r="U233" s="471"/>
      <c r="V233" s="472"/>
      <c r="W233" s="472"/>
      <c r="X233" s="472"/>
      <c r="Y233" s="472"/>
      <c r="Z233" s="472"/>
      <c r="AA233" s="472"/>
      <c r="AB233" s="472"/>
      <c r="AC233" s="472"/>
      <c r="AD233" s="472"/>
      <c r="AE233" s="472"/>
      <c r="AF233" s="472"/>
      <c r="AG233" s="472"/>
      <c r="AH233" s="472"/>
      <c r="AI233" s="472"/>
      <c r="AJ233" s="472"/>
      <c r="AK233" s="472"/>
      <c r="AL233" s="473"/>
      <c r="AM233" s="473"/>
      <c r="AN233" s="473"/>
      <c r="AO233" s="473"/>
      <c r="AP233" s="473"/>
      <c r="AQ233" s="473"/>
      <c r="AR233" s="473"/>
      <c r="AS233" s="473"/>
      <c r="AT233" s="473"/>
      <c r="AU233" s="473"/>
      <c r="AV233" s="473"/>
      <c r="AW233" s="473"/>
      <c r="AX233" s="473"/>
      <c r="AY233" s="473"/>
      <c r="AZ233" s="474"/>
      <c r="BA233" s="424"/>
      <c r="BB233" s="424"/>
      <c r="BC233" s="424"/>
      <c r="BD233" s="424"/>
      <c r="BE233" s="424"/>
      <c r="BF233" s="424"/>
      <c r="BG233" s="424"/>
      <c r="BH233" s="424"/>
      <c r="BI233" s="424"/>
      <c r="BJ233" s="424"/>
    </row>
    <row r="234" spans="6:62" ht="93" customHeight="1" x14ac:dyDescent="0.25">
      <c r="F234" s="468"/>
      <c r="G234" s="469"/>
      <c r="H234" s="469"/>
      <c r="I234" s="469"/>
      <c r="J234" s="469"/>
      <c r="K234" s="469"/>
      <c r="L234" s="469"/>
      <c r="M234" s="469"/>
      <c r="N234" s="469"/>
      <c r="U234" s="471"/>
      <c r="V234" s="472"/>
      <c r="W234" s="472"/>
      <c r="X234" s="472"/>
      <c r="Y234" s="472"/>
      <c r="Z234" s="472"/>
      <c r="AA234" s="472"/>
      <c r="AB234" s="472"/>
      <c r="AC234" s="472"/>
      <c r="AD234" s="472"/>
      <c r="AE234" s="472"/>
      <c r="AF234" s="472"/>
      <c r="AG234" s="472"/>
      <c r="AH234" s="472"/>
      <c r="AI234" s="472"/>
      <c r="AJ234" s="472"/>
      <c r="AK234" s="472"/>
      <c r="AL234" s="473"/>
      <c r="AM234" s="473"/>
      <c r="AN234" s="473"/>
      <c r="AO234" s="473"/>
      <c r="AP234" s="473"/>
      <c r="AQ234" s="473"/>
      <c r="AR234" s="473"/>
      <c r="AS234" s="473"/>
      <c r="AT234" s="473"/>
      <c r="AU234" s="473"/>
      <c r="AV234" s="473"/>
      <c r="AW234" s="473"/>
      <c r="AX234" s="473"/>
      <c r="AY234" s="473"/>
      <c r="AZ234" s="474"/>
      <c r="BA234" s="424"/>
      <c r="BB234" s="424"/>
      <c r="BC234" s="424"/>
      <c r="BD234" s="424"/>
      <c r="BE234" s="424"/>
      <c r="BF234" s="424"/>
      <c r="BG234" s="424"/>
      <c r="BH234" s="424"/>
      <c r="BI234" s="424"/>
      <c r="BJ234" s="424"/>
    </row>
    <row r="235" spans="6:62" ht="93" customHeight="1" x14ac:dyDescent="0.25">
      <c r="F235" s="468"/>
      <c r="G235" s="469"/>
      <c r="H235" s="469"/>
      <c r="I235" s="469"/>
      <c r="J235" s="469"/>
      <c r="K235" s="469"/>
      <c r="L235" s="469"/>
      <c r="M235" s="469"/>
      <c r="N235" s="469"/>
      <c r="U235" s="471"/>
      <c r="V235" s="472"/>
      <c r="W235" s="472"/>
      <c r="X235" s="472"/>
      <c r="Y235" s="472"/>
      <c r="Z235" s="472"/>
      <c r="AA235" s="472"/>
      <c r="AB235" s="472"/>
      <c r="AC235" s="472"/>
      <c r="AD235" s="472"/>
      <c r="AE235" s="472"/>
      <c r="AF235" s="472"/>
      <c r="AG235" s="472"/>
      <c r="AH235" s="472"/>
      <c r="AI235" s="472"/>
      <c r="AJ235" s="472"/>
      <c r="AK235" s="472"/>
      <c r="AL235" s="473"/>
      <c r="AM235" s="473"/>
      <c r="AN235" s="473"/>
      <c r="AO235" s="473"/>
      <c r="AP235" s="473"/>
      <c r="AQ235" s="473"/>
      <c r="AR235" s="473"/>
      <c r="AS235" s="473"/>
      <c r="AT235" s="473"/>
      <c r="AU235" s="473"/>
      <c r="AV235" s="473"/>
      <c r="AW235" s="473"/>
      <c r="AX235" s="473"/>
      <c r="AY235" s="473"/>
      <c r="AZ235" s="474"/>
      <c r="BA235" s="424"/>
      <c r="BB235" s="424"/>
      <c r="BC235" s="424"/>
      <c r="BD235" s="424"/>
      <c r="BE235" s="424"/>
      <c r="BF235" s="424"/>
      <c r="BG235" s="424"/>
      <c r="BH235" s="424"/>
      <c r="BI235" s="424"/>
      <c r="BJ235" s="424"/>
    </row>
    <row r="236" spans="6:62" ht="93" customHeight="1" x14ac:dyDescent="0.25">
      <c r="F236" s="468"/>
      <c r="G236" s="469"/>
      <c r="H236" s="469"/>
      <c r="I236" s="469"/>
      <c r="J236" s="469"/>
      <c r="K236" s="469"/>
      <c r="L236" s="469"/>
      <c r="M236" s="469"/>
      <c r="N236" s="469"/>
      <c r="U236" s="471"/>
      <c r="V236" s="472"/>
      <c r="W236" s="472"/>
      <c r="X236" s="472"/>
      <c r="Y236" s="472"/>
      <c r="Z236" s="472"/>
      <c r="AA236" s="472"/>
      <c r="AB236" s="472"/>
      <c r="AC236" s="472"/>
      <c r="AD236" s="472"/>
      <c r="AE236" s="472"/>
      <c r="AF236" s="472"/>
      <c r="AG236" s="472"/>
      <c r="AH236" s="472"/>
      <c r="AI236" s="472"/>
      <c r="AJ236" s="472"/>
      <c r="AK236" s="472"/>
      <c r="AL236" s="473"/>
      <c r="AM236" s="473"/>
      <c r="AN236" s="473"/>
      <c r="AO236" s="473"/>
      <c r="AP236" s="473"/>
      <c r="AQ236" s="473"/>
      <c r="AR236" s="473"/>
      <c r="AS236" s="473"/>
      <c r="AT236" s="473"/>
      <c r="AU236" s="473"/>
      <c r="AV236" s="473"/>
      <c r="AW236" s="473"/>
      <c r="AX236" s="473"/>
      <c r="AY236" s="473"/>
      <c r="AZ236" s="474"/>
      <c r="BA236" s="424"/>
      <c r="BB236" s="424"/>
      <c r="BC236" s="424"/>
      <c r="BD236" s="424"/>
      <c r="BE236" s="424"/>
      <c r="BF236" s="424"/>
      <c r="BG236" s="424"/>
      <c r="BH236" s="424"/>
      <c r="BI236" s="424"/>
      <c r="BJ236" s="424"/>
    </row>
    <row r="237" spans="6:62" ht="93" customHeight="1" x14ac:dyDescent="0.25">
      <c r="F237" s="468"/>
      <c r="G237" s="469"/>
      <c r="H237" s="469"/>
      <c r="I237" s="469"/>
      <c r="J237" s="469"/>
      <c r="K237" s="469"/>
      <c r="L237" s="469"/>
      <c r="M237" s="469"/>
      <c r="N237" s="469"/>
      <c r="U237" s="471"/>
      <c r="V237" s="472"/>
      <c r="W237" s="472"/>
      <c r="X237" s="472"/>
      <c r="Y237" s="472"/>
      <c r="Z237" s="472"/>
      <c r="AA237" s="472"/>
      <c r="AB237" s="472"/>
      <c r="AC237" s="472"/>
      <c r="AD237" s="472"/>
      <c r="AE237" s="472"/>
      <c r="AF237" s="472"/>
      <c r="AG237" s="472"/>
      <c r="AH237" s="472"/>
      <c r="AI237" s="472"/>
      <c r="AJ237" s="472"/>
      <c r="AK237" s="472"/>
      <c r="AL237" s="473"/>
      <c r="AM237" s="473"/>
      <c r="AN237" s="473"/>
      <c r="AO237" s="473"/>
      <c r="AP237" s="473"/>
      <c r="AQ237" s="473"/>
      <c r="AR237" s="473"/>
      <c r="AS237" s="473"/>
      <c r="AT237" s="473"/>
      <c r="AU237" s="473"/>
      <c r="AV237" s="473"/>
      <c r="AW237" s="473"/>
      <c r="AX237" s="473"/>
      <c r="AY237" s="473"/>
      <c r="AZ237" s="474"/>
      <c r="BA237" s="424"/>
      <c r="BB237" s="424"/>
      <c r="BC237" s="424"/>
      <c r="BD237" s="424"/>
      <c r="BE237" s="424"/>
      <c r="BF237" s="424"/>
      <c r="BG237" s="424"/>
      <c r="BH237" s="424"/>
      <c r="BI237" s="424"/>
      <c r="BJ237" s="424"/>
    </row>
    <row r="238" spans="6:62" ht="93" customHeight="1" x14ac:dyDescent="0.25">
      <c r="F238" s="468"/>
      <c r="G238" s="469"/>
      <c r="H238" s="469"/>
      <c r="I238" s="469"/>
      <c r="J238" s="469"/>
      <c r="K238" s="469"/>
      <c r="L238" s="469"/>
      <c r="M238" s="469"/>
      <c r="N238" s="469"/>
      <c r="U238" s="471"/>
      <c r="V238" s="472"/>
      <c r="W238" s="472"/>
      <c r="X238" s="472"/>
      <c r="Y238" s="472"/>
      <c r="Z238" s="472"/>
      <c r="AA238" s="472"/>
      <c r="AB238" s="472"/>
      <c r="AC238" s="472"/>
      <c r="AD238" s="472"/>
      <c r="AE238" s="472"/>
      <c r="AF238" s="472"/>
      <c r="AG238" s="472"/>
      <c r="AH238" s="472"/>
      <c r="AI238" s="472"/>
      <c r="AJ238" s="472"/>
      <c r="AK238" s="472"/>
      <c r="AL238" s="473"/>
      <c r="AM238" s="473"/>
      <c r="AN238" s="473"/>
      <c r="AO238" s="473"/>
      <c r="AP238" s="473"/>
      <c r="AQ238" s="473"/>
      <c r="AR238" s="473"/>
      <c r="AS238" s="473"/>
      <c r="AT238" s="473"/>
      <c r="AU238" s="473"/>
      <c r="AV238" s="473"/>
      <c r="AW238" s="473"/>
      <c r="AX238" s="473"/>
      <c r="AY238" s="473"/>
      <c r="AZ238" s="474"/>
      <c r="BA238" s="424"/>
      <c r="BB238" s="424"/>
      <c r="BC238" s="424"/>
      <c r="BD238" s="424"/>
      <c r="BE238" s="424"/>
      <c r="BF238" s="424"/>
      <c r="BG238" s="424"/>
      <c r="BH238" s="424"/>
      <c r="BI238" s="424"/>
      <c r="BJ238" s="424"/>
    </row>
    <row r="239" spans="6:62" ht="93" customHeight="1" x14ac:dyDescent="0.25">
      <c r="F239" s="468"/>
      <c r="G239" s="469"/>
      <c r="H239" s="469"/>
      <c r="I239" s="469"/>
      <c r="J239" s="469"/>
      <c r="K239" s="469"/>
      <c r="L239" s="469"/>
      <c r="M239" s="469"/>
      <c r="N239" s="469"/>
      <c r="U239" s="471"/>
      <c r="V239" s="472"/>
      <c r="W239" s="472"/>
      <c r="X239" s="472"/>
      <c r="Y239" s="472"/>
      <c r="Z239" s="472"/>
      <c r="AA239" s="472"/>
      <c r="AB239" s="472"/>
      <c r="AC239" s="472"/>
      <c r="AD239" s="472"/>
      <c r="AE239" s="472"/>
      <c r="AF239" s="472"/>
      <c r="AG239" s="472"/>
      <c r="AH239" s="472"/>
      <c r="AI239" s="472"/>
      <c r="AJ239" s="472"/>
      <c r="AK239" s="472"/>
      <c r="AL239" s="473"/>
      <c r="AM239" s="473"/>
      <c r="AN239" s="473"/>
      <c r="AO239" s="473"/>
      <c r="AP239" s="473"/>
      <c r="AQ239" s="473"/>
      <c r="AR239" s="473"/>
      <c r="AS239" s="473"/>
      <c r="AT239" s="473"/>
      <c r="AU239" s="473"/>
      <c r="AV239" s="473"/>
      <c r="AW239" s="473"/>
      <c r="AX239" s="473"/>
      <c r="AY239" s="473"/>
      <c r="AZ239" s="474"/>
      <c r="BA239" s="424"/>
      <c r="BB239" s="424"/>
      <c r="BC239" s="424"/>
      <c r="BD239" s="424"/>
      <c r="BE239" s="424"/>
      <c r="BF239" s="424"/>
      <c r="BG239" s="424"/>
      <c r="BH239" s="424"/>
      <c r="BI239" s="424"/>
      <c r="BJ239" s="424"/>
    </row>
    <row r="240" spans="6:62" ht="93" customHeight="1" x14ac:dyDescent="0.25">
      <c r="F240" s="468"/>
      <c r="G240" s="469"/>
      <c r="H240" s="469"/>
      <c r="I240" s="469"/>
      <c r="J240" s="469"/>
      <c r="K240" s="469"/>
      <c r="L240" s="469"/>
      <c r="M240" s="469"/>
      <c r="N240" s="469"/>
      <c r="U240" s="471"/>
      <c r="V240" s="472"/>
      <c r="W240" s="472"/>
      <c r="X240" s="472"/>
      <c r="Y240" s="472"/>
      <c r="Z240" s="472"/>
      <c r="AA240" s="472"/>
      <c r="AB240" s="472"/>
      <c r="AC240" s="472"/>
      <c r="AD240" s="472"/>
      <c r="AE240" s="472"/>
      <c r="AF240" s="472"/>
      <c r="AG240" s="472"/>
      <c r="AH240" s="472"/>
      <c r="AI240" s="472"/>
      <c r="AJ240" s="472"/>
      <c r="AK240" s="472"/>
      <c r="AL240" s="473"/>
      <c r="AM240" s="473"/>
      <c r="AN240" s="473"/>
      <c r="AO240" s="473"/>
      <c r="AP240" s="473"/>
      <c r="AQ240" s="473"/>
      <c r="AR240" s="473"/>
      <c r="AS240" s="473"/>
      <c r="AT240" s="473"/>
      <c r="AU240" s="473"/>
      <c r="AV240" s="473"/>
      <c r="AW240" s="473"/>
      <c r="AX240" s="473"/>
      <c r="AY240" s="473"/>
      <c r="AZ240" s="474"/>
      <c r="BA240" s="424"/>
      <c r="BB240" s="424"/>
      <c r="BC240" s="424"/>
      <c r="BD240" s="424"/>
      <c r="BE240" s="424"/>
      <c r="BF240" s="424"/>
      <c r="BG240" s="424"/>
      <c r="BH240" s="424"/>
      <c r="BI240" s="424"/>
      <c r="BJ240" s="424"/>
    </row>
    <row r="241" spans="6:62" ht="93" customHeight="1" x14ac:dyDescent="0.25">
      <c r="F241" s="468"/>
      <c r="G241" s="469"/>
      <c r="H241" s="469"/>
      <c r="I241" s="469"/>
      <c r="J241" s="469"/>
      <c r="K241" s="469"/>
      <c r="L241" s="469"/>
      <c r="M241" s="469"/>
      <c r="N241" s="469"/>
      <c r="U241" s="471"/>
      <c r="V241" s="472"/>
      <c r="W241" s="472"/>
      <c r="X241" s="472"/>
      <c r="Y241" s="472"/>
      <c r="Z241" s="472"/>
      <c r="AA241" s="472"/>
      <c r="AB241" s="472"/>
      <c r="AC241" s="472"/>
      <c r="AD241" s="472"/>
      <c r="AE241" s="472"/>
      <c r="AF241" s="472"/>
      <c r="AG241" s="472"/>
      <c r="AH241" s="472"/>
      <c r="AI241" s="472"/>
      <c r="AJ241" s="472"/>
      <c r="AK241" s="472"/>
      <c r="AL241" s="473"/>
      <c r="AM241" s="473"/>
      <c r="AN241" s="473"/>
      <c r="AO241" s="473"/>
      <c r="AP241" s="473"/>
      <c r="AQ241" s="473"/>
      <c r="AR241" s="473"/>
      <c r="AS241" s="473"/>
      <c r="AT241" s="473"/>
      <c r="AU241" s="473"/>
      <c r="AV241" s="473"/>
      <c r="AW241" s="473"/>
      <c r="AX241" s="473"/>
      <c r="AY241" s="473"/>
      <c r="AZ241" s="474"/>
      <c r="BA241" s="424"/>
      <c r="BB241" s="424"/>
      <c r="BC241" s="424"/>
      <c r="BD241" s="424"/>
      <c r="BE241" s="424"/>
      <c r="BF241" s="424"/>
      <c r="BG241" s="424"/>
      <c r="BH241" s="424"/>
      <c r="BI241" s="424"/>
      <c r="BJ241" s="424"/>
    </row>
    <row r="242" spans="6:62" ht="93" customHeight="1" x14ac:dyDescent="0.25">
      <c r="F242" s="468"/>
      <c r="G242" s="469"/>
      <c r="H242" s="469"/>
      <c r="I242" s="469"/>
      <c r="J242" s="469"/>
      <c r="K242" s="469"/>
      <c r="L242" s="469"/>
      <c r="M242" s="469"/>
      <c r="N242" s="469"/>
      <c r="U242" s="471"/>
      <c r="V242" s="472"/>
      <c r="W242" s="472"/>
      <c r="X242" s="472"/>
      <c r="Y242" s="472"/>
      <c r="Z242" s="472"/>
      <c r="AA242" s="472"/>
      <c r="AB242" s="472"/>
      <c r="AC242" s="472"/>
      <c r="AD242" s="472"/>
      <c r="AE242" s="472"/>
      <c r="AF242" s="472"/>
      <c r="AG242" s="472"/>
      <c r="AH242" s="472"/>
      <c r="AI242" s="472"/>
      <c r="AJ242" s="472"/>
      <c r="AK242" s="472"/>
      <c r="AL242" s="473"/>
      <c r="AM242" s="473"/>
      <c r="AN242" s="473"/>
      <c r="AO242" s="473"/>
      <c r="AP242" s="473"/>
      <c r="AQ242" s="473"/>
      <c r="AR242" s="473"/>
      <c r="AS242" s="473"/>
      <c r="AT242" s="473"/>
      <c r="AU242" s="473"/>
      <c r="AV242" s="473"/>
      <c r="AW242" s="473"/>
      <c r="AX242" s="473"/>
      <c r="AY242" s="473"/>
      <c r="AZ242" s="474"/>
      <c r="BA242" s="424"/>
      <c r="BB242" s="424"/>
      <c r="BC242" s="424"/>
      <c r="BD242" s="424"/>
      <c r="BE242" s="424"/>
      <c r="BF242" s="424"/>
      <c r="BG242" s="424"/>
      <c r="BH242" s="424"/>
      <c r="BI242" s="424"/>
      <c r="BJ242" s="424"/>
    </row>
    <row r="243" spans="6:62" ht="93" customHeight="1" x14ac:dyDescent="0.25">
      <c r="F243" s="468"/>
      <c r="G243" s="469"/>
      <c r="H243" s="469"/>
      <c r="I243" s="469"/>
      <c r="J243" s="469"/>
      <c r="K243" s="469"/>
      <c r="L243" s="469"/>
      <c r="M243" s="469"/>
      <c r="N243" s="469"/>
      <c r="U243" s="471"/>
      <c r="V243" s="472"/>
      <c r="W243" s="472"/>
      <c r="X243" s="472"/>
      <c r="Y243" s="472"/>
      <c r="Z243" s="472"/>
      <c r="AA243" s="472"/>
      <c r="AB243" s="472"/>
      <c r="AC243" s="472"/>
      <c r="AD243" s="472"/>
      <c r="AE243" s="472"/>
      <c r="AF243" s="472"/>
      <c r="AG243" s="472"/>
      <c r="AH243" s="472"/>
      <c r="AI243" s="472"/>
      <c r="AJ243" s="472"/>
      <c r="AK243" s="472"/>
      <c r="AL243" s="473"/>
      <c r="AM243" s="473"/>
      <c r="AN243" s="473"/>
      <c r="AO243" s="473"/>
      <c r="AP243" s="473"/>
      <c r="AQ243" s="473"/>
      <c r="AR243" s="473"/>
      <c r="AS243" s="473"/>
      <c r="AT243" s="473"/>
      <c r="AU243" s="473"/>
      <c r="AV243" s="473"/>
      <c r="AW243" s="473"/>
      <c r="AX243" s="473"/>
      <c r="AY243" s="473"/>
      <c r="AZ243" s="474"/>
      <c r="BA243" s="424"/>
      <c r="BB243" s="424"/>
      <c r="BC243" s="424"/>
      <c r="BD243" s="424"/>
      <c r="BE243" s="424"/>
      <c r="BF243" s="424"/>
      <c r="BG243" s="424"/>
      <c r="BH243" s="424"/>
      <c r="BI243" s="424"/>
      <c r="BJ243" s="424"/>
    </row>
    <row r="244" spans="6:62" ht="93" customHeight="1" x14ac:dyDescent="0.25">
      <c r="F244" s="468"/>
      <c r="G244" s="469"/>
      <c r="H244" s="469"/>
      <c r="I244" s="469"/>
      <c r="J244" s="469"/>
      <c r="K244" s="469"/>
      <c r="L244" s="469"/>
      <c r="M244" s="469"/>
      <c r="N244" s="469"/>
      <c r="U244" s="471"/>
      <c r="V244" s="472"/>
      <c r="W244" s="472"/>
      <c r="X244" s="472"/>
      <c r="Y244" s="472"/>
      <c r="Z244" s="472"/>
      <c r="AA244" s="472"/>
      <c r="AB244" s="472"/>
      <c r="AC244" s="472"/>
      <c r="AD244" s="472"/>
      <c r="AE244" s="472"/>
      <c r="AF244" s="472"/>
      <c r="AG244" s="472"/>
      <c r="AH244" s="472"/>
      <c r="AI244" s="472"/>
      <c r="AJ244" s="472"/>
      <c r="AK244" s="472"/>
      <c r="AL244" s="473"/>
      <c r="AM244" s="473"/>
      <c r="AN244" s="473"/>
      <c r="AO244" s="473"/>
      <c r="AP244" s="473"/>
      <c r="AQ244" s="473"/>
      <c r="AR244" s="473"/>
      <c r="AS244" s="473"/>
      <c r="AT244" s="473"/>
      <c r="AU244" s="473"/>
      <c r="AV244" s="473"/>
      <c r="AW244" s="473"/>
      <c r="AX244" s="473"/>
      <c r="AY244" s="473"/>
      <c r="AZ244" s="474"/>
      <c r="BA244" s="424"/>
      <c r="BB244" s="424"/>
      <c r="BC244" s="424"/>
      <c r="BD244" s="424"/>
      <c r="BE244" s="424"/>
      <c r="BF244" s="424"/>
      <c r="BG244" s="424"/>
      <c r="BH244" s="424"/>
      <c r="BI244" s="424"/>
      <c r="BJ244" s="424"/>
    </row>
    <row r="245" spans="6:62" ht="93" customHeight="1" x14ac:dyDescent="0.25">
      <c r="F245" s="468"/>
      <c r="G245" s="469"/>
      <c r="H245" s="469"/>
      <c r="I245" s="469"/>
      <c r="J245" s="469"/>
      <c r="K245" s="469"/>
      <c r="L245" s="469"/>
      <c r="M245" s="469"/>
      <c r="N245" s="469"/>
      <c r="U245" s="471"/>
      <c r="V245" s="472"/>
      <c r="W245" s="472"/>
      <c r="X245" s="472"/>
      <c r="Y245" s="472"/>
      <c r="Z245" s="472"/>
      <c r="AA245" s="472"/>
      <c r="AB245" s="472"/>
      <c r="AC245" s="472"/>
      <c r="AD245" s="472"/>
      <c r="AE245" s="472"/>
      <c r="AF245" s="472"/>
      <c r="AG245" s="472"/>
      <c r="AH245" s="472"/>
      <c r="AI245" s="472"/>
      <c r="AJ245" s="472"/>
      <c r="AK245" s="472"/>
      <c r="AL245" s="473"/>
      <c r="AM245" s="473"/>
      <c r="AN245" s="473"/>
      <c r="AO245" s="473"/>
      <c r="AP245" s="473"/>
      <c r="AQ245" s="473"/>
      <c r="AR245" s="473"/>
      <c r="AS245" s="473"/>
      <c r="AT245" s="473"/>
      <c r="AU245" s="473"/>
      <c r="AV245" s="473"/>
      <c r="AW245" s="473"/>
      <c r="AX245" s="473"/>
      <c r="AY245" s="473"/>
      <c r="AZ245" s="474"/>
      <c r="BA245" s="424"/>
      <c r="BB245" s="424"/>
      <c r="BC245" s="424"/>
      <c r="BD245" s="424"/>
      <c r="BE245" s="424"/>
      <c r="BF245" s="424"/>
      <c r="BG245" s="424"/>
      <c r="BH245" s="424"/>
      <c r="BI245" s="424"/>
      <c r="BJ245" s="424"/>
    </row>
    <row r="246" spans="6:62" ht="93" customHeight="1" x14ac:dyDescent="0.25">
      <c r="F246" s="468"/>
      <c r="G246" s="469"/>
      <c r="H246" s="469"/>
      <c r="I246" s="469"/>
      <c r="J246" s="469"/>
      <c r="K246" s="469"/>
      <c r="L246" s="469"/>
      <c r="M246" s="469"/>
      <c r="N246" s="469"/>
      <c r="U246" s="471"/>
      <c r="V246" s="472"/>
      <c r="W246" s="472"/>
      <c r="X246" s="472"/>
      <c r="Y246" s="472"/>
      <c r="Z246" s="472"/>
      <c r="AA246" s="472"/>
      <c r="AB246" s="472"/>
      <c r="AC246" s="472"/>
      <c r="AD246" s="472"/>
      <c r="AE246" s="472"/>
      <c r="AF246" s="472"/>
      <c r="AG246" s="472"/>
      <c r="AH246" s="472"/>
      <c r="AI246" s="472"/>
      <c r="AJ246" s="472"/>
      <c r="AK246" s="472"/>
      <c r="AL246" s="473"/>
      <c r="AM246" s="473"/>
      <c r="AN246" s="473"/>
      <c r="AO246" s="473"/>
      <c r="AP246" s="473"/>
      <c r="AQ246" s="473"/>
      <c r="AR246" s="473"/>
      <c r="AS246" s="473"/>
      <c r="AT246" s="473"/>
      <c r="AU246" s="473"/>
      <c r="AV246" s="473"/>
      <c r="AW246" s="473"/>
      <c r="AX246" s="473"/>
      <c r="AY246" s="473"/>
      <c r="AZ246" s="474"/>
      <c r="BA246" s="424"/>
      <c r="BB246" s="424"/>
      <c r="BC246" s="424"/>
      <c r="BD246" s="424"/>
      <c r="BE246" s="424"/>
      <c r="BF246" s="424"/>
      <c r="BG246" s="424"/>
      <c r="BH246" s="424"/>
      <c r="BI246" s="424"/>
      <c r="BJ246" s="424"/>
    </row>
    <row r="247" spans="6:62" ht="93" customHeight="1" x14ac:dyDescent="0.25">
      <c r="F247" s="468"/>
      <c r="G247" s="469"/>
      <c r="H247" s="469"/>
      <c r="I247" s="469"/>
      <c r="J247" s="469"/>
      <c r="K247" s="469"/>
      <c r="L247" s="469"/>
      <c r="M247" s="469"/>
      <c r="N247" s="469"/>
      <c r="U247" s="471"/>
      <c r="V247" s="472"/>
      <c r="W247" s="472"/>
      <c r="X247" s="472"/>
      <c r="Y247" s="472"/>
      <c r="Z247" s="472"/>
      <c r="AA247" s="472"/>
      <c r="AB247" s="472"/>
      <c r="AC247" s="472"/>
      <c r="AD247" s="472"/>
      <c r="AE247" s="472"/>
      <c r="AF247" s="472"/>
      <c r="AG247" s="472"/>
      <c r="AH247" s="472"/>
      <c r="AI247" s="472"/>
      <c r="AJ247" s="472"/>
      <c r="AK247" s="472"/>
      <c r="AL247" s="473"/>
      <c r="AM247" s="473"/>
      <c r="AN247" s="473"/>
      <c r="AO247" s="473"/>
      <c r="AP247" s="473"/>
      <c r="AQ247" s="473"/>
      <c r="AR247" s="473"/>
      <c r="AS247" s="473"/>
      <c r="AT247" s="473"/>
      <c r="AU247" s="473"/>
      <c r="AV247" s="473"/>
      <c r="AW247" s="473"/>
      <c r="AX247" s="473"/>
      <c r="AY247" s="473"/>
      <c r="AZ247" s="474"/>
      <c r="BA247" s="424"/>
      <c r="BB247" s="424"/>
      <c r="BC247" s="424"/>
      <c r="BD247" s="424"/>
      <c r="BE247" s="424"/>
      <c r="BF247" s="424"/>
      <c r="BG247" s="424"/>
      <c r="BH247" s="424"/>
      <c r="BI247" s="424"/>
      <c r="BJ247" s="424"/>
    </row>
    <row r="248" spans="6:62" ht="93" customHeight="1" x14ac:dyDescent="0.25">
      <c r="F248" s="468"/>
      <c r="G248" s="469"/>
      <c r="H248" s="469"/>
      <c r="I248" s="469"/>
      <c r="J248" s="469"/>
      <c r="K248" s="469"/>
      <c r="L248" s="469"/>
      <c r="M248" s="469"/>
      <c r="N248" s="469"/>
      <c r="U248" s="471"/>
      <c r="V248" s="472"/>
      <c r="W248" s="472"/>
      <c r="X248" s="472"/>
      <c r="Y248" s="472"/>
      <c r="Z248" s="472"/>
      <c r="AA248" s="472"/>
      <c r="AB248" s="472"/>
      <c r="AC248" s="472"/>
      <c r="AD248" s="472"/>
      <c r="AE248" s="472"/>
      <c r="AF248" s="472"/>
      <c r="AG248" s="472"/>
      <c r="AH248" s="472"/>
      <c r="AI248" s="472"/>
      <c r="AJ248" s="472"/>
      <c r="AK248" s="472"/>
      <c r="AL248" s="473"/>
      <c r="AM248" s="473"/>
      <c r="AN248" s="473"/>
      <c r="AO248" s="473"/>
      <c r="AP248" s="473"/>
      <c r="AQ248" s="473"/>
      <c r="AR248" s="473"/>
      <c r="AS248" s="473"/>
      <c r="AT248" s="473"/>
      <c r="AU248" s="473"/>
      <c r="AV248" s="473"/>
      <c r="AW248" s="473"/>
      <c r="AX248" s="473"/>
      <c r="AY248" s="473"/>
      <c r="AZ248" s="474"/>
      <c r="BA248" s="424"/>
      <c r="BB248" s="424"/>
      <c r="BC248" s="424"/>
      <c r="BD248" s="424"/>
      <c r="BE248" s="424"/>
      <c r="BF248" s="424"/>
      <c r="BG248" s="424"/>
      <c r="BH248" s="424"/>
      <c r="BI248" s="424"/>
      <c r="BJ248" s="424"/>
    </row>
    <row r="249" spans="6:62" ht="93" customHeight="1" x14ac:dyDescent="0.25">
      <c r="F249" s="468"/>
      <c r="G249" s="469"/>
      <c r="H249" s="469"/>
      <c r="I249" s="469"/>
      <c r="J249" s="469"/>
      <c r="K249" s="469"/>
      <c r="L249" s="469"/>
      <c r="M249" s="469"/>
      <c r="N249" s="469"/>
      <c r="U249" s="471"/>
      <c r="V249" s="472"/>
      <c r="W249" s="472"/>
      <c r="X249" s="472"/>
      <c r="Y249" s="472"/>
      <c r="Z249" s="472"/>
      <c r="AA249" s="472"/>
      <c r="AB249" s="472"/>
      <c r="AC249" s="472"/>
      <c r="AD249" s="472"/>
      <c r="AE249" s="472"/>
      <c r="AF249" s="472"/>
      <c r="AG249" s="472"/>
      <c r="AH249" s="472"/>
      <c r="AI249" s="472"/>
      <c r="AJ249" s="472"/>
      <c r="AK249" s="472"/>
      <c r="AL249" s="473"/>
      <c r="AM249" s="473"/>
      <c r="AN249" s="473"/>
      <c r="AO249" s="473"/>
      <c r="AP249" s="473"/>
      <c r="AQ249" s="473"/>
      <c r="AR249" s="473"/>
      <c r="AS249" s="473"/>
      <c r="AT249" s="473"/>
      <c r="AU249" s="473"/>
      <c r="AV249" s="473"/>
      <c r="AW249" s="473"/>
      <c r="AX249" s="473"/>
      <c r="AY249" s="473"/>
      <c r="AZ249" s="474"/>
      <c r="BA249" s="424"/>
      <c r="BB249" s="424"/>
      <c r="BC249" s="424"/>
      <c r="BD249" s="424"/>
      <c r="BE249" s="424"/>
      <c r="BF249" s="424"/>
      <c r="BG249" s="424"/>
      <c r="BH249" s="424"/>
      <c r="BI249" s="424"/>
      <c r="BJ249" s="424"/>
    </row>
    <row r="250" spans="6:62" ht="93" customHeight="1" x14ac:dyDescent="0.25">
      <c r="F250" s="468"/>
      <c r="G250" s="469"/>
      <c r="H250" s="469"/>
      <c r="I250" s="469"/>
      <c r="J250" s="469"/>
      <c r="K250" s="469"/>
      <c r="L250" s="469"/>
      <c r="M250" s="469"/>
      <c r="N250" s="469"/>
      <c r="U250" s="471"/>
      <c r="V250" s="472"/>
      <c r="W250" s="472"/>
      <c r="X250" s="472"/>
      <c r="Y250" s="472"/>
      <c r="Z250" s="472"/>
      <c r="AA250" s="472"/>
      <c r="AB250" s="472"/>
      <c r="AC250" s="472"/>
      <c r="AD250" s="472"/>
      <c r="AE250" s="472"/>
      <c r="AF250" s="472"/>
      <c r="AG250" s="472"/>
      <c r="AH250" s="472"/>
      <c r="AI250" s="472"/>
      <c r="AJ250" s="472"/>
      <c r="AK250" s="472"/>
      <c r="AL250" s="473"/>
      <c r="AM250" s="473"/>
      <c r="AN250" s="473"/>
      <c r="AO250" s="473"/>
      <c r="AP250" s="473"/>
      <c r="AQ250" s="473"/>
      <c r="AR250" s="473"/>
      <c r="AS250" s="473"/>
      <c r="AT250" s="473"/>
      <c r="AU250" s="473"/>
      <c r="AV250" s="473"/>
      <c r="AW250" s="473"/>
      <c r="AX250" s="473"/>
      <c r="AY250" s="473"/>
      <c r="AZ250" s="474"/>
      <c r="BA250" s="424"/>
      <c r="BB250" s="424"/>
      <c r="BC250" s="424"/>
      <c r="BD250" s="424"/>
      <c r="BE250" s="424"/>
      <c r="BF250" s="424"/>
      <c r="BG250" s="424"/>
      <c r="BH250" s="424"/>
      <c r="BI250" s="424"/>
      <c r="BJ250" s="424"/>
    </row>
    <row r="251" spans="6:62" ht="93" customHeight="1" x14ac:dyDescent="0.25">
      <c r="F251" s="468"/>
      <c r="G251" s="469"/>
      <c r="H251" s="469"/>
      <c r="I251" s="469"/>
      <c r="J251" s="469"/>
      <c r="K251" s="469"/>
      <c r="L251" s="469"/>
      <c r="M251" s="469"/>
      <c r="N251" s="469"/>
      <c r="U251" s="471"/>
      <c r="V251" s="472"/>
      <c r="W251" s="472"/>
      <c r="X251" s="472"/>
      <c r="Y251" s="472"/>
      <c r="Z251" s="472"/>
      <c r="AA251" s="472"/>
      <c r="AB251" s="472"/>
      <c r="AC251" s="472"/>
      <c r="AD251" s="472"/>
      <c r="AE251" s="472"/>
      <c r="AF251" s="472"/>
      <c r="AG251" s="472"/>
      <c r="AH251" s="472"/>
      <c r="AI251" s="472"/>
      <c r="AJ251" s="472"/>
      <c r="AK251" s="472"/>
      <c r="AL251" s="473"/>
      <c r="AM251" s="473"/>
      <c r="AN251" s="473"/>
      <c r="AO251" s="473"/>
      <c r="AP251" s="473"/>
      <c r="AQ251" s="473"/>
      <c r="AR251" s="473"/>
      <c r="AS251" s="473"/>
      <c r="AT251" s="473"/>
      <c r="AU251" s="473"/>
      <c r="AV251" s="473"/>
      <c r="AW251" s="473"/>
      <c r="AX251" s="473"/>
      <c r="AY251" s="473"/>
      <c r="AZ251" s="474"/>
      <c r="BA251" s="424"/>
      <c r="BB251" s="424"/>
      <c r="BC251" s="424"/>
      <c r="BD251" s="424"/>
      <c r="BE251" s="424"/>
      <c r="BF251" s="424"/>
      <c r="BG251" s="424"/>
      <c r="BH251" s="424"/>
      <c r="BI251" s="424"/>
      <c r="BJ251" s="424"/>
    </row>
    <row r="252" spans="6:62" ht="93" customHeight="1" x14ac:dyDescent="0.25">
      <c r="F252" s="468"/>
      <c r="G252" s="469"/>
      <c r="H252" s="469"/>
      <c r="I252" s="469"/>
      <c r="J252" s="469"/>
      <c r="K252" s="469"/>
      <c r="L252" s="469"/>
      <c r="M252" s="469"/>
      <c r="N252" s="469"/>
      <c r="U252" s="471"/>
      <c r="V252" s="472"/>
      <c r="W252" s="472"/>
      <c r="X252" s="472"/>
      <c r="Y252" s="472"/>
      <c r="Z252" s="472"/>
      <c r="AA252" s="472"/>
      <c r="AB252" s="472"/>
      <c r="AC252" s="472"/>
      <c r="AD252" s="472"/>
      <c r="AE252" s="472"/>
      <c r="AF252" s="472"/>
      <c r="AG252" s="472"/>
      <c r="AH252" s="472"/>
      <c r="AI252" s="472"/>
      <c r="AJ252" s="472"/>
      <c r="AK252" s="472"/>
      <c r="AL252" s="473"/>
      <c r="AM252" s="473"/>
      <c r="AN252" s="473"/>
      <c r="AO252" s="473"/>
      <c r="AP252" s="473"/>
      <c r="AQ252" s="473"/>
      <c r="AR252" s="473"/>
      <c r="AS252" s="473"/>
      <c r="AT252" s="473"/>
      <c r="AU252" s="473"/>
      <c r="AV252" s="473"/>
      <c r="AW252" s="473"/>
      <c r="AX252" s="473"/>
      <c r="AY252" s="473"/>
      <c r="AZ252" s="474"/>
      <c r="BA252" s="424"/>
      <c r="BB252" s="424"/>
      <c r="BC252" s="424"/>
      <c r="BD252" s="424"/>
      <c r="BE252" s="424"/>
      <c r="BF252" s="424"/>
      <c r="BG252" s="424"/>
      <c r="BH252" s="424"/>
      <c r="BI252" s="424"/>
      <c r="BJ252" s="424"/>
    </row>
    <row r="253" spans="6:62" ht="93" customHeight="1" x14ac:dyDescent="0.25">
      <c r="F253" s="468"/>
      <c r="G253" s="469"/>
      <c r="H253" s="469"/>
      <c r="I253" s="469"/>
      <c r="J253" s="469"/>
      <c r="K253" s="469"/>
      <c r="L253" s="469"/>
      <c r="M253" s="469"/>
      <c r="N253" s="469"/>
      <c r="U253" s="471"/>
      <c r="V253" s="472"/>
      <c r="W253" s="472"/>
      <c r="X253" s="472"/>
      <c r="Y253" s="472"/>
      <c r="Z253" s="472"/>
      <c r="AA253" s="472"/>
      <c r="AB253" s="472"/>
      <c r="AC253" s="472"/>
      <c r="AD253" s="472"/>
      <c r="AE253" s="472"/>
      <c r="AF253" s="472"/>
      <c r="AG253" s="472"/>
      <c r="AH253" s="472"/>
      <c r="AI253" s="472"/>
      <c r="AJ253" s="472"/>
      <c r="AK253" s="472"/>
      <c r="AL253" s="473"/>
      <c r="AM253" s="473"/>
      <c r="AN253" s="473"/>
      <c r="AO253" s="473"/>
      <c r="AP253" s="473"/>
      <c r="AQ253" s="473"/>
      <c r="AR253" s="473"/>
      <c r="AS253" s="473"/>
      <c r="AT253" s="473"/>
      <c r="AU253" s="473"/>
      <c r="AV253" s="473"/>
      <c r="AW253" s="473"/>
      <c r="AX253" s="473"/>
      <c r="AY253" s="473"/>
      <c r="AZ253" s="474"/>
      <c r="BA253" s="424"/>
      <c r="BB253" s="424"/>
      <c r="BC253" s="424"/>
      <c r="BD253" s="424"/>
      <c r="BE253" s="424"/>
      <c r="BF253" s="424"/>
      <c r="BG253" s="424"/>
      <c r="BH253" s="424"/>
      <c r="BI253" s="424"/>
      <c r="BJ253" s="424"/>
    </row>
    <row r="254" spans="6:62" ht="93" customHeight="1" x14ac:dyDescent="0.25">
      <c r="F254" s="468"/>
      <c r="G254" s="469"/>
      <c r="H254" s="469"/>
      <c r="I254" s="469"/>
      <c r="J254" s="469"/>
      <c r="K254" s="469"/>
      <c r="L254" s="469"/>
      <c r="M254" s="469"/>
      <c r="N254" s="469"/>
      <c r="U254" s="471"/>
      <c r="V254" s="472"/>
      <c r="W254" s="472"/>
      <c r="X254" s="472"/>
      <c r="Y254" s="472"/>
      <c r="Z254" s="472"/>
      <c r="AA254" s="472"/>
      <c r="AB254" s="472"/>
      <c r="AC254" s="472"/>
      <c r="AD254" s="472"/>
      <c r="AE254" s="472"/>
      <c r="AF254" s="472"/>
      <c r="AG254" s="472"/>
      <c r="AH254" s="472"/>
      <c r="AI254" s="472"/>
      <c r="AJ254" s="472"/>
      <c r="AK254" s="472"/>
      <c r="AL254" s="473"/>
      <c r="AM254" s="473"/>
      <c r="AN254" s="473"/>
      <c r="AO254" s="473"/>
      <c r="AP254" s="473"/>
      <c r="AQ254" s="473"/>
      <c r="AR254" s="473"/>
      <c r="AS254" s="473"/>
      <c r="AT254" s="473"/>
      <c r="AU254" s="473"/>
      <c r="AV254" s="473"/>
      <c r="AW254" s="473"/>
      <c r="AX254" s="473"/>
      <c r="AY254" s="473"/>
      <c r="AZ254" s="474"/>
      <c r="BA254" s="424"/>
      <c r="BB254" s="424"/>
      <c r="BC254" s="424"/>
      <c r="BD254" s="424"/>
      <c r="BE254" s="424"/>
      <c r="BF254" s="424"/>
      <c r="BG254" s="424"/>
      <c r="BH254" s="424"/>
      <c r="BI254" s="424"/>
      <c r="BJ254" s="424"/>
    </row>
    <row r="255" spans="6:62" ht="93" customHeight="1" x14ac:dyDescent="0.25">
      <c r="F255" s="468"/>
      <c r="G255" s="469"/>
      <c r="H255" s="469"/>
      <c r="I255" s="469"/>
      <c r="J255" s="469"/>
      <c r="K255" s="469"/>
      <c r="L255" s="469"/>
      <c r="M255" s="469"/>
      <c r="N255" s="469"/>
      <c r="U255" s="471"/>
      <c r="V255" s="472"/>
      <c r="W255" s="472"/>
      <c r="X255" s="472"/>
      <c r="Y255" s="472"/>
      <c r="Z255" s="472"/>
      <c r="AA255" s="472"/>
      <c r="AB255" s="472"/>
      <c r="AC255" s="472"/>
      <c r="AD255" s="472"/>
      <c r="AE255" s="472"/>
      <c r="AF255" s="472"/>
      <c r="AG255" s="472"/>
      <c r="AH255" s="472"/>
      <c r="AI255" s="472"/>
      <c r="AJ255" s="472"/>
      <c r="AK255" s="472"/>
      <c r="AL255" s="473"/>
      <c r="AM255" s="473"/>
      <c r="AN255" s="473"/>
      <c r="AO255" s="473"/>
      <c r="AP255" s="473"/>
      <c r="AQ255" s="473"/>
      <c r="AR255" s="473"/>
      <c r="AS255" s="473"/>
      <c r="AT255" s="473"/>
      <c r="AU255" s="473"/>
      <c r="AV255" s="473"/>
      <c r="AW255" s="473"/>
      <c r="AX255" s="473"/>
      <c r="AY255" s="473"/>
      <c r="AZ255" s="474"/>
      <c r="BA255" s="424"/>
      <c r="BB255" s="424"/>
      <c r="BC255" s="424"/>
      <c r="BD255" s="424"/>
      <c r="BE255" s="424"/>
      <c r="BF255" s="424"/>
      <c r="BG255" s="424"/>
      <c r="BH255" s="424"/>
      <c r="BI255" s="424"/>
      <c r="BJ255" s="424"/>
    </row>
    <row r="256" spans="6:62" ht="93" customHeight="1" x14ac:dyDescent="0.25">
      <c r="F256" s="468"/>
      <c r="G256" s="469"/>
      <c r="H256" s="469"/>
      <c r="I256" s="469"/>
      <c r="J256" s="469"/>
      <c r="K256" s="469"/>
      <c r="L256" s="469"/>
      <c r="M256" s="469"/>
      <c r="N256" s="469"/>
      <c r="U256" s="471"/>
      <c r="V256" s="472"/>
      <c r="W256" s="472"/>
      <c r="X256" s="472"/>
      <c r="Y256" s="472"/>
      <c r="Z256" s="472"/>
      <c r="AA256" s="472"/>
      <c r="AB256" s="472"/>
      <c r="AC256" s="472"/>
      <c r="AD256" s="472"/>
      <c r="AE256" s="472"/>
      <c r="AF256" s="472"/>
      <c r="AG256" s="472"/>
      <c r="AH256" s="472"/>
      <c r="AI256" s="472"/>
      <c r="AJ256" s="472"/>
      <c r="AK256" s="472"/>
      <c r="AL256" s="473"/>
      <c r="AM256" s="473"/>
      <c r="AN256" s="473"/>
      <c r="AO256" s="473"/>
      <c r="AP256" s="473"/>
      <c r="AQ256" s="473"/>
      <c r="AR256" s="473"/>
      <c r="AS256" s="473"/>
      <c r="AT256" s="473"/>
      <c r="AU256" s="473"/>
      <c r="AV256" s="473"/>
      <c r="AW256" s="473"/>
      <c r="AX256" s="473"/>
      <c r="AY256" s="473"/>
      <c r="AZ256" s="474"/>
      <c r="BA256" s="424"/>
      <c r="BB256" s="424"/>
      <c r="BC256" s="424"/>
      <c r="BD256" s="424"/>
      <c r="BE256" s="424"/>
      <c r="BF256" s="424"/>
      <c r="BG256" s="424"/>
      <c r="BH256" s="424"/>
      <c r="BI256" s="424"/>
      <c r="BJ256" s="424"/>
    </row>
    <row r="257" spans="6:62" ht="93" customHeight="1" x14ac:dyDescent="0.25">
      <c r="F257" s="468"/>
      <c r="G257" s="469"/>
      <c r="H257" s="469"/>
      <c r="I257" s="469"/>
      <c r="J257" s="469"/>
      <c r="K257" s="469"/>
      <c r="L257" s="469"/>
      <c r="M257" s="469"/>
      <c r="N257" s="469"/>
      <c r="U257" s="471"/>
      <c r="V257" s="472"/>
      <c r="W257" s="472"/>
      <c r="X257" s="472"/>
      <c r="Y257" s="472"/>
      <c r="Z257" s="472"/>
      <c r="AA257" s="472"/>
      <c r="AB257" s="472"/>
      <c r="AC257" s="472"/>
      <c r="AD257" s="472"/>
      <c r="AE257" s="472"/>
      <c r="AF257" s="472"/>
      <c r="AG257" s="472"/>
      <c r="AH257" s="472"/>
      <c r="AI257" s="472"/>
      <c r="AJ257" s="472"/>
      <c r="AK257" s="472"/>
      <c r="AL257" s="473"/>
      <c r="AM257" s="473"/>
      <c r="AN257" s="473"/>
      <c r="AO257" s="473"/>
      <c r="AP257" s="473"/>
      <c r="AQ257" s="473"/>
      <c r="AR257" s="473"/>
      <c r="AS257" s="473"/>
      <c r="AT257" s="473"/>
      <c r="AU257" s="473"/>
      <c r="AV257" s="473"/>
      <c r="AW257" s="473"/>
      <c r="AX257" s="473"/>
      <c r="AY257" s="473"/>
      <c r="AZ257" s="474"/>
      <c r="BA257" s="424"/>
      <c r="BB257" s="424"/>
      <c r="BC257" s="424"/>
      <c r="BD257" s="424"/>
      <c r="BE257" s="424"/>
      <c r="BF257" s="424"/>
      <c r="BG257" s="424"/>
      <c r="BH257" s="424"/>
      <c r="BI257" s="424"/>
      <c r="BJ257" s="424"/>
    </row>
    <row r="258" spans="6:62" ht="93" customHeight="1" x14ac:dyDescent="0.25">
      <c r="F258" s="468"/>
      <c r="G258" s="469"/>
      <c r="H258" s="469"/>
      <c r="I258" s="469"/>
      <c r="J258" s="469"/>
      <c r="K258" s="469"/>
      <c r="L258" s="469"/>
      <c r="M258" s="469"/>
      <c r="N258" s="469"/>
      <c r="U258" s="471"/>
      <c r="V258" s="472"/>
      <c r="W258" s="472"/>
      <c r="X258" s="472"/>
      <c r="Y258" s="472"/>
      <c r="Z258" s="472"/>
      <c r="AA258" s="472"/>
      <c r="AB258" s="472"/>
      <c r="AC258" s="472"/>
      <c r="AD258" s="472"/>
      <c r="AE258" s="472"/>
      <c r="AF258" s="472"/>
      <c r="AG258" s="472"/>
      <c r="AH258" s="472"/>
      <c r="AI258" s="472"/>
      <c r="AJ258" s="472"/>
      <c r="AK258" s="472"/>
      <c r="AL258" s="473"/>
      <c r="AM258" s="473"/>
      <c r="AN258" s="473"/>
      <c r="AO258" s="473"/>
      <c r="AP258" s="473"/>
      <c r="AQ258" s="473"/>
      <c r="AR258" s="473"/>
      <c r="AS258" s="473"/>
      <c r="AT258" s="473"/>
      <c r="AU258" s="473"/>
      <c r="AV258" s="473"/>
      <c r="AW258" s="473"/>
      <c r="AX258" s="473"/>
      <c r="AY258" s="473"/>
      <c r="AZ258" s="474"/>
      <c r="BA258" s="424"/>
      <c r="BB258" s="424"/>
      <c r="BC258" s="424"/>
      <c r="BD258" s="424"/>
      <c r="BE258" s="424"/>
      <c r="BF258" s="424"/>
      <c r="BG258" s="424"/>
      <c r="BH258" s="424"/>
      <c r="BI258" s="424"/>
      <c r="BJ258" s="424"/>
    </row>
    <row r="259" spans="6:62" ht="93" customHeight="1" x14ac:dyDescent="0.25">
      <c r="F259" s="468"/>
      <c r="G259" s="469"/>
      <c r="H259" s="469"/>
      <c r="I259" s="469"/>
      <c r="J259" s="469"/>
      <c r="K259" s="469"/>
      <c r="L259" s="469"/>
      <c r="M259" s="469"/>
      <c r="N259" s="469"/>
      <c r="U259" s="471"/>
      <c r="V259" s="472"/>
      <c r="W259" s="472"/>
      <c r="X259" s="472"/>
      <c r="Y259" s="472"/>
      <c r="Z259" s="472"/>
      <c r="AA259" s="472"/>
      <c r="AB259" s="472"/>
      <c r="AC259" s="472"/>
      <c r="AD259" s="472"/>
      <c r="AE259" s="472"/>
      <c r="AF259" s="472"/>
      <c r="AG259" s="472"/>
      <c r="AH259" s="472"/>
      <c r="AI259" s="472"/>
      <c r="AJ259" s="472"/>
      <c r="AK259" s="472"/>
      <c r="AL259" s="473"/>
      <c r="AM259" s="473"/>
      <c r="AN259" s="473"/>
      <c r="AO259" s="473"/>
      <c r="AP259" s="473"/>
      <c r="AQ259" s="473"/>
      <c r="AR259" s="473"/>
      <c r="AS259" s="473"/>
      <c r="AT259" s="473"/>
      <c r="AU259" s="473"/>
      <c r="AV259" s="473"/>
      <c r="AW259" s="473"/>
      <c r="AX259" s="473"/>
      <c r="AY259" s="473"/>
      <c r="AZ259" s="474"/>
      <c r="BA259" s="424"/>
      <c r="BB259" s="424"/>
      <c r="BC259" s="424"/>
      <c r="BD259" s="424"/>
      <c r="BE259" s="424"/>
      <c r="BF259" s="424"/>
      <c r="BG259" s="424"/>
      <c r="BH259" s="424"/>
      <c r="BI259" s="424"/>
      <c r="BJ259" s="424"/>
    </row>
    <row r="260" spans="6:62" ht="93" customHeight="1" x14ac:dyDescent="0.25">
      <c r="F260" s="468"/>
      <c r="G260" s="469"/>
      <c r="H260" s="469"/>
      <c r="I260" s="469"/>
      <c r="J260" s="469"/>
      <c r="K260" s="469"/>
      <c r="L260" s="469"/>
      <c r="M260" s="469"/>
      <c r="N260" s="469"/>
      <c r="U260" s="471"/>
      <c r="V260" s="472"/>
      <c r="W260" s="472"/>
      <c r="X260" s="472"/>
      <c r="Y260" s="472"/>
      <c r="Z260" s="472"/>
      <c r="AA260" s="472"/>
      <c r="AB260" s="472"/>
      <c r="AC260" s="472"/>
      <c r="AD260" s="472"/>
      <c r="AE260" s="472"/>
      <c r="AF260" s="472"/>
      <c r="AG260" s="472"/>
      <c r="AH260" s="472"/>
      <c r="AI260" s="472"/>
      <c r="AJ260" s="472"/>
      <c r="AK260" s="472"/>
      <c r="AL260" s="473"/>
      <c r="AM260" s="473"/>
      <c r="AN260" s="473"/>
      <c r="AO260" s="473"/>
      <c r="AP260" s="473"/>
      <c r="AQ260" s="473"/>
      <c r="AR260" s="473"/>
      <c r="AS260" s="473"/>
      <c r="AT260" s="473"/>
      <c r="AU260" s="473"/>
      <c r="AV260" s="473"/>
      <c r="AW260" s="473"/>
      <c r="AX260" s="473"/>
      <c r="AY260" s="473"/>
      <c r="AZ260" s="474"/>
      <c r="BA260" s="424"/>
      <c r="BB260" s="424"/>
      <c r="BC260" s="424"/>
      <c r="BD260" s="424"/>
      <c r="BE260" s="424"/>
      <c r="BF260" s="424"/>
      <c r="BG260" s="424"/>
      <c r="BH260" s="424"/>
      <c r="BI260" s="424"/>
      <c r="BJ260" s="424"/>
    </row>
    <row r="261" spans="6:62" ht="93" customHeight="1" x14ac:dyDescent="0.25">
      <c r="F261" s="468"/>
      <c r="G261" s="469"/>
      <c r="H261" s="469"/>
      <c r="I261" s="469"/>
      <c r="J261" s="469"/>
      <c r="K261" s="469"/>
      <c r="L261" s="469"/>
      <c r="M261" s="469"/>
      <c r="N261" s="469"/>
      <c r="U261" s="471"/>
      <c r="V261" s="472"/>
      <c r="W261" s="472"/>
      <c r="X261" s="472"/>
      <c r="Y261" s="472"/>
      <c r="Z261" s="472"/>
      <c r="AA261" s="472"/>
      <c r="AB261" s="472"/>
      <c r="AC261" s="472"/>
      <c r="AD261" s="472"/>
      <c r="AE261" s="472"/>
      <c r="AF261" s="472"/>
      <c r="AG261" s="472"/>
      <c r="AH261" s="472"/>
      <c r="AI261" s="472"/>
      <c r="AJ261" s="472"/>
      <c r="AK261" s="472"/>
      <c r="AL261" s="473"/>
      <c r="AM261" s="473"/>
      <c r="AN261" s="473"/>
      <c r="AO261" s="473"/>
      <c r="AP261" s="473"/>
      <c r="AQ261" s="473"/>
      <c r="AR261" s="473"/>
      <c r="AS261" s="473"/>
      <c r="AT261" s="473"/>
      <c r="AU261" s="473"/>
      <c r="AV261" s="473"/>
      <c r="AW261" s="473"/>
      <c r="AX261" s="473"/>
      <c r="AY261" s="473"/>
      <c r="AZ261" s="474"/>
      <c r="BA261" s="424"/>
      <c r="BB261" s="424"/>
      <c r="BC261" s="424"/>
      <c r="BD261" s="424"/>
      <c r="BE261" s="424"/>
      <c r="BF261" s="424"/>
      <c r="BG261" s="424"/>
      <c r="BH261" s="424"/>
      <c r="BI261" s="424"/>
      <c r="BJ261" s="424"/>
    </row>
    <row r="262" spans="6:62" ht="93" customHeight="1" x14ac:dyDescent="0.25">
      <c r="F262" s="468"/>
      <c r="G262" s="469"/>
      <c r="H262" s="469"/>
      <c r="I262" s="469"/>
      <c r="J262" s="469"/>
      <c r="K262" s="469"/>
      <c r="L262" s="469"/>
      <c r="M262" s="469"/>
      <c r="N262" s="469"/>
      <c r="U262" s="471"/>
      <c r="V262" s="472"/>
      <c r="W262" s="472"/>
      <c r="X262" s="472"/>
      <c r="Y262" s="472"/>
      <c r="Z262" s="472"/>
      <c r="AA262" s="472"/>
      <c r="AB262" s="472"/>
      <c r="AC262" s="472"/>
      <c r="AD262" s="472"/>
      <c r="AE262" s="472"/>
      <c r="AF262" s="472"/>
      <c r="AG262" s="472"/>
      <c r="AH262" s="472"/>
      <c r="AI262" s="472"/>
      <c r="AJ262" s="472"/>
      <c r="AK262" s="472"/>
      <c r="AL262" s="473"/>
      <c r="AM262" s="473"/>
      <c r="AN262" s="473"/>
      <c r="AO262" s="473"/>
      <c r="AP262" s="473"/>
      <c r="AQ262" s="473"/>
      <c r="AR262" s="473"/>
      <c r="AS262" s="473"/>
      <c r="AT262" s="473"/>
      <c r="AU262" s="473"/>
      <c r="AV262" s="473"/>
      <c r="AW262" s="473"/>
      <c r="AX262" s="473"/>
      <c r="AY262" s="473"/>
      <c r="AZ262" s="474"/>
      <c r="BA262" s="424"/>
      <c r="BB262" s="424"/>
      <c r="BC262" s="424"/>
      <c r="BD262" s="424"/>
      <c r="BE262" s="424"/>
      <c r="BF262" s="424"/>
      <c r="BG262" s="424"/>
      <c r="BH262" s="424"/>
      <c r="BI262" s="424"/>
      <c r="BJ262" s="424"/>
    </row>
    <row r="263" spans="6:62" ht="93" customHeight="1" x14ac:dyDescent="0.25">
      <c r="F263" s="468"/>
      <c r="G263" s="469"/>
      <c r="H263" s="469"/>
      <c r="I263" s="469"/>
      <c r="J263" s="469"/>
      <c r="K263" s="469"/>
      <c r="L263" s="469"/>
      <c r="M263" s="469"/>
      <c r="N263" s="469"/>
      <c r="U263" s="471"/>
      <c r="V263" s="472"/>
      <c r="W263" s="472"/>
      <c r="X263" s="472"/>
      <c r="Y263" s="472"/>
      <c r="Z263" s="472"/>
      <c r="AA263" s="472"/>
      <c r="AB263" s="472"/>
      <c r="AC263" s="472"/>
      <c r="AD263" s="472"/>
      <c r="AE263" s="472"/>
      <c r="AF263" s="472"/>
      <c r="AG263" s="472"/>
      <c r="AH263" s="472"/>
      <c r="AI263" s="472"/>
      <c r="AJ263" s="472"/>
      <c r="AK263" s="472"/>
      <c r="AL263" s="473"/>
      <c r="AM263" s="473"/>
      <c r="AN263" s="473"/>
      <c r="AO263" s="473"/>
      <c r="AP263" s="473"/>
      <c r="AQ263" s="473"/>
      <c r="AR263" s="473"/>
      <c r="AS263" s="473"/>
      <c r="AT263" s="473"/>
      <c r="AU263" s="473"/>
      <c r="AV263" s="473"/>
      <c r="AW263" s="473"/>
      <c r="AX263" s="473"/>
      <c r="AY263" s="473"/>
      <c r="AZ263" s="474"/>
      <c r="BA263" s="424"/>
      <c r="BB263" s="424"/>
      <c r="BC263" s="424"/>
      <c r="BD263" s="424"/>
      <c r="BE263" s="424"/>
      <c r="BF263" s="424"/>
      <c r="BG263" s="424"/>
      <c r="BH263" s="424"/>
      <c r="BI263" s="424"/>
      <c r="BJ263" s="424"/>
    </row>
    <row r="264" spans="6:62" ht="93" customHeight="1" x14ac:dyDescent="0.25">
      <c r="F264" s="468"/>
      <c r="G264" s="469"/>
      <c r="H264" s="469"/>
      <c r="I264" s="469"/>
      <c r="J264" s="469"/>
      <c r="K264" s="469"/>
      <c r="L264" s="469"/>
      <c r="M264" s="469"/>
      <c r="N264" s="469"/>
      <c r="U264" s="471"/>
      <c r="V264" s="472"/>
      <c r="W264" s="472"/>
      <c r="X264" s="472"/>
      <c r="Y264" s="472"/>
      <c r="Z264" s="472"/>
      <c r="AA264" s="472"/>
      <c r="AB264" s="472"/>
      <c r="AC264" s="472"/>
      <c r="AD264" s="472"/>
      <c r="AE264" s="472"/>
      <c r="AF264" s="472"/>
      <c r="AG264" s="472"/>
      <c r="AH264" s="472"/>
      <c r="AI264" s="472"/>
      <c r="AJ264" s="472"/>
      <c r="AK264" s="472"/>
      <c r="AL264" s="473"/>
      <c r="AM264" s="473"/>
      <c r="AN264" s="473"/>
      <c r="AO264" s="473"/>
      <c r="AP264" s="473"/>
      <c r="AQ264" s="473"/>
      <c r="AR264" s="473"/>
      <c r="AS264" s="473"/>
      <c r="AT264" s="473"/>
      <c r="AU264" s="473"/>
      <c r="AV264" s="473"/>
      <c r="AW264" s="473"/>
      <c r="AX264" s="473"/>
      <c r="AY264" s="473"/>
      <c r="AZ264" s="474"/>
      <c r="BA264" s="424"/>
      <c r="BB264" s="424"/>
      <c r="BC264" s="424"/>
      <c r="BD264" s="424"/>
      <c r="BE264" s="424"/>
      <c r="BF264" s="424"/>
      <c r="BG264" s="424"/>
      <c r="BH264" s="424"/>
      <c r="BI264" s="424"/>
      <c r="BJ264" s="424"/>
    </row>
    <row r="265" spans="6:62" ht="93" customHeight="1" x14ac:dyDescent="0.25">
      <c r="F265" s="468"/>
      <c r="G265" s="469"/>
      <c r="H265" s="469"/>
      <c r="I265" s="469"/>
      <c r="J265" s="469"/>
      <c r="K265" s="469"/>
      <c r="L265" s="469"/>
      <c r="M265" s="469"/>
      <c r="N265" s="469"/>
      <c r="U265" s="471"/>
      <c r="V265" s="472"/>
      <c r="W265" s="472"/>
      <c r="X265" s="472"/>
      <c r="Y265" s="472"/>
      <c r="Z265" s="472"/>
      <c r="AA265" s="472"/>
      <c r="AB265" s="472"/>
      <c r="AC265" s="472"/>
      <c r="AD265" s="472"/>
      <c r="AE265" s="472"/>
      <c r="AF265" s="472"/>
      <c r="AG265" s="472"/>
      <c r="AH265" s="472"/>
      <c r="AI265" s="472"/>
      <c r="AJ265" s="472"/>
      <c r="AK265" s="472"/>
      <c r="AL265" s="473"/>
      <c r="AM265" s="473"/>
      <c r="AN265" s="473"/>
      <c r="AO265" s="473"/>
      <c r="AP265" s="473"/>
      <c r="AQ265" s="473"/>
      <c r="AR265" s="473"/>
      <c r="AS265" s="473"/>
      <c r="AT265" s="473"/>
      <c r="AU265" s="473"/>
      <c r="AV265" s="473"/>
      <c r="AW265" s="473"/>
      <c r="AX265" s="473"/>
      <c r="AY265" s="473"/>
      <c r="AZ265" s="474"/>
      <c r="BA265" s="424"/>
      <c r="BB265" s="424"/>
      <c r="BC265" s="424"/>
      <c r="BD265" s="424"/>
      <c r="BE265" s="424"/>
      <c r="BF265" s="424"/>
      <c r="BG265" s="424"/>
      <c r="BH265" s="424"/>
      <c r="BI265" s="424"/>
      <c r="BJ265" s="424"/>
    </row>
    <row r="266" spans="6:62" ht="93" customHeight="1" x14ac:dyDescent="0.25">
      <c r="F266" s="468"/>
      <c r="G266" s="469"/>
      <c r="H266" s="469"/>
      <c r="I266" s="469"/>
      <c r="J266" s="469"/>
      <c r="K266" s="469"/>
      <c r="L266" s="469"/>
      <c r="M266" s="469"/>
      <c r="N266" s="469"/>
      <c r="U266" s="471"/>
      <c r="V266" s="472"/>
      <c r="W266" s="472"/>
      <c r="X266" s="472"/>
      <c r="Y266" s="472"/>
      <c r="Z266" s="472"/>
      <c r="AA266" s="472"/>
      <c r="AB266" s="472"/>
      <c r="AC266" s="472"/>
      <c r="AD266" s="472"/>
      <c r="AE266" s="472"/>
      <c r="AF266" s="472"/>
      <c r="AG266" s="472"/>
      <c r="AH266" s="472"/>
      <c r="AI266" s="472"/>
      <c r="AJ266" s="472"/>
      <c r="AK266" s="472"/>
      <c r="AL266" s="473"/>
      <c r="AM266" s="473"/>
      <c r="AN266" s="473"/>
      <c r="AO266" s="473"/>
      <c r="AP266" s="473"/>
      <c r="AQ266" s="473"/>
      <c r="AR266" s="473"/>
      <c r="AS266" s="473"/>
      <c r="AT266" s="473"/>
      <c r="AU266" s="473"/>
      <c r="AV266" s="473"/>
      <c r="AW266" s="473"/>
      <c r="AX266" s="473"/>
      <c r="AY266" s="473"/>
      <c r="AZ266" s="474"/>
      <c r="BA266" s="424"/>
      <c r="BB266" s="424"/>
      <c r="BC266" s="424"/>
      <c r="BD266" s="424"/>
      <c r="BE266" s="424"/>
      <c r="BF266" s="424"/>
      <c r="BG266" s="424"/>
      <c r="BH266" s="424"/>
      <c r="BI266" s="424"/>
      <c r="BJ266" s="424"/>
    </row>
    <row r="267" spans="6:62" ht="93" customHeight="1" x14ac:dyDescent="0.25">
      <c r="F267" s="468"/>
      <c r="G267" s="469"/>
      <c r="H267" s="469"/>
      <c r="I267" s="469"/>
      <c r="J267" s="469"/>
      <c r="K267" s="469"/>
      <c r="L267" s="469"/>
      <c r="M267" s="469"/>
      <c r="N267" s="469"/>
      <c r="U267" s="471"/>
      <c r="V267" s="472"/>
      <c r="W267" s="472"/>
      <c r="X267" s="472"/>
      <c r="Y267" s="472"/>
      <c r="Z267" s="472"/>
      <c r="AA267" s="472"/>
      <c r="AB267" s="472"/>
      <c r="AC267" s="472"/>
      <c r="AD267" s="472"/>
      <c r="AE267" s="472"/>
      <c r="AF267" s="472"/>
      <c r="AG267" s="472"/>
      <c r="AH267" s="472"/>
      <c r="AI267" s="472"/>
      <c r="AJ267" s="472"/>
      <c r="AK267" s="472"/>
      <c r="AL267" s="473"/>
      <c r="AM267" s="473"/>
      <c r="AN267" s="473"/>
      <c r="AO267" s="473"/>
      <c r="AP267" s="473"/>
      <c r="AQ267" s="473"/>
      <c r="AR267" s="473"/>
      <c r="AS267" s="473"/>
      <c r="AT267" s="473"/>
      <c r="AU267" s="473"/>
      <c r="AV267" s="473"/>
      <c r="AW267" s="473"/>
      <c r="AX267" s="473"/>
      <c r="AY267" s="473"/>
      <c r="AZ267" s="474"/>
      <c r="BA267" s="424"/>
      <c r="BB267" s="424"/>
      <c r="BC267" s="424"/>
      <c r="BD267" s="424"/>
      <c r="BE267" s="424"/>
      <c r="BF267" s="424"/>
      <c r="BG267" s="424"/>
      <c r="BH267" s="424"/>
      <c r="BI267" s="424"/>
      <c r="BJ267" s="424"/>
    </row>
    <row r="268" spans="6:62" ht="93" customHeight="1" x14ac:dyDescent="0.25">
      <c r="F268" s="468"/>
      <c r="G268" s="469"/>
      <c r="H268" s="469"/>
      <c r="I268" s="469"/>
      <c r="J268" s="469"/>
      <c r="K268" s="469"/>
      <c r="L268" s="469"/>
      <c r="M268" s="469"/>
      <c r="N268" s="469"/>
      <c r="U268" s="471"/>
      <c r="V268" s="472"/>
      <c r="W268" s="472"/>
      <c r="X268" s="472"/>
      <c r="Y268" s="472"/>
      <c r="Z268" s="472"/>
      <c r="AA268" s="472"/>
      <c r="AB268" s="472"/>
      <c r="AC268" s="472"/>
      <c r="AD268" s="472"/>
      <c r="AE268" s="472"/>
      <c r="AF268" s="472"/>
      <c r="AG268" s="472"/>
      <c r="AH268" s="472"/>
      <c r="AI268" s="472"/>
      <c r="AJ268" s="472"/>
      <c r="AK268" s="472"/>
      <c r="AL268" s="473"/>
      <c r="AM268" s="473"/>
      <c r="AN268" s="473"/>
      <c r="AO268" s="473"/>
      <c r="AP268" s="473"/>
      <c r="AQ268" s="473"/>
      <c r="AR268" s="473"/>
      <c r="AS268" s="473"/>
      <c r="AT268" s="473"/>
      <c r="AU268" s="473"/>
      <c r="AV268" s="473"/>
      <c r="AW268" s="473"/>
      <c r="AX268" s="473"/>
      <c r="AY268" s="473"/>
      <c r="AZ268" s="474"/>
      <c r="BA268" s="424"/>
      <c r="BB268" s="424"/>
      <c r="BC268" s="424"/>
      <c r="BD268" s="424"/>
      <c r="BE268" s="424"/>
      <c r="BF268" s="424"/>
      <c r="BG268" s="424"/>
      <c r="BH268" s="424"/>
      <c r="BI268" s="424"/>
      <c r="BJ268" s="424"/>
    </row>
    <row r="269" spans="6:62" ht="93" customHeight="1" x14ac:dyDescent="0.25">
      <c r="F269" s="468"/>
      <c r="G269" s="469"/>
      <c r="H269" s="469"/>
      <c r="I269" s="469"/>
      <c r="J269" s="469"/>
      <c r="K269" s="469"/>
      <c r="L269" s="469"/>
      <c r="M269" s="469"/>
      <c r="N269" s="469"/>
      <c r="U269" s="471"/>
      <c r="V269" s="472"/>
      <c r="W269" s="472"/>
      <c r="X269" s="472"/>
      <c r="Y269" s="472"/>
      <c r="Z269" s="472"/>
      <c r="AA269" s="472"/>
      <c r="AB269" s="472"/>
      <c r="AC269" s="472"/>
      <c r="AD269" s="472"/>
      <c r="AE269" s="472"/>
      <c r="AF269" s="472"/>
      <c r="AG269" s="472"/>
      <c r="AH269" s="472"/>
      <c r="AI269" s="472"/>
      <c r="AJ269" s="472"/>
      <c r="AK269" s="472"/>
      <c r="AL269" s="473"/>
      <c r="AM269" s="473"/>
      <c r="AN269" s="473"/>
      <c r="AO269" s="473"/>
      <c r="AP269" s="473"/>
      <c r="AQ269" s="473"/>
      <c r="AR269" s="473"/>
      <c r="AS269" s="473"/>
      <c r="AT269" s="473"/>
      <c r="AU269" s="473"/>
      <c r="AV269" s="473"/>
      <c r="AW269" s="473"/>
      <c r="AX269" s="473"/>
      <c r="AY269" s="473"/>
      <c r="AZ269" s="474"/>
      <c r="BA269" s="424"/>
      <c r="BB269" s="424"/>
      <c r="BC269" s="424"/>
      <c r="BD269" s="424"/>
      <c r="BE269" s="424"/>
      <c r="BF269" s="424"/>
      <c r="BG269" s="424"/>
      <c r="BH269" s="424"/>
      <c r="BI269" s="424"/>
      <c r="BJ269" s="424"/>
    </row>
    <row r="270" spans="6:62" ht="93" customHeight="1" x14ac:dyDescent="0.25">
      <c r="F270" s="468"/>
      <c r="G270" s="469"/>
      <c r="H270" s="469"/>
      <c r="I270" s="469"/>
      <c r="J270" s="469"/>
      <c r="K270" s="469"/>
      <c r="L270" s="469"/>
      <c r="M270" s="469"/>
      <c r="N270" s="469"/>
      <c r="U270" s="471"/>
      <c r="V270" s="472"/>
      <c r="W270" s="472"/>
      <c r="X270" s="472"/>
      <c r="Y270" s="472"/>
      <c r="Z270" s="472"/>
      <c r="AA270" s="472"/>
      <c r="AB270" s="472"/>
      <c r="AC270" s="472"/>
      <c r="AD270" s="472"/>
      <c r="AE270" s="472"/>
      <c r="AF270" s="472"/>
      <c r="AG270" s="472"/>
      <c r="AH270" s="472"/>
      <c r="AI270" s="472"/>
      <c r="AJ270" s="472"/>
      <c r="AK270" s="472"/>
      <c r="AL270" s="473"/>
      <c r="AM270" s="473"/>
      <c r="AN270" s="473"/>
      <c r="AO270" s="473"/>
      <c r="AP270" s="473"/>
      <c r="AQ270" s="473"/>
      <c r="AR270" s="473"/>
      <c r="AS270" s="473"/>
      <c r="AT270" s="473"/>
      <c r="AU270" s="473"/>
      <c r="AV270" s="473"/>
      <c r="AW270" s="473"/>
      <c r="AX270" s="473"/>
      <c r="AY270" s="473"/>
      <c r="AZ270" s="474"/>
      <c r="BA270" s="424"/>
      <c r="BB270" s="424"/>
      <c r="BC270" s="424"/>
      <c r="BD270" s="424"/>
      <c r="BE270" s="424"/>
      <c r="BF270" s="424"/>
      <c r="BG270" s="424"/>
      <c r="BH270" s="424"/>
      <c r="BI270" s="424"/>
      <c r="BJ270" s="424"/>
    </row>
    <row r="271" spans="6:62" ht="93" customHeight="1" x14ac:dyDescent="0.25">
      <c r="F271" s="468"/>
      <c r="G271" s="469"/>
      <c r="H271" s="469"/>
      <c r="I271" s="469"/>
      <c r="J271" s="469"/>
      <c r="K271" s="469"/>
      <c r="L271" s="469"/>
      <c r="M271" s="469"/>
      <c r="N271" s="469"/>
      <c r="U271" s="471"/>
      <c r="V271" s="472"/>
      <c r="W271" s="472"/>
      <c r="X271" s="472"/>
      <c r="Y271" s="472"/>
      <c r="Z271" s="472"/>
      <c r="AA271" s="472"/>
      <c r="AB271" s="472"/>
      <c r="AC271" s="472"/>
      <c r="AD271" s="472"/>
      <c r="AE271" s="472"/>
      <c r="AF271" s="472"/>
      <c r="AG271" s="472"/>
      <c r="AH271" s="472"/>
      <c r="AI271" s="472"/>
      <c r="AJ271" s="472"/>
      <c r="AK271" s="472"/>
      <c r="AL271" s="473"/>
      <c r="AM271" s="473"/>
      <c r="AN271" s="473"/>
      <c r="AO271" s="473"/>
      <c r="AP271" s="473"/>
      <c r="AQ271" s="473"/>
      <c r="AR271" s="473"/>
      <c r="AS271" s="473"/>
      <c r="AT271" s="473"/>
      <c r="AU271" s="473"/>
      <c r="AV271" s="473"/>
      <c r="AW271" s="473"/>
      <c r="AX271" s="473"/>
      <c r="AY271" s="473"/>
      <c r="AZ271" s="474"/>
      <c r="BA271" s="424"/>
      <c r="BB271" s="424"/>
      <c r="BC271" s="424"/>
      <c r="BD271" s="424"/>
      <c r="BE271" s="424"/>
      <c r="BF271" s="424"/>
      <c r="BG271" s="424"/>
      <c r="BH271" s="424"/>
      <c r="BI271" s="424"/>
      <c r="BJ271" s="424"/>
    </row>
    <row r="272" spans="6:62" ht="93" customHeight="1" x14ac:dyDescent="0.25">
      <c r="F272" s="468"/>
      <c r="G272" s="469"/>
      <c r="H272" s="469"/>
      <c r="I272" s="469"/>
      <c r="J272" s="469"/>
      <c r="K272" s="469"/>
      <c r="L272" s="469"/>
      <c r="M272" s="469"/>
      <c r="N272" s="469"/>
      <c r="U272" s="471"/>
      <c r="V272" s="472"/>
      <c r="W272" s="472"/>
      <c r="X272" s="472"/>
      <c r="Y272" s="472"/>
      <c r="Z272" s="472"/>
      <c r="AA272" s="472"/>
      <c r="AB272" s="472"/>
      <c r="AC272" s="472"/>
      <c r="AD272" s="472"/>
      <c r="AE272" s="472"/>
      <c r="AF272" s="472"/>
      <c r="AG272" s="472"/>
      <c r="AH272" s="472"/>
      <c r="AI272" s="472"/>
      <c r="AJ272" s="472"/>
      <c r="AK272" s="472"/>
      <c r="AL272" s="473"/>
      <c r="AM272" s="473"/>
      <c r="AN272" s="473"/>
      <c r="AO272" s="473"/>
      <c r="AP272" s="473"/>
      <c r="AQ272" s="473"/>
      <c r="AR272" s="473"/>
      <c r="AS272" s="473"/>
      <c r="AT272" s="473"/>
      <c r="AU272" s="473"/>
      <c r="AV272" s="473"/>
      <c r="AW272" s="473"/>
      <c r="AX272" s="473"/>
      <c r="AY272" s="473"/>
      <c r="AZ272" s="474"/>
      <c r="BA272" s="424"/>
      <c r="BB272" s="424"/>
      <c r="BC272" s="424"/>
      <c r="BD272" s="424"/>
      <c r="BE272" s="424"/>
      <c r="BF272" s="424"/>
      <c r="BG272" s="424"/>
      <c r="BH272" s="424"/>
      <c r="BI272" s="424"/>
      <c r="BJ272" s="424"/>
    </row>
    <row r="273" spans="6:62" ht="93" customHeight="1" x14ac:dyDescent="0.25">
      <c r="F273" s="468"/>
      <c r="G273" s="469"/>
      <c r="H273" s="469"/>
      <c r="I273" s="469"/>
      <c r="J273" s="469"/>
      <c r="K273" s="469"/>
      <c r="L273" s="469"/>
      <c r="M273" s="469"/>
      <c r="N273" s="469"/>
      <c r="U273" s="471"/>
      <c r="V273" s="472"/>
      <c r="W273" s="472"/>
      <c r="X273" s="472"/>
      <c r="Y273" s="472"/>
      <c r="Z273" s="472"/>
      <c r="AA273" s="472"/>
      <c r="AB273" s="472"/>
      <c r="AC273" s="472"/>
      <c r="AD273" s="472"/>
      <c r="AE273" s="472"/>
      <c r="AF273" s="472"/>
      <c r="AG273" s="472"/>
      <c r="AH273" s="472"/>
      <c r="AI273" s="472"/>
      <c r="AJ273" s="472"/>
      <c r="AK273" s="472"/>
      <c r="AL273" s="473"/>
      <c r="AM273" s="473"/>
      <c r="AN273" s="473"/>
      <c r="AO273" s="473"/>
      <c r="AP273" s="473"/>
      <c r="AQ273" s="473"/>
      <c r="AR273" s="473"/>
      <c r="AS273" s="473"/>
      <c r="AT273" s="473"/>
      <c r="AU273" s="473"/>
      <c r="AV273" s="473"/>
      <c r="AW273" s="473"/>
      <c r="AX273" s="473"/>
      <c r="AY273" s="473"/>
      <c r="AZ273" s="474"/>
      <c r="BA273" s="424"/>
      <c r="BB273" s="424"/>
      <c r="BC273" s="424"/>
      <c r="BD273" s="424"/>
      <c r="BE273" s="424"/>
      <c r="BF273" s="424"/>
      <c r="BG273" s="424"/>
      <c r="BH273" s="424"/>
      <c r="BI273" s="424"/>
      <c r="BJ273" s="424"/>
    </row>
    <row r="274" spans="6:62" ht="93" customHeight="1" x14ac:dyDescent="0.25">
      <c r="F274" s="468"/>
      <c r="G274" s="469"/>
      <c r="H274" s="469"/>
      <c r="I274" s="469"/>
      <c r="J274" s="469"/>
      <c r="K274" s="469"/>
      <c r="L274" s="469"/>
      <c r="M274" s="469"/>
      <c r="N274" s="469"/>
      <c r="U274" s="471"/>
      <c r="V274" s="472"/>
      <c r="W274" s="472"/>
      <c r="X274" s="472"/>
      <c r="Y274" s="472"/>
      <c r="Z274" s="472"/>
      <c r="AA274" s="472"/>
      <c r="AB274" s="472"/>
      <c r="AC274" s="472"/>
      <c r="AD274" s="472"/>
      <c r="AE274" s="472"/>
      <c r="AF274" s="472"/>
      <c r="AG274" s="472"/>
      <c r="AH274" s="472"/>
      <c r="AI274" s="472"/>
      <c r="AJ274" s="472"/>
      <c r="AK274" s="472"/>
      <c r="AL274" s="473"/>
      <c r="AM274" s="473"/>
      <c r="AN274" s="473"/>
      <c r="AO274" s="473"/>
      <c r="AP274" s="473"/>
      <c r="AQ274" s="473"/>
      <c r="AR274" s="473"/>
      <c r="AS274" s="473"/>
      <c r="AT274" s="473"/>
      <c r="AU274" s="473"/>
      <c r="AV274" s="473"/>
      <c r="AW274" s="473"/>
      <c r="AX274" s="473"/>
      <c r="AY274" s="473"/>
      <c r="AZ274" s="474"/>
      <c r="BA274" s="424"/>
      <c r="BB274" s="424"/>
      <c r="BC274" s="424"/>
      <c r="BD274" s="424"/>
      <c r="BE274" s="424"/>
      <c r="BF274" s="424"/>
      <c r="BG274" s="424"/>
      <c r="BH274" s="424"/>
      <c r="BI274" s="424"/>
      <c r="BJ274" s="424"/>
    </row>
    <row r="275" spans="6:62" ht="93" customHeight="1" x14ac:dyDescent="0.25">
      <c r="F275" s="468"/>
      <c r="G275" s="469"/>
      <c r="H275" s="469"/>
      <c r="I275" s="469"/>
      <c r="J275" s="469"/>
      <c r="K275" s="469"/>
      <c r="L275" s="469"/>
      <c r="M275" s="469"/>
      <c r="N275" s="469"/>
      <c r="U275" s="471"/>
      <c r="V275" s="472"/>
      <c r="W275" s="472"/>
      <c r="X275" s="472"/>
      <c r="Y275" s="472"/>
      <c r="Z275" s="472"/>
      <c r="AA275" s="472"/>
      <c r="AB275" s="472"/>
      <c r="AC275" s="472"/>
      <c r="AD275" s="472"/>
      <c r="AE275" s="472"/>
      <c r="AF275" s="472"/>
      <c r="AG275" s="472"/>
      <c r="AH275" s="472"/>
      <c r="AI275" s="472"/>
      <c r="AJ275" s="472"/>
      <c r="AK275" s="472"/>
      <c r="AL275" s="473"/>
      <c r="AM275" s="473"/>
      <c r="AN275" s="473"/>
      <c r="AO275" s="473"/>
      <c r="AP275" s="473"/>
      <c r="AQ275" s="473"/>
      <c r="AR275" s="473"/>
      <c r="AS275" s="473"/>
      <c r="AT275" s="473"/>
      <c r="AU275" s="473"/>
      <c r="AV275" s="473"/>
      <c r="AW275" s="473"/>
      <c r="AX275" s="473"/>
      <c r="AY275" s="473"/>
      <c r="AZ275" s="474"/>
      <c r="BA275" s="424"/>
      <c r="BB275" s="424"/>
      <c r="BC275" s="424"/>
      <c r="BD275" s="424"/>
      <c r="BE275" s="424"/>
      <c r="BF275" s="424"/>
      <c r="BG275" s="424"/>
      <c r="BH275" s="424"/>
      <c r="BI275" s="424"/>
      <c r="BJ275" s="424"/>
    </row>
    <row r="276" spans="6:62" ht="93" customHeight="1" x14ac:dyDescent="0.25">
      <c r="F276" s="468"/>
      <c r="G276" s="469"/>
      <c r="H276" s="469"/>
      <c r="I276" s="469"/>
      <c r="J276" s="469"/>
      <c r="K276" s="469"/>
      <c r="L276" s="469"/>
      <c r="M276" s="469"/>
      <c r="N276" s="469"/>
      <c r="U276" s="471"/>
      <c r="V276" s="472"/>
      <c r="W276" s="472"/>
      <c r="X276" s="472"/>
      <c r="Y276" s="472"/>
      <c r="Z276" s="472"/>
      <c r="AA276" s="472"/>
      <c r="AB276" s="472"/>
      <c r="AC276" s="472"/>
      <c r="AD276" s="472"/>
      <c r="AE276" s="472"/>
      <c r="AF276" s="472"/>
      <c r="AG276" s="472"/>
      <c r="AH276" s="472"/>
      <c r="AI276" s="472"/>
      <c r="AJ276" s="472"/>
      <c r="AK276" s="472"/>
      <c r="AL276" s="473"/>
      <c r="AM276" s="473"/>
      <c r="AN276" s="473"/>
      <c r="AO276" s="473"/>
      <c r="AP276" s="473"/>
      <c r="AQ276" s="473"/>
      <c r="AR276" s="473"/>
      <c r="AS276" s="473"/>
      <c r="AT276" s="473"/>
      <c r="AU276" s="473"/>
      <c r="AV276" s="473"/>
      <c r="AW276" s="473"/>
      <c r="AX276" s="473"/>
      <c r="AY276" s="473"/>
      <c r="AZ276" s="474"/>
      <c r="BA276" s="424"/>
      <c r="BB276" s="424"/>
      <c r="BC276" s="424"/>
      <c r="BD276" s="424"/>
      <c r="BE276" s="424"/>
      <c r="BF276" s="424"/>
      <c r="BG276" s="424"/>
      <c r="BH276" s="424"/>
      <c r="BI276" s="424"/>
      <c r="BJ276" s="424"/>
    </row>
    <row r="277" spans="6:62" ht="93" customHeight="1" x14ac:dyDescent="0.25">
      <c r="F277" s="468"/>
      <c r="G277" s="469"/>
      <c r="H277" s="469"/>
      <c r="I277" s="469"/>
      <c r="J277" s="469"/>
      <c r="K277" s="469"/>
      <c r="L277" s="469"/>
      <c r="M277" s="469"/>
      <c r="N277" s="469"/>
      <c r="U277" s="471"/>
      <c r="V277" s="472"/>
      <c r="W277" s="472"/>
      <c r="X277" s="472"/>
      <c r="Y277" s="472"/>
      <c r="Z277" s="472"/>
      <c r="AA277" s="472"/>
      <c r="AB277" s="472"/>
      <c r="AC277" s="472"/>
      <c r="AD277" s="472"/>
      <c r="AE277" s="472"/>
      <c r="AF277" s="472"/>
      <c r="AG277" s="472"/>
      <c r="AH277" s="472"/>
      <c r="AI277" s="472"/>
      <c r="AJ277" s="472"/>
      <c r="AK277" s="472"/>
      <c r="AL277" s="473"/>
      <c r="AM277" s="473"/>
      <c r="AN277" s="473"/>
      <c r="AO277" s="473"/>
      <c r="AP277" s="473"/>
      <c r="AQ277" s="473"/>
      <c r="AR277" s="473"/>
      <c r="AS277" s="473"/>
      <c r="AT277" s="473"/>
      <c r="AU277" s="473"/>
      <c r="AV277" s="473"/>
      <c r="AW277" s="473"/>
      <c r="AX277" s="473"/>
      <c r="AY277" s="473"/>
      <c r="AZ277" s="474"/>
      <c r="BA277" s="424"/>
      <c r="BB277" s="424"/>
      <c r="BC277" s="424"/>
      <c r="BD277" s="424"/>
      <c r="BE277" s="424"/>
      <c r="BF277" s="424"/>
      <c r="BG277" s="424"/>
      <c r="BH277" s="424"/>
      <c r="BI277" s="424"/>
      <c r="BJ277" s="424"/>
    </row>
    <row r="278" spans="6:62" ht="93" customHeight="1" x14ac:dyDescent="0.25">
      <c r="F278" s="468"/>
      <c r="G278" s="469"/>
      <c r="H278" s="469"/>
      <c r="I278" s="469"/>
      <c r="J278" s="469"/>
      <c r="K278" s="469"/>
      <c r="L278" s="469"/>
      <c r="M278" s="469"/>
      <c r="N278" s="469"/>
      <c r="U278" s="471"/>
      <c r="V278" s="472"/>
      <c r="W278" s="472"/>
      <c r="X278" s="472"/>
      <c r="Y278" s="472"/>
      <c r="Z278" s="472"/>
      <c r="AA278" s="472"/>
      <c r="AB278" s="472"/>
      <c r="AC278" s="472"/>
      <c r="AD278" s="472"/>
      <c r="AE278" s="472"/>
      <c r="AF278" s="472"/>
      <c r="AG278" s="472"/>
      <c r="AH278" s="472"/>
      <c r="AI278" s="472"/>
      <c r="AJ278" s="472"/>
      <c r="AK278" s="472"/>
      <c r="AL278" s="473"/>
      <c r="AM278" s="473"/>
      <c r="AN278" s="473"/>
      <c r="AO278" s="473"/>
      <c r="AP278" s="473"/>
      <c r="AQ278" s="473"/>
      <c r="AR278" s="473"/>
      <c r="AS278" s="473"/>
      <c r="AT278" s="473"/>
      <c r="AU278" s="473"/>
      <c r="AV278" s="473"/>
      <c r="AW278" s="473"/>
      <c r="AX278" s="473"/>
      <c r="AY278" s="473"/>
      <c r="AZ278" s="474"/>
      <c r="BA278" s="424"/>
      <c r="BB278" s="424"/>
      <c r="BC278" s="424"/>
      <c r="BD278" s="424"/>
      <c r="BE278" s="424"/>
      <c r="BF278" s="424"/>
      <c r="BG278" s="424"/>
      <c r="BH278" s="424"/>
      <c r="BI278" s="424"/>
      <c r="BJ278" s="424"/>
    </row>
    <row r="279" spans="6:62" ht="93" customHeight="1" x14ac:dyDescent="0.25">
      <c r="F279" s="468"/>
      <c r="G279" s="469"/>
      <c r="H279" s="469"/>
      <c r="I279" s="469"/>
      <c r="J279" s="469"/>
      <c r="K279" s="469"/>
      <c r="L279" s="469"/>
      <c r="M279" s="469"/>
      <c r="N279" s="469"/>
      <c r="U279" s="471"/>
      <c r="V279" s="472"/>
      <c r="W279" s="472"/>
      <c r="X279" s="472"/>
      <c r="Y279" s="472"/>
      <c r="Z279" s="472"/>
      <c r="AA279" s="472"/>
      <c r="AB279" s="472"/>
      <c r="AC279" s="472"/>
      <c r="AD279" s="472"/>
      <c r="AE279" s="472"/>
      <c r="AF279" s="472"/>
      <c r="AG279" s="472"/>
      <c r="AH279" s="472"/>
      <c r="AI279" s="472"/>
      <c r="AJ279" s="472"/>
      <c r="AK279" s="472"/>
      <c r="AL279" s="473"/>
      <c r="AM279" s="473"/>
      <c r="AN279" s="473"/>
      <c r="AO279" s="473"/>
      <c r="AP279" s="473"/>
      <c r="AQ279" s="473"/>
      <c r="AR279" s="473"/>
      <c r="AS279" s="473"/>
      <c r="AT279" s="473"/>
      <c r="AU279" s="473"/>
      <c r="AV279" s="473"/>
      <c r="AW279" s="473"/>
      <c r="AX279" s="473"/>
      <c r="AY279" s="473"/>
      <c r="AZ279" s="474"/>
      <c r="BA279" s="424"/>
      <c r="BB279" s="424"/>
      <c r="BC279" s="424"/>
      <c r="BD279" s="424"/>
      <c r="BE279" s="424"/>
      <c r="BF279" s="424"/>
      <c r="BG279" s="424"/>
      <c r="BH279" s="424"/>
      <c r="BI279" s="424"/>
      <c r="BJ279" s="424"/>
    </row>
    <row r="280" spans="6:62" ht="93" customHeight="1" x14ac:dyDescent="0.25">
      <c r="F280" s="468"/>
      <c r="G280" s="469"/>
      <c r="H280" s="469"/>
      <c r="I280" s="469"/>
      <c r="J280" s="469"/>
      <c r="K280" s="469"/>
      <c r="L280" s="469"/>
      <c r="M280" s="469"/>
      <c r="N280" s="469"/>
      <c r="U280" s="471"/>
      <c r="V280" s="472"/>
      <c r="W280" s="472"/>
      <c r="X280" s="472"/>
      <c r="Y280" s="472"/>
      <c r="Z280" s="472"/>
      <c r="AA280" s="472"/>
      <c r="AB280" s="472"/>
      <c r="AC280" s="472"/>
      <c r="AD280" s="472"/>
      <c r="AE280" s="472"/>
      <c r="AF280" s="472"/>
      <c r="AG280" s="472"/>
      <c r="AH280" s="472"/>
      <c r="AI280" s="472"/>
      <c r="AJ280" s="472"/>
      <c r="AK280" s="472"/>
      <c r="AL280" s="473"/>
      <c r="AM280" s="473"/>
      <c r="AN280" s="473"/>
      <c r="AO280" s="473"/>
      <c r="AP280" s="473"/>
      <c r="AQ280" s="473"/>
      <c r="AR280" s="473"/>
      <c r="AS280" s="473"/>
      <c r="AT280" s="473"/>
      <c r="AU280" s="473"/>
      <c r="AV280" s="473"/>
      <c r="AW280" s="473"/>
      <c r="AX280" s="473"/>
      <c r="AY280" s="473"/>
      <c r="AZ280" s="474"/>
      <c r="BA280" s="424"/>
      <c r="BB280" s="424"/>
      <c r="BC280" s="424"/>
      <c r="BD280" s="424"/>
      <c r="BE280" s="424"/>
      <c r="BF280" s="424"/>
      <c r="BG280" s="424"/>
      <c r="BH280" s="424"/>
      <c r="BI280" s="424"/>
      <c r="BJ280" s="424"/>
    </row>
    <row r="281" spans="6:62" ht="93" customHeight="1" x14ac:dyDescent="0.25">
      <c r="F281" s="468"/>
      <c r="G281" s="469"/>
      <c r="H281" s="469"/>
      <c r="I281" s="469"/>
      <c r="J281" s="469"/>
      <c r="K281" s="469"/>
      <c r="L281" s="469"/>
      <c r="M281" s="469"/>
      <c r="N281" s="469"/>
      <c r="U281" s="471"/>
      <c r="V281" s="472"/>
      <c r="W281" s="472"/>
      <c r="X281" s="472"/>
      <c r="Y281" s="472"/>
      <c r="Z281" s="472"/>
      <c r="AA281" s="472"/>
      <c r="AB281" s="472"/>
      <c r="AC281" s="472"/>
      <c r="AD281" s="472"/>
      <c r="AE281" s="472"/>
      <c r="AF281" s="472"/>
      <c r="AG281" s="472"/>
      <c r="AH281" s="472"/>
      <c r="AI281" s="472"/>
      <c r="AJ281" s="472"/>
      <c r="AK281" s="472"/>
      <c r="AL281" s="473"/>
      <c r="AM281" s="473"/>
      <c r="AN281" s="473"/>
      <c r="AO281" s="473"/>
      <c r="AP281" s="473"/>
      <c r="AQ281" s="473"/>
      <c r="AR281" s="473"/>
      <c r="AS281" s="473"/>
      <c r="AT281" s="473"/>
      <c r="AU281" s="473"/>
      <c r="AV281" s="473"/>
      <c r="AW281" s="473"/>
      <c r="AX281" s="473"/>
      <c r="AY281" s="473"/>
      <c r="AZ281" s="474"/>
      <c r="BA281" s="424"/>
      <c r="BB281" s="424"/>
      <c r="BC281" s="424"/>
      <c r="BD281" s="424"/>
      <c r="BE281" s="424"/>
      <c r="BF281" s="424"/>
      <c r="BG281" s="424"/>
      <c r="BH281" s="424"/>
      <c r="BI281" s="424"/>
      <c r="BJ281" s="424"/>
    </row>
    <row r="282" spans="6:62" ht="93" customHeight="1" x14ac:dyDescent="0.25">
      <c r="F282" s="468"/>
      <c r="G282" s="469"/>
      <c r="H282" s="469"/>
      <c r="I282" s="469"/>
      <c r="J282" s="469"/>
      <c r="K282" s="469"/>
      <c r="L282" s="469"/>
      <c r="M282" s="469"/>
      <c r="N282" s="469"/>
      <c r="U282" s="471"/>
      <c r="V282" s="472"/>
      <c r="W282" s="472"/>
      <c r="X282" s="472"/>
      <c r="Y282" s="472"/>
      <c r="Z282" s="472"/>
      <c r="AA282" s="472"/>
      <c r="AB282" s="472"/>
      <c r="AC282" s="472"/>
      <c r="AD282" s="472"/>
      <c r="AE282" s="472"/>
      <c r="AF282" s="472"/>
      <c r="AG282" s="472"/>
      <c r="AH282" s="472"/>
      <c r="AI282" s="472"/>
      <c r="AJ282" s="472"/>
      <c r="AK282" s="472"/>
      <c r="AL282" s="473"/>
      <c r="AM282" s="473"/>
      <c r="AN282" s="473"/>
      <c r="AO282" s="473"/>
      <c r="AP282" s="473"/>
      <c r="AQ282" s="473"/>
      <c r="AR282" s="473"/>
      <c r="AS282" s="473"/>
      <c r="AT282" s="473"/>
      <c r="AU282" s="473"/>
      <c r="AV282" s="473"/>
      <c r="AW282" s="473"/>
      <c r="AX282" s="473"/>
      <c r="AY282" s="473"/>
      <c r="AZ282" s="474"/>
      <c r="BA282" s="424"/>
      <c r="BB282" s="424"/>
      <c r="BC282" s="424"/>
      <c r="BD282" s="424"/>
      <c r="BE282" s="424"/>
      <c r="BF282" s="424"/>
      <c r="BG282" s="424"/>
      <c r="BH282" s="424"/>
      <c r="BI282" s="424"/>
      <c r="BJ282" s="424"/>
    </row>
    <row r="283" spans="6:62" ht="93" customHeight="1" x14ac:dyDescent="0.25">
      <c r="F283" s="468"/>
      <c r="G283" s="469"/>
      <c r="H283" s="469"/>
      <c r="I283" s="469"/>
      <c r="J283" s="469"/>
      <c r="K283" s="469"/>
      <c r="L283" s="469"/>
      <c r="M283" s="469"/>
      <c r="N283" s="469"/>
      <c r="U283" s="471"/>
      <c r="V283" s="472"/>
      <c r="W283" s="472"/>
      <c r="X283" s="472"/>
      <c r="Y283" s="472"/>
      <c r="Z283" s="472"/>
      <c r="AA283" s="472"/>
      <c r="AB283" s="472"/>
      <c r="AC283" s="472"/>
      <c r="AD283" s="472"/>
      <c r="AE283" s="472"/>
      <c r="AF283" s="472"/>
      <c r="AG283" s="472"/>
      <c r="AH283" s="472"/>
      <c r="AI283" s="472"/>
      <c r="AJ283" s="472"/>
      <c r="AK283" s="472"/>
      <c r="AL283" s="473"/>
      <c r="AM283" s="473"/>
      <c r="AN283" s="473"/>
      <c r="AO283" s="473"/>
      <c r="AP283" s="473"/>
      <c r="AQ283" s="473"/>
      <c r="AR283" s="473"/>
      <c r="AS283" s="473"/>
      <c r="AT283" s="473"/>
      <c r="AU283" s="473"/>
      <c r="AV283" s="473"/>
      <c r="AW283" s="473"/>
      <c r="AX283" s="473"/>
      <c r="AY283" s="473"/>
      <c r="AZ283" s="474"/>
      <c r="BA283" s="424"/>
      <c r="BB283" s="424"/>
      <c r="BC283" s="424"/>
      <c r="BD283" s="424"/>
      <c r="BE283" s="424"/>
      <c r="BF283" s="424"/>
      <c r="BG283" s="424"/>
      <c r="BH283" s="424"/>
      <c r="BI283" s="424"/>
      <c r="BJ283" s="424"/>
    </row>
    <row r="284" spans="6:62" ht="93" customHeight="1" x14ac:dyDescent="0.25">
      <c r="F284" s="468"/>
      <c r="G284" s="469"/>
      <c r="H284" s="469"/>
      <c r="I284" s="469"/>
      <c r="J284" s="469"/>
      <c r="K284" s="469"/>
      <c r="L284" s="469"/>
      <c r="M284" s="469"/>
      <c r="N284" s="469"/>
      <c r="U284" s="471"/>
      <c r="V284" s="472"/>
      <c r="W284" s="472"/>
      <c r="X284" s="472"/>
      <c r="Y284" s="472"/>
      <c r="Z284" s="472"/>
      <c r="AA284" s="472"/>
      <c r="AB284" s="472"/>
      <c r="AC284" s="472"/>
      <c r="AD284" s="472"/>
      <c r="AE284" s="472"/>
      <c r="AF284" s="472"/>
      <c r="AG284" s="472"/>
      <c r="AH284" s="472"/>
      <c r="AI284" s="472"/>
      <c r="AJ284" s="472"/>
      <c r="AK284" s="472"/>
      <c r="AL284" s="473"/>
      <c r="AM284" s="473"/>
      <c r="AN284" s="473"/>
      <c r="AO284" s="473"/>
      <c r="AP284" s="473"/>
      <c r="AQ284" s="473"/>
      <c r="AR284" s="473"/>
      <c r="AS284" s="473"/>
      <c r="AT284" s="473"/>
      <c r="AU284" s="473"/>
      <c r="AV284" s="473"/>
      <c r="AW284" s="473"/>
      <c r="AX284" s="473"/>
      <c r="AY284" s="473"/>
      <c r="AZ284" s="474"/>
      <c r="BA284" s="424"/>
      <c r="BB284" s="424"/>
      <c r="BC284" s="424"/>
      <c r="BD284" s="424"/>
      <c r="BE284" s="424"/>
      <c r="BF284" s="424"/>
      <c r="BG284" s="424"/>
      <c r="BH284" s="424"/>
      <c r="BI284" s="424"/>
      <c r="BJ284" s="424"/>
    </row>
    <row r="285" spans="6:62" ht="93" customHeight="1" x14ac:dyDescent="0.25">
      <c r="F285" s="468"/>
      <c r="G285" s="469"/>
      <c r="H285" s="469"/>
      <c r="I285" s="469"/>
      <c r="J285" s="469"/>
      <c r="K285" s="469"/>
      <c r="L285" s="469"/>
      <c r="M285" s="469"/>
      <c r="N285" s="469"/>
      <c r="U285" s="471"/>
      <c r="V285" s="472"/>
      <c r="W285" s="472"/>
      <c r="X285" s="472"/>
      <c r="Y285" s="472"/>
      <c r="Z285" s="472"/>
      <c r="AA285" s="472"/>
      <c r="AB285" s="472"/>
      <c r="AC285" s="472"/>
      <c r="AD285" s="472"/>
      <c r="AE285" s="472"/>
      <c r="AF285" s="472"/>
      <c r="AG285" s="472"/>
      <c r="AH285" s="472"/>
      <c r="AI285" s="472"/>
      <c r="AJ285" s="472"/>
      <c r="AK285" s="472"/>
      <c r="AL285" s="473"/>
      <c r="AM285" s="473"/>
      <c r="AN285" s="473"/>
      <c r="AO285" s="473"/>
      <c r="AP285" s="473"/>
      <c r="AQ285" s="473"/>
      <c r="AR285" s="473"/>
      <c r="AS285" s="473"/>
      <c r="AT285" s="473"/>
      <c r="AU285" s="473"/>
      <c r="AV285" s="473"/>
      <c r="AW285" s="473"/>
      <c r="AX285" s="473"/>
      <c r="AY285" s="473"/>
      <c r="AZ285" s="474"/>
      <c r="BA285" s="424"/>
      <c r="BB285" s="424"/>
      <c r="BC285" s="424"/>
      <c r="BD285" s="424"/>
      <c r="BE285" s="424"/>
      <c r="BF285" s="424"/>
      <c r="BG285" s="424"/>
      <c r="BH285" s="424"/>
      <c r="BI285" s="424"/>
      <c r="BJ285" s="424"/>
    </row>
    <row r="286" spans="6:62" ht="93" customHeight="1" x14ac:dyDescent="0.25">
      <c r="F286" s="468"/>
      <c r="G286" s="469"/>
      <c r="H286" s="469"/>
      <c r="I286" s="469"/>
      <c r="J286" s="469"/>
      <c r="K286" s="469"/>
      <c r="L286" s="469"/>
      <c r="M286" s="469"/>
      <c r="N286" s="469"/>
      <c r="U286" s="471"/>
      <c r="V286" s="472"/>
      <c r="W286" s="472"/>
      <c r="X286" s="472"/>
      <c r="Y286" s="472"/>
      <c r="Z286" s="472"/>
      <c r="AA286" s="472"/>
      <c r="AB286" s="472"/>
      <c r="AC286" s="472"/>
      <c r="AD286" s="472"/>
      <c r="AE286" s="472"/>
      <c r="AF286" s="472"/>
      <c r="AG286" s="472"/>
      <c r="AH286" s="472"/>
      <c r="AI286" s="472"/>
      <c r="AJ286" s="472"/>
      <c r="AK286" s="472"/>
      <c r="AL286" s="473"/>
      <c r="AM286" s="473"/>
      <c r="AN286" s="473"/>
      <c r="AO286" s="473"/>
      <c r="AP286" s="473"/>
      <c r="AQ286" s="473"/>
      <c r="AR286" s="473"/>
      <c r="AS286" s="473"/>
      <c r="AT286" s="473"/>
      <c r="AU286" s="473"/>
      <c r="AV286" s="473"/>
      <c r="AW286" s="473"/>
      <c r="AX286" s="473"/>
      <c r="AY286" s="473"/>
      <c r="AZ286" s="474"/>
      <c r="BA286" s="424"/>
      <c r="BB286" s="424"/>
      <c r="BC286" s="424"/>
      <c r="BD286" s="424"/>
      <c r="BE286" s="424"/>
      <c r="BF286" s="424"/>
      <c r="BG286" s="424"/>
      <c r="BH286" s="424"/>
      <c r="BI286" s="424"/>
      <c r="BJ286" s="424"/>
    </row>
    <row r="287" spans="6:62" ht="93" customHeight="1" x14ac:dyDescent="0.25">
      <c r="F287" s="468"/>
      <c r="G287" s="469"/>
      <c r="H287" s="469"/>
      <c r="I287" s="469"/>
      <c r="J287" s="469"/>
      <c r="K287" s="469"/>
      <c r="L287" s="469"/>
      <c r="M287" s="469"/>
      <c r="N287" s="469"/>
      <c r="U287" s="471"/>
      <c r="V287" s="472"/>
      <c r="W287" s="472"/>
      <c r="X287" s="472"/>
      <c r="Y287" s="472"/>
      <c r="Z287" s="472"/>
      <c r="AA287" s="472"/>
      <c r="AB287" s="472"/>
      <c r="AC287" s="472"/>
      <c r="AD287" s="472"/>
      <c r="AE287" s="472"/>
      <c r="AF287" s="472"/>
      <c r="AG287" s="472"/>
      <c r="AH287" s="472"/>
      <c r="AI287" s="472"/>
      <c r="AJ287" s="472"/>
      <c r="AK287" s="472"/>
      <c r="AL287" s="473"/>
      <c r="AM287" s="473"/>
      <c r="AN287" s="473"/>
      <c r="AO287" s="473"/>
      <c r="AP287" s="473"/>
      <c r="AQ287" s="473"/>
      <c r="AR287" s="473"/>
      <c r="AS287" s="473"/>
      <c r="AT287" s="473"/>
      <c r="AU287" s="473"/>
      <c r="AV287" s="473"/>
      <c r="AW287" s="473"/>
      <c r="AX287" s="473"/>
      <c r="AY287" s="473"/>
      <c r="AZ287" s="474"/>
      <c r="BA287" s="424"/>
      <c r="BB287" s="424"/>
      <c r="BC287" s="424"/>
      <c r="BD287" s="424"/>
      <c r="BE287" s="424"/>
      <c r="BF287" s="424"/>
      <c r="BG287" s="424"/>
      <c r="BH287" s="424"/>
      <c r="BI287" s="424"/>
      <c r="BJ287" s="424"/>
    </row>
    <row r="288" spans="6:62" ht="93" customHeight="1" x14ac:dyDescent="0.25">
      <c r="F288" s="468"/>
      <c r="G288" s="469"/>
      <c r="H288" s="469"/>
      <c r="I288" s="469"/>
      <c r="J288" s="469"/>
      <c r="K288" s="469"/>
      <c r="L288" s="469"/>
      <c r="M288" s="469"/>
      <c r="N288" s="469"/>
      <c r="U288" s="471"/>
      <c r="V288" s="472"/>
      <c r="W288" s="472"/>
      <c r="X288" s="472"/>
      <c r="Y288" s="472"/>
      <c r="Z288" s="472"/>
      <c r="AA288" s="472"/>
      <c r="AB288" s="472"/>
      <c r="AC288" s="472"/>
      <c r="AD288" s="472"/>
      <c r="AE288" s="472"/>
      <c r="AF288" s="472"/>
      <c r="AG288" s="472"/>
      <c r="AH288" s="472"/>
      <c r="AI288" s="472"/>
      <c r="AJ288" s="472"/>
      <c r="AK288" s="472"/>
      <c r="AL288" s="473"/>
      <c r="AM288" s="473"/>
      <c r="AN288" s="473"/>
      <c r="AO288" s="473"/>
      <c r="AP288" s="473"/>
      <c r="AQ288" s="473"/>
      <c r="AR288" s="473"/>
      <c r="AS288" s="473"/>
      <c r="AT288" s="473"/>
      <c r="AU288" s="473"/>
      <c r="AV288" s="473"/>
      <c r="AW288" s="473"/>
      <c r="AX288" s="473"/>
      <c r="AY288" s="473"/>
      <c r="AZ288" s="474"/>
      <c r="BA288" s="424"/>
      <c r="BB288" s="424"/>
      <c r="BC288" s="424"/>
      <c r="BD288" s="424"/>
      <c r="BE288" s="424"/>
      <c r="BF288" s="424"/>
      <c r="BG288" s="424"/>
      <c r="BH288" s="424"/>
      <c r="BI288" s="424"/>
      <c r="BJ288" s="424"/>
    </row>
    <row r="289" spans="6:62" ht="93" customHeight="1" x14ac:dyDescent="0.25">
      <c r="F289" s="468"/>
      <c r="G289" s="469"/>
      <c r="H289" s="469"/>
      <c r="I289" s="469"/>
      <c r="J289" s="469"/>
      <c r="K289" s="469"/>
      <c r="L289" s="469"/>
      <c r="M289" s="469"/>
      <c r="N289" s="469"/>
      <c r="U289" s="471"/>
      <c r="V289" s="472"/>
      <c r="W289" s="472"/>
      <c r="X289" s="472"/>
      <c r="Y289" s="472"/>
      <c r="Z289" s="472"/>
      <c r="AA289" s="472"/>
      <c r="AB289" s="472"/>
      <c r="AC289" s="472"/>
      <c r="AD289" s="472"/>
      <c r="AE289" s="472"/>
      <c r="AF289" s="472"/>
      <c r="AG289" s="472"/>
      <c r="AH289" s="472"/>
      <c r="AI289" s="472"/>
      <c r="AJ289" s="472"/>
      <c r="AK289" s="472"/>
      <c r="AL289" s="473"/>
      <c r="AM289" s="473"/>
      <c r="AN289" s="473"/>
      <c r="AO289" s="473"/>
      <c r="AP289" s="473"/>
      <c r="AQ289" s="473"/>
      <c r="AR289" s="473"/>
      <c r="AS289" s="473"/>
      <c r="AT289" s="473"/>
      <c r="AU289" s="473"/>
      <c r="AV289" s="473"/>
      <c r="AW289" s="473"/>
      <c r="AX289" s="473"/>
      <c r="AY289" s="473"/>
      <c r="AZ289" s="474"/>
      <c r="BA289" s="424"/>
      <c r="BB289" s="424"/>
      <c r="BC289" s="424"/>
      <c r="BD289" s="424"/>
      <c r="BE289" s="424"/>
      <c r="BF289" s="424"/>
      <c r="BG289" s="424"/>
      <c r="BH289" s="424"/>
      <c r="BI289" s="424"/>
      <c r="BJ289" s="424"/>
    </row>
    <row r="290" spans="6:62" ht="93" customHeight="1" x14ac:dyDescent="0.25">
      <c r="F290" s="468"/>
      <c r="G290" s="469"/>
      <c r="H290" s="469"/>
      <c r="I290" s="469"/>
      <c r="J290" s="469"/>
      <c r="K290" s="469"/>
      <c r="L290" s="469"/>
      <c r="M290" s="469"/>
      <c r="N290" s="469"/>
      <c r="U290" s="471"/>
      <c r="V290" s="472"/>
      <c r="W290" s="472"/>
      <c r="X290" s="472"/>
      <c r="Y290" s="472"/>
      <c r="Z290" s="472"/>
      <c r="AA290" s="472"/>
      <c r="AB290" s="472"/>
      <c r="AC290" s="472"/>
      <c r="AD290" s="472"/>
      <c r="AE290" s="472"/>
      <c r="AF290" s="472"/>
      <c r="AG290" s="472"/>
      <c r="AH290" s="472"/>
      <c r="AI290" s="472"/>
      <c r="AJ290" s="472"/>
      <c r="AK290" s="472"/>
      <c r="AL290" s="473"/>
      <c r="AM290" s="473"/>
      <c r="AN290" s="473"/>
      <c r="AO290" s="473"/>
      <c r="AP290" s="473"/>
      <c r="AQ290" s="473"/>
      <c r="AR290" s="473"/>
      <c r="AS290" s="473"/>
      <c r="AT290" s="473"/>
      <c r="AU290" s="473"/>
      <c r="AV290" s="473"/>
      <c r="AW290" s="473"/>
      <c r="AX290" s="473"/>
      <c r="AY290" s="473"/>
      <c r="AZ290" s="474"/>
      <c r="BA290" s="424"/>
      <c r="BB290" s="424"/>
      <c r="BC290" s="424"/>
      <c r="BD290" s="424"/>
      <c r="BE290" s="424"/>
      <c r="BF290" s="424"/>
      <c r="BG290" s="424"/>
      <c r="BH290" s="424"/>
      <c r="BI290" s="424"/>
      <c r="BJ290" s="424"/>
    </row>
    <row r="291" spans="6:62" ht="93" customHeight="1" x14ac:dyDescent="0.25">
      <c r="F291" s="468"/>
      <c r="G291" s="469"/>
      <c r="H291" s="469"/>
      <c r="I291" s="469"/>
      <c r="J291" s="469"/>
      <c r="K291" s="469"/>
      <c r="L291" s="469"/>
      <c r="M291" s="469"/>
      <c r="N291" s="469"/>
      <c r="U291" s="471"/>
      <c r="V291" s="472"/>
      <c r="W291" s="472"/>
      <c r="X291" s="472"/>
      <c r="Y291" s="472"/>
      <c r="Z291" s="472"/>
      <c r="AA291" s="472"/>
      <c r="AB291" s="472"/>
      <c r="AC291" s="472"/>
      <c r="AD291" s="472"/>
      <c r="AE291" s="472"/>
      <c r="AF291" s="472"/>
      <c r="AG291" s="472"/>
      <c r="AH291" s="472"/>
      <c r="AI291" s="472"/>
      <c r="AJ291" s="472"/>
      <c r="AK291" s="472"/>
      <c r="AL291" s="473"/>
      <c r="AM291" s="473"/>
      <c r="AN291" s="473"/>
      <c r="AO291" s="473"/>
      <c r="AP291" s="473"/>
      <c r="AQ291" s="473"/>
      <c r="AR291" s="473"/>
      <c r="AS291" s="473"/>
      <c r="AT291" s="473"/>
      <c r="AU291" s="473"/>
      <c r="AV291" s="473"/>
      <c r="AW291" s="473"/>
      <c r="AX291" s="473"/>
      <c r="AY291" s="473"/>
      <c r="AZ291" s="474"/>
      <c r="BA291" s="424"/>
      <c r="BB291" s="424"/>
      <c r="BC291" s="424"/>
      <c r="BD291" s="424"/>
      <c r="BE291" s="424"/>
      <c r="BF291" s="424"/>
      <c r="BG291" s="424"/>
      <c r="BH291" s="424"/>
      <c r="BI291" s="424"/>
      <c r="BJ291" s="424"/>
    </row>
    <row r="292" spans="6:62" ht="93" customHeight="1" x14ac:dyDescent="0.25">
      <c r="F292" s="468"/>
      <c r="G292" s="469"/>
      <c r="H292" s="469"/>
      <c r="I292" s="469"/>
      <c r="J292" s="469"/>
      <c r="K292" s="469"/>
      <c r="L292" s="469"/>
      <c r="M292" s="469"/>
      <c r="N292" s="469"/>
      <c r="U292" s="471"/>
      <c r="V292" s="472"/>
      <c r="W292" s="472"/>
      <c r="X292" s="472"/>
      <c r="Y292" s="472"/>
      <c r="Z292" s="472"/>
      <c r="AA292" s="472"/>
      <c r="AB292" s="472"/>
      <c r="AC292" s="472"/>
      <c r="AD292" s="472"/>
      <c r="AE292" s="472"/>
      <c r="AF292" s="472"/>
      <c r="AG292" s="472"/>
      <c r="AH292" s="472"/>
      <c r="AI292" s="472"/>
      <c r="AJ292" s="472"/>
      <c r="AK292" s="472"/>
      <c r="AL292" s="473"/>
      <c r="AM292" s="473"/>
      <c r="AN292" s="473"/>
      <c r="AO292" s="473"/>
      <c r="AP292" s="473"/>
      <c r="AQ292" s="473"/>
      <c r="AR292" s="473"/>
      <c r="AS292" s="473"/>
      <c r="AT292" s="473"/>
      <c r="AU292" s="473"/>
      <c r="AV292" s="473"/>
      <c r="AW292" s="473"/>
      <c r="AX292" s="473"/>
      <c r="AY292" s="473"/>
      <c r="AZ292" s="474"/>
      <c r="BA292" s="424"/>
      <c r="BB292" s="424"/>
      <c r="BC292" s="424"/>
      <c r="BD292" s="424"/>
      <c r="BE292" s="424"/>
      <c r="BF292" s="424"/>
      <c r="BG292" s="424"/>
      <c r="BH292" s="424"/>
      <c r="BI292" s="424"/>
      <c r="BJ292" s="424"/>
    </row>
    <row r="293" spans="6:62" ht="93" customHeight="1" x14ac:dyDescent="0.25">
      <c r="F293" s="468"/>
      <c r="G293" s="469"/>
      <c r="H293" s="469"/>
      <c r="I293" s="469"/>
      <c r="J293" s="469"/>
      <c r="K293" s="469"/>
      <c r="L293" s="469"/>
      <c r="M293" s="469"/>
      <c r="N293" s="469"/>
      <c r="U293" s="471"/>
      <c r="V293" s="472"/>
      <c r="W293" s="472"/>
      <c r="X293" s="472"/>
      <c r="Y293" s="472"/>
      <c r="Z293" s="472"/>
      <c r="AA293" s="472"/>
      <c r="AB293" s="472"/>
      <c r="AC293" s="472"/>
      <c r="AD293" s="472"/>
      <c r="AE293" s="472"/>
      <c r="AF293" s="472"/>
      <c r="AG293" s="472"/>
      <c r="AH293" s="472"/>
      <c r="AI293" s="472"/>
      <c r="AJ293" s="472"/>
      <c r="AK293" s="472"/>
      <c r="AL293" s="473"/>
      <c r="AM293" s="473"/>
      <c r="AN293" s="473"/>
      <c r="AO293" s="473"/>
      <c r="AP293" s="473"/>
      <c r="AQ293" s="473"/>
      <c r="AR293" s="473"/>
      <c r="AS293" s="473"/>
      <c r="AT293" s="473"/>
      <c r="AU293" s="473"/>
      <c r="AV293" s="473"/>
      <c r="AW293" s="473"/>
      <c r="AX293" s="473"/>
      <c r="AY293" s="473"/>
      <c r="AZ293" s="474"/>
      <c r="BA293" s="424"/>
      <c r="BB293" s="424"/>
      <c r="BC293" s="424"/>
      <c r="BD293" s="424"/>
      <c r="BE293" s="424"/>
      <c r="BF293" s="424"/>
      <c r="BG293" s="424"/>
      <c r="BH293" s="424"/>
      <c r="BI293" s="424"/>
      <c r="BJ293" s="424"/>
    </row>
    <row r="294" spans="6:62" ht="93" customHeight="1" x14ac:dyDescent="0.25">
      <c r="F294" s="468"/>
      <c r="G294" s="469"/>
      <c r="H294" s="469"/>
      <c r="I294" s="469"/>
      <c r="J294" s="469"/>
      <c r="K294" s="469"/>
      <c r="L294" s="469"/>
      <c r="M294" s="469"/>
      <c r="N294" s="469"/>
      <c r="U294" s="471"/>
      <c r="V294" s="472"/>
      <c r="W294" s="472"/>
      <c r="X294" s="472"/>
      <c r="Y294" s="472"/>
      <c r="Z294" s="472"/>
      <c r="AA294" s="472"/>
      <c r="AB294" s="472"/>
      <c r="AC294" s="472"/>
      <c r="AD294" s="472"/>
      <c r="AE294" s="472"/>
      <c r="AF294" s="472"/>
      <c r="AG294" s="472"/>
      <c r="AH294" s="472"/>
      <c r="AI294" s="472"/>
      <c r="AJ294" s="472"/>
      <c r="AK294" s="472"/>
      <c r="AL294" s="473"/>
      <c r="AM294" s="473"/>
      <c r="AN294" s="473"/>
      <c r="AO294" s="473"/>
      <c r="AP294" s="473"/>
      <c r="AQ294" s="473"/>
      <c r="AR294" s="473"/>
      <c r="AS294" s="473"/>
      <c r="AT294" s="473"/>
      <c r="AU294" s="473"/>
      <c r="AV294" s="473"/>
      <c r="AW294" s="473"/>
      <c r="AX294" s="473"/>
      <c r="AY294" s="473"/>
      <c r="AZ294" s="474"/>
      <c r="BA294" s="424"/>
      <c r="BB294" s="424"/>
      <c r="BC294" s="424"/>
      <c r="BD294" s="424"/>
      <c r="BE294" s="424"/>
      <c r="BF294" s="424"/>
      <c r="BG294" s="424"/>
      <c r="BH294" s="424"/>
      <c r="BI294" s="424"/>
      <c r="BJ294" s="424"/>
    </row>
    <row r="295" spans="6:62" ht="93" customHeight="1" x14ac:dyDescent="0.25">
      <c r="F295" s="468"/>
      <c r="G295" s="469"/>
      <c r="H295" s="469"/>
      <c r="I295" s="469"/>
      <c r="J295" s="469"/>
      <c r="K295" s="469"/>
      <c r="L295" s="469"/>
      <c r="M295" s="469"/>
      <c r="N295" s="469"/>
      <c r="U295" s="471"/>
      <c r="V295" s="472"/>
      <c r="W295" s="472"/>
      <c r="X295" s="472"/>
      <c r="Y295" s="472"/>
      <c r="Z295" s="472"/>
      <c r="AA295" s="472"/>
      <c r="AB295" s="472"/>
      <c r="AC295" s="472"/>
      <c r="AD295" s="472"/>
      <c r="AE295" s="472"/>
      <c r="AF295" s="472"/>
      <c r="AG295" s="472"/>
      <c r="AH295" s="472"/>
      <c r="AI295" s="472"/>
      <c r="AJ295" s="472"/>
      <c r="AK295" s="472"/>
      <c r="AL295" s="473"/>
      <c r="AM295" s="473"/>
      <c r="AN295" s="473"/>
      <c r="AO295" s="473"/>
      <c r="AP295" s="473"/>
      <c r="AQ295" s="473"/>
      <c r="AR295" s="473"/>
      <c r="AS295" s="473"/>
      <c r="AT295" s="473"/>
      <c r="AU295" s="473"/>
      <c r="AV295" s="473"/>
      <c r="AW295" s="473"/>
      <c r="AX295" s="473"/>
      <c r="AY295" s="473"/>
      <c r="AZ295" s="474"/>
      <c r="BA295" s="424"/>
      <c r="BB295" s="424"/>
      <c r="BC295" s="424"/>
      <c r="BD295" s="424"/>
      <c r="BE295" s="424"/>
      <c r="BF295" s="424"/>
      <c r="BG295" s="424"/>
      <c r="BH295" s="424"/>
      <c r="BI295" s="424"/>
      <c r="BJ295" s="424"/>
    </row>
    <row r="296" spans="6:62" ht="93" customHeight="1" x14ac:dyDescent="0.25">
      <c r="F296" s="468"/>
      <c r="G296" s="469"/>
      <c r="H296" s="469"/>
      <c r="I296" s="469"/>
      <c r="J296" s="469"/>
      <c r="K296" s="469"/>
      <c r="L296" s="469"/>
      <c r="M296" s="469"/>
      <c r="N296" s="469"/>
      <c r="U296" s="471"/>
      <c r="V296" s="472"/>
      <c r="W296" s="472"/>
      <c r="X296" s="472"/>
      <c r="Y296" s="472"/>
      <c r="Z296" s="472"/>
      <c r="AA296" s="472"/>
      <c r="AB296" s="472"/>
      <c r="AC296" s="472"/>
      <c r="AD296" s="472"/>
      <c r="AE296" s="472"/>
      <c r="AF296" s="472"/>
      <c r="AG296" s="472"/>
      <c r="AH296" s="472"/>
      <c r="AI296" s="472"/>
      <c r="AJ296" s="472"/>
      <c r="AK296" s="472"/>
      <c r="AL296" s="473"/>
      <c r="AM296" s="473"/>
      <c r="AN296" s="473"/>
      <c r="AO296" s="473"/>
      <c r="AP296" s="473"/>
      <c r="AQ296" s="473"/>
      <c r="AR296" s="473"/>
      <c r="AS296" s="473"/>
      <c r="AT296" s="473"/>
      <c r="AU296" s="473"/>
      <c r="AV296" s="473"/>
      <c r="AW296" s="473"/>
      <c r="AX296" s="473"/>
      <c r="AY296" s="473"/>
      <c r="AZ296" s="474"/>
      <c r="BA296" s="424"/>
      <c r="BB296" s="424"/>
      <c r="BC296" s="424"/>
      <c r="BD296" s="424"/>
      <c r="BE296" s="424"/>
      <c r="BF296" s="424"/>
      <c r="BG296" s="424"/>
      <c r="BH296" s="424"/>
      <c r="BI296" s="424"/>
      <c r="BJ296" s="424"/>
    </row>
    <row r="297" spans="6:62" ht="93" customHeight="1" x14ac:dyDescent="0.25">
      <c r="F297" s="468"/>
      <c r="G297" s="469"/>
      <c r="H297" s="469"/>
      <c r="I297" s="469"/>
      <c r="J297" s="469"/>
      <c r="K297" s="469"/>
      <c r="L297" s="469"/>
      <c r="M297" s="469"/>
      <c r="N297" s="469"/>
      <c r="U297" s="471"/>
      <c r="V297" s="472"/>
      <c r="W297" s="472"/>
      <c r="X297" s="472"/>
      <c r="Y297" s="472"/>
      <c r="Z297" s="472"/>
      <c r="AA297" s="472"/>
      <c r="AB297" s="472"/>
      <c r="AC297" s="472"/>
      <c r="AD297" s="472"/>
      <c r="AE297" s="472"/>
      <c r="AF297" s="472"/>
      <c r="AG297" s="472"/>
      <c r="AH297" s="472"/>
      <c r="AI297" s="472"/>
      <c r="AJ297" s="472"/>
      <c r="AK297" s="472"/>
      <c r="AL297" s="473"/>
      <c r="AM297" s="473"/>
      <c r="AN297" s="473"/>
      <c r="AO297" s="473"/>
      <c r="AP297" s="473"/>
      <c r="AQ297" s="473"/>
      <c r="AR297" s="473"/>
      <c r="AS297" s="473"/>
      <c r="AT297" s="473"/>
      <c r="AU297" s="473"/>
      <c r="AV297" s="473"/>
      <c r="AW297" s="473"/>
      <c r="AX297" s="473"/>
      <c r="AY297" s="473"/>
      <c r="AZ297" s="474"/>
      <c r="BA297" s="424"/>
      <c r="BB297" s="424"/>
      <c r="BC297" s="424"/>
      <c r="BD297" s="424"/>
      <c r="BE297" s="424"/>
      <c r="BF297" s="424"/>
      <c r="BG297" s="424"/>
      <c r="BH297" s="424"/>
      <c r="BI297" s="424"/>
      <c r="BJ297" s="424"/>
    </row>
    <row r="298" spans="6:62" ht="93" customHeight="1" x14ac:dyDescent="0.25">
      <c r="F298" s="468"/>
      <c r="G298" s="469"/>
      <c r="H298" s="469"/>
      <c r="I298" s="469"/>
      <c r="J298" s="469"/>
      <c r="K298" s="469"/>
      <c r="L298" s="469"/>
      <c r="M298" s="469"/>
      <c r="N298" s="469"/>
      <c r="U298" s="471"/>
      <c r="V298" s="472"/>
      <c r="W298" s="472"/>
      <c r="X298" s="472"/>
      <c r="Y298" s="472"/>
      <c r="Z298" s="472"/>
      <c r="AA298" s="472"/>
      <c r="AB298" s="472"/>
      <c r="AC298" s="472"/>
      <c r="AD298" s="472"/>
      <c r="AE298" s="472"/>
      <c r="AF298" s="472"/>
      <c r="AG298" s="472"/>
      <c r="AH298" s="472"/>
      <c r="AI298" s="472"/>
      <c r="AJ298" s="472"/>
      <c r="AK298" s="472"/>
      <c r="AL298" s="473"/>
      <c r="AM298" s="473"/>
      <c r="AN298" s="473"/>
      <c r="AO298" s="473"/>
      <c r="AP298" s="473"/>
      <c r="AQ298" s="473"/>
      <c r="AR298" s="473"/>
      <c r="AS298" s="473"/>
      <c r="AT298" s="473"/>
      <c r="AU298" s="473"/>
      <c r="AV298" s="473"/>
      <c r="AW298" s="473"/>
      <c r="AX298" s="473"/>
      <c r="AY298" s="473"/>
      <c r="AZ298" s="474"/>
      <c r="BA298" s="424"/>
      <c r="BB298" s="424"/>
      <c r="BC298" s="424"/>
      <c r="BD298" s="424"/>
      <c r="BE298" s="424"/>
      <c r="BF298" s="424"/>
      <c r="BG298" s="424"/>
      <c r="BH298" s="424"/>
      <c r="BI298" s="424"/>
      <c r="BJ298" s="424"/>
    </row>
    <row r="299" spans="6:62" ht="93" customHeight="1" x14ac:dyDescent="0.25">
      <c r="F299" s="468"/>
      <c r="G299" s="469"/>
      <c r="H299" s="469"/>
      <c r="I299" s="469"/>
      <c r="J299" s="469"/>
      <c r="K299" s="469"/>
      <c r="L299" s="469"/>
      <c r="M299" s="469"/>
      <c r="N299" s="469"/>
      <c r="U299" s="471"/>
      <c r="V299" s="472"/>
      <c r="W299" s="472"/>
      <c r="X299" s="472"/>
      <c r="Y299" s="472"/>
      <c r="Z299" s="472"/>
      <c r="AA299" s="472"/>
      <c r="AB299" s="472"/>
      <c r="AC299" s="472"/>
      <c r="AD299" s="472"/>
      <c r="AE299" s="472"/>
      <c r="AF299" s="472"/>
      <c r="AG299" s="472"/>
      <c r="AH299" s="472"/>
      <c r="AI299" s="472"/>
      <c r="AJ299" s="472"/>
      <c r="AK299" s="472"/>
      <c r="AL299" s="473"/>
      <c r="AM299" s="473"/>
      <c r="AN299" s="473"/>
      <c r="AO299" s="473"/>
      <c r="AP299" s="473"/>
      <c r="AQ299" s="473"/>
      <c r="AR299" s="473"/>
      <c r="AS299" s="473"/>
      <c r="AT299" s="473"/>
      <c r="AU299" s="473"/>
      <c r="AV299" s="473"/>
      <c r="AW299" s="473"/>
      <c r="AX299" s="473"/>
      <c r="AY299" s="473"/>
      <c r="AZ299" s="474"/>
      <c r="BA299" s="424"/>
      <c r="BB299" s="424"/>
      <c r="BC299" s="424"/>
      <c r="BD299" s="424"/>
      <c r="BE299" s="424"/>
      <c r="BF299" s="424"/>
      <c r="BG299" s="424"/>
      <c r="BH299" s="424"/>
      <c r="BI299" s="424"/>
      <c r="BJ299" s="424"/>
    </row>
    <row r="300" spans="6:62" ht="93" customHeight="1" x14ac:dyDescent="0.25">
      <c r="F300" s="468"/>
      <c r="G300" s="469"/>
      <c r="H300" s="469"/>
      <c r="I300" s="469"/>
      <c r="J300" s="469"/>
      <c r="K300" s="469"/>
      <c r="L300" s="469"/>
      <c r="M300" s="469"/>
      <c r="N300" s="469"/>
      <c r="U300" s="471"/>
      <c r="V300" s="472"/>
      <c r="W300" s="472"/>
      <c r="X300" s="472"/>
      <c r="Y300" s="472"/>
      <c r="Z300" s="472"/>
      <c r="AA300" s="472"/>
      <c r="AB300" s="472"/>
      <c r="AC300" s="472"/>
      <c r="AD300" s="472"/>
      <c r="AE300" s="472"/>
      <c r="AF300" s="472"/>
      <c r="AG300" s="472"/>
      <c r="AH300" s="472"/>
      <c r="AI300" s="472"/>
      <c r="AJ300" s="472"/>
      <c r="AK300" s="472"/>
      <c r="AL300" s="473"/>
      <c r="AM300" s="473"/>
      <c r="AN300" s="473"/>
      <c r="AO300" s="473"/>
      <c r="AP300" s="473"/>
      <c r="AQ300" s="473"/>
      <c r="AR300" s="473"/>
      <c r="AS300" s="473"/>
      <c r="AT300" s="473"/>
      <c r="AU300" s="473"/>
      <c r="AV300" s="473"/>
      <c r="AW300" s="473"/>
      <c r="AX300" s="473"/>
      <c r="AY300" s="473"/>
      <c r="AZ300" s="474"/>
      <c r="BA300" s="424"/>
      <c r="BB300" s="424"/>
      <c r="BC300" s="424"/>
      <c r="BD300" s="424"/>
      <c r="BE300" s="424"/>
      <c r="BF300" s="424"/>
      <c r="BG300" s="424"/>
      <c r="BH300" s="424"/>
      <c r="BI300" s="424"/>
      <c r="BJ300" s="424"/>
    </row>
    <row r="301" spans="6:62" ht="93" customHeight="1" x14ac:dyDescent="0.25">
      <c r="F301" s="468"/>
      <c r="G301" s="469"/>
      <c r="H301" s="469"/>
      <c r="I301" s="469"/>
      <c r="J301" s="469"/>
      <c r="K301" s="469"/>
      <c r="L301" s="469"/>
      <c r="M301" s="469"/>
      <c r="N301" s="469"/>
      <c r="U301" s="471"/>
      <c r="V301" s="472"/>
      <c r="W301" s="472"/>
      <c r="X301" s="472"/>
      <c r="Y301" s="472"/>
      <c r="Z301" s="472"/>
      <c r="AA301" s="472"/>
      <c r="AB301" s="472"/>
      <c r="AC301" s="472"/>
      <c r="AD301" s="472"/>
      <c r="AE301" s="472"/>
      <c r="AF301" s="472"/>
      <c r="AG301" s="472"/>
      <c r="AH301" s="472"/>
      <c r="AI301" s="472"/>
      <c r="AJ301" s="472"/>
      <c r="AK301" s="472"/>
      <c r="AL301" s="473"/>
      <c r="AM301" s="473"/>
      <c r="AN301" s="473"/>
      <c r="AO301" s="473"/>
      <c r="AP301" s="473"/>
      <c r="AQ301" s="473"/>
      <c r="AR301" s="473"/>
      <c r="AS301" s="473"/>
      <c r="AT301" s="473"/>
      <c r="AU301" s="473"/>
      <c r="AV301" s="473"/>
      <c r="AW301" s="473"/>
      <c r="AX301" s="473"/>
      <c r="AY301" s="473"/>
      <c r="AZ301" s="474"/>
      <c r="BA301" s="424"/>
      <c r="BB301" s="424"/>
      <c r="BC301" s="424"/>
      <c r="BD301" s="424"/>
      <c r="BE301" s="424"/>
      <c r="BF301" s="424"/>
      <c r="BG301" s="424"/>
      <c r="BH301" s="424"/>
      <c r="BI301" s="424"/>
      <c r="BJ301" s="424"/>
    </row>
    <row r="302" spans="6:62" ht="93" customHeight="1" x14ac:dyDescent="0.25">
      <c r="F302" s="468"/>
      <c r="G302" s="469"/>
      <c r="H302" s="469"/>
      <c r="I302" s="469"/>
      <c r="J302" s="469"/>
      <c r="K302" s="469"/>
      <c r="L302" s="469"/>
      <c r="M302" s="469"/>
      <c r="N302" s="469"/>
      <c r="U302" s="471"/>
      <c r="V302" s="472"/>
      <c r="W302" s="472"/>
      <c r="X302" s="472"/>
      <c r="Y302" s="472"/>
      <c r="Z302" s="472"/>
      <c r="AA302" s="472"/>
      <c r="AB302" s="472"/>
      <c r="AC302" s="472"/>
      <c r="AD302" s="472"/>
      <c r="AE302" s="472"/>
      <c r="AF302" s="472"/>
      <c r="AG302" s="472"/>
      <c r="AH302" s="472"/>
      <c r="AI302" s="472"/>
      <c r="AJ302" s="472"/>
      <c r="AK302" s="472"/>
      <c r="AL302" s="473"/>
      <c r="AM302" s="473"/>
      <c r="AN302" s="473"/>
      <c r="AO302" s="473"/>
      <c r="AP302" s="473"/>
      <c r="AQ302" s="473"/>
      <c r="AR302" s="473"/>
      <c r="AS302" s="473"/>
      <c r="AT302" s="473"/>
      <c r="AU302" s="473"/>
      <c r="AV302" s="473"/>
      <c r="AW302" s="473"/>
      <c r="AX302" s="473"/>
      <c r="AY302" s="473"/>
      <c r="AZ302" s="474"/>
      <c r="BA302" s="424"/>
      <c r="BB302" s="424"/>
      <c r="BC302" s="424"/>
      <c r="BD302" s="424"/>
      <c r="BE302" s="424"/>
      <c r="BF302" s="424"/>
      <c r="BG302" s="424"/>
      <c r="BH302" s="424"/>
      <c r="BI302" s="424"/>
      <c r="BJ302" s="424"/>
    </row>
    <row r="303" spans="6:62" ht="93" customHeight="1" x14ac:dyDescent="0.25">
      <c r="F303" s="468"/>
      <c r="G303" s="469"/>
      <c r="H303" s="469"/>
      <c r="I303" s="469"/>
      <c r="J303" s="469"/>
      <c r="K303" s="469"/>
      <c r="L303" s="469"/>
      <c r="M303" s="469"/>
      <c r="N303" s="469"/>
      <c r="U303" s="471"/>
      <c r="V303" s="472"/>
      <c r="W303" s="472"/>
      <c r="X303" s="472"/>
      <c r="Y303" s="472"/>
      <c r="Z303" s="472"/>
      <c r="AA303" s="472"/>
      <c r="AB303" s="472"/>
      <c r="AC303" s="472"/>
      <c r="AD303" s="472"/>
      <c r="AE303" s="472"/>
      <c r="AF303" s="472"/>
      <c r="AG303" s="472"/>
      <c r="AH303" s="472"/>
      <c r="AI303" s="472"/>
      <c r="AJ303" s="472"/>
      <c r="AK303" s="472"/>
      <c r="AL303" s="473"/>
      <c r="AM303" s="473"/>
      <c r="AN303" s="473"/>
      <c r="AO303" s="473"/>
      <c r="AP303" s="473"/>
      <c r="AQ303" s="473"/>
      <c r="AR303" s="473"/>
      <c r="AS303" s="473"/>
      <c r="AT303" s="473"/>
      <c r="AU303" s="473"/>
      <c r="AV303" s="473"/>
      <c r="AW303" s="473"/>
      <c r="AX303" s="473"/>
      <c r="AY303" s="473"/>
      <c r="AZ303" s="474"/>
      <c r="BA303" s="424"/>
      <c r="BB303" s="424"/>
      <c r="BC303" s="424"/>
      <c r="BD303" s="424"/>
      <c r="BE303" s="424"/>
      <c r="BF303" s="424"/>
      <c r="BG303" s="424"/>
      <c r="BH303" s="424"/>
      <c r="BI303" s="424"/>
      <c r="BJ303" s="424"/>
    </row>
    <row r="304" spans="6:62" ht="93" customHeight="1" x14ac:dyDescent="0.25">
      <c r="F304" s="468"/>
      <c r="G304" s="469"/>
      <c r="H304" s="469"/>
      <c r="I304" s="469"/>
      <c r="J304" s="469"/>
      <c r="K304" s="469"/>
      <c r="L304" s="469"/>
      <c r="M304" s="469"/>
      <c r="N304" s="469"/>
      <c r="U304" s="471"/>
      <c r="V304" s="472"/>
      <c r="W304" s="472"/>
      <c r="X304" s="472"/>
      <c r="Y304" s="472"/>
      <c r="Z304" s="472"/>
      <c r="AA304" s="472"/>
      <c r="AB304" s="472"/>
      <c r="AC304" s="472"/>
      <c r="AD304" s="472"/>
      <c r="AE304" s="472"/>
      <c r="AF304" s="472"/>
      <c r="AG304" s="472"/>
      <c r="AH304" s="472"/>
      <c r="AI304" s="472"/>
      <c r="AJ304" s="472"/>
      <c r="AK304" s="472"/>
      <c r="AL304" s="473"/>
      <c r="AM304" s="473"/>
      <c r="AN304" s="473"/>
      <c r="AO304" s="473"/>
      <c r="AP304" s="473"/>
      <c r="AQ304" s="473"/>
      <c r="AR304" s="473"/>
      <c r="AS304" s="473"/>
      <c r="AT304" s="473"/>
      <c r="AU304" s="473"/>
      <c r="AV304" s="473"/>
      <c r="AW304" s="473"/>
      <c r="AX304" s="473"/>
      <c r="AY304" s="473"/>
      <c r="AZ304" s="474"/>
      <c r="BA304" s="424"/>
      <c r="BB304" s="424"/>
      <c r="BC304" s="424"/>
      <c r="BD304" s="424"/>
      <c r="BE304" s="424"/>
      <c r="BF304" s="424"/>
      <c r="BG304" s="424"/>
      <c r="BH304" s="424"/>
      <c r="BI304" s="424"/>
      <c r="BJ304" s="424"/>
    </row>
    <row r="305" spans="6:62" ht="93" customHeight="1" x14ac:dyDescent="0.25">
      <c r="F305" s="468"/>
      <c r="G305" s="469"/>
      <c r="H305" s="469"/>
      <c r="I305" s="469"/>
      <c r="J305" s="469"/>
      <c r="K305" s="469"/>
      <c r="L305" s="469"/>
      <c r="M305" s="469"/>
      <c r="N305" s="469"/>
      <c r="U305" s="471"/>
      <c r="V305" s="472"/>
      <c r="W305" s="472"/>
      <c r="X305" s="472"/>
      <c r="Y305" s="472"/>
      <c r="Z305" s="472"/>
      <c r="AA305" s="472"/>
      <c r="AB305" s="472"/>
      <c r="AC305" s="472"/>
      <c r="AD305" s="472"/>
      <c r="AE305" s="472"/>
      <c r="AF305" s="472"/>
      <c r="AG305" s="472"/>
      <c r="AH305" s="472"/>
      <c r="AI305" s="472"/>
      <c r="AJ305" s="472"/>
      <c r="AK305" s="472"/>
      <c r="AL305" s="473"/>
      <c r="AM305" s="473"/>
      <c r="AN305" s="473"/>
      <c r="AO305" s="473"/>
      <c r="AP305" s="473"/>
      <c r="AQ305" s="473"/>
      <c r="AR305" s="473"/>
      <c r="AS305" s="473"/>
      <c r="AT305" s="473"/>
      <c r="AU305" s="473"/>
      <c r="AV305" s="473"/>
      <c r="AW305" s="473"/>
      <c r="AX305" s="473"/>
      <c r="AY305" s="473"/>
      <c r="AZ305" s="474"/>
      <c r="BA305" s="424"/>
      <c r="BB305" s="424"/>
      <c r="BC305" s="424"/>
      <c r="BD305" s="424"/>
      <c r="BE305" s="424"/>
      <c r="BF305" s="424"/>
      <c r="BG305" s="424"/>
      <c r="BH305" s="424"/>
      <c r="BI305" s="424"/>
      <c r="BJ305" s="424"/>
    </row>
    <row r="306" spans="6:62" ht="93" customHeight="1" x14ac:dyDescent="0.25">
      <c r="F306" s="468"/>
      <c r="G306" s="469"/>
      <c r="H306" s="469"/>
      <c r="I306" s="469"/>
      <c r="J306" s="469"/>
      <c r="K306" s="469"/>
      <c r="L306" s="469"/>
      <c r="M306" s="469"/>
      <c r="N306" s="469"/>
      <c r="U306" s="471"/>
      <c r="V306" s="472"/>
      <c r="W306" s="472"/>
      <c r="X306" s="472"/>
      <c r="Y306" s="472"/>
      <c r="Z306" s="472"/>
      <c r="AA306" s="472"/>
      <c r="AB306" s="472"/>
      <c r="AC306" s="472"/>
      <c r="AD306" s="472"/>
      <c r="AE306" s="472"/>
      <c r="AF306" s="472"/>
      <c r="AG306" s="472"/>
      <c r="AH306" s="472"/>
      <c r="AI306" s="472"/>
      <c r="AJ306" s="472"/>
      <c r="AK306" s="472"/>
      <c r="AL306" s="473"/>
      <c r="AM306" s="473"/>
      <c r="AN306" s="473"/>
      <c r="AO306" s="473"/>
      <c r="AP306" s="473"/>
      <c r="AQ306" s="473"/>
      <c r="AR306" s="473"/>
      <c r="AS306" s="473"/>
      <c r="AT306" s="473"/>
      <c r="AU306" s="473"/>
      <c r="AV306" s="473"/>
      <c r="AW306" s="473"/>
      <c r="AX306" s="473"/>
      <c r="AY306" s="473"/>
      <c r="AZ306" s="474"/>
      <c r="BA306" s="424"/>
      <c r="BB306" s="424"/>
      <c r="BC306" s="424"/>
      <c r="BD306" s="424"/>
      <c r="BE306" s="424"/>
      <c r="BF306" s="424"/>
      <c r="BG306" s="424"/>
      <c r="BH306" s="424"/>
      <c r="BI306" s="424"/>
      <c r="BJ306" s="424"/>
    </row>
    <row r="307" spans="6:62" ht="93" customHeight="1" x14ac:dyDescent="0.25">
      <c r="F307" s="468"/>
      <c r="G307" s="469"/>
      <c r="H307" s="469"/>
      <c r="I307" s="469"/>
      <c r="J307" s="469"/>
      <c r="K307" s="469"/>
      <c r="L307" s="469"/>
      <c r="M307" s="469"/>
      <c r="N307" s="469"/>
      <c r="U307" s="471"/>
      <c r="V307" s="472"/>
      <c r="W307" s="472"/>
      <c r="X307" s="472"/>
      <c r="Y307" s="472"/>
      <c r="Z307" s="472"/>
      <c r="AA307" s="472"/>
      <c r="AB307" s="472"/>
      <c r="AC307" s="472"/>
      <c r="AD307" s="472"/>
      <c r="AE307" s="472"/>
      <c r="AF307" s="472"/>
      <c r="AG307" s="472"/>
      <c r="AH307" s="472"/>
      <c r="AI307" s="472"/>
      <c r="AJ307" s="472"/>
      <c r="AK307" s="472"/>
      <c r="AL307" s="473"/>
      <c r="AM307" s="473"/>
      <c r="AN307" s="473"/>
      <c r="AO307" s="473"/>
      <c r="AP307" s="473"/>
      <c r="AQ307" s="473"/>
      <c r="AR307" s="473"/>
      <c r="AS307" s="473"/>
      <c r="AT307" s="473"/>
      <c r="AU307" s="473"/>
      <c r="AV307" s="473"/>
      <c r="AW307" s="473"/>
      <c r="AX307" s="473"/>
      <c r="AY307" s="473"/>
      <c r="AZ307" s="474"/>
      <c r="BA307" s="424"/>
      <c r="BB307" s="424"/>
      <c r="BC307" s="424"/>
      <c r="BD307" s="424"/>
      <c r="BE307" s="424"/>
      <c r="BF307" s="424"/>
      <c r="BG307" s="424"/>
      <c r="BH307" s="424"/>
      <c r="BI307" s="424"/>
      <c r="BJ307" s="424"/>
    </row>
    <row r="308" spans="6:62" ht="93" customHeight="1" x14ac:dyDescent="0.25">
      <c r="F308" s="468"/>
      <c r="G308" s="469"/>
      <c r="H308" s="469"/>
      <c r="I308" s="469"/>
      <c r="J308" s="469"/>
      <c r="K308" s="469"/>
      <c r="L308" s="469"/>
      <c r="M308" s="469"/>
      <c r="N308" s="469"/>
      <c r="U308" s="471"/>
      <c r="V308" s="472"/>
      <c r="W308" s="472"/>
      <c r="X308" s="472"/>
      <c r="Y308" s="472"/>
      <c r="Z308" s="472"/>
      <c r="AA308" s="472"/>
      <c r="AB308" s="472"/>
      <c r="AC308" s="472"/>
      <c r="AD308" s="472"/>
      <c r="AE308" s="472"/>
      <c r="AF308" s="472"/>
      <c r="AG308" s="472"/>
      <c r="AH308" s="472"/>
      <c r="AI308" s="472"/>
      <c r="AJ308" s="472"/>
      <c r="AK308" s="472"/>
      <c r="AL308" s="473"/>
      <c r="AM308" s="473"/>
      <c r="AN308" s="473"/>
      <c r="AO308" s="473"/>
      <c r="AP308" s="473"/>
      <c r="AQ308" s="473"/>
      <c r="AR308" s="473"/>
      <c r="AS308" s="473"/>
      <c r="AT308" s="473"/>
      <c r="AU308" s="473"/>
      <c r="AV308" s="473"/>
      <c r="AW308" s="473"/>
      <c r="AX308" s="473"/>
      <c r="AY308" s="473"/>
      <c r="AZ308" s="474"/>
      <c r="BA308" s="424"/>
      <c r="BB308" s="424"/>
      <c r="BC308" s="424"/>
      <c r="BD308" s="424"/>
      <c r="BE308" s="424"/>
      <c r="BF308" s="424"/>
      <c r="BG308" s="424"/>
      <c r="BH308" s="424"/>
      <c r="BI308" s="424"/>
      <c r="BJ308" s="424"/>
    </row>
    <row r="309" spans="6:62" ht="93" customHeight="1" x14ac:dyDescent="0.25">
      <c r="F309" s="468"/>
      <c r="G309" s="469"/>
      <c r="H309" s="469"/>
      <c r="I309" s="469"/>
      <c r="J309" s="469"/>
      <c r="K309" s="469"/>
      <c r="L309" s="469"/>
      <c r="M309" s="469"/>
      <c r="N309" s="469"/>
      <c r="U309" s="471"/>
      <c r="V309" s="472"/>
      <c r="W309" s="472"/>
      <c r="X309" s="472"/>
      <c r="Y309" s="472"/>
      <c r="Z309" s="472"/>
      <c r="AA309" s="472"/>
      <c r="AB309" s="472"/>
      <c r="AC309" s="472"/>
      <c r="AD309" s="472"/>
      <c r="AE309" s="472"/>
      <c r="AF309" s="472"/>
      <c r="AG309" s="472"/>
      <c r="AH309" s="472"/>
      <c r="AI309" s="472"/>
      <c r="AJ309" s="472"/>
      <c r="AK309" s="472"/>
      <c r="AL309" s="473"/>
      <c r="AM309" s="473"/>
      <c r="AN309" s="473"/>
      <c r="AO309" s="473"/>
      <c r="AP309" s="473"/>
      <c r="AQ309" s="473"/>
      <c r="AR309" s="473"/>
      <c r="AS309" s="473"/>
      <c r="AT309" s="473"/>
      <c r="AU309" s="473"/>
      <c r="AV309" s="473"/>
      <c r="AW309" s="473"/>
      <c r="AX309" s="473"/>
      <c r="AY309" s="473"/>
      <c r="AZ309" s="474"/>
      <c r="BA309" s="424"/>
      <c r="BB309" s="424"/>
      <c r="BC309" s="424"/>
      <c r="BD309" s="424"/>
      <c r="BE309" s="424"/>
      <c r="BF309" s="424"/>
      <c r="BG309" s="424"/>
      <c r="BH309" s="424"/>
      <c r="BI309" s="424"/>
      <c r="BJ309" s="424"/>
    </row>
    <row r="310" spans="6:62" ht="93" customHeight="1" x14ac:dyDescent="0.25">
      <c r="F310" s="468"/>
      <c r="G310" s="469"/>
      <c r="H310" s="469"/>
      <c r="I310" s="469"/>
      <c r="J310" s="469"/>
      <c r="K310" s="469"/>
      <c r="L310" s="469"/>
      <c r="M310" s="469"/>
      <c r="N310" s="469"/>
      <c r="U310" s="471"/>
      <c r="V310" s="472"/>
      <c r="W310" s="472"/>
      <c r="X310" s="472"/>
      <c r="Y310" s="472"/>
      <c r="Z310" s="472"/>
      <c r="AA310" s="472"/>
      <c r="AB310" s="472"/>
      <c r="AC310" s="472"/>
      <c r="AD310" s="472"/>
      <c r="AE310" s="472"/>
      <c r="AF310" s="472"/>
      <c r="AG310" s="472"/>
      <c r="AH310" s="472"/>
      <c r="AI310" s="472"/>
      <c r="AJ310" s="472"/>
      <c r="AK310" s="472"/>
      <c r="AL310" s="473"/>
      <c r="AM310" s="473"/>
      <c r="AN310" s="473"/>
      <c r="AO310" s="473"/>
      <c r="AP310" s="473"/>
      <c r="AQ310" s="473"/>
      <c r="AR310" s="473"/>
      <c r="AS310" s="473"/>
      <c r="AT310" s="473"/>
      <c r="AU310" s="473"/>
      <c r="AV310" s="473"/>
      <c r="AW310" s="473"/>
      <c r="AX310" s="473"/>
      <c r="AY310" s="473"/>
      <c r="AZ310" s="474"/>
      <c r="BA310" s="424"/>
      <c r="BB310" s="424"/>
      <c r="BC310" s="424"/>
      <c r="BD310" s="424"/>
      <c r="BE310" s="424"/>
      <c r="BF310" s="424"/>
      <c r="BG310" s="424"/>
      <c r="BH310" s="424"/>
      <c r="BI310" s="424"/>
      <c r="BJ310" s="424"/>
    </row>
    <row r="311" spans="6:62" ht="93" customHeight="1" x14ac:dyDescent="0.25">
      <c r="F311" s="468"/>
      <c r="G311" s="469"/>
      <c r="H311" s="469"/>
      <c r="I311" s="469"/>
      <c r="J311" s="469"/>
      <c r="K311" s="469"/>
      <c r="L311" s="469"/>
      <c r="M311" s="469"/>
      <c r="N311" s="469"/>
      <c r="U311" s="471"/>
      <c r="V311" s="472"/>
      <c r="W311" s="472"/>
      <c r="X311" s="472"/>
      <c r="Y311" s="472"/>
      <c r="Z311" s="472"/>
      <c r="AA311" s="472"/>
      <c r="AB311" s="472"/>
      <c r="AC311" s="472"/>
      <c r="AD311" s="472"/>
      <c r="AE311" s="472"/>
      <c r="AF311" s="472"/>
      <c r="AG311" s="472"/>
      <c r="AH311" s="472"/>
      <c r="AI311" s="472"/>
      <c r="AJ311" s="472"/>
      <c r="AK311" s="472"/>
      <c r="AL311" s="473"/>
      <c r="AM311" s="473"/>
      <c r="AN311" s="473"/>
      <c r="AO311" s="473"/>
      <c r="AP311" s="473"/>
      <c r="AQ311" s="473"/>
      <c r="AR311" s="473"/>
      <c r="AS311" s="473"/>
      <c r="AT311" s="473"/>
      <c r="AU311" s="473"/>
      <c r="AV311" s="473"/>
      <c r="AW311" s="473"/>
      <c r="AX311" s="473"/>
      <c r="AY311" s="473"/>
      <c r="AZ311" s="474"/>
      <c r="BA311" s="424"/>
      <c r="BB311" s="424"/>
      <c r="BC311" s="424"/>
      <c r="BD311" s="424"/>
      <c r="BE311" s="424"/>
      <c r="BF311" s="424"/>
      <c r="BG311" s="424"/>
      <c r="BH311" s="424"/>
      <c r="BI311" s="424"/>
      <c r="BJ311" s="424"/>
    </row>
    <row r="312" spans="6:62" ht="93" customHeight="1" x14ac:dyDescent="0.25">
      <c r="F312" s="468"/>
      <c r="G312" s="469"/>
      <c r="H312" s="469"/>
      <c r="I312" s="469"/>
      <c r="J312" s="469"/>
      <c r="K312" s="469"/>
      <c r="L312" s="469"/>
      <c r="M312" s="469"/>
      <c r="N312" s="469"/>
      <c r="U312" s="471"/>
      <c r="V312" s="472"/>
      <c r="W312" s="472"/>
      <c r="X312" s="472"/>
      <c r="Y312" s="472"/>
      <c r="Z312" s="472"/>
      <c r="AA312" s="472"/>
      <c r="AB312" s="472"/>
      <c r="AC312" s="472"/>
      <c r="AD312" s="472"/>
      <c r="AE312" s="472"/>
      <c r="AF312" s="472"/>
      <c r="AG312" s="472"/>
      <c r="AH312" s="472"/>
      <c r="AI312" s="472"/>
      <c r="AJ312" s="472"/>
      <c r="AK312" s="472"/>
      <c r="AL312" s="473"/>
      <c r="AM312" s="473"/>
      <c r="AN312" s="473"/>
      <c r="AO312" s="473"/>
      <c r="AP312" s="473"/>
      <c r="AQ312" s="473"/>
      <c r="AR312" s="473"/>
      <c r="AS312" s="473"/>
      <c r="AT312" s="473"/>
      <c r="AU312" s="473"/>
      <c r="AV312" s="473"/>
      <c r="AW312" s="473"/>
      <c r="AX312" s="473"/>
      <c r="AY312" s="473"/>
      <c r="AZ312" s="474"/>
      <c r="BA312" s="424"/>
      <c r="BB312" s="424"/>
      <c r="BC312" s="424"/>
      <c r="BD312" s="424"/>
      <c r="BE312" s="424"/>
      <c r="BF312" s="424"/>
      <c r="BG312" s="424"/>
      <c r="BH312" s="424"/>
      <c r="BI312" s="424"/>
      <c r="BJ312" s="424"/>
    </row>
    <row r="313" spans="6:62" ht="93" customHeight="1" x14ac:dyDescent="0.25">
      <c r="F313" s="468"/>
      <c r="G313" s="469"/>
      <c r="H313" s="469"/>
      <c r="I313" s="469"/>
      <c r="J313" s="469"/>
      <c r="K313" s="469"/>
      <c r="L313" s="469"/>
      <c r="M313" s="469"/>
      <c r="N313" s="469"/>
      <c r="U313" s="471"/>
      <c r="V313" s="472"/>
      <c r="W313" s="472"/>
      <c r="X313" s="472"/>
      <c r="Y313" s="472"/>
      <c r="Z313" s="472"/>
      <c r="AA313" s="472"/>
      <c r="AB313" s="472"/>
      <c r="AC313" s="472"/>
      <c r="AD313" s="472"/>
      <c r="AE313" s="472"/>
      <c r="AF313" s="472"/>
      <c r="AG313" s="472"/>
      <c r="AH313" s="472"/>
      <c r="AI313" s="472"/>
      <c r="AJ313" s="472"/>
      <c r="AK313" s="472"/>
      <c r="AL313" s="473"/>
      <c r="AM313" s="473"/>
      <c r="AN313" s="473"/>
      <c r="AO313" s="473"/>
      <c r="AP313" s="473"/>
      <c r="AQ313" s="473"/>
      <c r="AR313" s="473"/>
      <c r="AS313" s="473"/>
      <c r="AT313" s="473"/>
      <c r="AU313" s="473"/>
      <c r="AV313" s="473"/>
      <c r="AW313" s="473"/>
      <c r="AX313" s="473"/>
      <c r="AY313" s="473"/>
      <c r="AZ313" s="474"/>
      <c r="BA313" s="424"/>
      <c r="BB313" s="424"/>
      <c r="BC313" s="424"/>
      <c r="BD313" s="424"/>
      <c r="BE313" s="424"/>
      <c r="BF313" s="424"/>
      <c r="BG313" s="424"/>
      <c r="BH313" s="424"/>
      <c r="BI313" s="424"/>
      <c r="BJ313" s="424"/>
    </row>
    <row r="314" spans="6:62" ht="93" customHeight="1" x14ac:dyDescent="0.25">
      <c r="F314" s="468"/>
      <c r="G314" s="469"/>
      <c r="H314" s="469"/>
      <c r="I314" s="469"/>
      <c r="J314" s="469"/>
      <c r="K314" s="469"/>
      <c r="L314" s="469"/>
      <c r="M314" s="469"/>
      <c r="N314" s="469"/>
      <c r="U314" s="471"/>
      <c r="V314" s="472"/>
      <c r="W314" s="472"/>
      <c r="X314" s="472"/>
      <c r="Y314" s="472"/>
      <c r="Z314" s="472"/>
      <c r="AA314" s="472"/>
      <c r="AB314" s="472"/>
      <c r="AC314" s="472"/>
      <c r="AD314" s="472"/>
      <c r="AE314" s="472"/>
      <c r="AF314" s="472"/>
      <c r="AG314" s="472"/>
      <c r="AH314" s="472"/>
      <c r="AI314" s="472"/>
      <c r="AJ314" s="472"/>
      <c r="AK314" s="472"/>
      <c r="AL314" s="473"/>
      <c r="AM314" s="473"/>
      <c r="AN314" s="473"/>
      <c r="AO314" s="473"/>
      <c r="AP314" s="473"/>
      <c r="AQ314" s="473"/>
      <c r="AR314" s="473"/>
      <c r="AS314" s="473"/>
      <c r="AT314" s="473"/>
      <c r="AU314" s="473"/>
      <c r="AV314" s="473"/>
      <c r="AW314" s="473"/>
      <c r="AX314" s="473"/>
      <c r="AY314" s="473"/>
      <c r="AZ314" s="474"/>
      <c r="BA314" s="424"/>
      <c r="BB314" s="424"/>
      <c r="BC314" s="424"/>
      <c r="BD314" s="424"/>
      <c r="BE314" s="424"/>
      <c r="BF314" s="424"/>
      <c r="BG314" s="424"/>
      <c r="BH314" s="424"/>
      <c r="BI314" s="424"/>
      <c r="BJ314" s="424"/>
    </row>
    <row r="315" spans="6:62" ht="93" customHeight="1" x14ac:dyDescent="0.25">
      <c r="F315" s="468"/>
      <c r="G315" s="469"/>
      <c r="H315" s="469"/>
      <c r="I315" s="469"/>
      <c r="J315" s="469"/>
      <c r="K315" s="469"/>
      <c r="L315" s="469"/>
      <c r="M315" s="469"/>
      <c r="N315" s="469"/>
      <c r="U315" s="471"/>
      <c r="V315" s="472"/>
      <c r="W315" s="472"/>
      <c r="X315" s="472"/>
      <c r="Y315" s="472"/>
      <c r="Z315" s="472"/>
      <c r="AA315" s="472"/>
      <c r="AB315" s="472"/>
      <c r="AC315" s="472"/>
      <c r="AD315" s="472"/>
      <c r="AE315" s="472"/>
      <c r="AF315" s="472"/>
      <c r="AG315" s="472"/>
      <c r="AH315" s="472"/>
      <c r="AI315" s="472"/>
      <c r="AJ315" s="472"/>
      <c r="AK315" s="472"/>
      <c r="AL315" s="473"/>
      <c r="AM315" s="473"/>
      <c r="AN315" s="473"/>
      <c r="AO315" s="473"/>
      <c r="AP315" s="473"/>
      <c r="AQ315" s="473"/>
      <c r="AR315" s="473"/>
      <c r="AS315" s="473"/>
      <c r="AT315" s="473"/>
      <c r="AU315" s="473"/>
      <c r="AV315" s="473"/>
      <c r="AW315" s="473"/>
      <c r="AX315" s="473"/>
      <c r="AY315" s="473"/>
      <c r="AZ315" s="474"/>
      <c r="BA315" s="424"/>
      <c r="BB315" s="424"/>
      <c r="BC315" s="424"/>
      <c r="BD315" s="424"/>
      <c r="BE315" s="424"/>
      <c r="BF315" s="424"/>
      <c r="BG315" s="424"/>
      <c r="BH315" s="424"/>
      <c r="BI315" s="424"/>
      <c r="BJ315" s="424"/>
    </row>
    <row r="316" spans="6:62" ht="93" customHeight="1" x14ac:dyDescent="0.25">
      <c r="F316" s="468"/>
      <c r="G316" s="469"/>
      <c r="H316" s="469"/>
      <c r="I316" s="469"/>
      <c r="J316" s="469"/>
      <c r="K316" s="469"/>
      <c r="L316" s="469"/>
      <c r="M316" s="469"/>
      <c r="N316" s="469"/>
      <c r="U316" s="471"/>
      <c r="V316" s="472"/>
      <c r="W316" s="472"/>
      <c r="X316" s="472"/>
      <c r="Y316" s="472"/>
      <c r="Z316" s="472"/>
      <c r="AA316" s="472"/>
      <c r="AB316" s="472"/>
      <c r="AC316" s="472"/>
      <c r="AD316" s="472"/>
      <c r="AE316" s="472"/>
      <c r="AF316" s="472"/>
      <c r="AG316" s="472"/>
      <c r="AH316" s="472"/>
      <c r="AI316" s="472"/>
      <c r="AJ316" s="472"/>
      <c r="AK316" s="472"/>
      <c r="AL316" s="473"/>
      <c r="AM316" s="473"/>
      <c r="AN316" s="473"/>
      <c r="AO316" s="473"/>
      <c r="AP316" s="473"/>
      <c r="AQ316" s="473"/>
      <c r="AR316" s="473"/>
      <c r="AS316" s="473"/>
      <c r="AT316" s="473"/>
      <c r="AU316" s="473"/>
      <c r="AV316" s="473"/>
      <c r="AW316" s="473"/>
      <c r="AX316" s="473"/>
      <c r="AY316" s="473"/>
      <c r="AZ316" s="474"/>
      <c r="BA316" s="424"/>
      <c r="BB316" s="424"/>
      <c r="BC316" s="424"/>
      <c r="BD316" s="424"/>
      <c r="BE316" s="424"/>
      <c r="BF316" s="424"/>
      <c r="BG316" s="424"/>
      <c r="BH316" s="424"/>
      <c r="BI316" s="424"/>
      <c r="BJ316" s="424"/>
    </row>
    <row r="317" spans="6:62" ht="93" customHeight="1" x14ac:dyDescent="0.25">
      <c r="F317" s="468"/>
      <c r="G317" s="469"/>
      <c r="H317" s="469"/>
      <c r="I317" s="469"/>
      <c r="J317" s="469"/>
      <c r="K317" s="469"/>
      <c r="L317" s="469"/>
      <c r="M317" s="469"/>
      <c r="N317" s="469"/>
      <c r="U317" s="471"/>
      <c r="V317" s="472"/>
      <c r="W317" s="472"/>
      <c r="X317" s="472"/>
      <c r="Y317" s="472"/>
      <c r="Z317" s="472"/>
      <c r="AA317" s="472"/>
      <c r="AB317" s="472"/>
      <c r="AC317" s="472"/>
      <c r="AD317" s="472"/>
      <c r="AE317" s="472"/>
      <c r="AF317" s="472"/>
      <c r="AG317" s="472"/>
      <c r="AH317" s="472"/>
      <c r="AI317" s="472"/>
      <c r="AJ317" s="472"/>
      <c r="AK317" s="472"/>
      <c r="AL317" s="473"/>
      <c r="AM317" s="473"/>
      <c r="AN317" s="473"/>
      <c r="AO317" s="473"/>
      <c r="AP317" s="473"/>
      <c r="AQ317" s="473"/>
      <c r="AR317" s="473"/>
      <c r="AS317" s="473"/>
      <c r="AT317" s="473"/>
      <c r="AU317" s="473"/>
      <c r="AV317" s="473"/>
      <c r="AW317" s="473"/>
      <c r="AX317" s="473"/>
      <c r="AY317" s="473"/>
      <c r="AZ317" s="474"/>
      <c r="BA317" s="424"/>
      <c r="BB317" s="424"/>
      <c r="BC317" s="424"/>
      <c r="BD317" s="424"/>
      <c r="BE317" s="424"/>
      <c r="BF317" s="424"/>
      <c r="BG317" s="424"/>
      <c r="BH317" s="424"/>
      <c r="BI317" s="424"/>
      <c r="BJ317" s="424"/>
    </row>
    <row r="318" spans="6:62" ht="93" customHeight="1" x14ac:dyDescent="0.25">
      <c r="F318" s="468"/>
      <c r="G318" s="469"/>
      <c r="H318" s="469"/>
      <c r="I318" s="469"/>
      <c r="J318" s="469"/>
      <c r="K318" s="469"/>
      <c r="L318" s="469"/>
      <c r="M318" s="469"/>
      <c r="N318" s="469"/>
      <c r="U318" s="471"/>
      <c r="V318" s="472"/>
      <c r="W318" s="472"/>
      <c r="X318" s="472"/>
      <c r="Y318" s="472"/>
      <c r="Z318" s="472"/>
      <c r="AA318" s="472"/>
      <c r="AB318" s="472"/>
      <c r="AC318" s="472"/>
      <c r="AD318" s="472"/>
      <c r="AE318" s="472"/>
      <c r="AF318" s="472"/>
      <c r="AG318" s="472"/>
      <c r="AH318" s="472"/>
      <c r="AI318" s="472"/>
      <c r="AJ318" s="472"/>
      <c r="AK318" s="472"/>
      <c r="AL318" s="473"/>
      <c r="AM318" s="473"/>
      <c r="AN318" s="473"/>
      <c r="AO318" s="473"/>
      <c r="AP318" s="473"/>
      <c r="AQ318" s="473"/>
      <c r="AR318" s="473"/>
      <c r="AS318" s="473"/>
      <c r="AT318" s="473"/>
      <c r="AU318" s="473"/>
      <c r="AV318" s="473"/>
      <c r="AW318" s="473"/>
      <c r="AX318" s="473"/>
      <c r="AY318" s="473"/>
      <c r="AZ318" s="474"/>
      <c r="BA318" s="424"/>
      <c r="BB318" s="424"/>
      <c r="BC318" s="424"/>
      <c r="BD318" s="424"/>
      <c r="BE318" s="424"/>
      <c r="BF318" s="424"/>
      <c r="BG318" s="424"/>
      <c r="BH318" s="424"/>
      <c r="BI318" s="424"/>
      <c r="BJ318" s="424"/>
    </row>
    <row r="319" spans="6:62" ht="93" customHeight="1" x14ac:dyDescent="0.25">
      <c r="F319" s="468"/>
      <c r="G319" s="469"/>
      <c r="H319" s="469"/>
      <c r="I319" s="469"/>
      <c r="J319" s="469"/>
      <c r="K319" s="469"/>
      <c r="L319" s="469"/>
      <c r="M319" s="469"/>
      <c r="N319" s="469"/>
      <c r="U319" s="471"/>
      <c r="V319" s="472"/>
      <c r="W319" s="472"/>
      <c r="X319" s="472"/>
      <c r="Y319" s="472"/>
      <c r="Z319" s="472"/>
      <c r="AA319" s="472"/>
      <c r="AB319" s="472"/>
      <c r="AC319" s="472"/>
      <c r="AD319" s="472"/>
      <c r="AE319" s="472"/>
      <c r="AF319" s="472"/>
      <c r="AG319" s="472"/>
      <c r="AH319" s="472"/>
      <c r="AI319" s="472"/>
      <c r="AJ319" s="472"/>
      <c r="AK319" s="472"/>
      <c r="AL319" s="473"/>
      <c r="AM319" s="473"/>
      <c r="AN319" s="473"/>
      <c r="AO319" s="473"/>
      <c r="AP319" s="473"/>
      <c r="AQ319" s="473"/>
      <c r="AR319" s="473"/>
      <c r="AS319" s="473"/>
      <c r="AT319" s="473"/>
      <c r="AU319" s="473"/>
      <c r="AV319" s="473"/>
      <c r="AW319" s="473"/>
      <c r="AX319" s="473"/>
      <c r="AY319" s="473"/>
      <c r="AZ319" s="474"/>
      <c r="BA319" s="424"/>
      <c r="BB319" s="424"/>
      <c r="BC319" s="424"/>
      <c r="BD319" s="424"/>
      <c r="BE319" s="424"/>
      <c r="BF319" s="424"/>
      <c r="BG319" s="424"/>
      <c r="BH319" s="424"/>
      <c r="BI319" s="424"/>
      <c r="BJ319" s="424"/>
    </row>
    <row r="320" spans="6:62" ht="93" customHeight="1" x14ac:dyDescent="0.25">
      <c r="F320" s="468"/>
      <c r="G320" s="469"/>
      <c r="H320" s="469"/>
      <c r="I320" s="469"/>
      <c r="J320" s="469"/>
      <c r="K320" s="469"/>
      <c r="L320" s="469"/>
      <c r="M320" s="469"/>
      <c r="N320" s="469"/>
      <c r="U320" s="471"/>
      <c r="V320" s="472"/>
      <c r="W320" s="472"/>
      <c r="X320" s="472"/>
      <c r="Y320" s="472"/>
      <c r="Z320" s="472"/>
      <c r="AA320" s="472"/>
      <c r="AB320" s="472"/>
      <c r="AC320" s="472"/>
      <c r="AD320" s="472"/>
      <c r="AE320" s="472"/>
      <c r="AF320" s="472"/>
      <c r="AG320" s="472"/>
      <c r="AH320" s="472"/>
      <c r="AI320" s="472"/>
      <c r="AJ320" s="472"/>
      <c r="AK320" s="472"/>
      <c r="AL320" s="473"/>
      <c r="AM320" s="473"/>
      <c r="AN320" s="473"/>
      <c r="AO320" s="473"/>
      <c r="AP320" s="473"/>
      <c r="AQ320" s="473"/>
      <c r="AR320" s="473"/>
      <c r="AS320" s="473"/>
      <c r="AT320" s="473"/>
      <c r="AU320" s="473"/>
      <c r="AV320" s="473"/>
      <c r="AW320" s="473"/>
      <c r="AX320" s="473"/>
      <c r="AY320" s="473"/>
      <c r="AZ320" s="474"/>
      <c r="BA320" s="424"/>
      <c r="BB320" s="424"/>
      <c r="BC320" s="424"/>
      <c r="BD320" s="424"/>
      <c r="BE320" s="424"/>
      <c r="BF320" s="424"/>
      <c r="BG320" s="424"/>
      <c r="BH320" s="424"/>
      <c r="BI320" s="424"/>
      <c r="BJ320" s="424"/>
    </row>
    <row r="321" spans="6:62" ht="93" customHeight="1" x14ac:dyDescent="0.25">
      <c r="F321" s="468"/>
      <c r="G321" s="469"/>
      <c r="H321" s="469"/>
      <c r="I321" s="469"/>
      <c r="J321" s="469"/>
      <c r="K321" s="469"/>
      <c r="L321" s="469"/>
      <c r="M321" s="469"/>
      <c r="N321" s="469"/>
      <c r="U321" s="471"/>
      <c r="V321" s="472"/>
      <c r="W321" s="472"/>
      <c r="X321" s="472"/>
      <c r="Y321" s="472"/>
      <c r="Z321" s="472"/>
      <c r="AA321" s="472"/>
      <c r="AB321" s="472"/>
      <c r="AC321" s="472"/>
      <c r="AD321" s="472"/>
      <c r="AE321" s="472"/>
      <c r="AF321" s="472"/>
      <c r="AG321" s="472"/>
      <c r="AH321" s="472"/>
      <c r="AI321" s="472"/>
      <c r="AJ321" s="472"/>
      <c r="AK321" s="472"/>
      <c r="AL321" s="473"/>
      <c r="AM321" s="473"/>
      <c r="AN321" s="473"/>
      <c r="AO321" s="473"/>
      <c r="AP321" s="473"/>
      <c r="AQ321" s="473"/>
      <c r="AR321" s="473"/>
      <c r="AS321" s="473"/>
      <c r="AT321" s="473"/>
      <c r="AU321" s="473"/>
      <c r="AV321" s="473"/>
      <c r="AW321" s="473"/>
      <c r="AX321" s="473"/>
      <c r="AY321" s="473"/>
      <c r="AZ321" s="474"/>
      <c r="BA321" s="424"/>
      <c r="BB321" s="424"/>
      <c r="BC321" s="424"/>
      <c r="BD321" s="424"/>
      <c r="BE321" s="424"/>
      <c r="BF321" s="424"/>
      <c r="BG321" s="424"/>
      <c r="BH321" s="424"/>
      <c r="BI321" s="424"/>
      <c r="BJ321" s="424"/>
    </row>
    <row r="322" spans="6:62" ht="93" customHeight="1" x14ac:dyDescent="0.25">
      <c r="F322" s="468"/>
      <c r="G322" s="469"/>
      <c r="H322" s="469"/>
      <c r="I322" s="469"/>
      <c r="J322" s="469"/>
      <c r="K322" s="469"/>
      <c r="L322" s="469"/>
      <c r="M322" s="469"/>
      <c r="N322" s="469"/>
      <c r="U322" s="471"/>
      <c r="V322" s="472"/>
      <c r="W322" s="472"/>
      <c r="X322" s="472"/>
      <c r="Y322" s="472"/>
      <c r="Z322" s="472"/>
      <c r="AA322" s="472"/>
      <c r="AB322" s="472"/>
      <c r="AC322" s="472"/>
      <c r="AD322" s="472"/>
      <c r="AE322" s="472"/>
      <c r="AF322" s="472"/>
      <c r="AG322" s="472"/>
      <c r="AH322" s="472"/>
      <c r="AI322" s="472"/>
      <c r="AJ322" s="472"/>
      <c r="AK322" s="472"/>
      <c r="AL322" s="473"/>
      <c r="AM322" s="473"/>
      <c r="AN322" s="473"/>
      <c r="AO322" s="473"/>
      <c r="AP322" s="473"/>
      <c r="AQ322" s="473"/>
      <c r="AR322" s="473"/>
      <c r="AS322" s="473"/>
      <c r="AT322" s="473"/>
      <c r="AU322" s="473"/>
      <c r="AV322" s="473"/>
      <c r="AW322" s="473"/>
      <c r="AX322" s="473"/>
      <c r="AY322" s="473"/>
      <c r="AZ322" s="474"/>
      <c r="BA322" s="424"/>
      <c r="BB322" s="424"/>
      <c r="BC322" s="424"/>
      <c r="BD322" s="424"/>
      <c r="BE322" s="424"/>
      <c r="BF322" s="424"/>
      <c r="BG322" s="424"/>
      <c r="BH322" s="424"/>
      <c r="BI322" s="424"/>
      <c r="BJ322" s="424"/>
    </row>
    <row r="323" spans="6:62" ht="93" customHeight="1" x14ac:dyDescent="0.25">
      <c r="F323" s="468"/>
      <c r="G323" s="469"/>
      <c r="H323" s="469"/>
      <c r="I323" s="469"/>
      <c r="J323" s="469"/>
      <c r="K323" s="469"/>
      <c r="L323" s="469"/>
      <c r="M323" s="469"/>
      <c r="N323" s="469"/>
      <c r="U323" s="471"/>
      <c r="V323" s="472"/>
      <c r="W323" s="472"/>
      <c r="X323" s="472"/>
      <c r="Y323" s="472"/>
      <c r="Z323" s="472"/>
      <c r="AA323" s="472"/>
      <c r="AB323" s="472"/>
      <c r="AC323" s="472"/>
      <c r="AD323" s="472"/>
      <c r="AE323" s="472"/>
      <c r="AF323" s="472"/>
      <c r="AG323" s="472"/>
      <c r="AH323" s="472"/>
      <c r="AI323" s="472"/>
      <c r="AJ323" s="472"/>
      <c r="AK323" s="472"/>
      <c r="AL323" s="473"/>
      <c r="AM323" s="473"/>
      <c r="AN323" s="473"/>
      <c r="AO323" s="473"/>
      <c r="AP323" s="473"/>
      <c r="AQ323" s="473"/>
      <c r="AR323" s="473"/>
      <c r="AS323" s="473"/>
      <c r="AT323" s="473"/>
      <c r="AU323" s="473"/>
      <c r="AV323" s="473"/>
      <c r="AW323" s="473"/>
      <c r="AX323" s="473"/>
      <c r="AY323" s="473"/>
      <c r="AZ323" s="474"/>
      <c r="BA323" s="424"/>
      <c r="BB323" s="424"/>
      <c r="BC323" s="424"/>
      <c r="BD323" s="424"/>
      <c r="BE323" s="424"/>
      <c r="BF323" s="424"/>
      <c r="BG323" s="424"/>
      <c r="BH323" s="424"/>
      <c r="BI323" s="424"/>
      <c r="BJ323" s="424"/>
    </row>
    <row r="324" spans="6:62" ht="93" customHeight="1" x14ac:dyDescent="0.25">
      <c r="F324" s="468"/>
      <c r="G324" s="469"/>
      <c r="H324" s="469"/>
      <c r="I324" s="469"/>
      <c r="J324" s="469"/>
      <c r="K324" s="469"/>
      <c r="L324" s="469"/>
      <c r="M324" s="469"/>
      <c r="N324" s="469"/>
      <c r="U324" s="471"/>
      <c r="V324" s="472"/>
      <c r="W324" s="472"/>
      <c r="X324" s="472"/>
      <c r="Y324" s="472"/>
      <c r="Z324" s="472"/>
      <c r="AA324" s="472"/>
      <c r="AB324" s="472"/>
      <c r="AC324" s="472"/>
      <c r="AD324" s="472"/>
      <c r="AE324" s="472"/>
      <c r="AF324" s="472"/>
      <c r="AG324" s="472"/>
      <c r="AH324" s="472"/>
      <c r="AI324" s="472"/>
      <c r="AJ324" s="472"/>
      <c r="AK324" s="472"/>
      <c r="AL324" s="473"/>
      <c r="AM324" s="473"/>
      <c r="AN324" s="473"/>
      <c r="AO324" s="473"/>
      <c r="AP324" s="473"/>
      <c r="AQ324" s="473"/>
      <c r="AR324" s="473"/>
      <c r="AS324" s="473"/>
      <c r="AT324" s="473"/>
      <c r="AU324" s="473"/>
      <c r="AV324" s="473"/>
      <c r="AW324" s="473"/>
      <c r="AX324" s="473"/>
      <c r="AY324" s="473"/>
      <c r="AZ324" s="474"/>
      <c r="BA324" s="424"/>
      <c r="BB324" s="424"/>
      <c r="BC324" s="424"/>
      <c r="BD324" s="424"/>
      <c r="BE324" s="424"/>
      <c r="BF324" s="424"/>
      <c r="BG324" s="424"/>
      <c r="BH324" s="424"/>
      <c r="BI324" s="424"/>
      <c r="BJ324" s="424"/>
    </row>
    <row r="325" spans="6:62" ht="93" customHeight="1" x14ac:dyDescent="0.25">
      <c r="F325" s="468"/>
      <c r="G325" s="469"/>
      <c r="H325" s="469"/>
      <c r="I325" s="469"/>
      <c r="J325" s="469"/>
      <c r="K325" s="469"/>
      <c r="L325" s="469"/>
      <c r="M325" s="469"/>
      <c r="N325" s="469"/>
      <c r="U325" s="471"/>
      <c r="V325" s="472"/>
      <c r="W325" s="472"/>
      <c r="X325" s="472"/>
      <c r="Y325" s="472"/>
      <c r="Z325" s="472"/>
      <c r="AA325" s="472"/>
      <c r="AB325" s="472"/>
      <c r="AC325" s="472"/>
      <c r="AD325" s="472"/>
      <c r="AE325" s="472"/>
      <c r="AF325" s="472"/>
      <c r="AG325" s="472"/>
      <c r="AH325" s="472"/>
      <c r="AI325" s="472"/>
      <c r="AJ325" s="472"/>
      <c r="AK325" s="472"/>
      <c r="AL325" s="473"/>
      <c r="AM325" s="473"/>
      <c r="AN325" s="473"/>
      <c r="AO325" s="473"/>
      <c r="AP325" s="473"/>
      <c r="AQ325" s="473"/>
      <c r="AR325" s="473"/>
      <c r="AS325" s="473"/>
      <c r="AT325" s="473"/>
      <c r="AU325" s="473"/>
      <c r="AV325" s="473"/>
      <c r="AW325" s="473"/>
      <c r="AX325" s="473"/>
      <c r="AY325" s="473"/>
      <c r="AZ325" s="474"/>
      <c r="BA325" s="424"/>
      <c r="BB325" s="424"/>
      <c r="BC325" s="424"/>
      <c r="BD325" s="424"/>
      <c r="BE325" s="424"/>
      <c r="BF325" s="424"/>
      <c r="BG325" s="424"/>
      <c r="BH325" s="424"/>
      <c r="BI325" s="424"/>
      <c r="BJ325" s="424"/>
    </row>
    <row r="326" spans="6:62" ht="93" customHeight="1" x14ac:dyDescent="0.25">
      <c r="F326" s="468"/>
      <c r="G326" s="469"/>
      <c r="H326" s="469"/>
      <c r="I326" s="469"/>
      <c r="J326" s="469"/>
      <c r="K326" s="469"/>
      <c r="L326" s="469"/>
      <c r="M326" s="469"/>
      <c r="N326" s="469"/>
      <c r="U326" s="471"/>
      <c r="V326" s="472"/>
      <c r="W326" s="472"/>
      <c r="X326" s="472"/>
      <c r="Y326" s="472"/>
      <c r="Z326" s="472"/>
      <c r="AA326" s="472"/>
      <c r="AB326" s="472"/>
      <c r="AC326" s="472"/>
      <c r="AD326" s="472"/>
      <c r="AE326" s="472"/>
      <c r="AF326" s="472"/>
      <c r="AG326" s="472"/>
      <c r="AH326" s="472"/>
      <c r="AI326" s="472"/>
      <c r="AJ326" s="472"/>
      <c r="AK326" s="472"/>
      <c r="AL326" s="473"/>
      <c r="AM326" s="473"/>
      <c r="AN326" s="473"/>
      <c r="AO326" s="473"/>
      <c r="AP326" s="473"/>
      <c r="AQ326" s="473"/>
      <c r="AR326" s="473"/>
      <c r="AS326" s="473"/>
      <c r="AT326" s="473"/>
      <c r="AU326" s="473"/>
      <c r="AV326" s="473"/>
      <c r="AW326" s="473"/>
      <c r="AX326" s="473"/>
      <c r="AY326" s="473"/>
      <c r="AZ326" s="474"/>
      <c r="BA326" s="424"/>
      <c r="BB326" s="424"/>
      <c r="BC326" s="424"/>
      <c r="BD326" s="424"/>
      <c r="BE326" s="424"/>
      <c r="BF326" s="424"/>
      <c r="BG326" s="424"/>
      <c r="BH326" s="424"/>
      <c r="BI326" s="424"/>
      <c r="BJ326" s="424"/>
    </row>
    <row r="327" spans="6:62" ht="93" customHeight="1" x14ac:dyDescent="0.25">
      <c r="F327" s="468"/>
      <c r="G327" s="469"/>
      <c r="H327" s="469"/>
      <c r="I327" s="469"/>
      <c r="J327" s="469"/>
      <c r="K327" s="469"/>
      <c r="L327" s="469"/>
      <c r="M327" s="469"/>
      <c r="N327" s="469"/>
      <c r="U327" s="471"/>
      <c r="V327" s="472"/>
      <c r="W327" s="472"/>
      <c r="X327" s="472"/>
      <c r="Y327" s="472"/>
      <c r="Z327" s="472"/>
      <c r="AA327" s="472"/>
      <c r="AB327" s="472"/>
      <c r="AC327" s="472"/>
      <c r="AD327" s="472"/>
      <c r="AE327" s="472"/>
      <c r="AF327" s="472"/>
      <c r="AG327" s="472"/>
      <c r="AH327" s="472"/>
      <c r="AI327" s="472"/>
      <c r="AJ327" s="472"/>
      <c r="AK327" s="472"/>
      <c r="AL327" s="473"/>
      <c r="AM327" s="473"/>
      <c r="AN327" s="473"/>
      <c r="AO327" s="473"/>
      <c r="AP327" s="473"/>
      <c r="AQ327" s="473"/>
      <c r="AR327" s="473"/>
      <c r="AS327" s="473"/>
      <c r="AT327" s="473"/>
      <c r="AU327" s="473"/>
      <c r="AV327" s="473"/>
      <c r="AW327" s="473"/>
      <c r="AX327" s="473"/>
      <c r="AY327" s="473"/>
      <c r="AZ327" s="474"/>
      <c r="BA327" s="424"/>
      <c r="BB327" s="424"/>
      <c r="BC327" s="424"/>
      <c r="BD327" s="424"/>
      <c r="BE327" s="424"/>
      <c r="BF327" s="424"/>
      <c r="BG327" s="424"/>
      <c r="BH327" s="424"/>
      <c r="BI327" s="424"/>
      <c r="BJ327" s="424"/>
    </row>
    <row r="328" spans="6:62" ht="93" customHeight="1" x14ac:dyDescent="0.25">
      <c r="F328" s="468"/>
      <c r="G328" s="469"/>
      <c r="H328" s="469"/>
      <c r="I328" s="469"/>
      <c r="J328" s="469"/>
      <c r="K328" s="469"/>
      <c r="L328" s="469"/>
      <c r="M328" s="469"/>
      <c r="N328" s="469"/>
      <c r="U328" s="471"/>
      <c r="V328" s="472"/>
      <c r="W328" s="472"/>
      <c r="X328" s="472"/>
      <c r="Y328" s="472"/>
      <c r="Z328" s="472"/>
      <c r="AA328" s="472"/>
      <c r="AB328" s="472"/>
      <c r="AC328" s="472"/>
      <c r="AD328" s="472"/>
      <c r="AE328" s="472"/>
      <c r="AF328" s="472"/>
      <c r="AG328" s="472"/>
      <c r="AH328" s="472"/>
      <c r="AI328" s="472"/>
      <c r="AJ328" s="472"/>
      <c r="AK328" s="472"/>
      <c r="AL328" s="473"/>
      <c r="AM328" s="473"/>
      <c r="AN328" s="473"/>
      <c r="AO328" s="473"/>
      <c r="AP328" s="473"/>
      <c r="AQ328" s="473"/>
      <c r="AR328" s="473"/>
      <c r="AS328" s="473"/>
      <c r="AT328" s="473"/>
      <c r="AU328" s="473"/>
      <c r="AV328" s="473"/>
      <c r="AW328" s="473"/>
      <c r="AX328" s="473"/>
      <c r="AY328" s="473"/>
      <c r="AZ328" s="474"/>
      <c r="BA328" s="424"/>
      <c r="BB328" s="424"/>
      <c r="BC328" s="424"/>
      <c r="BD328" s="424"/>
      <c r="BE328" s="424"/>
      <c r="BF328" s="424"/>
      <c r="BG328" s="424"/>
      <c r="BH328" s="424"/>
      <c r="BI328" s="424"/>
      <c r="BJ328" s="424"/>
    </row>
    <row r="329" spans="6:62" ht="93" customHeight="1" x14ac:dyDescent="0.25">
      <c r="F329" s="468"/>
      <c r="G329" s="469"/>
      <c r="H329" s="469"/>
      <c r="I329" s="469"/>
      <c r="J329" s="469"/>
      <c r="K329" s="469"/>
      <c r="L329" s="469"/>
      <c r="M329" s="469"/>
      <c r="N329" s="469"/>
      <c r="U329" s="471"/>
      <c r="V329" s="472"/>
      <c r="W329" s="472"/>
      <c r="X329" s="472"/>
      <c r="Y329" s="472"/>
      <c r="Z329" s="472"/>
      <c r="AA329" s="472"/>
      <c r="AB329" s="472"/>
      <c r="AC329" s="472"/>
      <c r="AD329" s="472"/>
      <c r="AE329" s="472"/>
      <c r="AF329" s="472"/>
      <c r="AG329" s="472"/>
      <c r="AH329" s="472"/>
      <c r="AI329" s="472"/>
      <c r="AJ329" s="472"/>
      <c r="AK329" s="472"/>
      <c r="AL329" s="473"/>
      <c r="AM329" s="473"/>
      <c r="AN329" s="473"/>
      <c r="AO329" s="473"/>
      <c r="AP329" s="473"/>
      <c r="AQ329" s="473"/>
      <c r="AR329" s="473"/>
      <c r="AS329" s="473"/>
      <c r="AT329" s="473"/>
      <c r="AU329" s="473"/>
      <c r="AV329" s="473"/>
      <c r="AW329" s="473"/>
      <c r="AX329" s="473"/>
      <c r="AY329" s="473"/>
      <c r="AZ329" s="474"/>
      <c r="BA329" s="424"/>
      <c r="BB329" s="424"/>
      <c r="BC329" s="424"/>
      <c r="BD329" s="424"/>
      <c r="BE329" s="424"/>
      <c r="BF329" s="424"/>
      <c r="BG329" s="424"/>
      <c r="BH329" s="424"/>
      <c r="BI329" s="424"/>
      <c r="BJ329" s="424"/>
    </row>
    <row r="330" spans="6:62" ht="93" customHeight="1" x14ac:dyDescent="0.25">
      <c r="F330" s="468"/>
      <c r="G330" s="469"/>
      <c r="H330" s="469"/>
      <c r="I330" s="469"/>
      <c r="J330" s="469"/>
      <c r="K330" s="469"/>
      <c r="L330" s="469"/>
      <c r="M330" s="469"/>
      <c r="N330" s="469"/>
      <c r="U330" s="471"/>
      <c r="V330" s="472"/>
      <c r="W330" s="472"/>
      <c r="X330" s="472"/>
      <c r="Y330" s="472"/>
      <c r="Z330" s="472"/>
      <c r="AA330" s="472"/>
      <c r="AB330" s="472"/>
      <c r="AC330" s="472"/>
      <c r="AD330" s="472"/>
      <c r="AE330" s="472"/>
      <c r="AF330" s="472"/>
      <c r="AG330" s="472"/>
      <c r="AH330" s="472"/>
      <c r="AI330" s="472"/>
      <c r="AJ330" s="472"/>
      <c r="AK330" s="472"/>
      <c r="AL330" s="473"/>
      <c r="AM330" s="473"/>
      <c r="AN330" s="473"/>
      <c r="AO330" s="473"/>
      <c r="AP330" s="473"/>
      <c r="AQ330" s="473"/>
      <c r="AR330" s="473"/>
      <c r="AS330" s="473"/>
      <c r="AT330" s="473"/>
      <c r="AU330" s="473"/>
      <c r="AV330" s="473"/>
      <c r="AW330" s="473"/>
      <c r="AX330" s="473"/>
      <c r="AY330" s="473"/>
      <c r="AZ330" s="474"/>
      <c r="BA330" s="424"/>
      <c r="BB330" s="424"/>
      <c r="BC330" s="424"/>
      <c r="BD330" s="424"/>
      <c r="BE330" s="424"/>
      <c r="BF330" s="424"/>
      <c r="BG330" s="424"/>
      <c r="BH330" s="424"/>
      <c r="BI330" s="424"/>
      <c r="BJ330" s="424"/>
    </row>
    <row r="331" spans="6:62" ht="93" customHeight="1" x14ac:dyDescent="0.25">
      <c r="F331" s="468"/>
      <c r="G331" s="469"/>
      <c r="H331" s="469"/>
      <c r="I331" s="469"/>
      <c r="J331" s="469"/>
      <c r="K331" s="469"/>
      <c r="L331" s="469"/>
      <c r="M331" s="469"/>
      <c r="N331" s="469"/>
      <c r="U331" s="471"/>
      <c r="V331" s="472"/>
      <c r="W331" s="472"/>
      <c r="X331" s="472"/>
      <c r="Y331" s="472"/>
      <c r="Z331" s="472"/>
      <c r="AA331" s="472"/>
      <c r="AB331" s="472"/>
      <c r="AC331" s="472"/>
      <c r="AD331" s="472"/>
      <c r="AE331" s="472"/>
      <c r="AF331" s="472"/>
      <c r="AG331" s="472"/>
      <c r="AH331" s="472"/>
      <c r="AI331" s="472"/>
      <c r="AJ331" s="472"/>
      <c r="AK331" s="472"/>
      <c r="AL331" s="473"/>
      <c r="AM331" s="473"/>
      <c r="AN331" s="473"/>
      <c r="AO331" s="473"/>
      <c r="AP331" s="473"/>
      <c r="AQ331" s="473"/>
      <c r="AR331" s="473"/>
      <c r="AS331" s="473"/>
      <c r="AT331" s="473"/>
      <c r="AU331" s="473"/>
      <c r="AV331" s="473"/>
      <c r="AW331" s="473"/>
      <c r="AX331" s="473"/>
      <c r="AY331" s="473"/>
      <c r="AZ331" s="474"/>
      <c r="BA331" s="424"/>
      <c r="BB331" s="424"/>
      <c r="BC331" s="424"/>
      <c r="BD331" s="424"/>
      <c r="BE331" s="424"/>
      <c r="BF331" s="424"/>
      <c r="BG331" s="424"/>
      <c r="BH331" s="424"/>
      <c r="BI331" s="424"/>
      <c r="BJ331" s="424"/>
    </row>
    <row r="332" spans="6:62" ht="93" customHeight="1" x14ac:dyDescent="0.25">
      <c r="F332" s="468"/>
      <c r="G332" s="469"/>
      <c r="H332" s="469"/>
      <c r="I332" s="469"/>
      <c r="J332" s="469"/>
      <c r="K332" s="469"/>
      <c r="L332" s="469"/>
      <c r="M332" s="469"/>
      <c r="N332" s="469"/>
      <c r="U332" s="471"/>
      <c r="V332" s="472"/>
      <c r="W332" s="472"/>
      <c r="X332" s="472"/>
      <c r="Y332" s="472"/>
      <c r="Z332" s="472"/>
      <c r="AA332" s="472"/>
      <c r="AB332" s="472"/>
      <c r="AC332" s="472"/>
      <c r="AD332" s="472"/>
      <c r="AE332" s="472"/>
      <c r="AF332" s="472"/>
      <c r="AG332" s="472"/>
      <c r="AH332" s="472"/>
      <c r="AI332" s="472"/>
      <c r="AJ332" s="472"/>
      <c r="AK332" s="472"/>
      <c r="AL332" s="473"/>
      <c r="AM332" s="473"/>
      <c r="AN332" s="473"/>
      <c r="AO332" s="473"/>
      <c r="AP332" s="473"/>
      <c r="AQ332" s="473"/>
      <c r="AR332" s="473"/>
      <c r="AS332" s="473"/>
      <c r="AT332" s="473"/>
      <c r="AU332" s="473"/>
      <c r="AV332" s="473"/>
      <c r="AW332" s="473"/>
      <c r="AX332" s="473"/>
      <c r="AY332" s="473"/>
      <c r="AZ332" s="474"/>
      <c r="BA332" s="424"/>
      <c r="BB332" s="424"/>
      <c r="BC332" s="424"/>
      <c r="BD332" s="424"/>
      <c r="BE332" s="424"/>
      <c r="BF332" s="424"/>
      <c r="BG332" s="424"/>
      <c r="BH332" s="424"/>
      <c r="BI332" s="424"/>
      <c r="BJ332" s="424"/>
    </row>
    <row r="333" spans="6:62" ht="93" customHeight="1" x14ac:dyDescent="0.25">
      <c r="F333" s="468"/>
      <c r="G333" s="469"/>
      <c r="H333" s="469"/>
      <c r="I333" s="469"/>
      <c r="J333" s="469"/>
      <c r="K333" s="469"/>
      <c r="L333" s="469"/>
      <c r="M333" s="469"/>
      <c r="N333" s="469"/>
      <c r="U333" s="471"/>
      <c r="V333" s="472"/>
      <c r="W333" s="472"/>
      <c r="X333" s="472"/>
      <c r="Y333" s="472"/>
      <c r="Z333" s="472"/>
      <c r="AA333" s="472"/>
      <c r="AB333" s="472"/>
      <c r="AC333" s="472"/>
      <c r="AD333" s="472"/>
      <c r="AE333" s="472"/>
      <c r="AF333" s="472"/>
      <c r="AG333" s="472"/>
      <c r="AH333" s="472"/>
      <c r="AI333" s="472"/>
      <c r="AJ333" s="472"/>
      <c r="AK333" s="472"/>
      <c r="AL333" s="473"/>
      <c r="AM333" s="473"/>
      <c r="AN333" s="473"/>
      <c r="AO333" s="473"/>
      <c r="AP333" s="473"/>
      <c r="AQ333" s="473"/>
      <c r="AR333" s="473"/>
      <c r="AS333" s="473"/>
      <c r="AT333" s="473"/>
      <c r="AU333" s="473"/>
      <c r="AV333" s="473"/>
      <c r="AW333" s="473"/>
      <c r="AX333" s="473"/>
      <c r="AY333" s="473"/>
      <c r="AZ333" s="474"/>
      <c r="BA333" s="424"/>
      <c r="BB333" s="424"/>
      <c r="BC333" s="424"/>
      <c r="BD333" s="424"/>
      <c r="BE333" s="424"/>
      <c r="BF333" s="424"/>
      <c r="BG333" s="424"/>
      <c r="BH333" s="424"/>
      <c r="BI333" s="424"/>
      <c r="BJ333" s="424"/>
    </row>
    <row r="334" spans="6:62" ht="93" customHeight="1" x14ac:dyDescent="0.25">
      <c r="F334" s="468"/>
      <c r="G334" s="469"/>
      <c r="H334" s="469"/>
      <c r="I334" s="469"/>
      <c r="J334" s="469"/>
      <c r="K334" s="469"/>
      <c r="L334" s="469"/>
      <c r="M334" s="469"/>
      <c r="N334" s="469"/>
      <c r="U334" s="471"/>
      <c r="V334" s="472"/>
      <c r="W334" s="472"/>
      <c r="X334" s="472"/>
      <c r="Y334" s="472"/>
      <c r="Z334" s="472"/>
      <c r="AA334" s="472"/>
      <c r="AB334" s="472"/>
      <c r="AC334" s="472"/>
      <c r="AD334" s="472"/>
      <c r="AE334" s="472"/>
      <c r="AF334" s="472"/>
      <c r="AG334" s="472"/>
      <c r="AH334" s="472"/>
      <c r="AI334" s="472"/>
      <c r="AJ334" s="472"/>
      <c r="AK334" s="472"/>
      <c r="AL334" s="473"/>
      <c r="AM334" s="473"/>
      <c r="AN334" s="473"/>
      <c r="AO334" s="473"/>
      <c r="AP334" s="473"/>
      <c r="AQ334" s="473"/>
      <c r="AR334" s="473"/>
      <c r="AS334" s="473"/>
      <c r="AT334" s="473"/>
      <c r="AU334" s="473"/>
      <c r="AV334" s="473"/>
      <c r="AW334" s="473"/>
      <c r="AX334" s="473"/>
      <c r="AY334" s="473"/>
      <c r="AZ334" s="474"/>
      <c r="BA334" s="424"/>
      <c r="BB334" s="424"/>
      <c r="BC334" s="424"/>
      <c r="BD334" s="424"/>
      <c r="BE334" s="424"/>
      <c r="BF334" s="424"/>
      <c r="BG334" s="424"/>
      <c r="BH334" s="424"/>
      <c r="BI334" s="424"/>
      <c r="BJ334" s="424"/>
    </row>
    <row r="335" spans="6:62" ht="93" customHeight="1" x14ac:dyDescent="0.25">
      <c r="F335" s="468"/>
      <c r="G335" s="469"/>
      <c r="H335" s="469"/>
      <c r="I335" s="469"/>
      <c r="J335" s="469"/>
      <c r="K335" s="469"/>
      <c r="L335" s="469"/>
      <c r="M335" s="469"/>
      <c r="N335" s="469"/>
      <c r="U335" s="471"/>
      <c r="V335" s="472"/>
      <c r="W335" s="472"/>
      <c r="X335" s="472"/>
      <c r="Y335" s="472"/>
      <c r="Z335" s="472"/>
      <c r="AA335" s="472"/>
      <c r="AB335" s="472"/>
      <c r="AC335" s="472"/>
      <c r="AD335" s="472"/>
      <c r="AE335" s="472"/>
      <c r="AF335" s="472"/>
      <c r="AG335" s="472"/>
      <c r="AH335" s="472"/>
      <c r="AI335" s="472"/>
      <c r="AJ335" s="472"/>
      <c r="AK335" s="472"/>
      <c r="AL335" s="473"/>
      <c r="AM335" s="473"/>
      <c r="AN335" s="473"/>
      <c r="AO335" s="473"/>
      <c r="AP335" s="473"/>
      <c r="AQ335" s="473"/>
      <c r="AR335" s="473"/>
      <c r="AS335" s="473"/>
      <c r="AT335" s="473"/>
      <c r="AU335" s="473"/>
      <c r="AV335" s="473"/>
      <c r="AW335" s="473"/>
      <c r="AX335" s="473"/>
      <c r="AY335" s="473"/>
      <c r="AZ335" s="474"/>
      <c r="BA335" s="424"/>
      <c r="BB335" s="424"/>
      <c r="BC335" s="424"/>
      <c r="BD335" s="424"/>
      <c r="BE335" s="424"/>
      <c r="BF335" s="424"/>
      <c r="BG335" s="424"/>
      <c r="BH335" s="424"/>
      <c r="BI335" s="424"/>
      <c r="BJ335" s="424"/>
    </row>
    <row r="336" spans="6:62" ht="93" customHeight="1" x14ac:dyDescent="0.25">
      <c r="F336" s="468"/>
      <c r="G336" s="469"/>
      <c r="H336" s="469"/>
      <c r="I336" s="469"/>
      <c r="J336" s="469"/>
      <c r="K336" s="469"/>
      <c r="L336" s="469"/>
      <c r="M336" s="469"/>
      <c r="N336" s="469"/>
      <c r="U336" s="471"/>
      <c r="V336" s="472"/>
      <c r="W336" s="472"/>
      <c r="X336" s="472"/>
      <c r="Y336" s="472"/>
      <c r="Z336" s="472"/>
      <c r="AA336" s="472"/>
      <c r="AB336" s="472"/>
      <c r="AC336" s="472"/>
      <c r="AD336" s="472"/>
      <c r="AE336" s="472"/>
      <c r="AF336" s="472"/>
      <c r="AG336" s="472"/>
      <c r="AH336" s="472"/>
      <c r="AI336" s="472"/>
      <c r="AJ336" s="472"/>
      <c r="AK336" s="472"/>
      <c r="AL336" s="473"/>
      <c r="AM336" s="473"/>
      <c r="AN336" s="473"/>
      <c r="AO336" s="473"/>
      <c r="AP336" s="473"/>
      <c r="AQ336" s="473"/>
      <c r="AR336" s="473"/>
      <c r="AS336" s="473"/>
      <c r="AT336" s="473"/>
      <c r="AU336" s="473"/>
      <c r="AV336" s="473"/>
      <c r="AW336" s="473"/>
      <c r="AX336" s="473"/>
      <c r="AY336" s="473"/>
      <c r="AZ336" s="474"/>
      <c r="BA336" s="424"/>
      <c r="BB336" s="424"/>
      <c r="BC336" s="424"/>
      <c r="BD336" s="424"/>
      <c r="BE336" s="424"/>
      <c r="BF336" s="424"/>
      <c r="BG336" s="424"/>
      <c r="BH336" s="424"/>
      <c r="BI336" s="424"/>
      <c r="BJ336" s="424"/>
    </row>
    <row r="337" spans="6:62" ht="93" customHeight="1" x14ac:dyDescent="0.25">
      <c r="F337" s="468"/>
      <c r="G337" s="469"/>
      <c r="H337" s="469"/>
      <c r="I337" s="469"/>
      <c r="J337" s="469"/>
      <c r="K337" s="469"/>
      <c r="L337" s="469"/>
      <c r="M337" s="469"/>
      <c r="N337" s="469"/>
      <c r="U337" s="471"/>
      <c r="V337" s="472"/>
      <c r="W337" s="472"/>
      <c r="X337" s="472"/>
      <c r="Y337" s="472"/>
      <c r="Z337" s="472"/>
      <c r="AA337" s="472"/>
      <c r="AB337" s="472"/>
      <c r="AC337" s="472"/>
      <c r="AD337" s="472"/>
      <c r="AE337" s="472"/>
      <c r="AF337" s="472"/>
      <c r="AG337" s="472"/>
      <c r="AH337" s="472"/>
      <c r="AI337" s="472"/>
      <c r="AJ337" s="472"/>
      <c r="AK337" s="472"/>
      <c r="AL337" s="473"/>
      <c r="AM337" s="473"/>
      <c r="AN337" s="473"/>
      <c r="AO337" s="473"/>
      <c r="AP337" s="473"/>
      <c r="AQ337" s="473"/>
      <c r="AR337" s="473"/>
      <c r="AS337" s="473"/>
      <c r="AT337" s="473"/>
      <c r="AU337" s="473"/>
      <c r="AV337" s="473"/>
      <c r="AW337" s="473"/>
      <c r="AX337" s="473"/>
      <c r="AY337" s="473"/>
      <c r="AZ337" s="474"/>
      <c r="BA337" s="424"/>
      <c r="BB337" s="424"/>
      <c r="BC337" s="424"/>
      <c r="BD337" s="424"/>
      <c r="BE337" s="424"/>
      <c r="BF337" s="424"/>
      <c r="BG337" s="424"/>
      <c r="BH337" s="424"/>
      <c r="BI337" s="424"/>
      <c r="BJ337" s="424"/>
    </row>
    <row r="338" spans="6:62" ht="93" customHeight="1" x14ac:dyDescent="0.25">
      <c r="F338" s="468"/>
      <c r="G338" s="469"/>
      <c r="H338" s="469"/>
      <c r="I338" s="469"/>
      <c r="J338" s="469"/>
      <c r="K338" s="469"/>
      <c r="L338" s="469"/>
      <c r="M338" s="469"/>
      <c r="N338" s="469"/>
      <c r="U338" s="471"/>
      <c r="V338" s="472"/>
      <c r="W338" s="472"/>
      <c r="X338" s="472"/>
      <c r="Y338" s="472"/>
      <c r="Z338" s="472"/>
      <c r="AA338" s="472"/>
      <c r="AB338" s="472"/>
      <c r="AC338" s="472"/>
      <c r="AD338" s="472"/>
      <c r="AE338" s="472"/>
      <c r="AF338" s="472"/>
      <c r="AG338" s="472"/>
      <c r="AH338" s="472"/>
      <c r="AI338" s="472"/>
      <c r="AJ338" s="472"/>
      <c r="AK338" s="472"/>
      <c r="AL338" s="473"/>
      <c r="AM338" s="473"/>
      <c r="AN338" s="473"/>
      <c r="AO338" s="473"/>
      <c r="AP338" s="473"/>
      <c r="AQ338" s="473"/>
      <c r="AR338" s="473"/>
      <c r="AS338" s="473"/>
      <c r="AT338" s="473"/>
      <c r="AU338" s="473"/>
      <c r="AV338" s="473"/>
      <c r="AW338" s="473"/>
      <c r="AX338" s="473"/>
      <c r="AY338" s="473"/>
      <c r="AZ338" s="474"/>
      <c r="BA338" s="424"/>
      <c r="BB338" s="424"/>
      <c r="BC338" s="424"/>
      <c r="BD338" s="424"/>
      <c r="BE338" s="424"/>
      <c r="BF338" s="424"/>
      <c r="BG338" s="424"/>
      <c r="BH338" s="424"/>
      <c r="BI338" s="424"/>
      <c r="BJ338" s="424"/>
    </row>
    <row r="339" spans="6:62" ht="93" customHeight="1" x14ac:dyDescent="0.25">
      <c r="F339" s="468"/>
      <c r="G339" s="469"/>
      <c r="H339" s="469"/>
      <c r="I339" s="469"/>
      <c r="J339" s="469"/>
      <c r="K339" s="469"/>
      <c r="L339" s="469"/>
      <c r="M339" s="469"/>
      <c r="N339" s="469"/>
      <c r="U339" s="471"/>
      <c r="V339" s="472"/>
      <c r="W339" s="472"/>
      <c r="X339" s="472"/>
      <c r="Y339" s="472"/>
      <c r="Z339" s="472"/>
      <c r="AA339" s="472"/>
      <c r="AB339" s="472"/>
      <c r="AC339" s="472"/>
      <c r="AD339" s="472"/>
      <c r="AE339" s="472"/>
      <c r="AF339" s="472"/>
      <c r="AG339" s="472"/>
      <c r="AH339" s="472"/>
      <c r="AI339" s="472"/>
      <c r="AJ339" s="472"/>
      <c r="AK339" s="472"/>
      <c r="AL339" s="473"/>
      <c r="AM339" s="473"/>
      <c r="AN339" s="473"/>
      <c r="AO339" s="473"/>
      <c r="AP339" s="473"/>
      <c r="AQ339" s="473"/>
      <c r="AR339" s="473"/>
      <c r="AS339" s="473"/>
      <c r="AT339" s="473"/>
      <c r="AU339" s="473"/>
      <c r="AV339" s="473"/>
      <c r="AW339" s="473"/>
      <c r="AX339" s="473"/>
      <c r="AY339" s="473"/>
      <c r="AZ339" s="474"/>
      <c r="BA339" s="424"/>
      <c r="BB339" s="424"/>
      <c r="BC339" s="424"/>
      <c r="BD339" s="424"/>
      <c r="BE339" s="424"/>
      <c r="BF339" s="424"/>
      <c r="BG339" s="424"/>
      <c r="BH339" s="424"/>
      <c r="BI339" s="424"/>
      <c r="BJ339" s="424"/>
    </row>
    <row r="340" spans="6:62" ht="93" customHeight="1" x14ac:dyDescent="0.25">
      <c r="F340" s="468"/>
      <c r="G340" s="469"/>
      <c r="H340" s="469"/>
      <c r="I340" s="469"/>
      <c r="J340" s="469"/>
      <c r="K340" s="469"/>
      <c r="L340" s="469"/>
      <c r="M340" s="469"/>
      <c r="N340" s="469"/>
      <c r="U340" s="471"/>
      <c r="V340" s="472"/>
      <c r="W340" s="472"/>
      <c r="X340" s="472"/>
      <c r="Y340" s="472"/>
      <c r="Z340" s="472"/>
      <c r="AA340" s="472"/>
      <c r="AB340" s="472"/>
      <c r="AC340" s="472"/>
      <c r="AD340" s="472"/>
      <c r="AE340" s="472"/>
      <c r="AF340" s="472"/>
      <c r="AG340" s="472"/>
      <c r="AH340" s="472"/>
      <c r="AI340" s="472"/>
      <c r="AJ340" s="472"/>
      <c r="AK340" s="472"/>
      <c r="AL340" s="473"/>
      <c r="AM340" s="473"/>
      <c r="AN340" s="473"/>
      <c r="AO340" s="473"/>
      <c r="AP340" s="473"/>
      <c r="AQ340" s="473"/>
      <c r="AR340" s="473"/>
      <c r="AS340" s="473"/>
      <c r="AT340" s="473"/>
      <c r="AU340" s="473"/>
      <c r="AV340" s="473"/>
      <c r="AW340" s="473"/>
      <c r="AX340" s="473"/>
      <c r="AY340" s="473"/>
      <c r="AZ340" s="474"/>
      <c r="BA340" s="424"/>
      <c r="BB340" s="424"/>
      <c r="BC340" s="424"/>
      <c r="BD340" s="424"/>
      <c r="BE340" s="424"/>
      <c r="BF340" s="424"/>
      <c r="BG340" s="424"/>
      <c r="BH340" s="424"/>
      <c r="BI340" s="424"/>
      <c r="BJ340" s="424"/>
    </row>
    <row r="341" spans="6:62" ht="93" customHeight="1" x14ac:dyDescent="0.25">
      <c r="F341" s="468"/>
      <c r="G341" s="469"/>
      <c r="H341" s="469"/>
      <c r="I341" s="469"/>
      <c r="J341" s="469"/>
      <c r="K341" s="469"/>
      <c r="L341" s="469"/>
      <c r="M341" s="469"/>
      <c r="N341" s="469"/>
      <c r="U341" s="471"/>
      <c r="V341" s="472"/>
      <c r="W341" s="472"/>
      <c r="X341" s="472"/>
      <c r="Y341" s="472"/>
      <c r="Z341" s="472"/>
      <c r="AA341" s="472"/>
      <c r="AB341" s="472"/>
      <c r="AC341" s="472"/>
      <c r="AD341" s="472"/>
      <c r="AE341" s="472"/>
      <c r="AF341" s="472"/>
      <c r="AG341" s="472"/>
      <c r="AH341" s="472"/>
      <c r="AI341" s="472"/>
      <c r="AJ341" s="472"/>
      <c r="AK341" s="472"/>
      <c r="AL341" s="473"/>
      <c r="AM341" s="473"/>
      <c r="AN341" s="473"/>
      <c r="AO341" s="473"/>
      <c r="AP341" s="473"/>
      <c r="AQ341" s="473"/>
      <c r="AR341" s="473"/>
      <c r="AS341" s="473"/>
      <c r="AT341" s="473"/>
      <c r="AU341" s="473"/>
      <c r="AV341" s="473"/>
      <c r="AW341" s="473"/>
      <c r="AX341" s="473"/>
      <c r="AY341" s="473"/>
      <c r="AZ341" s="474"/>
      <c r="BA341" s="424"/>
      <c r="BB341" s="424"/>
      <c r="BC341" s="424"/>
      <c r="BD341" s="424"/>
      <c r="BE341" s="424"/>
      <c r="BF341" s="424"/>
      <c r="BG341" s="424"/>
      <c r="BH341" s="424"/>
      <c r="BI341" s="424"/>
      <c r="BJ341" s="424"/>
    </row>
    <row r="342" spans="6:62" ht="93" customHeight="1" x14ac:dyDescent="0.25">
      <c r="F342" s="468"/>
      <c r="G342" s="469"/>
      <c r="H342" s="469"/>
      <c r="I342" s="469"/>
      <c r="J342" s="469"/>
      <c r="K342" s="469"/>
      <c r="L342" s="469"/>
      <c r="M342" s="469"/>
      <c r="N342" s="469"/>
      <c r="U342" s="471"/>
      <c r="V342" s="472"/>
      <c r="W342" s="472"/>
      <c r="X342" s="472"/>
      <c r="Y342" s="472"/>
      <c r="Z342" s="472"/>
      <c r="AA342" s="472"/>
      <c r="AB342" s="472"/>
      <c r="AC342" s="472"/>
      <c r="AD342" s="472"/>
      <c r="AE342" s="472"/>
      <c r="AF342" s="472"/>
      <c r="AG342" s="472"/>
      <c r="AH342" s="472"/>
      <c r="AI342" s="472"/>
      <c r="AJ342" s="472"/>
      <c r="AK342" s="472"/>
      <c r="AL342" s="473"/>
      <c r="AM342" s="473"/>
      <c r="AN342" s="473"/>
      <c r="AO342" s="473"/>
      <c r="AP342" s="473"/>
      <c r="AQ342" s="473"/>
      <c r="AR342" s="473"/>
      <c r="AS342" s="473"/>
      <c r="AT342" s="473"/>
      <c r="AU342" s="473"/>
      <c r="AV342" s="473"/>
      <c r="AW342" s="473"/>
      <c r="AX342" s="473"/>
      <c r="AY342" s="473"/>
      <c r="AZ342" s="474"/>
      <c r="BA342" s="424"/>
      <c r="BB342" s="424"/>
      <c r="BC342" s="424"/>
      <c r="BD342" s="424"/>
      <c r="BE342" s="424"/>
      <c r="BF342" s="424"/>
      <c r="BG342" s="424"/>
      <c r="BH342" s="424"/>
      <c r="BI342" s="424"/>
      <c r="BJ342" s="424"/>
    </row>
    <row r="343" spans="6:62" ht="93" customHeight="1" x14ac:dyDescent="0.25">
      <c r="F343" s="468"/>
      <c r="G343" s="469"/>
      <c r="H343" s="469"/>
      <c r="I343" s="469"/>
      <c r="J343" s="469"/>
      <c r="K343" s="469"/>
      <c r="L343" s="469"/>
      <c r="M343" s="469"/>
      <c r="N343" s="469"/>
      <c r="U343" s="471"/>
      <c r="V343" s="472"/>
      <c r="W343" s="472"/>
      <c r="X343" s="472"/>
      <c r="Y343" s="472"/>
      <c r="Z343" s="472"/>
      <c r="AA343" s="472"/>
      <c r="AB343" s="472"/>
      <c r="AC343" s="472"/>
      <c r="AD343" s="472"/>
      <c r="AE343" s="472"/>
      <c r="AF343" s="472"/>
      <c r="AG343" s="472"/>
      <c r="AH343" s="472"/>
      <c r="AI343" s="472"/>
      <c r="AJ343" s="472"/>
      <c r="AK343" s="472"/>
      <c r="AL343" s="473"/>
      <c r="AM343" s="473"/>
      <c r="AN343" s="473"/>
      <c r="AO343" s="473"/>
      <c r="AP343" s="473"/>
      <c r="AQ343" s="473"/>
      <c r="AR343" s="473"/>
      <c r="AS343" s="473"/>
      <c r="AT343" s="473"/>
      <c r="AU343" s="473"/>
      <c r="AV343" s="473"/>
      <c r="AW343" s="473"/>
      <c r="AX343" s="473"/>
      <c r="AY343" s="473"/>
      <c r="AZ343" s="474"/>
      <c r="BA343" s="424"/>
      <c r="BB343" s="424"/>
      <c r="BC343" s="424"/>
      <c r="BD343" s="424"/>
      <c r="BE343" s="424"/>
      <c r="BF343" s="424"/>
      <c r="BG343" s="424"/>
      <c r="BH343" s="424"/>
      <c r="BI343" s="424"/>
      <c r="BJ343" s="424"/>
    </row>
    <row r="344" spans="6:62" ht="93" customHeight="1" x14ac:dyDescent="0.25">
      <c r="F344" s="468"/>
      <c r="G344" s="469"/>
      <c r="H344" s="469"/>
      <c r="I344" s="469"/>
      <c r="J344" s="469"/>
      <c r="K344" s="469"/>
      <c r="L344" s="469"/>
      <c r="M344" s="469"/>
      <c r="N344" s="469"/>
      <c r="U344" s="471"/>
      <c r="V344" s="472"/>
      <c r="W344" s="472"/>
      <c r="X344" s="472"/>
      <c r="Y344" s="472"/>
      <c r="Z344" s="472"/>
      <c r="AA344" s="472"/>
      <c r="AB344" s="472"/>
      <c r="AC344" s="472"/>
      <c r="AD344" s="472"/>
      <c r="AE344" s="472"/>
      <c r="AF344" s="472"/>
      <c r="AG344" s="472"/>
      <c r="AH344" s="472"/>
      <c r="AI344" s="472"/>
      <c r="AJ344" s="472"/>
      <c r="AK344" s="472"/>
      <c r="AL344" s="473"/>
      <c r="AM344" s="473"/>
      <c r="AN344" s="473"/>
      <c r="AO344" s="473"/>
      <c r="AP344" s="473"/>
      <c r="AQ344" s="473"/>
      <c r="AR344" s="473"/>
      <c r="AS344" s="473"/>
      <c r="AT344" s="473"/>
      <c r="AU344" s="473"/>
      <c r="AV344" s="473"/>
      <c r="AW344" s="473"/>
      <c r="AX344" s="473"/>
      <c r="AY344" s="473"/>
      <c r="AZ344" s="474"/>
      <c r="BA344" s="424"/>
      <c r="BB344" s="424"/>
      <c r="BC344" s="424"/>
      <c r="BD344" s="424"/>
      <c r="BE344" s="424"/>
      <c r="BF344" s="424"/>
      <c r="BG344" s="424"/>
      <c r="BH344" s="424"/>
      <c r="BI344" s="424"/>
      <c r="BJ344" s="424"/>
    </row>
    <row r="345" spans="6:62" ht="93" customHeight="1" x14ac:dyDescent="0.25">
      <c r="F345" s="468"/>
      <c r="G345" s="469"/>
      <c r="H345" s="469"/>
      <c r="I345" s="469"/>
      <c r="J345" s="469"/>
      <c r="K345" s="469"/>
      <c r="L345" s="469"/>
      <c r="M345" s="469"/>
      <c r="N345" s="469"/>
      <c r="U345" s="471"/>
      <c r="V345" s="472"/>
      <c r="W345" s="472"/>
      <c r="X345" s="472"/>
      <c r="Y345" s="472"/>
      <c r="Z345" s="472"/>
      <c r="AA345" s="472"/>
      <c r="AB345" s="472"/>
      <c r="AC345" s="472"/>
      <c r="AD345" s="472"/>
      <c r="AE345" s="472"/>
      <c r="AF345" s="472"/>
      <c r="AG345" s="472"/>
      <c r="AH345" s="472"/>
      <c r="AI345" s="472"/>
      <c r="AJ345" s="472"/>
      <c r="AK345" s="472"/>
      <c r="AL345" s="473"/>
      <c r="AM345" s="473"/>
      <c r="AN345" s="473"/>
      <c r="AO345" s="473"/>
      <c r="AP345" s="473"/>
      <c r="AQ345" s="473"/>
      <c r="AR345" s="473"/>
      <c r="AS345" s="473"/>
      <c r="AT345" s="473"/>
      <c r="AU345" s="473"/>
      <c r="AV345" s="473"/>
      <c r="AW345" s="473"/>
      <c r="AX345" s="473"/>
      <c r="AY345" s="473"/>
      <c r="AZ345" s="474"/>
      <c r="BA345" s="424"/>
      <c r="BB345" s="424"/>
      <c r="BC345" s="424"/>
      <c r="BD345" s="424"/>
      <c r="BE345" s="424"/>
      <c r="BF345" s="424"/>
      <c r="BG345" s="424"/>
      <c r="BH345" s="424"/>
      <c r="BI345" s="424"/>
      <c r="BJ345" s="424"/>
    </row>
    <row r="346" spans="6:62" ht="93" customHeight="1" x14ac:dyDescent="0.25">
      <c r="F346" s="468"/>
      <c r="G346" s="469"/>
      <c r="H346" s="469"/>
      <c r="I346" s="469"/>
      <c r="J346" s="469"/>
      <c r="K346" s="469"/>
      <c r="L346" s="469"/>
      <c r="M346" s="469"/>
      <c r="N346" s="469"/>
      <c r="U346" s="471"/>
      <c r="V346" s="472"/>
      <c r="W346" s="472"/>
      <c r="X346" s="472"/>
      <c r="Y346" s="472"/>
      <c r="Z346" s="472"/>
      <c r="AA346" s="472"/>
      <c r="AB346" s="472"/>
      <c r="AC346" s="472"/>
      <c r="AD346" s="472"/>
      <c r="AE346" s="472"/>
      <c r="AF346" s="472"/>
      <c r="AG346" s="472"/>
      <c r="AH346" s="472"/>
      <c r="AI346" s="472"/>
      <c r="AJ346" s="472"/>
      <c r="AK346" s="472"/>
      <c r="AL346" s="473"/>
      <c r="AM346" s="473"/>
      <c r="AN346" s="473"/>
      <c r="AO346" s="473"/>
      <c r="AP346" s="473"/>
      <c r="AQ346" s="473"/>
      <c r="AR346" s="473"/>
      <c r="AS346" s="473"/>
      <c r="AT346" s="473"/>
      <c r="AU346" s="473"/>
      <c r="AV346" s="473"/>
      <c r="AW346" s="473"/>
      <c r="AX346" s="473"/>
      <c r="AY346" s="473"/>
      <c r="AZ346" s="474"/>
      <c r="BA346" s="424"/>
      <c r="BB346" s="424"/>
      <c r="BC346" s="424"/>
      <c r="BD346" s="424"/>
      <c r="BE346" s="424"/>
      <c r="BF346" s="424"/>
      <c r="BG346" s="424"/>
      <c r="BH346" s="424"/>
      <c r="BI346" s="424"/>
      <c r="BJ346" s="424"/>
    </row>
    <row r="347" spans="6:62" ht="93" customHeight="1" x14ac:dyDescent="0.25">
      <c r="F347" s="468"/>
      <c r="G347" s="469"/>
      <c r="H347" s="469"/>
      <c r="I347" s="469"/>
      <c r="J347" s="469"/>
      <c r="K347" s="469"/>
      <c r="L347" s="469"/>
      <c r="M347" s="469"/>
      <c r="N347" s="469"/>
      <c r="U347" s="471"/>
      <c r="V347" s="472"/>
      <c r="W347" s="472"/>
      <c r="X347" s="472"/>
      <c r="Y347" s="472"/>
      <c r="Z347" s="472"/>
      <c r="AA347" s="472"/>
      <c r="AB347" s="472"/>
      <c r="AC347" s="472"/>
      <c r="AD347" s="472"/>
      <c r="AE347" s="472"/>
      <c r="AF347" s="472"/>
      <c r="AG347" s="472"/>
      <c r="AH347" s="472"/>
      <c r="AI347" s="472"/>
      <c r="AJ347" s="472"/>
      <c r="AK347" s="472"/>
      <c r="AL347" s="473"/>
      <c r="AM347" s="473"/>
      <c r="AN347" s="473"/>
      <c r="AO347" s="473"/>
      <c r="AP347" s="473"/>
      <c r="AQ347" s="473"/>
      <c r="AR347" s="473"/>
      <c r="AS347" s="473"/>
      <c r="AT347" s="473"/>
      <c r="AU347" s="473"/>
      <c r="AV347" s="473"/>
      <c r="AW347" s="473"/>
      <c r="AX347" s="473"/>
      <c r="AY347" s="473"/>
      <c r="AZ347" s="474"/>
      <c r="BA347" s="424"/>
      <c r="BB347" s="424"/>
      <c r="BC347" s="424"/>
      <c r="BD347" s="424"/>
      <c r="BE347" s="424"/>
      <c r="BF347" s="424"/>
      <c r="BG347" s="424"/>
      <c r="BH347" s="424"/>
      <c r="BI347" s="424"/>
      <c r="BJ347" s="424"/>
    </row>
    <row r="348" spans="6:62" ht="93" customHeight="1" x14ac:dyDescent="0.25">
      <c r="F348" s="468"/>
      <c r="G348" s="469"/>
      <c r="H348" s="469"/>
      <c r="I348" s="469"/>
      <c r="J348" s="469"/>
      <c r="K348" s="469"/>
      <c r="L348" s="469"/>
      <c r="M348" s="469"/>
      <c r="N348" s="469"/>
      <c r="U348" s="471"/>
      <c r="V348" s="472"/>
      <c r="W348" s="472"/>
      <c r="X348" s="472"/>
      <c r="Y348" s="472"/>
      <c r="Z348" s="472"/>
      <c r="AA348" s="472"/>
      <c r="AB348" s="472"/>
      <c r="AC348" s="472"/>
      <c r="AD348" s="472"/>
      <c r="AE348" s="472"/>
      <c r="AF348" s="472"/>
      <c r="AG348" s="472"/>
      <c r="AH348" s="472"/>
      <c r="AI348" s="472"/>
      <c r="AJ348" s="472"/>
      <c r="AK348" s="472"/>
      <c r="AL348" s="473"/>
      <c r="AM348" s="473"/>
      <c r="AN348" s="473"/>
      <c r="AO348" s="473"/>
      <c r="AP348" s="473"/>
      <c r="AQ348" s="473"/>
      <c r="AR348" s="473"/>
      <c r="AS348" s="473"/>
      <c r="AT348" s="473"/>
      <c r="AU348" s="473"/>
      <c r="AV348" s="473"/>
      <c r="AW348" s="473"/>
      <c r="AX348" s="473"/>
      <c r="AY348" s="473"/>
      <c r="AZ348" s="474"/>
      <c r="BA348" s="424"/>
      <c r="BB348" s="424"/>
      <c r="BC348" s="424"/>
      <c r="BD348" s="424"/>
      <c r="BE348" s="424"/>
      <c r="BF348" s="424"/>
      <c r="BG348" s="424"/>
      <c r="BH348" s="424"/>
      <c r="BI348" s="424"/>
      <c r="BJ348" s="424"/>
    </row>
    <row r="349" spans="6:62" ht="93" customHeight="1" x14ac:dyDescent="0.25">
      <c r="F349" s="468"/>
      <c r="G349" s="469"/>
      <c r="H349" s="469"/>
      <c r="I349" s="469"/>
      <c r="J349" s="469"/>
      <c r="K349" s="469"/>
      <c r="L349" s="469"/>
      <c r="M349" s="469"/>
      <c r="N349" s="469"/>
      <c r="U349" s="471"/>
      <c r="V349" s="472"/>
      <c r="W349" s="472"/>
      <c r="X349" s="472"/>
      <c r="Y349" s="472"/>
      <c r="Z349" s="472"/>
      <c r="AA349" s="472"/>
      <c r="AB349" s="472"/>
      <c r="AC349" s="472"/>
      <c r="AD349" s="472"/>
      <c r="AE349" s="472"/>
      <c r="AF349" s="472"/>
      <c r="AG349" s="472"/>
      <c r="AH349" s="472"/>
      <c r="AI349" s="472"/>
      <c r="AJ349" s="472"/>
      <c r="AK349" s="472"/>
      <c r="AL349" s="473"/>
      <c r="AM349" s="473"/>
      <c r="AN349" s="473"/>
      <c r="AO349" s="473"/>
      <c r="AP349" s="473"/>
      <c r="AQ349" s="473"/>
      <c r="AR349" s="473"/>
      <c r="AS349" s="473"/>
      <c r="AT349" s="473"/>
      <c r="AU349" s="473"/>
      <c r="AV349" s="473"/>
      <c r="AW349" s="473"/>
      <c r="AX349" s="473"/>
      <c r="AY349" s="473"/>
      <c r="AZ349" s="474"/>
      <c r="BA349" s="424"/>
      <c r="BB349" s="424"/>
      <c r="BC349" s="424"/>
      <c r="BD349" s="424"/>
      <c r="BE349" s="424"/>
      <c r="BF349" s="424"/>
      <c r="BG349" s="424"/>
      <c r="BH349" s="424"/>
      <c r="BI349" s="424"/>
      <c r="BJ349" s="424"/>
    </row>
    <row r="350" spans="6:62" ht="93" customHeight="1" x14ac:dyDescent="0.25">
      <c r="F350" s="468"/>
      <c r="G350" s="469"/>
      <c r="H350" s="469"/>
      <c r="I350" s="469"/>
      <c r="J350" s="469"/>
      <c r="K350" s="469"/>
      <c r="L350" s="469"/>
      <c r="M350" s="469"/>
      <c r="N350" s="469"/>
      <c r="U350" s="471"/>
      <c r="V350" s="472"/>
      <c r="W350" s="472"/>
      <c r="X350" s="472"/>
      <c r="Y350" s="472"/>
      <c r="Z350" s="472"/>
      <c r="AA350" s="472"/>
      <c r="AB350" s="472"/>
      <c r="AC350" s="472"/>
      <c r="AD350" s="472"/>
      <c r="AE350" s="472"/>
      <c r="AF350" s="472"/>
      <c r="AG350" s="472"/>
      <c r="AH350" s="472"/>
      <c r="AI350" s="472"/>
      <c r="AJ350" s="472"/>
      <c r="AK350" s="472"/>
      <c r="AL350" s="473"/>
      <c r="AM350" s="473"/>
      <c r="AN350" s="473"/>
      <c r="AO350" s="473"/>
      <c r="AP350" s="473"/>
      <c r="AQ350" s="473"/>
      <c r="AR350" s="473"/>
      <c r="AS350" s="473"/>
      <c r="AT350" s="473"/>
      <c r="AU350" s="473"/>
      <c r="AV350" s="473"/>
      <c r="AW350" s="473"/>
      <c r="AX350" s="473"/>
      <c r="AY350" s="473"/>
      <c r="AZ350" s="474"/>
      <c r="BA350" s="424"/>
      <c r="BB350" s="424"/>
      <c r="BC350" s="424"/>
      <c r="BD350" s="424"/>
      <c r="BE350" s="424"/>
      <c r="BF350" s="424"/>
      <c r="BG350" s="424"/>
      <c r="BH350" s="424"/>
      <c r="BI350" s="424"/>
      <c r="BJ350" s="424"/>
    </row>
    <row r="351" spans="6:62" ht="93" customHeight="1" x14ac:dyDescent="0.25">
      <c r="F351" s="468"/>
      <c r="G351" s="469"/>
      <c r="H351" s="469"/>
      <c r="I351" s="469"/>
      <c r="J351" s="469"/>
      <c r="K351" s="469"/>
      <c r="L351" s="469"/>
      <c r="M351" s="469"/>
      <c r="N351" s="469"/>
      <c r="U351" s="471"/>
      <c r="V351" s="472"/>
      <c r="W351" s="472"/>
      <c r="X351" s="472"/>
      <c r="Y351" s="472"/>
      <c r="Z351" s="472"/>
      <c r="AA351" s="472"/>
      <c r="AB351" s="472"/>
      <c r="AC351" s="472"/>
      <c r="AD351" s="472"/>
      <c r="AE351" s="472"/>
      <c r="AF351" s="472"/>
      <c r="AG351" s="472"/>
      <c r="AH351" s="472"/>
      <c r="AI351" s="472"/>
      <c r="AJ351" s="472"/>
      <c r="AK351" s="472"/>
      <c r="AL351" s="473"/>
      <c r="AM351" s="473"/>
      <c r="AN351" s="473"/>
      <c r="AO351" s="473"/>
      <c r="AP351" s="473"/>
      <c r="AQ351" s="473"/>
      <c r="AR351" s="473"/>
      <c r="AS351" s="473"/>
      <c r="AT351" s="473"/>
      <c r="AU351" s="473"/>
      <c r="AV351" s="473"/>
      <c r="AW351" s="473"/>
      <c r="AX351" s="473"/>
      <c r="AY351" s="473"/>
      <c r="AZ351" s="474"/>
      <c r="BA351" s="424"/>
      <c r="BB351" s="424"/>
      <c r="BC351" s="424"/>
      <c r="BD351" s="424"/>
      <c r="BE351" s="424"/>
      <c r="BF351" s="424"/>
      <c r="BG351" s="424"/>
      <c r="BH351" s="424"/>
      <c r="BI351" s="424"/>
      <c r="BJ351" s="424"/>
    </row>
    <row r="352" spans="6:62" ht="93" customHeight="1" x14ac:dyDescent="0.25">
      <c r="F352" s="468"/>
      <c r="G352" s="469"/>
      <c r="H352" s="469"/>
      <c r="I352" s="469"/>
      <c r="J352" s="469"/>
      <c r="K352" s="469"/>
      <c r="L352" s="469"/>
      <c r="M352" s="469"/>
      <c r="N352" s="469"/>
      <c r="U352" s="471"/>
      <c r="V352" s="472"/>
      <c r="W352" s="472"/>
      <c r="X352" s="472"/>
      <c r="Y352" s="472"/>
      <c r="Z352" s="472"/>
      <c r="AA352" s="472"/>
      <c r="AB352" s="472"/>
      <c r="AC352" s="472"/>
      <c r="AD352" s="472"/>
      <c r="AE352" s="472"/>
      <c r="AF352" s="472"/>
      <c r="AG352" s="472"/>
      <c r="AH352" s="472"/>
      <c r="AI352" s="472"/>
      <c r="AJ352" s="472"/>
      <c r="AK352" s="472"/>
      <c r="AL352" s="473"/>
      <c r="AM352" s="473"/>
      <c r="AN352" s="473"/>
      <c r="AO352" s="473"/>
      <c r="AP352" s="473"/>
      <c r="AQ352" s="473"/>
      <c r="AR352" s="473"/>
      <c r="AS352" s="473"/>
      <c r="AT352" s="473"/>
      <c r="AU352" s="473"/>
      <c r="AV352" s="473"/>
      <c r="AW352" s="473"/>
      <c r="AX352" s="473"/>
      <c r="AY352" s="473"/>
      <c r="AZ352" s="474"/>
      <c r="BA352" s="424"/>
      <c r="BB352" s="424"/>
      <c r="BC352" s="424"/>
      <c r="BD352" s="424"/>
      <c r="BE352" s="424"/>
      <c r="BF352" s="424"/>
      <c r="BG352" s="424"/>
      <c r="BH352" s="424"/>
      <c r="BI352" s="424"/>
      <c r="BJ352" s="424"/>
    </row>
    <row r="353" spans="6:62" ht="93" customHeight="1" x14ac:dyDescent="0.25">
      <c r="F353" s="468"/>
      <c r="G353" s="469"/>
      <c r="H353" s="469"/>
      <c r="I353" s="469"/>
      <c r="J353" s="469"/>
      <c r="K353" s="469"/>
      <c r="L353" s="469"/>
      <c r="M353" s="469"/>
      <c r="N353" s="469"/>
      <c r="U353" s="471"/>
      <c r="V353" s="472"/>
      <c r="W353" s="472"/>
      <c r="X353" s="472"/>
      <c r="Y353" s="472"/>
      <c r="Z353" s="472"/>
      <c r="AA353" s="472"/>
      <c r="AB353" s="472"/>
      <c r="AC353" s="472"/>
      <c r="AD353" s="472"/>
      <c r="AE353" s="472"/>
      <c r="AF353" s="472"/>
      <c r="AG353" s="472"/>
      <c r="AH353" s="472"/>
      <c r="AI353" s="472"/>
      <c r="AJ353" s="472"/>
      <c r="AK353" s="472"/>
      <c r="AL353" s="473"/>
      <c r="AM353" s="473"/>
      <c r="AN353" s="473"/>
      <c r="AO353" s="473"/>
      <c r="AP353" s="473"/>
      <c r="AQ353" s="473"/>
      <c r="AR353" s="473"/>
      <c r="AS353" s="473"/>
      <c r="AT353" s="473"/>
      <c r="AU353" s="473"/>
      <c r="AV353" s="473"/>
      <c r="AW353" s="473"/>
      <c r="AX353" s="473"/>
      <c r="AY353" s="473"/>
      <c r="AZ353" s="474"/>
      <c r="BA353" s="424"/>
      <c r="BB353" s="424"/>
      <c r="BC353" s="424"/>
      <c r="BD353" s="424"/>
      <c r="BE353" s="424"/>
      <c r="BF353" s="424"/>
      <c r="BG353" s="424"/>
      <c r="BH353" s="424"/>
      <c r="BI353" s="424"/>
      <c r="BJ353" s="424"/>
    </row>
    <row r="354" spans="6:62" ht="93" customHeight="1" x14ac:dyDescent="0.25">
      <c r="F354" s="468"/>
      <c r="G354" s="469"/>
      <c r="H354" s="469"/>
      <c r="I354" s="469"/>
      <c r="J354" s="469"/>
      <c r="K354" s="469"/>
      <c r="L354" s="469"/>
      <c r="M354" s="469"/>
      <c r="N354" s="469"/>
      <c r="U354" s="471"/>
      <c r="V354" s="472"/>
      <c r="W354" s="472"/>
      <c r="X354" s="472"/>
      <c r="Y354" s="472"/>
      <c r="Z354" s="472"/>
      <c r="AA354" s="472"/>
      <c r="AB354" s="472"/>
      <c r="AC354" s="472"/>
      <c r="AD354" s="472"/>
      <c r="AE354" s="472"/>
      <c r="AF354" s="472"/>
      <c r="AG354" s="472"/>
      <c r="AH354" s="472"/>
      <c r="AI354" s="472"/>
      <c r="AJ354" s="472"/>
      <c r="AK354" s="472"/>
      <c r="AL354" s="473"/>
      <c r="AM354" s="473"/>
      <c r="AN354" s="473"/>
      <c r="AO354" s="473"/>
      <c r="AP354" s="473"/>
      <c r="AQ354" s="473"/>
      <c r="AR354" s="473"/>
      <c r="AS354" s="473"/>
      <c r="AT354" s="473"/>
      <c r="AU354" s="473"/>
      <c r="AV354" s="473"/>
      <c r="AW354" s="473"/>
      <c r="AX354" s="473"/>
      <c r="AY354" s="473"/>
      <c r="AZ354" s="474"/>
      <c r="BA354" s="424"/>
      <c r="BB354" s="424"/>
      <c r="BC354" s="424"/>
      <c r="BD354" s="424"/>
      <c r="BE354" s="424"/>
      <c r="BF354" s="424"/>
      <c r="BG354" s="424"/>
      <c r="BH354" s="424"/>
      <c r="BI354" s="424"/>
      <c r="BJ354" s="424"/>
    </row>
    <row r="355" spans="6:62" ht="93" customHeight="1" x14ac:dyDescent="0.25">
      <c r="F355" s="468"/>
      <c r="G355" s="469"/>
      <c r="H355" s="469"/>
      <c r="I355" s="469"/>
      <c r="J355" s="469"/>
      <c r="K355" s="469"/>
      <c r="L355" s="469"/>
      <c r="M355" s="469"/>
      <c r="N355" s="469"/>
      <c r="U355" s="471"/>
      <c r="V355" s="472"/>
      <c r="W355" s="472"/>
      <c r="X355" s="472"/>
      <c r="Y355" s="472"/>
      <c r="Z355" s="472"/>
      <c r="AA355" s="472"/>
      <c r="AB355" s="472"/>
      <c r="AC355" s="472"/>
      <c r="AD355" s="472"/>
      <c r="AE355" s="472"/>
      <c r="AF355" s="472"/>
      <c r="AG355" s="472"/>
      <c r="AH355" s="472"/>
      <c r="AI355" s="472"/>
      <c r="AJ355" s="472"/>
      <c r="AK355" s="472"/>
      <c r="AL355" s="473"/>
      <c r="AM355" s="473"/>
      <c r="AN355" s="473"/>
      <c r="AO355" s="473"/>
      <c r="AP355" s="473"/>
      <c r="AQ355" s="473"/>
      <c r="AR355" s="473"/>
      <c r="AS355" s="473"/>
      <c r="AT355" s="473"/>
      <c r="AU355" s="473"/>
      <c r="AV355" s="473"/>
      <c r="AW355" s="473"/>
      <c r="AX355" s="473"/>
      <c r="AY355" s="473"/>
      <c r="AZ355" s="474"/>
      <c r="BA355" s="424"/>
      <c r="BB355" s="424"/>
      <c r="BC355" s="424"/>
      <c r="BD355" s="424"/>
      <c r="BE355" s="424"/>
      <c r="BF355" s="424"/>
      <c r="BG355" s="424"/>
      <c r="BH355" s="424"/>
      <c r="BI355" s="424"/>
      <c r="BJ355" s="424"/>
    </row>
    <row r="356" spans="6:62" ht="93" customHeight="1" x14ac:dyDescent="0.25">
      <c r="F356" s="468"/>
      <c r="G356" s="469"/>
      <c r="H356" s="469"/>
      <c r="I356" s="469"/>
      <c r="J356" s="469"/>
      <c r="K356" s="469"/>
      <c r="L356" s="469"/>
      <c r="M356" s="469"/>
      <c r="N356" s="469"/>
      <c r="U356" s="471"/>
      <c r="V356" s="472"/>
      <c r="W356" s="472"/>
      <c r="X356" s="472"/>
      <c r="Y356" s="472"/>
      <c r="Z356" s="472"/>
      <c r="AA356" s="472"/>
      <c r="AB356" s="472"/>
      <c r="AC356" s="472"/>
      <c r="AD356" s="472"/>
      <c r="AE356" s="472"/>
      <c r="AF356" s="472"/>
      <c r="AG356" s="472"/>
      <c r="AH356" s="472"/>
      <c r="AI356" s="472"/>
      <c r="AJ356" s="472"/>
      <c r="AK356" s="472"/>
      <c r="AL356" s="473"/>
      <c r="AM356" s="473"/>
      <c r="AN356" s="473"/>
      <c r="AO356" s="473"/>
      <c r="AP356" s="473"/>
      <c r="AQ356" s="473"/>
      <c r="AR356" s="473"/>
      <c r="AS356" s="473"/>
      <c r="AT356" s="473"/>
      <c r="AU356" s="473"/>
      <c r="AV356" s="473"/>
      <c r="AW356" s="473"/>
      <c r="AX356" s="473"/>
      <c r="AY356" s="473"/>
      <c r="AZ356" s="474"/>
      <c r="BA356" s="424"/>
      <c r="BB356" s="424"/>
      <c r="BC356" s="424"/>
      <c r="BD356" s="424"/>
      <c r="BE356" s="424"/>
      <c r="BF356" s="424"/>
      <c r="BG356" s="424"/>
      <c r="BH356" s="424"/>
      <c r="BI356" s="424"/>
      <c r="BJ356" s="424"/>
    </row>
    <row r="357" spans="6:62" ht="93" customHeight="1" x14ac:dyDescent="0.25">
      <c r="F357" s="468"/>
      <c r="G357" s="469"/>
      <c r="H357" s="469"/>
      <c r="I357" s="469"/>
      <c r="J357" s="469"/>
      <c r="K357" s="469"/>
      <c r="L357" s="469"/>
      <c r="M357" s="469"/>
      <c r="N357" s="469"/>
      <c r="U357" s="471"/>
      <c r="V357" s="472"/>
      <c r="W357" s="472"/>
      <c r="X357" s="472"/>
      <c r="Y357" s="472"/>
      <c r="Z357" s="472"/>
      <c r="AA357" s="472"/>
      <c r="AB357" s="472"/>
      <c r="AC357" s="472"/>
      <c r="AD357" s="472"/>
      <c r="AE357" s="472"/>
      <c r="AF357" s="472"/>
      <c r="AG357" s="472"/>
      <c r="AH357" s="472"/>
      <c r="AI357" s="472"/>
      <c r="AJ357" s="472"/>
      <c r="AK357" s="472"/>
      <c r="AL357" s="473"/>
      <c r="AM357" s="473"/>
      <c r="AN357" s="473"/>
      <c r="AO357" s="473"/>
      <c r="AP357" s="473"/>
      <c r="AQ357" s="473"/>
      <c r="AR357" s="473"/>
      <c r="AS357" s="473"/>
      <c r="AT357" s="473"/>
      <c r="AU357" s="473"/>
      <c r="AV357" s="473"/>
      <c r="AW357" s="473"/>
      <c r="AX357" s="473"/>
      <c r="AY357" s="473"/>
      <c r="AZ357" s="474"/>
      <c r="BA357" s="424"/>
      <c r="BB357" s="424"/>
      <c r="BC357" s="424"/>
      <c r="BD357" s="424"/>
      <c r="BE357" s="424"/>
      <c r="BF357" s="424"/>
      <c r="BG357" s="424"/>
      <c r="BH357" s="424"/>
      <c r="BI357" s="424"/>
      <c r="BJ357" s="424"/>
    </row>
    <row r="358" spans="6:62" ht="93" customHeight="1" x14ac:dyDescent="0.25">
      <c r="F358" s="468"/>
      <c r="G358" s="469"/>
      <c r="H358" s="469"/>
      <c r="I358" s="469"/>
      <c r="J358" s="469"/>
      <c r="K358" s="469"/>
      <c r="L358" s="469"/>
      <c r="M358" s="469"/>
      <c r="N358" s="469"/>
      <c r="U358" s="471"/>
      <c r="V358" s="472"/>
      <c r="W358" s="472"/>
      <c r="X358" s="472"/>
      <c r="Y358" s="472"/>
      <c r="Z358" s="472"/>
      <c r="AA358" s="472"/>
      <c r="AB358" s="472"/>
      <c r="AC358" s="472"/>
      <c r="AD358" s="472"/>
      <c r="AE358" s="472"/>
      <c r="AF358" s="472"/>
      <c r="AG358" s="472"/>
      <c r="AH358" s="472"/>
      <c r="AI358" s="472"/>
      <c r="AJ358" s="472"/>
      <c r="AK358" s="472"/>
      <c r="AL358" s="473"/>
      <c r="AM358" s="473"/>
      <c r="AN358" s="473"/>
      <c r="AO358" s="473"/>
      <c r="AP358" s="473"/>
      <c r="AQ358" s="473"/>
      <c r="AR358" s="473"/>
      <c r="AS358" s="473"/>
      <c r="AT358" s="473"/>
      <c r="AU358" s="473"/>
      <c r="AV358" s="473"/>
      <c r="AW358" s="473"/>
      <c r="AX358" s="473"/>
      <c r="AY358" s="473"/>
      <c r="AZ358" s="474"/>
      <c r="BA358" s="424"/>
      <c r="BB358" s="424"/>
      <c r="BC358" s="424"/>
      <c r="BD358" s="424"/>
      <c r="BE358" s="424"/>
      <c r="BF358" s="424"/>
      <c r="BG358" s="424"/>
      <c r="BH358" s="424"/>
      <c r="BI358" s="424"/>
      <c r="BJ358" s="424"/>
    </row>
    <row r="359" spans="6:62" ht="93" customHeight="1" x14ac:dyDescent="0.25">
      <c r="F359" s="468"/>
      <c r="G359" s="469"/>
      <c r="H359" s="469"/>
      <c r="I359" s="469"/>
      <c r="J359" s="469"/>
      <c r="K359" s="469"/>
      <c r="L359" s="469"/>
      <c r="M359" s="469"/>
      <c r="N359" s="469"/>
      <c r="U359" s="471"/>
      <c r="V359" s="472"/>
      <c r="W359" s="472"/>
      <c r="X359" s="472"/>
      <c r="Y359" s="472"/>
      <c r="Z359" s="472"/>
      <c r="AA359" s="472"/>
      <c r="AB359" s="472"/>
      <c r="AC359" s="472"/>
      <c r="AD359" s="472"/>
      <c r="AE359" s="472"/>
      <c r="AF359" s="472"/>
      <c r="AG359" s="472"/>
      <c r="AH359" s="472"/>
      <c r="AI359" s="472"/>
      <c r="AJ359" s="472"/>
      <c r="AK359" s="472"/>
      <c r="AL359" s="473"/>
      <c r="AM359" s="473"/>
      <c r="AN359" s="473"/>
      <c r="AO359" s="473"/>
      <c r="AP359" s="473"/>
      <c r="AQ359" s="473"/>
      <c r="AR359" s="473"/>
      <c r="AS359" s="473"/>
      <c r="AT359" s="473"/>
      <c r="AU359" s="473"/>
      <c r="AV359" s="473"/>
      <c r="AW359" s="473"/>
      <c r="AX359" s="473"/>
      <c r="AY359" s="473"/>
      <c r="AZ359" s="474"/>
      <c r="BA359" s="424"/>
      <c r="BB359" s="424"/>
      <c r="BC359" s="424"/>
      <c r="BD359" s="424"/>
      <c r="BE359" s="424"/>
      <c r="BF359" s="424"/>
      <c r="BG359" s="424"/>
      <c r="BH359" s="424"/>
      <c r="BI359" s="424"/>
      <c r="BJ359" s="424"/>
    </row>
    <row r="360" spans="6:62" ht="93" customHeight="1" x14ac:dyDescent="0.25">
      <c r="F360" s="468"/>
      <c r="G360" s="469"/>
      <c r="H360" s="469"/>
      <c r="I360" s="469"/>
      <c r="J360" s="469"/>
      <c r="K360" s="469"/>
      <c r="L360" s="469"/>
      <c r="M360" s="469"/>
      <c r="N360" s="469"/>
      <c r="U360" s="471"/>
      <c r="V360" s="472"/>
      <c r="W360" s="472"/>
      <c r="X360" s="472"/>
      <c r="Y360" s="472"/>
      <c r="Z360" s="472"/>
      <c r="AA360" s="472"/>
      <c r="AB360" s="472"/>
      <c r="AC360" s="472"/>
      <c r="AD360" s="472"/>
      <c r="AE360" s="472"/>
      <c r="AF360" s="472"/>
      <c r="AG360" s="472"/>
      <c r="AH360" s="472"/>
      <c r="AI360" s="472"/>
      <c r="AJ360" s="472"/>
      <c r="AK360" s="472"/>
      <c r="AL360" s="473"/>
      <c r="AM360" s="473"/>
      <c r="AN360" s="473"/>
      <c r="AO360" s="473"/>
      <c r="AP360" s="473"/>
      <c r="AQ360" s="473"/>
      <c r="AR360" s="473"/>
      <c r="AS360" s="473"/>
      <c r="AT360" s="473"/>
      <c r="AU360" s="473"/>
      <c r="AV360" s="473"/>
      <c r="AW360" s="473"/>
      <c r="AX360" s="473"/>
      <c r="AY360" s="473"/>
      <c r="AZ360" s="474"/>
      <c r="BA360" s="424"/>
      <c r="BB360" s="424"/>
      <c r="BC360" s="424"/>
      <c r="BD360" s="424"/>
      <c r="BE360" s="424"/>
      <c r="BF360" s="424"/>
      <c r="BG360" s="424"/>
      <c r="BH360" s="424"/>
      <c r="BI360" s="424"/>
      <c r="BJ360" s="424"/>
    </row>
    <row r="361" spans="6:62" ht="93" customHeight="1" x14ac:dyDescent="0.25">
      <c r="F361" s="468"/>
      <c r="G361" s="469"/>
      <c r="H361" s="469"/>
      <c r="I361" s="469"/>
      <c r="J361" s="469"/>
      <c r="K361" s="469"/>
      <c r="L361" s="469"/>
      <c r="M361" s="469"/>
      <c r="N361" s="469"/>
      <c r="U361" s="471"/>
      <c r="V361" s="472"/>
      <c r="W361" s="472"/>
      <c r="X361" s="472"/>
      <c r="Y361" s="472"/>
      <c r="Z361" s="472"/>
      <c r="AA361" s="472"/>
      <c r="AB361" s="472"/>
      <c r="AC361" s="472"/>
      <c r="AD361" s="472"/>
      <c r="AE361" s="472"/>
      <c r="AF361" s="472"/>
      <c r="AG361" s="472"/>
      <c r="AH361" s="472"/>
      <c r="AI361" s="472"/>
      <c r="AJ361" s="472"/>
      <c r="AK361" s="472"/>
      <c r="AL361" s="473"/>
      <c r="AM361" s="473"/>
      <c r="AN361" s="473"/>
      <c r="AO361" s="473"/>
      <c r="AP361" s="473"/>
      <c r="AQ361" s="473"/>
      <c r="AR361" s="473"/>
      <c r="AS361" s="473"/>
      <c r="AT361" s="473"/>
      <c r="AU361" s="473"/>
      <c r="AV361" s="473"/>
      <c r="AW361" s="473"/>
      <c r="AX361" s="473"/>
      <c r="AY361" s="473"/>
      <c r="AZ361" s="474"/>
      <c r="BA361" s="424"/>
      <c r="BB361" s="424"/>
      <c r="BC361" s="424"/>
      <c r="BD361" s="424"/>
      <c r="BE361" s="424"/>
      <c r="BF361" s="424"/>
      <c r="BG361" s="424"/>
      <c r="BH361" s="424"/>
      <c r="BI361" s="424"/>
      <c r="BJ361" s="424"/>
    </row>
    <row r="362" spans="6:62" ht="93" customHeight="1" x14ac:dyDescent="0.25">
      <c r="F362" s="468"/>
      <c r="G362" s="469"/>
      <c r="H362" s="469"/>
      <c r="I362" s="469"/>
      <c r="J362" s="469"/>
      <c r="K362" s="469"/>
      <c r="L362" s="469"/>
      <c r="M362" s="469"/>
      <c r="N362" s="469"/>
      <c r="U362" s="471"/>
      <c r="V362" s="472"/>
      <c r="W362" s="472"/>
      <c r="X362" s="472"/>
      <c r="Y362" s="472"/>
      <c r="Z362" s="472"/>
      <c r="AA362" s="472"/>
      <c r="AB362" s="472"/>
      <c r="AC362" s="472"/>
      <c r="AD362" s="472"/>
      <c r="AE362" s="472"/>
      <c r="AF362" s="472"/>
      <c r="AG362" s="472"/>
      <c r="AH362" s="472"/>
      <c r="AI362" s="472"/>
      <c r="AJ362" s="472"/>
      <c r="AK362" s="472"/>
      <c r="AL362" s="473"/>
      <c r="AM362" s="473"/>
      <c r="AN362" s="473"/>
      <c r="AO362" s="473"/>
      <c r="AP362" s="473"/>
      <c r="AQ362" s="473"/>
      <c r="AR362" s="473"/>
      <c r="AS362" s="473"/>
      <c r="AT362" s="473"/>
      <c r="AU362" s="473"/>
      <c r="AV362" s="473"/>
      <c r="AW362" s="473"/>
      <c r="AX362" s="473"/>
      <c r="AY362" s="473"/>
      <c r="AZ362" s="474"/>
      <c r="BA362" s="424"/>
      <c r="BB362" s="424"/>
      <c r="BC362" s="424"/>
      <c r="BD362" s="424"/>
      <c r="BE362" s="424"/>
      <c r="BF362" s="424"/>
      <c r="BG362" s="424"/>
      <c r="BH362" s="424"/>
      <c r="BI362" s="424"/>
      <c r="BJ362" s="424"/>
    </row>
    <row r="363" spans="6:62" ht="93" customHeight="1" x14ac:dyDescent="0.25">
      <c r="F363" s="468"/>
      <c r="G363" s="469"/>
      <c r="H363" s="469"/>
      <c r="I363" s="469"/>
      <c r="J363" s="469"/>
      <c r="K363" s="469"/>
      <c r="L363" s="469"/>
      <c r="M363" s="469"/>
      <c r="N363" s="469"/>
      <c r="U363" s="471"/>
      <c r="V363" s="472"/>
      <c r="W363" s="472"/>
      <c r="X363" s="472"/>
      <c r="Y363" s="472"/>
      <c r="Z363" s="472"/>
      <c r="AA363" s="472"/>
      <c r="AB363" s="472"/>
      <c r="AC363" s="472"/>
      <c r="AD363" s="472"/>
      <c r="AE363" s="472"/>
      <c r="AF363" s="472"/>
      <c r="AG363" s="472"/>
      <c r="AH363" s="472"/>
      <c r="AI363" s="472"/>
      <c r="AJ363" s="472"/>
      <c r="AK363" s="472"/>
      <c r="AL363" s="473"/>
      <c r="AM363" s="473"/>
      <c r="AN363" s="473"/>
      <c r="AO363" s="473"/>
      <c r="AP363" s="473"/>
      <c r="AQ363" s="473"/>
      <c r="AR363" s="473"/>
      <c r="AS363" s="473"/>
      <c r="AT363" s="473"/>
      <c r="AU363" s="473"/>
      <c r="AV363" s="473"/>
      <c r="AW363" s="473"/>
      <c r="AX363" s="473"/>
      <c r="AY363" s="473"/>
      <c r="AZ363" s="474"/>
      <c r="BA363" s="424"/>
      <c r="BB363" s="424"/>
      <c r="BC363" s="424"/>
      <c r="BD363" s="424"/>
      <c r="BE363" s="424"/>
      <c r="BF363" s="424"/>
      <c r="BG363" s="424"/>
      <c r="BH363" s="424"/>
      <c r="BI363" s="424"/>
      <c r="BJ363" s="424"/>
    </row>
    <row r="364" spans="6:62" ht="93" customHeight="1" x14ac:dyDescent="0.25">
      <c r="F364" s="468"/>
      <c r="G364" s="469"/>
      <c r="H364" s="469"/>
      <c r="I364" s="469"/>
      <c r="J364" s="469"/>
      <c r="K364" s="469"/>
      <c r="L364" s="469"/>
      <c r="M364" s="469"/>
      <c r="N364" s="469"/>
      <c r="U364" s="471"/>
      <c r="V364" s="472"/>
      <c r="W364" s="472"/>
      <c r="X364" s="472"/>
      <c r="Y364" s="472"/>
      <c r="Z364" s="472"/>
      <c r="AA364" s="472"/>
      <c r="AB364" s="472"/>
      <c r="AC364" s="472"/>
      <c r="AD364" s="472"/>
      <c r="AE364" s="472"/>
      <c r="AF364" s="472"/>
      <c r="AG364" s="472"/>
      <c r="AH364" s="472"/>
      <c r="AI364" s="472"/>
      <c r="AJ364" s="472"/>
      <c r="AK364" s="472"/>
      <c r="AL364" s="473"/>
      <c r="AM364" s="473"/>
      <c r="AN364" s="473"/>
      <c r="AO364" s="473"/>
      <c r="AP364" s="473"/>
      <c r="AQ364" s="473"/>
      <c r="AR364" s="473"/>
      <c r="AS364" s="473"/>
      <c r="AT364" s="473"/>
      <c r="AU364" s="473"/>
      <c r="AV364" s="473"/>
      <c r="AW364" s="473"/>
      <c r="AX364" s="473"/>
      <c r="AY364" s="473"/>
      <c r="AZ364" s="474"/>
      <c r="BA364" s="424"/>
      <c r="BB364" s="424"/>
      <c r="BC364" s="424"/>
      <c r="BD364" s="424"/>
      <c r="BE364" s="424"/>
      <c r="BF364" s="424"/>
      <c r="BG364" s="424"/>
      <c r="BH364" s="424"/>
      <c r="BI364" s="424"/>
      <c r="BJ364" s="424"/>
    </row>
    <row r="365" spans="6:62" ht="93" customHeight="1" x14ac:dyDescent="0.25">
      <c r="F365" s="468"/>
      <c r="G365" s="469"/>
      <c r="H365" s="469"/>
      <c r="I365" s="469"/>
      <c r="J365" s="469"/>
      <c r="K365" s="469"/>
      <c r="L365" s="469"/>
      <c r="M365" s="469"/>
      <c r="N365" s="469"/>
      <c r="U365" s="471"/>
      <c r="V365" s="472"/>
      <c r="W365" s="472"/>
      <c r="X365" s="472"/>
      <c r="Y365" s="472"/>
      <c r="Z365" s="472"/>
      <c r="AA365" s="472"/>
      <c r="AB365" s="472"/>
      <c r="AC365" s="472"/>
      <c r="AD365" s="472"/>
      <c r="AE365" s="472"/>
      <c r="AF365" s="472"/>
      <c r="AG365" s="472"/>
      <c r="AH365" s="472"/>
      <c r="AI365" s="472"/>
      <c r="AJ365" s="472"/>
      <c r="AK365" s="472"/>
      <c r="AL365" s="473"/>
      <c r="AM365" s="473"/>
      <c r="AN365" s="473"/>
      <c r="AO365" s="473"/>
      <c r="AP365" s="473"/>
      <c r="AQ365" s="473"/>
      <c r="AR365" s="473"/>
      <c r="AS365" s="473"/>
      <c r="AT365" s="473"/>
      <c r="AU365" s="473"/>
      <c r="AV365" s="473"/>
      <c r="AW365" s="473"/>
      <c r="AX365" s="473"/>
      <c r="AY365" s="473"/>
      <c r="AZ365" s="474"/>
      <c r="BA365" s="424"/>
      <c r="BB365" s="424"/>
      <c r="BC365" s="424"/>
      <c r="BD365" s="424"/>
      <c r="BE365" s="424"/>
      <c r="BF365" s="424"/>
      <c r="BG365" s="424"/>
      <c r="BH365" s="424"/>
      <c r="BI365" s="424"/>
      <c r="BJ365" s="424"/>
    </row>
    <row r="366" spans="6:62" ht="93" customHeight="1" x14ac:dyDescent="0.25">
      <c r="F366" s="468"/>
      <c r="G366" s="469"/>
      <c r="H366" s="469"/>
      <c r="I366" s="469"/>
      <c r="J366" s="469"/>
      <c r="K366" s="469"/>
      <c r="L366" s="469"/>
      <c r="M366" s="469"/>
      <c r="N366" s="469"/>
      <c r="U366" s="471"/>
      <c r="V366" s="472"/>
      <c r="W366" s="472"/>
      <c r="X366" s="472"/>
      <c r="Y366" s="472"/>
      <c r="Z366" s="472"/>
      <c r="AA366" s="472"/>
      <c r="AB366" s="472"/>
      <c r="AC366" s="472"/>
      <c r="AD366" s="472"/>
      <c r="AE366" s="472"/>
      <c r="AF366" s="472"/>
      <c r="AG366" s="472"/>
      <c r="AH366" s="472"/>
      <c r="AI366" s="472"/>
      <c r="AJ366" s="472"/>
      <c r="AK366" s="472"/>
      <c r="AL366" s="473"/>
      <c r="AM366" s="473"/>
      <c r="AN366" s="473"/>
      <c r="AO366" s="473"/>
      <c r="AP366" s="473"/>
      <c r="AQ366" s="473"/>
      <c r="AR366" s="473"/>
      <c r="AS366" s="473"/>
      <c r="AT366" s="473"/>
      <c r="AU366" s="473"/>
      <c r="AV366" s="473"/>
      <c r="AW366" s="473"/>
      <c r="AX366" s="473"/>
      <c r="AY366" s="473"/>
      <c r="AZ366" s="474"/>
      <c r="BA366" s="424"/>
      <c r="BB366" s="424"/>
      <c r="BC366" s="424"/>
      <c r="BD366" s="424"/>
      <c r="BE366" s="424"/>
      <c r="BF366" s="424"/>
      <c r="BG366" s="424"/>
      <c r="BH366" s="424"/>
      <c r="BI366" s="424"/>
      <c r="BJ366" s="424"/>
    </row>
    <row r="367" spans="6:62" ht="93" customHeight="1" x14ac:dyDescent="0.25">
      <c r="F367" s="468"/>
      <c r="G367" s="469"/>
      <c r="H367" s="469"/>
      <c r="I367" s="469"/>
      <c r="J367" s="469"/>
      <c r="K367" s="469"/>
      <c r="L367" s="469"/>
      <c r="M367" s="469"/>
      <c r="N367" s="469"/>
      <c r="U367" s="471"/>
      <c r="V367" s="472"/>
      <c r="W367" s="472"/>
      <c r="X367" s="472"/>
      <c r="Y367" s="472"/>
      <c r="Z367" s="472"/>
      <c r="AA367" s="472"/>
      <c r="AB367" s="472"/>
      <c r="AC367" s="472"/>
      <c r="AD367" s="472"/>
      <c r="AE367" s="472"/>
      <c r="AF367" s="472"/>
      <c r="AG367" s="472"/>
      <c r="AH367" s="472"/>
      <c r="AI367" s="472"/>
      <c r="AJ367" s="472"/>
      <c r="AK367" s="472"/>
      <c r="AL367" s="473"/>
      <c r="AM367" s="473"/>
      <c r="AN367" s="473"/>
      <c r="AO367" s="473"/>
      <c r="AP367" s="473"/>
      <c r="AQ367" s="473"/>
      <c r="AR367" s="473"/>
      <c r="AS367" s="473"/>
      <c r="AT367" s="473"/>
      <c r="AU367" s="473"/>
      <c r="AV367" s="473"/>
      <c r="AW367" s="473"/>
      <c r="AX367" s="473"/>
      <c r="AY367" s="473"/>
      <c r="AZ367" s="474"/>
      <c r="BA367" s="424"/>
      <c r="BB367" s="424"/>
      <c r="BC367" s="424"/>
      <c r="BD367" s="424"/>
      <c r="BE367" s="424"/>
      <c r="BF367" s="424"/>
      <c r="BG367" s="424"/>
      <c r="BH367" s="424"/>
      <c r="BI367" s="424"/>
      <c r="BJ367" s="424"/>
    </row>
    <row r="368" spans="6:62" ht="93" customHeight="1" x14ac:dyDescent="0.25">
      <c r="F368" s="468"/>
      <c r="G368" s="469"/>
      <c r="H368" s="469"/>
      <c r="I368" s="469"/>
      <c r="J368" s="469"/>
      <c r="K368" s="469"/>
      <c r="L368" s="469"/>
      <c r="M368" s="469"/>
      <c r="N368" s="469"/>
      <c r="U368" s="471"/>
      <c r="V368" s="472"/>
      <c r="W368" s="472"/>
      <c r="X368" s="472"/>
      <c r="Y368" s="472"/>
      <c r="Z368" s="472"/>
      <c r="AA368" s="472"/>
      <c r="AB368" s="472"/>
      <c r="AC368" s="472"/>
      <c r="AD368" s="472"/>
      <c r="AE368" s="472"/>
      <c r="AF368" s="472"/>
      <c r="AG368" s="472"/>
      <c r="AH368" s="472"/>
      <c r="AI368" s="472"/>
      <c r="AJ368" s="472"/>
      <c r="AK368" s="472"/>
      <c r="AL368" s="473"/>
      <c r="AM368" s="473"/>
      <c r="AN368" s="473"/>
      <c r="AO368" s="473"/>
      <c r="AP368" s="473"/>
      <c r="AQ368" s="473"/>
      <c r="AR368" s="473"/>
      <c r="AS368" s="473"/>
      <c r="AT368" s="473"/>
      <c r="AU368" s="473"/>
      <c r="AV368" s="473"/>
      <c r="AW368" s="473"/>
      <c r="AX368" s="473"/>
      <c r="AY368" s="473"/>
      <c r="AZ368" s="474"/>
      <c r="BA368" s="424"/>
      <c r="BB368" s="424"/>
      <c r="BC368" s="424"/>
      <c r="BD368" s="424"/>
      <c r="BE368" s="424"/>
      <c r="BF368" s="424"/>
      <c r="BG368" s="424"/>
      <c r="BH368" s="424"/>
      <c r="BI368" s="424"/>
      <c r="BJ368" s="424"/>
    </row>
    <row r="369" spans="6:62" ht="93" customHeight="1" x14ac:dyDescent="0.25">
      <c r="F369" s="468"/>
      <c r="G369" s="469"/>
      <c r="H369" s="469"/>
      <c r="I369" s="469"/>
      <c r="J369" s="469"/>
      <c r="K369" s="469"/>
      <c r="L369" s="469"/>
      <c r="M369" s="469"/>
      <c r="N369" s="469"/>
      <c r="U369" s="471"/>
      <c r="V369" s="472"/>
      <c r="W369" s="472"/>
      <c r="X369" s="472"/>
      <c r="Y369" s="472"/>
      <c r="Z369" s="472"/>
      <c r="AA369" s="472"/>
      <c r="AB369" s="472"/>
      <c r="AC369" s="472"/>
      <c r="AD369" s="472"/>
      <c r="AE369" s="472"/>
      <c r="AF369" s="472"/>
      <c r="AG369" s="472"/>
      <c r="AH369" s="472"/>
      <c r="AI369" s="472"/>
      <c r="AJ369" s="472"/>
      <c r="AK369" s="472"/>
      <c r="AL369" s="473"/>
      <c r="AM369" s="473"/>
      <c r="AN369" s="473"/>
      <c r="AO369" s="473"/>
      <c r="AP369" s="473"/>
      <c r="AQ369" s="473"/>
      <c r="AR369" s="473"/>
      <c r="AS369" s="473"/>
      <c r="AT369" s="473"/>
      <c r="AU369" s="473"/>
      <c r="AV369" s="473"/>
      <c r="AW369" s="473"/>
      <c r="AX369" s="473"/>
      <c r="AY369" s="473"/>
      <c r="AZ369" s="474"/>
      <c r="BA369" s="424"/>
      <c r="BB369" s="424"/>
      <c r="BC369" s="424"/>
      <c r="BD369" s="424"/>
      <c r="BE369" s="424"/>
      <c r="BF369" s="424"/>
      <c r="BG369" s="424"/>
      <c r="BH369" s="424"/>
      <c r="BI369" s="424"/>
      <c r="BJ369" s="424"/>
    </row>
    <row r="370" spans="6:62" ht="93" customHeight="1" x14ac:dyDescent="0.25">
      <c r="F370" s="468"/>
      <c r="G370" s="469"/>
      <c r="H370" s="469"/>
      <c r="I370" s="469"/>
      <c r="J370" s="469"/>
      <c r="K370" s="469"/>
      <c r="L370" s="469"/>
      <c r="M370" s="469"/>
      <c r="N370" s="469"/>
      <c r="U370" s="471"/>
      <c r="V370" s="472"/>
      <c r="W370" s="472"/>
      <c r="X370" s="472"/>
      <c r="Y370" s="472"/>
      <c r="Z370" s="472"/>
      <c r="AA370" s="472"/>
      <c r="AB370" s="472"/>
      <c r="AC370" s="472"/>
      <c r="AD370" s="472"/>
      <c r="AE370" s="472"/>
      <c r="AF370" s="472"/>
      <c r="AG370" s="472"/>
      <c r="AH370" s="472"/>
      <c r="AI370" s="472"/>
      <c r="AJ370" s="472"/>
      <c r="AK370" s="472"/>
      <c r="AL370" s="473"/>
      <c r="AM370" s="473"/>
      <c r="AN370" s="473"/>
      <c r="AO370" s="473"/>
      <c r="AP370" s="473"/>
      <c r="AQ370" s="473"/>
      <c r="AR370" s="473"/>
      <c r="AS370" s="473"/>
      <c r="AT370" s="473"/>
      <c r="AU370" s="473"/>
      <c r="AV370" s="473"/>
      <c r="AW370" s="473"/>
      <c r="AX370" s="473"/>
      <c r="AY370" s="473"/>
      <c r="AZ370" s="474"/>
      <c r="BA370" s="424"/>
      <c r="BB370" s="424"/>
      <c r="BC370" s="424"/>
      <c r="BD370" s="424"/>
      <c r="BE370" s="424"/>
      <c r="BF370" s="424"/>
      <c r="BG370" s="424"/>
      <c r="BH370" s="424"/>
      <c r="BI370" s="424"/>
      <c r="BJ370" s="424"/>
    </row>
    <row r="371" spans="6:62" ht="93" customHeight="1" x14ac:dyDescent="0.25">
      <c r="F371" s="468"/>
      <c r="G371" s="469"/>
      <c r="H371" s="469"/>
      <c r="I371" s="469"/>
      <c r="J371" s="469"/>
      <c r="K371" s="469"/>
      <c r="L371" s="469"/>
      <c r="M371" s="469"/>
      <c r="N371" s="469"/>
      <c r="U371" s="471"/>
      <c r="V371" s="472"/>
      <c r="W371" s="472"/>
      <c r="X371" s="472"/>
      <c r="Y371" s="472"/>
      <c r="Z371" s="472"/>
      <c r="AA371" s="472"/>
      <c r="AB371" s="472"/>
      <c r="AC371" s="472"/>
      <c r="AD371" s="472"/>
      <c r="AE371" s="472"/>
      <c r="AF371" s="472"/>
      <c r="AG371" s="472"/>
      <c r="AH371" s="472"/>
      <c r="AI371" s="472"/>
      <c r="AJ371" s="472"/>
      <c r="AK371" s="472"/>
      <c r="AL371" s="473"/>
      <c r="AM371" s="473"/>
      <c r="AN371" s="473"/>
      <c r="AO371" s="473"/>
      <c r="AP371" s="473"/>
      <c r="AQ371" s="473"/>
      <c r="AR371" s="473"/>
      <c r="AS371" s="473"/>
      <c r="AT371" s="473"/>
      <c r="AU371" s="473"/>
      <c r="AV371" s="473"/>
      <c r="AW371" s="473"/>
      <c r="AX371" s="473"/>
      <c r="AY371" s="473"/>
      <c r="AZ371" s="474"/>
      <c r="BA371" s="424"/>
      <c r="BB371" s="424"/>
      <c r="BC371" s="424"/>
      <c r="BD371" s="424"/>
      <c r="BE371" s="424"/>
      <c r="BF371" s="424"/>
      <c r="BG371" s="424"/>
      <c r="BH371" s="424"/>
      <c r="BI371" s="424"/>
      <c r="BJ371" s="424"/>
    </row>
    <row r="372" spans="6:62" ht="93" customHeight="1" x14ac:dyDescent="0.25">
      <c r="F372" s="468"/>
      <c r="G372" s="469"/>
      <c r="H372" s="469"/>
      <c r="I372" s="469"/>
      <c r="J372" s="469"/>
      <c r="K372" s="469"/>
      <c r="L372" s="469"/>
      <c r="M372" s="469"/>
      <c r="N372" s="469"/>
      <c r="U372" s="471"/>
      <c r="V372" s="472"/>
      <c r="W372" s="472"/>
      <c r="X372" s="472"/>
      <c r="Y372" s="472"/>
      <c r="Z372" s="472"/>
      <c r="AA372" s="472"/>
      <c r="AB372" s="472"/>
      <c r="AC372" s="472"/>
      <c r="AD372" s="472"/>
      <c r="AE372" s="472"/>
      <c r="AF372" s="472"/>
      <c r="AG372" s="472"/>
      <c r="AH372" s="472"/>
      <c r="AI372" s="472"/>
      <c r="AJ372" s="472"/>
      <c r="AK372" s="472"/>
      <c r="AL372" s="473"/>
      <c r="AM372" s="473"/>
      <c r="AN372" s="473"/>
      <c r="AO372" s="473"/>
      <c r="AP372" s="473"/>
      <c r="AQ372" s="473"/>
      <c r="AR372" s="473"/>
      <c r="AS372" s="473"/>
      <c r="AT372" s="473"/>
      <c r="AU372" s="473"/>
      <c r="AV372" s="473"/>
      <c r="AW372" s="473"/>
      <c r="AX372" s="473"/>
      <c r="AY372" s="473"/>
      <c r="AZ372" s="474"/>
      <c r="BA372" s="424"/>
      <c r="BB372" s="424"/>
      <c r="BC372" s="424"/>
      <c r="BD372" s="424"/>
      <c r="BE372" s="424"/>
      <c r="BF372" s="424"/>
      <c r="BG372" s="424"/>
      <c r="BH372" s="424"/>
      <c r="BI372" s="424"/>
      <c r="BJ372" s="424"/>
    </row>
    <row r="373" spans="6:62" ht="93" customHeight="1" x14ac:dyDescent="0.25">
      <c r="F373" s="468"/>
      <c r="G373" s="469"/>
      <c r="H373" s="469"/>
      <c r="I373" s="469"/>
      <c r="J373" s="469"/>
      <c r="K373" s="469"/>
      <c r="L373" s="469"/>
      <c r="M373" s="469"/>
      <c r="N373" s="469"/>
      <c r="U373" s="471"/>
      <c r="V373" s="472"/>
      <c r="W373" s="472"/>
      <c r="X373" s="472"/>
      <c r="Y373" s="472"/>
      <c r="Z373" s="472"/>
      <c r="AA373" s="472"/>
      <c r="AB373" s="472"/>
      <c r="AC373" s="472"/>
      <c r="AD373" s="472"/>
      <c r="AE373" s="472"/>
      <c r="AF373" s="472"/>
      <c r="AG373" s="472"/>
      <c r="AH373" s="472"/>
      <c r="AI373" s="472"/>
      <c r="AJ373" s="472"/>
      <c r="AK373" s="472"/>
      <c r="AL373" s="473"/>
      <c r="AM373" s="473"/>
      <c r="AN373" s="473"/>
      <c r="AO373" s="473"/>
      <c r="AP373" s="473"/>
      <c r="AQ373" s="473"/>
      <c r="AR373" s="473"/>
      <c r="AS373" s="473"/>
      <c r="AT373" s="473"/>
      <c r="AU373" s="473"/>
      <c r="AV373" s="473"/>
      <c r="AW373" s="473"/>
      <c r="AX373" s="473"/>
      <c r="AY373" s="473"/>
      <c r="AZ373" s="474"/>
      <c r="BA373" s="424"/>
      <c r="BB373" s="424"/>
      <c r="BC373" s="424"/>
      <c r="BD373" s="424"/>
      <c r="BE373" s="424"/>
      <c r="BF373" s="424"/>
      <c r="BG373" s="424"/>
      <c r="BH373" s="424"/>
      <c r="BI373" s="424"/>
      <c r="BJ373" s="424"/>
    </row>
    <row r="374" spans="6:62" ht="93" customHeight="1" x14ac:dyDescent="0.25">
      <c r="F374" s="468"/>
      <c r="G374" s="469"/>
      <c r="H374" s="469"/>
      <c r="I374" s="469"/>
      <c r="J374" s="469"/>
      <c r="K374" s="469"/>
      <c r="L374" s="469"/>
      <c r="M374" s="469"/>
      <c r="N374" s="469"/>
      <c r="U374" s="471"/>
      <c r="V374" s="472"/>
      <c r="W374" s="472"/>
      <c r="X374" s="472"/>
      <c r="Y374" s="472"/>
      <c r="Z374" s="472"/>
      <c r="AA374" s="472"/>
      <c r="AB374" s="472"/>
      <c r="AC374" s="472"/>
      <c r="AD374" s="472"/>
      <c r="AE374" s="472"/>
      <c r="AF374" s="472"/>
      <c r="AG374" s="472"/>
      <c r="AH374" s="472"/>
      <c r="AI374" s="472"/>
      <c r="AJ374" s="472"/>
      <c r="AK374" s="472"/>
      <c r="AL374" s="473"/>
      <c r="AM374" s="473"/>
      <c r="AN374" s="473"/>
      <c r="AO374" s="473"/>
      <c r="AP374" s="473"/>
      <c r="AQ374" s="473"/>
      <c r="AR374" s="473"/>
      <c r="AS374" s="473"/>
      <c r="AT374" s="473"/>
      <c r="AU374" s="473"/>
      <c r="AV374" s="473"/>
      <c r="AW374" s="473"/>
      <c r="AX374" s="473"/>
      <c r="AY374" s="473"/>
      <c r="AZ374" s="474"/>
      <c r="BA374" s="424"/>
      <c r="BB374" s="424"/>
      <c r="BC374" s="424"/>
      <c r="BD374" s="424"/>
      <c r="BE374" s="424"/>
      <c r="BF374" s="424"/>
      <c r="BG374" s="424"/>
      <c r="BH374" s="424"/>
      <c r="BI374" s="424"/>
      <c r="BJ374" s="424"/>
    </row>
    <row r="375" spans="6:62" ht="93" customHeight="1" x14ac:dyDescent="0.25">
      <c r="F375" s="468"/>
      <c r="G375" s="469"/>
      <c r="H375" s="469"/>
      <c r="I375" s="469"/>
      <c r="J375" s="469"/>
      <c r="K375" s="469"/>
      <c r="L375" s="469"/>
      <c r="M375" s="469"/>
      <c r="N375" s="469"/>
      <c r="U375" s="471"/>
      <c r="V375" s="472"/>
      <c r="W375" s="472"/>
      <c r="X375" s="472"/>
      <c r="Y375" s="472"/>
      <c r="Z375" s="472"/>
      <c r="AA375" s="472"/>
      <c r="AB375" s="472"/>
      <c r="AC375" s="472"/>
      <c r="AD375" s="472"/>
      <c r="AE375" s="472"/>
      <c r="AF375" s="472"/>
      <c r="AG375" s="472"/>
      <c r="AH375" s="472"/>
      <c r="AI375" s="472"/>
      <c r="AJ375" s="472"/>
      <c r="AK375" s="472"/>
      <c r="AL375" s="473"/>
      <c r="AM375" s="473"/>
      <c r="AN375" s="473"/>
      <c r="AO375" s="473"/>
      <c r="AP375" s="473"/>
      <c r="AQ375" s="473"/>
      <c r="AR375" s="473"/>
      <c r="AS375" s="473"/>
      <c r="AT375" s="473"/>
      <c r="AU375" s="473"/>
      <c r="AV375" s="473"/>
      <c r="AW375" s="473"/>
      <c r="AX375" s="473"/>
      <c r="AY375" s="473"/>
      <c r="AZ375" s="474"/>
      <c r="BA375" s="424"/>
      <c r="BB375" s="424"/>
      <c r="BC375" s="424"/>
      <c r="BD375" s="424"/>
      <c r="BE375" s="424"/>
      <c r="BF375" s="424"/>
      <c r="BG375" s="424"/>
      <c r="BH375" s="424"/>
      <c r="BI375" s="424"/>
      <c r="BJ375" s="424"/>
    </row>
    <row r="376" spans="6:62" ht="93" customHeight="1" x14ac:dyDescent="0.25">
      <c r="F376" s="468"/>
      <c r="G376" s="469"/>
      <c r="H376" s="469"/>
      <c r="I376" s="469"/>
      <c r="J376" s="469"/>
      <c r="K376" s="469"/>
      <c r="L376" s="469"/>
      <c r="M376" s="469"/>
      <c r="N376" s="469"/>
      <c r="U376" s="471"/>
      <c r="V376" s="472"/>
      <c r="W376" s="472"/>
      <c r="X376" s="472"/>
      <c r="Y376" s="472"/>
      <c r="Z376" s="472"/>
      <c r="AA376" s="472"/>
      <c r="AB376" s="472"/>
      <c r="AC376" s="472"/>
      <c r="AD376" s="472"/>
      <c r="AE376" s="472"/>
      <c r="AF376" s="472"/>
      <c r="AG376" s="472"/>
      <c r="AH376" s="472"/>
      <c r="AI376" s="472"/>
      <c r="AJ376" s="472"/>
      <c r="AK376" s="472"/>
      <c r="AL376" s="473"/>
      <c r="AM376" s="473"/>
      <c r="AN376" s="473"/>
      <c r="AO376" s="473"/>
      <c r="AP376" s="473"/>
      <c r="AQ376" s="473"/>
      <c r="AR376" s="473"/>
      <c r="AS376" s="473"/>
      <c r="AT376" s="473"/>
      <c r="AU376" s="473"/>
      <c r="AV376" s="473"/>
      <c r="AW376" s="473"/>
      <c r="AX376" s="473"/>
      <c r="AY376" s="473"/>
      <c r="AZ376" s="474"/>
      <c r="BA376" s="424"/>
      <c r="BB376" s="424"/>
      <c r="BC376" s="424"/>
      <c r="BD376" s="424"/>
      <c r="BE376" s="424"/>
      <c r="BF376" s="424"/>
      <c r="BG376" s="424"/>
      <c r="BH376" s="424"/>
      <c r="BI376" s="424"/>
      <c r="BJ376" s="424"/>
    </row>
    <row r="377" spans="6:62" ht="93" customHeight="1" x14ac:dyDescent="0.25">
      <c r="F377" s="468"/>
      <c r="G377" s="469"/>
      <c r="H377" s="469"/>
      <c r="I377" s="469"/>
      <c r="J377" s="469"/>
      <c r="K377" s="469"/>
      <c r="L377" s="469"/>
      <c r="M377" s="469"/>
      <c r="N377" s="469"/>
      <c r="U377" s="471"/>
      <c r="V377" s="472"/>
      <c r="W377" s="472"/>
      <c r="X377" s="472"/>
      <c r="Y377" s="472"/>
      <c r="Z377" s="472"/>
      <c r="AA377" s="472"/>
      <c r="AB377" s="472"/>
      <c r="AC377" s="472"/>
      <c r="AD377" s="472"/>
      <c r="AE377" s="472"/>
      <c r="AF377" s="472"/>
      <c r="AG377" s="472"/>
      <c r="AH377" s="472"/>
      <c r="AI377" s="472"/>
      <c r="AJ377" s="472"/>
      <c r="AK377" s="472"/>
      <c r="AL377" s="473"/>
      <c r="AM377" s="473"/>
      <c r="AN377" s="473"/>
      <c r="AO377" s="473"/>
      <c r="AP377" s="473"/>
      <c r="AQ377" s="473"/>
      <c r="AR377" s="473"/>
      <c r="AS377" s="473"/>
      <c r="AT377" s="473"/>
      <c r="AU377" s="473"/>
      <c r="AV377" s="473"/>
      <c r="AW377" s="473"/>
      <c r="AX377" s="473"/>
      <c r="AY377" s="473"/>
      <c r="AZ377" s="474"/>
      <c r="BA377" s="424"/>
      <c r="BB377" s="424"/>
      <c r="BC377" s="424"/>
      <c r="BD377" s="424"/>
      <c r="BE377" s="424"/>
      <c r="BF377" s="424"/>
      <c r="BG377" s="424"/>
      <c r="BH377" s="424"/>
      <c r="BI377" s="424"/>
      <c r="BJ377" s="424"/>
    </row>
    <row r="378" spans="6:62" ht="93" customHeight="1" x14ac:dyDescent="0.25">
      <c r="F378" s="468"/>
      <c r="G378" s="469"/>
      <c r="H378" s="469"/>
      <c r="I378" s="469"/>
      <c r="J378" s="469"/>
      <c r="K378" s="469"/>
      <c r="L378" s="469"/>
      <c r="M378" s="469"/>
      <c r="N378" s="469"/>
      <c r="U378" s="471"/>
      <c r="V378" s="472"/>
      <c r="W378" s="472"/>
      <c r="X378" s="472"/>
      <c r="Y378" s="472"/>
      <c r="Z378" s="472"/>
      <c r="AA378" s="472"/>
      <c r="AB378" s="472"/>
      <c r="AC378" s="472"/>
      <c r="AD378" s="472"/>
      <c r="AE378" s="472"/>
      <c r="AF378" s="472"/>
      <c r="AG378" s="472"/>
      <c r="AH378" s="472"/>
      <c r="AI378" s="472"/>
      <c r="AJ378" s="472"/>
      <c r="AK378" s="472"/>
      <c r="AL378" s="473"/>
      <c r="AM378" s="473"/>
      <c r="AN378" s="473"/>
      <c r="AO378" s="473"/>
      <c r="AP378" s="473"/>
      <c r="AQ378" s="473"/>
      <c r="AR378" s="473"/>
      <c r="AS378" s="473"/>
      <c r="AT378" s="473"/>
      <c r="AU378" s="473"/>
      <c r="AV378" s="473"/>
      <c r="AW378" s="473"/>
      <c r="AX378" s="473"/>
      <c r="AY378" s="473"/>
      <c r="AZ378" s="474"/>
      <c r="BA378" s="424"/>
      <c r="BB378" s="424"/>
      <c r="BC378" s="424"/>
      <c r="BD378" s="424"/>
      <c r="BE378" s="424"/>
      <c r="BF378" s="424"/>
      <c r="BG378" s="424"/>
      <c r="BH378" s="424"/>
      <c r="BI378" s="424"/>
      <c r="BJ378" s="424"/>
    </row>
    <row r="379" spans="6:62" ht="93" customHeight="1" x14ac:dyDescent="0.25">
      <c r="F379" s="468"/>
      <c r="G379" s="469"/>
      <c r="H379" s="469"/>
      <c r="I379" s="469"/>
      <c r="J379" s="469"/>
      <c r="K379" s="469"/>
      <c r="L379" s="469"/>
      <c r="M379" s="469"/>
      <c r="N379" s="469"/>
      <c r="U379" s="471"/>
      <c r="V379" s="472"/>
      <c r="W379" s="472"/>
      <c r="X379" s="472"/>
      <c r="Y379" s="472"/>
      <c r="Z379" s="472"/>
      <c r="AA379" s="472"/>
      <c r="AB379" s="472"/>
      <c r="AC379" s="472"/>
      <c r="AD379" s="472"/>
      <c r="AE379" s="472"/>
      <c r="AF379" s="472"/>
      <c r="AG379" s="472"/>
      <c r="AH379" s="472"/>
      <c r="AI379" s="472"/>
      <c r="AJ379" s="472"/>
      <c r="AK379" s="472"/>
      <c r="AL379" s="473"/>
      <c r="AM379" s="473"/>
      <c r="AN379" s="473"/>
      <c r="AO379" s="473"/>
      <c r="AP379" s="473"/>
      <c r="AQ379" s="473"/>
      <c r="AR379" s="473"/>
      <c r="AS379" s="473"/>
      <c r="AT379" s="473"/>
      <c r="AU379" s="473"/>
      <c r="AV379" s="473"/>
      <c r="AW379" s="473"/>
      <c r="AX379" s="473"/>
      <c r="AY379" s="473"/>
      <c r="AZ379" s="474"/>
      <c r="BA379" s="424"/>
      <c r="BB379" s="424"/>
      <c r="BC379" s="424"/>
      <c r="BD379" s="424"/>
      <c r="BE379" s="424"/>
      <c r="BF379" s="424"/>
      <c r="BG379" s="424"/>
      <c r="BH379" s="424"/>
      <c r="BI379" s="424"/>
      <c r="BJ379" s="424"/>
    </row>
    <row r="380" spans="6:62" ht="93" customHeight="1" x14ac:dyDescent="0.25">
      <c r="F380" s="468"/>
      <c r="G380" s="469"/>
      <c r="H380" s="469"/>
      <c r="I380" s="469"/>
      <c r="J380" s="469"/>
      <c r="K380" s="469"/>
      <c r="L380" s="469"/>
      <c r="M380" s="469"/>
      <c r="N380" s="469"/>
      <c r="U380" s="471"/>
      <c r="V380" s="472"/>
      <c r="W380" s="472"/>
      <c r="X380" s="472"/>
      <c r="Y380" s="472"/>
      <c r="Z380" s="472"/>
      <c r="AA380" s="472"/>
      <c r="AB380" s="472"/>
      <c r="AC380" s="472"/>
      <c r="AD380" s="472"/>
      <c r="AE380" s="472"/>
      <c r="AF380" s="472"/>
      <c r="AG380" s="472"/>
      <c r="AH380" s="472"/>
      <c r="AI380" s="472"/>
      <c r="AJ380" s="472"/>
      <c r="AK380" s="472"/>
      <c r="AL380" s="473"/>
      <c r="AM380" s="473"/>
      <c r="AN380" s="473"/>
      <c r="AO380" s="473"/>
      <c r="AP380" s="473"/>
      <c r="AQ380" s="473"/>
      <c r="AR380" s="473"/>
      <c r="AS380" s="473"/>
      <c r="AT380" s="473"/>
      <c r="AU380" s="473"/>
      <c r="AV380" s="473"/>
      <c r="AW380" s="473"/>
      <c r="AX380" s="473"/>
      <c r="AY380" s="473"/>
      <c r="AZ380" s="474"/>
      <c r="BA380" s="424"/>
      <c r="BB380" s="424"/>
      <c r="BC380" s="424"/>
      <c r="BD380" s="424"/>
      <c r="BE380" s="424"/>
      <c r="BF380" s="424"/>
      <c r="BG380" s="424"/>
      <c r="BH380" s="424"/>
      <c r="BI380" s="424"/>
      <c r="BJ380" s="424"/>
    </row>
    <row r="381" spans="6:62" ht="93" customHeight="1" x14ac:dyDescent="0.25">
      <c r="F381" s="468"/>
      <c r="G381" s="469"/>
      <c r="H381" s="469"/>
      <c r="I381" s="469"/>
      <c r="J381" s="469"/>
      <c r="K381" s="469"/>
      <c r="L381" s="469"/>
      <c r="M381" s="469"/>
      <c r="N381" s="469"/>
      <c r="U381" s="471"/>
      <c r="V381" s="472"/>
      <c r="W381" s="472"/>
      <c r="X381" s="472"/>
      <c r="Y381" s="472"/>
      <c r="Z381" s="472"/>
      <c r="AA381" s="472"/>
      <c r="AB381" s="472"/>
      <c r="AC381" s="472"/>
      <c r="AD381" s="472"/>
      <c r="AE381" s="472"/>
      <c r="AF381" s="472"/>
      <c r="AG381" s="472"/>
      <c r="AH381" s="472"/>
      <c r="AI381" s="472"/>
      <c r="AJ381" s="472"/>
      <c r="AK381" s="472"/>
      <c r="AL381" s="473"/>
      <c r="AM381" s="473"/>
      <c r="AN381" s="473"/>
      <c r="AO381" s="473"/>
      <c r="AP381" s="473"/>
      <c r="AQ381" s="473"/>
      <c r="AR381" s="473"/>
      <c r="AS381" s="473"/>
      <c r="AT381" s="473"/>
      <c r="AU381" s="473"/>
      <c r="AV381" s="473"/>
      <c r="AW381" s="473"/>
      <c r="AX381" s="473"/>
      <c r="AY381" s="473"/>
      <c r="AZ381" s="474"/>
      <c r="BA381" s="424"/>
      <c r="BB381" s="424"/>
      <c r="BC381" s="424"/>
      <c r="BD381" s="424"/>
      <c r="BE381" s="424"/>
      <c r="BF381" s="424"/>
      <c r="BG381" s="424"/>
      <c r="BH381" s="424"/>
      <c r="BI381" s="424"/>
      <c r="BJ381" s="424"/>
    </row>
    <row r="382" spans="6:62" ht="93" customHeight="1" x14ac:dyDescent="0.25">
      <c r="F382" s="468"/>
      <c r="G382" s="469"/>
      <c r="H382" s="469"/>
      <c r="I382" s="469"/>
      <c r="J382" s="469"/>
      <c r="K382" s="469"/>
      <c r="L382" s="469"/>
      <c r="M382" s="469"/>
      <c r="N382" s="469"/>
      <c r="U382" s="471"/>
      <c r="V382" s="472"/>
      <c r="W382" s="472"/>
      <c r="X382" s="472"/>
      <c r="Y382" s="472"/>
      <c r="Z382" s="472"/>
      <c r="AA382" s="472"/>
      <c r="AB382" s="472"/>
      <c r="AC382" s="472"/>
      <c r="AD382" s="472"/>
      <c r="AE382" s="472"/>
      <c r="AF382" s="472"/>
      <c r="AG382" s="472"/>
      <c r="AH382" s="472"/>
      <c r="AI382" s="472"/>
      <c r="AJ382" s="472"/>
      <c r="AK382" s="472"/>
      <c r="AL382" s="473"/>
      <c r="AM382" s="473"/>
      <c r="AN382" s="473"/>
      <c r="AO382" s="473"/>
      <c r="AP382" s="473"/>
      <c r="AQ382" s="473"/>
      <c r="AR382" s="473"/>
      <c r="AS382" s="473"/>
      <c r="AT382" s="473"/>
      <c r="AU382" s="473"/>
      <c r="AV382" s="473"/>
      <c r="AW382" s="473"/>
      <c r="AX382" s="473"/>
      <c r="AY382" s="473"/>
      <c r="AZ382" s="474"/>
      <c r="BA382" s="424"/>
      <c r="BB382" s="424"/>
      <c r="BC382" s="424"/>
      <c r="BD382" s="424"/>
      <c r="BE382" s="424"/>
      <c r="BF382" s="424"/>
      <c r="BG382" s="424"/>
      <c r="BH382" s="424"/>
      <c r="BI382" s="424"/>
      <c r="BJ382" s="424"/>
    </row>
    <row r="383" spans="6:62" ht="93" customHeight="1" x14ac:dyDescent="0.25">
      <c r="F383" s="468"/>
      <c r="G383" s="469"/>
      <c r="H383" s="469"/>
      <c r="I383" s="469"/>
      <c r="J383" s="469"/>
      <c r="K383" s="469"/>
      <c r="L383" s="469"/>
      <c r="M383" s="469"/>
      <c r="N383" s="469"/>
      <c r="U383" s="471"/>
      <c r="V383" s="472"/>
      <c r="W383" s="472"/>
      <c r="X383" s="472"/>
      <c r="Y383" s="472"/>
      <c r="Z383" s="472"/>
      <c r="AA383" s="472"/>
      <c r="AB383" s="472"/>
      <c r="AC383" s="472"/>
      <c r="AD383" s="472"/>
      <c r="AE383" s="472"/>
      <c r="AF383" s="472"/>
      <c r="AG383" s="472"/>
      <c r="AH383" s="472"/>
      <c r="AI383" s="472"/>
      <c r="AJ383" s="472"/>
      <c r="AK383" s="472"/>
      <c r="AL383" s="473"/>
      <c r="AM383" s="473"/>
      <c r="AN383" s="473"/>
      <c r="AO383" s="473"/>
      <c r="AP383" s="473"/>
      <c r="AQ383" s="473"/>
      <c r="AR383" s="473"/>
      <c r="AS383" s="473"/>
      <c r="AT383" s="473"/>
      <c r="AU383" s="473"/>
      <c r="AV383" s="473"/>
      <c r="AW383" s="473"/>
      <c r="AX383" s="473"/>
      <c r="AY383" s="473"/>
      <c r="AZ383" s="474"/>
      <c r="BA383" s="424"/>
      <c r="BB383" s="424"/>
      <c r="BC383" s="424"/>
      <c r="BD383" s="424"/>
      <c r="BE383" s="424"/>
      <c r="BF383" s="424"/>
      <c r="BG383" s="424"/>
      <c r="BH383" s="424"/>
      <c r="BI383" s="424"/>
      <c r="BJ383" s="424"/>
    </row>
    <row r="384" spans="6:62" ht="93" customHeight="1" x14ac:dyDescent="0.25">
      <c r="F384" s="468"/>
      <c r="G384" s="469"/>
      <c r="H384" s="469"/>
      <c r="I384" s="469"/>
      <c r="J384" s="469"/>
      <c r="K384" s="469"/>
      <c r="L384" s="469"/>
      <c r="M384" s="469"/>
      <c r="N384" s="469"/>
      <c r="U384" s="471"/>
      <c r="V384" s="472"/>
      <c r="W384" s="472"/>
      <c r="X384" s="472"/>
      <c r="Y384" s="472"/>
      <c r="Z384" s="472"/>
      <c r="AA384" s="472"/>
      <c r="AB384" s="472"/>
      <c r="AC384" s="472"/>
      <c r="AD384" s="472"/>
      <c r="AE384" s="472"/>
      <c r="AF384" s="472"/>
      <c r="AG384" s="472"/>
      <c r="AH384" s="472"/>
      <c r="AI384" s="472"/>
      <c r="AJ384" s="472"/>
      <c r="AK384" s="472"/>
      <c r="AL384" s="473"/>
      <c r="AM384" s="473"/>
      <c r="AN384" s="473"/>
      <c r="AO384" s="473"/>
      <c r="AP384" s="473"/>
      <c r="AQ384" s="473"/>
      <c r="AR384" s="473"/>
      <c r="AS384" s="473"/>
      <c r="AT384" s="473"/>
      <c r="AU384" s="473"/>
      <c r="AV384" s="473"/>
      <c r="AW384" s="473"/>
      <c r="AX384" s="473"/>
      <c r="AY384" s="473"/>
      <c r="AZ384" s="474"/>
      <c r="BA384" s="424"/>
      <c r="BB384" s="424"/>
      <c r="BC384" s="424"/>
      <c r="BD384" s="424"/>
      <c r="BE384" s="424"/>
      <c r="BF384" s="424"/>
      <c r="BG384" s="424"/>
      <c r="BH384" s="424"/>
      <c r="BI384" s="424"/>
      <c r="BJ384" s="424"/>
    </row>
    <row r="385" spans="6:62" ht="93" customHeight="1" x14ac:dyDescent="0.25">
      <c r="F385" s="468"/>
      <c r="G385" s="469"/>
      <c r="H385" s="469"/>
      <c r="I385" s="469"/>
      <c r="J385" s="469"/>
      <c r="K385" s="469"/>
      <c r="L385" s="469"/>
      <c r="M385" s="469"/>
      <c r="N385" s="469"/>
      <c r="U385" s="471"/>
      <c r="V385" s="472"/>
      <c r="W385" s="472"/>
      <c r="X385" s="472"/>
      <c r="Y385" s="472"/>
      <c r="Z385" s="472"/>
      <c r="AA385" s="472"/>
      <c r="AB385" s="472"/>
      <c r="AC385" s="472"/>
      <c r="AD385" s="472"/>
      <c r="AE385" s="472"/>
      <c r="AF385" s="472"/>
      <c r="AG385" s="472"/>
      <c r="AH385" s="472"/>
      <c r="AI385" s="472"/>
      <c r="AJ385" s="472"/>
      <c r="AK385" s="472"/>
      <c r="AL385" s="473"/>
      <c r="AM385" s="473"/>
      <c r="AN385" s="473"/>
      <c r="AO385" s="473"/>
      <c r="AP385" s="473"/>
      <c r="AQ385" s="473"/>
      <c r="AR385" s="473"/>
      <c r="AS385" s="473"/>
      <c r="AT385" s="473"/>
      <c r="AU385" s="473"/>
      <c r="AV385" s="473"/>
      <c r="AW385" s="473"/>
      <c r="AX385" s="473"/>
      <c r="AY385" s="473"/>
      <c r="AZ385" s="474"/>
      <c r="BA385" s="424"/>
      <c r="BB385" s="424"/>
      <c r="BC385" s="424"/>
      <c r="BD385" s="424"/>
      <c r="BE385" s="424"/>
      <c r="BF385" s="424"/>
      <c r="BG385" s="424"/>
      <c r="BH385" s="424"/>
      <c r="BI385" s="424"/>
      <c r="BJ385" s="424"/>
    </row>
    <row r="386" spans="6:62" ht="93" customHeight="1" x14ac:dyDescent="0.25">
      <c r="F386" s="468"/>
      <c r="G386" s="469"/>
      <c r="H386" s="469"/>
      <c r="I386" s="469"/>
      <c r="J386" s="469"/>
      <c r="K386" s="469"/>
      <c r="L386" s="469"/>
      <c r="M386" s="469"/>
      <c r="N386" s="469"/>
      <c r="U386" s="471"/>
      <c r="V386" s="472"/>
      <c r="W386" s="472"/>
      <c r="X386" s="472"/>
      <c r="Y386" s="472"/>
      <c r="Z386" s="472"/>
      <c r="AA386" s="472"/>
      <c r="AB386" s="472"/>
      <c r="AC386" s="472"/>
      <c r="AD386" s="472"/>
      <c r="AE386" s="472"/>
      <c r="AF386" s="472"/>
      <c r="AG386" s="472"/>
      <c r="AH386" s="472"/>
      <c r="AI386" s="472"/>
      <c r="AJ386" s="472"/>
      <c r="AK386" s="472"/>
      <c r="AL386" s="473"/>
      <c r="AM386" s="473"/>
      <c r="AN386" s="473"/>
      <c r="AO386" s="473"/>
      <c r="AP386" s="473"/>
      <c r="AQ386" s="473"/>
      <c r="AR386" s="473"/>
      <c r="AS386" s="473"/>
      <c r="AT386" s="473"/>
      <c r="AU386" s="473"/>
      <c r="AV386" s="473"/>
      <c r="AW386" s="473"/>
      <c r="AX386" s="473"/>
      <c r="AY386" s="473"/>
      <c r="AZ386" s="474"/>
      <c r="BA386" s="424"/>
      <c r="BB386" s="424"/>
      <c r="BC386" s="424"/>
      <c r="BD386" s="424"/>
      <c r="BE386" s="424"/>
      <c r="BF386" s="424"/>
      <c r="BG386" s="424"/>
      <c r="BH386" s="424"/>
      <c r="BI386" s="424"/>
      <c r="BJ386" s="424"/>
    </row>
    <row r="387" spans="6:62" ht="93" customHeight="1" x14ac:dyDescent="0.25">
      <c r="F387" s="468"/>
      <c r="G387" s="469"/>
      <c r="H387" s="469"/>
      <c r="I387" s="469"/>
      <c r="J387" s="469"/>
      <c r="K387" s="469"/>
      <c r="L387" s="469"/>
      <c r="M387" s="469"/>
      <c r="N387" s="469"/>
      <c r="U387" s="471"/>
      <c r="V387" s="472"/>
      <c r="W387" s="472"/>
      <c r="X387" s="472"/>
      <c r="Y387" s="472"/>
      <c r="Z387" s="472"/>
      <c r="AA387" s="472"/>
      <c r="AB387" s="472"/>
      <c r="AC387" s="472"/>
      <c r="AD387" s="472"/>
      <c r="AE387" s="472"/>
      <c r="AF387" s="472"/>
      <c r="AG387" s="472"/>
      <c r="AH387" s="472"/>
      <c r="AI387" s="472"/>
      <c r="AJ387" s="472"/>
      <c r="AK387" s="472"/>
      <c r="AL387" s="473"/>
      <c r="AM387" s="473"/>
      <c r="AN387" s="473"/>
      <c r="AO387" s="473"/>
      <c r="AP387" s="473"/>
      <c r="AQ387" s="473"/>
      <c r="AR387" s="473"/>
      <c r="AS387" s="473"/>
      <c r="AT387" s="473"/>
      <c r="AU387" s="473"/>
      <c r="AV387" s="473"/>
      <c r="AW387" s="473"/>
      <c r="AX387" s="473"/>
      <c r="AY387" s="473"/>
      <c r="AZ387" s="474"/>
      <c r="BA387" s="424"/>
      <c r="BB387" s="424"/>
      <c r="BC387" s="424"/>
      <c r="BD387" s="424"/>
      <c r="BE387" s="424"/>
      <c r="BF387" s="424"/>
      <c r="BG387" s="424"/>
      <c r="BH387" s="424"/>
      <c r="BI387" s="424"/>
      <c r="BJ387" s="424"/>
    </row>
    <row r="388" spans="6:62" ht="93" customHeight="1" x14ac:dyDescent="0.25">
      <c r="F388" s="468"/>
      <c r="G388" s="469"/>
      <c r="H388" s="469"/>
      <c r="I388" s="469"/>
      <c r="J388" s="469"/>
      <c r="K388" s="469"/>
      <c r="L388" s="469"/>
      <c r="M388" s="469"/>
      <c r="N388" s="469"/>
      <c r="U388" s="471"/>
      <c r="V388" s="472"/>
      <c r="W388" s="472"/>
      <c r="X388" s="472"/>
      <c r="Y388" s="472"/>
      <c r="Z388" s="472"/>
      <c r="AA388" s="472"/>
      <c r="AB388" s="472"/>
      <c r="AC388" s="472"/>
      <c r="AD388" s="472"/>
      <c r="AE388" s="472"/>
      <c r="AF388" s="472"/>
      <c r="AG388" s="472"/>
      <c r="AH388" s="472"/>
      <c r="AI388" s="472"/>
      <c r="AJ388" s="472"/>
      <c r="AK388" s="472"/>
      <c r="AL388" s="473"/>
      <c r="AM388" s="473"/>
      <c r="AN388" s="473"/>
      <c r="AO388" s="473"/>
      <c r="AP388" s="473"/>
      <c r="AQ388" s="473"/>
      <c r="AR388" s="473"/>
      <c r="AS388" s="473"/>
      <c r="AT388" s="473"/>
      <c r="AU388" s="473"/>
      <c r="AV388" s="473"/>
      <c r="AW388" s="473"/>
      <c r="AX388" s="473"/>
      <c r="AY388" s="473"/>
      <c r="AZ388" s="474"/>
      <c r="BA388" s="424"/>
      <c r="BB388" s="424"/>
      <c r="BC388" s="424"/>
      <c r="BD388" s="424"/>
      <c r="BE388" s="424"/>
      <c r="BF388" s="424"/>
      <c r="BG388" s="424"/>
      <c r="BH388" s="424"/>
      <c r="BI388" s="424"/>
      <c r="BJ388" s="424"/>
    </row>
    <row r="389" spans="6:62" ht="93" customHeight="1" x14ac:dyDescent="0.25">
      <c r="F389" s="468"/>
      <c r="G389" s="469"/>
      <c r="H389" s="469"/>
      <c r="I389" s="469"/>
      <c r="J389" s="469"/>
      <c r="K389" s="469"/>
      <c r="L389" s="469"/>
      <c r="M389" s="469"/>
      <c r="N389" s="469"/>
      <c r="U389" s="471"/>
      <c r="V389" s="472"/>
      <c r="W389" s="472"/>
      <c r="X389" s="472"/>
      <c r="Y389" s="472"/>
      <c r="Z389" s="472"/>
      <c r="AA389" s="472"/>
      <c r="AB389" s="472"/>
      <c r="AC389" s="472"/>
      <c r="AD389" s="472"/>
      <c r="AE389" s="472"/>
      <c r="AF389" s="472"/>
      <c r="AG389" s="472"/>
      <c r="AH389" s="472"/>
      <c r="AI389" s="472"/>
      <c r="AJ389" s="472"/>
      <c r="AK389" s="472"/>
      <c r="AL389" s="473"/>
      <c r="AM389" s="473"/>
      <c r="AN389" s="473"/>
      <c r="AO389" s="473"/>
      <c r="AP389" s="473"/>
      <c r="AQ389" s="473"/>
      <c r="AR389" s="473"/>
      <c r="AS389" s="473"/>
      <c r="AT389" s="473"/>
      <c r="AU389" s="473"/>
      <c r="AV389" s="473"/>
      <c r="AW389" s="473"/>
      <c r="AX389" s="473"/>
      <c r="AY389" s="473"/>
      <c r="AZ389" s="474"/>
      <c r="BA389" s="424"/>
      <c r="BB389" s="424"/>
      <c r="BC389" s="424"/>
      <c r="BD389" s="424"/>
      <c r="BE389" s="424"/>
      <c r="BF389" s="424"/>
      <c r="BG389" s="424"/>
      <c r="BH389" s="424"/>
      <c r="BI389" s="424"/>
      <c r="BJ389" s="424"/>
    </row>
    <row r="390" spans="6:62" ht="93" customHeight="1" x14ac:dyDescent="0.25">
      <c r="F390" s="468"/>
      <c r="G390" s="469"/>
      <c r="H390" s="469"/>
      <c r="I390" s="469"/>
      <c r="J390" s="469"/>
      <c r="K390" s="469"/>
      <c r="L390" s="469"/>
      <c r="M390" s="469"/>
      <c r="N390" s="469"/>
      <c r="U390" s="471"/>
      <c r="V390" s="472"/>
      <c r="W390" s="472"/>
      <c r="X390" s="472"/>
      <c r="Y390" s="472"/>
      <c r="Z390" s="472"/>
      <c r="AA390" s="472"/>
      <c r="AB390" s="472"/>
      <c r="AC390" s="472"/>
      <c r="AD390" s="472"/>
      <c r="AE390" s="472"/>
      <c r="AF390" s="472"/>
      <c r="AG390" s="472"/>
      <c r="AH390" s="472"/>
      <c r="AI390" s="472"/>
      <c r="AJ390" s="472"/>
      <c r="AK390" s="472"/>
      <c r="AL390" s="473"/>
      <c r="AM390" s="473"/>
      <c r="AN390" s="473"/>
      <c r="AO390" s="473"/>
      <c r="AP390" s="473"/>
      <c r="AQ390" s="473"/>
      <c r="AR390" s="473"/>
      <c r="AS390" s="473"/>
      <c r="AT390" s="473"/>
      <c r="AU390" s="473"/>
      <c r="AV390" s="473"/>
      <c r="AW390" s="473"/>
      <c r="AX390" s="473"/>
      <c r="AY390" s="473"/>
      <c r="AZ390" s="474"/>
      <c r="BA390" s="424"/>
      <c r="BB390" s="424"/>
      <c r="BC390" s="424"/>
      <c r="BD390" s="424"/>
      <c r="BE390" s="424"/>
      <c r="BF390" s="424"/>
      <c r="BG390" s="424"/>
      <c r="BH390" s="424"/>
      <c r="BI390" s="424"/>
      <c r="BJ390" s="424"/>
    </row>
    <row r="391" spans="6:62" ht="93" customHeight="1" x14ac:dyDescent="0.25">
      <c r="F391" s="468"/>
      <c r="G391" s="469"/>
      <c r="H391" s="469"/>
      <c r="I391" s="469"/>
      <c r="J391" s="469"/>
      <c r="K391" s="469"/>
      <c r="L391" s="469"/>
      <c r="M391" s="469"/>
      <c r="N391" s="469"/>
      <c r="U391" s="471"/>
      <c r="V391" s="472"/>
      <c r="W391" s="472"/>
      <c r="X391" s="472"/>
      <c r="Y391" s="472"/>
      <c r="Z391" s="472"/>
      <c r="AA391" s="472"/>
      <c r="AB391" s="472"/>
      <c r="AC391" s="472"/>
      <c r="AD391" s="472"/>
      <c r="AE391" s="472"/>
      <c r="AF391" s="472"/>
      <c r="AG391" s="472"/>
      <c r="AH391" s="472"/>
      <c r="AI391" s="472"/>
      <c r="AJ391" s="472"/>
      <c r="AK391" s="472"/>
      <c r="AL391" s="473"/>
      <c r="AM391" s="473"/>
      <c r="AN391" s="473"/>
      <c r="AO391" s="473"/>
      <c r="AP391" s="473"/>
      <c r="AQ391" s="473"/>
      <c r="AR391" s="473"/>
      <c r="AS391" s="473"/>
      <c r="AT391" s="473"/>
      <c r="AU391" s="473"/>
      <c r="AV391" s="473"/>
      <c r="AW391" s="473"/>
      <c r="AX391" s="473"/>
      <c r="AY391" s="473"/>
      <c r="AZ391" s="474"/>
      <c r="BA391" s="424"/>
      <c r="BB391" s="424"/>
      <c r="BC391" s="424"/>
      <c r="BD391" s="424"/>
      <c r="BE391" s="424"/>
      <c r="BF391" s="424"/>
      <c r="BG391" s="424"/>
      <c r="BH391" s="424"/>
      <c r="BI391" s="424"/>
      <c r="BJ391" s="424"/>
    </row>
    <row r="392" spans="6:62" ht="93" customHeight="1" x14ac:dyDescent="0.25">
      <c r="F392" s="468"/>
      <c r="G392" s="469"/>
      <c r="H392" s="469"/>
      <c r="I392" s="469"/>
      <c r="J392" s="469"/>
      <c r="K392" s="469"/>
      <c r="L392" s="469"/>
      <c r="M392" s="469"/>
      <c r="N392" s="469"/>
      <c r="U392" s="471"/>
      <c r="V392" s="472"/>
      <c r="W392" s="472"/>
      <c r="X392" s="472"/>
      <c r="Y392" s="472"/>
      <c r="Z392" s="472"/>
      <c r="AA392" s="472"/>
      <c r="AB392" s="472"/>
      <c r="AC392" s="472"/>
      <c r="AD392" s="472"/>
      <c r="AE392" s="472"/>
      <c r="AF392" s="472"/>
      <c r="AG392" s="472"/>
      <c r="AH392" s="472"/>
      <c r="AI392" s="472"/>
      <c r="AJ392" s="472"/>
      <c r="AK392" s="472"/>
      <c r="AL392" s="473"/>
      <c r="AM392" s="473"/>
      <c r="AN392" s="473"/>
      <c r="AO392" s="473"/>
      <c r="AP392" s="473"/>
      <c r="AQ392" s="473"/>
      <c r="AR392" s="473"/>
      <c r="AS392" s="473"/>
      <c r="AT392" s="473"/>
      <c r="AU392" s="473"/>
      <c r="AV392" s="473"/>
      <c r="AW392" s="473"/>
      <c r="AX392" s="473"/>
      <c r="AY392" s="473"/>
      <c r="AZ392" s="474"/>
      <c r="BA392" s="424"/>
      <c r="BB392" s="424"/>
      <c r="BC392" s="424"/>
      <c r="BD392" s="424"/>
      <c r="BE392" s="424"/>
      <c r="BF392" s="424"/>
      <c r="BG392" s="424"/>
      <c r="BH392" s="424"/>
      <c r="BI392" s="424"/>
      <c r="BJ392" s="424"/>
    </row>
    <row r="393" spans="6:62" ht="93" customHeight="1" x14ac:dyDescent="0.25">
      <c r="F393" s="468"/>
      <c r="G393" s="469"/>
      <c r="H393" s="469"/>
      <c r="I393" s="469"/>
      <c r="J393" s="469"/>
      <c r="K393" s="469"/>
      <c r="L393" s="469"/>
      <c r="M393" s="469"/>
      <c r="N393" s="469"/>
      <c r="U393" s="471"/>
      <c r="V393" s="472"/>
      <c r="W393" s="472"/>
      <c r="X393" s="472"/>
      <c r="Y393" s="472"/>
      <c r="Z393" s="472"/>
      <c r="AA393" s="472"/>
      <c r="AB393" s="472"/>
      <c r="AC393" s="472"/>
      <c r="AD393" s="472"/>
      <c r="AE393" s="472"/>
      <c r="AF393" s="472"/>
      <c r="AG393" s="472"/>
      <c r="AH393" s="472"/>
      <c r="AI393" s="472"/>
      <c r="AJ393" s="472"/>
      <c r="AK393" s="472"/>
      <c r="AL393" s="473"/>
      <c r="AM393" s="473"/>
      <c r="AN393" s="473"/>
      <c r="AO393" s="473"/>
      <c r="AP393" s="473"/>
      <c r="AQ393" s="473"/>
      <c r="AR393" s="473"/>
      <c r="AS393" s="473"/>
      <c r="AT393" s="473"/>
      <c r="AU393" s="473"/>
      <c r="AV393" s="473"/>
      <c r="AW393" s="473"/>
      <c r="AX393" s="473"/>
      <c r="AY393" s="473"/>
      <c r="AZ393" s="474"/>
      <c r="BA393" s="424"/>
      <c r="BB393" s="424"/>
      <c r="BC393" s="424"/>
      <c r="BD393" s="424"/>
      <c r="BE393" s="424"/>
      <c r="BF393" s="424"/>
      <c r="BG393" s="424"/>
      <c r="BH393" s="424"/>
      <c r="BI393" s="424"/>
      <c r="BJ393" s="424"/>
    </row>
    <row r="394" spans="6:62" ht="93" customHeight="1" x14ac:dyDescent="0.25">
      <c r="F394" s="468"/>
      <c r="G394" s="469"/>
      <c r="H394" s="469"/>
      <c r="I394" s="469"/>
      <c r="J394" s="469"/>
      <c r="K394" s="469"/>
      <c r="L394" s="469"/>
      <c r="M394" s="469"/>
      <c r="N394" s="469"/>
      <c r="U394" s="471"/>
      <c r="V394" s="472"/>
      <c r="W394" s="472"/>
      <c r="X394" s="472"/>
      <c r="Y394" s="472"/>
      <c r="Z394" s="472"/>
      <c r="AA394" s="472"/>
      <c r="AB394" s="472"/>
      <c r="AC394" s="472"/>
      <c r="AD394" s="472"/>
      <c r="AE394" s="472"/>
      <c r="AF394" s="472"/>
      <c r="AG394" s="472"/>
      <c r="AH394" s="472"/>
      <c r="AI394" s="472"/>
      <c r="AJ394" s="472"/>
      <c r="AK394" s="472"/>
      <c r="AL394" s="473"/>
      <c r="AM394" s="473"/>
      <c r="AN394" s="473"/>
      <c r="AO394" s="473"/>
      <c r="AP394" s="473"/>
      <c r="AQ394" s="473"/>
      <c r="AR394" s="473"/>
      <c r="AS394" s="473"/>
      <c r="AT394" s="473"/>
      <c r="AU394" s="473"/>
      <c r="AV394" s="473"/>
      <c r="AW394" s="473"/>
      <c r="AX394" s="473"/>
      <c r="AY394" s="473"/>
      <c r="AZ394" s="474"/>
      <c r="BA394" s="424"/>
      <c r="BB394" s="424"/>
      <c r="BC394" s="424"/>
      <c r="BD394" s="424"/>
      <c r="BE394" s="424"/>
      <c r="BF394" s="424"/>
      <c r="BG394" s="424"/>
      <c r="BH394" s="424"/>
      <c r="BI394" s="424"/>
      <c r="BJ394" s="424"/>
    </row>
    <row r="395" spans="6:62" ht="93" customHeight="1" x14ac:dyDescent="0.25">
      <c r="F395" s="468"/>
      <c r="G395" s="469"/>
      <c r="H395" s="469"/>
      <c r="I395" s="469"/>
      <c r="J395" s="469"/>
      <c r="K395" s="469"/>
      <c r="L395" s="469"/>
      <c r="M395" s="469"/>
      <c r="N395" s="469"/>
      <c r="U395" s="471"/>
      <c r="V395" s="472"/>
      <c r="W395" s="472"/>
      <c r="X395" s="472"/>
      <c r="Y395" s="472"/>
      <c r="Z395" s="472"/>
      <c r="AA395" s="472"/>
      <c r="AB395" s="472"/>
      <c r="AC395" s="472"/>
      <c r="AD395" s="472"/>
      <c r="AE395" s="472"/>
      <c r="AF395" s="472"/>
      <c r="AG395" s="472"/>
      <c r="AH395" s="472"/>
      <c r="AI395" s="472"/>
      <c r="AJ395" s="472"/>
      <c r="AK395" s="472"/>
      <c r="AL395" s="473"/>
      <c r="AM395" s="473"/>
      <c r="AN395" s="473"/>
      <c r="AO395" s="473"/>
      <c r="AP395" s="473"/>
      <c r="AQ395" s="473"/>
      <c r="AR395" s="473"/>
      <c r="AS395" s="473"/>
      <c r="AT395" s="473"/>
      <c r="AU395" s="473"/>
      <c r="AV395" s="473"/>
      <c r="AW395" s="473"/>
      <c r="AX395" s="473"/>
      <c r="AY395" s="473"/>
      <c r="AZ395" s="474"/>
      <c r="BA395" s="424"/>
      <c r="BB395" s="424"/>
      <c r="BC395" s="424"/>
      <c r="BD395" s="424"/>
      <c r="BE395" s="424"/>
      <c r="BF395" s="424"/>
      <c r="BG395" s="424"/>
      <c r="BH395" s="424"/>
      <c r="BI395" s="424"/>
      <c r="BJ395" s="424"/>
    </row>
    <row r="396" spans="6:62" ht="93" customHeight="1" x14ac:dyDescent="0.25">
      <c r="F396" s="468"/>
      <c r="G396" s="469"/>
      <c r="H396" s="469"/>
      <c r="I396" s="469"/>
      <c r="J396" s="469"/>
      <c r="K396" s="469"/>
      <c r="L396" s="469"/>
      <c r="M396" s="469"/>
      <c r="N396" s="469"/>
      <c r="U396" s="471"/>
      <c r="V396" s="472"/>
      <c r="W396" s="472"/>
      <c r="X396" s="472"/>
      <c r="Y396" s="472"/>
      <c r="Z396" s="472"/>
      <c r="AA396" s="472"/>
      <c r="AB396" s="472"/>
      <c r="AC396" s="472"/>
      <c r="AD396" s="472"/>
      <c r="AE396" s="472"/>
      <c r="AF396" s="472"/>
      <c r="AG396" s="472"/>
      <c r="AH396" s="472"/>
      <c r="AI396" s="472"/>
      <c r="AJ396" s="472"/>
      <c r="AK396" s="472"/>
      <c r="AL396" s="473"/>
      <c r="AM396" s="473"/>
      <c r="AN396" s="473"/>
      <c r="AO396" s="473"/>
      <c r="AP396" s="473"/>
      <c r="AQ396" s="473"/>
      <c r="AR396" s="473"/>
      <c r="AS396" s="473"/>
      <c r="AT396" s="473"/>
      <c r="AU396" s="473"/>
      <c r="AV396" s="473"/>
      <c r="AW396" s="473"/>
      <c r="AX396" s="473"/>
      <c r="AY396" s="473"/>
      <c r="AZ396" s="474"/>
      <c r="BA396" s="424"/>
      <c r="BB396" s="424"/>
      <c r="BC396" s="424"/>
      <c r="BD396" s="424"/>
      <c r="BE396" s="424"/>
      <c r="BF396" s="424"/>
      <c r="BG396" s="424"/>
      <c r="BH396" s="424"/>
      <c r="BI396" s="424"/>
      <c r="BJ396" s="424"/>
    </row>
    <row r="397" spans="6:62" ht="93" customHeight="1" x14ac:dyDescent="0.25">
      <c r="F397" s="468"/>
      <c r="G397" s="469"/>
      <c r="H397" s="469"/>
      <c r="I397" s="469"/>
      <c r="J397" s="469"/>
      <c r="K397" s="469"/>
      <c r="L397" s="469"/>
      <c r="M397" s="469"/>
      <c r="N397" s="469"/>
      <c r="U397" s="471"/>
      <c r="V397" s="472"/>
      <c r="W397" s="472"/>
      <c r="X397" s="472"/>
      <c r="Y397" s="472"/>
      <c r="Z397" s="472"/>
      <c r="AA397" s="472"/>
      <c r="AB397" s="472"/>
      <c r="AC397" s="472"/>
      <c r="AD397" s="472"/>
      <c r="AE397" s="472"/>
      <c r="AF397" s="472"/>
      <c r="AG397" s="472"/>
      <c r="AH397" s="472"/>
      <c r="AI397" s="472"/>
      <c r="AJ397" s="472"/>
      <c r="AK397" s="472"/>
      <c r="AL397" s="473"/>
      <c r="AM397" s="473"/>
      <c r="AN397" s="473"/>
      <c r="AO397" s="473"/>
      <c r="AP397" s="473"/>
      <c r="AQ397" s="473"/>
      <c r="AR397" s="473"/>
      <c r="AS397" s="473"/>
      <c r="AT397" s="473"/>
      <c r="AU397" s="473"/>
      <c r="AV397" s="473"/>
      <c r="AW397" s="473"/>
      <c r="AX397" s="473"/>
      <c r="AY397" s="473"/>
      <c r="AZ397" s="474"/>
      <c r="BA397" s="424"/>
      <c r="BB397" s="424"/>
      <c r="BC397" s="424"/>
      <c r="BD397" s="424"/>
      <c r="BE397" s="424"/>
      <c r="BF397" s="424"/>
      <c r="BG397" s="424"/>
      <c r="BH397" s="424"/>
      <c r="BI397" s="424"/>
      <c r="BJ397" s="424"/>
    </row>
    <row r="398" spans="6:62" ht="93" customHeight="1" x14ac:dyDescent="0.25">
      <c r="F398" s="468"/>
      <c r="G398" s="469"/>
      <c r="H398" s="469"/>
      <c r="I398" s="469"/>
      <c r="J398" s="469"/>
      <c r="K398" s="469"/>
      <c r="L398" s="469"/>
      <c r="M398" s="469"/>
      <c r="N398" s="469"/>
      <c r="U398" s="471"/>
      <c r="V398" s="472"/>
      <c r="W398" s="472"/>
      <c r="X398" s="472"/>
      <c r="Y398" s="472"/>
      <c r="Z398" s="472"/>
      <c r="AA398" s="472"/>
      <c r="AB398" s="472"/>
      <c r="AC398" s="472"/>
      <c r="AD398" s="472"/>
      <c r="AE398" s="472"/>
      <c r="AF398" s="472"/>
      <c r="AG398" s="472"/>
      <c r="AH398" s="472"/>
      <c r="AI398" s="472"/>
      <c r="AJ398" s="472"/>
      <c r="AK398" s="472"/>
      <c r="AL398" s="473"/>
      <c r="AM398" s="473"/>
      <c r="AN398" s="473"/>
      <c r="AO398" s="473"/>
      <c r="AP398" s="473"/>
      <c r="AQ398" s="473"/>
      <c r="AR398" s="473"/>
      <c r="AS398" s="473"/>
      <c r="AT398" s="473"/>
      <c r="AU398" s="473"/>
      <c r="AV398" s="473"/>
      <c r="AW398" s="473"/>
      <c r="AX398" s="473"/>
      <c r="AY398" s="473"/>
      <c r="AZ398" s="474"/>
      <c r="BA398" s="424"/>
      <c r="BB398" s="424"/>
      <c r="BC398" s="424"/>
      <c r="BD398" s="424"/>
      <c r="BE398" s="424"/>
      <c r="BF398" s="424"/>
      <c r="BG398" s="424"/>
      <c r="BH398" s="424"/>
      <c r="BI398" s="424"/>
      <c r="BJ398" s="424"/>
    </row>
    <row r="399" spans="6:62" ht="93" customHeight="1" x14ac:dyDescent="0.25">
      <c r="F399" s="468"/>
      <c r="G399" s="469"/>
      <c r="H399" s="469"/>
      <c r="I399" s="469"/>
      <c r="J399" s="469"/>
      <c r="K399" s="469"/>
      <c r="L399" s="469"/>
      <c r="M399" s="469"/>
      <c r="N399" s="469"/>
      <c r="U399" s="471"/>
      <c r="V399" s="472"/>
      <c r="W399" s="472"/>
      <c r="X399" s="472"/>
      <c r="Y399" s="472"/>
      <c r="Z399" s="472"/>
      <c r="AA399" s="472"/>
      <c r="AB399" s="472"/>
      <c r="AC399" s="472"/>
      <c r="AD399" s="472"/>
      <c r="AE399" s="472"/>
      <c r="AF399" s="472"/>
      <c r="AG399" s="472"/>
      <c r="AH399" s="472"/>
      <c r="AI399" s="472"/>
      <c r="AJ399" s="472"/>
      <c r="AK399" s="472"/>
      <c r="AL399" s="473"/>
      <c r="AM399" s="473"/>
      <c r="AN399" s="473"/>
      <c r="AO399" s="473"/>
      <c r="AP399" s="473"/>
      <c r="AQ399" s="473"/>
      <c r="AR399" s="473"/>
      <c r="AS399" s="473"/>
      <c r="AT399" s="473"/>
      <c r="AU399" s="473"/>
      <c r="AV399" s="473"/>
      <c r="AW399" s="473"/>
      <c r="AX399" s="473"/>
      <c r="AY399" s="473"/>
      <c r="AZ399" s="474"/>
      <c r="BA399" s="424"/>
      <c r="BB399" s="424"/>
      <c r="BC399" s="424"/>
      <c r="BD399" s="424"/>
      <c r="BE399" s="424"/>
      <c r="BF399" s="424"/>
      <c r="BG399" s="424"/>
      <c r="BH399" s="424"/>
      <c r="BI399" s="424"/>
      <c r="BJ399" s="424"/>
    </row>
    <row r="400" spans="6:62" ht="93" customHeight="1" x14ac:dyDescent="0.25">
      <c r="F400" s="468"/>
      <c r="G400" s="469"/>
      <c r="H400" s="469"/>
      <c r="I400" s="469"/>
      <c r="J400" s="469"/>
      <c r="K400" s="469"/>
      <c r="L400" s="469"/>
      <c r="M400" s="469"/>
      <c r="N400" s="469"/>
      <c r="U400" s="471"/>
      <c r="V400" s="472"/>
      <c r="W400" s="472"/>
      <c r="X400" s="472"/>
      <c r="Y400" s="472"/>
      <c r="Z400" s="472"/>
      <c r="AA400" s="472"/>
      <c r="AB400" s="472"/>
      <c r="AC400" s="472"/>
      <c r="AD400" s="472"/>
      <c r="AE400" s="472"/>
      <c r="AF400" s="472"/>
      <c r="AG400" s="472"/>
      <c r="AH400" s="472"/>
      <c r="AI400" s="472"/>
      <c r="AJ400" s="472"/>
      <c r="AK400" s="472"/>
      <c r="AL400" s="473"/>
      <c r="AM400" s="473"/>
      <c r="AN400" s="473"/>
      <c r="AO400" s="473"/>
      <c r="AP400" s="473"/>
      <c r="AQ400" s="473"/>
      <c r="AR400" s="473"/>
      <c r="AS400" s="473"/>
      <c r="AT400" s="473"/>
      <c r="AU400" s="473"/>
      <c r="AV400" s="473"/>
      <c r="AW400" s="473"/>
      <c r="AX400" s="473"/>
      <c r="AY400" s="473"/>
      <c r="AZ400" s="474"/>
      <c r="BA400" s="424"/>
      <c r="BB400" s="424"/>
      <c r="BC400" s="424"/>
      <c r="BD400" s="424"/>
      <c r="BE400" s="424"/>
      <c r="BF400" s="424"/>
      <c r="BG400" s="424"/>
      <c r="BH400" s="424"/>
      <c r="BI400" s="424"/>
      <c r="BJ400" s="424"/>
    </row>
    <row r="401" spans="6:62" ht="93" customHeight="1" x14ac:dyDescent="0.25">
      <c r="F401" s="468"/>
      <c r="G401" s="469"/>
      <c r="H401" s="469"/>
      <c r="I401" s="469"/>
      <c r="J401" s="469"/>
      <c r="K401" s="469"/>
      <c r="L401" s="469"/>
      <c r="M401" s="469"/>
      <c r="N401" s="469"/>
      <c r="U401" s="471"/>
      <c r="V401" s="472"/>
      <c r="W401" s="472"/>
      <c r="X401" s="472"/>
      <c r="Y401" s="472"/>
      <c r="Z401" s="472"/>
      <c r="AA401" s="472"/>
      <c r="AB401" s="472"/>
      <c r="AC401" s="472"/>
      <c r="AD401" s="472"/>
      <c r="AE401" s="472"/>
      <c r="AF401" s="472"/>
      <c r="AG401" s="472"/>
      <c r="AH401" s="472"/>
      <c r="AI401" s="472"/>
      <c r="AJ401" s="472"/>
      <c r="AK401" s="472"/>
      <c r="AL401" s="473"/>
      <c r="AM401" s="473"/>
      <c r="AN401" s="473"/>
      <c r="AO401" s="473"/>
      <c r="AP401" s="473"/>
      <c r="AQ401" s="473"/>
      <c r="AR401" s="473"/>
      <c r="AS401" s="473"/>
      <c r="AT401" s="473"/>
      <c r="AU401" s="473"/>
      <c r="AV401" s="473"/>
      <c r="AW401" s="473"/>
      <c r="AX401" s="473"/>
      <c r="AY401" s="473"/>
      <c r="AZ401" s="474"/>
      <c r="BA401" s="424"/>
      <c r="BB401" s="424"/>
      <c r="BC401" s="424"/>
      <c r="BD401" s="424"/>
      <c r="BE401" s="424"/>
      <c r="BF401" s="424"/>
      <c r="BG401" s="424"/>
      <c r="BH401" s="424"/>
      <c r="BI401" s="424"/>
      <c r="BJ401" s="424"/>
    </row>
    <row r="402" spans="6:62" ht="93" customHeight="1" x14ac:dyDescent="0.25">
      <c r="F402" s="468"/>
      <c r="G402" s="469"/>
      <c r="H402" s="469"/>
      <c r="I402" s="469"/>
      <c r="J402" s="469"/>
      <c r="K402" s="469"/>
      <c r="L402" s="469"/>
      <c r="M402" s="469"/>
      <c r="N402" s="469"/>
      <c r="U402" s="471"/>
      <c r="V402" s="472"/>
      <c r="W402" s="472"/>
      <c r="X402" s="472"/>
      <c r="Y402" s="472"/>
      <c r="Z402" s="472"/>
      <c r="AA402" s="472"/>
      <c r="AB402" s="472"/>
      <c r="AC402" s="472"/>
      <c r="AD402" s="472"/>
      <c r="AE402" s="472"/>
      <c r="AF402" s="472"/>
      <c r="AG402" s="472"/>
      <c r="AH402" s="472"/>
      <c r="AI402" s="472"/>
      <c r="AJ402" s="472"/>
      <c r="AK402" s="472"/>
      <c r="AL402" s="473"/>
      <c r="AM402" s="473"/>
      <c r="AN402" s="473"/>
      <c r="AO402" s="473"/>
      <c r="AP402" s="473"/>
      <c r="AQ402" s="473"/>
      <c r="AR402" s="473"/>
      <c r="AS402" s="473"/>
      <c r="AT402" s="473"/>
      <c r="AU402" s="473"/>
      <c r="AV402" s="473"/>
      <c r="AW402" s="473"/>
      <c r="AX402" s="473"/>
      <c r="AY402" s="473"/>
      <c r="AZ402" s="474"/>
      <c r="BA402" s="424"/>
      <c r="BB402" s="424"/>
      <c r="BC402" s="424"/>
      <c r="BD402" s="424"/>
      <c r="BE402" s="424"/>
      <c r="BF402" s="424"/>
      <c r="BG402" s="424"/>
      <c r="BH402" s="424"/>
      <c r="BI402" s="424"/>
      <c r="BJ402" s="424"/>
    </row>
    <row r="403" spans="6:62" ht="93" customHeight="1" x14ac:dyDescent="0.25">
      <c r="F403" s="468"/>
      <c r="G403" s="469"/>
      <c r="H403" s="469"/>
      <c r="I403" s="469"/>
      <c r="J403" s="469"/>
      <c r="K403" s="469"/>
      <c r="L403" s="469"/>
      <c r="M403" s="469"/>
      <c r="N403" s="469"/>
      <c r="U403" s="471"/>
      <c r="V403" s="472"/>
      <c r="W403" s="472"/>
      <c r="X403" s="472"/>
      <c r="Y403" s="472"/>
      <c r="Z403" s="472"/>
      <c r="AA403" s="472"/>
      <c r="AB403" s="472"/>
      <c r="AC403" s="472"/>
      <c r="AD403" s="472"/>
      <c r="AE403" s="472"/>
      <c r="AF403" s="472"/>
      <c r="AG403" s="472"/>
      <c r="AH403" s="472"/>
      <c r="AI403" s="472"/>
      <c r="AJ403" s="472"/>
      <c r="AK403" s="472"/>
      <c r="AL403" s="473"/>
      <c r="AM403" s="473"/>
      <c r="AN403" s="473"/>
      <c r="AO403" s="473"/>
      <c r="AP403" s="473"/>
      <c r="AQ403" s="473"/>
      <c r="AR403" s="473"/>
      <c r="AS403" s="473"/>
      <c r="AT403" s="473"/>
      <c r="AU403" s="473"/>
      <c r="AV403" s="473"/>
      <c r="AW403" s="473"/>
      <c r="AX403" s="473"/>
      <c r="AY403" s="473"/>
      <c r="AZ403" s="474"/>
      <c r="BA403" s="424"/>
      <c r="BB403" s="424"/>
      <c r="BC403" s="424"/>
      <c r="BD403" s="424"/>
      <c r="BE403" s="424"/>
      <c r="BF403" s="424"/>
      <c r="BG403" s="424"/>
      <c r="BH403" s="424"/>
      <c r="BI403" s="424"/>
      <c r="BJ403" s="424"/>
    </row>
    <row r="404" spans="6:62" ht="93" customHeight="1" x14ac:dyDescent="0.25">
      <c r="F404" s="468"/>
      <c r="G404" s="469"/>
      <c r="H404" s="469"/>
      <c r="I404" s="469"/>
      <c r="J404" s="469"/>
      <c r="K404" s="469"/>
      <c r="L404" s="469"/>
      <c r="M404" s="469"/>
      <c r="N404" s="469"/>
      <c r="U404" s="471"/>
      <c r="V404" s="472"/>
      <c r="W404" s="472"/>
      <c r="X404" s="472"/>
      <c r="Y404" s="472"/>
      <c r="Z404" s="472"/>
      <c r="AA404" s="472"/>
      <c r="AB404" s="472"/>
      <c r="AC404" s="472"/>
      <c r="AD404" s="472"/>
      <c r="AE404" s="472"/>
      <c r="AF404" s="472"/>
      <c r="AG404" s="472"/>
      <c r="AH404" s="472"/>
      <c r="AI404" s="472"/>
      <c r="AJ404" s="472"/>
      <c r="AK404" s="472"/>
      <c r="AL404" s="473"/>
      <c r="AM404" s="473"/>
      <c r="AN404" s="473"/>
      <c r="AO404" s="473"/>
      <c r="AP404" s="473"/>
      <c r="AQ404" s="473"/>
      <c r="AR404" s="473"/>
      <c r="AS404" s="473"/>
      <c r="AT404" s="473"/>
      <c r="AU404" s="473"/>
      <c r="AV404" s="473"/>
      <c r="AW404" s="473"/>
      <c r="AX404" s="473"/>
      <c r="AY404" s="473"/>
      <c r="AZ404" s="474"/>
      <c r="BA404" s="424"/>
      <c r="BB404" s="424"/>
      <c r="BC404" s="424"/>
      <c r="BD404" s="424"/>
      <c r="BE404" s="424"/>
      <c r="BF404" s="424"/>
      <c r="BG404" s="424"/>
      <c r="BH404" s="424"/>
      <c r="BI404" s="424"/>
      <c r="BJ404" s="424"/>
    </row>
    <row r="405" spans="6:62" ht="93" customHeight="1" x14ac:dyDescent="0.25">
      <c r="F405" s="468"/>
      <c r="G405" s="469"/>
      <c r="H405" s="469"/>
      <c r="I405" s="469"/>
      <c r="J405" s="469"/>
      <c r="K405" s="469"/>
      <c r="L405" s="469"/>
      <c r="M405" s="469"/>
      <c r="N405" s="469"/>
      <c r="U405" s="471"/>
      <c r="V405" s="472"/>
      <c r="W405" s="472"/>
      <c r="X405" s="472"/>
      <c r="Y405" s="472"/>
      <c r="Z405" s="472"/>
      <c r="AA405" s="472"/>
      <c r="AB405" s="472"/>
      <c r="AC405" s="472"/>
      <c r="AD405" s="472"/>
      <c r="AE405" s="472"/>
      <c r="AF405" s="472"/>
      <c r="AG405" s="472"/>
      <c r="AH405" s="472"/>
      <c r="AI405" s="472"/>
      <c r="AJ405" s="472"/>
      <c r="AK405" s="472"/>
      <c r="AL405" s="473"/>
      <c r="AM405" s="473"/>
      <c r="AN405" s="473"/>
      <c r="AO405" s="473"/>
      <c r="AP405" s="473"/>
      <c r="AQ405" s="473"/>
      <c r="AR405" s="473"/>
      <c r="AS405" s="473"/>
      <c r="AT405" s="473"/>
      <c r="AU405" s="473"/>
      <c r="AV405" s="473"/>
      <c r="AW405" s="473"/>
      <c r="AX405" s="473"/>
      <c r="AY405" s="473"/>
      <c r="AZ405" s="474"/>
      <c r="BA405" s="424"/>
      <c r="BB405" s="424"/>
      <c r="BC405" s="424"/>
      <c r="BD405" s="424"/>
      <c r="BE405" s="424"/>
      <c r="BF405" s="424"/>
      <c r="BG405" s="424"/>
      <c r="BH405" s="424"/>
      <c r="BI405" s="424"/>
      <c r="BJ405" s="424"/>
    </row>
    <row r="406" spans="6:62" ht="93" customHeight="1" x14ac:dyDescent="0.25">
      <c r="F406" s="468"/>
      <c r="G406" s="469"/>
      <c r="H406" s="469"/>
      <c r="I406" s="469"/>
      <c r="J406" s="469"/>
      <c r="K406" s="469"/>
      <c r="L406" s="469"/>
      <c r="M406" s="469"/>
      <c r="N406" s="469"/>
      <c r="U406" s="471"/>
      <c r="V406" s="472"/>
      <c r="W406" s="472"/>
      <c r="X406" s="472"/>
      <c r="Y406" s="472"/>
      <c r="Z406" s="472"/>
      <c r="AA406" s="472"/>
      <c r="AB406" s="472"/>
      <c r="AC406" s="472"/>
      <c r="AD406" s="472"/>
      <c r="AE406" s="472"/>
      <c r="AF406" s="472"/>
      <c r="AG406" s="472"/>
      <c r="AH406" s="472"/>
      <c r="AI406" s="472"/>
      <c r="AJ406" s="472"/>
      <c r="AK406" s="472"/>
      <c r="AL406" s="473"/>
      <c r="AM406" s="473"/>
      <c r="AN406" s="473"/>
      <c r="AO406" s="473"/>
      <c r="AP406" s="473"/>
      <c r="AQ406" s="473"/>
      <c r="AR406" s="473"/>
      <c r="AS406" s="473"/>
      <c r="AT406" s="473"/>
      <c r="AU406" s="473"/>
      <c r="AV406" s="473"/>
      <c r="AW406" s="473"/>
      <c r="AX406" s="473"/>
      <c r="AY406" s="473"/>
      <c r="AZ406" s="474"/>
      <c r="BA406" s="424"/>
      <c r="BB406" s="424"/>
      <c r="BC406" s="424"/>
      <c r="BD406" s="424"/>
      <c r="BE406" s="424"/>
      <c r="BF406" s="424"/>
      <c r="BG406" s="424"/>
      <c r="BH406" s="424"/>
      <c r="BI406" s="424"/>
      <c r="BJ406" s="424"/>
    </row>
    <row r="407" spans="6:62" ht="93" customHeight="1" x14ac:dyDescent="0.25">
      <c r="F407" s="468"/>
      <c r="G407" s="469"/>
      <c r="H407" s="469"/>
      <c r="I407" s="469"/>
      <c r="J407" s="469"/>
      <c r="K407" s="469"/>
      <c r="L407" s="469"/>
      <c r="M407" s="469"/>
      <c r="N407" s="469"/>
      <c r="U407" s="471"/>
      <c r="V407" s="472"/>
      <c r="W407" s="472"/>
      <c r="X407" s="472"/>
      <c r="Y407" s="472"/>
      <c r="Z407" s="472"/>
      <c r="AA407" s="472"/>
      <c r="AB407" s="472"/>
      <c r="AC407" s="472"/>
      <c r="AD407" s="472"/>
      <c r="AE407" s="472"/>
      <c r="AF407" s="472"/>
      <c r="AG407" s="472"/>
      <c r="AH407" s="472"/>
      <c r="AI407" s="472"/>
      <c r="AJ407" s="472"/>
      <c r="AK407" s="472"/>
      <c r="AL407" s="473"/>
      <c r="AM407" s="473"/>
      <c r="AN407" s="473"/>
      <c r="AO407" s="473"/>
      <c r="AP407" s="473"/>
      <c r="AQ407" s="473"/>
      <c r="AR407" s="473"/>
      <c r="AS407" s="473"/>
      <c r="AT407" s="473"/>
      <c r="AU407" s="473"/>
      <c r="AV407" s="473"/>
      <c r="AW407" s="473"/>
      <c r="AX407" s="473"/>
      <c r="AY407" s="473"/>
      <c r="AZ407" s="474"/>
      <c r="BA407" s="424"/>
      <c r="BB407" s="424"/>
      <c r="BC407" s="424"/>
      <c r="BD407" s="424"/>
      <c r="BE407" s="424"/>
      <c r="BF407" s="424"/>
      <c r="BG407" s="424"/>
      <c r="BH407" s="424"/>
      <c r="BI407" s="424"/>
      <c r="BJ407" s="424"/>
    </row>
    <row r="408" spans="6:62" ht="93" customHeight="1" x14ac:dyDescent="0.25">
      <c r="F408" s="468"/>
      <c r="G408" s="469"/>
      <c r="H408" s="469"/>
      <c r="I408" s="469"/>
      <c r="J408" s="469"/>
      <c r="K408" s="469"/>
      <c r="L408" s="469"/>
      <c r="M408" s="469"/>
      <c r="N408" s="469"/>
      <c r="U408" s="471"/>
      <c r="V408" s="472"/>
      <c r="W408" s="472"/>
      <c r="X408" s="472"/>
      <c r="Y408" s="472"/>
      <c r="Z408" s="472"/>
      <c r="AA408" s="472"/>
      <c r="AB408" s="472"/>
      <c r="AC408" s="472"/>
      <c r="AD408" s="472"/>
      <c r="AE408" s="472"/>
      <c r="AF408" s="472"/>
      <c r="AG408" s="472"/>
      <c r="AH408" s="472"/>
      <c r="AI408" s="472"/>
      <c r="AJ408" s="472"/>
      <c r="AK408" s="472"/>
      <c r="AL408" s="473"/>
      <c r="AM408" s="473"/>
      <c r="AN408" s="473"/>
      <c r="AO408" s="473"/>
      <c r="AP408" s="473"/>
      <c r="AQ408" s="473"/>
      <c r="AR408" s="473"/>
      <c r="AS408" s="473"/>
      <c r="AT408" s="473"/>
      <c r="AU408" s="473"/>
      <c r="AV408" s="473"/>
      <c r="AW408" s="473"/>
      <c r="AX408" s="473"/>
      <c r="AY408" s="473"/>
      <c r="AZ408" s="474"/>
      <c r="BA408" s="424"/>
      <c r="BB408" s="424"/>
      <c r="BC408" s="424"/>
      <c r="BD408" s="424"/>
      <c r="BE408" s="424"/>
      <c r="BF408" s="424"/>
      <c r="BG408" s="424"/>
      <c r="BH408" s="424"/>
      <c r="BI408" s="424"/>
      <c r="BJ408" s="424"/>
    </row>
    <row r="409" spans="6:62" ht="93" customHeight="1" x14ac:dyDescent="0.25">
      <c r="F409" s="468"/>
      <c r="G409" s="469"/>
      <c r="H409" s="469"/>
      <c r="I409" s="469"/>
      <c r="J409" s="469"/>
      <c r="K409" s="469"/>
      <c r="L409" s="469"/>
      <c r="M409" s="469"/>
      <c r="N409" s="469"/>
      <c r="U409" s="471"/>
      <c r="V409" s="472"/>
      <c r="W409" s="472"/>
      <c r="X409" s="472"/>
      <c r="Y409" s="472"/>
      <c r="Z409" s="472"/>
      <c r="AA409" s="472"/>
      <c r="AB409" s="472"/>
      <c r="AC409" s="472"/>
      <c r="AD409" s="472"/>
      <c r="AE409" s="472"/>
      <c r="AF409" s="472"/>
      <c r="AG409" s="472"/>
      <c r="AH409" s="472"/>
      <c r="AI409" s="472"/>
      <c r="AJ409" s="472"/>
      <c r="AK409" s="472"/>
      <c r="AL409" s="473"/>
      <c r="AM409" s="473"/>
      <c r="AN409" s="473"/>
      <c r="AO409" s="473"/>
      <c r="AP409" s="473"/>
      <c r="AQ409" s="473"/>
      <c r="AR409" s="473"/>
      <c r="AS409" s="473"/>
      <c r="AT409" s="473"/>
      <c r="AU409" s="473"/>
      <c r="AV409" s="473"/>
      <c r="AW409" s="473"/>
      <c r="AX409" s="473"/>
      <c r="AY409" s="473"/>
      <c r="AZ409" s="474"/>
      <c r="BA409" s="424"/>
      <c r="BB409" s="424"/>
      <c r="BC409" s="424"/>
      <c r="BD409" s="424"/>
      <c r="BE409" s="424"/>
      <c r="BF409" s="424"/>
      <c r="BG409" s="424"/>
      <c r="BH409" s="424"/>
      <c r="BI409" s="424"/>
      <c r="BJ409" s="424"/>
    </row>
    <row r="410" spans="6:62" ht="93" customHeight="1" x14ac:dyDescent="0.25">
      <c r="F410" s="468"/>
      <c r="G410" s="469"/>
      <c r="H410" s="469"/>
      <c r="I410" s="469"/>
      <c r="J410" s="469"/>
      <c r="K410" s="469"/>
      <c r="L410" s="469"/>
      <c r="M410" s="469"/>
      <c r="N410" s="469"/>
      <c r="U410" s="471"/>
      <c r="V410" s="472"/>
      <c r="W410" s="472"/>
      <c r="X410" s="472"/>
      <c r="Y410" s="472"/>
      <c r="Z410" s="472"/>
      <c r="AA410" s="472"/>
      <c r="AB410" s="472"/>
      <c r="AC410" s="472"/>
      <c r="AD410" s="472"/>
      <c r="AE410" s="472"/>
      <c r="AF410" s="472"/>
      <c r="AG410" s="472"/>
      <c r="AH410" s="472"/>
      <c r="AI410" s="472"/>
      <c r="AJ410" s="472"/>
      <c r="AK410" s="472"/>
      <c r="AL410" s="473"/>
      <c r="AM410" s="473"/>
      <c r="AN410" s="473"/>
      <c r="AO410" s="473"/>
      <c r="AP410" s="473"/>
      <c r="AQ410" s="473"/>
      <c r="AR410" s="473"/>
      <c r="AS410" s="473"/>
      <c r="AT410" s="473"/>
      <c r="AU410" s="473"/>
      <c r="AV410" s="473"/>
      <c r="AW410" s="473"/>
      <c r="AX410" s="473"/>
      <c r="AY410" s="473"/>
      <c r="AZ410" s="474"/>
      <c r="BA410" s="424"/>
      <c r="BB410" s="424"/>
      <c r="BC410" s="424"/>
      <c r="BD410" s="424"/>
      <c r="BE410" s="424"/>
      <c r="BF410" s="424"/>
      <c r="BG410" s="424"/>
      <c r="BH410" s="424"/>
      <c r="BI410" s="424"/>
      <c r="BJ410" s="424"/>
    </row>
    <row r="411" spans="6:62" ht="93" customHeight="1" x14ac:dyDescent="0.25">
      <c r="F411" s="468"/>
      <c r="G411" s="469"/>
      <c r="H411" s="469"/>
      <c r="I411" s="469"/>
      <c r="J411" s="469"/>
      <c r="K411" s="469"/>
      <c r="L411" s="469"/>
      <c r="M411" s="469"/>
      <c r="N411" s="469"/>
      <c r="U411" s="471"/>
      <c r="V411" s="472"/>
      <c r="W411" s="472"/>
      <c r="X411" s="472"/>
      <c r="Y411" s="472"/>
      <c r="Z411" s="472"/>
      <c r="AA411" s="472"/>
      <c r="AB411" s="472"/>
      <c r="AC411" s="472"/>
      <c r="AD411" s="472"/>
      <c r="AE411" s="472"/>
      <c r="AF411" s="472"/>
      <c r="AG411" s="472"/>
      <c r="AH411" s="472"/>
      <c r="AI411" s="472"/>
      <c r="AJ411" s="472"/>
      <c r="AK411" s="472"/>
      <c r="AL411" s="473"/>
      <c r="AM411" s="473"/>
      <c r="AN411" s="473"/>
      <c r="AO411" s="473"/>
      <c r="AP411" s="473"/>
      <c r="AQ411" s="473"/>
      <c r="AR411" s="473"/>
      <c r="AS411" s="473"/>
      <c r="AT411" s="473"/>
      <c r="AU411" s="473"/>
      <c r="AV411" s="473"/>
      <c r="AW411" s="473"/>
      <c r="AX411" s="473"/>
      <c r="AY411" s="473"/>
      <c r="AZ411" s="474"/>
      <c r="BA411" s="424"/>
      <c r="BB411" s="424"/>
      <c r="BC411" s="424"/>
      <c r="BD411" s="424"/>
      <c r="BE411" s="424"/>
      <c r="BF411" s="424"/>
      <c r="BG411" s="424"/>
      <c r="BH411" s="424"/>
      <c r="BI411" s="424"/>
      <c r="BJ411" s="424"/>
    </row>
    <row r="412" spans="6:62" ht="93" customHeight="1" x14ac:dyDescent="0.25">
      <c r="F412" s="468"/>
      <c r="G412" s="469"/>
      <c r="H412" s="469"/>
      <c r="I412" s="469"/>
      <c r="J412" s="469"/>
      <c r="K412" s="469"/>
      <c r="L412" s="469"/>
      <c r="M412" s="469"/>
      <c r="N412" s="469"/>
      <c r="U412" s="471"/>
      <c r="V412" s="472"/>
      <c r="W412" s="472"/>
      <c r="X412" s="472"/>
      <c r="Y412" s="472"/>
      <c r="Z412" s="472"/>
      <c r="AA412" s="472"/>
      <c r="AB412" s="472"/>
      <c r="AC412" s="472"/>
      <c r="AD412" s="472"/>
      <c r="AE412" s="472"/>
      <c r="AF412" s="472"/>
      <c r="AG412" s="472"/>
      <c r="AH412" s="472"/>
      <c r="AI412" s="472"/>
      <c r="AJ412" s="472"/>
      <c r="AK412" s="472"/>
      <c r="AL412" s="473"/>
      <c r="AM412" s="473"/>
      <c r="AN412" s="473"/>
      <c r="AO412" s="473"/>
      <c r="AP412" s="473"/>
      <c r="AQ412" s="473"/>
      <c r="AR412" s="473"/>
      <c r="AS412" s="473"/>
      <c r="AT412" s="473"/>
      <c r="AU412" s="473"/>
      <c r="AV412" s="473"/>
      <c r="AW412" s="473"/>
      <c r="AX412" s="473"/>
      <c r="AY412" s="473"/>
      <c r="AZ412" s="474"/>
      <c r="BA412" s="424"/>
      <c r="BB412" s="424"/>
      <c r="BC412" s="424"/>
      <c r="BD412" s="424"/>
      <c r="BE412" s="424"/>
      <c r="BF412" s="424"/>
      <c r="BG412" s="424"/>
      <c r="BH412" s="424"/>
      <c r="BI412" s="424"/>
      <c r="BJ412" s="424"/>
    </row>
    <row r="413" spans="6:62" ht="93" customHeight="1" x14ac:dyDescent="0.25">
      <c r="F413" s="468"/>
      <c r="G413" s="469"/>
      <c r="H413" s="469"/>
      <c r="I413" s="469"/>
      <c r="J413" s="469"/>
      <c r="K413" s="469"/>
      <c r="L413" s="469"/>
      <c r="M413" s="469"/>
      <c r="N413" s="469"/>
      <c r="U413" s="471"/>
      <c r="V413" s="472"/>
      <c r="W413" s="472"/>
      <c r="X413" s="472"/>
      <c r="Y413" s="472"/>
      <c r="Z413" s="472"/>
      <c r="AA413" s="472"/>
      <c r="AB413" s="472"/>
      <c r="AC413" s="472"/>
      <c r="AD413" s="472"/>
      <c r="AE413" s="472"/>
      <c r="AF413" s="472"/>
      <c r="AG413" s="472"/>
      <c r="AH413" s="472"/>
      <c r="AI413" s="472"/>
      <c r="AJ413" s="472"/>
      <c r="AK413" s="472"/>
      <c r="AL413" s="473"/>
      <c r="AM413" s="473"/>
      <c r="AN413" s="473"/>
      <c r="AO413" s="473"/>
      <c r="AP413" s="473"/>
      <c r="AQ413" s="473"/>
      <c r="AR413" s="473"/>
      <c r="AS413" s="473"/>
      <c r="AT413" s="473"/>
      <c r="AU413" s="473"/>
      <c r="AV413" s="473"/>
      <c r="AW413" s="473"/>
      <c r="AX413" s="473"/>
      <c r="AY413" s="473"/>
      <c r="AZ413" s="474"/>
      <c r="BA413" s="424"/>
      <c r="BB413" s="424"/>
      <c r="BC413" s="424"/>
      <c r="BD413" s="424"/>
      <c r="BE413" s="424"/>
      <c r="BF413" s="424"/>
      <c r="BG413" s="424"/>
      <c r="BH413" s="424"/>
      <c r="BI413" s="424"/>
      <c r="BJ413" s="424"/>
    </row>
    <row r="414" spans="6:62" ht="93" customHeight="1" x14ac:dyDescent="0.25">
      <c r="F414" s="468"/>
      <c r="G414" s="469"/>
      <c r="H414" s="469"/>
      <c r="I414" s="469"/>
      <c r="J414" s="469"/>
      <c r="K414" s="469"/>
      <c r="L414" s="469"/>
      <c r="M414" s="469"/>
      <c r="N414" s="469"/>
      <c r="U414" s="471"/>
      <c r="V414" s="472"/>
      <c r="W414" s="472"/>
      <c r="X414" s="472"/>
      <c r="Y414" s="472"/>
      <c r="Z414" s="472"/>
      <c r="AA414" s="472"/>
      <c r="AB414" s="472"/>
      <c r="AC414" s="472"/>
      <c r="AD414" s="472"/>
      <c r="AE414" s="472"/>
      <c r="AF414" s="472"/>
      <c r="AG414" s="472"/>
      <c r="AH414" s="472"/>
      <c r="AI414" s="472"/>
      <c r="AJ414" s="472"/>
      <c r="AK414" s="472"/>
      <c r="AL414" s="473"/>
      <c r="AM414" s="473"/>
      <c r="AN414" s="473"/>
      <c r="AO414" s="473"/>
      <c r="AP414" s="473"/>
      <c r="AQ414" s="473"/>
      <c r="AR414" s="473"/>
      <c r="AS414" s="473"/>
      <c r="AT414" s="473"/>
      <c r="AU414" s="473"/>
      <c r="AV414" s="473"/>
      <c r="AW414" s="473"/>
      <c r="AX414" s="473"/>
      <c r="AY414" s="473"/>
      <c r="AZ414" s="474"/>
      <c r="BA414" s="424"/>
      <c r="BB414" s="424"/>
      <c r="BC414" s="424"/>
      <c r="BD414" s="424"/>
      <c r="BE414" s="424"/>
      <c r="BF414" s="424"/>
      <c r="BG414" s="424"/>
      <c r="BH414" s="424"/>
      <c r="BI414" s="424"/>
      <c r="BJ414" s="424"/>
    </row>
    <row r="415" spans="6:62" ht="93" customHeight="1" x14ac:dyDescent="0.25">
      <c r="F415" s="468"/>
      <c r="G415" s="469"/>
      <c r="H415" s="469"/>
      <c r="I415" s="469"/>
      <c r="J415" s="469"/>
      <c r="K415" s="469"/>
      <c r="L415" s="469"/>
      <c r="M415" s="469"/>
      <c r="N415" s="469"/>
      <c r="U415" s="471"/>
      <c r="V415" s="472"/>
      <c r="W415" s="472"/>
      <c r="X415" s="472"/>
      <c r="Y415" s="472"/>
      <c r="Z415" s="472"/>
      <c r="AA415" s="472"/>
      <c r="AB415" s="472"/>
      <c r="AC415" s="472"/>
      <c r="AD415" s="472"/>
      <c r="AE415" s="472"/>
      <c r="AF415" s="472"/>
      <c r="AG415" s="472"/>
      <c r="AH415" s="472"/>
      <c r="AI415" s="472"/>
      <c r="AJ415" s="472"/>
      <c r="AK415" s="472"/>
      <c r="AL415" s="473"/>
      <c r="AM415" s="473"/>
      <c r="AN415" s="473"/>
      <c r="AO415" s="473"/>
      <c r="AP415" s="473"/>
      <c r="AQ415" s="473"/>
      <c r="AR415" s="473"/>
      <c r="AS415" s="473"/>
      <c r="AT415" s="473"/>
      <c r="AU415" s="473"/>
      <c r="AV415" s="473"/>
      <c r="AW415" s="473"/>
      <c r="AX415" s="473"/>
      <c r="AY415" s="473"/>
      <c r="AZ415" s="474"/>
      <c r="BA415" s="424"/>
      <c r="BB415" s="424"/>
      <c r="BC415" s="424"/>
      <c r="BD415" s="424"/>
      <c r="BE415" s="424"/>
      <c r="BF415" s="424"/>
      <c r="BG415" s="424"/>
      <c r="BH415" s="424"/>
      <c r="BI415" s="424"/>
      <c r="BJ415" s="424"/>
    </row>
    <row r="416" spans="6:62" ht="93" customHeight="1" x14ac:dyDescent="0.25">
      <c r="F416" s="468"/>
      <c r="G416" s="469"/>
      <c r="H416" s="469"/>
      <c r="I416" s="469"/>
      <c r="J416" s="469"/>
      <c r="K416" s="469"/>
      <c r="L416" s="469"/>
      <c r="M416" s="469"/>
      <c r="N416" s="469"/>
      <c r="U416" s="471"/>
      <c r="V416" s="472"/>
      <c r="W416" s="472"/>
      <c r="X416" s="472"/>
      <c r="Y416" s="472"/>
      <c r="Z416" s="472"/>
      <c r="AA416" s="472"/>
      <c r="AB416" s="472"/>
      <c r="AC416" s="472"/>
      <c r="AD416" s="472"/>
      <c r="AE416" s="472"/>
      <c r="AF416" s="472"/>
      <c r="AG416" s="472"/>
      <c r="AH416" s="472"/>
      <c r="AI416" s="472"/>
      <c r="AJ416" s="472"/>
      <c r="AK416" s="472"/>
      <c r="AL416" s="473"/>
      <c r="AM416" s="473"/>
      <c r="AN416" s="473"/>
      <c r="AO416" s="473"/>
      <c r="AP416" s="473"/>
      <c r="AQ416" s="473"/>
      <c r="AR416" s="473"/>
      <c r="AS416" s="473"/>
      <c r="AT416" s="473"/>
      <c r="AU416" s="473"/>
      <c r="AV416" s="473"/>
      <c r="AW416" s="473"/>
      <c r="AX416" s="473"/>
      <c r="AY416" s="473"/>
      <c r="AZ416" s="474"/>
      <c r="BA416" s="424"/>
      <c r="BB416" s="424"/>
      <c r="BC416" s="424"/>
      <c r="BD416" s="424"/>
      <c r="BE416" s="424"/>
      <c r="BF416" s="424"/>
      <c r="BG416" s="424"/>
      <c r="BH416" s="424"/>
      <c r="BI416" s="424"/>
      <c r="BJ416" s="424"/>
    </row>
    <row r="417" spans="6:62" ht="93" customHeight="1" x14ac:dyDescent="0.25">
      <c r="F417" s="468"/>
      <c r="G417" s="469"/>
      <c r="H417" s="469"/>
      <c r="I417" s="469"/>
      <c r="J417" s="469"/>
      <c r="K417" s="469"/>
      <c r="L417" s="469"/>
      <c r="M417" s="469"/>
      <c r="N417" s="469"/>
      <c r="U417" s="471"/>
      <c r="V417" s="472"/>
      <c r="W417" s="472"/>
      <c r="X417" s="472"/>
      <c r="Y417" s="472"/>
      <c r="Z417" s="472"/>
      <c r="AA417" s="472"/>
      <c r="AB417" s="472"/>
      <c r="AC417" s="472"/>
      <c r="AD417" s="472"/>
      <c r="AE417" s="472"/>
      <c r="AF417" s="472"/>
      <c r="AG417" s="472"/>
      <c r="AH417" s="472"/>
      <c r="AI417" s="472"/>
      <c r="AJ417" s="472"/>
      <c r="AK417" s="472"/>
      <c r="AL417" s="473"/>
      <c r="AM417" s="473"/>
      <c r="AN417" s="473"/>
      <c r="AO417" s="473"/>
      <c r="AP417" s="473"/>
      <c r="AQ417" s="473"/>
      <c r="AR417" s="473"/>
      <c r="AS417" s="473"/>
      <c r="AT417" s="473"/>
      <c r="AU417" s="473"/>
      <c r="AV417" s="473"/>
      <c r="AW417" s="473"/>
      <c r="AX417" s="473"/>
      <c r="AY417" s="473"/>
      <c r="AZ417" s="474"/>
      <c r="BA417" s="424"/>
      <c r="BB417" s="424"/>
      <c r="BC417" s="424"/>
      <c r="BD417" s="424"/>
      <c r="BE417" s="424"/>
      <c r="BF417" s="424"/>
      <c r="BG417" s="424"/>
      <c r="BH417" s="424"/>
      <c r="BI417" s="424"/>
      <c r="BJ417" s="424"/>
    </row>
    <row r="418" spans="6:62" ht="93" customHeight="1" x14ac:dyDescent="0.25">
      <c r="F418" s="468"/>
      <c r="G418" s="469"/>
      <c r="H418" s="469"/>
      <c r="I418" s="469"/>
      <c r="J418" s="469"/>
      <c r="K418" s="469"/>
      <c r="L418" s="469"/>
      <c r="M418" s="469"/>
      <c r="N418" s="469"/>
      <c r="U418" s="471"/>
      <c r="V418" s="472"/>
      <c r="W418" s="472"/>
      <c r="X418" s="472"/>
      <c r="Y418" s="472"/>
      <c r="Z418" s="472"/>
      <c r="AA418" s="472"/>
      <c r="AB418" s="472"/>
      <c r="AC418" s="472"/>
      <c r="AD418" s="472"/>
      <c r="AE418" s="472"/>
      <c r="AF418" s="472"/>
      <c r="AG418" s="472"/>
      <c r="AH418" s="472"/>
      <c r="AI418" s="472"/>
      <c r="AJ418" s="472"/>
      <c r="AK418" s="472"/>
      <c r="AL418" s="473"/>
      <c r="AM418" s="473"/>
      <c r="AN418" s="473"/>
      <c r="AO418" s="473"/>
      <c r="AP418" s="473"/>
      <c r="AQ418" s="473"/>
      <c r="AR418" s="473"/>
      <c r="AS418" s="473"/>
      <c r="AT418" s="473"/>
      <c r="AU418" s="473"/>
      <c r="AV418" s="473"/>
      <c r="AW418" s="473"/>
      <c r="AX418" s="473"/>
      <c r="AY418" s="473"/>
      <c r="AZ418" s="474"/>
      <c r="BA418" s="424"/>
      <c r="BB418" s="424"/>
      <c r="BC418" s="424"/>
      <c r="BD418" s="424"/>
      <c r="BE418" s="424"/>
      <c r="BF418" s="424"/>
      <c r="BG418" s="424"/>
      <c r="BH418" s="424"/>
      <c r="BI418" s="424"/>
      <c r="BJ418" s="424"/>
    </row>
    <row r="419" spans="6:62" ht="93" customHeight="1" x14ac:dyDescent="0.25">
      <c r="F419" s="468"/>
      <c r="G419" s="469"/>
      <c r="H419" s="469"/>
      <c r="I419" s="469"/>
      <c r="J419" s="469"/>
      <c r="K419" s="469"/>
      <c r="L419" s="469"/>
      <c r="M419" s="469"/>
      <c r="N419" s="469"/>
      <c r="U419" s="471"/>
      <c r="V419" s="472"/>
      <c r="W419" s="472"/>
      <c r="X419" s="472"/>
      <c r="Y419" s="472"/>
      <c r="Z419" s="472"/>
      <c r="AA419" s="472"/>
      <c r="AB419" s="472"/>
      <c r="AC419" s="472"/>
      <c r="AD419" s="472"/>
      <c r="AE419" s="472"/>
      <c r="AF419" s="472"/>
      <c r="AG419" s="472"/>
      <c r="AH419" s="472"/>
      <c r="AI419" s="472"/>
      <c r="AJ419" s="472"/>
      <c r="AK419" s="472"/>
      <c r="AL419" s="473"/>
      <c r="AM419" s="473"/>
      <c r="AN419" s="473"/>
      <c r="AO419" s="473"/>
      <c r="AP419" s="473"/>
      <c r="AQ419" s="473"/>
      <c r="AR419" s="473"/>
      <c r="AS419" s="473"/>
      <c r="AT419" s="473"/>
      <c r="AU419" s="473"/>
      <c r="AV419" s="473"/>
      <c r="AW419" s="473"/>
      <c r="AX419" s="473"/>
      <c r="AY419" s="473"/>
      <c r="AZ419" s="474"/>
      <c r="BA419" s="424"/>
      <c r="BB419" s="424"/>
      <c r="BC419" s="424"/>
      <c r="BD419" s="424"/>
      <c r="BE419" s="424"/>
      <c r="BF419" s="424"/>
      <c r="BG419" s="424"/>
      <c r="BH419" s="424"/>
      <c r="BI419" s="424"/>
      <c r="BJ419" s="424"/>
    </row>
    <row r="420" spans="6:62" ht="93" customHeight="1" x14ac:dyDescent="0.25">
      <c r="F420" s="468"/>
      <c r="G420" s="469"/>
      <c r="H420" s="469"/>
      <c r="I420" s="469"/>
      <c r="J420" s="469"/>
      <c r="K420" s="469"/>
      <c r="L420" s="469"/>
      <c r="M420" s="469"/>
      <c r="N420" s="469"/>
      <c r="U420" s="471"/>
      <c r="V420" s="472"/>
      <c r="W420" s="472"/>
      <c r="X420" s="472"/>
      <c r="Y420" s="472"/>
      <c r="Z420" s="472"/>
      <c r="AA420" s="472"/>
      <c r="AB420" s="472"/>
      <c r="AC420" s="472"/>
      <c r="AD420" s="472"/>
      <c r="AE420" s="472"/>
      <c r="AF420" s="472"/>
      <c r="AG420" s="472"/>
      <c r="AH420" s="472"/>
      <c r="AI420" s="472"/>
      <c r="AJ420" s="472"/>
      <c r="AK420" s="472"/>
      <c r="AL420" s="473"/>
      <c r="AM420" s="473"/>
      <c r="AN420" s="473"/>
      <c r="AO420" s="473"/>
      <c r="AP420" s="473"/>
      <c r="AQ420" s="473"/>
      <c r="AR420" s="473"/>
      <c r="AS420" s="473"/>
      <c r="AT420" s="473"/>
      <c r="AU420" s="473"/>
      <c r="AV420" s="473"/>
      <c r="AW420" s="473"/>
      <c r="AX420" s="473"/>
      <c r="AY420" s="473"/>
      <c r="AZ420" s="474"/>
      <c r="BA420" s="424"/>
      <c r="BB420" s="424"/>
      <c r="BC420" s="424"/>
      <c r="BD420" s="424"/>
      <c r="BE420" s="424"/>
      <c r="BF420" s="424"/>
      <c r="BG420" s="424"/>
      <c r="BH420" s="424"/>
      <c r="BI420" s="424"/>
      <c r="BJ420" s="424"/>
    </row>
    <row r="421" spans="6:62" ht="93" customHeight="1" x14ac:dyDescent="0.25">
      <c r="F421" s="468"/>
      <c r="G421" s="469"/>
      <c r="H421" s="469"/>
      <c r="I421" s="469"/>
      <c r="J421" s="469"/>
      <c r="K421" s="469"/>
      <c r="L421" s="469"/>
      <c r="M421" s="469"/>
      <c r="N421" s="469"/>
      <c r="U421" s="471"/>
      <c r="V421" s="472"/>
      <c r="W421" s="472"/>
      <c r="X421" s="472"/>
      <c r="Y421" s="472"/>
      <c r="Z421" s="472"/>
      <c r="AA421" s="472"/>
      <c r="AB421" s="472"/>
      <c r="AC421" s="472"/>
      <c r="AD421" s="472"/>
      <c r="AE421" s="472"/>
      <c r="AF421" s="472"/>
      <c r="AG421" s="472"/>
      <c r="AH421" s="472"/>
      <c r="AI421" s="472"/>
      <c r="AJ421" s="472"/>
      <c r="AK421" s="472"/>
      <c r="AL421" s="473"/>
      <c r="AM421" s="473"/>
      <c r="AN421" s="473"/>
      <c r="AO421" s="473"/>
      <c r="AP421" s="473"/>
      <c r="AQ421" s="473"/>
      <c r="AR421" s="473"/>
      <c r="AS421" s="473"/>
      <c r="AT421" s="473"/>
      <c r="AU421" s="473"/>
      <c r="AV421" s="473"/>
      <c r="AW421" s="473"/>
      <c r="AX421" s="473"/>
      <c r="AY421" s="473"/>
      <c r="AZ421" s="474"/>
      <c r="BA421" s="424"/>
      <c r="BB421" s="424"/>
      <c r="BC421" s="424"/>
      <c r="BD421" s="424"/>
      <c r="BE421" s="424"/>
      <c r="BF421" s="424"/>
      <c r="BG421" s="424"/>
      <c r="BH421" s="424"/>
      <c r="BI421" s="424"/>
      <c r="BJ421" s="424"/>
    </row>
    <row r="422" spans="6:62" ht="93" customHeight="1" x14ac:dyDescent="0.25">
      <c r="F422" s="468"/>
      <c r="G422" s="469"/>
      <c r="H422" s="469"/>
      <c r="I422" s="469"/>
      <c r="J422" s="469"/>
      <c r="K422" s="469"/>
      <c r="L422" s="469"/>
      <c r="M422" s="469"/>
      <c r="N422" s="469"/>
      <c r="U422" s="471"/>
      <c r="V422" s="472"/>
      <c r="W422" s="472"/>
      <c r="X422" s="472"/>
      <c r="Y422" s="472"/>
      <c r="Z422" s="472"/>
      <c r="AA422" s="472"/>
      <c r="AB422" s="472"/>
      <c r="AC422" s="472"/>
      <c r="AD422" s="472"/>
      <c r="AE422" s="472"/>
      <c r="AF422" s="472"/>
      <c r="AG422" s="472"/>
      <c r="AH422" s="472"/>
      <c r="AI422" s="472"/>
      <c r="AJ422" s="472"/>
      <c r="AK422" s="472"/>
      <c r="AL422" s="473"/>
      <c r="AM422" s="473"/>
      <c r="AN422" s="473"/>
      <c r="AO422" s="473"/>
      <c r="AP422" s="473"/>
      <c r="AQ422" s="473"/>
      <c r="AR422" s="473"/>
      <c r="AS422" s="473"/>
      <c r="AT422" s="473"/>
      <c r="AU422" s="473"/>
      <c r="AV422" s="473"/>
      <c r="AW422" s="473"/>
      <c r="AX422" s="473"/>
      <c r="AY422" s="473"/>
      <c r="AZ422" s="474"/>
      <c r="BA422" s="424"/>
      <c r="BB422" s="424"/>
      <c r="BC422" s="424"/>
      <c r="BD422" s="424"/>
      <c r="BE422" s="424"/>
      <c r="BF422" s="424"/>
      <c r="BG422" s="424"/>
      <c r="BH422" s="424"/>
      <c r="BI422" s="424"/>
      <c r="BJ422" s="424"/>
    </row>
    <row r="423" spans="6:62" ht="93" customHeight="1" x14ac:dyDescent="0.25">
      <c r="F423" s="468"/>
      <c r="G423" s="469"/>
      <c r="H423" s="469"/>
      <c r="I423" s="469"/>
      <c r="J423" s="469"/>
      <c r="K423" s="469"/>
      <c r="L423" s="469"/>
      <c r="M423" s="469"/>
      <c r="N423" s="469"/>
      <c r="U423" s="471"/>
      <c r="V423" s="472"/>
      <c r="W423" s="472"/>
      <c r="X423" s="472"/>
      <c r="Y423" s="472"/>
      <c r="Z423" s="472"/>
      <c r="AA423" s="472"/>
      <c r="AB423" s="472"/>
      <c r="AC423" s="472"/>
      <c r="AD423" s="472"/>
      <c r="AE423" s="472"/>
      <c r="AF423" s="472"/>
      <c r="AG423" s="472"/>
      <c r="AH423" s="472"/>
      <c r="AI423" s="472"/>
      <c r="AJ423" s="472"/>
      <c r="AK423" s="472"/>
      <c r="AL423" s="473"/>
      <c r="AM423" s="473"/>
      <c r="AN423" s="473"/>
      <c r="AO423" s="473"/>
      <c r="AP423" s="473"/>
      <c r="AQ423" s="473"/>
      <c r="AR423" s="473"/>
      <c r="AS423" s="473"/>
      <c r="AT423" s="473"/>
      <c r="AU423" s="473"/>
      <c r="AV423" s="473"/>
      <c r="AW423" s="473"/>
      <c r="AX423" s="473"/>
      <c r="AY423" s="473"/>
      <c r="AZ423" s="474"/>
      <c r="BA423" s="424"/>
      <c r="BB423" s="424"/>
      <c r="BC423" s="424"/>
      <c r="BD423" s="424"/>
      <c r="BE423" s="424"/>
      <c r="BF423" s="424"/>
      <c r="BG423" s="424"/>
      <c r="BH423" s="424"/>
      <c r="BI423" s="424"/>
      <c r="BJ423" s="424"/>
    </row>
    <row r="424" spans="6:62" ht="93" customHeight="1" x14ac:dyDescent="0.25">
      <c r="F424" s="468"/>
      <c r="G424" s="469"/>
      <c r="H424" s="469"/>
      <c r="I424" s="469"/>
      <c r="J424" s="469"/>
      <c r="K424" s="469"/>
      <c r="L424" s="469"/>
      <c r="M424" s="469"/>
      <c r="N424" s="469"/>
      <c r="U424" s="471"/>
      <c r="V424" s="472"/>
      <c r="W424" s="472"/>
      <c r="X424" s="472"/>
      <c r="Y424" s="472"/>
      <c r="Z424" s="472"/>
      <c r="AA424" s="472"/>
      <c r="AB424" s="472"/>
      <c r="AC424" s="472"/>
      <c r="AD424" s="472"/>
      <c r="AE424" s="472"/>
      <c r="AF424" s="472"/>
      <c r="AG424" s="472"/>
      <c r="AH424" s="472"/>
      <c r="AI424" s="472"/>
      <c r="AJ424" s="472"/>
      <c r="AK424" s="472"/>
      <c r="AL424" s="473"/>
      <c r="AM424" s="473"/>
      <c r="AN424" s="473"/>
      <c r="AO424" s="473"/>
      <c r="AP424" s="473"/>
      <c r="AQ424" s="473"/>
      <c r="AR424" s="473"/>
      <c r="AS424" s="473"/>
      <c r="AT424" s="473"/>
      <c r="AU424" s="473"/>
      <c r="AV424" s="473"/>
      <c r="AW424" s="473"/>
      <c r="AX424" s="473"/>
      <c r="AY424" s="473"/>
      <c r="AZ424" s="474"/>
      <c r="BA424" s="424"/>
      <c r="BB424" s="424"/>
      <c r="BC424" s="424"/>
      <c r="BD424" s="424"/>
      <c r="BE424" s="424"/>
      <c r="BF424" s="424"/>
      <c r="BG424" s="424"/>
      <c r="BH424" s="424"/>
      <c r="BI424" s="424"/>
      <c r="BJ424" s="424"/>
    </row>
    <row r="425" spans="6:62" ht="93" customHeight="1" x14ac:dyDescent="0.25">
      <c r="F425" s="468"/>
      <c r="G425" s="469"/>
      <c r="H425" s="469"/>
      <c r="I425" s="469"/>
      <c r="J425" s="469"/>
      <c r="K425" s="469"/>
      <c r="L425" s="469"/>
      <c r="M425" s="469"/>
      <c r="N425" s="469"/>
      <c r="U425" s="471"/>
      <c r="V425" s="472"/>
      <c r="W425" s="472"/>
      <c r="X425" s="472"/>
      <c r="Y425" s="472"/>
      <c r="Z425" s="472"/>
      <c r="AA425" s="472"/>
      <c r="AB425" s="472"/>
      <c r="AC425" s="472"/>
      <c r="AD425" s="472"/>
      <c r="AE425" s="472"/>
      <c r="AF425" s="472"/>
      <c r="AG425" s="472"/>
      <c r="AH425" s="472"/>
      <c r="AI425" s="472"/>
      <c r="AJ425" s="472"/>
      <c r="AK425" s="472"/>
      <c r="AL425" s="473"/>
      <c r="AM425" s="473"/>
      <c r="AN425" s="473"/>
      <c r="AO425" s="473"/>
      <c r="AP425" s="473"/>
      <c r="AQ425" s="473"/>
      <c r="AR425" s="473"/>
      <c r="AS425" s="473"/>
      <c r="AT425" s="473"/>
      <c r="AU425" s="473"/>
      <c r="AV425" s="473"/>
      <c r="AW425" s="473"/>
      <c r="AX425" s="473"/>
      <c r="AY425" s="473"/>
      <c r="AZ425" s="474"/>
      <c r="BA425" s="424"/>
      <c r="BB425" s="424"/>
      <c r="BC425" s="424"/>
      <c r="BD425" s="424"/>
      <c r="BE425" s="424"/>
      <c r="BF425" s="424"/>
      <c r="BG425" s="424"/>
      <c r="BH425" s="424"/>
      <c r="BI425" s="424"/>
      <c r="BJ425" s="424"/>
    </row>
    <row r="426" spans="6:62" ht="93" customHeight="1" x14ac:dyDescent="0.25">
      <c r="F426" s="468"/>
      <c r="G426" s="469"/>
      <c r="H426" s="469"/>
      <c r="I426" s="469"/>
      <c r="J426" s="469"/>
      <c r="K426" s="469"/>
      <c r="L426" s="469"/>
      <c r="M426" s="469"/>
      <c r="N426" s="469"/>
      <c r="U426" s="471"/>
      <c r="V426" s="472"/>
      <c r="W426" s="472"/>
      <c r="X426" s="472"/>
      <c r="Y426" s="472"/>
      <c r="Z426" s="472"/>
      <c r="AA426" s="472"/>
      <c r="AB426" s="472"/>
      <c r="AC426" s="472"/>
      <c r="AD426" s="472"/>
      <c r="AE426" s="472"/>
      <c r="AF426" s="472"/>
      <c r="AG426" s="472"/>
      <c r="AH426" s="472"/>
      <c r="AI426" s="472"/>
      <c r="AJ426" s="472"/>
      <c r="AK426" s="472"/>
      <c r="AL426" s="473"/>
      <c r="AM426" s="473"/>
      <c r="AN426" s="473"/>
      <c r="AO426" s="473"/>
      <c r="AP426" s="473"/>
      <c r="AQ426" s="473"/>
      <c r="AR426" s="473"/>
      <c r="AS426" s="473"/>
      <c r="AT426" s="473"/>
      <c r="AU426" s="473"/>
      <c r="AV426" s="473"/>
      <c r="AW426" s="473"/>
      <c r="AX426" s="473"/>
      <c r="AY426" s="473"/>
      <c r="AZ426" s="474"/>
      <c r="BA426" s="424"/>
      <c r="BB426" s="424"/>
      <c r="BC426" s="424"/>
      <c r="BD426" s="424"/>
      <c r="BE426" s="424"/>
      <c r="BF426" s="424"/>
      <c r="BG426" s="424"/>
      <c r="BH426" s="424"/>
      <c r="BI426" s="424"/>
      <c r="BJ426" s="424"/>
    </row>
    <row r="427" spans="6:62" ht="93" customHeight="1" x14ac:dyDescent="0.25">
      <c r="F427" s="468"/>
      <c r="G427" s="469"/>
      <c r="H427" s="469"/>
      <c r="I427" s="469"/>
      <c r="J427" s="469"/>
      <c r="K427" s="469"/>
      <c r="L427" s="469"/>
      <c r="M427" s="469"/>
      <c r="N427" s="469"/>
      <c r="U427" s="471"/>
      <c r="V427" s="472"/>
      <c r="W427" s="472"/>
      <c r="X427" s="472"/>
      <c r="Y427" s="472"/>
      <c r="Z427" s="472"/>
      <c r="AA427" s="472"/>
      <c r="AB427" s="472"/>
      <c r="AC427" s="472"/>
      <c r="AD427" s="472"/>
      <c r="AE427" s="472"/>
      <c r="AF427" s="472"/>
      <c r="AG427" s="472"/>
      <c r="AH427" s="472"/>
      <c r="AI427" s="472"/>
      <c r="AJ427" s="472"/>
      <c r="AK427" s="472"/>
      <c r="AL427" s="473"/>
      <c r="AM427" s="473"/>
      <c r="AN427" s="473"/>
      <c r="AO427" s="473"/>
      <c r="AP427" s="473"/>
      <c r="AQ427" s="473"/>
      <c r="AR427" s="473"/>
      <c r="AS427" s="473"/>
      <c r="AT427" s="473"/>
      <c r="AU427" s="473"/>
      <c r="AV427" s="473"/>
      <c r="AW427" s="473"/>
      <c r="AX427" s="473"/>
      <c r="AY427" s="473"/>
      <c r="AZ427" s="474"/>
      <c r="BA427" s="424"/>
      <c r="BB427" s="424"/>
      <c r="BC427" s="424"/>
      <c r="BD427" s="424"/>
      <c r="BE427" s="424"/>
      <c r="BF427" s="424"/>
      <c r="BG427" s="424"/>
      <c r="BH427" s="424"/>
      <c r="BI427" s="424"/>
      <c r="BJ427" s="424"/>
    </row>
    <row r="428" spans="6:62" ht="93" customHeight="1" x14ac:dyDescent="0.25">
      <c r="F428" s="468"/>
      <c r="G428" s="469"/>
      <c r="H428" s="469"/>
      <c r="I428" s="469"/>
      <c r="J428" s="469"/>
      <c r="K428" s="469"/>
      <c r="L428" s="469"/>
      <c r="M428" s="469"/>
      <c r="N428" s="469"/>
      <c r="U428" s="471"/>
      <c r="V428" s="472"/>
      <c r="W428" s="472"/>
      <c r="X428" s="472"/>
      <c r="Y428" s="472"/>
      <c r="Z428" s="472"/>
      <c r="AA428" s="472"/>
      <c r="AB428" s="472"/>
      <c r="AC428" s="472"/>
      <c r="AD428" s="472"/>
      <c r="AE428" s="472"/>
      <c r="AF428" s="472"/>
      <c r="AG428" s="472"/>
      <c r="AH428" s="472"/>
      <c r="AI428" s="472"/>
      <c r="AJ428" s="472"/>
      <c r="AK428" s="472"/>
      <c r="AL428" s="473"/>
      <c r="AM428" s="473"/>
      <c r="AN428" s="473"/>
      <c r="AO428" s="473"/>
      <c r="AP428" s="473"/>
      <c r="AQ428" s="473"/>
      <c r="AR428" s="473"/>
      <c r="AS428" s="473"/>
      <c r="AT428" s="473"/>
      <c r="AU428" s="473"/>
      <c r="AV428" s="473"/>
      <c r="AW428" s="473"/>
      <c r="AX428" s="473"/>
      <c r="AY428" s="473"/>
      <c r="AZ428" s="474"/>
      <c r="BA428" s="424"/>
      <c r="BB428" s="424"/>
      <c r="BC428" s="424"/>
      <c r="BD428" s="424"/>
      <c r="BE428" s="424"/>
      <c r="BF428" s="424"/>
      <c r="BG428" s="424"/>
      <c r="BH428" s="424"/>
      <c r="BI428" s="424"/>
      <c r="BJ428" s="424"/>
    </row>
    <row r="429" spans="6:62" ht="93" customHeight="1" x14ac:dyDescent="0.25">
      <c r="F429" s="468"/>
      <c r="G429" s="469"/>
      <c r="H429" s="469"/>
      <c r="I429" s="469"/>
      <c r="J429" s="469"/>
      <c r="K429" s="469"/>
      <c r="L429" s="469"/>
      <c r="M429" s="469"/>
      <c r="N429" s="469"/>
      <c r="U429" s="471"/>
      <c r="V429" s="472"/>
      <c r="W429" s="472"/>
      <c r="X429" s="472"/>
      <c r="Y429" s="472"/>
      <c r="Z429" s="472"/>
      <c r="AA429" s="472"/>
      <c r="AB429" s="472"/>
      <c r="AC429" s="472"/>
      <c r="AD429" s="472"/>
      <c r="AE429" s="472"/>
      <c r="AF429" s="472"/>
      <c r="AG429" s="472"/>
      <c r="AH429" s="472"/>
      <c r="AI429" s="472"/>
      <c r="AJ429" s="472"/>
      <c r="AK429" s="472"/>
      <c r="AL429" s="473"/>
      <c r="AM429" s="473"/>
      <c r="AN429" s="473"/>
      <c r="AO429" s="473"/>
      <c r="AP429" s="473"/>
      <c r="AQ429" s="473"/>
      <c r="AR429" s="473"/>
      <c r="AS429" s="473"/>
      <c r="AT429" s="473"/>
      <c r="AU429" s="473"/>
      <c r="AV429" s="473"/>
      <c r="AW429" s="473"/>
      <c r="AX429" s="473"/>
      <c r="AY429" s="473"/>
      <c r="AZ429" s="474"/>
      <c r="BA429" s="424"/>
      <c r="BB429" s="424"/>
      <c r="BC429" s="424"/>
      <c r="BD429" s="424"/>
      <c r="BE429" s="424"/>
      <c r="BF429" s="424"/>
      <c r="BG429" s="424"/>
      <c r="BH429" s="424"/>
      <c r="BI429" s="424"/>
      <c r="BJ429" s="424"/>
    </row>
    <row r="430" spans="6:62" ht="93" customHeight="1" x14ac:dyDescent="0.25">
      <c r="F430" s="468"/>
      <c r="G430" s="469"/>
      <c r="H430" s="469"/>
      <c r="I430" s="469"/>
      <c r="J430" s="469"/>
      <c r="K430" s="469"/>
      <c r="L430" s="469"/>
      <c r="M430" s="469"/>
      <c r="N430" s="469"/>
      <c r="U430" s="471"/>
      <c r="V430" s="472"/>
      <c r="W430" s="472"/>
      <c r="X430" s="472"/>
      <c r="Y430" s="472"/>
      <c r="Z430" s="472"/>
      <c r="AA430" s="472"/>
      <c r="AB430" s="472"/>
      <c r="AC430" s="472"/>
      <c r="AD430" s="472"/>
      <c r="AE430" s="472"/>
      <c r="AF430" s="472"/>
      <c r="AG430" s="472"/>
      <c r="AH430" s="472"/>
      <c r="AI430" s="472"/>
      <c r="AJ430" s="472"/>
      <c r="AK430" s="472"/>
      <c r="AL430" s="473"/>
      <c r="AM430" s="473"/>
      <c r="AN430" s="473"/>
      <c r="AO430" s="473"/>
      <c r="AP430" s="473"/>
      <c r="AQ430" s="473"/>
      <c r="AR430" s="473"/>
      <c r="AS430" s="473"/>
      <c r="AT430" s="473"/>
      <c r="AU430" s="473"/>
      <c r="AV430" s="473"/>
      <c r="AW430" s="473"/>
      <c r="AX430" s="473"/>
      <c r="AY430" s="473"/>
      <c r="AZ430" s="474"/>
      <c r="BA430" s="424"/>
      <c r="BB430" s="424"/>
      <c r="BC430" s="424"/>
      <c r="BD430" s="424"/>
      <c r="BE430" s="424"/>
      <c r="BF430" s="424"/>
      <c r="BG430" s="424"/>
      <c r="BH430" s="424"/>
      <c r="BI430" s="424"/>
      <c r="BJ430" s="424"/>
    </row>
    <row r="431" spans="6:62" ht="93" customHeight="1" x14ac:dyDescent="0.25">
      <c r="F431" s="468"/>
      <c r="G431" s="469"/>
      <c r="H431" s="469"/>
      <c r="I431" s="469"/>
      <c r="J431" s="469"/>
      <c r="K431" s="469"/>
      <c r="L431" s="469"/>
      <c r="M431" s="469"/>
      <c r="N431" s="469"/>
      <c r="U431" s="471"/>
      <c r="V431" s="472"/>
      <c r="W431" s="472"/>
      <c r="X431" s="472"/>
      <c r="Y431" s="472"/>
      <c r="Z431" s="472"/>
      <c r="AA431" s="472"/>
      <c r="AB431" s="472"/>
      <c r="AC431" s="472"/>
      <c r="AD431" s="472"/>
      <c r="AE431" s="472"/>
      <c r="AF431" s="472"/>
      <c r="AG431" s="472"/>
      <c r="AH431" s="472"/>
      <c r="AI431" s="472"/>
      <c r="AJ431" s="472"/>
      <c r="AK431" s="472"/>
      <c r="AL431" s="473"/>
      <c r="AM431" s="473"/>
      <c r="AN431" s="473"/>
      <c r="AO431" s="473"/>
      <c r="AP431" s="473"/>
      <c r="AQ431" s="473"/>
      <c r="AR431" s="473"/>
      <c r="AS431" s="473"/>
      <c r="AT431" s="473"/>
      <c r="AU431" s="473"/>
      <c r="AV431" s="473"/>
      <c r="AW431" s="473"/>
      <c r="AX431" s="473"/>
      <c r="AY431" s="473"/>
      <c r="AZ431" s="474"/>
      <c r="BA431" s="424"/>
      <c r="BB431" s="424"/>
      <c r="BC431" s="424"/>
      <c r="BD431" s="424"/>
      <c r="BE431" s="424"/>
      <c r="BF431" s="424"/>
      <c r="BG431" s="424"/>
      <c r="BH431" s="424"/>
      <c r="BI431" s="424"/>
      <c r="BJ431" s="424"/>
    </row>
    <row r="432" spans="6:62" ht="93" customHeight="1" x14ac:dyDescent="0.25">
      <c r="F432" s="468"/>
      <c r="G432" s="469"/>
      <c r="H432" s="469"/>
      <c r="I432" s="469"/>
      <c r="J432" s="469"/>
      <c r="K432" s="469"/>
      <c r="L432" s="469"/>
      <c r="M432" s="469"/>
      <c r="N432" s="469"/>
      <c r="U432" s="471"/>
      <c r="V432" s="472"/>
      <c r="W432" s="472"/>
      <c r="X432" s="472"/>
      <c r="Y432" s="472"/>
      <c r="Z432" s="472"/>
      <c r="AA432" s="472"/>
      <c r="AB432" s="472"/>
      <c r="AC432" s="472"/>
      <c r="AD432" s="472"/>
      <c r="AE432" s="472"/>
      <c r="AF432" s="472"/>
      <c r="AG432" s="472"/>
      <c r="AH432" s="472"/>
      <c r="AI432" s="472"/>
      <c r="AJ432" s="472"/>
      <c r="AK432" s="472"/>
      <c r="AL432" s="473"/>
      <c r="AM432" s="473"/>
      <c r="AN432" s="473"/>
      <c r="AO432" s="473"/>
      <c r="AP432" s="473"/>
      <c r="AQ432" s="473"/>
      <c r="AR432" s="473"/>
      <c r="AS432" s="473"/>
      <c r="AT432" s="473"/>
      <c r="AU432" s="473"/>
      <c r="AV432" s="473"/>
      <c r="AW432" s="473"/>
      <c r="AX432" s="473"/>
      <c r="AY432" s="473"/>
      <c r="AZ432" s="474"/>
      <c r="BA432" s="424"/>
      <c r="BB432" s="424"/>
      <c r="BC432" s="424"/>
      <c r="BD432" s="424"/>
      <c r="BE432" s="424"/>
      <c r="BF432" s="424"/>
      <c r="BG432" s="424"/>
      <c r="BH432" s="424"/>
      <c r="BI432" s="424"/>
      <c r="BJ432" s="424"/>
    </row>
    <row r="433" spans="6:62" ht="93" customHeight="1" x14ac:dyDescent="0.25">
      <c r="F433" s="468"/>
      <c r="G433" s="469"/>
      <c r="H433" s="469"/>
      <c r="I433" s="469"/>
      <c r="J433" s="469"/>
      <c r="K433" s="469"/>
      <c r="L433" s="469"/>
      <c r="M433" s="469"/>
      <c r="N433" s="469"/>
      <c r="U433" s="471"/>
      <c r="V433" s="472"/>
      <c r="W433" s="472"/>
      <c r="X433" s="472"/>
      <c r="Y433" s="472"/>
      <c r="Z433" s="472"/>
      <c r="AA433" s="472"/>
      <c r="AB433" s="472"/>
      <c r="AC433" s="472"/>
      <c r="AD433" s="472"/>
      <c r="AE433" s="472"/>
      <c r="AF433" s="472"/>
      <c r="AG433" s="472"/>
      <c r="AH433" s="472"/>
      <c r="AI433" s="472"/>
      <c r="AJ433" s="472"/>
      <c r="AK433" s="472"/>
      <c r="AL433" s="473"/>
      <c r="AM433" s="473"/>
      <c r="AN433" s="473"/>
      <c r="AO433" s="473"/>
      <c r="AP433" s="473"/>
      <c r="AQ433" s="473"/>
      <c r="AR433" s="473"/>
      <c r="AS433" s="473"/>
      <c r="AT433" s="473"/>
      <c r="AU433" s="473"/>
      <c r="AV433" s="473"/>
      <c r="AW433" s="473"/>
      <c r="AX433" s="473"/>
      <c r="AY433" s="473"/>
      <c r="AZ433" s="474"/>
      <c r="BA433" s="424"/>
      <c r="BB433" s="424"/>
      <c r="BC433" s="424"/>
      <c r="BD433" s="424"/>
      <c r="BE433" s="424"/>
      <c r="BF433" s="424"/>
      <c r="BG433" s="424"/>
      <c r="BH433" s="424"/>
      <c r="BI433" s="424"/>
      <c r="BJ433" s="424"/>
    </row>
    <row r="434" spans="6:62" ht="93" customHeight="1" x14ac:dyDescent="0.25">
      <c r="F434" s="468"/>
      <c r="G434" s="469"/>
      <c r="H434" s="469"/>
      <c r="I434" s="469"/>
      <c r="J434" s="469"/>
      <c r="K434" s="469"/>
      <c r="L434" s="469"/>
      <c r="M434" s="469"/>
      <c r="N434" s="469"/>
      <c r="U434" s="471"/>
      <c r="V434" s="472"/>
      <c r="W434" s="472"/>
      <c r="X434" s="472"/>
      <c r="Y434" s="472"/>
      <c r="Z434" s="472"/>
      <c r="AA434" s="472"/>
      <c r="AB434" s="472"/>
      <c r="AC434" s="472"/>
      <c r="AD434" s="472"/>
      <c r="AE434" s="472"/>
      <c r="AF434" s="472"/>
      <c r="AG434" s="472"/>
      <c r="AH434" s="472"/>
      <c r="AI434" s="472"/>
      <c r="AJ434" s="472"/>
      <c r="AK434" s="472"/>
      <c r="AL434" s="473"/>
      <c r="AM434" s="473"/>
      <c r="AN434" s="473"/>
      <c r="AO434" s="473"/>
      <c r="AP434" s="473"/>
      <c r="AQ434" s="473"/>
      <c r="AR434" s="473"/>
      <c r="AS434" s="473"/>
      <c r="AT434" s="473"/>
      <c r="AU434" s="473"/>
      <c r="AV434" s="473"/>
      <c r="AW434" s="473"/>
      <c r="AX434" s="473"/>
      <c r="AY434" s="473"/>
      <c r="AZ434" s="474"/>
      <c r="BA434" s="424"/>
      <c r="BB434" s="424"/>
      <c r="BC434" s="424"/>
      <c r="BD434" s="424"/>
      <c r="BE434" s="424"/>
      <c r="BF434" s="424"/>
      <c r="BG434" s="424"/>
      <c r="BH434" s="424"/>
      <c r="BI434" s="424"/>
      <c r="BJ434" s="424"/>
    </row>
    <row r="435" spans="6:62" ht="93" customHeight="1" x14ac:dyDescent="0.25">
      <c r="F435" s="468"/>
      <c r="G435" s="469"/>
      <c r="H435" s="469"/>
      <c r="I435" s="469"/>
      <c r="J435" s="469"/>
      <c r="K435" s="469"/>
      <c r="L435" s="469"/>
      <c r="M435" s="469"/>
      <c r="N435" s="469"/>
      <c r="U435" s="471"/>
      <c r="V435" s="472"/>
      <c r="W435" s="472"/>
      <c r="X435" s="472"/>
      <c r="Y435" s="472"/>
      <c r="Z435" s="472"/>
      <c r="AA435" s="472"/>
      <c r="AB435" s="472"/>
      <c r="AC435" s="472"/>
      <c r="AD435" s="472"/>
      <c r="AE435" s="472"/>
      <c r="AF435" s="472"/>
      <c r="AG435" s="472"/>
      <c r="AH435" s="472"/>
      <c r="AI435" s="472"/>
      <c r="AJ435" s="472"/>
      <c r="AK435" s="472"/>
      <c r="AL435" s="473"/>
      <c r="AM435" s="473"/>
      <c r="AN435" s="473"/>
      <c r="AO435" s="473"/>
      <c r="AP435" s="473"/>
      <c r="AQ435" s="473"/>
      <c r="AR435" s="473"/>
      <c r="AS435" s="473"/>
      <c r="AT435" s="473"/>
      <c r="AU435" s="473"/>
      <c r="AV435" s="473"/>
      <c r="AW435" s="473"/>
      <c r="AX435" s="473"/>
      <c r="AY435" s="473"/>
      <c r="AZ435" s="474"/>
      <c r="BA435" s="424"/>
      <c r="BB435" s="424"/>
      <c r="BC435" s="424"/>
      <c r="BD435" s="424"/>
      <c r="BE435" s="424"/>
      <c r="BF435" s="424"/>
      <c r="BG435" s="424"/>
      <c r="BH435" s="424"/>
      <c r="BI435" s="424"/>
      <c r="BJ435" s="424"/>
    </row>
    <row r="436" spans="6:62" ht="93" customHeight="1" x14ac:dyDescent="0.25">
      <c r="F436" s="468"/>
      <c r="G436" s="469"/>
      <c r="H436" s="469"/>
      <c r="I436" s="469"/>
      <c r="J436" s="469"/>
      <c r="K436" s="469"/>
      <c r="L436" s="469"/>
      <c r="M436" s="469"/>
      <c r="N436" s="469"/>
      <c r="U436" s="471"/>
      <c r="V436" s="472"/>
      <c r="W436" s="472"/>
      <c r="X436" s="472"/>
      <c r="Y436" s="472"/>
      <c r="Z436" s="472"/>
      <c r="AA436" s="472"/>
      <c r="AB436" s="472"/>
      <c r="AC436" s="472"/>
      <c r="AD436" s="472"/>
      <c r="AE436" s="472"/>
      <c r="AF436" s="472"/>
      <c r="AG436" s="472"/>
      <c r="AH436" s="472"/>
      <c r="AI436" s="472"/>
      <c r="AJ436" s="472"/>
      <c r="AK436" s="472"/>
      <c r="AL436" s="473"/>
      <c r="AM436" s="473"/>
      <c r="AN436" s="473"/>
      <c r="AO436" s="473"/>
      <c r="AP436" s="473"/>
      <c r="AQ436" s="473"/>
      <c r="AR436" s="473"/>
      <c r="AS436" s="473"/>
      <c r="AT436" s="473"/>
      <c r="AU436" s="473"/>
      <c r="AV436" s="473"/>
      <c r="AW436" s="473"/>
      <c r="AX436" s="473"/>
      <c r="AY436" s="473"/>
      <c r="AZ436" s="474"/>
      <c r="BA436" s="424"/>
      <c r="BB436" s="424"/>
      <c r="BC436" s="424"/>
      <c r="BD436" s="424"/>
      <c r="BE436" s="424"/>
      <c r="BF436" s="424"/>
      <c r="BG436" s="424"/>
      <c r="BH436" s="424"/>
      <c r="BI436" s="424"/>
      <c r="BJ436" s="424"/>
    </row>
    <row r="437" spans="6:62" ht="93" customHeight="1" x14ac:dyDescent="0.25">
      <c r="F437" s="468"/>
      <c r="G437" s="469"/>
      <c r="H437" s="469"/>
      <c r="I437" s="469"/>
      <c r="J437" s="469"/>
      <c r="K437" s="469"/>
      <c r="L437" s="469"/>
      <c r="M437" s="469"/>
      <c r="N437" s="469"/>
      <c r="U437" s="471"/>
      <c r="V437" s="472"/>
      <c r="W437" s="472"/>
      <c r="X437" s="472"/>
      <c r="Y437" s="472"/>
      <c r="Z437" s="472"/>
      <c r="AA437" s="472"/>
      <c r="AB437" s="472"/>
      <c r="AC437" s="472"/>
      <c r="AD437" s="472"/>
      <c r="AE437" s="472"/>
      <c r="AF437" s="472"/>
      <c r="AG437" s="472"/>
      <c r="AH437" s="472"/>
      <c r="AI437" s="472"/>
      <c r="AJ437" s="472"/>
      <c r="AK437" s="472"/>
      <c r="AL437" s="473"/>
      <c r="AM437" s="473"/>
      <c r="AN437" s="473"/>
      <c r="AO437" s="473"/>
      <c r="AP437" s="473"/>
      <c r="AQ437" s="473"/>
      <c r="AR437" s="473"/>
      <c r="AS437" s="473"/>
      <c r="AT437" s="473"/>
      <c r="AU437" s="473"/>
      <c r="AV437" s="473"/>
      <c r="AW437" s="473"/>
      <c r="AX437" s="473"/>
      <c r="AY437" s="473"/>
      <c r="AZ437" s="474"/>
      <c r="BA437" s="424"/>
      <c r="BB437" s="424"/>
      <c r="BC437" s="424"/>
      <c r="BD437" s="424"/>
      <c r="BE437" s="424"/>
      <c r="BF437" s="424"/>
      <c r="BG437" s="424"/>
      <c r="BH437" s="424"/>
      <c r="BI437" s="424"/>
      <c r="BJ437" s="424"/>
    </row>
    <row r="438" spans="6:62" ht="93" customHeight="1" x14ac:dyDescent="0.25">
      <c r="F438" s="468"/>
      <c r="G438" s="469"/>
      <c r="H438" s="469"/>
      <c r="I438" s="469"/>
      <c r="J438" s="469"/>
      <c r="K438" s="469"/>
      <c r="L438" s="469"/>
      <c r="M438" s="469"/>
      <c r="N438" s="469"/>
      <c r="U438" s="471"/>
      <c r="V438" s="472"/>
      <c r="W438" s="472"/>
      <c r="X438" s="472"/>
      <c r="Y438" s="472"/>
      <c r="Z438" s="472"/>
      <c r="AA438" s="472"/>
      <c r="AB438" s="472"/>
      <c r="AC438" s="472"/>
      <c r="AD438" s="472"/>
      <c r="AE438" s="472"/>
      <c r="AF438" s="472"/>
      <c r="AG438" s="472"/>
      <c r="AH438" s="472"/>
      <c r="AI438" s="472"/>
      <c r="AJ438" s="472"/>
      <c r="AK438" s="472"/>
      <c r="AL438" s="473"/>
      <c r="AM438" s="473"/>
      <c r="AN438" s="473"/>
      <c r="AO438" s="473"/>
      <c r="AP438" s="473"/>
      <c r="AQ438" s="473"/>
      <c r="AR438" s="473"/>
      <c r="AS438" s="473"/>
      <c r="AT438" s="473"/>
      <c r="AU438" s="473"/>
      <c r="AV438" s="473"/>
      <c r="AW438" s="473"/>
      <c r="AX438" s="473"/>
      <c r="AY438" s="473"/>
      <c r="AZ438" s="474"/>
      <c r="BA438" s="424"/>
      <c r="BB438" s="424"/>
      <c r="BC438" s="424"/>
      <c r="BD438" s="424"/>
      <c r="BE438" s="424"/>
      <c r="BF438" s="424"/>
      <c r="BG438" s="424"/>
      <c r="BH438" s="424"/>
      <c r="BI438" s="424"/>
      <c r="BJ438" s="424"/>
    </row>
    <row r="439" spans="6:62" ht="93" customHeight="1" x14ac:dyDescent="0.25">
      <c r="F439" s="468"/>
      <c r="G439" s="469"/>
      <c r="H439" s="469"/>
      <c r="I439" s="469"/>
      <c r="J439" s="469"/>
      <c r="K439" s="469"/>
      <c r="L439" s="469"/>
      <c r="M439" s="469"/>
      <c r="N439" s="469"/>
      <c r="U439" s="471"/>
      <c r="V439" s="472"/>
      <c r="W439" s="472"/>
      <c r="X439" s="472"/>
      <c r="Y439" s="472"/>
      <c r="Z439" s="472"/>
      <c r="AA439" s="472"/>
      <c r="AB439" s="472"/>
      <c r="AC439" s="472"/>
      <c r="AD439" s="472"/>
      <c r="AE439" s="472"/>
      <c r="AF439" s="472"/>
      <c r="AG439" s="472"/>
      <c r="AH439" s="472"/>
      <c r="AI439" s="472"/>
      <c r="AJ439" s="472"/>
      <c r="AK439" s="472"/>
      <c r="AL439" s="473"/>
      <c r="AM439" s="473"/>
      <c r="AN439" s="473"/>
      <c r="AO439" s="473"/>
      <c r="AP439" s="473"/>
      <c r="AQ439" s="473"/>
      <c r="AR439" s="473"/>
      <c r="AS439" s="473"/>
      <c r="AT439" s="473"/>
      <c r="AU439" s="473"/>
      <c r="AV439" s="473"/>
      <c r="AW439" s="473"/>
      <c r="AX439" s="473"/>
      <c r="AY439" s="473"/>
      <c r="AZ439" s="474"/>
      <c r="BA439" s="424"/>
      <c r="BB439" s="424"/>
      <c r="BC439" s="424"/>
      <c r="BD439" s="424"/>
      <c r="BE439" s="424"/>
      <c r="BF439" s="424"/>
      <c r="BG439" s="424"/>
      <c r="BH439" s="424"/>
      <c r="BI439" s="424"/>
      <c r="BJ439" s="424"/>
    </row>
    <row r="440" spans="6:62" ht="93" customHeight="1" x14ac:dyDescent="0.25">
      <c r="F440" s="468"/>
      <c r="G440" s="469"/>
      <c r="H440" s="469"/>
      <c r="I440" s="469"/>
      <c r="J440" s="469"/>
      <c r="K440" s="469"/>
      <c r="L440" s="469"/>
      <c r="M440" s="469"/>
      <c r="N440" s="469"/>
      <c r="U440" s="471"/>
      <c r="V440" s="472"/>
      <c r="W440" s="472"/>
      <c r="X440" s="472"/>
      <c r="Y440" s="472"/>
      <c r="Z440" s="472"/>
      <c r="AA440" s="472"/>
      <c r="AB440" s="472"/>
      <c r="AC440" s="472"/>
      <c r="AD440" s="472"/>
      <c r="AE440" s="472"/>
      <c r="AF440" s="472"/>
      <c r="AG440" s="472"/>
      <c r="AH440" s="472"/>
      <c r="AI440" s="472"/>
      <c r="AJ440" s="472"/>
      <c r="AK440" s="472"/>
      <c r="AL440" s="473"/>
      <c r="AM440" s="473"/>
      <c r="AN440" s="473"/>
      <c r="AO440" s="473"/>
      <c r="AP440" s="473"/>
      <c r="AQ440" s="473"/>
      <c r="AR440" s="473"/>
      <c r="AS440" s="473"/>
      <c r="AT440" s="473"/>
      <c r="AU440" s="473"/>
      <c r="AV440" s="473"/>
      <c r="AW440" s="473"/>
      <c r="AX440" s="473"/>
      <c r="AY440" s="473"/>
      <c r="AZ440" s="474"/>
      <c r="BA440" s="424"/>
      <c r="BB440" s="424"/>
      <c r="BC440" s="424"/>
      <c r="BD440" s="424"/>
      <c r="BE440" s="424"/>
      <c r="BF440" s="424"/>
      <c r="BG440" s="424"/>
      <c r="BH440" s="424"/>
      <c r="BI440" s="424"/>
      <c r="BJ440" s="424"/>
    </row>
    <row r="441" spans="6:62" ht="93" customHeight="1" x14ac:dyDescent="0.25">
      <c r="F441" s="468"/>
      <c r="G441" s="469"/>
      <c r="H441" s="469"/>
      <c r="I441" s="469"/>
      <c r="J441" s="469"/>
      <c r="K441" s="469"/>
      <c r="L441" s="469"/>
      <c r="M441" s="469"/>
      <c r="N441" s="469"/>
      <c r="U441" s="471"/>
      <c r="V441" s="472"/>
      <c r="W441" s="472"/>
      <c r="X441" s="472"/>
      <c r="Y441" s="472"/>
      <c r="Z441" s="472"/>
      <c r="AA441" s="472"/>
      <c r="AB441" s="472"/>
      <c r="AC441" s="472"/>
      <c r="AD441" s="472"/>
      <c r="AE441" s="472"/>
      <c r="AF441" s="472"/>
      <c r="AG441" s="472"/>
      <c r="AH441" s="472"/>
      <c r="AI441" s="472"/>
      <c r="AJ441" s="472"/>
      <c r="AK441" s="472"/>
      <c r="AL441" s="473"/>
      <c r="AM441" s="473"/>
      <c r="AN441" s="473"/>
      <c r="AO441" s="473"/>
      <c r="AP441" s="473"/>
      <c r="AQ441" s="473"/>
      <c r="AR441" s="473"/>
      <c r="AS441" s="473"/>
      <c r="AT441" s="473"/>
      <c r="AU441" s="473"/>
      <c r="AV441" s="473"/>
      <c r="AW441" s="473"/>
      <c r="AX441" s="473"/>
      <c r="AY441" s="473"/>
      <c r="AZ441" s="474"/>
      <c r="BA441" s="424"/>
      <c r="BB441" s="424"/>
      <c r="BC441" s="424"/>
      <c r="BD441" s="424"/>
      <c r="BE441" s="424"/>
      <c r="BF441" s="424"/>
      <c r="BG441" s="424"/>
      <c r="BH441" s="424"/>
      <c r="BI441" s="424"/>
      <c r="BJ441" s="424"/>
    </row>
    <row r="442" spans="6:62" ht="93" customHeight="1" x14ac:dyDescent="0.25">
      <c r="F442" s="468"/>
      <c r="G442" s="469"/>
      <c r="H442" s="469"/>
      <c r="I442" s="469"/>
      <c r="J442" s="469"/>
      <c r="K442" s="469"/>
      <c r="L442" s="469"/>
      <c r="M442" s="469"/>
      <c r="N442" s="469"/>
      <c r="U442" s="471"/>
      <c r="V442" s="472"/>
      <c r="W442" s="472"/>
      <c r="X442" s="472"/>
      <c r="Y442" s="472"/>
      <c r="Z442" s="472"/>
      <c r="AA442" s="472"/>
      <c r="AB442" s="472"/>
      <c r="AC442" s="472"/>
      <c r="AD442" s="472"/>
      <c r="AE442" s="472"/>
      <c r="AF442" s="472"/>
      <c r="AG442" s="472"/>
      <c r="AH442" s="472"/>
      <c r="AI442" s="472"/>
      <c r="AJ442" s="472"/>
      <c r="AK442" s="472"/>
      <c r="AL442" s="473"/>
      <c r="AM442" s="473"/>
      <c r="AN442" s="473"/>
      <c r="AO442" s="473"/>
      <c r="AP442" s="473"/>
      <c r="AQ442" s="473"/>
      <c r="AR442" s="473"/>
      <c r="AS442" s="473"/>
      <c r="AT442" s="473"/>
      <c r="AU442" s="473"/>
      <c r="AV442" s="473"/>
      <c r="AW442" s="473"/>
      <c r="AX442" s="473"/>
      <c r="AY442" s="473"/>
      <c r="AZ442" s="474"/>
      <c r="BA442" s="424"/>
      <c r="BB442" s="424"/>
      <c r="BC442" s="424"/>
      <c r="BD442" s="424"/>
      <c r="BE442" s="424"/>
      <c r="BF442" s="424"/>
      <c r="BG442" s="424"/>
      <c r="BH442" s="424"/>
      <c r="BI442" s="424"/>
      <c r="BJ442" s="424"/>
    </row>
    <row r="443" spans="6:62" ht="93" customHeight="1" x14ac:dyDescent="0.25">
      <c r="F443" s="468"/>
      <c r="G443" s="469"/>
      <c r="H443" s="469"/>
      <c r="I443" s="469"/>
      <c r="J443" s="469"/>
      <c r="K443" s="469"/>
      <c r="L443" s="469"/>
      <c r="M443" s="469"/>
      <c r="N443" s="469"/>
      <c r="U443" s="471"/>
      <c r="V443" s="472"/>
      <c r="W443" s="472"/>
      <c r="X443" s="472"/>
      <c r="Y443" s="472"/>
      <c r="Z443" s="472"/>
      <c r="AA443" s="472"/>
      <c r="AB443" s="472"/>
      <c r="AC443" s="472"/>
      <c r="AD443" s="472"/>
      <c r="AE443" s="472"/>
      <c r="AF443" s="472"/>
      <c r="AG443" s="472"/>
      <c r="AH443" s="472"/>
      <c r="AI443" s="472"/>
      <c r="AJ443" s="472"/>
      <c r="AK443" s="472"/>
      <c r="AL443" s="473"/>
      <c r="AM443" s="473"/>
      <c r="AN443" s="473"/>
      <c r="AO443" s="473"/>
      <c r="AP443" s="473"/>
      <c r="AQ443" s="473"/>
      <c r="AR443" s="473"/>
      <c r="AS443" s="473"/>
      <c r="AT443" s="473"/>
      <c r="AU443" s="473"/>
      <c r="AV443" s="473"/>
      <c r="AW443" s="473"/>
      <c r="AX443" s="473"/>
      <c r="AY443" s="473"/>
      <c r="AZ443" s="474"/>
      <c r="BA443" s="424"/>
      <c r="BB443" s="424"/>
      <c r="BC443" s="424"/>
      <c r="BD443" s="424"/>
      <c r="BE443" s="424"/>
      <c r="BF443" s="424"/>
      <c r="BG443" s="424"/>
      <c r="BH443" s="424"/>
      <c r="BI443" s="424"/>
      <c r="BJ443" s="424"/>
    </row>
    <row r="444" spans="6:62" ht="93" customHeight="1" x14ac:dyDescent="0.25">
      <c r="F444" s="468"/>
      <c r="G444" s="469"/>
      <c r="H444" s="469"/>
      <c r="I444" s="469"/>
      <c r="J444" s="469"/>
      <c r="K444" s="469"/>
      <c r="L444" s="469"/>
      <c r="M444" s="469"/>
      <c r="N444" s="469"/>
      <c r="U444" s="471"/>
      <c r="V444" s="472"/>
      <c r="W444" s="472"/>
      <c r="X444" s="472"/>
      <c r="Y444" s="472"/>
      <c r="Z444" s="472"/>
      <c r="AA444" s="472"/>
      <c r="AB444" s="472"/>
      <c r="AC444" s="472"/>
      <c r="AD444" s="472"/>
      <c r="AE444" s="472"/>
      <c r="AF444" s="472"/>
      <c r="AG444" s="472"/>
      <c r="AH444" s="472"/>
      <c r="AI444" s="472"/>
      <c r="AJ444" s="472"/>
      <c r="AK444" s="472"/>
      <c r="AL444" s="473"/>
      <c r="AM444" s="473"/>
      <c r="AN444" s="473"/>
      <c r="AO444" s="473"/>
      <c r="AP444" s="473"/>
      <c r="AQ444" s="473"/>
      <c r="AR444" s="473"/>
      <c r="AS444" s="473"/>
      <c r="AT444" s="473"/>
      <c r="AU444" s="473"/>
      <c r="AV444" s="473"/>
      <c r="AW444" s="473"/>
      <c r="AX444" s="473"/>
      <c r="AY444" s="473"/>
      <c r="AZ444" s="474"/>
      <c r="BA444" s="424"/>
      <c r="BB444" s="424"/>
      <c r="BC444" s="424"/>
      <c r="BD444" s="424"/>
      <c r="BE444" s="424"/>
      <c r="BF444" s="424"/>
      <c r="BG444" s="424"/>
      <c r="BH444" s="424"/>
      <c r="BI444" s="424"/>
      <c r="BJ444" s="424"/>
    </row>
    <row r="445" spans="6:62" ht="93" customHeight="1" x14ac:dyDescent="0.25">
      <c r="F445" s="468"/>
      <c r="G445" s="469"/>
      <c r="H445" s="469"/>
      <c r="I445" s="469"/>
      <c r="J445" s="469"/>
      <c r="K445" s="469"/>
      <c r="L445" s="469"/>
      <c r="M445" s="469"/>
      <c r="N445" s="469"/>
      <c r="U445" s="471"/>
      <c r="V445" s="472"/>
      <c r="W445" s="472"/>
      <c r="X445" s="472"/>
      <c r="Y445" s="472"/>
      <c r="Z445" s="472"/>
      <c r="AA445" s="472"/>
      <c r="AB445" s="472"/>
      <c r="AC445" s="472"/>
      <c r="AD445" s="472"/>
      <c r="AE445" s="472"/>
      <c r="AF445" s="472"/>
      <c r="AG445" s="472"/>
      <c r="AH445" s="472"/>
      <c r="AI445" s="472"/>
      <c r="AJ445" s="472"/>
      <c r="AK445" s="472"/>
      <c r="AL445" s="473"/>
      <c r="AM445" s="473"/>
      <c r="AN445" s="473"/>
      <c r="AO445" s="473"/>
      <c r="AP445" s="473"/>
      <c r="AQ445" s="473"/>
      <c r="AR445" s="473"/>
      <c r="AS445" s="473"/>
      <c r="AT445" s="473"/>
      <c r="AU445" s="473"/>
      <c r="AV445" s="473"/>
      <c r="AW445" s="473"/>
      <c r="AX445" s="473"/>
      <c r="AY445" s="473"/>
      <c r="AZ445" s="474"/>
      <c r="BA445" s="424"/>
      <c r="BB445" s="424"/>
      <c r="BC445" s="424"/>
      <c r="BD445" s="424"/>
      <c r="BE445" s="424"/>
      <c r="BF445" s="424"/>
      <c r="BG445" s="424"/>
      <c r="BH445" s="424"/>
      <c r="BI445" s="424"/>
      <c r="BJ445" s="424"/>
    </row>
    <row r="446" spans="6:62" ht="93" customHeight="1" x14ac:dyDescent="0.25">
      <c r="F446" s="468"/>
      <c r="G446" s="469"/>
      <c r="H446" s="469"/>
      <c r="I446" s="469"/>
      <c r="J446" s="469"/>
      <c r="K446" s="469"/>
      <c r="L446" s="469"/>
      <c r="M446" s="469"/>
      <c r="N446" s="469"/>
      <c r="U446" s="471"/>
      <c r="V446" s="472"/>
      <c r="W446" s="472"/>
      <c r="X446" s="472"/>
      <c r="Y446" s="472"/>
      <c r="Z446" s="472"/>
      <c r="AA446" s="472"/>
      <c r="AB446" s="472"/>
      <c r="AC446" s="472"/>
      <c r="AD446" s="472"/>
      <c r="AE446" s="472"/>
      <c r="AF446" s="472"/>
      <c r="AG446" s="472"/>
      <c r="AH446" s="472"/>
      <c r="AI446" s="472"/>
      <c r="AJ446" s="472"/>
      <c r="AK446" s="472"/>
      <c r="AL446" s="473"/>
      <c r="AM446" s="473"/>
      <c r="AN446" s="473"/>
      <c r="AO446" s="473"/>
      <c r="AP446" s="473"/>
      <c r="AQ446" s="473"/>
      <c r="AR446" s="473"/>
      <c r="AS446" s="473"/>
      <c r="AT446" s="473"/>
      <c r="AU446" s="473"/>
      <c r="AV446" s="473"/>
      <c r="AW446" s="473"/>
      <c r="AX446" s="473"/>
      <c r="AY446" s="473"/>
      <c r="AZ446" s="474"/>
      <c r="BA446" s="424"/>
      <c r="BB446" s="424"/>
      <c r="BC446" s="424"/>
      <c r="BD446" s="424"/>
      <c r="BE446" s="424"/>
      <c r="BF446" s="424"/>
      <c r="BG446" s="424"/>
      <c r="BH446" s="424"/>
      <c r="BI446" s="424"/>
      <c r="BJ446" s="424"/>
    </row>
    <row r="447" spans="6:62" ht="93" customHeight="1" x14ac:dyDescent="0.25">
      <c r="F447" s="468"/>
      <c r="G447" s="469"/>
      <c r="H447" s="469"/>
      <c r="I447" s="469"/>
      <c r="J447" s="469"/>
      <c r="K447" s="469"/>
      <c r="L447" s="469"/>
      <c r="M447" s="469"/>
      <c r="N447" s="469"/>
      <c r="U447" s="471"/>
      <c r="V447" s="472"/>
      <c r="W447" s="472"/>
      <c r="X447" s="472"/>
      <c r="Y447" s="472"/>
      <c r="Z447" s="472"/>
      <c r="AA447" s="472"/>
      <c r="AB447" s="472"/>
      <c r="AC447" s="472"/>
      <c r="AD447" s="472"/>
      <c r="AE447" s="472"/>
      <c r="AF447" s="472"/>
      <c r="AG447" s="472"/>
      <c r="AH447" s="472"/>
      <c r="AI447" s="472"/>
      <c r="AJ447" s="472"/>
      <c r="AK447" s="472"/>
      <c r="AL447" s="473"/>
      <c r="AM447" s="473"/>
      <c r="AN447" s="473"/>
      <c r="AO447" s="473"/>
      <c r="AP447" s="473"/>
      <c r="AQ447" s="473"/>
      <c r="AR447" s="473"/>
      <c r="AS447" s="473"/>
      <c r="AT447" s="473"/>
      <c r="AU447" s="473"/>
      <c r="AV447" s="473"/>
      <c r="AW447" s="473"/>
      <c r="AX447" s="473"/>
      <c r="AY447" s="473"/>
      <c r="AZ447" s="474"/>
      <c r="BA447" s="424"/>
      <c r="BB447" s="424"/>
      <c r="BC447" s="424"/>
      <c r="BD447" s="424"/>
      <c r="BE447" s="424"/>
      <c r="BF447" s="424"/>
      <c r="BG447" s="424"/>
      <c r="BH447" s="424"/>
      <c r="BI447" s="424"/>
      <c r="BJ447" s="424"/>
    </row>
    <row r="448" spans="6:62" ht="93" customHeight="1" x14ac:dyDescent="0.25">
      <c r="F448" s="468"/>
      <c r="G448" s="469"/>
      <c r="H448" s="469"/>
      <c r="I448" s="469"/>
      <c r="J448" s="469"/>
      <c r="K448" s="469"/>
      <c r="L448" s="469"/>
      <c r="M448" s="469"/>
      <c r="N448" s="469"/>
      <c r="U448" s="471"/>
      <c r="V448" s="472"/>
      <c r="W448" s="472"/>
      <c r="X448" s="472"/>
      <c r="Y448" s="472"/>
      <c r="Z448" s="472"/>
      <c r="AA448" s="472"/>
      <c r="AB448" s="472"/>
      <c r="AC448" s="472"/>
      <c r="AD448" s="472"/>
      <c r="AE448" s="472"/>
      <c r="AF448" s="472"/>
      <c r="AG448" s="472"/>
      <c r="AH448" s="472"/>
      <c r="AI448" s="472"/>
      <c r="AJ448" s="472"/>
      <c r="AK448" s="472"/>
      <c r="AL448" s="473"/>
      <c r="AM448" s="473"/>
      <c r="AN448" s="473"/>
      <c r="AO448" s="473"/>
      <c r="AP448" s="473"/>
      <c r="AQ448" s="473"/>
      <c r="AR448" s="473"/>
      <c r="AS448" s="473"/>
      <c r="AT448" s="473"/>
      <c r="AU448" s="473"/>
      <c r="AV448" s="473"/>
      <c r="AW448" s="473"/>
      <c r="AX448" s="473"/>
      <c r="AY448" s="473"/>
      <c r="AZ448" s="474"/>
      <c r="BA448" s="424"/>
      <c r="BB448" s="424"/>
      <c r="BC448" s="424"/>
      <c r="BD448" s="424"/>
      <c r="BE448" s="424"/>
      <c r="BF448" s="424"/>
      <c r="BG448" s="424"/>
      <c r="BH448" s="424"/>
      <c r="BI448" s="424"/>
      <c r="BJ448" s="424"/>
    </row>
    <row r="449" spans="6:62" ht="93" customHeight="1" x14ac:dyDescent="0.25">
      <c r="F449" s="468"/>
      <c r="G449" s="469"/>
      <c r="H449" s="469"/>
      <c r="I449" s="469"/>
      <c r="J449" s="469"/>
      <c r="K449" s="469"/>
      <c r="L449" s="469"/>
      <c r="M449" s="469"/>
      <c r="N449" s="469"/>
      <c r="U449" s="471"/>
      <c r="V449" s="472"/>
      <c r="W449" s="472"/>
      <c r="X449" s="472"/>
      <c r="Y449" s="472"/>
      <c r="Z449" s="472"/>
      <c r="AA449" s="472"/>
      <c r="AB449" s="472"/>
      <c r="AC449" s="472"/>
      <c r="AD449" s="472"/>
      <c r="AE449" s="472"/>
      <c r="AF449" s="472"/>
      <c r="AG449" s="472"/>
      <c r="AH449" s="472"/>
      <c r="AI449" s="472"/>
      <c r="AJ449" s="472"/>
      <c r="AK449" s="472"/>
      <c r="AL449" s="473"/>
      <c r="AM449" s="473"/>
      <c r="AN449" s="473"/>
      <c r="AO449" s="473"/>
      <c r="AP449" s="473"/>
      <c r="AQ449" s="473"/>
      <c r="AR449" s="473"/>
      <c r="AS449" s="473"/>
      <c r="AT449" s="473"/>
      <c r="AU449" s="473"/>
      <c r="AV449" s="473"/>
      <c r="AW449" s="473"/>
      <c r="AX449" s="473"/>
      <c r="AY449" s="473"/>
      <c r="AZ449" s="474"/>
      <c r="BA449" s="424"/>
      <c r="BB449" s="424"/>
      <c r="BC449" s="424"/>
      <c r="BD449" s="424"/>
      <c r="BE449" s="424"/>
      <c r="BF449" s="424"/>
      <c r="BG449" s="424"/>
      <c r="BH449" s="424"/>
      <c r="BI449" s="424"/>
      <c r="BJ449" s="424"/>
    </row>
    <row r="450" spans="6:62" ht="93" customHeight="1" x14ac:dyDescent="0.25">
      <c r="F450" s="468"/>
      <c r="G450" s="469"/>
      <c r="H450" s="469"/>
      <c r="I450" s="469"/>
      <c r="J450" s="469"/>
      <c r="K450" s="469"/>
      <c r="L450" s="469"/>
      <c r="M450" s="469"/>
      <c r="N450" s="469"/>
      <c r="U450" s="471"/>
      <c r="V450" s="472"/>
      <c r="W450" s="472"/>
      <c r="X450" s="472"/>
      <c r="Y450" s="472"/>
      <c r="Z450" s="472"/>
      <c r="AA450" s="472"/>
      <c r="AB450" s="472"/>
      <c r="AC450" s="472"/>
      <c r="AD450" s="472"/>
      <c r="AE450" s="472"/>
      <c r="AF450" s="472"/>
      <c r="AG450" s="472"/>
      <c r="AH450" s="472"/>
      <c r="AI450" s="472"/>
      <c r="AJ450" s="472"/>
      <c r="AK450" s="472"/>
      <c r="AL450" s="473"/>
      <c r="AM450" s="473"/>
      <c r="AN450" s="473"/>
      <c r="AO450" s="473"/>
      <c r="AP450" s="473"/>
      <c r="AQ450" s="473"/>
      <c r="AR450" s="473"/>
      <c r="AS450" s="473"/>
      <c r="AT450" s="473"/>
      <c r="AU450" s="473"/>
      <c r="AV450" s="473"/>
      <c r="AW450" s="473"/>
      <c r="AX450" s="473"/>
      <c r="AY450" s="473"/>
      <c r="AZ450" s="474"/>
      <c r="BA450" s="424"/>
      <c r="BB450" s="424"/>
      <c r="BC450" s="424"/>
      <c r="BD450" s="424"/>
      <c r="BE450" s="424"/>
      <c r="BF450" s="424"/>
      <c r="BG450" s="424"/>
      <c r="BH450" s="424"/>
      <c r="BI450" s="424"/>
      <c r="BJ450" s="424"/>
    </row>
    <row r="451" spans="6:62" ht="93" customHeight="1" x14ac:dyDescent="0.25">
      <c r="F451" s="468"/>
      <c r="G451" s="469"/>
      <c r="H451" s="469"/>
      <c r="I451" s="469"/>
      <c r="J451" s="469"/>
      <c r="K451" s="469"/>
      <c r="L451" s="469"/>
      <c r="M451" s="469"/>
      <c r="N451" s="469"/>
      <c r="U451" s="471"/>
      <c r="V451" s="472"/>
      <c r="W451" s="472"/>
      <c r="X451" s="472"/>
      <c r="Y451" s="472"/>
      <c r="Z451" s="472"/>
      <c r="AA451" s="472"/>
      <c r="AB451" s="472"/>
      <c r="AC451" s="472"/>
      <c r="AD451" s="472"/>
      <c r="AE451" s="472"/>
      <c r="AF451" s="472"/>
      <c r="AG451" s="472"/>
      <c r="AH451" s="472"/>
      <c r="AI451" s="472"/>
      <c r="AJ451" s="472"/>
      <c r="AK451" s="472"/>
      <c r="AL451" s="473"/>
      <c r="AM451" s="473"/>
      <c r="AN451" s="473"/>
      <c r="AO451" s="473"/>
      <c r="AP451" s="473"/>
      <c r="AQ451" s="473"/>
      <c r="AR451" s="473"/>
      <c r="AS451" s="473"/>
      <c r="AT451" s="473"/>
      <c r="AU451" s="473"/>
      <c r="AV451" s="473"/>
      <c r="AW451" s="473"/>
      <c r="AX451" s="473"/>
      <c r="AY451" s="473"/>
      <c r="AZ451" s="474"/>
      <c r="BA451" s="424"/>
      <c r="BB451" s="424"/>
      <c r="BC451" s="424"/>
      <c r="BD451" s="424"/>
      <c r="BE451" s="424"/>
      <c r="BF451" s="424"/>
      <c r="BG451" s="424"/>
      <c r="BH451" s="424"/>
      <c r="BI451" s="424"/>
      <c r="BJ451" s="424"/>
    </row>
    <row r="452" spans="6:62" ht="93" customHeight="1" x14ac:dyDescent="0.25">
      <c r="F452" s="468"/>
      <c r="G452" s="469"/>
      <c r="H452" s="469"/>
      <c r="I452" s="469"/>
      <c r="J452" s="469"/>
      <c r="K452" s="469"/>
      <c r="L452" s="469"/>
      <c r="M452" s="469"/>
      <c r="N452" s="469"/>
      <c r="U452" s="471"/>
      <c r="V452" s="472"/>
      <c r="W452" s="472"/>
      <c r="X452" s="472"/>
      <c r="Y452" s="472"/>
      <c r="Z452" s="472"/>
      <c r="AA452" s="472"/>
      <c r="AB452" s="472"/>
      <c r="AC452" s="472"/>
      <c r="AD452" s="472"/>
      <c r="AE452" s="472"/>
      <c r="AF452" s="472"/>
      <c r="AG452" s="472"/>
      <c r="AH452" s="472"/>
      <c r="AI452" s="472"/>
      <c r="AJ452" s="472"/>
      <c r="AK452" s="472"/>
      <c r="AL452" s="473"/>
      <c r="AM452" s="473"/>
      <c r="AN452" s="473"/>
      <c r="AO452" s="473"/>
      <c r="AP452" s="473"/>
      <c r="AQ452" s="473"/>
      <c r="AR452" s="473"/>
      <c r="AS452" s="473"/>
      <c r="AT452" s="473"/>
      <c r="AU452" s="473"/>
      <c r="AV452" s="473"/>
      <c r="AW452" s="473"/>
      <c r="AX452" s="473"/>
      <c r="AY452" s="473"/>
      <c r="AZ452" s="474"/>
      <c r="BA452" s="424"/>
      <c r="BB452" s="424"/>
      <c r="BC452" s="424"/>
      <c r="BD452" s="424"/>
      <c r="BE452" s="424"/>
      <c r="BF452" s="424"/>
      <c r="BG452" s="424"/>
      <c r="BH452" s="424"/>
      <c r="BI452" s="424"/>
      <c r="BJ452" s="424"/>
    </row>
    <row r="453" spans="6:62" ht="93" customHeight="1" x14ac:dyDescent="0.25">
      <c r="F453" s="468"/>
      <c r="G453" s="469"/>
      <c r="H453" s="469"/>
      <c r="I453" s="469"/>
      <c r="J453" s="469"/>
      <c r="K453" s="469"/>
      <c r="L453" s="469"/>
      <c r="M453" s="469"/>
      <c r="N453" s="469"/>
      <c r="U453" s="471"/>
      <c r="V453" s="472"/>
      <c r="W453" s="472"/>
      <c r="X453" s="472"/>
      <c r="Y453" s="472"/>
      <c r="Z453" s="472"/>
      <c r="AA453" s="472"/>
      <c r="AB453" s="472"/>
      <c r="AC453" s="472"/>
      <c r="AD453" s="472"/>
      <c r="AE453" s="472"/>
      <c r="AF453" s="472"/>
      <c r="AG453" s="472"/>
      <c r="AH453" s="472"/>
      <c r="AI453" s="472"/>
      <c r="AJ453" s="472"/>
      <c r="AK453" s="472"/>
      <c r="AL453" s="473"/>
      <c r="AM453" s="473"/>
      <c r="AN453" s="473"/>
      <c r="AO453" s="473"/>
      <c r="AP453" s="473"/>
      <c r="AQ453" s="473"/>
      <c r="AR453" s="473"/>
      <c r="AS453" s="473"/>
      <c r="AT453" s="473"/>
      <c r="AU453" s="473"/>
      <c r="AV453" s="473"/>
      <c r="AW453" s="473"/>
      <c r="AX453" s="473"/>
      <c r="AY453" s="473"/>
      <c r="AZ453" s="474"/>
      <c r="BA453" s="424"/>
      <c r="BB453" s="424"/>
      <c r="BC453" s="424"/>
      <c r="BD453" s="424"/>
      <c r="BE453" s="424"/>
      <c r="BF453" s="424"/>
      <c r="BG453" s="424"/>
      <c r="BH453" s="424"/>
      <c r="BI453" s="424"/>
      <c r="BJ453" s="424"/>
    </row>
    <row r="454" spans="6:62" ht="93" customHeight="1" x14ac:dyDescent="0.25">
      <c r="F454" s="468"/>
      <c r="G454" s="469"/>
      <c r="H454" s="469"/>
      <c r="I454" s="469"/>
      <c r="J454" s="469"/>
      <c r="K454" s="469"/>
      <c r="L454" s="469"/>
      <c r="M454" s="469"/>
      <c r="N454" s="469"/>
      <c r="U454" s="471"/>
      <c r="V454" s="472"/>
      <c r="W454" s="472"/>
      <c r="X454" s="472"/>
      <c r="Y454" s="472"/>
      <c r="Z454" s="472"/>
      <c r="AA454" s="472"/>
      <c r="AB454" s="472"/>
      <c r="AC454" s="472"/>
      <c r="AD454" s="472"/>
      <c r="AE454" s="472"/>
      <c r="AF454" s="472"/>
      <c r="AG454" s="472"/>
      <c r="AH454" s="472"/>
      <c r="AI454" s="472"/>
      <c r="AJ454" s="472"/>
      <c r="AK454" s="472"/>
      <c r="AL454" s="473"/>
      <c r="AM454" s="473"/>
      <c r="AN454" s="473"/>
      <c r="AO454" s="473"/>
      <c r="AP454" s="473"/>
      <c r="AQ454" s="473"/>
      <c r="AR454" s="473"/>
      <c r="AS454" s="473"/>
      <c r="AT454" s="473"/>
      <c r="AU454" s="473"/>
      <c r="AV454" s="473"/>
      <c r="AW454" s="473"/>
      <c r="AX454" s="473"/>
      <c r="AY454" s="473"/>
      <c r="AZ454" s="474"/>
      <c r="BA454" s="424"/>
      <c r="BB454" s="424"/>
      <c r="BC454" s="424"/>
      <c r="BD454" s="424"/>
      <c r="BE454" s="424"/>
      <c r="BF454" s="424"/>
      <c r="BG454" s="424"/>
      <c r="BH454" s="424"/>
      <c r="BI454" s="424"/>
      <c r="BJ454" s="424"/>
    </row>
    <row r="455" spans="6:62" ht="93" customHeight="1" x14ac:dyDescent="0.25">
      <c r="F455" s="468"/>
      <c r="G455" s="469"/>
      <c r="H455" s="469"/>
      <c r="I455" s="469"/>
      <c r="J455" s="469"/>
      <c r="K455" s="469"/>
      <c r="L455" s="469"/>
      <c r="M455" s="469"/>
      <c r="N455" s="469"/>
      <c r="U455" s="471"/>
      <c r="V455" s="472"/>
      <c r="W455" s="472"/>
      <c r="X455" s="472"/>
      <c r="Y455" s="472"/>
      <c r="Z455" s="472"/>
      <c r="AA455" s="472"/>
      <c r="AB455" s="472"/>
      <c r="AC455" s="472"/>
      <c r="AD455" s="472"/>
      <c r="AE455" s="472"/>
      <c r="AF455" s="472"/>
      <c r="AG455" s="472"/>
      <c r="AH455" s="472"/>
      <c r="AI455" s="472"/>
      <c r="AJ455" s="472"/>
      <c r="AK455" s="472"/>
      <c r="AL455" s="473"/>
      <c r="AM455" s="473"/>
      <c r="AN455" s="473"/>
      <c r="AO455" s="473"/>
      <c r="AP455" s="473"/>
      <c r="AQ455" s="473"/>
      <c r="AR455" s="473"/>
      <c r="AS455" s="473"/>
      <c r="AT455" s="473"/>
      <c r="AU455" s="473"/>
      <c r="AV455" s="473"/>
      <c r="AW455" s="473"/>
      <c r="AX455" s="473"/>
      <c r="AY455" s="473"/>
      <c r="AZ455" s="474"/>
      <c r="BA455" s="424"/>
      <c r="BB455" s="424"/>
      <c r="BC455" s="424"/>
      <c r="BD455" s="424"/>
      <c r="BE455" s="424"/>
      <c r="BF455" s="424"/>
      <c r="BG455" s="424"/>
      <c r="BH455" s="424"/>
      <c r="BI455" s="424"/>
      <c r="BJ455" s="424"/>
    </row>
    <row r="456" spans="6:62" ht="93" customHeight="1" x14ac:dyDescent="0.25">
      <c r="F456" s="468"/>
      <c r="G456" s="469"/>
      <c r="H456" s="469"/>
      <c r="I456" s="469"/>
      <c r="J456" s="469"/>
      <c r="K456" s="469"/>
      <c r="L456" s="469"/>
      <c r="M456" s="469"/>
      <c r="N456" s="469"/>
      <c r="U456" s="471"/>
      <c r="V456" s="472"/>
      <c r="W456" s="472"/>
      <c r="X456" s="472"/>
      <c r="Y456" s="472"/>
      <c r="Z456" s="472"/>
      <c r="AA456" s="472"/>
      <c r="AB456" s="472"/>
      <c r="AC456" s="472"/>
      <c r="AD456" s="472"/>
      <c r="AE456" s="472"/>
      <c r="AF456" s="472"/>
      <c r="AG456" s="472"/>
      <c r="AH456" s="472"/>
      <c r="AI456" s="472"/>
      <c r="AJ456" s="472"/>
      <c r="AK456" s="472"/>
      <c r="AL456" s="473"/>
      <c r="AM456" s="473"/>
      <c r="AN456" s="473"/>
      <c r="AO456" s="473"/>
      <c r="AP456" s="473"/>
      <c r="AQ456" s="473"/>
      <c r="AR456" s="473"/>
      <c r="AS456" s="473"/>
      <c r="AT456" s="473"/>
      <c r="AU456" s="473"/>
      <c r="AV456" s="473"/>
      <c r="AW456" s="473"/>
      <c r="AX456" s="473"/>
      <c r="AY456" s="473"/>
      <c r="AZ456" s="474"/>
      <c r="BA456" s="424"/>
      <c r="BB456" s="424"/>
      <c r="BC456" s="424"/>
      <c r="BD456" s="424"/>
      <c r="BE456" s="424"/>
      <c r="BF456" s="424"/>
      <c r="BG456" s="424"/>
      <c r="BH456" s="424"/>
      <c r="BI456" s="424"/>
      <c r="BJ456" s="424"/>
    </row>
    <row r="457" spans="6:62" ht="93" customHeight="1" x14ac:dyDescent="0.25">
      <c r="F457" s="468"/>
      <c r="G457" s="469"/>
      <c r="H457" s="469"/>
      <c r="I457" s="469"/>
      <c r="J457" s="469"/>
      <c r="K457" s="469"/>
      <c r="L457" s="469"/>
      <c r="M457" s="469"/>
      <c r="N457" s="469"/>
      <c r="U457" s="471"/>
      <c r="V457" s="472"/>
      <c r="W457" s="472"/>
      <c r="X457" s="472"/>
      <c r="Y457" s="472"/>
      <c r="Z457" s="472"/>
      <c r="AA457" s="472"/>
      <c r="AB457" s="472"/>
      <c r="AC457" s="472"/>
      <c r="AD457" s="472"/>
      <c r="AE457" s="472"/>
      <c r="AF457" s="472"/>
      <c r="AG457" s="472"/>
      <c r="AH457" s="472"/>
      <c r="AI457" s="472"/>
      <c r="AJ457" s="472"/>
      <c r="AK457" s="472"/>
      <c r="AL457" s="473"/>
      <c r="AM457" s="473"/>
      <c r="AN457" s="473"/>
      <c r="AO457" s="473"/>
      <c r="AP457" s="473"/>
      <c r="AQ457" s="473"/>
      <c r="AR457" s="473"/>
      <c r="AS457" s="473"/>
      <c r="AT457" s="473"/>
      <c r="AU457" s="473"/>
      <c r="AV457" s="473"/>
      <c r="AW457" s="473"/>
      <c r="AX457" s="473"/>
      <c r="AY457" s="473"/>
      <c r="AZ457" s="474"/>
      <c r="BA457" s="424"/>
      <c r="BB457" s="424"/>
      <c r="BC457" s="424"/>
      <c r="BD457" s="424"/>
      <c r="BE457" s="424"/>
      <c r="BF457" s="424"/>
      <c r="BG457" s="424"/>
      <c r="BH457" s="424"/>
      <c r="BI457" s="424"/>
      <c r="BJ457" s="424"/>
    </row>
    <row r="458" spans="6:62" ht="93" customHeight="1" x14ac:dyDescent="0.25">
      <c r="F458" s="468"/>
      <c r="G458" s="469"/>
      <c r="H458" s="469"/>
      <c r="I458" s="469"/>
      <c r="J458" s="469"/>
      <c r="K458" s="469"/>
      <c r="L458" s="469"/>
      <c r="M458" s="469"/>
      <c r="N458" s="469"/>
      <c r="U458" s="471"/>
      <c r="V458" s="472"/>
      <c r="W458" s="472"/>
      <c r="X458" s="472"/>
      <c r="Y458" s="472"/>
      <c r="Z458" s="472"/>
      <c r="AA458" s="472"/>
      <c r="AB458" s="472"/>
      <c r="AC458" s="472"/>
      <c r="AD458" s="472"/>
      <c r="AE458" s="472"/>
      <c r="AF458" s="472"/>
      <c r="AG458" s="472"/>
      <c r="AH458" s="472"/>
      <c r="AI458" s="472"/>
      <c r="AJ458" s="472"/>
      <c r="AK458" s="472"/>
      <c r="AL458" s="473"/>
      <c r="AM458" s="473"/>
      <c r="AN458" s="473"/>
      <c r="AO458" s="473"/>
      <c r="AP458" s="473"/>
      <c r="AQ458" s="473"/>
      <c r="AR458" s="473"/>
      <c r="AS458" s="473"/>
      <c r="AT458" s="473"/>
      <c r="AU458" s="473"/>
      <c r="AV458" s="473"/>
      <c r="AW458" s="473"/>
      <c r="AX458" s="473"/>
      <c r="AY458" s="473"/>
      <c r="AZ458" s="474"/>
      <c r="BA458" s="424"/>
      <c r="BB458" s="424"/>
      <c r="BC458" s="424"/>
      <c r="BD458" s="424"/>
      <c r="BE458" s="424"/>
      <c r="BF458" s="424"/>
      <c r="BG458" s="424"/>
      <c r="BH458" s="424"/>
      <c r="BI458" s="424"/>
      <c r="BJ458" s="424"/>
    </row>
    <row r="459" spans="6:62" ht="93" customHeight="1" x14ac:dyDescent="0.25">
      <c r="F459" s="468"/>
      <c r="G459" s="469"/>
      <c r="H459" s="469"/>
      <c r="I459" s="469"/>
      <c r="J459" s="469"/>
      <c r="K459" s="469"/>
      <c r="L459" s="469"/>
      <c r="M459" s="469"/>
      <c r="N459" s="469"/>
      <c r="U459" s="471"/>
      <c r="V459" s="472"/>
      <c r="W459" s="472"/>
      <c r="X459" s="472"/>
      <c r="Y459" s="472"/>
      <c r="Z459" s="472"/>
      <c r="AA459" s="472"/>
      <c r="AB459" s="472"/>
      <c r="AC459" s="472"/>
      <c r="AD459" s="472"/>
      <c r="AE459" s="472"/>
      <c r="AF459" s="472"/>
      <c r="AG459" s="472"/>
      <c r="AH459" s="472"/>
      <c r="AI459" s="472"/>
      <c r="AJ459" s="472"/>
      <c r="AK459" s="472"/>
      <c r="AL459" s="473"/>
      <c r="AM459" s="473"/>
      <c r="AN459" s="473"/>
      <c r="AO459" s="473"/>
      <c r="AP459" s="473"/>
      <c r="AQ459" s="473"/>
      <c r="AR459" s="473"/>
      <c r="AS459" s="473"/>
      <c r="AT459" s="473"/>
      <c r="AU459" s="473"/>
      <c r="AV459" s="473"/>
      <c r="AW459" s="473"/>
      <c r="AX459" s="473"/>
      <c r="AY459" s="473"/>
      <c r="AZ459" s="474"/>
      <c r="BA459" s="424"/>
      <c r="BB459" s="424"/>
      <c r="BC459" s="424"/>
      <c r="BD459" s="424"/>
      <c r="BE459" s="424"/>
      <c r="BF459" s="424"/>
      <c r="BG459" s="424"/>
      <c r="BH459" s="424"/>
      <c r="BI459" s="424"/>
      <c r="BJ459" s="424"/>
    </row>
    <row r="460" spans="6:62" ht="93" customHeight="1" x14ac:dyDescent="0.25">
      <c r="F460" s="468"/>
      <c r="G460" s="469"/>
      <c r="H460" s="469"/>
      <c r="I460" s="469"/>
      <c r="J460" s="469"/>
      <c r="K460" s="469"/>
      <c r="L460" s="469"/>
      <c r="M460" s="469"/>
      <c r="N460" s="469"/>
      <c r="U460" s="471"/>
      <c r="V460" s="472"/>
      <c r="W460" s="472"/>
      <c r="X460" s="472"/>
      <c r="Y460" s="472"/>
      <c r="Z460" s="472"/>
      <c r="AA460" s="472"/>
      <c r="AB460" s="472"/>
      <c r="AC460" s="472"/>
      <c r="AD460" s="472"/>
      <c r="AE460" s="472"/>
      <c r="AF460" s="472"/>
      <c r="AG460" s="472"/>
      <c r="AH460" s="472"/>
      <c r="AI460" s="472"/>
      <c r="AJ460" s="472"/>
      <c r="AK460" s="472"/>
      <c r="AL460" s="473"/>
      <c r="AM460" s="473"/>
      <c r="AN460" s="473"/>
      <c r="AO460" s="473"/>
      <c r="AP460" s="473"/>
      <c r="AQ460" s="473"/>
      <c r="AR460" s="473"/>
      <c r="AS460" s="473"/>
      <c r="AT460" s="473"/>
      <c r="AU460" s="473"/>
      <c r="AV460" s="473"/>
      <c r="AW460" s="473"/>
      <c r="AX460" s="473"/>
      <c r="AY460" s="473"/>
      <c r="AZ460" s="474"/>
      <c r="BA460" s="424"/>
      <c r="BB460" s="424"/>
      <c r="BC460" s="424"/>
      <c r="BD460" s="424"/>
      <c r="BE460" s="424"/>
      <c r="BF460" s="424"/>
      <c r="BG460" s="424"/>
      <c r="BH460" s="424"/>
      <c r="BI460" s="424"/>
      <c r="BJ460" s="424"/>
    </row>
    <row r="461" spans="6:62" ht="93" customHeight="1" x14ac:dyDescent="0.25">
      <c r="F461" s="468"/>
      <c r="G461" s="469"/>
      <c r="H461" s="469"/>
      <c r="I461" s="469"/>
      <c r="J461" s="469"/>
      <c r="K461" s="469"/>
      <c r="L461" s="469"/>
      <c r="M461" s="469"/>
      <c r="N461" s="469"/>
      <c r="U461" s="471"/>
      <c r="V461" s="472"/>
      <c r="W461" s="472"/>
      <c r="X461" s="472"/>
      <c r="Y461" s="472"/>
      <c r="Z461" s="472"/>
      <c r="AA461" s="472"/>
      <c r="AB461" s="472"/>
      <c r="AC461" s="472"/>
      <c r="AD461" s="472"/>
      <c r="AE461" s="472"/>
      <c r="AF461" s="472"/>
      <c r="AG461" s="472"/>
      <c r="AH461" s="472"/>
      <c r="AI461" s="472"/>
      <c r="AJ461" s="472"/>
      <c r="AK461" s="472"/>
      <c r="AL461" s="473"/>
      <c r="AM461" s="473"/>
      <c r="AN461" s="473"/>
      <c r="AO461" s="473"/>
      <c r="AP461" s="473"/>
      <c r="AQ461" s="473"/>
      <c r="AR461" s="473"/>
      <c r="AS461" s="473"/>
      <c r="AT461" s="473"/>
      <c r="AU461" s="473"/>
      <c r="AV461" s="473"/>
      <c r="AW461" s="473"/>
      <c r="AX461" s="473"/>
      <c r="AY461" s="473"/>
      <c r="AZ461" s="474"/>
      <c r="BA461" s="424"/>
      <c r="BB461" s="424"/>
      <c r="BC461" s="424"/>
      <c r="BD461" s="424"/>
      <c r="BE461" s="424"/>
      <c r="BF461" s="424"/>
      <c r="BG461" s="424"/>
      <c r="BH461" s="424"/>
      <c r="BI461" s="424"/>
      <c r="BJ461" s="424"/>
    </row>
    <row r="462" spans="6:62" ht="93" customHeight="1" x14ac:dyDescent="0.25">
      <c r="F462" s="468"/>
      <c r="G462" s="469"/>
      <c r="H462" s="469"/>
      <c r="I462" s="469"/>
      <c r="J462" s="469"/>
      <c r="K462" s="469"/>
      <c r="L462" s="469"/>
      <c r="M462" s="469"/>
      <c r="N462" s="469"/>
      <c r="U462" s="471"/>
      <c r="V462" s="472"/>
      <c r="W462" s="472"/>
      <c r="X462" s="472"/>
      <c r="Y462" s="472"/>
      <c r="Z462" s="472"/>
      <c r="AA462" s="472"/>
      <c r="AB462" s="472"/>
      <c r="AC462" s="472"/>
      <c r="AD462" s="472"/>
      <c r="AE462" s="472"/>
      <c r="AF462" s="472"/>
      <c r="AG462" s="472"/>
      <c r="AH462" s="472"/>
      <c r="AI462" s="472"/>
      <c r="AJ462" s="472"/>
      <c r="AK462" s="472"/>
      <c r="AL462" s="473"/>
      <c r="AM462" s="473"/>
      <c r="AN462" s="473"/>
      <c r="AO462" s="473"/>
      <c r="AP462" s="473"/>
      <c r="AQ462" s="473"/>
      <c r="AR462" s="473"/>
      <c r="AS462" s="473"/>
      <c r="AT462" s="473"/>
      <c r="AU462" s="473"/>
      <c r="AV462" s="473"/>
      <c r="AW462" s="473"/>
      <c r="AX462" s="473"/>
      <c r="AY462" s="473"/>
      <c r="AZ462" s="474"/>
      <c r="BA462" s="424"/>
      <c r="BB462" s="424"/>
      <c r="BC462" s="424"/>
      <c r="BD462" s="424"/>
      <c r="BE462" s="424"/>
      <c r="BF462" s="424"/>
      <c r="BG462" s="424"/>
      <c r="BH462" s="424"/>
      <c r="BI462" s="424"/>
      <c r="BJ462" s="424"/>
    </row>
    <row r="463" spans="6:62" ht="93" customHeight="1" x14ac:dyDescent="0.25">
      <c r="F463" s="468"/>
      <c r="G463" s="469"/>
      <c r="H463" s="469"/>
      <c r="I463" s="469"/>
      <c r="J463" s="469"/>
      <c r="K463" s="469"/>
      <c r="L463" s="469"/>
      <c r="M463" s="469"/>
      <c r="N463" s="469"/>
      <c r="U463" s="471"/>
      <c r="V463" s="472"/>
      <c r="W463" s="472"/>
      <c r="X463" s="472"/>
      <c r="Y463" s="472"/>
      <c r="Z463" s="472"/>
      <c r="AA463" s="472"/>
      <c r="AB463" s="472"/>
      <c r="AC463" s="472"/>
      <c r="AD463" s="472"/>
      <c r="AE463" s="472"/>
      <c r="AF463" s="472"/>
      <c r="AG463" s="472"/>
      <c r="AH463" s="472"/>
      <c r="AI463" s="472"/>
      <c r="AJ463" s="472"/>
      <c r="AK463" s="472"/>
      <c r="AL463" s="473"/>
      <c r="AM463" s="473"/>
      <c r="AN463" s="473"/>
      <c r="AO463" s="473"/>
      <c r="AP463" s="473"/>
      <c r="AQ463" s="473"/>
      <c r="AR463" s="473"/>
      <c r="AS463" s="473"/>
      <c r="AT463" s="473"/>
      <c r="AU463" s="473"/>
      <c r="AV463" s="473"/>
      <c r="AW463" s="473"/>
      <c r="AX463" s="473"/>
      <c r="AY463" s="473"/>
      <c r="AZ463" s="474"/>
      <c r="BA463" s="424"/>
      <c r="BB463" s="424"/>
      <c r="BC463" s="424"/>
      <c r="BD463" s="424"/>
      <c r="BE463" s="424"/>
      <c r="BF463" s="424"/>
      <c r="BG463" s="424"/>
      <c r="BH463" s="424"/>
      <c r="BI463" s="424"/>
      <c r="BJ463" s="424"/>
    </row>
    <row r="464" spans="6:62" ht="93" customHeight="1" x14ac:dyDescent="0.25">
      <c r="F464" s="468"/>
      <c r="G464" s="469"/>
      <c r="H464" s="469"/>
      <c r="I464" s="469"/>
      <c r="J464" s="469"/>
      <c r="K464" s="469"/>
      <c r="L464" s="469"/>
      <c r="M464" s="469"/>
      <c r="N464" s="469"/>
      <c r="U464" s="471"/>
      <c r="V464" s="472"/>
      <c r="W464" s="472"/>
      <c r="X464" s="472"/>
      <c r="Y464" s="472"/>
      <c r="Z464" s="472"/>
      <c r="AA464" s="472"/>
      <c r="AB464" s="472"/>
      <c r="AC464" s="472"/>
      <c r="AD464" s="472"/>
      <c r="AE464" s="472"/>
      <c r="AF464" s="472"/>
      <c r="AG464" s="472"/>
      <c r="AH464" s="472"/>
      <c r="AI464" s="472"/>
      <c r="AJ464" s="472"/>
      <c r="AK464" s="472"/>
      <c r="AL464" s="473"/>
      <c r="AM464" s="473"/>
      <c r="AN464" s="473"/>
      <c r="AO464" s="473"/>
      <c r="AP464" s="473"/>
      <c r="AQ464" s="473"/>
      <c r="AR464" s="473"/>
      <c r="AS464" s="473"/>
      <c r="AT464" s="473"/>
      <c r="AU464" s="473"/>
      <c r="AV464" s="473"/>
      <c r="AW464" s="473"/>
      <c r="AX464" s="473"/>
      <c r="AY464" s="473"/>
      <c r="AZ464" s="474"/>
      <c r="BA464" s="424"/>
      <c r="BB464" s="424"/>
      <c r="BC464" s="424"/>
      <c r="BD464" s="424"/>
      <c r="BE464" s="424"/>
      <c r="BF464" s="424"/>
      <c r="BG464" s="424"/>
      <c r="BH464" s="424"/>
      <c r="BI464" s="424"/>
      <c r="BJ464" s="424"/>
    </row>
    <row r="465" spans="6:62" ht="93" customHeight="1" x14ac:dyDescent="0.25">
      <c r="F465" s="468"/>
      <c r="G465" s="469"/>
      <c r="H465" s="469"/>
      <c r="I465" s="469"/>
      <c r="J465" s="469"/>
      <c r="K465" s="469"/>
      <c r="L465" s="469"/>
      <c r="M465" s="469"/>
      <c r="N465" s="469"/>
      <c r="U465" s="471"/>
      <c r="V465" s="472"/>
      <c r="W465" s="472"/>
      <c r="X465" s="472"/>
      <c r="Y465" s="472"/>
      <c r="Z465" s="472"/>
      <c r="AA465" s="472"/>
      <c r="AB465" s="472"/>
      <c r="AC465" s="472"/>
      <c r="AD465" s="472"/>
      <c r="AE465" s="472"/>
      <c r="AF465" s="472"/>
      <c r="AG465" s="472"/>
      <c r="AH465" s="472"/>
      <c r="AI465" s="472"/>
      <c r="AJ465" s="472"/>
      <c r="AK465" s="472"/>
      <c r="AL465" s="473"/>
      <c r="AM465" s="473"/>
      <c r="AN465" s="473"/>
      <c r="AO465" s="473"/>
      <c r="AP465" s="473"/>
      <c r="AQ465" s="473"/>
      <c r="AR465" s="473"/>
      <c r="AS465" s="473"/>
      <c r="AT465" s="473"/>
      <c r="AU465" s="473"/>
      <c r="AV465" s="473"/>
      <c r="AW465" s="473"/>
      <c r="AX465" s="473"/>
      <c r="AY465" s="473"/>
      <c r="AZ465" s="474"/>
      <c r="BA465" s="424"/>
      <c r="BB465" s="424"/>
      <c r="BC465" s="424"/>
      <c r="BD465" s="424"/>
      <c r="BE465" s="424"/>
      <c r="BF465" s="424"/>
      <c r="BG465" s="424"/>
      <c r="BH465" s="424"/>
      <c r="BI465" s="424"/>
      <c r="BJ465" s="424"/>
    </row>
    <row r="466" spans="6:62" ht="93" customHeight="1" x14ac:dyDescent="0.25">
      <c r="F466" s="468"/>
      <c r="G466" s="469"/>
      <c r="H466" s="469"/>
      <c r="I466" s="469"/>
      <c r="J466" s="469"/>
      <c r="K466" s="469"/>
      <c r="L466" s="469"/>
      <c r="M466" s="469"/>
      <c r="N466" s="469"/>
      <c r="U466" s="471"/>
      <c r="V466" s="472"/>
      <c r="W466" s="472"/>
      <c r="X466" s="472"/>
      <c r="Y466" s="472"/>
      <c r="Z466" s="472"/>
      <c r="AA466" s="472"/>
      <c r="AB466" s="472"/>
      <c r="AC466" s="472"/>
      <c r="AD466" s="472"/>
      <c r="AE466" s="472"/>
      <c r="AF466" s="472"/>
      <c r="AG466" s="472"/>
      <c r="AH466" s="472"/>
      <c r="AI466" s="472"/>
      <c r="AJ466" s="472"/>
      <c r="AK466" s="472"/>
      <c r="AL466" s="473"/>
      <c r="AM466" s="473"/>
      <c r="AN466" s="473"/>
      <c r="AO466" s="473"/>
      <c r="AP466" s="473"/>
      <c r="AQ466" s="473"/>
      <c r="AR466" s="473"/>
      <c r="AS466" s="473"/>
      <c r="AT466" s="473"/>
      <c r="AU466" s="473"/>
      <c r="AV466" s="473"/>
      <c r="AW466" s="473"/>
      <c r="AX466" s="473"/>
      <c r="AY466" s="473"/>
      <c r="AZ466" s="474"/>
      <c r="BA466" s="424"/>
      <c r="BB466" s="424"/>
      <c r="BC466" s="424"/>
      <c r="BD466" s="424"/>
      <c r="BE466" s="424"/>
      <c r="BF466" s="424"/>
      <c r="BG466" s="424"/>
      <c r="BH466" s="424"/>
      <c r="BI466" s="424"/>
      <c r="BJ466" s="424"/>
    </row>
    <row r="467" spans="6:62" ht="93" customHeight="1" x14ac:dyDescent="0.25">
      <c r="F467" s="468"/>
      <c r="G467" s="469"/>
      <c r="H467" s="469"/>
      <c r="I467" s="469"/>
      <c r="J467" s="469"/>
      <c r="K467" s="469"/>
      <c r="L467" s="469"/>
      <c r="M467" s="469"/>
      <c r="N467" s="469"/>
      <c r="U467" s="471"/>
      <c r="V467" s="472"/>
      <c r="W467" s="472"/>
      <c r="X467" s="472"/>
      <c r="Y467" s="472"/>
      <c r="Z467" s="472"/>
      <c r="AA467" s="472"/>
      <c r="AB467" s="472"/>
      <c r="AC467" s="472"/>
      <c r="AD467" s="472"/>
      <c r="AE467" s="472"/>
      <c r="AF467" s="472"/>
      <c r="AG467" s="472"/>
      <c r="AH467" s="472"/>
      <c r="AI467" s="472"/>
      <c r="AJ467" s="472"/>
      <c r="AK467" s="472"/>
      <c r="AL467" s="473"/>
      <c r="AM467" s="473"/>
      <c r="AN467" s="473"/>
      <c r="AO467" s="473"/>
      <c r="AP467" s="473"/>
      <c r="AQ467" s="473"/>
      <c r="AR467" s="473"/>
      <c r="AS467" s="473"/>
      <c r="AT467" s="473"/>
      <c r="AU467" s="473"/>
      <c r="AV467" s="473"/>
      <c r="AW467" s="473"/>
      <c r="AX467" s="473"/>
      <c r="AY467" s="473"/>
      <c r="AZ467" s="474"/>
      <c r="BA467" s="424"/>
      <c r="BB467" s="424"/>
      <c r="BC467" s="424"/>
      <c r="BD467" s="424"/>
      <c r="BE467" s="424"/>
      <c r="BF467" s="424"/>
      <c r="BG467" s="424"/>
      <c r="BH467" s="424"/>
      <c r="BI467" s="424"/>
      <c r="BJ467" s="424"/>
    </row>
    <row r="468" spans="6:62" ht="93" customHeight="1" x14ac:dyDescent="0.25">
      <c r="F468" s="468"/>
      <c r="G468" s="469"/>
      <c r="H468" s="469"/>
      <c r="I468" s="469"/>
      <c r="J468" s="469"/>
      <c r="K468" s="469"/>
      <c r="L468" s="469"/>
      <c r="M468" s="469"/>
      <c r="N468" s="469"/>
      <c r="U468" s="471"/>
      <c r="V468" s="472"/>
      <c r="W468" s="472"/>
      <c r="X468" s="472"/>
      <c r="Y468" s="472"/>
      <c r="Z468" s="472"/>
      <c r="AA468" s="472"/>
      <c r="AB468" s="472"/>
      <c r="AC468" s="472"/>
      <c r="AD468" s="472"/>
      <c r="AE468" s="472"/>
      <c r="AF468" s="472"/>
      <c r="AG468" s="472"/>
      <c r="AH468" s="472"/>
      <c r="AI468" s="472"/>
      <c r="AJ468" s="472"/>
      <c r="AK468" s="472"/>
      <c r="AL468" s="473"/>
      <c r="AM468" s="473"/>
      <c r="AN468" s="473"/>
      <c r="AO468" s="473"/>
      <c r="AP468" s="473"/>
      <c r="AQ468" s="473"/>
      <c r="AR468" s="473"/>
      <c r="AS468" s="473"/>
      <c r="AT468" s="473"/>
      <c r="AU468" s="473"/>
      <c r="AV468" s="473"/>
      <c r="AW468" s="473"/>
      <c r="AX468" s="473"/>
      <c r="AY468" s="473"/>
      <c r="AZ468" s="474"/>
      <c r="BA468" s="424"/>
      <c r="BB468" s="424"/>
      <c r="BC468" s="424"/>
      <c r="BD468" s="424"/>
      <c r="BE468" s="424"/>
      <c r="BF468" s="424"/>
      <c r="BG468" s="424"/>
      <c r="BH468" s="424"/>
      <c r="BI468" s="424"/>
      <c r="BJ468" s="424"/>
    </row>
    <row r="469" spans="6:62" ht="93" customHeight="1" x14ac:dyDescent="0.25">
      <c r="F469" s="468"/>
      <c r="G469" s="469"/>
      <c r="H469" s="469"/>
      <c r="I469" s="469"/>
      <c r="J469" s="469"/>
      <c r="K469" s="469"/>
      <c r="L469" s="469"/>
      <c r="M469" s="469"/>
      <c r="N469" s="469"/>
      <c r="U469" s="471"/>
      <c r="V469" s="472"/>
      <c r="W469" s="472"/>
      <c r="X469" s="472"/>
      <c r="Y469" s="472"/>
      <c r="Z469" s="472"/>
      <c r="AA469" s="472"/>
      <c r="AB469" s="472"/>
      <c r="AC469" s="472"/>
      <c r="AD469" s="472"/>
      <c r="AE469" s="472"/>
      <c r="AF469" s="472"/>
      <c r="AG469" s="472"/>
      <c r="AH469" s="472"/>
      <c r="AI469" s="472"/>
      <c r="AJ469" s="472"/>
      <c r="AK469" s="472"/>
      <c r="AL469" s="473"/>
      <c r="AM469" s="473"/>
      <c r="AN469" s="473"/>
      <c r="AO469" s="473"/>
      <c r="AP469" s="473"/>
      <c r="AQ469" s="473"/>
      <c r="AR469" s="473"/>
      <c r="AS469" s="473"/>
      <c r="AT469" s="473"/>
      <c r="AU469" s="473"/>
      <c r="AV469" s="473"/>
      <c r="AW469" s="473"/>
      <c r="AX469" s="473"/>
      <c r="AY469" s="473"/>
      <c r="AZ469" s="474"/>
      <c r="BA469" s="424"/>
      <c r="BB469" s="424"/>
      <c r="BC469" s="424"/>
      <c r="BD469" s="424"/>
      <c r="BE469" s="424"/>
      <c r="BF469" s="424"/>
      <c r="BG469" s="424"/>
      <c r="BH469" s="424"/>
      <c r="BI469" s="424"/>
      <c r="BJ469" s="424"/>
    </row>
    <row r="470" spans="6:62" ht="93" customHeight="1" x14ac:dyDescent="0.25">
      <c r="F470" s="468"/>
      <c r="G470" s="469"/>
      <c r="H470" s="469"/>
      <c r="I470" s="469"/>
      <c r="J470" s="469"/>
      <c r="K470" s="469"/>
      <c r="L470" s="469"/>
      <c r="M470" s="469"/>
      <c r="N470" s="469"/>
      <c r="U470" s="471"/>
      <c r="V470" s="472"/>
      <c r="W470" s="472"/>
      <c r="X470" s="472"/>
      <c r="Y470" s="472"/>
      <c r="Z470" s="472"/>
      <c r="AA470" s="472"/>
      <c r="AB470" s="472"/>
      <c r="AC470" s="472"/>
      <c r="AD470" s="472"/>
      <c r="AE470" s="472"/>
      <c r="AF470" s="472"/>
      <c r="AG470" s="472"/>
      <c r="AH470" s="472"/>
      <c r="AI470" s="472"/>
      <c r="AJ470" s="472"/>
      <c r="AK470" s="472"/>
      <c r="AL470" s="473"/>
      <c r="AM470" s="473"/>
      <c r="AN470" s="473"/>
      <c r="AO470" s="473"/>
      <c r="AP470" s="473"/>
      <c r="AQ470" s="473"/>
      <c r="AR470" s="473"/>
      <c r="AS470" s="473"/>
      <c r="AT470" s="473"/>
      <c r="AU470" s="473"/>
      <c r="AV470" s="473"/>
      <c r="AW470" s="473"/>
      <c r="AX470" s="473"/>
      <c r="AY470" s="473"/>
      <c r="AZ470" s="474"/>
      <c r="BA470" s="424"/>
      <c r="BB470" s="424"/>
      <c r="BC470" s="424"/>
      <c r="BD470" s="424"/>
      <c r="BE470" s="424"/>
      <c r="BF470" s="424"/>
      <c r="BG470" s="424"/>
      <c r="BH470" s="424"/>
      <c r="BI470" s="424"/>
      <c r="BJ470" s="424"/>
    </row>
    <row r="471" spans="6:62" ht="93" customHeight="1" x14ac:dyDescent="0.25">
      <c r="F471" s="468"/>
      <c r="G471" s="469"/>
      <c r="H471" s="469"/>
      <c r="I471" s="469"/>
      <c r="J471" s="469"/>
      <c r="K471" s="469"/>
      <c r="L471" s="469"/>
      <c r="M471" s="469"/>
      <c r="N471" s="469"/>
      <c r="U471" s="471"/>
      <c r="V471" s="472"/>
      <c r="W471" s="472"/>
      <c r="X471" s="472"/>
      <c r="Y471" s="472"/>
      <c r="Z471" s="472"/>
      <c r="AA471" s="472"/>
      <c r="AB471" s="472"/>
      <c r="AC471" s="472"/>
      <c r="AD471" s="472"/>
      <c r="AE471" s="472"/>
      <c r="AF471" s="472"/>
      <c r="AG471" s="472"/>
      <c r="AH471" s="472"/>
      <c r="AI471" s="472"/>
      <c r="AJ471" s="472"/>
      <c r="AK471" s="472"/>
      <c r="AL471" s="473"/>
      <c r="AM471" s="473"/>
      <c r="AN471" s="473"/>
      <c r="AO471" s="473"/>
      <c r="AP471" s="473"/>
      <c r="AQ471" s="473"/>
      <c r="AR471" s="473"/>
      <c r="AS471" s="473"/>
      <c r="AT471" s="473"/>
      <c r="AU471" s="473"/>
      <c r="AV471" s="473"/>
      <c r="AW471" s="473"/>
      <c r="AX471" s="473"/>
      <c r="AY471" s="473"/>
      <c r="AZ471" s="474"/>
      <c r="BA471" s="424"/>
      <c r="BB471" s="424"/>
      <c r="BC471" s="424"/>
      <c r="BD471" s="424"/>
      <c r="BE471" s="424"/>
      <c r="BF471" s="424"/>
      <c r="BG471" s="424"/>
      <c r="BH471" s="424"/>
      <c r="BI471" s="424"/>
      <c r="BJ471" s="424"/>
    </row>
    <row r="472" spans="6:62" ht="93" customHeight="1" x14ac:dyDescent="0.25">
      <c r="F472" s="468"/>
      <c r="G472" s="469"/>
      <c r="H472" s="469"/>
      <c r="I472" s="469"/>
      <c r="J472" s="469"/>
      <c r="K472" s="469"/>
      <c r="L472" s="469"/>
      <c r="M472" s="469"/>
      <c r="N472" s="469"/>
      <c r="U472" s="471"/>
      <c r="V472" s="472"/>
      <c r="W472" s="472"/>
      <c r="X472" s="472"/>
      <c r="Y472" s="472"/>
      <c r="Z472" s="472"/>
      <c r="AA472" s="472"/>
      <c r="AB472" s="472"/>
      <c r="AC472" s="472"/>
      <c r="AD472" s="472"/>
      <c r="AE472" s="472"/>
      <c r="AF472" s="472"/>
      <c r="AG472" s="472"/>
      <c r="AH472" s="472"/>
      <c r="AI472" s="472"/>
      <c r="AJ472" s="472"/>
      <c r="AK472" s="472"/>
      <c r="AL472" s="473"/>
      <c r="AM472" s="473"/>
      <c r="AN472" s="473"/>
      <c r="AO472" s="473"/>
      <c r="AP472" s="473"/>
      <c r="AQ472" s="473"/>
      <c r="AR472" s="473"/>
      <c r="AS472" s="473"/>
      <c r="AT472" s="473"/>
      <c r="AU472" s="473"/>
      <c r="AV472" s="473"/>
      <c r="AW472" s="473"/>
      <c r="AX472" s="473"/>
      <c r="AY472" s="473"/>
      <c r="AZ472" s="474"/>
      <c r="BA472" s="424"/>
      <c r="BB472" s="424"/>
      <c r="BC472" s="424"/>
      <c r="BD472" s="424"/>
      <c r="BE472" s="424"/>
      <c r="BF472" s="424"/>
      <c r="BG472" s="424"/>
      <c r="BH472" s="424"/>
      <c r="BI472" s="424"/>
      <c r="BJ472" s="424"/>
    </row>
    <row r="473" spans="6:62" ht="93" customHeight="1" x14ac:dyDescent="0.25">
      <c r="F473" s="468"/>
      <c r="G473" s="469"/>
      <c r="H473" s="469"/>
      <c r="I473" s="469"/>
      <c r="J473" s="469"/>
      <c r="K473" s="469"/>
      <c r="L473" s="469"/>
      <c r="M473" s="469"/>
      <c r="N473" s="469"/>
      <c r="U473" s="471"/>
      <c r="V473" s="472"/>
      <c r="W473" s="472"/>
      <c r="X473" s="472"/>
      <c r="Y473" s="472"/>
      <c r="Z473" s="472"/>
      <c r="AA473" s="472"/>
      <c r="AB473" s="472"/>
      <c r="AC473" s="472"/>
      <c r="AD473" s="472"/>
      <c r="AE473" s="472"/>
      <c r="AF473" s="472"/>
      <c r="AG473" s="472"/>
      <c r="AH473" s="472"/>
      <c r="AI473" s="472"/>
      <c r="AJ473" s="472"/>
      <c r="AK473" s="472"/>
      <c r="AL473" s="473"/>
      <c r="AM473" s="473"/>
      <c r="AN473" s="473"/>
      <c r="AO473" s="473"/>
      <c r="AP473" s="473"/>
      <c r="AQ473" s="473"/>
      <c r="AR473" s="473"/>
      <c r="AS473" s="473"/>
      <c r="AT473" s="473"/>
      <c r="AU473" s="473"/>
      <c r="AV473" s="473"/>
      <c r="AW473" s="473"/>
      <c r="AX473" s="473"/>
      <c r="AY473" s="473"/>
      <c r="AZ473" s="474"/>
      <c r="BA473" s="424"/>
      <c r="BB473" s="424"/>
      <c r="BC473" s="424"/>
      <c r="BD473" s="424"/>
      <c r="BE473" s="424"/>
      <c r="BF473" s="424"/>
      <c r="BG473" s="424"/>
      <c r="BH473" s="424"/>
      <c r="BI473" s="424"/>
      <c r="BJ473" s="424"/>
    </row>
    <row r="474" spans="6:62" ht="93" customHeight="1" x14ac:dyDescent="0.25">
      <c r="F474" s="468"/>
      <c r="G474" s="469"/>
      <c r="H474" s="469"/>
      <c r="I474" s="469"/>
      <c r="J474" s="469"/>
      <c r="K474" s="469"/>
      <c r="L474" s="469"/>
      <c r="M474" s="469"/>
      <c r="N474" s="469"/>
      <c r="U474" s="471"/>
      <c r="V474" s="472"/>
      <c r="W474" s="472"/>
      <c r="X474" s="472"/>
      <c r="Y474" s="472"/>
      <c r="Z474" s="472"/>
      <c r="AA474" s="472"/>
      <c r="AB474" s="472"/>
      <c r="AC474" s="472"/>
      <c r="AD474" s="472"/>
      <c r="AE474" s="472"/>
      <c r="AF474" s="472"/>
      <c r="AG474" s="472"/>
      <c r="AH474" s="472"/>
      <c r="AI474" s="472"/>
      <c r="AJ474" s="472"/>
      <c r="AK474" s="472"/>
      <c r="AL474" s="473"/>
      <c r="AM474" s="473"/>
      <c r="AN474" s="473"/>
      <c r="AO474" s="473"/>
      <c r="AP474" s="473"/>
      <c r="AQ474" s="473"/>
      <c r="AR474" s="473"/>
      <c r="AS474" s="473"/>
      <c r="AT474" s="473"/>
      <c r="AU474" s="473"/>
      <c r="AV474" s="473"/>
      <c r="AW474" s="473"/>
      <c r="AX474" s="473"/>
      <c r="AY474" s="473"/>
      <c r="AZ474" s="474"/>
      <c r="BA474" s="424"/>
      <c r="BB474" s="424"/>
      <c r="BC474" s="424"/>
      <c r="BD474" s="424"/>
      <c r="BE474" s="424"/>
      <c r="BF474" s="424"/>
      <c r="BG474" s="424"/>
      <c r="BH474" s="424"/>
      <c r="BI474" s="424"/>
      <c r="BJ474" s="424"/>
    </row>
    <row r="475" spans="6:62" ht="93" customHeight="1" x14ac:dyDescent="0.25">
      <c r="F475" s="468"/>
      <c r="G475" s="469"/>
      <c r="H475" s="469"/>
      <c r="I475" s="469"/>
      <c r="J475" s="469"/>
      <c r="K475" s="469"/>
      <c r="L475" s="469"/>
      <c r="M475" s="469"/>
      <c r="N475" s="469"/>
      <c r="U475" s="471"/>
      <c r="V475" s="472"/>
      <c r="W475" s="472"/>
      <c r="X475" s="472"/>
      <c r="Y475" s="472"/>
      <c r="Z475" s="472"/>
      <c r="AA475" s="472"/>
      <c r="AB475" s="472"/>
      <c r="AC475" s="472"/>
      <c r="AD475" s="472"/>
      <c r="AE475" s="472"/>
      <c r="AF475" s="472"/>
      <c r="AG475" s="472"/>
      <c r="AH475" s="472"/>
      <c r="AI475" s="472"/>
      <c r="AJ475" s="472"/>
      <c r="AK475" s="472"/>
      <c r="AL475" s="473"/>
      <c r="AM475" s="473"/>
      <c r="AN475" s="473"/>
      <c r="AO475" s="473"/>
      <c r="AP475" s="473"/>
      <c r="AQ475" s="473"/>
      <c r="AR475" s="473"/>
      <c r="AS475" s="473"/>
      <c r="AT475" s="473"/>
      <c r="AU475" s="473"/>
      <c r="AV475" s="473"/>
      <c r="AW475" s="473"/>
      <c r="AX475" s="473"/>
      <c r="AY475" s="473"/>
      <c r="AZ475" s="474"/>
      <c r="BA475" s="424"/>
      <c r="BB475" s="424"/>
      <c r="BC475" s="424"/>
      <c r="BD475" s="424"/>
      <c r="BE475" s="424"/>
      <c r="BF475" s="424"/>
      <c r="BG475" s="424"/>
      <c r="BH475" s="424"/>
      <c r="BI475" s="424"/>
      <c r="BJ475" s="424"/>
    </row>
    <row r="476" spans="6:62" ht="93" customHeight="1" x14ac:dyDescent="0.25">
      <c r="F476" s="468"/>
      <c r="G476" s="469"/>
      <c r="H476" s="469"/>
      <c r="I476" s="469"/>
      <c r="J476" s="469"/>
      <c r="K476" s="469"/>
      <c r="L476" s="469"/>
      <c r="M476" s="469"/>
      <c r="N476" s="469"/>
      <c r="U476" s="471"/>
      <c r="V476" s="472"/>
      <c r="W476" s="472"/>
      <c r="X476" s="472"/>
      <c r="Y476" s="472"/>
      <c r="Z476" s="472"/>
      <c r="AA476" s="472"/>
      <c r="AB476" s="472"/>
      <c r="AC476" s="472"/>
      <c r="AD476" s="472"/>
      <c r="AE476" s="472"/>
      <c r="AF476" s="472"/>
      <c r="AG476" s="472"/>
      <c r="AH476" s="472"/>
      <c r="AI476" s="472"/>
      <c r="AJ476" s="472"/>
      <c r="AK476" s="472"/>
      <c r="AL476" s="473"/>
      <c r="AM476" s="473"/>
      <c r="AN476" s="473"/>
      <c r="AO476" s="473"/>
      <c r="AP476" s="473"/>
      <c r="AQ476" s="473"/>
      <c r="AR476" s="473"/>
      <c r="AS476" s="473"/>
      <c r="AT476" s="473"/>
      <c r="AU476" s="473"/>
      <c r="AV476" s="473"/>
      <c r="AW476" s="473"/>
      <c r="AX476" s="473"/>
      <c r="AY476" s="473"/>
      <c r="AZ476" s="474"/>
      <c r="BA476" s="424"/>
      <c r="BB476" s="424"/>
      <c r="BC476" s="424"/>
      <c r="BD476" s="424"/>
      <c r="BE476" s="424"/>
      <c r="BF476" s="424"/>
      <c r="BG476" s="424"/>
      <c r="BH476" s="424"/>
      <c r="BI476" s="424"/>
      <c r="BJ476" s="424"/>
    </row>
    <row r="477" spans="6:62" ht="93" customHeight="1" x14ac:dyDescent="0.25">
      <c r="F477" s="468"/>
      <c r="G477" s="469"/>
      <c r="H477" s="469"/>
      <c r="I477" s="469"/>
      <c r="J477" s="469"/>
      <c r="K477" s="469"/>
      <c r="L477" s="469"/>
      <c r="M477" s="469"/>
      <c r="N477" s="469"/>
      <c r="U477" s="471"/>
      <c r="V477" s="472"/>
      <c r="W477" s="472"/>
      <c r="X477" s="472"/>
      <c r="Y477" s="472"/>
      <c r="Z477" s="472"/>
      <c r="AA477" s="472"/>
      <c r="AB477" s="472"/>
      <c r="AC477" s="472"/>
      <c r="AD477" s="472"/>
      <c r="AE477" s="472"/>
      <c r="AF477" s="472"/>
      <c r="AG477" s="472"/>
      <c r="AH477" s="472"/>
      <c r="AI477" s="472"/>
      <c r="AJ477" s="472"/>
      <c r="AK477" s="472"/>
      <c r="AL477" s="473"/>
      <c r="AM477" s="473"/>
      <c r="AN477" s="473"/>
      <c r="AO477" s="473"/>
      <c r="AP477" s="473"/>
      <c r="AQ477" s="473"/>
      <c r="AR477" s="473"/>
      <c r="AS477" s="473"/>
      <c r="AT477" s="473"/>
      <c r="AU477" s="473"/>
      <c r="AV477" s="473"/>
      <c r="AW477" s="473"/>
      <c r="AX477" s="473"/>
      <c r="AY477" s="473"/>
      <c r="AZ477" s="474"/>
      <c r="BA477" s="424"/>
      <c r="BB477" s="424"/>
      <c r="BC477" s="424"/>
      <c r="BD477" s="424"/>
      <c r="BE477" s="424"/>
      <c r="BF477" s="424"/>
      <c r="BG477" s="424"/>
      <c r="BH477" s="424"/>
      <c r="BI477" s="424"/>
      <c r="BJ477" s="424"/>
    </row>
    <row r="478" spans="6:62" ht="93" customHeight="1" x14ac:dyDescent="0.25">
      <c r="F478" s="468"/>
      <c r="G478" s="469"/>
      <c r="H478" s="469"/>
      <c r="I478" s="469"/>
      <c r="J478" s="469"/>
      <c r="K478" s="469"/>
      <c r="L478" s="469"/>
      <c r="M478" s="469"/>
      <c r="N478" s="469"/>
      <c r="U478" s="471"/>
      <c r="V478" s="472"/>
      <c r="W478" s="472"/>
      <c r="X478" s="472"/>
      <c r="Y478" s="472"/>
      <c r="Z478" s="472"/>
      <c r="AA478" s="472"/>
      <c r="AB478" s="472"/>
      <c r="AC478" s="472"/>
      <c r="AD478" s="472"/>
      <c r="AE478" s="472"/>
      <c r="AF478" s="472"/>
      <c r="AG478" s="472"/>
      <c r="AH478" s="472"/>
      <c r="AI478" s="472"/>
      <c r="AJ478" s="472"/>
      <c r="AK478" s="472"/>
      <c r="AL478" s="473"/>
      <c r="AM478" s="473"/>
      <c r="AN478" s="473"/>
      <c r="AO478" s="473"/>
      <c r="AP478" s="473"/>
      <c r="AQ478" s="473"/>
      <c r="AR478" s="473"/>
      <c r="AS478" s="473"/>
      <c r="AT478" s="473"/>
      <c r="AU478" s="473"/>
      <c r="AV478" s="473"/>
      <c r="AW478" s="473"/>
      <c r="AX478" s="473"/>
      <c r="AY478" s="473"/>
      <c r="AZ478" s="474"/>
      <c r="BA478" s="424"/>
      <c r="BB478" s="424"/>
      <c r="BC478" s="424"/>
      <c r="BD478" s="424"/>
      <c r="BE478" s="424"/>
      <c r="BF478" s="424"/>
      <c r="BG478" s="424"/>
      <c r="BH478" s="424"/>
      <c r="BI478" s="424"/>
      <c r="BJ478" s="424"/>
    </row>
    <row r="479" spans="6:62" ht="93" customHeight="1" x14ac:dyDescent="0.25">
      <c r="F479" s="468"/>
      <c r="G479" s="469"/>
      <c r="H479" s="469"/>
      <c r="I479" s="469"/>
      <c r="J479" s="469"/>
      <c r="K479" s="469"/>
      <c r="L479" s="469"/>
      <c r="M479" s="469"/>
      <c r="N479" s="469"/>
      <c r="U479" s="471"/>
      <c r="V479" s="472"/>
      <c r="W479" s="472"/>
      <c r="X479" s="472"/>
      <c r="Y479" s="472"/>
      <c r="Z479" s="472"/>
      <c r="AA479" s="472"/>
      <c r="AB479" s="472"/>
      <c r="AC479" s="472"/>
      <c r="AD479" s="472"/>
      <c r="AE479" s="472"/>
      <c r="AF479" s="472"/>
      <c r="AG479" s="472"/>
      <c r="AH479" s="472"/>
      <c r="AI479" s="472"/>
      <c r="AJ479" s="472"/>
      <c r="AK479" s="472"/>
      <c r="AL479" s="473"/>
      <c r="AM479" s="473"/>
      <c r="AN479" s="473"/>
      <c r="AO479" s="473"/>
      <c r="AP479" s="473"/>
      <c r="AQ479" s="473"/>
      <c r="AR479" s="473"/>
      <c r="AS479" s="473"/>
      <c r="AT479" s="473"/>
      <c r="AU479" s="473"/>
      <c r="AV479" s="473"/>
      <c r="AW479" s="473"/>
      <c r="AX479" s="473"/>
      <c r="AY479" s="473"/>
      <c r="AZ479" s="474"/>
      <c r="BA479" s="424"/>
      <c r="BB479" s="424"/>
      <c r="BC479" s="424"/>
      <c r="BD479" s="424"/>
      <c r="BE479" s="424"/>
      <c r="BF479" s="424"/>
      <c r="BG479" s="424"/>
      <c r="BH479" s="424"/>
      <c r="BI479" s="424"/>
      <c r="BJ479" s="424"/>
    </row>
    <row r="480" spans="6:62" ht="93" customHeight="1" x14ac:dyDescent="0.25">
      <c r="F480" s="468"/>
      <c r="G480" s="469"/>
      <c r="H480" s="469"/>
      <c r="I480" s="469"/>
      <c r="J480" s="469"/>
      <c r="K480" s="469"/>
      <c r="L480" s="469"/>
      <c r="M480" s="469"/>
      <c r="N480" s="469"/>
      <c r="U480" s="471"/>
      <c r="V480" s="472"/>
      <c r="W480" s="472"/>
      <c r="X480" s="472"/>
      <c r="Y480" s="472"/>
      <c r="Z480" s="472"/>
      <c r="AA480" s="472"/>
      <c r="AB480" s="472"/>
      <c r="AC480" s="472"/>
      <c r="AD480" s="472"/>
      <c r="AE480" s="472"/>
      <c r="AF480" s="472"/>
      <c r="AG480" s="472"/>
      <c r="AH480" s="472"/>
      <c r="AI480" s="472"/>
      <c r="AJ480" s="472"/>
      <c r="AK480" s="472"/>
      <c r="AL480" s="473"/>
      <c r="AM480" s="473"/>
      <c r="AN480" s="473"/>
      <c r="AO480" s="473"/>
      <c r="AP480" s="473"/>
      <c r="AQ480" s="473"/>
      <c r="AR480" s="473"/>
      <c r="AS480" s="473"/>
      <c r="AT480" s="473"/>
      <c r="AU480" s="473"/>
      <c r="AV480" s="473"/>
      <c r="AW480" s="473"/>
      <c r="AX480" s="473"/>
      <c r="AY480" s="473"/>
      <c r="AZ480" s="474"/>
      <c r="BA480" s="424"/>
      <c r="BB480" s="424"/>
      <c r="BC480" s="424"/>
      <c r="BD480" s="424"/>
      <c r="BE480" s="424"/>
      <c r="BF480" s="424"/>
      <c r="BG480" s="424"/>
      <c r="BH480" s="424"/>
      <c r="BI480" s="424"/>
      <c r="BJ480" s="424"/>
    </row>
    <row r="481" spans="6:62" ht="93" customHeight="1" x14ac:dyDescent="0.25">
      <c r="F481" s="468"/>
      <c r="G481" s="469"/>
      <c r="H481" s="469"/>
      <c r="I481" s="469"/>
      <c r="J481" s="469"/>
      <c r="K481" s="469"/>
      <c r="L481" s="469"/>
      <c r="M481" s="469"/>
      <c r="N481" s="469"/>
      <c r="U481" s="471"/>
      <c r="V481" s="472"/>
      <c r="W481" s="472"/>
      <c r="X481" s="472"/>
      <c r="Y481" s="472"/>
      <c r="Z481" s="472"/>
      <c r="AA481" s="472"/>
      <c r="AB481" s="472"/>
      <c r="AC481" s="472"/>
      <c r="AD481" s="472"/>
      <c r="AE481" s="472"/>
      <c r="AF481" s="472"/>
      <c r="AG481" s="472"/>
      <c r="AH481" s="472"/>
      <c r="AI481" s="472"/>
      <c r="AJ481" s="472"/>
      <c r="AK481" s="472"/>
      <c r="AL481" s="473"/>
      <c r="AM481" s="473"/>
      <c r="AN481" s="473"/>
      <c r="AO481" s="473"/>
      <c r="AP481" s="473"/>
      <c r="AQ481" s="473"/>
      <c r="AR481" s="473"/>
      <c r="AS481" s="473"/>
      <c r="AT481" s="473"/>
      <c r="AU481" s="473"/>
      <c r="AV481" s="473"/>
      <c r="AW481" s="473"/>
      <c r="AX481" s="473"/>
      <c r="AY481" s="473"/>
      <c r="AZ481" s="474"/>
      <c r="BA481" s="424"/>
      <c r="BB481" s="424"/>
      <c r="BC481" s="424"/>
      <c r="BD481" s="424"/>
      <c r="BE481" s="424"/>
      <c r="BF481" s="424"/>
      <c r="BG481" s="424"/>
      <c r="BH481" s="424"/>
      <c r="BI481" s="424"/>
      <c r="BJ481" s="424"/>
    </row>
    <row r="482" spans="6:62" ht="93" customHeight="1" x14ac:dyDescent="0.25">
      <c r="F482" s="468"/>
      <c r="G482" s="469"/>
      <c r="H482" s="469"/>
      <c r="I482" s="469"/>
      <c r="J482" s="469"/>
      <c r="K482" s="469"/>
      <c r="L482" s="469"/>
      <c r="M482" s="469"/>
      <c r="N482" s="469"/>
      <c r="U482" s="471"/>
      <c r="V482" s="472"/>
      <c r="W482" s="472"/>
      <c r="X482" s="472"/>
      <c r="Y482" s="472"/>
      <c r="Z482" s="472"/>
      <c r="AA482" s="472"/>
      <c r="AB482" s="472"/>
      <c r="AC482" s="472"/>
      <c r="AD482" s="472"/>
      <c r="AE482" s="472"/>
      <c r="AF482" s="472"/>
      <c r="AG482" s="472"/>
      <c r="AH482" s="472"/>
      <c r="AI482" s="472"/>
      <c r="AJ482" s="472"/>
      <c r="AK482" s="472"/>
      <c r="AL482" s="473"/>
      <c r="AM482" s="473"/>
      <c r="AN482" s="473"/>
      <c r="AO482" s="473"/>
      <c r="AP482" s="473"/>
      <c r="AQ482" s="473"/>
      <c r="AR482" s="473"/>
      <c r="AS482" s="473"/>
      <c r="AT482" s="473"/>
      <c r="AU482" s="473"/>
      <c r="AV482" s="473"/>
      <c r="AW482" s="473"/>
      <c r="AX482" s="473"/>
      <c r="AY482" s="473"/>
      <c r="AZ482" s="474"/>
      <c r="BA482" s="424"/>
      <c r="BB482" s="424"/>
      <c r="BC482" s="424"/>
      <c r="BD482" s="424"/>
      <c r="BE482" s="424"/>
      <c r="BF482" s="424"/>
      <c r="BG482" s="424"/>
      <c r="BH482" s="424"/>
      <c r="BI482" s="424"/>
      <c r="BJ482" s="424"/>
    </row>
    <row r="483" spans="6:62" ht="93" customHeight="1" x14ac:dyDescent="0.25">
      <c r="F483" s="468"/>
      <c r="G483" s="469"/>
      <c r="H483" s="469"/>
      <c r="I483" s="469"/>
      <c r="J483" s="469"/>
      <c r="K483" s="469"/>
      <c r="L483" s="469"/>
      <c r="M483" s="469"/>
      <c r="N483" s="469"/>
      <c r="U483" s="471"/>
      <c r="V483" s="472"/>
      <c r="W483" s="472"/>
      <c r="X483" s="472"/>
      <c r="Y483" s="472"/>
      <c r="Z483" s="472"/>
      <c r="AA483" s="472"/>
      <c r="AB483" s="472"/>
      <c r="AC483" s="472"/>
      <c r="AD483" s="472"/>
      <c r="AE483" s="472"/>
      <c r="AF483" s="472"/>
      <c r="AG483" s="472"/>
      <c r="AH483" s="472"/>
      <c r="AI483" s="472"/>
      <c r="AJ483" s="472"/>
      <c r="AK483" s="472"/>
      <c r="AL483" s="473"/>
      <c r="AM483" s="473"/>
      <c r="AN483" s="473"/>
      <c r="AO483" s="473"/>
      <c r="AP483" s="473"/>
      <c r="AQ483" s="473"/>
      <c r="AR483" s="473"/>
      <c r="AS483" s="473"/>
      <c r="AT483" s="473"/>
      <c r="AU483" s="473"/>
      <c r="AV483" s="473"/>
      <c r="AW483" s="473"/>
      <c r="AX483" s="473"/>
      <c r="AY483" s="473"/>
      <c r="AZ483" s="474"/>
      <c r="BA483" s="424"/>
      <c r="BB483" s="424"/>
      <c r="BC483" s="424"/>
      <c r="BD483" s="424"/>
      <c r="BE483" s="424"/>
      <c r="BF483" s="424"/>
      <c r="BG483" s="424"/>
      <c r="BH483" s="424"/>
      <c r="BI483" s="424"/>
      <c r="BJ483" s="424"/>
    </row>
    <row r="484" spans="6:62" ht="93" customHeight="1" x14ac:dyDescent="0.25">
      <c r="F484" s="468"/>
      <c r="G484" s="469"/>
      <c r="H484" s="469"/>
      <c r="I484" s="469"/>
      <c r="J484" s="469"/>
      <c r="K484" s="469"/>
      <c r="L484" s="469"/>
      <c r="M484" s="469"/>
      <c r="N484" s="469"/>
      <c r="U484" s="471"/>
      <c r="V484" s="472"/>
      <c r="W484" s="472"/>
      <c r="X484" s="472"/>
      <c r="Y484" s="472"/>
      <c r="Z484" s="472"/>
      <c r="AA484" s="472"/>
      <c r="AB484" s="472"/>
      <c r="AC484" s="472"/>
      <c r="AD484" s="472"/>
      <c r="AE484" s="472"/>
      <c r="AF484" s="472"/>
      <c r="AG484" s="472"/>
      <c r="AH484" s="472"/>
      <c r="AI484" s="472"/>
      <c r="AJ484" s="472"/>
      <c r="AK484" s="472"/>
      <c r="AL484" s="473"/>
      <c r="AM484" s="473"/>
      <c r="AN484" s="473"/>
      <c r="AO484" s="473"/>
      <c r="AP484" s="473"/>
      <c r="AQ484" s="473"/>
      <c r="AR484" s="473"/>
      <c r="AS484" s="473"/>
      <c r="AT484" s="473"/>
      <c r="AU484" s="473"/>
      <c r="AV484" s="473"/>
      <c r="AW484" s="473"/>
      <c r="AX484" s="473"/>
      <c r="AY484" s="473"/>
      <c r="AZ484" s="474"/>
      <c r="BA484" s="424"/>
      <c r="BB484" s="424"/>
      <c r="BC484" s="424"/>
      <c r="BD484" s="424"/>
      <c r="BE484" s="424"/>
      <c r="BF484" s="424"/>
      <c r="BG484" s="424"/>
      <c r="BH484" s="424"/>
      <c r="BI484" s="424"/>
      <c r="BJ484" s="424"/>
    </row>
    <row r="485" spans="6:62" ht="93" customHeight="1" x14ac:dyDescent="0.25">
      <c r="F485" s="468"/>
      <c r="G485" s="469"/>
      <c r="H485" s="469"/>
      <c r="I485" s="469"/>
      <c r="J485" s="469"/>
      <c r="K485" s="469"/>
      <c r="L485" s="469"/>
      <c r="M485" s="469"/>
      <c r="N485" s="469"/>
      <c r="U485" s="471"/>
      <c r="V485" s="472"/>
      <c r="W485" s="472"/>
      <c r="X485" s="472"/>
      <c r="Y485" s="472"/>
      <c r="Z485" s="472"/>
      <c r="AA485" s="472"/>
      <c r="AB485" s="472"/>
      <c r="AC485" s="472"/>
      <c r="AD485" s="472"/>
      <c r="AE485" s="472"/>
      <c r="AF485" s="472"/>
      <c r="AG485" s="472"/>
      <c r="AH485" s="472"/>
      <c r="AI485" s="472"/>
      <c r="AJ485" s="472"/>
      <c r="AK485" s="472"/>
      <c r="AL485" s="473"/>
      <c r="AM485" s="473"/>
      <c r="AN485" s="473"/>
      <c r="AO485" s="473"/>
      <c r="AP485" s="473"/>
      <c r="AQ485" s="473"/>
      <c r="AR485" s="473"/>
      <c r="AS485" s="473"/>
      <c r="AT485" s="473"/>
      <c r="AU485" s="473"/>
      <c r="AV485" s="473"/>
      <c r="AW485" s="473"/>
      <c r="AX485" s="473"/>
      <c r="AY485" s="473"/>
      <c r="AZ485" s="474"/>
      <c r="BA485" s="424"/>
      <c r="BB485" s="424"/>
      <c r="BC485" s="424"/>
      <c r="BD485" s="424"/>
      <c r="BE485" s="424"/>
      <c r="BF485" s="424"/>
      <c r="BG485" s="424"/>
      <c r="BH485" s="424"/>
      <c r="BI485" s="424"/>
      <c r="BJ485" s="424"/>
    </row>
    <row r="486" spans="6:62" ht="93" customHeight="1" x14ac:dyDescent="0.25">
      <c r="F486" s="468"/>
      <c r="G486" s="469"/>
      <c r="H486" s="469"/>
      <c r="I486" s="469"/>
      <c r="J486" s="469"/>
      <c r="K486" s="469"/>
      <c r="L486" s="469"/>
      <c r="M486" s="469"/>
      <c r="N486" s="469"/>
      <c r="U486" s="471"/>
      <c r="V486" s="472"/>
      <c r="W486" s="472"/>
      <c r="X486" s="472"/>
      <c r="Y486" s="472"/>
      <c r="Z486" s="472"/>
      <c r="AA486" s="472"/>
      <c r="AB486" s="472"/>
      <c r="AC486" s="472"/>
      <c r="AD486" s="472"/>
      <c r="AE486" s="472"/>
      <c r="AF486" s="472"/>
      <c r="AG486" s="472"/>
      <c r="AH486" s="472"/>
      <c r="AI486" s="472"/>
      <c r="AJ486" s="472"/>
      <c r="AK486" s="472"/>
      <c r="AL486" s="473"/>
      <c r="AM486" s="473"/>
      <c r="AN486" s="473"/>
      <c r="AO486" s="473"/>
      <c r="AP486" s="473"/>
      <c r="AQ486" s="473"/>
      <c r="AR486" s="473"/>
      <c r="AS486" s="473"/>
      <c r="AT486" s="473"/>
      <c r="AU486" s="473"/>
      <c r="AV486" s="473"/>
      <c r="AW486" s="473"/>
      <c r="AX486" s="473"/>
      <c r="AY486" s="473"/>
      <c r="AZ486" s="474"/>
      <c r="BA486" s="424"/>
      <c r="BB486" s="424"/>
      <c r="BC486" s="424"/>
      <c r="BD486" s="424"/>
      <c r="BE486" s="424"/>
      <c r="BF486" s="424"/>
      <c r="BG486" s="424"/>
      <c r="BH486" s="424"/>
      <c r="BI486" s="424"/>
      <c r="BJ486" s="424"/>
    </row>
    <row r="487" spans="6:62" ht="93" customHeight="1" x14ac:dyDescent="0.25">
      <c r="F487" s="468"/>
      <c r="G487" s="469"/>
      <c r="H487" s="469"/>
      <c r="I487" s="469"/>
      <c r="J487" s="469"/>
      <c r="K487" s="469"/>
      <c r="L487" s="469"/>
      <c r="M487" s="469"/>
      <c r="N487" s="469"/>
      <c r="U487" s="471"/>
      <c r="V487" s="472"/>
      <c r="W487" s="472"/>
      <c r="X487" s="472"/>
      <c r="Y487" s="472"/>
      <c r="Z487" s="472"/>
      <c r="AA487" s="472"/>
      <c r="AB487" s="472"/>
      <c r="AC487" s="472"/>
      <c r="AD487" s="472"/>
      <c r="AE487" s="472"/>
      <c r="AF487" s="472"/>
      <c r="AG487" s="472"/>
      <c r="AH487" s="472"/>
      <c r="AI487" s="472"/>
      <c r="AJ487" s="472"/>
      <c r="AK487" s="472"/>
      <c r="AL487" s="473"/>
      <c r="AM487" s="473"/>
      <c r="AN487" s="473"/>
      <c r="AO487" s="473"/>
      <c r="AP487" s="473"/>
      <c r="AQ487" s="473"/>
      <c r="AR487" s="473"/>
      <c r="AS487" s="473"/>
      <c r="AT487" s="473"/>
      <c r="AU487" s="473"/>
      <c r="AV487" s="473"/>
      <c r="AW487" s="473"/>
      <c r="AX487" s="473"/>
      <c r="AY487" s="473"/>
      <c r="AZ487" s="474"/>
      <c r="BA487" s="424"/>
      <c r="BB487" s="424"/>
      <c r="BC487" s="424"/>
      <c r="BD487" s="424"/>
      <c r="BE487" s="424"/>
      <c r="BF487" s="424"/>
      <c r="BG487" s="424"/>
      <c r="BH487" s="424"/>
      <c r="BI487" s="424"/>
      <c r="BJ487" s="424"/>
    </row>
    <row r="488" spans="6:62" ht="93" customHeight="1" x14ac:dyDescent="0.25">
      <c r="F488" s="468"/>
      <c r="G488" s="469"/>
      <c r="H488" s="469"/>
      <c r="I488" s="469"/>
      <c r="J488" s="469"/>
      <c r="K488" s="469"/>
      <c r="L488" s="469"/>
      <c r="M488" s="469"/>
      <c r="N488" s="469"/>
      <c r="U488" s="471"/>
      <c r="V488" s="472"/>
      <c r="W488" s="472"/>
      <c r="X488" s="472"/>
      <c r="Y488" s="472"/>
      <c r="Z488" s="472"/>
      <c r="AA488" s="472"/>
      <c r="AB488" s="472"/>
      <c r="AC488" s="472"/>
      <c r="AD488" s="472"/>
      <c r="AE488" s="472"/>
      <c r="AF488" s="472"/>
      <c r="AG488" s="472"/>
      <c r="AH488" s="472"/>
      <c r="AI488" s="472"/>
      <c r="AJ488" s="472"/>
      <c r="AK488" s="472"/>
      <c r="AL488" s="473"/>
      <c r="AM488" s="473"/>
      <c r="AN488" s="473"/>
      <c r="AO488" s="473"/>
      <c r="AP488" s="473"/>
      <c r="AQ488" s="473"/>
      <c r="AR488" s="473"/>
      <c r="AS488" s="473"/>
      <c r="AT488" s="473"/>
      <c r="AU488" s="473"/>
      <c r="AV488" s="473"/>
      <c r="AW488" s="473"/>
      <c r="AX488" s="473"/>
      <c r="AY488" s="473"/>
      <c r="AZ488" s="474"/>
      <c r="BA488" s="424"/>
      <c r="BB488" s="424"/>
      <c r="BC488" s="424"/>
      <c r="BD488" s="424"/>
      <c r="BE488" s="424"/>
      <c r="BF488" s="424"/>
      <c r="BG488" s="424"/>
      <c r="BH488" s="424"/>
      <c r="BI488" s="424"/>
      <c r="BJ488" s="424"/>
    </row>
    <row r="489" spans="6:62" ht="93" customHeight="1" x14ac:dyDescent="0.25">
      <c r="F489" s="468"/>
      <c r="G489" s="469"/>
      <c r="H489" s="469"/>
      <c r="I489" s="469"/>
      <c r="J489" s="469"/>
      <c r="K489" s="469"/>
      <c r="L489" s="469"/>
      <c r="M489" s="469"/>
      <c r="N489" s="469"/>
      <c r="U489" s="471"/>
      <c r="V489" s="472"/>
      <c r="W489" s="472"/>
      <c r="X489" s="472"/>
      <c r="Y489" s="472"/>
      <c r="Z489" s="472"/>
      <c r="AA489" s="472"/>
      <c r="AB489" s="472"/>
      <c r="AC489" s="472"/>
      <c r="AD489" s="472"/>
      <c r="AE489" s="472"/>
      <c r="AF489" s="472"/>
      <c r="AG489" s="472"/>
      <c r="AH489" s="472"/>
      <c r="AI489" s="472"/>
      <c r="AJ489" s="472"/>
      <c r="AK489" s="472"/>
      <c r="AL489" s="473"/>
      <c r="AM489" s="473"/>
      <c r="AN489" s="473"/>
      <c r="AO489" s="473"/>
      <c r="AP489" s="473"/>
      <c r="AQ489" s="473"/>
      <c r="AR489" s="473"/>
      <c r="AS489" s="473"/>
      <c r="AT489" s="473"/>
      <c r="AU489" s="473"/>
      <c r="AV489" s="473"/>
      <c r="AW489" s="473"/>
      <c r="AX489" s="473"/>
      <c r="AY489" s="473"/>
      <c r="AZ489" s="474"/>
      <c r="BA489" s="424"/>
      <c r="BB489" s="424"/>
      <c r="BC489" s="424"/>
      <c r="BD489" s="424"/>
      <c r="BE489" s="424"/>
      <c r="BF489" s="424"/>
      <c r="BG489" s="424"/>
      <c r="BH489" s="424"/>
      <c r="BI489" s="424"/>
      <c r="BJ489" s="424"/>
    </row>
    <row r="490" spans="6:62" ht="93" customHeight="1" x14ac:dyDescent="0.25">
      <c r="F490" s="468"/>
      <c r="G490" s="469"/>
      <c r="H490" s="469"/>
      <c r="I490" s="469"/>
      <c r="J490" s="469"/>
      <c r="K490" s="469"/>
      <c r="L490" s="469"/>
      <c r="M490" s="469"/>
      <c r="N490" s="469"/>
      <c r="U490" s="471"/>
      <c r="V490" s="472"/>
      <c r="W490" s="472"/>
      <c r="X490" s="472"/>
      <c r="Y490" s="472"/>
      <c r="Z490" s="472"/>
      <c r="AA490" s="472"/>
      <c r="AB490" s="472"/>
      <c r="AC490" s="472"/>
      <c r="AD490" s="472"/>
      <c r="AE490" s="472"/>
      <c r="AF490" s="472"/>
      <c r="AG490" s="472"/>
      <c r="AH490" s="472"/>
      <c r="AI490" s="472"/>
      <c r="AJ490" s="472"/>
      <c r="AK490" s="472"/>
      <c r="AL490" s="473"/>
      <c r="AM490" s="473"/>
      <c r="AN490" s="473"/>
      <c r="AO490" s="473"/>
      <c r="AP490" s="473"/>
      <c r="AQ490" s="473"/>
      <c r="AR490" s="473"/>
      <c r="AS490" s="473"/>
      <c r="AT490" s="473"/>
      <c r="AU490" s="473"/>
      <c r="AV490" s="473"/>
      <c r="AW490" s="473"/>
      <c r="AX490" s="473"/>
      <c r="AY490" s="473"/>
      <c r="AZ490" s="474"/>
      <c r="BA490" s="424"/>
      <c r="BB490" s="424"/>
      <c r="BC490" s="424"/>
      <c r="BD490" s="424"/>
      <c r="BE490" s="424"/>
      <c r="BF490" s="424"/>
      <c r="BG490" s="424"/>
      <c r="BH490" s="424"/>
      <c r="BI490" s="424"/>
      <c r="BJ490" s="424"/>
    </row>
    <row r="491" spans="6:62" ht="93" customHeight="1" x14ac:dyDescent="0.25">
      <c r="F491" s="468"/>
      <c r="G491" s="469"/>
      <c r="H491" s="469"/>
      <c r="I491" s="469"/>
      <c r="J491" s="469"/>
      <c r="K491" s="469"/>
      <c r="L491" s="469"/>
      <c r="M491" s="469"/>
      <c r="N491" s="469"/>
      <c r="U491" s="471"/>
      <c r="V491" s="472"/>
      <c r="W491" s="472"/>
      <c r="X491" s="472"/>
      <c r="Y491" s="472"/>
      <c r="Z491" s="472"/>
      <c r="AA491" s="472"/>
      <c r="AB491" s="472"/>
      <c r="AC491" s="472"/>
      <c r="AD491" s="472"/>
      <c r="AE491" s="472"/>
      <c r="AF491" s="472"/>
      <c r="AG491" s="472"/>
      <c r="AH491" s="472"/>
      <c r="AI491" s="472"/>
      <c r="AJ491" s="472"/>
      <c r="AK491" s="472"/>
      <c r="AL491" s="473"/>
      <c r="AM491" s="473"/>
      <c r="AN491" s="473"/>
      <c r="AO491" s="473"/>
      <c r="AP491" s="473"/>
      <c r="AQ491" s="473"/>
      <c r="AR491" s="473"/>
      <c r="AS491" s="473"/>
      <c r="AT491" s="473"/>
      <c r="AU491" s="473"/>
      <c r="AV491" s="473"/>
      <c r="AW491" s="473"/>
      <c r="AX491" s="473"/>
      <c r="AY491" s="473"/>
      <c r="AZ491" s="474"/>
      <c r="BA491" s="424"/>
      <c r="BB491" s="424"/>
      <c r="BC491" s="424"/>
      <c r="BD491" s="424"/>
      <c r="BE491" s="424"/>
      <c r="BF491" s="424"/>
      <c r="BG491" s="424"/>
      <c r="BH491" s="424"/>
      <c r="BI491" s="424"/>
      <c r="BJ491" s="424"/>
    </row>
    <row r="492" spans="6:62" ht="93" customHeight="1" x14ac:dyDescent="0.25">
      <c r="F492" s="468"/>
      <c r="G492" s="469"/>
      <c r="H492" s="469"/>
      <c r="I492" s="469"/>
      <c r="J492" s="469"/>
      <c r="K492" s="469"/>
      <c r="L492" s="469"/>
      <c r="M492" s="469"/>
      <c r="N492" s="469"/>
      <c r="U492" s="471"/>
      <c r="V492" s="472"/>
      <c r="W492" s="472"/>
      <c r="X492" s="472"/>
      <c r="Y492" s="472"/>
      <c r="Z492" s="472"/>
      <c r="AA492" s="472"/>
      <c r="AB492" s="472"/>
      <c r="AC492" s="472"/>
      <c r="AD492" s="472"/>
      <c r="AE492" s="472"/>
      <c r="AF492" s="472"/>
      <c r="AG492" s="472"/>
      <c r="AH492" s="472"/>
      <c r="AI492" s="472"/>
      <c r="AJ492" s="472"/>
      <c r="AK492" s="472"/>
      <c r="AL492" s="473"/>
      <c r="AM492" s="473"/>
      <c r="AN492" s="473"/>
      <c r="AO492" s="473"/>
      <c r="AP492" s="473"/>
      <c r="AQ492" s="473"/>
      <c r="AR492" s="473"/>
      <c r="AS492" s="473"/>
      <c r="AT492" s="473"/>
      <c r="AU492" s="473"/>
      <c r="AV492" s="473"/>
      <c r="AW492" s="473"/>
      <c r="AX492" s="473"/>
      <c r="AY492" s="473"/>
      <c r="AZ492" s="474"/>
      <c r="BA492" s="424"/>
      <c r="BB492" s="424"/>
      <c r="BC492" s="424"/>
      <c r="BD492" s="424"/>
      <c r="BE492" s="424"/>
      <c r="BF492" s="424"/>
      <c r="BG492" s="424"/>
      <c r="BH492" s="424"/>
      <c r="BI492" s="424"/>
      <c r="BJ492" s="424"/>
    </row>
    <row r="493" spans="6:62" ht="93" customHeight="1" x14ac:dyDescent="0.25">
      <c r="F493" s="468"/>
      <c r="G493" s="469"/>
      <c r="H493" s="469"/>
      <c r="I493" s="469"/>
      <c r="J493" s="469"/>
      <c r="K493" s="469"/>
      <c r="L493" s="469"/>
      <c r="M493" s="469"/>
      <c r="N493" s="469"/>
      <c r="U493" s="471"/>
      <c r="V493" s="472"/>
      <c r="W493" s="472"/>
      <c r="X493" s="472"/>
      <c r="Y493" s="472"/>
      <c r="Z493" s="472"/>
      <c r="AA493" s="472"/>
      <c r="AB493" s="472"/>
      <c r="AC493" s="472"/>
      <c r="AD493" s="472"/>
      <c r="AE493" s="472"/>
      <c r="AF493" s="472"/>
      <c r="AG493" s="472"/>
      <c r="AH493" s="472"/>
      <c r="AI493" s="472"/>
      <c r="AJ493" s="472"/>
      <c r="AK493" s="472"/>
      <c r="AL493" s="473"/>
      <c r="AM493" s="473"/>
      <c r="AN493" s="473"/>
      <c r="AO493" s="473"/>
      <c r="AP493" s="473"/>
      <c r="AQ493" s="473"/>
      <c r="AR493" s="473"/>
      <c r="AS493" s="473"/>
      <c r="AT493" s="473"/>
      <c r="AU493" s="473"/>
      <c r="AV493" s="473"/>
      <c r="AW493" s="473"/>
      <c r="AX493" s="473"/>
      <c r="AY493" s="473"/>
      <c r="AZ493" s="474"/>
      <c r="BA493" s="424"/>
      <c r="BB493" s="424"/>
      <c r="BC493" s="424"/>
      <c r="BD493" s="424"/>
      <c r="BE493" s="424"/>
      <c r="BF493" s="424"/>
      <c r="BG493" s="424"/>
      <c r="BH493" s="424"/>
      <c r="BI493" s="424"/>
      <c r="BJ493" s="424"/>
    </row>
    <row r="494" spans="6:62" ht="93" customHeight="1" x14ac:dyDescent="0.25">
      <c r="F494" s="468"/>
      <c r="G494" s="469"/>
      <c r="H494" s="469"/>
      <c r="I494" s="469"/>
      <c r="J494" s="469"/>
      <c r="K494" s="469"/>
      <c r="L494" s="469"/>
      <c r="M494" s="469"/>
      <c r="N494" s="469"/>
      <c r="U494" s="471"/>
      <c r="V494" s="472"/>
      <c r="W494" s="472"/>
      <c r="X494" s="472"/>
      <c r="Y494" s="472"/>
      <c r="Z494" s="472"/>
      <c r="AA494" s="472"/>
      <c r="AB494" s="472"/>
      <c r="AC494" s="472"/>
      <c r="AD494" s="472"/>
      <c r="AE494" s="472"/>
      <c r="AF494" s="472"/>
      <c r="AG494" s="472"/>
      <c r="AH494" s="472"/>
      <c r="AI494" s="472"/>
      <c r="AJ494" s="472"/>
      <c r="AK494" s="472"/>
      <c r="AL494" s="473"/>
      <c r="AM494" s="473"/>
      <c r="AN494" s="473"/>
      <c r="AO494" s="473"/>
      <c r="AP494" s="473"/>
      <c r="AQ494" s="473"/>
      <c r="AR494" s="473"/>
      <c r="AS494" s="473"/>
      <c r="AT494" s="473"/>
      <c r="AU494" s="473"/>
      <c r="AV494" s="473"/>
      <c r="AW494" s="473"/>
      <c r="AX494" s="473"/>
      <c r="AY494" s="473"/>
      <c r="AZ494" s="474"/>
      <c r="BA494" s="424"/>
      <c r="BB494" s="424"/>
      <c r="BC494" s="424"/>
      <c r="BD494" s="424"/>
      <c r="BE494" s="424"/>
      <c r="BF494" s="424"/>
      <c r="BG494" s="424"/>
      <c r="BH494" s="424"/>
      <c r="BI494" s="424"/>
      <c r="BJ494" s="424"/>
    </row>
    <row r="495" spans="6:62" ht="93" customHeight="1" x14ac:dyDescent="0.25">
      <c r="F495" s="468"/>
      <c r="G495" s="469"/>
      <c r="H495" s="469"/>
      <c r="I495" s="469"/>
      <c r="J495" s="469"/>
      <c r="K495" s="469"/>
      <c r="L495" s="469"/>
      <c r="M495" s="469"/>
      <c r="N495" s="469"/>
      <c r="U495" s="471"/>
      <c r="V495" s="472"/>
      <c r="W495" s="472"/>
      <c r="X495" s="472"/>
      <c r="Y495" s="472"/>
      <c r="Z495" s="472"/>
      <c r="AA495" s="472"/>
      <c r="AB495" s="472"/>
      <c r="AC495" s="472"/>
      <c r="AD495" s="472"/>
      <c r="AE495" s="472"/>
      <c r="AF495" s="472"/>
      <c r="AG495" s="472"/>
      <c r="AH495" s="472"/>
      <c r="AI495" s="472"/>
      <c r="AJ495" s="472"/>
      <c r="AK495" s="472"/>
      <c r="AL495" s="473"/>
      <c r="AM495" s="473"/>
      <c r="AN495" s="473"/>
      <c r="AO495" s="473"/>
      <c r="AP495" s="473"/>
      <c r="AQ495" s="473"/>
      <c r="AR495" s="473"/>
      <c r="AS495" s="473"/>
      <c r="AT495" s="473"/>
      <c r="AU495" s="473"/>
      <c r="AV495" s="473"/>
      <c r="AW495" s="473"/>
      <c r="AX495" s="473"/>
      <c r="AY495" s="473"/>
      <c r="AZ495" s="474"/>
      <c r="BA495" s="424"/>
      <c r="BB495" s="424"/>
      <c r="BC495" s="424"/>
      <c r="BD495" s="424"/>
      <c r="BE495" s="424"/>
      <c r="BF495" s="424"/>
      <c r="BG495" s="424"/>
      <c r="BH495" s="424"/>
      <c r="BI495" s="424"/>
      <c r="BJ495" s="424"/>
    </row>
    <row r="496" spans="6:62" ht="93" customHeight="1" x14ac:dyDescent="0.25">
      <c r="F496" s="468"/>
      <c r="G496" s="469"/>
      <c r="H496" s="469"/>
      <c r="I496" s="469"/>
      <c r="J496" s="469"/>
      <c r="K496" s="469"/>
      <c r="L496" s="469"/>
      <c r="M496" s="469"/>
      <c r="N496" s="469"/>
      <c r="U496" s="471"/>
      <c r="V496" s="472"/>
      <c r="W496" s="472"/>
      <c r="X496" s="472"/>
      <c r="Y496" s="472"/>
      <c r="Z496" s="472"/>
      <c r="AA496" s="472"/>
      <c r="AB496" s="472"/>
      <c r="AC496" s="472"/>
      <c r="AD496" s="472"/>
      <c r="AE496" s="472"/>
      <c r="AF496" s="472"/>
      <c r="AG496" s="472"/>
      <c r="AH496" s="472"/>
      <c r="AI496" s="472"/>
      <c r="AJ496" s="472"/>
      <c r="AK496" s="472"/>
      <c r="AL496" s="473"/>
      <c r="AM496" s="473"/>
      <c r="AN496" s="473"/>
      <c r="AO496" s="473"/>
      <c r="AP496" s="473"/>
      <c r="AQ496" s="473"/>
      <c r="AR496" s="473"/>
      <c r="AS496" s="473"/>
      <c r="AT496" s="473"/>
      <c r="AU496" s="473"/>
      <c r="AV496" s="473"/>
      <c r="AW496" s="473"/>
      <c r="AX496" s="473"/>
      <c r="AY496" s="473"/>
      <c r="AZ496" s="474"/>
      <c r="BA496" s="424"/>
      <c r="BB496" s="424"/>
      <c r="BC496" s="424"/>
      <c r="BD496" s="424"/>
      <c r="BE496" s="424"/>
      <c r="BF496" s="424"/>
      <c r="BG496" s="424"/>
      <c r="BH496" s="424"/>
      <c r="BI496" s="424"/>
      <c r="BJ496" s="424"/>
    </row>
    <row r="497" spans="6:62" ht="93" customHeight="1" x14ac:dyDescent="0.25">
      <c r="F497" s="468"/>
      <c r="G497" s="469"/>
      <c r="H497" s="469"/>
      <c r="I497" s="469"/>
      <c r="J497" s="469"/>
      <c r="K497" s="469"/>
      <c r="L497" s="469"/>
      <c r="M497" s="469"/>
      <c r="N497" s="469"/>
      <c r="U497" s="471"/>
      <c r="V497" s="472"/>
      <c r="W497" s="472"/>
      <c r="X497" s="472"/>
      <c r="Y497" s="472"/>
      <c r="Z497" s="472"/>
      <c r="AA497" s="472"/>
      <c r="AB497" s="472"/>
      <c r="AC497" s="472"/>
      <c r="AD497" s="472"/>
      <c r="AE497" s="472"/>
      <c r="AF497" s="472"/>
      <c r="AG497" s="472"/>
      <c r="AH497" s="472"/>
      <c r="AI497" s="472"/>
      <c r="AJ497" s="472"/>
      <c r="AK497" s="472"/>
      <c r="AL497" s="473"/>
      <c r="AM497" s="473"/>
      <c r="AN497" s="473"/>
      <c r="AO497" s="473"/>
      <c r="AP497" s="473"/>
      <c r="AQ497" s="473"/>
      <c r="AR497" s="473"/>
      <c r="AS497" s="473"/>
      <c r="AT497" s="473"/>
      <c r="AU497" s="473"/>
      <c r="AV497" s="473"/>
      <c r="AW497" s="473"/>
      <c r="AX497" s="473"/>
      <c r="AY497" s="473"/>
      <c r="AZ497" s="474"/>
      <c r="BA497" s="424"/>
      <c r="BB497" s="424"/>
      <c r="BC497" s="424"/>
      <c r="BD497" s="424"/>
      <c r="BE497" s="424"/>
      <c r="BF497" s="424"/>
      <c r="BG497" s="424"/>
      <c r="BH497" s="424"/>
      <c r="BI497" s="424"/>
      <c r="BJ497" s="424"/>
    </row>
    <row r="498" spans="6:62" ht="93" customHeight="1" x14ac:dyDescent="0.25">
      <c r="F498" s="468"/>
      <c r="G498" s="469"/>
      <c r="H498" s="469"/>
      <c r="I498" s="469"/>
      <c r="J498" s="469"/>
      <c r="K498" s="469"/>
      <c r="L498" s="469"/>
      <c r="M498" s="469"/>
      <c r="N498" s="469"/>
      <c r="U498" s="471"/>
      <c r="V498" s="472"/>
      <c r="W498" s="472"/>
      <c r="X498" s="472"/>
      <c r="Y498" s="472"/>
      <c r="Z498" s="472"/>
      <c r="AA498" s="472"/>
      <c r="AB498" s="472"/>
      <c r="AC498" s="472"/>
      <c r="AD498" s="472"/>
      <c r="AE498" s="472"/>
      <c r="AF498" s="472"/>
      <c r="AG498" s="472"/>
      <c r="AH498" s="472"/>
      <c r="AI498" s="472"/>
      <c r="AJ498" s="472"/>
      <c r="AK498" s="472"/>
      <c r="AL498" s="473"/>
      <c r="AM498" s="473"/>
      <c r="AN498" s="473"/>
      <c r="AO498" s="473"/>
      <c r="AP498" s="473"/>
      <c r="AQ498" s="473"/>
      <c r="AR498" s="473"/>
      <c r="AS498" s="473"/>
      <c r="AT498" s="473"/>
      <c r="AU498" s="473"/>
      <c r="AV498" s="473"/>
      <c r="AW498" s="473"/>
      <c r="AX498" s="473"/>
      <c r="AY498" s="473"/>
      <c r="AZ498" s="474"/>
      <c r="BA498" s="424"/>
      <c r="BB498" s="424"/>
      <c r="BC498" s="424"/>
      <c r="BD498" s="424"/>
      <c r="BE498" s="424"/>
      <c r="BF498" s="424"/>
      <c r="BG498" s="424"/>
      <c r="BH498" s="424"/>
      <c r="BI498" s="424"/>
      <c r="BJ498" s="424"/>
    </row>
    <row r="499" spans="6:62" ht="93" customHeight="1" x14ac:dyDescent="0.25">
      <c r="F499" s="468"/>
      <c r="G499" s="469"/>
      <c r="H499" s="469"/>
      <c r="I499" s="469"/>
      <c r="J499" s="469"/>
      <c r="K499" s="469"/>
      <c r="L499" s="469"/>
      <c r="M499" s="469"/>
      <c r="N499" s="469"/>
      <c r="U499" s="471"/>
      <c r="V499" s="472"/>
      <c r="W499" s="472"/>
      <c r="X499" s="472"/>
      <c r="Y499" s="472"/>
      <c r="Z499" s="472"/>
      <c r="AA499" s="472"/>
      <c r="AB499" s="472"/>
      <c r="AC499" s="472"/>
      <c r="AD499" s="472"/>
      <c r="AE499" s="472"/>
      <c r="AF499" s="472"/>
      <c r="AG499" s="472"/>
      <c r="AH499" s="472"/>
      <c r="AI499" s="472"/>
      <c r="AJ499" s="472"/>
      <c r="AK499" s="472"/>
      <c r="AL499" s="473"/>
      <c r="AM499" s="473"/>
      <c r="AN499" s="473"/>
      <c r="AO499" s="473"/>
      <c r="AP499" s="473"/>
      <c r="AQ499" s="473"/>
      <c r="AR499" s="473"/>
      <c r="AS499" s="473"/>
      <c r="AT499" s="473"/>
      <c r="AU499" s="473"/>
      <c r="AV499" s="473"/>
      <c r="AW499" s="473"/>
      <c r="AX499" s="473"/>
      <c r="AY499" s="473"/>
      <c r="AZ499" s="474"/>
      <c r="BA499" s="424"/>
      <c r="BB499" s="424"/>
      <c r="BC499" s="424"/>
      <c r="BD499" s="424"/>
      <c r="BE499" s="424"/>
      <c r="BF499" s="424"/>
      <c r="BG499" s="424"/>
      <c r="BH499" s="424"/>
      <c r="BI499" s="424"/>
      <c r="BJ499" s="424"/>
    </row>
    <row r="500" spans="6:62" ht="93" customHeight="1" x14ac:dyDescent="0.25">
      <c r="F500" s="468"/>
      <c r="G500" s="469"/>
      <c r="H500" s="469"/>
      <c r="I500" s="469"/>
      <c r="J500" s="469"/>
      <c r="K500" s="469"/>
      <c r="L500" s="469"/>
      <c r="M500" s="469"/>
      <c r="N500" s="469"/>
      <c r="U500" s="471"/>
      <c r="V500" s="472"/>
      <c r="W500" s="472"/>
      <c r="X500" s="472"/>
      <c r="Y500" s="472"/>
      <c r="Z500" s="472"/>
      <c r="AA500" s="472"/>
      <c r="AB500" s="472"/>
      <c r="AC500" s="472"/>
      <c r="AD500" s="472"/>
      <c r="AE500" s="472"/>
      <c r="AF500" s="472"/>
      <c r="AG500" s="472"/>
      <c r="AH500" s="472"/>
      <c r="AI500" s="472"/>
      <c r="AJ500" s="472"/>
      <c r="AK500" s="472"/>
      <c r="AL500" s="473"/>
      <c r="AM500" s="473"/>
      <c r="AN500" s="473"/>
      <c r="AO500" s="473"/>
      <c r="AP500" s="473"/>
      <c r="AQ500" s="473"/>
      <c r="AR500" s="473"/>
      <c r="AS500" s="473"/>
      <c r="AT500" s="473"/>
      <c r="AU500" s="473"/>
      <c r="AV500" s="473"/>
      <c r="AW500" s="473"/>
      <c r="AX500" s="473"/>
      <c r="AY500" s="473"/>
      <c r="AZ500" s="474"/>
      <c r="BA500" s="424"/>
      <c r="BB500" s="424"/>
      <c r="BC500" s="424"/>
      <c r="BD500" s="424"/>
      <c r="BE500" s="424"/>
      <c r="BF500" s="424"/>
      <c r="BG500" s="424"/>
      <c r="BH500" s="424"/>
      <c r="BI500" s="424"/>
      <c r="BJ500" s="424"/>
    </row>
    <row r="501" spans="6:62" ht="93" customHeight="1" x14ac:dyDescent="0.25">
      <c r="F501" s="468"/>
      <c r="G501" s="469"/>
      <c r="H501" s="469"/>
      <c r="I501" s="469"/>
      <c r="J501" s="469"/>
      <c r="K501" s="469"/>
      <c r="L501" s="469"/>
      <c r="M501" s="469"/>
      <c r="N501" s="469"/>
      <c r="U501" s="471"/>
      <c r="V501" s="472"/>
      <c r="W501" s="472"/>
      <c r="X501" s="472"/>
      <c r="Y501" s="472"/>
      <c r="Z501" s="472"/>
      <c r="AA501" s="472"/>
      <c r="AB501" s="472"/>
      <c r="AC501" s="472"/>
      <c r="AD501" s="472"/>
      <c r="AE501" s="472"/>
      <c r="AF501" s="472"/>
      <c r="AG501" s="472"/>
      <c r="AH501" s="472"/>
      <c r="AI501" s="472"/>
      <c r="AJ501" s="472"/>
      <c r="AK501" s="472"/>
      <c r="AL501" s="473"/>
      <c r="AM501" s="473"/>
      <c r="AN501" s="473"/>
      <c r="AO501" s="473"/>
      <c r="AP501" s="473"/>
      <c r="AQ501" s="473"/>
      <c r="AR501" s="473"/>
      <c r="AS501" s="473"/>
      <c r="AT501" s="473"/>
      <c r="AU501" s="473"/>
      <c r="AV501" s="473"/>
      <c r="AW501" s="473"/>
      <c r="AX501" s="473"/>
      <c r="AY501" s="473"/>
      <c r="AZ501" s="474"/>
      <c r="BA501" s="424"/>
      <c r="BB501" s="424"/>
      <c r="BC501" s="424"/>
      <c r="BD501" s="424"/>
      <c r="BE501" s="424"/>
      <c r="BF501" s="424"/>
      <c r="BG501" s="424"/>
      <c r="BH501" s="424"/>
      <c r="BI501" s="424"/>
      <c r="BJ501" s="424"/>
    </row>
    <row r="502" spans="6:62" ht="93" customHeight="1" x14ac:dyDescent="0.25">
      <c r="F502" s="468"/>
      <c r="G502" s="469"/>
      <c r="H502" s="469"/>
      <c r="I502" s="469"/>
      <c r="J502" s="469"/>
      <c r="K502" s="469"/>
      <c r="L502" s="469"/>
      <c r="M502" s="469"/>
      <c r="N502" s="469"/>
      <c r="U502" s="471"/>
      <c r="V502" s="472"/>
      <c r="W502" s="472"/>
      <c r="X502" s="472"/>
      <c r="Y502" s="472"/>
      <c r="Z502" s="472"/>
      <c r="AA502" s="472"/>
      <c r="AB502" s="472"/>
      <c r="AC502" s="472"/>
      <c r="AD502" s="472"/>
      <c r="AE502" s="472"/>
      <c r="AF502" s="472"/>
      <c r="AG502" s="472"/>
      <c r="AH502" s="472"/>
      <c r="AI502" s="472"/>
      <c r="AJ502" s="472"/>
      <c r="AK502" s="472"/>
      <c r="AL502" s="473"/>
      <c r="AM502" s="473"/>
      <c r="AN502" s="473"/>
      <c r="AO502" s="473"/>
      <c r="AP502" s="473"/>
      <c r="AQ502" s="473"/>
      <c r="AR502" s="473"/>
      <c r="AS502" s="473"/>
      <c r="AT502" s="473"/>
      <c r="AU502" s="473"/>
      <c r="AV502" s="473"/>
      <c r="AW502" s="473"/>
      <c r="AX502" s="473"/>
      <c r="AY502" s="473"/>
      <c r="AZ502" s="474"/>
      <c r="BA502" s="424"/>
      <c r="BB502" s="424"/>
      <c r="BC502" s="424"/>
      <c r="BD502" s="424"/>
      <c r="BE502" s="424"/>
      <c r="BF502" s="424"/>
      <c r="BG502" s="424"/>
      <c r="BH502" s="424"/>
      <c r="BI502" s="424"/>
      <c r="BJ502" s="424"/>
    </row>
    <row r="503" spans="6:62" ht="93" customHeight="1" x14ac:dyDescent="0.25">
      <c r="F503" s="468"/>
      <c r="G503" s="469"/>
      <c r="H503" s="469"/>
      <c r="I503" s="469"/>
      <c r="J503" s="469"/>
      <c r="K503" s="469"/>
      <c r="L503" s="469"/>
      <c r="M503" s="469"/>
      <c r="N503" s="469"/>
      <c r="U503" s="471"/>
      <c r="V503" s="472"/>
      <c r="W503" s="472"/>
      <c r="X503" s="472"/>
      <c r="Y503" s="472"/>
      <c r="Z503" s="472"/>
      <c r="AA503" s="472"/>
      <c r="AB503" s="472"/>
      <c r="AC503" s="472"/>
      <c r="AD503" s="472"/>
      <c r="AE503" s="472"/>
      <c r="AF503" s="472"/>
      <c r="AG503" s="472"/>
      <c r="AH503" s="472"/>
      <c r="AI503" s="472"/>
      <c r="AJ503" s="472"/>
      <c r="AK503" s="472"/>
      <c r="AL503" s="473"/>
      <c r="AM503" s="473"/>
      <c r="AN503" s="473"/>
      <c r="AO503" s="473"/>
      <c r="AP503" s="473"/>
      <c r="AQ503" s="473"/>
      <c r="AR503" s="473"/>
      <c r="AS503" s="473"/>
      <c r="AT503" s="473"/>
      <c r="AU503" s="473"/>
      <c r="AV503" s="473"/>
      <c r="AW503" s="473"/>
      <c r="AX503" s="473"/>
      <c r="AY503" s="473"/>
      <c r="AZ503" s="474"/>
      <c r="BA503" s="424"/>
      <c r="BB503" s="424"/>
      <c r="BC503" s="424"/>
      <c r="BD503" s="424"/>
      <c r="BE503" s="424"/>
      <c r="BF503" s="424"/>
      <c r="BG503" s="424"/>
      <c r="BH503" s="424"/>
      <c r="BI503" s="424"/>
      <c r="BJ503" s="424"/>
    </row>
    <row r="504" spans="6:62" ht="93" customHeight="1" x14ac:dyDescent="0.25">
      <c r="F504" s="468"/>
      <c r="G504" s="469"/>
      <c r="H504" s="469"/>
      <c r="I504" s="469"/>
      <c r="J504" s="469"/>
      <c r="K504" s="469"/>
      <c r="L504" s="469"/>
      <c r="M504" s="469"/>
      <c r="N504" s="469"/>
      <c r="U504" s="471"/>
      <c r="V504" s="472"/>
      <c r="W504" s="472"/>
      <c r="X504" s="472"/>
      <c r="Y504" s="472"/>
      <c r="Z504" s="472"/>
      <c r="AA504" s="472"/>
      <c r="AB504" s="472"/>
      <c r="AC504" s="472"/>
      <c r="AD504" s="472"/>
      <c r="AE504" s="472"/>
      <c r="AF504" s="472"/>
      <c r="AG504" s="472"/>
      <c r="AH504" s="472"/>
      <c r="AI504" s="472"/>
      <c r="AJ504" s="472"/>
      <c r="AK504" s="472"/>
      <c r="AL504" s="473"/>
      <c r="AM504" s="473"/>
      <c r="AN504" s="473"/>
      <c r="AO504" s="473"/>
      <c r="AP504" s="473"/>
      <c r="AQ504" s="473"/>
      <c r="AR504" s="473"/>
      <c r="AS504" s="473"/>
      <c r="AT504" s="473"/>
      <c r="AU504" s="473"/>
      <c r="AV504" s="473"/>
      <c r="AW504" s="473"/>
      <c r="AX504" s="473"/>
      <c r="AY504" s="473"/>
      <c r="AZ504" s="474"/>
      <c r="BA504" s="424"/>
      <c r="BB504" s="424"/>
      <c r="BC504" s="424"/>
      <c r="BD504" s="424"/>
      <c r="BE504" s="424"/>
      <c r="BF504" s="424"/>
      <c r="BG504" s="424"/>
      <c r="BH504" s="424"/>
      <c r="BI504" s="424"/>
      <c r="BJ504" s="424"/>
    </row>
    <row r="505" spans="6:62" ht="93" customHeight="1" x14ac:dyDescent="0.25">
      <c r="F505" s="468"/>
      <c r="G505" s="469"/>
      <c r="H505" s="469"/>
      <c r="I505" s="469"/>
      <c r="J505" s="469"/>
      <c r="K505" s="469"/>
      <c r="L505" s="469"/>
      <c r="M505" s="469"/>
      <c r="N505" s="469"/>
      <c r="U505" s="471"/>
      <c r="V505" s="472"/>
      <c r="W505" s="472"/>
      <c r="X505" s="472"/>
      <c r="Y505" s="472"/>
      <c r="Z505" s="472"/>
      <c r="AA505" s="472"/>
      <c r="AB505" s="472"/>
      <c r="AC505" s="472"/>
      <c r="AD505" s="472"/>
      <c r="AE505" s="472"/>
      <c r="AF505" s="472"/>
      <c r="AG505" s="472"/>
      <c r="AH505" s="472"/>
      <c r="AI505" s="472"/>
      <c r="AJ505" s="472"/>
      <c r="AK505" s="472"/>
      <c r="AL505" s="473"/>
      <c r="AM505" s="473"/>
      <c r="AN505" s="473"/>
      <c r="AO505" s="473"/>
      <c r="AP505" s="473"/>
      <c r="AQ505" s="473"/>
      <c r="AR505" s="473"/>
      <c r="AS505" s="473"/>
      <c r="AT505" s="473"/>
      <c r="AU505" s="473"/>
      <c r="AV505" s="473"/>
      <c r="AW505" s="473"/>
      <c r="AX505" s="473"/>
      <c r="AY505" s="473"/>
      <c r="AZ505" s="474"/>
      <c r="BA505" s="424"/>
      <c r="BB505" s="424"/>
      <c r="BC505" s="424"/>
      <c r="BD505" s="424"/>
      <c r="BE505" s="424"/>
      <c r="BF505" s="424"/>
      <c r="BG505" s="424"/>
      <c r="BH505" s="424"/>
      <c r="BI505" s="424"/>
      <c r="BJ505" s="424"/>
    </row>
    <row r="506" spans="6:62" ht="93" customHeight="1" x14ac:dyDescent="0.25">
      <c r="F506" s="468"/>
      <c r="G506" s="469"/>
      <c r="H506" s="469"/>
      <c r="I506" s="469"/>
      <c r="J506" s="469"/>
      <c r="K506" s="469"/>
      <c r="L506" s="469"/>
      <c r="M506" s="469"/>
      <c r="N506" s="469"/>
      <c r="U506" s="471"/>
      <c r="V506" s="472"/>
      <c r="W506" s="472"/>
      <c r="X506" s="472"/>
      <c r="Y506" s="472"/>
      <c r="Z506" s="472"/>
      <c r="AA506" s="472"/>
      <c r="AB506" s="472"/>
      <c r="AC506" s="472"/>
      <c r="AD506" s="472"/>
      <c r="AE506" s="472"/>
      <c r="AF506" s="472"/>
      <c r="AG506" s="472"/>
      <c r="AH506" s="472"/>
      <c r="AI506" s="472"/>
      <c r="AJ506" s="472"/>
      <c r="AK506" s="472"/>
      <c r="AL506" s="473"/>
      <c r="AM506" s="473"/>
      <c r="AN506" s="473"/>
      <c r="AO506" s="473"/>
      <c r="AP506" s="473"/>
      <c r="AQ506" s="473"/>
      <c r="AR506" s="473"/>
      <c r="AS506" s="473"/>
      <c r="AT506" s="473"/>
      <c r="AU506" s="473"/>
      <c r="AV506" s="473"/>
      <c r="AW506" s="473"/>
      <c r="AX506" s="473"/>
      <c r="AY506" s="473"/>
      <c r="AZ506" s="474"/>
      <c r="BA506" s="424"/>
      <c r="BB506" s="424"/>
      <c r="BC506" s="424"/>
      <c r="BD506" s="424"/>
      <c r="BE506" s="424"/>
      <c r="BF506" s="424"/>
      <c r="BG506" s="424"/>
      <c r="BH506" s="424"/>
      <c r="BI506" s="424"/>
      <c r="BJ506" s="424"/>
    </row>
    <row r="507" spans="6:62" ht="93" customHeight="1" x14ac:dyDescent="0.25">
      <c r="F507" s="468"/>
      <c r="G507" s="469"/>
      <c r="H507" s="469"/>
      <c r="I507" s="469"/>
      <c r="J507" s="469"/>
      <c r="K507" s="469"/>
      <c r="L507" s="469"/>
      <c r="M507" s="469"/>
      <c r="N507" s="469"/>
      <c r="U507" s="471"/>
      <c r="V507" s="472"/>
      <c r="W507" s="472"/>
      <c r="X507" s="472"/>
      <c r="Y507" s="472"/>
      <c r="Z507" s="472"/>
      <c r="AA507" s="472"/>
      <c r="AB507" s="472"/>
      <c r="AC507" s="472"/>
      <c r="AD507" s="472"/>
      <c r="AE507" s="472"/>
      <c r="AF507" s="472"/>
      <c r="AG507" s="472"/>
      <c r="AH507" s="472"/>
      <c r="AI507" s="472"/>
      <c r="AJ507" s="472"/>
      <c r="AK507" s="472"/>
      <c r="AL507" s="473"/>
      <c r="AM507" s="473"/>
      <c r="AN507" s="473"/>
      <c r="AO507" s="473"/>
      <c r="AP507" s="473"/>
      <c r="AQ507" s="473"/>
      <c r="AR507" s="473"/>
      <c r="AS507" s="473"/>
      <c r="AT507" s="473"/>
      <c r="AU507" s="473"/>
      <c r="AV507" s="473"/>
      <c r="AW507" s="473"/>
      <c r="AX507" s="473"/>
      <c r="AY507" s="473"/>
      <c r="AZ507" s="474"/>
      <c r="BA507" s="424"/>
      <c r="BB507" s="424"/>
      <c r="BC507" s="424"/>
      <c r="BD507" s="424"/>
      <c r="BE507" s="424"/>
      <c r="BF507" s="424"/>
      <c r="BG507" s="424"/>
      <c r="BH507" s="424"/>
      <c r="BI507" s="424"/>
      <c r="BJ507" s="424"/>
    </row>
    <row r="508" spans="6:62" ht="93" customHeight="1" x14ac:dyDescent="0.25">
      <c r="F508" s="468"/>
      <c r="G508" s="469"/>
      <c r="H508" s="469"/>
      <c r="I508" s="469"/>
      <c r="J508" s="469"/>
      <c r="K508" s="469"/>
      <c r="L508" s="469"/>
      <c r="M508" s="469"/>
      <c r="N508" s="469"/>
      <c r="U508" s="471"/>
      <c r="V508" s="472"/>
      <c r="W508" s="472"/>
      <c r="X508" s="472"/>
      <c r="Y508" s="472"/>
      <c r="Z508" s="472"/>
      <c r="AA508" s="472"/>
      <c r="AB508" s="472"/>
      <c r="AC508" s="472"/>
      <c r="AD508" s="472"/>
      <c r="AE508" s="472"/>
      <c r="AF508" s="472"/>
      <c r="AG508" s="472"/>
      <c r="AH508" s="472"/>
      <c r="AI508" s="472"/>
      <c r="AJ508" s="472"/>
      <c r="AK508" s="472"/>
      <c r="AL508" s="473"/>
      <c r="AM508" s="473"/>
      <c r="AN508" s="473"/>
      <c r="AO508" s="473"/>
      <c r="AP508" s="473"/>
      <c r="AQ508" s="473"/>
      <c r="AR508" s="473"/>
      <c r="AS508" s="473"/>
      <c r="AT508" s="473"/>
      <c r="AU508" s="473"/>
      <c r="AV508" s="473"/>
      <c r="AW508" s="473"/>
      <c r="AX508" s="473"/>
      <c r="AY508" s="473"/>
      <c r="AZ508" s="474"/>
      <c r="BA508" s="424"/>
      <c r="BB508" s="424"/>
      <c r="BC508" s="424"/>
      <c r="BD508" s="424"/>
      <c r="BE508" s="424"/>
      <c r="BF508" s="424"/>
      <c r="BG508" s="424"/>
      <c r="BH508" s="424"/>
      <c r="BI508" s="424"/>
      <c r="BJ508" s="424"/>
    </row>
    <row r="509" spans="6:62" ht="93" customHeight="1" x14ac:dyDescent="0.25">
      <c r="F509" s="468"/>
      <c r="G509" s="469"/>
      <c r="H509" s="469"/>
      <c r="I509" s="469"/>
      <c r="J509" s="469"/>
      <c r="K509" s="469"/>
      <c r="L509" s="469"/>
      <c r="M509" s="469"/>
      <c r="N509" s="469"/>
      <c r="U509" s="471"/>
      <c r="V509" s="472"/>
      <c r="W509" s="472"/>
      <c r="X509" s="472"/>
      <c r="Y509" s="472"/>
      <c r="Z509" s="472"/>
      <c r="AA509" s="472"/>
      <c r="AB509" s="472"/>
      <c r="AC509" s="472"/>
      <c r="AD509" s="472"/>
      <c r="AE509" s="472"/>
      <c r="AF509" s="472"/>
      <c r="AG509" s="472"/>
      <c r="AH509" s="472"/>
      <c r="AI509" s="472"/>
      <c r="AJ509" s="472"/>
      <c r="AK509" s="472"/>
      <c r="AL509" s="473"/>
      <c r="AM509" s="473"/>
      <c r="AN509" s="473"/>
      <c r="AO509" s="473"/>
      <c r="AP509" s="473"/>
      <c r="AQ509" s="473"/>
      <c r="AR509" s="473"/>
      <c r="AS509" s="473"/>
      <c r="AT509" s="473"/>
      <c r="AU509" s="473"/>
      <c r="AV509" s="473"/>
      <c r="AW509" s="473"/>
      <c r="AX509" s="473"/>
      <c r="AY509" s="473"/>
      <c r="AZ509" s="474"/>
      <c r="BA509" s="424"/>
      <c r="BB509" s="424"/>
      <c r="BC509" s="424"/>
      <c r="BD509" s="424"/>
      <c r="BE509" s="424"/>
      <c r="BF509" s="424"/>
      <c r="BG509" s="424"/>
      <c r="BH509" s="424"/>
      <c r="BI509" s="424"/>
      <c r="BJ509" s="424"/>
    </row>
    <row r="510" spans="6:62" ht="93" customHeight="1" x14ac:dyDescent="0.25">
      <c r="F510" s="468"/>
      <c r="G510" s="469"/>
      <c r="H510" s="469"/>
      <c r="I510" s="469"/>
      <c r="J510" s="469"/>
      <c r="K510" s="469"/>
      <c r="L510" s="469"/>
      <c r="M510" s="469"/>
      <c r="N510" s="469"/>
      <c r="U510" s="471"/>
      <c r="V510" s="472"/>
      <c r="W510" s="472"/>
      <c r="X510" s="472"/>
      <c r="Y510" s="472"/>
      <c r="Z510" s="472"/>
      <c r="AA510" s="472"/>
      <c r="AB510" s="472"/>
      <c r="AC510" s="472"/>
      <c r="AD510" s="472"/>
      <c r="AE510" s="472"/>
      <c r="AF510" s="472"/>
      <c r="AG510" s="472"/>
      <c r="AH510" s="472"/>
      <c r="AI510" s="472"/>
      <c r="AJ510" s="472"/>
      <c r="AK510" s="472"/>
      <c r="AL510" s="473"/>
      <c r="AM510" s="473"/>
      <c r="AN510" s="473"/>
      <c r="AO510" s="473"/>
      <c r="AP510" s="473"/>
      <c r="AQ510" s="473"/>
      <c r="AR510" s="473"/>
      <c r="AS510" s="473"/>
      <c r="AT510" s="473"/>
      <c r="AU510" s="473"/>
      <c r="AV510" s="473"/>
      <c r="AW510" s="473"/>
      <c r="AX510" s="473"/>
      <c r="AY510" s="473"/>
      <c r="AZ510" s="474"/>
      <c r="BA510" s="424"/>
      <c r="BB510" s="424"/>
      <c r="BC510" s="424"/>
      <c r="BD510" s="424"/>
      <c r="BE510" s="424"/>
      <c r="BF510" s="424"/>
      <c r="BG510" s="424"/>
      <c r="BH510" s="424"/>
      <c r="BI510" s="424"/>
      <c r="BJ510" s="424"/>
    </row>
    <row r="511" spans="6:62" ht="93" customHeight="1" x14ac:dyDescent="0.25">
      <c r="F511" s="468"/>
      <c r="G511" s="469"/>
      <c r="H511" s="469"/>
      <c r="I511" s="469"/>
      <c r="J511" s="469"/>
      <c r="K511" s="469"/>
      <c r="L511" s="469"/>
      <c r="M511" s="469"/>
      <c r="N511" s="469"/>
      <c r="U511" s="471"/>
      <c r="V511" s="472"/>
      <c r="W511" s="472"/>
      <c r="X511" s="472"/>
      <c r="Y511" s="472"/>
      <c r="Z511" s="472"/>
      <c r="AA511" s="472"/>
      <c r="AB511" s="472"/>
      <c r="AC511" s="472"/>
      <c r="AD511" s="472"/>
      <c r="AE511" s="472"/>
      <c r="AF511" s="472"/>
      <c r="AG511" s="472"/>
      <c r="AH511" s="472"/>
      <c r="AI511" s="472"/>
      <c r="AJ511" s="472"/>
      <c r="AK511" s="472"/>
      <c r="AL511" s="473"/>
      <c r="AM511" s="473"/>
      <c r="AN511" s="473"/>
      <c r="AO511" s="473"/>
      <c r="AP511" s="473"/>
      <c r="AQ511" s="473"/>
      <c r="AR511" s="473"/>
      <c r="AS511" s="473"/>
      <c r="AT511" s="473"/>
      <c r="AU511" s="473"/>
      <c r="AV511" s="473"/>
      <c r="AW511" s="473"/>
      <c r="AX511" s="473"/>
      <c r="AY511" s="473"/>
      <c r="AZ511" s="474"/>
      <c r="BA511" s="424"/>
      <c r="BB511" s="424"/>
      <c r="BC511" s="424"/>
      <c r="BD511" s="424"/>
      <c r="BE511" s="424"/>
      <c r="BF511" s="424"/>
      <c r="BG511" s="424"/>
      <c r="BH511" s="424"/>
      <c r="BI511" s="424"/>
      <c r="BJ511" s="424"/>
    </row>
    <row r="512" spans="6:62" ht="93" customHeight="1" x14ac:dyDescent="0.25">
      <c r="F512" s="468"/>
      <c r="G512" s="469"/>
      <c r="H512" s="469"/>
      <c r="I512" s="469"/>
      <c r="J512" s="469"/>
      <c r="K512" s="469"/>
      <c r="L512" s="469"/>
      <c r="M512" s="469"/>
      <c r="N512" s="469"/>
      <c r="U512" s="471"/>
      <c r="V512" s="472"/>
      <c r="W512" s="472"/>
      <c r="X512" s="472"/>
      <c r="Y512" s="472"/>
      <c r="Z512" s="472"/>
      <c r="AA512" s="472"/>
      <c r="AB512" s="472"/>
      <c r="AC512" s="472"/>
      <c r="AD512" s="472"/>
      <c r="AE512" s="472"/>
      <c r="AF512" s="472"/>
      <c r="AG512" s="472"/>
      <c r="AH512" s="472"/>
      <c r="AI512" s="472"/>
      <c r="AJ512" s="472"/>
      <c r="AK512" s="472"/>
      <c r="AL512" s="473"/>
      <c r="AM512" s="473"/>
      <c r="AN512" s="473"/>
      <c r="AO512" s="473"/>
      <c r="AP512" s="473"/>
      <c r="AQ512" s="473"/>
      <c r="AR512" s="473"/>
      <c r="AS512" s="473"/>
      <c r="AT512" s="473"/>
      <c r="AU512" s="473"/>
      <c r="AV512" s="473"/>
      <c r="AW512" s="473"/>
      <c r="AX512" s="473"/>
      <c r="AY512" s="473"/>
      <c r="AZ512" s="474"/>
      <c r="BA512" s="424"/>
      <c r="BB512" s="424"/>
      <c r="BC512" s="424"/>
      <c r="BD512" s="424"/>
      <c r="BE512" s="424"/>
      <c r="BF512" s="424"/>
      <c r="BG512" s="424"/>
      <c r="BH512" s="424"/>
      <c r="BI512" s="424"/>
      <c r="BJ512" s="424"/>
    </row>
    <row r="513" spans="6:62" ht="93" customHeight="1" x14ac:dyDescent="0.25">
      <c r="F513" s="468"/>
      <c r="G513" s="469"/>
      <c r="H513" s="469"/>
      <c r="I513" s="469"/>
      <c r="J513" s="469"/>
      <c r="K513" s="469"/>
      <c r="L513" s="469"/>
      <c r="M513" s="469"/>
      <c r="N513" s="469"/>
      <c r="U513" s="471"/>
      <c r="V513" s="472"/>
      <c r="W513" s="472"/>
      <c r="X513" s="472"/>
      <c r="Y513" s="472"/>
      <c r="Z513" s="472"/>
      <c r="AA513" s="472"/>
      <c r="AB513" s="472"/>
      <c r="AC513" s="472"/>
      <c r="AD513" s="472"/>
      <c r="AE513" s="472"/>
      <c r="AF513" s="472"/>
      <c r="AG513" s="472"/>
      <c r="AH513" s="472"/>
      <c r="AI513" s="472"/>
      <c r="AJ513" s="472"/>
      <c r="AK513" s="472"/>
      <c r="AL513" s="473"/>
      <c r="AM513" s="473"/>
      <c r="AN513" s="473"/>
      <c r="AO513" s="473"/>
      <c r="AP513" s="473"/>
      <c r="AQ513" s="473"/>
      <c r="AR513" s="473"/>
      <c r="AS513" s="473"/>
      <c r="AT513" s="473"/>
      <c r="AU513" s="473"/>
      <c r="AV513" s="473"/>
      <c r="AW513" s="473"/>
      <c r="AX513" s="473"/>
      <c r="AY513" s="473"/>
      <c r="AZ513" s="474"/>
      <c r="BA513" s="424"/>
      <c r="BB513" s="424"/>
      <c r="BC513" s="424"/>
      <c r="BD513" s="424"/>
      <c r="BE513" s="424"/>
      <c r="BF513" s="424"/>
      <c r="BG513" s="424"/>
      <c r="BH513" s="424"/>
      <c r="BI513" s="424"/>
      <c r="BJ513" s="424"/>
    </row>
    <row r="514" spans="6:62" ht="93" customHeight="1" x14ac:dyDescent="0.25">
      <c r="F514" s="468"/>
      <c r="G514" s="469"/>
      <c r="H514" s="469"/>
      <c r="I514" s="469"/>
      <c r="J514" s="469"/>
      <c r="K514" s="469"/>
      <c r="L514" s="469"/>
      <c r="M514" s="469"/>
      <c r="N514" s="469"/>
      <c r="U514" s="471"/>
      <c r="V514" s="472"/>
      <c r="W514" s="472"/>
      <c r="X514" s="472"/>
      <c r="Y514" s="472"/>
      <c r="Z514" s="472"/>
      <c r="AA514" s="472"/>
      <c r="AB514" s="472"/>
      <c r="AC514" s="472"/>
      <c r="AD514" s="472"/>
      <c r="AE514" s="472"/>
      <c r="AF514" s="472"/>
      <c r="AG514" s="472"/>
      <c r="AH514" s="472"/>
      <c r="AI514" s="472"/>
      <c r="AJ514" s="472"/>
      <c r="AK514" s="472"/>
      <c r="AL514" s="473"/>
      <c r="AM514" s="473"/>
      <c r="AN514" s="473"/>
      <c r="AO514" s="473"/>
      <c r="AP514" s="473"/>
      <c r="AQ514" s="473"/>
      <c r="AR514" s="473"/>
      <c r="AS514" s="473"/>
      <c r="AT514" s="473"/>
      <c r="AU514" s="473"/>
      <c r="AV514" s="473"/>
      <c r="AW514" s="473"/>
      <c r="AX514" s="473"/>
      <c r="AY514" s="473"/>
      <c r="AZ514" s="474"/>
      <c r="BA514" s="424"/>
      <c r="BB514" s="424"/>
      <c r="BC514" s="424"/>
      <c r="BD514" s="424"/>
      <c r="BE514" s="424"/>
      <c r="BF514" s="424"/>
      <c r="BG514" s="424"/>
      <c r="BH514" s="424"/>
      <c r="BI514" s="424"/>
      <c r="BJ514" s="424"/>
    </row>
    <row r="515" spans="6:62" ht="93" customHeight="1" x14ac:dyDescent="0.25">
      <c r="F515" s="468"/>
      <c r="G515" s="469"/>
      <c r="H515" s="469"/>
      <c r="I515" s="469"/>
      <c r="J515" s="469"/>
      <c r="K515" s="469"/>
      <c r="L515" s="469"/>
      <c r="M515" s="469"/>
      <c r="N515" s="469"/>
      <c r="U515" s="471"/>
      <c r="V515" s="472"/>
      <c r="W515" s="472"/>
      <c r="X515" s="472"/>
      <c r="Y515" s="472"/>
      <c r="Z515" s="472"/>
      <c r="AA515" s="472"/>
      <c r="AB515" s="472"/>
      <c r="AC515" s="472"/>
      <c r="AD515" s="472"/>
      <c r="AE515" s="472"/>
      <c r="AF515" s="472"/>
      <c r="AG515" s="472"/>
      <c r="AH515" s="472"/>
      <c r="AI515" s="472"/>
      <c r="AJ515" s="472"/>
      <c r="AK515" s="472"/>
      <c r="AL515" s="473"/>
      <c r="AM515" s="473"/>
      <c r="AN515" s="473"/>
      <c r="AO515" s="473"/>
      <c r="AP515" s="473"/>
      <c r="AQ515" s="473"/>
      <c r="AR515" s="473"/>
      <c r="AS515" s="473"/>
      <c r="AT515" s="473"/>
      <c r="AU515" s="473"/>
      <c r="AV515" s="473"/>
      <c r="AW515" s="473"/>
      <c r="AX515" s="473"/>
      <c r="AY515" s="473"/>
      <c r="AZ515" s="474"/>
      <c r="BA515" s="424"/>
      <c r="BB515" s="424"/>
      <c r="BC515" s="424"/>
      <c r="BD515" s="424"/>
      <c r="BE515" s="424"/>
      <c r="BF515" s="424"/>
      <c r="BG515" s="424"/>
      <c r="BH515" s="424"/>
      <c r="BI515" s="424"/>
      <c r="BJ515" s="424"/>
    </row>
    <row r="516" spans="6:62" ht="93" customHeight="1" x14ac:dyDescent="0.25">
      <c r="F516" s="468"/>
      <c r="G516" s="469"/>
      <c r="H516" s="469"/>
      <c r="I516" s="469"/>
      <c r="J516" s="469"/>
      <c r="K516" s="469"/>
      <c r="L516" s="469"/>
      <c r="M516" s="469"/>
      <c r="N516" s="469"/>
      <c r="U516" s="471"/>
      <c r="V516" s="472"/>
      <c r="W516" s="472"/>
      <c r="X516" s="472"/>
      <c r="Y516" s="472"/>
      <c r="Z516" s="472"/>
      <c r="AA516" s="472"/>
      <c r="AB516" s="472"/>
      <c r="AC516" s="472"/>
      <c r="AD516" s="472"/>
      <c r="AE516" s="472"/>
      <c r="AF516" s="472"/>
      <c r="AG516" s="472"/>
      <c r="AH516" s="472"/>
      <c r="AI516" s="472"/>
      <c r="AJ516" s="472"/>
      <c r="AK516" s="472"/>
      <c r="AL516" s="473"/>
      <c r="AM516" s="473"/>
      <c r="AN516" s="473"/>
      <c r="AO516" s="473"/>
      <c r="AP516" s="473"/>
      <c r="AQ516" s="473"/>
      <c r="AR516" s="473"/>
      <c r="AS516" s="473"/>
      <c r="AT516" s="473"/>
      <c r="AU516" s="473"/>
      <c r="AV516" s="473"/>
      <c r="AW516" s="473"/>
      <c r="AX516" s="473"/>
      <c r="AY516" s="473"/>
      <c r="AZ516" s="474"/>
      <c r="BA516" s="424"/>
      <c r="BB516" s="424"/>
      <c r="BC516" s="424"/>
      <c r="BD516" s="424"/>
      <c r="BE516" s="424"/>
      <c r="BF516" s="424"/>
      <c r="BG516" s="424"/>
      <c r="BH516" s="424"/>
      <c r="BI516" s="424"/>
      <c r="BJ516" s="424"/>
    </row>
    <row r="517" spans="6:62" ht="93" customHeight="1" x14ac:dyDescent="0.25">
      <c r="F517" s="468"/>
      <c r="G517" s="469"/>
      <c r="H517" s="469"/>
      <c r="I517" s="469"/>
      <c r="J517" s="469"/>
      <c r="K517" s="469"/>
      <c r="L517" s="469"/>
      <c r="M517" s="469"/>
      <c r="N517" s="469"/>
      <c r="U517" s="471"/>
      <c r="V517" s="472"/>
      <c r="W517" s="472"/>
      <c r="X517" s="472"/>
      <c r="Y517" s="472"/>
      <c r="Z517" s="472"/>
      <c r="AA517" s="472"/>
      <c r="AB517" s="472"/>
      <c r="AC517" s="472"/>
      <c r="AD517" s="472"/>
      <c r="AE517" s="472"/>
      <c r="AF517" s="472"/>
      <c r="AG517" s="472"/>
      <c r="AH517" s="472"/>
      <c r="AI517" s="472"/>
      <c r="AJ517" s="472"/>
      <c r="AK517" s="472"/>
      <c r="AL517" s="473"/>
      <c r="AM517" s="473"/>
      <c r="AN517" s="473"/>
      <c r="AO517" s="473"/>
      <c r="AP517" s="473"/>
      <c r="AQ517" s="473"/>
      <c r="AR517" s="473"/>
      <c r="AS517" s="473"/>
      <c r="AT517" s="473"/>
      <c r="AU517" s="473"/>
      <c r="AV517" s="473"/>
      <c r="AW517" s="473"/>
      <c r="AX517" s="473"/>
      <c r="AY517" s="473"/>
      <c r="AZ517" s="474"/>
      <c r="BA517" s="424"/>
      <c r="BB517" s="424"/>
      <c r="BC517" s="424"/>
      <c r="BD517" s="424"/>
      <c r="BE517" s="424"/>
      <c r="BF517" s="424"/>
      <c r="BG517" s="424"/>
      <c r="BH517" s="424"/>
      <c r="BI517" s="424"/>
      <c r="BJ517" s="424"/>
    </row>
    <row r="518" spans="6:62" ht="93" customHeight="1" x14ac:dyDescent="0.25">
      <c r="F518" s="468"/>
      <c r="G518" s="469"/>
      <c r="H518" s="469"/>
      <c r="I518" s="469"/>
      <c r="J518" s="469"/>
      <c r="K518" s="469"/>
      <c r="L518" s="469"/>
      <c r="M518" s="469"/>
      <c r="N518" s="469"/>
      <c r="U518" s="471"/>
      <c r="V518" s="472"/>
      <c r="W518" s="472"/>
      <c r="X518" s="472"/>
      <c r="Y518" s="472"/>
      <c r="Z518" s="472"/>
      <c r="AA518" s="472"/>
      <c r="AB518" s="472"/>
      <c r="AC518" s="472"/>
      <c r="AD518" s="472"/>
      <c r="AE518" s="472"/>
      <c r="AF518" s="472"/>
      <c r="AG518" s="472"/>
      <c r="AH518" s="472"/>
      <c r="AI518" s="472"/>
      <c r="AJ518" s="472"/>
      <c r="AK518" s="472"/>
      <c r="AL518" s="473"/>
      <c r="AM518" s="473"/>
      <c r="AN518" s="473"/>
      <c r="AO518" s="473"/>
      <c r="AP518" s="473"/>
      <c r="AQ518" s="473"/>
      <c r="AR518" s="473"/>
      <c r="AS518" s="473"/>
      <c r="AT518" s="473"/>
      <c r="AU518" s="473"/>
      <c r="AV518" s="473"/>
      <c r="AW518" s="473"/>
      <c r="AX518" s="473"/>
      <c r="AY518" s="473"/>
      <c r="AZ518" s="474"/>
      <c r="BA518" s="424"/>
      <c r="BB518" s="424"/>
      <c r="BC518" s="424"/>
      <c r="BD518" s="424"/>
      <c r="BE518" s="424"/>
      <c r="BF518" s="424"/>
      <c r="BG518" s="424"/>
      <c r="BH518" s="424"/>
      <c r="BI518" s="424"/>
      <c r="BJ518" s="424"/>
    </row>
    <row r="519" spans="6:62" ht="93" customHeight="1" x14ac:dyDescent="0.25">
      <c r="F519" s="468"/>
      <c r="G519" s="469"/>
      <c r="H519" s="469"/>
      <c r="I519" s="469"/>
      <c r="J519" s="469"/>
      <c r="K519" s="469"/>
      <c r="L519" s="469"/>
      <c r="M519" s="469"/>
      <c r="N519" s="469"/>
      <c r="U519" s="471"/>
      <c r="V519" s="472"/>
      <c r="W519" s="472"/>
      <c r="X519" s="472"/>
      <c r="Y519" s="472"/>
      <c r="Z519" s="472"/>
      <c r="AA519" s="472"/>
      <c r="AB519" s="472"/>
      <c r="AC519" s="472"/>
      <c r="AD519" s="472"/>
      <c r="AE519" s="472"/>
      <c r="AF519" s="472"/>
      <c r="AG519" s="472"/>
      <c r="AH519" s="472"/>
      <c r="AI519" s="472"/>
      <c r="AJ519" s="472"/>
      <c r="AK519" s="472"/>
      <c r="AL519" s="473"/>
      <c r="AM519" s="473"/>
      <c r="AN519" s="473"/>
      <c r="AO519" s="473"/>
      <c r="AP519" s="473"/>
      <c r="AQ519" s="473"/>
      <c r="AR519" s="473"/>
      <c r="AS519" s="473"/>
      <c r="AT519" s="473"/>
      <c r="AU519" s="473"/>
      <c r="AV519" s="473"/>
      <c r="AW519" s="473"/>
      <c r="AX519" s="473"/>
      <c r="AY519" s="473"/>
      <c r="AZ519" s="474"/>
      <c r="BA519" s="424"/>
      <c r="BB519" s="424"/>
      <c r="BC519" s="424"/>
      <c r="BD519" s="424"/>
      <c r="BE519" s="424"/>
      <c r="BF519" s="424"/>
      <c r="BG519" s="424"/>
      <c r="BH519" s="424"/>
      <c r="BI519" s="424"/>
      <c r="BJ519" s="424"/>
    </row>
    <row r="520" spans="6:62" ht="93" customHeight="1" x14ac:dyDescent="0.25">
      <c r="F520" s="468"/>
      <c r="G520" s="469"/>
      <c r="H520" s="469"/>
      <c r="I520" s="469"/>
      <c r="J520" s="469"/>
      <c r="K520" s="469"/>
      <c r="L520" s="469"/>
      <c r="M520" s="469"/>
      <c r="N520" s="469"/>
      <c r="U520" s="471"/>
      <c r="V520" s="472"/>
      <c r="W520" s="472"/>
      <c r="X520" s="472"/>
      <c r="Y520" s="472"/>
      <c r="Z520" s="472"/>
      <c r="AA520" s="472"/>
      <c r="AB520" s="472"/>
      <c r="AC520" s="472"/>
      <c r="AD520" s="472"/>
      <c r="AE520" s="472"/>
      <c r="AF520" s="472"/>
      <c r="AG520" s="472"/>
      <c r="AH520" s="472"/>
      <c r="AI520" s="472"/>
      <c r="AJ520" s="472"/>
      <c r="AK520" s="472"/>
      <c r="AL520" s="473"/>
      <c r="AM520" s="473"/>
      <c r="AN520" s="473"/>
      <c r="AO520" s="473"/>
      <c r="AP520" s="473"/>
      <c r="AQ520" s="473"/>
      <c r="AR520" s="473"/>
      <c r="AS520" s="473"/>
      <c r="AT520" s="473"/>
      <c r="AU520" s="473"/>
      <c r="AV520" s="473"/>
      <c r="AW520" s="473"/>
      <c r="AX520" s="473"/>
      <c r="AY520" s="473"/>
      <c r="AZ520" s="474"/>
      <c r="BA520" s="424"/>
      <c r="BB520" s="424"/>
      <c r="BC520" s="424"/>
      <c r="BD520" s="424"/>
      <c r="BE520" s="424"/>
      <c r="BF520" s="424"/>
      <c r="BG520" s="424"/>
      <c r="BH520" s="424"/>
      <c r="BI520" s="424"/>
      <c r="BJ520" s="424"/>
    </row>
    <row r="521" spans="6:62" ht="93" customHeight="1" x14ac:dyDescent="0.25">
      <c r="F521" s="468"/>
      <c r="G521" s="469"/>
      <c r="H521" s="469"/>
      <c r="I521" s="469"/>
      <c r="J521" s="469"/>
      <c r="K521" s="469"/>
      <c r="L521" s="469"/>
      <c r="M521" s="469"/>
      <c r="N521" s="469"/>
      <c r="U521" s="471"/>
      <c r="V521" s="472"/>
      <c r="W521" s="472"/>
      <c r="X521" s="472"/>
      <c r="Y521" s="472"/>
      <c r="Z521" s="472"/>
      <c r="AA521" s="472"/>
      <c r="AB521" s="472"/>
      <c r="AC521" s="472"/>
      <c r="AD521" s="472"/>
      <c r="AE521" s="472"/>
      <c r="AF521" s="472"/>
      <c r="AG521" s="472"/>
      <c r="AH521" s="472"/>
      <c r="AI521" s="472"/>
      <c r="AJ521" s="472"/>
      <c r="AK521" s="472"/>
      <c r="AL521" s="473"/>
      <c r="AM521" s="473"/>
      <c r="AN521" s="473"/>
      <c r="AO521" s="473"/>
      <c r="AP521" s="473"/>
      <c r="AQ521" s="473"/>
      <c r="AR521" s="473"/>
      <c r="AS521" s="473"/>
      <c r="AT521" s="473"/>
      <c r="AU521" s="473"/>
      <c r="AV521" s="473"/>
      <c r="AW521" s="473"/>
      <c r="AX521" s="473"/>
      <c r="AY521" s="473"/>
      <c r="AZ521" s="474"/>
      <c r="BA521" s="424"/>
      <c r="BB521" s="424"/>
      <c r="BC521" s="424"/>
      <c r="BD521" s="424"/>
      <c r="BE521" s="424"/>
      <c r="BF521" s="424"/>
      <c r="BG521" s="424"/>
      <c r="BH521" s="424"/>
      <c r="BI521" s="424"/>
      <c r="BJ521" s="424"/>
    </row>
    <row r="522" spans="6:62" ht="93" customHeight="1" x14ac:dyDescent="0.25">
      <c r="F522" s="468"/>
      <c r="G522" s="469"/>
      <c r="H522" s="469"/>
      <c r="I522" s="469"/>
      <c r="J522" s="469"/>
      <c r="K522" s="469"/>
      <c r="L522" s="469"/>
      <c r="M522" s="469"/>
      <c r="N522" s="469"/>
      <c r="U522" s="471"/>
      <c r="V522" s="472"/>
      <c r="W522" s="472"/>
      <c r="X522" s="472"/>
      <c r="Y522" s="472"/>
      <c r="Z522" s="472"/>
      <c r="AA522" s="472"/>
      <c r="AB522" s="472"/>
      <c r="AC522" s="472"/>
      <c r="AD522" s="472"/>
      <c r="AE522" s="472"/>
      <c r="AF522" s="472"/>
      <c r="AG522" s="472"/>
      <c r="AH522" s="472"/>
      <c r="AI522" s="472"/>
      <c r="AJ522" s="472"/>
      <c r="AK522" s="472"/>
      <c r="AL522" s="473"/>
      <c r="AM522" s="473"/>
      <c r="AN522" s="473"/>
      <c r="AO522" s="473"/>
      <c r="AP522" s="473"/>
      <c r="AQ522" s="473"/>
      <c r="AR522" s="473"/>
      <c r="AS522" s="473"/>
      <c r="AT522" s="473"/>
      <c r="AU522" s="473"/>
      <c r="AV522" s="473"/>
      <c r="AW522" s="473"/>
      <c r="AX522" s="473"/>
      <c r="AY522" s="473"/>
      <c r="AZ522" s="474"/>
      <c r="BA522" s="424"/>
      <c r="BB522" s="424"/>
      <c r="BC522" s="424"/>
      <c r="BD522" s="424"/>
      <c r="BE522" s="424"/>
      <c r="BF522" s="424"/>
      <c r="BG522" s="424"/>
      <c r="BH522" s="424"/>
      <c r="BI522" s="424"/>
      <c r="BJ522" s="424"/>
    </row>
    <row r="523" spans="6:62" ht="93" customHeight="1" x14ac:dyDescent="0.25">
      <c r="F523" s="468"/>
      <c r="G523" s="469"/>
      <c r="H523" s="469"/>
      <c r="I523" s="469"/>
      <c r="J523" s="469"/>
      <c r="K523" s="469"/>
      <c r="L523" s="469"/>
      <c r="M523" s="469"/>
      <c r="N523" s="469"/>
      <c r="U523" s="471"/>
      <c r="V523" s="472"/>
      <c r="W523" s="472"/>
      <c r="X523" s="472"/>
      <c r="Y523" s="472"/>
      <c r="Z523" s="472"/>
      <c r="AA523" s="472"/>
      <c r="AB523" s="472"/>
      <c r="AC523" s="472"/>
      <c r="AD523" s="472"/>
      <c r="AE523" s="472"/>
      <c r="AF523" s="472"/>
      <c r="AG523" s="472"/>
      <c r="AH523" s="472"/>
      <c r="AI523" s="472"/>
      <c r="AJ523" s="472"/>
      <c r="AK523" s="472"/>
      <c r="AL523" s="473"/>
      <c r="AM523" s="473"/>
      <c r="AN523" s="473"/>
      <c r="AO523" s="473"/>
      <c r="AP523" s="473"/>
      <c r="AQ523" s="473"/>
      <c r="AR523" s="473"/>
      <c r="AS523" s="473"/>
      <c r="AT523" s="473"/>
      <c r="AU523" s="473"/>
      <c r="AV523" s="473"/>
      <c r="AW523" s="473"/>
      <c r="AX523" s="473"/>
      <c r="AY523" s="473"/>
      <c r="AZ523" s="474"/>
      <c r="BA523" s="424"/>
      <c r="BB523" s="424"/>
      <c r="BC523" s="424"/>
      <c r="BD523" s="424"/>
      <c r="BE523" s="424"/>
      <c r="BF523" s="424"/>
      <c r="BG523" s="424"/>
      <c r="BH523" s="424"/>
      <c r="BI523" s="424"/>
      <c r="BJ523" s="424"/>
    </row>
    <row r="524" spans="6:62" ht="93" customHeight="1" x14ac:dyDescent="0.25">
      <c r="F524" s="468"/>
      <c r="G524" s="469"/>
      <c r="H524" s="469"/>
      <c r="I524" s="469"/>
      <c r="J524" s="469"/>
      <c r="K524" s="469"/>
      <c r="L524" s="469"/>
      <c r="M524" s="469"/>
      <c r="N524" s="469"/>
      <c r="U524" s="471"/>
      <c r="V524" s="472"/>
      <c r="W524" s="472"/>
      <c r="X524" s="472"/>
      <c r="Y524" s="472"/>
      <c r="Z524" s="472"/>
      <c r="AA524" s="472"/>
      <c r="AB524" s="472"/>
      <c r="AC524" s="472"/>
      <c r="AD524" s="472"/>
      <c r="AE524" s="472"/>
      <c r="AF524" s="472"/>
      <c r="AG524" s="472"/>
      <c r="AH524" s="472"/>
      <c r="AI524" s="472"/>
      <c r="AJ524" s="472"/>
      <c r="AK524" s="472"/>
      <c r="AL524" s="473"/>
      <c r="AM524" s="473"/>
      <c r="AN524" s="473"/>
      <c r="AO524" s="473"/>
      <c r="AP524" s="473"/>
      <c r="AQ524" s="473"/>
      <c r="AR524" s="473"/>
      <c r="AS524" s="473"/>
      <c r="AT524" s="473"/>
      <c r="AU524" s="473"/>
      <c r="AV524" s="473"/>
      <c r="AW524" s="473"/>
      <c r="AX524" s="473"/>
      <c r="AY524" s="473"/>
      <c r="AZ524" s="474"/>
      <c r="BA524" s="424"/>
      <c r="BB524" s="424"/>
      <c r="BC524" s="424"/>
      <c r="BD524" s="424"/>
      <c r="BE524" s="424"/>
      <c r="BF524" s="424"/>
      <c r="BG524" s="424"/>
      <c r="BH524" s="424"/>
      <c r="BI524" s="424"/>
      <c r="BJ524" s="424"/>
    </row>
    <row r="525" spans="6:62" ht="93" customHeight="1" x14ac:dyDescent="0.25">
      <c r="F525" s="468"/>
      <c r="G525" s="469"/>
      <c r="H525" s="469"/>
      <c r="I525" s="469"/>
      <c r="J525" s="469"/>
      <c r="K525" s="469"/>
      <c r="L525" s="469"/>
      <c r="M525" s="469"/>
      <c r="N525" s="469"/>
      <c r="U525" s="471"/>
      <c r="V525" s="472"/>
      <c r="W525" s="472"/>
      <c r="X525" s="472"/>
      <c r="Y525" s="472"/>
      <c r="Z525" s="472"/>
      <c r="AA525" s="472"/>
      <c r="AB525" s="472"/>
      <c r="AC525" s="472"/>
      <c r="AD525" s="472"/>
      <c r="AE525" s="472"/>
      <c r="AF525" s="472"/>
      <c r="AG525" s="472"/>
      <c r="AH525" s="472"/>
      <c r="AI525" s="472"/>
      <c r="AJ525" s="472"/>
      <c r="AK525" s="472"/>
      <c r="AL525" s="473"/>
      <c r="AM525" s="473"/>
      <c r="AN525" s="473"/>
      <c r="AO525" s="473"/>
      <c r="AP525" s="473"/>
      <c r="AQ525" s="473"/>
      <c r="AR525" s="473"/>
      <c r="AS525" s="473"/>
      <c r="AT525" s="473"/>
      <c r="AU525" s="473"/>
      <c r="AV525" s="473"/>
      <c r="AW525" s="473"/>
      <c r="AX525" s="473"/>
      <c r="AY525" s="473"/>
      <c r="AZ525" s="474"/>
      <c r="BA525" s="424"/>
      <c r="BB525" s="424"/>
      <c r="BC525" s="424"/>
      <c r="BD525" s="424"/>
      <c r="BE525" s="424"/>
      <c r="BF525" s="424"/>
      <c r="BG525" s="424"/>
      <c r="BH525" s="424"/>
      <c r="BI525" s="424"/>
      <c r="BJ525" s="424"/>
    </row>
    <row r="526" spans="6:62" ht="93" customHeight="1" x14ac:dyDescent="0.25">
      <c r="F526" s="468"/>
      <c r="G526" s="469"/>
      <c r="H526" s="469"/>
      <c r="I526" s="469"/>
      <c r="J526" s="469"/>
      <c r="K526" s="469"/>
      <c r="L526" s="469"/>
      <c r="M526" s="469"/>
      <c r="N526" s="469"/>
      <c r="U526" s="471"/>
      <c r="V526" s="472"/>
      <c r="W526" s="472"/>
      <c r="X526" s="472"/>
      <c r="Y526" s="472"/>
      <c r="Z526" s="472"/>
      <c r="AA526" s="472"/>
      <c r="AB526" s="472"/>
      <c r="AC526" s="472"/>
      <c r="AD526" s="472"/>
      <c r="AE526" s="472"/>
      <c r="AF526" s="472"/>
      <c r="AG526" s="472"/>
      <c r="AH526" s="472"/>
      <c r="AI526" s="472"/>
      <c r="AJ526" s="472"/>
      <c r="AK526" s="472"/>
      <c r="AL526" s="473"/>
      <c r="AM526" s="473"/>
      <c r="AN526" s="473"/>
      <c r="AO526" s="473"/>
      <c r="AP526" s="473"/>
      <c r="AQ526" s="473"/>
      <c r="AR526" s="473"/>
      <c r="AS526" s="473"/>
      <c r="AT526" s="473"/>
      <c r="AU526" s="473"/>
      <c r="AV526" s="473"/>
      <c r="AW526" s="473"/>
      <c r="AX526" s="473"/>
      <c r="AY526" s="473"/>
      <c r="AZ526" s="474"/>
      <c r="BA526" s="424"/>
      <c r="BB526" s="424"/>
      <c r="BC526" s="424"/>
      <c r="BD526" s="424"/>
      <c r="BE526" s="424"/>
      <c r="BF526" s="424"/>
      <c r="BG526" s="424"/>
      <c r="BH526" s="424"/>
      <c r="BI526" s="424"/>
      <c r="BJ526" s="424"/>
    </row>
    <row r="527" spans="6:62" ht="93" customHeight="1" x14ac:dyDescent="0.25">
      <c r="F527" s="468"/>
      <c r="G527" s="469"/>
      <c r="H527" s="469"/>
      <c r="I527" s="469"/>
      <c r="J527" s="469"/>
      <c r="K527" s="469"/>
      <c r="L527" s="469"/>
      <c r="M527" s="469"/>
      <c r="N527" s="469"/>
      <c r="U527" s="471"/>
      <c r="V527" s="472"/>
      <c r="W527" s="472"/>
      <c r="X527" s="472"/>
      <c r="Y527" s="472"/>
      <c r="Z527" s="472"/>
      <c r="AA527" s="472"/>
      <c r="AB527" s="472"/>
      <c r="AC527" s="472"/>
      <c r="AD527" s="472"/>
      <c r="AE527" s="472"/>
      <c r="AF527" s="472"/>
      <c r="AG527" s="472"/>
      <c r="AH527" s="472"/>
      <c r="AI527" s="472"/>
      <c r="AJ527" s="472"/>
      <c r="AK527" s="472"/>
      <c r="AL527" s="473"/>
      <c r="AM527" s="473"/>
      <c r="AN527" s="473"/>
      <c r="AO527" s="473"/>
      <c r="AP527" s="473"/>
      <c r="AQ527" s="473"/>
      <c r="AR527" s="473"/>
      <c r="AS527" s="473"/>
      <c r="AT527" s="473"/>
      <c r="AU527" s="473"/>
      <c r="AV527" s="473"/>
      <c r="AW527" s="473"/>
      <c r="AX527" s="473"/>
      <c r="AY527" s="473"/>
      <c r="AZ527" s="474"/>
      <c r="BA527" s="424"/>
      <c r="BB527" s="424"/>
      <c r="BC527" s="424"/>
      <c r="BD527" s="424"/>
      <c r="BE527" s="424"/>
      <c r="BF527" s="424"/>
      <c r="BG527" s="424"/>
      <c r="BH527" s="424"/>
      <c r="BI527" s="424"/>
      <c r="BJ527" s="424"/>
    </row>
    <row r="528" spans="6:62" ht="93" customHeight="1" x14ac:dyDescent="0.25">
      <c r="F528" s="468"/>
      <c r="G528" s="469"/>
      <c r="H528" s="469"/>
      <c r="I528" s="469"/>
      <c r="J528" s="469"/>
      <c r="K528" s="469"/>
      <c r="L528" s="469"/>
      <c r="M528" s="469"/>
      <c r="N528" s="469"/>
      <c r="U528" s="471"/>
      <c r="V528" s="472"/>
      <c r="W528" s="472"/>
      <c r="X528" s="472"/>
      <c r="Y528" s="472"/>
      <c r="Z528" s="472"/>
      <c r="AA528" s="472"/>
      <c r="AB528" s="472"/>
      <c r="AC528" s="472"/>
      <c r="AD528" s="472"/>
      <c r="AE528" s="472"/>
      <c r="AF528" s="472"/>
      <c r="AG528" s="472"/>
      <c r="AH528" s="472"/>
      <c r="AI528" s="472"/>
      <c r="AJ528" s="472"/>
      <c r="AK528" s="472"/>
      <c r="AL528" s="473"/>
      <c r="AM528" s="473"/>
      <c r="AN528" s="473"/>
      <c r="AO528" s="473"/>
      <c r="AP528" s="473"/>
      <c r="AQ528" s="473"/>
      <c r="AR528" s="473"/>
      <c r="AS528" s="473"/>
      <c r="AT528" s="473"/>
      <c r="AU528" s="473"/>
      <c r="AV528" s="473"/>
      <c r="AW528" s="473"/>
      <c r="AX528" s="473"/>
      <c r="AY528" s="473"/>
      <c r="AZ528" s="474"/>
      <c r="BA528" s="424"/>
      <c r="BB528" s="424"/>
      <c r="BC528" s="424"/>
      <c r="BD528" s="424"/>
      <c r="BE528" s="424"/>
      <c r="BF528" s="424"/>
      <c r="BG528" s="424"/>
      <c r="BH528" s="424"/>
      <c r="BI528" s="424"/>
      <c r="BJ528" s="424"/>
    </row>
    <row r="529" spans="6:62" ht="93" customHeight="1" x14ac:dyDescent="0.25">
      <c r="F529" s="468"/>
      <c r="G529" s="469"/>
      <c r="H529" s="469"/>
      <c r="I529" s="469"/>
      <c r="J529" s="469"/>
      <c r="K529" s="469"/>
      <c r="L529" s="469"/>
      <c r="M529" s="469"/>
      <c r="N529" s="469"/>
      <c r="U529" s="471"/>
      <c r="V529" s="472"/>
      <c r="W529" s="472"/>
      <c r="X529" s="472"/>
      <c r="Y529" s="472"/>
      <c r="Z529" s="472"/>
      <c r="AA529" s="472"/>
      <c r="AB529" s="472"/>
      <c r="AC529" s="472"/>
      <c r="AD529" s="472"/>
      <c r="AE529" s="472"/>
      <c r="AF529" s="472"/>
      <c r="AG529" s="472"/>
      <c r="AH529" s="472"/>
      <c r="AI529" s="472"/>
      <c r="AJ529" s="472"/>
      <c r="AK529" s="472"/>
      <c r="AL529" s="473"/>
      <c r="AM529" s="473"/>
      <c r="AN529" s="473"/>
      <c r="AO529" s="473"/>
      <c r="AP529" s="473"/>
      <c r="AQ529" s="473"/>
      <c r="AR529" s="473"/>
      <c r="AS529" s="473"/>
      <c r="AT529" s="473"/>
      <c r="AU529" s="473"/>
      <c r="AV529" s="473"/>
      <c r="AW529" s="473"/>
      <c r="AX529" s="473"/>
      <c r="AY529" s="473"/>
      <c r="AZ529" s="474"/>
      <c r="BA529" s="424"/>
      <c r="BB529" s="424"/>
      <c r="BC529" s="424"/>
      <c r="BD529" s="424"/>
      <c r="BE529" s="424"/>
      <c r="BF529" s="424"/>
      <c r="BG529" s="424"/>
      <c r="BH529" s="424"/>
      <c r="BI529" s="424"/>
      <c r="BJ529" s="424"/>
    </row>
    <row r="530" spans="6:62" ht="93" customHeight="1" x14ac:dyDescent="0.25">
      <c r="F530" s="468"/>
      <c r="G530" s="469"/>
      <c r="H530" s="469"/>
      <c r="I530" s="469"/>
      <c r="J530" s="469"/>
      <c r="K530" s="469"/>
      <c r="L530" s="469"/>
      <c r="M530" s="469"/>
      <c r="N530" s="469"/>
      <c r="U530" s="471"/>
      <c r="V530" s="472"/>
      <c r="W530" s="472"/>
      <c r="X530" s="472"/>
      <c r="Y530" s="472"/>
      <c r="Z530" s="472"/>
      <c r="AA530" s="472"/>
      <c r="AB530" s="472"/>
      <c r="AC530" s="472"/>
      <c r="AD530" s="472"/>
      <c r="AE530" s="472"/>
      <c r="AF530" s="472"/>
      <c r="AG530" s="472"/>
      <c r="AH530" s="472"/>
      <c r="AI530" s="472"/>
      <c r="AJ530" s="472"/>
      <c r="AK530" s="472"/>
      <c r="AL530" s="473"/>
      <c r="AM530" s="473"/>
      <c r="AN530" s="473"/>
      <c r="AO530" s="473"/>
      <c r="AP530" s="473"/>
      <c r="AQ530" s="473"/>
      <c r="AR530" s="473"/>
      <c r="AS530" s="473"/>
      <c r="AT530" s="473"/>
      <c r="AU530" s="473"/>
      <c r="AV530" s="473"/>
      <c r="AW530" s="473"/>
      <c r="AX530" s="473"/>
      <c r="AY530" s="473"/>
      <c r="AZ530" s="474"/>
      <c r="BA530" s="424"/>
      <c r="BB530" s="424"/>
      <c r="BC530" s="424"/>
      <c r="BD530" s="424"/>
      <c r="BE530" s="424"/>
      <c r="BF530" s="424"/>
      <c r="BG530" s="424"/>
      <c r="BH530" s="424"/>
      <c r="BI530" s="424"/>
      <c r="BJ530" s="424"/>
    </row>
    <row r="531" spans="6:62" ht="93" customHeight="1" x14ac:dyDescent="0.25">
      <c r="F531" s="468"/>
      <c r="G531" s="469"/>
      <c r="H531" s="469"/>
      <c r="I531" s="469"/>
      <c r="J531" s="469"/>
      <c r="K531" s="469"/>
      <c r="L531" s="469"/>
      <c r="M531" s="469"/>
      <c r="N531" s="469"/>
      <c r="U531" s="471"/>
      <c r="V531" s="472"/>
      <c r="W531" s="472"/>
      <c r="X531" s="472"/>
      <c r="Y531" s="472"/>
      <c r="Z531" s="472"/>
      <c r="AA531" s="472"/>
      <c r="AB531" s="472"/>
      <c r="AC531" s="472"/>
      <c r="AD531" s="472"/>
      <c r="AE531" s="472"/>
      <c r="AF531" s="472"/>
      <c r="AG531" s="472"/>
      <c r="AH531" s="472"/>
      <c r="AI531" s="472"/>
      <c r="AJ531" s="472"/>
      <c r="AK531" s="472"/>
      <c r="AL531" s="473"/>
      <c r="AM531" s="473"/>
      <c r="AN531" s="473"/>
      <c r="AO531" s="473"/>
      <c r="AP531" s="473"/>
      <c r="AQ531" s="473"/>
      <c r="AR531" s="473"/>
      <c r="AS531" s="473"/>
      <c r="AT531" s="473"/>
      <c r="AU531" s="473"/>
      <c r="AV531" s="473"/>
      <c r="AW531" s="473"/>
      <c r="AX531" s="473"/>
      <c r="AY531" s="473"/>
      <c r="AZ531" s="474"/>
      <c r="BA531" s="424"/>
      <c r="BB531" s="424"/>
      <c r="BC531" s="424"/>
      <c r="BD531" s="424"/>
      <c r="BE531" s="424"/>
      <c r="BF531" s="424"/>
      <c r="BG531" s="424"/>
      <c r="BH531" s="424"/>
      <c r="BI531" s="424"/>
      <c r="BJ531" s="424"/>
    </row>
    <row r="532" spans="6:62" ht="93" customHeight="1" x14ac:dyDescent="0.25">
      <c r="F532" s="468"/>
      <c r="G532" s="469"/>
      <c r="H532" s="469"/>
      <c r="I532" s="469"/>
      <c r="J532" s="469"/>
      <c r="K532" s="469"/>
      <c r="L532" s="469"/>
      <c r="M532" s="469"/>
      <c r="N532" s="469"/>
      <c r="U532" s="471"/>
      <c r="V532" s="472"/>
      <c r="W532" s="472"/>
      <c r="X532" s="472"/>
      <c r="Y532" s="472"/>
      <c r="Z532" s="472"/>
      <c r="AA532" s="472"/>
      <c r="AB532" s="472"/>
      <c r="AC532" s="472"/>
      <c r="AD532" s="472"/>
      <c r="AE532" s="472"/>
      <c r="AF532" s="472"/>
      <c r="AG532" s="472"/>
      <c r="AH532" s="472"/>
      <c r="AI532" s="472"/>
      <c r="AJ532" s="472"/>
      <c r="AK532" s="472"/>
      <c r="AL532" s="473"/>
      <c r="AM532" s="473"/>
      <c r="AN532" s="473"/>
      <c r="AO532" s="473"/>
      <c r="AP532" s="473"/>
      <c r="AQ532" s="473"/>
      <c r="AR532" s="473"/>
      <c r="AS532" s="473"/>
      <c r="AT532" s="473"/>
      <c r="AU532" s="473"/>
      <c r="AV532" s="473"/>
      <c r="AW532" s="473"/>
      <c r="AX532" s="473"/>
      <c r="AY532" s="473"/>
      <c r="AZ532" s="474"/>
      <c r="BA532" s="424"/>
      <c r="BB532" s="424"/>
      <c r="BC532" s="424"/>
      <c r="BD532" s="424"/>
      <c r="BE532" s="424"/>
      <c r="BF532" s="424"/>
      <c r="BG532" s="424"/>
      <c r="BH532" s="424"/>
      <c r="BI532" s="424"/>
      <c r="BJ532" s="424"/>
    </row>
    <row r="533" spans="6:62" ht="93" customHeight="1" x14ac:dyDescent="0.25">
      <c r="F533" s="468"/>
      <c r="G533" s="469"/>
      <c r="H533" s="469"/>
      <c r="I533" s="469"/>
      <c r="J533" s="469"/>
      <c r="K533" s="469"/>
      <c r="L533" s="469"/>
      <c r="M533" s="469"/>
      <c r="N533" s="469"/>
      <c r="U533" s="471"/>
      <c r="V533" s="472"/>
      <c r="W533" s="472"/>
      <c r="X533" s="472"/>
      <c r="Y533" s="472"/>
      <c r="Z533" s="472"/>
      <c r="AA533" s="472"/>
      <c r="AB533" s="472"/>
      <c r="AC533" s="472"/>
      <c r="AD533" s="472"/>
      <c r="AE533" s="472"/>
      <c r="AF533" s="472"/>
      <c r="AG533" s="472"/>
      <c r="AH533" s="472"/>
      <c r="AI533" s="472"/>
      <c r="AJ533" s="472"/>
      <c r="AK533" s="472"/>
      <c r="AL533" s="473"/>
      <c r="AM533" s="473"/>
      <c r="AN533" s="473"/>
      <c r="AO533" s="473"/>
      <c r="AP533" s="473"/>
      <c r="AQ533" s="473"/>
      <c r="AR533" s="473"/>
      <c r="AS533" s="473"/>
      <c r="AT533" s="473"/>
      <c r="AU533" s="473"/>
      <c r="AV533" s="473"/>
      <c r="AW533" s="473"/>
      <c r="AX533" s="473"/>
      <c r="AY533" s="473"/>
      <c r="AZ533" s="474"/>
      <c r="BA533" s="424"/>
      <c r="BB533" s="424"/>
      <c r="BC533" s="424"/>
      <c r="BD533" s="424"/>
      <c r="BE533" s="424"/>
      <c r="BF533" s="424"/>
      <c r="BG533" s="424"/>
      <c r="BH533" s="424"/>
      <c r="BI533" s="424"/>
      <c r="BJ533" s="424"/>
    </row>
    <row r="534" spans="6:62" ht="93" customHeight="1" x14ac:dyDescent="0.25">
      <c r="F534" s="468"/>
      <c r="G534" s="469"/>
      <c r="H534" s="469"/>
      <c r="I534" s="469"/>
      <c r="J534" s="469"/>
      <c r="K534" s="469"/>
      <c r="L534" s="469"/>
      <c r="M534" s="469"/>
      <c r="N534" s="469"/>
      <c r="U534" s="471"/>
      <c r="V534" s="472"/>
      <c r="W534" s="472"/>
      <c r="X534" s="472"/>
      <c r="Y534" s="472"/>
      <c r="Z534" s="472"/>
      <c r="AA534" s="472"/>
      <c r="AB534" s="472"/>
      <c r="AC534" s="472"/>
      <c r="AD534" s="472"/>
      <c r="AE534" s="472"/>
      <c r="AF534" s="472"/>
      <c r="AG534" s="472"/>
      <c r="AH534" s="472"/>
      <c r="AI534" s="472"/>
      <c r="AJ534" s="472"/>
      <c r="AK534" s="472"/>
      <c r="AL534" s="473"/>
      <c r="AM534" s="473"/>
      <c r="AN534" s="473"/>
      <c r="AO534" s="473"/>
      <c r="AP534" s="473"/>
      <c r="AQ534" s="473"/>
      <c r="AR534" s="473"/>
      <c r="AS534" s="473"/>
      <c r="AT534" s="473"/>
      <c r="AU534" s="473"/>
      <c r="AV534" s="473"/>
      <c r="AW534" s="473"/>
      <c r="AX534" s="473"/>
      <c r="AY534" s="473"/>
      <c r="AZ534" s="474"/>
      <c r="BA534" s="424"/>
      <c r="BB534" s="424"/>
      <c r="BC534" s="424"/>
      <c r="BD534" s="424"/>
      <c r="BE534" s="424"/>
      <c r="BF534" s="424"/>
      <c r="BG534" s="424"/>
      <c r="BH534" s="424"/>
      <c r="BI534" s="424"/>
      <c r="BJ534" s="424"/>
    </row>
    <row r="535" spans="6:62" ht="93" customHeight="1" x14ac:dyDescent="0.25">
      <c r="F535" s="468"/>
      <c r="G535" s="469"/>
      <c r="H535" s="469"/>
      <c r="I535" s="469"/>
      <c r="J535" s="469"/>
      <c r="K535" s="469"/>
      <c r="L535" s="469"/>
      <c r="M535" s="469"/>
      <c r="N535" s="469"/>
      <c r="U535" s="471"/>
      <c r="V535" s="472"/>
      <c r="W535" s="472"/>
      <c r="X535" s="472"/>
      <c r="Y535" s="472"/>
      <c r="Z535" s="472"/>
      <c r="AA535" s="472"/>
      <c r="AB535" s="472"/>
      <c r="AC535" s="472"/>
      <c r="AD535" s="472"/>
      <c r="AE535" s="472"/>
      <c r="AF535" s="472"/>
      <c r="AG535" s="472"/>
      <c r="AH535" s="472"/>
      <c r="AI535" s="472"/>
      <c r="AJ535" s="472"/>
      <c r="AK535" s="472"/>
      <c r="AL535" s="473"/>
      <c r="AM535" s="473"/>
      <c r="AN535" s="473"/>
      <c r="AO535" s="473"/>
      <c r="AP535" s="473"/>
      <c r="AQ535" s="473"/>
      <c r="AR535" s="473"/>
      <c r="AS535" s="473"/>
      <c r="AT535" s="473"/>
      <c r="AU535" s="473"/>
      <c r="AV535" s="473"/>
      <c r="AW535" s="473"/>
      <c r="AX535" s="473"/>
      <c r="AY535" s="473"/>
      <c r="AZ535" s="474"/>
      <c r="BA535" s="424"/>
      <c r="BB535" s="424"/>
      <c r="BC535" s="424"/>
      <c r="BD535" s="424"/>
      <c r="BE535" s="424"/>
      <c r="BF535" s="424"/>
      <c r="BG535" s="424"/>
      <c r="BH535" s="424"/>
      <c r="BI535" s="424"/>
      <c r="BJ535" s="424"/>
    </row>
    <row r="536" spans="6:62" ht="93" customHeight="1" x14ac:dyDescent="0.25">
      <c r="F536" s="468"/>
      <c r="G536" s="469"/>
      <c r="H536" s="469"/>
      <c r="I536" s="469"/>
      <c r="J536" s="469"/>
      <c r="K536" s="469"/>
      <c r="L536" s="469"/>
      <c r="M536" s="469"/>
      <c r="N536" s="469"/>
      <c r="U536" s="471"/>
      <c r="V536" s="472"/>
      <c r="W536" s="472"/>
      <c r="X536" s="472"/>
      <c r="Y536" s="472"/>
      <c r="Z536" s="472"/>
      <c r="AA536" s="472"/>
      <c r="AB536" s="472"/>
      <c r="AC536" s="472"/>
      <c r="AD536" s="472"/>
      <c r="AE536" s="472"/>
      <c r="AF536" s="472"/>
      <c r="AG536" s="472"/>
      <c r="AH536" s="472"/>
      <c r="AI536" s="472"/>
      <c r="AJ536" s="472"/>
      <c r="AK536" s="472"/>
      <c r="AL536" s="473"/>
      <c r="AM536" s="473"/>
      <c r="AN536" s="473"/>
      <c r="AO536" s="473"/>
      <c r="AP536" s="473"/>
      <c r="AQ536" s="473"/>
      <c r="AR536" s="473"/>
      <c r="AS536" s="473"/>
      <c r="AT536" s="473"/>
      <c r="AU536" s="473"/>
      <c r="AV536" s="473"/>
      <c r="AW536" s="473"/>
      <c r="AX536" s="473"/>
      <c r="AY536" s="473"/>
      <c r="AZ536" s="474"/>
      <c r="BA536" s="424"/>
      <c r="BB536" s="424"/>
      <c r="BC536" s="424"/>
      <c r="BD536" s="424"/>
      <c r="BE536" s="424"/>
      <c r="BF536" s="424"/>
      <c r="BG536" s="424"/>
      <c r="BH536" s="424"/>
      <c r="BI536" s="424"/>
      <c r="BJ536" s="424"/>
    </row>
    <row r="537" spans="6:62" ht="93" customHeight="1" x14ac:dyDescent="0.25">
      <c r="F537" s="468"/>
      <c r="G537" s="469"/>
      <c r="H537" s="469"/>
      <c r="I537" s="469"/>
      <c r="J537" s="469"/>
      <c r="K537" s="469"/>
      <c r="L537" s="469"/>
      <c r="M537" s="469"/>
      <c r="N537" s="469"/>
      <c r="U537" s="471"/>
      <c r="V537" s="472"/>
      <c r="W537" s="472"/>
      <c r="X537" s="472"/>
      <c r="Y537" s="472"/>
      <c r="Z537" s="472"/>
      <c r="AA537" s="472"/>
      <c r="AB537" s="472"/>
      <c r="AC537" s="472"/>
      <c r="AD537" s="472"/>
      <c r="AE537" s="472"/>
      <c r="AF537" s="472"/>
      <c r="AG537" s="472"/>
      <c r="AH537" s="472"/>
      <c r="AI537" s="472"/>
      <c r="AJ537" s="472"/>
      <c r="AK537" s="472"/>
      <c r="AL537" s="473"/>
      <c r="AM537" s="473"/>
      <c r="AN537" s="473"/>
      <c r="AO537" s="473"/>
      <c r="AP537" s="473"/>
      <c r="AQ537" s="473"/>
      <c r="AR537" s="473"/>
      <c r="AS537" s="473"/>
      <c r="AT537" s="473"/>
      <c r="AU537" s="473"/>
      <c r="AV537" s="473"/>
      <c r="AW537" s="473"/>
      <c r="AX537" s="473"/>
      <c r="AY537" s="473"/>
      <c r="AZ537" s="474"/>
      <c r="BA537" s="424"/>
      <c r="BB537" s="424"/>
      <c r="BC537" s="424"/>
      <c r="BD537" s="424"/>
      <c r="BE537" s="424"/>
      <c r="BF537" s="424"/>
      <c r="BG537" s="424"/>
      <c r="BH537" s="424"/>
      <c r="BI537" s="424"/>
      <c r="BJ537" s="424"/>
    </row>
    <row r="538" spans="6:62" ht="93" customHeight="1" x14ac:dyDescent="0.25">
      <c r="F538" s="468"/>
      <c r="G538" s="469"/>
      <c r="H538" s="469"/>
      <c r="I538" s="469"/>
      <c r="J538" s="469"/>
      <c r="K538" s="469"/>
      <c r="L538" s="469"/>
      <c r="M538" s="469"/>
      <c r="N538" s="469"/>
      <c r="U538" s="471"/>
      <c r="V538" s="472"/>
      <c r="W538" s="472"/>
      <c r="X538" s="472"/>
      <c r="Y538" s="472"/>
      <c r="Z538" s="472"/>
      <c r="AA538" s="472"/>
      <c r="AB538" s="472"/>
      <c r="AC538" s="472"/>
      <c r="AD538" s="472"/>
      <c r="AE538" s="472"/>
      <c r="AF538" s="472"/>
      <c r="AG538" s="472"/>
      <c r="AH538" s="472"/>
      <c r="AI538" s="472"/>
      <c r="AJ538" s="472"/>
      <c r="AK538" s="472"/>
      <c r="AL538" s="473"/>
      <c r="AM538" s="473"/>
      <c r="AN538" s="473"/>
      <c r="AO538" s="473"/>
      <c r="AP538" s="473"/>
      <c r="AQ538" s="473"/>
      <c r="AR538" s="473"/>
      <c r="AS538" s="473"/>
      <c r="AT538" s="473"/>
      <c r="AU538" s="473"/>
      <c r="AV538" s="473"/>
      <c r="AW538" s="473"/>
      <c r="AX538" s="473"/>
      <c r="AY538" s="473"/>
      <c r="AZ538" s="474"/>
      <c r="BA538" s="424"/>
      <c r="BB538" s="424"/>
      <c r="BC538" s="424"/>
      <c r="BD538" s="424"/>
      <c r="BE538" s="424"/>
      <c r="BF538" s="424"/>
      <c r="BG538" s="424"/>
      <c r="BH538" s="424"/>
      <c r="BI538" s="424"/>
      <c r="BJ538" s="424"/>
    </row>
    <row r="539" spans="6:62" ht="93" customHeight="1" x14ac:dyDescent="0.25">
      <c r="F539" s="468"/>
      <c r="G539" s="469"/>
      <c r="H539" s="469"/>
      <c r="I539" s="469"/>
      <c r="J539" s="469"/>
      <c r="K539" s="469"/>
      <c r="L539" s="469"/>
      <c r="M539" s="469"/>
      <c r="N539" s="469"/>
      <c r="U539" s="471"/>
      <c r="V539" s="472"/>
      <c r="W539" s="472"/>
      <c r="X539" s="472"/>
      <c r="Y539" s="472"/>
      <c r="Z539" s="472"/>
      <c r="AA539" s="472"/>
      <c r="AB539" s="472"/>
      <c r="AC539" s="472"/>
      <c r="AD539" s="472"/>
      <c r="AE539" s="472"/>
      <c r="AF539" s="472"/>
      <c r="AG539" s="472"/>
      <c r="AH539" s="472"/>
      <c r="AI539" s="472"/>
      <c r="AJ539" s="472"/>
      <c r="AK539" s="472"/>
      <c r="AL539" s="473"/>
      <c r="AM539" s="473"/>
      <c r="AN539" s="473"/>
      <c r="AO539" s="473"/>
      <c r="AP539" s="473"/>
      <c r="AQ539" s="473"/>
      <c r="AR539" s="473"/>
      <c r="AS539" s="473"/>
      <c r="AT539" s="473"/>
      <c r="AU539" s="473"/>
      <c r="AV539" s="473"/>
      <c r="AW539" s="473"/>
      <c r="AX539" s="473"/>
      <c r="AY539" s="473"/>
      <c r="AZ539" s="474"/>
      <c r="BA539" s="424"/>
      <c r="BB539" s="424"/>
      <c r="BC539" s="424"/>
      <c r="BD539" s="424"/>
      <c r="BE539" s="424"/>
      <c r="BF539" s="424"/>
      <c r="BG539" s="424"/>
      <c r="BH539" s="424"/>
      <c r="BI539" s="424"/>
      <c r="BJ539" s="424"/>
    </row>
    <row r="540" spans="6:62" ht="93" customHeight="1" x14ac:dyDescent="0.25">
      <c r="F540" s="468"/>
      <c r="G540" s="469"/>
      <c r="H540" s="469"/>
      <c r="I540" s="469"/>
      <c r="J540" s="469"/>
      <c r="K540" s="469"/>
      <c r="L540" s="469"/>
      <c r="M540" s="469"/>
      <c r="N540" s="469"/>
      <c r="U540" s="471"/>
      <c r="V540" s="472"/>
      <c r="W540" s="472"/>
      <c r="X540" s="472"/>
      <c r="Y540" s="472"/>
      <c r="Z540" s="472"/>
      <c r="AA540" s="472"/>
      <c r="AB540" s="472"/>
      <c r="AC540" s="472"/>
      <c r="AD540" s="472"/>
      <c r="AE540" s="472"/>
      <c r="AF540" s="472"/>
      <c r="AG540" s="472"/>
      <c r="AH540" s="472"/>
      <c r="AI540" s="472"/>
      <c r="AJ540" s="472"/>
      <c r="AK540" s="472"/>
      <c r="AL540" s="473"/>
      <c r="AM540" s="473"/>
      <c r="AN540" s="473"/>
      <c r="AO540" s="473"/>
      <c r="AP540" s="473"/>
      <c r="AQ540" s="473"/>
      <c r="AR540" s="473"/>
      <c r="AS540" s="473"/>
      <c r="AT540" s="473"/>
      <c r="AU540" s="473"/>
      <c r="AV540" s="473"/>
      <c r="AW540" s="473"/>
      <c r="AX540" s="473"/>
      <c r="AY540" s="473"/>
      <c r="AZ540" s="474"/>
      <c r="BA540" s="424"/>
      <c r="BB540" s="424"/>
      <c r="BC540" s="424"/>
      <c r="BD540" s="424"/>
      <c r="BE540" s="424"/>
      <c r="BF540" s="424"/>
      <c r="BG540" s="424"/>
      <c r="BH540" s="424"/>
      <c r="BI540" s="424"/>
      <c r="BJ540" s="424"/>
    </row>
    <row r="541" spans="6:62" ht="93" customHeight="1" x14ac:dyDescent="0.25">
      <c r="F541" s="468"/>
      <c r="G541" s="469"/>
      <c r="H541" s="469"/>
      <c r="I541" s="469"/>
      <c r="J541" s="469"/>
      <c r="K541" s="469"/>
      <c r="L541" s="469"/>
      <c r="M541" s="469"/>
      <c r="N541" s="469"/>
      <c r="U541" s="471"/>
      <c r="V541" s="472"/>
      <c r="W541" s="472"/>
      <c r="X541" s="472"/>
      <c r="Y541" s="472"/>
      <c r="Z541" s="472"/>
      <c r="AA541" s="472"/>
      <c r="AB541" s="472"/>
      <c r="AC541" s="472"/>
      <c r="AD541" s="472"/>
      <c r="AE541" s="472"/>
      <c r="AF541" s="472"/>
      <c r="AG541" s="472"/>
      <c r="AH541" s="472"/>
      <c r="AI541" s="472"/>
      <c r="AJ541" s="472"/>
      <c r="AK541" s="472"/>
      <c r="AL541" s="473"/>
      <c r="AM541" s="473"/>
      <c r="AN541" s="473"/>
      <c r="AO541" s="473"/>
      <c r="AP541" s="473"/>
      <c r="AQ541" s="473"/>
      <c r="AR541" s="473"/>
      <c r="AS541" s="473"/>
      <c r="AT541" s="473"/>
      <c r="AU541" s="473"/>
      <c r="AV541" s="473"/>
      <c r="AW541" s="473"/>
      <c r="AX541" s="473"/>
      <c r="AY541" s="473"/>
      <c r="AZ541" s="474"/>
      <c r="BA541" s="424"/>
      <c r="BB541" s="424"/>
      <c r="BC541" s="424"/>
      <c r="BD541" s="424"/>
      <c r="BE541" s="424"/>
      <c r="BF541" s="424"/>
      <c r="BG541" s="424"/>
      <c r="BH541" s="424"/>
      <c r="BI541" s="424"/>
      <c r="BJ541" s="424"/>
    </row>
    <row r="542" spans="6:62" ht="93" customHeight="1" x14ac:dyDescent="0.25">
      <c r="F542" s="468"/>
      <c r="G542" s="469"/>
      <c r="H542" s="469"/>
      <c r="I542" s="469"/>
      <c r="J542" s="469"/>
      <c r="K542" s="469"/>
      <c r="L542" s="469"/>
      <c r="M542" s="469"/>
      <c r="N542" s="469"/>
      <c r="U542" s="471"/>
      <c r="V542" s="472"/>
      <c r="W542" s="472"/>
      <c r="X542" s="472"/>
      <c r="Y542" s="472"/>
      <c r="Z542" s="472"/>
      <c r="AA542" s="472"/>
      <c r="AB542" s="472"/>
      <c r="AC542" s="472"/>
      <c r="AD542" s="472"/>
      <c r="AE542" s="472"/>
      <c r="AF542" s="472"/>
      <c r="AG542" s="472"/>
      <c r="AH542" s="472"/>
      <c r="AI542" s="472"/>
      <c r="AJ542" s="472"/>
      <c r="AK542" s="472"/>
      <c r="AL542" s="473"/>
      <c r="AM542" s="473"/>
      <c r="AN542" s="473"/>
      <c r="AO542" s="473"/>
      <c r="AP542" s="473"/>
      <c r="AQ542" s="473"/>
      <c r="AR542" s="473"/>
      <c r="AS542" s="473"/>
      <c r="AT542" s="473"/>
      <c r="AU542" s="473"/>
      <c r="AV542" s="473"/>
      <c r="AW542" s="473"/>
      <c r="AX542" s="473"/>
      <c r="AY542" s="473"/>
      <c r="AZ542" s="474"/>
      <c r="BA542" s="424"/>
      <c r="BB542" s="424"/>
      <c r="BC542" s="424"/>
      <c r="BD542" s="424"/>
      <c r="BE542" s="424"/>
      <c r="BF542" s="424"/>
      <c r="BG542" s="424"/>
      <c r="BH542" s="424"/>
      <c r="BI542" s="424"/>
      <c r="BJ542" s="424"/>
    </row>
    <row r="543" spans="6:62" ht="93" customHeight="1" x14ac:dyDescent="0.25">
      <c r="F543" s="468"/>
      <c r="G543" s="469"/>
      <c r="H543" s="469"/>
      <c r="I543" s="469"/>
      <c r="J543" s="469"/>
      <c r="K543" s="469"/>
      <c r="L543" s="469"/>
      <c r="M543" s="469"/>
      <c r="N543" s="469"/>
      <c r="U543" s="471"/>
      <c r="V543" s="472"/>
      <c r="W543" s="472"/>
      <c r="X543" s="472"/>
      <c r="Y543" s="472"/>
      <c r="Z543" s="472"/>
      <c r="AA543" s="472"/>
      <c r="AB543" s="472"/>
      <c r="AC543" s="472"/>
      <c r="AD543" s="472"/>
      <c r="AE543" s="472"/>
      <c r="AF543" s="472"/>
      <c r="AG543" s="472"/>
      <c r="AH543" s="472"/>
      <c r="AI543" s="472"/>
      <c r="AJ543" s="472"/>
      <c r="AK543" s="472"/>
      <c r="AL543" s="473"/>
      <c r="AM543" s="473"/>
      <c r="AN543" s="473"/>
      <c r="AO543" s="473"/>
      <c r="AP543" s="473"/>
      <c r="AQ543" s="473"/>
      <c r="AR543" s="473"/>
      <c r="AS543" s="473"/>
      <c r="AT543" s="473"/>
      <c r="AU543" s="473"/>
      <c r="AV543" s="473"/>
      <c r="AW543" s="473"/>
      <c r="AX543" s="473"/>
      <c r="AY543" s="473"/>
      <c r="AZ543" s="474"/>
      <c r="BA543" s="424"/>
      <c r="BB543" s="424"/>
      <c r="BC543" s="424"/>
      <c r="BD543" s="424"/>
      <c r="BE543" s="424"/>
      <c r="BF543" s="424"/>
      <c r="BG543" s="424"/>
      <c r="BH543" s="424"/>
      <c r="BI543" s="424"/>
      <c r="BJ543" s="424"/>
    </row>
    <row r="544" spans="6:62" ht="93" customHeight="1" x14ac:dyDescent="0.25">
      <c r="F544" s="468"/>
      <c r="G544" s="469"/>
      <c r="H544" s="469"/>
      <c r="I544" s="469"/>
      <c r="J544" s="469"/>
      <c r="K544" s="469"/>
      <c r="L544" s="469"/>
      <c r="M544" s="469"/>
      <c r="N544" s="469"/>
      <c r="U544" s="471"/>
      <c r="V544" s="472"/>
      <c r="W544" s="472"/>
      <c r="X544" s="472"/>
      <c r="Y544" s="472"/>
      <c r="Z544" s="472"/>
      <c r="AA544" s="472"/>
      <c r="AB544" s="472"/>
      <c r="AC544" s="472"/>
      <c r="AD544" s="472"/>
      <c r="AE544" s="472"/>
      <c r="AF544" s="472"/>
      <c r="AG544" s="472"/>
      <c r="AH544" s="472"/>
      <c r="AI544" s="472"/>
      <c r="AJ544" s="472"/>
      <c r="AK544" s="472"/>
      <c r="AL544" s="473"/>
      <c r="AM544" s="473"/>
      <c r="AN544" s="473"/>
      <c r="AO544" s="473"/>
      <c r="AP544" s="473"/>
      <c r="AQ544" s="473"/>
      <c r="AR544" s="473"/>
      <c r="AS544" s="473"/>
      <c r="AT544" s="473"/>
      <c r="AU544" s="473"/>
      <c r="AV544" s="473"/>
      <c r="AW544" s="473"/>
      <c r="AX544" s="473"/>
      <c r="AY544" s="473"/>
      <c r="AZ544" s="474"/>
      <c r="BA544" s="424"/>
      <c r="BB544" s="424"/>
      <c r="BC544" s="424"/>
      <c r="BD544" s="424"/>
      <c r="BE544" s="424"/>
      <c r="BF544" s="424"/>
      <c r="BG544" s="424"/>
      <c r="BH544" s="424"/>
      <c r="BI544" s="424"/>
      <c r="BJ544" s="424"/>
    </row>
    <row r="545" spans="6:62" ht="93" customHeight="1" x14ac:dyDescent="0.25">
      <c r="F545" s="468"/>
      <c r="G545" s="469"/>
      <c r="H545" s="469"/>
      <c r="I545" s="469"/>
      <c r="J545" s="469"/>
      <c r="K545" s="469"/>
      <c r="L545" s="469"/>
      <c r="M545" s="469"/>
      <c r="N545" s="469"/>
      <c r="U545" s="471"/>
      <c r="V545" s="472"/>
      <c r="W545" s="472"/>
      <c r="X545" s="472"/>
      <c r="Y545" s="472"/>
      <c r="Z545" s="472"/>
      <c r="AA545" s="472"/>
      <c r="AB545" s="472"/>
      <c r="AC545" s="472"/>
      <c r="AD545" s="472"/>
      <c r="AE545" s="472"/>
      <c r="AF545" s="472"/>
      <c r="AG545" s="472"/>
      <c r="AH545" s="472"/>
      <c r="AI545" s="472"/>
      <c r="AJ545" s="472"/>
      <c r="AK545" s="472"/>
      <c r="AL545" s="473"/>
      <c r="AM545" s="473"/>
      <c r="AN545" s="473"/>
      <c r="AO545" s="473"/>
      <c r="AP545" s="473"/>
      <c r="AQ545" s="473"/>
      <c r="AR545" s="473"/>
      <c r="AS545" s="473"/>
      <c r="AT545" s="473"/>
      <c r="AU545" s="473"/>
      <c r="AV545" s="473"/>
      <c r="AW545" s="473"/>
      <c r="AX545" s="473"/>
      <c r="AY545" s="473"/>
      <c r="AZ545" s="474"/>
      <c r="BA545" s="424"/>
      <c r="BB545" s="424"/>
      <c r="BC545" s="424"/>
      <c r="BD545" s="424"/>
      <c r="BE545" s="424"/>
      <c r="BF545" s="424"/>
      <c r="BG545" s="424"/>
      <c r="BH545" s="424"/>
      <c r="BI545" s="424"/>
      <c r="BJ545" s="424"/>
    </row>
    <row r="546" spans="6:62" ht="93" customHeight="1" x14ac:dyDescent="0.25">
      <c r="F546" s="468"/>
      <c r="G546" s="469"/>
      <c r="H546" s="469"/>
      <c r="I546" s="469"/>
      <c r="J546" s="469"/>
      <c r="K546" s="469"/>
      <c r="L546" s="469"/>
      <c r="M546" s="469"/>
      <c r="N546" s="469"/>
      <c r="U546" s="471"/>
      <c r="V546" s="472"/>
      <c r="W546" s="472"/>
      <c r="X546" s="472"/>
      <c r="Y546" s="472"/>
      <c r="Z546" s="472"/>
      <c r="AA546" s="472"/>
      <c r="AB546" s="472"/>
      <c r="AC546" s="472"/>
      <c r="AD546" s="472"/>
      <c r="AE546" s="472"/>
      <c r="AF546" s="472"/>
      <c r="AG546" s="472"/>
      <c r="AH546" s="472"/>
      <c r="AI546" s="472"/>
      <c r="AJ546" s="472"/>
      <c r="AK546" s="472"/>
      <c r="AL546" s="473"/>
      <c r="AM546" s="473"/>
      <c r="AN546" s="473"/>
      <c r="AO546" s="473"/>
      <c r="AP546" s="473"/>
      <c r="AQ546" s="473"/>
      <c r="AR546" s="473"/>
      <c r="AS546" s="473"/>
      <c r="AT546" s="473"/>
      <c r="AU546" s="473"/>
      <c r="AV546" s="473"/>
      <c r="AW546" s="473"/>
      <c r="AX546" s="473"/>
      <c r="AY546" s="473"/>
      <c r="AZ546" s="474"/>
      <c r="BA546" s="424"/>
      <c r="BB546" s="424"/>
      <c r="BC546" s="424"/>
      <c r="BD546" s="424"/>
      <c r="BE546" s="424"/>
      <c r="BF546" s="424"/>
      <c r="BG546" s="424"/>
      <c r="BH546" s="424"/>
      <c r="BI546" s="424"/>
      <c r="BJ546" s="424"/>
    </row>
    <row r="547" spans="6:62" ht="93" customHeight="1" x14ac:dyDescent="0.25">
      <c r="F547" s="468"/>
      <c r="G547" s="469"/>
      <c r="H547" s="469"/>
      <c r="I547" s="469"/>
      <c r="J547" s="469"/>
      <c r="K547" s="469"/>
      <c r="L547" s="469"/>
      <c r="M547" s="469"/>
      <c r="N547" s="469"/>
      <c r="U547" s="471"/>
      <c r="V547" s="472"/>
      <c r="W547" s="472"/>
      <c r="X547" s="472"/>
      <c r="Y547" s="472"/>
      <c r="Z547" s="472"/>
      <c r="AA547" s="472"/>
      <c r="AB547" s="472"/>
      <c r="AC547" s="472"/>
      <c r="AD547" s="472"/>
      <c r="AE547" s="472"/>
      <c r="AF547" s="472"/>
      <c r="AG547" s="472"/>
      <c r="AH547" s="472"/>
      <c r="AI547" s="472"/>
      <c r="AJ547" s="472"/>
      <c r="AK547" s="472"/>
      <c r="AL547" s="473"/>
      <c r="AM547" s="473"/>
      <c r="AN547" s="473"/>
      <c r="AO547" s="473"/>
      <c r="AP547" s="473"/>
      <c r="AQ547" s="473"/>
      <c r="AR547" s="473"/>
      <c r="AS547" s="473"/>
      <c r="AT547" s="473"/>
      <c r="AU547" s="473"/>
      <c r="AV547" s="473"/>
      <c r="AW547" s="473"/>
      <c r="AX547" s="473"/>
      <c r="AY547" s="473"/>
      <c r="AZ547" s="474"/>
      <c r="BA547" s="424"/>
      <c r="BB547" s="424"/>
      <c r="BC547" s="424"/>
      <c r="BD547" s="424"/>
      <c r="BE547" s="424"/>
      <c r="BF547" s="424"/>
      <c r="BG547" s="424"/>
      <c r="BH547" s="424"/>
      <c r="BI547" s="424"/>
      <c r="BJ547" s="424"/>
    </row>
    <row r="548" spans="6:62" ht="93" customHeight="1" x14ac:dyDescent="0.25">
      <c r="F548" s="468"/>
      <c r="G548" s="469"/>
      <c r="H548" s="469"/>
      <c r="I548" s="469"/>
      <c r="J548" s="469"/>
      <c r="K548" s="469"/>
      <c r="L548" s="469"/>
      <c r="M548" s="469"/>
      <c r="N548" s="469"/>
      <c r="U548" s="471"/>
      <c r="V548" s="472"/>
      <c r="W548" s="472"/>
      <c r="X548" s="472"/>
      <c r="Y548" s="472"/>
      <c r="Z548" s="472"/>
      <c r="AA548" s="472"/>
      <c r="AB548" s="472"/>
      <c r="AC548" s="472"/>
      <c r="AD548" s="472"/>
      <c r="AE548" s="472"/>
      <c r="AF548" s="472"/>
      <c r="AG548" s="472"/>
      <c r="AH548" s="472"/>
      <c r="AI548" s="472"/>
      <c r="AJ548" s="472"/>
      <c r="AK548" s="472"/>
      <c r="AL548" s="473"/>
      <c r="AM548" s="473"/>
      <c r="AN548" s="473"/>
      <c r="AO548" s="473"/>
      <c r="AP548" s="473"/>
      <c r="AQ548" s="473"/>
      <c r="AR548" s="473"/>
      <c r="AS548" s="473"/>
      <c r="AT548" s="473"/>
      <c r="AU548" s="473"/>
      <c r="AV548" s="473"/>
      <c r="AW548" s="473"/>
      <c r="AX548" s="473"/>
      <c r="AY548" s="473"/>
      <c r="AZ548" s="474"/>
      <c r="BA548" s="424"/>
      <c r="BB548" s="424"/>
      <c r="BC548" s="424"/>
      <c r="BD548" s="424"/>
      <c r="BE548" s="424"/>
      <c r="BF548" s="424"/>
      <c r="BG548" s="424"/>
      <c r="BH548" s="424"/>
      <c r="BI548" s="424"/>
      <c r="BJ548" s="424"/>
    </row>
    <row r="549" spans="6:62" ht="93" customHeight="1" x14ac:dyDescent="0.25">
      <c r="F549" s="468"/>
      <c r="G549" s="469"/>
      <c r="H549" s="469"/>
      <c r="I549" s="469"/>
      <c r="J549" s="469"/>
      <c r="K549" s="469"/>
      <c r="L549" s="469"/>
      <c r="M549" s="469"/>
      <c r="N549" s="469"/>
      <c r="U549" s="471"/>
      <c r="V549" s="472"/>
      <c r="W549" s="472"/>
      <c r="X549" s="472"/>
      <c r="Y549" s="472"/>
      <c r="Z549" s="472"/>
      <c r="AA549" s="472"/>
      <c r="AB549" s="472"/>
      <c r="AC549" s="472"/>
      <c r="AD549" s="472"/>
      <c r="AE549" s="472"/>
      <c r="AF549" s="472"/>
      <c r="AG549" s="472"/>
      <c r="AH549" s="472"/>
      <c r="AI549" s="472"/>
      <c r="AJ549" s="472"/>
      <c r="AK549" s="472"/>
      <c r="AL549" s="473"/>
      <c r="AM549" s="473"/>
      <c r="AN549" s="473"/>
      <c r="AO549" s="473"/>
      <c r="AP549" s="473"/>
      <c r="AQ549" s="473"/>
      <c r="AR549" s="473"/>
      <c r="AS549" s="473"/>
      <c r="AT549" s="473"/>
      <c r="AU549" s="473"/>
      <c r="AV549" s="473"/>
      <c r="AW549" s="473"/>
      <c r="AX549" s="473"/>
      <c r="AY549" s="473"/>
      <c r="AZ549" s="474"/>
      <c r="BA549" s="424"/>
      <c r="BB549" s="424"/>
      <c r="BC549" s="424"/>
      <c r="BD549" s="424"/>
      <c r="BE549" s="424"/>
      <c r="BF549" s="424"/>
      <c r="BG549" s="424"/>
      <c r="BH549" s="424"/>
      <c r="BI549" s="424"/>
      <c r="BJ549" s="424"/>
    </row>
    <row r="550" spans="6:62" ht="93" customHeight="1" x14ac:dyDescent="0.25">
      <c r="F550" s="468"/>
      <c r="G550" s="469"/>
      <c r="H550" s="469"/>
      <c r="I550" s="469"/>
      <c r="J550" s="469"/>
      <c r="K550" s="469"/>
      <c r="L550" s="469"/>
      <c r="M550" s="469"/>
      <c r="N550" s="469"/>
      <c r="U550" s="471"/>
      <c r="V550" s="472"/>
      <c r="W550" s="472"/>
      <c r="X550" s="472"/>
      <c r="Y550" s="472"/>
      <c r="Z550" s="472"/>
      <c r="AA550" s="472"/>
      <c r="AB550" s="472"/>
      <c r="AC550" s="472"/>
      <c r="AD550" s="472"/>
      <c r="AE550" s="472"/>
      <c r="AF550" s="472"/>
      <c r="AG550" s="472"/>
      <c r="AH550" s="472"/>
      <c r="AI550" s="472"/>
      <c r="AJ550" s="472"/>
      <c r="AK550" s="472"/>
      <c r="AL550" s="473"/>
      <c r="AM550" s="473"/>
      <c r="AN550" s="473"/>
      <c r="AO550" s="473"/>
      <c r="AP550" s="473"/>
      <c r="AQ550" s="473"/>
      <c r="AR550" s="473"/>
      <c r="AS550" s="473"/>
      <c r="AT550" s="473"/>
      <c r="AU550" s="473"/>
      <c r="AV550" s="473"/>
      <c r="AW550" s="473"/>
      <c r="AX550" s="473"/>
      <c r="AY550" s="473"/>
      <c r="AZ550" s="474"/>
      <c r="BA550" s="424"/>
      <c r="BB550" s="424"/>
      <c r="BC550" s="424"/>
      <c r="BD550" s="424"/>
      <c r="BE550" s="424"/>
      <c r="BF550" s="424"/>
      <c r="BG550" s="424"/>
      <c r="BH550" s="424"/>
      <c r="BI550" s="424"/>
      <c r="BJ550" s="424"/>
    </row>
    <row r="551" spans="6:62" ht="93" customHeight="1" x14ac:dyDescent="0.25">
      <c r="F551" s="468"/>
      <c r="G551" s="469"/>
      <c r="H551" s="469"/>
      <c r="I551" s="469"/>
      <c r="J551" s="469"/>
      <c r="K551" s="469"/>
      <c r="L551" s="469"/>
      <c r="M551" s="469"/>
      <c r="N551" s="469"/>
      <c r="U551" s="471"/>
      <c r="V551" s="472"/>
      <c r="W551" s="472"/>
      <c r="X551" s="472"/>
      <c r="Y551" s="472"/>
      <c r="Z551" s="472"/>
      <c r="AA551" s="472"/>
      <c r="AB551" s="472"/>
      <c r="AC551" s="472"/>
      <c r="AD551" s="472"/>
      <c r="AE551" s="472"/>
      <c r="AF551" s="472"/>
      <c r="AG551" s="472"/>
      <c r="AH551" s="472"/>
      <c r="AI551" s="472"/>
      <c r="AJ551" s="472"/>
      <c r="AK551" s="472"/>
      <c r="AL551" s="473"/>
      <c r="AM551" s="473"/>
      <c r="AN551" s="473"/>
      <c r="AO551" s="473"/>
      <c r="AP551" s="473"/>
      <c r="AQ551" s="473"/>
      <c r="AR551" s="473"/>
      <c r="AS551" s="473"/>
      <c r="AT551" s="473"/>
      <c r="AU551" s="473"/>
      <c r="AV551" s="473"/>
      <c r="AW551" s="473"/>
      <c r="AX551" s="473"/>
      <c r="AY551" s="473"/>
      <c r="AZ551" s="474"/>
      <c r="BA551" s="424"/>
      <c r="BB551" s="424"/>
      <c r="BC551" s="424"/>
      <c r="BD551" s="424"/>
      <c r="BE551" s="424"/>
      <c r="BF551" s="424"/>
      <c r="BG551" s="424"/>
      <c r="BH551" s="424"/>
      <c r="BI551" s="424"/>
      <c r="BJ551" s="424"/>
    </row>
    <row r="552" spans="6:62" ht="93" customHeight="1" x14ac:dyDescent="0.25">
      <c r="F552" s="468"/>
      <c r="G552" s="469"/>
      <c r="H552" s="469"/>
      <c r="I552" s="469"/>
      <c r="J552" s="469"/>
      <c r="K552" s="469"/>
      <c r="L552" s="469"/>
      <c r="M552" s="469"/>
      <c r="N552" s="469"/>
      <c r="U552" s="471"/>
      <c r="V552" s="472"/>
      <c r="W552" s="472"/>
      <c r="X552" s="472"/>
      <c r="Y552" s="472"/>
      <c r="Z552" s="472"/>
      <c r="AA552" s="472"/>
      <c r="AB552" s="472"/>
      <c r="AC552" s="472"/>
      <c r="AD552" s="472"/>
      <c r="AE552" s="472"/>
      <c r="AF552" s="472"/>
      <c r="AG552" s="472"/>
      <c r="AH552" s="472"/>
      <c r="AI552" s="472"/>
      <c r="AJ552" s="472"/>
      <c r="AK552" s="472"/>
      <c r="AL552" s="473"/>
      <c r="AM552" s="473"/>
      <c r="AN552" s="473"/>
      <c r="AO552" s="473"/>
      <c r="AP552" s="473"/>
      <c r="AQ552" s="473"/>
      <c r="AR552" s="473"/>
      <c r="AS552" s="473"/>
      <c r="AT552" s="473"/>
      <c r="AU552" s="473"/>
      <c r="AV552" s="473"/>
      <c r="AW552" s="473"/>
      <c r="AX552" s="473"/>
      <c r="AY552" s="473"/>
      <c r="AZ552" s="474"/>
      <c r="BA552" s="424"/>
      <c r="BB552" s="424"/>
      <c r="BC552" s="424"/>
      <c r="BD552" s="424"/>
      <c r="BE552" s="424"/>
      <c r="BF552" s="424"/>
      <c r="BG552" s="424"/>
      <c r="BH552" s="424"/>
      <c r="BI552" s="424"/>
      <c r="BJ552" s="424"/>
    </row>
    <row r="553" spans="6:62" ht="93" customHeight="1" x14ac:dyDescent="0.25">
      <c r="F553" s="468"/>
      <c r="G553" s="469"/>
      <c r="H553" s="469"/>
      <c r="I553" s="469"/>
      <c r="J553" s="469"/>
      <c r="K553" s="469"/>
      <c r="L553" s="469"/>
      <c r="M553" s="469"/>
      <c r="N553" s="469"/>
      <c r="U553" s="471"/>
      <c r="V553" s="472"/>
      <c r="W553" s="472"/>
      <c r="X553" s="472"/>
      <c r="Y553" s="472"/>
      <c r="Z553" s="472"/>
      <c r="AA553" s="472"/>
      <c r="AB553" s="472"/>
      <c r="AC553" s="472"/>
      <c r="AD553" s="472"/>
      <c r="AE553" s="472"/>
      <c r="AF553" s="472"/>
      <c r="AG553" s="472"/>
      <c r="AH553" s="472"/>
      <c r="AI553" s="472"/>
      <c r="AJ553" s="472"/>
      <c r="AK553" s="472"/>
      <c r="AL553" s="473"/>
      <c r="AM553" s="473"/>
      <c r="AN553" s="473"/>
      <c r="AO553" s="473"/>
      <c r="AP553" s="473"/>
      <c r="AQ553" s="473"/>
      <c r="AR553" s="473"/>
      <c r="AS553" s="473"/>
      <c r="AT553" s="473"/>
      <c r="AU553" s="473"/>
      <c r="AV553" s="473"/>
      <c r="AW553" s="473"/>
      <c r="AX553" s="473"/>
      <c r="AY553" s="473"/>
      <c r="AZ553" s="474"/>
      <c r="BA553" s="424"/>
      <c r="BB553" s="424"/>
      <c r="BC553" s="424"/>
      <c r="BD553" s="424"/>
      <c r="BE553" s="424"/>
      <c r="BF553" s="424"/>
      <c r="BG553" s="424"/>
      <c r="BH553" s="424"/>
      <c r="BI553" s="424"/>
      <c r="BJ553" s="424"/>
    </row>
    <row r="554" spans="6:62" ht="93" customHeight="1" x14ac:dyDescent="0.25">
      <c r="F554" s="468"/>
      <c r="G554" s="469"/>
      <c r="H554" s="469"/>
      <c r="I554" s="469"/>
      <c r="J554" s="469"/>
      <c r="K554" s="469"/>
      <c r="L554" s="469"/>
      <c r="M554" s="469"/>
      <c r="N554" s="469"/>
      <c r="U554" s="471"/>
      <c r="V554" s="472"/>
      <c r="W554" s="472"/>
      <c r="X554" s="472"/>
      <c r="Y554" s="472"/>
      <c r="Z554" s="472"/>
      <c r="AA554" s="472"/>
      <c r="AB554" s="472"/>
      <c r="AC554" s="472"/>
      <c r="AD554" s="472"/>
      <c r="AE554" s="472"/>
      <c r="AF554" s="472"/>
      <c r="AG554" s="472"/>
      <c r="AH554" s="472"/>
      <c r="AI554" s="472"/>
      <c r="AJ554" s="472"/>
      <c r="AK554" s="472"/>
      <c r="AL554" s="473"/>
      <c r="AM554" s="473"/>
      <c r="AN554" s="473"/>
      <c r="AO554" s="473"/>
      <c r="AP554" s="473"/>
      <c r="AQ554" s="473"/>
      <c r="AR554" s="473"/>
      <c r="AS554" s="473"/>
      <c r="AT554" s="473"/>
      <c r="AU554" s="473"/>
      <c r="AV554" s="473"/>
      <c r="AW554" s="473"/>
      <c r="AX554" s="473"/>
      <c r="AY554" s="473"/>
      <c r="AZ554" s="474"/>
      <c r="BA554" s="424"/>
      <c r="BB554" s="424"/>
      <c r="BC554" s="424"/>
      <c r="BD554" s="424"/>
      <c r="BE554" s="424"/>
      <c r="BF554" s="424"/>
      <c r="BG554" s="424"/>
      <c r="BH554" s="424"/>
      <c r="BI554" s="424"/>
      <c r="BJ554" s="424"/>
    </row>
    <row r="555" spans="6:62" ht="93" customHeight="1" x14ac:dyDescent="0.25">
      <c r="F555" s="468"/>
      <c r="G555" s="469"/>
      <c r="H555" s="469"/>
      <c r="I555" s="469"/>
      <c r="J555" s="469"/>
      <c r="K555" s="469"/>
      <c r="L555" s="469"/>
      <c r="M555" s="469"/>
      <c r="N555" s="469"/>
      <c r="U555" s="471"/>
      <c r="V555" s="472"/>
      <c r="W555" s="472"/>
      <c r="X555" s="472"/>
      <c r="Y555" s="472"/>
      <c r="Z555" s="472"/>
      <c r="AA555" s="472"/>
      <c r="AB555" s="472"/>
      <c r="AC555" s="472"/>
      <c r="AD555" s="472"/>
      <c r="AE555" s="472"/>
      <c r="AF555" s="472"/>
      <c r="AG555" s="472"/>
      <c r="AH555" s="472"/>
      <c r="AI555" s="472"/>
      <c r="AJ555" s="472"/>
      <c r="AK555" s="472"/>
      <c r="AL555" s="473"/>
      <c r="AM555" s="473"/>
      <c r="AN555" s="473"/>
      <c r="AO555" s="473"/>
      <c r="AP555" s="473"/>
      <c r="AQ555" s="473"/>
      <c r="AR555" s="473"/>
      <c r="AS555" s="473"/>
      <c r="AT555" s="473"/>
      <c r="AU555" s="473"/>
      <c r="AV555" s="473"/>
      <c r="AW555" s="473"/>
      <c r="AX555" s="473"/>
      <c r="AY555" s="473"/>
      <c r="AZ555" s="474"/>
      <c r="BA555" s="424"/>
      <c r="BB555" s="424"/>
      <c r="BC555" s="424"/>
      <c r="BD555" s="424"/>
      <c r="BE555" s="424"/>
      <c r="BF555" s="424"/>
      <c r="BG555" s="424"/>
      <c r="BH555" s="424"/>
      <c r="BI555" s="424"/>
      <c r="BJ555" s="424"/>
    </row>
    <row r="556" spans="6:62" ht="93" customHeight="1" x14ac:dyDescent="0.25">
      <c r="F556" s="468"/>
      <c r="G556" s="469"/>
      <c r="H556" s="469"/>
      <c r="I556" s="469"/>
      <c r="J556" s="469"/>
      <c r="K556" s="469"/>
      <c r="L556" s="469"/>
      <c r="M556" s="469"/>
      <c r="N556" s="469"/>
      <c r="U556" s="471"/>
      <c r="V556" s="472"/>
      <c r="W556" s="472"/>
      <c r="X556" s="472"/>
      <c r="Y556" s="472"/>
      <c r="Z556" s="472"/>
      <c r="AA556" s="472"/>
      <c r="AB556" s="472"/>
      <c r="AC556" s="472"/>
      <c r="AD556" s="472"/>
      <c r="AE556" s="472"/>
      <c r="AF556" s="472"/>
      <c r="AG556" s="472"/>
      <c r="AH556" s="472"/>
      <c r="AI556" s="472"/>
      <c r="AJ556" s="472"/>
      <c r="AK556" s="472"/>
      <c r="AL556" s="473"/>
      <c r="AM556" s="473"/>
      <c r="AN556" s="473"/>
      <c r="AO556" s="473"/>
      <c r="AP556" s="473"/>
      <c r="AQ556" s="473"/>
      <c r="AR556" s="473"/>
      <c r="AS556" s="473"/>
      <c r="AT556" s="473"/>
      <c r="AU556" s="473"/>
      <c r="AV556" s="473"/>
      <c r="AW556" s="473"/>
      <c r="AX556" s="473"/>
      <c r="AY556" s="473"/>
      <c r="AZ556" s="474"/>
      <c r="BA556" s="424"/>
      <c r="BB556" s="424"/>
      <c r="BC556" s="424"/>
      <c r="BD556" s="424"/>
      <c r="BE556" s="424"/>
      <c r="BF556" s="424"/>
      <c r="BG556" s="424"/>
      <c r="BH556" s="424"/>
      <c r="BI556" s="424"/>
      <c r="BJ556" s="424"/>
    </row>
    <row r="557" spans="6:62" ht="93" customHeight="1" x14ac:dyDescent="0.25">
      <c r="F557" s="468"/>
      <c r="G557" s="469"/>
      <c r="H557" s="469"/>
      <c r="I557" s="469"/>
      <c r="J557" s="469"/>
      <c r="K557" s="469"/>
      <c r="L557" s="469"/>
      <c r="M557" s="469"/>
      <c r="N557" s="469"/>
      <c r="U557" s="471"/>
      <c r="V557" s="472"/>
      <c r="W557" s="472"/>
      <c r="X557" s="472"/>
      <c r="Y557" s="472"/>
      <c r="Z557" s="472"/>
      <c r="AA557" s="472"/>
      <c r="AB557" s="472"/>
      <c r="AC557" s="472"/>
      <c r="AD557" s="472"/>
      <c r="AE557" s="472"/>
      <c r="AF557" s="472"/>
      <c r="AG557" s="472"/>
      <c r="AH557" s="472"/>
      <c r="AI557" s="472"/>
      <c r="AJ557" s="472"/>
      <c r="AK557" s="472"/>
      <c r="AL557" s="473"/>
      <c r="AM557" s="473"/>
      <c r="AN557" s="473"/>
      <c r="AO557" s="473"/>
      <c r="AP557" s="473"/>
      <c r="AQ557" s="473"/>
      <c r="AR557" s="473"/>
      <c r="AS557" s="473"/>
      <c r="AT557" s="473"/>
      <c r="AU557" s="473"/>
      <c r="AV557" s="473"/>
      <c r="AW557" s="473"/>
      <c r="AX557" s="473"/>
      <c r="AY557" s="473"/>
      <c r="AZ557" s="474"/>
      <c r="BA557" s="424"/>
      <c r="BB557" s="424"/>
      <c r="BC557" s="424"/>
      <c r="BD557" s="424"/>
      <c r="BE557" s="424"/>
      <c r="BF557" s="424"/>
      <c r="BG557" s="424"/>
      <c r="BH557" s="424"/>
      <c r="BI557" s="424"/>
      <c r="BJ557" s="424"/>
    </row>
    <row r="558" spans="6:62" ht="93" customHeight="1" x14ac:dyDescent="0.25">
      <c r="F558" s="468"/>
      <c r="G558" s="469"/>
      <c r="H558" s="469"/>
      <c r="I558" s="469"/>
      <c r="J558" s="469"/>
      <c r="K558" s="469"/>
      <c r="L558" s="469"/>
      <c r="M558" s="469"/>
      <c r="N558" s="469"/>
      <c r="U558" s="471"/>
      <c r="V558" s="472"/>
      <c r="W558" s="472"/>
      <c r="X558" s="472"/>
      <c r="Y558" s="472"/>
      <c r="Z558" s="472"/>
      <c r="AA558" s="472"/>
      <c r="AB558" s="472"/>
      <c r="AC558" s="472"/>
      <c r="AD558" s="472"/>
      <c r="AE558" s="472"/>
      <c r="AF558" s="472"/>
      <c r="AG558" s="472"/>
      <c r="AH558" s="472"/>
      <c r="AI558" s="472"/>
      <c r="AJ558" s="472"/>
      <c r="AK558" s="472"/>
      <c r="AL558" s="473"/>
      <c r="AM558" s="473"/>
      <c r="AN558" s="473"/>
      <c r="AO558" s="473"/>
      <c r="AP558" s="473"/>
      <c r="AQ558" s="473"/>
      <c r="AR558" s="473"/>
      <c r="AS558" s="473"/>
      <c r="AT558" s="473"/>
      <c r="AU558" s="473"/>
      <c r="AV558" s="473"/>
      <c r="AW558" s="473"/>
      <c r="AX558" s="473"/>
      <c r="AY558" s="473"/>
      <c r="AZ558" s="474"/>
      <c r="BA558" s="424"/>
      <c r="BB558" s="424"/>
      <c r="BC558" s="424"/>
      <c r="BD558" s="424"/>
      <c r="BE558" s="424"/>
      <c r="BF558" s="424"/>
      <c r="BG558" s="424"/>
      <c r="BH558" s="424"/>
      <c r="BI558" s="424"/>
      <c r="BJ558" s="424"/>
    </row>
    <row r="559" spans="6:62" ht="93" customHeight="1" x14ac:dyDescent="0.25">
      <c r="F559" s="468"/>
      <c r="G559" s="469"/>
      <c r="H559" s="469"/>
      <c r="I559" s="469"/>
      <c r="J559" s="469"/>
      <c r="K559" s="469"/>
      <c r="L559" s="469"/>
      <c r="M559" s="469"/>
      <c r="N559" s="469"/>
      <c r="U559" s="471"/>
      <c r="V559" s="472"/>
      <c r="W559" s="472"/>
      <c r="X559" s="472"/>
      <c r="Y559" s="472"/>
      <c r="Z559" s="472"/>
      <c r="AA559" s="472"/>
      <c r="AB559" s="472"/>
      <c r="AC559" s="472"/>
      <c r="AD559" s="472"/>
      <c r="AE559" s="472"/>
      <c r="AF559" s="472"/>
      <c r="AG559" s="472"/>
      <c r="AH559" s="472"/>
      <c r="AI559" s="472"/>
      <c r="AJ559" s="472"/>
      <c r="AK559" s="472"/>
      <c r="AL559" s="473"/>
      <c r="AM559" s="473"/>
      <c r="AN559" s="473"/>
      <c r="AO559" s="473"/>
      <c r="AP559" s="473"/>
      <c r="AQ559" s="473"/>
      <c r="AR559" s="473"/>
      <c r="AS559" s="473"/>
      <c r="AT559" s="473"/>
      <c r="AU559" s="473"/>
      <c r="AV559" s="473"/>
      <c r="AW559" s="473"/>
      <c r="AX559" s="473"/>
      <c r="AY559" s="473"/>
      <c r="AZ559" s="474"/>
      <c r="BA559" s="424"/>
      <c r="BB559" s="424"/>
      <c r="BC559" s="424"/>
      <c r="BD559" s="424"/>
      <c r="BE559" s="424"/>
      <c r="BF559" s="424"/>
      <c r="BG559" s="424"/>
      <c r="BH559" s="424"/>
      <c r="BI559" s="424"/>
      <c r="BJ559" s="424"/>
    </row>
    <row r="560" spans="6:62" ht="93" customHeight="1" x14ac:dyDescent="0.25">
      <c r="F560" s="468"/>
      <c r="G560" s="469"/>
      <c r="H560" s="469"/>
      <c r="I560" s="469"/>
      <c r="J560" s="469"/>
      <c r="K560" s="469"/>
      <c r="L560" s="469"/>
      <c r="M560" s="469"/>
      <c r="N560" s="469"/>
      <c r="U560" s="471"/>
      <c r="V560" s="472"/>
      <c r="W560" s="472"/>
      <c r="X560" s="472"/>
      <c r="Y560" s="472"/>
      <c r="Z560" s="472"/>
      <c r="AA560" s="472"/>
      <c r="AB560" s="472"/>
      <c r="AC560" s="472"/>
      <c r="AD560" s="472"/>
      <c r="AE560" s="472"/>
      <c r="AF560" s="472"/>
      <c r="AG560" s="472"/>
      <c r="AH560" s="472"/>
      <c r="AI560" s="472"/>
      <c r="AJ560" s="472"/>
      <c r="AK560" s="472"/>
      <c r="AL560" s="473"/>
      <c r="AM560" s="473"/>
      <c r="AN560" s="473"/>
      <c r="AO560" s="473"/>
      <c r="AP560" s="473"/>
      <c r="AQ560" s="473"/>
      <c r="AR560" s="473"/>
      <c r="AS560" s="473"/>
      <c r="AT560" s="473"/>
      <c r="AU560" s="473"/>
      <c r="AV560" s="473"/>
      <c r="AW560" s="473"/>
      <c r="AX560" s="473"/>
      <c r="AY560" s="473"/>
      <c r="AZ560" s="474"/>
      <c r="BA560" s="424"/>
      <c r="BB560" s="424"/>
      <c r="BC560" s="424"/>
      <c r="BD560" s="424"/>
      <c r="BE560" s="424"/>
      <c r="BF560" s="424"/>
      <c r="BG560" s="424"/>
      <c r="BH560" s="424"/>
      <c r="BI560" s="424"/>
      <c r="BJ560" s="424"/>
    </row>
    <row r="561" spans="6:62" ht="93" customHeight="1" x14ac:dyDescent="0.25">
      <c r="F561" s="468"/>
      <c r="G561" s="469"/>
      <c r="H561" s="469"/>
      <c r="I561" s="469"/>
      <c r="J561" s="469"/>
      <c r="K561" s="469"/>
      <c r="L561" s="469"/>
      <c r="M561" s="469"/>
      <c r="N561" s="469"/>
      <c r="U561" s="471"/>
      <c r="V561" s="472"/>
      <c r="W561" s="472"/>
      <c r="X561" s="472"/>
      <c r="Y561" s="472"/>
      <c r="Z561" s="472"/>
      <c r="AA561" s="472"/>
      <c r="AB561" s="472"/>
      <c r="AC561" s="472"/>
      <c r="AD561" s="472"/>
      <c r="AE561" s="472"/>
      <c r="AF561" s="472"/>
      <c r="AG561" s="472"/>
      <c r="AH561" s="472"/>
      <c r="AI561" s="472"/>
      <c r="AJ561" s="472"/>
      <c r="AK561" s="472"/>
      <c r="AL561" s="473"/>
      <c r="AM561" s="473"/>
      <c r="AN561" s="473"/>
      <c r="AO561" s="473"/>
      <c r="AP561" s="473"/>
      <c r="AQ561" s="473"/>
      <c r="AR561" s="473"/>
      <c r="AS561" s="473"/>
      <c r="AT561" s="473"/>
      <c r="AU561" s="473"/>
      <c r="AV561" s="473"/>
      <c r="AW561" s="473"/>
      <c r="AX561" s="473"/>
      <c r="AY561" s="473"/>
      <c r="AZ561" s="474"/>
      <c r="BA561" s="424"/>
      <c r="BB561" s="424"/>
      <c r="BC561" s="424"/>
      <c r="BD561" s="424"/>
      <c r="BE561" s="424"/>
      <c r="BF561" s="424"/>
      <c r="BG561" s="424"/>
      <c r="BH561" s="424"/>
      <c r="BI561" s="424"/>
      <c r="BJ561" s="424"/>
    </row>
    <row r="562" spans="6:62" ht="93" customHeight="1" x14ac:dyDescent="0.25">
      <c r="F562" s="468"/>
      <c r="G562" s="469"/>
      <c r="H562" s="469"/>
      <c r="I562" s="469"/>
      <c r="J562" s="469"/>
      <c r="K562" s="469"/>
      <c r="L562" s="469"/>
      <c r="M562" s="469"/>
      <c r="N562" s="469"/>
      <c r="U562" s="471"/>
      <c r="V562" s="472"/>
      <c r="W562" s="472"/>
      <c r="X562" s="472"/>
      <c r="Y562" s="472"/>
      <c r="Z562" s="472"/>
      <c r="AA562" s="472"/>
      <c r="AB562" s="472"/>
      <c r="AC562" s="472"/>
      <c r="AD562" s="472"/>
      <c r="AE562" s="472"/>
      <c r="AF562" s="472"/>
      <c r="AG562" s="472"/>
      <c r="AH562" s="472"/>
      <c r="AI562" s="472"/>
      <c r="AJ562" s="472"/>
      <c r="AK562" s="472"/>
      <c r="AL562" s="473"/>
      <c r="AM562" s="473"/>
      <c r="AN562" s="473"/>
      <c r="AO562" s="473"/>
      <c r="AP562" s="473"/>
      <c r="AQ562" s="473"/>
      <c r="AR562" s="473"/>
      <c r="AS562" s="473"/>
      <c r="AT562" s="473"/>
      <c r="AU562" s="473"/>
      <c r="AV562" s="473"/>
      <c r="AW562" s="473"/>
      <c r="AX562" s="473"/>
      <c r="AY562" s="473"/>
      <c r="AZ562" s="474"/>
      <c r="BA562" s="424"/>
      <c r="BB562" s="424"/>
      <c r="BC562" s="424"/>
      <c r="BD562" s="424"/>
      <c r="BE562" s="424"/>
      <c r="BF562" s="424"/>
      <c r="BG562" s="424"/>
      <c r="BH562" s="424"/>
      <c r="BI562" s="424"/>
      <c r="BJ562" s="424"/>
    </row>
    <row r="563" spans="6:62" ht="93" customHeight="1" x14ac:dyDescent="0.25">
      <c r="F563" s="468"/>
      <c r="G563" s="469"/>
      <c r="H563" s="469"/>
      <c r="I563" s="469"/>
      <c r="J563" s="469"/>
      <c r="K563" s="469"/>
      <c r="L563" s="469"/>
      <c r="M563" s="469"/>
      <c r="N563" s="469"/>
      <c r="U563" s="471"/>
      <c r="V563" s="472"/>
      <c r="W563" s="472"/>
      <c r="X563" s="472"/>
      <c r="Y563" s="472"/>
      <c r="Z563" s="472"/>
      <c r="AA563" s="472"/>
      <c r="AB563" s="472"/>
      <c r="AC563" s="472"/>
      <c r="AD563" s="472"/>
      <c r="AE563" s="472"/>
      <c r="AF563" s="472"/>
      <c r="AG563" s="472"/>
      <c r="AH563" s="472"/>
      <c r="AI563" s="472"/>
      <c r="AJ563" s="472"/>
      <c r="AK563" s="472"/>
      <c r="AL563" s="473"/>
      <c r="AM563" s="473"/>
      <c r="AN563" s="473"/>
      <c r="AO563" s="473"/>
      <c r="AP563" s="473"/>
      <c r="AQ563" s="473"/>
      <c r="AR563" s="473"/>
      <c r="AS563" s="473"/>
      <c r="AT563" s="473"/>
      <c r="AU563" s="473"/>
      <c r="AV563" s="473"/>
      <c r="AW563" s="473"/>
      <c r="AX563" s="473"/>
      <c r="AY563" s="473"/>
      <c r="AZ563" s="474"/>
      <c r="BA563" s="424"/>
      <c r="BB563" s="424"/>
      <c r="BC563" s="424"/>
      <c r="BD563" s="424"/>
      <c r="BE563" s="424"/>
      <c r="BF563" s="424"/>
      <c r="BG563" s="424"/>
      <c r="BH563" s="424"/>
      <c r="BI563" s="424"/>
      <c r="BJ563" s="424"/>
    </row>
    <row r="564" spans="6:62" ht="93" customHeight="1" x14ac:dyDescent="0.25">
      <c r="F564" s="468"/>
      <c r="G564" s="469"/>
      <c r="H564" s="469"/>
      <c r="I564" s="469"/>
      <c r="J564" s="469"/>
      <c r="K564" s="469"/>
      <c r="L564" s="469"/>
      <c r="M564" s="469"/>
      <c r="N564" s="469"/>
      <c r="U564" s="471"/>
      <c r="V564" s="472"/>
      <c r="W564" s="472"/>
      <c r="X564" s="472"/>
      <c r="Y564" s="472"/>
      <c r="Z564" s="472"/>
      <c r="AA564" s="472"/>
      <c r="AB564" s="472"/>
      <c r="AC564" s="472"/>
      <c r="AD564" s="472"/>
      <c r="AE564" s="472"/>
      <c r="AF564" s="472"/>
      <c r="AG564" s="472"/>
      <c r="AH564" s="472"/>
      <c r="AI564" s="472"/>
      <c r="AJ564" s="472"/>
      <c r="AK564" s="472"/>
      <c r="AL564" s="473"/>
      <c r="AM564" s="473"/>
      <c r="AN564" s="473"/>
      <c r="AO564" s="473"/>
      <c r="AP564" s="473"/>
      <c r="AQ564" s="473"/>
      <c r="AR564" s="473"/>
      <c r="AS564" s="473"/>
      <c r="AT564" s="473"/>
      <c r="AU564" s="473"/>
      <c r="AV564" s="473"/>
      <c r="AW564" s="473"/>
      <c r="AX564" s="473"/>
      <c r="AY564" s="473"/>
      <c r="AZ564" s="474"/>
      <c r="BA564" s="424"/>
      <c r="BB564" s="424"/>
      <c r="BC564" s="424"/>
      <c r="BD564" s="424"/>
      <c r="BE564" s="424"/>
      <c r="BF564" s="424"/>
      <c r="BG564" s="424"/>
      <c r="BH564" s="424"/>
      <c r="BI564" s="424"/>
      <c r="BJ564" s="424"/>
    </row>
    <row r="565" spans="6:62" ht="93" customHeight="1" x14ac:dyDescent="0.25">
      <c r="F565" s="468"/>
      <c r="G565" s="469"/>
      <c r="H565" s="469"/>
      <c r="I565" s="469"/>
      <c r="J565" s="469"/>
      <c r="K565" s="469"/>
      <c r="L565" s="469"/>
      <c r="M565" s="469"/>
      <c r="N565" s="469"/>
      <c r="U565" s="471"/>
      <c r="V565" s="472"/>
      <c r="W565" s="472"/>
      <c r="X565" s="472"/>
      <c r="Y565" s="472"/>
      <c r="Z565" s="472"/>
      <c r="AA565" s="472"/>
      <c r="AB565" s="472"/>
      <c r="AC565" s="472"/>
      <c r="AD565" s="472"/>
      <c r="AE565" s="472"/>
      <c r="AF565" s="472"/>
      <c r="AG565" s="472"/>
      <c r="AH565" s="472"/>
      <c r="AI565" s="472"/>
      <c r="AJ565" s="472"/>
      <c r="AK565" s="472"/>
      <c r="AL565" s="473"/>
      <c r="AM565" s="473"/>
      <c r="AN565" s="473"/>
      <c r="AO565" s="473"/>
      <c r="AP565" s="473"/>
      <c r="AQ565" s="473"/>
      <c r="AR565" s="473"/>
      <c r="AS565" s="473"/>
      <c r="AT565" s="473"/>
      <c r="AU565" s="473"/>
      <c r="AV565" s="473"/>
      <c r="AW565" s="473"/>
      <c r="AX565" s="473"/>
      <c r="AY565" s="473"/>
      <c r="AZ565" s="474"/>
      <c r="BA565" s="424"/>
      <c r="BB565" s="424"/>
      <c r="BC565" s="424"/>
      <c r="BD565" s="424"/>
      <c r="BE565" s="424"/>
      <c r="BF565" s="424"/>
      <c r="BG565" s="424"/>
      <c r="BH565" s="424"/>
      <c r="BI565" s="424"/>
      <c r="BJ565" s="424"/>
    </row>
    <row r="566" spans="6:62" ht="93" customHeight="1" x14ac:dyDescent="0.25">
      <c r="F566" s="468"/>
      <c r="G566" s="469"/>
      <c r="H566" s="469"/>
      <c r="I566" s="469"/>
      <c r="J566" s="469"/>
      <c r="K566" s="469"/>
      <c r="L566" s="469"/>
      <c r="M566" s="469"/>
      <c r="N566" s="469"/>
      <c r="U566" s="471"/>
      <c r="V566" s="472"/>
      <c r="W566" s="472"/>
      <c r="X566" s="472"/>
      <c r="Y566" s="472"/>
      <c r="Z566" s="472"/>
      <c r="AA566" s="472"/>
      <c r="AB566" s="472"/>
      <c r="AC566" s="472"/>
      <c r="AD566" s="472"/>
      <c r="AE566" s="472"/>
      <c r="AF566" s="472"/>
      <c r="AG566" s="472"/>
      <c r="AH566" s="472"/>
      <c r="AI566" s="472"/>
      <c r="AJ566" s="472"/>
      <c r="AK566" s="472"/>
      <c r="AL566" s="473"/>
      <c r="AM566" s="473"/>
      <c r="AN566" s="473"/>
      <c r="AO566" s="473"/>
      <c r="AP566" s="473"/>
      <c r="AQ566" s="473"/>
      <c r="AR566" s="473"/>
      <c r="AS566" s="473"/>
      <c r="AT566" s="473"/>
      <c r="AU566" s="473"/>
      <c r="AV566" s="473"/>
      <c r="AW566" s="473"/>
      <c r="AX566" s="473"/>
      <c r="AY566" s="473"/>
      <c r="AZ566" s="474"/>
      <c r="BA566" s="424"/>
      <c r="BB566" s="424"/>
      <c r="BC566" s="424"/>
      <c r="BD566" s="424"/>
      <c r="BE566" s="424"/>
      <c r="BF566" s="424"/>
      <c r="BG566" s="424"/>
      <c r="BH566" s="424"/>
      <c r="BI566" s="424"/>
      <c r="BJ566" s="424"/>
    </row>
    <row r="567" spans="6:62" ht="93" customHeight="1" x14ac:dyDescent="0.25">
      <c r="F567" s="468"/>
      <c r="G567" s="469"/>
      <c r="H567" s="469"/>
      <c r="I567" s="469"/>
      <c r="J567" s="469"/>
      <c r="K567" s="469"/>
      <c r="L567" s="469"/>
      <c r="M567" s="469"/>
      <c r="N567" s="469"/>
      <c r="U567" s="471"/>
      <c r="V567" s="472"/>
      <c r="W567" s="472"/>
      <c r="X567" s="472"/>
      <c r="Y567" s="472"/>
      <c r="Z567" s="472"/>
      <c r="AA567" s="472"/>
      <c r="AB567" s="472"/>
      <c r="AC567" s="472"/>
      <c r="AD567" s="472"/>
      <c r="AE567" s="472"/>
      <c r="AF567" s="472"/>
      <c r="AG567" s="472"/>
      <c r="AH567" s="472"/>
      <c r="AI567" s="472"/>
      <c r="AJ567" s="472"/>
      <c r="AK567" s="472"/>
      <c r="AL567" s="473"/>
      <c r="AM567" s="473"/>
      <c r="AN567" s="473"/>
      <c r="AO567" s="473"/>
      <c r="AP567" s="473"/>
      <c r="AQ567" s="473"/>
      <c r="AR567" s="473"/>
      <c r="AS567" s="473"/>
      <c r="AT567" s="473"/>
      <c r="AU567" s="473"/>
      <c r="AV567" s="473"/>
      <c r="AW567" s="473"/>
      <c r="AX567" s="473"/>
      <c r="AY567" s="473"/>
      <c r="AZ567" s="474"/>
      <c r="BA567" s="424"/>
      <c r="BB567" s="424"/>
      <c r="BC567" s="424"/>
      <c r="BD567" s="424"/>
      <c r="BE567" s="424"/>
      <c r="BF567" s="424"/>
      <c r="BG567" s="424"/>
      <c r="BH567" s="424"/>
      <c r="BI567" s="424"/>
      <c r="BJ567" s="424"/>
    </row>
    <row r="568" spans="6:62" ht="93" customHeight="1" x14ac:dyDescent="0.25">
      <c r="F568" s="468"/>
      <c r="G568" s="469"/>
      <c r="H568" s="469"/>
      <c r="I568" s="469"/>
      <c r="J568" s="469"/>
      <c r="K568" s="469"/>
      <c r="L568" s="469"/>
      <c r="M568" s="469"/>
      <c r="N568" s="469"/>
      <c r="U568" s="471"/>
      <c r="V568" s="472"/>
      <c r="W568" s="472"/>
      <c r="X568" s="472"/>
      <c r="Y568" s="472"/>
      <c r="Z568" s="472"/>
      <c r="AA568" s="472"/>
      <c r="AB568" s="472"/>
      <c r="AC568" s="472"/>
      <c r="AD568" s="472"/>
      <c r="AE568" s="472"/>
      <c r="AF568" s="472"/>
      <c r="AG568" s="472"/>
      <c r="AH568" s="472"/>
      <c r="AI568" s="472"/>
      <c r="AJ568" s="472"/>
      <c r="AK568" s="472"/>
      <c r="AL568" s="473"/>
      <c r="AM568" s="473"/>
      <c r="AN568" s="473"/>
      <c r="AO568" s="473"/>
      <c r="AP568" s="473"/>
      <c r="AQ568" s="473"/>
      <c r="AR568" s="473"/>
      <c r="AS568" s="473"/>
      <c r="AT568" s="473"/>
      <c r="AU568" s="473"/>
      <c r="AV568" s="473"/>
      <c r="AW568" s="473"/>
      <c r="AX568" s="473"/>
      <c r="AY568" s="473"/>
      <c r="AZ568" s="474"/>
      <c r="BA568" s="424"/>
      <c r="BB568" s="424"/>
      <c r="BC568" s="424"/>
      <c r="BD568" s="424"/>
      <c r="BE568" s="424"/>
      <c r="BF568" s="424"/>
      <c r="BG568" s="424"/>
      <c r="BH568" s="424"/>
      <c r="BI568" s="424"/>
      <c r="BJ568" s="424"/>
    </row>
    <row r="569" spans="6:62" ht="93" customHeight="1" x14ac:dyDescent="0.25">
      <c r="F569" s="468"/>
      <c r="G569" s="469"/>
      <c r="H569" s="469"/>
      <c r="I569" s="469"/>
      <c r="J569" s="469"/>
      <c r="K569" s="469"/>
      <c r="L569" s="469"/>
      <c r="M569" s="469"/>
      <c r="N569" s="469"/>
      <c r="U569" s="471"/>
      <c r="V569" s="472"/>
      <c r="W569" s="472"/>
      <c r="X569" s="472"/>
      <c r="Y569" s="472"/>
      <c r="Z569" s="472"/>
      <c r="AA569" s="472"/>
      <c r="AB569" s="472"/>
      <c r="AC569" s="472"/>
      <c r="AD569" s="472"/>
      <c r="AE569" s="472"/>
      <c r="AF569" s="472"/>
      <c r="AG569" s="472"/>
      <c r="AH569" s="472"/>
      <c r="AI569" s="472"/>
      <c r="AJ569" s="472"/>
      <c r="AK569" s="472"/>
      <c r="AL569" s="473"/>
      <c r="AM569" s="473"/>
      <c r="AN569" s="473"/>
      <c r="AO569" s="473"/>
      <c r="AP569" s="473"/>
      <c r="AQ569" s="473"/>
      <c r="AR569" s="473"/>
      <c r="AS569" s="473"/>
      <c r="AT569" s="473"/>
      <c r="AU569" s="473"/>
      <c r="AV569" s="473"/>
      <c r="AW569" s="473"/>
      <c r="AX569" s="473"/>
      <c r="AY569" s="473"/>
      <c r="AZ569" s="474"/>
      <c r="BA569" s="424"/>
      <c r="BB569" s="424"/>
      <c r="BC569" s="424"/>
      <c r="BD569" s="424"/>
      <c r="BE569" s="424"/>
      <c r="BF569" s="424"/>
      <c r="BG569" s="424"/>
      <c r="BH569" s="424"/>
      <c r="BI569" s="424"/>
      <c r="BJ569" s="424"/>
    </row>
    <row r="570" spans="6:62" ht="93" customHeight="1" x14ac:dyDescent="0.25">
      <c r="F570" s="468"/>
      <c r="G570" s="469"/>
      <c r="H570" s="469"/>
      <c r="I570" s="469"/>
      <c r="J570" s="469"/>
      <c r="K570" s="469"/>
      <c r="L570" s="469"/>
      <c r="M570" s="469"/>
      <c r="N570" s="469"/>
      <c r="U570" s="471"/>
      <c r="V570" s="472"/>
      <c r="W570" s="472"/>
      <c r="X570" s="472"/>
      <c r="Y570" s="472"/>
      <c r="Z570" s="472"/>
      <c r="AA570" s="472"/>
      <c r="AB570" s="472"/>
      <c r="AC570" s="472"/>
      <c r="AD570" s="472"/>
      <c r="AE570" s="472"/>
      <c r="AF570" s="472"/>
      <c r="AG570" s="472"/>
      <c r="AH570" s="472"/>
      <c r="AI570" s="472"/>
      <c r="AJ570" s="472"/>
      <c r="AK570" s="472"/>
      <c r="AL570" s="473"/>
      <c r="AM570" s="473"/>
      <c r="AN570" s="473"/>
      <c r="AO570" s="473"/>
      <c r="AP570" s="473"/>
      <c r="AQ570" s="473"/>
      <c r="AR570" s="473"/>
      <c r="AS570" s="473"/>
      <c r="AT570" s="473"/>
      <c r="AU570" s="473"/>
      <c r="AV570" s="473"/>
      <c r="AW570" s="473"/>
      <c r="AX570" s="473"/>
      <c r="AY570" s="473"/>
      <c r="AZ570" s="474"/>
      <c r="BA570" s="424"/>
      <c r="BB570" s="424"/>
      <c r="BC570" s="424"/>
      <c r="BD570" s="424"/>
      <c r="BE570" s="424"/>
      <c r="BF570" s="424"/>
      <c r="BG570" s="424"/>
      <c r="BH570" s="424"/>
      <c r="BI570" s="424"/>
      <c r="BJ570" s="424"/>
    </row>
    <row r="571" spans="6:62" ht="93" customHeight="1" x14ac:dyDescent="0.25">
      <c r="F571" s="468"/>
      <c r="G571" s="469"/>
      <c r="H571" s="469"/>
      <c r="I571" s="469"/>
      <c r="J571" s="469"/>
      <c r="K571" s="469"/>
      <c r="L571" s="469"/>
      <c r="M571" s="469"/>
      <c r="N571" s="469"/>
      <c r="U571" s="471"/>
      <c r="V571" s="472"/>
      <c r="W571" s="472"/>
      <c r="X571" s="472"/>
      <c r="Y571" s="472"/>
      <c r="Z571" s="472"/>
      <c r="AA571" s="472"/>
      <c r="AB571" s="472"/>
      <c r="AC571" s="472"/>
      <c r="AD571" s="472"/>
      <c r="AE571" s="472"/>
      <c r="AF571" s="472"/>
      <c r="AG571" s="472"/>
      <c r="AH571" s="472"/>
      <c r="AI571" s="472"/>
      <c r="AJ571" s="472"/>
      <c r="AK571" s="472"/>
      <c r="AL571" s="473"/>
      <c r="AM571" s="473"/>
      <c r="AN571" s="473"/>
      <c r="AO571" s="473"/>
      <c r="AP571" s="473"/>
      <c r="AQ571" s="473"/>
      <c r="AR571" s="473"/>
      <c r="AS571" s="473"/>
      <c r="AT571" s="473"/>
      <c r="AU571" s="473"/>
      <c r="AV571" s="473"/>
      <c r="AW571" s="473"/>
      <c r="AX571" s="473"/>
      <c r="AY571" s="473"/>
      <c r="AZ571" s="474"/>
      <c r="BA571" s="424"/>
      <c r="BB571" s="424"/>
      <c r="BC571" s="424"/>
      <c r="BD571" s="424"/>
      <c r="BE571" s="424"/>
      <c r="BF571" s="424"/>
      <c r="BG571" s="424"/>
      <c r="BH571" s="424"/>
      <c r="BI571" s="424"/>
      <c r="BJ571" s="424"/>
    </row>
    <row r="572" spans="6:62" ht="93" customHeight="1" x14ac:dyDescent="0.25">
      <c r="F572" s="468"/>
      <c r="G572" s="469"/>
      <c r="H572" s="469"/>
      <c r="I572" s="469"/>
      <c r="J572" s="469"/>
      <c r="K572" s="469"/>
      <c r="L572" s="469"/>
      <c r="M572" s="469"/>
      <c r="N572" s="469"/>
      <c r="U572" s="471"/>
      <c r="V572" s="472"/>
      <c r="W572" s="472"/>
      <c r="X572" s="472"/>
      <c r="Y572" s="472"/>
      <c r="Z572" s="472"/>
      <c r="AA572" s="472"/>
      <c r="AB572" s="472"/>
      <c r="AC572" s="472"/>
      <c r="AD572" s="472"/>
      <c r="AE572" s="472"/>
      <c r="AF572" s="472"/>
      <c r="AG572" s="472"/>
      <c r="AH572" s="472"/>
      <c r="AI572" s="472"/>
      <c r="AJ572" s="472"/>
      <c r="AK572" s="472"/>
      <c r="AL572" s="473"/>
      <c r="AM572" s="473"/>
      <c r="AN572" s="473"/>
      <c r="AO572" s="473"/>
      <c r="AP572" s="473"/>
      <c r="AQ572" s="473"/>
      <c r="AR572" s="473"/>
      <c r="AS572" s="473"/>
      <c r="AT572" s="473"/>
      <c r="AU572" s="473"/>
      <c r="AV572" s="473"/>
      <c r="AW572" s="473"/>
      <c r="AX572" s="473"/>
      <c r="AY572" s="473"/>
      <c r="AZ572" s="474"/>
      <c r="BA572" s="424"/>
      <c r="BB572" s="424"/>
      <c r="BC572" s="424"/>
      <c r="BD572" s="424"/>
      <c r="BE572" s="424"/>
      <c r="BF572" s="424"/>
      <c r="BG572" s="424"/>
      <c r="BH572" s="424"/>
      <c r="BI572" s="424"/>
      <c r="BJ572" s="424"/>
    </row>
    <row r="573" spans="6:62" ht="93" customHeight="1" x14ac:dyDescent="0.25">
      <c r="F573" s="468"/>
      <c r="G573" s="469"/>
      <c r="H573" s="469"/>
      <c r="I573" s="469"/>
      <c r="J573" s="469"/>
      <c r="K573" s="469"/>
      <c r="L573" s="469"/>
      <c r="M573" s="469"/>
      <c r="N573" s="469"/>
      <c r="U573" s="471"/>
      <c r="V573" s="472"/>
      <c r="W573" s="472"/>
      <c r="X573" s="472"/>
      <c r="Y573" s="472"/>
      <c r="Z573" s="472"/>
      <c r="AA573" s="472"/>
      <c r="AB573" s="472"/>
      <c r="AC573" s="472"/>
      <c r="AD573" s="472"/>
      <c r="AE573" s="472"/>
      <c r="AF573" s="472"/>
      <c r="AG573" s="472"/>
      <c r="AH573" s="472"/>
      <c r="AI573" s="472"/>
      <c r="AJ573" s="472"/>
      <c r="AK573" s="472"/>
      <c r="AL573" s="473"/>
      <c r="AM573" s="473"/>
      <c r="AN573" s="473"/>
      <c r="AO573" s="473"/>
      <c r="AP573" s="473"/>
      <c r="AQ573" s="473"/>
      <c r="AR573" s="473"/>
      <c r="AS573" s="473"/>
      <c r="AT573" s="473"/>
      <c r="AU573" s="473"/>
      <c r="AV573" s="473"/>
      <c r="AW573" s="473"/>
      <c r="AX573" s="473"/>
      <c r="AY573" s="473"/>
      <c r="AZ573" s="474"/>
      <c r="BA573" s="424"/>
      <c r="BB573" s="424"/>
      <c r="BC573" s="424"/>
      <c r="BD573" s="424"/>
      <c r="BE573" s="424"/>
      <c r="BF573" s="424"/>
      <c r="BG573" s="424"/>
      <c r="BH573" s="424"/>
      <c r="BI573" s="424"/>
      <c r="BJ573" s="424"/>
    </row>
    <row r="574" spans="6:62" ht="93" customHeight="1" x14ac:dyDescent="0.25">
      <c r="F574" s="468"/>
      <c r="G574" s="469"/>
      <c r="H574" s="469"/>
      <c r="I574" s="469"/>
      <c r="J574" s="469"/>
      <c r="K574" s="469"/>
      <c r="L574" s="469"/>
      <c r="M574" s="469"/>
      <c r="N574" s="469"/>
      <c r="U574" s="471"/>
      <c r="V574" s="472"/>
      <c r="W574" s="472"/>
      <c r="X574" s="472"/>
      <c r="Y574" s="472"/>
      <c r="Z574" s="472"/>
      <c r="AA574" s="472"/>
      <c r="AB574" s="472"/>
      <c r="AC574" s="472"/>
      <c r="AD574" s="472"/>
      <c r="AE574" s="472"/>
      <c r="AF574" s="472"/>
      <c r="AG574" s="472"/>
      <c r="AH574" s="472"/>
      <c r="AI574" s="472"/>
      <c r="AJ574" s="472"/>
      <c r="AK574" s="472"/>
      <c r="AL574" s="473"/>
      <c r="AM574" s="473"/>
      <c r="AN574" s="473"/>
      <c r="AO574" s="473"/>
      <c r="AP574" s="473"/>
      <c r="AQ574" s="473"/>
      <c r="AR574" s="473"/>
      <c r="AS574" s="473"/>
      <c r="AT574" s="473"/>
      <c r="AU574" s="473"/>
      <c r="AV574" s="473"/>
      <c r="AW574" s="473"/>
      <c r="AX574" s="473"/>
      <c r="AY574" s="473"/>
      <c r="AZ574" s="474"/>
      <c r="BA574" s="424"/>
      <c r="BB574" s="424"/>
      <c r="BC574" s="424"/>
      <c r="BD574" s="424"/>
      <c r="BE574" s="424"/>
      <c r="BF574" s="424"/>
      <c r="BG574" s="424"/>
      <c r="BH574" s="424"/>
      <c r="BI574" s="424"/>
      <c r="BJ574" s="424"/>
    </row>
    <row r="575" spans="6:62" ht="93" customHeight="1" x14ac:dyDescent="0.25">
      <c r="F575" s="468"/>
      <c r="G575" s="469"/>
      <c r="H575" s="469"/>
      <c r="I575" s="469"/>
      <c r="J575" s="469"/>
      <c r="K575" s="469"/>
      <c r="L575" s="469"/>
      <c r="M575" s="469"/>
      <c r="N575" s="469"/>
      <c r="U575" s="471"/>
      <c r="V575" s="472"/>
      <c r="W575" s="472"/>
      <c r="X575" s="472"/>
      <c r="Y575" s="472"/>
      <c r="Z575" s="472"/>
      <c r="AA575" s="472"/>
      <c r="AB575" s="472"/>
      <c r="AC575" s="472"/>
      <c r="AD575" s="472"/>
      <c r="AE575" s="472"/>
      <c r="AF575" s="472"/>
      <c r="AG575" s="472"/>
      <c r="AH575" s="472"/>
      <c r="AI575" s="472"/>
      <c r="AJ575" s="472"/>
      <c r="AK575" s="472"/>
      <c r="AL575" s="473"/>
      <c r="AM575" s="473"/>
      <c r="AN575" s="473"/>
      <c r="AO575" s="473"/>
      <c r="AP575" s="473"/>
      <c r="AQ575" s="473"/>
      <c r="AR575" s="473"/>
      <c r="AS575" s="473"/>
      <c r="AT575" s="473"/>
      <c r="AU575" s="473"/>
      <c r="AV575" s="473"/>
      <c r="AW575" s="473"/>
      <c r="AX575" s="473"/>
      <c r="AY575" s="473"/>
      <c r="AZ575" s="474"/>
      <c r="BA575" s="424"/>
      <c r="BB575" s="424"/>
      <c r="BC575" s="424"/>
      <c r="BD575" s="424"/>
      <c r="BE575" s="424"/>
      <c r="BF575" s="424"/>
      <c r="BG575" s="424"/>
      <c r="BH575" s="424"/>
      <c r="BI575" s="424"/>
      <c r="BJ575" s="424"/>
    </row>
    <row r="576" spans="6:62" ht="93" customHeight="1" x14ac:dyDescent="0.25">
      <c r="F576" s="468"/>
      <c r="G576" s="469"/>
      <c r="H576" s="469"/>
      <c r="I576" s="469"/>
      <c r="J576" s="469"/>
      <c r="K576" s="469"/>
      <c r="L576" s="469"/>
      <c r="M576" s="469"/>
      <c r="N576" s="469"/>
      <c r="U576" s="471"/>
      <c r="V576" s="472"/>
      <c r="W576" s="472"/>
      <c r="X576" s="472"/>
      <c r="Y576" s="472"/>
      <c r="Z576" s="472"/>
      <c r="AA576" s="472"/>
      <c r="AB576" s="472"/>
      <c r="AC576" s="472"/>
      <c r="AD576" s="472"/>
      <c r="AE576" s="472"/>
      <c r="AF576" s="472"/>
      <c r="AG576" s="472"/>
      <c r="AH576" s="472"/>
      <c r="AI576" s="472"/>
      <c r="AJ576" s="472"/>
      <c r="AK576" s="472"/>
      <c r="AL576" s="473"/>
      <c r="AM576" s="473"/>
      <c r="AN576" s="473"/>
      <c r="AO576" s="473"/>
      <c r="AP576" s="473"/>
      <c r="AQ576" s="473"/>
      <c r="AR576" s="473"/>
      <c r="AS576" s="473"/>
      <c r="AT576" s="473"/>
      <c r="AU576" s="473"/>
      <c r="AV576" s="473"/>
      <c r="AW576" s="473"/>
      <c r="AX576" s="473"/>
      <c r="AY576" s="473"/>
      <c r="AZ576" s="474"/>
      <c r="BA576" s="424"/>
      <c r="BB576" s="424"/>
      <c r="BC576" s="424"/>
      <c r="BD576" s="424"/>
      <c r="BE576" s="424"/>
      <c r="BF576" s="424"/>
      <c r="BG576" s="424"/>
      <c r="BH576" s="424"/>
      <c r="BI576" s="424"/>
      <c r="BJ576" s="424"/>
    </row>
    <row r="577" spans="6:62" ht="93" customHeight="1" x14ac:dyDescent="0.25">
      <c r="F577" s="468"/>
      <c r="G577" s="469"/>
      <c r="H577" s="469"/>
      <c r="I577" s="469"/>
      <c r="J577" s="469"/>
      <c r="K577" s="469"/>
      <c r="L577" s="469"/>
      <c r="M577" s="469"/>
      <c r="N577" s="469"/>
      <c r="U577" s="471"/>
      <c r="V577" s="472"/>
      <c r="W577" s="472"/>
      <c r="X577" s="472"/>
      <c r="Y577" s="472"/>
      <c r="Z577" s="472"/>
      <c r="AA577" s="472"/>
      <c r="AB577" s="472"/>
      <c r="AC577" s="472"/>
      <c r="AD577" s="472"/>
      <c r="AE577" s="472"/>
      <c r="AF577" s="472"/>
      <c r="AG577" s="472"/>
      <c r="AH577" s="472"/>
      <c r="AI577" s="472"/>
      <c r="AJ577" s="472"/>
      <c r="AK577" s="472"/>
      <c r="AL577" s="473"/>
      <c r="AM577" s="473"/>
      <c r="AN577" s="473"/>
      <c r="AO577" s="473"/>
      <c r="AP577" s="473"/>
      <c r="AQ577" s="473"/>
      <c r="AR577" s="473"/>
      <c r="AS577" s="473"/>
      <c r="AT577" s="473"/>
      <c r="AU577" s="473"/>
      <c r="AV577" s="473"/>
      <c r="AW577" s="473"/>
      <c r="AX577" s="473"/>
      <c r="AY577" s="473"/>
      <c r="AZ577" s="474"/>
      <c r="BA577" s="424"/>
      <c r="BB577" s="424"/>
      <c r="BC577" s="424"/>
      <c r="BD577" s="424"/>
      <c r="BE577" s="424"/>
      <c r="BF577" s="424"/>
      <c r="BG577" s="424"/>
      <c r="BH577" s="424"/>
      <c r="BI577" s="424"/>
      <c r="BJ577" s="424"/>
    </row>
    <row r="578" spans="6:62" ht="93" customHeight="1" x14ac:dyDescent="0.25">
      <c r="F578" s="468"/>
      <c r="G578" s="469"/>
      <c r="H578" s="469"/>
      <c r="I578" s="469"/>
      <c r="J578" s="469"/>
      <c r="K578" s="469"/>
      <c r="L578" s="469"/>
      <c r="M578" s="469"/>
      <c r="N578" s="469"/>
      <c r="U578" s="471"/>
      <c r="V578" s="472"/>
      <c r="W578" s="472"/>
      <c r="X578" s="472"/>
      <c r="Y578" s="472"/>
      <c r="Z578" s="472"/>
      <c r="AA578" s="472"/>
      <c r="AB578" s="472"/>
      <c r="AC578" s="472"/>
      <c r="AD578" s="472"/>
      <c r="AE578" s="472"/>
      <c r="AF578" s="472"/>
      <c r="AG578" s="472"/>
      <c r="AH578" s="472"/>
      <c r="AI578" s="472"/>
      <c r="AJ578" s="472"/>
      <c r="AK578" s="472"/>
      <c r="AL578" s="473"/>
      <c r="AM578" s="473"/>
      <c r="AN578" s="473"/>
      <c r="AO578" s="473"/>
      <c r="AP578" s="473"/>
      <c r="AQ578" s="473"/>
      <c r="AR578" s="473"/>
      <c r="AS578" s="473"/>
      <c r="AT578" s="473"/>
      <c r="AU578" s="473"/>
      <c r="AV578" s="473"/>
      <c r="AW578" s="473"/>
      <c r="AX578" s="473"/>
      <c r="AY578" s="473"/>
      <c r="AZ578" s="474"/>
      <c r="BA578" s="424"/>
      <c r="BB578" s="424"/>
      <c r="BC578" s="424"/>
      <c r="BD578" s="424"/>
      <c r="BE578" s="424"/>
      <c r="BF578" s="424"/>
      <c r="BG578" s="424"/>
      <c r="BH578" s="424"/>
      <c r="BI578" s="424"/>
      <c r="BJ578" s="424"/>
    </row>
    <row r="579" spans="6:62" ht="93" customHeight="1" x14ac:dyDescent="0.25">
      <c r="F579" s="468"/>
      <c r="G579" s="469"/>
      <c r="H579" s="469"/>
      <c r="I579" s="469"/>
      <c r="J579" s="469"/>
      <c r="K579" s="469"/>
      <c r="L579" s="469"/>
      <c r="M579" s="469"/>
      <c r="N579" s="469"/>
      <c r="U579" s="471"/>
      <c r="V579" s="472"/>
      <c r="W579" s="472"/>
      <c r="X579" s="472"/>
      <c r="Y579" s="472"/>
      <c r="Z579" s="472"/>
      <c r="AA579" s="472"/>
      <c r="AB579" s="472"/>
      <c r="AC579" s="472"/>
      <c r="AD579" s="472"/>
      <c r="AE579" s="472"/>
      <c r="AF579" s="472"/>
      <c r="AG579" s="472"/>
      <c r="AH579" s="472"/>
      <c r="AI579" s="472"/>
      <c r="AJ579" s="472"/>
      <c r="AK579" s="472"/>
      <c r="AL579" s="473"/>
      <c r="AM579" s="473"/>
      <c r="AN579" s="473"/>
      <c r="AO579" s="473"/>
      <c r="AP579" s="473"/>
      <c r="AQ579" s="473"/>
      <c r="AR579" s="473"/>
      <c r="AS579" s="473"/>
      <c r="AT579" s="473"/>
      <c r="AU579" s="473"/>
      <c r="AV579" s="473"/>
      <c r="AW579" s="473"/>
      <c r="AX579" s="473"/>
      <c r="AY579" s="473"/>
      <c r="AZ579" s="474"/>
      <c r="BA579" s="424"/>
      <c r="BB579" s="424"/>
      <c r="BC579" s="424"/>
      <c r="BD579" s="424"/>
      <c r="BE579" s="424"/>
      <c r="BF579" s="424"/>
      <c r="BG579" s="424"/>
      <c r="BH579" s="424"/>
      <c r="BI579" s="424"/>
      <c r="BJ579" s="424"/>
    </row>
    <row r="580" spans="6:62" ht="93" customHeight="1" x14ac:dyDescent="0.25">
      <c r="F580" s="468"/>
      <c r="G580" s="469"/>
      <c r="H580" s="469"/>
      <c r="I580" s="469"/>
      <c r="J580" s="469"/>
      <c r="K580" s="469"/>
      <c r="L580" s="469"/>
      <c r="M580" s="469"/>
      <c r="N580" s="469"/>
      <c r="U580" s="471"/>
      <c r="V580" s="472"/>
      <c r="W580" s="472"/>
      <c r="X580" s="472"/>
      <c r="Y580" s="472"/>
      <c r="Z580" s="472"/>
      <c r="AA580" s="472"/>
      <c r="AB580" s="472"/>
      <c r="AC580" s="472"/>
      <c r="AD580" s="472"/>
      <c r="AE580" s="472"/>
      <c r="AF580" s="472"/>
      <c r="AG580" s="472"/>
      <c r="AH580" s="472"/>
      <c r="AI580" s="472"/>
      <c r="AJ580" s="472"/>
      <c r="AK580" s="472"/>
      <c r="AL580" s="473"/>
      <c r="AM580" s="473"/>
      <c r="AN580" s="473"/>
      <c r="AO580" s="473"/>
      <c r="AP580" s="473"/>
      <c r="AQ580" s="473"/>
      <c r="AR580" s="473"/>
      <c r="AS580" s="473"/>
      <c r="AT580" s="473"/>
      <c r="AU580" s="473"/>
      <c r="AV580" s="473"/>
      <c r="AW580" s="473"/>
      <c r="AX580" s="473"/>
      <c r="AY580" s="473"/>
      <c r="AZ580" s="474"/>
      <c r="BA580" s="424"/>
      <c r="BB580" s="424"/>
      <c r="BC580" s="424"/>
      <c r="BD580" s="424"/>
      <c r="BE580" s="424"/>
      <c r="BF580" s="424"/>
      <c r="BG580" s="424"/>
      <c r="BH580" s="424"/>
      <c r="BI580" s="424"/>
      <c r="BJ580" s="424"/>
    </row>
    <row r="581" spans="6:62" ht="93" customHeight="1" x14ac:dyDescent="0.25">
      <c r="F581" s="468"/>
      <c r="G581" s="469"/>
      <c r="H581" s="469"/>
      <c r="I581" s="469"/>
      <c r="J581" s="469"/>
      <c r="K581" s="469"/>
      <c r="L581" s="469"/>
      <c r="M581" s="469"/>
      <c r="N581" s="469"/>
      <c r="U581" s="471"/>
      <c r="V581" s="472"/>
      <c r="W581" s="472"/>
      <c r="X581" s="472"/>
      <c r="Y581" s="472"/>
      <c r="Z581" s="472"/>
      <c r="AA581" s="472"/>
      <c r="AB581" s="472"/>
      <c r="AC581" s="472"/>
      <c r="AD581" s="472"/>
      <c r="AE581" s="472"/>
      <c r="AF581" s="472"/>
      <c r="AG581" s="472"/>
      <c r="AH581" s="472"/>
      <c r="AI581" s="472"/>
      <c r="AJ581" s="472"/>
      <c r="AK581" s="472"/>
      <c r="AL581" s="473"/>
      <c r="AM581" s="473"/>
      <c r="AN581" s="473"/>
      <c r="AO581" s="473"/>
      <c r="AP581" s="473"/>
      <c r="AQ581" s="473"/>
      <c r="AR581" s="473"/>
      <c r="AS581" s="473"/>
      <c r="AT581" s="473"/>
      <c r="AU581" s="473"/>
      <c r="AV581" s="473"/>
      <c r="AW581" s="473"/>
      <c r="AX581" s="473"/>
      <c r="AY581" s="473"/>
      <c r="AZ581" s="474"/>
      <c r="BA581" s="424"/>
      <c r="BB581" s="424"/>
      <c r="BC581" s="424"/>
      <c r="BD581" s="424"/>
      <c r="BE581" s="424"/>
      <c r="BF581" s="424"/>
      <c r="BG581" s="424"/>
      <c r="BH581" s="424"/>
      <c r="BI581" s="424"/>
      <c r="BJ581" s="424"/>
    </row>
    <row r="582" spans="6:62" ht="93" customHeight="1" x14ac:dyDescent="0.25">
      <c r="F582" s="468"/>
      <c r="G582" s="469"/>
      <c r="H582" s="469"/>
      <c r="I582" s="469"/>
      <c r="J582" s="469"/>
      <c r="K582" s="469"/>
      <c r="L582" s="469"/>
      <c r="M582" s="469"/>
      <c r="N582" s="469"/>
      <c r="U582" s="471"/>
      <c r="V582" s="472"/>
      <c r="W582" s="472"/>
      <c r="X582" s="472"/>
      <c r="Y582" s="472"/>
      <c r="Z582" s="472"/>
      <c r="AA582" s="472"/>
      <c r="AB582" s="472"/>
      <c r="AC582" s="472"/>
      <c r="AD582" s="472"/>
      <c r="AE582" s="472"/>
      <c r="AF582" s="472"/>
      <c r="AG582" s="472"/>
      <c r="AH582" s="472"/>
      <c r="AI582" s="472"/>
      <c r="AJ582" s="472"/>
      <c r="AK582" s="472"/>
      <c r="AL582" s="473"/>
      <c r="AM582" s="473"/>
      <c r="AN582" s="473"/>
      <c r="AO582" s="473"/>
      <c r="AP582" s="473"/>
      <c r="AQ582" s="473"/>
      <c r="AR582" s="473"/>
      <c r="AS582" s="473"/>
      <c r="AT582" s="473"/>
      <c r="AU582" s="473"/>
      <c r="AV582" s="473"/>
      <c r="AW582" s="473"/>
      <c r="AX582" s="473"/>
      <c r="AY582" s="473"/>
      <c r="AZ582" s="474"/>
      <c r="BA582" s="424"/>
      <c r="BB582" s="424"/>
      <c r="BC582" s="424"/>
      <c r="BD582" s="424"/>
      <c r="BE582" s="424"/>
      <c r="BF582" s="424"/>
      <c r="BG582" s="424"/>
      <c r="BH582" s="424"/>
      <c r="BI582" s="424"/>
      <c r="BJ582" s="424"/>
    </row>
    <row r="583" spans="6:62" ht="93" customHeight="1" x14ac:dyDescent="0.25">
      <c r="F583" s="468"/>
      <c r="G583" s="469"/>
      <c r="H583" s="469"/>
      <c r="I583" s="469"/>
      <c r="J583" s="469"/>
      <c r="K583" s="469"/>
      <c r="L583" s="469"/>
      <c r="M583" s="469"/>
      <c r="N583" s="469"/>
      <c r="U583" s="471"/>
      <c r="V583" s="472"/>
      <c r="W583" s="472"/>
      <c r="X583" s="472"/>
      <c r="Y583" s="472"/>
      <c r="Z583" s="472"/>
      <c r="AA583" s="472"/>
      <c r="AB583" s="472"/>
      <c r="AC583" s="472"/>
      <c r="AD583" s="472"/>
      <c r="AE583" s="472"/>
      <c r="AF583" s="472"/>
      <c r="AG583" s="472"/>
      <c r="AH583" s="472"/>
      <c r="AI583" s="472"/>
      <c r="AJ583" s="472"/>
      <c r="AK583" s="472"/>
      <c r="AL583" s="473"/>
      <c r="AM583" s="473"/>
      <c r="AN583" s="473"/>
      <c r="AO583" s="473"/>
      <c r="AP583" s="473"/>
      <c r="AQ583" s="473"/>
      <c r="AR583" s="473"/>
      <c r="AS583" s="473"/>
      <c r="AT583" s="473"/>
      <c r="AU583" s="473"/>
      <c r="AV583" s="473"/>
      <c r="AW583" s="473"/>
      <c r="AX583" s="473"/>
      <c r="AY583" s="473"/>
      <c r="AZ583" s="474"/>
      <c r="BA583" s="424"/>
      <c r="BB583" s="424"/>
      <c r="BC583" s="424"/>
      <c r="BD583" s="424"/>
      <c r="BE583" s="424"/>
      <c r="BF583" s="424"/>
      <c r="BG583" s="424"/>
      <c r="BH583" s="424"/>
      <c r="BI583" s="424"/>
      <c r="BJ583" s="424"/>
    </row>
    <row r="584" spans="6:62" ht="93" customHeight="1" x14ac:dyDescent="0.25">
      <c r="F584" s="468"/>
      <c r="G584" s="469"/>
      <c r="H584" s="469"/>
      <c r="I584" s="469"/>
      <c r="J584" s="469"/>
      <c r="K584" s="469"/>
      <c r="L584" s="469"/>
      <c r="M584" s="469"/>
      <c r="N584" s="469"/>
      <c r="U584" s="471"/>
      <c r="V584" s="472"/>
      <c r="W584" s="472"/>
      <c r="X584" s="472"/>
      <c r="Y584" s="472"/>
      <c r="Z584" s="472"/>
      <c r="AA584" s="472"/>
      <c r="AB584" s="472"/>
      <c r="AC584" s="472"/>
      <c r="AD584" s="472"/>
      <c r="AE584" s="472"/>
      <c r="AF584" s="472"/>
      <c r="AG584" s="472"/>
      <c r="AH584" s="472"/>
      <c r="AI584" s="472"/>
      <c r="AJ584" s="472"/>
      <c r="AK584" s="472"/>
      <c r="AL584" s="473"/>
      <c r="AM584" s="473"/>
      <c r="AN584" s="473"/>
      <c r="AO584" s="473"/>
      <c r="AP584" s="473"/>
      <c r="AQ584" s="473"/>
      <c r="AR584" s="473"/>
      <c r="AS584" s="473"/>
      <c r="AT584" s="473"/>
      <c r="AU584" s="473"/>
      <c r="AV584" s="473"/>
      <c r="AW584" s="473"/>
      <c r="AX584" s="473"/>
      <c r="AY584" s="473"/>
      <c r="AZ584" s="474"/>
      <c r="BA584" s="424"/>
      <c r="BB584" s="424"/>
      <c r="BC584" s="424"/>
      <c r="BD584" s="424"/>
      <c r="BE584" s="424"/>
      <c r="BF584" s="424"/>
      <c r="BG584" s="424"/>
      <c r="BH584" s="424"/>
      <c r="BI584" s="424"/>
      <c r="BJ584" s="424"/>
    </row>
    <row r="585" spans="6:62" ht="93" customHeight="1" x14ac:dyDescent="0.25">
      <c r="F585" s="468"/>
      <c r="G585" s="469"/>
      <c r="H585" s="469"/>
      <c r="I585" s="469"/>
      <c r="J585" s="469"/>
      <c r="K585" s="469"/>
      <c r="L585" s="469"/>
      <c r="M585" s="469"/>
      <c r="N585" s="469"/>
      <c r="U585" s="471"/>
      <c r="V585" s="472"/>
      <c r="W585" s="472"/>
      <c r="X585" s="472"/>
      <c r="Y585" s="472"/>
      <c r="Z585" s="472"/>
      <c r="AA585" s="472"/>
      <c r="AB585" s="472"/>
      <c r="AC585" s="472"/>
      <c r="AD585" s="472"/>
      <c r="AE585" s="472"/>
      <c r="AF585" s="472"/>
      <c r="AG585" s="472"/>
      <c r="AH585" s="472"/>
      <c r="AI585" s="472"/>
      <c r="AJ585" s="472"/>
      <c r="AK585" s="472"/>
      <c r="AL585" s="473"/>
      <c r="AM585" s="473"/>
      <c r="AN585" s="473"/>
      <c r="AO585" s="473"/>
      <c r="AP585" s="473"/>
      <c r="AQ585" s="473"/>
      <c r="AR585" s="473"/>
      <c r="AS585" s="473"/>
      <c r="AT585" s="473"/>
      <c r="AU585" s="473"/>
      <c r="AV585" s="473"/>
      <c r="AW585" s="473"/>
      <c r="AX585" s="473"/>
      <c r="AY585" s="473"/>
      <c r="AZ585" s="474"/>
      <c r="BA585" s="424"/>
      <c r="BB585" s="424"/>
      <c r="BC585" s="424"/>
      <c r="BD585" s="424"/>
      <c r="BE585" s="424"/>
      <c r="BF585" s="424"/>
      <c r="BG585" s="424"/>
      <c r="BH585" s="424"/>
      <c r="BI585" s="424"/>
      <c r="BJ585" s="424"/>
    </row>
    <row r="586" spans="6:62" ht="93" customHeight="1" x14ac:dyDescent="0.25">
      <c r="F586" s="468"/>
      <c r="G586" s="469"/>
      <c r="H586" s="469"/>
      <c r="I586" s="469"/>
      <c r="J586" s="469"/>
      <c r="K586" s="469"/>
      <c r="L586" s="469"/>
      <c r="M586" s="469"/>
      <c r="N586" s="469"/>
      <c r="U586" s="471"/>
      <c r="V586" s="472"/>
      <c r="W586" s="472"/>
      <c r="X586" s="472"/>
      <c r="Y586" s="472"/>
      <c r="Z586" s="472"/>
      <c r="AA586" s="472"/>
      <c r="AB586" s="472"/>
      <c r="AC586" s="472"/>
      <c r="AD586" s="472"/>
      <c r="AE586" s="472"/>
      <c r="AF586" s="472"/>
      <c r="AG586" s="472"/>
      <c r="AH586" s="472"/>
      <c r="AI586" s="472"/>
      <c r="AJ586" s="472"/>
      <c r="AK586" s="472"/>
      <c r="AL586" s="473"/>
      <c r="AM586" s="473"/>
      <c r="AN586" s="473"/>
      <c r="AO586" s="473"/>
      <c r="AP586" s="473"/>
      <c r="AQ586" s="473"/>
      <c r="AR586" s="473"/>
      <c r="AS586" s="473"/>
      <c r="AT586" s="473"/>
      <c r="AU586" s="473"/>
      <c r="AV586" s="473"/>
      <c r="AW586" s="473"/>
      <c r="AX586" s="473"/>
      <c r="AY586" s="473"/>
      <c r="AZ586" s="474"/>
      <c r="BA586" s="424"/>
      <c r="BB586" s="424"/>
      <c r="BC586" s="424"/>
      <c r="BD586" s="424"/>
      <c r="BE586" s="424"/>
      <c r="BF586" s="424"/>
      <c r="BG586" s="424"/>
      <c r="BH586" s="424"/>
      <c r="BI586" s="424"/>
      <c r="BJ586" s="424"/>
    </row>
    <row r="587" spans="6:62" ht="93" customHeight="1" x14ac:dyDescent="0.25">
      <c r="F587" s="468"/>
      <c r="G587" s="469"/>
      <c r="H587" s="469"/>
      <c r="I587" s="469"/>
      <c r="J587" s="469"/>
      <c r="K587" s="469"/>
      <c r="L587" s="469"/>
      <c r="M587" s="469"/>
      <c r="N587" s="469"/>
      <c r="U587" s="471"/>
      <c r="V587" s="472"/>
      <c r="W587" s="472"/>
      <c r="X587" s="472"/>
      <c r="Y587" s="472"/>
      <c r="Z587" s="472"/>
      <c r="AA587" s="472"/>
      <c r="AB587" s="472"/>
      <c r="AC587" s="472"/>
      <c r="AD587" s="472"/>
      <c r="AE587" s="472"/>
      <c r="AF587" s="472"/>
      <c r="AG587" s="472"/>
      <c r="AH587" s="472"/>
      <c r="AI587" s="472"/>
      <c r="AJ587" s="472"/>
      <c r="AK587" s="472"/>
      <c r="AL587" s="473"/>
      <c r="AM587" s="473"/>
      <c r="AN587" s="473"/>
      <c r="AO587" s="473"/>
      <c r="AP587" s="473"/>
      <c r="AQ587" s="473"/>
      <c r="AR587" s="473"/>
      <c r="AS587" s="473"/>
      <c r="AT587" s="473"/>
      <c r="AU587" s="473"/>
      <c r="AV587" s="473"/>
      <c r="AW587" s="473"/>
      <c r="AX587" s="473"/>
      <c r="AY587" s="473"/>
      <c r="AZ587" s="474"/>
      <c r="BA587" s="424"/>
      <c r="BB587" s="424"/>
      <c r="BC587" s="424"/>
      <c r="BD587" s="424"/>
      <c r="BE587" s="424"/>
      <c r="BF587" s="424"/>
      <c r="BG587" s="424"/>
      <c r="BH587" s="424"/>
      <c r="BI587" s="424"/>
      <c r="BJ587" s="424"/>
    </row>
    <row r="588" spans="6:62" ht="93" customHeight="1" x14ac:dyDescent="0.25">
      <c r="F588" s="468"/>
      <c r="G588" s="469"/>
      <c r="H588" s="469"/>
      <c r="I588" s="469"/>
      <c r="J588" s="469"/>
      <c r="K588" s="469"/>
      <c r="L588" s="469"/>
      <c r="M588" s="469"/>
      <c r="N588" s="469"/>
      <c r="U588" s="471"/>
      <c r="V588" s="472"/>
      <c r="W588" s="472"/>
      <c r="X588" s="472"/>
      <c r="Y588" s="472"/>
      <c r="Z588" s="472"/>
      <c r="AA588" s="472"/>
      <c r="AB588" s="472"/>
      <c r="AC588" s="472"/>
      <c r="AD588" s="472"/>
      <c r="AE588" s="472"/>
      <c r="AF588" s="472"/>
      <c r="AG588" s="472"/>
      <c r="AH588" s="472"/>
      <c r="AI588" s="472"/>
      <c r="AJ588" s="472"/>
      <c r="AK588" s="472"/>
      <c r="AL588" s="473"/>
      <c r="AM588" s="473"/>
      <c r="AN588" s="473"/>
      <c r="AO588" s="473"/>
      <c r="AP588" s="473"/>
      <c r="AQ588" s="473"/>
      <c r="AR588" s="473"/>
      <c r="AS588" s="473"/>
      <c r="AT588" s="473"/>
      <c r="AU588" s="473"/>
      <c r="AV588" s="473"/>
      <c r="AW588" s="473"/>
      <c r="AX588" s="473"/>
      <c r="AY588" s="473"/>
      <c r="AZ588" s="474"/>
      <c r="BA588" s="424"/>
      <c r="BB588" s="424"/>
      <c r="BC588" s="424"/>
      <c r="BD588" s="424"/>
      <c r="BE588" s="424"/>
      <c r="BF588" s="424"/>
      <c r="BG588" s="424"/>
      <c r="BH588" s="424"/>
      <c r="BI588" s="424"/>
      <c r="BJ588" s="424"/>
    </row>
    <row r="589" spans="6:62" ht="93" customHeight="1" x14ac:dyDescent="0.25">
      <c r="F589" s="468"/>
      <c r="G589" s="469"/>
      <c r="H589" s="469"/>
      <c r="I589" s="469"/>
      <c r="J589" s="469"/>
      <c r="K589" s="469"/>
      <c r="L589" s="469"/>
      <c r="M589" s="469"/>
      <c r="N589" s="469"/>
      <c r="U589" s="471"/>
      <c r="V589" s="472"/>
      <c r="W589" s="472"/>
      <c r="X589" s="472"/>
      <c r="Y589" s="472"/>
      <c r="Z589" s="472"/>
      <c r="AA589" s="472"/>
      <c r="AB589" s="472"/>
      <c r="AC589" s="472"/>
      <c r="AD589" s="472"/>
      <c r="AE589" s="472"/>
      <c r="AF589" s="472"/>
      <c r="AG589" s="472"/>
      <c r="AH589" s="472"/>
      <c r="AI589" s="472"/>
      <c r="AJ589" s="472"/>
      <c r="AK589" s="472"/>
      <c r="AL589" s="473"/>
      <c r="AM589" s="473"/>
      <c r="AN589" s="473"/>
      <c r="AO589" s="473"/>
      <c r="AP589" s="473"/>
      <c r="AQ589" s="473"/>
      <c r="AR589" s="473"/>
      <c r="AS589" s="473"/>
      <c r="AT589" s="473"/>
      <c r="AU589" s="473"/>
      <c r="AV589" s="473"/>
      <c r="AW589" s="473"/>
      <c r="AX589" s="473"/>
      <c r="AY589" s="473"/>
      <c r="AZ589" s="474"/>
      <c r="BA589" s="424"/>
      <c r="BB589" s="424"/>
      <c r="BC589" s="424"/>
      <c r="BD589" s="424"/>
      <c r="BE589" s="424"/>
      <c r="BF589" s="424"/>
      <c r="BG589" s="424"/>
      <c r="BH589" s="424"/>
      <c r="BI589" s="424"/>
      <c r="BJ589" s="424"/>
    </row>
    <row r="590" spans="6:62" ht="93" customHeight="1" x14ac:dyDescent="0.25">
      <c r="F590" s="468"/>
      <c r="G590" s="469"/>
      <c r="H590" s="469"/>
      <c r="I590" s="469"/>
      <c r="J590" s="469"/>
      <c r="K590" s="469"/>
      <c r="L590" s="469"/>
      <c r="M590" s="469"/>
      <c r="N590" s="469"/>
      <c r="U590" s="471"/>
      <c r="V590" s="472"/>
      <c r="W590" s="472"/>
      <c r="X590" s="472"/>
      <c r="Y590" s="472"/>
      <c r="Z590" s="472"/>
      <c r="AA590" s="472"/>
      <c r="AB590" s="472"/>
      <c r="AC590" s="472"/>
      <c r="AD590" s="472"/>
      <c r="AE590" s="472"/>
      <c r="AF590" s="472"/>
      <c r="AG590" s="472"/>
      <c r="AH590" s="472"/>
      <c r="AI590" s="472"/>
      <c r="AJ590" s="472"/>
      <c r="AK590" s="472"/>
      <c r="AL590" s="473"/>
      <c r="AM590" s="473"/>
      <c r="AN590" s="473"/>
      <c r="AO590" s="473"/>
      <c r="AP590" s="473"/>
      <c r="AQ590" s="473"/>
      <c r="AR590" s="473"/>
      <c r="AS590" s="473"/>
      <c r="AT590" s="473"/>
      <c r="AU590" s="473"/>
      <c r="AV590" s="473"/>
      <c r="AW590" s="473"/>
      <c r="AX590" s="473"/>
      <c r="AY590" s="473"/>
      <c r="AZ590" s="474"/>
      <c r="BA590" s="424"/>
      <c r="BB590" s="424"/>
      <c r="BC590" s="424"/>
      <c r="BD590" s="424"/>
      <c r="BE590" s="424"/>
      <c r="BF590" s="424"/>
      <c r="BG590" s="424"/>
      <c r="BH590" s="424"/>
      <c r="BI590" s="424"/>
      <c r="BJ590" s="424"/>
    </row>
    <row r="591" spans="6:62" ht="93" customHeight="1" x14ac:dyDescent="0.25">
      <c r="F591" s="468"/>
      <c r="G591" s="469"/>
      <c r="H591" s="469"/>
      <c r="I591" s="469"/>
      <c r="J591" s="469"/>
      <c r="K591" s="469"/>
      <c r="L591" s="469"/>
      <c r="M591" s="469"/>
      <c r="N591" s="469"/>
      <c r="U591" s="471"/>
      <c r="V591" s="472"/>
      <c r="W591" s="472"/>
      <c r="X591" s="472"/>
      <c r="Y591" s="472"/>
      <c r="Z591" s="472"/>
      <c r="AA591" s="472"/>
      <c r="AB591" s="472"/>
      <c r="AC591" s="472"/>
      <c r="AD591" s="472"/>
      <c r="AE591" s="472"/>
      <c r="AF591" s="472"/>
      <c r="AG591" s="472"/>
      <c r="AH591" s="472"/>
      <c r="AI591" s="472"/>
      <c r="AJ591" s="472"/>
      <c r="AK591" s="472"/>
      <c r="AL591" s="473"/>
      <c r="AM591" s="473"/>
      <c r="AN591" s="473"/>
      <c r="AO591" s="473"/>
      <c r="AP591" s="473"/>
      <c r="AQ591" s="473"/>
      <c r="AR591" s="473"/>
      <c r="AS591" s="473"/>
      <c r="AT591" s="473"/>
      <c r="AU591" s="473"/>
      <c r="AV591" s="473"/>
      <c r="AW591" s="473"/>
      <c r="AX591" s="473"/>
      <c r="AY591" s="473"/>
      <c r="AZ591" s="474"/>
      <c r="BA591" s="424"/>
      <c r="BB591" s="424"/>
      <c r="BC591" s="424"/>
      <c r="BD591" s="424"/>
      <c r="BE591" s="424"/>
      <c r="BF591" s="424"/>
      <c r="BG591" s="424"/>
      <c r="BH591" s="424"/>
      <c r="BI591" s="424"/>
      <c r="BJ591" s="424"/>
    </row>
    <row r="592" spans="6:62" ht="93" customHeight="1" x14ac:dyDescent="0.25">
      <c r="F592" s="468"/>
      <c r="G592" s="469"/>
      <c r="H592" s="469"/>
      <c r="I592" s="469"/>
      <c r="J592" s="469"/>
      <c r="K592" s="469"/>
      <c r="L592" s="469"/>
      <c r="M592" s="469"/>
      <c r="N592" s="469"/>
      <c r="U592" s="471"/>
      <c r="V592" s="472"/>
      <c r="W592" s="472"/>
      <c r="X592" s="472"/>
      <c r="Y592" s="472"/>
      <c r="Z592" s="472"/>
      <c r="AA592" s="472"/>
      <c r="AB592" s="472"/>
      <c r="AC592" s="472"/>
      <c r="AD592" s="472"/>
      <c r="AE592" s="472"/>
      <c r="AF592" s="472"/>
      <c r="AG592" s="472"/>
      <c r="AH592" s="472"/>
      <c r="AI592" s="472"/>
      <c r="AJ592" s="472"/>
      <c r="AK592" s="472"/>
      <c r="AL592" s="473"/>
      <c r="AM592" s="473"/>
      <c r="AN592" s="473"/>
      <c r="AO592" s="473"/>
      <c r="AP592" s="473"/>
      <c r="AQ592" s="473"/>
      <c r="AR592" s="473"/>
      <c r="AS592" s="473"/>
      <c r="AT592" s="473"/>
      <c r="AU592" s="473"/>
      <c r="AV592" s="473"/>
      <c r="AW592" s="473"/>
      <c r="AX592" s="473"/>
      <c r="AY592" s="473"/>
      <c r="AZ592" s="474"/>
      <c r="BA592" s="424"/>
      <c r="BB592" s="424"/>
      <c r="BC592" s="424"/>
      <c r="BD592" s="424"/>
      <c r="BE592" s="424"/>
      <c r="BF592" s="424"/>
      <c r="BG592" s="424"/>
      <c r="BH592" s="424"/>
      <c r="BI592" s="424"/>
      <c r="BJ592" s="424"/>
    </row>
    <row r="593" spans="6:62" ht="93" customHeight="1" x14ac:dyDescent="0.25">
      <c r="F593" s="468"/>
      <c r="G593" s="469"/>
      <c r="H593" s="469"/>
      <c r="I593" s="469"/>
      <c r="J593" s="469"/>
      <c r="K593" s="469"/>
      <c r="L593" s="469"/>
      <c r="M593" s="469"/>
      <c r="N593" s="469"/>
      <c r="U593" s="471"/>
      <c r="V593" s="472"/>
      <c r="W593" s="472"/>
      <c r="X593" s="472"/>
      <c r="Y593" s="472"/>
      <c r="Z593" s="472"/>
      <c r="AA593" s="472"/>
      <c r="AB593" s="472"/>
      <c r="AC593" s="472"/>
      <c r="AD593" s="472"/>
      <c r="AE593" s="472"/>
      <c r="AF593" s="472"/>
      <c r="AG593" s="472"/>
      <c r="AH593" s="472"/>
      <c r="AI593" s="472"/>
      <c r="AJ593" s="472"/>
      <c r="AK593" s="472"/>
      <c r="AL593" s="473"/>
      <c r="AM593" s="473"/>
      <c r="AN593" s="473"/>
      <c r="AO593" s="473"/>
      <c r="AP593" s="473"/>
      <c r="AQ593" s="473"/>
      <c r="AR593" s="473"/>
      <c r="AS593" s="473"/>
      <c r="AT593" s="473"/>
      <c r="AU593" s="473"/>
      <c r="AV593" s="473"/>
      <c r="AW593" s="473"/>
      <c r="AX593" s="473"/>
      <c r="AY593" s="473"/>
      <c r="AZ593" s="474"/>
      <c r="BA593" s="424"/>
      <c r="BB593" s="424"/>
      <c r="BC593" s="424"/>
      <c r="BD593" s="424"/>
      <c r="BE593" s="424"/>
      <c r="BF593" s="424"/>
      <c r="BG593" s="424"/>
      <c r="BH593" s="424"/>
      <c r="BI593" s="424"/>
      <c r="BJ593" s="424"/>
    </row>
    <row r="594" spans="6:62" ht="93" customHeight="1" x14ac:dyDescent="0.25">
      <c r="F594" s="468"/>
      <c r="G594" s="469"/>
      <c r="H594" s="469"/>
      <c r="I594" s="469"/>
      <c r="J594" s="469"/>
      <c r="K594" s="469"/>
      <c r="L594" s="469"/>
      <c r="M594" s="469"/>
      <c r="N594" s="469"/>
      <c r="U594" s="471"/>
      <c r="V594" s="472"/>
      <c r="W594" s="472"/>
      <c r="X594" s="472"/>
      <c r="Y594" s="472"/>
      <c r="Z594" s="472"/>
      <c r="AA594" s="472"/>
      <c r="AB594" s="472"/>
      <c r="AC594" s="472"/>
      <c r="AD594" s="472"/>
      <c r="AE594" s="472"/>
      <c r="AF594" s="472"/>
      <c r="AG594" s="472"/>
      <c r="AH594" s="472"/>
      <c r="AI594" s="472"/>
      <c r="AJ594" s="472"/>
      <c r="AK594" s="472"/>
      <c r="AL594" s="473"/>
      <c r="AM594" s="473"/>
      <c r="AN594" s="473"/>
      <c r="AO594" s="473"/>
      <c r="AP594" s="473"/>
      <c r="AQ594" s="473"/>
      <c r="AR594" s="473"/>
      <c r="AS594" s="473"/>
      <c r="AT594" s="473"/>
      <c r="AU594" s="473"/>
      <c r="AV594" s="473"/>
      <c r="AW594" s="473"/>
      <c r="AX594" s="473"/>
      <c r="AY594" s="473"/>
      <c r="AZ594" s="474"/>
      <c r="BA594" s="424"/>
      <c r="BB594" s="424"/>
      <c r="BC594" s="424"/>
      <c r="BD594" s="424"/>
      <c r="BE594" s="424"/>
      <c r="BF594" s="424"/>
      <c r="BG594" s="424"/>
      <c r="BH594" s="424"/>
      <c r="BI594" s="424"/>
      <c r="BJ594" s="424"/>
    </row>
    <row r="595" spans="6:62" ht="93" customHeight="1" x14ac:dyDescent="0.25">
      <c r="F595" s="468"/>
      <c r="G595" s="469"/>
      <c r="H595" s="469"/>
      <c r="I595" s="469"/>
      <c r="J595" s="469"/>
      <c r="K595" s="469"/>
      <c r="L595" s="469"/>
      <c r="M595" s="469"/>
      <c r="N595" s="469"/>
      <c r="U595" s="471"/>
      <c r="V595" s="472"/>
      <c r="W595" s="472"/>
      <c r="X595" s="472"/>
      <c r="Y595" s="472"/>
      <c r="Z595" s="472"/>
      <c r="AA595" s="472"/>
      <c r="AB595" s="472"/>
      <c r="AC595" s="472"/>
      <c r="AD595" s="472"/>
      <c r="AE595" s="472"/>
      <c r="AF595" s="472"/>
      <c r="AG595" s="472"/>
      <c r="AH595" s="472"/>
      <c r="AI595" s="472"/>
      <c r="AJ595" s="472"/>
      <c r="AK595" s="472"/>
      <c r="AL595" s="473"/>
      <c r="AM595" s="473"/>
      <c r="AN595" s="473"/>
      <c r="AO595" s="473"/>
      <c r="AP595" s="473"/>
      <c r="AQ595" s="473"/>
      <c r="AR595" s="473"/>
      <c r="AS595" s="473"/>
      <c r="AT595" s="473"/>
      <c r="AU595" s="473"/>
      <c r="AV595" s="473"/>
      <c r="AW595" s="473"/>
      <c r="AX595" s="473"/>
      <c r="AY595" s="473"/>
      <c r="AZ595" s="474"/>
      <c r="BA595" s="424"/>
      <c r="BB595" s="424"/>
      <c r="BC595" s="424"/>
      <c r="BD595" s="424"/>
      <c r="BE595" s="424"/>
      <c r="BF595" s="424"/>
      <c r="BG595" s="424"/>
      <c r="BH595" s="424"/>
      <c r="BI595" s="424"/>
      <c r="BJ595" s="424"/>
    </row>
    <row r="596" spans="6:62" ht="93" customHeight="1" x14ac:dyDescent="0.25">
      <c r="F596" s="468"/>
      <c r="G596" s="469"/>
      <c r="H596" s="469"/>
      <c r="I596" s="469"/>
      <c r="J596" s="469"/>
      <c r="K596" s="469"/>
      <c r="L596" s="469"/>
      <c r="M596" s="469"/>
      <c r="N596" s="469"/>
      <c r="U596" s="471"/>
      <c r="V596" s="472"/>
      <c r="W596" s="472"/>
      <c r="X596" s="472"/>
      <c r="Y596" s="472"/>
      <c r="Z596" s="472"/>
      <c r="AA596" s="472"/>
      <c r="AB596" s="472"/>
      <c r="AC596" s="472"/>
      <c r="AD596" s="472"/>
      <c r="AE596" s="472"/>
      <c r="AF596" s="472"/>
      <c r="AG596" s="472"/>
      <c r="AH596" s="472"/>
      <c r="AI596" s="472"/>
      <c r="AJ596" s="472"/>
      <c r="AK596" s="472"/>
      <c r="AL596" s="473"/>
      <c r="AM596" s="473"/>
      <c r="AN596" s="473"/>
      <c r="AO596" s="473"/>
      <c r="AP596" s="473"/>
      <c r="AQ596" s="473"/>
      <c r="AR596" s="473"/>
      <c r="AS596" s="473"/>
      <c r="AT596" s="473"/>
      <c r="AU596" s="473"/>
      <c r="AV596" s="473"/>
      <c r="AW596" s="473"/>
      <c r="AX596" s="473"/>
      <c r="AY596" s="473"/>
      <c r="AZ596" s="474"/>
      <c r="BA596" s="424"/>
      <c r="BB596" s="424"/>
      <c r="BC596" s="424"/>
      <c r="BD596" s="424"/>
      <c r="BE596" s="424"/>
      <c r="BF596" s="424"/>
      <c r="BG596" s="424"/>
      <c r="BH596" s="424"/>
      <c r="BI596" s="424"/>
      <c r="BJ596" s="424"/>
    </row>
    <row r="597" spans="6:62" ht="93" customHeight="1" x14ac:dyDescent="0.25">
      <c r="F597" s="468"/>
      <c r="G597" s="469"/>
      <c r="H597" s="469"/>
      <c r="I597" s="469"/>
      <c r="J597" s="469"/>
      <c r="K597" s="469"/>
      <c r="L597" s="469"/>
      <c r="M597" s="469"/>
      <c r="N597" s="469"/>
      <c r="U597" s="471"/>
      <c r="V597" s="472"/>
      <c r="W597" s="472"/>
      <c r="X597" s="472"/>
      <c r="Y597" s="472"/>
      <c r="Z597" s="472"/>
      <c r="AA597" s="472"/>
      <c r="AB597" s="472"/>
      <c r="AC597" s="472"/>
      <c r="AD597" s="472"/>
      <c r="AE597" s="472"/>
      <c r="AF597" s="472"/>
      <c r="AG597" s="472"/>
      <c r="AH597" s="472"/>
      <c r="AI597" s="472"/>
      <c r="AJ597" s="472"/>
      <c r="AK597" s="472"/>
      <c r="AL597" s="473"/>
      <c r="AM597" s="473"/>
      <c r="AN597" s="473"/>
      <c r="AO597" s="473"/>
      <c r="AP597" s="473"/>
      <c r="AQ597" s="473"/>
      <c r="AR597" s="473"/>
      <c r="AS597" s="473"/>
      <c r="AT597" s="473"/>
      <c r="AU597" s="473"/>
      <c r="AV597" s="473"/>
      <c r="AW597" s="473"/>
      <c r="AX597" s="473"/>
      <c r="AY597" s="473"/>
      <c r="AZ597" s="474"/>
      <c r="BA597" s="424"/>
      <c r="BB597" s="424"/>
      <c r="BC597" s="424"/>
      <c r="BD597" s="424"/>
      <c r="BE597" s="424"/>
      <c r="BF597" s="424"/>
      <c r="BG597" s="424"/>
      <c r="BH597" s="424"/>
      <c r="BI597" s="424"/>
      <c r="BJ597" s="424"/>
    </row>
    <row r="598" spans="6:62" ht="93" customHeight="1" x14ac:dyDescent="0.25">
      <c r="F598" s="468"/>
      <c r="G598" s="469"/>
      <c r="H598" s="469"/>
      <c r="I598" s="469"/>
      <c r="J598" s="469"/>
      <c r="K598" s="469"/>
      <c r="L598" s="469"/>
      <c r="M598" s="469"/>
      <c r="N598" s="469"/>
      <c r="U598" s="471"/>
      <c r="V598" s="472"/>
      <c r="W598" s="472"/>
      <c r="X598" s="472"/>
      <c r="Y598" s="472"/>
      <c r="Z598" s="472"/>
      <c r="AA598" s="472"/>
      <c r="AB598" s="472"/>
      <c r="AC598" s="472"/>
      <c r="AD598" s="472"/>
      <c r="AE598" s="472"/>
      <c r="AF598" s="472"/>
      <c r="AG598" s="472"/>
      <c r="AH598" s="472"/>
      <c r="AI598" s="472"/>
      <c r="AJ598" s="472"/>
      <c r="AK598" s="472"/>
      <c r="AL598" s="473"/>
      <c r="AM598" s="473"/>
      <c r="AN598" s="473"/>
      <c r="AO598" s="473"/>
      <c r="AP598" s="473"/>
      <c r="AQ598" s="473"/>
      <c r="AR598" s="473"/>
      <c r="AS598" s="473"/>
      <c r="AT598" s="473"/>
      <c r="AU598" s="473"/>
      <c r="AV598" s="473"/>
      <c r="AW598" s="473"/>
      <c r="AX598" s="473"/>
      <c r="AY598" s="473"/>
      <c r="AZ598" s="474"/>
      <c r="BA598" s="424"/>
      <c r="BB598" s="424"/>
      <c r="BC598" s="424"/>
      <c r="BD598" s="424"/>
      <c r="BE598" s="424"/>
      <c r="BF598" s="424"/>
      <c r="BG598" s="424"/>
      <c r="BH598" s="424"/>
      <c r="BI598" s="424"/>
      <c r="BJ598" s="424"/>
    </row>
    <row r="599" spans="6:62" ht="93" customHeight="1" x14ac:dyDescent="0.25">
      <c r="F599" s="468"/>
      <c r="G599" s="469"/>
      <c r="H599" s="469"/>
      <c r="I599" s="469"/>
      <c r="J599" s="469"/>
      <c r="K599" s="469"/>
      <c r="L599" s="469"/>
      <c r="M599" s="469"/>
      <c r="N599" s="469"/>
      <c r="U599" s="471"/>
      <c r="V599" s="472"/>
      <c r="W599" s="472"/>
      <c r="X599" s="472"/>
      <c r="Y599" s="472"/>
      <c r="Z599" s="472"/>
      <c r="AA599" s="472"/>
      <c r="AB599" s="472"/>
      <c r="AC599" s="472"/>
      <c r="AD599" s="472"/>
      <c r="AE599" s="472"/>
      <c r="AF599" s="472"/>
      <c r="AG599" s="472"/>
      <c r="AH599" s="472"/>
      <c r="AI599" s="472"/>
      <c r="AJ599" s="472"/>
      <c r="AK599" s="472"/>
      <c r="AL599" s="473"/>
      <c r="AM599" s="473"/>
      <c r="AN599" s="473"/>
      <c r="AO599" s="473"/>
      <c r="AP599" s="473"/>
      <c r="AQ599" s="473"/>
      <c r="AR599" s="473"/>
      <c r="AS599" s="473"/>
      <c r="AT599" s="473"/>
      <c r="AU599" s="473"/>
      <c r="AV599" s="473"/>
      <c r="AW599" s="473"/>
      <c r="AX599" s="473"/>
      <c r="AY599" s="473"/>
      <c r="AZ599" s="474"/>
      <c r="BA599" s="424"/>
      <c r="BB599" s="424"/>
      <c r="BC599" s="424"/>
      <c r="BD599" s="424"/>
      <c r="BE599" s="424"/>
      <c r="BF599" s="424"/>
      <c r="BG599" s="424"/>
      <c r="BH599" s="424"/>
      <c r="BI599" s="424"/>
      <c r="BJ599" s="424"/>
    </row>
    <row r="600" spans="6:62" ht="93" customHeight="1" x14ac:dyDescent="0.25">
      <c r="F600" s="468"/>
      <c r="G600" s="469"/>
      <c r="H600" s="469"/>
      <c r="I600" s="469"/>
      <c r="J600" s="469"/>
      <c r="K600" s="469"/>
      <c r="L600" s="469"/>
      <c r="M600" s="469"/>
      <c r="N600" s="469"/>
      <c r="U600" s="471"/>
      <c r="V600" s="472"/>
      <c r="W600" s="472"/>
      <c r="X600" s="472"/>
      <c r="Y600" s="472"/>
      <c r="Z600" s="472"/>
      <c r="AA600" s="472"/>
      <c r="AB600" s="472"/>
      <c r="AC600" s="472"/>
      <c r="AD600" s="472"/>
      <c r="AE600" s="472"/>
      <c r="AF600" s="472"/>
      <c r="AG600" s="472"/>
      <c r="AH600" s="472"/>
      <c r="AI600" s="472"/>
      <c r="AJ600" s="472"/>
      <c r="AK600" s="472"/>
      <c r="AL600" s="473"/>
      <c r="AM600" s="473"/>
      <c r="AN600" s="473"/>
      <c r="AO600" s="473"/>
      <c r="AP600" s="473"/>
      <c r="AQ600" s="473"/>
      <c r="AR600" s="473"/>
      <c r="AS600" s="473"/>
      <c r="AT600" s="473"/>
      <c r="AU600" s="473"/>
      <c r="AV600" s="473"/>
      <c r="AW600" s="473"/>
      <c r="AX600" s="473"/>
      <c r="AY600" s="473"/>
      <c r="AZ600" s="474"/>
      <c r="BA600" s="424"/>
      <c r="BB600" s="424"/>
      <c r="BC600" s="424"/>
      <c r="BD600" s="424"/>
      <c r="BE600" s="424"/>
      <c r="BF600" s="424"/>
      <c r="BG600" s="424"/>
      <c r="BH600" s="424"/>
      <c r="BI600" s="424"/>
      <c r="BJ600" s="424"/>
    </row>
    <row r="601" spans="6:62" ht="93" customHeight="1" x14ac:dyDescent="0.25">
      <c r="F601" s="468"/>
      <c r="G601" s="469"/>
      <c r="H601" s="469"/>
      <c r="I601" s="469"/>
      <c r="J601" s="469"/>
      <c r="K601" s="469"/>
      <c r="L601" s="469"/>
      <c r="M601" s="469"/>
      <c r="N601" s="469"/>
      <c r="U601" s="471"/>
      <c r="V601" s="472"/>
      <c r="W601" s="472"/>
      <c r="X601" s="472"/>
      <c r="Y601" s="472"/>
      <c r="Z601" s="472"/>
      <c r="AA601" s="472"/>
      <c r="AB601" s="472"/>
      <c r="AC601" s="472"/>
      <c r="AD601" s="472"/>
      <c r="AE601" s="472"/>
      <c r="AF601" s="472"/>
      <c r="AG601" s="472"/>
      <c r="AH601" s="472"/>
      <c r="AI601" s="472"/>
      <c r="AJ601" s="472"/>
      <c r="AK601" s="472"/>
      <c r="AL601" s="473"/>
      <c r="AM601" s="473"/>
      <c r="AN601" s="473"/>
      <c r="AO601" s="473"/>
      <c r="AP601" s="473"/>
      <c r="AQ601" s="473"/>
      <c r="AR601" s="473"/>
      <c r="AS601" s="473"/>
      <c r="AT601" s="473"/>
      <c r="AU601" s="473"/>
      <c r="AV601" s="473"/>
      <c r="AW601" s="473"/>
      <c r="AX601" s="473"/>
      <c r="AY601" s="473"/>
      <c r="AZ601" s="474"/>
      <c r="BA601" s="424"/>
      <c r="BB601" s="424"/>
      <c r="BC601" s="424"/>
      <c r="BD601" s="424"/>
      <c r="BE601" s="424"/>
      <c r="BF601" s="424"/>
      <c r="BG601" s="424"/>
      <c r="BH601" s="424"/>
      <c r="BI601" s="424"/>
      <c r="BJ601" s="424"/>
    </row>
    <row r="602" spans="6:62" ht="93" customHeight="1" x14ac:dyDescent="0.25">
      <c r="F602" s="468"/>
      <c r="G602" s="469"/>
      <c r="H602" s="469"/>
      <c r="I602" s="469"/>
      <c r="J602" s="469"/>
      <c r="K602" s="469"/>
      <c r="L602" s="469"/>
      <c r="M602" s="469"/>
      <c r="N602" s="469"/>
      <c r="U602" s="471"/>
      <c r="V602" s="472"/>
      <c r="W602" s="472"/>
      <c r="X602" s="472"/>
      <c r="Y602" s="472"/>
      <c r="Z602" s="472"/>
      <c r="AA602" s="472"/>
      <c r="AB602" s="472"/>
      <c r="AC602" s="472"/>
      <c r="AD602" s="472"/>
      <c r="AE602" s="472"/>
      <c r="AF602" s="472"/>
      <c r="AG602" s="472"/>
      <c r="AH602" s="472"/>
      <c r="AI602" s="472"/>
      <c r="AJ602" s="472"/>
      <c r="AK602" s="472"/>
      <c r="AL602" s="473"/>
      <c r="AM602" s="473"/>
      <c r="AN602" s="473"/>
      <c r="AO602" s="473"/>
      <c r="AP602" s="473"/>
      <c r="AQ602" s="473"/>
      <c r="AR602" s="473"/>
      <c r="AS602" s="473"/>
      <c r="AT602" s="473"/>
      <c r="AU602" s="473"/>
      <c r="AV602" s="473"/>
      <c r="AW602" s="473"/>
      <c r="AX602" s="473"/>
      <c r="AY602" s="473"/>
      <c r="AZ602" s="474"/>
      <c r="BA602" s="424"/>
      <c r="BB602" s="424"/>
      <c r="BC602" s="424"/>
      <c r="BD602" s="424"/>
      <c r="BE602" s="424"/>
      <c r="BF602" s="424"/>
      <c r="BG602" s="424"/>
      <c r="BH602" s="424"/>
      <c r="BI602" s="424"/>
      <c r="BJ602" s="424"/>
    </row>
    <row r="603" spans="6:62" ht="93" customHeight="1" x14ac:dyDescent="0.25">
      <c r="F603" s="468"/>
      <c r="G603" s="469"/>
      <c r="H603" s="469"/>
      <c r="I603" s="469"/>
      <c r="J603" s="469"/>
      <c r="K603" s="469"/>
      <c r="L603" s="469"/>
      <c r="M603" s="469"/>
      <c r="N603" s="469"/>
      <c r="U603" s="471"/>
      <c r="V603" s="472"/>
      <c r="W603" s="472"/>
      <c r="X603" s="472"/>
      <c r="Y603" s="472"/>
      <c r="Z603" s="472"/>
      <c r="AA603" s="472"/>
      <c r="AB603" s="472"/>
      <c r="AC603" s="472"/>
      <c r="AD603" s="472"/>
      <c r="AE603" s="472"/>
      <c r="AF603" s="472"/>
      <c r="AG603" s="472"/>
      <c r="AH603" s="472"/>
      <c r="AI603" s="472"/>
      <c r="AJ603" s="472"/>
      <c r="AK603" s="472"/>
      <c r="AL603" s="473"/>
      <c r="AM603" s="473"/>
      <c r="AN603" s="473"/>
      <c r="AO603" s="473"/>
      <c r="AP603" s="473"/>
      <c r="AQ603" s="473"/>
      <c r="AR603" s="473"/>
      <c r="AS603" s="473"/>
      <c r="AT603" s="473"/>
      <c r="AU603" s="473"/>
      <c r="AV603" s="473"/>
      <c r="AW603" s="473"/>
      <c r="AX603" s="473"/>
      <c r="AY603" s="473"/>
      <c r="AZ603" s="474"/>
      <c r="BA603" s="424"/>
      <c r="BB603" s="424"/>
      <c r="BC603" s="424"/>
      <c r="BD603" s="424"/>
      <c r="BE603" s="424"/>
      <c r="BF603" s="424"/>
      <c r="BG603" s="424"/>
      <c r="BH603" s="424"/>
      <c r="BI603" s="424"/>
      <c r="BJ603" s="424"/>
    </row>
    <row r="604" spans="6:62" ht="93" customHeight="1" x14ac:dyDescent="0.25">
      <c r="F604" s="468"/>
      <c r="G604" s="469"/>
      <c r="H604" s="469"/>
      <c r="I604" s="469"/>
      <c r="J604" s="469"/>
      <c r="K604" s="469"/>
      <c r="L604" s="469"/>
      <c r="M604" s="469"/>
      <c r="N604" s="469"/>
      <c r="U604" s="471"/>
      <c r="V604" s="472"/>
      <c r="W604" s="472"/>
      <c r="X604" s="472"/>
      <c r="Y604" s="472"/>
      <c r="Z604" s="472"/>
      <c r="AA604" s="472"/>
      <c r="AB604" s="472"/>
      <c r="AC604" s="472"/>
      <c r="AD604" s="472"/>
      <c r="AE604" s="472"/>
      <c r="AF604" s="472"/>
      <c r="AG604" s="472"/>
      <c r="AH604" s="472"/>
      <c r="AI604" s="472"/>
      <c r="AJ604" s="472"/>
      <c r="AK604" s="472"/>
      <c r="AL604" s="473"/>
      <c r="AM604" s="473"/>
      <c r="AN604" s="473"/>
      <c r="AO604" s="473"/>
      <c r="AP604" s="473"/>
      <c r="AQ604" s="473"/>
      <c r="AR604" s="473"/>
      <c r="AS604" s="473"/>
      <c r="AT604" s="473"/>
      <c r="AU604" s="473"/>
      <c r="AV604" s="473"/>
      <c r="AW604" s="473"/>
      <c r="AX604" s="473"/>
      <c r="AY604" s="473"/>
      <c r="AZ604" s="474"/>
      <c r="BA604" s="424"/>
      <c r="BB604" s="424"/>
      <c r="BC604" s="424"/>
      <c r="BD604" s="424"/>
      <c r="BE604" s="424"/>
      <c r="BF604" s="424"/>
      <c r="BG604" s="424"/>
      <c r="BH604" s="424"/>
      <c r="BI604" s="424"/>
      <c r="BJ604" s="424"/>
    </row>
    <row r="605" spans="6:62" ht="93" customHeight="1" x14ac:dyDescent="0.25">
      <c r="F605" s="468"/>
      <c r="G605" s="469"/>
      <c r="H605" s="469"/>
      <c r="I605" s="469"/>
      <c r="J605" s="469"/>
      <c r="K605" s="469"/>
      <c r="L605" s="469"/>
      <c r="M605" s="469"/>
      <c r="N605" s="469"/>
      <c r="U605" s="471"/>
      <c r="V605" s="472"/>
      <c r="W605" s="472"/>
      <c r="X605" s="472"/>
      <c r="Y605" s="472"/>
      <c r="Z605" s="472"/>
      <c r="AA605" s="472"/>
      <c r="AB605" s="472"/>
      <c r="AC605" s="472"/>
      <c r="AD605" s="472"/>
      <c r="AE605" s="472"/>
      <c r="AF605" s="472"/>
      <c r="AG605" s="472"/>
      <c r="AH605" s="472"/>
      <c r="AI605" s="472"/>
      <c r="AJ605" s="472"/>
      <c r="AK605" s="472"/>
      <c r="AL605" s="473"/>
      <c r="AM605" s="473"/>
      <c r="AN605" s="473"/>
      <c r="AO605" s="473"/>
      <c r="AP605" s="473"/>
      <c r="AQ605" s="473"/>
      <c r="AR605" s="473"/>
      <c r="AS605" s="473"/>
      <c r="AT605" s="473"/>
      <c r="AU605" s="473"/>
      <c r="AV605" s="473"/>
      <c r="AW605" s="473"/>
      <c r="AX605" s="473"/>
      <c r="AY605" s="473"/>
      <c r="AZ605" s="474"/>
      <c r="BA605" s="424"/>
      <c r="BB605" s="424"/>
      <c r="BC605" s="424"/>
      <c r="BD605" s="424"/>
      <c r="BE605" s="424"/>
      <c r="BF605" s="424"/>
      <c r="BG605" s="424"/>
      <c r="BH605" s="424"/>
      <c r="BI605" s="424"/>
      <c r="BJ605" s="424"/>
    </row>
    <row r="606" spans="6:62" ht="93" customHeight="1" x14ac:dyDescent="0.25">
      <c r="F606" s="468"/>
      <c r="G606" s="469"/>
      <c r="H606" s="469"/>
      <c r="I606" s="469"/>
      <c r="J606" s="469"/>
      <c r="K606" s="469"/>
      <c r="L606" s="469"/>
      <c r="M606" s="469"/>
      <c r="N606" s="469"/>
      <c r="U606" s="471"/>
      <c r="V606" s="472"/>
      <c r="W606" s="472"/>
      <c r="X606" s="472"/>
      <c r="Y606" s="472"/>
      <c r="Z606" s="472"/>
      <c r="AA606" s="472"/>
      <c r="AB606" s="472"/>
      <c r="AC606" s="472"/>
      <c r="AD606" s="472"/>
      <c r="AE606" s="472"/>
      <c r="AF606" s="472"/>
      <c r="AG606" s="472"/>
      <c r="AH606" s="472"/>
      <c r="AI606" s="472"/>
      <c r="AJ606" s="472"/>
      <c r="AK606" s="472"/>
      <c r="AL606" s="473"/>
      <c r="AM606" s="473"/>
      <c r="AN606" s="473"/>
      <c r="AO606" s="473"/>
      <c r="AP606" s="473"/>
      <c r="AQ606" s="473"/>
      <c r="AR606" s="473"/>
      <c r="AS606" s="473"/>
      <c r="AT606" s="473"/>
      <c r="AU606" s="473"/>
      <c r="AV606" s="473"/>
      <c r="AW606" s="473"/>
      <c r="AX606" s="473"/>
      <c r="AY606" s="473"/>
      <c r="AZ606" s="474"/>
      <c r="BA606" s="424"/>
      <c r="BB606" s="424"/>
      <c r="BC606" s="424"/>
      <c r="BD606" s="424"/>
      <c r="BE606" s="424"/>
      <c r="BF606" s="424"/>
      <c r="BG606" s="424"/>
      <c r="BH606" s="424"/>
      <c r="BI606" s="424"/>
      <c r="BJ606" s="424"/>
    </row>
    <row r="607" spans="6:62" ht="93" customHeight="1" x14ac:dyDescent="0.25">
      <c r="F607" s="468"/>
      <c r="G607" s="469"/>
      <c r="H607" s="469"/>
      <c r="I607" s="469"/>
      <c r="J607" s="469"/>
      <c r="K607" s="469"/>
      <c r="L607" s="469"/>
      <c r="M607" s="469"/>
      <c r="N607" s="469"/>
      <c r="U607" s="471"/>
      <c r="V607" s="472"/>
      <c r="W607" s="472"/>
      <c r="X607" s="472"/>
      <c r="Y607" s="472"/>
      <c r="Z607" s="472"/>
      <c r="AA607" s="472"/>
      <c r="AB607" s="472"/>
      <c r="AC607" s="472"/>
      <c r="AD607" s="472"/>
      <c r="AE607" s="472"/>
      <c r="AF607" s="472"/>
      <c r="AG607" s="472"/>
      <c r="AH607" s="472"/>
      <c r="AI607" s="472"/>
      <c r="AJ607" s="472"/>
      <c r="AK607" s="472"/>
      <c r="AL607" s="473"/>
      <c r="AM607" s="473"/>
      <c r="AN607" s="473"/>
      <c r="AO607" s="473"/>
      <c r="AP607" s="473"/>
      <c r="AQ607" s="473"/>
      <c r="AR607" s="473"/>
      <c r="AS607" s="473"/>
      <c r="AT607" s="473"/>
      <c r="AU607" s="473"/>
      <c r="AV607" s="473"/>
      <c r="AW607" s="473"/>
      <c r="AX607" s="473"/>
      <c r="AY607" s="473"/>
      <c r="AZ607" s="474"/>
      <c r="BA607" s="424"/>
      <c r="BB607" s="424"/>
      <c r="BC607" s="424"/>
      <c r="BD607" s="424"/>
      <c r="BE607" s="424"/>
      <c r="BF607" s="424"/>
      <c r="BG607" s="424"/>
      <c r="BH607" s="424"/>
      <c r="BI607" s="424"/>
      <c r="BJ607" s="424"/>
    </row>
    <row r="608" spans="6:62" ht="93" customHeight="1" x14ac:dyDescent="0.25">
      <c r="F608" s="468"/>
      <c r="G608" s="469"/>
      <c r="H608" s="469"/>
      <c r="I608" s="469"/>
      <c r="J608" s="469"/>
      <c r="K608" s="469"/>
      <c r="L608" s="469"/>
      <c r="M608" s="469"/>
      <c r="N608" s="469"/>
      <c r="U608" s="471"/>
      <c r="V608" s="472"/>
      <c r="W608" s="472"/>
      <c r="X608" s="472"/>
      <c r="Y608" s="472"/>
      <c r="Z608" s="472"/>
      <c r="AA608" s="472"/>
      <c r="AB608" s="472"/>
      <c r="AC608" s="472"/>
      <c r="AD608" s="472"/>
      <c r="AE608" s="472"/>
      <c r="AF608" s="472"/>
      <c r="AG608" s="472"/>
      <c r="AH608" s="472"/>
      <c r="AI608" s="472"/>
      <c r="AJ608" s="472"/>
      <c r="AK608" s="472"/>
      <c r="AL608" s="473"/>
      <c r="AM608" s="473"/>
      <c r="AN608" s="473"/>
      <c r="AO608" s="473"/>
      <c r="AP608" s="473"/>
      <c r="AQ608" s="473"/>
      <c r="AR608" s="473"/>
      <c r="AS608" s="473"/>
      <c r="AT608" s="473"/>
      <c r="AU608" s="473"/>
      <c r="AV608" s="473"/>
      <c r="AW608" s="473"/>
      <c r="AX608" s="473"/>
      <c r="AY608" s="473"/>
      <c r="AZ608" s="474"/>
      <c r="BA608" s="424"/>
      <c r="BB608" s="424"/>
      <c r="BC608" s="424"/>
      <c r="BD608" s="424"/>
      <c r="BE608" s="424"/>
      <c r="BF608" s="424"/>
      <c r="BG608" s="424"/>
      <c r="BH608" s="424"/>
      <c r="BI608" s="424"/>
      <c r="BJ608" s="424"/>
    </row>
    <row r="609" spans="6:62" ht="93" customHeight="1" x14ac:dyDescent="0.25">
      <c r="F609" s="468"/>
      <c r="G609" s="469"/>
      <c r="H609" s="469"/>
      <c r="I609" s="469"/>
      <c r="J609" s="469"/>
      <c r="K609" s="469"/>
      <c r="L609" s="469"/>
      <c r="M609" s="469"/>
      <c r="N609" s="469"/>
      <c r="U609" s="471"/>
      <c r="V609" s="472"/>
      <c r="W609" s="472"/>
      <c r="X609" s="472"/>
      <c r="Y609" s="472"/>
      <c r="Z609" s="472"/>
      <c r="AA609" s="472"/>
      <c r="AB609" s="472"/>
      <c r="AC609" s="472"/>
      <c r="AD609" s="472"/>
      <c r="AE609" s="472"/>
      <c r="AF609" s="472"/>
      <c r="AG609" s="472"/>
      <c r="AH609" s="472"/>
      <c r="AI609" s="472"/>
      <c r="AJ609" s="472"/>
      <c r="AK609" s="472"/>
      <c r="AL609" s="473"/>
      <c r="AM609" s="473"/>
      <c r="AN609" s="473"/>
      <c r="AO609" s="473"/>
      <c r="AP609" s="473"/>
      <c r="AQ609" s="473"/>
      <c r="AR609" s="473"/>
      <c r="AS609" s="473"/>
      <c r="AT609" s="473"/>
      <c r="AU609" s="473"/>
      <c r="AV609" s="473"/>
      <c r="AW609" s="473"/>
      <c r="AX609" s="473"/>
      <c r="AY609" s="473"/>
      <c r="AZ609" s="474"/>
      <c r="BA609" s="424"/>
      <c r="BB609" s="424"/>
      <c r="BC609" s="424"/>
      <c r="BD609" s="424"/>
      <c r="BE609" s="424"/>
      <c r="BF609" s="424"/>
      <c r="BG609" s="424"/>
      <c r="BH609" s="424"/>
      <c r="BI609" s="424"/>
      <c r="BJ609" s="424"/>
    </row>
    <row r="610" spans="6:62" ht="93" customHeight="1" x14ac:dyDescent="0.25">
      <c r="F610" s="468"/>
      <c r="G610" s="469"/>
      <c r="H610" s="469"/>
      <c r="I610" s="469"/>
      <c r="J610" s="469"/>
      <c r="K610" s="469"/>
      <c r="L610" s="469"/>
      <c r="M610" s="469"/>
      <c r="N610" s="469"/>
      <c r="U610" s="471"/>
      <c r="V610" s="472"/>
      <c r="W610" s="472"/>
      <c r="X610" s="472"/>
      <c r="Y610" s="472"/>
      <c r="Z610" s="472"/>
      <c r="AA610" s="472"/>
      <c r="AB610" s="472"/>
      <c r="AC610" s="472"/>
      <c r="AD610" s="472"/>
      <c r="AE610" s="472"/>
      <c r="AF610" s="472"/>
      <c r="AG610" s="472"/>
      <c r="AH610" s="472"/>
      <c r="AI610" s="472"/>
      <c r="AJ610" s="472"/>
      <c r="AK610" s="472"/>
      <c r="AL610" s="473"/>
      <c r="AM610" s="473"/>
      <c r="AN610" s="473"/>
      <c r="AO610" s="473"/>
      <c r="AP610" s="473"/>
      <c r="AQ610" s="473"/>
      <c r="AR610" s="473"/>
      <c r="AS610" s="473"/>
      <c r="AT610" s="473"/>
      <c r="AU610" s="473"/>
      <c r="AV610" s="473"/>
      <c r="AW610" s="473"/>
      <c r="AX610" s="473"/>
      <c r="AY610" s="473"/>
      <c r="AZ610" s="474"/>
      <c r="BA610" s="424"/>
      <c r="BB610" s="424"/>
      <c r="BC610" s="424"/>
      <c r="BD610" s="424"/>
      <c r="BE610" s="424"/>
      <c r="BF610" s="424"/>
      <c r="BG610" s="424"/>
      <c r="BH610" s="424"/>
      <c r="BI610" s="424"/>
      <c r="BJ610" s="424"/>
    </row>
    <row r="611" spans="6:62" ht="93" customHeight="1" x14ac:dyDescent="0.25">
      <c r="F611" s="468"/>
      <c r="G611" s="469"/>
      <c r="H611" s="469"/>
      <c r="I611" s="469"/>
      <c r="J611" s="469"/>
      <c r="K611" s="469"/>
      <c r="L611" s="469"/>
      <c r="M611" s="469"/>
      <c r="N611" s="469"/>
      <c r="U611" s="471"/>
      <c r="V611" s="472"/>
      <c r="W611" s="472"/>
      <c r="X611" s="472"/>
      <c r="Y611" s="472"/>
      <c r="Z611" s="472"/>
      <c r="AA611" s="472"/>
      <c r="AB611" s="472"/>
      <c r="AC611" s="472"/>
      <c r="AD611" s="472"/>
      <c r="AE611" s="472"/>
      <c r="AF611" s="472"/>
      <c r="AG611" s="472"/>
      <c r="AH611" s="472"/>
      <c r="AI611" s="472"/>
      <c r="AJ611" s="472"/>
      <c r="AK611" s="472"/>
      <c r="AL611" s="473"/>
      <c r="AM611" s="473"/>
      <c r="AN611" s="473"/>
      <c r="AO611" s="473"/>
      <c r="AP611" s="473"/>
      <c r="AQ611" s="473"/>
      <c r="AR611" s="473"/>
      <c r="AS611" s="473"/>
      <c r="AT611" s="473"/>
      <c r="AU611" s="473"/>
      <c r="AV611" s="473"/>
      <c r="AW611" s="473"/>
      <c r="AX611" s="473"/>
      <c r="AY611" s="473"/>
      <c r="AZ611" s="474"/>
      <c r="BA611" s="424"/>
      <c r="BB611" s="424"/>
      <c r="BC611" s="424"/>
      <c r="BD611" s="424"/>
      <c r="BE611" s="424"/>
      <c r="BF611" s="424"/>
      <c r="BG611" s="424"/>
      <c r="BH611" s="424"/>
      <c r="BI611" s="424"/>
      <c r="BJ611" s="424"/>
    </row>
    <row r="612" spans="6:62" ht="93" customHeight="1" x14ac:dyDescent="0.25">
      <c r="F612" s="468"/>
      <c r="G612" s="469"/>
      <c r="H612" s="469"/>
      <c r="I612" s="469"/>
      <c r="J612" s="469"/>
      <c r="K612" s="469"/>
      <c r="L612" s="469"/>
      <c r="M612" s="469"/>
      <c r="N612" s="469"/>
      <c r="U612" s="471"/>
      <c r="V612" s="472"/>
      <c r="W612" s="472"/>
      <c r="X612" s="472"/>
      <c r="Y612" s="472"/>
      <c r="Z612" s="472"/>
      <c r="AA612" s="472"/>
      <c r="AB612" s="472"/>
      <c r="AC612" s="472"/>
      <c r="AD612" s="472"/>
      <c r="AE612" s="472"/>
      <c r="AF612" s="472"/>
      <c r="AG612" s="472"/>
      <c r="AH612" s="472"/>
      <c r="AI612" s="472"/>
      <c r="AJ612" s="472"/>
      <c r="AK612" s="472"/>
      <c r="AL612" s="473"/>
      <c r="AM612" s="473"/>
      <c r="AN612" s="473"/>
      <c r="AO612" s="473"/>
      <c r="AP612" s="473"/>
      <c r="AQ612" s="473"/>
      <c r="AR612" s="473"/>
      <c r="AS612" s="473"/>
      <c r="AT612" s="473"/>
      <c r="AU612" s="473"/>
      <c r="AV612" s="473"/>
      <c r="AW612" s="473"/>
      <c r="AX612" s="473"/>
      <c r="AY612" s="473"/>
      <c r="AZ612" s="474"/>
      <c r="BA612" s="424"/>
      <c r="BB612" s="424"/>
      <c r="BC612" s="424"/>
      <c r="BD612" s="424"/>
      <c r="BE612" s="424"/>
      <c r="BF612" s="424"/>
      <c r="BG612" s="424"/>
      <c r="BH612" s="424"/>
      <c r="BI612" s="424"/>
      <c r="BJ612" s="424"/>
    </row>
    <row r="613" spans="6:62" ht="93" customHeight="1" x14ac:dyDescent="0.25">
      <c r="F613" s="468"/>
      <c r="G613" s="469"/>
      <c r="H613" s="469"/>
      <c r="I613" s="469"/>
      <c r="J613" s="469"/>
      <c r="K613" s="469"/>
      <c r="L613" s="469"/>
      <c r="M613" s="469"/>
      <c r="N613" s="469"/>
      <c r="U613" s="471"/>
      <c r="V613" s="472"/>
      <c r="W613" s="472"/>
      <c r="X613" s="472"/>
      <c r="Y613" s="472"/>
      <c r="Z613" s="472"/>
      <c r="AA613" s="472"/>
      <c r="AB613" s="472"/>
      <c r="AC613" s="472"/>
      <c r="AD613" s="472"/>
      <c r="AE613" s="472"/>
      <c r="AF613" s="472"/>
      <c r="AG613" s="472"/>
      <c r="AH613" s="472"/>
      <c r="AI613" s="472"/>
      <c r="AJ613" s="472"/>
      <c r="AK613" s="472"/>
      <c r="AL613" s="473"/>
      <c r="AM613" s="473"/>
      <c r="AN613" s="473"/>
      <c r="AO613" s="473"/>
      <c r="AP613" s="473"/>
      <c r="AQ613" s="473"/>
      <c r="AR613" s="473"/>
      <c r="AS613" s="473"/>
      <c r="AT613" s="473"/>
      <c r="AU613" s="473"/>
      <c r="AV613" s="473"/>
      <c r="AW613" s="473"/>
      <c r="AX613" s="473"/>
      <c r="AY613" s="473"/>
      <c r="AZ613" s="474"/>
      <c r="BA613" s="424"/>
      <c r="BB613" s="424"/>
      <c r="BC613" s="424"/>
      <c r="BD613" s="424"/>
      <c r="BE613" s="424"/>
      <c r="BF613" s="424"/>
      <c r="BG613" s="424"/>
      <c r="BH613" s="424"/>
      <c r="BI613" s="424"/>
      <c r="BJ613" s="424"/>
    </row>
    <row r="614" spans="6:62" ht="93" customHeight="1" x14ac:dyDescent="0.25">
      <c r="F614" s="468"/>
      <c r="G614" s="469"/>
      <c r="H614" s="469"/>
      <c r="I614" s="469"/>
      <c r="J614" s="469"/>
      <c r="K614" s="469"/>
      <c r="L614" s="469"/>
      <c r="M614" s="469"/>
      <c r="N614" s="469"/>
      <c r="U614" s="471"/>
      <c r="V614" s="472"/>
      <c r="W614" s="472"/>
      <c r="X614" s="472"/>
      <c r="Y614" s="472"/>
      <c r="Z614" s="472"/>
      <c r="AA614" s="472"/>
      <c r="AB614" s="472"/>
      <c r="AC614" s="472"/>
      <c r="AD614" s="472"/>
      <c r="AE614" s="472"/>
      <c r="AF614" s="472"/>
      <c r="AG614" s="472"/>
      <c r="AH614" s="472"/>
      <c r="AI614" s="472"/>
      <c r="AJ614" s="472"/>
      <c r="AK614" s="472"/>
      <c r="AL614" s="473"/>
      <c r="AM614" s="473"/>
      <c r="AN614" s="473"/>
      <c r="AO614" s="473"/>
      <c r="AP614" s="473"/>
      <c r="AQ614" s="473"/>
      <c r="AR614" s="473"/>
      <c r="AS614" s="473"/>
      <c r="AT614" s="473"/>
      <c r="AU614" s="473"/>
      <c r="AV614" s="473"/>
      <c r="AW614" s="473"/>
      <c r="AX614" s="473"/>
      <c r="AY614" s="473"/>
      <c r="AZ614" s="474"/>
      <c r="BA614" s="424"/>
      <c r="BB614" s="424"/>
      <c r="BC614" s="424"/>
      <c r="BD614" s="424"/>
      <c r="BE614" s="424"/>
      <c r="BF614" s="424"/>
      <c r="BG614" s="424"/>
      <c r="BH614" s="424"/>
      <c r="BI614" s="424"/>
      <c r="BJ614" s="424"/>
    </row>
    <row r="615" spans="6:62" ht="93" customHeight="1" x14ac:dyDescent="0.25">
      <c r="F615" s="468"/>
      <c r="G615" s="469"/>
      <c r="H615" s="469"/>
      <c r="I615" s="469"/>
      <c r="J615" s="469"/>
      <c r="K615" s="469"/>
      <c r="L615" s="469"/>
      <c r="M615" s="469"/>
      <c r="N615" s="469"/>
      <c r="U615" s="471"/>
      <c r="V615" s="472"/>
      <c r="W615" s="472"/>
      <c r="X615" s="472"/>
      <c r="Y615" s="472"/>
      <c r="Z615" s="472"/>
      <c r="AA615" s="472"/>
      <c r="AB615" s="472"/>
      <c r="AC615" s="472"/>
      <c r="AD615" s="472"/>
      <c r="AE615" s="472"/>
      <c r="AF615" s="472"/>
      <c r="AG615" s="472"/>
      <c r="AH615" s="472"/>
      <c r="AI615" s="472"/>
      <c r="AJ615" s="472"/>
      <c r="AK615" s="472"/>
      <c r="AL615" s="473"/>
      <c r="AM615" s="473"/>
      <c r="AN615" s="473"/>
      <c r="AO615" s="473"/>
      <c r="AP615" s="473"/>
      <c r="AQ615" s="473"/>
      <c r="AR615" s="473"/>
      <c r="AS615" s="473"/>
      <c r="AT615" s="473"/>
      <c r="AU615" s="473"/>
      <c r="AV615" s="473"/>
      <c r="AW615" s="473"/>
      <c r="AX615" s="473"/>
      <c r="AY615" s="473"/>
      <c r="AZ615" s="474"/>
      <c r="BA615" s="424"/>
      <c r="BB615" s="424"/>
      <c r="BC615" s="424"/>
      <c r="BD615" s="424"/>
      <c r="BE615" s="424"/>
      <c r="BF615" s="424"/>
      <c r="BG615" s="424"/>
      <c r="BH615" s="424"/>
      <c r="BI615" s="424"/>
      <c r="BJ615" s="424"/>
    </row>
    <row r="616" spans="6:62" ht="93" customHeight="1" x14ac:dyDescent="0.25">
      <c r="F616" s="468"/>
      <c r="G616" s="469"/>
      <c r="H616" s="469"/>
      <c r="I616" s="469"/>
      <c r="J616" s="469"/>
      <c r="K616" s="469"/>
      <c r="L616" s="469"/>
      <c r="M616" s="469"/>
      <c r="N616" s="469"/>
      <c r="U616" s="471"/>
      <c r="V616" s="472"/>
      <c r="W616" s="472"/>
      <c r="X616" s="472"/>
      <c r="Y616" s="472"/>
      <c r="Z616" s="472"/>
      <c r="AA616" s="472"/>
      <c r="AB616" s="472"/>
      <c r="AC616" s="472"/>
      <c r="AD616" s="472"/>
      <c r="AE616" s="472"/>
      <c r="AF616" s="472"/>
      <c r="AG616" s="472"/>
      <c r="AH616" s="472"/>
      <c r="AI616" s="472"/>
      <c r="AJ616" s="472"/>
      <c r="AK616" s="472"/>
      <c r="AL616" s="473"/>
      <c r="AM616" s="473"/>
      <c r="AN616" s="473"/>
      <c r="AO616" s="473"/>
      <c r="AP616" s="473"/>
      <c r="AQ616" s="473"/>
      <c r="AR616" s="473"/>
      <c r="AS616" s="473"/>
      <c r="AT616" s="473"/>
      <c r="AU616" s="473"/>
      <c r="AV616" s="473"/>
      <c r="AW616" s="473"/>
      <c r="AX616" s="473"/>
      <c r="AY616" s="473"/>
      <c r="AZ616" s="474"/>
      <c r="BA616" s="424"/>
      <c r="BB616" s="424"/>
      <c r="BC616" s="424"/>
      <c r="BD616" s="424"/>
      <c r="BE616" s="424"/>
      <c r="BF616" s="424"/>
      <c r="BG616" s="424"/>
      <c r="BH616" s="424"/>
      <c r="BI616" s="424"/>
      <c r="BJ616" s="424"/>
    </row>
    <row r="617" spans="6:62" ht="93" customHeight="1" x14ac:dyDescent="0.25">
      <c r="F617" s="468"/>
      <c r="G617" s="469"/>
      <c r="H617" s="469"/>
      <c r="I617" s="469"/>
      <c r="J617" s="469"/>
      <c r="K617" s="469"/>
      <c r="L617" s="469"/>
      <c r="M617" s="469"/>
      <c r="N617" s="469"/>
      <c r="U617" s="471"/>
      <c r="V617" s="472"/>
      <c r="W617" s="472"/>
      <c r="X617" s="472"/>
      <c r="Y617" s="472"/>
      <c r="Z617" s="472"/>
      <c r="AA617" s="472"/>
      <c r="AB617" s="472"/>
      <c r="AC617" s="472"/>
      <c r="AD617" s="472"/>
      <c r="AE617" s="472"/>
      <c r="AF617" s="472"/>
      <c r="AG617" s="472"/>
      <c r="AH617" s="472"/>
      <c r="AI617" s="472"/>
      <c r="AJ617" s="472"/>
      <c r="AK617" s="472"/>
      <c r="AL617" s="473"/>
      <c r="AM617" s="473"/>
      <c r="AN617" s="473"/>
      <c r="AO617" s="473"/>
      <c r="AP617" s="473"/>
      <c r="AQ617" s="473"/>
      <c r="AR617" s="473"/>
      <c r="AS617" s="473"/>
      <c r="AT617" s="473"/>
      <c r="AU617" s="473"/>
      <c r="AV617" s="473"/>
      <c r="AW617" s="473"/>
      <c r="AX617" s="473"/>
      <c r="AY617" s="473"/>
      <c r="AZ617" s="474"/>
      <c r="BA617" s="424"/>
      <c r="BB617" s="424"/>
      <c r="BC617" s="424"/>
      <c r="BD617" s="424"/>
      <c r="BE617" s="424"/>
      <c r="BF617" s="424"/>
      <c r="BG617" s="424"/>
      <c r="BH617" s="424"/>
      <c r="BI617" s="424"/>
      <c r="BJ617" s="424"/>
    </row>
    <row r="618" spans="6:62" ht="93" customHeight="1" x14ac:dyDescent="0.25">
      <c r="F618" s="468"/>
      <c r="G618" s="469"/>
      <c r="H618" s="469"/>
      <c r="I618" s="469"/>
      <c r="J618" s="469"/>
      <c r="K618" s="469"/>
      <c r="L618" s="469"/>
      <c r="M618" s="469"/>
      <c r="N618" s="469"/>
      <c r="U618" s="471"/>
      <c r="V618" s="472"/>
      <c r="W618" s="472"/>
      <c r="X618" s="472"/>
      <c r="Y618" s="472"/>
      <c r="Z618" s="472"/>
      <c r="AA618" s="472"/>
      <c r="AB618" s="472"/>
      <c r="AC618" s="472"/>
      <c r="AD618" s="472"/>
      <c r="AE618" s="472"/>
      <c r="AF618" s="472"/>
      <c r="AG618" s="472"/>
      <c r="AH618" s="472"/>
      <c r="AI618" s="472"/>
      <c r="AJ618" s="472"/>
      <c r="AK618" s="472"/>
      <c r="AL618" s="473"/>
      <c r="AM618" s="473"/>
      <c r="AN618" s="473"/>
      <c r="AO618" s="473"/>
      <c r="AP618" s="473"/>
      <c r="AQ618" s="473"/>
      <c r="AR618" s="473"/>
      <c r="AS618" s="473"/>
      <c r="AT618" s="473"/>
      <c r="AU618" s="473"/>
      <c r="AV618" s="473"/>
      <c r="AW618" s="473"/>
      <c r="AX618" s="473"/>
      <c r="AY618" s="473"/>
      <c r="AZ618" s="474"/>
      <c r="BA618" s="424"/>
      <c r="BB618" s="424"/>
      <c r="BC618" s="424"/>
      <c r="BD618" s="424"/>
      <c r="BE618" s="424"/>
      <c r="BF618" s="424"/>
      <c r="BG618" s="424"/>
      <c r="BH618" s="424"/>
      <c r="BI618" s="424"/>
      <c r="BJ618" s="424"/>
    </row>
    <row r="619" spans="6:62" ht="93" customHeight="1" x14ac:dyDescent="0.25">
      <c r="F619" s="468"/>
      <c r="G619" s="469"/>
      <c r="H619" s="469"/>
      <c r="I619" s="469"/>
      <c r="J619" s="469"/>
      <c r="K619" s="469"/>
      <c r="L619" s="469"/>
      <c r="M619" s="469"/>
      <c r="N619" s="469"/>
      <c r="U619" s="471"/>
      <c r="V619" s="472"/>
      <c r="W619" s="472"/>
      <c r="X619" s="472"/>
      <c r="Y619" s="472"/>
      <c r="Z619" s="472"/>
      <c r="AA619" s="472"/>
      <c r="AB619" s="472"/>
      <c r="AC619" s="472"/>
      <c r="AD619" s="472"/>
      <c r="AE619" s="472"/>
      <c r="AF619" s="472"/>
      <c r="AG619" s="472"/>
      <c r="AH619" s="472"/>
      <c r="AI619" s="472"/>
      <c r="AJ619" s="472"/>
      <c r="AK619" s="472"/>
      <c r="AL619" s="473"/>
      <c r="AM619" s="473"/>
      <c r="AN619" s="473"/>
      <c r="AO619" s="473"/>
      <c r="AP619" s="473"/>
      <c r="AQ619" s="473"/>
      <c r="AR619" s="473"/>
      <c r="AS619" s="473"/>
      <c r="AT619" s="473"/>
      <c r="AU619" s="473"/>
      <c r="AV619" s="473"/>
      <c r="AW619" s="473"/>
      <c r="AX619" s="473"/>
      <c r="AY619" s="473"/>
      <c r="AZ619" s="474"/>
      <c r="BA619" s="424"/>
      <c r="BB619" s="424"/>
      <c r="BC619" s="424"/>
      <c r="BD619" s="424"/>
      <c r="BE619" s="424"/>
      <c r="BF619" s="424"/>
      <c r="BG619" s="424"/>
      <c r="BH619" s="424"/>
      <c r="BI619" s="424"/>
      <c r="BJ619" s="424"/>
    </row>
    <row r="620" spans="6:62" ht="93" customHeight="1" x14ac:dyDescent="0.25">
      <c r="F620" s="468"/>
      <c r="G620" s="469"/>
      <c r="H620" s="469"/>
      <c r="I620" s="469"/>
      <c r="J620" s="469"/>
      <c r="K620" s="469"/>
      <c r="L620" s="469"/>
      <c r="M620" s="469"/>
      <c r="N620" s="469"/>
      <c r="U620" s="471"/>
      <c r="V620" s="472"/>
      <c r="W620" s="472"/>
      <c r="X620" s="472"/>
      <c r="Y620" s="472"/>
      <c r="Z620" s="472"/>
      <c r="AA620" s="472"/>
      <c r="AB620" s="472"/>
      <c r="AC620" s="472"/>
      <c r="AD620" s="472"/>
      <c r="AE620" s="472"/>
      <c r="AF620" s="472"/>
      <c r="AG620" s="472"/>
      <c r="AH620" s="472"/>
      <c r="AI620" s="472"/>
      <c r="AJ620" s="472"/>
      <c r="AK620" s="472"/>
      <c r="AL620" s="473"/>
      <c r="AM620" s="473"/>
      <c r="AN620" s="473"/>
      <c r="AO620" s="473"/>
      <c r="AP620" s="473"/>
      <c r="AQ620" s="473"/>
      <c r="AR620" s="473"/>
      <c r="AS620" s="473"/>
      <c r="AT620" s="473"/>
      <c r="AU620" s="473"/>
      <c r="AV620" s="473"/>
      <c r="AW620" s="473"/>
      <c r="AX620" s="473"/>
      <c r="AY620" s="473"/>
      <c r="AZ620" s="474"/>
      <c r="BA620" s="424"/>
      <c r="BB620" s="424"/>
      <c r="BC620" s="424"/>
      <c r="BD620" s="424"/>
      <c r="BE620" s="424"/>
      <c r="BF620" s="424"/>
      <c r="BG620" s="424"/>
      <c r="BH620" s="424"/>
      <c r="BI620" s="424"/>
      <c r="BJ620" s="424"/>
    </row>
    <row r="621" spans="6:62" ht="93" customHeight="1" x14ac:dyDescent="0.25">
      <c r="F621" s="468"/>
      <c r="G621" s="469"/>
      <c r="H621" s="469"/>
      <c r="I621" s="469"/>
      <c r="J621" s="469"/>
      <c r="K621" s="469"/>
      <c r="L621" s="469"/>
      <c r="M621" s="469"/>
      <c r="N621" s="469"/>
      <c r="U621" s="471"/>
      <c r="V621" s="472"/>
      <c r="W621" s="472"/>
      <c r="X621" s="472"/>
      <c r="Y621" s="472"/>
      <c r="Z621" s="472"/>
      <c r="AA621" s="472"/>
      <c r="AB621" s="472"/>
      <c r="AC621" s="472"/>
      <c r="AD621" s="472"/>
      <c r="AE621" s="472"/>
      <c r="AF621" s="472"/>
      <c r="AG621" s="472"/>
      <c r="AH621" s="472"/>
      <c r="AI621" s="472"/>
      <c r="AJ621" s="472"/>
      <c r="AK621" s="472"/>
      <c r="AL621" s="473"/>
      <c r="AM621" s="473"/>
      <c r="AN621" s="473"/>
      <c r="AO621" s="473"/>
      <c r="AP621" s="473"/>
      <c r="AQ621" s="473"/>
      <c r="AR621" s="473"/>
      <c r="AS621" s="473"/>
      <c r="AT621" s="473"/>
      <c r="AU621" s="473"/>
      <c r="AV621" s="473"/>
      <c r="AW621" s="473"/>
      <c r="AX621" s="473"/>
      <c r="AY621" s="473"/>
      <c r="AZ621" s="474"/>
      <c r="BA621" s="424"/>
      <c r="BB621" s="424"/>
      <c r="BC621" s="424"/>
      <c r="BD621" s="424"/>
      <c r="BE621" s="424"/>
      <c r="BF621" s="424"/>
      <c r="BG621" s="424"/>
      <c r="BH621" s="424"/>
      <c r="BI621" s="424"/>
      <c r="BJ621" s="424"/>
    </row>
    <row r="622" spans="6:62" ht="93" customHeight="1" x14ac:dyDescent="0.25">
      <c r="F622" s="468"/>
      <c r="G622" s="469"/>
      <c r="H622" s="469"/>
      <c r="I622" s="469"/>
      <c r="J622" s="469"/>
      <c r="K622" s="469"/>
      <c r="L622" s="469"/>
      <c r="M622" s="469"/>
      <c r="N622" s="469"/>
      <c r="U622" s="471"/>
      <c r="V622" s="472"/>
      <c r="W622" s="472"/>
      <c r="X622" s="472"/>
      <c r="Y622" s="472"/>
      <c r="Z622" s="472"/>
      <c r="AA622" s="472"/>
      <c r="AB622" s="472"/>
      <c r="AC622" s="472"/>
      <c r="AD622" s="472"/>
      <c r="AE622" s="472"/>
      <c r="AF622" s="472"/>
      <c r="AG622" s="472"/>
      <c r="AH622" s="472"/>
      <c r="AI622" s="472"/>
      <c r="AJ622" s="472"/>
      <c r="AK622" s="472"/>
      <c r="AL622" s="473"/>
      <c r="AM622" s="473"/>
      <c r="AN622" s="473"/>
      <c r="AO622" s="473"/>
      <c r="AP622" s="473"/>
      <c r="AQ622" s="473"/>
      <c r="AR622" s="473"/>
      <c r="AS622" s="473"/>
      <c r="AT622" s="473"/>
      <c r="AU622" s="473"/>
      <c r="AV622" s="473"/>
      <c r="AW622" s="473"/>
      <c r="AX622" s="473"/>
      <c r="AY622" s="473"/>
      <c r="AZ622" s="474"/>
      <c r="BA622" s="424"/>
      <c r="BB622" s="424"/>
      <c r="BC622" s="424"/>
      <c r="BD622" s="424"/>
      <c r="BE622" s="424"/>
      <c r="BF622" s="424"/>
      <c r="BG622" s="424"/>
      <c r="BH622" s="424"/>
      <c r="BI622" s="424"/>
      <c r="BJ622" s="424"/>
    </row>
    <row r="623" spans="6:62" ht="93" customHeight="1" x14ac:dyDescent="0.25">
      <c r="F623" s="468"/>
      <c r="G623" s="469"/>
      <c r="H623" s="469"/>
      <c r="I623" s="469"/>
      <c r="J623" s="469"/>
      <c r="K623" s="469"/>
      <c r="L623" s="469"/>
      <c r="M623" s="469"/>
      <c r="N623" s="469"/>
      <c r="U623" s="471"/>
      <c r="V623" s="472"/>
      <c r="W623" s="472"/>
      <c r="X623" s="472"/>
      <c r="Y623" s="472"/>
      <c r="Z623" s="472"/>
      <c r="AA623" s="472"/>
      <c r="AB623" s="472"/>
      <c r="AC623" s="472"/>
      <c r="AD623" s="472"/>
      <c r="AE623" s="472"/>
      <c r="AF623" s="472"/>
      <c r="AG623" s="472"/>
      <c r="AH623" s="472"/>
      <c r="AI623" s="472"/>
      <c r="AJ623" s="472"/>
      <c r="AK623" s="472"/>
      <c r="AL623" s="473"/>
      <c r="AM623" s="473"/>
      <c r="AN623" s="473"/>
      <c r="AO623" s="473"/>
      <c r="AP623" s="473"/>
      <c r="AQ623" s="473"/>
      <c r="AR623" s="473"/>
      <c r="AS623" s="473"/>
      <c r="AT623" s="473"/>
      <c r="AU623" s="473"/>
      <c r="AV623" s="473"/>
      <c r="AW623" s="473"/>
      <c r="AX623" s="473"/>
      <c r="AY623" s="473"/>
      <c r="AZ623" s="474"/>
      <c r="BA623" s="424"/>
      <c r="BB623" s="424"/>
      <c r="BC623" s="424"/>
      <c r="BD623" s="424"/>
      <c r="BE623" s="424"/>
      <c r="BF623" s="424"/>
      <c r="BG623" s="424"/>
      <c r="BH623" s="424"/>
      <c r="BI623" s="424"/>
      <c r="BJ623" s="424"/>
    </row>
    <row r="624" spans="6:62" ht="93" customHeight="1" x14ac:dyDescent="0.25">
      <c r="F624" s="468"/>
      <c r="G624" s="469"/>
      <c r="H624" s="469"/>
      <c r="I624" s="469"/>
      <c r="J624" s="469"/>
      <c r="K624" s="469"/>
      <c r="L624" s="469"/>
      <c r="M624" s="469"/>
      <c r="N624" s="469"/>
      <c r="U624" s="471"/>
      <c r="V624" s="472"/>
      <c r="W624" s="472"/>
      <c r="X624" s="472"/>
      <c r="Y624" s="472"/>
      <c r="Z624" s="472"/>
      <c r="AA624" s="472"/>
      <c r="AB624" s="472"/>
      <c r="AC624" s="472"/>
      <c r="AD624" s="472"/>
      <c r="AE624" s="472"/>
      <c r="AF624" s="472"/>
      <c r="AG624" s="472"/>
      <c r="AH624" s="472"/>
      <c r="AI624" s="472"/>
      <c r="AJ624" s="472"/>
      <c r="AK624" s="472"/>
      <c r="AL624" s="473"/>
      <c r="AM624" s="473"/>
      <c r="AN624" s="473"/>
      <c r="AO624" s="473"/>
      <c r="AP624" s="473"/>
      <c r="AQ624" s="473"/>
      <c r="AR624" s="473"/>
      <c r="AS624" s="473"/>
      <c r="AT624" s="473"/>
      <c r="AU624" s="473"/>
      <c r="AV624" s="473"/>
      <c r="AW624" s="473"/>
      <c r="AX624" s="473"/>
      <c r="AY624" s="473"/>
      <c r="AZ624" s="474"/>
      <c r="BA624" s="424"/>
      <c r="BB624" s="424"/>
      <c r="BC624" s="424"/>
      <c r="BD624" s="424"/>
      <c r="BE624" s="424"/>
      <c r="BF624" s="424"/>
      <c r="BG624" s="424"/>
      <c r="BH624" s="424"/>
      <c r="BI624" s="424"/>
      <c r="BJ624" s="424"/>
    </row>
    <row r="625" spans="6:62" ht="93" customHeight="1" x14ac:dyDescent="0.25">
      <c r="F625" s="468"/>
      <c r="G625" s="469"/>
      <c r="H625" s="469"/>
      <c r="I625" s="469"/>
      <c r="J625" s="469"/>
      <c r="K625" s="469"/>
      <c r="L625" s="469"/>
      <c r="M625" s="469"/>
      <c r="N625" s="469"/>
      <c r="U625" s="471"/>
      <c r="V625" s="472"/>
      <c r="W625" s="472"/>
      <c r="X625" s="472"/>
      <c r="Y625" s="472"/>
      <c r="Z625" s="472"/>
      <c r="AA625" s="472"/>
      <c r="AB625" s="472"/>
      <c r="AC625" s="472"/>
      <c r="AD625" s="472"/>
      <c r="AE625" s="472"/>
      <c r="AF625" s="472"/>
      <c r="AG625" s="472"/>
      <c r="AH625" s="472"/>
      <c r="AI625" s="472"/>
      <c r="AJ625" s="472"/>
      <c r="AK625" s="472"/>
      <c r="AL625" s="473"/>
      <c r="AM625" s="473"/>
      <c r="AN625" s="473"/>
      <c r="AO625" s="473"/>
      <c r="AP625" s="473"/>
      <c r="AQ625" s="473"/>
      <c r="AR625" s="473"/>
      <c r="AS625" s="473"/>
      <c r="AT625" s="473"/>
      <c r="AU625" s="473"/>
      <c r="AV625" s="473"/>
      <c r="AW625" s="473"/>
      <c r="AX625" s="473"/>
      <c r="AY625" s="473"/>
      <c r="AZ625" s="474"/>
      <c r="BA625" s="424"/>
      <c r="BB625" s="424"/>
      <c r="BC625" s="424"/>
      <c r="BD625" s="424"/>
      <c r="BE625" s="424"/>
      <c r="BF625" s="424"/>
      <c r="BG625" s="424"/>
      <c r="BH625" s="424"/>
      <c r="BI625" s="424"/>
      <c r="BJ625" s="424"/>
    </row>
    <row r="626" spans="6:62" ht="93" customHeight="1" x14ac:dyDescent="0.25">
      <c r="F626" s="468"/>
      <c r="G626" s="469"/>
      <c r="H626" s="469"/>
      <c r="I626" s="469"/>
      <c r="J626" s="469"/>
      <c r="K626" s="469"/>
      <c r="L626" s="469"/>
      <c r="M626" s="469"/>
      <c r="N626" s="469"/>
      <c r="U626" s="471"/>
      <c r="V626" s="472"/>
      <c r="W626" s="472"/>
      <c r="X626" s="472"/>
      <c r="Y626" s="472"/>
      <c r="Z626" s="472"/>
      <c r="AA626" s="472"/>
      <c r="AB626" s="472"/>
      <c r="AC626" s="472"/>
      <c r="AD626" s="472"/>
      <c r="AE626" s="472"/>
      <c r="AF626" s="472"/>
      <c r="AG626" s="472"/>
      <c r="AH626" s="472"/>
      <c r="AI626" s="472"/>
      <c r="AJ626" s="472"/>
      <c r="AK626" s="472"/>
      <c r="AL626" s="473"/>
      <c r="AM626" s="473"/>
      <c r="AN626" s="473"/>
      <c r="AO626" s="473"/>
      <c r="AP626" s="473"/>
      <c r="AQ626" s="473"/>
      <c r="AR626" s="473"/>
      <c r="AS626" s="473"/>
      <c r="AT626" s="473"/>
      <c r="AU626" s="473"/>
      <c r="AV626" s="473"/>
      <c r="AW626" s="473"/>
      <c r="AX626" s="473"/>
      <c r="AY626" s="473"/>
      <c r="AZ626" s="474"/>
      <c r="BA626" s="424"/>
      <c r="BB626" s="424"/>
      <c r="BC626" s="424"/>
      <c r="BD626" s="424"/>
      <c r="BE626" s="424"/>
      <c r="BF626" s="424"/>
      <c r="BG626" s="424"/>
      <c r="BH626" s="424"/>
      <c r="BI626" s="424"/>
      <c r="BJ626" s="424"/>
    </row>
    <row r="627" spans="6:62" ht="93" customHeight="1" x14ac:dyDescent="0.25">
      <c r="F627" s="468"/>
      <c r="G627" s="469"/>
      <c r="H627" s="469"/>
      <c r="I627" s="469"/>
      <c r="J627" s="469"/>
      <c r="K627" s="469"/>
      <c r="L627" s="469"/>
      <c r="M627" s="469"/>
      <c r="N627" s="469"/>
      <c r="U627" s="471"/>
      <c r="V627" s="472"/>
      <c r="W627" s="472"/>
      <c r="X627" s="472"/>
      <c r="Y627" s="472"/>
      <c r="Z627" s="472"/>
      <c r="AA627" s="472"/>
      <c r="AB627" s="472"/>
      <c r="AC627" s="472"/>
      <c r="AD627" s="472"/>
      <c r="AE627" s="472"/>
      <c r="AF627" s="472"/>
      <c r="AG627" s="472"/>
      <c r="AH627" s="472"/>
      <c r="AI627" s="472"/>
      <c r="AJ627" s="472"/>
      <c r="AK627" s="472"/>
      <c r="AL627" s="473"/>
      <c r="AM627" s="473"/>
      <c r="AN627" s="473"/>
      <c r="AO627" s="473"/>
      <c r="AP627" s="473"/>
      <c r="AQ627" s="473"/>
      <c r="AR627" s="473"/>
      <c r="AS627" s="473"/>
      <c r="AT627" s="473"/>
      <c r="AU627" s="473"/>
      <c r="AV627" s="473"/>
      <c r="AW627" s="473"/>
      <c r="AX627" s="473"/>
      <c r="AY627" s="473"/>
      <c r="AZ627" s="474"/>
      <c r="BA627" s="424"/>
      <c r="BB627" s="424"/>
      <c r="BC627" s="424"/>
      <c r="BD627" s="424"/>
      <c r="BE627" s="424"/>
      <c r="BF627" s="424"/>
      <c r="BG627" s="424"/>
      <c r="BH627" s="424"/>
      <c r="BI627" s="424"/>
      <c r="BJ627" s="424"/>
    </row>
    <row r="628" spans="6:62" ht="93" customHeight="1" x14ac:dyDescent="0.25">
      <c r="F628" s="468"/>
      <c r="G628" s="469"/>
      <c r="H628" s="469"/>
      <c r="I628" s="469"/>
      <c r="J628" s="469"/>
      <c r="K628" s="469"/>
      <c r="L628" s="469"/>
      <c r="M628" s="469"/>
      <c r="N628" s="469"/>
      <c r="U628" s="471"/>
      <c r="V628" s="472"/>
      <c r="W628" s="472"/>
      <c r="X628" s="472"/>
      <c r="Y628" s="472"/>
      <c r="Z628" s="472"/>
      <c r="AA628" s="472"/>
      <c r="AB628" s="472"/>
      <c r="AC628" s="472"/>
      <c r="AD628" s="472"/>
      <c r="AE628" s="472"/>
      <c r="AF628" s="472"/>
      <c r="AG628" s="472"/>
      <c r="AH628" s="472"/>
      <c r="AI628" s="472"/>
      <c r="AJ628" s="472"/>
      <c r="AK628" s="472"/>
      <c r="AL628" s="473"/>
      <c r="AM628" s="473"/>
      <c r="AN628" s="473"/>
      <c r="AO628" s="473"/>
      <c r="AP628" s="473"/>
      <c r="AQ628" s="473"/>
      <c r="AR628" s="473"/>
      <c r="AS628" s="473"/>
      <c r="AT628" s="473"/>
      <c r="AU628" s="473"/>
      <c r="AV628" s="473"/>
      <c r="AW628" s="473"/>
      <c r="AX628" s="473"/>
      <c r="AY628" s="473"/>
      <c r="AZ628" s="474"/>
      <c r="BA628" s="424"/>
      <c r="BB628" s="424"/>
      <c r="BC628" s="424"/>
      <c r="BD628" s="424"/>
      <c r="BE628" s="424"/>
      <c r="BF628" s="424"/>
      <c r="BG628" s="424"/>
      <c r="BH628" s="424"/>
      <c r="BI628" s="424"/>
      <c r="BJ628" s="424"/>
    </row>
    <row r="629" spans="6:62" ht="93" customHeight="1" x14ac:dyDescent="0.25">
      <c r="F629" s="468"/>
      <c r="G629" s="469"/>
      <c r="H629" s="469"/>
      <c r="I629" s="469"/>
      <c r="J629" s="469"/>
      <c r="K629" s="469"/>
      <c r="L629" s="469"/>
      <c r="M629" s="469"/>
      <c r="N629" s="469"/>
      <c r="U629" s="471"/>
      <c r="V629" s="472"/>
      <c r="W629" s="472"/>
      <c r="X629" s="472"/>
      <c r="Y629" s="472"/>
      <c r="Z629" s="472"/>
      <c r="AA629" s="472"/>
      <c r="AB629" s="472"/>
      <c r="AC629" s="472"/>
      <c r="AD629" s="472"/>
      <c r="AE629" s="472"/>
      <c r="AF629" s="472"/>
      <c r="AG629" s="472"/>
      <c r="AH629" s="472"/>
      <c r="AI629" s="472"/>
      <c r="AJ629" s="472"/>
      <c r="AK629" s="472"/>
      <c r="AL629" s="473"/>
      <c r="AM629" s="473"/>
      <c r="AN629" s="473"/>
      <c r="AO629" s="473"/>
      <c r="AP629" s="473"/>
      <c r="AQ629" s="473"/>
      <c r="AR629" s="473"/>
      <c r="AS629" s="473"/>
      <c r="AT629" s="473"/>
      <c r="AU629" s="473"/>
      <c r="AV629" s="473"/>
      <c r="AW629" s="473"/>
      <c r="AX629" s="473"/>
      <c r="AY629" s="473"/>
      <c r="AZ629" s="474"/>
      <c r="BA629" s="424"/>
      <c r="BB629" s="424"/>
      <c r="BC629" s="424"/>
      <c r="BD629" s="424"/>
      <c r="BE629" s="424"/>
      <c r="BF629" s="424"/>
      <c r="BG629" s="424"/>
      <c r="BH629" s="424"/>
      <c r="BI629" s="424"/>
      <c r="BJ629" s="424"/>
    </row>
    <row r="630" spans="6:62" ht="93" customHeight="1" x14ac:dyDescent="0.25">
      <c r="F630" s="468"/>
      <c r="G630" s="469"/>
      <c r="H630" s="469"/>
      <c r="I630" s="469"/>
      <c r="J630" s="469"/>
      <c r="K630" s="469"/>
      <c r="L630" s="469"/>
      <c r="M630" s="469"/>
      <c r="N630" s="469"/>
      <c r="U630" s="471"/>
      <c r="V630" s="472"/>
      <c r="W630" s="472"/>
      <c r="X630" s="472"/>
      <c r="Y630" s="472"/>
      <c r="Z630" s="472"/>
      <c r="AA630" s="472"/>
      <c r="AB630" s="472"/>
      <c r="AC630" s="472"/>
      <c r="AD630" s="472"/>
      <c r="AE630" s="472"/>
      <c r="AF630" s="472"/>
      <c r="AG630" s="472"/>
      <c r="AH630" s="472"/>
      <c r="AI630" s="472"/>
      <c r="AJ630" s="472"/>
      <c r="AK630" s="472"/>
      <c r="AL630" s="473"/>
      <c r="AM630" s="473"/>
      <c r="AN630" s="473"/>
      <c r="AO630" s="473"/>
      <c r="AP630" s="473"/>
      <c r="AQ630" s="473"/>
      <c r="AR630" s="473"/>
      <c r="AS630" s="473"/>
      <c r="AT630" s="473"/>
      <c r="AU630" s="473"/>
      <c r="AV630" s="473"/>
      <c r="AW630" s="473"/>
      <c r="AX630" s="473"/>
      <c r="AY630" s="473"/>
      <c r="AZ630" s="474"/>
      <c r="BA630" s="424"/>
      <c r="BB630" s="424"/>
      <c r="BC630" s="424"/>
      <c r="BD630" s="424"/>
      <c r="BE630" s="424"/>
      <c r="BF630" s="424"/>
      <c r="BG630" s="424"/>
      <c r="BH630" s="424"/>
      <c r="BI630" s="424"/>
      <c r="BJ630" s="424"/>
    </row>
    <row r="631" spans="6:62" ht="93" customHeight="1" x14ac:dyDescent="0.25">
      <c r="F631" s="468"/>
      <c r="G631" s="469"/>
      <c r="H631" s="469"/>
      <c r="I631" s="469"/>
      <c r="J631" s="469"/>
      <c r="K631" s="469"/>
      <c r="L631" s="469"/>
      <c r="M631" s="469"/>
      <c r="N631" s="469"/>
      <c r="U631" s="471"/>
      <c r="V631" s="472"/>
      <c r="W631" s="472"/>
      <c r="X631" s="472"/>
      <c r="Y631" s="472"/>
      <c r="Z631" s="472"/>
      <c r="AA631" s="472"/>
      <c r="AB631" s="472"/>
      <c r="AC631" s="472"/>
      <c r="AD631" s="472"/>
      <c r="AE631" s="472"/>
      <c r="AF631" s="472"/>
      <c r="AG631" s="472"/>
      <c r="AH631" s="472"/>
      <c r="AI631" s="472"/>
      <c r="AJ631" s="472"/>
      <c r="AK631" s="472"/>
      <c r="AL631" s="473"/>
      <c r="AM631" s="473"/>
      <c r="AN631" s="473"/>
      <c r="AO631" s="473"/>
      <c r="AP631" s="473"/>
      <c r="AQ631" s="473"/>
      <c r="AR631" s="473"/>
      <c r="AS631" s="473"/>
      <c r="AT631" s="473"/>
      <c r="AU631" s="473"/>
      <c r="AV631" s="473"/>
      <c r="AW631" s="473"/>
      <c r="AX631" s="473"/>
      <c r="AY631" s="473"/>
      <c r="AZ631" s="474"/>
      <c r="BA631" s="424"/>
      <c r="BB631" s="424"/>
      <c r="BC631" s="424"/>
      <c r="BD631" s="424"/>
      <c r="BE631" s="424"/>
      <c r="BF631" s="424"/>
      <c r="BG631" s="424"/>
      <c r="BH631" s="424"/>
      <c r="BI631" s="424"/>
      <c r="BJ631" s="424"/>
    </row>
    <row r="632" spans="6:62" ht="93" customHeight="1" x14ac:dyDescent="0.25">
      <c r="F632" s="468"/>
      <c r="G632" s="469"/>
      <c r="H632" s="469"/>
      <c r="I632" s="469"/>
      <c r="J632" s="469"/>
      <c r="K632" s="469"/>
      <c r="L632" s="469"/>
      <c r="M632" s="469"/>
      <c r="N632" s="469"/>
      <c r="U632" s="471"/>
      <c r="V632" s="472"/>
      <c r="W632" s="472"/>
      <c r="X632" s="472"/>
      <c r="Y632" s="472"/>
      <c r="Z632" s="472"/>
      <c r="AA632" s="472"/>
      <c r="AB632" s="472"/>
      <c r="AC632" s="472"/>
      <c r="AD632" s="472"/>
      <c r="AE632" s="472"/>
      <c r="AF632" s="472"/>
      <c r="AG632" s="472"/>
      <c r="AH632" s="472"/>
      <c r="AI632" s="472"/>
      <c r="AJ632" s="472"/>
      <c r="AK632" s="472"/>
      <c r="AL632" s="473"/>
      <c r="AM632" s="473"/>
      <c r="AN632" s="473"/>
      <c r="AO632" s="473"/>
      <c r="AP632" s="473"/>
      <c r="AQ632" s="473"/>
      <c r="AR632" s="473"/>
      <c r="AS632" s="473"/>
      <c r="AT632" s="473"/>
      <c r="AU632" s="473"/>
      <c r="AV632" s="473"/>
      <c r="AW632" s="473"/>
      <c r="AX632" s="473"/>
      <c r="AY632" s="473"/>
      <c r="AZ632" s="474"/>
      <c r="BA632" s="424"/>
      <c r="BB632" s="424"/>
      <c r="BC632" s="424"/>
      <c r="BD632" s="424"/>
      <c r="BE632" s="424"/>
      <c r="BF632" s="424"/>
      <c r="BG632" s="424"/>
      <c r="BH632" s="424"/>
      <c r="BI632" s="424"/>
      <c r="BJ632" s="424"/>
    </row>
    <row r="633" spans="6:62" ht="93" customHeight="1" x14ac:dyDescent="0.25">
      <c r="F633" s="468"/>
      <c r="G633" s="469"/>
      <c r="H633" s="469"/>
      <c r="I633" s="469"/>
      <c r="J633" s="469"/>
      <c r="K633" s="469"/>
      <c r="L633" s="469"/>
      <c r="M633" s="469"/>
      <c r="N633" s="469"/>
      <c r="U633" s="471"/>
      <c r="V633" s="472"/>
      <c r="W633" s="472"/>
      <c r="X633" s="472"/>
      <c r="Y633" s="472"/>
      <c r="Z633" s="472"/>
      <c r="AA633" s="472"/>
      <c r="AB633" s="472"/>
      <c r="AC633" s="472"/>
      <c r="AD633" s="472"/>
      <c r="AE633" s="472"/>
      <c r="AF633" s="472"/>
      <c r="AG633" s="472"/>
      <c r="AH633" s="472"/>
      <c r="AI633" s="472"/>
      <c r="AJ633" s="472"/>
      <c r="AK633" s="472"/>
      <c r="AL633" s="473"/>
      <c r="AM633" s="473"/>
      <c r="AN633" s="473"/>
      <c r="AO633" s="473"/>
      <c r="AP633" s="473"/>
      <c r="AQ633" s="473"/>
      <c r="AR633" s="473"/>
      <c r="AS633" s="473"/>
      <c r="AT633" s="473"/>
      <c r="AU633" s="473"/>
      <c r="AV633" s="473"/>
      <c r="AW633" s="473"/>
      <c r="AX633" s="473"/>
      <c r="AY633" s="473"/>
      <c r="AZ633" s="474"/>
      <c r="BA633" s="424"/>
      <c r="BB633" s="424"/>
      <c r="BC633" s="424"/>
      <c r="BD633" s="424"/>
      <c r="BE633" s="424"/>
      <c r="BF633" s="424"/>
      <c r="BG633" s="424"/>
      <c r="BH633" s="424"/>
      <c r="BI633" s="424"/>
      <c r="BJ633" s="424"/>
    </row>
    <row r="634" spans="6:62" ht="93" customHeight="1" x14ac:dyDescent="0.25">
      <c r="F634" s="468"/>
      <c r="G634" s="469"/>
      <c r="H634" s="469"/>
      <c r="I634" s="469"/>
      <c r="J634" s="469"/>
      <c r="K634" s="469"/>
      <c r="L634" s="469"/>
      <c r="M634" s="469"/>
      <c r="N634" s="469"/>
      <c r="U634" s="471"/>
      <c r="V634" s="472"/>
      <c r="W634" s="472"/>
      <c r="X634" s="472"/>
      <c r="Y634" s="472"/>
      <c r="Z634" s="472"/>
      <c r="AA634" s="472"/>
      <c r="AB634" s="472"/>
      <c r="AC634" s="472"/>
      <c r="AD634" s="472"/>
      <c r="AE634" s="472"/>
      <c r="AF634" s="472"/>
      <c r="AG634" s="472"/>
      <c r="AH634" s="472"/>
      <c r="AI634" s="472"/>
      <c r="AJ634" s="472"/>
      <c r="AK634" s="472"/>
      <c r="AL634" s="473"/>
      <c r="AM634" s="473"/>
      <c r="AN634" s="473"/>
      <c r="AO634" s="473"/>
      <c r="AP634" s="473"/>
      <c r="AQ634" s="473"/>
      <c r="AR634" s="473"/>
      <c r="AS634" s="473"/>
      <c r="AT634" s="473"/>
      <c r="AU634" s="473"/>
      <c r="AV634" s="473"/>
      <c r="AW634" s="473"/>
      <c r="AX634" s="473"/>
      <c r="AY634" s="473"/>
      <c r="AZ634" s="474"/>
      <c r="BA634" s="424"/>
      <c r="BB634" s="424"/>
      <c r="BC634" s="424"/>
      <c r="BD634" s="424"/>
      <c r="BE634" s="424"/>
      <c r="BF634" s="424"/>
      <c r="BG634" s="424"/>
      <c r="BH634" s="424"/>
      <c r="BI634" s="424"/>
      <c r="BJ634" s="424"/>
    </row>
    <row r="635" spans="6:62" ht="93" customHeight="1" x14ac:dyDescent="0.25">
      <c r="F635" s="468"/>
      <c r="G635" s="469"/>
      <c r="H635" s="469"/>
      <c r="I635" s="469"/>
      <c r="J635" s="469"/>
      <c r="K635" s="469"/>
      <c r="L635" s="469"/>
      <c r="M635" s="469"/>
      <c r="N635" s="469"/>
      <c r="U635" s="471"/>
      <c r="V635" s="472"/>
      <c r="W635" s="472"/>
      <c r="X635" s="472"/>
      <c r="Y635" s="472"/>
      <c r="Z635" s="472"/>
      <c r="AA635" s="472"/>
      <c r="AB635" s="472"/>
      <c r="AC635" s="472"/>
      <c r="AD635" s="472"/>
      <c r="AE635" s="472"/>
      <c r="AF635" s="472"/>
      <c r="AG635" s="472"/>
      <c r="AH635" s="472"/>
      <c r="AI635" s="472"/>
      <c r="AJ635" s="472"/>
      <c r="AK635" s="472"/>
      <c r="AL635" s="473"/>
      <c r="AM635" s="473"/>
      <c r="AN635" s="473"/>
      <c r="AO635" s="473"/>
      <c r="AP635" s="473"/>
      <c r="AQ635" s="473"/>
      <c r="AR635" s="473"/>
      <c r="AS635" s="473"/>
      <c r="AT635" s="473"/>
      <c r="AU635" s="473"/>
      <c r="AV635" s="473"/>
      <c r="AW635" s="473"/>
      <c r="AX635" s="473"/>
      <c r="AY635" s="473"/>
      <c r="AZ635" s="474"/>
      <c r="BA635" s="424"/>
      <c r="BB635" s="424"/>
      <c r="BC635" s="424"/>
      <c r="BD635" s="424"/>
      <c r="BE635" s="424"/>
      <c r="BF635" s="424"/>
      <c r="BG635" s="424"/>
      <c r="BH635" s="424"/>
      <c r="BI635" s="424"/>
      <c r="BJ635" s="424"/>
    </row>
    <row r="636" spans="6:62" ht="93" customHeight="1" x14ac:dyDescent="0.25">
      <c r="F636" s="468"/>
      <c r="G636" s="469"/>
      <c r="H636" s="469"/>
      <c r="I636" s="469"/>
      <c r="J636" s="469"/>
      <c r="K636" s="469"/>
      <c r="L636" s="469"/>
      <c r="M636" s="469"/>
      <c r="N636" s="469"/>
      <c r="U636" s="471"/>
      <c r="V636" s="472"/>
      <c r="W636" s="472"/>
      <c r="X636" s="472"/>
      <c r="Y636" s="472"/>
      <c r="Z636" s="472"/>
      <c r="AA636" s="472"/>
      <c r="AB636" s="472"/>
      <c r="AC636" s="472"/>
      <c r="AD636" s="472"/>
      <c r="AE636" s="472"/>
      <c r="AF636" s="472"/>
      <c r="AG636" s="472"/>
      <c r="AH636" s="472"/>
      <c r="AI636" s="472"/>
      <c r="AJ636" s="472"/>
      <c r="AK636" s="472"/>
      <c r="AL636" s="473"/>
      <c r="AM636" s="473"/>
      <c r="AN636" s="473"/>
      <c r="AO636" s="473"/>
      <c r="AP636" s="473"/>
      <c r="AQ636" s="473"/>
      <c r="AR636" s="473"/>
      <c r="AS636" s="473"/>
      <c r="AT636" s="473"/>
      <c r="AU636" s="473"/>
      <c r="AV636" s="473"/>
      <c r="AW636" s="473"/>
      <c r="AX636" s="473"/>
      <c r="AY636" s="473"/>
      <c r="AZ636" s="474"/>
      <c r="BA636" s="424"/>
      <c r="BB636" s="424"/>
      <c r="BC636" s="424"/>
      <c r="BD636" s="424"/>
      <c r="BE636" s="424"/>
      <c r="BF636" s="424"/>
      <c r="BG636" s="424"/>
      <c r="BH636" s="424"/>
      <c r="BI636" s="424"/>
      <c r="BJ636" s="424"/>
    </row>
    <row r="637" spans="6:62" ht="93" customHeight="1" x14ac:dyDescent="0.25">
      <c r="F637" s="468"/>
      <c r="G637" s="469"/>
      <c r="H637" s="469"/>
      <c r="I637" s="469"/>
      <c r="J637" s="469"/>
      <c r="K637" s="469"/>
      <c r="L637" s="469"/>
      <c r="M637" s="469"/>
      <c r="N637" s="469"/>
      <c r="U637" s="471"/>
      <c r="V637" s="472"/>
      <c r="W637" s="472"/>
      <c r="X637" s="472"/>
      <c r="Y637" s="472"/>
      <c r="Z637" s="472"/>
      <c r="AA637" s="472"/>
      <c r="AB637" s="472"/>
      <c r="AC637" s="472"/>
      <c r="AD637" s="472"/>
      <c r="AE637" s="472"/>
      <c r="AF637" s="472"/>
      <c r="AG637" s="472"/>
      <c r="AH637" s="472"/>
      <c r="AI637" s="472"/>
      <c r="AJ637" s="472"/>
      <c r="AK637" s="472"/>
      <c r="AL637" s="473"/>
      <c r="AM637" s="473"/>
      <c r="AN637" s="473"/>
      <c r="AO637" s="473"/>
      <c r="AP637" s="473"/>
      <c r="AQ637" s="473"/>
      <c r="AR637" s="473"/>
      <c r="AS637" s="473"/>
      <c r="AT637" s="473"/>
      <c r="AU637" s="473"/>
      <c r="AV637" s="473"/>
      <c r="AW637" s="473"/>
      <c r="AX637" s="473"/>
      <c r="AY637" s="473"/>
      <c r="AZ637" s="474"/>
      <c r="BA637" s="424"/>
      <c r="BB637" s="424"/>
      <c r="BC637" s="424"/>
      <c r="BD637" s="424"/>
      <c r="BE637" s="424"/>
      <c r="BF637" s="424"/>
      <c r="BG637" s="424"/>
      <c r="BH637" s="424"/>
      <c r="BI637" s="424"/>
      <c r="BJ637" s="424"/>
    </row>
    <row r="638" spans="6:62" ht="93" customHeight="1" x14ac:dyDescent="0.25">
      <c r="F638" s="468"/>
      <c r="G638" s="469"/>
      <c r="H638" s="469"/>
      <c r="I638" s="469"/>
      <c r="J638" s="469"/>
      <c r="K638" s="469"/>
      <c r="L638" s="469"/>
      <c r="M638" s="469"/>
      <c r="N638" s="469"/>
      <c r="U638" s="471"/>
      <c r="V638" s="472"/>
      <c r="W638" s="472"/>
      <c r="X638" s="472"/>
      <c r="Y638" s="472"/>
      <c r="Z638" s="472"/>
      <c r="AA638" s="472"/>
      <c r="AB638" s="472"/>
      <c r="AC638" s="472"/>
      <c r="AD638" s="472"/>
      <c r="AE638" s="472"/>
      <c r="AF638" s="472"/>
      <c r="AG638" s="472"/>
      <c r="AH638" s="472"/>
      <c r="AI638" s="472"/>
      <c r="AJ638" s="472"/>
      <c r="AK638" s="472"/>
      <c r="AL638" s="473"/>
      <c r="AM638" s="473"/>
      <c r="AN638" s="473"/>
      <c r="AO638" s="473"/>
      <c r="AP638" s="473"/>
      <c r="AQ638" s="473"/>
      <c r="AR638" s="473"/>
      <c r="AS638" s="473"/>
      <c r="AT638" s="473"/>
      <c r="AU638" s="473"/>
      <c r="AV638" s="473"/>
      <c r="AW638" s="473"/>
      <c r="AX638" s="473"/>
      <c r="AY638" s="473"/>
      <c r="AZ638" s="474"/>
      <c r="BA638" s="424"/>
      <c r="BB638" s="424"/>
      <c r="BC638" s="424"/>
      <c r="BD638" s="424"/>
      <c r="BE638" s="424"/>
      <c r="BF638" s="424"/>
      <c r="BG638" s="424"/>
      <c r="BH638" s="424"/>
      <c r="BI638" s="424"/>
      <c r="BJ638" s="424"/>
    </row>
    <row r="639" spans="6:62" ht="93" customHeight="1" x14ac:dyDescent="0.25">
      <c r="F639" s="468"/>
      <c r="G639" s="469"/>
      <c r="H639" s="469"/>
      <c r="I639" s="469"/>
      <c r="J639" s="469"/>
      <c r="K639" s="469"/>
      <c r="L639" s="469"/>
      <c r="M639" s="469"/>
      <c r="N639" s="469"/>
      <c r="U639" s="471"/>
      <c r="V639" s="472"/>
      <c r="W639" s="472"/>
      <c r="X639" s="472"/>
      <c r="Y639" s="472"/>
      <c r="Z639" s="472"/>
      <c r="AA639" s="472"/>
      <c r="AB639" s="472"/>
      <c r="AC639" s="472"/>
      <c r="AD639" s="472"/>
      <c r="AE639" s="472"/>
      <c r="AF639" s="472"/>
      <c r="AG639" s="472"/>
      <c r="AH639" s="472"/>
      <c r="AI639" s="472"/>
      <c r="AJ639" s="472"/>
      <c r="AK639" s="472"/>
      <c r="AL639" s="473"/>
      <c r="AM639" s="473"/>
      <c r="AN639" s="473"/>
      <c r="AO639" s="473"/>
      <c r="AP639" s="473"/>
      <c r="AQ639" s="473"/>
      <c r="AR639" s="473"/>
      <c r="AS639" s="473"/>
      <c r="AT639" s="473"/>
      <c r="AU639" s="473"/>
      <c r="AV639" s="473"/>
      <c r="AW639" s="473"/>
      <c r="AX639" s="473"/>
      <c r="AY639" s="473"/>
      <c r="AZ639" s="474"/>
      <c r="BA639" s="424"/>
      <c r="BB639" s="424"/>
      <c r="BC639" s="424"/>
      <c r="BD639" s="424"/>
      <c r="BE639" s="424"/>
      <c r="BF639" s="424"/>
      <c r="BG639" s="424"/>
      <c r="BH639" s="424"/>
      <c r="BI639" s="424"/>
      <c r="BJ639" s="424"/>
    </row>
    <row r="640" spans="6:62" ht="93" customHeight="1" x14ac:dyDescent="0.25">
      <c r="F640" s="468"/>
      <c r="G640" s="469"/>
      <c r="H640" s="469"/>
      <c r="I640" s="469"/>
      <c r="J640" s="469"/>
      <c r="K640" s="469"/>
      <c r="L640" s="469"/>
      <c r="M640" s="469"/>
      <c r="N640" s="469"/>
      <c r="U640" s="471"/>
      <c r="V640" s="472"/>
      <c r="W640" s="472"/>
      <c r="X640" s="472"/>
      <c r="Y640" s="472"/>
      <c r="Z640" s="472"/>
      <c r="AA640" s="472"/>
      <c r="AB640" s="472"/>
      <c r="AC640" s="472"/>
      <c r="AD640" s="472"/>
      <c r="AE640" s="472"/>
      <c r="AF640" s="472"/>
      <c r="AG640" s="472"/>
      <c r="AH640" s="472"/>
      <c r="AI640" s="472"/>
      <c r="AJ640" s="472"/>
      <c r="AK640" s="472"/>
      <c r="AL640" s="473"/>
      <c r="AM640" s="473"/>
      <c r="AN640" s="473"/>
      <c r="AO640" s="473"/>
      <c r="AP640" s="473"/>
      <c r="AQ640" s="473"/>
      <c r="AR640" s="473"/>
      <c r="AS640" s="473"/>
      <c r="AT640" s="473"/>
      <c r="AU640" s="473"/>
      <c r="AV640" s="473"/>
      <c r="AW640" s="473"/>
      <c r="AX640" s="473"/>
      <c r="AY640" s="473"/>
      <c r="AZ640" s="474"/>
      <c r="BA640" s="424"/>
      <c r="BB640" s="424"/>
      <c r="BC640" s="424"/>
      <c r="BD640" s="424"/>
      <c r="BE640" s="424"/>
      <c r="BF640" s="424"/>
      <c r="BG640" s="424"/>
      <c r="BH640" s="424"/>
      <c r="BI640" s="424"/>
      <c r="BJ640" s="424"/>
    </row>
    <row r="641" spans="6:62" ht="93" customHeight="1" x14ac:dyDescent="0.25">
      <c r="F641" s="468"/>
      <c r="G641" s="469"/>
      <c r="H641" s="469"/>
      <c r="I641" s="469"/>
      <c r="J641" s="469"/>
      <c r="K641" s="469"/>
      <c r="L641" s="469"/>
      <c r="M641" s="469"/>
      <c r="N641" s="469"/>
      <c r="U641" s="471"/>
      <c r="V641" s="472"/>
      <c r="W641" s="472"/>
      <c r="X641" s="472"/>
      <c r="Y641" s="472"/>
      <c r="Z641" s="472"/>
      <c r="AA641" s="472"/>
      <c r="AB641" s="472"/>
      <c r="AC641" s="472"/>
      <c r="AD641" s="472"/>
      <c r="AE641" s="472"/>
      <c r="AF641" s="472"/>
      <c r="AG641" s="472"/>
      <c r="AH641" s="472"/>
      <c r="AI641" s="472"/>
      <c r="AJ641" s="472"/>
      <c r="AK641" s="472"/>
      <c r="AL641" s="473"/>
      <c r="AM641" s="473"/>
      <c r="AN641" s="473"/>
      <c r="AO641" s="473"/>
      <c r="AP641" s="473"/>
      <c r="AQ641" s="473"/>
      <c r="AR641" s="473"/>
      <c r="AS641" s="473"/>
      <c r="AT641" s="473"/>
      <c r="AU641" s="473"/>
      <c r="AV641" s="473"/>
      <c r="AW641" s="473"/>
      <c r="AX641" s="473"/>
      <c r="AY641" s="473"/>
      <c r="AZ641" s="474"/>
      <c r="BA641" s="424"/>
      <c r="BB641" s="424"/>
      <c r="BC641" s="424"/>
      <c r="BD641" s="424"/>
      <c r="BE641" s="424"/>
      <c r="BF641" s="424"/>
      <c r="BG641" s="424"/>
      <c r="BH641" s="424"/>
      <c r="BI641" s="424"/>
      <c r="BJ641" s="424"/>
    </row>
    <row r="642" spans="6:62" ht="93" customHeight="1" x14ac:dyDescent="0.25">
      <c r="F642" s="468"/>
      <c r="G642" s="469"/>
      <c r="H642" s="469"/>
      <c r="I642" s="469"/>
      <c r="J642" s="469"/>
      <c r="K642" s="469"/>
      <c r="L642" s="469"/>
      <c r="M642" s="469"/>
      <c r="N642" s="469"/>
      <c r="U642" s="471"/>
      <c r="V642" s="472"/>
      <c r="W642" s="472"/>
      <c r="X642" s="472"/>
      <c r="Y642" s="472"/>
      <c r="Z642" s="472"/>
      <c r="AA642" s="472"/>
      <c r="AB642" s="472"/>
      <c r="AC642" s="472"/>
      <c r="AD642" s="472"/>
      <c r="AE642" s="472"/>
      <c r="AF642" s="472"/>
      <c r="AG642" s="472"/>
      <c r="AH642" s="472"/>
      <c r="AI642" s="472"/>
      <c r="AJ642" s="472"/>
      <c r="AK642" s="472"/>
      <c r="AL642" s="473"/>
      <c r="AM642" s="473"/>
      <c r="AN642" s="473"/>
      <c r="AO642" s="473"/>
      <c r="AP642" s="473"/>
      <c r="AQ642" s="473"/>
      <c r="AR642" s="473"/>
      <c r="AS642" s="473"/>
      <c r="AT642" s="473"/>
      <c r="AU642" s="473"/>
      <c r="AV642" s="473"/>
      <c r="AW642" s="473"/>
      <c r="AX642" s="473"/>
      <c r="AY642" s="473"/>
      <c r="AZ642" s="474"/>
      <c r="BA642" s="424"/>
      <c r="BB642" s="424"/>
      <c r="BC642" s="424"/>
      <c r="BD642" s="424"/>
      <c r="BE642" s="424"/>
      <c r="BF642" s="424"/>
      <c r="BG642" s="424"/>
      <c r="BH642" s="424"/>
      <c r="BI642" s="424"/>
      <c r="BJ642" s="424"/>
    </row>
    <row r="643" spans="6:62" ht="93" customHeight="1" x14ac:dyDescent="0.25">
      <c r="F643" s="468"/>
      <c r="G643" s="469"/>
      <c r="H643" s="469"/>
      <c r="I643" s="469"/>
      <c r="J643" s="469"/>
      <c r="K643" s="469"/>
      <c r="L643" s="469"/>
      <c r="M643" s="469"/>
      <c r="N643" s="469"/>
      <c r="U643" s="471"/>
      <c r="V643" s="472"/>
      <c r="W643" s="472"/>
      <c r="X643" s="472"/>
      <c r="Y643" s="472"/>
      <c r="Z643" s="472"/>
      <c r="AA643" s="472"/>
      <c r="AB643" s="472"/>
      <c r="AC643" s="472"/>
      <c r="AD643" s="472"/>
      <c r="AE643" s="472"/>
      <c r="AF643" s="472"/>
      <c r="AG643" s="472"/>
      <c r="AH643" s="472"/>
      <c r="AI643" s="472"/>
      <c r="AJ643" s="472"/>
      <c r="AK643" s="472"/>
      <c r="AL643" s="473"/>
      <c r="AM643" s="473"/>
      <c r="AN643" s="473"/>
      <c r="AO643" s="473"/>
      <c r="AP643" s="473"/>
      <c r="AQ643" s="473"/>
      <c r="AR643" s="473"/>
      <c r="AS643" s="473"/>
      <c r="AT643" s="473"/>
      <c r="AU643" s="473"/>
      <c r="AV643" s="473"/>
      <c r="AW643" s="473"/>
      <c r="AX643" s="473"/>
      <c r="AY643" s="473"/>
      <c r="AZ643" s="474"/>
      <c r="BA643" s="424"/>
      <c r="BB643" s="424"/>
      <c r="BC643" s="424"/>
      <c r="BD643" s="424"/>
      <c r="BE643" s="424"/>
      <c r="BF643" s="424"/>
      <c r="BG643" s="424"/>
      <c r="BH643" s="424"/>
      <c r="BI643" s="424"/>
      <c r="BJ643" s="424"/>
    </row>
    <row r="644" spans="6:62" ht="93" customHeight="1" x14ac:dyDescent="0.25">
      <c r="F644" s="468"/>
      <c r="G644" s="469"/>
      <c r="H644" s="469"/>
      <c r="I644" s="469"/>
      <c r="J644" s="469"/>
      <c r="K644" s="469"/>
      <c r="L644" s="469"/>
      <c r="M644" s="469"/>
      <c r="N644" s="469"/>
      <c r="U644" s="471"/>
      <c r="V644" s="472"/>
      <c r="W644" s="472"/>
      <c r="X644" s="472"/>
      <c r="Y644" s="472"/>
      <c r="Z644" s="472"/>
      <c r="AA644" s="472"/>
      <c r="AB644" s="472"/>
      <c r="AC644" s="472"/>
      <c r="AD644" s="472"/>
      <c r="AE644" s="472"/>
      <c r="AF644" s="472"/>
      <c r="AG644" s="472"/>
      <c r="AH644" s="472"/>
      <c r="AI644" s="472"/>
      <c r="AJ644" s="472"/>
      <c r="AK644" s="472"/>
      <c r="AL644" s="473"/>
      <c r="AM644" s="473"/>
      <c r="AN644" s="473"/>
      <c r="AO644" s="473"/>
      <c r="AP644" s="473"/>
      <c r="AQ644" s="473"/>
      <c r="AR644" s="473"/>
      <c r="AS644" s="473"/>
      <c r="AT644" s="473"/>
      <c r="AU644" s="473"/>
      <c r="AV644" s="473"/>
      <c r="AW644" s="473"/>
      <c r="AX644" s="473"/>
      <c r="AY644" s="473"/>
      <c r="AZ644" s="474"/>
      <c r="BA644" s="424"/>
      <c r="BB644" s="424"/>
      <c r="BC644" s="424"/>
      <c r="BD644" s="424"/>
      <c r="BE644" s="424"/>
      <c r="BF644" s="424"/>
      <c r="BG644" s="424"/>
      <c r="BH644" s="424"/>
      <c r="BI644" s="424"/>
      <c r="BJ644" s="424"/>
    </row>
    <row r="645" spans="6:62" ht="93" customHeight="1" x14ac:dyDescent="0.25">
      <c r="F645" s="468"/>
      <c r="G645" s="469"/>
      <c r="H645" s="469"/>
      <c r="I645" s="469"/>
      <c r="J645" s="469"/>
      <c r="K645" s="469"/>
      <c r="L645" s="469"/>
      <c r="M645" s="469"/>
      <c r="N645" s="469"/>
      <c r="U645" s="471"/>
      <c r="V645" s="472"/>
      <c r="W645" s="472"/>
      <c r="X645" s="472"/>
      <c r="Y645" s="472"/>
      <c r="Z645" s="472"/>
      <c r="AA645" s="472"/>
      <c r="AB645" s="472"/>
      <c r="AC645" s="472"/>
      <c r="AD645" s="472"/>
      <c r="AE645" s="472"/>
      <c r="AF645" s="472"/>
      <c r="AG645" s="472"/>
      <c r="AH645" s="472"/>
      <c r="AI645" s="472"/>
      <c r="AJ645" s="472"/>
      <c r="AK645" s="472"/>
      <c r="AL645" s="473"/>
      <c r="AM645" s="473"/>
      <c r="AN645" s="473"/>
      <c r="AO645" s="473"/>
      <c r="AP645" s="473"/>
      <c r="AQ645" s="473"/>
      <c r="AR645" s="473"/>
      <c r="AS645" s="473"/>
      <c r="AT645" s="473"/>
      <c r="AU645" s="473"/>
      <c r="AV645" s="473"/>
      <c r="AW645" s="473"/>
      <c r="AX645" s="473"/>
      <c r="AY645" s="473"/>
      <c r="AZ645" s="474"/>
      <c r="BA645" s="424"/>
      <c r="BB645" s="424"/>
      <c r="BC645" s="424"/>
      <c r="BD645" s="424"/>
      <c r="BE645" s="424"/>
      <c r="BF645" s="424"/>
      <c r="BG645" s="424"/>
      <c r="BH645" s="424"/>
      <c r="BI645" s="424"/>
      <c r="BJ645" s="424"/>
    </row>
    <row r="646" spans="6:62" ht="93" customHeight="1" x14ac:dyDescent="0.25">
      <c r="F646" s="468"/>
      <c r="G646" s="469"/>
      <c r="H646" s="469"/>
      <c r="I646" s="469"/>
      <c r="J646" s="469"/>
      <c r="K646" s="469"/>
      <c r="L646" s="469"/>
      <c r="M646" s="469"/>
      <c r="N646" s="469"/>
      <c r="U646" s="471"/>
      <c r="V646" s="472"/>
      <c r="W646" s="472"/>
      <c r="X646" s="472"/>
      <c r="Y646" s="472"/>
      <c r="Z646" s="472"/>
      <c r="AA646" s="472"/>
      <c r="AB646" s="472"/>
      <c r="AC646" s="472"/>
      <c r="AD646" s="472"/>
      <c r="AE646" s="472"/>
      <c r="AF646" s="472"/>
      <c r="AG646" s="472"/>
      <c r="AH646" s="472"/>
      <c r="AI646" s="472"/>
      <c r="AJ646" s="472"/>
      <c r="AK646" s="472"/>
      <c r="AL646" s="473"/>
      <c r="AM646" s="473"/>
      <c r="AN646" s="473"/>
      <c r="AO646" s="473"/>
      <c r="AP646" s="473"/>
      <c r="AQ646" s="473"/>
      <c r="AR646" s="473"/>
      <c r="AS646" s="473"/>
      <c r="AT646" s="473"/>
      <c r="AU646" s="473"/>
      <c r="AV646" s="473"/>
      <c r="AW646" s="473"/>
      <c r="AX646" s="473"/>
      <c r="AY646" s="473"/>
      <c r="AZ646" s="474"/>
      <c r="BA646" s="424"/>
      <c r="BB646" s="424"/>
      <c r="BC646" s="424"/>
      <c r="BD646" s="424"/>
      <c r="BE646" s="424"/>
      <c r="BF646" s="424"/>
      <c r="BG646" s="424"/>
      <c r="BH646" s="424"/>
      <c r="BI646" s="424"/>
      <c r="BJ646" s="424"/>
    </row>
    <row r="647" spans="6:62" ht="93" customHeight="1" x14ac:dyDescent="0.25">
      <c r="F647" s="468"/>
      <c r="G647" s="469"/>
      <c r="H647" s="469"/>
      <c r="I647" s="469"/>
      <c r="J647" s="469"/>
      <c r="K647" s="469"/>
      <c r="L647" s="469"/>
      <c r="M647" s="469"/>
      <c r="N647" s="469"/>
      <c r="U647" s="471"/>
      <c r="V647" s="472"/>
      <c r="W647" s="472"/>
      <c r="X647" s="472"/>
      <c r="Y647" s="472"/>
      <c r="Z647" s="472"/>
      <c r="AA647" s="472"/>
      <c r="AB647" s="472"/>
      <c r="AC647" s="472"/>
      <c r="AD647" s="472"/>
      <c r="AE647" s="472"/>
      <c r="AF647" s="472"/>
      <c r="AG647" s="472"/>
      <c r="AH647" s="472"/>
      <c r="AI647" s="472"/>
      <c r="AJ647" s="472"/>
      <c r="AK647" s="472"/>
      <c r="AL647" s="473"/>
      <c r="AM647" s="473"/>
      <c r="AN647" s="473"/>
      <c r="AO647" s="473"/>
      <c r="AP647" s="473"/>
      <c r="AQ647" s="473"/>
      <c r="AR647" s="473"/>
      <c r="AS647" s="473"/>
      <c r="AT647" s="473"/>
      <c r="AU647" s="473"/>
      <c r="AV647" s="473"/>
      <c r="AW647" s="473"/>
      <c r="AX647" s="473"/>
      <c r="AY647" s="473"/>
      <c r="AZ647" s="474"/>
      <c r="BA647" s="424"/>
      <c r="BB647" s="424"/>
      <c r="BC647" s="424"/>
      <c r="BD647" s="424"/>
      <c r="BE647" s="424"/>
      <c r="BF647" s="424"/>
      <c r="BG647" s="424"/>
      <c r="BH647" s="424"/>
      <c r="BI647" s="424"/>
      <c r="BJ647" s="424"/>
    </row>
    <row r="648" spans="6:62" ht="93" customHeight="1" x14ac:dyDescent="0.25">
      <c r="F648" s="468"/>
      <c r="G648" s="469"/>
      <c r="H648" s="469"/>
      <c r="I648" s="469"/>
      <c r="J648" s="469"/>
      <c r="K648" s="469"/>
      <c r="L648" s="469"/>
      <c r="M648" s="469"/>
      <c r="N648" s="469"/>
      <c r="U648" s="471"/>
      <c r="V648" s="472"/>
      <c r="W648" s="472"/>
      <c r="X648" s="472"/>
      <c r="Y648" s="472"/>
      <c r="Z648" s="472"/>
      <c r="AA648" s="472"/>
      <c r="AB648" s="472"/>
      <c r="AC648" s="472"/>
      <c r="AD648" s="472"/>
      <c r="AE648" s="472"/>
      <c r="AF648" s="472"/>
      <c r="AG648" s="472"/>
      <c r="AH648" s="472"/>
      <c r="AI648" s="472"/>
      <c r="AJ648" s="472"/>
      <c r="AK648" s="472"/>
      <c r="AL648" s="473"/>
      <c r="AM648" s="473"/>
      <c r="AN648" s="473"/>
      <c r="AO648" s="473"/>
      <c r="AP648" s="473"/>
      <c r="AQ648" s="473"/>
      <c r="AR648" s="473"/>
      <c r="AS648" s="473"/>
      <c r="AT648" s="473"/>
      <c r="AU648" s="473"/>
      <c r="AV648" s="473"/>
      <c r="AW648" s="473"/>
      <c r="AX648" s="473"/>
      <c r="AY648" s="473"/>
      <c r="AZ648" s="474"/>
      <c r="BA648" s="424"/>
      <c r="BB648" s="424"/>
      <c r="BC648" s="424"/>
      <c r="BD648" s="424"/>
      <c r="BE648" s="424"/>
      <c r="BF648" s="424"/>
      <c r="BG648" s="424"/>
      <c r="BH648" s="424"/>
      <c r="BI648" s="424"/>
      <c r="BJ648" s="424"/>
    </row>
    <row r="649" spans="6:62" ht="93" customHeight="1" x14ac:dyDescent="0.25">
      <c r="F649" s="468"/>
      <c r="G649" s="469"/>
      <c r="H649" s="469"/>
      <c r="I649" s="469"/>
      <c r="J649" s="469"/>
      <c r="K649" s="469"/>
      <c r="L649" s="469"/>
      <c r="M649" s="469"/>
      <c r="N649" s="469"/>
      <c r="U649" s="471"/>
      <c r="V649" s="472"/>
      <c r="W649" s="472"/>
      <c r="X649" s="472"/>
      <c r="Y649" s="472"/>
      <c r="Z649" s="472"/>
      <c r="AA649" s="472"/>
      <c r="AB649" s="472"/>
      <c r="AC649" s="472"/>
      <c r="AD649" s="472"/>
      <c r="AE649" s="472"/>
      <c r="AF649" s="472"/>
      <c r="AG649" s="472"/>
      <c r="AH649" s="472"/>
      <c r="AI649" s="472"/>
      <c r="AJ649" s="472"/>
      <c r="AK649" s="472"/>
      <c r="AL649" s="473"/>
      <c r="AM649" s="473"/>
      <c r="AN649" s="473"/>
      <c r="AO649" s="473"/>
      <c r="AP649" s="473"/>
      <c r="AQ649" s="473"/>
      <c r="AR649" s="473"/>
      <c r="AS649" s="473"/>
      <c r="AT649" s="473"/>
      <c r="AU649" s="473"/>
      <c r="AV649" s="473"/>
      <c r="AW649" s="473"/>
      <c r="AX649" s="473"/>
      <c r="AY649" s="473"/>
      <c r="AZ649" s="474"/>
      <c r="BA649" s="424"/>
      <c r="BB649" s="424"/>
      <c r="BC649" s="424"/>
      <c r="BD649" s="424"/>
      <c r="BE649" s="424"/>
      <c r="BF649" s="424"/>
      <c r="BG649" s="424"/>
      <c r="BH649" s="424"/>
      <c r="BI649" s="424"/>
      <c r="BJ649" s="424"/>
    </row>
    <row r="650" spans="6:62" ht="93" customHeight="1" x14ac:dyDescent="0.25">
      <c r="F650" s="468"/>
      <c r="G650" s="469"/>
      <c r="H650" s="469"/>
      <c r="I650" s="469"/>
      <c r="J650" s="469"/>
      <c r="K650" s="469"/>
      <c r="L650" s="469"/>
      <c r="M650" s="469"/>
      <c r="N650" s="469"/>
      <c r="U650" s="471"/>
      <c r="V650" s="472"/>
      <c r="W650" s="472"/>
      <c r="X650" s="472"/>
      <c r="Y650" s="472"/>
      <c r="Z650" s="472"/>
      <c r="AA650" s="472"/>
      <c r="AB650" s="472"/>
      <c r="AC650" s="472"/>
      <c r="AD650" s="472"/>
      <c r="AE650" s="472"/>
      <c r="AF650" s="472"/>
      <c r="AG650" s="472"/>
      <c r="AH650" s="472"/>
      <c r="AI650" s="472"/>
      <c r="AJ650" s="472"/>
      <c r="AK650" s="472"/>
      <c r="AL650" s="473"/>
      <c r="AM650" s="473"/>
      <c r="AN650" s="473"/>
      <c r="AO650" s="473"/>
      <c r="AP650" s="473"/>
      <c r="AQ650" s="473"/>
      <c r="AR650" s="473"/>
      <c r="AS650" s="473"/>
      <c r="AT650" s="473"/>
      <c r="AU650" s="473"/>
      <c r="AV650" s="473"/>
      <c r="AW650" s="473"/>
      <c r="AX650" s="473"/>
      <c r="AY650" s="473"/>
      <c r="AZ650" s="474"/>
      <c r="BA650" s="424"/>
      <c r="BB650" s="424"/>
      <c r="BC650" s="424"/>
      <c r="BD650" s="424"/>
      <c r="BE650" s="424"/>
      <c r="BF650" s="424"/>
      <c r="BG650" s="424"/>
      <c r="BH650" s="424"/>
      <c r="BI650" s="424"/>
      <c r="BJ650" s="424"/>
    </row>
    <row r="651" spans="6:62" ht="93" customHeight="1" x14ac:dyDescent="0.25">
      <c r="F651" s="468"/>
      <c r="G651" s="469"/>
      <c r="H651" s="469"/>
      <c r="I651" s="469"/>
      <c r="J651" s="469"/>
      <c r="K651" s="469"/>
      <c r="L651" s="469"/>
      <c r="M651" s="469"/>
      <c r="N651" s="469"/>
      <c r="U651" s="471"/>
      <c r="V651" s="472"/>
      <c r="W651" s="472"/>
      <c r="X651" s="472"/>
      <c r="Y651" s="472"/>
      <c r="Z651" s="472"/>
      <c r="AA651" s="472"/>
      <c r="AB651" s="472"/>
      <c r="AC651" s="472"/>
      <c r="AD651" s="472"/>
      <c r="AE651" s="472"/>
      <c r="AF651" s="472"/>
      <c r="AG651" s="472"/>
      <c r="AH651" s="472"/>
      <c r="AI651" s="472"/>
      <c r="AJ651" s="472"/>
      <c r="AK651" s="472"/>
      <c r="AL651" s="473"/>
      <c r="AM651" s="473"/>
      <c r="AN651" s="473"/>
      <c r="AO651" s="473"/>
      <c r="AP651" s="473"/>
      <c r="AQ651" s="473"/>
      <c r="AR651" s="473"/>
      <c r="AS651" s="473"/>
      <c r="AT651" s="473"/>
      <c r="AU651" s="473"/>
      <c r="AV651" s="473"/>
      <c r="AW651" s="473"/>
      <c r="AX651" s="473"/>
      <c r="AY651" s="473"/>
      <c r="AZ651" s="474"/>
      <c r="BA651" s="424"/>
      <c r="BB651" s="424"/>
      <c r="BC651" s="424"/>
      <c r="BD651" s="424"/>
      <c r="BE651" s="424"/>
      <c r="BF651" s="424"/>
      <c r="BG651" s="424"/>
      <c r="BH651" s="424"/>
      <c r="BI651" s="424"/>
      <c r="BJ651" s="424"/>
    </row>
    <row r="652" spans="6:62" ht="93" customHeight="1" x14ac:dyDescent="0.25">
      <c r="F652" s="468"/>
      <c r="G652" s="469"/>
      <c r="H652" s="469"/>
      <c r="I652" s="469"/>
      <c r="J652" s="469"/>
      <c r="K652" s="469"/>
      <c r="L652" s="469"/>
      <c r="M652" s="469"/>
      <c r="N652" s="469"/>
      <c r="U652" s="471"/>
      <c r="V652" s="472"/>
      <c r="W652" s="472"/>
      <c r="X652" s="472"/>
      <c r="Y652" s="472"/>
      <c r="Z652" s="472"/>
      <c r="AA652" s="472"/>
      <c r="AB652" s="472"/>
      <c r="AC652" s="472"/>
      <c r="AD652" s="472"/>
      <c r="AE652" s="472"/>
      <c r="AF652" s="472"/>
      <c r="AG652" s="472"/>
      <c r="AH652" s="472"/>
      <c r="AI652" s="472"/>
      <c r="AJ652" s="472"/>
      <c r="AK652" s="472"/>
      <c r="AL652" s="473"/>
      <c r="AM652" s="473"/>
      <c r="AN652" s="473"/>
      <c r="AO652" s="473"/>
      <c r="AP652" s="473"/>
      <c r="AQ652" s="473"/>
      <c r="AR652" s="473"/>
      <c r="AS652" s="473"/>
      <c r="AT652" s="473"/>
      <c r="AU652" s="473"/>
      <c r="AV652" s="473"/>
      <c r="AW652" s="473"/>
      <c r="AX652" s="473"/>
      <c r="AY652" s="473"/>
      <c r="AZ652" s="474"/>
      <c r="BA652" s="424"/>
      <c r="BB652" s="424"/>
      <c r="BC652" s="424"/>
      <c r="BD652" s="424"/>
      <c r="BE652" s="424"/>
      <c r="BF652" s="424"/>
      <c r="BG652" s="424"/>
      <c r="BH652" s="424"/>
      <c r="BI652" s="424"/>
      <c r="BJ652" s="424"/>
    </row>
    <row r="653" spans="6:62" ht="93" customHeight="1" x14ac:dyDescent="0.25">
      <c r="F653" s="468"/>
      <c r="G653" s="469"/>
      <c r="H653" s="469"/>
      <c r="I653" s="469"/>
      <c r="J653" s="469"/>
      <c r="K653" s="469"/>
      <c r="L653" s="469"/>
      <c r="M653" s="469"/>
      <c r="N653" s="469"/>
      <c r="U653" s="471"/>
      <c r="V653" s="472"/>
      <c r="W653" s="472"/>
      <c r="X653" s="472"/>
      <c r="Y653" s="472"/>
      <c r="Z653" s="472"/>
      <c r="AA653" s="472"/>
      <c r="AB653" s="472"/>
      <c r="AC653" s="472"/>
      <c r="AD653" s="472"/>
      <c r="AE653" s="472"/>
      <c r="AF653" s="472"/>
      <c r="AG653" s="472"/>
      <c r="AH653" s="472"/>
      <c r="AI653" s="472"/>
      <c r="AJ653" s="472"/>
      <c r="AK653" s="472"/>
      <c r="AL653" s="473"/>
      <c r="AM653" s="473"/>
      <c r="AN653" s="473"/>
      <c r="AO653" s="473"/>
      <c r="AP653" s="473"/>
      <c r="AQ653" s="473"/>
      <c r="AR653" s="473"/>
      <c r="AS653" s="473"/>
      <c r="AT653" s="473"/>
      <c r="AU653" s="473"/>
      <c r="AV653" s="473"/>
      <c r="AW653" s="473"/>
      <c r="AX653" s="473"/>
      <c r="AY653" s="473"/>
      <c r="AZ653" s="474"/>
      <c r="BA653" s="424"/>
      <c r="BB653" s="424"/>
      <c r="BC653" s="424"/>
      <c r="BD653" s="424"/>
      <c r="BE653" s="424"/>
      <c r="BF653" s="424"/>
      <c r="BG653" s="424"/>
      <c r="BH653" s="424"/>
      <c r="BI653" s="424"/>
      <c r="BJ653" s="424"/>
    </row>
    <row r="654" spans="6:62" ht="93" customHeight="1" x14ac:dyDescent="0.25">
      <c r="F654" s="468"/>
      <c r="G654" s="469"/>
      <c r="H654" s="469"/>
      <c r="I654" s="469"/>
      <c r="J654" s="469"/>
      <c r="K654" s="469"/>
      <c r="L654" s="469"/>
      <c r="M654" s="469"/>
      <c r="N654" s="469"/>
      <c r="U654" s="471"/>
      <c r="V654" s="472"/>
      <c r="W654" s="472"/>
      <c r="X654" s="472"/>
      <c r="Y654" s="472"/>
      <c r="Z654" s="472"/>
      <c r="AA654" s="472"/>
      <c r="AB654" s="472"/>
      <c r="AC654" s="472"/>
      <c r="AD654" s="472"/>
      <c r="AE654" s="472"/>
      <c r="AF654" s="472"/>
      <c r="AG654" s="472"/>
      <c r="AH654" s="472"/>
      <c r="AI654" s="472"/>
      <c r="AJ654" s="472"/>
      <c r="AK654" s="472"/>
      <c r="AL654" s="473"/>
      <c r="AM654" s="473"/>
      <c r="AN654" s="473"/>
      <c r="AO654" s="473"/>
      <c r="AP654" s="473"/>
      <c r="AQ654" s="473"/>
      <c r="AR654" s="473"/>
      <c r="AS654" s="473"/>
      <c r="AT654" s="473"/>
      <c r="AU654" s="473"/>
      <c r="AV654" s="473"/>
      <c r="AW654" s="473"/>
      <c r="AX654" s="473"/>
      <c r="AY654" s="473"/>
      <c r="AZ654" s="474"/>
      <c r="BA654" s="424"/>
      <c r="BB654" s="424"/>
      <c r="BC654" s="424"/>
      <c r="BD654" s="424"/>
      <c r="BE654" s="424"/>
      <c r="BF654" s="424"/>
      <c r="BG654" s="424"/>
      <c r="BH654" s="424"/>
      <c r="BI654" s="424"/>
      <c r="BJ654" s="424"/>
    </row>
    <row r="655" spans="6:62" ht="93" customHeight="1" x14ac:dyDescent="0.25">
      <c r="F655" s="468"/>
      <c r="G655" s="469"/>
      <c r="H655" s="469"/>
      <c r="I655" s="469"/>
      <c r="J655" s="469"/>
      <c r="K655" s="469"/>
      <c r="L655" s="469"/>
      <c r="M655" s="469"/>
      <c r="N655" s="469"/>
      <c r="U655" s="471"/>
      <c r="V655" s="472"/>
      <c r="W655" s="472"/>
      <c r="X655" s="472"/>
      <c r="Y655" s="472"/>
      <c r="Z655" s="472"/>
      <c r="AA655" s="472"/>
      <c r="AB655" s="472"/>
      <c r="AC655" s="472"/>
      <c r="AD655" s="472"/>
      <c r="AE655" s="472"/>
      <c r="AF655" s="472"/>
      <c r="AG655" s="472"/>
      <c r="AH655" s="472"/>
      <c r="AI655" s="472"/>
      <c r="AJ655" s="472"/>
      <c r="AK655" s="472"/>
      <c r="AL655" s="473"/>
      <c r="AM655" s="473"/>
      <c r="AN655" s="473"/>
      <c r="AO655" s="473"/>
      <c r="AP655" s="473"/>
      <c r="AQ655" s="473"/>
      <c r="AR655" s="473"/>
      <c r="AS655" s="473"/>
      <c r="AT655" s="473"/>
      <c r="AU655" s="473"/>
      <c r="AV655" s="473"/>
      <c r="AW655" s="473"/>
      <c r="AX655" s="473"/>
      <c r="AY655" s="473"/>
      <c r="AZ655" s="474"/>
      <c r="BA655" s="424"/>
      <c r="BB655" s="424"/>
      <c r="BC655" s="424"/>
      <c r="BD655" s="424"/>
      <c r="BE655" s="424"/>
      <c r="BF655" s="424"/>
      <c r="BG655" s="424"/>
      <c r="BH655" s="424"/>
      <c r="BI655" s="424"/>
      <c r="BJ655" s="424"/>
    </row>
    <row r="656" spans="6:62" ht="93" customHeight="1" x14ac:dyDescent="0.25">
      <c r="F656" s="468"/>
      <c r="G656" s="469"/>
      <c r="H656" s="469"/>
      <c r="I656" s="469"/>
      <c r="J656" s="469"/>
      <c r="K656" s="469"/>
      <c r="L656" s="469"/>
      <c r="M656" s="469"/>
      <c r="N656" s="469"/>
      <c r="U656" s="471"/>
      <c r="V656" s="472"/>
      <c r="W656" s="472"/>
      <c r="X656" s="472"/>
      <c r="Y656" s="472"/>
      <c r="Z656" s="472"/>
      <c r="AA656" s="472"/>
      <c r="AB656" s="472"/>
      <c r="AC656" s="472"/>
      <c r="AD656" s="472"/>
      <c r="AE656" s="472"/>
      <c r="AF656" s="472"/>
      <c r="AG656" s="472"/>
      <c r="AH656" s="472"/>
      <c r="AI656" s="472"/>
      <c r="AJ656" s="472"/>
      <c r="AK656" s="472"/>
      <c r="AL656" s="473"/>
      <c r="AM656" s="473"/>
      <c r="AN656" s="473"/>
      <c r="AO656" s="473"/>
      <c r="AP656" s="473"/>
      <c r="AQ656" s="473"/>
      <c r="AR656" s="473"/>
      <c r="AS656" s="473"/>
      <c r="AT656" s="473"/>
      <c r="AU656" s="473"/>
      <c r="AV656" s="473"/>
      <c r="AW656" s="473"/>
      <c r="AX656" s="473"/>
      <c r="AY656" s="473"/>
      <c r="AZ656" s="474"/>
      <c r="BA656" s="424"/>
      <c r="BB656" s="424"/>
      <c r="BC656" s="424"/>
      <c r="BD656" s="424"/>
      <c r="BE656" s="424"/>
      <c r="BF656" s="424"/>
      <c r="BG656" s="424"/>
      <c r="BH656" s="424"/>
      <c r="BI656" s="424"/>
      <c r="BJ656" s="424"/>
    </row>
    <row r="657" spans="6:62" ht="93" customHeight="1" x14ac:dyDescent="0.25">
      <c r="F657" s="468"/>
      <c r="G657" s="469"/>
      <c r="H657" s="469"/>
      <c r="I657" s="469"/>
      <c r="J657" s="469"/>
      <c r="K657" s="469"/>
      <c r="L657" s="469"/>
      <c r="M657" s="469"/>
      <c r="N657" s="469"/>
      <c r="U657" s="471"/>
      <c r="V657" s="472"/>
      <c r="W657" s="472"/>
      <c r="X657" s="472"/>
      <c r="Y657" s="472"/>
      <c r="Z657" s="472"/>
      <c r="AA657" s="472"/>
      <c r="AB657" s="472"/>
      <c r="AC657" s="472"/>
      <c r="AD657" s="472"/>
      <c r="AE657" s="472"/>
      <c r="AF657" s="472"/>
      <c r="AG657" s="472"/>
      <c r="AH657" s="472"/>
      <c r="AI657" s="472"/>
      <c r="AJ657" s="472"/>
      <c r="AK657" s="472"/>
      <c r="AL657" s="473"/>
      <c r="AM657" s="473"/>
      <c r="AN657" s="473"/>
      <c r="AO657" s="473"/>
      <c r="AP657" s="473"/>
      <c r="AQ657" s="473"/>
      <c r="AR657" s="473"/>
      <c r="AS657" s="473"/>
      <c r="AT657" s="473"/>
      <c r="AU657" s="473"/>
      <c r="AV657" s="473"/>
      <c r="AW657" s="473"/>
      <c r="AX657" s="473"/>
      <c r="AY657" s="473"/>
      <c r="AZ657" s="474"/>
      <c r="BA657" s="424"/>
      <c r="BB657" s="424"/>
      <c r="BC657" s="424"/>
      <c r="BD657" s="424"/>
      <c r="BE657" s="424"/>
      <c r="BF657" s="424"/>
      <c r="BG657" s="424"/>
      <c r="BH657" s="424"/>
      <c r="BI657" s="424"/>
      <c r="BJ657" s="424"/>
    </row>
    <row r="658" spans="6:62" ht="93" customHeight="1" x14ac:dyDescent="0.25">
      <c r="F658" s="468"/>
      <c r="G658" s="469"/>
      <c r="H658" s="469"/>
      <c r="I658" s="469"/>
      <c r="J658" s="469"/>
      <c r="K658" s="469"/>
      <c r="L658" s="469"/>
      <c r="M658" s="469"/>
      <c r="N658" s="469"/>
      <c r="U658" s="471"/>
      <c r="V658" s="472"/>
      <c r="W658" s="472"/>
      <c r="X658" s="472"/>
      <c r="Y658" s="472"/>
      <c r="Z658" s="472"/>
      <c r="AA658" s="472"/>
      <c r="AB658" s="472"/>
      <c r="AC658" s="472"/>
      <c r="AD658" s="472"/>
      <c r="AE658" s="472"/>
      <c r="AF658" s="472"/>
      <c r="AG658" s="472"/>
      <c r="AH658" s="472"/>
      <c r="AI658" s="472"/>
      <c r="AJ658" s="472"/>
      <c r="AK658" s="472"/>
      <c r="AL658" s="473"/>
      <c r="AM658" s="473"/>
      <c r="AN658" s="473"/>
      <c r="AO658" s="473"/>
      <c r="AP658" s="473"/>
      <c r="AQ658" s="473"/>
      <c r="AR658" s="473"/>
      <c r="AS658" s="473"/>
      <c r="AT658" s="473"/>
      <c r="AU658" s="473"/>
      <c r="AV658" s="473"/>
      <c r="AW658" s="473"/>
      <c r="AX658" s="473"/>
      <c r="AY658" s="473"/>
      <c r="AZ658" s="474"/>
      <c r="BA658" s="424"/>
      <c r="BB658" s="424"/>
      <c r="BC658" s="424"/>
      <c r="BD658" s="424"/>
      <c r="BE658" s="424"/>
      <c r="BF658" s="424"/>
      <c r="BG658" s="424"/>
      <c r="BH658" s="424"/>
      <c r="BI658" s="424"/>
      <c r="BJ658" s="424"/>
    </row>
    <row r="659" spans="6:62" ht="93" customHeight="1" x14ac:dyDescent="0.25">
      <c r="F659" s="468"/>
      <c r="G659" s="469"/>
      <c r="H659" s="469"/>
      <c r="I659" s="469"/>
      <c r="J659" s="469"/>
      <c r="K659" s="469"/>
      <c r="L659" s="469"/>
      <c r="M659" s="469"/>
      <c r="N659" s="469"/>
      <c r="U659" s="471"/>
      <c r="V659" s="472"/>
      <c r="W659" s="472"/>
      <c r="X659" s="472"/>
      <c r="Y659" s="472"/>
      <c r="Z659" s="472"/>
      <c r="AA659" s="472"/>
      <c r="AB659" s="472"/>
      <c r="AC659" s="472"/>
      <c r="AD659" s="472"/>
      <c r="AE659" s="472"/>
      <c r="AF659" s="472"/>
      <c r="AG659" s="472"/>
      <c r="AH659" s="472"/>
      <c r="AI659" s="472"/>
      <c r="AJ659" s="472"/>
      <c r="AK659" s="472"/>
      <c r="AL659" s="473"/>
      <c r="AM659" s="473"/>
      <c r="AN659" s="473"/>
      <c r="AO659" s="473"/>
      <c r="AP659" s="473"/>
      <c r="AQ659" s="473"/>
      <c r="AR659" s="473"/>
      <c r="AS659" s="473"/>
      <c r="AT659" s="473"/>
      <c r="AU659" s="473"/>
      <c r="AV659" s="473"/>
      <c r="AW659" s="473"/>
      <c r="AX659" s="473"/>
      <c r="AY659" s="473"/>
      <c r="AZ659" s="474"/>
      <c r="BA659" s="424"/>
      <c r="BB659" s="424"/>
      <c r="BC659" s="424"/>
      <c r="BD659" s="424"/>
      <c r="BE659" s="424"/>
      <c r="BF659" s="424"/>
      <c r="BG659" s="424"/>
      <c r="BH659" s="424"/>
      <c r="BI659" s="424"/>
      <c r="BJ659" s="424"/>
    </row>
    <row r="660" spans="6:62" ht="93" customHeight="1" x14ac:dyDescent="0.25">
      <c r="F660" s="468"/>
      <c r="G660" s="469"/>
      <c r="H660" s="469"/>
      <c r="I660" s="469"/>
      <c r="J660" s="469"/>
      <c r="K660" s="469"/>
      <c r="L660" s="469"/>
      <c r="M660" s="469"/>
      <c r="N660" s="469"/>
      <c r="U660" s="471"/>
      <c r="V660" s="472"/>
      <c r="W660" s="472"/>
      <c r="X660" s="472"/>
      <c r="Y660" s="472"/>
      <c r="Z660" s="472"/>
      <c r="AA660" s="472"/>
      <c r="AB660" s="472"/>
      <c r="AC660" s="472"/>
      <c r="AD660" s="472"/>
      <c r="AE660" s="472"/>
      <c r="AF660" s="472"/>
      <c r="AG660" s="472"/>
      <c r="AH660" s="472"/>
      <c r="AI660" s="472"/>
      <c r="AJ660" s="472"/>
      <c r="AK660" s="472"/>
      <c r="AL660" s="473"/>
      <c r="AM660" s="473"/>
      <c r="AN660" s="473"/>
      <c r="AO660" s="473"/>
      <c r="AP660" s="473"/>
      <c r="AQ660" s="473"/>
      <c r="AR660" s="473"/>
      <c r="AS660" s="473"/>
      <c r="AT660" s="473"/>
      <c r="AU660" s="473"/>
      <c r="AV660" s="473"/>
      <c r="AW660" s="473"/>
      <c r="AX660" s="473"/>
      <c r="AY660" s="473"/>
      <c r="AZ660" s="474"/>
      <c r="BA660" s="424"/>
      <c r="BB660" s="424"/>
      <c r="BC660" s="424"/>
      <c r="BD660" s="424"/>
      <c r="BE660" s="424"/>
      <c r="BF660" s="424"/>
      <c r="BG660" s="424"/>
      <c r="BH660" s="424"/>
      <c r="BI660" s="424"/>
      <c r="BJ660" s="424"/>
    </row>
    <row r="661" spans="6:62" ht="93" customHeight="1" x14ac:dyDescent="0.25">
      <c r="F661" s="468"/>
      <c r="G661" s="469"/>
      <c r="H661" s="469"/>
      <c r="I661" s="469"/>
      <c r="J661" s="469"/>
      <c r="K661" s="469"/>
      <c r="L661" s="469"/>
      <c r="M661" s="469"/>
      <c r="N661" s="469"/>
      <c r="U661" s="471"/>
      <c r="V661" s="472"/>
      <c r="W661" s="472"/>
      <c r="X661" s="472"/>
      <c r="Y661" s="472"/>
      <c r="Z661" s="472"/>
      <c r="AA661" s="472"/>
      <c r="AB661" s="472"/>
      <c r="AC661" s="472"/>
      <c r="AD661" s="472"/>
      <c r="AE661" s="472"/>
      <c r="AF661" s="472"/>
      <c r="AG661" s="472"/>
      <c r="AH661" s="472"/>
      <c r="AI661" s="472"/>
      <c r="AJ661" s="472"/>
      <c r="AK661" s="472"/>
      <c r="AL661" s="473"/>
      <c r="AM661" s="473"/>
      <c r="AN661" s="473"/>
      <c r="AO661" s="473"/>
      <c r="AP661" s="473"/>
      <c r="AQ661" s="473"/>
      <c r="AR661" s="473"/>
      <c r="AS661" s="473"/>
      <c r="AT661" s="473"/>
      <c r="AU661" s="473"/>
      <c r="AV661" s="473"/>
      <c r="AW661" s="473"/>
      <c r="AX661" s="473"/>
      <c r="AY661" s="473"/>
      <c r="AZ661" s="474"/>
      <c r="BA661" s="424"/>
      <c r="BB661" s="424"/>
      <c r="BC661" s="424"/>
      <c r="BD661" s="424"/>
      <c r="BE661" s="424"/>
      <c r="BF661" s="424"/>
      <c r="BG661" s="424"/>
      <c r="BH661" s="424"/>
      <c r="BI661" s="424"/>
      <c r="BJ661" s="424"/>
    </row>
    <row r="662" spans="6:62" ht="93" customHeight="1" x14ac:dyDescent="0.25">
      <c r="F662" s="468"/>
      <c r="G662" s="469"/>
      <c r="H662" s="469"/>
      <c r="I662" s="469"/>
      <c r="J662" s="469"/>
      <c r="K662" s="469"/>
      <c r="L662" s="469"/>
      <c r="M662" s="469"/>
      <c r="N662" s="469"/>
      <c r="U662" s="471"/>
      <c r="V662" s="472"/>
      <c r="W662" s="472"/>
      <c r="X662" s="472"/>
      <c r="Y662" s="472"/>
      <c r="Z662" s="472"/>
      <c r="AA662" s="472"/>
      <c r="AB662" s="472"/>
      <c r="AC662" s="472"/>
      <c r="AD662" s="472"/>
      <c r="AE662" s="472"/>
      <c r="AF662" s="472"/>
      <c r="AG662" s="472"/>
      <c r="AH662" s="472"/>
      <c r="AI662" s="472"/>
      <c r="AJ662" s="472"/>
      <c r="AK662" s="472"/>
      <c r="AL662" s="473"/>
      <c r="AM662" s="473"/>
      <c r="AN662" s="473"/>
      <c r="AO662" s="473"/>
      <c r="AP662" s="473"/>
      <c r="AQ662" s="473"/>
      <c r="AR662" s="473"/>
      <c r="AS662" s="473"/>
      <c r="AT662" s="473"/>
      <c r="AU662" s="473"/>
      <c r="AV662" s="473"/>
      <c r="AW662" s="473"/>
      <c r="AX662" s="473"/>
      <c r="AY662" s="473"/>
      <c r="AZ662" s="474"/>
      <c r="BA662" s="424"/>
      <c r="BB662" s="424"/>
      <c r="BC662" s="424"/>
      <c r="BD662" s="424"/>
      <c r="BE662" s="424"/>
      <c r="BF662" s="424"/>
      <c r="BG662" s="424"/>
      <c r="BH662" s="424"/>
      <c r="BI662" s="424"/>
      <c r="BJ662" s="424"/>
    </row>
    <row r="663" spans="6:62" ht="93" customHeight="1" x14ac:dyDescent="0.25">
      <c r="F663" s="468"/>
      <c r="G663" s="469"/>
      <c r="H663" s="469"/>
      <c r="I663" s="469"/>
      <c r="J663" s="469"/>
      <c r="K663" s="469"/>
      <c r="L663" s="469"/>
      <c r="M663" s="469"/>
      <c r="N663" s="469"/>
      <c r="U663" s="471"/>
      <c r="V663" s="472"/>
      <c r="W663" s="472"/>
      <c r="X663" s="472"/>
      <c r="Y663" s="472"/>
      <c r="Z663" s="472"/>
      <c r="AA663" s="472"/>
      <c r="AB663" s="472"/>
      <c r="AC663" s="472"/>
      <c r="AD663" s="472"/>
      <c r="AE663" s="472"/>
      <c r="AF663" s="472"/>
      <c r="AG663" s="472"/>
      <c r="AH663" s="472"/>
      <c r="AI663" s="472"/>
      <c r="AJ663" s="472"/>
      <c r="AK663" s="472"/>
      <c r="AL663" s="473"/>
      <c r="AM663" s="473"/>
      <c r="AN663" s="473"/>
      <c r="AO663" s="473"/>
      <c r="AP663" s="473"/>
      <c r="AQ663" s="473"/>
      <c r="AR663" s="473"/>
      <c r="AS663" s="473"/>
      <c r="AT663" s="473"/>
      <c r="AU663" s="473"/>
      <c r="AV663" s="473"/>
      <c r="AW663" s="473"/>
      <c r="AX663" s="473"/>
      <c r="AY663" s="473"/>
      <c r="AZ663" s="474"/>
      <c r="BA663" s="424"/>
      <c r="BB663" s="424"/>
      <c r="BC663" s="424"/>
      <c r="BD663" s="424"/>
      <c r="BE663" s="424"/>
      <c r="BF663" s="424"/>
      <c r="BG663" s="424"/>
      <c r="BH663" s="424"/>
      <c r="BI663" s="424"/>
      <c r="BJ663" s="424"/>
    </row>
    <row r="664" spans="6:62" ht="93" customHeight="1" x14ac:dyDescent="0.25">
      <c r="F664" s="468"/>
      <c r="G664" s="469"/>
      <c r="H664" s="469"/>
      <c r="I664" s="469"/>
      <c r="J664" s="469"/>
      <c r="K664" s="469"/>
      <c r="L664" s="469"/>
      <c r="M664" s="469"/>
      <c r="N664" s="469"/>
      <c r="U664" s="471"/>
      <c r="V664" s="472"/>
      <c r="W664" s="472"/>
      <c r="X664" s="472"/>
      <c r="Y664" s="472"/>
      <c r="Z664" s="472"/>
      <c r="AA664" s="472"/>
      <c r="AB664" s="472"/>
      <c r="AC664" s="472"/>
      <c r="AD664" s="472"/>
      <c r="AE664" s="472"/>
      <c r="AF664" s="472"/>
      <c r="AG664" s="472"/>
      <c r="AH664" s="472"/>
      <c r="AI664" s="472"/>
      <c r="AJ664" s="472"/>
      <c r="AK664" s="472"/>
      <c r="AL664" s="473"/>
      <c r="AM664" s="473"/>
      <c r="AN664" s="473"/>
      <c r="AO664" s="473"/>
      <c r="AP664" s="473"/>
      <c r="AQ664" s="473"/>
      <c r="AR664" s="473"/>
      <c r="AS664" s="473"/>
      <c r="AT664" s="473"/>
      <c r="AU664" s="473"/>
      <c r="AV664" s="473"/>
      <c r="AW664" s="473"/>
      <c r="AX664" s="473"/>
      <c r="AY664" s="473"/>
      <c r="AZ664" s="474"/>
      <c r="BA664" s="424"/>
      <c r="BB664" s="424"/>
      <c r="BC664" s="424"/>
      <c r="BD664" s="424"/>
      <c r="BE664" s="424"/>
      <c r="BF664" s="424"/>
      <c r="BG664" s="424"/>
      <c r="BH664" s="424"/>
      <c r="BI664" s="424"/>
      <c r="BJ664" s="424"/>
    </row>
    <row r="665" spans="6:62" ht="93" customHeight="1" x14ac:dyDescent="0.25">
      <c r="F665" s="468"/>
      <c r="G665" s="469"/>
      <c r="H665" s="469"/>
      <c r="I665" s="469"/>
      <c r="J665" s="469"/>
      <c r="K665" s="469"/>
      <c r="L665" s="469"/>
      <c r="M665" s="469"/>
      <c r="N665" s="469"/>
      <c r="U665" s="471"/>
      <c r="V665" s="472"/>
      <c r="W665" s="472"/>
      <c r="X665" s="472"/>
      <c r="Y665" s="472"/>
      <c r="Z665" s="472"/>
      <c r="AA665" s="472"/>
      <c r="AB665" s="472"/>
      <c r="AC665" s="472"/>
      <c r="AD665" s="472"/>
      <c r="AE665" s="472"/>
      <c r="AF665" s="472"/>
      <c r="AG665" s="472"/>
      <c r="AH665" s="472"/>
      <c r="AI665" s="472"/>
      <c r="AJ665" s="472"/>
      <c r="AK665" s="472"/>
      <c r="AL665" s="473"/>
      <c r="AM665" s="473"/>
      <c r="AN665" s="473"/>
      <c r="AO665" s="473"/>
      <c r="AP665" s="473"/>
      <c r="AQ665" s="473"/>
      <c r="AR665" s="473"/>
      <c r="AS665" s="473"/>
      <c r="AT665" s="473"/>
      <c r="AU665" s="473"/>
      <c r="AV665" s="473"/>
      <c r="AW665" s="473"/>
      <c r="AX665" s="473"/>
      <c r="AY665" s="473"/>
      <c r="AZ665" s="474"/>
      <c r="BA665" s="424"/>
      <c r="BB665" s="424"/>
      <c r="BC665" s="424"/>
      <c r="BD665" s="424"/>
      <c r="BE665" s="424"/>
      <c r="BF665" s="424"/>
      <c r="BG665" s="424"/>
      <c r="BH665" s="424"/>
      <c r="BI665" s="424"/>
      <c r="BJ665" s="424"/>
    </row>
    <row r="666" spans="6:62" ht="93" customHeight="1" x14ac:dyDescent="0.25">
      <c r="F666" s="468"/>
      <c r="G666" s="469"/>
      <c r="H666" s="469"/>
      <c r="I666" s="469"/>
      <c r="J666" s="469"/>
      <c r="K666" s="469"/>
      <c r="L666" s="469"/>
      <c r="M666" s="469"/>
      <c r="N666" s="469"/>
      <c r="U666" s="471"/>
      <c r="V666" s="472"/>
      <c r="W666" s="472"/>
      <c r="X666" s="472"/>
      <c r="Y666" s="472"/>
      <c r="Z666" s="472"/>
      <c r="AA666" s="472"/>
      <c r="AB666" s="472"/>
      <c r="AC666" s="472"/>
      <c r="AD666" s="472"/>
      <c r="AE666" s="472"/>
      <c r="AF666" s="472"/>
      <c r="AG666" s="472"/>
      <c r="AH666" s="472"/>
      <c r="AI666" s="472"/>
      <c r="AJ666" s="472"/>
      <c r="AK666" s="472"/>
      <c r="AL666" s="473"/>
      <c r="AM666" s="473"/>
      <c r="AN666" s="473"/>
      <c r="AO666" s="473"/>
      <c r="AP666" s="473"/>
      <c r="AQ666" s="473"/>
      <c r="AR666" s="473"/>
      <c r="AS666" s="473"/>
      <c r="AT666" s="473"/>
      <c r="AU666" s="473"/>
      <c r="AV666" s="473"/>
      <c r="AW666" s="473"/>
      <c r="AX666" s="473"/>
      <c r="AY666" s="473"/>
      <c r="AZ666" s="474"/>
      <c r="BA666" s="424"/>
      <c r="BB666" s="424"/>
      <c r="BC666" s="424"/>
      <c r="BD666" s="424"/>
      <c r="BE666" s="424"/>
      <c r="BF666" s="424"/>
      <c r="BG666" s="424"/>
      <c r="BH666" s="424"/>
      <c r="BI666" s="424"/>
      <c r="BJ666" s="424"/>
    </row>
    <row r="667" spans="6:62" ht="93" customHeight="1" x14ac:dyDescent="0.25">
      <c r="F667" s="468"/>
      <c r="G667" s="469"/>
      <c r="H667" s="469"/>
      <c r="I667" s="469"/>
      <c r="J667" s="469"/>
      <c r="K667" s="469"/>
      <c r="L667" s="469"/>
      <c r="M667" s="469"/>
      <c r="N667" s="469"/>
      <c r="U667" s="471"/>
      <c r="V667" s="472"/>
      <c r="W667" s="472"/>
      <c r="X667" s="472"/>
      <c r="Y667" s="472"/>
      <c r="Z667" s="472"/>
      <c r="AA667" s="472"/>
      <c r="AB667" s="472"/>
      <c r="AC667" s="472"/>
      <c r="AD667" s="472"/>
      <c r="AE667" s="472"/>
      <c r="AF667" s="472"/>
      <c r="AG667" s="472"/>
      <c r="AH667" s="472"/>
      <c r="AI667" s="472"/>
      <c r="AJ667" s="472"/>
      <c r="AK667" s="472"/>
      <c r="AL667" s="473"/>
      <c r="AM667" s="473"/>
      <c r="AN667" s="473"/>
      <c r="AO667" s="473"/>
      <c r="AP667" s="473"/>
      <c r="AQ667" s="473"/>
      <c r="AR667" s="473"/>
      <c r="AS667" s="473"/>
      <c r="AT667" s="473"/>
      <c r="AU667" s="473"/>
      <c r="AV667" s="473"/>
      <c r="AW667" s="473"/>
      <c r="AX667" s="473"/>
      <c r="AY667" s="473"/>
      <c r="AZ667" s="474"/>
      <c r="BA667" s="424"/>
      <c r="BB667" s="424"/>
      <c r="BC667" s="424"/>
      <c r="BD667" s="424"/>
      <c r="BE667" s="424"/>
      <c r="BF667" s="424"/>
      <c r="BG667" s="424"/>
      <c r="BH667" s="424"/>
      <c r="BI667" s="424"/>
      <c r="BJ667" s="424"/>
    </row>
    <row r="668" spans="6:62" ht="93" customHeight="1" x14ac:dyDescent="0.25">
      <c r="F668" s="468"/>
      <c r="G668" s="469"/>
      <c r="H668" s="469"/>
      <c r="I668" s="469"/>
      <c r="J668" s="469"/>
      <c r="K668" s="469"/>
      <c r="L668" s="469"/>
      <c r="M668" s="469"/>
      <c r="N668" s="469"/>
      <c r="U668" s="471"/>
      <c r="V668" s="472"/>
      <c r="W668" s="472"/>
      <c r="X668" s="472"/>
      <c r="Y668" s="472"/>
      <c r="Z668" s="472"/>
      <c r="AA668" s="472"/>
      <c r="AB668" s="472"/>
      <c r="AC668" s="472"/>
      <c r="AD668" s="472"/>
      <c r="AE668" s="472"/>
      <c r="AF668" s="472"/>
      <c r="AG668" s="472"/>
      <c r="AH668" s="472"/>
      <c r="AI668" s="472"/>
      <c r="AJ668" s="472"/>
      <c r="AK668" s="472"/>
      <c r="AL668" s="473"/>
      <c r="AM668" s="473"/>
      <c r="AN668" s="473"/>
      <c r="AO668" s="473"/>
      <c r="AP668" s="473"/>
      <c r="AQ668" s="473"/>
      <c r="AR668" s="473"/>
      <c r="AS668" s="473"/>
      <c r="AT668" s="473"/>
      <c r="AU668" s="473"/>
      <c r="AV668" s="473"/>
      <c r="AW668" s="473"/>
      <c r="AX668" s="473"/>
      <c r="AY668" s="473"/>
      <c r="AZ668" s="474"/>
      <c r="BA668" s="424"/>
      <c r="BB668" s="424"/>
      <c r="BC668" s="424"/>
      <c r="BD668" s="424"/>
      <c r="BE668" s="424"/>
      <c r="BF668" s="424"/>
      <c r="BG668" s="424"/>
      <c r="BH668" s="424"/>
      <c r="BI668" s="424"/>
      <c r="BJ668" s="424"/>
    </row>
    <row r="669" spans="6:62" ht="93" customHeight="1" x14ac:dyDescent="0.25">
      <c r="F669" s="468"/>
      <c r="G669" s="469"/>
      <c r="H669" s="469"/>
      <c r="I669" s="469"/>
      <c r="J669" s="469"/>
      <c r="K669" s="469"/>
      <c r="L669" s="469"/>
      <c r="M669" s="469"/>
      <c r="N669" s="469"/>
      <c r="U669" s="471"/>
      <c r="V669" s="472"/>
      <c r="W669" s="472"/>
      <c r="X669" s="472"/>
      <c r="Y669" s="472"/>
      <c r="Z669" s="472"/>
      <c r="AA669" s="472"/>
      <c r="AB669" s="472"/>
      <c r="AC669" s="472"/>
      <c r="AD669" s="472"/>
      <c r="AE669" s="472"/>
      <c r="AF669" s="472"/>
      <c r="AG669" s="472"/>
      <c r="AH669" s="472"/>
      <c r="AI669" s="472"/>
      <c r="AJ669" s="472"/>
      <c r="AK669" s="472"/>
      <c r="AL669" s="473"/>
      <c r="AM669" s="473"/>
      <c r="AN669" s="473"/>
      <c r="AO669" s="473"/>
      <c r="AP669" s="473"/>
      <c r="AQ669" s="473"/>
      <c r="AR669" s="473"/>
      <c r="AS669" s="473"/>
      <c r="AT669" s="473"/>
      <c r="AU669" s="473"/>
      <c r="AV669" s="473"/>
      <c r="AW669" s="473"/>
      <c r="AX669" s="473"/>
      <c r="AY669" s="473"/>
      <c r="AZ669" s="474"/>
      <c r="BA669" s="424"/>
      <c r="BB669" s="424"/>
      <c r="BC669" s="424"/>
      <c r="BD669" s="424"/>
      <c r="BE669" s="424"/>
      <c r="BF669" s="424"/>
      <c r="BG669" s="424"/>
      <c r="BH669" s="424"/>
      <c r="BI669" s="424"/>
      <c r="BJ669" s="424"/>
    </row>
    <row r="670" spans="6:62" ht="93" customHeight="1" x14ac:dyDescent="0.25">
      <c r="F670" s="468"/>
      <c r="G670" s="469"/>
      <c r="H670" s="469"/>
      <c r="I670" s="469"/>
      <c r="J670" s="469"/>
      <c r="K670" s="469"/>
      <c r="L670" s="469"/>
      <c r="M670" s="469"/>
      <c r="N670" s="469"/>
      <c r="U670" s="471"/>
      <c r="V670" s="472"/>
      <c r="W670" s="472"/>
      <c r="X670" s="472"/>
      <c r="Y670" s="472"/>
      <c r="Z670" s="472"/>
      <c r="AA670" s="472"/>
      <c r="AB670" s="472"/>
      <c r="AC670" s="472"/>
      <c r="AD670" s="472"/>
      <c r="AE670" s="472"/>
      <c r="AF670" s="472"/>
      <c r="AG670" s="472"/>
      <c r="AH670" s="472"/>
      <c r="AI670" s="472"/>
      <c r="AJ670" s="472"/>
      <c r="AK670" s="472"/>
      <c r="AL670" s="473"/>
      <c r="AM670" s="473"/>
      <c r="AN670" s="473"/>
      <c r="AO670" s="473"/>
      <c r="AP670" s="473"/>
      <c r="AQ670" s="473"/>
      <c r="AR670" s="473"/>
      <c r="AS670" s="473"/>
      <c r="AT670" s="473"/>
      <c r="AU670" s="473"/>
      <c r="AV670" s="473"/>
      <c r="AW670" s="473"/>
      <c r="AX670" s="473"/>
      <c r="AY670" s="473"/>
      <c r="AZ670" s="474"/>
      <c r="BA670" s="424"/>
      <c r="BB670" s="424"/>
      <c r="BC670" s="424"/>
      <c r="BD670" s="424"/>
      <c r="BE670" s="424"/>
      <c r="BF670" s="424"/>
      <c r="BG670" s="424"/>
      <c r="BH670" s="424"/>
      <c r="BI670" s="424"/>
      <c r="BJ670" s="424"/>
    </row>
    <row r="671" spans="6:62" ht="93" customHeight="1" x14ac:dyDescent="0.25">
      <c r="F671" s="468"/>
      <c r="G671" s="469"/>
      <c r="H671" s="469"/>
      <c r="I671" s="469"/>
      <c r="J671" s="469"/>
      <c r="K671" s="469"/>
      <c r="L671" s="469"/>
      <c r="M671" s="469"/>
      <c r="N671" s="469"/>
      <c r="U671" s="471"/>
      <c r="V671" s="472"/>
      <c r="W671" s="472"/>
      <c r="X671" s="472"/>
      <c r="Y671" s="472"/>
      <c r="Z671" s="472"/>
      <c r="AA671" s="472"/>
      <c r="AB671" s="472"/>
      <c r="AC671" s="472"/>
      <c r="AD671" s="472"/>
      <c r="AE671" s="472"/>
      <c r="AF671" s="472"/>
      <c r="AG671" s="472"/>
      <c r="AH671" s="472"/>
      <c r="AI671" s="472"/>
      <c r="AJ671" s="472"/>
      <c r="AK671" s="472"/>
      <c r="AL671" s="473"/>
      <c r="AM671" s="473"/>
      <c r="AN671" s="473"/>
      <c r="AO671" s="473"/>
      <c r="AP671" s="473"/>
      <c r="AQ671" s="473"/>
      <c r="AR671" s="473"/>
      <c r="AS671" s="473"/>
      <c r="AT671" s="473"/>
      <c r="AU671" s="473"/>
      <c r="AV671" s="473"/>
      <c r="AW671" s="473"/>
      <c r="AX671" s="473"/>
      <c r="AY671" s="473"/>
      <c r="AZ671" s="474"/>
      <c r="BA671" s="424"/>
      <c r="BB671" s="424"/>
      <c r="BC671" s="424"/>
      <c r="BD671" s="424"/>
      <c r="BE671" s="424"/>
      <c r="BF671" s="424"/>
      <c r="BG671" s="424"/>
      <c r="BH671" s="424"/>
      <c r="BI671" s="424"/>
      <c r="BJ671" s="424"/>
    </row>
    <row r="672" spans="6:62" ht="93" customHeight="1" x14ac:dyDescent="0.25">
      <c r="F672" s="468"/>
      <c r="G672" s="469"/>
      <c r="H672" s="469"/>
      <c r="I672" s="469"/>
      <c r="J672" s="469"/>
      <c r="K672" s="469"/>
      <c r="L672" s="469"/>
      <c r="M672" s="469"/>
      <c r="N672" s="469"/>
      <c r="U672" s="471"/>
      <c r="V672" s="472"/>
      <c r="W672" s="472"/>
      <c r="X672" s="472"/>
      <c r="Y672" s="472"/>
      <c r="Z672" s="472"/>
      <c r="AA672" s="472"/>
      <c r="AB672" s="472"/>
      <c r="AC672" s="472"/>
      <c r="AD672" s="472"/>
      <c r="AE672" s="472"/>
      <c r="AF672" s="472"/>
      <c r="AG672" s="472"/>
      <c r="AH672" s="472"/>
      <c r="AI672" s="472"/>
      <c r="AJ672" s="472"/>
      <c r="AK672" s="472"/>
      <c r="AL672" s="473"/>
      <c r="AM672" s="473"/>
      <c r="AN672" s="473"/>
      <c r="AO672" s="473"/>
      <c r="AP672" s="473"/>
      <c r="AQ672" s="473"/>
      <c r="AR672" s="473"/>
      <c r="AS672" s="473"/>
      <c r="AT672" s="473"/>
      <c r="AU672" s="473"/>
      <c r="AV672" s="473"/>
      <c r="AW672" s="473"/>
      <c r="AX672" s="473"/>
      <c r="AY672" s="473"/>
      <c r="AZ672" s="474"/>
      <c r="BA672" s="424"/>
      <c r="BB672" s="424"/>
      <c r="BC672" s="424"/>
      <c r="BD672" s="424"/>
      <c r="BE672" s="424"/>
      <c r="BF672" s="424"/>
      <c r="BG672" s="424"/>
      <c r="BH672" s="424"/>
      <c r="BI672" s="424"/>
      <c r="BJ672" s="424"/>
    </row>
    <row r="673" spans="6:62" ht="93" customHeight="1" x14ac:dyDescent="0.25">
      <c r="F673" s="468"/>
      <c r="G673" s="469"/>
      <c r="H673" s="469"/>
      <c r="I673" s="469"/>
      <c r="J673" s="469"/>
      <c r="K673" s="469"/>
      <c r="L673" s="469"/>
      <c r="M673" s="469"/>
      <c r="N673" s="469"/>
      <c r="U673" s="471"/>
      <c r="V673" s="472"/>
      <c r="W673" s="472"/>
      <c r="X673" s="472"/>
      <c r="Y673" s="472"/>
      <c r="Z673" s="472"/>
      <c r="AA673" s="472"/>
      <c r="AB673" s="472"/>
      <c r="AC673" s="472"/>
      <c r="AD673" s="472"/>
      <c r="AE673" s="472"/>
      <c r="AF673" s="472"/>
      <c r="AG673" s="472"/>
      <c r="AH673" s="472"/>
      <c r="AI673" s="472"/>
      <c r="AJ673" s="472"/>
      <c r="AK673" s="472"/>
      <c r="AL673" s="473"/>
      <c r="AM673" s="473"/>
      <c r="AN673" s="473"/>
      <c r="AO673" s="473"/>
      <c r="AP673" s="473"/>
      <c r="AQ673" s="473"/>
      <c r="AR673" s="473"/>
      <c r="AS673" s="473"/>
      <c r="AT673" s="473"/>
      <c r="AU673" s="473"/>
      <c r="AV673" s="473"/>
      <c r="AW673" s="473"/>
      <c r="AX673" s="473"/>
      <c r="AY673" s="473"/>
      <c r="AZ673" s="474"/>
      <c r="BA673" s="424"/>
      <c r="BB673" s="424"/>
      <c r="BC673" s="424"/>
      <c r="BD673" s="424"/>
      <c r="BE673" s="424"/>
      <c r="BF673" s="424"/>
      <c r="BG673" s="424"/>
      <c r="BH673" s="424"/>
      <c r="BI673" s="424"/>
      <c r="BJ673" s="424"/>
    </row>
    <row r="674" spans="6:62" ht="93" customHeight="1" x14ac:dyDescent="0.25">
      <c r="F674" s="468"/>
      <c r="G674" s="469"/>
      <c r="H674" s="469"/>
      <c r="I674" s="469"/>
      <c r="J674" s="469"/>
      <c r="K674" s="469"/>
      <c r="L674" s="469"/>
      <c r="M674" s="469"/>
      <c r="N674" s="469"/>
      <c r="U674" s="471"/>
      <c r="V674" s="472"/>
      <c r="W674" s="472"/>
      <c r="X674" s="472"/>
      <c r="Y674" s="472"/>
      <c r="Z674" s="472"/>
      <c r="AA674" s="472"/>
      <c r="AB674" s="472"/>
      <c r="AC674" s="472"/>
      <c r="AD674" s="472"/>
      <c r="AE674" s="472"/>
      <c r="AF674" s="472"/>
      <c r="AG674" s="472"/>
      <c r="AH674" s="472"/>
      <c r="AI674" s="472"/>
      <c r="AJ674" s="472"/>
      <c r="AK674" s="472"/>
      <c r="AL674" s="473"/>
      <c r="AM674" s="473"/>
      <c r="AN674" s="473"/>
      <c r="AO674" s="473"/>
      <c r="AP674" s="473"/>
      <c r="AQ674" s="473"/>
      <c r="AR674" s="473"/>
      <c r="AS674" s="473"/>
      <c r="AT674" s="473"/>
      <c r="AU674" s="473"/>
      <c r="AV674" s="473"/>
      <c r="AW674" s="473"/>
      <c r="AX674" s="473"/>
      <c r="AY674" s="473"/>
      <c r="AZ674" s="474"/>
      <c r="BA674" s="424"/>
      <c r="BB674" s="424"/>
      <c r="BC674" s="424"/>
      <c r="BD674" s="424"/>
      <c r="BE674" s="424"/>
      <c r="BF674" s="424"/>
      <c r="BG674" s="424"/>
      <c r="BH674" s="424"/>
      <c r="BI674" s="424"/>
      <c r="BJ674" s="424"/>
    </row>
    <row r="675" spans="6:62" ht="93" customHeight="1" x14ac:dyDescent="0.25">
      <c r="F675" s="468"/>
      <c r="G675" s="469"/>
      <c r="H675" s="469"/>
      <c r="I675" s="469"/>
      <c r="J675" s="469"/>
      <c r="K675" s="469"/>
      <c r="L675" s="469"/>
      <c r="M675" s="469"/>
      <c r="N675" s="469"/>
      <c r="U675" s="471"/>
      <c r="V675" s="472"/>
      <c r="W675" s="472"/>
      <c r="X675" s="472"/>
      <c r="Y675" s="472"/>
      <c r="Z675" s="472"/>
      <c r="AA675" s="472"/>
      <c r="AB675" s="472"/>
      <c r="AC675" s="472"/>
      <c r="AD675" s="472"/>
      <c r="AE675" s="472"/>
      <c r="AF675" s="472"/>
      <c r="AG675" s="472"/>
      <c r="AH675" s="472"/>
      <c r="AI675" s="472"/>
      <c r="AJ675" s="472"/>
      <c r="AK675" s="472"/>
      <c r="AL675" s="473"/>
      <c r="AM675" s="473"/>
      <c r="AN675" s="473"/>
      <c r="AO675" s="473"/>
      <c r="AP675" s="473"/>
      <c r="AQ675" s="473"/>
      <c r="AR675" s="473"/>
      <c r="AS675" s="473"/>
      <c r="AT675" s="473"/>
      <c r="AU675" s="473"/>
      <c r="AV675" s="473"/>
      <c r="AW675" s="473"/>
      <c r="AX675" s="473"/>
      <c r="AY675" s="473"/>
      <c r="AZ675" s="474"/>
      <c r="BA675" s="424"/>
      <c r="BB675" s="424"/>
      <c r="BC675" s="424"/>
      <c r="BD675" s="424"/>
      <c r="BE675" s="424"/>
      <c r="BF675" s="424"/>
      <c r="BG675" s="424"/>
      <c r="BH675" s="424"/>
      <c r="BI675" s="424"/>
      <c r="BJ675" s="424"/>
    </row>
    <row r="676" spans="6:62" ht="93" customHeight="1" x14ac:dyDescent="0.25">
      <c r="F676" s="468"/>
      <c r="G676" s="469"/>
      <c r="H676" s="469"/>
      <c r="I676" s="469"/>
      <c r="J676" s="469"/>
      <c r="K676" s="469"/>
      <c r="L676" s="469"/>
      <c r="M676" s="469"/>
      <c r="N676" s="469"/>
      <c r="U676" s="471"/>
      <c r="V676" s="472"/>
      <c r="W676" s="472"/>
      <c r="X676" s="472"/>
      <c r="Y676" s="472"/>
      <c r="Z676" s="472"/>
      <c r="AA676" s="472"/>
      <c r="AB676" s="472"/>
      <c r="AC676" s="472"/>
      <c r="AD676" s="472"/>
      <c r="AE676" s="472"/>
      <c r="AF676" s="472"/>
      <c r="AG676" s="472"/>
      <c r="AH676" s="472"/>
      <c r="AI676" s="472"/>
      <c r="AJ676" s="472"/>
      <c r="AK676" s="472"/>
      <c r="AL676" s="473"/>
      <c r="AM676" s="473"/>
      <c r="AN676" s="473"/>
      <c r="AO676" s="473"/>
      <c r="AP676" s="473"/>
      <c r="AQ676" s="473"/>
      <c r="AR676" s="473"/>
      <c r="AS676" s="473"/>
      <c r="AT676" s="473"/>
      <c r="AU676" s="473"/>
      <c r="AV676" s="473"/>
      <c r="AW676" s="473"/>
      <c r="AX676" s="473"/>
      <c r="AY676" s="473"/>
      <c r="AZ676" s="474"/>
      <c r="BA676" s="424"/>
      <c r="BB676" s="424"/>
      <c r="BC676" s="424"/>
      <c r="BD676" s="424"/>
      <c r="BE676" s="424"/>
      <c r="BF676" s="424"/>
      <c r="BG676" s="424"/>
      <c r="BH676" s="424"/>
      <c r="BI676" s="424"/>
      <c r="BJ676" s="424"/>
    </row>
    <row r="677" spans="6:62" ht="93" customHeight="1" x14ac:dyDescent="0.25">
      <c r="F677" s="468"/>
      <c r="G677" s="469"/>
      <c r="H677" s="469"/>
      <c r="I677" s="469"/>
      <c r="J677" s="469"/>
      <c r="K677" s="469"/>
      <c r="L677" s="469"/>
      <c r="M677" s="469"/>
      <c r="N677" s="469"/>
      <c r="U677" s="471"/>
      <c r="V677" s="472"/>
      <c r="W677" s="472"/>
      <c r="X677" s="472"/>
      <c r="Y677" s="472"/>
      <c r="Z677" s="472"/>
      <c r="AA677" s="472"/>
      <c r="AB677" s="472"/>
      <c r="AC677" s="472"/>
      <c r="AD677" s="472"/>
      <c r="AE677" s="472"/>
      <c r="AF677" s="472"/>
      <c r="AG677" s="472"/>
      <c r="AH677" s="472"/>
      <c r="AI677" s="472"/>
      <c r="AJ677" s="472"/>
      <c r="AK677" s="472"/>
      <c r="AL677" s="473"/>
      <c r="AM677" s="473"/>
      <c r="AN677" s="473"/>
      <c r="AO677" s="473"/>
      <c r="AP677" s="473"/>
      <c r="AQ677" s="473"/>
      <c r="AR677" s="473"/>
      <c r="AS677" s="473"/>
      <c r="AT677" s="473"/>
      <c r="AU677" s="473"/>
      <c r="AV677" s="473"/>
      <c r="AW677" s="473"/>
      <c r="AX677" s="473"/>
      <c r="AY677" s="473"/>
      <c r="AZ677" s="474"/>
      <c r="BA677" s="424"/>
      <c r="BB677" s="424"/>
      <c r="BC677" s="424"/>
      <c r="BD677" s="424"/>
      <c r="BE677" s="424"/>
      <c r="BF677" s="424"/>
      <c r="BG677" s="424"/>
      <c r="BH677" s="424"/>
      <c r="BI677" s="424"/>
      <c r="BJ677" s="424"/>
    </row>
    <row r="678" spans="6:62" ht="93" customHeight="1" x14ac:dyDescent="0.25">
      <c r="F678" s="468"/>
      <c r="G678" s="469"/>
      <c r="H678" s="469"/>
      <c r="I678" s="469"/>
      <c r="J678" s="469"/>
      <c r="K678" s="469"/>
      <c r="L678" s="469"/>
      <c r="M678" s="469"/>
      <c r="N678" s="469"/>
      <c r="U678" s="471"/>
      <c r="V678" s="472"/>
      <c r="W678" s="472"/>
      <c r="X678" s="472"/>
      <c r="Y678" s="472"/>
      <c r="Z678" s="472"/>
      <c r="AA678" s="472"/>
      <c r="AB678" s="472"/>
      <c r="AC678" s="472"/>
      <c r="AD678" s="472"/>
      <c r="AE678" s="472"/>
      <c r="AF678" s="472"/>
      <c r="AG678" s="472"/>
      <c r="AH678" s="472"/>
      <c r="AI678" s="472"/>
      <c r="AJ678" s="472"/>
      <c r="AK678" s="472"/>
      <c r="AL678" s="473"/>
      <c r="AM678" s="473"/>
      <c r="AN678" s="473"/>
      <c r="AO678" s="473"/>
      <c r="AP678" s="473"/>
      <c r="AQ678" s="473"/>
      <c r="AR678" s="473"/>
      <c r="AS678" s="473"/>
      <c r="AT678" s="473"/>
      <c r="AU678" s="473"/>
      <c r="AV678" s="473"/>
      <c r="AW678" s="473"/>
      <c r="AX678" s="473"/>
      <c r="AY678" s="473"/>
      <c r="AZ678" s="474"/>
      <c r="BA678" s="424"/>
      <c r="BB678" s="424"/>
      <c r="BC678" s="424"/>
      <c r="BD678" s="424"/>
      <c r="BE678" s="424"/>
      <c r="BF678" s="424"/>
      <c r="BG678" s="424"/>
      <c r="BH678" s="424"/>
      <c r="BI678" s="424"/>
      <c r="BJ678" s="424"/>
    </row>
    <row r="679" spans="6:62" ht="93" customHeight="1" x14ac:dyDescent="0.25">
      <c r="F679" s="468"/>
      <c r="G679" s="469"/>
      <c r="H679" s="469"/>
      <c r="I679" s="469"/>
      <c r="J679" s="469"/>
      <c r="K679" s="469"/>
      <c r="L679" s="469"/>
      <c r="M679" s="469"/>
      <c r="N679" s="469"/>
      <c r="U679" s="471"/>
      <c r="V679" s="472"/>
      <c r="W679" s="472"/>
      <c r="X679" s="472"/>
      <c r="Y679" s="472"/>
      <c r="Z679" s="472"/>
      <c r="AA679" s="472"/>
      <c r="AB679" s="472"/>
      <c r="AC679" s="472"/>
      <c r="AD679" s="472"/>
      <c r="AE679" s="472"/>
      <c r="AF679" s="472"/>
      <c r="AG679" s="472"/>
      <c r="AH679" s="472"/>
      <c r="AI679" s="472"/>
      <c r="AJ679" s="472"/>
      <c r="AK679" s="472"/>
      <c r="AL679" s="473"/>
      <c r="AM679" s="473"/>
      <c r="AN679" s="473"/>
      <c r="AO679" s="473"/>
      <c r="AP679" s="473"/>
      <c r="AQ679" s="473"/>
      <c r="AR679" s="473"/>
      <c r="AS679" s="473"/>
      <c r="AT679" s="473"/>
      <c r="AU679" s="473"/>
      <c r="AV679" s="473"/>
      <c r="AW679" s="473"/>
      <c r="AX679" s="473"/>
      <c r="AY679" s="473"/>
      <c r="AZ679" s="474"/>
      <c r="BA679" s="424"/>
      <c r="BB679" s="424"/>
      <c r="BC679" s="424"/>
      <c r="BD679" s="424"/>
      <c r="BE679" s="424"/>
      <c r="BF679" s="424"/>
      <c r="BG679" s="424"/>
      <c r="BH679" s="424"/>
      <c r="BI679" s="424"/>
      <c r="BJ679" s="424"/>
    </row>
    <row r="680" spans="6:62" ht="93" customHeight="1" x14ac:dyDescent="0.25">
      <c r="F680" s="468"/>
      <c r="G680" s="469"/>
      <c r="H680" s="469"/>
      <c r="I680" s="469"/>
      <c r="J680" s="469"/>
      <c r="K680" s="469"/>
      <c r="L680" s="469"/>
      <c r="M680" s="469"/>
      <c r="N680" s="469"/>
      <c r="U680" s="471"/>
      <c r="V680" s="472"/>
      <c r="W680" s="472"/>
      <c r="X680" s="472"/>
      <c r="Y680" s="472"/>
      <c r="Z680" s="472"/>
      <c r="AA680" s="472"/>
      <c r="AB680" s="472"/>
      <c r="AC680" s="472"/>
      <c r="AD680" s="472"/>
      <c r="AE680" s="472"/>
      <c r="AF680" s="472"/>
      <c r="AG680" s="472"/>
      <c r="AH680" s="472"/>
      <c r="AI680" s="472"/>
      <c r="AJ680" s="472"/>
      <c r="AK680" s="472"/>
      <c r="AL680" s="473"/>
      <c r="AM680" s="473"/>
      <c r="AN680" s="473"/>
      <c r="AO680" s="473"/>
      <c r="AP680" s="473"/>
      <c r="AQ680" s="473"/>
      <c r="AR680" s="473"/>
      <c r="AS680" s="473"/>
      <c r="AT680" s="473"/>
      <c r="AU680" s="473"/>
      <c r="AV680" s="473"/>
      <c r="AW680" s="473"/>
      <c r="AX680" s="473"/>
      <c r="AY680" s="473"/>
      <c r="AZ680" s="474"/>
      <c r="BA680" s="424"/>
      <c r="BB680" s="424"/>
      <c r="BC680" s="424"/>
      <c r="BD680" s="424"/>
      <c r="BE680" s="424"/>
      <c r="BF680" s="424"/>
      <c r="BG680" s="424"/>
      <c r="BH680" s="424"/>
      <c r="BI680" s="424"/>
      <c r="BJ680" s="424"/>
    </row>
    <row r="681" spans="6:62" ht="93" customHeight="1" x14ac:dyDescent="0.25">
      <c r="F681" s="468"/>
      <c r="G681" s="469"/>
      <c r="H681" s="469"/>
      <c r="I681" s="469"/>
      <c r="J681" s="469"/>
      <c r="K681" s="469"/>
      <c r="L681" s="469"/>
      <c r="M681" s="469"/>
      <c r="N681" s="469"/>
      <c r="U681" s="471"/>
      <c r="V681" s="472"/>
      <c r="W681" s="472"/>
      <c r="X681" s="472"/>
      <c r="Y681" s="472"/>
      <c r="Z681" s="472"/>
      <c r="AA681" s="472"/>
      <c r="AB681" s="472"/>
      <c r="AC681" s="472"/>
      <c r="AD681" s="472"/>
      <c r="AE681" s="472"/>
      <c r="AF681" s="472"/>
      <c r="AG681" s="472"/>
      <c r="AH681" s="472"/>
      <c r="AI681" s="472"/>
      <c r="AJ681" s="472"/>
      <c r="AK681" s="472"/>
      <c r="AL681" s="473"/>
      <c r="AM681" s="473"/>
      <c r="AN681" s="473"/>
      <c r="AO681" s="473"/>
      <c r="AP681" s="473"/>
      <c r="AQ681" s="473"/>
      <c r="AR681" s="473"/>
      <c r="AS681" s="473"/>
      <c r="AT681" s="473"/>
      <c r="AU681" s="473"/>
      <c r="AV681" s="473"/>
      <c r="AW681" s="473"/>
      <c r="AX681" s="473"/>
      <c r="AY681" s="473"/>
      <c r="AZ681" s="474"/>
      <c r="BA681" s="424"/>
      <c r="BB681" s="424"/>
      <c r="BC681" s="424"/>
      <c r="BD681" s="424"/>
      <c r="BE681" s="424"/>
      <c r="BF681" s="424"/>
      <c r="BG681" s="424"/>
      <c r="BH681" s="424"/>
      <c r="BI681" s="424"/>
      <c r="BJ681" s="424"/>
    </row>
    <row r="682" spans="6:62" ht="93" customHeight="1" x14ac:dyDescent="0.25">
      <c r="F682" s="468"/>
      <c r="G682" s="469"/>
      <c r="H682" s="469"/>
      <c r="I682" s="469"/>
      <c r="J682" s="469"/>
      <c r="K682" s="469"/>
      <c r="L682" s="469"/>
      <c r="M682" s="469"/>
      <c r="N682" s="469"/>
      <c r="U682" s="471"/>
      <c r="V682" s="472"/>
      <c r="W682" s="472"/>
      <c r="X682" s="472"/>
      <c r="Y682" s="472"/>
      <c r="Z682" s="472"/>
      <c r="AA682" s="472"/>
      <c r="AB682" s="472"/>
      <c r="AC682" s="472"/>
      <c r="AD682" s="472"/>
      <c r="AE682" s="472"/>
      <c r="AF682" s="472"/>
      <c r="AG682" s="472"/>
      <c r="AH682" s="472"/>
      <c r="AI682" s="472"/>
      <c r="AJ682" s="472"/>
      <c r="AK682" s="472"/>
      <c r="AL682" s="473"/>
      <c r="AM682" s="473"/>
      <c r="AN682" s="473"/>
      <c r="AO682" s="473"/>
      <c r="AP682" s="473"/>
      <c r="AQ682" s="473"/>
      <c r="AR682" s="473"/>
      <c r="AS682" s="473"/>
      <c r="AT682" s="473"/>
      <c r="AU682" s="473"/>
      <c r="AV682" s="473"/>
      <c r="AW682" s="473"/>
      <c r="AX682" s="473"/>
      <c r="AY682" s="473"/>
      <c r="AZ682" s="474"/>
      <c r="BA682" s="424"/>
      <c r="BB682" s="424"/>
      <c r="BC682" s="424"/>
      <c r="BD682" s="424"/>
      <c r="BE682" s="424"/>
      <c r="BF682" s="424"/>
      <c r="BG682" s="424"/>
      <c r="BH682" s="424"/>
      <c r="BI682" s="424"/>
      <c r="BJ682" s="424"/>
    </row>
    <row r="683" spans="6:62" ht="93" customHeight="1" x14ac:dyDescent="0.25">
      <c r="F683" s="468"/>
      <c r="G683" s="469"/>
      <c r="H683" s="469"/>
      <c r="I683" s="469"/>
      <c r="J683" s="469"/>
      <c r="K683" s="469"/>
      <c r="L683" s="469"/>
      <c r="M683" s="469"/>
      <c r="N683" s="469"/>
      <c r="U683" s="471"/>
      <c r="V683" s="472"/>
      <c r="W683" s="472"/>
      <c r="X683" s="472"/>
      <c r="Y683" s="472"/>
      <c r="Z683" s="472"/>
      <c r="AA683" s="472"/>
      <c r="AB683" s="472"/>
      <c r="AC683" s="472"/>
      <c r="AD683" s="472"/>
      <c r="AE683" s="472"/>
      <c r="AF683" s="472"/>
      <c r="AG683" s="472"/>
      <c r="AH683" s="472"/>
      <c r="AI683" s="472"/>
      <c r="AJ683" s="472"/>
      <c r="AK683" s="472"/>
      <c r="AL683" s="473"/>
      <c r="AM683" s="473"/>
      <c r="AN683" s="473"/>
      <c r="AO683" s="473"/>
      <c r="AP683" s="473"/>
      <c r="AQ683" s="473"/>
      <c r="AR683" s="473"/>
      <c r="AS683" s="473"/>
      <c r="AT683" s="473"/>
      <c r="AU683" s="473"/>
      <c r="AV683" s="473"/>
      <c r="AW683" s="473"/>
      <c r="AX683" s="473"/>
      <c r="AY683" s="473"/>
      <c r="AZ683" s="474"/>
      <c r="BA683" s="424"/>
      <c r="BB683" s="424"/>
      <c r="BC683" s="424"/>
      <c r="BD683" s="424"/>
      <c r="BE683" s="424"/>
      <c r="BF683" s="424"/>
      <c r="BG683" s="424"/>
      <c r="BH683" s="424"/>
      <c r="BI683" s="424"/>
      <c r="BJ683" s="424"/>
    </row>
    <row r="684" spans="6:62" ht="93" customHeight="1" x14ac:dyDescent="0.25">
      <c r="F684" s="468"/>
      <c r="G684" s="469"/>
      <c r="H684" s="469"/>
      <c r="I684" s="469"/>
      <c r="J684" s="469"/>
      <c r="K684" s="469"/>
      <c r="L684" s="469"/>
      <c r="M684" s="469"/>
      <c r="N684" s="469"/>
      <c r="U684" s="471"/>
      <c r="V684" s="472"/>
      <c r="W684" s="472"/>
      <c r="X684" s="472"/>
      <c r="Y684" s="472"/>
      <c r="Z684" s="472"/>
      <c r="AA684" s="472"/>
      <c r="AB684" s="472"/>
      <c r="AC684" s="472"/>
      <c r="AD684" s="472"/>
      <c r="AE684" s="472"/>
      <c r="AF684" s="472"/>
      <c r="AG684" s="472"/>
      <c r="AH684" s="472"/>
      <c r="AI684" s="472"/>
      <c r="AJ684" s="472"/>
      <c r="AK684" s="472"/>
      <c r="AL684" s="473"/>
      <c r="AM684" s="473"/>
      <c r="AN684" s="473"/>
      <c r="AO684" s="473"/>
      <c r="AP684" s="473"/>
      <c r="AQ684" s="473"/>
      <c r="AR684" s="473"/>
      <c r="AS684" s="473"/>
      <c r="AT684" s="473"/>
      <c r="AU684" s="473"/>
      <c r="AV684" s="473"/>
      <c r="AW684" s="473"/>
      <c r="AX684" s="473"/>
      <c r="AY684" s="473"/>
      <c r="AZ684" s="474"/>
      <c r="BA684" s="424"/>
      <c r="BB684" s="424"/>
      <c r="BC684" s="424"/>
      <c r="BD684" s="424"/>
      <c r="BE684" s="424"/>
      <c r="BF684" s="424"/>
      <c r="BG684" s="424"/>
      <c r="BH684" s="424"/>
      <c r="BI684" s="424"/>
      <c r="BJ684" s="424"/>
    </row>
    <row r="685" spans="6:62" ht="93" customHeight="1" x14ac:dyDescent="0.25">
      <c r="F685" s="468"/>
      <c r="G685" s="469"/>
      <c r="H685" s="469"/>
      <c r="I685" s="469"/>
      <c r="J685" s="469"/>
      <c r="K685" s="469"/>
      <c r="L685" s="469"/>
      <c r="M685" s="469"/>
      <c r="N685" s="469"/>
      <c r="U685" s="471"/>
      <c r="V685" s="472"/>
      <c r="W685" s="472"/>
      <c r="X685" s="472"/>
      <c r="Y685" s="472"/>
      <c r="Z685" s="472"/>
      <c r="AA685" s="472"/>
      <c r="AB685" s="472"/>
      <c r="AC685" s="472"/>
      <c r="AD685" s="472"/>
      <c r="AE685" s="472"/>
      <c r="AF685" s="472"/>
      <c r="AG685" s="472"/>
      <c r="AH685" s="472"/>
      <c r="AI685" s="472"/>
      <c r="AJ685" s="472"/>
      <c r="AK685" s="472"/>
      <c r="AL685" s="473"/>
      <c r="AM685" s="473"/>
      <c r="AN685" s="473"/>
      <c r="AO685" s="473"/>
      <c r="AP685" s="473"/>
      <c r="AQ685" s="473"/>
      <c r="AR685" s="473"/>
      <c r="AS685" s="473"/>
      <c r="AT685" s="473"/>
      <c r="AU685" s="473"/>
      <c r="AV685" s="473"/>
      <c r="AW685" s="473"/>
      <c r="AX685" s="473"/>
      <c r="AY685" s="473"/>
      <c r="AZ685" s="474"/>
      <c r="BA685" s="424"/>
      <c r="BB685" s="424"/>
      <c r="BC685" s="424"/>
      <c r="BD685" s="424"/>
      <c r="BE685" s="424"/>
      <c r="BF685" s="424"/>
      <c r="BG685" s="424"/>
      <c r="BH685" s="424"/>
      <c r="BI685" s="424"/>
      <c r="BJ685" s="424"/>
    </row>
    <row r="686" spans="6:62" ht="93" customHeight="1" x14ac:dyDescent="0.25">
      <c r="F686" s="468"/>
      <c r="G686" s="469"/>
      <c r="H686" s="469"/>
      <c r="I686" s="469"/>
      <c r="J686" s="469"/>
      <c r="K686" s="469"/>
      <c r="L686" s="469"/>
      <c r="M686" s="469"/>
      <c r="N686" s="469"/>
      <c r="U686" s="471"/>
      <c r="V686" s="472"/>
      <c r="W686" s="472"/>
      <c r="X686" s="472"/>
      <c r="Y686" s="472"/>
      <c r="Z686" s="472"/>
      <c r="AA686" s="472"/>
      <c r="AB686" s="472"/>
      <c r="AC686" s="472"/>
      <c r="AD686" s="472"/>
      <c r="AE686" s="472"/>
      <c r="AF686" s="472"/>
      <c r="AG686" s="472"/>
      <c r="AH686" s="472"/>
      <c r="AI686" s="472"/>
      <c r="AJ686" s="472"/>
      <c r="AK686" s="472"/>
      <c r="AL686" s="473"/>
      <c r="AM686" s="473"/>
      <c r="AN686" s="473"/>
      <c r="AO686" s="473"/>
      <c r="AP686" s="473"/>
      <c r="AQ686" s="473"/>
      <c r="AR686" s="473"/>
      <c r="AS686" s="473"/>
      <c r="AT686" s="473"/>
      <c r="AU686" s="473"/>
      <c r="AV686" s="473"/>
      <c r="AW686" s="473"/>
      <c r="AX686" s="473"/>
      <c r="AY686" s="473"/>
      <c r="AZ686" s="474"/>
      <c r="BA686" s="424"/>
      <c r="BB686" s="424"/>
      <c r="BC686" s="424"/>
      <c r="BD686" s="424"/>
      <c r="BE686" s="424"/>
      <c r="BF686" s="424"/>
      <c r="BG686" s="424"/>
      <c r="BH686" s="424"/>
      <c r="BI686" s="424"/>
      <c r="BJ686" s="424"/>
    </row>
    <row r="687" spans="6:62" ht="93" customHeight="1" x14ac:dyDescent="0.25">
      <c r="F687" s="468"/>
      <c r="G687" s="469"/>
      <c r="H687" s="469"/>
      <c r="I687" s="469"/>
      <c r="J687" s="469"/>
      <c r="K687" s="469"/>
      <c r="L687" s="469"/>
      <c r="M687" s="469"/>
      <c r="N687" s="469"/>
      <c r="U687" s="471"/>
      <c r="V687" s="472"/>
      <c r="W687" s="472"/>
      <c r="X687" s="472"/>
      <c r="Y687" s="472"/>
      <c r="Z687" s="472"/>
      <c r="AA687" s="472"/>
      <c r="AB687" s="472"/>
      <c r="AC687" s="472"/>
      <c r="AD687" s="472"/>
      <c r="AE687" s="472"/>
      <c r="AF687" s="472"/>
      <c r="AG687" s="472"/>
      <c r="AH687" s="472"/>
      <c r="AI687" s="472"/>
      <c r="AJ687" s="472"/>
      <c r="AK687" s="472"/>
      <c r="AL687" s="473"/>
      <c r="AM687" s="473"/>
      <c r="AN687" s="473"/>
      <c r="AO687" s="473"/>
      <c r="AP687" s="473"/>
      <c r="AQ687" s="473"/>
      <c r="AR687" s="473"/>
      <c r="AS687" s="473"/>
      <c r="AT687" s="473"/>
      <c r="AU687" s="473"/>
      <c r="AV687" s="473"/>
      <c r="AW687" s="473"/>
      <c r="AX687" s="473"/>
      <c r="AY687" s="473"/>
      <c r="AZ687" s="474"/>
      <c r="BA687" s="424"/>
      <c r="BB687" s="424"/>
      <c r="BC687" s="424"/>
      <c r="BD687" s="424"/>
      <c r="BE687" s="424"/>
      <c r="BF687" s="424"/>
      <c r="BG687" s="424"/>
      <c r="BH687" s="424"/>
      <c r="BI687" s="424"/>
      <c r="BJ687" s="424"/>
    </row>
    <row r="688" spans="6:62" ht="93" customHeight="1" x14ac:dyDescent="0.25">
      <c r="F688" s="468"/>
      <c r="G688" s="469"/>
      <c r="H688" s="469"/>
      <c r="I688" s="469"/>
      <c r="J688" s="469"/>
      <c r="K688" s="469"/>
      <c r="L688" s="469"/>
      <c r="M688" s="469"/>
      <c r="N688" s="469"/>
      <c r="U688" s="471"/>
      <c r="V688" s="472"/>
      <c r="W688" s="472"/>
      <c r="X688" s="472"/>
      <c r="Y688" s="472"/>
      <c r="Z688" s="472"/>
      <c r="AA688" s="472"/>
      <c r="AB688" s="472"/>
      <c r="AC688" s="472"/>
      <c r="AD688" s="472"/>
      <c r="AE688" s="472"/>
      <c r="AF688" s="472"/>
      <c r="AG688" s="472"/>
      <c r="AH688" s="472"/>
      <c r="AI688" s="472"/>
      <c r="AJ688" s="472"/>
      <c r="AK688" s="472"/>
      <c r="AL688" s="473"/>
      <c r="AM688" s="473"/>
      <c r="AN688" s="473"/>
      <c r="AO688" s="473"/>
      <c r="AP688" s="473"/>
      <c r="AQ688" s="473"/>
      <c r="AR688" s="473"/>
      <c r="AS688" s="473"/>
      <c r="AT688" s="473"/>
      <c r="AU688" s="473"/>
      <c r="AV688" s="473"/>
      <c r="AW688" s="473"/>
      <c r="AX688" s="473"/>
      <c r="AY688" s="473"/>
      <c r="AZ688" s="474"/>
      <c r="BA688" s="424"/>
      <c r="BB688" s="424"/>
      <c r="BC688" s="424"/>
      <c r="BD688" s="424"/>
      <c r="BE688" s="424"/>
      <c r="BF688" s="424"/>
      <c r="BG688" s="424"/>
      <c r="BH688" s="424"/>
      <c r="BI688" s="424"/>
      <c r="BJ688" s="424"/>
    </row>
    <row r="689" spans="6:62" ht="93" customHeight="1" x14ac:dyDescent="0.25">
      <c r="F689" s="468"/>
      <c r="G689" s="469"/>
      <c r="H689" s="469"/>
      <c r="I689" s="469"/>
      <c r="J689" s="469"/>
      <c r="K689" s="469"/>
      <c r="L689" s="469"/>
      <c r="M689" s="469"/>
      <c r="N689" s="469"/>
      <c r="U689" s="471"/>
      <c r="V689" s="472"/>
      <c r="W689" s="472"/>
      <c r="X689" s="472"/>
      <c r="Y689" s="472"/>
      <c r="Z689" s="472"/>
      <c r="AA689" s="472"/>
      <c r="AB689" s="472"/>
      <c r="AC689" s="472"/>
      <c r="AD689" s="472"/>
      <c r="AE689" s="472"/>
      <c r="AF689" s="472"/>
      <c r="AG689" s="472"/>
      <c r="AH689" s="472"/>
      <c r="AI689" s="472"/>
      <c r="AJ689" s="472"/>
      <c r="AK689" s="472"/>
      <c r="AL689" s="473"/>
      <c r="AM689" s="473"/>
      <c r="AN689" s="473"/>
      <c r="AO689" s="473"/>
      <c r="AP689" s="473"/>
      <c r="AQ689" s="473"/>
      <c r="AR689" s="473"/>
      <c r="AS689" s="473"/>
      <c r="AT689" s="473"/>
      <c r="AU689" s="473"/>
      <c r="AV689" s="473"/>
      <c r="AW689" s="473"/>
      <c r="AX689" s="473"/>
      <c r="AY689" s="473"/>
      <c r="AZ689" s="474"/>
      <c r="BA689" s="424"/>
      <c r="BB689" s="424"/>
      <c r="BC689" s="424"/>
      <c r="BD689" s="424"/>
      <c r="BE689" s="424"/>
      <c r="BF689" s="424"/>
      <c r="BG689" s="424"/>
      <c r="BH689" s="424"/>
      <c r="BI689" s="424"/>
      <c r="BJ689" s="424"/>
    </row>
    <row r="690" spans="6:62" ht="93" customHeight="1" x14ac:dyDescent="0.25">
      <c r="F690" s="468"/>
      <c r="G690" s="469"/>
      <c r="H690" s="469"/>
      <c r="I690" s="469"/>
      <c r="J690" s="469"/>
      <c r="K690" s="469"/>
      <c r="L690" s="469"/>
      <c r="M690" s="469"/>
      <c r="N690" s="469"/>
      <c r="U690" s="471"/>
      <c r="V690" s="472"/>
      <c r="W690" s="472"/>
      <c r="X690" s="472"/>
      <c r="Y690" s="472"/>
      <c r="Z690" s="472"/>
      <c r="AA690" s="472"/>
      <c r="AB690" s="472"/>
      <c r="AC690" s="472"/>
      <c r="AD690" s="472"/>
      <c r="AE690" s="472"/>
      <c r="AF690" s="472"/>
      <c r="AG690" s="472"/>
      <c r="AH690" s="472"/>
      <c r="AI690" s="472"/>
      <c r="AJ690" s="472"/>
      <c r="AK690" s="472"/>
      <c r="AL690" s="473"/>
      <c r="AM690" s="473"/>
      <c r="AN690" s="473"/>
      <c r="AO690" s="473"/>
      <c r="AP690" s="473"/>
      <c r="AQ690" s="473"/>
      <c r="AR690" s="473"/>
      <c r="AS690" s="473"/>
      <c r="AT690" s="473"/>
      <c r="AU690" s="473"/>
      <c r="AV690" s="473"/>
      <c r="AW690" s="473"/>
      <c r="AX690" s="473"/>
      <c r="AY690" s="473"/>
      <c r="AZ690" s="474"/>
      <c r="BA690" s="424"/>
      <c r="BB690" s="424"/>
      <c r="BC690" s="424"/>
      <c r="BD690" s="424"/>
      <c r="BE690" s="424"/>
      <c r="BF690" s="424"/>
      <c r="BG690" s="424"/>
      <c r="BH690" s="424"/>
      <c r="BI690" s="424"/>
      <c r="BJ690" s="424"/>
    </row>
    <row r="691" spans="6:62" ht="93" customHeight="1" x14ac:dyDescent="0.25">
      <c r="F691" s="468"/>
      <c r="G691" s="469"/>
      <c r="H691" s="469"/>
      <c r="I691" s="469"/>
      <c r="J691" s="469"/>
      <c r="K691" s="469"/>
      <c r="L691" s="469"/>
      <c r="M691" s="469"/>
      <c r="N691" s="469"/>
      <c r="U691" s="471"/>
      <c r="V691" s="472"/>
      <c r="W691" s="472"/>
      <c r="X691" s="472"/>
      <c r="Y691" s="472"/>
      <c r="Z691" s="472"/>
      <c r="AA691" s="472"/>
      <c r="AB691" s="472"/>
      <c r="AC691" s="472"/>
      <c r="AD691" s="472"/>
      <c r="AE691" s="472"/>
      <c r="AF691" s="472"/>
      <c r="AG691" s="472"/>
      <c r="AH691" s="472"/>
      <c r="AI691" s="472"/>
      <c r="AJ691" s="472"/>
      <c r="AK691" s="472"/>
      <c r="AL691" s="473"/>
      <c r="AM691" s="473"/>
      <c r="AN691" s="473"/>
      <c r="AO691" s="473"/>
      <c r="AP691" s="473"/>
      <c r="AQ691" s="473"/>
      <c r="AR691" s="473"/>
      <c r="AS691" s="473"/>
      <c r="AT691" s="473"/>
      <c r="AU691" s="473"/>
      <c r="AV691" s="473"/>
      <c r="AW691" s="473"/>
      <c r="AX691" s="473"/>
      <c r="AY691" s="473"/>
      <c r="AZ691" s="474"/>
      <c r="BA691" s="424"/>
      <c r="BB691" s="424"/>
      <c r="BC691" s="424"/>
      <c r="BD691" s="424"/>
      <c r="BE691" s="424"/>
      <c r="BF691" s="424"/>
      <c r="BG691" s="424"/>
      <c r="BH691" s="424"/>
      <c r="BI691" s="424"/>
      <c r="BJ691" s="424"/>
    </row>
    <row r="692" spans="6:62" ht="93" customHeight="1" x14ac:dyDescent="0.25">
      <c r="F692" s="468"/>
      <c r="G692" s="469"/>
      <c r="H692" s="469"/>
      <c r="I692" s="469"/>
      <c r="J692" s="469"/>
      <c r="K692" s="469"/>
      <c r="L692" s="469"/>
      <c r="M692" s="469"/>
      <c r="N692" s="469"/>
      <c r="U692" s="471"/>
      <c r="V692" s="472"/>
      <c r="W692" s="472"/>
      <c r="X692" s="472"/>
      <c r="Y692" s="472"/>
      <c r="Z692" s="472"/>
      <c r="AA692" s="472"/>
      <c r="AB692" s="472"/>
      <c r="AC692" s="472"/>
      <c r="AD692" s="472"/>
      <c r="AE692" s="472"/>
      <c r="AF692" s="472"/>
      <c r="AG692" s="472"/>
      <c r="AH692" s="472"/>
      <c r="AI692" s="472"/>
      <c r="AJ692" s="472"/>
      <c r="AK692" s="472"/>
      <c r="AL692" s="473"/>
      <c r="AM692" s="473"/>
      <c r="AN692" s="473"/>
      <c r="AO692" s="473"/>
      <c r="AP692" s="473"/>
      <c r="AQ692" s="473"/>
      <c r="AR692" s="473"/>
      <c r="AS692" s="473"/>
      <c r="AT692" s="473"/>
      <c r="AU692" s="473"/>
      <c r="AV692" s="473"/>
      <c r="AW692" s="473"/>
      <c r="AX692" s="473"/>
      <c r="AY692" s="473"/>
      <c r="AZ692" s="474"/>
      <c r="BA692" s="424"/>
      <c r="BB692" s="424"/>
      <c r="BC692" s="424"/>
      <c r="BD692" s="424"/>
      <c r="BE692" s="424"/>
      <c r="BF692" s="424"/>
      <c r="BG692" s="424"/>
      <c r="BH692" s="424"/>
      <c r="BI692" s="424"/>
      <c r="BJ692" s="424"/>
    </row>
    <row r="693" spans="6:62" ht="93" customHeight="1" x14ac:dyDescent="0.25">
      <c r="F693" s="468"/>
      <c r="G693" s="469"/>
      <c r="H693" s="469"/>
      <c r="I693" s="469"/>
      <c r="J693" s="469"/>
      <c r="K693" s="469"/>
      <c r="L693" s="469"/>
      <c r="M693" s="469"/>
      <c r="N693" s="469"/>
      <c r="U693" s="471"/>
      <c r="V693" s="472"/>
      <c r="W693" s="472"/>
      <c r="X693" s="472"/>
      <c r="Y693" s="472"/>
      <c r="Z693" s="472"/>
      <c r="AA693" s="472"/>
      <c r="AB693" s="472"/>
      <c r="AC693" s="472"/>
      <c r="AD693" s="472"/>
      <c r="AE693" s="472"/>
      <c r="AF693" s="472"/>
      <c r="AG693" s="472"/>
      <c r="AH693" s="472"/>
      <c r="AI693" s="472"/>
      <c r="AJ693" s="472"/>
      <c r="AK693" s="472"/>
      <c r="AL693" s="473"/>
      <c r="AM693" s="473"/>
      <c r="AN693" s="473"/>
      <c r="AO693" s="473"/>
      <c r="AP693" s="473"/>
      <c r="AQ693" s="473"/>
      <c r="AR693" s="473"/>
      <c r="AS693" s="473"/>
      <c r="AT693" s="473"/>
      <c r="AU693" s="473"/>
      <c r="AV693" s="473"/>
      <c r="AW693" s="473"/>
      <c r="AX693" s="473"/>
      <c r="AY693" s="473"/>
      <c r="AZ693" s="474"/>
      <c r="BA693" s="424"/>
      <c r="BB693" s="424"/>
      <c r="BC693" s="424"/>
      <c r="BD693" s="424"/>
      <c r="BE693" s="424"/>
      <c r="BF693" s="424"/>
      <c r="BG693" s="424"/>
      <c r="BH693" s="424"/>
      <c r="BI693" s="424"/>
      <c r="BJ693" s="424"/>
    </row>
    <row r="694" spans="6:62" ht="93" customHeight="1" x14ac:dyDescent="0.25">
      <c r="F694" s="468"/>
      <c r="G694" s="469"/>
      <c r="H694" s="469"/>
      <c r="I694" s="469"/>
      <c r="J694" s="469"/>
      <c r="K694" s="469"/>
      <c r="L694" s="469"/>
      <c r="M694" s="469"/>
      <c r="N694" s="469"/>
      <c r="U694" s="471"/>
      <c r="V694" s="472"/>
      <c r="W694" s="472"/>
      <c r="X694" s="472"/>
      <c r="Y694" s="472"/>
      <c r="Z694" s="472"/>
      <c r="AA694" s="472"/>
      <c r="AB694" s="472"/>
      <c r="AC694" s="472"/>
      <c r="AD694" s="472"/>
      <c r="AE694" s="472"/>
      <c r="AF694" s="472"/>
      <c r="AG694" s="472"/>
      <c r="AH694" s="472"/>
      <c r="AI694" s="472"/>
      <c r="AJ694" s="472"/>
      <c r="AK694" s="472"/>
      <c r="AL694" s="473"/>
      <c r="AM694" s="473"/>
      <c r="AN694" s="473"/>
      <c r="AO694" s="473"/>
      <c r="AP694" s="473"/>
      <c r="AQ694" s="473"/>
      <c r="AR694" s="473"/>
      <c r="AS694" s="473"/>
      <c r="AT694" s="473"/>
      <c r="AU694" s="473"/>
      <c r="AV694" s="473"/>
      <c r="AW694" s="473"/>
      <c r="AX694" s="473"/>
      <c r="AY694" s="473"/>
      <c r="AZ694" s="474"/>
      <c r="BA694" s="424"/>
      <c r="BB694" s="424"/>
      <c r="BC694" s="424"/>
      <c r="BD694" s="424"/>
      <c r="BE694" s="424"/>
      <c r="BF694" s="424"/>
      <c r="BG694" s="424"/>
      <c r="BH694" s="424"/>
      <c r="BI694" s="424"/>
      <c r="BJ694" s="424"/>
    </row>
    <row r="695" spans="6:62" ht="93" customHeight="1" x14ac:dyDescent="0.25">
      <c r="F695" s="468"/>
      <c r="G695" s="469"/>
      <c r="H695" s="469"/>
      <c r="I695" s="469"/>
      <c r="J695" s="469"/>
      <c r="K695" s="469"/>
      <c r="L695" s="469"/>
      <c r="M695" s="469"/>
      <c r="N695" s="469"/>
      <c r="U695" s="471"/>
      <c r="V695" s="472"/>
      <c r="W695" s="472"/>
      <c r="X695" s="472"/>
      <c r="Y695" s="472"/>
      <c r="Z695" s="472"/>
      <c r="AA695" s="472"/>
      <c r="AB695" s="472"/>
      <c r="AC695" s="472"/>
      <c r="AD695" s="472"/>
      <c r="AE695" s="472"/>
      <c r="AF695" s="472"/>
      <c r="AG695" s="472"/>
      <c r="AH695" s="472"/>
      <c r="AI695" s="472"/>
      <c r="AJ695" s="472"/>
      <c r="AK695" s="472"/>
      <c r="AL695" s="473"/>
      <c r="AM695" s="473"/>
      <c r="AN695" s="473"/>
      <c r="AO695" s="473"/>
      <c r="AP695" s="473"/>
      <c r="AQ695" s="473"/>
      <c r="AR695" s="473"/>
      <c r="AS695" s="473"/>
      <c r="AT695" s="473"/>
      <c r="AU695" s="473"/>
      <c r="AV695" s="473"/>
      <c r="AW695" s="473"/>
      <c r="AX695" s="473"/>
      <c r="AY695" s="473"/>
      <c r="AZ695" s="474"/>
      <c r="BA695" s="424"/>
      <c r="BB695" s="424"/>
      <c r="BC695" s="424"/>
      <c r="BD695" s="424"/>
      <c r="BE695" s="424"/>
      <c r="BF695" s="424"/>
      <c r="BG695" s="424"/>
      <c r="BH695" s="424"/>
      <c r="BI695" s="424"/>
      <c r="BJ695" s="424"/>
    </row>
    <row r="696" spans="6:62" ht="93" customHeight="1" x14ac:dyDescent="0.25">
      <c r="F696" s="468"/>
      <c r="G696" s="469"/>
      <c r="H696" s="469"/>
      <c r="I696" s="469"/>
      <c r="J696" s="469"/>
      <c r="K696" s="469"/>
      <c r="L696" s="469"/>
      <c r="M696" s="469"/>
      <c r="N696" s="469"/>
      <c r="U696" s="471"/>
      <c r="V696" s="472"/>
      <c r="W696" s="472"/>
      <c r="X696" s="472"/>
      <c r="Y696" s="472"/>
      <c r="Z696" s="472"/>
      <c r="AA696" s="472"/>
      <c r="AB696" s="472"/>
      <c r="AC696" s="472"/>
      <c r="AD696" s="472"/>
      <c r="AE696" s="472"/>
      <c r="AF696" s="472"/>
      <c r="AG696" s="472"/>
      <c r="AH696" s="472"/>
      <c r="AI696" s="472"/>
      <c r="AJ696" s="472"/>
      <c r="AK696" s="472"/>
      <c r="AL696" s="473"/>
      <c r="AM696" s="473"/>
      <c r="AN696" s="473"/>
      <c r="AO696" s="473"/>
      <c r="AP696" s="473"/>
      <c r="AQ696" s="473"/>
      <c r="AR696" s="473"/>
      <c r="AS696" s="473"/>
      <c r="AT696" s="473"/>
      <c r="AU696" s="473"/>
      <c r="AV696" s="473"/>
      <c r="AW696" s="473"/>
      <c r="AX696" s="473"/>
      <c r="AY696" s="473"/>
      <c r="AZ696" s="474"/>
      <c r="BA696" s="424"/>
      <c r="BB696" s="424"/>
      <c r="BC696" s="424"/>
      <c r="BD696" s="424"/>
      <c r="BE696" s="424"/>
      <c r="BF696" s="424"/>
      <c r="BG696" s="424"/>
      <c r="BH696" s="424"/>
      <c r="BI696" s="424"/>
      <c r="BJ696" s="424"/>
    </row>
    <row r="697" spans="6:62" ht="93" customHeight="1" x14ac:dyDescent="0.25">
      <c r="F697" s="468"/>
      <c r="G697" s="469"/>
      <c r="H697" s="469"/>
      <c r="I697" s="469"/>
      <c r="J697" s="469"/>
      <c r="K697" s="469"/>
      <c r="L697" s="469"/>
      <c r="M697" s="469"/>
      <c r="N697" s="469"/>
      <c r="U697" s="471"/>
      <c r="V697" s="472"/>
      <c r="W697" s="472"/>
      <c r="X697" s="472"/>
      <c r="Y697" s="472"/>
      <c r="Z697" s="472"/>
      <c r="AA697" s="472"/>
      <c r="AB697" s="472"/>
      <c r="AC697" s="472"/>
      <c r="AD697" s="472"/>
      <c r="AE697" s="472"/>
      <c r="AF697" s="472"/>
      <c r="AG697" s="472"/>
      <c r="AH697" s="472"/>
      <c r="AI697" s="472"/>
      <c r="AJ697" s="472"/>
      <c r="AK697" s="472"/>
      <c r="AL697" s="473"/>
      <c r="AM697" s="473"/>
      <c r="AN697" s="473"/>
      <c r="AO697" s="473"/>
      <c r="AP697" s="473"/>
      <c r="AQ697" s="473"/>
      <c r="AR697" s="473"/>
      <c r="AS697" s="473"/>
      <c r="AT697" s="473"/>
      <c r="AU697" s="473"/>
      <c r="AV697" s="473"/>
      <c r="AW697" s="473"/>
      <c r="AX697" s="473"/>
      <c r="AY697" s="473"/>
      <c r="AZ697" s="474"/>
      <c r="BA697" s="424"/>
      <c r="BB697" s="424"/>
      <c r="BC697" s="424"/>
      <c r="BD697" s="424"/>
      <c r="BE697" s="424"/>
      <c r="BF697" s="424"/>
      <c r="BG697" s="424"/>
      <c r="BH697" s="424"/>
      <c r="BI697" s="424"/>
      <c r="BJ697" s="424"/>
    </row>
    <row r="698" spans="6:62" ht="93" customHeight="1" x14ac:dyDescent="0.25">
      <c r="F698" s="468"/>
      <c r="G698" s="469"/>
      <c r="H698" s="469"/>
      <c r="I698" s="469"/>
      <c r="J698" s="469"/>
      <c r="K698" s="469"/>
      <c r="L698" s="469"/>
      <c r="M698" s="469"/>
      <c r="N698" s="469"/>
      <c r="U698" s="471"/>
      <c r="V698" s="472"/>
      <c r="W698" s="472"/>
      <c r="X698" s="472"/>
      <c r="Y698" s="472"/>
      <c r="Z698" s="472"/>
      <c r="AA698" s="472"/>
      <c r="AB698" s="472"/>
      <c r="AC698" s="472"/>
      <c r="AD698" s="472"/>
      <c r="AE698" s="472"/>
      <c r="AF698" s="472"/>
      <c r="AG698" s="472"/>
      <c r="AH698" s="472"/>
      <c r="AI698" s="472"/>
      <c r="AJ698" s="472"/>
      <c r="AK698" s="472"/>
      <c r="AL698" s="473"/>
      <c r="AM698" s="473"/>
      <c r="AN698" s="473"/>
      <c r="AO698" s="473"/>
      <c r="AP698" s="473"/>
      <c r="AQ698" s="473"/>
      <c r="AR698" s="473"/>
      <c r="AS698" s="473"/>
      <c r="AT698" s="473"/>
      <c r="AU698" s="473"/>
      <c r="AV698" s="473"/>
      <c r="AW698" s="473"/>
      <c r="AX698" s="473"/>
      <c r="AY698" s="473"/>
      <c r="AZ698" s="474"/>
      <c r="BA698" s="424"/>
      <c r="BB698" s="424"/>
      <c r="BC698" s="424"/>
      <c r="BD698" s="424"/>
      <c r="BE698" s="424"/>
      <c r="BF698" s="424"/>
      <c r="BG698" s="424"/>
      <c r="BH698" s="424"/>
      <c r="BI698" s="424"/>
      <c r="BJ698" s="424"/>
    </row>
    <row r="699" spans="6:62" ht="93" customHeight="1" x14ac:dyDescent="0.25">
      <c r="F699" s="468"/>
      <c r="G699" s="469"/>
      <c r="H699" s="469"/>
      <c r="I699" s="469"/>
      <c r="J699" s="469"/>
      <c r="K699" s="469"/>
      <c r="L699" s="469"/>
      <c r="M699" s="469"/>
      <c r="N699" s="469"/>
      <c r="U699" s="471"/>
      <c r="V699" s="472"/>
      <c r="W699" s="472"/>
      <c r="X699" s="472"/>
      <c r="Y699" s="472"/>
      <c r="Z699" s="472"/>
      <c r="AA699" s="472"/>
      <c r="AB699" s="472"/>
      <c r="AC699" s="472"/>
      <c r="AD699" s="472"/>
      <c r="AE699" s="472"/>
      <c r="AF699" s="472"/>
      <c r="AG699" s="472"/>
      <c r="AH699" s="472"/>
      <c r="AI699" s="472"/>
      <c r="AJ699" s="472"/>
      <c r="AK699" s="472"/>
      <c r="AL699" s="473"/>
      <c r="AM699" s="473"/>
      <c r="AN699" s="473"/>
      <c r="AO699" s="473"/>
      <c r="AP699" s="473"/>
      <c r="AQ699" s="473"/>
      <c r="AR699" s="473"/>
      <c r="AS699" s="473"/>
      <c r="AT699" s="473"/>
      <c r="AU699" s="473"/>
      <c r="AV699" s="473"/>
      <c r="AW699" s="473"/>
      <c r="AX699" s="473"/>
      <c r="AY699" s="473"/>
      <c r="AZ699" s="474"/>
      <c r="BA699" s="424"/>
      <c r="BB699" s="424"/>
      <c r="BC699" s="424"/>
      <c r="BD699" s="424"/>
      <c r="BE699" s="424"/>
      <c r="BF699" s="424"/>
      <c r="BG699" s="424"/>
      <c r="BH699" s="424"/>
      <c r="BI699" s="424"/>
      <c r="BJ699" s="424"/>
    </row>
    <row r="700" spans="6:62" ht="93" customHeight="1" x14ac:dyDescent="0.25">
      <c r="F700" s="468"/>
      <c r="G700" s="469"/>
      <c r="H700" s="469"/>
      <c r="I700" s="469"/>
      <c r="J700" s="469"/>
      <c r="K700" s="469"/>
      <c r="L700" s="469"/>
      <c r="M700" s="469"/>
      <c r="N700" s="469"/>
      <c r="U700" s="471"/>
      <c r="V700" s="472"/>
      <c r="W700" s="472"/>
      <c r="X700" s="472"/>
      <c r="Y700" s="472"/>
      <c r="Z700" s="472"/>
      <c r="AA700" s="472"/>
      <c r="AB700" s="472"/>
      <c r="AC700" s="472"/>
      <c r="AD700" s="472"/>
      <c r="AE700" s="472"/>
      <c r="AF700" s="472"/>
      <c r="AG700" s="472"/>
      <c r="AH700" s="472"/>
      <c r="AI700" s="472"/>
      <c r="AJ700" s="472"/>
      <c r="AK700" s="472"/>
      <c r="AL700" s="473"/>
      <c r="AM700" s="473"/>
      <c r="AN700" s="473"/>
      <c r="AO700" s="473"/>
      <c r="AP700" s="473"/>
      <c r="AQ700" s="473"/>
      <c r="AR700" s="473"/>
      <c r="AS700" s="473"/>
      <c r="AT700" s="473"/>
      <c r="AU700" s="473"/>
      <c r="AV700" s="473"/>
      <c r="AW700" s="473"/>
      <c r="AX700" s="473"/>
      <c r="AY700" s="473"/>
      <c r="AZ700" s="474"/>
      <c r="BA700" s="424"/>
      <c r="BB700" s="424"/>
      <c r="BC700" s="424"/>
      <c r="BD700" s="424"/>
      <c r="BE700" s="424"/>
      <c r="BF700" s="424"/>
      <c r="BG700" s="424"/>
      <c r="BH700" s="424"/>
      <c r="BI700" s="424"/>
      <c r="BJ700" s="424"/>
    </row>
    <row r="701" spans="6:62" ht="93" customHeight="1" x14ac:dyDescent="0.25">
      <c r="F701" s="468"/>
      <c r="G701" s="469"/>
      <c r="H701" s="469"/>
      <c r="I701" s="469"/>
      <c r="J701" s="469"/>
      <c r="K701" s="469"/>
      <c r="L701" s="469"/>
      <c r="M701" s="469"/>
      <c r="N701" s="469"/>
      <c r="U701" s="471"/>
      <c r="V701" s="472"/>
      <c r="W701" s="472"/>
      <c r="X701" s="472"/>
      <c r="Y701" s="472"/>
      <c r="Z701" s="472"/>
      <c r="AA701" s="472"/>
      <c r="AB701" s="472"/>
      <c r="AC701" s="472"/>
      <c r="AD701" s="472"/>
      <c r="AE701" s="472"/>
      <c r="AF701" s="472"/>
      <c r="AG701" s="472"/>
      <c r="AH701" s="472"/>
      <c r="AI701" s="472"/>
      <c r="AJ701" s="472"/>
      <c r="AK701" s="472"/>
      <c r="AL701" s="473"/>
      <c r="AM701" s="473"/>
      <c r="AN701" s="473"/>
      <c r="AO701" s="473"/>
      <c r="AP701" s="473"/>
      <c r="AQ701" s="473"/>
      <c r="AR701" s="473"/>
      <c r="AS701" s="473"/>
      <c r="AT701" s="473"/>
      <c r="AU701" s="473"/>
      <c r="AV701" s="473"/>
      <c r="AW701" s="473"/>
      <c r="AX701" s="473"/>
      <c r="AY701" s="473"/>
      <c r="AZ701" s="474"/>
      <c r="BA701" s="424"/>
      <c r="BB701" s="424"/>
      <c r="BC701" s="424"/>
      <c r="BD701" s="424"/>
      <c r="BE701" s="424"/>
      <c r="BF701" s="424"/>
      <c r="BG701" s="424"/>
      <c r="BH701" s="424"/>
      <c r="BI701" s="424"/>
      <c r="BJ701" s="424"/>
    </row>
    <row r="702" spans="6:62" ht="93" customHeight="1" x14ac:dyDescent="0.25">
      <c r="F702" s="468"/>
      <c r="G702" s="469"/>
      <c r="H702" s="469"/>
      <c r="I702" s="469"/>
      <c r="J702" s="469"/>
      <c r="K702" s="469"/>
      <c r="L702" s="469"/>
      <c r="M702" s="469"/>
      <c r="N702" s="469"/>
      <c r="U702" s="471"/>
      <c r="V702" s="472"/>
      <c r="W702" s="472"/>
      <c r="X702" s="472"/>
      <c r="Y702" s="472"/>
      <c r="Z702" s="472"/>
      <c r="AA702" s="472"/>
      <c r="AB702" s="472"/>
      <c r="AC702" s="472"/>
      <c r="AD702" s="472"/>
      <c r="AE702" s="472"/>
      <c r="AF702" s="472"/>
      <c r="AG702" s="472"/>
      <c r="AH702" s="472"/>
      <c r="AI702" s="472"/>
      <c r="AJ702" s="472"/>
      <c r="AK702" s="472"/>
      <c r="AL702" s="473"/>
      <c r="AM702" s="473"/>
      <c r="AN702" s="473"/>
      <c r="AO702" s="473"/>
      <c r="AP702" s="473"/>
      <c r="AQ702" s="473"/>
      <c r="AR702" s="473"/>
      <c r="AS702" s="473"/>
      <c r="AT702" s="473"/>
      <c r="AU702" s="473"/>
      <c r="AV702" s="473"/>
      <c r="AW702" s="473"/>
      <c r="AX702" s="473"/>
      <c r="AY702" s="473"/>
      <c r="AZ702" s="474"/>
      <c r="BA702" s="424"/>
      <c r="BB702" s="424"/>
      <c r="BC702" s="424"/>
      <c r="BD702" s="424"/>
      <c r="BE702" s="424"/>
      <c r="BF702" s="424"/>
      <c r="BG702" s="424"/>
      <c r="BH702" s="424"/>
      <c r="BI702" s="424"/>
      <c r="BJ702" s="424"/>
    </row>
    <row r="703" spans="6:62" ht="93" customHeight="1" x14ac:dyDescent="0.25">
      <c r="F703" s="468"/>
      <c r="G703" s="469"/>
      <c r="H703" s="469"/>
      <c r="I703" s="469"/>
      <c r="J703" s="469"/>
      <c r="K703" s="469"/>
      <c r="L703" s="469"/>
      <c r="M703" s="469"/>
      <c r="N703" s="469"/>
      <c r="U703" s="471"/>
      <c r="V703" s="472"/>
      <c r="W703" s="472"/>
      <c r="X703" s="472"/>
      <c r="Y703" s="472"/>
      <c r="Z703" s="472"/>
      <c r="AA703" s="472"/>
      <c r="AB703" s="472"/>
      <c r="AC703" s="472"/>
      <c r="AD703" s="472"/>
      <c r="AE703" s="472"/>
      <c r="AF703" s="472"/>
      <c r="AG703" s="472"/>
      <c r="AH703" s="472"/>
      <c r="AI703" s="472"/>
      <c r="AJ703" s="472"/>
      <c r="AK703" s="472"/>
      <c r="AL703" s="473"/>
      <c r="AM703" s="473"/>
      <c r="AN703" s="473"/>
      <c r="AO703" s="473"/>
      <c r="AP703" s="473"/>
      <c r="AQ703" s="473"/>
      <c r="AR703" s="473"/>
      <c r="AS703" s="473"/>
      <c r="AT703" s="473"/>
      <c r="AU703" s="473"/>
      <c r="AV703" s="473"/>
      <c r="AW703" s="473"/>
      <c r="AX703" s="473"/>
      <c r="AY703" s="473"/>
      <c r="AZ703" s="474"/>
      <c r="BA703" s="424"/>
      <c r="BB703" s="424"/>
      <c r="BC703" s="424"/>
      <c r="BD703" s="424"/>
      <c r="BE703" s="424"/>
      <c r="BF703" s="424"/>
      <c r="BG703" s="424"/>
      <c r="BH703" s="424"/>
      <c r="BI703" s="424"/>
      <c r="BJ703" s="424"/>
    </row>
    <row r="704" spans="6:62" ht="93" customHeight="1" x14ac:dyDescent="0.25">
      <c r="F704" s="468"/>
      <c r="G704" s="469"/>
      <c r="H704" s="469"/>
      <c r="I704" s="469"/>
      <c r="J704" s="469"/>
      <c r="K704" s="469"/>
      <c r="L704" s="469"/>
      <c r="M704" s="469"/>
      <c r="N704" s="469"/>
      <c r="U704" s="471"/>
      <c r="V704" s="472"/>
      <c r="W704" s="472"/>
      <c r="X704" s="472"/>
      <c r="Y704" s="472"/>
      <c r="Z704" s="472"/>
      <c r="AA704" s="472"/>
      <c r="AB704" s="472"/>
      <c r="AC704" s="472"/>
      <c r="AD704" s="472"/>
      <c r="AE704" s="472"/>
      <c r="AF704" s="472"/>
      <c r="AG704" s="472"/>
      <c r="AH704" s="472"/>
      <c r="AI704" s="472"/>
      <c r="AJ704" s="472"/>
      <c r="AK704" s="472"/>
      <c r="AL704" s="473"/>
      <c r="AM704" s="473"/>
      <c r="AN704" s="473"/>
      <c r="AO704" s="473"/>
      <c r="AP704" s="473"/>
      <c r="AQ704" s="473"/>
      <c r="AR704" s="473"/>
      <c r="AS704" s="473"/>
      <c r="AT704" s="473"/>
      <c r="AU704" s="473"/>
      <c r="AV704" s="473"/>
      <c r="AW704" s="473"/>
      <c r="AX704" s="473"/>
      <c r="AY704" s="473"/>
      <c r="AZ704" s="474"/>
      <c r="BA704" s="424"/>
      <c r="BB704" s="424"/>
      <c r="BC704" s="424"/>
      <c r="BD704" s="424"/>
      <c r="BE704" s="424"/>
      <c r="BF704" s="424"/>
      <c r="BG704" s="424"/>
      <c r="BH704" s="424"/>
      <c r="BI704" s="424"/>
      <c r="BJ704" s="424"/>
    </row>
    <row r="705" spans="6:62" ht="93" customHeight="1" x14ac:dyDescent="0.25">
      <c r="F705" s="468"/>
      <c r="G705" s="469"/>
      <c r="H705" s="469"/>
      <c r="I705" s="469"/>
      <c r="J705" s="469"/>
      <c r="K705" s="469"/>
      <c r="L705" s="469"/>
      <c r="M705" s="469"/>
      <c r="N705" s="469"/>
      <c r="U705" s="471"/>
      <c r="V705" s="472"/>
      <c r="W705" s="472"/>
      <c r="X705" s="472"/>
      <c r="Y705" s="472"/>
      <c r="Z705" s="472"/>
      <c r="AA705" s="472"/>
      <c r="AB705" s="472"/>
      <c r="AC705" s="472"/>
      <c r="AD705" s="472"/>
      <c r="AE705" s="472"/>
      <c r="AF705" s="472"/>
      <c r="AG705" s="472"/>
      <c r="AH705" s="472"/>
      <c r="AI705" s="472"/>
      <c r="AJ705" s="472"/>
      <c r="AK705" s="472"/>
      <c r="AL705" s="473"/>
      <c r="AM705" s="473"/>
      <c r="AN705" s="473"/>
      <c r="AO705" s="473"/>
      <c r="AP705" s="473"/>
      <c r="AQ705" s="473"/>
      <c r="AR705" s="473"/>
      <c r="AS705" s="473"/>
      <c r="AT705" s="473"/>
      <c r="AU705" s="473"/>
      <c r="AV705" s="473"/>
      <c r="AW705" s="473"/>
      <c r="AX705" s="473"/>
      <c r="AY705" s="473"/>
      <c r="AZ705" s="474"/>
      <c r="BA705" s="424"/>
      <c r="BB705" s="424"/>
      <c r="BC705" s="424"/>
      <c r="BD705" s="424"/>
      <c r="BE705" s="424"/>
      <c r="BF705" s="424"/>
      <c r="BG705" s="424"/>
      <c r="BH705" s="424"/>
      <c r="BI705" s="424"/>
      <c r="BJ705" s="424"/>
    </row>
    <row r="706" spans="6:62" ht="93" customHeight="1" x14ac:dyDescent="0.25">
      <c r="F706" s="468"/>
      <c r="G706" s="469"/>
      <c r="H706" s="469"/>
      <c r="I706" s="469"/>
      <c r="J706" s="469"/>
      <c r="K706" s="469"/>
      <c r="L706" s="469"/>
      <c r="M706" s="469"/>
      <c r="N706" s="469"/>
      <c r="U706" s="471"/>
      <c r="V706" s="472"/>
      <c r="W706" s="472"/>
      <c r="X706" s="472"/>
      <c r="Y706" s="472"/>
      <c r="Z706" s="472"/>
      <c r="AA706" s="472"/>
      <c r="AB706" s="472"/>
      <c r="AC706" s="472"/>
      <c r="AD706" s="472"/>
      <c r="AE706" s="472"/>
      <c r="AF706" s="472"/>
      <c r="AG706" s="472"/>
      <c r="AH706" s="472"/>
      <c r="AI706" s="472"/>
      <c r="AJ706" s="472"/>
      <c r="AK706" s="472"/>
      <c r="AL706" s="473"/>
      <c r="AM706" s="473"/>
      <c r="AN706" s="473"/>
      <c r="AO706" s="473"/>
      <c r="AP706" s="473"/>
      <c r="AQ706" s="473"/>
      <c r="AR706" s="473"/>
      <c r="AS706" s="473"/>
      <c r="AT706" s="473"/>
      <c r="AU706" s="473"/>
      <c r="AV706" s="473"/>
      <c r="AW706" s="473"/>
      <c r="AX706" s="473"/>
      <c r="AY706" s="473"/>
      <c r="AZ706" s="474"/>
      <c r="BA706" s="424"/>
      <c r="BB706" s="424"/>
      <c r="BC706" s="424"/>
      <c r="BD706" s="424"/>
      <c r="BE706" s="424"/>
      <c r="BF706" s="424"/>
      <c r="BG706" s="424"/>
      <c r="BH706" s="424"/>
      <c r="BI706" s="424"/>
      <c r="BJ706" s="424"/>
    </row>
    <row r="707" spans="6:62" ht="93" customHeight="1" x14ac:dyDescent="0.25">
      <c r="F707" s="468"/>
      <c r="G707" s="469"/>
      <c r="H707" s="469"/>
      <c r="I707" s="469"/>
      <c r="J707" s="469"/>
      <c r="K707" s="469"/>
      <c r="L707" s="469"/>
      <c r="M707" s="469"/>
      <c r="N707" s="469"/>
      <c r="U707" s="471"/>
      <c r="V707" s="472"/>
      <c r="W707" s="472"/>
      <c r="X707" s="472"/>
      <c r="Y707" s="472"/>
      <c r="Z707" s="472"/>
      <c r="AA707" s="472"/>
      <c r="AB707" s="472"/>
      <c r="AC707" s="472"/>
      <c r="AD707" s="472"/>
      <c r="AE707" s="472"/>
      <c r="AF707" s="472"/>
      <c r="AG707" s="472"/>
      <c r="AH707" s="472"/>
      <c r="AI707" s="472"/>
      <c r="AJ707" s="472"/>
      <c r="AK707" s="472"/>
      <c r="AL707" s="473"/>
      <c r="AM707" s="473"/>
      <c r="AN707" s="473"/>
      <c r="AO707" s="473"/>
      <c r="AP707" s="473"/>
      <c r="AQ707" s="473"/>
      <c r="AR707" s="473"/>
      <c r="AS707" s="473"/>
      <c r="AT707" s="473"/>
      <c r="AU707" s="473"/>
      <c r="AV707" s="473"/>
      <c r="AW707" s="473"/>
      <c r="AX707" s="473"/>
      <c r="AY707" s="473"/>
      <c r="AZ707" s="474"/>
      <c r="BA707" s="424"/>
      <c r="BB707" s="424"/>
      <c r="BC707" s="424"/>
      <c r="BD707" s="424"/>
      <c r="BE707" s="424"/>
      <c r="BF707" s="424"/>
      <c r="BG707" s="424"/>
      <c r="BH707" s="424"/>
      <c r="BI707" s="424"/>
      <c r="BJ707" s="424"/>
    </row>
    <row r="708" spans="6:62" ht="93" customHeight="1" x14ac:dyDescent="0.25">
      <c r="F708" s="468"/>
      <c r="G708" s="469"/>
      <c r="H708" s="469"/>
      <c r="I708" s="469"/>
      <c r="J708" s="469"/>
      <c r="K708" s="469"/>
      <c r="L708" s="469"/>
      <c r="M708" s="469"/>
      <c r="N708" s="469"/>
      <c r="U708" s="471"/>
      <c r="V708" s="472"/>
      <c r="W708" s="472"/>
      <c r="X708" s="472"/>
      <c r="Y708" s="472"/>
      <c r="Z708" s="472"/>
      <c r="AA708" s="472"/>
      <c r="AB708" s="472"/>
      <c r="AC708" s="472"/>
      <c r="AD708" s="472"/>
      <c r="AE708" s="472"/>
      <c r="AF708" s="472"/>
      <c r="AG708" s="472"/>
      <c r="AH708" s="472"/>
      <c r="AI708" s="472"/>
      <c r="AJ708" s="472"/>
      <c r="AK708" s="472"/>
      <c r="AL708" s="473"/>
      <c r="AM708" s="473"/>
      <c r="AN708" s="473"/>
      <c r="AO708" s="473"/>
      <c r="AP708" s="473"/>
      <c r="AQ708" s="473"/>
      <c r="AR708" s="473"/>
      <c r="AS708" s="473"/>
      <c r="AT708" s="473"/>
      <c r="AU708" s="473"/>
      <c r="AV708" s="473"/>
      <c r="AW708" s="473"/>
      <c r="AX708" s="473"/>
      <c r="AY708" s="473"/>
      <c r="AZ708" s="474"/>
      <c r="BA708" s="424"/>
      <c r="BB708" s="424"/>
      <c r="BC708" s="424"/>
      <c r="BD708" s="424"/>
      <c r="BE708" s="424"/>
      <c r="BF708" s="424"/>
      <c r="BG708" s="424"/>
      <c r="BH708" s="424"/>
      <c r="BI708" s="424"/>
      <c r="BJ708" s="424"/>
    </row>
    <row r="709" spans="6:62" ht="93" customHeight="1" x14ac:dyDescent="0.25">
      <c r="F709" s="468"/>
      <c r="G709" s="469"/>
      <c r="H709" s="469"/>
      <c r="I709" s="469"/>
      <c r="J709" s="469"/>
      <c r="K709" s="469"/>
      <c r="L709" s="469"/>
      <c r="M709" s="469"/>
      <c r="N709" s="469"/>
      <c r="U709" s="471"/>
      <c r="V709" s="472"/>
      <c r="W709" s="472"/>
      <c r="X709" s="472"/>
      <c r="Y709" s="472"/>
      <c r="Z709" s="472"/>
      <c r="AA709" s="472"/>
      <c r="AB709" s="472"/>
      <c r="AC709" s="472"/>
      <c r="AD709" s="472"/>
      <c r="AE709" s="472"/>
      <c r="AF709" s="472"/>
      <c r="AG709" s="472"/>
      <c r="AH709" s="472"/>
      <c r="AI709" s="472"/>
      <c r="AJ709" s="472"/>
      <c r="AK709" s="472"/>
      <c r="AL709" s="473"/>
      <c r="AM709" s="473"/>
      <c r="AN709" s="473"/>
      <c r="AO709" s="473"/>
      <c r="AP709" s="473"/>
      <c r="AQ709" s="473"/>
      <c r="AR709" s="473"/>
      <c r="AS709" s="473"/>
      <c r="AT709" s="473"/>
      <c r="AU709" s="473"/>
      <c r="AV709" s="473"/>
      <c r="AW709" s="473"/>
      <c r="AX709" s="473"/>
      <c r="AY709" s="473"/>
      <c r="AZ709" s="474"/>
      <c r="BA709" s="424"/>
      <c r="BB709" s="424"/>
      <c r="BC709" s="424"/>
      <c r="BD709" s="424"/>
      <c r="BE709" s="424"/>
      <c r="BF709" s="424"/>
      <c r="BG709" s="424"/>
      <c r="BH709" s="424"/>
      <c r="BI709" s="424"/>
      <c r="BJ709" s="424"/>
    </row>
    <row r="710" spans="6:62" ht="93" customHeight="1" x14ac:dyDescent="0.25">
      <c r="F710" s="468"/>
      <c r="G710" s="469"/>
      <c r="H710" s="469"/>
      <c r="I710" s="469"/>
      <c r="J710" s="469"/>
      <c r="K710" s="469"/>
      <c r="L710" s="469"/>
      <c r="M710" s="469"/>
      <c r="N710" s="469"/>
      <c r="U710" s="471"/>
      <c r="V710" s="472"/>
      <c r="W710" s="472"/>
      <c r="X710" s="472"/>
      <c r="Y710" s="472"/>
      <c r="Z710" s="472"/>
      <c r="AA710" s="472"/>
      <c r="AB710" s="472"/>
      <c r="AC710" s="472"/>
      <c r="AD710" s="472"/>
      <c r="AE710" s="472"/>
      <c r="AF710" s="472"/>
      <c r="AG710" s="472"/>
      <c r="AH710" s="472"/>
      <c r="AI710" s="472"/>
      <c r="AJ710" s="472"/>
      <c r="AK710" s="472"/>
      <c r="AL710" s="473"/>
      <c r="AM710" s="473"/>
      <c r="AN710" s="473"/>
      <c r="AO710" s="473"/>
      <c r="AP710" s="473"/>
      <c r="AQ710" s="473"/>
      <c r="AR710" s="473"/>
      <c r="AS710" s="473"/>
      <c r="AT710" s="473"/>
      <c r="AU710" s="473"/>
      <c r="AV710" s="473"/>
      <c r="AW710" s="473"/>
      <c r="AX710" s="473"/>
      <c r="AY710" s="473"/>
      <c r="AZ710" s="474"/>
      <c r="BA710" s="424"/>
      <c r="BB710" s="424"/>
      <c r="BC710" s="424"/>
      <c r="BD710" s="424"/>
      <c r="BE710" s="424"/>
      <c r="BF710" s="424"/>
      <c r="BG710" s="424"/>
      <c r="BH710" s="424"/>
      <c r="BI710" s="424"/>
      <c r="BJ710" s="424"/>
    </row>
    <row r="711" spans="6:62" ht="93" customHeight="1" x14ac:dyDescent="0.25">
      <c r="F711" s="468"/>
      <c r="G711" s="469"/>
      <c r="H711" s="469"/>
      <c r="I711" s="469"/>
      <c r="J711" s="469"/>
      <c r="K711" s="469"/>
      <c r="L711" s="469"/>
      <c r="M711" s="469"/>
      <c r="N711" s="469"/>
      <c r="U711" s="471"/>
      <c r="V711" s="472"/>
      <c r="W711" s="472"/>
      <c r="X711" s="472"/>
      <c r="Y711" s="472"/>
      <c r="Z711" s="472"/>
      <c r="AA711" s="472"/>
      <c r="AB711" s="472"/>
      <c r="AC711" s="472"/>
      <c r="AD711" s="472"/>
      <c r="AE711" s="472"/>
      <c r="AF711" s="472"/>
      <c r="AG711" s="472"/>
      <c r="AH711" s="472"/>
      <c r="AI711" s="472"/>
      <c r="AJ711" s="472"/>
      <c r="AK711" s="472"/>
      <c r="AL711" s="473"/>
      <c r="AM711" s="473"/>
      <c r="AN711" s="473"/>
      <c r="AO711" s="473"/>
      <c r="AP711" s="473"/>
      <c r="AQ711" s="473"/>
      <c r="AR711" s="473"/>
      <c r="AS711" s="473"/>
      <c r="AT711" s="473"/>
      <c r="AU711" s="473"/>
      <c r="AV711" s="473"/>
      <c r="AW711" s="473"/>
      <c r="AX711" s="473"/>
      <c r="AY711" s="473"/>
      <c r="AZ711" s="474"/>
      <c r="BA711" s="424"/>
      <c r="BB711" s="424"/>
      <c r="BC711" s="424"/>
      <c r="BD711" s="424"/>
      <c r="BE711" s="424"/>
      <c r="BF711" s="424"/>
      <c r="BG711" s="424"/>
      <c r="BH711" s="424"/>
      <c r="BI711" s="424"/>
      <c r="BJ711" s="424"/>
    </row>
    <row r="712" spans="6:62" ht="93" customHeight="1" x14ac:dyDescent="0.25">
      <c r="F712" s="468"/>
      <c r="G712" s="469"/>
      <c r="H712" s="469"/>
      <c r="I712" s="469"/>
      <c r="J712" s="469"/>
      <c r="K712" s="469"/>
      <c r="L712" s="469"/>
      <c r="M712" s="469"/>
      <c r="N712" s="469"/>
      <c r="U712" s="471"/>
      <c r="V712" s="472"/>
      <c r="W712" s="472"/>
      <c r="X712" s="472"/>
      <c r="Y712" s="472"/>
      <c r="Z712" s="472"/>
      <c r="AA712" s="472"/>
      <c r="AB712" s="472"/>
      <c r="AC712" s="472"/>
      <c r="AD712" s="472"/>
      <c r="AE712" s="472"/>
      <c r="AF712" s="472"/>
      <c r="AG712" s="472"/>
      <c r="AH712" s="472"/>
      <c r="AI712" s="472"/>
      <c r="AJ712" s="472"/>
      <c r="AK712" s="472"/>
      <c r="AL712" s="473"/>
      <c r="AM712" s="473"/>
      <c r="AN712" s="473"/>
      <c r="AO712" s="473"/>
      <c r="AP712" s="473"/>
      <c r="AQ712" s="473"/>
      <c r="AR712" s="473"/>
      <c r="AS712" s="473"/>
      <c r="AT712" s="473"/>
      <c r="AU712" s="473"/>
      <c r="AV712" s="473"/>
      <c r="AW712" s="473"/>
      <c r="AX712" s="473"/>
      <c r="AY712" s="473"/>
      <c r="AZ712" s="474"/>
      <c r="BA712" s="424"/>
      <c r="BB712" s="424"/>
      <c r="BC712" s="424"/>
      <c r="BD712" s="424"/>
      <c r="BE712" s="424"/>
      <c r="BF712" s="424"/>
      <c r="BG712" s="424"/>
      <c r="BH712" s="424"/>
      <c r="BI712" s="424"/>
      <c r="BJ712" s="424"/>
    </row>
    <row r="713" spans="6:62" ht="93" customHeight="1" x14ac:dyDescent="0.25">
      <c r="F713" s="468"/>
      <c r="G713" s="469"/>
      <c r="H713" s="469"/>
      <c r="I713" s="469"/>
      <c r="J713" s="469"/>
      <c r="K713" s="469"/>
      <c r="L713" s="469"/>
      <c r="M713" s="469"/>
      <c r="N713" s="469"/>
      <c r="U713" s="471"/>
      <c r="V713" s="472"/>
      <c r="W713" s="472"/>
      <c r="X713" s="472"/>
      <c r="Y713" s="472"/>
      <c r="Z713" s="472"/>
      <c r="AA713" s="472"/>
      <c r="AB713" s="472"/>
      <c r="AC713" s="472"/>
      <c r="AD713" s="472"/>
      <c r="AE713" s="472"/>
      <c r="AF713" s="472"/>
      <c r="AG713" s="472"/>
      <c r="AH713" s="472"/>
      <c r="AI713" s="472"/>
      <c r="AJ713" s="472"/>
      <c r="AK713" s="472"/>
      <c r="AL713" s="473"/>
      <c r="AM713" s="473"/>
      <c r="AN713" s="473"/>
      <c r="AO713" s="473"/>
      <c r="AP713" s="473"/>
      <c r="AQ713" s="473"/>
      <c r="AR713" s="473"/>
      <c r="AS713" s="473"/>
      <c r="AT713" s="473"/>
      <c r="AU713" s="473"/>
      <c r="AV713" s="473"/>
      <c r="AW713" s="473"/>
      <c r="AX713" s="473"/>
      <c r="AY713" s="473"/>
      <c r="AZ713" s="474"/>
      <c r="BA713" s="424"/>
      <c r="BB713" s="424"/>
      <c r="BC713" s="424"/>
      <c r="BD713" s="424"/>
      <c r="BE713" s="424"/>
      <c r="BF713" s="424"/>
      <c r="BG713" s="424"/>
      <c r="BH713" s="424"/>
      <c r="BI713" s="424"/>
      <c r="BJ713" s="424"/>
    </row>
    <row r="714" spans="6:62" ht="93" customHeight="1" x14ac:dyDescent="0.25">
      <c r="F714" s="468"/>
      <c r="G714" s="469"/>
      <c r="H714" s="469"/>
      <c r="I714" s="469"/>
      <c r="J714" s="469"/>
      <c r="K714" s="469"/>
      <c r="L714" s="469"/>
      <c r="M714" s="469"/>
      <c r="N714" s="469"/>
      <c r="U714" s="471"/>
      <c r="V714" s="472"/>
      <c r="W714" s="472"/>
      <c r="X714" s="472"/>
      <c r="Y714" s="472"/>
      <c r="Z714" s="472"/>
      <c r="AA714" s="472"/>
      <c r="AB714" s="472"/>
      <c r="AC714" s="472"/>
      <c r="AD714" s="472"/>
      <c r="AE714" s="472"/>
      <c r="AF714" s="472"/>
      <c r="AG714" s="472"/>
      <c r="AH714" s="472"/>
      <c r="AI714" s="472"/>
      <c r="AJ714" s="472"/>
      <c r="AK714" s="472"/>
      <c r="AL714" s="473"/>
      <c r="AM714" s="473"/>
      <c r="AN714" s="473"/>
      <c r="AO714" s="473"/>
      <c r="AP714" s="473"/>
      <c r="AQ714" s="473"/>
      <c r="AR714" s="473"/>
      <c r="AS714" s="473"/>
      <c r="AT714" s="473"/>
      <c r="AU714" s="473"/>
      <c r="AV714" s="473"/>
      <c r="AW714" s="473"/>
      <c r="AX714" s="473"/>
      <c r="AY714" s="473"/>
      <c r="AZ714" s="474"/>
      <c r="BA714" s="424"/>
      <c r="BB714" s="424"/>
      <c r="BC714" s="424"/>
      <c r="BD714" s="424"/>
      <c r="BE714" s="424"/>
      <c r="BF714" s="424"/>
      <c r="BG714" s="424"/>
      <c r="BH714" s="424"/>
      <c r="BI714" s="424"/>
      <c r="BJ714" s="424"/>
    </row>
    <row r="715" spans="6:62" ht="93" customHeight="1" x14ac:dyDescent="0.25">
      <c r="F715" s="468"/>
      <c r="G715" s="469"/>
      <c r="H715" s="469"/>
      <c r="I715" s="469"/>
      <c r="J715" s="469"/>
      <c r="K715" s="469"/>
      <c r="L715" s="469"/>
      <c r="M715" s="469"/>
      <c r="N715" s="469"/>
      <c r="U715" s="471"/>
      <c r="V715" s="472"/>
      <c r="W715" s="472"/>
      <c r="X715" s="472"/>
      <c r="Y715" s="472"/>
      <c r="Z715" s="472"/>
      <c r="AA715" s="472"/>
      <c r="AB715" s="472"/>
      <c r="AC715" s="472"/>
      <c r="AD715" s="472"/>
      <c r="AE715" s="472"/>
      <c r="AF715" s="472"/>
      <c r="AG715" s="472"/>
      <c r="AH715" s="472"/>
      <c r="AI715" s="472"/>
      <c r="AJ715" s="472"/>
      <c r="AK715" s="472"/>
      <c r="AL715" s="473"/>
      <c r="AM715" s="473"/>
      <c r="AN715" s="473"/>
      <c r="AO715" s="473"/>
      <c r="AP715" s="473"/>
      <c r="AQ715" s="473"/>
      <c r="AR715" s="473"/>
      <c r="AS715" s="473"/>
      <c r="AT715" s="473"/>
      <c r="AU715" s="473"/>
      <c r="AV715" s="473"/>
      <c r="AW715" s="473"/>
      <c r="AX715" s="473"/>
      <c r="AY715" s="473"/>
      <c r="AZ715" s="474"/>
      <c r="BA715" s="424"/>
      <c r="BB715" s="424"/>
      <c r="BC715" s="424"/>
      <c r="BD715" s="424"/>
      <c r="BE715" s="424"/>
      <c r="BF715" s="424"/>
      <c r="BG715" s="424"/>
      <c r="BH715" s="424"/>
      <c r="BI715" s="424"/>
      <c r="BJ715" s="424"/>
    </row>
    <row r="716" spans="6:62" ht="93" customHeight="1" x14ac:dyDescent="0.25">
      <c r="F716" s="468"/>
      <c r="G716" s="469"/>
      <c r="H716" s="469"/>
      <c r="I716" s="469"/>
      <c r="J716" s="469"/>
      <c r="K716" s="469"/>
      <c r="L716" s="469"/>
      <c r="M716" s="469"/>
      <c r="N716" s="469"/>
      <c r="U716" s="471"/>
      <c r="V716" s="472"/>
      <c r="W716" s="472"/>
      <c r="X716" s="472"/>
      <c r="Y716" s="472"/>
      <c r="Z716" s="472"/>
      <c r="AA716" s="472"/>
      <c r="AB716" s="472"/>
      <c r="AC716" s="472"/>
      <c r="AD716" s="472"/>
      <c r="AE716" s="472"/>
      <c r="AF716" s="472"/>
      <c r="AG716" s="472"/>
      <c r="AH716" s="472"/>
      <c r="AI716" s="472"/>
      <c r="AJ716" s="472"/>
      <c r="AK716" s="472"/>
      <c r="AL716" s="473"/>
      <c r="AM716" s="473"/>
      <c r="AN716" s="473"/>
      <c r="AO716" s="473"/>
      <c r="AP716" s="473"/>
      <c r="AQ716" s="473"/>
      <c r="AR716" s="473"/>
      <c r="AS716" s="473"/>
      <c r="AT716" s="473"/>
      <c r="AU716" s="473"/>
      <c r="AV716" s="473"/>
      <c r="AW716" s="473"/>
      <c r="AX716" s="473"/>
      <c r="AY716" s="473"/>
      <c r="AZ716" s="474"/>
      <c r="BA716" s="424"/>
      <c r="BB716" s="424"/>
      <c r="BC716" s="424"/>
      <c r="BD716" s="424"/>
      <c r="BE716" s="424"/>
      <c r="BF716" s="424"/>
      <c r="BG716" s="424"/>
      <c r="BH716" s="424"/>
      <c r="BI716" s="424"/>
      <c r="BJ716" s="424"/>
    </row>
    <row r="717" spans="6:62" ht="93" customHeight="1" x14ac:dyDescent="0.25">
      <c r="F717" s="468"/>
      <c r="G717" s="469"/>
      <c r="H717" s="469"/>
      <c r="I717" s="469"/>
      <c r="J717" s="469"/>
      <c r="K717" s="469"/>
      <c r="L717" s="469"/>
      <c r="M717" s="469"/>
      <c r="N717" s="469"/>
      <c r="U717" s="471"/>
      <c r="V717" s="472"/>
      <c r="W717" s="472"/>
      <c r="X717" s="472"/>
      <c r="Y717" s="472"/>
      <c r="Z717" s="472"/>
      <c r="AA717" s="472"/>
      <c r="AB717" s="472"/>
      <c r="AC717" s="472"/>
      <c r="AD717" s="472"/>
      <c r="AE717" s="472"/>
      <c r="AF717" s="472"/>
      <c r="AG717" s="472"/>
      <c r="AH717" s="472"/>
      <c r="AI717" s="472"/>
      <c r="AJ717" s="472"/>
      <c r="AK717" s="472"/>
      <c r="AL717" s="473"/>
      <c r="AM717" s="473"/>
      <c r="AN717" s="473"/>
      <c r="AO717" s="473"/>
      <c r="AP717" s="473"/>
      <c r="AQ717" s="473"/>
      <c r="AR717" s="473"/>
      <c r="AS717" s="473"/>
      <c r="AT717" s="473"/>
      <c r="AU717" s="473"/>
      <c r="AV717" s="473"/>
      <c r="AW717" s="473"/>
      <c r="AX717" s="473"/>
      <c r="AY717" s="473"/>
      <c r="AZ717" s="474"/>
      <c r="BA717" s="424"/>
      <c r="BB717" s="424"/>
      <c r="BC717" s="424"/>
      <c r="BD717" s="424"/>
      <c r="BE717" s="424"/>
      <c r="BF717" s="424"/>
      <c r="BG717" s="424"/>
      <c r="BH717" s="424"/>
      <c r="BI717" s="424"/>
      <c r="BJ717" s="424"/>
    </row>
    <row r="718" spans="6:62" ht="93" customHeight="1" x14ac:dyDescent="0.25">
      <c r="F718" s="468"/>
      <c r="G718" s="469"/>
      <c r="H718" s="469"/>
      <c r="I718" s="469"/>
      <c r="J718" s="469"/>
      <c r="K718" s="469"/>
      <c r="L718" s="469"/>
      <c r="M718" s="469"/>
      <c r="N718" s="469"/>
      <c r="U718" s="471"/>
      <c r="V718" s="472"/>
      <c r="W718" s="472"/>
      <c r="X718" s="472"/>
      <c r="Y718" s="472"/>
      <c r="Z718" s="472"/>
      <c r="AA718" s="472"/>
      <c r="AB718" s="472"/>
      <c r="AC718" s="472"/>
      <c r="AD718" s="472"/>
      <c r="AE718" s="472"/>
      <c r="AF718" s="472"/>
      <c r="AG718" s="472"/>
      <c r="AH718" s="472"/>
      <c r="AI718" s="472"/>
      <c r="AJ718" s="472"/>
      <c r="AK718" s="472"/>
      <c r="AL718" s="473"/>
      <c r="AM718" s="473"/>
      <c r="AN718" s="473"/>
      <c r="AO718" s="473"/>
      <c r="AP718" s="473"/>
      <c r="AQ718" s="473"/>
      <c r="AR718" s="473"/>
      <c r="AS718" s="473"/>
      <c r="AT718" s="473"/>
      <c r="AU718" s="473"/>
      <c r="AV718" s="473"/>
      <c r="AW718" s="473"/>
      <c r="AX718" s="473"/>
      <c r="AY718" s="473"/>
      <c r="AZ718" s="474"/>
      <c r="BA718" s="424"/>
      <c r="BB718" s="424"/>
      <c r="BC718" s="424"/>
      <c r="BD718" s="424"/>
      <c r="BE718" s="424"/>
      <c r="BF718" s="424"/>
      <c r="BG718" s="424"/>
      <c r="BH718" s="424"/>
      <c r="BI718" s="424"/>
      <c r="BJ718" s="424"/>
    </row>
    <row r="719" spans="6:62" ht="93" customHeight="1" x14ac:dyDescent="0.25">
      <c r="F719" s="468"/>
      <c r="G719" s="469"/>
      <c r="H719" s="469"/>
      <c r="I719" s="469"/>
      <c r="J719" s="469"/>
      <c r="K719" s="469"/>
      <c r="L719" s="469"/>
      <c r="M719" s="469"/>
      <c r="N719" s="469"/>
      <c r="U719" s="471"/>
      <c r="V719" s="472"/>
      <c r="W719" s="472"/>
      <c r="X719" s="472"/>
      <c r="Y719" s="472"/>
      <c r="Z719" s="472"/>
      <c r="AA719" s="472"/>
      <c r="AB719" s="472"/>
      <c r="AC719" s="472"/>
      <c r="AD719" s="472"/>
      <c r="AE719" s="472"/>
      <c r="AF719" s="472"/>
      <c r="AG719" s="472"/>
      <c r="AH719" s="472"/>
      <c r="AI719" s="472"/>
      <c r="AJ719" s="472"/>
      <c r="AK719" s="472"/>
      <c r="AL719" s="473"/>
      <c r="AM719" s="473"/>
      <c r="AN719" s="473"/>
      <c r="AO719" s="473"/>
      <c r="AP719" s="473"/>
      <c r="AQ719" s="473"/>
      <c r="AR719" s="473"/>
      <c r="AS719" s="473"/>
      <c r="AT719" s="473"/>
      <c r="AU719" s="473"/>
      <c r="AV719" s="473"/>
      <c r="AW719" s="473"/>
      <c r="AX719" s="473"/>
      <c r="AY719" s="473"/>
      <c r="AZ719" s="474"/>
      <c r="BA719" s="424"/>
      <c r="BB719" s="424"/>
      <c r="BC719" s="424"/>
      <c r="BD719" s="424"/>
      <c r="BE719" s="424"/>
      <c r="BF719" s="424"/>
      <c r="BG719" s="424"/>
      <c r="BH719" s="424"/>
      <c r="BI719" s="424"/>
      <c r="BJ719" s="424"/>
    </row>
    <row r="720" spans="6:62" ht="93" customHeight="1" x14ac:dyDescent="0.25">
      <c r="F720" s="468"/>
      <c r="G720" s="469"/>
      <c r="H720" s="469"/>
      <c r="I720" s="469"/>
      <c r="J720" s="469"/>
      <c r="K720" s="469"/>
      <c r="L720" s="469"/>
      <c r="M720" s="469"/>
      <c r="N720" s="469"/>
      <c r="U720" s="471"/>
      <c r="V720" s="472"/>
      <c r="W720" s="472"/>
      <c r="X720" s="472"/>
      <c r="Y720" s="472"/>
      <c r="Z720" s="472"/>
      <c r="AA720" s="472"/>
      <c r="AB720" s="472"/>
      <c r="AC720" s="472"/>
      <c r="AD720" s="472"/>
      <c r="AE720" s="472"/>
      <c r="AF720" s="472"/>
      <c r="AG720" s="472"/>
      <c r="AH720" s="472"/>
      <c r="AI720" s="472"/>
      <c r="AJ720" s="472"/>
      <c r="AK720" s="472"/>
      <c r="AL720" s="473"/>
      <c r="AM720" s="473"/>
      <c r="AN720" s="473"/>
      <c r="AO720" s="473"/>
      <c r="AP720" s="473"/>
      <c r="AQ720" s="473"/>
      <c r="AR720" s="473"/>
      <c r="AS720" s="473"/>
      <c r="AT720" s="473"/>
      <c r="AU720" s="473"/>
      <c r="AV720" s="473"/>
      <c r="AW720" s="473"/>
      <c r="AX720" s="473"/>
      <c r="AY720" s="473"/>
      <c r="AZ720" s="474"/>
      <c r="BA720" s="424"/>
      <c r="BB720" s="424"/>
      <c r="BC720" s="424"/>
      <c r="BD720" s="424"/>
      <c r="BE720" s="424"/>
      <c r="BF720" s="424"/>
      <c r="BG720" s="424"/>
      <c r="BH720" s="424"/>
      <c r="BI720" s="424"/>
      <c r="BJ720" s="424"/>
    </row>
    <row r="721" spans="6:62" ht="93" customHeight="1" x14ac:dyDescent="0.25">
      <c r="F721" s="468"/>
      <c r="G721" s="469"/>
      <c r="H721" s="469"/>
      <c r="I721" s="469"/>
      <c r="J721" s="469"/>
      <c r="K721" s="469"/>
      <c r="L721" s="469"/>
      <c r="M721" s="469"/>
      <c r="N721" s="469"/>
      <c r="U721" s="471"/>
      <c r="V721" s="472"/>
      <c r="W721" s="472"/>
      <c r="X721" s="472"/>
      <c r="Y721" s="472"/>
      <c r="Z721" s="472"/>
      <c r="AA721" s="472"/>
      <c r="AB721" s="472"/>
      <c r="AC721" s="472"/>
      <c r="AD721" s="472"/>
      <c r="AE721" s="472"/>
      <c r="AF721" s="472"/>
      <c r="AG721" s="472"/>
      <c r="AH721" s="472"/>
      <c r="AI721" s="472"/>
      <c r="AJ721" s="472"/>
      <c r="AK721" s="472"/>
      <c r="AL721" s="473"/>
      <c r="AM721" s="473"/>
      <c r="AN721" s="473"/>
      <c r="AO721" s="473"/>
      <c r="AP721" s="473"/>
      <c r="AQ721" s="473"/>
      <c r="AR721" s="473"/>
      <c r="AS721" s="473"/>
      <c r="AT721" s="473"/>
      <c r="AU721" s="473"/>
      <c r="AV721" s="473"/>
      <c r="AW721" s="473"/>
      <c r="AX721" s="473"/>
      <c r="AY721" s="473"/>
      <c r="AZ721" s="474"/>
      <c r="BA721" s="424"/>
      <c r="BB721" s="424"/>
      <c r="BC721" s="424"/>
      <c r="BD721" s="424"/>
      <c r="BE721" s="424"/>
      <c r="BF721" s="424"/>
      <c r="BG721" s="424"/>
      <c r="BH721" s="424"/>
      <c r="BI721" s="424"/>
      <c r="BJ721" s="424"/>
    </row>
    <row r="722" spans="6:62" ht="93" customHeight="1" x14ac:dyDescent="0.25">
      <c r="F722" s="468"/>
      <c r="G722" s="469"/>
      <c r="H722" s="469"/>
      <c r="I722" s="469"/>
      <c r="J722" s="469"/>
      <c r="K722" s="469"/>
      <c r="L722" s="469"/>
      <c r="M722" s="469"/>
      <c r="N722" s="469"/>
      <c r="U722" s="471"/>
      <c r="V722" s="472"/>
      <c r="W722" s="472"/>
      <c r="X722" s="472"/>
      <c r="Y722" s="472"/>
      <c r="Z722" s="472"/>
      <c r="AA722" s="472"/>
      <c r="AB722" s="472"/>
      <c r="AC722" s="472"/>
      <c r="AD722" s="472"/>
      <c r="AE722" s="472"/>
      <c r="AF722" s="472"/>
      <c r="AG722" s="472"/>
      <c r="AH722" s="472"/>
      <c r="AI722" s="472"/>
      <c r="AJ722" s="472"/>
      <c r="AK722" s="472"/>
      <c r="AL722" s="473"/>
      <c r="AM722" s="473"/>
      <c r="AN722" s="473"/>
      <c r="AO722" s="473"/>
      <c r="AP722" s="473"/>
      <c r="AQ722" s="473"/>
      <c r="AR722" s="473"/>
      <c r="AS722" s="473"/>
      <c r="AT722" s="473"/>
      <c r="AU722" s="473"/>
      <c r="AV722" s="473"/>
      <c r="AW722" s="473"/>
      <c r="AX722" s="473"/>
      <c r="AY722" s="473"/>
      <c r="AZ722" s="474"/>
      <c r="BA722" s="424"/>
      <c r="BB722" s="424"/>
      <c r="BC722" s="424"/>
      <c r="BD722" s="424"/>
      <c r="BE722" s="424"/>
      <c r="BF722" s="424"/>
      <c r="BG722" s="424"/>
      <c r="BH722" s="424"/>
      <c r="BI722" s="424"/>
      <c r="BJ722" s="424"/>
    </row>
    <row r="723" spans="6:62" ht="93" customHeight="1" x14ac:dyDescent="0.25">
      <c r="F723" s="468"/>
      <c r="G723" s="469"/>
      <c r="H723" s="469"/>
      <c r="I723" s="469"/>
      <c r="J723" s="469"/>
      <c r="K723" s="469"/>
      <c r="L723" s="469"/>
      <c r="M723" s="469"/>
      <c r="N723" s="469"/>
      <c r="U723" s="471"/>
      <c r="V723" s="472"/>
      <c r="W723" s="472"/>
      <c r="X723" s="472"/>
      <c r="Y723" s="472"/>
      <c r="Z723" s="472"/>
      <c r="AA723" s="472"/>
      <c r="AB723" s="472"/>
      <c r="AC723" s="472"/>
      <c r="AD723" s="472"/>
      <c r="AE723" s="472"/>
      <c r="AF723" s="472"/>
      <c r="AG723" s="472"/>
      <c r="AH723" s="472"/>
      <c r="AI723" s="472"/>
      <c r="AJ723" s="472"/>
      <c r="AK723" s="472"/>
      <c r="AL723" s="473"/>
      <c r="AM723" s="473"/>
      <c r="AN723" s="473"/>
      <c r="AO723" s="473"/>
      <c r="AP723" s="473"/>
      <c r="AQ723" s="473"/>
      <c r="AR723" s="473"/>
      <c r="AS723" s="473"/>
      <c r="AT723" s="473"/>
      <c r="AU723" s="473"/>
      <c r="AV723" s="473"/>
      <c r="AW723" s="473"/>
      <c r="AX723" s="473"/>
      <c r="AY723" s="473"/>
      <c r="AZ723" s="474"/>
      <c r="BA723" s="424"/>
      <c r="BB723" s="424"/>
      <c r="BC723" s="424"/>
      <c r="BD723" s="424"/>
      <c r="BE723" s="424"/>
      <c r="BF723" s="424"/>
      <c r="BG723" s="424"/>
      <c r="BH723" s="424"/>
      <c r="BI723" s="424"/>
      <c r="BJ723" s="424"/>
    </row>
    <row r="724" spans="6:62" ht="93" customHeight="1" x14ac:dyDescent="0.25">
      <c r="F724" s="468"/>
      <c r="G724" s="469"/>
      <c r="H724" s="469"/>
      <c r="I724" s="469"/>
      <c r="J724" s="469"/>
      <c r="K724" s="469"/>
      <c r="L724" s="469"/>
      <c r="M724" s="469"/>
      <c r="N724" s="469"/>
      <c r="U724" s="471"/>
      <c r="V724" s="472"/>
      <c r="W724" s="472"/>
      <c r="X724" s="472"/>
      <c r="Y724" s="472"/>
      <c r="Z724" s="472"/>
      <c r="AA724" s="472"/>
      <c r="AB724" s="472"/>
      <c r="AC724" s="472"/>
      <c r="AD724" s="472"/>
      <c r="AE724" s="472"/>
      <c r="AF724" s="472"/>
      <c r="AG724" s="472"/>
      <c r="AH724" s="472"/>
      <c r="AI724" s="472"/>
      <c r="AJ724" s="472"/>
      <c r="AK724" s="472"/>
      <c r="AL724" s="473"/>
      <c r="AM724" s="473"/>
      <c r="AN724" s="473"/>
      <c r="AO724" s="473"/>
      <c r="AP724" s="473"/>
      <c r="AQ724" s="473"/>
      <c r="AR724" s="473"/>
      <c r="AS724" s="473"/>
      <c r="AT724" s="473"/>
      <c r="AU724" s="473"/>
      <c r="AV724" s="473"/>
      <c r="AW724" s="473"/>
      <c r="AX724" s="473"/>
      <c r="AY724" s="473"/>
      <c r="AZ724" s="474"/>
      <c r="BA724" s="424"/>
      <c r="BB724" s="424"/>
      <c r="BC724" s="424"/>
      <c r="BD724" s="424"/>
      <c r="BE724" s="424"/>
      <c r="BF724" s="424"/>
      <c r="BG724" s="424"/>
      <c r="BH724" s="424"/>
      <c r="BI724" s="424"/>
      <c r="BJ724" s="424"/>
    </row>
    <row r="725" spans="6:62" ht="93" customHeight="1" x14ac:dyDescent="0.25">
      <c r="F725" s="468"/>
      <c r="G725" s="469"/>
      <c r="H725" s="469"/>
      <c r="I725" s="469"/>
      <c r="J725" s="469"/>
      <c r="K725" s="469"/>
      <c r="L725" s="469"/>
      <c r="M725" s="469"/>
      <c r="N725" s="469"/>
      <c r="U725" s="471"/>
      <c r="V725" s="472"/>
      <c r="W725" s="472"/>
      <c r="X725" s="472"/>
      <c r="Y725" s="472"/>
      <c r="Z725" s="472"/>
      <c r="AA725" s="472"/>
      <c r="AB725" s="472"/>
      <c r="AC725" s="472"/>
      <c r="AD725" s="472"/>
      <c r="AE725" s="472"/>
      <c r="AF725" s="472"/>
      <c r="AG725" s="472"/>
      <c r="AH725" s="472"/>
      <c r="AI725" s="472"/>
      <c r="AJ725" s="472"/>
      <c r="AK725" s="472"/>
      <c r="AL725" s="473"/>
      <c r="AM725" s="473"/>
      <c r="AN725" s="473"/>
      <c r="AO725" s="473"/>
      <c r="AP725" s="473"/>
      <c r="AQ725" s="473"/>
      <c r="AR725" s="473"/>
      <c r="AS725" s="473"/>
      <c r="AT725" s="473"/>
      <c r="AU725" s="473"/>
      <c r="AV725" s="473"/>
      <c r="AW725" s="473"/>
      <c r="AX725" s="473"/>
      <c r="AY725" s="473"/>
      <c r="AZ725" s="474"/>
      <c r="BA725" s="424"/>
      <c r="BB725" s="424"/>
      <c r="BC725" s="424"/>
      <c r="BD725" s="424"/>
      <c r="BE725" s="424"/>
      <c r="BF725" s="424"/>
      <c r="BG725" s="424"/>
      <c r="BH725" s="424"/>
      <c r="BI725" s="424"/>
      <c r="BJ725" s="424"/>
    </row>
    <row r="726" spans="6:62" ht="93" customHeight="1" x14ac:dyDescent="0.25">
      <c r="F726" s="468"/>
      <c r="G726" s="469"/>
      <c r="H726" s="469"/>
      <c r="I726" s="469"/>
      <c r="J726" s="469"/>
      <c r="K726" s="469"/>
      <c r="L726" s="469"/>
      <c r="M726" s="469"/>
      <c r="N726" s="469"/>
      <c r="U726" s="471"/>
      <c r="V726" s="472"/>
      <c r="W726" s="472"/>
      <c r="X726" s="472"/>
      <c r="Y726" s="472"/>
      <c r="Z726" s="472"/>
      <c r="AA726" s="472"/>
      <c r="AB726" s="472"/>
      <c r="AC726" s="472"/>
      <c r="AD726" s="472"/>
      <c r="AE726" s="472"/>
      <c r="AF726" s="472"/>
      <c r="AG726" s="472"/>
      <c r="AH726" s="472"/>
      <c r="AI726" s="472"/>
      <c r="AJ726" s="472"/>
      <c r="AK726" s="472"/>
      <c r="AL726" s="473"/>
      <c r="AM726" s="473"/>
      <c r="AN726" s="473"/>
      <c r="AO726" s="473"/>
      <c r="AP726" s="473"/>
      <c r="AQ726" s="473"/>
      <c r="AR726" s="473"/>
      <c r="AS726" s="473"/>
      <c r="AT726" s="473"/>
      <c r="AU726" s="473"/>
      <c r="AV726" s="473"/>
      <c r="AW726" s="473"/>
      <c r="AX726" s="473"/>
      <c r="AY726" s="473"/>
      <c r="AZ726" s="474"/>
      <c r="BA726" s="424"/>
      <c r="BB726" s="424"/>
      <c r="BC726" s="424"/>
      <c r="BD726" s="424"/>
      <c r="BE726" s="424"/>
      <c r="BF726" s="424"/>
      <c r="BG726" s="424"/>
      <c r="BH726" s="424"/>
      <c r="BI726" s="424"/>
      <c r="BJ726" s="424"/>
    </row>
    <row r="727" spans="6:62" ht="93" customHeight="1" x14ac:dyDescent="0.25">
      <c r="F727" s="468"/>
      <c r="G727" s="469"/>
      <c r="H727" s="469"/>
      <c r="I727" s="469"/>
      <c r="J727" s="469"/>
      <c r="K727" s="469"/>
      <c r="L727" s="469"/>
      <c r="M727" s="469"/>
      <c r="N727" s="469"/>
      <c r="U727" s="471"/>
      <c r="V727" s="472"/>
      <c r="W727" s="472"/>
      <c r="X727" s="472"/>
      <c r="Y727" s="472"/>
      <c r="Z727" s="472"/>
      <c r="AA727" s="472"/>
      <c r="AB727" s="472"/>
      <c r="AC727" s="472"/>
      <c r="AD727" s="472"/>
      <c r="AE727" s="472"/>
      <c r="AF727" s="472"/>
      <c r="AG727" s="472"/>
      <c r="AH727" s="472"/>
      <c r="AI727" s="472"/>
      <c r="AJ727" s="472"/>
      <c r="AK727" s="472"/>
      <c r="AL727" s="473"/>
      <c r="AM727" s="473"/>
      <c r="AN727" s="473"/>
      <c r="AO727" s="473"/>
      <c r="AP727" s="473"/>
      <c r="AQ727" s="473"/>
      <c r="AR727" s="473"/>
      <c r="AS727" s="473"/>
      <c r="AT727" s="473"/>
      <c r="AU727" s="473"/>
      <c r="AV727" s="473"/>
      <c r="AW727" s="473"/>
      <c r="AX727" s="473"/>
      <c r="AY727" s="473"/>
      <c r="AZ727" s="474"/>
      <c r="BA727" s="424"/>
      <c r="BB727" s="424"/>
      <c r="BC727" s="424"/>
      <c r="BD727" s="424"/>
      <c r="BE727" s="424"/>
      <c r="BF727" s="424"/>
      <c r="BG727" s="424"/>
      <c r="BH727" s="424"/>
      <c r="BI727" s="424"/>
      <c r="BJ727" s="424"/>
    </row>
    <row r="728" spans="6:62" ht="93" customHeight="1" x14ac:dyDescent="0.25">
      <c r="F728" s="468"/>
      <c r="G728" s="469"/>
      <c r="H728" s="469"/>
      <c r="I728" s="469"/>
      <c r="J728" s="469"/>
      <c r="K728" s="469"/>
      <c r="L728" s="469"/>
      <c r="M728" s="469"/>
      <c r="N728" s="469"/>
      <c r="U728" s="471"/>
      <c r="V728" s="472"/>
      <c r="W728" s="472"/>
      <c r="X728" s="472"/>
      <c r="Y728" s="472"/>
      <c r="Z728" s="472"/>
      <c r="AA728" s="472"/>
      <c r="AB728" s="472"/>
      <c r="AC728" s="472"/>
      <c r="AD728" s="472"/>
      <c r="AE728" s="472"/>
      <c r="AF728" s="472"/>
      <c r="AG728" s="472"/>
      <c r="AH728" s="472"/>
      <c r="AI728" s="472"/>
      <c r="AJ728" s="472"/>
      <c r="AK728" s="472"/>
      <c r="AL728" s="473"/>
      <c r="AM728" s="473"/>
      <c r="AN728" s="473"/>
      <c r="AO728" s="473"/>
      <c r="AP728" s="473"/>
      <c r="AQ728" s="473"/>
      <c r="AR728" s="473"/>
      <c r="AS728" s="473"/>
      <c r="AT728" s="473"/>
      <c r="AU728" s="473"/>
      <c r="AV728" s="473"/>
      <c r="AW728" s="473"/>
      <c r="AX728" s="473"/>
      <c r="AY728" s="473"/>
      <c r="AZ728" s="474"/>
      <c r="BA728" s="424"/>
      <c r="BB728" s="424"/>
      <c r="BC728" s="424"/>
      <c r="BD728" s="424"/>
      <c r="BE728" s="424"/>
      <c r="BF728" s="424"/>
      <c r="BG728" s="424"/>
      <c r="BH728" s="424"/>
      <c r="BI728" s="424"/>
      <c r="BJ728" s="424"/>
    </row>
    <row r="729" spans="6:62" ht="93" customHeight="1" x14ac:dyDescent="0.25">
      <c r="F729" s="468"/>
      <c r="G729" s="469"/>
      <c r="H729" s="469"/>
      <c r="I729" s="469"/>
      <c r="J729" s="469"/>
      <c r="K729" s="469"/>
      <c r="L729" s="469"/>
      <c r="M729" s="469"/>
      <c r="N729" s="469"/>
      <c r="U729" s="471"/>
      <c r="V729" s="472"/>
      <c r="W729" s="472"/>
      <c r="X729" s="472"/>
      <c r="Y729" s="472"/>
      <c r="Z729" s="472"/>
      <c r="AA729" s="472"/>
      <c r="AB729" s="472"/>
      <c r="AC729" s="472"/>
      <c r="AD729" s="472"/>
      <c r="AE729" s="472"/>
      <c r="AF729" s="472"/>
      <c r="AG729" s="472"/>
      <c r="AH729" s="472"/>
      <c r="AI729" s="472"/>
      <c r="AJ729" s="472"/>
      <c r="AK729" s="472"/>
      <c r="AL729" s="473"/>
      <c r="AM729" s="473"/>
      <c r="AN729" s="473"/>
      <c r="AO729" s="473"/>
      <c r="AP729" s="473"/>
      <c r="AQ729" s="473"/>
      <c r="AR729" s="473"/>
      <c r="AS729" s="473"/>
      <c r="AT729" s="473"/>
      <c r="AU729" s="473"/>
      <c r="AV729" s="473"/>
      <c r="AW729" s="473"/>
      <c r="AX729" s="473"/>
      <c r="AY729" s="473"/>
      <c r="AZ729" s="474"/>
      <c r="BA729" s="424"/>
      <c r="BB729" s="424"/>
      <c r="BC729" s="424"/>
      <c r="BD729" s="424"/>
      <c r="BE729" s="424"/>
      <c r="BF729" s="424"/>
      <c r="BG729" s="424"/>
      <c r="BH729" s="424"/>
      <c r="BI729" s="424"/>
      <c r="BJ729" s="424"/>
    </row>
    <row r="730" spans="6:62" ht="93" customHeight="1" x14ac:dyDescent="0.25">
      <c r="F730" s="468"/>
      <c r="G730" s="469"/>
      <c r="H730" s="469"/>
      <c r="I730" s="469"/>
      <c r="J730" s="469"/>
      <c r="K730" s="469"/>
      <c r="L730" s="469"/>
      <c r="M730" s="469"/>
      <c r="N730" s="469"/>
      <c r="U730" s="471"/>
      <c r="V730" s="472"/>
      <c r="W730" s="472"/>
      <c r="X730" s="472"/>
      <c r="Y730" s="472"/>
      <c r="Z730" s="472"/>
      <c r="AA730" s="472"/>
      <c r="AB730" s="472"/>
      <c r="AC730" s="472"/>
      <c r="AD730" s="472"/>
      <c r="AE730" s="472"/>
      <c r="AF730" s="472"/>
      <c r="AG730" s="472"/>
      <c r="AH730" s="472"/>
      <c r="AI730" s="472"/>
      <c r="AJ730" s="472"/>
      <c r="AK730" s="472"/>
      <c r="AL730" s="473"/>
      <c r="AM730" s="473"/>
      <c r="AN730" s="473"/>
      <c r="AO730" s="473"/>
      <c r="AP730" s="473"/>
      <c r="AQ730" s="473"/>
      <c r="AR730" s="473"/>
      <c r="AS730" s="473"/>
      <c r="AT730" s="473"/>
      <c r="AU730" s="473"/>
      <c r="AV730" s="473"/>
      <c r="AW730" s="473"/>
      <c r="AX730" s="473"/>
      <c r="AY730" s="473"/>
      <c r="AZ730" s="474"/>
      <c r="BA730" s="424"/>
      <c r="BB730" s="424"/>
      <c r="BC730" s="424"/>
      <c r="BD730" s="424"/>
      <c r="BE730" s="424"/>
      <c r="BF730" s="424"/>
      <c r="BG730" s="424"/>
      <c r="BH730" s="424"/>
      <c r="BI730" s="424"/>
      <c r="BJ730" s="424"/>
    </row>
    <row r="731" spans="6:62" ht="93" customHeight="1" x14ac:dyDescent="0.25">
      <c r="F731" s="468"/>
      <c r="G731" s="469"/>
      <c r="H731" s="469"/>
      <c r="I731" s="469"/>
      <c r="J731" s="469"/>
      <c r="K731" s="469"/>
      <c r="L731" s="469"/>
      <c r="M731" s="469"/>
      <c r="N731" s="469"/>
      <c r="U731" s="471"/>
      <c r="V731" s="472"/>
      <c r="W731" s="472"/>
      <c r="X731" s="472"/>
      <c r="Y731" s="472"/>
      <c r="Z731" s="472"/>
      <c r="AA731" s="472"/>
      <c r="AB731" s="472"/>
      <c r="AC731" s="472"/>
      <c r="AD731" s="472"/>
      <c r="AE731" s="472"/>
      <c r="AF731" s="472"/>
      <c r="AG731" s="472"/>
      <c r="AH731" s="472"/>
      <c r="AI731" s="472"/>
      <c r="AJ731" s="472"/>
      <c r="AK731" s="472"/>
      <c r="AL731" s="473"/>
      <c r="AM731" s="473"/>
      <c r="AN731" s="473"/>
      <c r="AO731" s="473"/>
      <c r="AP731" s="473"/>
      <c r="AQ731" s="473"/>
      <c r="AR731" s="473"/>
      <c r="AS731" s="473"/>
      <c r="AT731" s="473"/>
      <c r="AU731" s="473"/>
      <c r="AV731" s="473"/>
      <c r="AW731" s="473"/>
      <c r="AX731" s="473"/>
      <c r="AY731" s="473"/>
      <c r="AZ731" s="474"/>
      <c r="BA731" s="424"/>
      <c r="BB731" s="424"/>
      <c r="BC731" s="424"/>
      <c r="BD731" s="424"/>
      <c r="BE731" s="424"/>
      <c r="BF731" s="424"/>
      <c r="BG731" s="424"/>
      <c r="BH731" s="424"/>
      <c r="BI731" s="424"/>
      <c r="BJ731" s="424"/>
    </row>
    <row r="732" spans="6:62" ht="93" customHeight="1" x14ac:dyDescent="0.25">
      <c r="F732" s="468"/>
      <c r="G732" s="469"/>
      <c r="H732" s="469"/>
      <c r="I732" s="469"/>
      <c r="J732" s="469"/>
      <c r="K732" s="469"/>
      <c r="L732" s="469"/>
      <c r="M732" s="469"/>
      <c r="N732" s="469"/>
      <c r="U732" s="471"/>
      <c r="V732" s="472"/>
      <c r="W732" s="472"/>
      <c r="X732" s="472"/>
      <c r="Y732" s="472"/>
      <c r="Z732" s="472"/>
      <c r="AA732" s="472"/>
      <c r="AB732" s="472"/>
      <c r="AC732" s="472"/>
      <c r="AD732" s="472"/>
      <c r="AE732" s="472"/>
      <c r="AF732" s="472"/>
      <c r="AG732" s="472"/>
      <c r="AH732" s="472"/>
      <c r="AI732" s="472"/>
      <c r="AJ732" s="472"/>
      <c r="AK732" s="472"/>
      <c r="AL732" s="473"/>
      <c r="AM732" s="473"/>
      <c r="AN732" s="473"/>
      <c r="AO732" s="473"/>
      <c r="AP732" s="473"/>
      <c r="AQ732" s="473"/>
      <c r="AR732" s="473"/>
      <c r="AS732" s="473"/>
      <c r="AT732" s="473"/>
      <c r="AU732" s="473"/>
      <c r="AV732" s="473"/>
      <c r="AW732" s="473"/>
      <c r="AX732" s="473"/>
      <c r="AY732" s="473"/>
      <c r="AZ732" s="474"/>
      <c r="BA732" s="424"/>
      <c r="BB732" s="424"/>
      <c r="BC732" s="424"/>
      <c r="BD732" s="424"/>
      <c r="BE732" s="424"/>
      <c r="BF732" s="424"/>
      <c r="BG732" s="424"/>
      <c r="BH732" s="424"/>
      <c r="BI732" s="424"/>
      <c r="BJ732" s="424"/>
    </row>
    <row r="733" spans="6:62" ht="93" customHeight="1" x14ac:dyDescent="0.25">
      <c r="F733" s="468"/>
      <c r="G733" s="469"/>
      <c r="H733" s="469"/>
      <c r="I733" s="469"/>
      <c r="J733" s="469"/>
      <c r="K733" s="469"/>
      <c r="L733" s="469"/>
      <c r="M733" s="469"/>
      <c r="N733" s="469"/>
      <c r="U733" s="471"/>
      <c r="V733" s="472"/>
      <c r="W733" s="472"/>
      <c r="X733" s="472"/>
      <c r="Y733" s="472"/>
      <c r="Z733" s="472"/>
      <c r="AA733" s="472"/>
      <c r="AB733" s="472"/>
      <c r="AC733" s="472"/>
      <c r="AD733" s="472"/>
      <c r="AE733" s="472"/>
      <c r="AF733" s="472"/>
      <c r="AG733" s="472"/>
      <c r="AH733" s="472"/>
      <c r="AI733" s="472"/>
      <c r="AJ733" s="472"/>
      <c r="AK733" s="472"/>
      <c r="AL733" s="473"/>
      <c r="AM733" s="473"/>
      <c r="AN733" s="473"/>
      <c r="AO733" s="473"/>
      <c r="AP733" s="473"/>
      <c r="AQ733" s="473"/>
      <c r="AR733" s="473"/>
      <c r="AS733" s="473"/>
      <c r="AT733" s="473"/>
      <c r="AU733" s="473"/>
      <c r="AV733" s="473"/>
      <c r="AW733" s="473"/>
      <c r="AX733" s="473"/>
      <c r="AY733" s="473"/>
      <c r="AZ733" s="474"/>
      <c r="BA733" s="424"/>
      <c r="BB733" s="424"/>
      <c r="BC733" s="424"/>
      <c r="BD733" s="424"/>
      <c r="BE733" s="424"/>
      <c r="BF733" s="424"/>
      <c r="BG733" s="424"/>
      <c r="BH733" s="424"/>
      <c r="BI733" s="424"/>
      <c r="BJ733" s="424"/>
    </row>
    <row r="734" spans="6:62" ht="93" customHeight="1" x14ac:dyDescent="0.25">
      <c r="F734" s="468"/>
      <c r="G734" s="469"/>
      <c r="H734" s="469"/>
      <c r="I734" s="469"/>
      <c r="J734" s="469"/>
      <c r="K734" s="469"/>
      <c r="L734" s="469"/>
      <c r="M734" s="469"/>
      <c r="N734" s="469"/>
      <c r="U734" s="471"/>
      <c r="V734" s="472"/>
      <c r="W734" s="472"/>
      <c r="X734" s="472"/>
      <c r="Y734" s="472"/>
      <c r="Z734" s="472"/>
      <c r="AA734" s="472"/>
      <c r="AB734" s="472"/>
      <c r="AC734" s="472"/>
      <c r="AD734" s="472"/>
      <c r="AE734" s="472"/>
      <c r="AF734" s="472"/>
      <c r="AG734" s="472"/>
      <c r="AH734" s="472"/>
      <c r="AI734" s="472"/>
      <c r="AJ734" s="472"/>
      <c r="AK734" s="472"/>
      <c r="AL734" s="473"/>
      <c r="AM734" s="473"/>
      <c r="AN734" s="473"/>
      <c r="AO734" s="473"/>
      <c r="AP734" s="473"/>
      <c r="AQ734" s="473"/>
      <c r="AR734" s="473"/>
      <c r="AS734" s="473"/>
      <c r="AT734" s="473"/>
      <c r="AU734" s="473"/>
      <c r="AV734" s="473"/>
      <c r="AW734" s="473"/>
      <c r="AX734" s="473"/>
      <c r="AY734" s="473"/>
      <c r="AZ734" s="474"/>
      <c r="BA734" s="424"/>
      <c r="BB734" s="424"/>
      <c r="BC734" s="424"/>
      <c r="BD734" s="424"/>
      <c r="BE734" s="424"/>
      <c r="BF734" s="424"/>
      <c r="BG734" s="424"/>
      <c r="BH734" s="424"/>
      <c r="BI734" s="424"/>
      <c r="BJ734" s="424"/>
    </row>
    <row r="735" spans="6:62" ht="93" customHeight="1" x14ac:dyDescent="0.25">
      <c r="F735" s="468"/>
      <c r="G735" s="469"/>
      <c r="H735" s="469"/>
      <c r="I735" s="469"/>
      <c r="J735" s="469"/>
      <c r="K735" s="469"/>
      <c r="L735" s="469"/>
      <c r="M735" s="469"/>
      <c r="N735" s="469"/>
      <c r="U735" s="471"/>
      <c r="V735" s="472"/>
      <c r="W735" s="472"/>
      <c r="X735" s="472"/>
      <c r="Y735" s="472"/>
      <c r="Z735" s="472"/>
      <c r="AA735" s="472"/>
      <c r="AB735" s="472"/>
      <c r="AC735" s="472"/>
      <c r="AD735" s="472"/>
      <c r="AE735" s="472"/>
      <c r="AF735" s="472"/>
      <c r="AG735" s="472"/>
      <c r="AH735" s="472"/>
      <c r="AI735" s="472"/>
      <c r="AJ735" s="472"/>
      <c r="AK735" s="472"/>
      <c r="AL735" s="473"/>
      <c r="AM735" s="473"/>
      <c r="AN735" s="473"/>
      <c r="AO735" s="473"/>
      <c r="AP735" s="473"/>
      <c r="AQ735" s="473"/>
      <c r="AR735" s="473"/>
      <c r="AS735" s="473"/>
      <c r="AT735" s="473"/>
      <c r="AU735" s="473"/>
      <c r="AV735" s="473"/>
      <c r="AW735" s="473"/>
      <c r="AX735" s="473"/>
      <c r="AY735" s="473"/>
      <c r="AZ735" s="474"/>
      <c r="BA735" s="424"/>
      <c r="BB735" s="424"/>
      <c r="BC735" s="424"/>
      <c r="BD735" s="424"/>
      <c r="BE735" s="424"/>
      <c r="BF735" s="424"/>
      <c r="BG735" s="424"/>
      <c r="BH735" s="424"/>
      <c r="BI735" s="424"/>
      <c r="BJ735" s="424"/>
    </row>
    <row r="736" spans="6:62" ht="93" customHeight="1" x14ac:dyDescent="0.25">
      <c r="F736" s="468"/>
      <c r="G736" s="469"/>
      <c r="H736" s="469"/>
      <c r="I736" s="469"/>
      <c r="J736" s="469"/>
      <c r="K736" s="469"/>
      <c r="L736" s="469"/>
      <c r="M736" s="469"/>
      <c r="N736" s="469"/>
      <c r="U736" s="471"/>
      <c r="V736" s="472"/>
      <c r="W736" s="472"/>
      <c r="X736" s="472"/>
      <c r="Y736" s="472"/>
      <c r="Z736" s="472"/>
      <c r="AA736" s="472"/>
      <c r="AB736" s="472"/>
      <c r="AC736" s="472"/>
      <c r="AD736" s="472"/>
      <c r="AE736" s="472"/>
      <c r="AF736" s="472"/>
      <c r="AG736" s="472"/>
      <c r="AH736" s="472"/>
      <c r="AI736" s="472"/>
      <c r="AJ736" s="472"/>
      <c r="AK736" s="472"/>
      <c r="AL736" s="473"/>
      <c r="AM736" s="473"/>
      <c r="AN736" s="473"/>
      <c r="AO736" s="473"/>
      <c r="AP736" s="473"/>
      <c r="AQ736" s="473"/>
      <c r="AR736" s="473"/>
      <c r="AS736" s="473"/>
      <c r="AT736" s="473"/>
      <c r="AU736" s="473"/>
      <c r="AV736" s="473"/>
      <c r="AW736" s="473"/>
      <c r="AX736" s="473"/>
      <c r="AY736" s="473"/>
      <c r="AZ736" s="474"/>
      <c r="BA736" s="424"/>
      <c r="BB736" s="424"/>
      <c r="BC736" s="424"/>
      <c r="BD736" s="424"/>
      <c r="BE736" s="424"/>
      <c r="BF736" s="424"/>
      <c r="BG736" s="424"/>
      <c r="BH736" s="424"/>
      <c r="BI736" s="424"/>
      <c r="BJ736" s="424"/>
    </row>
    <row r="737" spans="6:62" ht="93" customHeight="1" x14ac:dyDescent="0.25">
      <c r="F737" s="468"/>
      <c r="G737" s="469"/>
      <c r="H737" s="469"/>
      <c r="I737" s="469"/>
      <c r="J737" s="469"/>
      <c r="K737" s="469"/>
      <c r="L737" s="469"/>
      <c r="M737" s="469"/>
      <c r="N737" s="469"/>
      <c r="U737" s="471"/>
      <c r="V737" s="472"/>
      <c r="W737" s="472"/>
      <c r="X737" s="472"/>
      <c r="Y737" s="472"/>
      <c r="Z737" s="472"/>
      <c r="AA737" s="472"/>
      <c r="AB737" s="472"/>
      <c r="AC737" s="472"/>
      <c r="AD737" s="472"/>
      <c r="AE737" s="472"/>
      <c r="AF737" s="472"/>
      <c r="AG737" s="472"/>
      <c r="AH737" s="472"/>
      <c r="AI737" s="472"/>
      <c r="AJ737" s="472"/>
      <c r="AK737" s="472"/>
      <c r="AL737" s="473"/>
      <c r="AM737" s="473"/>
      <c r="AN737" s="473"/>
      <c r="AO737" s="473"/>
      <c r="AP737" s="473"/>
      <c r="AQ737" s="473"/>
      <c r="AR737" s="473"/>
      <c r="AS737" s="473"/>
      <c r="AT737" s="473"/>
      <c r="AU737" s="473"/>
      <c r="AV737" s="473"/>
      <c r="AW737" s="473"/>
      <c r="AX737" s="473"/>
      <c r="AY737" s="473"/>
      <c r="AZ737" s="474"/>
      <c r="BA737" s="424"/>
      <c r="BB737" s="424"/>
      <c r="BC737" s="424"/>
      <c r="BD737" s="424"/>
      <c r="BE737" s="424"/>
      <c r="BF737" s="424"/>
      <c r="BG737" s="424"/>
      <c r="BH737" s="424"/>
      <c r="BI737" s="424"/>
      <c r="BJ737" s="424"/>
    </row>
    <row r="738" spans="6:62" ht="93" customHeight="1" x14ac:dyDescent="0.25">
      <c r="F738" s="468"/>
      <c r="G738" s="469"/>
      <c r="H738" s="469"/>
      <c r="I738" s="469"/>
      <c r="J738" s="469"/>
      <c r="K738" s="469"/>
      <c r="L738" s="469"/>
      <c r="M738" s="469"/>
      <c r="N738" s="469"/>
      <c r="U738" s="471"/>
      <c r="V738" s="472"/>
      <c r="W738" s="472"/>
      <c r="X738" s="472"/>
      <c r="Y738" s="472"/>
      <c r="Z738" s="472"/>
      <c r="AA738" s="472"/>
      <c r="AB738" s="472"/>
      <c r="AC738" s="472"/>
      <c r="AD738" s="472"/>
      <c r="AE738" s="472"/>
      <c r="AF738" s="472"/>
      <c r="AG738" s="472"/>
      <c r="AH738" s="472"/>
      <c r="AI738" s="472"/>
      <c r="AJ738" s="472"/>
      <c r="AK738" s="472"/>
      <c r="AL738" s="473"/>
      <c r="AM738" s="473"/>
      <c r="AN738" s="473"/>
      <c r="AO738" s="473"/>
      <c r="AP738" s="473"/>
      <c r="AQ738" s="473"/>
      <c r="AR738" s="473"/>
      <c r="AS738" s="473"/>
      <c r="AT738" s="473"/>
      <c r="AU738" s="473"/>
      <c r="AV738" s="473"/>
      <c r="AW738" s="473"/>
      <c r="AX738" s="473"/>
      <c r="AY738" s="473"/>
      <c r="AZ738" s="474"/>
      <c r="BA738" s="424"/>
      <c r="BB738" s="424"/>
      <c r="BC738" s="424"/>
      <c r="BD738" s="424"/>
      <c r="BE738" s="424"/>
      <c r="BF738" s="424"/>
      <c r="BG738" s="424"/>
      <c r="BH738" s="424"/>
      <c r="BI738" s="424"/>
      <c r="BJ738" s="424"/>
    </row>
    <row r="739" spans="6:62" ht="93" customHeight="1" x14ac:dyDescent="0.25">
      <c r="F739" s="468"/>
      <c r="G739" s="469"/>
      <c r="H739" s="469"/>
      <c r="I739" s="469"/>
      <c r="J739" s="469"/>
      <c r="K739" s="469"/>
      <c r="L739" s="469"/>
      <c r="M739" s="469"/>
      <c r="N739" s="469"/>
      <c r="U739" s="471"/>
      <c r="V739" s="472"/>
      <c r="W739" s="472"/>
      <c r="X739" s="472"/>
      <c r="Y739" s="472"/>
      <c r="Z739" s="472"/>
      <c r="AA739" s="472"/>
      <c r="AB739" s="472"/>
      <c r="AC739" s="472"/>
      <c r="AD739" s="472"/>
      <c r="AE739" s="472"/>
      <c r="AF739" s="472"/>
      <c r="AG739" s="472"/>
      <c r="AH739" s="472"/>
      <c r="AI739" s="472"/>
      <c r="AJ739" s="472"/>
      <c r="AK739" s="472"/>
      <c r="AL739" s="473"/>
      <c r="AM739" s="473"/>
      <c r="AN739" s="473"/>
      <c r="AO739" s="473"/>
      <c r="AP739" s="473"/>
      <c r="AQ739" s="473"/>
      <c r="AR739" s="473"/>
      <c r="AS739" s="473"/>
      <c r="AT739" s="473"/>
      <c r="AU739" s="473"/>
      <c r="AV739" s="473"/>
      <c r="AW739" s="473"/>
      <c r="AX739" s="473"/>
      <c r="AY739" s="473"/>
      <c r="AZ739" s="474"/>
      <c r="BA739" s="424"/>
      <c r="BB739" s="424"/>
      <c r="BC739" s="424"/>
      <c r="BD739" s="424"/>
      <c r="BE739" s="424"/>
      <c r="BF739" s="424"/>
      <c r="BG739" s="424"/>
      <c r="BH739" s="424"/>
      <c r="BI739" s="424"/>
      <c r="BJ739" s="424"/>
    </row>
    <row r="740" spans="6:62" ht="93" customHeight="1" x14ac:dyDescent="0.25">
      <c r="F740" s="468"/>
      <c r="G740" s="469"/>
      <c r="H740" s="469"/>
      <c r="I740" s="469"/>
      <c r="J740" s="469"/>
      <c r="K740" s="469"/>
      <c r="L740" s="469"/>
      <c r="M740" s="469"/>
      <c r="N740" s="469"/>
      <c r="U740" s="471"/>
      <c r="V740" s="472"/>
      <c r="W740" s="472"/>
      <c r="X740" s="472"/>
      <c r="Y740" s="472"/>
      <c r="Z740" s="472"/>
      <c r="AA740" s="472"/>
      <c r="AB740" s="472"/>
      <c r="AC740" s="472"/>
      <c r="AD740" s="472"/>
      <c r="AE740" s="472"/>
      <c r="AF740" s="472"/>
      <c r="AG740" s="472"/>
      <c r="AH740" s="472"/>
      <c r="AI740" s="472"/>
      <c r="AJ740" s="472"/>
      <c r="AK740" s="472"/>
      <c r="AL740" s="473"/>
      <c r="AM740" s="473"/>
      <c r="AN740" s="473"/>
      <c r="AO740" s="473"/>
      <c r="AP740" s="473"/>
      <c r="AQ740" s="473"/>
      <c r="AR740" s="473"/>
      <c r="AS740" s="473"/>
      <c r="AT740" s="473"/>
      <c r="AU740" s="473"/>
      <c r="AV740" s="473"/>
      <c r="AW740" s="473"/>
      <c r="AX740" s="473"/>
      <c r="AY740" s="473"/>
      <c r="AZ740" s="474"/>
      <c r="BA740" s="424"/>
      <c r="BB740" s="424"/>
      <c r="BC740" s="424"/>
      <c r="BD740" s="424"/>
      <c r="BE740" s="424"/>
      <c r="BF740" s="424"/>
      <c r="BG740" s="424"/>
      <c r="BH740" s="424"/>
      <c r="BI740" s="424"/>
      <c r="BJ740" s="424"/>
    </row>
    <row r="741" spans="6:62" ht="93" customHeight="1" x14ac:dyDescent="0.25">
      <c r="F741" s="468"/>
      <c r="G741" s="469"/>
      <c r="H741" s="469"/>
      <c r="I741" s="469"/>
      <c r="J741" s="469"/>
      <c r="K741" s="469"/>
      <c r="L741" s="469"/>
      <c r="M741" s="469"/>
      <c r="N741" s="469"/>
      <c r="U741" s="471"/>
      <c r="V741" s="472"/>
      <c r="W741" s="472"/>
      <c r="X741" s="472"/>
      <c r="Y741" s="472"/>
      <c r="Z741" s="472"/>
      <c r="AA741" s="472"/>
      <c r="AB741" s="472"/>
      <c r="AC741" s="472"/>
      <c r="AD741" s="472"/>
      <c r="AE741" s="472"/>
      <c r="AF741" s="472"/>
      <c r="AG741" s="472"/>
      <c r="AH741" s="472"/>
      <c r="AI741" s="472"/>
      <c r="AJ741" s="472"/>
      <c r="AK741" s="472"/>
      <c r="AL741" s="473"/>
      <c r="AM741" s="473"/>
      <c r="AN741" s="473"/>
      <c r="AO741" s="473"/>
      <c r="AP741" s="473"/>
      <c r="AQ741" s="473"/>
      <c r="AR741" s="473"/>
      <c r="AS741" s="473"/>
      <c r="AT741" s="473"/>
      <c r="AU741" s="473"/>
      <c r="AV741" s="473"/>
      <c r="AW741" s="473"/>
      <c r="AX741" s="473"/>
      <c r="AY741" s="473"/>
      <c r="AZ741" s="474"/>
      <c r="BA741" s="424"/>
      <c r="BB741" s="424"/>
      <c r="BC741" s="424"/>
      <c r="BD741" s="424"/>
      <c r="BE741" s="424"/>
      <c r="BF741" s="424"/>
      <c r="BG741" s="424"/>
      <c r="BH741" s="424"/>
      <c r="BI741" s="424"/>
      <c r="BJ741" s="424"/>
    </row>
    <row r="742" spans="6:62" ht="93" customHeight="1" x14ac:dyDescent="0.25">
      <c r="F742" s="468"/>
      <c r="G742" s="469"/>
      <c r="H742" s="469"/>
      <c r="I742" s="469"/>
      <c r="J742" s="469"/>
      <c r="K742" s="469"/>
      <c r="L742" s="469"/>
      <c r="M742" s="469"/>
      <c r="N742" s="469"/>
      <c r="U742" s="471"/>
      <c r="V742" s="472"/>
      <c r="W742" s="472"/>
      <c r="X742" s="472"/>
      <c r="Y742" s="472"/>
      <c r="Z742" s="472"/>
      <c r="AA742" s="472"/>
      <c r="AB742" s="472"/>
      <c r="AC742" s="472"/>
      <c r="AD742" s="472"/>
      <c r="AE742" s="472"/>
      <c r="AF742" s="472"/>
      <c r="AG742" s="472"/>
      <c r="AH742" s="472"/>
      <c r="AI742" s="472"/>
      <c r="AJ742" s="472"/>
      <c r="AK742" s="472"/>
      <c r="AL742" s="473"/>
      <c r="AM742" s="473"/>
      <c r="AN742" s="473"/>
      <c r="AO742" s="473"/>
      <c r="AP742" s="473"/>
      <c r="AQ742" s="473"/>
      <c r="AR742" s="473"/>
      <c r="AS742" s="473"/>
      <c r="AT742" s="473"/>
      <c r="AU742" s="473"/>
      <c r="AV742" s="473"/>
      <c r="AW742" s="473"/>
      <c r="AX742" s="473"/>
      <c r="AY742" s="473"/>
      <c r="AZ742" s="474"/>
      <c r="BA742" s="424"/>
      <c r="BB742" s="424"/>
      <c r="BC742" s="424"/>
      <c r="BD742" s="424"/>
      <c r="BE742" s="424"/>
      <c r="BF742" s="424"/>
      <c r="BG742" s="424"/>
      <c r="BH742" s="424"/>
      <c r="BI742" s="424"/>
      <c r="BJ742" s="424"/>
    </row>
    <row r="743" spans="6:62" ht="93" customHeight="1" x14ac:dyDescent="0.25">
      <c r="F743" s="468"/>
      <c r="G743" s="469"/>
      <c r="H743" s="469"/>
      <c r="I743" s="469"/>
      <c r="J743" s="469"/>
      <c r="K743" s="469"/>
      <c r="L743" s="469"/>
      <c r="M743" s="469"/>
      <c r="N743" s="469"/>
      <c r="U743" s="471"/>
      <c r="V743" s="472"/>
      <c r="W743" s="472"/>
      <c r="X743" s="472"/>
      <c r="Y743" s="472"/>
      <c r="Z743" s="472"/>
      <c r="AA743" s="472"/>
      <c r="AB743" s="472"/>
      <c r="AC743" s="472"/>
      <c r="AD743" s="472"/>
      <c r="AE743" s="472"/>
      <c r="AF743" s="472"/>
      <c r="AG743" s="472"/>
      <c r="AH743" s="472"/>
      <c r="AI743" s="472"/>
      <c r="AJ743" s="472"/>
      <c r="AK743" s="472"/>
      <c r="AL743" s="473"/>
      <c r="AM743" s="473"/>
      <c r="AN743" s="473"/>
      <c r="AO743" s="473"/>
      <c r="AP743" s="473"/>
      <c r="AQ743" s="473"/>
      <c r="AR743" s="473"/>
      <c r="AS743" s="473"/>
      <c r="AT743" s="473"/>
      <c r="AU743" s="473"/>
      <c r="AV743" s="473"/>
      <c r="AW743" s="473"/>
      <c r="AX743" s="473"/>
      <c r="AY743" s="473"/>
      <c r="AZ743" s="474"/>
      <c r="BA743" s="424"/>
      <c r="BB743" s="424"/>
      <c r="BC743" s="424"/>
      <c r="BD743" s="424"/>
      <c r="BE743" s="424"/>
      <c r="BF743" s="424"/>
      <c r="BG743" s="424"/>
      <c r="BH743" s="424"/>
      <c r="BI743" s="424"/>
      <c r="BJ743" s="424"/>
    </row>
    <row r="744" spans="6:62" ht="93" customHeight="1" x14ac:dyDescent="0.25">
      <c r="F744" s="468"/>
      <c r="G744" s="469"/>
      <c r="H744" s="469"/>
      <c r="I744" s="469"/>
      <c r="J744" s="469"/>
      <c r="K744" s="469"/>
      <c r="L744" s="469"/>
      <c r="M744" s="469"/>
      <c r="N744" s="469"/>
      <c r="U744" s="471"/>
      <c r="V744" s="472"/>
      <c r="W744" s="472"/>
      <c r="X744" s="472"/>
      <c r="Y744" s="472"/>
      <c r="Z744" s="472"/>
      <c r="AA744" s="472"/>
      <c r="AB744" s="472"/>
      <c r="AC744" s="472"/>
      <c r="AD744" s="472"/>
      <c r="AE744" s="472"/>
      <c r="AF744" s="472"/>
      <c r="AG744" s="472"/>
      <c r="AH744" s="472"/>
      <c r="AI744" s="472"/>
      <c r="AJ744" s="472"/>
      <c r="AK744" s="472"/>
      <c r="AL744" s="473"/>
      <c r="AM744" s="473"/>
      <c r="AN744" s="473"/>
      <c r="AO744" s="473"/>
      <c r="AP744" s="473"/>
      <c r="AQ744" s="473"/>
      <c r="AR744" s="473"/>
      <c r="AS744" s="473"/>
      <c r="AT744" s="473"/>
      <c r="AU744" s="473"/>
      <c r="AV744" s="473"/>
      <c r="AW744" s="473"/>
      <c r="AX744" s="473"/>
      <c r="AY744" s="473"/>
      <c r="AZ744" s="474"/>
      <c r="BA744" s="424"/>
      <c r="BB744" s="424"/>
      <c r="BC744" s="424"/>
      <c r="BD744" s="424"/>
      <c r="BE744" s="424"/>
      <c r="BF744" s="424"/>
      <c r="BG744" s="424"/>
      <c r="BH744" s="424"/>
      <c r="BI744" s="424"/>
      <c r="BJ744" s="424"/>
    </row>
    <row r="745" spans="6:62" ht="93" customHeight="1" x14ac:dyDescent="0.25">
      <c r="F745" s="468"/>
      <c r="G745" s="469"/>
      <c r="H745" s="469"/>
      <c r="I745" s="469"/>
      <c r="J745" s="469"/>
      <c r="K745" s="469"/>
      <c r="L745" s="469"/>
      <c r="M745" s="469"/>
      <c r="N745" s="469"/>
      <c r="U745" s="471"/>
      <c r="V745" s="472"/>
      <c r="W745" s="472"/>
      <c r="X745" s="472"/>
      <c r="Y745" s="472"/>
      <c r="Z745" s="472"/>
      <c r="AA745" s="472"/>
      <c r="AB745" s="472"/>
      <c r="AC745" s="472"/>
      <c r="AD745" s="472"/>
      <c r="AE745" s="472"/>
      <c r="AF745" s="472"/>
      <c r="AG745" s="472"/>
      <c r="AH745" s="472"/>
      <c r="AI745" s="472"/>
      <c r="AJ745" s="472"/>
      <c r="AK745" s="472"/>
      <c r="AL745" s="473"/>
      <c r="AM745" s="473"/>
      <c r="AN745" s="473"/>
      <c r="AO745" s="473"/>
      <c r="AP745" s="473"/>
      <c r="AQ745" s="473"/>
      <c r="AR745" s="473"/>
      <c r="AS745" s="473"/>
      <c r="AT745" s="473"/>
      <c r="AU745" s="473"/>
      <c r="AV745" s="473"/>
      <c r="AW745" s="473"/>
      <c r="AX745" s="473"/>
      <c r="AY745" s="473"/>
      <c r="AZ745" s="474"/>
      <c r="BA745" s="424"/>
      <c r="BB745" s="424"/>
      <c r="BC745" s="424"/>
      <c r="BD745" s="424"/>
      <c r="BE745" s="424"/>
      <c r="BF745" s="424"/>
      <c r="BG745" s="424"/>
      <c r="BH745" s="424"/>
      <c r="BI745" s="424"/>
      <c r="BJ745" s="424"/>
    </row>
    <row r="746" spans="6:62" ht="93" customHeight="1" x14ac:dyDescent="0.25">
      <c r="F746" s="468"/>
      <c r="G746" s="469"/>
      <c r="H746" s="469"/>
      <c r="I746" s="469"/>
      <c r="J746" s="469"/>
      <c r="K746" s="469"/>
      <c r="L746" s="469"/>
      <c r="M746" s="469"/>
      <c r="N746" s="469"/>
      <c r="U746" s="471"/>
      <c r="V746" s="472"/>
      <c r="W746" s="472"/>
      <c r="X746" s="472"/>
      <c r="Y746" s="472"/>
      <c r="Z746" s="472"/>
      <c r="AA746" s="472"/>
      <c r="AB746" s="472"/>
      <c r="AC746" s="472"/>
      <c r="AD746" s="472"/>
      <c r="AE746" s="472"/>
      <c r="AF746" s="472"/>
      <c r="AG746" s="472"/>
      <c r="AH746" s="472"/>
      <c r="AI746" s="472"/>
      <c r="AJ746" s="472"/>
      <c r="AK746" s="472"/>
      <c r="AL746" s="473"/>
      <c r="AM746" s="473"/>
      <c r="AN746" s="473"/>
      <c r="AO746" s="473"/>
      <c r="AP746" s="473"/>
      <c r="AQ746" s="473"/>
      <c r="AR746" s="473"/>
      <c r="AS746" s="473"/>
      <c r="AT746" s="473"/>
      <c r="AU746" s="473"/>
      <c r="AV746" s="473"/>
      <c r="AW746" s="473"/>
      <c r="AX746" s="473"/>
      <c r="AY746" s="473"/>
      <c r="AZ746" s="474"/>
      <c r="BA746" s="424"/>
      <c r="BB746" s="424"/>
      <c r="BC746" s="424"/>
      <c r="BD746" s="424"/>
      <c r="BE746" s="424"/>
      <c r="BF746" s="424"/>
      <c r="BG746" s="424"/>
      <c r="BH746" s="424"/>
      <c r="BI746" s="424"/>
      <c r="BJ746" s="424"/>
    </row>
    <row r="747" spans="6:62" ht="93" customHeight="1" x14ac:dyDescent="0.25">
      <c r="F747" s="468"/>
      <c r="G747" s="469"/>
      <c r="H747" s="469"/>
      <c r="I747" s="469"/>
      <c r="J747" s="469"/>
      <c r="K747" s="469"/>
      <c r="L747" s="469"/>
      <c r="M747" s="469"/>
      <c r="N747" s="469"/>
      <c r="U747" s="471"/>
      <c r="V747" s="472"/>
      <c r="W747" s="472"/>
      <c r="X747" s="472"/>
      <c r="Y747" s="472"/>
      <c r="Z747" s="472"/>
      <c r="AA747" s="472"/>
      <c r="AB747" s="472"/>
      <c r="AC747" s="472"/>
      <c r="AD747" s="472"/>
      <c r="AE747" s="472"/>
      <c r="AF747" s="472"/>
      <c r="AG747" s="472"/>
      <c r="AH747" s="472"/>
      <c r="AI747" s="472"/>
      <c r="AJ747" s="472"/>
      <c r="AK747" s="472"/>
      <c r="AL747" s="473"/>
      <c r="AM747" s="473"/>
      <c r="AN747" s="473"/>
      <c r="AO747" s="473"/>
      <c r="AP747" s="473"/>
      <c r="AQ747" s="473"/>
      <c r="AR747" s="473"/>
      <c r="AS747" s="473"/>
      <c r="AT747" s="473"/>
      <c r="AU747" s="473"/>
      <c r="AV747" s="473"/>
      <c r="AW747" s="473"/>
      <c r="AX747" s="473"/>
      <c r="AY747" s="473"/>
      <c r="AZ747" s="474"/>
      <c r="BA747" s="424"/>
      <c r="BB747" s="424"/>
      <c r="BC747" s="424"/>
      <c r="BD747" s="424"/>
      <c r="BE747" s="424"/>
      <c r="BF747" s="424"/>
      <c r="BG747" s="424"/>
      <c r="BH747" s="424"/>
      <c r="BI747" s="424"/>
      <c r="BJ747" s="424"/>
    </row>
    <row r="748" spans="6:62" ht="93" customHeight="1" x14ac:dyDescent="0.25">
      <c r="F748" s="468"/>
      <c r="G748" s="469"/>
      <c r="H748" s="469"/>
      <c r="I748" s="469"/>
      <c r="J748" s="469"/>
      <c r="K748" s="469"/>
      <c r="L748" s="469"/>
      <c r="M748" s="469"/>
      <c r="N748" s="469"/>
      <c r="U748" s="471"/>
      <c r="V748" s="472"/>
      <c r="W748" s="472"/>
      <c r="X748" s="472"/>
      <c r="Y748" s="472"/>
      <c r="Z748" s="472"/>
      <c r="AA748" s="472"/>
      <c r="AB748" s="472"/>
      <c r="AC748" s="472"/>
      <c r="AD748" s="472"/>
      <c r="AE748" s="472"/>
      <c r="AF748" s="472"/>
      <c r="AG748" s="472"/>
      <c r="AH748" s="472"/>
      <c r="AI748" s="472"/>
      <c r="AJ748" s="472"/>
      <c r="AK748" s="472"/>
      <c r="AL748" s="473"/>
      <c r="AM748" s="473"/>
      <c r="AN748" s="473"/>
      <c r="AO748" s="473"/>
      <c r="AP748" s="473"/>
      <c r="AQ748" s="473"/>
      <c r="AR748" s="473"/>
      <c r="AS748" s="473"/>
      <c r="AT748" s="473"/>
      <c r="AU748" s="473"/>
      <c r="AV748" s="473"/>
      <c r="AW748" s="473"/>
      <c r="AX748" s="473"/>
      <c r="AY748" s="473"/>
      <c r="AZ748" s="474"/>
      <c r="BA748" s="424"/>
      <c r="BB748" s="424"/>
      <c r="BC748" s="424"/>
      <c r="BD748" s="424"/>
      <c r="BE748" s="424"/>
      <c r="BF748" s="424"/>
      <c r="BG748" s="424"/>
      <c r="BH748" s="424"/>
      <c r="BI748" s="424"/>
      <c r="BJ748" s="424"/>
    </row>
    <row r="749" spans="6:62" ht="93" customHeight="1" x14ac:dyDescent="0.25">
      <c r="F749" s="468"/>
      <c r="G749" s="469"/>
      <c r="H749" s="469"/>
      <c r="I749" s="469"/>
      <c r="J749" s="469"/>
      <c r="K749" s="469"/>
      <c r="L749" s="469"/>
      <c r="M749" s="469"/>
      <c r="N749" s="469"/>
      <c r="U749" s="471"/>
      <c r="V749" s="472"/>
      <c r="W749" s="472"/>
      <c r="X749" s="472"/>
      <c r="Y749" s="472"/>
      <c r="Z749" s="472"/>
      <c r="AA749" s="472"/>
      <c r="AB749" s="472"/>
      <c r="AC749" s="472"/>
      <c r="AD749" s="472"/>
      <c r="AE749" s="472"/>
      <c r="AF749" s="472"/>
      <c r="AG749" s="472"/>
      <c r="AH749" s="472"/>
      <c r="AI749" s="472"/>
      <c r="AJ749" s="472"/>
      <c r="AK749" s="472"/>
      <c r="AL749" s="473"/>
      <c r="AM749" s="473"/>
      <c r="AN749" s="473"/>
      <c r="AO749" s="473"/>
      <c r="AP749" s="473"/>
      <c r="AQ749" s="473"/>
      <c r="AR749" s="473"/>
      <c r="AS749" s="473"/>
      <c r="AT749" s="473"/>
      <c r="AU749" s="473"/>
      <c r="AV749" s="473"/>
      <c r="AW749" s="473"/>
      <c r="AX749" s="473"/>
      <c r="AY749" s="473"/>
      <c r="AZ749" s="474"/>
      <c r="BA749" s="424"/>
      <c r="BB749" s="424"/>
      <c r="BC749" s="424"/>
      <c r="BD749" s="424"/>
      <c r="BE749" s="424"/>
      <c r="BF749" s="424"/>
      <c r="BG749" s="424"/>
      <c r="BH749" s="424"/>
      <c r="BI749" s="424"/>
      <c r="BJ749" s="424"/>
    </row>
    <row r="750" spans="6:62" ht="93" customHeight="1" x14ac:dyDescent="0.25">
      <c r="F750" s="468"/>
      <c r="G750" s="469"/>
      <c r="H750" s="469"/>
      <c r="I750" s="469"/>
      <c r="J750" s="469"/>
      <c r="K750" s="469"/>
      <c r="L750" s="469"/>
      <c r="M750" s="469"/>
      <c r="N750" s="469"/>
      <c r="U750" s="471"/>
      <c r="V750" s="472"/>
      <c r="W750" s="472"/>
      <c r="X750" s="472"/>
      <c r="Y750" s="472"/>
      <c r="Z750" s="472"/>
      <c r="AA750" s="472"/>
      <c r="AB750" s="472"/>
      <c r="AC750" s="472"/>
      <c r="AD750" s="472"/>
      <c r="AE750" s="472"/>
      <c r="AF750" s="472"/>
      <c r="AG750" s="472"/>
      <c r="AH750" s="472"/>
      <c r="AI750" s="472"/>
      <c r="AJ750" s="472"/>
      <c r="AK750" s="472"/>
      <c r="AL750" s="473"/>
      <c r="AM750" s="473"/>
      <c r="AN750" s="473"/>
      <c r="AO750" s="473"/>
      <c r="AP750" s="473"/>
      <c r="AQ750" s="473"/>
      <c r="AR750" s="473"/>
      <c r="AS750" s="473"/>
      <c r="AT750" s="473"/>
      <c r="AU750" s="473"/>
      <c r="AV750" s="473"/>
      <c r="AW750" s="473"/>
      <c r="AX750" s="473"/>
      <c r="AY750" s="473"/>
      <c r="AZ750" s="474"/>
      <c r="BA750" s="424"/>
      <c r="BB750" s="424"/>
      <c r="BC750" s="424"/>
      <c r="BD750" s="424"/>
      <c r="BE750" s="424"/>
      <c r="BF750" s="424"/>
      <c r="BG750" s="424"/>
      <c r="BH750" s="424"/>
      <c r="BI750" s="424"/>
      <c r="BJ750" s="424"/>
    </row>
    <row r="751" spans="6:62" ht="93" customHeight="1" x14ac:dyDescent="0.25">
      <c r="F751" s="468"/>
      <c r="G751" s="469"/>
      <c r="H751" s="469"/>
      <c r="I751" s="469"/>
      <c r="J751" s="469"/>
      <c r="K751" s="469"/>
      <c r="L751" s="469"/>
      <c r="M751" s="469"/>
      <c r="N751" s="469"/>
      <c r="U751" s="471"/>
      <c r="V751" s="472"/>
      <c r="W751" s="472"/>
      <c r="X751" s="472"/>
      <c r="Y751" s="472"/>
      <c r="Z751" s="472"/>
      <c r="AA751" s="472"/>
      <c r="AB751" s="472"/>
      <c r="AC751" s="472"/>
      <c r="AD751" s="472"/>
      <c r="AE751" s="472"/>
      <c r="AF751" s="472"/>
      <c r="AG751" s="472"/>
      <c r="AH751" s="472"/>
      <c r="AI751" s="472"/>
      <c r="AJ751" s="472"/>
      <c r="AK751" s="472"/>
      <c r="AL751" s="473"/>
      <c r="AM751" s="473"/>
      <c r="AN751" s="473"/>
      <c r="AO751" s="473"/>
      <c r="AP751" s="473"/>
      <c r="AQ751" s="473"/>
      <c r="AR751" s="473"/>
      <c r="AS751" s="473"/>
      <c r="AT751" s="473"/>
      <c r="AU751" s="473"/>
      <c r="AV751" s="473"/>
      <c r="AW751" s="473"/>
      <c r="AX751" s="473"/>
      <c r="AY751" s="473"/>
      <c r="AZ751" s="474"/>
      <c r="BA751" s="424"/>
      <c r="BB751" s="424"/>
      <c r="BC751" s="424"/>
      <c r="BD751" s="424"/>
      <c r="BE751" s="424"/>
      <c r="BF751" s="424"/>
      <c r="BG751" s="424"/>
      <c r="BH751" s="424"/>
      <c r="BI751" s="424"/>
      <c r="BJ751" s="424"/>
    </row>
    <row r="752" spans="6:62" ht="93" customHeight="1" x14ac:dyDescent="0.25">
      <c r="F752" s="468"/>
      <c r="G752" s="469"/>
      <c r="H752" s="469"/>
      <c r="I752" s="469"/>
      <c r="J752" s="469"/>
      <c r="K752" s="469"/>
      <c r="L752" s="469"/>
      <c r="M752" s="469"/>
      <c r="N752" s="469"/>
      <c r="U752" s="471"/>
      <c r="V752" s="472"/>
      <c r="W752" s="472"/>
      <c r="X752" s="472"/>
      <c r="Y752" s="472"/>
      <c r="Z752" s="472"/>
      <c r="AA752" s="472"/>
      <c r="AB752" s="472"/>
      <c r="AC752" s="472"/>
      <c r="AD752" s="472"/>
      <c r="AE752" s="472"/>
      <c r="AF752" s="472"/>
      <c r="AG752" s="472"/>
      <c r="AH752" s="472"/>
      <c r="AI752" s="472"/>
      <c r="AJ752" s="472"/>
      <c r="AK752" s="472"/>
      <c r="AL752" s="473"/>
      <c r="AM752" s="473"/>
      <c r="AN752" s="473"/>
      <c r="AO752" s="473"/>
      <c r="AP752" s="473"/>
      <c r="AQ752" s="473"/>
      <c r="AR752" s="473"/>
      <c r="AS752" s="473"/>
      <c r="AT752" s="473"/>
      <c r="AU752" s="473"/>
      <c r="AV752" s="473"/>
      <c r="AW752" s="473"/>
      <c r="AX752" s="473"/>
      <c r="AY752" s="473"/>
      <c r="AZ752" s="474"/>
      <c r="BA752" s="424"/>
      <c r="BB752" s="424"/>
      <c r="BC752" s="424"/>
      <c r="BD752" s="424"/>
      <c r="BE752" s="424"/>
      <c r="BF752" s="424"/>
      <c r="BG752" s="424"/>
      <c r="BH752" s="424"/>
      <c r="BI752" s="424"/>
      <c r="BJ752" s="424"/>
    </row>
    <row r="753" spans="6:62" ht="93" customHeight="1" x14ac:dyDescent="0.25">
      <c r="F753" s="468"/>
      <c r="G753" s="469"/>
      <c r="H753" s="469"/>
      <c r="I753" s="469"/>
      <c r="J753" s="469"/>
      <c r="K753" s="469"/>
      <c r="L753" s="469"/>
      <c r="M753" s="469"/>
      <c r="N753" s="469"/>
      <c r="U753" s="471"/>
      <c r="V753" s="472"/>
      <c r="W753" s="472"/>
      <c r="X753" s="472"/>
      <c r="Y753" s="472"/>
      <c r="Z753" s="472"/>
      <c r="AA753" s="472"/>
      <c r="AB753" s="472"/>
      <c r="AC753" s="472"/>
      <c r="AD753" s="472"/>
      <c r="AE753" s="472"/>
      <c r="AF753" s="472"/>
      <c r="AG753" s="472"/>
      <c r="AH753" s="472"/>
      <c r="AI753" s="472"/>
      <c r="AJ753" s="472"/>
      <c r="AK753" s="472"/>
      <c r="AL753" s="473"/>
      <c r="AM753" s="473"/>
      <c r="AN753" s="473"/>
      <c r="AO753" s="473"/>
      <c r="AP753" s="473"/>
      <c r="AQ753" s="473"/>
      <c r="AR753" s="473"/>
      <c r="AS753" s="473"/>
      <c r="AT753" s="473"/>
      <c r="AU753" s="473"/>
      <c r="AV753" s="473"/>
      <c r="AW753" s="473"/>
      <c r="AX753" s="473"/>
      <c r="AY753" s="473"/>
      <c r="AZ753" s="474"/>
      <c r="BA753" s="424"/>
      <c r="BB753" s="424"/>
      <c r="BC753" s="424"/>
      <c r="BD753" s="424"/>
      <c r="BE753" s="424"/>
      <c r="BF753" s="424"/>
      <c r="BG753" s="424"/>
      <c r="BH753" s="424"/>
      <c r="BI753" s="424"/>
      <c r="BJ753" s="424"/>
    </row>
    <row r="754" spans="6:62" ht="93" customHeight="1" x14ac:dyDescent="0.25">
      <c r="F754" s="468"/>
      <c r="G754" s="469"/>
      <c r="H754" s="469"/>
      <c r="I754" s="469"/>
      <c r="J754" s="469"/>
      <c r="K754" s="469"/>
      <c r="L754" s="469"/>
      <c r="M754" s="469"/>
      <c r="N754" s="469"/>
      <c r="U754" s="471"/>
      <c r="V754" s="472"/>
      <c r="W754" s="472"/>
      <c r="X754" s="472"/>
      <c r="Y754" s="472"/>
      <c r="Z754" s="472"/>
      <c r="AA754" s="472"/>
      <c r="AB754" s="472"/>
      <c r="AC754" s="472"/>
      <c r="AD754" s="472"/>
      <c r="AE754" s="472"/>
      <c r="AF754" s="472"/>
      <c r="AG754" s="472"/>
      <c r="AH754" s="472"/>
      <c r="AI754" s="472"/>
      <c r="AJ754" s="472"/>
      <c r="AK754" s="472"/>
      <c r="AL754" s="473"/>
      <c r="AM754" s="473"/>
      <c r="AN754" s="473"/>
      <c r="AO754" s="473"/>
      <c r="AP754" s="473"/>
      <c r="AQ754" s="473"/>
      <c r="AR754" s="473"/>
      <c r="AS754" s="473"/>
      <c r="AT754" s="473"/>
      <c r="AU754" s="473"/>
      <c r="AV754" s="473"/>
      <c r="AW754" s="473"/>
      <c r="AX754" s="473"/>
      <c r="AY754" s="473"/>
      <c r="AZ754" s="474"/>
      <c r="BA754" s="424"/>
      <c r="BB754" s="424"/>
      <c r="BC754" s="424"/>
      <c r="BD754" s="424"/>
      <c r="BE754" s="424"/>
      <c r="BF754" s="424"/>
      <c r="BG754" s="424"/>
      <c r="BH754" s="424"/>
      <c r="BI754" s="424"/>
      <c r="BJ754" s="424"/>
    </row>
    <row r="755" spans="6:62" ht="93" customHeight="1" x14ac:dyDescent="0.25">
      <c r="F755" s="468"/>
      <c r="G755" s="469"/>
      <c r="H755" s="469"/>
      <c r="I755" s="469"/>
      <c r="J755" s="469"/>
      <c r="K755" s="469"/>
      <c r="L755" s="469"/>
      <c r="M755" s="469"/>
      <c r="N755" s="469"/>
      <c r="U755" s="471"/>
      <c r="V755" s="472"/>
      <c r="W755" s="472"/>
      <c r="X755" s="472"/>
      <c r="Y755" s="472"/>
      <c r="Z755" s="472"/>
      <c r="AA755" s="472"/>
      <c r="AB755" s="472"/>
      <c r="AC755" s="472"/>
      <c r="AD755" s="472"/>
      <c r="AE755" s="472"/>
      <c r="AF755" s="472"/>
      <c r="AG755" s="472"/>
      <c r="AH755" s="472"/>
      <c r="AI755" s="472"/>
      <c r="AJ755" s="472"/>
      <c r="AK755" s="472"/>
      <c r="AL755" s="473"/>
      <c r="AM755" s="473"/>
      <c r="AN755" s="473"/>
      <c r="AO755" s="473"/>
      <c r="AP755" s="473"/>
      <c r="AQ755" s="473"/>
      <c r="AR755" s="473"/>
      <c r="AS755" s="473"/>
      <c r="AT755" s="473"/>
      <c r="AU755" s="473"/>
      <c r="AV755" s="473"/>
      <c r="AW755" s="473"/>
      <c r="AX755" s="473"/>
      <c r="AY755" s="473"/>
      <c r="AZ755" s="474"/>
      <c r="BA755" s="424"/>
      <c r="BB755" s="424"/>
      <c r="BC755" s="424"/>
      <c r="BD755" s="424"/>
      <c r="BE755" s="424"/>
      <c r="BF755" s="424"/>
      <c r="BG755" s="424"/>
      <c r="BH755" s="424"/>
      <c r="BI755" s="424"/>
      <c r="BJ755" s="424"/>
    </row>
    <row r="756" spans="6:62" ht="93" customHeight="1" x14ac:dyDescent="0.25">
      <c r="F756" s="468"/>
      <c r="G756" s="469"/>
      <c r="H756" s="469"/>
      <c r="I756" s="469"/>
      <c r="J756" s="469"/>
      <c r="K756" s="469"/>
      <c r="L756" s="469"/>
      <c r="M756" s="469"/>
      <c r="N756" s="469"/>
      <c r="U756" s="471"/>
      <c r="V756" s="472"/>
      <c r="W756" s="472"/>
      <c r="X756" s="472"/>
      <c r="Y756" s="472"/>
      <c r="Z756" s="472"/>
      <c r="AA756" s="472"/>
      <c r="AB756" s="472"/>
      <c r="AC756" s="472"/>
      <c r="AD756" s="472"/>
      <c r="AE756" s="472"/>
      <c r="AF756" s="472"/>
      <c r="AG756" s="472"/>
      <c r="AH756" s="472"/>
      <c r="AI756" s="472"/>
      <c r="AJ756" s="472"/>
      <c r="AK756" s="472"/>
      <c r="AL756" s="473"/>
      <c r="AM756" s="473"/>
      <c r="AN756" s="473"/>
      <c r="AO756" s="473"/>
      <c r="AP756" s="473"/>
      <c r="AQ756" s="473"/>
      <c r="AR756" s="473"/>
      <c r="AS756" s="473"/>
      <c r="AT756" s="473"/>
      <c r="AU756" s="473"/>
      <c r="AV756" s="473"/>
      <c r="AW756" s="473"/>
      <c r="AX756" s="473"/>
      <c r="AY756" s="473"/>
      <c r="AZ756" s="474"/>
      <c r="BA756" s="424"/>
      <c r="BB756" s="424"/>
      <c r="BC756" s="424"/>
      <c r="BD756" s="424"/>
      <c r="BE756" s="424"/>
      <c r="BF756" s="424"/>
      <c r="BG756" s="424"/>
      <c r="BH756" s="424"/>
      <c r="BI756" s="424"/>
      <c r="BJ756" s="424"/>
    </row>
    <row r="757" spans="6:62" ht="93" customHeight="1" x14ac:dyDescent="0.25">
      <c r="F757" s="468"/>
      <c r="G757" s="469"/>
      <c r="H757" s="469"/>
      <c r="I757" s="469"/>
      <c r="J757" s="469"/>
      <c r="K757" s="469"/>
      <c r="L757" s="469"/>
      <c r="M757" s="469"/>
      <c r="N757" s="469"/>
      <c r="U757" s="471"/>
      <c r="V757" s="472"/>
      <c r="W757" s="472"/>
      <c r="X757" s="472"/>
      <c r="Y757" s="472"/>
      <c r="Z757" s="472"/>
      <c r="AA757" s="472"/>
      <c r="AB757" s="472"/>
      <c r="AC757" s="472"/>
      <c r="AD757" s="472"/>
      <c r="AE757" s="472"/>
      <c r="AF757" s="472"/>
      <c r="AG757" s="472"/>
      <c r="AH757" s="472"/>
      <c r="AI757" s="472"/>
      <c r="AJ757" s="472"/>
      <c r="AK757" s="472"/>
      <c r="AL757" s="473"/>
      <c r="AM757" s="473"/>
      <c r="AN757" s="473"/>
      <c r="AO757" s="473"/>
      <c r="AP757" s="473"/>
      <c r="AQ757" s="473"/>
      <c r="AR757" s="473"/>
      <c r="AS757" s="473"/>
      <c r="AT757" s="473"/>
      <c r="AU757" s="473"/>
      <c r="AV757" s="473"/>
      <c r="AW757" s="473"/>
      <c r="AX757" s="473"/>
      <c r="AY757" s="473"/>
      <c r="AZ757" s="474"/>
      <c r="BA757" s="424"/>
      <c r="BB757" s="424"/>
      <c r="BC757" s="424"/>
      <c r="BD757" s="424"/>
      <c r="BE757" s="424"/>
      <c r="BF757" s="424"/>
      <c r="BG757" s="424"/>
      <c r="BH757" s="424"/>
      <c r="BI757" s="424"/>
      <c r="BJ757" s="424"/>
    </row>
    <row r="758" spans="6:62" ht="93" customHeight="1" x14ac:dyDescent="0.25">
      <c r="F758" s="468"/>
      <c r="G758" s="469"/>
      <c r="H758" s="469"/>
      <c r="I758" s="469"/>
      <c r="J758" s="469"/>
      <c r="K758" s="469"/>
      <c r="L758" s="469"/>
      <c r="M758" s="469"/>
      <c r="N758" s="469"/>
      <c r="U758" s="471"/>
      <c r="V758" s="472"/>
      <c r="W758" s="472"/>
      <c r="X758" s="472"/>
      <c r="Y758" s="472"/>
      <c r="Z758" s="472"/>
      <c r="AA758" s="472"/>
      <c r="AB758" s="472"/>
      <c r="AC758" s="472"/>
      <c r="AD758" s="472"/>
      <c r="AE758" s="472"/>
      <c r="AF758" s="472"/>
      <c r="AG758" s="472"/>
      <c r="AH758" s="472"/>
      <c r="AI758" s="472"/>
      <c r="AJ758" s="472"/>
      <c r="AK758" s="472"/>
      <c r="AL758" s="473"/>
      <c r="AM758" s="473"/>
      <c r="AN758" s="473"/>
      <c r="AO758" s="473"/>
      <c r="AP758" s="473"/>
      <c r="AQ758" s="473"/>
      <c r="AR758" s="473"/>
      <c r="AS758" s="473"/>
      <c r="AT758" s="473"/>
      <c r="AU758" s="473"/>
      <c r="AV758" s="473"/>
      <c r="AW758" s="473"/>
      <c r="AX758" s="473"/>
      <c r="AY758" s="473"/>
      <c r="AZ758" s="474"/>
      <c r="BA758" s="424"/>
      <c r="BB758" s="424"/>
      <c r="BC758" s="424"/>
      <c r="BD758" s="424"/>
      <c r="BE758" s="424"/>
      <c r="BF758" s="424"/>
      <c r="BG758" s="424"/>
      <c r="BH758" s="424"/>
      <c r="BI758" s="424"/>
      <c r="BJ758" s="424"/>
    </row>
    <row r="759" spans="6:62" ht="93" customHeight="1" x14ac:dyDescent="0.25">
      <c r="F759" s="468"/>
      <c r="G759" s="469"/>
      <c r="H759" s="469"/>
      <c r="I759" s="469"/>
      <c r="J759" s="469"/>
      <c r="K759" s="469"/>
      <c r="L759" s="469"/>
      <c r="M759" s="469"/>
      <c r="N759" s="469"/>
      <c r="U759" s="471"/>
      <c r="V759" s="472"/>
      <c r="W759" s="472"/>
      <c r="X759" s="472"/>
      <c r="Y759" s="472"/>
      <c r="Z759" s="472"/>
      <c r="AA759" s="472"/>
      <c r="AB759" s="472"/>
      <c r="AC759" s="472"/>
      <c r="AD759" s="472"/>
      <c r="AE759" s="472"/>
      <c r="AF759" s="472"/>
      <c r="AG759" s="472"/>
      <c r="AH759" s="472"/>
      <c r="AI759" s="472"/>
      <c r="AJ759" s="472"/>
      <c r="AK759" s="472"/>
      <c r="AL759" s="473"/>
      <c r="AM759" s="473"/>
      <c r="AN759" s="473"/>
      <c r="AO759" s="473"/>
      <c r="AP759" s="473"/>
      <c r="AQ759" s="473"/>
      <c r="AR759" s="473"/>
      <c r="AS759" s="473"/>
      <c r="AT759" s="473"/>
      <c r="AU759" s="473"/>
      <c r="AV759" s="473"/>
      <c r="AW759" s="473"/>
      <c r="AX759" s="473"/>
      <c r="AY759" s="473"/>
      <c r="AZ759" s="474"/>
      <c r="BA759" s="424"/>
      <c r="BB759" s="424"/>
      <c r="BC759" s="424"/>
      <c r="BD759" s="424"/>
      <c r="BE759" s="424"/>
      <c r="BF759" s="424"/>
      <c r="BG759" s="424"/>
      <c r="BH759" s="424"/>
      <c r="BI759" s="424"/>
      <c r="BJ759" s="424"/>
    </row>
    <row r="760" spans="6:62" ht="93" customHeight="1" x14ac:dyDescent="0.25">
      <c r="F760" s="468"/>
      <c r="G760" s="469"/>
      <c r="H760" s="469"/>
      <c r="I760" s="469"/>
      <c r="J760" s="469"/>
      <c r="K760" s="469"/>
      <c r="L760" s="469"/>
      <c r="M760" s="469"/>
      <c r="N760" s="469"/>
      <c r="U760" s="471"/>
      <c r="V760" s="472"/>
      <c r="W760" s="472"/>
      <c r="X760" s="472"/>
      <c r="Y760" s="472"/>
      <c r="Z760" s="472"/>
      <c r="AA760" s="472"/>
      <c r="AB760" s="472"/>
      <c r="AC760" s="472"/>
      <c r="AD760" s="472"/>
      <c r="AE760" s="472"/>
      <c r="AF760" s="472"/>
      <c r="AG760" s="472"/>
      <c r="AH760" s="472"/>
      <c r="AI760" s="472"/>
      <c r="AJ760" s="472"/>
      <c r="AK760" s="472"/>
      <c r="AL760" s="473"/>
      <c r="AM760" s="473"/>
      <c r="AN760" s="473"/>
      <c r="AO760" s="473"/>
      <c r="AP760" s="473"/>
      <c r="AQ760" s="473"/>
      <c r="AR760" s="473"/>
      <c r="AS760" s="473"/>
      <c r="AT760" s="473"/>
      <c r="AU760" s="473"/>
      <c r="AV760" s="473"/>
      <c r="AW760" s="473"/>
      <c r="AX760" s="473"/>
      <c r="AY760" s="473"/>
      <c r="AZ760" s="474"/>
      <c r="BA760" s="424"/>
      <c r="BB760" s="424"/>
      <c r="BC760" s="424"/>
      <c r="BD760" s="424"/>
      <c r="BE760" s="424"/>
      <c r="BF760" s="424"/>
      <c r="BG760" s="424"/>
      <c r="BH760" s="424"/>
      <c r="BI760" s="424"/>
      <c r="BJ760" s="424"/>
    </row>
    <row r="761" spans="6:62" ht="93" customHeight="1" x14ac:dyDescent="0.25">
      <c r="F761" s="468"/>
      <c r="G761" s="469"/>
      <c r="H761" s="469"/>
      <c r="I761" s="469"/>
      <c r="J761" s="469"/>
      <c r="K761" s="469"/>
      <c r="L761" s="469"/>
      <c r="M761" s="469"/>
      <c r="N761" s="469"/>
      <c r="U761" s="471"/>
      <c r="V761" s="472"/>
      <c r="W761" s="472"/>
      <c r="X761" s="472"/>
      <c r="Y761" s="472"/>
      <c r="Z761" s="472"/>
      <c r="AA761" s="472"/>
      <c r="AB761" s="472"/>
      <c r="AC761" s="472"/>
      <c r="AD761" s="472"/>
      <c r="AE761" s="472"/>
      <c r="AF761" s="472"/>
      <c r="AG761" s="472"/>
      <c r="AH761" s="472"/>
      <c r="AI761" s="472"/>
      <c r="AJ761" s="472"/>
      <c r="AK761" s="472"/>
      <c r="AL761" s="473"/>
      <c r="AM761" s="473"/>
      <c r="AN761" s="473"/>
      <c r="AO761" s="473"/>
      <c r="AP761" s="473"/>
      <c r="AQ761" s="473"/>
      <c r="AR761" s="473"/>
      <c r="AS761" s="473"/>
      <c r="AT761" s="473"/>
      <c r="AU761" s="473"/>
      <c r="AV761" s="473"/>
      <c r="AW761" s="473"/>
      <c r="AX761" s="473"/>
      <c r="AY761" s="473"/>
      <c r="AZ761" s="474"/>
      <c r="BA761" s="424"/>
      <c r="BB761" s="424"/>
      <c r="BC761" s="424"/>
      <c r="BD761" s="424"/>
      <c r="BE761" s="424"/>
      <c r="BF761" s="424"/>
      <c r="BG761" s="424"/>
      <c r="BH761" s="424"/>
      <c r="BI761" s="424"/>
      <c r="BJ761" s="424"/>
    </row>
    <row r="762" spans="6:62" ht="93" customHeight="1" x14ac:dyDescent="0.25">
      <c r="F762" s="468"/>
      <c r="G762" s="469"/>
      <c r="H762" s="469"/>
      <c r="I762" s="469"/>
      <c r="J762" s="469"/>
      <c r="K762" s="469"/>
      <c r="L762" s="469"/>
      <c r="M762" s="469"/>
      <c r="N762" s="469"/>
      <c r="U762" s="471"/>
      <c r="V762" s="472"/>
      <c r="W762" s="472"/>
      <c r="X762" s="472"/>
      <c r="Y762" s="472"/>
      <c r="Z762" s="472"/>
      <c r="AA762" s="472"/>
      <c r="AB762" s="472"/>
      <c r="AC762" s="472"/>
      <c r="AD762" s="472"/>
      <c r="AE762" s="472"/>
      <c r="AF762" s="472"/>
      <c r="AG762" s="472"/>
      <c r="AH762" s="472"/>
      <c r="AI762" s="472"/>
      <c r="AJ762" s="472"/>
      <c r="AK762" s="472"/>
      <c r="AL762" s="473"/>
      <c r="AM762" s="473"/>
      <c r="AN762" s="473"/>
      <c r="AO762" s="473"/>
      <c r="AP762" s="473"/>
      <c r="AQ762" s="473"/>
      <c r="AR762" s="473"/>
      <c r="AS762" s="473"/>
      <c r="AT762" s="473"/>
      <c r="AU762" s="473"/>
      <c r="AV762" s="473"/>
      <c r="AW762" s="473"/>
      <c r="AX762" s="473"/>
      <c r="AY762" s="473"/>
      <c r="AZ762" s="474"/>
      <c r="BA762" s="424"/>
      <c r="BB762" s="424"/>
      <c r="BC762" s="424"/>
      <c r="BD762" s="424"/>
      <c r="BE762" s="424"/>
      <c r="BF762" s="424"/>
      <c r="BG762" s="424"/>
      <c r="BH762" s="424"/>
      <c r="BI762" s="424"/>
      <c r="BJ762" s="424"/>
    </row>
    <row r="763" spans="6:62" ht="93" customHeight="1" x14ac:dyDescent="0.25">
      <c r="F763" s="468"/>
      <c r="G763" s="469"/>
      <c r="H763" s="469"/>
      <c r="I763" s="469"/>
      <c r="J763" s="469"/>
      <c r="K763" s="469"/>
      <c r="L763" s="469"/>
      <c r="M763" s="469"/>
      <c r="N763" s="469"/>
      <c r="U763" s="471"/>
      <c r="V763" s="472"/>
      <c r="W763" s="472"/>
      <c r="X763" s="472"/>
      <c r="Y763" s="472"/>
      <c r="Z763" s="472"/>
      <c r="AA763" s="472"/>
      <c r="AB763" s="472"/>
      <c r="AC763" s="472"/>
      <c r="AD763" s="472"/>
      <c r="AE763" s="472"/>
      <c r="AF763" s="472"/>
      <c r="AG763" s="472"/>
      <c r="AH763" s="472"/>
      <c r="AI763" s="472"/>
      <c r="AJ763" s="472"/>
      <c r="AK763" s="472"/>
      <c r="AL763" s="473"/>
      <c r="AM763" s="473"/>
      <c r="AN763" s="473"/>
      <c r="AO763" s="473"/>
      <c r="AP763" s="473"/>
      <c r="AQ763" s="473"/>
      <c r="AR763" s="473"/>
      <c r="AS763" s="473"/>
      <c r="AT763" s="473"/>
      <c r="AU763" s="473"/>
      <c r="AV763" s="473"/>
      <c r="AW763" s="473"/>
      <c r="AX763" s="473"/>
      <c r="AY763" s="473"/>
      <c r="AZ763" s="474"/>
      <c r="BA763" s="424"/>
      <c r="BB763" s="424"/>
      <c r="BC763" s="424"/>
      <c r="BD763" s="424"/>
      <c r="BE763" s="424"/>
      <c r="BF763" s="424"/>
      <c r="BG763" s="424"/>
      <c r="BH763" s="424"/>
      <c r="BI763" s="424"/>
      <c r="BJ763" s="424"/>
    </row>
    <row r="764" spans="6:62" ht="93" customHeight="1" x14ac:dyDescent="0.25">
      <c r="F764" s="468"/>
      <c r="G764" s="469"/>
      <c r="H764" s="469"/>
      <c r="I764" s="469"/>
      <c r="J764" s="469"/>
      <c r="K764" s="469"/>
      <c r="L764" s="469"/>
      <c r="M764" s="469"/>
      <c r="N764" s="469"/>
      <c r="U764" s="471"/>
      <c r="V764" s="472"/>
      <c r="W764" s="472"/>
      <c r="X764" s="472"/>
      <c r="Y764" s="472"/>
      <c r="Z764" s="472"/>
      <c r="AA764" s="472"/>
      <c r="AB764" s="472"/>
      <c r="AC764" s="472"/>
      <c r="AD764" s="472"/>
      <c r="AE764" s="472"/>
      <c r="AF764" s="472"/>
      <c r="AG764" s="472"/>
      <c r="AH764" s="472"/>
      <c r="AI764" s="472"/>
      <c r="AJ764" s="472"/>
      <c r="AK764" s="472"/>
      <c r="AL764" s="473"/>
      <c r="AM764" s="473"/>
      <c r="AN764" s="473"/>
      <c r="AO764" s="473"/>
      <c r="AP764" s="473"/>
      <c r="AQ764" s="473"/>
      <c r="AR764" s="473"/>
      <c r="AS764" s="473"/>
      <c r="AT764" s="473"/>
      <c r="AU764" s="473"/>
      <c r="AV764" s="473"/>
      <c r="AW764" s="473"/>
      <c r="AX764" s="473"/>
      <c r="AY764" s="473"/>
      <c r="AZ764" s="474"/>
      <c r="BA764" s="424"/>
      <c r="BB764" s="424"/>
      <c r="BC764" s="424"/>
      <c r="BD764" s="424"/>
      <c r="BE764" s="424"/>
      <c r="BF764" s="424"/>
      <c r="BG764" s="424"/>
      <c r="BH764" s="424"/>
      <c r="BI764" s="424"/>
      <c r="BJ764" s="424"/>
    </row>
    <row r="765" spans="6:62" ht="93" customHeight="1" x14ac:dyDescent="0.25">
      <c r="F765" s="468"/>
      <c r="G765" s="469"/>
      <c r="H765" s="469"/>
      <c r="I765" s="469"/>
      <c r="J765" s="469"/>
      <c r="K765" s="469"/>
      <c r="L765" s="469"/>
      <c r="M765" s="469"/>
      <c r="N765" s="469"/>
      <c r="U765" s="471"/>
      <c r="V765" s="472"/>
      <c r="W765" s="472"/>
      <c r="X765" s="472"/>
      <c r="Y765" s="472"/>
      <c r="Z765" s="472"/>
      <c r="AA765" s="472"/>
      <c r="AB765" s="472"/>
      <c r="AC765" s="472"/>
      <c r="AD765" s="472"/>
      <c r="AE765" s="472"/>
      <c r="AF765" s="472"/>
      <c r="AG765" s="472"/>
      <c r="AH765" s="472"/>
      <c r="AI765" s="472"/>
      <c r="AJ765" s="472"/>
      <c r="AK765" s="472"/>
      <c r="AL765" s="473"/>
      <c r="AM765" s="473"/>
      <c r="AN765" s="473"/>
      <c r="AO765" s="473"/>
      <c r="AP765" s="473"/>
      <c r="AQ765" s="473"/>
      <c r="AR765" s="473"/>
      <c r="AS765" s="473"/>
      <c r="AT765" s="473"/>
      <c r="AU765" s="473"/>
      <c r="AV765" s="473"/>
      <c r="AW765" s="473"/>
      <c r="AX765" s="473"/>
      <c r="AY765" s="473"/>
      <c r="AZ765" s="474"/>
      <c r="BA765" s="424"/>
      <c r="BB765" s="424"/>
      <c r="BC765" s="424"/>
      <c r="BD765" s="424"/>
      <c r="BE765" s="424"/>
      <c r="BF765" s="424"/>
      <c r="BG765" s="424"/>
      <c r="BH765" s="424"/>
      <c r="BI765" s="424"/>
      <c r="BJ765" s="424"/>
    </row>
    <row r="766" spans="6:62" ht="93" customHeight="1" x14ac:dyDescent="0.25">
      <c r="F766" s="468"/>
      <c r="G766" s="469"/>
      <c r="H766" s="469"/>
      <c r="I766" s="469"/>
      <c r="J766" s="469"/>
      <c r="K766" s="469"/>
      <c r="L766" s="469"/>
      <c r="M766" s="469"/>
      <c r="N766" s="469"/>
      <c r="U766" s="471"/>
      <c r="V766" s="472"/>
      <c r="W766" s="472"/>
      <c r="X766" s="472"/>
      <c r="Y766" s="472"/>
      <c r="Z766" s="472"/>
      <c r="AA766" s="472"/>
      <c r="AB766" s="472"/>
      <c r="AC766" s="472"/>
      <c r="AD766" s="472"/>
      <c r="AE766" s="472"/>
      <c r="AF766" s="472"/>
      <c r="AG766" s="472"/>
      <c r="AH766" s="472"/>
      <c r="AI766" s="472"/>
      <c r="AJ766" s="472"/>
      <c r="AK766" s="472"/>
      <c r="AL766" s="473"/>
      <c r="AM766" s="473"/>
      <c r="AN766" s="473"/>
      <c r="AO766" s="473"/>
      <c r="AP766" s="473"/>
      <c r="AQ766" s="473"/>
      <c r="AR766" s="473"/>
      <c r="AS766" s="473"/>
      <c r="AT766" s="473"/>
      <c r="AU766" s="473"/>
      <c r="AV766" s="473"/>
      <c r="AW766" s="473"/>
      <c r="AX766" s="473"/>
      <c r="AY766" s="473"/>
      <c r="AZ766" s="474"/>
      <c r="BA766" s="424"/>
      <c r="BB766" s="424"/>
      <c r="BC766" s="424"/>
      <c r="BD766" s="424"/>
      <c r="BE766" s="424"/>
      <c r="BF766" s="424"/>
      <c r="BG766" s="424"/>
      <c r="BH766" s="424"/>
      <c r="BI766" s="424"/>
      <c r="BJ766" s="424"/>
    </row>
    <row r="767" spans="6:62" ht="93" customHeight="1" x14ac:dyDescent="0.25">
      <c r="F767" s="468"/>
      <c r="G767" s="469"/>
      <c r="H767" s="469"/>
      <c r="I767" s="469"/>
      <c r="J767" s="469"/>
      <c r="K767" s="469"/>
      <c r="L767" s="469"/>
      <c r="M767" s="469"/>
      <c r="N767" s="469"/>
      <c r="U767" s="471"/>
      <c r="V767" s="472"/>
      <c r="W767" s="472"/>
      <c r="X767" s="472"/>
      <c r="Y767" s="472"/>
      <c r="Z767" s="472"/>
      <c r="AA767" s="472"/>
      <c r="AB767" s="472"/>
      <c r="AC767" s="472"/>
      <c r="AD767" s="472"/>
      <c r="AE767" s="472"/>
      <c r="AF767" s="472"/>
      <c r="AG767" s="472"/>
      <c r="AH767" s="472"/>
      <c r="AI767" s="472"/>
      <c r="AJ767" s="472"/>
      <c r="AK767" s="472"/>
      <c r="AL767" s="473"/>
      <c r="AM767" s="473"/>
      <c r="AN767" s="473"/>
      <c r="AO767" s="473"/>
      <c r="AP767" s="473"/>
      <c r="AQ767" s="473"/>
      <c r="AR767" s="473"/>
      <c r="AS767" s="473"/>
      <c r="AT767" s="473"/>
      <c r="AU767" s="473"/>
      <c r="AV767" s="473"/>
      <c r="AW767" s="473"/>
      <c r="AX767" s="473"/>
      <c r="AY767" s="473"/>
      <c r="AZ767" s="474"/>
      <c r="BA767" s="424"/>
      <c r="BB767" s="424"/>
      <c r="BC767" s="424"/>
      <c r="BD767" s="424"/>
      <c r="BE767" s="424"/>
      <c r="BF767" s="424"/>
      <c r="BG767" s="424"/>
      <c r="BH767" s="424"/>
      <c r="BI767" s="424"/>
      <c r="BJ767" s="424"/>
    </row>
    <row r="768" spans="6:62" ht="93" customHeight="1" x14ac:dyDescent="0.25">
      <c r="F768" s="468"/>
      <c r="G768" s="469"/>
      <c r="H768" s="469"/>
      <c r="I768" s="469"/>
      <c r="J768" s="469"/>
      <c r="K768" s="469"/>
      <c r="L768" s="469"/>
      <c r="M768" s="469"/>
      <c r="N768" s="469"/>
      <c r="U768" s="471"/>
      <c r="V768" s="472"/>
      <c r="W768" s="472"/>
      <c r="X768" s="472"/>
      <c r="Y768" s="472"/>
      <c r="Z768" s="472"/>
      <c r="AA768" s="472"/>
      <c r="AB768" s="472"/>
      <c r="AC768" s="472"/>
      <c r="AD768" s="472"/>
      <c r="AE768" s="472"/>
      <c r="AF768" s="472"/>
      <c r="AG768" s="472"/>
      <c r="AH768" s="472"/>
      <c r="AI768" s="472"/>
      <c r="AJ768" s="472"/>
      <c r="AK768" s="472"/>
      <c r="AL768" s="473"/>
      <c r="AM768" s="473"/>
      <c r="AN768" s="473"/>
      <c r="AO768" s="473"/>
      <c r="AP768" s="473"/>
      <c r="AQ768" s="473"/>
      <c r="AR768" s="473"/>
      <c r="AS768" s="473"/>
      <c r="AT768" s="473"/>
      <c r="AU768" s="473"/>
      <c r="AV768" s="473"/>
      <c r="AW768" s="473"/>
      <c r="AX768" s="473"/>
      <c r="AY768" s="473"/>
      <c r="AZ768" s="474"/>
      <c r="BA768" s="424"/>
      <c r="BB768" s="424"/>
      <c r="BC768" s="424"/>
      <c r="BD768" s="424"/>
      <c r="BE768" s="424"/>
      <c r="BF768" s="424"/>
      <c r="BG768" s="424"/>
      <c r="BH768" s="424"/>
      <c r="BI768" s="424"/>
      <c r="BJ768" s="424"/>
    </row>
    <row r="769" spans="6:62" ht="93" customHeight="1" x14ac:dyDescent="0.25">
      <c r="F769" s="468"/>
      <c r="G769" s="469"/>
      <c r="H769" s="469"/>
      <c r="I769" s="469"/>
      <c r="J769" s="469"/>
      <c r="K769" s="469"/>
      <c r="L769" s="469"/>
      <c r="M769" s="469"/>
      <c r="N769" s="469"/>
      <c r="U769" s="471"/>
      <c r="V769" s="472"/>
      <c r="W769" s="472"/>
      <c r="X769" s="472"/>
      <c r="Y769" s="472"/>
      <c r="Z769" s="472"/>
      <c r="AA769" s="472"/>
      <c r="AB769" s="472"/>
      <c r="AC769" s="472"/>
      <c r="AD769" s="472"/>
      <c r="AE769" s="472"/>
      <c r="AF769" s="472"/>
      <c r="AG769" s="472"/>
      <c r="AH769" s="472"/>
      <c r="AI769" s="472"/>
      <c r="AJ769" s="472"/>
      <c r="AK769" s="472"/>
      <c r="AL769" s="473"/>
      <c r="AM769" s="473"/>
      <c r="AN769" s="473"/>
      <c r="AO769" s="473"/>
      <c r="AP769" s="473"/>
      <c r="AQ769" s="473"/>
      <c r="AR769" s="473"/>
      <c r="AS769" s="473"/>
      <c r="AT769" s="473"/>
      <c r="AU769" s="473"/>
      <c r="AV769" s="473"/>
      <c r="AW769" s="473"/>
      <c r="AX769" s="473"/>
      <c r="AY769" s="473"/>
      <c r="AZ769" s="474"/>
      <c r="BA769" s="424"/>
      <c r="BB769" s="424"/>
      <c r="BC769" s="424"/>
      <c r="BD769" s="424"/>
      <c r="BE769" s="424"/>
      <c r="BF769" s="424"/>
      <c r="BG769" s="424"/>
      <c r="BH769" s="424"/>
      <c r="BI769" s="424"/>
      <c r="BJ769" s="424"/>
    </row>
    <row r="770" spans="6:62" ht="93" customHeight="1" x14ac:dyDescent="0.25">
      <c r="F770" s="468"/>
      <c r="G770" s="469"/>
      <c r="H770" s="469"/>
      <c r="I770" s="469"/>
      <c r="J770" s="469"/>
      <c r="K770" s="469"/>
      <c r="L770" s="469"/>
      <c r="M770" s="469"/>
      <c r="N770" s="469"/>
      <c r="U770" s="471"/>
      <c r="V770" s="472"/>
      <c r="W770" s="472"/>
      <c r="X770" s="472"/>
      <c r="Y770" s="472"/>
      <c r="Z770" s="472"/>
      <c r="AA770" s="472"/>
      <c r="AB770" s="472"/>
      <c r="AC770" s="472"/>
      <c r="AD770" s="472"/>
      <c r="AE770" s="472"/>
      <c r="AF770" s="472"/>
      <c r="AG770" s="472"/>
      <c r="AH770" s="472"/>
      <c r="AI770" s="472"/>
      <c r="AJ770" s="472"/>
      <c r="AK770" s="472"/>
      <c r="AL770" s="473"/>
      <c r="AM770" s="473"/>
      <c r="AN770" s="473"/>
      <c r="AO770" s="473"/>
      <c r="AP770" s="473"/>
      <c r="AQ770" s="473"/>
      <c r="AR770" s="473"/>
      <c r="AS770" s="473"/>
      <c r="AT770" s="473"/>
      <c r="AU770" s="473"/>
      <c r="AV770" s="473"/>
      <c r="AW770" s="473"/>
      <c r="AX770" s="473"/>
      <c r="AY770" s="473"/>
      <c r="AZ770" s="474"/>
      <c r="BA770" s="424"/>
      <c r="BB770" s="424"/>
      <c r="BC770" s="424"/>
      <c r="BD770" s="424"/>
      <c r="BE770" s="424"/>
      <c r="BF770" s="424"/>
      <c r="BG770" s="424"/>
      <c r="BH770" s="424"/>
      <c r="BI770" s="424"/>
      <c r="BJ770" s="424"/>
    </row>
    <row r="771" spans="6:62" ht="93" customHeight="1" x14ac:dyDescent="0.25">
      <c r="F771" s="468"/>
      <c r="G771" s="469"/>
      <c r="H771" s="469"/>
      <c r="I771" s="469"/>
      <c r="J771" s="469"/>
      <c r="K771" s="469"/>
      <c r="L771" s="469"/>
      <c r="M771" s="469"/>
      <c r="N771" s="469"/>
      <c r="U771" s="471"/>
      <c r="V771" s="472"/>
      <c r="W771" s="472"/>
      <c r="X771" s="472"/>
      <c r="Y771" s="472"/>
      <c r="Z771" s="472"/>
      <c r="AA771" s="472"/>
      <c r="AB771" s="472"/>
      <c r="AC771" s="472"/>
      <c r="AD771" s="472"/>
      <c r="AE771" s="472"/>
      <c r="AF771" s="472"/>
      <c r="AG771" s="472"/>
      <c r="AH771" s="472"/>
      <c r="AI771" s="472"/>
      <c r="AJ771" s="472"/>
      <c r="AK771" s="472"/>
      <c r="AL771" s="473"/>
      <c r="AM771" s="473"/>
      <c r="AN771" s="473"/>
      <c r="AO771" s="473"/>
      <c r="AP771" s="473"/>
      <c r="AQ771" s="473"/>
      <c r="AR771" s="473"/>
      <c r="AS771" s="473"/>
      <c r="AT771" s="473"/>
      <c r="AU771" s="473"/>
      <c r="AV771" s="473"/>
      <c r="AW771" s="473"/>
      <c r="AX771" s="473"/>
      <c r="AY771" s="473"/>
      <c r="AZ771" s="474"/>
      <c r="BA771" s="424"/>
      <c r="BB771" s="424"/>
      <c r="BC771" s="424"/>
      <c r="BD771" s="424"/>
      <c r="BE771" s="424"/>
      <c r="BF771" s="424"/>
      <c r="BG771" s="424"/>
      <c r="BH771" s="424"/>
      <c r="BI771" s="424"/>
      <c r="BJ771" s="424"/>
    </row>
    <row r="772" spans="6:62" ht="93" customHeight="1" x14ac:dyDescent="0.25">
      <c r="F772" s="468"/>
      <c r="G772" s="469"/>
      <c r="H772" s="469"/>
      <c r="I772" s="469"/>
      <c r="J772" s="469"/>
      <c r="K772" s="469"/>
      <c r="L772" s="469"/>
      <c r="M772" s="469"/>
      <c r="N772" s="469"/>
      <c r="U772" s="471"/>
      <c r="V772" s="472"/>
      <c r="W772" s="472"/>
      <c r="X772" s="472"/>
      <c r="Y772" s="472"/>
      <c r="Z772" s="472"/>
      <c r="AA772" s="472"/>
      <c r="AB772" s="472"/>
      <c r="AC772" s="472"/>
      <c r="AD772" s="472"/>
      <c r="AE772" s="472"/>
      <c r="AF772" s="472"/>
      <c r="AG772" s="472"/>
      <c r="AH772" s="472"/>
      <c r="AI772" s="472"/>
      <c r="AJ772" s="472"/>
      <c r="AK772" s="472"/>
      <c r="AL772" s="473"/>
      <c r="AM772" s="473"/>
      <c r="AN772" s="473"/>
      <c r="AO772" s="473"/>
      <c r="AP772" s="473"/>
      <c r="AQ772" s="473"/>
      <c r="AR772" s="473"/>
      <c r="AS772" s="473"/>
      <c r="AT772" s="473"/>
      <c r="AU772" s="473"/>
      <c r="AV772" s="473"/>
      <c r="AW772" s="473"/>
      <c r="AX772" s="473"/>
      <c r="AY772" s="473"/>
      <c r="AZ772" s="474"/>
      <c r="BA772" s="424"/>
      <c r="BB772" s="424"/>
      <c r="BC772" s="424"/>
      <c r="BD772" s="424"/>
      <c r="BE772" s="424"/>
      <c r="BF772" s="424"/>
      <c r="BG772" s="424"/>
      <c r="BH772" s="424"/>
      <c r="BI772" s="424"/>
      <c r="BJ772" s="424"/>
    </row>
    <row r="773" spans="6:62" ht="93" customHeight="1" x14ac:dyDescent="0.25">
      <c r="F773" s="468"/>
      <c r="G773" s="469"/>
      <c r="H773" s="469"/>
      <c r="I773" s="469"/>
      <c r="J773" s="469"/>
      <c r="K773" s="469"/>
      <c r="L773" s="469"/>
      <c r="M773" s="469"/>
      <c r="N773" s="469"/>
      <c r="U773" s="471"/>
      <c r="V773" s="472"/>
      <c r="W773" s="472"/>
      <c r="X773" s="472"/>
      <c r="Y773" s="472"/>
      <c r="Z773" s="472"/>
      <c r="AA773" s="472"/>
      <c r="AB773" s="472"/>
      <c r="AC773" s="472"/>
      <c r="AD773" s="472"/>
      <c r="AE773" s="472"/>
      <c r="AF773" s="472"/>
      <c r="AG773" s="472"/>
      <c r="AH773" s="472"/>
      <c r="AI773" s="472"/>
      <c r="AJ773" s="472"/>
      <c r="AK773" s="472"/>
      <c r="AL773" s="473"/>
      <c r="AM773" s="473"/>
      <c r="AN773" s="473"/>
      <c r="AO773" s="473"/>
      <c r="AP773" s="473"/>
      <c r="AQ773" s="473"/>
      <c r="AR773" s="473"/>
      <c r="AS773" s="473"/>
      <c r="AT773" s="473"/>
      <c r="AU773" s="473"/>
      <c r="AV773" s="473"/>
      <c r="AW773" s="473"/>
      <c r="AX773" s="473"/>
      <c r="AY773" s="473"/>
      <c r="AZ773" s="474"/>
      <c r="BA773" s="424"/>
      <c r="BB773" s="424"/>
      <c r="BC773" s="424"/>
      <c r="BD773" s="424"/>
      <c r="BE773" s="424"/>
      <c r="BF773" s="424"/>
      <c r="BG773" s="424"/>
      <c r="BH773" s="424"/>
      <c r="BI773" s="424"/>
      <c r="BJ773" s="424"/>
    </row>
    <row r="774" spans="6:62" ht="93" customHeight="1" x14ac:dyDescent="0.25">
      <c r="F774" s="468"/>
      <c r="G774" s="469"/>
      <c r="H774" s="469"/>
      <c r="I774" s="469"/>
      <c r="J774" s="469"/>
      <c r="K774" s="469"/>
      <c r="L774" s="469"/>
      <c r="M774" s="469"/>
      <c r="N774" s="469"/>
      <c r="U774" s="471"/>
      <c r="V774" s="472"/>
      <c r="W774" s="472"/>
      <c r="X774" s="472"/>
      <c r="Y774" s="472"/>
      <c r="Z774" s="472"/>
      <c r="AA774" s="472"/>
      <c r="AB774" s="472"/>
      <c r="AC774" s="472"/>
      <c r="AD774" s="472"/>
      <c r="AE774" s="472"/>
      <c r="AF774" s="472"/>
      <c r="AG774" s="472"/>
      <c r="AH774" s="472"/>
      <c r="AI774" s="472"/>
      <c r="AJ774" s="472"/>
      <c r="AK774" s="472"/>
      <c r="AL774" s="473"/>
      <c r="AM774" s="473"/>
      <c r="AN774" s="473"/>
      <c r="AO774" s="473"/>
      <c r="AP774" s="473"/>
      <c r="AQ774" s="473"/>
      <c r="AR774" s="473"/>
      <c r="AS774" s="473"/>
      <c r="AT774" s="473"/>
      <c r="AU774" s="473"/>
      <c r="AV774" s="473"/>
      <c r="AW774" s="473"/>
      <c r="AX774" s="473"/>
      <c r="AY774" s="473"/>
      <c r="AZ774" s="474"/>
      <c r="BA774" s="424"/>
      <c r="BB774" s="424"/>
      <c r="BC774" s="424"/>
      <c r="BD774" s="424"/>
      <c r="BE774" s="424"/>
      <c r="BF774" s="424"/>
      <c r="BG774" s="424"/>
      <c r="BH774" s="424"/>
      <c r="BI774" s="424"/>
      <c r="BJ774" s="424"/>
    </row>
    <row r="775" spans="6:62" ht="93" customHeight="1" x14ac:dyDescent="0.25">
      <c r="F775" s="468"/>
      <c r="G775" s="469"/>
      <c r="H775" s="469"/>
      <c r="I775" s="469"/>
      <c r="J775" s="469"/>
      <c r="K775" s="469"/>
      <c r="L775" s="469"/>
      <c r="M775" s="469"/>
      <c r="N775" s="469"/>
      <c r="U775" s="471"/>
      <c r="V775" s="472"/>
      <c r="W775" s="472"/>
      <c r="X775" s="472"/>
      <c r="Y775" s="472"/>
      <c r="Z775" s="472"/>
      <c r="AA775" s="472"/>
      <c r="AB775" s="472"/>
      <c r="AC775" s="472"/>
      <c r="AD775" s="472"/>
      <c r="AE775" s="472"/>
      <c r="AF775" s="472"/>
      <c r="AG775" s="472"/>
      <c r="AH775" s="472"/>
      <c r="AI775" s="472"/>
      <c r="AJ775" s="472"/>
      <c r="AK775" s="472"/>
      <c r="AL775" s="473"/>
      <c r="AM775" s="473"/>
      <c r="AN775" s="473"/>
      <c r="AO775" s="473"/>
      <c r="AP775" s="473"/>
      <c r="AQ775" s="473"/>
      <c r="AR775" s="473"/>
      <c r="AS775" s="473"/>
      <c r="AT775" s="473"/>
      <c r="AU775" s="473"/>
      <c r="AV775" s="473"/>
      <c r="AW775" s="473"/>
      <c r="AX775" s="473"/>
      <c r="AY775" s="473"/>
      <c r="AZ775" s="474"/>
      <c r="BA775" s="424"/>
      <c r="BB775" s="424"/>
      <c r="BC775" s="424"/>
      <c r="BD775" s="424"/>
      <c r="BE775" s="424"/>
      <c r="BF775" s="424"/>
      <c r="BG775" s="424"/>
      <c r="BH775" s="424"/>
      <c r="BI775" s="424"/>
      <c r="BJ775" s="424"/>
    </row>
    <row r="776" spans="6:62" ht="93" customHeight="1" x14ac:dyDescent="0.25">
      <c r="F776" s="468"/>
      <c r="G776" s="469"/>
      <c r="H776" s="469"/>
      <c r="I776" s="469"/>
      <c r="J776" s="469"/>
      <c r="K776" s="469"/>
      <c r="L776" s="469"/>
      <c r="M776" s="469"/>
      <c r="N776" s="469"/>
      <c r="U776" s="471"/>
      <c r="V776" s="472"/>
      <c r="W776" s="472"/>
      <c r="X776" s="472"/>
      <c r="Y776" s="472"/>
      <c r="Z776" s="472"/>
      <c r="AA776" s="472"/>
      <c r="AB776" s="472"/>
      <c r="AC776" s="472"/>
      <c r="AD776" s="472"/>
      <c r="AE776" s="472"/>
      <c r="AF776" s="472"/>
      <c r="AG776" s="472"/>
      <c r="AH776" s="472"/>
      <c r="AI776" s="472"/>
      <c r="AJ776" s="472"/>
      <c r="AK776" s="472"/>
      <c r="AL776" s="473"/>
      <c r="AM776" s="473"/>
      <c r="AN776" s="473"/>
      <c r="AO776" s="473"/>
      <c r="AP776" s="473"/>
      <c r="AQ776" s="473"/>
      <c r="AR776" s="473"/>
      <c r="AS776" s="473"/>
      <c r="AT776" s="473"/>
      <c r="AU776" s="473"/>
      <c r="AV776" s="473"/>
      <c r="AW776" s="473"/>
      <c r="AX776" s="473"/>
      <c r="AY776" s="473"/>
      <c r="AZ776" s="474"/>
      <c r="BA776" s="424"/>
      <c r="BB776" s="424"/>
      <c r="BC776" s="424"/>
      <c r="BD776" s="424"/>
      <c r="BE776" s="424"/>
      <c r="BF776" s="424"/>
      <c r="BG776" s="424"/>
      <c r="BH776" s="424"/>
      <c r="BI776" s="424"/>
      <c r="BJ776" s="424"/>
    </row>
    <row r="777" spans="6:62" ht="93" customHeight="1" x14ac:dyDescent="0.25">
      <c r="F777" s="468"/>
      <c r="G777" s="469"/>
      <c r="H777" s="469"/>
      <c r="I777" s="469"/>
      <c r="J777" s="469"/>
      <c r="K777" s="469"/>
      <c r="L777" s="469"/>
      <c r="M777" s="469"/>
      <c r="N777" s="469"/>
      <c r="U777" s="471"/>
      <c r="V777" s="472"/>
      <c r="W777" s="472"/>
      <c r="X777" s="472"/>
      <c r="Y777" s="472"/>
      <c r="Z777" s="472"/>
      <c r="AA777" s="472"/>
      <c r="AB777" s="472"/>
      <c r="AC777" s="472"/>
      <c r="AD777" s="472"/>
      <c r="AE777" s="472"/>
      <c r="AF777" s="472"/>
      <c r="AG777" s="472"/>
      <c r="AH777" s="472"/>
      <c r="AI777" s="472"/>
      <c r="AJ777" s="472"/>
      <c r="AK777" s="472"/>
      <c r="AL777" s="473"/>
      <c r="AM777" s="473"/>
      <c r="AN777" s="473"/>
      <c r="AO777" s="473"/>
      <c r="AP777" s="473"/>
      <c r="AQ777" s="473"/>
      <c r="AR777" s="473"/>
      <c r="AS777" s="473"/>
      <c r="AT777" s="473"/>
      <c r="AU777" s="473"/>
      <c r="AV777" s="473"/>
      <c r="AW777" s="473"/>
      <c r="AX777" s="473"/>
      <c r="AY777" s="473"/>
      <c r="AZ777" s="474"/>
      <c r="BA777" s="424"/>
      <c r="BB777" s="424"/>
      <c r="BC777" s="424"/>
      <c r="BD777" s="424"/>
      <c r="BE777" s="424"/>
      <c r="BF777" s="424"/>
      <c r="BG777" s="424"/>
      <c r="BH777" s="424"/>
      <c r="BI777" s="424"/>
      <c r="BJ777" s="424"/>
    </row>
    <row r="778" spans="6:62" ht="93" customHeight="1" x14ac:dyDescent="0.25">
      <c r="F778" s="468"/>
      <c r="G778" s="469"/>
      <c r="H778" s="469"/>
      <c r="I778" s="469"/>
      <c r="J778" s="469"/>
      <c r="K778" s="469"/>
      <c r="L778" s="469"/>
      <c r="M778" s="469"/>
      <c r="N778" s="469"/>
      <c r="U778" s="471"/>
      <c r="V778" s="472"/>
      <c r="W778" s="472"/>
      <c r="X778" s="472"/>
      <c r="Y778" s="472"/>
      <c r="Z778" s="472"/>
      <c r="AA778" s="472"/>
      <c r="AB778" s="472"/>
      <c r="AC778" s="472"/>
      <c r="AD778" s="472"/>
      <c r="AE778" s="472"/>
      <c r="AF778" s="472"/>
      <c r="AG778" s="472"/>
      <c r="AH778" s="472"/>
      <c r="AI778" s="472"/>
      <c r="AJ778" s="472"/>
      <c r="AK778" s="472"/>
      <c r="AL778" s="473"/>
      <c r="AM778" s="473"/>
      <c r="AN778" s="473"/>
      <c r="AO778" s="473"/>
      <c r="AP778" s="473"/>
      <c r="AQ778" s="473"/>
      <c r="AR778" s="473"/>
      <c r="AS778" s="473"/>
      <c r="AT778" s="473"/>
      <c r="AU778" s="473"/>
      <c r="AV778" s="473"/>
      <c r="AW778" s="473"/>
      <c r="AX778" s="473"/>
      <c r="AY778" s="473"/>
      <c r="AZ778" s="474"/>
      <c r="BA778" s="424"/>
      <c r="BB778" s="424"/>
      <c r="BC778" s="424"/>
      <c r="BD778" s="424"/>
      <c r="BE778" s="424"/>
      <c r="BF778" s="424"/>
      <c r="BG778" s="424"/>
      <c r="BH778" s="424"/>
      <c r="BI778" s="424"/>
      <c r="BJ778" s="424"/>
    </row>
    <row r="779" spans="6:62" ht="93" customHeight="1" x14ac:dyDescent="0.25">
      <c r="F779" s="468"/>
      <c r="G779" s="469"/>
      <c r="H779" s="469"/>
      <c r="I779" s="469"/>
      <c r="J779" s="469"/>
      <c r="K779" s="469"/>
      <c r="L779" s="469"/>
      <c r="M779" s="469"/>
      <c r="N779" s="469"/>
      <c r="U779" s="471"/>
      <c r="V779" s="472"/>
      <c r="W779" s="472"/>
      <c r="X779" s="472"/>
      <c r="Y779" s="472"/>
      <c r="Z779" s="472"/>
      <c r="AA779" s="472"/>
      <c r="AB779" s="472"/>
      <c r="AC779" s="472"/>
      <c r="AD779" s="472"/>
      <c r="AE779" s="472"/>
      <c r="AF779" s="472"/>
      <c r="AG779" s="472"/>
      <c r="AH779" s="472"/>
      <c r="AI779" s="472"/>
      <c r="AJ779" s="472"/>
      <c r="AK779" s="472"/>
      <c r="AL779" s="473"/>
      <c r="AM779" s="473"/>
      <c r="AN779" s="473"/>
      <c r="AO779" s="473"/>
      <c r="AP779" s="473"/>
      <c r="AQ779" s="473"/>
      <c r="AR779" s="473"/>
      <c r="AS779" s="473"/>
      <c r="AT779" s="473"/>
      <c r="AU779" s="473"/>
      <c r="AV779" s="473"/>
      <c r="AW779" s="473"/>
      <c r="AX779" s="473"/>
      <c r="AY779" s="473"/>
      <c r="AZ779" s="474"/>
      <c r="BA779" s="424"/>
      <c r="BB779" s="424"/>
      <c r="BC779" s="424"/>
      <c r="BD779" s="424"/>
      <c r="BE779" s="424"/>
      <c r="BF779" s="424"/>
      <c r="BG779" s="424"/>
      <c r="BH779" s="424"/>
      <c r="BI779" s="424"/>
      <c r="BJ779" s="424"/>
    </row>
    <row r="780" spans="6:62" ht="93" customHeight="1" x14ac:dyDescent="0.25">
      <c r="F780" s="468"/>
      <c r="G780" s="469"/>
      <c r="H780" s="469"/>
      <c r="I780" s="469"/>
      <c r="J780" s="469"/>
      <c r="K780" s="469"/>
      <c r="L780" s="469"/>
      <c r="M780" s="469"/>
      <c r="N780" s="469"/>
      <c r="U780" s="471"/>
      <c r="V780" s="472"/>
      <c r="W780" s="472"/>
      <c r="X780" s="472"/>
      <c r="Y780" s="472"/>
      <c r="Z780" s="472"/>
      <c r="AA780" s="472"/>
      <c r="AB780" s="472"/>
      <c r="AC780" s="472"/>
      <c r="AD780" s="472"/>
      <c r="AE780" s="472"/>
      <c r="AF780" s="472"/>
      <c r="AG780" s="472"/>
      <c r="AH780" s="472"/>
      <c r="AI780" s="472"/>
      <c r="AJ780" s="472"/>
      <c r="AK780" s="472"/>
      <c r="AL780" s="473"/>
      <c r="AM780" s="473"/>
      <c r="AN780" s="473"/>
      <c r="AO780" s="473"/>
      <c r="AP780" s="473"/>
      <c r="AQ780" s="473"/>
      <c r="AR780" s="473"/>
      <c r="AS780" s="473"/>
      <c r="AT780" s="473"/>
      <c r="AU780" s="473"/>
      <c r="AV780" s="473"/>
      <c r="AW780" s="473"/>
      <c r="AX780" s="473"/>
      <c r="AY780" s="473"/>
      <c r="AZ780" s="474"/>
      <c r="BA780" s="424"/>
      <c r="BB780" s="424"/>
      <c r="BC780" s="424"/>
      <c r="BD780" s="424"/>
      <c r="BE780" s="424"/>
      <c r="BF780" s="424"/>
      <c r="BG780" s="424"/>
      <c r="BH780" s="424"/>
      <c r="BI780" s="424"/>
      <c r="BJ780" s="424"/>
    </row>
    <row r="781" spans="6:62" ht="93" customHeight="1" x14ac:dyDescent="0.25">
      <c r="F781" s="468"/>
      <c r="G781" s="469"/>
      <c r="H781" s="469"/>
      <c r="I781" s="469"/>
      <c r="J781" s="469"/>
      <c r="K781" s="469"/>
      <c r="L781" s="469"/>
      <c r="M781" s="469"/>
      <c r="N781" s="469"/>
      <c r="U781" s="471"/>
      <c r="V781" s="472"/>
      <c r="W781" s="472"/>
      <c r="X781" s="472"/>
      <c r="Y781" s="472"/>
      <c r="Z781" s="472"/>
      <c r="AA781" s="472"/>
      <c r="AB781" s="472"/>
      <c r="AC781" s="472"/>
      <c r="AD781" s="472"/>
      <c r="AE781" s="472"/>
      <c r="AF781" s="472"/>
      <c r="AG781" s="472"/>
      <c r="AH781" s="472"/>
      <c r="AI781" s="472"/>
      <c r="AJ781" s="472"/>
      <c r="AK781" s="472"/>
      <c r="AL781" s="473"/>
      <c r="AM781" s="473"/>
      <c r="AN781" s="473"/>
      <c r="AO781" s="473"/>
      <c r="AP781" s="473"/>
      <c r="AQ781" s="473"/>
      <c r="AR781" s="473"/>
      <c r="AS781" s="473"/>
      <c r="AT781" s="473"/>
      <c r="AU781" s="473"/>
      <c r="AV781" s="473"/>
      <c r="AW781" s="473"/>
      <c r="AX781" s="473"/>
      <c r="AY781" s="473"/>
      <c r="AZ781" s="474"/>
      <c r="BA781" s="424"/>
      <c r="BB781" s="424"/>
      <c r="BC781" s="424"/>
      <c r="BD781" s="424"/>
      <c r="BE781" s="424"/>
      <c r="BF781" s="424"/>
      <c r="BG781" s="424"/>
      <c r="BH781" s="424"/>
      <c r="BI781" s="424"/>
      <c r="BJ781" s="424"/>
    </row>
    <row r="782" spans="6:62" ht="93" customHeight="1" x14ac:dyDescent="0.25">
      <c r="F782" s="468"/>
      <c r="G782" s="469"/>
      <c r="H782" s="469"/>
      <c r="I782" s="469"/>
      <c r="J782" s="469"/>
      <c r="K782" s="469"/>
      <c r="L782" s="469"/>
      <c r="M782" s="469"/>
      <c r="N782" s="469"/>
      <c r="U782" s="471"/>
      <c r="V782" s="472"/>
      <c r="W782" s="472"/>
      <c r="X782" s="472"/>
      <c r="Y782" s="472"/>
      <c r="Z782" s="472"/>
      <c r="AA782" s="472"/>
      <c r="AB782" s="472"/>
      <c r="AC782" s="472"/>
      <c r="AD782" s="472"/>
      <c r="AE782" s="472"/>
      <c r="AF782" s="472"/>
      <c r="AG782" s="472"/>
      <c r="AH782" s="472"/>
      <c r="AI782" s="472"/>
      <c r="AJ782" s="472"/>
      <c r="AK782" s="472"/>
      <c r="AL782" s="473"/>
      <c r="AM782" s="473"/>
      <c r="AN782" s="473"/>
      <c r="AO782" s="473"/>
      <c r="AP782" s="473"/>
      <c r="AQ782" s="473"/>
      <c r="AR782" s="473"/>
      <c r="AS782" s="473"/>
      <c r="AT782" s="473"/>
      <c r="AU782" s="473"/>
      <c r="AV782" s="473"/>
      <c r="AW782" s="473"/>
      <c r="AX782" s="473"/>
      <c r="AY782" s="473"/>
      <c r="AZ782" s="474"/>
      <c r="BA782" s="424"/>
      <c r="BB782" s="424"/>
      <c r="BC782" s="424"/>
      <c r="BD782" s="424"/>
      <c r="BE782" s="424"/>
      <c r="BF782" s="424"/>
      <c r="BG782" s="424"/>
      <c r="BH782" s="424"/>
      <c r="BI782" s="424"/>
      <c r="BJ782" s="424"/>
    </row>
    <row r="783" spans="6:62" ht="93" customHeight="1" x14ac:dyDescent="0.25">
      <c r="F783" s="468"/>
      <c r="G783" s="469"/>
      <c r="H783" s="469"/>
      <c r="I783" s="469"/>
      <c r="J783" s="469"/>
      <c r="K783" s="469"/>
      <c r="L783" s="469"/>
      <c r="M783" s="469"/>
      <c r="N783" s="469"/>
      <c r="U783" s="471"/>
      <c r="V783" s="472"/>
      <c r="W783" s="472"/>
      <c r="X783" s="472"/>
      <c r="Y783" s="472"/>
      <c r="Z783" s="472"/>
      <c r="AA783" s="472"/>
      <c r="AB783" s="472"/>
      <c r="AC783" s="472"/>
      <c r="AD783" s="472"/>
      <c r="AE783" s="472"/>
      <c r="AF783" s="472"/>
      <c r="AG783" s="472"/>
      <c r="AH783" s="472"/>
      <c r="AI783" s="472"/>
      <c r="AJ783" s="472"/>
      <c r="AK783" s="472"/>
      <c r="AL783" s="473"/>
      <c r="AM783" s="473"/>
      <c r="AN783" s="473"/>
      <c r="AO783" s="473"/>
      <c r="AP783" s="473"/>
      <c r="AQ783" s="473"/>
      <c r="AR783" s="473"/>
      <c r="AS783" s="473"/>
      <c r="AT783" s="473"/>
      <c r="AU783" s="473"/>
      <c r="AV783" s="473"/>
      <c r="AW783" s="473"/>
      <c r="AX783" s="473"/>
      <c r="AY783" s="473"/>
      <c r="AZ783" s="474"/>
      <c r="BA783" s="424"/>
      <c r="BB783" s="424"/>
      <c r="BC783" s="424"/>
      <c r="BD783" s="424"/>
      <c r="BE783" s="424"/>
      <c r="BF783" s="424"/>
      <c r="BG783" s="424"/>
      <c r="BH783" s="424"/>
      <c r="BI783" s="424"/>
      <c r="BJ783" s="424"/>
    </row>
    <row r="784" spans="6:62" ht="93" customHeight="1" x14ac:dyDescent="0.25">
      <c r="F784" s="468"/>
      <c r="G784" s="469"/>
      <c r="H784" s="469"/>
      <c r="I784" s="469"/>
      <c r="J784" s="469"/>
      <c r="K784" s="469"/>
      <c r="L784" s="469"/>
      <c r="M784" s="469"/>
      <c r="N784" s="469"/>
      <c r="U784" s="471"/>
      <c r="V784" s="472"/>
      <c r="W784" s="472"/>
      <c r="X784" s="472"/>
      <c r="Y784" s="472"/>
      <c r="Z784" s="472"/>
      <c r="AA784" s="472"/>
      <c r="AB784" s="472"/>
      <c r="AC784" s="472"/>
      <c r="AD784" s="472"/>
      <c r="AE784" s="472"/>
      <c r="AF784" s="472"/>
      <c r="AG784" s="472"/>
      <c r="AH784" s="472"/>
      <c r="AI784" s="472"/>
      <c r="AJ784" s="472"/>
      <c r="AK784" s="472"/>
      <c r="AL784" s="473"/>
      <c r="AM784" s="473"/>
      <c r="AN784" s="473"/>
      <c r="AO784" s="473"/>
      <c r="AP784" s="473"/>
      <c r="AQ784" s="473"/>
      <c r="AR784" s="473"/>
      <c r="AS784" s="473"/>
      <c r="AT784" s="473"/>
      <c r="AU784" s="473"/>
      <c r="AV784" s="473"/>
      <c r="AW784" s="473"/>
      <c r="AX784" s="473"/>
      <c r="AY784" s="473"/>
      <c r="AZ784" s="474"/>
      <c r="BA784" s="424"/>
      <c r="BB784" s="424"/>
      <c r="BC784" s="424"/>
      <c r="BD784" s="424"/>
      <c r="BE784" s="424"/>
      <c r="BF784" s="424"/>
      <c r="BG784" s="424"/>
      <c r="BH784" s="424"/>
      <c r="BI784" s="424"/>
      <c r="BJ784" s="424"/>
    </row>
    <row r="785" spans="6:62" ht="93" customHeight="1" x14ac:dyDescent="0.25">
      <c r="F785" s="468"/>
      <c r="G785" s="469"/>
      <c r="H785" s="469"/>
      <c r="I785" s="469"/>
      <c r="J785" s="469"/>
      <c r="K785" s="469"/>
      <c r="L785" s="469"/>
      <c r="M785" s="469"/>
      <c r="N785" s="469"/>
      <c r="U785" s="471"/>
      <c r="V785" s="472"/>
      <c r="W785" s="472"/>
      <c r="X785" s="472"/>
      <c r="Y785" s="472"/>
      <c r="Z785" s="472"/>
      <c r="AA785" s="472"/>
      <c r="AB785" s="472"/>
      <c r="AC785" s="472"/>
      <c r="AD785" s="472"/>
      <c r="AE785" s="472"/>
      <c r="AF785" s="472"/>
      <c r="AG785" s="472"/>
      <c r="AH785" s="472"/>
      <c r="AI785" s="472"/>
      <c r="AJ785" s="472"/>
      <c r="AK785" s="472"/>
      <c r="AL785" s="473"/>
      <c r="AM785" s="473"/>
      <c r="AN785" s="473"/>
      <c r="AO785" s="473"/>
      <c r="AP785" s="473"/>
      <c r="AQ785" s="473"/>
      <c r="AR785" s="473"/>
      <c r="AS785" s="473"/>
      <c r="AT785" s="473"/>
      <c r="AU785" s="473"/>
      <c r="AV785" s="473"/>
      <c r="AW785" s="473"/>
      <c r="AX785" s="473"/>
      <c r="AY785" s="473"/>
      <c r="AZ785" s="474"/>
      <c r="BA785" s="424"/>
      <c r="BB785" s="424"/>
      <c r="BC785" s="424"/>
      <c r="BD785" s="424"/>
      <c r="BE785" s="424"/>
      <c r="BF785" s="424"/>
      <c r="BG785" s="424"/>
      <c r="BH785" s="424"/>
      <c r="BI785" s="424"/>
      <c r="BJ785" s="424"/>
    </row>
    <row r="786" spans="6:62" ht="93" customHeight="1" x14ac:dyDescent="0.25">
      <c r="F786" s="468"/>
      <c r="G786" s="469"/>
      <c r="H786" s="469"/>
      <c r="I786" s="469"/>
      <c r="J786" s="469"/>
      <c r="K786" s="469"/>
      <c r="L786" s="469"/>
      <c r="M786" s="469"/>
      <c r="N786" s="469"/>
      <c r="U786" s="471"/>
      <c r="V786" s="472"/>
      <c r="W786" s="472"/>
      <c r="X786" s="472"/>
      <c r="Y786" s="472"/>
      <c r="Z786" s="472"/>
      <c r="AA786" s="472"/>
      <c r="AB786" s="472"/>
      <c r="AC786" s="472"/>
      <c r="AD786" s="472"/>
      <c r="AE786" s="472"/>
      <c r="AF786" s="472"/>
      <c r="AG786" s="472"/>
      <c r="AH786" s="472"/>
      <c r="AI786" s="472"/>
      <c r="AJ786" s="472"/>
      <c r="AK786" s="472"/>
      <c r="AL786" s="473"/>
      <c r="AM786" s="473"/>
      <c r="AN786" s="473"/>
      <c r="AO786" s="473"/>
      <c r="AP786" s="473"/>
      <c r="AQ786" s="473"/>
      <c r="AR786" s="473"/>
      <c r="AS786" s="473"/>
      <c r="AT786" s="473"/>
      <c r="AU786" s="473"/>
      <c r="AV786" s="473"/>
      <c r="AW786" s="473"/>
      <c r="AX786" s="473"/>
      <c r="AY786" s="473"/>
      <c r="AZ786" s="474"/>
      <c r="BA786" s="424"/>
      <c r="BB786" s="424"/>
      <c r="BC786" s="424"/>
      <c r="BD786" s="424"/>
      <c r="BE786" s="424"/>
      <c r="BF786" s="424"/>
      <c r="BG786" s="424"/>
      <c r="BH786" s="424"/>
      <c r="BI786" s="424"/>
      <c r="BJ786" s="424"/>
    </row>
    <row r="787" spans="6:62" ht="93" customHeight="1" x14ac:dyDescent="0.25">
      <c r="F787" s="468"/>
      <c r="G787" s="469"/>
      <c r="H787" s="469"/>
      <c r="I787" s="469"/>
      <c r="J787" s="469"/>
      <c r="K787" s="469"/>
      <c r="L787" s="469"/>
      <c r="M787" s="469"/>
      <c r="N787" s="469"/>
      <c r="U787" s="471"/>
      <c r="V787" s="472"/>
      <c r="W787" s="472"/>
      <c r="X787" s="472"/>
      <c r="Y787" s="472"/>
      <c r="Z787" s="472"/>
      <c r="AA787" s="472"/>
      <c r="AB787" s="472"/>
      <c r="AC787" s="472"/>
      <c r="AD787" s="472"/>
      <c r="AE787" s="472"/>
      <c r="AF787" s="472"/>
      <c r="AG787" s="472"/>
      <c r="AH787" s="472"/>
      <c r="AI787" s="472"/>
      <c r="AJ787" s="472"/>
      <c r="AK787" s="472"/>
      <c r="AL787" s="473"/>
      <c r="AM787" s="473"/>
      <c r="AN787" s="473"/>
      <c r="AO787" s="473"/>
      <c r="AP787" s="473"/>
      <c r="AQ787" s="473"/>
      <c r="AR787" s="473"/>
      <c r="AS787" s="473"/>
      <c r="AT787" s="473"/>
      <c r="AU787" s="473"/>
      <c r="AV787" s="473"/>
      <c r="AW787" s="473"/>
      <c r="AX787" s="473"/>
      <c r="AY787" s="473"/>
      <c r="AZ787" s="474"/>
      <c r="BA787" s="424"/>
      <c r="BB787" s="424"/>
      <c r="BC787" s="424"/>
      <c r="BD787" s="424"/>
      <c r="BE787" s="424"/>
      <c r="BF787" s="424"/>
      <c r="BG787" s="424"/>
      <c r="BH787" s="424"/>
      <c r="BI787" s="424"/>
      <c r="BJ787" s="424"/>
    </row>
    <row r="788" spans="6:62" ht="93" customHeight="1" x14ac:dyDescent="0.25">
      <c r="F788" s="468"/>
      <c r="G788" s="469"/>
      <c r="H788" s="469"/>
      <c r="I788" s="469"/>
      <c r="J788" s="469"/>
      <c r="K788" s="469"/>
      <c r="L788" s="469"/>
      <c r="M788" s="469"/>
      <c r="N788" s="469"/>
      <c r="U788" s="471"/>
      <c r="V788" s="472"/>
      <c r="W788" s="472"/>
      <c r="X788" s="472"/>
      <c r="Y788" s="472"/>
      <c r="Z788" s="472"/>
      <c r="AA788" s="472"/>
      <c r="AB788" s="472"/>
      <c r="AC788" s="472"/>
      <c r="AD788" s="472"/>
      <c r="AE788" s="472"/>
      <c r="AF788" s="472"/>
      <c r="AG788" s="472"/>
      <c r="AH788" s="472"/>
      <c r="AI788" s="472"/>
      <c r="AJ788" s="472"/>
      <c r="AK788" s="472"/>
      <c r="AL788" s="473"/>
      <c r="AM788" s="473"/>
      <c r="AN788" s="473"/>
      <c r="AO788" s="473"/>
      <c r="AP788" s="473"/>
      <c r="AQ788" s="473"/>
      <c r="AR788" s="473"/>
      <c r="AS788" s="473"/>
      <c r="AT788" s="473"/>
      <c r="AU788" s="473"/>
      <c r="AV788" s="473"/>
      <c r="AW788" s="473"/>
      <c r="AX788" s="473"/>
      <c r="AY788" s="473"/>
      <c r="AZ788" s="474"/>
      <c r="BA788" s="424"/>
      <c r="BB788" s="424"/>
      <c r="BC788" s="424"/>
      <c r="BD788" s="424"/>
      <c r="BE788" s="424"/>
      <c r="BF788" s="424"/>
      <c r="BG788" s="424"/>
      <c r="BH788" s="424"/>
      <c r="BI788" s="424"/>
      <c r="BJ788" s="424"/>
    </row>
    <row r="789" spans="6:62" ht="93" customHeight="1" x14ac:dyDescent="0.25">
      <c r="F789" s="468"/>
      <c r="G789" s="469"/>
      <c r="H789" s="469"/>
      <c r="I789" s="469"/>
      <c r="J789" s="469"/>
      <c r="K789" s="469"/>
      <c r="L789" s="469"/>
      <c r="M789" s="469"/>
      <c r="N789" s="469"/>
      <c r="U789" s="471"/>
      <c r="V789" s="472"/>
      <c r="W789" s="472"/>
      <c r="X789" s="472"/>
      <c r="Y789" s="472"/>
      <c r="Z789" s="472"/>
      <c r="AA789" s="472"/>
      <c r="AB789" s="472"/>
      <c r="AC789" s="472"/>
      <c r="AD789" s="472"/>
      <c r="AE789" s="472"/>
      <c r="AF789" s="472"/>
      <c r="AG789" s="472"/>
      <c r="AH789" s="472"/>
      <c r="AI789" s="472"/>
      <c r="AJ789" s="472"/>
      <c r="AK789" s="472"/>
      <c r="AL789" s="473"/>
      <c r="AM789" s="473"/>
      <c r="AN789" s="473"/>
      <c r="AO789" s="473"/>
      <c r="AP789" s="473"/>
      <c r="AQ789" s="473"/>
      <c r="AR789" s="473"/>
      <c r="AS789" s="473"/>
      <c r="AT789" s="473"/>
      <c r="AU789" s="473"/>
      <c r="AV789" s="473"/>
      <c r="AW789" s="473"/>
      <c r="AX789" s="473"/>
      <c r="AY789" s="473"/>
      <c r="AZ789" s="474"/>
      <c r="BA789" s="424"/>
      <c r="BB789" s="424"/>
      <c r="BC789" s="424"/>
      <c r="BD789" s="424"/>
      <c r="BE789" s="424"/>
      <c r="BF789" s="424"/>
      <c r="BG789" s="424"/>
      <c r="BH789" s="424"/>
      <c r="BI789" s="424"/>
      <c r="BJ789" s="424"/>
    </row>
    <row r="790" spans="6:62" ht="93" customHeight="1" x14ac:dyDescent="0.25">
      <c r="F790" s="468"/>
      <c r="G790" s="469"/>
      <c r="H790" s="469"/>
      <c r="I790" s="469"/>
      <c r="J790" s="469"/>
      <c r="K790" s="469"/>
      <c r="L790" s="469"/>
      <c r="M790" s="469"/>
      <c r="N790" s="469"/>
      <c r="U790" s="471"/>
      <c r="V790" s="472"/>
      <c r="W790" s="472"/>
      <c r="X790" s="472"/>
      <c r="Y790" s="472"/>
      <c r="Z790" s="472"/>
      <c r="AA790" s="472"/>
      <c r="AB790" s="472"/>
      <c r="AC790" s="472"/>
      <c r="AD790" s="472"/>
      <c r="AE790" s="472"/>
      <c r="AF790" s="472"/>
      <c r="AG790" s="472"/>
      <c r="AH790" s="472"/>
      <c r="AI790" s="472"/>
      <c r="AJ790" s="472"/>
      <c r="AK790" s="472"/>
      <c r="AL790" s="473"/>
      <c r="AM790" s="473"/>
      <c r="AN790" s="473"/>
      <c r="AO790" s="473"/>
      <c r="AP790" s="473"/>
      <c r="AQ790" s="473"/>
      <c r="AR790" s="473"/>
      <c r="AS790" s="473"/>
      <c r="AT790" s="473"/>
      <c r="AU790" s="473"/>
      <c r="AV790" s="473"/>
      <c r="AW790" s="473"/>
      <c r="AX790" s="473"/>
      <c r="AY790" s="473"/>
      <c r="AZ790" s="474"/>
      <c r="BA790" s="424"/>
      <c r="BB790" s="424"/>
      <c r="BC790" s="424"/>
      <c r="BD790" s="424"/>
      <c r="BE790" s="424"/>
      <c r="BF790" s="424"/>
      <c r="BG790" s="424"/>
      <c r="BH790" s="424"/>
      <c r="BI790" s="424"/>
      <c r="BJ790" s="424"/>
    </row>
    <row r="791" spans="6:62" ht="93" customHeight="1" x14ac:dyDescent="0.25">
      <c r="F791" s="468"/>
      <c r="G791" s="469"/>
      <c r="H791" s="469"/>
      <c r="I791" s="469"/>
      <c r="J791" s="469"/>
      <c r="K791" s="469"/>
      <c r="L791" s="469"/>
      <c r="M791" s="469"/>
      <c r="N791" s="469"/>
      <c r="U791" s="471"/>
      <c r="V791" s="472"/>
      <c r="W791" s="472"/>
      <c r="X791" s="472"/>
      <c r="Y791" s="472"/>
      <c r="Z791" s="472"/>
      <c r="AA791" s="472"/>
      <c r="AB791" s="472"/>
      <c r="AC791" s="472"/>
      <c r="AD791" s="472"/>
      <c r="AE791" s="472"/>
      <c r="AF791" s="472"/>
      <c r="AG791" s="472"/>
      <c r="AH791" s="472"/>
      <c r="AI791" s="472"/>
      <c r="AJ791" s="472"/>
      <c r="AK791" s="472"/>
      <c r="AL791" s="473"/>
      <c r="AM791" s="473"/>
      <c r="AN791" s="473"/>
      <c r="AO791" s="473"/>
      <c r="AP791" s="473"/>
      <c r="AQ791" s="473"/>
      <c r="AR791" s="473"/>
      <c r="AS791" s="473"/>
      <c r="AT791" s="473"/>
      <c r="AU791" s="473"/>
      <c r="AV791" s="473"/>
      <c r="AW791" s="473"/>
      <c r="AX791" s="473"/>
      <c r="AY791" s="473"/>
      <c r="AZ791" s="474"/>
      <c r="BA791" s="424"/>
      <c r="BB791" s="424"/>
      <c r="BC791" s="424"/>
      <c r="BD791" s="424"/>
      <c r="BE791" s="424"/>
      <c r="BF791" s="424"/>
      <c r="BG791" s="424"/>
      <c r="BH791" s="424"/>
      <c r="BI791" s="424"/>
      <c r="BJ791" s="424"/>
    </row>
    <row r="792" spans="6:62" ht="93" customHeight="1" x14ac:dyDescent="0.25">
      <c r="F792" s="468"/>
      <c r="G792" s="469"/>
      <c r="H792" s="469"/>
      <c r="I792" s="469"/>
      <c r="J792" s="469"/>
      <c r="K792" s="469"/>
      <c r="L792" s="469"/>
      <c r="M792" s="469"/>
      <c r="N792" s="469"/>
      <c r="U792" s="471"/>
      <c r="V792" s="472"/>
      <c r="W792" s="472"/>
      <c r="X792" s="472"/>
      <c r="Y792" s="472"/>
      <c r="Z792" s="472"/>
      <c r="AA792" s="472"/>
      <c r="AB792" s="472"/>
      <c r="AC792" s="472"/>
      <c r="AD792" s="472"/>
      <c r="AE792" s="472"/>
      <c r="AF792" s="472"/>
      <c r="AG792" s="472"/>
      <c r="AH792" s="472"/>
      <c r="AI792" s="472"/>
      <c r="AJ792" s="472"/>
      <c r="AK792" s="472"/>
      <c r="AL792" s="473"/>
      <c r="AM792" s="473"/>
      <c r="AN792" s="473"/>
      <c r="AO792" s="473"/>
      <c r="AP792" s="473"/>
      <c r="AQ792" s="473"/>
      <c r="AR792" s="473"/>
      <c r="AS792" s="473"/>
      <c r="AT792" s="473"/>
      <c r="AU792" s="473"/>
      <c r="AV792" s="473"/>
      <c r="AW792" s="473"/>
      <c r="AX792" s="473"/>
      <c r="AY792" s="473"/>
      <c r="AZ792" s="474"/>
      <c r="BA792" s="424"/>
      <c r="BB792" s="424"/>
      <c r="BC792" s="424"/>
      <c r="BD792" s="424"/>
      <c r="BE792" s="424"/>
      <c r="BF792" s="424"/>
      <c r="BG792" s="424"/>
      <c r="BH792" s="424"/>
      <c r="BI792" s="424"/>
      <c r="BJ792" s="424"/>
    </row>
    <row r="793" spans="6:62" ht="93" customHeight="1" x14ac:dyDescent="0.25">
      <c r="F793" s="468"/>
      <c r="G793" s="469"/>
      <c r="H793" s="469"/>
      <c r="I793" s="469"/>
      <c r="J793" s="469"/>
      <c r="K793" s="469"/>
      <c r="L793" s="469"/>
      <c r="M793" s="469"/>
      <c r="N793" s="469"/>
      <c r="U793" s="471"/>
      <c r="V793" s="472"/>
      <c r="W793" s="472"/>
      <c r="X793" s="472"/>
      <c r="Y793" s="472"/>
      <c r="Z793" s="472"/>
      <c r="AA793" s="472"/>
      <c r="AB793" s="472"/>
      <c r="AC793" s="472"/>
      <c r="AD793" s="472"/>
      <c r="AE793" s="472"/>
      <c r="AF793" s="472"/>
      <c r="AG793" s="472"/>
      <c r="AH793" s="472"/>
      <c r="AI793" s="472"/>
      <c r="AJ793" s="472"/>
      <c r="AK793" s="472"/>
      <c r="AL793" s="473"/>
      <c r="AM793" s="473"/>
      <c r="AN793" s="473"/>
      <c r="AO793" s="473"/>
      <c r="AP793" s="473"/>
      <c r="AQ793" s="473"/>
      <c r="AR793" s="473"/>
      <c r="AS793" s="473"/>
      <c r="AT793" s="473"/>
      <c r="AU793" s="473"/>
      <c r="AV793" s="473"/>
      <c r="AW793" s="473"/>
      <c r="AX793" s="473"/>
      <c r="AY793" s="473"/>
      <c r="AZ793" s="474"/>
      <c r="BA793" s="424"/>
      <c r="BB793" s="424"/>
      <c r="BC793" s="424"/>
      <c r="BD793" s="424"/>
      <c r="BE793" s="424"/>
      <c r="BF793" s="424"/>
      <c r="BG793" s="424"/>
      <c r="BH793" s="424"/>
      <c r="BI793" s="424"/>
      <c r="BJ793" s="424"/>
    </row>
    <row r="794" spans="6:62" ht="93" customHeight="1" x14ac:dyDescent="0.25">
      <c r="F794" s="468"/>
      <c r="G794" s="469"/>
      <c r="H794" s="469"/>
      <c r="I794" s="469"/>
      <c r="J794" s="469"/>
      <c r="K794" s="469"/>
      <c r="L794" s="469"/>
      <c r="M794" s="469"/>
      <c r="N794" s="469"/>
      <c r="U794" s="471"/>
      <c r="V794" s="472"/>
      <c r="W794" s="472"/>
      <c r="X794" s="472"/>
      <c r="Y794" s="472"/>
      <c r="Z794" s="472"/>
      <c r="AA794" s="472"/>
      <c r="AB794" s="472"/>
      <c r="AC794" s="472"/>
      <c r="AD794" s="472"/>
      <c r="AE794" s="472"/>
      <c r="AF794" s="472"/>
      <c r="AG794" s="472"/>
      <c r="AH794" s="472"/>
      <c r="AI794" s="472"/>
      <c r="AJ794" s="472"/>
      <c r="AK794" s="472"/>
      <c r="AL794" s="473"/>
      <c r="AM794" s="473"/>
      <c r="AN794" s="473"/>
      <c r="AO794" s="473"/>
      <c r="AP794" s="473"/>
      <c r="AQ794" s="473"/>
      <c r="AR794" s="473"/>
      <c r="AS794" s="473"/>
      <c r="AT794" s="473"/>
      <c r="AU794" s="473"/>
      <c r="AV794" s="473"/>
      <c r="AW794" s="473"/>
      <c r="AX794" s="473"/>
      <c r="AY794" s="473"/>
      <c r="AZ794" s="474"/>
      <c r="BA794" s="424"/>
      <c r="BB794" s="424"/>
      <c r="BC794" s="424"/>
      <c r="BD794" s="424"/>
      <c r="BE794" s="424"/>
      <c r="BF794" s="424"/>
      <c r="BG794" s="424"/>
      <c r="BH794" s="424"/>
      <c r="BI794" s="424"/>
      <c r="BJ794" s="424"/>
    </row>
    <row r="795" spans="6:62" ht="93" customHeight="1" x14ac:dyDescent="0.25">
      <c r="F795" s="468"/>
      <c r="G795" s="469"/>
      <c r="H795" s="469"/>
      <c r="I795" s="469"/>
      <c r="J795" s="469"/>
      <c r="K795" s="469"/>
      <c r="L795" s="469"/>
      <c r="M795" s="469"/>
      <c r="N795" s="469"/>
      <c r="U795" s="471"/>
      <c r="V795" s="472"/>
      <c r="W795" s="472"/>
      <c r="X795" s="472"/>
      <c r="Y795" s="472"/>
      <c r="Z795" s="472"/>
      <c r="AA795" s="472"/>
      <c r="AB795" s="472"/>
      <c r="AC795" s="472"/>
      <c r="AD795" s="472"/>
      <c r="AE795" s="472"/>
      <c r="AF795" s="472"/>
      <c r="AG795" s="472"/>
      <c r="AH795" s="472"/>
      <c r="AI795" s="472"/>
      <c r="AJ795" s="472"/>
      <c r="AK795" s="472"/>
      <c r="AL795" s="473"/>
      <c r="AM795" s="473"/>
      <c r="AN795" s="473"/>
      <c r="AO795" s="473"/>
      <c r="AP795" s="473"/>
      <c r="AQ795" s="473"/>
      <c r="AR795" s="473"/>
      <c r="AS795" s="473"/>
      <c r="AT795" s="473"/>
      <c r="AU795" s="473"/>
      <c r="AV795" s="473"/>
      <c r="AW795" s="473"/>
      <c r="AX795" s="473"/>
      <c r="AY795" s="473"/>
      <c r="AZ795" s="474"/>
      <c r="BA795" s="424"/>
      <c r="BB795" s="424"/>
      <c r="BC795" s="424"/>
      <c r="BD795" s="424"/>
      <c r="BE795" s="424"/>
      <c r="BF795" s="424"/>
      <c r="BG795" s="424"/>
      <c r="BH795" s="424"/>
      <c r="BI795" s="424"/>
      <c r="BJ795" s="424"/>
    </row>
  </sheetData>
  <dataConsolidate>
    <dataRefs count="1">
      <dataRef ref="Y8:AJ8" sheet=" FORMATO" r:id="rId1"/>
    </dataRefs>
  </dataConsolidate>
  <mergeCells count="59">
    <mergeCell ref="A3:C4"/>
    <mergeCell ref="D3:BA3"/>
    <mergeCell ref="D4:BA4"/>
    <mergeCell ref="A5:A7"/>
    <mergeCell ref="B5:B7"/>
    <mergeCell ref="C5:C7"/>
    <mergeCell ref="D5:D7"/>
    <mergeCell ref="E5:E7"/>
    <mergeCell ref="F5:J6"/>
    <mergeCell ref="K5:K7"/>
    <mergeCell ref="X6:X7"/>
    <mergeCell ref="Y6:Y7"/>
    <mergeCell ref="Z6:AK6"/>
    <mergeCell ref="AL6:AL7"/>
    <mergeCell ref="L5:L7"/>
    <mergeCell ref="M5:M7"/>
    <mergeCell ref="N5:N7"/>
    <mergeCell ref="O5:O7"/>
    <mergeCell ref="P5:P7"/>
    <mergeCell ref="Q5:R6"/>
    <mergeCell ref="AM6:AX6"/>
    <mergeCell ref="AY6:AY7"/>
    <mergeCell ref="AZ6:AZ7"/>
    <mergeCell ref="BA6:BA7"/>
    <mergeCell ref="A8:A18"/>
    <mergeCell ref="B8:B18"/>
    <mergeCell ref="C8:C18"/>
    <mergeCell ref="D8:D18"/>
    <mergeCell ref="E8:E18"/>
    <mergeCell ref="F8:F18"/>
    <mergeCell ref="S5:S7"/>
    <mergeCell ref="T5:T7"/>
    <mergeCell ref="U5:U7"/>
    <mergeCell ref="V5:BA5"/>
    <mergeCell ref="V6:V7"/>
    <mergeCell ref="W6:W7"/>
    <mergeCell ref="O15:O16"/>
    <mergeCell ref="BA20:BA21"/>
    <mergeCell ref="G21:H21"/>
    <mergeCell ref="M8:M12"/>
    <mergeCell ref="N8:N12"/>
    <mergeCell ref="O8:O9"/>
    <mergeCell ref="P8:P9"/>
    <mergeCell ref="BA8:BA9"/>
    <mergeCell ref="O10:O11"/>
    <mergeCell ref="O12:O13"/>
    <mergeCell ref="P12:P13"/>
    <mergeCell ref="M13:M18"/>
    <mergeCell ref="N13:N18"/>
    <mergeCell ref="G8:G18"/>
    <mergeCell ref="H8:H18"/>
    <mergeCell ref="I8:I18"/>
    <mergeCell ref="J8:J18"/>
    <mergeCell ref="P15:P16"/>
    <mergeCell ref="C20:F21"/>
    <mergeCell ref="G20:H20"/>
    <mergeCell ref="AZ20:AZ21"/>
    <mergeCell ref="K8:K18"/>
    <mergeCell ref="L8:L18"/>
  </mergeCells>
  <conditionalFormatting sqref="Y8:Y18">
    <cfRule type="cellIs" dxfId="27" priority="1" operator="equal">
      <formula>"NO CUMPLE"</formula>
    </cfRule>
    <cfRule type="cellIs" dxfId="26" priority="2" operator="equal">
      <formula>"CUMPLE"</formula>
    </cfRule>
  </conditionalFormatting>
  <dataValidations count="6">
    <dataValidation type="list" allowBlank="1" showInputMessage="1" showErrorMessage="1" sqref="F8">
      <formula1>$F$32:$F$36</formula1>
    </dataValidation>
    <dataValidation type="list" allowBlank="1" showInputMessage="1" showErrorMessage="1" sqref="A8">
      <formula1>$A$32:$A$42</formula1>
    </dataValidation>
    <dataValidation type="list" allowBlank="1" showInputMessage="1" showErrorMessage="1" sqref="E8">
      <formula1>$D$32:$D$46</formula1>
    </dataValidation>
    <dataValidation type="list" allowBlank="1" showInputMessage="1" showErrorMessage="1" sqref="C8">
      <formula1>$C$32:$C$38</formula1>
    </dataValidation>
    <dataValidation type="list" allowBlank="1" showInputMessage="1" showErrorMessage="1" sqref="D8">
      <formula1>$B$32:$B$48</formula1>
    </dataValidation>
    <dataValidation type="list" allowBlank="1" showInputMessage="1" showErrorMessage="1" sqref="K8">
      <formula1>$E$32:$E$33</formula1>
    </dataValidation>
  </dataValidations>
  <pageMargins left="0.70866141732283472" right="0.70866141732283472" top="0.74803149606299213" bottom="0.74803149606299213" header="0.31496062992125984" footer="0.31496062992125984"/>
  <pageSetup scale="35" orientation="portrait" r:id="rId2"/>
  <headerFooter>
    <oddFooter>&amp;LFO-267
V-10</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J805"/>
  <sheetViews>
    <sheetView view="pageBreakPreview" topLeftCell="A28" zoomScale="60" zoomScaleNormal="80" workbookViewId="0">
      <selection activeCell="AQ28" sqref="AQ28"/>
    </sheetView>
  </sheetViews>
  <sheetFormatPr baseColWidth="10" defaultColWidth="15.140625" defaultRowHeight="15" customHeight="1" outlineLevelCol="4" x14ac:dyDescent="0.25"/>
  <cols>
    <col min="1" max="1" width="40.140625" style="492" customWidth="1"/>
    <col min="2" max="2" width="55" style="492" customWidth="1"/>
    <col min="3" max="3" width="28.140625" style="492" customWidth="1"/>
    <col min="4" max="4" width="42.85546875" style="492" customWidth="1"/>
    <col min="5" max="5" width="23.7109375" style="492" customWidth="1"/>
    <col min="6" max="6" width="44" style="492" bestFit="1" customWidth="1"/>
    <col min="7" max="7" width="63.42578125" style="492" bestFit="1" customWidth="1"/>
    <col min="8" max="8" width="12.5703125" style="492" bestFit="1" customWidth="1"/>
    <col min="9" max="9" width="11.140625" style="492" bestFit="1" customWidth="1"/>
    <col min="10" max="10" width="30.85546875" style="492" customWidth="1"/>
    <col min="11" max="11" width="45.7109375" style="492" bestFit="1" customWidth="1"/>
    <col min="12" max="12" width="32.7109375" style="492" customWidth="1"/>
    <col min="13" max="13" width="34" style="492" customWidth="1"/>
    <col min="14" max="14" width="27.28515625" style="492" customWidth="1"/>
    <col min="15" max="15" width="49.42578125" style="492" customWidth="1"/>
    <col min="16" max="16" width="42.5703125" style="492" customWidth="1"/>
    <col min="17" max="17" width="21.140625" style="492" customWidth="1"/>
    <col min="18" max="18" width="19.140625" style="492" customWidth="1"/>
    <col min="19" max="19" width="30.28515625" style="492" customWidth="1"/>
    <col min="20" max="20" width="19.140625" style="492" customWidth="1"/>
    <col min="21" max="21" width="29.5703125" style="492" customWidth="1"/>
    <col min="22" max="22" width="38.28515625" style="492" customWidth="1"/>
    <col min="23" max="23" width="47.85546875" style="492" customWidth="1"/>
    <col min="24" max="24" width="24.42578125" style="492" customWidth="1"/>
    <col min="25" max="25" width="34.28515625" style="492" customWidth="1"/>
    <col min="26" max="26" width="8.140625" style="492" hidden="1" customWidth="1" outlineLevel="4"/>
    <col min="27" max="27" width="10.85546875" style="492" hidden="1" customWidth="1" outlineLevel="4"/>
    <col min="28" max="28" width="8.85546875" style="492" hidden="1" customWidth="1" outlineLevel="4"/>
    <col min="29" max="29" width="7.42578125" style="492" hidden="1" customWidth="1" outlineLevel="4"/>
    <col min="30" max="30" width="7.7109375" style="492" hidden="1" customWidth="1" outlineLevel="4"/>
    <col min="31" max="31" width="7.28515625" style="492" hidden="1" customWidth="1" outlineLevel="4"/>
    <col min="32" max="32" width="7.140625" style="492" hidden="1" customWidth="1" outlineLevel="4"/>
    <col min="33" max="33" width="10.28515625" style="492" hidden="1" customWidth="1" outlineLevel="4"/>
    <col min="34" max="34" width="14.140625" style="492" hidden="1" customWidth="1" outlineLevel="4"/>
    <col min="35" max="35" width="11.28515625" style="492" hidden="1" customWidth="1" outlineLevel="4"/>
    <col min="36" max="36" width="13.42578125" style="492" hidden="1" customWidth="1" outlineLevel="4"/>
    <col min="37" max="37" width="12.42578125" style="492" hidden="1" customWidth="1" outlineLevel="4"/>
    <col min="38" max="38" width="24" style="570" hidden="1" customWidth="1" collapsed="1"/>
    <col min="39" max="39" width="12.42578125" style="570" customWidth="1" outlineLevel="1"/>
    <col min="40" max="40" width="11.5703125" style="570" customWidth="1" outlineLevel="1"/>
    <col min="41" max="41" width="11.85546875" style="570" bestFit="1" customWidth="1" outlineLevel="1"/>
    <col min="42" max="42" width="10.140625" style="570" bestFit="1" customWidth="1" outlineLevel="1"/>
    <col min="43" max="43" width="11" style="570" customWidth="1" outlineLevel="1"/>
    <col min="44" max="44" width="11.5703125" style="570" bestFit="1" customWidth="1" outlineLevel="1"/>
    <col min="45" max="45" width="10.28515625" style="570" bestFit="1" customWidth="1" outlineLevel="1"/>
    <col min="46" max="46" width="10.28515625" style="570" customWidth="1" outlineLevel="1"/>
    <col min="47" max="47" width="14.140625" style="570" customWidth="1" outlineLevel="1"/>
    <col min="48" max="48" width="11.28515625" style="570" customWidth="1" outlineLevel="1"/>
    <col min="49" max="49" width="13.42578125" style="570" customWidth="1" outlineLevel="1"/>
    <col min="50" max="50" width="12.42578125" style="570" customWidth="1" outlineLevel="1"/>
    <col min="51" max="51" width="28.140625" style="570" customWidth="1"/>
    <col min="52" max="52" width="48.28515625" style="570" customWidth="1"/>
    <col min="53" max="53" width="35" style="492" customWidth="1"/>
    <col min="54" max="54" width="5.140625" style="492" customWidth="1"/>
    <col min="55" max="55" width="34.28515625" style="492" customWidth="1"/>
    <col min="56" max="56" width="10" style="492" customWidth="1"/>
    <col min="57" max="57" width="39.140625" style="492" customWidth="1"/>
    <col min="58" max="58" width="37.28515625" style="492" customWidth="1"/>
    <col min="59" max="59" width="31.5703125" style="492" customWidth="1"/>
    <col min="60" max="60" width="37" style="492" customWidth="1"/>
    <col min="61" max="61" width="31.5703125" style="492" customWidth="1"/>
    <col min="62" max="62" width="10" style="492" customWidth="1"/>
    <col min="63" max="256" width="15.140625" style="492"/>
    <col min="257" max="257" width="40.140625" style="492" customWidth="1"/>
    <col min="258" max="258" width="55" style="492" customWidth="1"/>
    <col min="259" max="259" width="28.140625" style="492" customWidth="1"/>
    <col min="260" max="260" width="42.85546875" style="492" customWidth="1"/>
    <col min="261" max="261" width="23.7109375" style="492" customWidth="1"/>
    <col min="262" max="262" width="44" style="492" bestFit="1" customWidth="1"/>
    <col min="263" max="263" width="63.42578125" style="492" bestFit="1" customWidth="1"/>
    <col min="264" max="264" width="12.5703125" style="492" bestFit="1" customWidth="1"/>
    <col min="265" max="265" width="11.140625" style="492" bestFit="1" customWidth="1"/>
    <col min="266" max="266" width="30.85546875" style="492" customWidth="1"/>
    <col min="267" max="267" width="45.7109375" style="492" bestFit="1" customWidth="1"/>
    <col min="268" max="268" width="32.7109375" style="492" customWidth="1"/>
    <col min="269" max="269" width="34" style="492" customWidth="1"/>
    <col min="270" max="270" width="27.28515625" style="492" customWidth="1"/>
    <col min="271" max="271" width="49.42578125" style="492" customWidth="1"/>
    <col min="272" max="272" width="42.5703125" style="492" customWidth="1"/>
    <col min="273" max="273" width="21.140625" style="492" customWidth="1"/>
    <col min="274" max="274" width="19.140625" style="492" customWidth="1"/>
    <col min="275" max="275" width="30.28515625" style="492" customWidth="1"/>
    <col min="276" max="276" width="19.140625" style="492" customWidth="1"/>
    <col min="277" max="277" width="29.5703125" style="492" customWidth="1"/>
    <col min="278" max="278" width="38.28515625" style="492" customWidth="1"/>
    <col min="279" max="279" width="47.85546875" style="492" customWidth="1"/>
    <col min="280" max="280" width="24.42578125" style="492" customWidth="1"/>
    <col min="281" max="281" width="34.28515625" style="492" customWidth="1"/>
    <col min="282" max="294" width="0" style="492" hidden="1" customWidth="1"/>
    <col min="295" max="295" width="12.42578125" style="492" customWidth="1"/>
    <col min="296" max="296" width="11.5703125" style="492" customWidth="1"/>
    <col min="297" max="297" width="11.85546875" style="492" bestFit="1" customWidth="1"/>
    <col min="298" max="298" width="10.140625" style="492" bestFit="1" customWidth="1"/>
    <col min="299" max="299" width="11" style="492" customWidth="1"/>
    <col min="300" max="300" width="11.5703125" style="492" bestFit="1" customWidth="1"/>
    <col min="301" max="301" width="10.28515625" style="492" bestFit="1" customWidth="1"/>
    <col min="302" max="302" width="10.28515625" style="492" customWidth="1"/>
    <col min="303" max="303" width="14.140625" style="492" customWidth="1"/>
    <col min="304" max="304" width="11.28515625" style="492" customWidth="1"/>
    <col min="305" max="305" width="13.42578125" style="492" customWidth="1"/>
    <col min="306" max="306" width="12.42578125" style="492" customWidth="1"/>
    <col min="307" max="307" width="28.140625" style="492" customWidth="1"/>
    <col min="308" max="308" width="48.28515625" style="492" customWidth="1"/>
    <col min="309" max="309" width="35" style="492" customWidth="1"/>
    <col min="310" max="310" width="5.140625" style="492" customWidth="1"/>
    <col min="311" max="311" width="34.28515625" style="492" customWidth="1"/>
    <col min="312" max="312" width="10" style="492" customWidth="1"/>
    <col min="313" max="313" width="39.140625" style="492" customWidth="1"/>
    <col min="314" max="314" width="37.28515625" style="492" customWidth="1"/>
    <col min="315" max="315" width="31.5703125" style="492" customWidth="1"/>
    <col min="316" max="316" width="37" style="492" customWidth="1"/>
    <col min="317" max="317" width="31.5703125" style="492" customWidth="1"/>
    <col min="318" max="318" width="10" style="492" customWidth="1"/>
    <col min="319" max="512" width="15.140625" style="492"/>
    <col min="513" max="513" width="40.140625" style="492" customWidth="1"/>
    <col min="514" max="514" width="55" style="492" customWidth="1"/>
    <col min="515" max="515" width="28.140625" style="492" customWidth="1"/>
    <col min="516" max="516" width="42.85546875" style="492" customWidth="1"/>
    <col min="517" max="517" width="23.7109375" style="492" customWidth="1"/>
    <col min="518" max="518" width="44" style="492" bestFit="1" customWidth="1"/>
    <col min="519" max="519" width="63.42578125" style="492" bestFit="1" customWidth="1"/>
    <col min="520" max="520" width="12.5703125" style="492" bestFit="1" customWidth="1"/>
    <col min="521" max="521" width="11.140625" style="492" bestFit="1" customWidth="1"/>
    <col min="522" max="522" width="30.85546875" style="492" customWidth="1"/>
    <col min="523" max="523" width="45.7109375" style="492" bestFit="1" customWidth="1"/>
    <col min="524" max="524" width="32.7109375" style="492" customWidth="1"/>
    <col min="525" max="525" width="34" style="492" customWidth="1"/>
    <col min="526" max="526" width="27.28515625" style="492" customWidth="1"/>
    <col min="527" max="527" width="49.42578125" style="492" customWidth="1"/>
    <col min="528" max="528" width="42.5703125" style="492" customWidth="1"/>
    <col min="529" max="529" width="21.140625" style="492" customWidth="1"/>
    <col min="530" max="530" width="19.140625" style="492" customWidth="1"/>
    <col min="531" max="531" width="30.28515625" style="492" customWidth="1"/>
    <col min="532" max="532" width="19.140625" style="492" customWidth="1"/>
    <col min="533" max="533" width="29.5703125" style="492" customWidth="1"/>
    <col min="534" max="534" width="38.28515625" style="492" customWidth="1"/>
    <col min="535" max="535" width="47.85546875" style="492" customWidth="1"/>
    <col min="536" max="536" width="24.42578125" style="492" customWidth="1"/>
    <col min="537" max="537" width="34.28515625" style="492" customWidth="1"/>
    <col min="538" max="550" width="0" style="492" hidden="1" customWidth="1"/>
    <col min="551" max="551" width="12.42578125" style="492" customWidth="1"/>
    <col min="552" max="552" width="11.5703125" style="492" customWidth="1"/>
    <col min="553" max="553" width="11.85546875" style="492" bestFit="1" customWidth="1"/>
    <col min="554" max="554" width="10.140625" style="492" bestFit="1" customWidth="1"/>
    <col min="555" max="555" width="11" style="492" customWidth="1"/>
    <col min="556" max="556" width="11.5703125" style="492" bestFit="1" customWidth="1"/>
    <col min="557" max="557" width="10.28515625" style="492" bestFit="1" customWidth="1"/>
    <col min="558" max="558" width="10.28515625" style="492" customWidth="1"/>
    <col min="559" max="559" width="14.140625" style="492" customWidth="1"/>
    <col min="560" max="560" width="11.28515625" style="492" customWidth="1"/>
    <col min="561" max="561" width="13.42578125" style="492" customWidth="1"/>
    <col min="562" max="562" width="12.42578125" style="492" customWidth="1"/>
    <col min="563" max="563" width="28.140625" style="492" customWidth="1"/>
    <col min="564" max="564" width="48.28515625" style="492" customWidth="1"/>
    <col min="565" max="565" width="35" style="492" customWidth="1"/>
    <col min="566" max="566" width="5.140625" style="492" customWidth="1"/>
    <col min="567" max="567" width="34.28515625" style="492" customWidth="1"/>
    <col min="568" max="568" width="10" style="492" customWidth="1"/>
    <col min="569" max="569" width="39.140625" style="492" customWidth="1"/>
    <col min="570" max="570" width="37.28515625" style="492" customWidth="1"/>
    <col min="571" max="571" width="31.5703125" style="492" customWidth="1"/>
    <col min="572" max="572" width="37" style="492" customWidth="1"/>
    <col min="573" max="573" width="31.5703125" style="492" customWidth="1"/>
    <col min="574" max="574" width="10" style="492" customWidth="1"/>
    <col min="575" max="768" width="15.140625" style="492"/>
    <col min="769" max="769" width="40.140625" style="492" customWidth="1"/>
    <col min="770" max="770" width="55" style="492" customWidth="1"/>
    <col min="771" max="771" width="28.140625" style="492" customWidth="1"/>
    <col min="772" max="772" width="42.85546875" style="492" customWidth="1"/>
    <col min="773" max="773" width="23.7109375" style="492" customWidth="1"/>
    <col min="774" max="774" width="44" style="492" bestFit="1" customWidth="1"/>
    <col min="775" max="775" width="63.42578125" style="492" bestFit="1" customWidth="1"/>
    <col min="776" max="776" width="12.5703125" style="492" bestFit="1" customWidth="1"/>
    <col min="777" max="777" width="11.140625" style="492" bestFit="1" customWidth="1"/>
    <col min="778" max="778" width="30.85546875" style="492" customWidth="1"/>
    <col min="779" max="779" width="45.7109375" style="492" bestFit="1" customWidth="1"/>
    <col min="780" max="780" width="32.7109375" style="492" customWidth="1"/>
    <col min="781" max="781" width="34" style="492" customWidth="1"/>
    <col min="782" max="782" width="27.28515625" style="492" customWidth="1"/>
    <col min="783" max="783" width="49.42578125" style="492" customWidth="1"/>
    <col min="784" max="784" width="42.5703125" style="492" customWidth="1"/>
    <col min="785" max="785" width="21.140625" style="492" customWidth="1"/>
    <col min="786" max="786" width="19.140625" style="492" customWidth="1"/>
    <col min="787" max="787" width="30.28515625" style="492" customWidth="1"/>
    <col min="788" max="788" width="19.140625" style="492" customWidth="1"/>
    <col min="789" max="789" width="29.5703125" style="492" customWidth="1"/>
    <col min="790" max="790" width="38.28515625" style="492" customWidth="1"/>
    <col min="791" max="791" width="47.85546875" style="492" customWidth="1"/>
    <col min="792" max="792" width="24.42578125" style="492" customWidth="1"/>
    <col min="793" max="793" width="34.28515625" style="492" customWidth="1"/>
    <col min="794" max="806" width="0" style="492" hidden="1" customWidth="1"/>
    <col min="807" max="807" width="12.42578125" style="492" customWidth="1"/>
    <col min="808" max="808" width="11.5703125" style="492" customWidth="1"/>
    <col min="809" max="809" width="11.85546875" style="492" bestFit="1" customWidth="1"/>
    <col min="810" max="810" width="10.140625" style="492" bestFit="1" customWidth="1"/>
    <col min="811" max="811" width="11" style="492" customWidth="1"/>
    <col min="812" max="812" width="11.5703125" style="492" bestFit="1" customWidth="1"/>
    <col min="813" max="813" width="10.28515625" style="492" bestFit="1" customWidth="1"/>
    <col min="814" max="814" width="10.28515625" style="492" customWidth="1"/>
    <col min="815" max="815" width="14.140625" style="492" customWidth="1"/>
    <col min="816" max="816" width="11.28515625" style="492" customWidth="1"/>
    <col min="817" max="817" width="13.42578125" style="492" customWidth="1"/>
    <col min="818" max="818" width="12.42578125" style="492" customWidth="1"/>
    <col min="819" max="819" width="28.140625" style="492" customWidth="1"/>
    <col min="820" max="820" width="48.28515625" style="492" customWidth="1"/>
    <col min="821" max="821" width="35" style="492" customWidth="1"/>
    <col min="822" max="822" width="5.140625" style="492" customWidth="1"/>
    <col min="823" max="823" width="34.28515625" style="492" customWidth="1"/>
    <col min="824" max="824" width="10" style="492" customWidth="1"/>
    <col min="825" max="825" width="39.140625" style="492" customWidth="1"/>
    <col min="826" max="826" width="37.28515625" style="492" customWidth="1"/>
    <col min="827" max="827" width="31.5703125" style="492" customWidth="1"/>
    <col min="828" max="828" width="37" style="492" customWidth="1"/>
    <col min="829" max="829" width="31.5703125" style="492" customWidth="1"/>
    <col min="830" max="830" width="10" style="492" customWidth="1"/>
    <col min="831" max="1024" width="15.140625" style="492"/>
    <col min="1025" max="1025" width="40.140625" style="492" customWidth="1"/>
    <col min="1026" max="1026" width="55" style="492" customWidth="1"/>
    <col min="1027" max="1027" width="28.140625" style="492" customWidth="1"/>
    <col min="1028" max="1028" width="42.85546875" style="492" customWidth="1"/>
    <col min="1029" max="1029" width="23.7109375" style="492" customWidth="1"/>
    <col min="1030" max="1030" width="44" style="492" bestFit="1" customWidth="1"/>
    <col min="1031" max="1031" width="63.42578125" style="492" bestFit="1" customWidth="1"/>
    <col min="1032" max="1032" width="12.5703125" style="492" bestFit="1" customWidth="1"/>
    <col min="1033" max="1033" width="11.140625" style="492" bestFit="1" customWidth="1"/>
    <col min="1034" max="1034" width="30.85546875" style="492" customWidth="1"/>
    <col min="1035" max="1035" width="45.7109375" style="492" bestFit="1" customWidth="1"/>
    <col min="1036" max="1036" width="32.7109375" style="492" customWidth="1"/>
    <col min="1037" max="1037" width="34" style="492" customWidth="1"/>
    <col min="1038" max="1038" width="27.28515625" style="492" customWidth="1"/>
    <col min="1039" max="1039" width="49.42578125" style="492" customWidth="1"/>
    <col min="1040" max="1040" width="42.5703125" style="492" customWidth="1"/>
    <col min="1041" max="1041" width="21.140625" style="492" customWidth="1"/>
    <col min="1042" max="1042" width="19.140625" style="492" customWidth="1"/>
    <col min="1043" max="1043" width="30.28515625" style="492" customWidth="1"/>
    <col min="1044" max="1044" width="19.140625" style="492" customWidth="1"/>
    <col min="1045" max="1045" width="29.5703125" style="492" customWidth="1"/>
    <col min="1046" max="1046" width="38.28515625" style="492" customWidth="1"/>
    <col min="1047" max="1047" width="47.85546875" style="492" customWidth="1"/>
    <col min="1048" max="1048" width="24.42578125" style="492" customWidth="1"/>
    <col min="1049" max="1049" width="34.28515625" style="492" customWidth="1"/>
    <col min="1050" max="1062" width="0" style="492" hidden="1" customWidth="1"/>
    <col min="1063" max="1063" width="12.42578125" style="492" customWidth="1"/>
    <col min="1064" max="1064" width="11.5703125" style="492" customWidth="1"/>
    <col min="1065" max="1065" width="11.85546875" style="492" bestFit="1" customWidth="1"/>
    <col min="1066" max="1066" width="10.140625" style="492" bestFit="1" customWidth="1"/>
    <col min="1067" max="1067" width="11" style="492" customWidth="1"/>
    <col min="1068" max="1068" width="11.5703125" style="492" bestFit="1" customWidth="1"/>
    <col min="1069" max="1069" width="10.28515625" style="492" bestFit="1" customWidth="1"/>
    <col min="1070" max="1070" width="10.28515625" style="492" customWidth="1"/>
    <col min="1071" max="1071" width="14.140625" style="492" customWidth="1"/>
    <col min="1072" max="1072" width="11.28515625" style="492" customWidth="1"/>
    <col min="1073" max="1073" width="13.42578125" style="492" customWidth="1"/>
    <col min="1074" max="1074" width="12.42578125" style="492" customWidth="1"/>
    <col min="1075" max="1075" width="28.140625" style="492" customWidth="1"/>
    <col min="1076" max="1076" width="48.28515625" style="492" customWidth="1"/>
    <col min="1077" max="1077" width="35" style="492" customWidth="1"/>
    <col min="1078" max="1078" width="5.140625" style="492" customWidth="1"/>
    <col min="1079" max="1079" width="34.28515625" style="492" customWidth="1"/>
    <col min="1080" max="1080" width="10" style="492" customWidth="1"/>
    <col min="1081" max="1081" width="39.140625" style="492" customWidth="1"/>
    <col min="1082" max="1082" width="37.28515625" style="492" customWidth="1"/>
    <col min="1083" max="1083" width="31.5703125" style="492" customWidth="1"/>
    <col min="1084" max="1084" width="37" style="492" customWidth="1"/>
    <col min="1085" max="1085" width="31.5703125" style="492" customWidth="1"/>
    <col min="1086" max="1086" width="10" style="492" customWidth="1"/>
    <col min="1087" max="1280" width="15.140625" style="492"/>
    <col min="1281" max="1281" width="40.140625" style="492" customWidth="1"/>
    <col min="1282" max="1282" width="55" style="492" customWidth="1"/>
    <col min="1283" max="1283" width="28.140625" style="492" customWidth="1"/>
    <col min="1284" max="1284" width="42.85546875" style="492" customWidth="1"/>
    <col min="1285" max="1285" width="23.7109375" style="492" customWidth="1"/>
    <col min="1286" max="1286" width="44" style="492" bestFit="1" customWidth="1"/>
    <col min="1287" max="1287" width="63.42578125" style="492" bestFit="1" customWidth="1"/>
    <col min="1288" max="1288" width="12.5703125" style="492" bestFit="1" customWidth="1"/>
    <col min="1289" max="1289" width="11.140625" style="492" bestFit="1" customWidth="1"/>
    <col min="1290" max="1290" width="30.85546875" style="492" customWidth="1"/>
    <col min="1291" max="1291" width="45.7109375" style="492" bestFit="1" customWidth="1"/>
    <col min="1292" max="1292" width="32.7109375" style="492" customWidth="1"/>
    <col min="1293" max="1293" width="34" style="492" customWidth="1"/>
    <col min="1294" max="1294" width="27.28515625" style="492" customWidth="1"/>
    <col min="1295" max="1295" width="49.42578125" style="492" customWidth="1"/>
    <col min="1296" max="1296" width="42.5703125" style="492" customWidth="1"/>
    <col min="1297" max="1297" width="21.140625" style="492" customWidth="1"/>
    <col min="1298" max="1298" width="19.140625" style="492" customWidth="1"/>
    <col min="1299" max="1299" width="30.28515625" style="492" customWidth="1"/>
    <col min="1300" max="1300" width="19.140625" style="492" customWidth="1"/>
    <col min="1301" max="1301" width="29.5703125" style="492" customWidth="1"/>
    <col min="1302" max="1302" width="38.28515625" style="492" customWidth="1"/>
    <col min="1303" max="1303" width="47.85546875" style="492" customWidth="1"/>
    <col min="1304" max="1304" width="24.42578125" style="492" customWidth="1"/>
    <col min="1305" max="1305" width="34.28515625" style="492" customWidth="1"/>
    <col min="1306" max="1318" width="0" style="492" hidden="1" customWidth="1"/>
    <col min="1319" max="1319" width="12.42578125" style="492" customWidth="1"/>
    <col min="1320" max="1320" width="11.5703125" style="492" customWidth="1"/>
    <col min="1321" max="1321" width="11.85546875" style="492" bestFit="1" customWidth="1"/>
    <col min="1322" max="1322" width="10.140625" style="492" bestFit="1" customWidth="1"/>
    <col min="1323" max="1323" width="11" style="492" customWidth="1"/>
    <col min="1324" max="1324" width="11.5703125" style="492" bestFit="1" customWidth="1"/>
    <col min="1325" max="1325" width="10.28515625" style="492" bestFit="1" customWidth="1"/>
    <col min="1326" max="1326" width="10.28515625" style="492" customWidth="1"/>
    <col min="1327" max="1327" width="14.140625" style="492" customWidth="1"/>
    <col min="1328" max="1328" width="11.28515625" style="492" customWidth="1"/>
    <col min="1329" max="1329" width="13.42578125" style="492" customWidth="1"/>
    <col min="1330" max="1330" width="12.42578125" style="492" customWidth="1"/>
    <col min="1331" max="1331" width="28.140625" style="492" customWidth="1"/>
    <col min="1332" max="1332" width="48.28515625" style="492" customWidth="1"/>
    <col min="1333" max="1333" width="35" style="492" customWidth="1"/>
    <col min="1334" max="1334" width="5.140625" style="492" customWidth="1"/>
    <col min="1335" max="1335" width="34.28515625" style="492" customWidth="1"/>
    <col min="1336" max="1336" width="10" style="492" customWidth="1"/>
    <col min="1337" max="1337" width="39.140625" style="492" customWidth="1"/>
    <col min="1338" max="1338" width="37.28515625" style="492" customWidth="1"/>
    <col min="1339" max="1339" width="31.5703125" style="492" customWidth="1"/>
    <col min="1340" max="1340" width="37" style="492" customWidth="1"/>
    <col min="1341" max="1341" width="31.5703125" style="492" customWidth="1"/>
    <col min="1342" max="1342" width="10" style="492" customWidth="1"/>
    <col min="1343" max="1536" width="15.140625" style="492"/>
    <col min="1537" max="1537" width="40.140625" style="492" customWidth="1"/>
    <col min="1538" max="1538" width="55" style="492" customWidth="1"/>
    <col min="1539" max="1539" width="28.140625" style="492" customWidth="1"/>
    <col min="1540" max="1540" width="42.85546875" style="492" customWidth="1"/>
    <col min="1541" max="1541" width="23.7109375" style="492" customWidth="1"/>
    <col min="1542" max="1542" width="44" style="492" bestFit="1" customWidth="1"/>
    <col min="1543" max="1543" width="63.42578125" style="492" bestFit="1" customWidth="1"/>
    <col min="1544" max="1544" width="12.5703125" style="492" bestFit="1" customWidth="1"/>
    <col min="1545" max="1545" width="11.140625" style="492" bestFit="1" customWidth="1"/>
    <col min="1546" max="1546" width="30.85546875" style="492" customWidth="1"/>
    <col min="1547" max="1547" width="45.7109375" style="492" bestFit="1" customWidth="1"/>
    <col min="1548" max="1548" width="32.7109375" style="492" customWidth="1"/>
    <col min="1549" max="1549" width="34" style="492" customWidth="1"/>
    <col min="1550" max="1550" width="27.28515625" style="492" customWidth="1"/>
    <col min="1551" max="1551" width="49.42578125" style="492" customWidth="1"/>
    <col min="1552" max="1552" width="42.5703125" style="492" customWidth="1"/>
    <col min="1553" max="1553" width="21.140625" style="492" customWidth="1"/>
    <col min="1554" max="1554" width="19.140625" style="492" customWidth="1"/>
    <col min="1555" max="1555" width="30.28515625" style="492" customWidth="1"/>
    <col min="1556" max="1556" width="19.140625" style="492" customWidth="1"/>
    <col min="1557" max="1557" width="29.5703125" style="492" customWidth="1"/>
    <col min="1558" max="1558" width="38.28515625" style="492" customWidth="1"/>
    <col min="1559" max="1559" width="47.85546875" style="492" customWidth="1"/>
    <col min="1560" max="1560" width="24.42578125" style="492" customWidth="1"/>
    <col min="1561" max="1561" width="34.28515625" style="492" customWidth="1"/>
    <col min="1562" max="1574" width="0" style="492" hidden="1" customWidth="1"/>
    <col min="1575" max="1575" width="12.42578125" style="492" customWidth="1"/>
    <col min="1576" max="1576" width="11.5703125" style="492" customWidth="1"/>
    <col min="1577" max="1577" width="11.85546875" style="492" bestFit="1" customWidth="1"/>
    <col min="1578" max="1578" width="10.140625" style="492" bestFit="1" customWidth="1"/>
    <col min="1579" max="1579" width="11" style="492" customWidth="1"/>
    <col min="1580" max="1580" width="11.5703125" style="492" bestFit="1" customWidth="1"/>
    <col min="1581" max="1581" width="10.28515625" style="492" bestFit="1" customWidth="1"/>
    <col min="1582" max="1582" width="10.28515625" style="492" customWidth="1"/>
    <col min="1583" max="1583" width="14.140625" style="492" customWidth="1"/>
    <col min="1584" max="1584" width="11.28515625" style="492" customWidth="1"/>
    <col min="1585" max="1585" width="13.42578125" style="492" customWidth="1"/>
    <col min="1586" max="1586" width="12.42578125" style="492" customWidth="1"/>
    <col min="1587" max="1587" width="28.140625" style="492" customWidth="1"/>
    <col min="1588" max="1588" width="48.28515625" style="492" customWidth="1"/>
    <col min="1589" max="1589" width="35" style="492" customWidth="1"/>
    <col min="1590" max="1590" width="5.140625" style="492" customWidth="1"/>
    <col min="1591" max="1591" width="34.28515625" style="492" customWidth="1"/>
    <col min="1592" max="1592" width="10" style="492" customWidth="1"/>
    <col min="1593" max="1593" width="39.140625" style="492" customWidth="1"/>
    <col min="1594" max="1594" width="37.28515625" style="492" customWidth="1"/>
    <col min="1595" max="1595" width="31.5703125" style="492" customWidth="1"/>
    <col min="1596" max="1596" width="37" style="492" customWidth="1"/>
    <col min="1597" max="1597" width="31.5703125" style="492" customWidth="1"/>
    <col min="1598" max="1598" width="10" style="492" customWidth="1"/>
    <col min="1599" max="1792" width="15.140625" style="492"/>
    <col min="1793" max="1793" width="40.140625" style="492" customWidth="1"/>
    <col min="1794" max="1794" width="55" style="492" customWidth="1"/>
    <col min="1795" max="1795" width="28.140625" style="492" customWidth="1"/>
    <col min="1796" max="1796" width="42.85546875" style="492" customWidth="1"/>
    <col min="1797" max="1797" width="23.7109375" style="492" customWidth="1"/>
    <col min="1798" max="1798" width="44" style="492" bestFit="1" customWidth="1"/>
    <col min="1799" max="1799" width="63.42578125" style="492" bestFit="1" customWidth="1"/>
    <col min="1800" max="1800" width="12.5703125" style="492" bestFit="1" customWidth="1"/>
    <col min="1801" max="1801" width="11.140625" style="492" bestFit="1" customWidth="1"/>
    <col min="1802" max="1802" width="30.85546875" style="492" customWidth="1"/>
    <col min="1803" max="1803" width="45.7109375" style="492" bestFit="1" customWidth="1"/>
    <col min="1804" max="1804" width="32.7109375" style="492" customWidth="1"/>
    <col min="1805" max="1805" width="34" style="492" customWidth="1"/>
    <col min="1806" max="1806" width="27.28515625" style="492" customWidth="1"/>
    <col min="1807" max="1807" width="49.42578125" style="492" customWidth="1"/>
    <col min="1808" max="1808" width="42.5703125" style="492" customWidth="1"/>
    <col min="1809" max="1809" width="21.140625" style="492" customWidth="1"/>
    <col min="1810" max="1810" width="19.140625" style="492" customWidth="1"/>
    <col min="1811" max="1811" width="30.28515625" style="492" customWidth="1"/>
    <col min="1812" max="1812" width="19.140625" style="492" customWidth="1"/>
    <col min="1813" max="1813" width="29.5703125" style="492" customWidth="1"/>
    <col min="1814" max="1814" width="38.28515625" style="492" customWidth="1"/>
    <col min="1815" max="1815" width="47.85546875" style="492" customWidth="1"/>
    <col min="1816" max="1816" width="24.42578125" style="492" customWidth="1"/>
    <col min="1817" max="1817" width="34.28515625" style="492" customWidth="1"/>
    <col min="1818" max="1830" width="0" style="492" hidden="1" customWidth="1"/>
    <col min="1831" max="1831" width="12.42578125" style="492" customWidth="1"/>
    <col min="1832" max="1832" width="11.5703125" style="492" customWidth="1"/>
    <col min="1833" max="1833" width="11.85546875" style="492" bestFit="1" customWidth="1"/>
    <col min="1834" max="1834" width="10.140625" style="492" bestFit="1" customWidth="1"/>
    <col min="1835" max="1835" width="11" style="492" customWidth="1"/>
    <col min="1836" max="1836" width="11.5703125" style="492" bestFit="1" customWidth="1"/>
    <col min="1837" max="1837" width="10.28515625" style="492" bestFit="1" customWidth="1"/>
    <col min="1838" max="1838" width="10.28515625" style="492" customWidth="1"/>
    <col min="1839" max="1839" width="14.140625" style="492" customWidth="1"/>
    <col min="1840" max="1840" width="11.28515625" style="492" customWidth="1"/>
    <col min="1841" max="1841" width="13.42578125" style="492" customWidth="1"/>
    <col min="1842" max="1842" width="12.42578125" style="492" customWidth="1"/>
    <col min="1843" max="1843" width="28.140625" style="492" customWidth="1"/>
    <col min="1844" max="1844" width="48.28515625" style="492" customWidth="1"/>
    <col min="1845" max="1845" width="35" style="492" customWidth="1"/>
    <col min="1846" max="1846" width="5.140625" style="492" customWidth="1"/>
    <col min="1847" max="1847" width="34.28515625" style="492" customWidth="1"/>
    <col min="1848" max="1848" width="10" style="492" customWidth="1"/>
    <col min="1849" max="1849" width="39.140625" style="492" customWidth="1"/>
    <col min="1850" max="1850" width="37.28515625" style="492" customWidth="1"/>
    <col min="1851" max="1851" width="31.5703125" style="492" customWidth="1"/>
    <col min="1852" max="1852" width="37" style="492" customWidth="1"/>
    <col min="1853" max="1853" width="31.5703125" style="492" customWidth="1"/>
    <col min="1854" max="1854" width="10" style="492" customWidth="1"/>
    <col min="1855" max="2048" width="15.140625" style="492"/>
    <col min="2049" max="2049" width="40.140625" style="492" customWidth="1"/>
    <col min="2050" max="2050" width="55" style="492" customWidth="1"/>
    <col min="2051" max="2051" width="28.140625" style="492" customWidth="1"/>
    <col min="2052" max="2052" width="42.85546875" style="492" customWidth="1"/>
    <col min="2053" max="2053" width="23.7109375" style="492" customWidth="1"/>
    <col min="2054" max="2054" width="44" style="492" bestFit="1" customWidth="1"/>
    <col min="2055" max="2055" width="63.42578125" style="492" bestFit="1" customWidth="1"/>
    <col min="2056" max="2056" width="12.5703125" style="492" bestFit="1" customWidth="1"/>
    <col min="2057" max="2057" width="11.140625" style="492" bestFit="1" customWidth="1"/>
    <col min="2058" max="2058" width="30.85546875" style="492" customWidth="1"/>
    <col min="2059" max="2059" width="45.7109375" style="492" bestFit="1" customWidth="1"/>
    <col min="2060" max="2060" width="32.7109375" style="492" customWidth="1"/>
    <col min="2061" max="2061" width="34" style="492" customWidth="1"/>
    <col min="2062" max="2062" width="27.28515625" style="492" customWidth="1"/>
    <col min="2063" max="2063" width="49.42578125" style="492" customWidth="1"/>
    <col min="2064" max="2064" width="42.5703125" style="492" customWidth="1"/>
    <col min="2065" max="2065" width="21.140625" style="492" customWidth="1"/>
    <col min="2066" max="2066" width="19.140625" style="492" customWidth="1"/>
    <col min="2067" max="2067" width="30.28515625" style="492" customWidth="1"/>
    <col min="2068" max="2068" width="19.140625" style="492" customWidth="1"/>
    <col min="2069" max="2069" width="29.5703125" style="492" customWidth="1"/>
    <col min="2070" max="2070" width="38.28515625" style="492" customWidth="1"/>
    <col min="2071" max="2071" width="47.85546875" style="492" customWidth="1"/>
    <col min="2072" max="2072" width="24.42578125" style="492" customWidth="1"/>
    <col min="2073" max="2073" width="34.28515625" style="492" customWidth="1"/>
    <col min="2074" max="2086" width="0" style="492" hidden="1" customWidth="1"/>
    <col min="2087" max="2087" width="12.42578125" style="492" customWidth="1"/>
    <col min="2088" max="2088" width="11.5703125" style="492" customWidth="1"/>
    <col min="2089" max="2089" width="11.85546875" style="492" bestFit="1" customWidth="1"/>
    <col min="2090" max="2090" width="10.140625" style="492" bestFit="1" customWidth="1"/>
    <col min="2091" max="2091" width="11" style="492" customWidth="1"/>
    <col min="2092" max="2092" width="11.5703125" style="492" bestFit="1" customWidth="1"/>
    <col min="2093" max="2093" width="10.28515625" style="492" bestFit="1" customWidth="1"/>
    <col min="2094" max="2094" width="10.28515625" style="492" customWidth="1"/>
    <col min="2095" max="2095" width="14.140625" style="492" customWidth="1"/>
    <col min="2096" max="2096" width="11.28515625" style="492" customWidth="1"/>
    <col min="2097" max="2097" width="13.42578125" style="492" customWidth="1"/>
    <col min="2098" max="2098" width="12.42578125" style="492" customWidth="1"/>
    <col min="2099" max="2099" width="28.140625" style="492" customWidth="1"/>
    <col min="2100" max="2100" width="48.28515625" style="492" customWidth="1"/>
    <col min="2101" max="2101" width="35" style="492" customWidth="1"/>
    <col min="2102" max="2102" width="5.140625" style="492" customWidth="1"/>
    <col min="2103" max="2103" width="34.28515625" style="492" customWidth="1"/>
    <col min="2104" max="2104" width="10" style="492" customWidth="1"/>
    <col min="2105" max="2105" width="39.140625" style="492" customWidth="1"/>
    <col min="2106" max="2106" width="37.28515625" style="492" customWidth="1"/>
    <col min="2107" max="2107" width="31.5703125" style="492" customWidth="1"/>
    <col min="2108" max="2108" width="37" style="492" customWidth="1"/>
    <col min="2109" max="2109" width="31.5703125" style="492" customWidth="1"/>
    <col min="2110" max="2110" width="10" style="492" customWidth="1"/>
    <col min="2111" max="2304" width="15.140625" style="492"/>
    <col min="2305" max="2305" width="40.140625" style="492" customWidth="1"/>
    <col min="2306" max="2306" width="55" style="492" customWidth="1"/>
    <col min="2307" max="2307" width="28.140625" style="492" customWidth="1"/>
    <col min="2308" max="2308" width="42.85546875" style="492" customWidth="1"/>
    <col min="2309" max="2309" width="23.7109375" style="492" customWidth="1"/>
    <col min="2310" max="2310" width="44" style="492" bestFit="1" customWidth="1"/>
    <col min="2311" max="2311" width="63.42578125" style="492" bestFit="1" customWidth="1"/>
    <col min="2312" max="2312" width="12.5703125" style="492" bestFit="1" customWidth="1"/>
    <col min="2313" max="2313" width="11.140625" style="492" bestFit="1" customWidth="1"/>
    <col min="2314" max="2314" width="30.85546875" style="492" customWidth="1"/>
    <col min="2315" max="2315" width="45.7109375" style="492" bestFit="1" customWidth="1"/>
    <col min="2316" max="2316" width="32.7109375" style="492" customWidth="1"/>
    <col min="2317" max="2317" width="34" style="492" customWidth="1"/>
    <col min="2318" max="2318" width="27.28515625" style="492" customWidth="1"/>
    <col min="2319" max="2319" width="49.42578125" style="492" customWidth="1"/>
    <col min="2320" max="2320" width="42.5703125" style="492" customWidth="1"/>
    <col min="2321" max="2321" width="21.140625" style="492" customWidth="1"/>
    <col min="2322" max="2322" width="19.140625" style="492" customWidth="1"/>
    <col min="2323" max="2323" width="30.28515625" style="492" customWidth="1"/>
    <col min="2324" max="2324" width="19.140625" style="492" customWidth="1"/>
    <col min="2325" max="2325" width="29.5703125" style="492" customWidth="1"/>
    <col min="2326" max="2326" width="38.28515625" style="492" customWidth="1"/>
    <col min="2327" max="2327" width="47.85546875" style="492" customWidth="1"/>
    <col min="2328" max="2328" width="24.42578125" style="492" customWidth="1"/>
    <col min="2329" max="2329" width="34.28515625" style="492" customWidth="1"/>
    <col min="2330" max="2342" width="0" style="492" hidden="1" customWidth="1"/>
    <col min="2343" max="2343" width="12.42578125" style="492" customWidth="1"/>
    <col min="2344" max="2344" width="11.5703125" style="492" customWidth="1"/>
    <col min="2345" max="2345" width="11.85546875" style="492" bestFit="1" customWidth="1"/>
    <col min="2346" max="2346" width="10.140625" style="492" bestFit="1" customWidth="1"/>
    <col min="2347" max="2347" width="11" style="492" customWidth="1"/>
    <col min="2348" max="2348" width="11.5703125" style="492" bestFit="1" customWidth="1"/>
    <col min="2349" max="2349" width="10.28515625" style="492" bestFit="1" customWidth="1"/>
    <col min="2350" max="2350" width="10.28515625" style="492" customWidth="1"/>
    <col min="2351" max="2351" width="14.140625" style="492" customWidth="1"/>
    <col min="2352" max="2352" width="11.28515625" style="492" customWidth="1"/>
    <col min="2353" max="2353" width="13.42578125" style="492" customWidth="1"/>
    <col min="2354" max="2354" width="12.42578125" style="492" customWidth="1"/>
    <col min="2355" max="2355" width="28.140625" style="492" customWidth="1"/>
    <col min="2356" max="2356" width="48.28515625" style="492" customWidth="1"/>
    <col min="2357" max="2357" width="35" style="492" customWidth="1"/>
    <col min="2358" max="2358" width="5.140625" style="492" customWidth="1"/>
    <col min="2359" max="2359" width="34.28515625" style="492" customWidth="1"/>
    <col min="2360" max="2360" width="10" style="492" customWidth="1"/>
    <col min="2361" max="2361" width="39.140625" style="492" customWidth="1"/>
    <col min="2362" max="2362" width="37.28515625" style="492" customWidth="1"/>
    <col min="2363" max="2363" width="31.5703125" style="492" customWidth="1"/>
    <col min="2364" max="2364" width="37" style="492" customWidth="1"/>
    <col min="2365" max="2365" width="31.5703125" style="492" customWidth="1"/>
    <col min="2366" max="2366" width="10" style="492" customWidth="1"/>
    <col min="2367" max="2560" width="15.140625" style="492"/>
    <col min="2561" max="2561" width="40.140625" style="492" customWidth="1"/>
    <col min="2562" max="2562" width="55" style="492" customWidth="1"/>
    <col min="2563" max="2563" width="28.140625" style="492" customWidth="1"/>
    <col min="2564" max="2564" width="42.85546875" style="492" customWidth="1"/>
    <col min="2565" max="2565" width="23.7109375" style="492" customWidth="1"/>
    <col min="2566" max="2566" width="44" style="492" bestFit="1" customWidth="1"/>
    <col min="2567" max="2567" width="63.42578125" style="492" bestFit="1" customWidth="1"/>
    <col min="2568" max="2568" width="12.5703125" style="492" bestFit="1" customWidth="1"/>
    <col min="2569" max="2569" width="11.140625" style="492" bestFit="1" customWidth="1"/>
    <col min="2570" max="2570" width="30.85546875" style="492" customWidth="1"/>
    <col min="2571" max="2571" width="45.7109375" style="492" bestFit="1" customWidth="1"/>
    <col min="2572" max="2572" width="32.7109375" style="492" customWidth="1"/>
    <col min="2573" max="2573" width="34" style="492" customWidth="1"/>
    <col min="2574" max="2574" width="27.28515625" style="492" customWidth="1"/>
    <col min="2575" max="2575" width="49.42578125" style="492" customWidth="1"/>
    <col min="2576" max="2576" width="42.5703125" style="492" customWidth="1"/>
    <col min="2577" max="2577" width="21.140625" style="492" customWidth="1"/>
    <col min="2578" max="2578" width="19.140625" style="492" customWidth="1"/>
    <col min="2579" max="2579" width="30.28515625" style="492" customWidth="1"/>
    <col min="2580" max="2580" width="19.140625" style="492" customWidth="1"/>
    <col min="2581" max="2581" width="29.5703125" style="492" customWidth="1"/>
    <col min="2582" max="2582" width="38.28515625" style="492" customWidth="1"/>
    <col min="2583" max="2583" width="47.85546875" style="492" customWidth="1"/>
    <col min="2584" max="2584" width="24.42578125" style="492" customWidth="1"/>
    <col min="2585" max="2585" width="34.28515625" style="492" customWidth="1"/>
    <col min="2586" max="2598" width="0" style="492" hidden="1" customWidth="1"/>
    <col min="2599" max="2599" width="12.42578125" style="492" customWidth="1"/>
    <col min="2600" max="2600" width="11.5703125" style="492" customWidth="1"/>
    <col min="2601" max="2601" width="11.85546875" style="492" bestFit="1" customWidth="1"/>
    <col min="2602" max="2602" width="10.140625" style="492" bestFit="1" customWidth="1"/>
    <col min="2603" max="2603" width="11" style="492" customWidth="1"/>
    <col min="2604" max="2604" width="11.5703125" style="492" bestFit="1" customWidth="1"/>
    <col min="2605" max="2605" width="10.28515625" style="492" bestFit="1" customWidth="1"/>
    <col min="2606" max="2606" width="10.28515625" style="492" customWidth="1"/>
    <col min="2607" max="2607" width="14.140625" style="492" customWidth="1"/>
    <col min="2608" max="2608" width="11.28515625" style="492" customWidth="1"/>
    <col min="2609" max="2609" width="13.42578125" style="492" customWidth="1"/>
    <col min="2610" max="2610" width="12.42578125" style="492" customWidth="1"/>
    <col min="2611" max="2611" width="28.140625" style="492" customWidth="1"/>
    <col min="2612" max="2612" width="48.28515625" style="492" customWidth="1"/>
    <col min="2613" max="2613" width="35" style="492" customWidth="1"/>
    <col min="2614" max="2614" width="5.140625" style="492" customWidth="1"/>
    <col min="2615" max="2615" width="34.28515625" style="492" customWidth="1"/>
    <col min="2616" max="2616" width="10" style="492" customWidth="1"/>
    <col min="2617" max="2617" width="39.140625" style="492" customWidth="1"/>
    <col min="2618" max="2618" width="37.28515625" style="492" customWidth="1"/>
    <col min="2619" max="2619" width="31.5703125" style="492" customWidth="1"/>
    <col min="2620" max="2620" width="37" style="492" customWidth="1"/>
    <col min="2621" max="2621" width="31.5703125" style="492" customWidth="1"/>
    <col min="2622" max="2622" width="10" style="492" customWidth="1"/>
    <col min="2623" max="2816" width="15.140625" style="492"/>
    <col min="2817" max="2817" width="40.140625" style="492" customWidth="1"/>
    <col min="2818" max="2818" width="55" style="492" customWidth="1"/>
    <col min="2819" max="2819" width="28.140625" style="492" customWidth="1"/>
    <col min="2820" max="2820" width="42.85546875" style="492" customWidth="1"/>
    <col min="2821" max="2821" width="23.7109375" style="492" customWidth="1"/>
    <col min="2822" max="2822" width="44" style="492" bestFit="1" customWidth="1"/>
    <col min="2823" max="2823" width="63.42578125" style="492" bestFit="1" customWidth="1"/>
    <col min="2824" max="2824" width="12.5703125" style="492" bestFit="1" customWidth="1"/>
    <col min="2825" max="2825" width="11.140625" style="492" bestFit="1" customWidth="1"/>
    <col min="2826" max="2826" width="30.85546875" style="492" customWidth="1"/>
    <col min="2827" max="2827" width="45.7109375" style="492" bestFit="1" customWidth="1"/>
    <col min="2828" max="2828" width="32.7109375" style="492" customWidth="1"/>
    <col min="2829" max="2829" width="34" style="492" customWidth="1"/>
    <col min="2830" max="2830" width="27.28515625" style="492" customWidth="1"/>
    <col min="2831" max="2831" width="49.42578125" style="492" customWidth="1"/>
    <col min="2832" max="2832" width="42.5703125" style="492" customWidth="1"/>
    <col min="2833" max="2833" width="21.140625" style="492" customWidth="1"/>
    <col min="2834" max="2834" width="19.140625" style="492" customWidth="1"/>
    <col min="2835" max="2835" width="30.28515625" style="492" customWidth="1"/>
    <col min="2836" max="2836" width="19.140625" style="492" customWidth="1"/>
    <col min="2837" max="2837" width="29.5703125" style="492" customWidth="1"/>
    <col min="2838" max="2838" width="38.28515625" style="492" customWidth="1"/>
    <col min="2839" max="2839" width="47.85546875" style="492" customWidth="1"/>
    <col min="2840" max="2840" width="24.42578125" style="492" customWidth="1"/>
    <col min="2841" max="2841" width="34.28515625" style="492" customWidth="1"/>
    <col min="2842" max="2854" width="0" style="492" hidden="1" customWidth="1"/>
    <col min="2855" max="2855" width="12.42578125" style="492" customWidth="1"/>
    <col min="2856" max="2856" width="11.5703125" style="492" customWidth="1"/>
    <col min="2857" max="2857" width="11.85546875" style="492" bestFit="1" customWidth="1"/>
    <col min="2858" max="2858" width="10.140625" style="492" bestFit="1" customWidth="1"/>
    <col min="2859" max="2859" width="11" style="492" customWidth="1"/>
    <col min="2860" max="2860" width="11.5703125" style="492" bestFit="1" customWidth="1"/>
    <col min="2861" max="2861" width="10.28515625" style="492" bestFit="1" customWidth="1"/>
    <col min="2862" max="2862" width="10.28515625" style="492" customWidth="1"/>
    <col min="2863" max="2863" width="14.140625" style="492" customWidth="1"/>
    <col min="2864" max="2864" width="11.28515625" style="492" customWidth="1"/>
    <col min="2865" max="2865" width="13.42578125" style="492" customWidth="1"/>
    <col min="2866" max="2866" width="12.42578125" style="492" customWidth="1"/>
    <col min="2867" max="2867" width="28.140625" style="492" customWidth="1"/>
    <col min="2868" max="2868" width="48.28515625" style="492" customWidth="1"/>
    <col min="2869" max="2869" width="35" style="492" customWidth="1"/>
    <col min="2870" max="2870" width="5.140625" style="492" customWidth="1"/>
    <col min="2871" max="2871" width="34.28515625" style="492" customWidth="1"/>
    <col min="2872" max="2872" width="10" style="492" customWidth="1"/>
    <col min="2873" max="2873" width="39.140625" style="492" customWidth="1"/>
    <col min="2874" max="2874" width="37.28515625" style="492" customWidth="1"/>
    <col min="2875" max="2875" width="31.5703125" style="492" customWidth="1"/>
    <col min="2876" max="2876" width="37" style="492" customWidth="1"/>
    <col min="2877" max="2877" width="31.5703125" style="492" customWidth="1"/>
    <col min="2878" max="2878" width="10" style="492" customWidth="1"/>
    <col min="2879" max="3072" width="15.140625" style="492"/>
    <col min="3073" max="3073" width="40.140625" style="492" customWidth="1"/>
    <col min="3074" max="3074" width="55" style="492" customWidth="1"/>
    <col min="3075" max="3075" width="28.140625" style="492" customWidth="1"/>
    <col min="3076" max="3076" width="42.85546875" style="492" customWidth="1"/>
    <col min="3077" max="3077" width="23.7109375" style="492" customWidth="1"/>
    <col min="3078" max="3078" width="44" style="492" bestFit="1" customWidth="1"/>
    <col min="3079" max="3079" width="63.42578125" style="492" bestFit="1" customWidth="1"/>
    <col min="3080" max="3080" width="12.5703125" style="492" bestFit="1" customWidth="1"/>
    <col min="3081" max="3081" width="11.140625" style="492" bestFit="1" customWidth="1"/>
    <col min="3082" max="3082" width="30.85546875" style="492" customWidth="1"/>
    <col min="3083" max="3083" width="45.7109375" style="492" bestFit="1" customWidth="1"/>
    <col min="3084" max="3084" width="32.7109375" style="492" customWidth="1"/>
    <col min="3085" max="3085" width="34" style="492" customWidth="1"/>
    <col min="3086" max="3086" width="27.28515625" style="492" customWidth="1"/>
    <col min="3087" max="3087" width="49.42578125" style="492" customWidth="1"/>
    <col min="3088" max="3088" width="42.5703125" style="492" customWidth="1"/>
    <col min="3089" max="3089" width="21.140625" style="492" customWidth="1"/>
    <col min="3090" max="3090" width="19.140625" style="492" customWidth="1"/>
    <col min="3091" max="3091" width="30.28515625" style="492" customWidth="1"/>
    <col min="3092" max="3092" width="19.140625" style="492" customWidth="1"/>
    <col min="3093" max="3093" width="29.5703125" style="492" customWidth="1"/>
    <col min="3094" max="3094" width="38.28515625" style="492" customWidth="1"/>
    <col min="3095" max="3095" width="47.85546875" style="492" customWidth="1"/>
    <col min="3096" max="3096" width="24.42578125" style="492" customWidth="1"/>
    <col min="3097" max="3097" width="34.28515625" style="492" customWidth="1"/>
    <col min="3098" max="3110" width="0" style="492" hidden="1" customWidth="1"/>
    <col min="3111" max="3111" width="12.42578125" style="492" customWidth="1"/>
    <col min="3112" max="3112" width="11.5703125" style="492" customWidth="1"/>
    <col min="3113" max="3113" width="11.85546875" style="492" bestFit="1" customWidth="1"/>
    <col min="3114" max="3114" width="10.140625" style="492" bestFit="1" customWidth="1"/>
    <col min="3115" max="3115" width="11" style="492" customWidth="1"/>
    <col min="3116" max="3116" width="11.5703125" style="492" bestFit="1" customWidth="1"/>
    <col min="3117" max="3117" width="10.28515625" style="492" bestFit="1" customWidth="1"/>
    <col min="3118" max="3118" width="10.28515625" style="492" customWidth="1"/>
    <col min="3119" max="3119" width="14.140625" style="492" customWidth="1"/>
    <col min="3120" max="3120" width="11.28515625" style="492" customWidth="1"/>
    <col min="3121" max="3121" width="13.42578125" style="492" customWidth="1"/>
    <col min="3122" max="3122" width="12.42578125" style="492" customWidth="1"/>
    <col min="3123" max="3123" width="28.140625" style="492" customWidth="1"/>
    <col min="3124" max="3124" width="48.28515625" style="492" customWidth="1"/>
    <col min="3125" max="3125" width="35" style="492" customWidth="1"/>
    <col min="3126" max="3126" width="5.140625" style="492" customWidth="1"/>
    <col min="3127" max="3127" width="34.28515625" style="492" customWidth="1"/>
    <col min="3128" max="3128" width="10" style="492" customWidth="1"/>
    <col min="3129" max="3129" width="39.140625" style="492" customWidth="1"/>
    <col min="3130" max="3130" width="37.28515625" style="492" customWidth="1"/>
    <col min="3131" max="3131" width="31.5703125" style="492" customWidth="1"/>
    <col min="3132" max="3132" width="37" style="492" customWidth="1"/>
    <col min="3133" max="3133" width="31.5703125" style="492" customWidth="1"/>
    <col min="3134" max="3134" width="10" style="492" customWidth="1"/>
    <col min="3135" max="3328" width="15.140625" style="492"/>
    <col min="3329" max="3329" width="40.140625" style="492" customWidth="1"/>
    <col min="3330" max="3330" width="55" style="492" customWidth="1"/>
    <col min="3331" max="3331" width="28.140625" style="492" customWidth="1"/>
    <col min="3332" max="3332" width="42.85546875" style="492" customWidth="1"/>
    <col min="3333" max="3333" width="23.7109375" style="492" customWidth="1"/>
    <col min="3334" max="3334" width="44" style="492" bestFit="1" customWidth="1"/>
    <col min="3335" max="3335" width="63.42578125" style="492" bestFit="1" customWidth="1"/>
    <col min="3336" max="3336" width="12.5703125" style="492" bestFit="1" customWidth="1"/>
    <col min="3337" max="3337" width="11.140625" style="492" bestFit="1" customWidth="1"/>
    <col min="3338" max="3338" width="30.85546875" style="492" customWidth="1"/>
    <col min="3339" max="3339" width="45.7109375" style="492" bestFit="1" customWidth="1"/>
    <col min="3340" max="3340" width="32.7109375" style="492" customWidth="1"/>
    <col min="3341" max="3341" width="34" style="492" customWidth="1"/>
    <col min="3342" max="3342" width="27.28515625" style="492" customWidth="1"/>
    <col min="3343" max="3343" width="49.42578125" style="492" customWidth="1"/>
    <col min="3344" max="3344" width="42.5703125" style="492" customWidth="1"/>
    <col min="3345" max="3345" width="21.140625" style="492" customWidth="1"/>
    <col min="3346" max="3346" width="19.140625" style="492" customWidth="1"/>
    <col min="3347" max="3347" width="30.28515625" style="492" customWidth="1"/>
    <col min="3348" max="3348" width="19.140625" style="492" customWidth="1"/>
    <col min="3349" max="3349" width="29.5703125" style="492" customWidth="1"/>
    <col min="3350" max="3350" width="38.28515625" style="492" customWidth="1"/>
    <col min="3351" max="3351" width="47.85546875" style="492" customWidth="1"/>
    <col min="3352" max="3352" width="24.42578125" style="492" customWidth="1"/>
    <col min="3353" max="3353" width="34.28515625" style="492" customWidth="1"/>
    <col min="3354" max="3366" width="0" style="492" hidden="1" customWidth="1"/>
    <col min="3367" max="3367" width="12.42578125" style="492" customWidth="1"/>
    <col min="3368" max="3368" width="11.5703125" style="492" customWidth="1"/>
    <col min="3369" max="3369" width="11.85546875" style="492" bestFit="1" customWidth="1"/>
    <col min="3370" max="3370" width="10.140625" style="492" bestFit="1" customWidth="1"/>
    <col min="3371" max="3371" width="11" style="492" customWidth="1"/>
    <col min="3372" max="3372" width="11.5703125" style="492" bestFit="1" customWidth="1"/>
    <col min="3373" max="3373" width="10.28515625" style="492" bestFit="1" customWidth="1"/>
    <col min="3374" max="3374" width="10.28515625" style="492" customWidth="1"/>
    <col min="3375" max="3375" width="14.140625" style="492" customWidth="1"/>
    <col min="3376" max="3376" width="11.28515625" style="492" customWidth="1"/>
    <col min="3377" max="3377" width="13.42578125" style="492" customWidth="1"/>
    <col min="3378" max="3378" width="12.42578125" style="492" customWidth="1"/>
    <col min="3379" max="3379" width="28.140625" style="492" customWidth="1"/>
    <col min="3380" max="3380" width="48.28515625" style="492" customWidth="1"/>
    <col min="3381" max="3381" width="35" style="492" customWidth="1"/>
    <col min="3382" max="3382" width="5.140625" style="492" customWidth="1"/>
    <col min="3383" max="3383" width="34.28515625" style="492" customWidth="1"/>
    <col min="3384" max="3384" width="10" style="492" customWidth="1"/>
    <col min="3385" max="3385" width="39.140625" style="492" customWidth="1"/>
    <col min="3386" max="3386" width="37.28515625" style="492" customWidth="1"/>
    <col min="3387" max="3387" width="31.5703125" style="492" customWidth="1"/>
    <col min="3388" max="3388" width="37" style="492" customWidth="1"/>
    <col min="3389" max="3389" width="31.5703125" style="492" customWidth="1"/>
    <col min="3390" max="3390" width="10" style="492" customWidth="1"/>
    <col min="3391" max="3584" width="15.140625" style="492"/>
    <col min="3585" max="3585" width="40.140625" style="492" customWidth="1"/>
    <col min="3586" max="3586" width="55" style="492" customWidth="1"/>
    <col min="3587" max="3587" width="28.140625" style="492" customWidth="1"/>
    <col min="3588" max="3588" width="42.85546875" style="492" customWidth="1"/>
    <col min="3589" max="3589" width="23.7109375" style="492" customWidth="1"/>
    <col min="3590" max="3590" width="44" style="492" bestFit="1" customWidth="1"/>
    <col min="3591" max="3591" width="63.42578125" style="492" bestFit="1" customWidth="1"/>
    <col min="3592" max="3592" width="12.5703125" style="492" bestFit="1" customWidth="1"/>
    <col min="3593" max="3593" width="11.140625" style="492" bestFit="1" customWidth="1"/>
    <col min="3594" max="3594" width="30.85546875" style="492" customWidth="1"/>
    <col min="3595" max="3595" width="45.7109375" style="492" bestFit="1" customWidth="1"/>
    <col min="3596" max="3596" width="32.7109375" style="492" customWidth="1"/>
    <col min="3597" max="3597" width="34" style="492" customWidth="1"/>
    <col min="3598" max="3598" width="27.28515625" style="492" customWidth="1"/>
    <col min="3599" max="3599" width="49.42578125" style="492" customWidth="1"/>
    <col min="3600" max="3600" width="42.5703125" style="492" customWidth="1"/>
    <col min="3601" max="3601" width="21.140625" style="492" customWidth="1"/>
    <col min="3602" max="3602" width="19.140625" style="492" customWidth="1"/>
    <col min="3603" max="3603" width="30.28515625" style="492" customWidth="1"/>
    <col min="3604" max="3604" width="19.140625" style="492" customWidth="1"/>
    <col min="3605" max="3605" width="29.5703125" style="492" customWidth="1"/>
    <col min="3606" max="3606" width="38.28515625" style="492" customWidth="1"/>
    <col min="3607" max="3607" width="47.85546875" style="492" customWidth="1"/>
    <col min="3608" max="3608" width="24.42578125" style="492" customWidth="1"/>
    <col min="3609" max="3609" width="34.28515625" style="492" customWidth="1"/>
    <col min="3610" max="3622" width="0" style="492" hidden="1" customWidth="1"/>
    <col min="3623" max="3623" width="12.42578125" style="492" customWidth="1"/>
    <col min="3624" max="3624" width="11.5703125" style="492" customWidth="1"/>
    <col min="3625" max="3625" width="11.85546875" style="492" bestFit="1" customWidth="1"/>
    <col min="3626" max="3626" width="10.140625" style="492" bestFit="1" customWidth="1"/>
    <col min="3627" max="3627" width="11" style="492" customWidth="1"/>
    <col min="3628" max="3628" width="11.5703125" style="492" bestFit="1" customWidth="1"/>
    <col min="3629" max="3629" width="10.28515625" style="492" bestFit="1" customWidth="1"/>
    <col min="3630" max="3630" width="10.28515625" style="492" customWidth="1"/>
    <col min="3631" max="3631" width="14.140625" style="492" customWidth="1"/>
    <col min="3632" max="3632" width="11.28515625" style="492" customWidth="1"/>
    <col min="3633" max="3633" width="13.42578125" style="492" customWidth="1"/>
    <col min="3634" max="3634" width="12.42578125" style="492" customWidth="1"/>
    <col min="3635" max="3635" width="28.140625" style="492" customWidth="1"/>
    <col min="3636" max="3636" width="48.28515625" style="492" customWidth="1"/>
    <col min="3637" max="3637" width="35" style="492" customWidth="1"/>
    <col min="3638" max="3638" width="5.140625" style="492" customWidth="1"/>
    <col min="3639" max="3639" width="34.28515625" style="492" customWidth="1"/>
    <col min="3640" max="3640" width="10" style="492" customWidth="1"/>
    <col min="3641" max="3641" width="39.140625" style="492" customWidth="1"/>
    <col min="3642" max="3642" width="37.28515625" style="492" customWidth="1"/>
    <col min="3643" max="3643" width="31.5703125" style="492" customWidth="1"/>
    <col min="3644" max="3644" width="37" style="492" customWidth="1"/>
    <col min="3645" max="3645" width="31.5703125" style="492" customWidth="1"/>
    <col min="3646" max="3646" width="10" style="492" customWidth="1"/>
    <col min="3647" max="3840" width="15.140625" style="492"/>
    <col min="3841" max="3841" width="40.140625" style="492" customWidth="1"/>
    <col min="3842" max="3842" width="55" style="492" customWidth="1"/>
    <col min="3843" max="3843" width="28.140625" style="492" customWidth="1"/>
    <col min="3844" max="3844" width="42.85546875" style="492" customWidth="1"/>
    <col min="3845" max="3845" width="23.7109375" style="492" customWidth="1"/>
    <col min="3846" max="3846" width="44" style="492" bestFit="1" customWidth="1"/>
    <col min="3847" max="3847" width="63.42578125" style="492" bestFit="1" customWidth="1"/>
    <col min="3848" max="3848" width="12.5703125" style="492" bestFit="1" customWidth="1"/>
    <col min="3849" max="3849" width="11.140625" style="492" bestFit="1" customWidth="1"/>
    <col min="3850" max="3850" width="30.85546875" style="492" customWidth="1"/>
    <col min="3851" max="3851" width="45.7109375" style="492" bestFit="1" customWidth="1"/>
    <col min="3852" max="3852" width="32.7109375" style="492" customWidth="1"/>
    <col min="3853" max="3853" width="34" style="492" customWidth="1"/>
    <col min="3854" max="3854" width="27.28515625" style="492" customWidth="1"/>
    <col min="3855" max="3855" width="49.42578125" style="492" customWidth="1"/>
    <col min="3856" max="3856" width="42.5703125" style="492" customWidth="1"/>
    <col min="3857" max="3857" width="21.140625" style="492" customWidth="1"/>
    <col min="3858" max="3858" width="19.140625" style="492" customWidth="1"/>
    <col min="3859" max="3859" width="30.28515625" style="492" customWidth="1"/>
    <col min="3860" max="3860" width="19.140625" style="492" customWidth="1"/>
    <col min="3861" max="3861" width="29.5703125" style="492" customWidth="1"/>
    <col min="3862" max="3862" width="38.28515625" style="492" customWidth="1"/>
    <col min="3863" max="3863" width="47.85546875" style="492" customWidth="1"/>
    <col min="3864" max="3864" width="24.42578125" style="492" customWidth="1"/>
    <col min="3865" max="3865" width="34.28515625" style="492" customWidth="1"/>
    <col min="3866" max="3878" width="0" style="492" hidden="1" customWidth="1"/>
    <col min="3879" max="3879" width="12.42578125" style="492" customWidth="1"/>
    <col min="3880" max="3880" width="11.5703125" style="492" customWidth="1"/>
    <col min="3881" max="3881" width="11.85546875" style="492" bestFit="1" customWidth="1"/>
    <col min="3882" max="3882" width="10.140625" style="492" bestFit="1" customWidth="1"/>
    <col min="3883" max="3883" width="11" style="492" customWidth="1"/>
    <col min="3884" max="3884" width="11.5703125" style="492" bestFit="1" customWidth="1"/>
    <col min="3885" max="3885" width="10.28515625" style="492" bestFit="1" customWidth="1"/>
    <col min="3886" max="3886" width="10.28515625" style="492" customWidth="1"/>
    <col min="3887" max="3887" width="14.140625" style="492" customWidth="1"/>
    <col min="3888" max="3888" width="11.28515625" style="492" customWidth="1"/>
    <col min="3889" max="3889" width="13.42578125" style="492" customWidth="1"/>
    <col min="3890" max="3890" width="12.42578125" style="492" customWidth="1"/>
    <col min="3891" max="3891" width="28.140625" style="492" customWidth="1"/>
    <col min="3892" max="3892" width="48.28515625" style="492" customWidth="1"/>
    <col min="3893" max="3893" width="35" style="492" customWidth="1"/>
    <col min="3894" max="3894" width="5.140625" style="492" customWidth="1"/>
    <col min="3895" max="3895" width="34.28515625" style="492" customWidth="1"/>
    <col min="3896" max="3896" width="10" style="492" customWidth="1"/>
    <col min="3897" max="3897" width="39.140625" style="492" customWidth="1"/>
    <col min="3898" max="3898" width="37.28515625" style="492" customWidth="1"/>
    <col min="3899" max="3899" width="31.5703125" style="492" customWidth="1"/>
    <col min="3900" max="3900" width="37" style="492" customWidth="1"/>
    <col min="3901" max="3901" width="31.5703125" style="492" customWidth="1"/>
    <col min="3902" max="3902" width="10" style="492" customWidth="1"/>
    <col min="3903" max="4096" width="15.140625" style="492"/>
    <col min="4097" max="4097" width="40.140625" style="492" customWidth="1"/>
    <col min="4098" max="4098" width="55" style="492" customWidth="1"/>
    <col min="4099" max="4099" width="28.140625" style="492" customWidth="1"/>
    <col min="4100" max="4100" width="42.85546875" style="492" customWidth="1"/>
    <col min="4101" max="4101" width="23.7109375" style="492" customWidth="1"/>
    <col min="4102" max="4102" width="44" style="492" bestFit="1" customWidth="1"/>
    <col min="4103" max="4103" width="63.42578125" style="492" bestFit="1" customWidth="1"/>
    <col min="4104" max="4104" width="12.5703125" style="492" bestFit="1" customWidth="1"/>
    <col min="4105" max="4105" width="11.140625" style="492" bestFit="1" customWidth="1"/>
    <col min="4106" max="4106" width="30.85546875" style="492" customWidth="1"/>
    <col min="4107" max="4107" width="45.7109375" style="492" bestFit="1" customWidth="1"/>
    <col min="4108" max="4108" width="32.7109375" style="492" customWidth="1"/>
    <col min="4109" max="4109" width="34" style="492" customWidth="1"/>
    <col min="4110" max="4110" width="27.28515625" style="492" customWidth="1"/>
    <col min="4111" max="4111" width="49.42578125" style="492" customWidth="1"/>
    <col min="4112" max="4112" width="42.5703125" style="492" customWidth="1"/>
    <col min="4113" max="4113" width="21.140625" style="492" customWidth="1"/>
    <col min="4114" max="4114" width="19.140625" style="492" customWidth="1"/>
    <col min="4115" max="4115" width="30.28515625" style="492" customWidth="1"/>
    <col min="4116" max="4116" width="19.140625" style="492" customWidth="1"/>
    <col min="4117" max="4117" width="29.5703125" style="492" customWidth="1"/>
    <col min="4118" max="4118" width="38.28515625" style="492" customWidth="1"/>
    <col min="4119" max="4119" width="47.85546875" style="492" customWidth="1"/>
    <col min="4120" max="4120" width="24.42578125" style="492" customWidth="1"/>
    <col min="4121" max="4121" width="34.28515625" style="492" customWidth="1"/>
    <col min="4122" max="4134" width="0" style="492" hidden="1" customWidth="1"/>
    <col min="4135" max="4135" width="12.42578125" style="492" customWidth="1"/>
    <col min="4136" max="4136" width="11.5703125" style="492" customWidth="1"/>
    <col min="4137" max="4137" width="11.85546875" style="492" bestFit="1" customWidth="1"/>
    <col min="4138" max="4138" width="10.140625" style="492" bestFit="1" customWidth="1"/>
    <col min="4139" max="4139" width="11" style="492" customWidth="1"/>
    <col min="4140" max="4140" width="11.5703125" style="492" bestFit="1" customWidth="1"/>
    <col min="4141" max="4141" width="10.28515625" style="492" bestFit="1" customWidth="1"/>
    <col min="4142" max="4142" width="10.28515625" style="492" customWidth="1"/>
    <col min="4143" max="4143" width="14.140625" style="492" customWidth="1"/>
    <col min="4144" max="4144" width="11.28515625" style="492" customWidth="1"/>
    <col min="4145" max="4145" width="13.42578125" style="492" customWidth="1"/>
    <col min="4146" max="4146" width="12.42578125" style="492" customWidth="1"/>
    <col min="4147" max="4147" width="28.140625" style="492" customWidth="1"/>
    <col min="4148" max="4148" width="48.28515625" style="492" customWidth="1"/>
    <col min="4149" max="4149" width="35" style="492" customWidth="1"/>
    <col min="4150" max="4150" width="5.140625" style="492" customWidth="1"/>
    <col min="4151" max="4151" width="34.28515625" style="492" customWidth="1"/>
    <col min="4152" max="4152" width="10" style="492" customWidth="1"/>
    <col min="4153" max="4153" width="39.140625" style="492" customWidth="1"/>
    <col min="4154" max="4154" width="37.28515625" style="492" customWidth="1"/>
    <col min="4155" max="4155" width="31.5703125" style="492" customWidth="1"/>
    <col min="4156" max="4156" width="37" style="492" customWidth="1"/>
    <col min="4157" max="4157" width="31.5703125" style="492" customWidth="1"/>
    <col min="4158" max="4158" width="10" style="492" customWidth="1"/>
    <col min="4159" max="4352" width="15.140625" style="492"/>
    <col min="4353" max="4353" width="40.140625" style="492" customWidth="1"/>
    <col min="4354" max="4354" width="55" style="492" customWidth="1"/>
    <col min="4355" max="4355" width="28.140625" style="492" customWidth="1"/>
    <col min="4356" max="4356" width="42.85546875" style="492" customWidth="1"/>
    <col min="4357" max="4357" width="23.7109375" style="492" customWidth="1"/>
    <col min="4358" max="4358" width="44" style="492" bestFit="1" customWidth="1"/>
    <col min="4359" max="4359" width="63.42578125" style="492" bestFit="1" customWidth="1"/>
    <col min="4360" max="4360" width="12.5703125" style="492" bestFit="1" customWidth="1"/>
    <col min="4361" max="4361" width="11.140625" style="492" bestFit="1" customWidth="1"/>
    <col min="4362" max="4362" width="30.85546875" style="492" customWidth="1"/>
    <col min="4363" max="4363" width="45.7109375" style="492" bestFit="1" customWidth="1"/>
    <col min="4364" max="4364" width="32.7109375" style="492" customWidth="1"/>
    <col min="4365" max="4365" width="34" style="492" customWidth="1"/>
    <col min="4366" max="4366" width="27.28515625" style="492" customWidth="1"/>
    <col min="4367" max="4367" width="49.42578125" style="492" customWidth="1"/>
    <col min="4368" max="4368" width="42.5703125" style="492" customWidth="1"/>
    <col min="4369" max="4369" width="21.140625" style="492" customWidth="1"/>
    <col min="4370" max="4370" width="19.140625" style="492" customWidth="1"/>
    <col min="4371" max="4371" width="30.28515625" style="492" customWidth="1"/>
    <col min="4372" max="4372" width="19.140625" style="492" customWidth="1"/>
    <col min="4373" max="4373" width="29.5703125" style="492" customWidth="1"/>
    <col min="4374" max="4374" width="38.28515625" style="492" customWidth="1"/>
    <col min="4375" max="4375" width="47.85546875" style="492" customWidth="1"/>
    <col min="4376" max="4376" width="24.42578125" style="492" customWidth="1"/>
    <col min="4377" max="4377" width="34.28515625" style="492" customWidth="1"/>
    <col min="4378" max="4390" width="0" style="492" hidden="1" customWidth="1"/>
    <col min="4391" max="4391" width="12.42578125" style="492" customWidth="1"/>
    <col min="4392" max="4392" width="11.5703125" style="492" customWidth="1"/>
    <col min="4393" max="4393" width="11.85546875" style="492" bestFit="1" customWidth="1"/>
    <col min="4394" max="4394" width="10.140625" style="492" bestFit="1" customWidth="1"/>
    <col min="4395" max="4395" width="11" style="492" customWidth="1"/>
    <col min="4396" max="4396" width="11.5703125" style="492" bestFit="1" customWidth="1"/>
    <col min="4397" max="4397" width="10.28515625" style="492" bestFit="1" customWidth="1"/>
    <col min="4398" max="4398" width="10.28515625" style="492" customWidth="1"/>
    <col min="4399" max="4399" width="14.140625" style="492" customWidth="1"/>
    <col min="4400" max="4400" width="11.28515625" style="492" customWidth="1"/>
    <col min="4401" max="4401" width="13.42578125" style="492" customWidth="1"/>
    <col min="4402" max="4402" width="12.42578125" style="492" customWidth="1"/>
    <col min="4403" max="4403" width="28.140625" style="492" customWidth="1"/>
    <col min="4404" max="4404" width="48.28515625" style="492" customWidth="1"/>
    <col min="4405" max="4405" width="35" style="492" customWidth="1"/>
    <col min="4406" max="4406" width="5.140625" style="492" customWidth="1"/>
    <col min="4407" max="4407" width="34.28515625" style="492" customWidth="1"/>
    <col min="4408" max="4408" width="10" style="492" customWidth="1"/>
    <col min="4409" max="4409" width="39.140625" style="492" customWidth="1"/>
    <col min="4410" max="4410" width="37.28515625" style="492" customWidth="1"/>
    <col min="4411" max="4411" width="31.5703125" style="492" customWidth="1"/>
    <col min="4412" max="4412" width="37" style="492" customWidth="1"/>
    <col min="4413" max="4413" width="31.5703125" style="492" customWidth="1"/>
    <col min="4414" max="4414" width="10" style="492" customWidth="1"/>
    <col min="4415" max="4608" width="15.140625" style="492"/>
    <col min="4609" max="4609" width="40.140625" style="492" customWidth="1"/>
    <col min="4610" max="4610" width="55" style="492" customWidth="1"/>
    <col min="4611" max="4611" width="28.140625" style="492" customWidth="1"/>
    <col min="4612" max="4612" width="42.85546875" style="492" customWidth="1"/>
    <col min="4613" max="4613" width="23.7109375" style="492" customWidth="1"/>
    <col min="4614" max="4614" width="44" style="492" bestFit="1" customWidth="1"/>
    <col min="4615" max="4615" width="63.42578125" style="492" bestFit="1" customWidth="1"/>
    <col min="4616" max="4616" width="12.5703125" style="492" bestFit="1" customWidth="1"/>
    <col min="4617" max="4617" width="11.140625" style="492" bestFit="1" customWidth="1"/>
    <col min="4618" max="4618" width="30.85546875" style="492" customWidth="1"/>
    <col min="4619" max="4619" width="45.7109375" style="492" bestFit="1" customWidth="1"/>
    <col min="4620" max="4620" width="32.7109375" style="492" customWidth="1"/>
    <col min="4621" max="4621" width="34" style="492" customWidth="1"/>
    <col min="4622" max="4622" width="27.28515625" style="492" customWidth="1"/>
    <col min="4623" max="4623" width="49.42578125" style="492" customWidth="1"/>
    <col min="4624" max="4624" width="42.5703125" style="492" customWidth="1"/>
    <col min="4625" max="4625" width="21.140625" style="492" customWidth="1"/>
    <col min="4626" max="4626" width="19.140625" style="492" customWidth="1"/>
    <col min="4627" max="4627" width="30.28515625" style="492" customWidth="1"/>
    <col min="4628" max="4628" width="19.140625" style="492" customWidth="1"/>
    <col min="4629" max="4629" width="29.5703125" style="492" customWidth="1"/>
    <col min="4630" max="4630" width="38.28515625" style="492" customWidth="1"/>
    <col min="4631" max="4631" width="47.85546875" style="492" customWidth="1"/>
    <col min="4632" max="4632" width="24.42578125" style="492" customWidth="1"/>
    <col min="4633" max="4633" width="34.28515625" style="492" customWidth="1"/>
    <col min="4634" max="4646" width="0" style="492" hidden="1" customWidth="1"/>
    <col min="4647" max="4647" width="12.42578125" style="492" customWidth="1"/>
    <col min="4648" max="4648" width="11.5703125" style="492" customWidth="1"/>
    <col min="4649" max="4649" width="11.85546875" style="492" bestFit="1" customWidth="1"/>
    <col min="4650" max="4650" width="10.140625" style="492" bestFit="1" customWidth="1"/>
    <col min="4651" max="4651" width="11" style="492" customWidth="1"/>
    <col min="4652" max="4652" width="11.5703125" style="492" bestFit="1" customWidth="1"/>
    <col min="4653" max="4653" width="10.28515625" style="492" bestFit="1" customWidth="1"/>
    <col min="4654" max="4654" width="10.28515625" style="492" customWidth="1"/>
    <col min="4655" max="4655" width="14.140625" style="492" customWidth="1"/>
    <col min="4656" max="4656" width="11.28515625" style="492" customWidth="1"/>
    <col min="4657" max="4657" width="13.42578125" style="492" customWidth="1"/>
    <col min="4658" max="4658" width="12.42578125" style="492" customWidth="1"/>
    <col min="4659" max="4659" width="28.140625" style="492" customWidth="1"/>
    <col min="4660" max="4660" width="48.28515625" style="492" customWidth="1"/>
    <col min="4661" max="4661" width="35" style="492" customWidth="1"/>
    <col min="4662" max="4662" width="5.140625" style="492" customWidth="1"/>
    <col min="4663" max="4663" width="34.28515625" style="492" customWidth="1"/>
    <col min="4664" max="4664" width="10" style="492" customWidth="1"/>
    <col min="4665" max="4665" width="39.140625" style="492" customWidth="1"/>
    <col min="4666" max="4666" width="37.28515625" style="492" customWidth="1"/>
    <col min="4667" max="4667" width="31.5703125" style="492" customWidth="1"/>
    <col min="4668" max="4668" width="37" style="492" customWidth="1"/>
    <col min="4669" max="4669" width="31.5703125" style="492" customWidth="1"/>
    <col min="4670" max="4670" width="10" style="492" customWidth="1"/>
    <col min="4671" max="4864" width="15.140625" style="492"/>
    <col min="4865" max="4865" width="40.140625" style="492" customWidth="1"/>
    <col min="4866" max="4866" width="55" style="492" customWidth="1"/>
    <col min="4867" max="4867" width="28.140625" style="492" customWidth="1"/>
    <col min="4868" max="4868" width="42.85546875" style="492" customWidth="1"/>
    <col min="4869" max="4869" width="23.7109375" style="492" customWidth="1"/>
    <col min="4870" max="4870" width="44" style="492" bestFit="1" customWidth="1"/>
    <col min="4871" max="4871" width="63.42578125" style="492" bestFit="1" customWidth="1"/>
    <col min="4872" max="4872" width="12.5703125" style="492" bestFit="1" customWidth="1"/>
    <col min="4873" max="4873" width="11.140625" style="492" bestFit="1" customWidth="1"/>
    <col min="4874" max="4874" width="30.85546875" style="492" customWidth="1"/>
    <col min="4875" max="4875" width="45.7109375" style="492" bestFit="1" customWidth="1"/>
    <col min="4876" max="4876" width="32.7109375" style="492" customWidth="1"/>
    <col min="4877" max="4877" width="34" style="492" customWidth="1"/>
    <col min="4878" max="4878" width="27.28515625" style="492" customWidth="1"/>
    <col min="4879" max="4879" width="49.42578125" style="492" customWidth="1"/>
    <col min="4880" max="4880" width="42.5703125" style="492" customWidth="1"/>
    <col min="4881" max="4881" width="21.140625" style="492" customWidth="1"/>
    <col min="4882" max="4882" width="19.140625" style="492" customWidth="1"/>
    <col min="4883" max="4883" width="30.28515625" style="492" customWidth="1"/>
    <col min="4884" max="4884" width="19.140625" style="492" customWidth="1"/>
    <col min="4885" max="4885" width="29.5703125" style="492" customWidth="1"/>
    <col min="4886" max="4886" width="38.28515625" style="492" customWidth="1"/>
    <col min="4887" max="4887" width="47.85546875" style="492" customWidth="1"/>
    <col min="4888" max="4888" width="24.42578125" style="492" customWidth="1"/>
    <col min="4889" max="4889" width="34.28515625" style="492" customWidth="1"/>
    <col min="4890" max="4902" width="0" style="492" hidden="1" customWidth="1"/>
    <col min="4903" max="4903" width="12.42578125" style="492" customWidth="1"/>
    <col min="4904" max="4904" width="11.5703125" style="492" customWidth="1"/>
    <col min="4905" max="4905" width="11.85546875" style="492" bestFit="1" customWidth="1"/>
    <col min="4906" max="4906" width="10.140625" style="492" bestFit="1" customWidth="1"/>
    <col min="4907" max="4907" width="11" style="492" customWidth="1"/>
    <col min="4908" max="4908" width="11.5703125" style="492" bestFit="1" customWidth="1"/>
    <col min="4909" max="4909" width="10.28515625" style="492" bestFit="1" customWidth="1"/>
    <col min="4910" max="4910" width="10.28515625" style="492" customWidth="1"/>
    <col min="4911" max="4911" width="14.140625" style="492" customWidth="1"/>
    <col min="4912" max="4912" width="11.28515625" style="492" customWidth="1"/>
    <col min="4913" max="4913" width="13.42578125" style="492" customWidth="1"/>
    <col min="4914" max="4914" width="12.42578125" style="492" customWidth="1"/>
    <col min="4915" max="4915" width="28.140625" style="492" customWidth="1"/>
    <col min="4916" max="4916" width="48.28515625" style="492" customWidth="1"/>
    <col min="4917" max="4917" width="35" style="492" customWidth="1"/>
    <col min="4918" max="4918" width="5.140625" style="492" customWidth="1"/>
    <col min="4919" max="4919" width="34.28515625" style="492" customWidth="1"/>
    <col min="4920" max="4920" width="10" style="492" customWidth="1"/>
    <col min="4921" max="4921" width="39.140625" style="492" customWidth="1"/>
    <col min="4922" max="4922" width="37.28515625" style="492" customWidth="1"/>
    <col min="4923" max="4923" width="31.5703125" style="492" customWidth="1"/>
    <col min="4924" max="4924" width="37" style="492" customWidth="1"/>
    <col min="4925" max="4925" width="31.5703125" style="492" customWidth="1"/>
    <col min="4926" max="4926" width="10" style="492" customWidth="1"/>
    <col min="4927" max="5120" width="15.140625" style="492"/>
    <col min="5121" max="5121" width="40.140625" style="492" customWidth="1"/>
    <col min="5122" max="5122" width="55" style="492" customWidth="1"/>
    <col min="5123" max="5123" width="28.140625" style="492" customWidth="1"/>
    <col min="5124" max="5124" width="42.85546875" style="492" customWidth="1"/>
    <col min="5125" max="5125" width="23.7109375" style="492" customWidth="1"/>
    <col min="5126" max="5126" width="44" style="492" bestFit="1" customWidth="1"/>
    <col min="5127" max="5127" width="63.42578125" style="492" bestFit="1" customWidth="1"/>
    <col min="5128" max="5128" width="12.5703125" style="492" bestFit="1" customWidth="1"/>
    <col min="5129" max="5129" width="11.140625" style="492" bestFit="1" customWidth="1"/>
    <col min="5130" max="5130" width="30.85546875" style="492" customWidth="1"/>
    <col min="5131" max="5131" width="45.7109375" style="492" bestFit="1" customWidth="1"/>
    <col min="5132" max="5132" width="32.7109375" style="492" customWidth="1"/>
    <col min="5133" max="5133" width="34" style="492" customWidth="1"/>
    <col min="5134" max="5134" width="27.28515625" style="492" customWidth="1"/>
    <col min="5135" max="5135" width="49.42578125" style="492" customWidth="1"/>
    <col min="5136" max="5136" width="42.5703125" style="492" customWidth="1"/>
    <col min="5137" max="5137" width="21.140625" style="492" customWidth="1"/>
    <col min="5138" max="5138" width="19.140625" style="492" customWidth="1"/>
    <col min="5139" max="5139" width="30.28515625" style="492" customWidth="1"/>
    <col min="5140" max="5140" width="19.140625" style="492" customWidth="1"/>
    <col min="5141" max="5141" width="29.5703125" style="492" customWidth="1"/>
    <col min="5142" max="5142" width="38.28515625" style="492" customWidth="1"/>
    <col min="5143" max="5143" width="47.85546875" style="492" customWidth="1"/>
    <col min="5144" max="5144" width="24.42578125" style="492" customWidth="1"/>
    <col min="5145" max="5145" width="34.28515625" style="492" customWidth="1"/>
    <col min="5146" max="5158" width="0" style="492" hidden="1" customWidth="1"/>
    <col min="5159" max="5159" width="12.42578125" style="492" customWidth="1"/>
    <col min="5160" max="5160" width="11.5703125" style="492" customWidth="1"/>
    <col min="5161" max="5161" width="11.85546875" style="492" bestFit="1" customWidth="1"/>
    <col min="5162" max="5162" width="10.140625" style="492" bestFit="1" customWidth="1"/>
    <col min="5163" max="5163" width="11" style="492" customWidth="1"/>
    <col min="5164" max="5164" width="11.5703125" style="492" bestFit="1" customWidth="1"/>
    <col min="5165" max="5165" width="10.28515625" style="492" bestFit="1" customWidth="1"/>
    <col min="5166" max="5166" width="10.28515625" style="492" customWidth="1"/>
    <col min="5167" max="5167" width="14.140625" style="492" customWidth="1"/>
    <col min="5168" max="5168" width="11.28515625" style="492" customWidth="1"/>
    <col min="5169" max="5169" width="13.42578125" style="492" customWidth="1"/>
    <col min="5170" max="5170" width="12.42578125" style="492" customWidth="1"/>
    <col min="5171" max="5171" width="28.140625" style="492" customWidth="1"/>
    <col min="5172" max="5172" width="48.28515625" style="492" customWidth="1"/>
    <col min="5173" max="5173" width="35" style="492" customWidth="1"/>
    <col min="5174" max="5174" width="5.140625" style="492" customWidth="1"/>
    <col min="5175" max="5175" width="34.28515625" style="492" customWidth="1"/>
    <col min="5176" max="5176" width="10" style="492" customWidth="1"/>
    <col min="5177" max="5177" width="39.140625" style="492" customWidth="1"/>
    <col min="5178" max="5178" width="37.28515625" style="492" customWidth="1"/>
    <col min="5179" max="5179" width="31.5703125" style="492" customWidth="1"/>
    <col min="5180" max="5180" width="37" style="492" customWidth="1"/>
    <col min="5181" max="5181" width="31.5703125" style="492" customWidth="1"/>
    <col min="5182" max="5182" width="10" style="492" customWidth="1"/>
    <col min="5183" max="5376" width="15.140625" style="492"/>
    <col min="5377" max="5377" width="40.140625" style="492" customWidth="1"/>
    <col min="5378" max="5378" width="55" style="492" customWidth="1"/>
    <col min="5379" max="5379" width="28.140625" style="492" customWidth="1"/>
    <col min="5380" max="5380" width="42.85546875" style="492" customWidth="1"/>
    <col min="5381" max="5381" width="23.7109375" style="492" customWidth="1"/>
    <col min="5382" max="5382" width="44" style="492" bestFit="1" customWidth="1"/>
    <col min="5383" max="5383" width="63.42578125" style="492" bestFit="1" customWidth="1"/>
    <col min="5384" max="5384" width="12.5703125" style="492" bestFit="1" customWidth="1"/>
    <col min="5385" max="5385" width="11.140625" style="492" bestFit="1" customWidth="1"/>
    <col min="5386" max="5386" width="30.85546875" style="492" customWidth="1"/>
    <col min="5387" max="5387" width="45.7109375" style="492" bestFit="1" customWidth="1"/>
    <col min="5388" max="5388" width="32.7109375" style="492" customWidth="1"/>
    <col min="5389" max="5389" width="34" style="492" customWidth="1"/>
    <col min="5390" max="5390" width="27.28515625" style="492" customWidth="1"/>
    <col min="5391" max="5391" width="49.42578125" style="492" customWidth="1"/>
    <col min="5392" max="5392" width="42.5703125" style="492" customWidth="1"/>
    <col min="5393" max="5393" width="21.140625" style="492" customWidth="1"/>
    <col min="5394" max="5394" width="19.140625" style="492" customWidth="1"/>
    <col min="5395" max="5395" width="30.28515625" style="492" customWidth="1"/>
    <col min="5396" max="5396" width="19.140625" style="492" customWidth="1"/>
    <col min="5397" max="5397" width="29.5703125" style="492" customWidth="1"/>
    <col min="5398" max="5398" width="38.28515625" style="492" customWidth="1"/>
    <col min="5399" max="5399" width="47.85546875" style="492" customWidth="1"/>
    <col min="5400" max="5400" width="24.42578125" style="492" customWidth="1"/>
    <col min="5401" max="5401" width="34.28515625" style="492" customWidth="1"/>
    <col min="5402" max="5414" width="0" style="492" hidden="1" customWidth="1"/>
    <col min="5415" max="5415" width="12.42578125" style="492" customWidth="1"/>
    <col min="5416" max="5416" width="11.5703125" style="492" customWidth="1"/>
    <col min="5417" max="5417" width="11.85546875" style="492" bestFit="1" customWidth="1"/>
    <col min="5418" max="5418" width="10.140625" style="492" bestFit="1" customWidth="1"/>
    <col min="5419" max="5419" width="11" style="492" customWidth="1"/>
    <col min="5420" max="5420" width="11.5703125" style="492" bestFit="1" customWidth="1"/>
    <col min="5421" max="5421" width="10.28515625" style="492" bestFit="1" customWidth="1"/>
    <col min="5422" max="5422" width="10.28515625" style="492" customWidth="1"/>
    <col min="5423" max="5423" width="14.140625" style="492" customWidth="1"/>
    <col min="5424" max="5424" width="11.28515625" style="492" customWidth="1"/>
    <col min="5425" max="5425" width="13.42578125" style="492" customWidth="1"/>
    <col min="5426" max="5426" width="12.42578125" style="492" customWidth="1"/>
    <col min="5427" max="5427" width="28.140625" style="492" customWidth="1"/>
    <col min="5428" max="5428" width="48.28515625" style="492" customWidth="1"/>
    <col min="5429" max="5429" width="35" style="492" customWidth="1"/>
    <col min="5430" max="5430" width="5.140625" style="492" customWidth="1"/>
    <col min="5431" max="5431" width="34.28515625" style="492" customWidth="1"/>
    <col min="5432" max="5432" width="10" style="492" customWidth="1"/>
    <col min="5433" max="5433" width="39.140625" style="492" customWidth="1"/>
    <col min="5434" max="5434" width="37.28515625" style="492" customWidth="1"/>
    <col min="5435" max="5435" width="31.5703125" style="492" customWidth="1"/>
    <col min="5436" max="5436" width="37" style="492" customWidth="1"/>
    <col min="5437" max="5437" width="31.5703125" style="492" customWidth="1"/>
    <col min="5438" max="5438" width="10" style="492" customWidth="1"/>
    <col min="5439" max="5632" width="15.140625" style="492"/>
    <col min="5633" max="5633" width="40.140625" style="492" customWidth="1"/>
    <col min="5634" max="5634" width="55" style="492" customWidth="1"/>
    <col min="5635" max="5635" width="28.140625" style="492" customWidth="1"/>
    <col min="5636" max="5636" width="42.85546875" style="492" customWidth="1"/>
    <col min="5637" max="5637" width="23.7109375" style="492" customWidth="1"/>
    <col min="5638" max="5638" width="44" style="492" bestFit="1" customWidth="1"/>
    <col min="5639" max="5639" width="63.42578125" style="492" bestFit="1" customWidth="1"/>
    <col min="5640" max="5640" width="12.5703125" style="492" bestFit="1" customWidth="1"/>
    <col min="5641" max="5641" width="11.140625" style="492" bestFit="1" customWidth="1"/>
    <col min="5642" max="5642" width="30.85546875" style="492" customWidth="1"/>
    <col min="5643" max="5643" width="45.7109375" style="492" bestFit="1" customWidth="1"/>
    <col min="5644" max="5644" width="32.7109375" style="492" customWidth="1"/>
    <col min="5645" max="5645" width="34" style="492" customWidth="1"/>
    <col min="5646" max="5646" width="27.28515625" style="492" customWidth="1"/>
    <col min="5647" max="5647" width="49.42578125" style="492" customWidth="1"/>
    <col min="5648" max="5648" width="42.5703125" style="492" customWidth="1"/>
    <col min="5649" max="5649" width="21.140625" style="492" customWidth="1"/>
    <col min="5650" max="5650" width="19.140625" style="492" customWidth="1"/>
    <col min="5651" max="5651" width="30.28515625" style="492" customWidth="1"/>
    <col min="5652" max="5652" width="19.140625" style="492" customWidth="1"/>
    <col min="5653" max="5653" width="29.5703125" style="492" customWidth="1"/>
    <col min="5654" max="5654" width="38.28515625" style="492" customWidth="1"/>
    <col min="5655" max="5655" width="47.85546875" style="492" customWidth="1"/>
    <col min="5656" max="5656" width="24.42578125" style="492" customWidth="1"/>
    <col min="5657" max="5657" width="34.28515625" style="492" customWidth="1"/>
    <col min="5658" max="5670" width="0" style="492" hidden="1" customWidth="1"/>
    <col min="5671" max="5671" width="12.42578125" style="492" customWidth="1"/>
    <col min="5672" max="5672" width="11.5703125" style="492" customWidth="1"/>
    <col min="5673" max="5673" width="11.85546875" style="492" bestFit="1" customWidth="1"/>
    <col min="5674" max="5674" width="10.140625" style="492" bestFit="1" customWidth="1"/>
    <col min="5675" max="5675" width="11" style="492" customWidth="1"/>
    <col min="5676" max="5676" width="11.5703125" style="492" bestFit="1" customWidth="1"/>
    <col min="5677" max="5677" width="10.28515625" style="492" bestFit="1" customWidth="1"/>
    <col min="5678" max="5678" width="10.28515625" style="492" customWidth="1"/>
    <col min="5679" max="5679" width="14.140625" style="492" customWidth="1"/>
    <col min="5680" max="5680" width="11.28515625" style="492" customWidth="1"/>
    <col min="5681" max="5681" width="13.42578125" style="492" customWidth="1"/>
    <col min="5682" max="5682" width="12.42578125" style="492" customWidth="1"/>
    <col min="5683" max="5683" width="28.140625" style="492" customWidth="1"/>
    <col min="5684" max="5684" width="48.28515625" style="492" customWidth="1"/>
    <col min="5685" max="5685" width="35" style="492" customWidth="1"/>
    <col min="5686" max="5686" width="5.140625" style="492" customWidth="1"/>
    <col min="5687" max="5687" width="34.28515625" style="492" customWidth="1"/>
    <col min="5688" max="5688" width="10" style="492" customWidth="1"/>
    <col min="5689" max="5689" width="39.140625" style="492" customWidth="1"/>
    <col min="5690" max="5690" width="37.28515625" style="492" customWidth="1"/>
    <col min="5691" max="5691" width="31.5703125" style="492" customWidth="1"/>
    <col min="5692" max="5692" width="37" style="492" customWidth="1"/>
    <col min="5693" max="5693" width="31.5703125" style="492" customWidth="1"/>
    <col min="5694" max="5694" width="10" style="492" customWidth="1"/>
    <col min="5695" max="5888" width="15.140625" style="492"/>
    <col min="5889" max="5889" width="40.140625" style="492" customWidth="1"/>
    <col min="5890" max="5890" width="55" style="492" customWidth="1"/>
    <col min="5891" max="5891" width="28.140625" style="492" customWidth="1"/>
    <col min="5892" max="5892" width="42.85546875" style="492" customWidth="1"/>
    <col min="5893" max="5893" width="23.7109375" style="492" customWidth="1"/>
    <col min="5894" max="5894" width="44" style="492" bestFit="1" customWidth="1"/>
    <col min="5895" max="5895" width="63.42578125" style="492" bestFit="1" customWidth="1"/>
    <col min="5896" max="5896" width="12.5703125" style="492" bestFit="1" customWidth="1"/>
    <col min="5897" max="5897" width="11.140625" style="492" bestFit="1" customWidth="1"/>
    <col min="5898" max="5898" width="30.85546875" style="492" customWidth="1"/>
    <col min="5899" max="5899" width="45.7109375" style="492" bestFit="1" customWidth="1"/>
    <col min="5900" max="5900" width="32.7109375" style="492" customWidth="1"/>
    <col min="5901" max="5901" width="34" style="492" customWidth="1"/>
    <col min="5902" max="5902" width="27.28515625" style="492" customWidth="1"/>
    <col min="5903" max="5903" width="49.42578125" style="492" customWidth="1"/>
    <col min="5904" max="5904" width="42.5703125" style="492" customWidth="1"/>
    <col min="5905" max="5905" width="21.140625" style="492" customWidth="1"/>
    <col min="5906" max="5906" width="19.140625" style="492" customWidth="1"/>
    <col min="5907" max="5907" width="30.28515625" style="492" customWidth="1"/>
    <col min="5908" max="5908" width="19.140625" style="492" customWidth="1"/>
    <col min="5909" max="5909" width="29.5703125" style="492" customWidth="1"/>
    <col min="5910" max="5910" width="38.28515625" style="492" customWidth="1"/>
    <col min="5911" max="5911" width="47.85546875" style="492" customWidth="1"/>
    <col min="5912" max="5912" width="24.42578125" style="492" customWidth="1"/>
    <col min="5913" max="5913" width="34.28515625" style="492" customWidth="1"/>
    <col min="5914" max="5926" width="0" style="492" hidden="1" customWidth="1"/>
    <col min="5927" max="5927" width="12.42578125" style="492" customWidth="1"/>
    <col min="5928" max="5928" width="11.5703125" style="492" customWidth="1"/>
    <col min="5929" max="5929" width="11.85546875" style="492" bestFit="1" customWidth="1"/>
    <col min="5930" max="5930" width="10.140625" style="492" bestFit="1" customWidth="1"/>
    <col min="5931" max="5931" width="11" style="492" customWidth="1"/>
    <col min="5932" max="5932" width="11.5703125" style="492" bestFit="1" customWidth="1"/>
    <col min="5933" max="5933" width="10.28515625" style="492" bestFit="1" customWidth="1"/>
    <col min="5934" max="5934" width="10.28515625" style="492" customWidth="1"/>
    <col min="5935" max="5935" width="14.140625" style="492" customWidth="1"/>
    <col min="5936" max="5936" width="11.28515625" style="492" customWidth="1"/>
    <col min="5937" max="5937" width="13.42578125" style="492" customWidth="1"/>
    <col min="5938" max="5938" width="12.42578125" style="492" customWidth="1"/>
    <col min="5939" max="5939" width="28.140625" style="492" customWidth="1"/>
    <col min="5940" max="5940" width="48.28515625" style="492" customWidth="1"/>
    <col min="5941" max="5941" width="35" style="492" customWidth="1"/>
    <col min="5942" max="5942" width="5.140625" style="492" customWidth="1"/>
    <col min="5943" max="5943" width="34.28515625" style="492" customWidth="1"/>
    <col min="5944" max="5944" width="10" style="492" customWidth="1"/>
    <col min="5945" max="5945" width="39.140625" style="492" customWidth="1"/>
    <col min="5946" max="5946" width="37.28515625" style="492" customWidth="1"/>
    <col min="5947" max="5947" width="31.5703125" style="492" customWidth="1"/>
    <col min="5948" max="5948" width="37" style="492" customWidth="1"/>
    <col min="5949" max="5949" width="31.5703125" style="492" customWidth="1"/>
    <col min="5950" max="5950" width="10" style="492" customWidth="1"/>
    <col min="5951" max="6144" width="15.140625" style="492"/>
    <col min="6145" max="6145" width="40.140625" style="492" customWidth="1"/>
    <col min="6146" max="6146" width="55" style="492" customWidth="1"/>
    <col min="6147" max="6147" width="28.140625" style="492" customWidth="1"/>
    <col min="6148" max="6148" width="42.85546875" style="492" customWidth="1"/>
    <col min="6149" max="6149" width="23.7109375" style="492" customWidth="1"/>
    <col min="6150" max="6150" width="44" style="492" bestFit="1" customWidth="1"/>
    <col min="6151" max="6151" width="63.42578125" style="492" bestFit="1" customWidth="1"/>
    <col min="6152" max="6152" width="12.5703125" style="492" bestFit="1" customWidth="1"/>
    <col min="6153" max="6153" width="11.140625" style="492" bestFit="1" customWidth="1"/>
    <col min="6154" max="6154" width="30.85546875" style="492" customWidth="1"/>
    <col min="6155" max="6155" width="45.7109375" style="492" bestFit="1" customWidth="1"/>
    <col min="6156" max="6156" width="32.7109375" style="492" customWidth="1"/>
    <col min="6157" max="6157" width="34" style="492" customWidth="1"/>
    <col min="6158" max="6158" width="27.28515625" style="492" customWidth="1"/>
    <col min="6159" max="6159" width="49.42578125" style="492" customWidth="1"/>
    <col min="6160" max="6160" width="42.5703125" style="492" customWidth="1"/>
    <col min="6161" max="6161" width="21.140625" style="492" customWidth="1"/>
    <col min="6162" max="6162" width="19.140625" style="492" customWidth="1"/>
    <col min="6163" max="6163" width="30.28515625" style="492" customWidth="1"/>
    <col min="6164" max="6164" width="19.140625" style="492" customWidth="1"/>
    <col min="6165" max="6165" width="29.5703125" style="492" customWidth="1"/>
    <col min="6166" max="6166" width="38.28515625" style="492" customWidth="1"/>
    <col min="6167" max="6167" width="47.85546875" style="492" customWidth="1"/>
    <col min="6168" max="6168" width="24.42578125" style="492" customWidth="1"/>
    <col min="6169" max="6169" width="34.28515625" style="492" customWidth="1"/>
    <col min="6170" max="6182" width="0" style="492" hidden="1" customWidth="1"/>
    <col min="6183" max="6183" width="12.42578125" style="492" customWidth="1"/>
    <col min="6184" max="6184" width="11.5703125" style="492" customWidth="1"/>
    <col min="6185" max="6185" width="11.85546875" style="492" bestFit="1" customWidth="1"/>
    <col min="6186" max="6186" width="10.140625" style="492" bestFit="1" customWidth="1"/>
    <col min="6187" max="6187" width="11" style="492" customWidth="1"/>
    <col min="6188" max="6188" width="11.5703125" style="492" bestFit="1" customWidth="1"/>
    <col min="6189" max="6189" width="10.28515625" style="492" bestFit="1" customWidth="1"/>
    <col min="6190" max="6190" width="10.28515625" style="492" customWidth="1"/>
    <col min="6191" max="6191" width="14.140625" style="492" customWidth="1"/>
    <col min="6192" max="6192" width="11.28515625" style="492" customWidth="1"/>
    <col min="6193" max="6193" width="13.42578125" style="492" customWidth="1"/>
    <col min="6194" max="6194" width="12.42578125" style="492" customWidth="1"/>
    <col min="6195" max="6195" width="28.140625" style="492" customWidth="1"/>
    <col min="6196" max="6196" width="48.28515625" style="492" customWidth="1"/>
    <col min="6197" max="6197" width="35" style="492" customWidth="1"/>
    <col min="6198" max="6198" width="5.140625" style="492" customWidth="1"/>
    <col min="6199" max="6199" width="34.28515625" style="492" customWidth="1"/>
    <col min="6200" max="6200" width="10" style="492" customWidth="1"/>
    <col min="6201" max="6201" width="39.140625" style="492" customWidth="1"/>
    <col min="6202" max="6202" width="37.28515625" style="492" customWidth="1"/>
    <col min="6203" max="6203" width="31.5703125" style="492" customWidth="1"/>
    <col min="6204" max="6204" width="37" style="492" customWidth="1"/>
    <col min="6205" max="6205" width="31.5703125" style="492" customWidth="1"/>
    <col min="6206" max="6206" width="10" style="492" customWidth="1"/>
    <col min="6207" max="6400" width="15.140625" style="492"/>
    <col min="6401" max="6401" width="40.140625" style="492" customWidth="1"/>
    <col min="6402" max="6402" width="55" style="492" customWidth="1"/>
    <col min="6403" max="6403" width="28.140625" style="492" customWidth="1"/>
    <col min="6404" max="6404" width="42.85546875" style="492" customWidth="1"/>
    <col min="6405" max="6405" width="23.7109375" style="492" customWidth="1"/>
    <col min="6406" max="6406" width="44" style="492" bestFit="1" customWidth="1"/>
    <col min="6407" max="6407" width="63.42578125" style="492" bestFit="1" customWidth="1"/>
    <col min="6408" max="6408" width="12.5703125" style="492" bestFit="1" customWidth="1"/>
    <col min="6409" max="6409" width="11.140625" style="492" bestFit="1" customWidth="1"/>
    <col min="6410" max="6410" width="30.85546875" style="492" customWidth="1"/>
    <col min="6411" max="6411" width="45.7109375" style="492" bestFit="1" customWidth="1"/>
    <col min="6412" max="6412" width="32.7109375" style="492" customWidth="1"/>
    <col min="6413" max="6413" width="34" style="492" customWidth="1"/>
    <col min="6414" max="6414" width="27.28515625" style="492" customWidth="1"/>
    <col min="6415" max="6415" width="49.42578125" style="492" customWidth="1"/>
    <col min="6416" max="6416" width="42.5703125" style="492" customWidth="1"/>
    <col min="6417" max="6417" width="21.140625" style="492" customWidth="1"/>
    <col min="6418" max="6418" width="19.140625" style="492" customWidth="1"/>
    <col min="6419" max="6419" width="30.28515625" style="492" customWidth="1"/>
    <col min="6420" max="6420" width="19.140625" style="492" customWidth="1"/>
    <col min="6421" max="6421" width="29.5703125" style="492" customWidth="1"/>
    <col min="6422" max="6422" width="38.28515625" style="492" customWidth="1"/>
    <col min="6423" max="6423" width="47.85546875" style="492" customWidth="1"/>
    <col min="6424" max="6424" width="24.42578125" style="492" customWidth="1"/>
    <col min="6425" max="6425" width="34.28515625" style="492" customWidth="1"/>
    <col min="6426" max="6438" width="0" style="492" hidden="1" customWidth="1"/>
    <col min="6439" max="6439" width="12.42578125" style="492" customWidth="1"/>
    <col min="6440" max="6440" width="11.5703125" style="492" customWidth="1"/>
    <col min="6441" max="6441" width="11.85546875" style="492" bestFit="1" customWidth="1"/>
    <col min="6442" max="6442" width="10.140625" style="492" bestFit="1" customWidth="1"/>
    <col min="6443" max="6443" width="11" style="492" customWidth="1"/>
    <col min="6444" max="6444" width="11.5703125" style="492" bestFit="1" customWidth="1"/>
    <col min="6445" max="6445" width="10.28515625" style="492" bestFit="1" customWidth="1"/>
    <col min="6446" max="6446" width="10.28515625" style="492" customWidth="1"/>
    <col min="6447" max="6447" width="14.140625" style="492" customWidth="1"/>
    <col min="6448" max="6448" width="11.28515625" style="492" customWidth="1"/>
    <col min="6449" max="6449" width="13.42578125" style="492" customWidth="1"/>
    <col min="6450" max="6450" width="12.42578125" style="492" customWidth="1"/>
    <col min="6451" max="6451" width="28.140625" style="492" customWidth="1"/>
    <col min="6452" max="6452" width="48.28515625" style="492" customWidth="1"/>
    <col min="6453" max="6453" width="35" style="492" customWidth="1"/>
    <col min="6454" max="6454" width="5.140625" style="492" customWidth="1"/>
    <col min="6455" max="6455" width="34.28515625" style="492" customWidth="1"/>
    <col min="6456" max="6456" width="10" style="492" customWidth="1"/>
    <col min="6457" max="6457" width="39.140625" style="492" customWidth="1"/>
    <col min="6458" max="6458" width="37.28515625" style="492" customWidth="1"/>
    <col min="6459" max="6459" width="31.5703125" style="492" customWidth="1"/>
    <col min="6460" max="6460" width="37" style="492" customWidth="1"/>
    <col min="6461" max="6461" width="31.5703125" style="492" customWidth="1"/>
    <col min="6462" max="6462" width="10" style="492" customWidth="1"/>
    <col min="6463" max="6656" width="15.140625" style="492"/>
    <col min="6657" max="6657" width="40.140625" style="492" customWidth="1"/>
    <col min="6658" max="6658" width="55" style="492" customWidth="1"/>
    <col min="6659" max="6659" width="28.140625" style="492" customWidth="1"/>
    <col min="6660" max="6660" width="42.85546875" style="492" customWidth="1"/>
    <col min="6661" max="6661" width="23.7109375" style="492" customWidth="1"/>
    <col min="6662" max="6662" width="44" style="492" bestFit="1" customWidth="1"/>
    <col min="6663" max="6663" width="63.42578125" style="492" bestFit="1" customWidth="1"/>
    <col min="6664" max="6664" width="12.5703125" style="492" bestFit="1" customWidth="1"/>
    <col min="6665" max="6665" width="11.140625" style="492" bestFit="1" customWidth="1"/>
    <col min="6666" max="6666" width="30.85546875" style="492" customWidth="1"/>
    <col min="6667" max="6667" width="45.7109375" style="492" bestFit="1" customWidth="1"/>
    <col min="6668" max="6668" width="32.7109375" style="492" customWidth="1"/>
    <col min="6669" max="6669" width="34" style="492" customWidth="1"/>
    <col min="6670" max="6670" width="27.28515625" style="492" customWidth="1"/>
    <col min="6671" max="6671" width="49.42578125" style="492" customWidth="1"/>
    <col min="6672" max="6672" width="42.5703125" style="492" customWidth="1"/>
    <col min="6673" max="6673" width="21.140625" style="492" customWidth="1"/>
    <col min="6674" max="6674" width="19.140625" style="492" customWidth="1"/>
    <col min="6675" max="6675" width="30.28515625" style="492" customWidth="1"/>
    <col min="6676" max="6676" width="19.140625" style="492" customWidth="1"/>
    <col min="6677" max="6677" width="29.5703125" style="492" customWidth="1"/>
    <col min="6678" max="6678" width="38.28515625" style="492" customWidth="1"/>
    <col min="6679" max="6679" width="47.85546875" style="492" customWidth="1"/>
    <col min="6680" max="6680" width="24.42578125" style="492" customWidth="1"/>
    <col min="6681" max="6681" width="34.28515625" style="492" customWidth="1"/>
    <col min="6682" max="6694" width="0" style="492" hidden="1" customWidth="1"/>
    <col min="6695" max="6695" width="12.42578125" style="492" customWidth="1"/>
    <col min="6696" max="6696" width="11.5703125" style="492" customWidth="1"/>
    <col min="6697" max="6697" width="11.85546875" style="492" bestFit="1" customWidth="1"/>
    <col min="6698" max="6698" width="10.140625" style="492" bestFit="1" customWidth="1"/>
    <col min="6699" max="6699" width="11" style="492" customWidth="1"/>
    <col min="6700" max="6700" width="11.5703125" style="492" bestFit="1" customWidth="1"/>
    <col min="6701" max="6701" width="10.28515625" style="492" bestFit="1" customWidth="1"/>
    <col min="6702" max="6702" width="10.28515625" style="492" customWidth="1"/>
    <col min="6703" max="6703" width="14.140625" style="492" customWidth="1"/>
    <col min="6704" max="6704" width="11.28515625" style="492" customWidth="1"/>
    <col min="6705" max="6705" width="13.42578125" style="492" customWidth="1"/>
    <col min="6706" max="6706" width="12.42578125" style="492" customWidth="1"/>
    <col min="6707" max="6707" width="28.140625" style="492" customWidth="1"/>
    <col min="6708" max="6708" width="48.28515625" style="492" customWidth="1"/>
    <col min="6709" max="6709" width="35" style="492" customWidth="1"/>
    <col min="6710" max="6710" width="5.140625" style="492" customWidth="1"/>
    <col min="6711" max="6711" width="34.28515625" style="492" customWidth="1"/>
    <col min="6712" max="6712" width="10" style="492" customWidth="1"/>
    <col min="6713" max="6713" width="39.140625" style="492" customWidth="1"/>
    <col min="6714" max="6714" width="37.28515625" style="492" customWidth="1"/>
    <col min="6715" max="6715" width="31.5703125" style="492" customWidth="1"/>
    <col min="6716" max="6716" width="37" style="492" customWidth="1"/>
    <col min="6717" max="6717" width="31.5703125" style="492" customWidth="1"/>
    <col min="6718" max="6718" width="10" style="492" customWidth="1"/>
    <col min="6719" max="6912" width="15.140625" style="492"/>
    <col min="6913" max="6913" width="40.140625" style="492" customWidth="1"/>
    <col min="6914" max="6914" width="55" style="492" customWidth="1"/>
    <col min="6915" max="6915" width="28.140625" style="492" customWidth="1"/>
    <col min="6916" max="6916" width="42.85546875" style="492" customWidth="1"/>
    <col min="6917" max="6917" width="23.7109375" style="492" customWidth="1"/>
    <col min="6918" max="6918" width="44" style="492" bestFit="1" customWidth="1"/>
    <col min="6919" max="6919" width="63.42578125" style="492" bestFit="1" customWidth="1"/>
    <col min="6920" max="6920" width="12.5703125" style="492" bestFit="1" customWidth="1"/>
    <col min="6921" max="6921" width="11.140625" style="492" bestFit="1" customWidth="1"/>
    <col min="6922" max="6922" width="30.85546875" style="492" customWidth="1"/>
    <col min="6923" max="6923" width="45.7109375" style="492" bestFit="1" customWidth="1"/>
    <col min="6924" max="6924" width="32.7109375" style="492" customWidth="1"/>
    <col min="6925" max="6925" width="34" style="492" customWidth="1"/>
    <col min="6926" max="6926" width="27.28515625" style="492" customWidth="1"/>
    <col min="6927" max="6927" width="49.42578125" style="492" customWidth="1"/>
    <col min="6928" max="6928" width="42.5703125" style="492" customWidth="1"/>
    <col min="6929" max="6929" width="21.140625" style="492" customWidth="1"/>
    <col min="6930" max="6930" width="19.140625" style="492" customWidth="1"/>
    <col min="6931" max="6931" width="30.28515625" style="492" customWidth="1"/>
    <col min="6932" max="6932" width="19.140625" style="492" customWidth="1"/>
    <col min="6933" max="6933" width="29.5703125" style="492" customWidth="1"/>
    <col min="6934" max="6934" width="38.28515625" style="492" customWidth="1"/>
    <col min="6935" max="6935" width="47.85546875" style="492" customWidth="1"/>
    <col min="6936" max="6936" width="24.42578125" style="492" customWidth="1"/>
    <col min="6937" max="6937" width="34.28515625" style="492" customWidth="1"/>
    <col min="6938" max="6950" width="0" style="492" hidden="1" customWidth="1"/>
    <col min="6951" max="6951" width="12.42578125" style="492" customWidth="1"/>
    <col min="6952" max="6952" width="11.5703125" style="492" customWidth="1"/>
    <col min="6953" max="6953" width="11.85546875" style="492" bestFit="1" customWidth="1"/>
    <col min="6954" max="6954" width="10.140625" style="492" bestFit="1" customWidth="1"/>
    <col min="6955" max="6955" width="11" style="492" customWidth="1"/>
    <col min="6956" max="6956" width="11.5703125" style="492" bestFit="1" customWidth="1"/>
    <col min="6957" max="6957" width="10.28515625" style="492" bestFit="1" customWidth="1"/>
    <col min="6958" max="6958" width="10.28515625" style="492" customWidth="1"/>
    <col min="6959" max="6959" width="14.140625" style="492" customWidth="1"/>
    <col min="6960" max="6960" width="11.28515625" style="492" customWidth="1"/>
    <col min="6961" max="6961" width="13.42578125" style="492" customWidth="1"/>
    <col min="6962" max="6962" width="12.42578125" style="492" customWidth="1"/>
    <col min="6963" max="6963" width="28.140625" style="492" customWidth="1"/>
    <col min="6964" max="6964" width="48.28515625" style="492" customWidth="1"/>
    <col min="6965" max="6965" width="35" style="492" customWidth="1"/>
    <col min="6966" max="6966" width="5.140625" style="492" customWidth="1"/>
    <col min="6967" max="6967" width="34.28515625" style="492" customWidth="1"/>
    <col min="6968" max="6968" width="10" style="492" customWidth="1"/>
    <col min="6969" max="6969" width="39.140625" style="492" customWidth="1"/>
    <col min="6970" max="6970" width="37.28515625" style="492" customWidth="1"/>
    <col min="6971" max="6971" width="31.5703125" style="492" customWidth="1"/>
    <col min="6972" max="6972" width="37" style="492" customWidth="1"/>
    <col min="6973" max="6973" width="31.5703125" style="492" customWidth="1"/>
    <col min="6974" max="6974" width="10" style="492" customWidth="1"/>
    <col min="6975" max="7168" width="15.140625" style="492"/>
    <col min="7169" max="7169" width="40.140625" style="492" customWidth="1"/>
    <col min="7170" max="7170" width="55" style="492" customWidth="1"/>
    <col min="7171" max="7171" width="28.140625" style="492" customWidth="1"/>
    <col min="7172" max="7172" width="42.85546875" style="492" customWidth="1"/>
    <col min="7173" max="7173" width="23.7109375" style="492" customWidth="1"/>
    <col min="7174" max="7174" width="44" style="492" bestFit="1" customWidth="1"/>
    <col min="7175" max="7175" width="63.42578125" style="492" bestFit="1" customWidth="1"/>
    <col min="7176" max="7176" width="12.5703125" style="492" bestFit="1" customWidth="1"/>
    <col min="7177" max="7177" width="11.140625" style="492" bestFit="1" customWidth="1"/>
    <col min="7178" max="7178" width="30.85546875" style="492" customWidth="1"/>
    <col min="7179" max="7179" width="45.7109375" style="492" bestFit="1" customWidth="1"/>
    <col min="7180" max="7180" width="32.7109375" style="492" customWidth="1"/>
    <col min="7181" max="7181" width="34" style="492" customWidth="1"/>
    <col min="7182" max="7182" width="27.28515625" style="492" customWidth="1"/>
    <col min="7183" max="7183" width="49.42578125" style="492" customWidth="1"/>
    <col min="7184" max="7184" width="42.5703125" style="492" customWidth="1"/>
    <col min="7185" max="7185" width="21.140625" style="492" customWidth="1"/>
    <col min="7186" max="7186" width="19.140625" style="492" customWidth="1"/>
    <col min="7187" max="7187" width="30.28515625" style="492" customWidth="1"/>
    <col min="7188" max="7188" width="19.140625" style="492" customWidth="1"/>
    <col min="7189" max="7189" width="29.5703125" style="492" customWidth="1"/>
    <col min="7190" max="7190" width="38.28515625" style="492" customWidth="1"/>
    <col min="7191" max="7191" width="47.85546875" style="492" customWidth="1"/>
    <col min="7192" max="7192" width="24.42578125" style="492" customWidth="1"/>
    <col min="7193" max="7193" width="34.28515625" style="492" customWidth="1"/>
    <col min="7194" max="7206" width="0" style="492" hidden="1" customWidth="1"/>
    <col min="7207" max="7207" width="12.42578125" style="492" customWidth="1"/>
    <col min="7208" max="7208" width="11.5703125" style="492" customWidth="1"/>
    <col min="7209" max="7209" width="11.85546875" style="492" bestFit="1" customWidth="1"/>
    <col min="7210" max="7210" width="10.140625" style="492" bestFit="1" customWidth="1"/>
    <col min="7211" max="7211" width="11" style="492" customWidth="1"/>
    <col min="7212" max="7212" width="11.5703125" style="492" bestFit="1" customWidth="1"/>
    <col min="7213" max="7213" width="10.28515625" style="492" bestFit="1" customWidth="1"/>
    <col min="7214" max="7214" width="10.28515625" style="492" customWidth="1"/>
    <col min="7215" max="7215" width="14.140625" style="492" customWidth="1"/>
    <col min="7216" max="7216" width="11.28515625" style="492" customWidth="1"/>
    <col min="7217" max="7217" width="13.42578125" style="492" customWidth="1"/>
    <col min="7218" max="7218" width="12.42578125" style="492" customWidth="1"/>
    <col min="7219" max="7219" width="28.140625" style="492" customWidth="1"/>
    <col min="7220" max="7220" width="48.28515625" style="492" customWidth="1"/>
    <col min="7221" max="7221" width="35" style="492" customWidth="1"/>
    <col min="7222" max="7222" width="5.140625" style="492" customWidth="1"/>
    <col min="7223" max="7223" width="34.28515625" style="492" customWidth="1"/>
    <col min="7224" max="7224" width="10" style="492" customWidth="1"/>
    <col min="7225" max="7225" width="39.140625" style="492" customWidth="1"/>
    <col min="7226" max="7226" width="37.28515625" style="492" customWidth="1"/>
    <col min="7227" max="7227" width="31.5703125" style="492" customWidth="1"/>
    <col min="7228" max="7228" width="37" style="492" customWidth="1"/>
    <col min="7229" max="7229" width="31.5703125" style="492" customWidth="1"/>
    <col min="7230" max="7230" width="10" style="492" customWidth="1"/>
    <col min="7231" max="7424" width="15.140625" style="492"/>
    <col min="7425" max="7425" width="40.140625" style="492" customWidth="1"/>
    <col min="7426" max="7426" width="55" style="492" customWidth="1"/>
    <col min="7427" max="7427" width="28.140625" style="492" customWidth="1"/>
    <col min="7428" max="7428" width="42.85546875" style="492" customWidth="1"/>
    <col min="7429" max="7429" width="23.7109375" style="492" customWidth="1"/>
    <col min="7430" max="7430" width="44" style="492" bestFit="1" customWidth="1"/>
    <col min="7431" max="7431" width="63.42578125" style="492" bestFit="1" customWidth="1"/>
    <col min="7432" max="7432" width="12.5703125" style="492" bestFit="1" customWidth="1"/>
    <col min="7433" max="7433" width="11.140625" style="492" bestFit="1" customWidth="1"/>
    <col min="7434" max="7434" width="30.85546875" style="492" customWidth="1"/>
    <col min="7435" max="7435" width="45.7109375" style="492" bestFit="1" customWidth="1"/>
    <col min="7436" max="7436" width="32.7109375" style="492" customWidth="1"/>
    <col min="7437" max="7437" width="34" style="492" customWidth="1"/>
    <col min="7438" max="7438" width="27.28515625" style="492" customWidth="1"/>
    <col min="7439" max="7439" width="49.42578125" style="492" customWidth="1"/>
    <col min="7440" max="7440" width="42.5703125" style="492" customWidth="1"/>
    <col min="7441" max="7441" width="21.140625" style="492" customWidth="1"/>
    <col min="7442" max="7442" width="19.140625" style="492" customWidth="1"/>
    <col min="7443" max="7443" width="30.28515625" style="492" customWidth="1"/>
    <col min="7444" max="7444" width="19.140625" style="492" customWidth="1"/>
    <col min="7445" max="7445" width="29.5703125" style="492" customWidth="1"/>
    <col min="7446" max="7446" width="38.28515625" style="492" customWidth="1"/>
    <col min="7447" max="7447" width="47.85546875" style="492" customWidth="1"/>
    <col min="7448" max="7448" width="24.42578125" style="492" customWidth="1"/>
    <col min="7449" max="7449" width="34.28515625" style="492" customWidth="1"/>
    <col min="7450" max="7462" width="0" style="492" hidden="1" customWidth="1"/>
    <col min="7463" max="7463" width="12.42578125" style="492" customWidth="1"/>
    <col min="7464" max="7464" width="11.5703125" style="492" customWidth="1"/>
    <col min="7465" max="7465" width="11.85546875" style="492" bestFit="1" customWidth="1"/>
    <col min="7466" max="7466" width="10.140625" style="492" bestFit="1" customWidth="1"/>
    <col min="7467" max="7467" width="11" style="492" customWidth="1"/>
    <col min="7468" max="7468" width="11.5703125" style="492" bestFit="1" customWidth="1"/>
    <col min="7469" max="7469" width="10.28515625" style="492" bestFit="1" customWidth="1"/>
    <col min="7470" max="7470" width="10.28515625" style="492" customWidth="1"/>
    <col min="7471" max="7471" width="14.140625" style="492" customWidth="1"/>
    <col min="7472" max="7472" width="11.28515625" style="492" customWidth="1"/>
    <col min="7473" max="7473" width="13.42578125" style="492" customWidth="1"/>
    <col min="7474" max="7474" width="12.42578125" style="492" customWidth="1"/>
    <col min="7475" max="7475" width="28.140625" style="492" customWidth="1"/>
    <col min="7476" max="7476" width="48.28515625" style="492" customWidth="1"/>
    <col min="7477" max="7477" width="35" style="492" customWidth="1"/>
    <col min="7478" max="7478" width="5.140625" style="492" customWidth="1"/>
    <col min="7479" max="7479" width="34.28515625" style="492" customWidth="1"/>
    <col min="7480" max="7480" width="10" style="492" customWidth="1"/>
    <col min="7481" max="7481" width="39.140625" style="492" customWidth="1"/>
    <col min="7482" max="7482" width="37.28515625" style="492" customWidth="1"/>
    <col min="7483" max="7483" width="31.5703125" style="492" customWidth="1"/>
    <col min="7484" max="7484" width="37" style="492" customWidth="1"/>
    <col min="7485" max="7485" width="31.5703125" style="492" customWidth="1"/>
    <col min="7486" max="7486" width="10" style="492" customWidth="1"/>
    <col min="7487" max="7680" width="15.140625" style="492"/>
    <col min="7681" max="7681" width="40.140625" style="492" customWidth="1"/>
    <col min="7682" max="7682" width="55" style="492" customWidth="1"/>
    <col min="7683" max="7683" width="28.140625" style="492" customWidth="1"/>
    <col min="7684" max="7684" width="42.85546875" style="492" customWidth="1"/>
    <col min="7685" max="7685" width="23.7109375" style="492" customWidth="1"/>
    <col min="7686" max="7686" width="44" style="492" bestFit="1" customWidth="1"/>
    <col min="7687" max="7687" width="63.42578125" style="492" bestFit="1" customWidth="1"/>
    <col min="7688" max="7688" width="12.5703125" style="492" bestFit="1" customWidth="1"/>
    <col min="7689" max="7689" width="11.140625" style="492" bestFit="1" customWidth="1"/>
    <col min="7690" max="7690" width="30.85546875" style="492" customWidth="1"/>
    <col min="7691" max="7691" width="45.7109375" style="492" bestFit="1" customWidth="1"/>
    <col min="7692" max="7692" width="32.7109375" style="492" customWidth="1"/>
    <col min="7693" max="7693" width="34" style="492" customWidth="1"/>
    <col min="7694" max="7694" width="27.28515625" style="492" customWidth="1"/>
    <col min="7695" max="7695" width="49.42578125" style="492" customWidth="1"/>
    <col min="7696" max="7696" width="42.5703125" style="492" customWidth="1"/>
    <col min="7697" max="7697" width="21.140625" style="492" customWidth="1"/>
    <col min="7698" max="7698" width="19.140625" style="492" customWidth="1"/>
    <col min="7699" max="7699" width="30.28515625" style="492" customWidth="1"/>
    <col min="7700" max="7700" width="19.140625" style="492" customWidth="1"/>
    <col min="7701" max="7701" width="29.5703125" style="492" customWidth="1"/>
    <col min="7702" max="7702" width="38.28515625" style="492" customWidth="1"/>
    <col min="7703" max="7703" width="47.85546875" style="492" customWidth="1"/>
    <col min="7704" max="7704" width="24.42578125" style="492" customWidth="1"/>
    <col min="7705" max="7705" width="34.28515625" style="492" customWidth="1"/>
    <col min="7706" max="7718" width="0" style="492" hidden="1" customWidth="1"/>
    <col min="7719" max="7719" width="12.42578125" style="492" customWidth="1"/>
    <col min="7720" max="7720" width="11.5703125" style="492" customWidth="1"/>
    <col min="7721" max="7721" width="11.85546875" style="492" bestFit="1" customWidth="1"/>
    <col min="7722" max="7722" width="10.140625" style="492" bestFit="1" customWidth="1"/>
    <col min="7723" max="7723" width="11" style="492" customWidth="1"/>
    <col min="7724" max="7724" width="11.5703125" style="492" bestFit="1" customWidth="1"/>
    <col min="7725" max="7725" width="10.28515625" style="492" bestFit="1" customWidth="1"/>
    <col min="7726" max="7726" width="10.28515625" style="492" customWidth="1"/>
    <col min="7727" max="7727" width="14.140625" style="492" customWidth="1"/>
    <col min="7728" max="7728" width="11.28515625" style="492" customWidth="1"/>
    <col min="7729" max="7729" width="13.42578125" style="492" customWidth="1"/>
    <col min="7730" max="7730" width="12.42578125" style="492" customWidth="1"/>
    <col min="7731" max="7731" width="28.140625" style="492" customWidth="1"/>
    <col min="7732" max="7732" width="48.28515625" style="492" customWidth="1"/>
    <col min="7733" max="7733" width="35" style="492" customWidth="1"/>
    <col min="7734" max="7734" width="5.140625" style="492" customWidth="1"/>
    <col min="7735" max="7735" width="34.28515625" style="492" customWidth="1"/>
    <col min="7736" max="7736" width="10" style="492" customWidth="1"/>
    <col min="7737" max="7737" width="39.140625" style="492" customWidth="1"/>
    <col min="7738" max="7738" width="37.28515625" style="492" customWidth="1"/>
    <col min="7739" max="7739" width="31.5703125" style="492" customWidth="1"/>
    <col min="7740" max="7740" width="37" style="492" customWidth="1"/>
    <col min="7741" max="7741" width="31.5703125" style="492" customWidth="1"/>
    <col min="7742" max="7742" width="10" style="492" customWidth="1"/>
    <col min="7743" max="7936" width="15.140625" style="492"/>
    <col min="7937" max="7937" width="40.140625" style="492" customWidth="1"/>
    <col min="7938" max="7938" width="55" style="492" customWidth="1"/>
    <col min="7939" max="7939" width="28.140625" style="492" customWidth="1"/>
    <col min="7940" max="7940" width="42.85546875" style="492" customWidth="1"/>
    <col min="7941" max="7941" width="23.7109375" style="492" customWidth="1"/>
    <col min="7942" max="7942" width="44" style="492" bestFit="1" customWidth="1"/>
    <col min="7943" max="7943" width="63.42578125" style="492" bestFit="1" customWidth="1"/>
    <col min="7944" max="7944" width="12.5703125" style="492" bestFit="1" customWidth="1"/>
    <col min="7945" max="7945" width="11.140625" style="492" bestFit="1" customWidth="1"/>
    <col min="7946" max="7946" width="30.85546875" style="492" customWidth="1"/>
    <col min="7947" max="7947" width="45.7109375" style="492" bestFit="1" customWidth="1"/>
    <col min="7948" max="7948" width="32.7109375" style="492" customWidth="1"/>
    <col min="7949" max="7949" width="34" style="492" customWidth="1"/>
    <col min="7950" max="7950" width="27.28515625" style="492" customWidth="1"/>
    <col min="7951" max="7951" width="49.42578125" style="492" customWidth="1"/>
    <col min="7952" max="7952" width="42.5703125" style="492" customWidth="1"/>
    <col min="7953" max="7953" width="21.140625" style="492" customWidth="1"/>
    <col min="7954" max="7954" width="19.140625" style="492" customWidth="1"/>
    <col min="7955" max="7955" width="30.28515625" style="492" customWidth="1"/>
    <col min="7956" max="7956" width="19.140625" style="492" customWidth="1"/>
    <col min="7957" max="7957" width="29.5703125" style="492" customWidth="1"/>
    <col min="7958" max="7958" width="38.28515625" style="492" customWidth="1"/>
    <col min="7959" max="7959" width="47.85546875" style="492" customWidth="1"/>
    <col min="7960" max="7960" width="24.42578125" style="492" customWidth="1"/>
    <col min="7961" max="7961" width="34.28515625" style="492" customWidth="1"/>
    <col min="7962" max="7974" width="0" style="492" hidden="1" customWidth="1"/>
    <col min="7975" max="7975" width="12.42578125" style="492" customWidth="1"/>
    <col min="7976" max="7976" width="11.5703125" style="492" customWidth="1"/>
    <col min="7977" max="7977" width="11.85546875" style="492" bestFit="1" customWidth="1"/>
    <col min="7978" max="7978" width="10.140625" style="492" bestFit="1" customWidth="1"/>
    <col min="7979" max="7979" width="11" style="492" customWidth="1"/>
    <col min="7980" max="7980" width="11.5703125" style="492" bestFit="1" customWidth="1"/>
    <col min="7981" max="7981" width="10.28515625" style="492" bestFit="1" customWidth="1"/>
    <col min="7982" max="7982" width="10.28515625" style="492" customWidth="1"/>
    <col min="7983" max="7983" width="14.140625" style="492" customWidth="1"/>
    <col min="7984" max="7984" width="11.28515625" style="492" customWidth="1"/>
    <col min="7985" max="7985" width="13.42578125" style="492" customWidth="1"/>
    <col min="7986" max="7986" width="12.42578125" style="492" customWidth="1"/>
    <col min="7987" max="7987" width="28.140625" style="492" customWidth="1"/>
    <col min="7988" max="7988" width="48.28515625" style="492" customWidth="1"/>
    <col min="7989" max="7989" width="35" style="492" customWidth="1"/>
    <col min="7990" max="7990" width="5.140625" style="492" customWidth="1"/>
    <col min="7991" max="7991" width="34.28515625" style="492" customWidth="1"/>
    <col min="7992" max="7992" width="10" style="492" customWidth="1"/>
    <col min="7993" max="7993" width="39.140625" style="492" customWidth="1"/>
    <col min="7994" max="7994" width="37.28515625" style="492" customWidth="1"/>
    <col min="7995" max="7995" width="31.5703125" style="492" customWidth="1"/>
    <col min="7996" max="7996" width="37" style="492" customWidth="1"/>
    <col min="7997" max="7997" width="31.5703125" style="492" customWidth="1"/>
    <col min="7998" max="7998" width="10" style="492" customWidth="1"/>
    <col min="7999" max="8192" width="15.140625" style="492"/>
    <col min="8193" max="8193" width="40.140625" style="492" customWidth="1"/>
    <col min="8194" max="8194" width="55" style="492" customWidth="1"/>
    <col min="8195" max="8195" width="28.140625" style="492" customWidth="1"/>
    <col min="8196" max="8196" width="42.85546875" style="492" customWidth="1"/>
    <col min="8197" max="8197" width="23.7109375" style="492" customWidth="1"/>
    <col min="8198" max="8198" width="44" style="492" bestFit="1" customWidth="1"/>
    <col min="8199" max="8199" width="63.42578125" style="492" bestFit="1" customWidth="1"/>
    <col min="8200" max="8200" width="12.5703125" style="492" bestFit="1" customWidth="1"/>
    <col min="8201" max="8201" width="11.140625" style="492" bestFit="1" customWidth="1"/>
    <col min="8202" max="8202" width="30.85546875" style="492" customWidth="1"/>
    <col min="8203" max="8203" width="45.7109375" style="492" bestFit="1" customWidth="1"/>
    <col min="8204" max="8204" width="32.7109375" style="492" customWidth="1"/>
    <col min="8205" max="8205" width="34" style="492" customWidth="1"/>
    <col min="8206" max="8206" width="27.28515625" style="492" customWidth="1"/>
    <col min="8207" max="8207" width="49.42578125" style="492" customWidth="1"/>
    <col min="8208" max="8208" width="42.5703125" style="492" customWidth="1"/>
    <col min="8209" max="8209" width="21.140625" style="492" customWidth="1"/>
    <col min="8210" max="8210" width="19.140625" style="492" customWidth="1"/>
    <col min="8211" max="8211" width="30.28515625" style="492" customWidth="1"/>
    <col min="8212" max="8212" width="19.140625" style="492" customWidth="1"/>
    <col min="8213" max="8213" width="29.5703125" style="492" customWidth="1"/>
    <col min="8214" max="8214" width="38.28515625" style="492" customWidth="1"/>
    <col min="8215" max="8215" width="47.85546875" style="492" customWidth="1"/>
    <col min="8216" max="8216" width="24.42578125" style="492" customWidth="1"/>
    <col min="8217" max="8217" width="34.28515625" style="492" customWidth="1"/>
    <col min="8218" max="8230" width="0" style="492" hidden="1" customWidth="1"/>
    <col min="8231" max="8231" width="12.42578125" style="492" customWidth="1"/>
    <col min="8232" max="8232" width="11.5703125" style="492" customWidth="1"/>
    <col min="8233" max="8233" width="11.85546875" style="492" bestFit="1" customWidth="1"/>
    <col min="8234" max="8234" width="10.140625" style="492" bestFit="1" customWidth="1"/>
    <col min="8235" max="8235" width="11" style="492" customWidth="1"/>
    <col min="8236" max="8236" width="11.5703125" style="492" bestFit="1" customWidth="1"/>
    <col min="8237" max="8237" width="10.28515625" style="492" bestFit="1" customWidth="1"/>
    <col min="8238" max="8238" width="10.28515625" style="492" customWidth="1"/>
    <col min="8239" max="8239" width="14.140625" style="492" customWidth="1"/>
    <col min="8240" max="8240" width="11.28515625" style="492" customWidth="1"/>
    <col min="8241" max="8241" width="13.42578125" style="492" customWidth="1"/>
    <col min="8242" max="8242" width="12.42578125" style="492" customWidth="1"/>
    <col min="8243" max="8243" width="28.140625" style="492" customWidth="1"/>
    <col min="8244" max="8244" width="48.28515625" style="492" customWidth="1"/>
    <col min="8245" max="8245" width="35" style="492" customWidth="1"/>
    <col min="8246" max="8246" width="5.140625" style="492" customWidth="1"/>
    <col min="8247" max="8247" width="34.28515625" style="492" customWidth="1"/>
    <col min="8248" max="8248" width="10" style="492" customWidth="1"/>
    <col min="8249" max="8249" width="39.140625" style="492" customWidth="1"/>
    <col min="8250" max="8250" width="37.28515625" style="492" customWidth="1"/>
    <col min="8251" max="8251" width="31.5703125" style="492" customWidth="1"/>
    <col min="8252" max="8252" width="37" style="492" customWidth="1"/>
    <col min="8253" max="8253" width="31.5703125" style="492" customWidth="1"/>
    <col min="8254" max="8254" width="10" style="492" customWidth="1"/>
    <col min="8255" max="8448" width="15.140625" style="492"/>
    <col min="8449" max="8449" width="40.140625" style="492" customWidth="1"/>
    <col min="8450" max="8450" width="55" style="492" customWidth="1"/>
    <col min="8451" max="8451" width="28.140625" style="492" customWidth="1"/>
    <col min="8452" max="8452" width="42.85546875" style="492" customWidth="1"/>
    <col min="8453" max="8453" width="23.7109375" style="492" customWidth="1"/>
    <col min="8454" max="8454" width="44" style="492" bestFit="1" customWidth="1"/>
    <col min="8455" max="8455" width="63.42578125" style="492" bestFit="1" customWidth="1"/>
    <col min="8456" max="8456" width="12.5703125" style="492" bestFit="1" customWidth="1"/>
    <col min="8457" max="8457" width="11.140625" style="492" bestFit="1" customWidth="1"/>
    <col min="8458" max="8458" width="30.85546875" style="492" customWidth="1"/>
    <col min="8459" max="8459" width="45.7109375" style="492" bestFit="1" customWidth="1"/>
    <col min="8460" max="8460" width="32.7109375" style="492" customWidth="1"/>
    <col min="8461" max="8461" width="34" style="492" customWidth="1"/>
    <col min="8462" max="8462" width="27.28515625" style="492" customWidth="1"/>
    <col min="8463" max="8463" width="49.42578125" style="492" customWidth="1"/>
    <col min="8464" max="8464" width="42.5703125" style="492" customWidth="1"/>
    <col min="8465" max="8465" width="21.140625" style="492" customWidth="1"/>
    <col min="8466" max="8466" width="19.140625" style="492" customWidth="1"/>
    <col min="8467" max="8467" width="30.28515625" style="492" customWidth="1"/>
    <col min="8468" max="8468" width="19.140625" style="492" customWidth="1"/>
    <col min="8469" max="8469" width="29.5703125" style="492" customWidth="1"/>
    <col min="8470" max="8470" width="38.28515625" style="492" customWidth="1"/>
    <col min="8471" max="8471" width="47.85546875" style="492" customWidth="1"/>
    <col min="8472" max="8472" width="24.42578125" style="492" customWidth="1"/>
    <col min="8473" max="8473" width="34.28515625" style="492" customWidth="1"/>
    <col min="8474" max="8486" width="0" style="492" hidden="1" customWidth="1"/>
    <col min="8487" max="8487" width="12.42578125" style="492" customWidth="1"/>
    <col min="8488" max="8488" width="11.5703125" style="492" customWidth="1"/>
    <col min="8489" max="8489" width="11.85546875" style="492" bestFit="1" customWidth="1"/>
    <col min="8490" max="8490" width="10.140625" style="492" bestFit="1" customWidth="1"/>
    <col min="8491" max="8491" width="11" style="492" customWidth="1"/>
    <col min="8492" max="8492" width="11.5703125" style="492" bestFit="1" customWidth="1"/>
    <col min="8493" max="8493" width="10.28515625" style="492" bestFit="1" customWidth="1"/>
    <col min="8494" max="8494" width="10.28515625" style="492" customWidth="1"/>
    <col min="8495" max="8495" width="14.140625" style="492" customWidth="1"/>
    <col min="8496" max="8496" width="11.28515625" style="492" customWidth="1"/>
    <col min="8497" max="8497" width="13.42578125" style="492" customWidth="1"/>
    <col min="8498" max="8498" width="12.42578125" style="492" customWidth="1"/>
    <col min="8499" max="8499" width="28.140625" style="492" customWidth="1"/>
    <col min="8500" max="8500" width="48.28515625" style="492" customWidth="1"/>
    <col min="8501" max="8501" width="35" style="492" customWidth="1"/>
    <col min="8502" max="8502" width="5.140625" style="492" customWidth="1"/>
    <col min="8503" max="8503" width="34.28515625" style="492" customWidth="1"/>
    <col min="8504" max="8504" width="10" style="492" customWidth="1"/>
    <col min="8505" max="8505" width="39.140625" style="492" customWidth="1"/>
    <col min="8506" max="8506" width="37.28515625" style="492" customWidth="1"/>
    <col min="8507" max="8507" width="31.5703125" style="492" customWidth="1"/>
    <col min="8508" max="8508" width="37" style="492" customWidth="1"/>
    <col min="8509" max="8509" width="31.5703125" style="492" customWidth="1"/>
    <col min="8510" max="8510" width="10" style="492" customWidth="1"/>
    <col min="8511" max="8704" width="15.140625" style="492"/>
    <col min="8705" max="8705" width="40.140625" style="492" customWidth="1"/>
    <col min="8706" max="8706" width="55" style="492" customWidth="1"/>
    <col min="8707" max="8707" width="28.140625" style="492" customWidth="1"/>
    <col min="8708" max="8708" width="42.85546875" style="492" customWidth="1"/>
    <col min="8709" max="8709" width="23.7109375" style="492" customWidth="1"/>
    <col min="8710" max="8710" width="44" style="492" bestFit="1" customWidth="1"/>
    <col min="8711" max="8711" width="63.42578125" style="492" bestFit="1" customWidth="1"/>
    <col min="8712" max="8712" width="12.5703125" style="492" bestFit="1" customWidth="1"/>
    <col min="8713" max="8713" width="11.140625" style="492" bestFit="1" customWidth="1"/>
    <col min="8714" max="8714" width="30.85546875" style="492" customWidth="1"/>
    <col min="8715" max="8715" width="45.7109375" style="492" bestFit="1" customWidth="1"/>
    <col min="8716" max="8716" width="32.7109375" style="492" customWidth="1"/>
    <col min="8717" max="8717" width="34" style="492" customWidth="1"/>
    <col min="8718" max="8718" width="27.28515625" style="492" customWidth="1"/>
    <col min="8719" max="8719" width="49.42578125" style="492" customWidth="1"/>
    <col min="8720" max="8720" width="42.5703125" style="492" customWidth="1"/>
    <col min="8721" max="8721" width="21.140625" style="492" customWidth="1"/>
    <col min="8722" max="8722" width="19.140625" style="492" customWidth="1"/>
    <col min="8723" max="8723" width="30.28515625" style="492" customWidth="1"/>
    <col min="8724" max="8724" width="19.140625" style="492" customWidth="1"/>
    <col min="8725" max="8725" width="29.5703125" style="492" customWidth="1"/>
    <col min="8726" max="8726" width="38.28515625" style="492" customWidth="1"/>
    <col min="8727" max="8727" width="47.85546875" style="492" customWidth="1"/>
    <col min="8728" max="8728" width="24.42578125" style="492" customWidth="1"/>
    <col min="8729" max="8729" width="34.28515625" style="492" customWidth="1"/>
    <col min="8730" max="8742" width="0" style="492" hidden="1" customWidth="1"/>
    <col min="8743" max="8743" width="12.42578125" style="492" customWidth="1"/>
    <col min="8744" max="8744" width="11.5703125" style="492" customWidth="1"/>
    <col min="8745" max="8745" width="11.85546875" style="492" bestFit="1" customWidth="1"/>
    <col min="8746" max="8746" width="10.140625" style="492" bestFit="1" customWidth="1"/>
    <col min="8747" max="8747" width="11" style="492" customWidth="1"/>
    <col min="8748" max="8748" width="11.5703125" style="492" bestFit="1" customWidth="1"/>
    <col min="8749" max="8749" width="10.28515625" style="492" bestFit="1" customWidth="1"/>
    <col min="8750" max="8750" width="10.28515625" style="492" customWidth="1"/>
    <col min="8751" max="8751" width="14.140625" style="492" customWidth="1"/>
    <col min="8752" max="8752" width="11.28515625" style="492" customWidth="1"/>
    <col min="8753" max="8753" width="13.42578125" style="492" customWidth="1"/>
    <col min="8754" max="8754" width="12.42578125" style="492" customWidth="1"/>
    <col min="8755" max="8755" width="28.140625" style="492" customWidth="1"/>
    <col min="8756" max="8756" width="48.28515625" style="492" customWidth="1"/>
    <col min="8757" max="8757" width="35" style="492" customWidth="1"/>
    <col min="8758" max="8758" width="5.140625" style="492" customWidth="1"/>
    <col min="8759" max="8759" width="34.28515625" style="492" customWidth="1"/>
    <col min="8760" max="8760" width="10" style="492" customWidth="1"/>
    <col min="8761" max="8761" width="39.140625" style="492" customWidth="1"/>
    <col min="8762" max="8762" width="37.28515625" style="492" customWidth="1"/>
    <col min="8763" max="8763" width="31.5703125" style="492" customWidth="1"/>
    <col min="8764" max="8764" width="37" style="492" customWidth="1"/>
    <col min="8765" max="8765" width="31.5703125" style="492" customWidth="1"/>
    <col min="8766" max="8766" width="10" style="492" customWidth="1"/>
    <col min="8767" max="8960" width="15.140625" style="492"/>
    <col min="8961" max="8961" width="40.140625" style="492" customWidth="1"/>
    <col min="8962" max="8962" width="55" style="492" customWidth="1"/>
    <col min="8963" max="8963" width="28.140625" style="492" customWidth="1"/>
    <col min="8964" max="8964" width="42.85546875" style="492" customWidth="1"/>
    <col min="8965" max="8965" width="23.7109375" style="492" customWidth="1"/>
    <col min="8966" max="8966" width="44" style="492" bestFit="1" customWidth="1"/>
    <col min="8967" max="8967" width="63.42578125" style="492" bestFit="1" customWidth="1"/>
    <col min="8968" max="8968" width="12.5703125" style="492" bestFit="1" customWidth="1"/>
    <col min="8969" max="8969" width="11.140625" style="492" bestFit="1" customWidth="1"/>
    <col min="8970" max="8970" width="30.85546875" style="492" customWidth="1"/>
    <col min="8971" max="8971" width="45.7109375" style="492" bestFit="1" customWidth="1"/>
    <col min="8972" max="8972" width="32.7109375" style="492" customWidth="1"/>
    <col min="8973" max="8973" width="34" style="492" customWidth="1"/>
    <col min="8974" max="8974" width="27.28515625" style="492" customWidth="1"/>
    <col min="8975" max="8975" width="49.42578125" style="492" customWidth="1"/>
    <col min="8976" max="8976" width="42.5703125" style="492" customWidth="1"/>
    <col min="8977" max="8977" width="21.140625" style="492" customWidth="1"/>
    <col min="8978" max="8978" width="19.140625" style="492" customWidth="1"/>
    <col min="8979" max="8979" width="30.28515625" style="492" customWidth="1"/>
    <col min="8980" max="8980" width="19.140625" style="492" customWidth="1"/>
    <col min="8981" max="8981" width="29.5703125" style="492" customWidth="1"/>
    <col min="8982" max="8982" width="38.28515625" style="492" customWidth="1"/>
    <col min="8983" max="8983" width="47.85546875" style="492" customWidth="1"/>
    <col min="8984" max="8984" width="24.42578125" style="492" customWidth="1"/>
    <col min="8985" max="8985" width="34.28515625" style="492" customWidth="1"/>
    <col min="8986" max="8998" width="0" style="492" hidden="1" customWidth="1"/>
    <col min="8999" max="8999" width="12.42578125" style="492" customWidth="1"/>
    <col min="9000" max="9000" width="11.5703125" style="492" customWidth="1"/>
    <col min="9001" max="9001" width="11.85546875" style="492" bestFit="1" customWidth="1"/>
    <col min="9002" max="9002" width="10.140625" style="492" bestFit="1" customWidth="1"/>
    <col min="9003" max="9003" width="11" style="492" customWidth="1"/>
    <col min="9004" max="9004" width="11.5703125" style="492" bestFit="1" customWidth="1"/>
    <col min="9005" max="9005" width="10.28515625" style="492" bestFit="1" customWidth="1"/>
    <col min="9006" max="9006" width="10.28515625" style="492" customWidth="1"/>
    <col min="9007" max="9007" width="14.140625" style="492" customWidth="1"/>
    <col min="9008" max="9008" width="11.28515625" style="492" customWidth="1"/>
    <col min="9009" max="9009" width="13.42578125" style="492" customWidth="1"/>
    <col min="9010" max="9010" width="12.42578125" style="492" customWidth="1"/>
    <col min="9011" max="9011" width="28.140625" style="492" customWidth="1"/>
    <col min="9012" max="9012" width="48.28515625" style="492" customWidth="1"/>
    <col min="9013" max="9013" width="35" style="492" customWidth="1"/>
    <col min="9014" max="9014" width="5.140625" style="492" customWidth="1"/>
    <col min="9015" max="9015" width="34.28515625" style="492" customWidth="1"/>
    <col min="9016" max="9016" width="10" style="492" customWidth="1"/>
    <col min="9017" max="9017" width="39.140625" style="492" customWidth="1"/>
    <col min="9018" max="9018" width="37.28515625" style="492" customWidth="1"/>
    <col min="9019" max="9019" width="31.5703125" style="492" customWidth="1"/>
    <col min="9020" max="9020" width="37" style="492" customWidth="1"/>
    <col min="9021" max="9021" width="31.5703125" style="492" customWidth="1"/>
    <col min="9022" max="9022" width="10" style="492" customWidth="1"/>
    <col min="9023" max="9216" width="15.140625" style="492"/>
    <col min="9217" max="9217" width="40.140625" style="492" customWidth="1"/>
    <col min="9218" max="9218" width="55" style="492" customWidth="1"/>
    <col min="9219" max="9219" width="28.140625" style="492" customWidth="1"/>
    <col min="9220" max="9220" width="42.85546875" style="492" customWidth="1"/>
    <col min="9221" max="9221" width="23.7109375" style="492" customWidth="1"/>
    <col min="9222" max="9222" width="44" style="492" bestFit="1" customWidth="1"/>
    <col min="9223" max="9223" width="63.42578125" style="492" bestFit="1" customWidth="1"/>
    <col min="9224" max="9224" width="12.5703125" style="492" bestFit="1" customWidth="1"/>
    <col min="9225" max="9225" width="11.140625" style="492" bestFit="1" customWidth="1"/>
    <col min="9226" max="9226" width="30.85546875" style="492" customWidth="1"/>
    <col min="9227" max="9227" width="45.7109375" style="492" bestFit="1" customWidth="1"/>
    <col min="9228" max="9228" width="32.7109375" style="492" customWidth="1"/>
    <col min="9229" max="9229" width="34" style="492" customWidth="1"/>
    <col min="9230" max="9230" width="27.28515625" style="492" customWidth="1"/>
    <col min="9231" max="9231" width="49.42578125" style="492" customWidth="1"/>
    <col min="9232" max="9232" width="42.5703125" style="492" customWidth="1"/>
    <col min="9233" max="9233" width="21.140625" style="492" customWidth="1"/>
    <col min="9234" max="9234" width="19.140625" style="492" customWidth="1"/>
    <col min="9235" max="9235" width="30.28515625" style="492" customWidth="1"/>
    <col min="9236" max="9236" width="19.140625" style="492" customWidth="1"/>
    <col min="9237" max="9237" width="29.5703125" style="492" customWidth="1"/>
    <col min="9238" max="9238" width="38.28515625" style="492" customWidth="1"/>
    <col min="9239" max="9239" width="47.85546875" style="492" customWidth="1"/>
    <col min="9240" max="9240" width="24.42578125" style="492" customWidth="1"/>
    <col min="9241" max="9241" width="34.28515625" style="492" customWidth="1"/>
    <col min="9242" max="9254" width="0" style="492" hidden="1" customWidth="1"/>
    <col min="9255" max="9255" width="12.42578125" style="492" customWidth="1"/>
    <col min="9256" max="9256" width="11.5703125" style="492" customWidth="1"/>
    <col min="9257" max="9257" width="11.85546875" style="492" bestFit="1" customWidth="1"/>
    <col min="9258" max="9258" width="10.140625" style="492" bestFit="1" customWidth="1"/>
    <col min="9259" max="9259" width="11" style="492" customWidth="1"/>
    <col min="9260" max="9260" width="11.5703125" style="492" bestFit="1" customWidth="1"/>
    <col min="9261" max="9261" width="10.28515625" style="492" bestFit="1" customWidth="1"/>
    <col min="9262" max="9262" width="10.28515625" style="492" customWidth="1"/>
    <col min="9263" max="9263" width="14.140625" style="492" customWidth="1"/>
    <col min="9264" max="9264" width="11.28515625" style="492" customWidth="1"/>
    <col min="9265" max="9265" width="13.42578125" style="492" customWidth="1"/>
    <col min="9266" max="9266" width="12.42578125" style="492" customWidth="1"/>
    <col min="9267" max="9267" width="28.140625" style="492" customWidth="1"/>
    <col min="9268" max="9268" width="48.28515625" style="492" customWidth="1"/>
    <col min="9269" max="9269" width="35" style="492" customWidth="1"/>
    <col min="9270" max="9270" width="5.140625" style="492" customWidth="1"/>
    <col min="9271" max="9271" width="34.28515625" style="492" customWidth="1"/>
    <col min="9272" max="9272" width="10" style="492" customWidth="1"/>
    <col min="9273" max="9273" width="39.140625" style="492" customWidth="1"/>
    <col min="9274" max="9274" width="37.28515625" style="492" customWidth="1"/>
    <col min="9275" max="9275" width="31.5703125" style="492" customWidth="1"/>
    <col min="9276" max="9276" width="37" style="492" customWidth="1"/>
    <col min="9277" max="9277" width="31.5703125" style="492" customWidth="1"/>
    <col min="9278" max="9278" width="10" style="492" customWidth="1"/>
    <col min="9279" max="9472" width="15.140625" style="492"/>
    <col min="9473" max="9473" width="40.140625" style="492" customWidth="1"/>
    <col min="9474" max="9474" width="55" style="492" customWidth="1"/>
    <col min="9475" max="9475" width="28.140625" style="492" customWidth="1"/>
    <col min="9476" max="9476" width="42.85546875" style="492" customWidth="1"/>
    <col min="9477" max="9477" width="23.7109375" style="492" customWidth="1"/>
    <col min="9478" max="9478" width="44" style="492" bestFit="1" customWidth="1"/>
    <col min="9479" max="9479" width="63.42578125" style="492" bestFit="1" customWidth="1"/>
    <col min="9480" max="9480" width="12.5703125" style="492" bestFit="1" customWidth="1"/>
    <col min="9481" max="9481" width="11.140625" style="492" bestFit="1" customWidth="1"/>
    <col min="9482" max="9482" width="30.85546875" style="492" customWidth="1"/>
    <col min="9483" max="9483" width="45.7109375" style="492" bestFit="1" customWidth="1"/>
    <col min="9484" max="9484" width="32.7109375" style="492" customWidth="1"/>
    <col min="9485" max="9485" width="34" style="492" customWidth="1"/>
    <col min="9486" max="9486" width="27.28515625" style="492" customWidth="1"/>
    <col min="9487" max="9487" width="49.42578125" style="492" customWidth="1"/>
    <col min="9488" max="9488" width="42.5703125" style="492" customWidth="1"/>
    <col min="9489" max="9489" width="21.140625" style="492" customWidth="1"/>
    <col min="9490" max="9490" width="19.140625" style="492" customWidth="1"/>
    <col min="9491" max="9491" width="30.28515625" style="492" customWidth="1"/>
    <col min="9492" max="9492" width="19.140625" style="492" customWidth="1"/>
    <col min="9493" max="9493" width="29.5703125" style="492" customWidth="1"/>
    <col min="9494" max="9494" width="38.28515625" style="492" customWidth="1"/>
    <col min="9495" max="9495" width="47.85546875" style="492" customWidth="1"/>
    <col min="9496" max="9496" width="24.42578125" style="492" customWidth="1"/>
    <col min="9497" max="9497" width="34.28515625" style="492" customWidth="1"/>
    <col min="9498" max="9510" width="0" style="492" hidden="1" customWidth="1"/>
    <col min="9511" max="9511" width="12.42578125" style="492" customWidth="1"/>
    <col min="9512" max="9512" width="11.5703125" style="492" customWidth="1"/>
    <col min="9513" max="9513" width="11.85546875" style="492" bestFit="1" customWidth="1"/>
    <col min="9514" max="9514" width="10.140625" style="492" bestFit="1" customWidth="1"/>
    <col min="9515" max="9515" width="11" style="492" customWidth="1"/>
    <col min="9516" max="9516" width="11.5703125" style="492" bestFit="1" customWidth="1"/>
    <col min="9517" max="9517" width="10.28515625" style="492" bestFit="1" customWidth="1"/>
    <col min="9518" max="9518" width="10.28515625" style="492" customWidth="1"/>
    <col min="9519" max="9519" width="14.140625" style="492" customWidth="1"/>
    <col min="9520" max="9520" width="11.28515625" style="492" customWidth="1"/>
    <col min="9521" max="9521" width="13.42578125" style="492" customWidth="1"/>
    <col min="9522" max="9522" width="12.42578125" style="492" customWidth="1"/>
    <col min="9523" max="9523" width="28.140625" style="492" customWidth="1"/>
    <col min="9524" max="9524" width="48.28515625" style="492" customWidth="1"/>
    <col min="9525" max="9525" width="35" style="492" customWidth="1"/>
    <col min="9526" max="9526" width="5.140625" style="492" customWidth="1"/>
    <col min="9527" max="9527" width="34.28515625" style="492" customWidth="1"/>
    <col min="9528" max="9528" width="10" style="492" customWidth="1"/>
    <col min="9529" max="9529" width="39.140625" style="492" customWidth="1"/>
    <col min="9530" max="9530" width="37.28515625" style="492" customWidth="1"/>
    <col min="9531" max="9531" width="31.5703125" style="492" customWidth="1"/>
    <col min="9532" max="9532" width="37" style="492" customWidth="1"/>
    <col min="9533" max="9533" width="31.5703125" style="492" customWidth="1"/>
    <col min="9534" max="9534" width="10" style="492" customWidth="1"/>
    <col min="9535" max="9728" width="15.140625" style="492"/>
    <col min="9729" max="9729" width="40.140625" style="492" customWidth="1"/>
    <col min="9730" max="9730" width="55" style="492" customWidth="1"/>
    <col min="9731" max="9731" width="28.140625" style="492" customWidth="1"/>
    <col min="9732" max="9732" width="42.85546875" style="492" customWidth="1"/>
    <col min="9733" max="9733" width="23.7109375" style="492" customWidth="1"/>
    <col min="9734" max="9734" width="44" style="492" bestFit="1" customWidth="1"/>
    <col min="9735" max="9735" width="63.42578125" style="492" bestFit="1" customWidth="1"/>
    <col min="9736" max="9736" width="12.5703125" style="492" bestFit="1" customWidth="1"/>
    <col min="9737" max="9737" width="11.140625" style="492" bestFit="1" customWidth="1"/>
    <col min="9738" max="9738" width="30.85546875" style="492" customWidth="1"/>
    <col min="9739" max="9739" width="45.7109375" style="492" bestFit="1" customWidth="1"/>
    <col min="9740" max="9740" width="32.7109375" style="492" customWidth="1"/>
    <col min="9741" max="9741" width="34" style="492" customWidth="1"/>
    <col min="9742" max="9742" width="27.28515625" style="492" customWidth="1"/>
    <col min="9743" max="9743" width="49.42578125" style="492" customWidth="1"/>
    <col min="9744" max="9744" width="42.5703125" style="492" customWidth="1"/>
    <col min="9745" max="9745" width="21.140625" style="492" customWidth="1"/>
    <col min="9746" max="9746" width="19.140625" style="492" customWidth="1"/>
    <col min="9747" max="9747" width="30.28515625" style="492" customWidth="1"/>
    <col min="9748" max="9748" width="19.140625" style="492" customWidth="1"/>
    <col min="9749" max="9749" width="29.5703125" style="492" customWidth="1"/>
    <col min="9750" max="9750" width="38.28515625" style="492" customWidth="1"/>
    <col min="9751" max="9751" width="47.85546875" style="492" customWidth="1"/>
    <col min="9752" max="9752" width="24.42578125" style="492" customWidth="1"/>
    <col min="9753" max="9753" width="34.28515625" style="492" customWidth="1"/>
    <col min="9754" max="9766" width="0" style="492" hidden="1" customWidth="1"/>
    <col min="9767" max="9767" width="12.42578125" style="492" customWidth="1"/>
    <col min="9768" max="9768" width="11.5703125" style="492" customWidth="1"/>
    <col min="9769" max="9769" width="11.85546875" style="492" bestFit="1" customWidth="1"/>
    <col min="9770" max="9770" width="10.140625" style="492" bestFit="1" customWidth="1"/>
    <col min="9771" max="9771" width="11" style="492" customWidth="1"/>
    <col min="9772" max="9772" width="11.5703125" style="492" bestFit="1" customWidth="1"/>
    <col min="9773" max="9773" width="10.28515625" style="492" bestFit="1" customWidth="1"/>
    <col min="9774" max="9774" width="10.28515625" style="492" customWidth="1"/>
    <col min="9775" max="9775" width="14.140625" style="492" customWidth="1"/>
    <col min="9776" max="9776" width="11.28515625" style="492" customWidth="1"/>
    <col min="9777" max="9777" width="13.42578125" style="492" customWidth="1"/>
    <col min="9778" max="9778" width="12.42578125" style="492" customWidth="1"/>
    <col min="9779" max="9779" width="28.140625" style="492" customWidth="1"/>
    <col min="9780" max="9780" width="48.28515625" style="492" customWidth="1"/>
    <col min="9781" max="9781" width="35" style="492" customWidth="1"/>
    <col min="9782" max="9782" width="5.140625" style="492" customWidth="1"/>
    <col min="9783" max="9783" width="34.28515625" style="492" customWidth="1"/>
    <col min="9784" max="9784" width="10" style="492" customWidth="1"/>
    <col min="9785" max="9785" width="39.140625" style="492" customWidth="1"/>
    <col min="9786" max="9786" width="37.28515625" style="492" customWidth="1"/>
    <col min="9787" max="9787" width="31.5703125" style="492" customWidth="1"/>
    <col min="9788" max="9788" width="37" style="492" customWidth="1"/>
    <col min="9789" max="9789" width="31.5703125" style="492" customWidth="1"/>
    <col min="9790" max="9790" width="10" style="492" customWidth="1"/>
    <col min="9791" max="9984" width="15.140625" style="492"/>
    <col min="9985" max="9985" width="40.140625" style="492" customWidth="1"/>
    <col min="9986" max="9986" width="55" style="492" customWidth="1"/>
    <col min="9987" max="9987" width="28.140625" style="492" customWidth="1"/>
    <col min="9988" max="9988" width="42.85546875" style="492" customWidth="1"/>
    <col min="9989" max="9989" width="23.7109375" style="492" customWidth="1"/>
    <col min="9990" max="9990" width="44" style="492" bestFit="1" customWidth="1"/>
    <col min="9991" max="9991" width="63.42578125" style="492" bestFit="1" customWidth="1"/>
    <col min="9992" max="9992" width="12.5703125" style="492" bestFit="1" customWidth="1"/>
    <col min="9993" max="9993" width="11.140625" style="492" bestFit="1" customWidth="1"/>
    <col min="9994" max="9994" width="30.85546875" style="492" customWidth="1"/>
    <col min="9995" max="9995" width="45.7109375" style="492" bestFit="1" customWidth="1"/>
    <col min="9996" max="9996" width="32.7109375" style="492" customWidth="1"/>
    <col min="9997" max="9997" width="34" style="492" customWidth="1"/>
    <col min="9998" max="9998" width="27.28515625" style="492" customWidth="1"/>
    <col min="9999" max="9999" width="49.42578125" style="492" customWidth="1"/>
    <col min="10000" max="10000" width="42.5703125" style="492" customWidth="1"/>
    <col min="10001" max="10001" width="21.140625" style="492" customWidth="1"/>
    <col min="10002" max="10002" width="19.140625" style="492" customWidth="1"/>
    <col min="10003" max="10003" width="30.28515625" style="492" customWidth="1"/>
    <col min="10004" max="10004" width="19.140625" style="492" customWidth="1"/>
    <col min="10005" max="10005" width="29.5703125" style="492" customWidth="1"/>
    <col min="10006" max="10006" width="38.28515625" style="492" customWidth="1"/>
    <col min="10007" max="10007" width="47.85546875" style="492" customWidth="1"/>
    <col min="10008" max="10008" width="24.42578125" style="492" customWidth="1"/>
    <col min="10009" max="10009" width="34.28515625" style="492" customWidth="1"/>
    <col min="10010" max="10022" width="0" style="492" hidden="1" customWidth="1"/>
    <col min="10023" max="10023" width="12.42578125" style="492" customWidth="1"/>
    <col min="10024" max="10024" width="11.5703125" style="492" customWidth="1"/>
    <col min="10025" max="10025" width="11.85546875" style="492" bestFit="1" customWidth="1"/>
    <col min="10026" max="10026" width="10.140625" style="492" bestFit="1" customWidth="1"/>
    <col min="10027" max="10027" width="11" style="492" customWidth="1"/>
    <col min="10028" max="10028" width="11.5703125" style="492" bestFit="1" customWidth="1"/>
    <col min="10029" max="10029" width="10.28515625" style="492" bestFit="1" customWidth="1"/>
    <col min="10030" max="10030" width="10.28515625" style="492" customWidth="1"/>
    <col min="10031" max="10031" width="14.140625" style="492" customWidth="1"/>
    <col min="10032" max="10032" width="11.28515625" style="492" customWidth="1"/>
    <col min="10033" max="10033" width="13.42578125" style="492" customWidth="1"/>
    <col min="10034" max="10034" width="12.42578125" style="492" customWidth="1"/>
    <col min="10035" max="10035" width="28.140625" style="492" customWidth="1"/>
    <col min="10036" max="10036" width="48.28515625" style="492" customWidth="1"/>
    <col min="10037" max="10037" width="35" style="492" customWidth="1"/>
    <col min="10038" max="10038" width="5.140625" style="492" customWidth="1"/>
    <col min="10039" max="10039" width="34.28515625" style="492" customWidth="1"/>
    <col min="10040" max="10040" width="10" style="492" customWidth="1"/>
    <col min="10041" max="10041" width="39.140625" style="492" customWidth="1"/>
    <col min="10042" max="10042" width="37.28515625" style="492" customWidth="1"/>
    <col min="10043" max="10043" width="31.5703125" style="492" customWidth="1"/>
    <col min="10044" max="10044" width="37" style="492" customWidth="1"/>
    <col min="10045" max="10045" width="31.5703125" style="492" customWidth="1"/>
    <col min="10046" max="10046" width="10" style="492" customWidth="1"/>
    <col min="10047" max="10240" width="15.140625" style="492"/>
    <col min="10241" max="10241" width="40.140625" style="492" customWidth="1"/>
    <col min="10242" max="10242" width="55" style="492" customWidth="1"/>
    <col min="10243" max="10243" width="28.140625" style="492" customWidth="1"/>
    <col min="10244" max="10244" width="42.85546875" style="492" customWidth="1"/>
    <col min="10245" max="10245" width="23.7109375" style="492" customWidth="1"/>
    <col min="10246" max="10246" width="44" style="492" bestFit="1" customWidth="1"/>
    <col min="10247" max="10247" width="63.42578125" style="492" bestFit="1" customWidth="1"/>
    <col min="10248" max="10248" width="12.5703125" style="492" bestFit="1" customWidth="1"/>
    <col min="10249" max="10249" width="11.140625" style="492" bestFit="1" customWidth="1"/>
    <col min="10250" max="10250" width="30.85546875" style="492" customWidth="1"/>
    <col min="10251" max="10251" width="45.7109375" style="492" bestFit="1" customWidth="1"/>
    <col min="10252" max="10252" width="32.7109375" style="492" customWidth="1"/>
    <col min="10253" max="10253" width="34" style="492" customWidth="1"/>
    <col min="10254" max="10254" width="27.28515625" style="492" customWidth="1"/>
    <col min="10255" max="10255" width="49.42578125" style="492" customWidth="1"/>
    <col min="10256" max="10256" width="42.5703125" style="492" customWidth="1"/>
    <col min="10257" max="10257" width="21.140625" style="492" customWidth="1"/>
    <col min="10258" max="10258" width="19.140625" style="492" customWidth="1"/>
    <col min="10259" max="10259" width="30.28515625" style="492" customWidth="1"/>
    <col min="10260" max="10260" width="19.140625" style="492" customWidth="1"/>
    <col min="10261" max="10261" width="29.5703125" style="492" customWidth="1"/>
    <col min="10262" max="10262" width="38.28515625" style="492" customWidth="1"/>
    <col min="10263" max="10263" width="47.85546875" style="492" customWidth="1"/>
    <col min="10264" max="10264" width="24.42578125" style="492" customWidth="1"/>
    <col min="10265" max="10265" width="34.28515625" style="492" customWidth="1"/>
    <col min="10266" max="10278" width="0" style="492" hidden="1" customWidth="1"/>
    <col min="10279" max="10279" width="12.42578125" style="492" customWidth="1"/>
    <col min="10280" max="10280" width="11.5703125" style="492" customWidth="1"/>
    <col min="10281" max="10281" width="11.85546875" style="492" bestFit="1" customWidth="1"/>
    <col min="10282" max="10282" width="10.140625" style="492" bestFit="1" customWidth="1"/>
    <col min="10283" max="10283" width="11" style="492" customWidth="1"/>
    <col min="10284" max="10284" width="11.5703125" style="492" bestFit="1" customWidth="1"/>
    <col min="10285" max="10285" width="10.28515625" style="492" bestFit="1" customWidth="1"/>
    <col min="10286" max="10286" width="10.28515625" style="492" customWidth="1"/>
    <col min="10287" max="10287" width="14.140625" style="492" customWidth="1"/>
    <col min="10288" max="10288" width="11.28515625" style="492" customWidth="1"/>
    <col min="10289" max="10289" width="13.42578125" style="492" customWidth="1"/>
    <col min="10290" max="10290" width="12.42578125" style="492" customWidth="1"/>
    <col min="10291" max="10291" width="28.140625" style="492" customWidth="1"/>
    <col min="10292" max="10292" width="48.28515625" style="492" customWidth="1"/>
    <col min="10293" max="10293" width="35" style="492" customWidth="1"/>
    <col min="10294" max="10294" width="5.140625" style="492" customWidth="1"/>
    <col min="10295" max="10295" width="34.28515625" style="492" customWidth="1"/>
    <col min="10296" max="10296" width="10" style="492" customWidth="1"/>
    <col min="10297" max="10297" width="39.140625" style="492" customWidth="1"/>
    <col min="10298" max="10298" width="37.28515625" style="492" customWidth="1"/>
    <col min="10299" max="10299" width="31.5703125" style="492" customWidth="1"/>
    <col min="10300" max="10300" width="37" style="492" customWidth="1"/>
    <col min="10301" max="10301" width="31.5703125" style="492" customWidth="1"/>
    <col min="10302" max="10302" width="10" style="492" customWidth="1"/>
    <col min="10303" max="10496" width="15.140625" style="492"/>
    <col min="10497" max="10497" width="40.140625" style="492" customWidth="1"/>
    <col min="10498" max="10498" width="55" style="492" customWidth="1"/>
    <col min="10499" max="10499" width="28.140625" style="492" customWidth="1"/>
    <col min="10500" max="10500" width="42.85546875" style="492" customWidth="1"/>
    <col min="10501" max="10501" width="23.7109375" style="492" customWidth="1"/>
    <col min="10502" max="10502" width="44" style="492" bestFit="1" customWidth="1"/>
    <col min="10503" max="10503" width="63.42578125" style="492" bestFit="1" customWidth="1"/>
    <col min="10504" max="10504" width="12.5703125" style="492" bestFit="1" customWidth="1"/>
    <col min="10505" max="10505" width="11.140625" style="492" bestFit="1" customWidth="1"/>
    <col min="10506" max="10506" width="30.85546875" style="492" customWidth="1"/>
    <col min="10507" max="10507" width="45.7109375" style="492" bestFit="1" customWidth="1"/>
    <col min="10508" max="10508" width="32.7109375" style="492" customWidth="1"/>
    <col min="10509" max="10509" width="34" style="492" customWidth="1"/>
    <col min="10510" max="10510" width="27.28515625" style="492" customWidth="1"/>
    <col min="10511" max="10511" width="49.42578125" style="492" customWidth="1"/>
    <col min="10512" max="10512" width="42.5703125" style="492" customWidth="1"/>
    <col min="10513" max="10513" width="21.140625" style="492" customWidth="1"/>
    <col min="10514" max="10514" width="19.140625" style="492" customWidth="1"/>
    <col min="10515" max="10515" width="30.28515625" style="492" customWidth="1"/>
    <col min="10516" max="10516" width="19.140625" style="492" customWidth="1"/>
    <col min="10517" max="10517" width="29.5703125" style="492" customWidth="1"/>
    <col min="10518" max="10518" width="38.28515625" style="492" customWidth="1"/>
    <col min="10519" max="10519" width="47.85546875" style="492" customWidth="1"/>
    <col min="10520" max="10520" width="24.42578125" style="492" customWidth="1"/>
    <col min="10521" max="10521" width="34.28515625" style="492" customWidth="1"/>
    <col min="10522" max="10534" width="0" style="492" hidden="1" customWidth="1"/>
    <col min="10535" max="10535" width="12.42578125" style="492" customWidth="1"/>
    <col min="10536" max="10536" width="11.5703125" style="492" customWidth="1"/>
    <col min="10537" max="10537" width="11.85546875" style="492" bestFit="1" customWidth="1"/>
    <col min="10538" max="10538" width="10.140625" style="492" bestFit="1" customWidth="1"/>
    <col min="10539" max="10539" width="11" style="492" customWidth="1"/>
    <col min="10540" max="10540" width="11.5703125" style="492" bestFit="1" customWidth="1"/>
    <col min="10541" max="10541" width="10.28515625" style="492" bestFit="1" customWidth="1"/>
    <col min="10542" max="10542" width="10.28515625" style="492" customWidth="1"/>
    <col min="10543" max="10543" width="14.140625" style="492" customWidth="1"/>
    <col min="10544" max="10544" width="11.28515625" style="492" customWidth="1"/>
    <col min="10545" max="10545" width="13.42578125" style="492" customWidth="1"/>
    <col min="10546" max="10546" width="12.42578125" style="492" customWidth="1"/>
    <col min="10547" max="10547" width="28.140625" style="492" customWidth="1"/>
    <col min="10548" max="10548" width="48.28515625" style="492" customWidth="1"/>
    <col min="10549" max="10549" width="35" style="492" customWidth="1"/>
    <col min="10550" max="10550" width="5.140625" style="492" customWidth="1"/>
    <col min="10551" max="10551" width="34.28515625" style="492" customWidth="1"/>
    <col min="10552" max="10552" width="10" style="492" customWidth="1"/>
    <col min="10553" max="10553" width="39.140625" style="492" customWidth="1"/>
    <col min="10554" max="10554" width="37.28515625" style="492" customWidth="1"/>
    <col min="10555" max="10555" width="31.5703125" style="492" customWidth="1"/>
    <col min="10556" max="10556" width="37" style="492" customWidth="1"/>
    <col min="10557" max="10557" width="31.5703125" style="492" customWidth="1"/>
    <col min="10558" max="10558" width="10" style="492" customWidth="1"/>
    <col min="10559" max="10752" width="15.140625" style="492"/>
    <col min="10753" max="10753" width="40.140625" style="492" customWidth="1"/>
    <col min="10754" max="10754" width="55" style="492" customWidth="1"/>
    <col min="10755" max="10755" width="28.140625" style="492" customWidth="1"/>
    <col min="10756" max="10756" width="42.85546875" style="492" customWidth="1"/>
    <col min="10757" max="10757" width="23.7109375" style="492" customWidth="1"/>
    <col min="10758" max="10758" width="44" style="492" bestFit="1" customWidth="1"/>
    <col min="10759" max="10759" width="63.42578125" style="492" bestFit="1" customWidth="1"/>
    <col min="10760" max="10760" width="12.5703125" style="492" bestFit="1" customWidth="1"/>
    <col min="10761" max="10761" width="11.140625" style="492" bestFit="1" customWidth="1"/>
    <col min="10762" max="10762" width="30.85546875" style="492" customWidth="1"/>
    <col min="10763" max="10763" width="45.7109375" style="492" bestFit="1" customWidth="1"/>
    <col min="10764" max="10764" width="32.7109375" style="492" customWidth="1"/>
    <col min="10765" max="10765" width="34" style="492" customWidth="1"/>
    <col min="10766" max="10766" width="27.28515625" style="492" customWidth="1"/>
    <col min="10767" max="10767" width="49.42578125" style="492" customWidth="1"/>
    <col min="10768" max="10768" width="42.5703125" style="492" customWidth="1"/>
    <col min="10769" max="10769" width="21.140625" style="492" customWidth="1"/>
    <col min="10770" max="10770" width="19.140625" style="492" customWidth="1"/>
    <col min="10771" max="10771" width="30.28515625" style="492" customWidth="1"/>
    <col min="10772" max="10772" width="19.140625" style="492" customWidth="1"/>
    <col min="10773" max="10773" width="29.5703125" style="492" customWidth="1"/>
    <col min="10774" max="10774" width="38.28515625" style="492" customWidth="1"/>
    <col min="10775" max="10775" width="47.85546875" style="492" customWidth="1"/>
    <col min="10776" max="10776" width="24.42578125" style="492" customWidth="1"/>
    <col min="10777" max="10777" width="34.28515625" style="492" customWidth="1"/>
    <col min="10778" max="10790" width="0" style="492" hidden="1" customWidth="1"/>
    <col min="10791" max="10791" width="12.42578125" style="492" customWidth="1"/>
    <col min="10792" max="10792" width="11.5703125" style="492" customWidth="1"/>
    <col min="10793" max="10793" width="11.85546875" style="492" bestFit="1" customWidth="1"/>
    <col min="10794" max="10794" width="10.140625" style="492" bestFit="1" customWidth="1"/>
    <col min="10795" max="10795" width="11" style="492" customWidth="1"/>
    <col min="10796" max="10796" width="11.5703125" style="492" bestFit="1" customWidth="1"/>
    <col min="10797" max="10797" width="10.28515625" style="492" bestFit="1" customWidth="1"/>
    <col min="10798" max="10798" width="10.28515625" style="492" customWidth="1"/>
    <col min="10799" max="10799" width="14.140625" style="492" customWidth="1"/>
    <col min="10800" max="10800" width="11.28515625" style="492" customWidth="1"/>
    <col min="10801" max="10801" width="13.42578125" style="492" customWidth="1"/>
    <col min="10802" max="10802" width="12.42578125" style="492" customWidth="1"/>
    <col min="10803" max="10803" width="28.140625" style="492" customWidth="1"/>
    <col min="10804" max="10804" width="48.28515625" style="492" customWidth="1"/>
    <col min="10805" max="10805" width="35" style="492" customWidth="1"/>
    <col min="10806" max="10806" width="5.140625" style="492" customWidth="1"/>
    <col min="10807" max="10807" width="34.28515625" style="492" customWidth="1"/>
    <col min="10808" max="10808" width="10" style="492" customWidth="1"/>
    <col min="10809" max="10809" width="39.140625" style="492" customWidth="1"/>
    <col min="10810" max="10810" width="37.28515625" style="492" customWidth="1"/>
    <col min="10811" max="10811" width="31.5703125" style="492" customWidth="1"/>
    <col min="10812" max="10812" width="37" style="492" customWidth="1"/>
    <col min="10813" max="10813" width="31.5703125" style="492" customWidth="1"/>
    <col min="10814" max="10814" width="10" style="492" customWidth="1"/>
    <col min="10815" max="11008" width="15.140625" style="492"/>
    <col min="11009" max="11009" width="40.140625" style="492" customWidth="1"/>
    <col min="11010" max="11010" width="55" style="492" customWidth="1"/>
    <col min="11011" max="11011" width="28.140625" style="492" customWidth="1"/>
    <col min="11012" max="11012" width="42.85546875" style="492" customWidth="1"/>
    <col min="11013" max="11013" width="23.7109375" style="492" customWidth="1"/>
    <col min="11014" max="11014" width="44" style="492" bestFit="1" customWidth="1"/>
    <col min="11015" max="11015" width="63.42578125" style="492" bestFit="1" customWidth="1"/>
    <col min="11016" max="11016" width="12.5703125" style="492" bestFit="1" customWidth="1"/>
    <col min="11017" max="11017" width="11.140625" style="492" bestFit="1" customWidth="1"/>
    <col min="11018" max="11018" width="30.85546875" style="492" customWidth="1"/>
    <col min="11019" max="11019" width="45.7109375" style="492" bestFit="1" customWidth="1"/>
    <col min="11020" max="11020" width="32.7109375" style="492" customWidth="1"/>
    <col min="11021" max="11021" width="34" style="492" customWidth="1"/>
    <col min="11022" max="11022" width="27.28515625" style="492" customWidth="1"/>
    <col min="11023" max="11023" width="49.42578125" style="492" customWidth="1"/>
    <col min="11024" max="11024" width="42.5703125" style="492" customWidth="1"/>
    <col min="11025" max="11025" width="21.140625" style="492" customWidth="1"/>
    <col min="11026" max="11026" width="19.140625" style="492" customWidth="1"/>
    <col min="11027" max="11027" width="30.28515625" style="492" customWidth="1"/>
    <col min="11028" max="11028" width="19.140625" style="492" customWidth="1"/>
    <col min="11029" max="11029" width="29.5703125" style="492" customWidth="1"/>
    <col min="11030" max="11030" width="38.28515625" style="492" customWidth="1"/>
    <col min="11031" max="11031" width="47.85546875" style="492" customWidth="1"/>
    <col min="11032" max="11032" width="24.42578125" style="492" customWidth="1"/>
    <col min="11033" max="11033" width="34.28515625" style="492" customWidth="1"/>
    <col min="11034" max="11046" width="0" style="492" hidden="1" customWidth="1"/>
    <col min="11047" max="11047" width="12.42578125" style="492" customWidth="1"/>
    <col min="11048" max="11048" width="11.5703125" style="492" customWidth="1"/>
    <col min="11049" max="11049" width="11.85546875" style="492" bestFit="1" customWidth="1"/>
    <col min="11050" max="11050" width="10.140625" style="492" bestFit="1" customWidth="1"/>
    <col min="11051" max="11051" width="11" style="492" customWidth="1"/>
    <col min="11052" max="11052" width="11.5703125" style="492" bestFit="1" customWidth="1"/>
    <col min="11053" max="11053" width="10.28515625" style="492" bestFit="1" customWidth="1"/>
    <col min="11054" max="11054" width="10.28515625" style="492" customWidth="1"/>
    <col min="11055" max="11055" width="14.140625" style="492" customWidth="1"/>
    <col min="11056" max="11056" width="11.28515625" style="492" customWidth="1"/>
    <col min="11057" max="11057" width="13.42578125" style="492" customWidth="1"/>
    <col min="11058" max="11058" width="12.42578125" style="492" customWidth="1"/>
    <col min="11059" max="11059" width="28.140625" style="492" customWidth="1"/>
    <col min="11060" max="11060" width="48.28515625" style="492" customWidth="1"/>
    <col min="11061" max="11061" width="35" style="492" customWidth="1"/>
    <col min="11062" max="11062" width="5.140625" style="492" customWidth="1"/>
    <col min="11063" max="11063" width="34.28515625" style="492" customWidth="1"/>
    <col min="11064" max="11064" width="10" style="492" customWidth="1"/>
    <col min="11065" max="11065" width="39.140625" style="492" customWidth="1"/>
    <col min="11066" max="11066" width="37.28515625" style="492" customWidth="1"/>
    <col min="11067" max="11067" width="31.5703125" style="492" customWidth="1"/>
    <col min="11068" max="11068" width="37" style="492" customWidth="1"/>
    <col min="11069" max="11069" width="31.5703125" style="492" customWidth="1"/>
    <col min="11070" max="11070" width="10" style="492" customWidth="1"/>
    <col min="11071" max="11264" width="15.140625" style="492"/>
    <col min="11265" max="11265" width="40.140625" style="492" customWidth="1"/>
    <col min="11266" max="11266" width="55" style="492" customWidth="1"/>
    <col min="11267" max="11267" width="28.140625" style="492" customWidth="1"/>
    <col min="11268" max="11268" width="42.85546875" style="492" customWidth="1"/>
    <col min="11269" max="11269" width="23.7109375" style="492" customWidth="1"/>
    <col min="11270" max="11270" width="44" style="492" bestFit="1" customWidth="1"/>
    <col min="11271" max="11271" width="63.42578125" style="492" bestFit="1" customWidth="1"/>
    <col min="11272" max="11272" width="12.5703125" style="492" bestFit="1" customWidth="1"/>
    <col min="11273" max="11273" width="11.140625" style="492" bestFit="1" customWidth="1"/>
    <col min="11274" max="11274" width="30.85546875" style="492" customWidth="1"/>
    <col min="11275" max="11275" width="45.7109375" style="492" bestFit="1" customWidth="1"/>
    <col min="11276" max="11276" width="32.7109375" style="492" customWidth="1"/>
    <col min="11277" max="11277" width="34" style="492" customWidth="1"/>
    <col min="11278" max="11278" width="27.28515625" style="492" customWidth="1"/>
    <col min="11279" max="11279" width="49.42578125" style="492" customWidth="1"/>
    <col min="11280" max="11280" width="42.5703125" style="492" customWidth="1"/>
    <col min="11281" max="11281" width="21.140625" style="492" customWidth="1"/>
    <col min="11282" max="11282" width="19.140625" style="492" customWidth="1"/>
    <col min="11283" max="11283" width="30.28515625" style="492" customWidth="1"/>
    <col min="11284" max="11284" width="19.140625" style="492" customWidth="1"/>
    <col min="11285" max="11285" width="29.5703125" style="492" customWidth="1"/>
    <col min="11286" max="11286" width="38.28515625" style="492" customWidth="1"/>
    <col min="11287" max="11287" width="47.85546875" style="492" customWidth="1"/>
    <col min="11288" max="11288" width="24.42578125" style="492" customWidth="1"/>
    <col min="11289" max="11289" width="34.28515625" style="492" customWidth="1"/>
    <col min="11290" max="11302" width="0" style="492" hidden="1" customWidth="1"/>
    <col min="11303" max="11303" width="12.42578125" style="492" customWidth="1"/>
    <col min="11304" max="11304" width="11.5703125" style="492" customWidth="1"/>
    <col min="11305" max="11305" width="11.85546875" style="492" bestFit="1" customWidth="1"/>
    <col min="11306" max="11306" width="10.140625" style="492" bestFit="1" customWidth="1"/>
    <col min="11307" max="11307" width="11" style="492" customWidth="1"/>
    <col min="11308" max="11308" width="11.5703125" style="492" bestFit="1" customWidth="1"/>
    <col min="11309" max="11309" width="10.28515625" style="492" bestFit="1" customWidth="1"/>
    <col min="11310" max="11310" width="10.28515625" style="492" customWidth="1"/>
    <col min="11311" max="11311" width="14.140625" style="492" customWidth="1"/>
    <col min="11312" max="11312" width="11.28515625" style="492" customWidth="1"/>
    <col min="11313" max="11313" width="13.42578125" style="492" customWidth="1"/>
    <col min="11314" max="11314" width="12.42578125" style="492" customWidth="1"/>
    <col min="11315" max="11315" width="28.140625" style="492" customWidth="1"/>
    <col min="11316" max="11316" width="48.28515625" style="492" customWidth="1"/>
    <col min="11317" max="11317" width="35" style="492" customWidth="1"/>
    <col min="11318" max="11318" width="5.140625" style="492" customWidth="1"/>
    <col min="11319" max="11319" width="34.28515625" style="492" customWidth="1"/>
    <col min="11320" max="11320" width="10" style="492" customWidth="1"/>
    <col min="11321" max="11321" width="39.140625" style="492" customWidth="1"/>
    <col min="11322" max="11322" width="37.28515625" style="492" customWidth="1"/>
    <col min="11323" max="11323" width="31.5703125" style="492" customWidth="1"/>
    <col min="11324" max="11324" width="37" style="492" customWidth="1"/>
    <col min="11325" max="11325" width="31.5703125" style="492" customWidth="1"/>
    <col min="11326" max="11326" width="10" style="492" customWidth="1"/>
    <col min="11327" max="11520" width="15.140625" style="492"/>
    <col min="11521" max="11521" width="40.140625" style="492" customWidth="1"/>
    <col min="11522" max="11522" width="55" style="492" customWidth="1"/>
    <col min="11523" max="11523" width="28.140625" style="492" customWidth="1"/>
    <col min="11524" max="11524" width="42.85546875" style="492" customWidth="1"/>
    <col min="11525" max="11525" width="23.7109375" style="492" customWidth="1"/>
    <col min="11526" max="11526" width="44" style="492" bestFit="1" customWidth="1"/>
    <col min="11527" max="11527" width="63.42578125" style="492" bestFit="1" customWidth="1"/>
    <col min="11528" max="11528" width="12.5703125" style="492" bestFit="1" customWidth="1"/>
    <col min="11529" max="11529" width="11.140625" style="492" bestFit="1" customWidth="1"/>
    <col min="11530" max="11530" width="30.85546875" style="492" customWidth="1"/>
    <col min="11531" max="11531" width="45.7109375" style="492" bestFit="1" customWidth="1"/>
    <col min="11532" max="11532" width="32.7109375" style="492" customWidth="1"/>
    <col min="11533" max="11533" width="34" style="492" customWidth="1"/>
    <col min="11534" max="11534" width="27.28515625" style="492" customWidth="1"/>
    <col min="11535" max="11535" width="49.42578125" style="492" customWidth="1"/>
    <col min="11536" max="11536" width="42.5703125" style="492" customWidth="1"/>
    <col min="11537" max="11537" width="21.140625" style="492" customWidth="1"/>
    <col min="11538" max="11538" width="19.140625" style="492" customWidth="1"/>
    <col min="11539" max="11539" width="30.28515625" style="492" customWidth="1"/>
    <col min="11540" max="11540" width="19.140625" style="492" customWidth="1"/>
    <col min="11541" max="11541" width="29.5703125" style="492" customWidth="1"/>
    <col min="11542" max="11542" width="38.28515625" style="492" customWidth="1"/>
    <col min="11543" max="11543" width="47.85546875" style="492" customWidth="1"/>
    <col min="11544" max="11544" width="24.42578125" style="492" customWidth="1"/>
    <col min="11545" max="11545" width="34.28515625" style="492" customWidth="1"/>
    <col min="11546" max="11558" width="0" style="492" hidden="1" customWidth="1"/>
    <col min="11559" max="11559" width="12.42578125" style="492" customWidth="1"/>
    <col min="11560" max="11560" width="11.5703125" style="492" customWidth="1"/>
    <col min="11561" max="11561" width="11.85546875" style="492" bestFit="1" customWidth="1"/>
    <col min="11562" max="11562" width="10.140625" style="492" bestFit="1" customWidth="1"/>
    <col min="11563" max="11563" width="11" style="492" customWidth="1"/>
    <col min="11564" max="11564" width="11.5703125" style="492" bestFit="1" customWidth="1"/>
    <col min="11565" max="11565" width="10.28515625" style="492" bestFit="1" customWidth="1"/>
    <col min="11566" max="11566" width="10.28515625" style="492" customWidth="1"/>
    <col min="11567" max="11567" width="14.140625" style="492" customWidth="1"/>
    <col min="11568" max="11568" width="11.28515625" style="492" customWidth="1"/>
    <col min="11569" max="11569" width="13.42578125" style="492" customWidth="1"/>
    <col min="11570" max="11570" width="12.42578125" style="492" customWidth="1"/>
    <col min="11571" max="11571" width="28.140625" style="492" customWidth="1"/>
    <col min="11572" max="11572" width="48.28515625" style="492" customWidth="1"/>
    <col min="11573" max="11573" width="35" style="492" customWidth="1"/>
    <col min="11574" max="11574" width="5.140625" style="492" customWidth="1"/>
    <col min="11575" max="11575" width="34.28515625" style="492" customWidth="1"/>
    <col min="11576" max="11576" width="10" style="492" customWidth="1"/>
    <col min="11577" max="11577" width="39.140625" style="492" customWidth="1"/>
    <col min="11578" max="11578" width="37.28515625" style="492" customWidth="1"/>
    <col min="11579" max="11579" width="31.5703125" style="492" customWidth="1"/>
    <col min="11580" max="11580" width="37" style="492" customWidth="1"/>
    <col min="11581" max="11581" width="31.5703125" style="492" customWidth="1"/>
    <col min="11582" max="11582" width="10" style="492" customWidth="1"/>
    <col min="11583" max="11776" width="15.140625" style="492"/>
    <col min="11777" max="11777" width="40.140625" style="492" customWidth="1"/>
    <col min="11778" max="11778" width="55" style="492" customWidth="1"/>
    <col min="11779" max="11779" width="28.140625" style="492" customWidth="1"/>
    <col min="11780" max="11780" width="42.85546875" style="492" customWidth="1"/>
    <col min="11781" max="11781" width="23.7109375" style="492" customWidth="1"/>
    <col min="11782" max="11782" width="44" style="492" bestFit="1" customWidth="1"/>
    <col min="11783" max="11783" width="63.42578125" style="492" bestFit="1" customWidth="1"/>
    <col min="11784" max="11784" width="12.5703125" style="492" bestFit="1" customWidth="1"/>
    <col min="11785" max="11785" width="11.140625" style="492" bestFit="1" customWidth="1"/>
    <col min="11786" max="11786" width="30.85546875" style="492" customWidth="1"/>
    <col min="11787" max="11787" width="45.7109375" style="492" bestFit="1" customWidth="1"/>
    <col min="11788" max="11788" width="32.7109375" style="492" customWidth="1"/>
    <col min="11789" max="11789" width="34" style="492" customWidth="1"/>
    <col min="11790" max="11790" width="27.28515625" style="492" customWidth="1"/>
    <col min="11791" max="11791" width="49.42578125" style="492" customWidth="1"/>
    <col min="11792" max="11792" width="42.5703125" style="492" customWidth="1"/>
    <col min="11793" max="11793" width="21.140625" style="492" customWidth="1"/>
    <col min="11794" max="11794" width="19.140625" style="492" customWidth="1"/>
    <col min="11795" max="11795" width="30.28515625" style="492" customWidth="1"/>
    <col min="11796" max="11796" width="19.140625" style="492" customWidth="1"/>
    <col min="11797" max="11797" width="29.5703125" style="492" customWidth="1"/>
    <col min="11798" max="11798" width="38.28515625" style="492" customWidth="1"/>
    <col min="11799" max="11799" width="47.85546875" style="492" customWidth="1"/>
    <col min="11800" max="11800" width="24.42578125" style="492" customWidth="1"/>
    <col min="11801" max="11801" width="34.28515625" style="492" customWidth="1"/>
    <col min="11802" max="11814" width="0" style="492" hidden="1" customWidth="1"/>
    <col min="11815" max="11815" width="12.42578125" style="492" customWidth="1"/>
    <col min="11816" max="11816" width="11.5703125" style="492" customWidth="1"/>
    <col min="11817" max="11817" width="11.85546875" style="492" bestFit="1" customWidth="1"/>
    <col min="11818" max="11818" width="10.140625" style="492" bestFit="1" customWidth="1"/>
    <col min="11819" max="11819" width="11" style="492" customWidth="1"/>
    <col min="11820" max="11820" width="11.5703125" style="492" bestFit="1" customWidth="1"/>
    <col min="11821" max="11821" width="10.28515625" style="492" bestFit="1" customWidth="1"/>
    <col min="11822" max="11822" width="10.28515625" style="492" customWidth="1"/>
    <col min="11823" max="11823" width="14.140625" style="492" customWidth="1"/>
    <col min="11824" max="11824" width="11.28515625" style="492" customWidth="1"/>
    <col min="11825" max="11825" width="13.42578125" style="492" customWidth="1"/>
    <col min="11826" max="11826" width="12.42578125" style="492" customWidth="1"/>
    <col min="11827" max="11827" width="28.140625" style="492" customWidth="1"/>
    <col min="11828" max="11828" width="48.28515625" style="492" customWidth="1"/>
    <col min="11829" max="11829" width="35" style="492" customWidth="1"/>
    <col min="11830" max="11830" width="5.140625" style="492" customWidth="1"/>
    <col min="11831" max="11831" width="34.28515625" style="492" customWidth="1"/>
    <col min="11832" max="11832" width="10" style="492" customWidth="1"/>
    <col min="11833" max="11833" width="39.140625" style="492" customWidth="1"/>
    <col min="11834" max="11834" width="37.28515625" style="492" customWidth="1"/>
    <col min="11835" max="11835" width="31.5703125" style="492" customWidth="1"/>
    <col min="11836" max="11836" width="37" style="492" customWidth="1"/>
    <col min="11837" max="11837" width="31.5703125" style="492" customWidth="1"/>
    <col min="11838" max="11838" width="10" style="492" customWidth="1"/>
    <col min="11839" max="12032" width="15.140625" style="492"/>
    <col min="12033" max="12033" width="40.140625" style="492" customWidth="1"/>
    <col min="12034" max="12034" width="55" style="492" customWidth="1"/>
    <col min="12035" max="12035" width="28.140625" style="492" customWidth="1"/>
    <col min="12036" max="12036" width="42.85546875" style="492" customWidth="1"/>
    <col min="12037" max="12037" width="23.7109375" style="492" customWidth="1"/>
    <col min="12038" max="12038" width="44" style="492" bestFit="1" customWidth="1"/>
    <col min="12039" max="12039" width="63.42578125" style="492" bestFit="1" customWidth="1"/>
    <col min="12040" max="12040" width="12.5703125" style="492" bestFit="1" customWidth="1"/>
    <col min="12041" max="12041" width="11.140625" style="492" bestFit="1" customWidth="1"/>
    <col min="12042" max="12042" width="30.85546875" style="492" customWidth="1"/>
    <col min="12043" max="12043" width="45.7109375" style="492" bestFit="1" customWidth="1"/>
    <col min="12044" max="12044" width="32.7109375" style="492" customWidth="1"/>
    <col min="12045" max="12045" width="34" style="492" customWidth="1"/>
    <col min="12046" max="12046" width="27.28515625" style="492" customWidth="1"/>
    <col min="12047" max="12047" width="49.42578125" style="492" customWidth="1"/>
    <col min="12048" max="12048" width="42.5703125" style="492" customWidth="1"/>
    <col min="12049" max="12049" width="21.140625" style="492" customWidth="1"/>
    <col min="12050" max="12050" width="19.140625" style="492" customWidth="1"/>
    <col min="12051" max="12051" width="30.28515625" style="492" customWidth="1"/>
    <col min="12052" max="12052" width="19.140625" style="492" customWidth="1"/>
    <col min="12053" max="12053" width="29.5703125" style="492" customWidth="1"/>
    <col min="12054" max="12054" width="38.28515625" style="492" customWidth="1"/>
    <col min="12055" max="12055" width="47.85546875" style="492" customWidth="1"/>
    <col min="12056" max="12056" width="24.42578125" style="492" customWidth="1"/>
    <col min="12057" max="12057" width="34.28515625" style="492" customWidth="1"/>
    <col min="12058" max="12070" width="0" style="492" hidden="1" customWidth="1"/>
    <col min="12071" max="12071" width="12.42578125" style="492" customWidth="1"/>
    <col min="12072" max="12072" width="11.5703125" style="492" customWidth="1"/>
    <col min="12073" max="12073" width="11.85546875" style="492" bestFit="1" customWidth="1"/>
    <col min="12074" max="12074" width="10.140625" style="492" bestFit="1" customWidth="1"/>
    <col min="12075" max="12075" width="11" style="492" customWidth="1"/>
    <col min="12076" max="12076" width="11.5703125" style="492" bestFit="1" customWidth="1"/>
    <col min="12077" max="12077" width="10.28515625" style="492" bestFit="1" customWidth="1"/>
    <col min="12078" max="12078" width="10.28515625" style="492" customWidth="1"/>
    <col min="12079" max="12079" width="14.140625" style="492" customWidth="1"/>
    <col min="12080" max="12080" width="11.28515625" style="492" customWidth="1"/>
    <col min="12081" max="12081" width="13.42578125" style="492" customWidth="1"/>
    <col min="12082" max="12082" width="12.42578125" style="492" customWidth="1"/>
    <col min="12083" max="12083" width="28.140625" style="492" customWidth="1"/>
    <col min="12084" max="12084" width="48.28515625" style="492" customWidth="1"/>
    <col min="12085" max="12085" width="35" style="492" customWidth="1"/>
    <col min="12086" max="12086" width="5.140625" style="492" customWidth="1"/>
    <col min="12087" max="12087" width="34.28515625" style="492" customWidth="1"/>
    <col min="12088" max="12088" width="10" style="492" customWidth="1"/>
    <col min="12089" max="12089" width="39.140625" style="492" customWidth="1"/>
    <col min="12090" max="12090" width="37.28515625" style="492" customWidth="1"/>
    <col min="12091" max="12091" width="31.5703125" style="492" customWidth="1"/>
    <col min="12092" max="12092" width="37" style="492" customWidth="1"/>
    <col min="12093" max="12093" width="31.5703125" style="492" customWidth="1"/>
    <col min="12094" max="12094" width="10" style="492" customWidth="1"/>
    <col min="12095" max="12288" width="15.140625" style="492"/>
    <col min="12289" max="12289" width="40.140625" style="492" customWidth="1"/>
    <col min="12290" max="12290" width="55" style="492" customWidth="1"/>
    <col min="12291" max="12291" width="28.140625" style="492" customWidth="1"/>
    <col min="12292" max="12292" width="42.85546875" style="492" customWidth="1"/>
    <col min="12293" max="12293" width="23.7109375" style="492" customWidth="1"/>
    <col min="12294" max="12294" width="44" style="492" bestFit="1" customWidth="1"/>
    <col min="12295" max="12295" width="63.42578125" style="492" bestFit="1" customWidth="1"/>
    <col min="12296" max="12296" width="12.5703125" style="492" bestFit="1" customWidth="1"/>
    <col min="12297" max="12297" width="11.140625" style="492" bestFit="1" customWidth="1"/>
    <col min="12298" max="12298" width="30.85546875" style="492" customWidth="1"/>
    <col min="12299" max="12299" width="45.7109375" style="492" bestFit="1" customWidth="1"/>
    <col min="12300" max="12300" width="32.7109375" style="492" customWidth="1"/>
    <col min="12301" max="12301" width="34" style="492" customWidth="1"/>
    <col min="12302" max="12302" width="27.28515625" style="492" customWidth="1"/>
    <col min="12303" max="12303" width="49.42578125" style="492" customWidth="1"/>
    <col min="12304" max="12304" width="42.5703125" style="492" customWidth="1"/>
    <col min="12305" max="12305" width="21.140625" style="492" customWidth="1"/>
    <col min="12306" max="12306" width="19.140625" style="492" customWidth="1"/>
    <col min="12307" max="12307" width="30.28515625" style="492" customWidth="1"/>
    <col min="12308" max="12308" width="19.140625" style="492" customWidth="1"/>
    <col min="12309" max="12309" width="29.5703125" style="492" customWidth="1"/>
    <col min="12310" max="12310" width="38.28515625" style="492" customWidth="1"/>
    <col min="12311" max="12311" width="47.85546875" style="492" customWidth="1"/>
    <col min="12312" max="12312" width="24.42578125" style="492" customWidth="1"/>
    <col min="12313" max="12313" width="34.28515625" style="492" customWidth="1"/>
    <col min="12314" max="12326" width="0" style="492" hidden="1" customWidth="1"/>
    <col min="12327" max="12327" width="12.42578125" style="492" customWidth="1"/>
    <col min="12328" max="12328" width="11.5703125" style="492" customWidth="1"/>
    <col min="12329" max="12329" width="11.85546875" style="492" bestFit="1" customWidth="1"/>
    <col min="12330" max="12330" width="10.140625" style="492" bestFit="1" customWidth="1"/>
    <col min="12331" max="12331" width="11" style="492" customWidth="1"/>
    <col min="12332" max="12332" width="11.5703125" style="492" bestFit="1" customWidth="1"/>
    <col min="12333" max="12333" width="10.28515625" style="492" bestFit="1" customWidth="1"/>
    <col min="12334" max="12334" width="10.28515625" style="492" customWidth="1"/>
    <col min="12335" max="12335" width="14.140625" style="492" customWidth="1"/>
    <col min="12336" max="12336" width="11.28515625" style="492" customWidth="1"/>
    <col min="12337" max="12337" width="13.42578125" style="492" customWidth="1"/>
    <col min="12338" max="12338" width="12.42578125" style="492" customWidth="1"/>
    <col min="12339" max="12339" width="28.140625" style="492" customWidth="1"/>
    <col min="12340" max="12340" width="48.28515625" style="492" customWidth="1"/>
    <col min="12341" max="12341" width="35" style="492" customWidth="1"/>
    <col min="12342" max="12342" width="5.140625" style="492" customWidth="1"/>
    <col min="12343" max="12343" width="34.28515625" style="492" customWidth="1"/>
    <col min="12344" max="12344" width="10" style="492" customWidth="1"/>
    <col min="12345" max="12345" width="39.140625" style="492" customWidth="1"/>
    <col min="12346" max="12346" width="37.28515625" style="492" customWidth="1"/>
    <col min="12347" max="12347" width="31.5703125" style="492" customWidth="1"/>
    <col min="12348" max="12348" width="37" style="492" customWidth="1"/>
    <col min="12349" max="12349" width="31.5703125" style="492" customWidth="1"/>
    <col min="12350" max="12350" width="10" style="492" customWidth="1"/>
    <col min="12351" max="12544" width="15.140625" style="492"/>
    <col min="12545" max="12545" width="40.140625" style="492" customWidth="1"/>
    <col min="12546" max="12546" width="55" style="492" customWidth="1"/>
    <col min="12547" max="12547" width="28.140625" style="492" customWidth="1"/>
    <col min="12548" max="12548" width="42.85546875" style="492" customWidth="1"/>
    <col min="12549" max="12549" width="23.7109375" style="492" customWidth="1"/>
    <col min="12550" max="12550" width="44" style="492" bestFit="1" customWidth="1"/>
    <col min="12551" max="12551" width="63.42578125" style="492" bestFit="1" customWidth="1"/>
    <col min="12552" max="12552" width="12.5703125" style="492" bestFit="1" customWidth="1"/>
    <col min="12553" max="12553" width="11.140625" style="492" bestFit="1" customWidth="1"/>
    <col min="12554" max="12554" width="30.85546875" style="492" customWidth="1"/>
    <col min="12555" max="12555" width="45.7109375" style="492" bestFit="1" customWidth="1"/>
    <col min="12556" max="12556" width="32.7109375" style="492" customWidth="1"/>
    <col min="12557" max="12557" width="34" style="492" customWidth="1"/>
    <col min="12558" max="12558" width="27.28515625" style="492" customWidth="1"/>
    <col min="12559" max="12559" width="49.42578125" style="492" customWidth="1"/>
    <col min="12560" max="12560" width="42.5703125" style="492" customWidth="1"/>
    <col min="12561" max="12561" width="21.140625" style="492" customWidth="1"/>
    <col min="12562" max="12562" width="19.140625" style="492" customWidth="1"/>
    <col min="12563" max="12563" width="30.28515625" style="492" customWidth="1"/>
    <col min="12564" max="12564" width="19.140625" style="492" customWidth="1"/>
    <col min="12565" max="12565" width="29.5703125" style="492" customWidth="1"/>
    <col min="12566" max="12566" width="38.28515625" style="492" customWidth="1"/>
    <col min="12567" max="12567" width="47.85546875" style="492" customWidth="1"/>
    <col min="12568" max="12568" width="24.42578125" style="492" customWidth="1"/>
    <col min="12569" max="12569" width="34.28515625" style="492" customWidth="1"/>
    <col min="12570" max="12582" width="0" style="492" hidden="1" customWidth="1"/>
    <col min="12583" max="12583" width="12.42578125" style="492" customWidth="1"/>
    <col min="12584" max="12584" width="11.5703125" style="492" customWidth="1"/>
    <col min="12585" max="12585" width="11.85546875" style="492" bestFit="1" customWidth="1"/>
    <col min="12586" max="12586" width="10.140625" style="492" bestFit="1" customWidth="1"/>
    <col min="12587" max="12587" width="11" style="492" customWidth="1"/>
    <col min="12588" max="12588" width="11.5703125" style="492" bestFit="1" customWidth="1"/>
    <col min="12589" max="12589" width="10.28515625" style="492" bestFit="1" customWidth="1"/>
    <col min="12590" max="12590" width="10.28515625" style="492" customWidth="1"/>
    <col min="12591" max="12591" width="14.140625" style="492" customWidth="1"/>
    <col min="12592" max="12592" width="11.28515625" style="492" customWidth="1"/>
    <col min="12593" max="12593" width="13.42578125" style="492" customWidth="1"/>
    <col min="12594" max="12594" width="12.42578125" style="492" customWidth="1"/>
    <col min="12595" max="12595" width="28.140625" style="492" customWidth="1"/>
    <col min="12596" max="12596" width="48.28515625" style="492" customWidth="1"/>
    <col min="12597" max="12597" width="35" style="492" customWidth="1"/>
    <col min="12598" max="12598" width="5.140625" style="492" customWidth="1"/>
    <col min="12599" max="12599" width="34.28515625" style="492" customWidth="1"/>
    <col min="12600" max="12600" width="10" style="492" customWidth="1"/>
    <col min="12601" max="12601" width="39.140625" style="492" customWidth="1"/>
    <col min="12602" max="12602" width="37.28515625" style="492" customWidth="1"/>
    <col min="12603" max="12603" width="31.5703125" style="492" customWidth="1"/>
    <col min="12604" max="12604" width="37" style="492" customWidth="1"/>
    <col min="12605" max="12605" width="31.5703125" style="492" customWidth="1"/>
    <col min="12606" max="12606" width="10" style="492" customWidth="1"/>
    <col min="12607" max="12800" width="15.140625" style="492"/>
    <col min="12801" max="12801" width="40.140625" style="492" customWidth="1"/>
    <col min="12802" max="12802" width="55" style="492" customWidth="1"/>
    <col min="12803" max="12803" width="28.140625" style="492" customWidth="1"/>
    <col min="12804" max="12804" width="42.85546875" style="492" customWidth="1"/>
    <col min="12805" max="12805" width="23.7109375" style="492" customWidth="1"/>
    <col min="12806" max="12806" width="44" style="492" bestFit="1" customWidth="1"/>
    <col min="12807" max="12807" width="63.42578125" style="492" bestFit="1" customWidth="1"/>
    <col min="12808" max="12808" width="12.5703125" style="492" bestFit="1" customWidth="1"/>
    <col min="12809" max="12809" width="11.140625" style="492" bestFit="1" customWidth="1"/>
    <col min="12810" max="12810" width="30.85546875" style="492" customWidth="1"/>
    <col min="12811" max="12811" width="45.7109375" style="492" bestFit="1" customWidth="1"/>
    <col min="12812" max="12812" width="32.7109375" style="492" customWidth="1"/>
    <col min="12813" max="12813" width="34" style="492" customWidth="1"/>
    <col min="12814" max="12814" width="27.28515625" style="492" customWidth="1"/>
    <col min="12815" max="12815" width="49.42578125" style="492" customWidth="1"/>
    <col min="12816" max="12816" width="42.5703125" style="492" customWidth="1"/>
    <col min="12817" max="12817" width="21.140625" style="492" customWidth="1"/>
    <col min="12818" max="12818" width="19.140625" style="492" customWidth="1"/>
    <col min="12819" max="12819" width="30.28515625" style="492" customWidth="1"/>
    <col min="12820" max="12820" width="19.140625" style="492" customWidth="1"/>
    <col min="12821" max="12821" width="29.5703125" style="492" customWidth="1"/>
    <col min="12822" max="12822" width="38.28515625" style="492" customWidth="1"/>
    <col min="12823" max="12823" width="47.85546875" style="492" customWidth="1"/>
    <col min="12824" max="12824" width="24.42578125" style="492" customWidth="1"/>
    <col min="12825" max="12825" width="34.28515625" style="492" customWidth="1"/>
    <col min="12826" max="12838" width="0" style="492" hidden="1" customWidth="1"/>
    <col min="12839" max="12839" width="12.42578125" style="492" customWidth="1"/>
    <col min="12840" max="12840" width="11.5703125" style="492" customWidth="1"/>
    <col min="12841" max="12841" width="11.85546875" style="492" bestFit="1" customWidth="1"/>
    <col min="12842" max="12842" width="10.140625" style="492" bestFit="1" customWidth="1"/>
    <col min="12843" max="12843" width="11" style="492" customWidth="1"/>
    <col min="12844" max="12844" width="11.5703125" style="492" bestFit="1" customWidth="1"/>
    <col min="12845" max="12845" width="10.28515625" style="492" bestFit="1" customWidth="1"/>
    <col min="12846" max="12846" width="10.28515625" style="492" customWidth="1"/>
    <col min="12847" max="12847" width="14.140625" style="492" customWidth="1"/>
    <col min="12848" max="12848" width="11.28515625" style="492" customWidth="1"/>
    <col min="12849" max="12849" width="13.42578125" style="492" customWidth="1"/>
    <col min="12850" max="12850" width="12.42578125" style="492" customWidth="1"/>
    <col min="12851" max="12851" width="28.140625" style="492" customWidth="1"/>
    <col min="12852" max="12852" width="48.28515625" style="492" customWidth="1"/>
    <col min="12853" max="12853" width="35" style="492" customWidth="1"/>
    <col min="12854" max="12854" width="5.140625" style="492" customWidth="1"/>
    <col min="12855" max="12855" width="34.28515625" style="492" customWidth="1"/>
    <col min="12856" max="12856" width="10" style="492" customWidth="1"/>
    <col min="12857" max="12857" width="39.140625" style="492" customWidth="1"/>
    <col min="12858" max="12858" width="37.28515625" style="492" customWidth="1"/>
    <col min="12859" max="12859" width="31.5703125" style="492" customWidth="1"/>
    <col min="12860" max="12860" width="37" style="492" customWidth="1"/>
    <col min="12861" max="12861" width="31.5703125" style="492" customWidth="1"/>
    <col min="12862" max="12862" width="10" style="492" customWidth="1"/>
    <col min="12863" max="13056" width="15.140625" style="492"/>
    <col min="13057" max="13057" width="40.140625" style="492" customWidth="1"/>
    <col min="13058" max="13058" width="55" style="492" customWidth="1"/>
    <col min="13059" max="13059" width="28.140625" style="492" customWidth="1"/>
    <col min="13060" max="13060" width="42.85546875" style="492" customWidth="1"/>
    <col min="13061" max="13061" width="23.7109375" style="492" customWidth="1"/>
    <col min="13062" max="13062" width="44" style="492" bestFit="1" customWidth="1"/>
    <col min="13063" max="13063" width="63.42578125" style="492" bestFit="1" customWidth="1"/>
    <col min="13064" max="13064" width="12.5703125" style="492" bestFit="1" customWidth="1"/>
    <col min="13065" max="13065" width="11.140625" style="492" bestFit="1" customWidth="1"/>
    <col min="13066" max="13066" width="30.85546875" style="492" customWidth="1"/>
    <col min="13067" max="13067" width="45.7109375" style="492" bestFit="1" customWidth="1"/>
    <col min="13068" max="13068" width="32.7109375" style="492" customWidth="1"/>
    <col min="13069" max="13069" width="34" style="492" customWidth="1"/>
    <col min="13070" max="13070" width="27.28515625" style="492" customWidth="1"/>
    <col min="13071" max="13071" width="49.42578125" style="492" customWidth="1"/>
    <col min="13072" max="13072" width="42.5703125" style="492" customWidth="1"/>
    <col min="13073" max="13073" width="21.140625" style="492" customWidth="1"/>
    <col min="13074" max="13074" width="19.140625" style="492" customWidth="1"/>
    <col min="13075" max="13075" width="30.28515625" style="492" customWidth="1"/>
    <col min="13076" max="13076" width="19.140625" style="492" customWidth="1"/>
    <col min="13077" max="13077" width="29.5703125" style="492" customWidth="1"/>
    <col min="13078" max="13078" width="38.28515625" style="492" customWidth="1"/>
    <col min="13079" max="13079" width="47.85546875" style="492" customWidth="1"/>
    <col min="13080" max="13080" width="24.42578125" style="492" customWidth="1"/>
    <col min="13081" max="13081" width="34.28515625" style="492" customWidth="1"/>
    <col min="13082" max="13094" width="0" style="492" hidden="1" customWidth="1"/>
    <col min="13095" max="13095" width="12.42578125" style="492" customWidth="1"/>
    <col min="13096" max="13096" width="11.5703125" style="492" customWidth="1"/>
    <col min="13097" max="13097" width="11.85546875" style="492" bestFit="1" customWidth="1"/>
    <col min="13098" max="13098" width="10.140625" style="492" bestFit="1" customWidth="1"/>
    <col min="13099" max="13099" width="11" style="492" customWidth="1"/>
    <col min="13100" max="13100" width="11.5703125" style="492" bestFit="1" customWidth="1"/>
    <col min="13101" max="13101" width="10.28515625" style="492" bestFit="1" customWidth="1"/>
    <col min="13102" max="13102" width="10.28515625" style="492" customWidth="1"/>
    <col min="13103" max="13103" width="14.140625" style="492" customWidth="1"/>
    <col min="13104" max="13104" width="11.28515625" style="492" customWidth="1"/>
    <col min="13105" max="13105" width="13.42578125" style="492" customWidth="1"/>
    <col min="13106" max="13106" width="12.42578125" style="492" customWidth="1"/>
    <col min="13107" max="13107" width="28.140625" style="492" customWidth="1"/>
    <col min="13108" max="13108" width="48.28515625" style="492" customWidth="1"/>
    <col min="13109" max="13109" width="35" style="492" customWidth="1"/>
    <col min="13110" max="13110" width="5.140625" style="492" customWidth="1"/>
    <col min="13111" max="13111" width="34.28515625" style="492" customWidth="1"/>
    <col min="13112" max="13112" width="10" style="492" customWidth="1"/>
    <col min="13113" max="13113" width="39.140625" style="492" customWidth="1"/>
    <col min="13114" max="13114" width="37.28515625" style="492" customWidth="1"/>
    <col min="13115" max="13115" width="31.5703125" style="492" customWidth="1"/>
    <col min="13116" max="13116" width="37" style="492" customWidth="1"/>
    <col min="13117" max="13117" width="31.5703125" style="492" customWidth="1"/>
    <col min="13118" max="13118" width="10" style="492" customWidth="1"/>
    <col min="13119" max="13312" width="15.140625" style="492"/>
    <col min="13313" max="13313" width="40.140625" style="492" customWidth="1"/>
    <col min="13314" max="13314" width="55" style="492" customWidth="1"/>
    <col min="13315" max="13315" width="28.140625" style="492" customWidth="1"/>
    <col min="13316" max="13316" width="42.85546875" style="492" customWidth="1"/>
    <col min="13317" max="13317" width="23.7109375" style="492" customWidth="1"/>
    <col min="13318" max="13318" width="44" style="492" bestFit="1" customWidth="1"/>
    <col min="13319" max="13319" width="63.42578125" style="492" bestFit="1" customWidth="1"/>
    <col min="13320" max="13320" width="12.5703125" style="492" bestFit="1" customWidth="1"/>
    <col min="13321" max="13321" width="11.140625" style="492" bestFit="1" customWidth="1"/>
    <col min="13322" max="13322" width="30.85546875" style="492" customWidth="1"/>
    <col min="13323" max="13323" width="45.7109375" style="492" bestFit="1" customWidth="1"/>
    <col min="13324" max="13324" width="32.7109375" style="492" customWidth="1"/>
    <col min="13325" max="13325" width="34" style="492" customWidth="1"/>
    <col min="13326" max="13326" width="27.28515625" style="492" customWidth="1"/>
    <col min="13327" max="13327" width="49.42578125" style="492" customWidth="1"/>
    <col min="13328" max="13328" width="42.5703125" style="492" customWidth="1"/>
    <col min="13329" max="13329" width="21.140625" style="492" customWidth="1"/>
    <col min="13330" max="13330" width="19.140625" style="492" customWidth="1"/>
    <col min="13331" max="13331" width="30.28515625" style="492" customWidth="1"/>
    <col min="13332" max="13332" width="19.140625" style="492" customWidth="1"/>
    <col min="13333" max="13333" width="29.5703125" style="492" customWidth="1"/>
    <col min="13334" max="13334" width="38.28515625" style="492" customWidth="1"/>
    <col min="13335" max="13335" width="47.85546875" style="492" customWidth="1"/>
    <col min="13336" max="13336" width="24.42578125" style="492" customWidth="1"/>
    <col min="13337" max="13337" width="34.28515625" style="492" customWidth="1"/>
    <col min="13338" max="13350" width="0" style="492" hidden="1" customWidth="1"/>
    <col min="13351" max="13351" width="12.42578125" style="492" customWidth="1"/>
    <col min="13352" max="13352" width="11.5703125" style="492" customWidth="1"/>
    <col min="13353" max="13353" width="11.85546875" style="492" bestFit="1" customWidth="1"/>
    <col min="13354" max="13354" width="10.140625" style="492" bestFit="1" customWidth="1"/>
    <col min="13355" max="13355" width="11" style="492" customWidth="1"/>
    <col min="13356" max="13356" width="11.5703125" style="492" bestFit="1" customWidth="1"/>
    <col min="13357" max="13357" width="10.28515625" style="492" bestFit="1" customWidth="1"/>
    <col min="13358" max="13358" width="10.28515625" style="492" customWidth="1"/>
    <col min="13359" max="13359" width="14.140625" style="492" customWidth="1"/>
    <col min="13360" max="13360" width="11.28515625" style="492" customWidth="1"/>
    <col min="13361" max="13361" width="13.42578125" style="492" customWidth="1"/>
    <col min="13362" max="13362" width="12.42578125" style="492" customWidth="1"/>
    <col min="13363" max="13363" width="28.140625" style="492" customWidth="1"/>
    <col min="13364" max="13364" width="48.28515625" style="492" customWidth="1"/>
    <col min="13365" max="13365" width="35" style="492" customWidth="1"/>
    <col min="13366" max="13366" width="5.140625" style="492" customWidth="1"/>
    <col min="13367" max="13367" width="34.28515625" style="492" customWidth="1"/>
    <col min="13368" max="13368" width="10" style="492" customWidth="1"/>
    <col min="13369" max="13369" width="39.140625" style="492" customWidth="1"/>
    <col min="13370" max="13370" width="37.28515625" style="492" customWidth="1"/>
    <col min="13371" max="13371" width="31.5703125" style="492" customWidth="1"/>
    <col min="13372" max="13372" width="37" style="492" customWidth="1"/>
    <col min="13373" max="13373" width="31.5703125" style="492" customWidth="1"/>
    <col min="13374" max="13374" width="10" style="492" customWidth="1"/>
    <col min="13375" max="13568" width="15.140625" style="492"/>
    <col min="13569" max="13569" width="40.140625" style="492" customWidth="1"/>
    <col min="13570" max="13570" width="55" style="492" customWidth="1"/>
    <col min="13571" max="13571" width="28.140625" style="492" customWidth="1"/>
    <col min="13572" max="13572" width="42.85546875" style="492" customWidth="1"/>
    <col min="13573" max="13573" width="23.7109375" style="492" customWidth="1"/>
    <col min="13574" max="13574" width="44" style="492" bestFit="1" customWidth="1"/>
    <col min="13575" max="13575" width="63.42578125" style="492" bestFit="1" customWidth="1"/>
    <col min="13576" max="13576" width="12.5703125" style="492" bestFit="1" customWidth="1"/>
    <col min="13577" max="13577" width="11.140625" style="492" bestFit="1" customWidth="1"/>
    <col min="13578" max="13578" width="30.85546875" style="492" customWidth="1"/>
    <col min="13579" max="13579" width="45.7109375" style="492" bestFit="1" customWidth="1"/>
    <col min="13580" max="13580" width="32.7109375" style="492" customWidth="1"/>
    <col min="13581" max="13581" width="34" style="492" customWidth="1"/>
    <col min="13582" max="13582" width="27.28515625" style="492" customWidth="1"/>
    <col min="13583" max="13583" width="49.42578125" style="492" customWidth="1"/>
    <col min="13584" max="13584" width="42.5703125" style="492" customWidth="1"/>
    <col min="13585" max="13585" width="21.140625" style="492" customWidth="1"/>
    <col min="13586" max="13586" width="19.140625" style="492" customWidth="1"/>
    <col min="13587" max="13587" width="30.28515625" style="492" customWidth="1"/>
    <col min="13588" max="13588" width="19.140625" style="492" customWidth="1"/>
    <col min="13589" max="13589" width="29.5703125" style="492" customWidth="1"/>
    <col min="13590" max="13590" width="38.28515625" style="492" customWidth="1"/>
    <col min="13591" max="13591" width="47.85546875" style="492" customWidth="1"/>
    <col min="13592" max="13592" width="24.42578125" style="492" customWidth="1"/>
    <col min="13593" max="13593" width="34.28515625" style="492" customWidth="1"/>
    <col min="13594" max="13606" width="0" style="492" hidden="1" customWidth="1"/>
    <col min="13607" max="13607" width="12.42578125" style="492" customWidth="1"/>
    <col min="13608" max="13608" width="11.5703125" style="492" customWidth="1"/>
    <col min="13609" max="13609" width="11.85546875" style="492" bestFit="1" customWidth="1"/>
    <col min="13610" max="13610" width="10.140625" style="492" bestFit="1" customWidth="1"/>
    <col min="13611" max="13611" width="11" style="492" customWidth="1"/>
    <col min="13612" max="13612" width="11.5703125" style="492" bestFit="1" customWidth="1"/>
    <col min="13613" max="13613" width="10.28515625" style="492" bestFit="1" customWidth="1"/>
    <col min="13614" max="13614" width="10.28515625" style="492" customWidth="1"/>
    <col min="13615" max="13615" width="14.140625" style="492" customWidth="1"/>
    <col min="13616" max="13616" width="11.28515625" style="492" customWidth="1"/>
    <col min="13617" max="13617" width="13.42578125" style="492" customWidth="1"/>
    <col min="13618" max="13618" width="12.42578125" style="492" customWidth="1"/>
    <col min="13619" max="13619" width="28.140625" style="492" customWidth="1"/>
    <col min="13620" max="13620" width="48.28515625" style="492" customWidth="1"/>
    <col min="13621" max="13621" width="35" style="492" customWidth="1"/>
    <col min="13622" max="13622" width="5.140625" style="492" customWidth="1"/>
    <col min="13623" max="13623" width="34.28515625" style="492" customWidth="1"/>
    <col min="13624" max="13624" width="10" style="492" customWidth="1"/>
    <col min="13625" max="13625" width="39.140625" style="492" customWidth="1"/>
    <col min="13626" max="13626" width="37.28515625" style="492" customWidth="1"/>
    <col min="13627" max="13627" width="31.5703125" style="492" customWidth="1"/>
    <col min="13628" max="13628" width="37" style="492" customWidth="1"/>
    <col min="13629" max="13629" width="31.5703125" style="492" customWidth="1"/>
    <col min="13630" max="13630" width="10" style="492" customWidth="1"/>
    <col min="13631" max="13824" width="15.140625" style="492"/>
    <col min="13825" max="13825" width="40.140625" style="492" customWidth="1"/>
    <col min="13826" max="13826" width="55" style="492" customWidth="1"/>
    <col min="13827" max="13827" width="28.140625" style="492" customWidth="1"/>
    <col min="13828" max="13828" width="42.85546875" style="492" customWidth="1"/>
    <col min="13829" max="13829" width="23.7109375" style="492" customWidth="1"/>
    <col min="13830" max="13830" width="44" style="492" bestFit="1" customWidth="1"/>
    <col min="13831" max="13831" width="63.42578125" style="492" bestFit="1" customWidth="1"/>
    <col min="13832" max="13832" width="12.5703125" style="492" bestFit="1" customWidth="1"/>
    <col min="13833" max="13833" width="11.140625" style="492" bestFit="1" customWidth="1"/>
    <col min="13834" max="13834" width="30.85546875" style="492" customWidth="1"/>
    <col min="13835" max="13835" width="45.7109375" style="492" bestFit="1" customWidth="1"/>
    <col min="13836" max="13836" width="32.7109375" style="492" customWidth="1"/>
    <col min="13837" max="13837" width="34" style="492" customWidth="1"/>
    <col min="13838" max="13838" width="27.28515625" style="492" customWidth="1"/>
    <col min="13839" max="13839" width="49.42578125" style="492" customWidth="1"/>
    <col min="13840" max="13840" width="42.5703125" style="492" customWidth="1"/>
    <col min="13841" max="13841" width="21.140625" style="492" customWidth="1"/>
    <col min="13842" max="13842" width="19.140625" style="492" customWidth="1"/>
    <col min="13843" max="13843" width="30.28515625" style="492" customWidth="1"/>
    <col min="13844" max="13844" width="19.140625" style="492" customWidth="1"/>
    <col min="13845" max="13845" width="29.5703125" style="492" customWidth="1"/>
    <col min="13846" max="13846" width="38.28515625" style="492" customWidth="1"/>
    <col min="13847" max="13847" width="47.85546875" style="492" customWidth="1"/>
    <col min="13848" max="13848" width="24.42578125" style="492" customWidth="1"/>
    <col min="13849" max="13849" width="34.28515625" style="492" customWidth="1"/>
    <col min="13850" max="13862" width="0" style="492" hidden="1" customWidth="1"/>
    <col min="13863" max="13863" width="12.42578125" style="492" customWidth="1"/>
    <col min="13864" max="13864" width="11.5703125" style="492" customWidth="1"/>
    <col min="13865" max="13865" width="11.85546875" style="492" bestFit="1" customWidth="1"/>
    <col min="13866" max="13866" width="10.140625" style="492" bestFit="1" customWidth="1"/>
    <col min="13867" max="13867" width="11" style="492" customWidth="1"/>
    <col min="13868" max="13868" width="11.5703125" style="492" bestFit="1" customWidth="1"/>
    <col min="13869" max="13869" width="10.28515625" style="492" bestFit="1" customWidth="1"/>
    <col min="13870" max="13870" width="10.28515625" style="492" customWidth="1"/>
    <col min="13871" max="13871" width="14.140625" style="492" customWidth="1"/>
    <col min="13872" max="13872" width="11.28515625" style="492" customWidth="1"/>
    <col min="13873" max="13873" width="13.42578125" style="492" customWidth="1"/>
    <col min="13874" max="13874" width="12.42578125" style="492" customWidth="1"/>
    <col min="13875" max="13875" width="28.140625" style="492" customWidth="1"/>
    <col min="13876" max="13876" width="48.28515625" style="492" customWidth="1"/>
    <col min="13877" max="13877" width="35" style="492" customWidth="1"/>
    <col min="13878" max="13878" width="5.140625" style="492" customWidth="1"/>
    <col min="13879" max="13879" width="34.28515625" style="492" customWidth="1"/>
    <col min="13880" max="13880" width="10" style="492" customWidth="1"/>
    <col min="13881" max="13881" width="39.140625" style="492" customWidth="1"/>
    <col min="13882" max="13882" width="37.28515625" style="492" customWidth="1"/>
    <col min="13883" max="13883" width="31.5703125" style="492" customWidth="1"/>
    <col min="13884" max="13884" width="37" style="492" customWidth="1"/>
    <col min="13885" max="13885" width="31.5703125" style="492" customWidth="1"/>
    <col min="13886" max="13886" width="10" style="492" customWidth="1"/>
    <col min="13887" max="14080" width="15.140625" style="492"/>
    <col min="14081" max="14081" width="40.140625" style="492" customWidth="1"/>
    <col min="14082" max="14082" width="55" style="492" customWidth="1"/>
    <col min="14083" max="14083" width="28.140625" style="492" customWidth="1"/>
    <col min="14084" max="14084" width="42.85546875" style="492" customWidth="1"/>
    <col min="14085" max="14085" width="23.7109375" style="492" customWidth="1"/>
    <col min="14086" max="14086" width="44" style="492" bestFit="1" customWidth="1"/>
    <col min="14087" max="14087" width="63.42578125" style="492" bestFit="1" customWidth="1"/>
    <col min="14088" max="14088" width="12.5703125" style="492" bestFit="1" customWidth="1"/>
    <col min="14089" max="14089" width="11.140625" style="492" bestFit="1" customWidth="1"/>
    <col min="14090" max="14090" width="30.85546875" style="492" customWidth="1"/>
    <col min="14091" max="14091" width="45.7109375" style="492" bestFit="1" customWidth="1"/>
    <col min="14092" max="14092" width="32.7109375" style="492" customWidth="1"/>
    <col min="14093" max="14093" width="34" style="492" customWidth="1"/>
    <col min="14094" max="14094" width="27.28515625" style="492" customWidth="1"/>
    <col min="14095" max="14095" width="49.42578125" style="492" customWidth="1"/>
    <col min="14096" max="14096" width="42.5703125" style="492" customWidth="1"/>
    <col min="14097" max="14097" width="21.140625" style="492" customWidth="1"/>
    <col min="14098" max="14098" width="19.140625" style="492" customWidth="1"/>
    <col min="14099" max="14099" width="30.28515625" style="492" customWidth="1"/>
    <col min="14100" max="14100" width="19.140625" style="492" customWidth="1"/>
    <col min="14101" max="14101" width="29.5703125" style="492" customWidth="1"/>
    <col min="14102" max="14102" width="38.28515625" style="492" customWidth="1"/>
    <col min="14103" max="14103" width="47.85546875" style="492" customWidth="1"/>
    <col min="14104" max="14104" width="24.42578125" style="492" customWidth="1"/>
    <col min="14105" max="14105" width="34.28515625" style="492" customWidth="1"/>
    <col min="14106" max="14118" width="0" style="492" hidden="1" customWidth="1"/>
    <col min="14119" max="14119" width="12.42578125" style="492" customWidth="1"/>
    <col min="14120" max="14120" width="11.5703125" style="492" customWidth="1"/>
    <col min="14121" max="14121" width="11.85546875" style="492" bestFit="1" customWidth="1"/>
    <col min="14122" max="14122" width="10.140625" style="492" bestFit="1" customWidth="1"/>
    <col min="14123" max="14123" width="11" style="492" customWidth="1"/>
    <col min="14124" max="14124" width="11.5703125" style="492" bestFit="1" customWidth="1"/>
    <col min="14125" max="14125" width="10.28515625" style="492" bestFit="1" customWidth="1"/>
    <col min="14126" max="14126" width="10.28515625" style="492" customWidth="1"/>
    <col min="14127" max="14127" width="14.140625" style="492" customWidth="1"/>
    <col min="14128" max="14128" width="11.28515625" style="492" customWidth="1"/>
    <col min="14129" max="14129" width="13.42578125" style="492" customWidth="1"/>
    <col min="14130" max="14130" width="12.42578125" style="492" customWidth="1"/>
    <col min="14131" max="14131" width="28.140625" style="492" customWidth="1"/>
    <col min="14132" max="14132" width="48.28515625" style="492" customWidth="1"/>
    <col min="14133" max="14133" width="35" style="492" customWidth="1"/>
    <col min="14134" max="14134" width="5.140625" style="492" customWidth="1"/>
    <col min="14135" max="14135" width="34.28515625" style="492" customWidth="1"/>
    <col min="14136" max="14136" width="10" style="492" customWidth="1"/>
    <col min="14137" max="14137" width="39.140625" style="492" customWidth="1"/>
    <col min="14138" max="14138" width="37.28515625" style="492" customWidth="1"/>
    <col min="14139" max="14139" width="31.5703125" style="492" customWidth="1"/>
    <col min="14140" max="14140" width="37" style="492" customWidth="1"/>
    <col min="14141" max="14141" width="31.5703125" style="492" customWidth="1"/>
    <col min="14142" max="14142" width="10" style="492" customWidth="1"/>
    <col min="14143" max="14336" width="15.140625" style="492"/>
    <col min="14337" max="14337" width="40.140625" style="492" customWidth="1"/>
    <col min="14338" max="14338" width="55" style="492" customWidth="1"/>
    <col min="14339" max="14339" width="28.140625" style="492" customWidth="1"/>
    <col min="14340" max="14340" width="42.85546875" style="492" customWidth="1"/>
    <col min="14341" max="14341" width="23.7109375" style="492" customWidth="1"/>
    <col min="14342" max="14342" width="44" style="492" bestFit="1" customWidth="1"/>
    <col min="14343" max="14343" width="63.42578125" style="492" bestFit="1" customWidth="1"/>
    <col min="14344" max="14344" width="12.5703125" style="492" bestFit="1" customWidth="1"/>
    <col min="14345" max="14345" width="11.140625" style="492" bestFit="1" customWidth="1"/>
    <col min="14346" max="14346" width="30.85546875" style="492" customWidth="1"/>
    <col min="14347" max="14347" width="45.7109375" style="492" bestFit="1" customWidth="1"/>
    <col min="14348" max="14348" width="32.7109375" style="492" customWidth="1"/>
    <col min="14349" max="14349" width="34" style="492" customWidth="1"/>
    <col min="14350" max="14350" width="27.28515625" style="492" customWidth="1"/>
    <col min="14351" max="14351" width="49.42578125" style="492" customWidth="1"/>
    <col min="14352" max="14352" width="42.5703125" style="492" customWidth="1"/>
    <col min="14353" max="14353" width="21.140625" style="492" customWidth="1"/>
    <col min="14354" max="14354" width="19.140625" style="492" customWidth="1"/>
    <col min="14355" max="14355" width="30.28515625" style="492" customWidth="1"/>
    <col min="14356" max="14356" width="19.140625" style="492" customWidth="1"/>
    <col min="14357" max="14357" width="29.5703125" style="492" customWidth="1"/>
    <col min="14358" max="14358" width="38.28515625" style="492" customWidth="1"/>
    <col min="14359" max="14359" width="47.85546875" style="492" customWidth="1"/>
    <col min="14360" max="14360" width="24.42578125" style="492" customWidth="1"/>
    <col min="14361" max="14361" width="34.28515625" style="492" customWidth="1"/>
    <col min="14362" max="14374" width="0" style="492" hidden="1" customWidth="1"/>
    <col min="14375" max="14375" width="12.42578125" style="492" customWidth="1"/>
    <col min="14376" max="14376" width="11.5703125" style="492" customWidth="1"/>
    <col min="14377" max="14377" width="11.85546875" style="492" bestFit="1" customWidth="1"/>
    <col min="14378" max="14378" width="10.140625" style="492" bestFit="1" customWidth="1"/>
    <col min="14379" max="14379" width="11" style="492" customWidth="1"/>
    <col min="14380" max="14380" width="11.5703125" style="492" bestFit="1" customWidth="1"/>
    <col min="14381" max="14381" width="10.28515625" style="492" bestFit="1" customWidth="1"/>
    <col min="14382" max="14382" width="10.28515625" style="492" customWidth="1"/>
    <col min="14383" max="14383" width="14.140625" style="492" customWidth="1"/>
    <col min="14384" max="14384" width="11.28515625" style="492" customWidth="1"/>
    <col min="14385" max="14385" width="13.42578125" style="492" customWidth="1"/>
    <col min="14386" max="14386" width="12.42578125" style="492" customWidth="1"/>
    <col min="14387" max="14387" width="28.140625" style="492" customWidth="1"/>
    <col min="14388" max="14388" width="48.28515625" style="492" customWidth="1"/>
    <col min="14389" max="14389" width="35" style="492" customWidth="1"/>
    <col min="14390" max="14390" width="5.140625" style="492" customWidth="1"/>
    <col min="14391" max="14391" width="34.28515625" style="492" customWidth="1"/>
    <col min="14392" max="14392" width="10" style="492" customWidth="1"/>
    <col min="14393" max="14393" width="39.140625" style="492" customWidth="1"/>
    <col min="14394" max="14394" width="37.28515625" style="492" customWidth="1"/>
    <col min="14395" max="14395" width="31.5703125" style="492" customWidth="1"/>
    <col min="14396" max="14396" width="37" style="492" customWidth="1"/>
    <col min="14397" max="14397" width="31.5703125" style="492" customWidth="1"/>
    <col min="14398" max="14398" width="10" style="492" customWidth="1"/>
    <col min="14399" max="14592" width="15.140625" style="492"/>
    <col min="14593" max="14593" width="40.140625" style="492" customWidth="1"/>
    <col min="14594" max="14594" width="55" style="492" customWidth="1"/>
    <col min="14595" max="14595" width="28.140625" style="492" customWidth="1"/>
    <col min="14596" max="14596" width="42.85546875" style="492" customWidth="1"/>
    <col min="14597" max="14597" width="23.7109375" style="492" customWidth="1"/>
    <col min="14598" max="14598" width="44" style="492" bestFit="1" customWidth="1"/>
    <col min="14599" max="14599" width="63.42578125" style="492" bestFit="1" customWidth="1"/>
    <col min="14600" max="14600" width="12.5703125" style="492" bestFit="1" customWidth="1"/>
    <col min="14601" max="14601" width="11.140625" style="492" bestFit="1" customWidth="1"/>
    <col min="14602" max="14602" width="30.85546875" style="492" customWidth="1"/>
    <col min="14603" max="14603" width="45.7109375" style="492" bestFit="1" customWidth="1"/>
    <col min="14604" max="14604" width="32.7109375" style="492" customWidth="1"/>
    <col min="14605" max="14605" width="34" style="492" customWidth="1"/>
    <col min="14606" max="14606" width="27.28515625" style="492" customWidth="1"/>
    <col min="14607" max="14607" width="49.42578125" style="492" customWidth="1"/>
    <col min="14608" max="14608" width="42.5703125" style="492" customWidth="1"/>
    <col min="14609" max="14609" width="21.140625" style="492" customWidth="1"/>
    <col min="14610" max="14610" width="19.140625" style="492" customWidth="1"/>
    <col min="14611" max="14611" width="30.28515625" style="492" customWidth="1"/>
    <col min="14612" max="14612" width="19.140625" style="492" customWidth="1"/>
    <col min="14613" max="14613" width="29.5703125" style="492" customWidth="1"/>
    <col min="14614" max="14614" width="38.28515625" style="492" customWidth="1"/>
    <col min="14615" max="14615" width="47.85546875" style="492" customWidth="1"/>
    <col min="14616" max="14616" width="24.42578125" style="492" customWidth="1"/>
    <col min="14617" max="14617" width="34.28515625" style="492" customWidth="1"/>
    <col min="14618" max="14630" width="0" style="492" hidden="1" customWidth="1"/>
    <col min="14631" max="14631" width="12.42578125" style="492" customWidth="1"/>
    <col min="14632" max="14632" width="11.5703125" style="492" customWidth="1"/>
    <col min="14633" max="14633" width="11.85546875" style="492" bestFit="1" customWidth="1"/>
    <col min="14634" max="14634" width="10.140625" style="492" bestFit="1" customWidth="1"/>
    <col min="14635" max="14635" width="11" style="492" customWidth="1"/>
    <col min="14636" max="14636" width="11.5703125" style="492" bestFit="1" customWidth="1"/>
    <col min="14637" max="14637" width="10.28515625" style="492" bestFit="1" customWidth="1"/>
    <col min="14638" max="14638" width="10.28515625" style="492" customWidth="1"/>
    <col min="14639" max="14639" width="14.140625" style="492" customWidth="1"/>
    <col min="14640" max="14640" width="11.28515625" style="492" customWidth="1"/>
    <col min="14641" max="14641" width="13.42578125" style="492" customWidth="1"/>
    <col min="14642" max="14642" width="12.42578125" style="492" customWidth="1"/>
    <col min="14643" max="14643" width="28.140625" style="492" customWidth="1"/>
    <col min="14644" max="14644" width="48.28515625" style="492" customWidth="1"/>
    <col min="14645" max="14645" width="35" style="492" customWidth="1"/>
    <col min="14646" max="14646" width="5.140625" style="492" customWidth="1"/>
    <col min="14647" max="14647" width="34.28515625" style="492" customWidth="1"/>
    <col min="14648" max="14648" width="10" style="492" customWidth="1"/>
    <col min="14649" max="14649" width="39.140625" style="492" customWidth="1"/>
    <col min="14650" max="14650" width="37.28515625" style="492" customWidth="1"/>
    <col min="14651" max="14651" width="31.5703125" style="492" customWidth="1"/>
    <col min="14652" max="14652" width="37" style="492" customWidth="1"/>
    <col min="14653" max="14653" width="31.5703125" style="492" customWidth="1"/>
    <col min="14654" max="14654" width="10" style="492" customWidth="1"/>
    <col min="14655" max="14848" width="15.140625" style="492"/>
    <col min="14849" max="14849" width="40.140625" style="492" customWidth="1"/>
    <col min="14850" max="14850" width="55" style="492" customWidth="1"/>
    <col min="14851" max="14851" width="28.140625" style="492" customWidth="1"/>
    <col min="14852" max="14852" width="42.85546875" style="492" customWidth="1"/>
    <col min="14853" max="14853" width="23.7109375" style="492" customWidth="1"/>
    <col min="14854" max="14854" width="44" style="492" bestFit="1" customWidth="1"/>
    <col min="14855" max="14855" width="63.42578125" style="492" bestFit="1" customWidth="1"/>
    <col min="14856" max="14856" width="12.5703125" style="492" bestFit="1" customWidth="1"/>
    <col min="14857" max="14857" width="11.140625" style="492" bestFit="1" customWidth="1"/>
    <col min="14858" max="14858" width="30.85546875" style="492" customWidth="1"/>
    <col min="14859" max="14859" width="45.7109375" style="492" bestFit="1" customWidth="1"/>
    <col min="14860" max="14860" width="32.7109375" style="492" customWidth="1"/>
    <col min="14861" max="14861" width="34" style="492" customWidth="1"/>
    <col min="14862" max="14862" width="27.28515625" style="492" customWidth="1"/>
    <col min="14863" max="14863" width="49.42578125" style="492" customWidth="1"/>
    <col min="14864" max="14864" width="42.5703125" style="492" customWidth="1"/>
    <col min="14865" max="14865" width="21.140625" style="492" customWidth="1"/>
    <col min="14866" max="14866" width="19.140625" style="492" customWidth="1"/>
    <col min="14867" max="14867" width="30.28515625" style="492" customWidth="1"/>
    <col min="14868" max="14868" width="19.140625" style="492" customWidth="1"/>
    <col min="14869" max="14869" width="29.5703125" style="492" customWidth="1"/>
    <col min="14870" max="14870" width="38.28515625" style="492" customWidth="1"/>
    <col min="14871" max="14871" width="47.85546875" style="492" customWidth="1"/>
    <col min="14872" max="14872" width="24.42578125" style="492" customWidth="1"/>
    <col min="14873" max="14873" width="34.28515625" style="492" customWidth="1"/>
    <col min="14874" max="14886" width="0" style="492" hidden="1" customWidth="1"/>
    <col min="14887" max="14887" width="12.42578125" style="492" customWidth="1"/>
    <col min="14888" max="14888" width="11.5703125" style="492" customWidth="1"/>
    <col min="14889" max="14889" width="11.85546875" style="492" bestFit="1" customWidth="1"/>
    <col min="14890" max="14890" width="10.140625" style="492" bestFit="1" customWidth="1"/>
    <col min="14891" max="14891" width="11" style="492" customWidth="1"/>
    <col min="14892" max="14892" width="11.5703125" style="492" bestFit="1" customWidth="1"/>
    <col min="14893" max="14893" width="10.28515625" style="492" bestFit="1" customWidth="1"/>
    <col min="14894" max="14894" width="10.28515625" style="492" customWidth="1"/>
    <col min="14895" max="14895" width="14.140625" style="492" customWidth="1"/>
    <col min="14896" max="14896" width="11.28515625" style="492" customWidth="1"/>
    <col min="14897" max="14897" width="13.42578125" style="492" customWidth="1"/>
    <col min="14898" max="14898" width="12.42578125" style="492" customWidth="1"/>
    <col min="14899" max="14899" width="28.140625" style="492" customWidth="1"/>
    <col min="14900" max="14900" width="48.28515625" style="492" customWidth="1"/>
    <col min="14901" max="14901" width="35" style="492" customWidth="1"/>
    <col min="14902" max="14902" width="5.140625" style="492" customWidth="1"/>
    <col min="14903" max="14903" width="34.28515625" style="492" customWidth="1"/>
    <col min="14904" max="14904" width="10" style="492" customWidth="1"/>
    <col min="14905" max="14905" width="39.140625" style="492" customWidth="1"/>
    <col min="14906" max="14906" width="37.28515625" style="492" customWidth="1"/>
    <col min="14907" max="14907" width="31.5703125" style="492" customWidth="1"/>
    <col min="14908" max="14908" width="37" style="492" customWidth="1"/>
    <col min="14909" max="14909" width="31.5703125" style="492" customWidth="1"/>
    <col min="14910" max="14910" width="10" style="492" customWidth="1"/>
    <col min="14911" max="15104" width="15.140625" style="492"/>
    <col min="15105" max="15105" width="40.140625" style="492" customWidth="1"/>
    <col min="15106" max="15106" width="55" style="492" customWidth="1"/>
    <col min="15107" max="15107" width="28.140625" style="492" customWidth="1"/>
    <col min="15108" max="15108" width="42.85546875" style="492" customWidth="1"/>
    <col min="15109" max="15109" width="23.7109375" style="492" customWidth="1"/>
    <col min="15110" max="15110" width="44" style="492" bestFit="1" customWidth="1"/>
    <col min="15111" max="15111" width="63.42578125" style="492" bestFit="1" customWidth="1"/>
    <col min="15112" max="15112" width="12.5703125" style="492" bestFit="1" customWidth="1"/>
    <col min="15113" max="15113" width="11.140625" style="492" bestFit="1" customWidth="1"/>
    <col min="15114" max="15114" width="30.85546875" style="492" customWidth="1"/>
    <col min="15115" max="15115" width="45.7109375" style="492" bestFit="1" customWidth="1"/>
    <col min="15116" max="15116" width="32.7109375" style="492" customWidth="1"/>
    <col min="15117" max="15117" width="34" style="492" customWidth="1"/>
    <col min="15118" max="15118" width="27.28515625" style="492" customWidth="1"/>
    <col min="15119" max="15119" width="49.42578125" style="492" customWidth="1"/>
    <col min="15120" max="15120" width="42.5703125" style="492" customWidth="1"/>
    <col min="15121" max="15121" width="21.140625" style="492" customWidth="1"/>
    <col min="15122" max="15122" width="19.140625" style="492" customWidth="1"/>
    <col min="15123" max="15123" width="30.28515625" style="492" customWidth="1"/>
    <col min="15124" max="15124" width="19.140625" style="492" customWidth="1"/>
    <col min="15125" max="15125" width="29.5703125" style="492" customWidth="1"/>
    <col min="15126" max="15126" width="38.28515625" style="492" customWidth="1"/>
    <col min="15127" max="15127" width="47.85546875" style="492" customWidth="1"/>
    <col min="15128" max="15128" width="24.42578125" style="492" customWidth="1"/>
    <col min="15129" max="15129" width="34.28515625" style="492" customWidth="1"/>
    <col min="15130" max="15142" width="0" style="492" hidden="1" customWidth="1"/>
    <col min="15143" max="15143" width="12.42578125" style="492" customWidth="1"/>
    <col min="15144" max="15144" width="11.5703125" style="492" customWidth="1"/>
    <col min="15145" max="15145" width="11.85546875" style="492" bestFit="1" customWidth="1"/>
    <col min="15146" max="15146" width="10.140625" style="492" bestFit="1" customWidth="1"/>
    <col min="15147" max="15147" width="11" style="492" customWidth="1"/>
    <col min="15148" max="15148" width="11.5703125" style="492" bestFit="1" customWidth="1"/>
    <col min="15149" max="15149" width="10.28515625" style="492" bestFit="1" customWidth="1"/>
    <col min="15150" max="15150" width="10.28515625" style="492" customWidth="1"/>
    <col min="15151" max="15151" width="14.140625" style="492" customWidth="1"/>
    <col min="15152" max="15152" width="11.28515625" style="492" customWidth="1"/>
    <col min="15153" max="15153" width="13.42578125" style="492" customWidth="1"/>
    <col min="15154" max="15154" width="12.42578125" style="492" customWidth="1"/>
    <col min="15155" max="15155" width="28.140625" style="492" customWidth="1"/>
    <col min="15156" max="15156" width="48.28515625" style="492" customWidth="1"/>
    <col min="15157" max="15157" width="35" style="492" customWidth="1"/>
    <col min="15158" max="15158" width="5.140625" style="492" customWidth="1"/>
    <col min="15159" max="15159" width="34.28515625" style="492" customWidth="1"/>
    <col min="15160" max="15160" width="10" style="492" customWidth="1"/>
    <col min="15161" max="15161" width="39.140625" style="492" customWidth="1"/>
    <col min="15162" max="15162" width="37.28515625" style="492" customWidth="1"/>
    <col min="15163" max="15163" width="31.5703125" style="492" customWidth="1"/>
    <col min="15164" max="15164" width="37" style="492" customWidth="1"/>
    <col min="15165" max="15165" width="31.5703125" style="492" customWidth="1"/>
    <col min="15166" max="15166" width="10" style="492" customWidth="1"/>
    <col min="15167" max="15360" width="15.140625" style="492"/>
    <col min="15361" max="15361" width="40.140625" style="492" customWidth="1"/>
    <col min="15362" max="15362" width="55" style="492" customWidth="1"/>
    <col min="15363" max="15363" width="28.140625" style="492" customWidth="1"/>
    <col min="15364" max="15364" width="42.85546875" style="492" customWidth="1"/>
    <col min="15365" max="15365" width="23.7109375" style="492" customWidth="1"/>
    <col min="15366" max="15366" width="44" style="492" bestFit="1" customWidth="1"/>
    <col min="15367" max="15367" width="63.42578125" style="492" bestFit="1" customWidth="1"/>
    <col min="15368" max="15368" width="12.5703125" style="492" bestFit="1" customWidth="1"/>
    <col min="15369" max="15369" width="11.140625" style="492" bestFit="1" customWidth="1"/>
    <col min="15370" max="15370" width="30.85546875" style="492" customWidth="1"/>
    <col min="15371" max="15371" width="45.7109375" style="492" bestFit="1" customWidth="1"/>
    <col min="15372" max="15372" width="32.7109375" style="492" customWidth="1"/>
    <col min="15373" max="15373" width="34" style="492" customWidth="1"/>
    <col min="15374" max="15374" width="27.28515625" style="492" customWidth="1"/>
    <col min="15375" max="15375" width="49.42578125" style="492" customWidth="1"/>
    <col min="15376" max="15376" width="42.5703125" style="492" customWidth="1"/>
    <col min="15377" max="15377" width="21.140625" style="492" customWidth="1"/>
    <col min="15378" max="15378" width="19.140625" style="492" customWidth="1"/>
    <col min="15379" max="15379" width="30.28515625" style="492" customWidth="1"/>
    <col min="15380" max="15380" width="19.140625" style="492" customWidth="1"/>
    <col min="15381" max="15381" width="29.5703125" style="492" customWidth="1"/>
    <col min="15382" max="15382" width="38.28515625" style="492" customWidth="1"/>
    <col min="15383" max="15383" width="47.85546875" style="492" customWidth="1"/>
    <col min="15384" max="15384" width="24.42578125" style="492" customWidth="1"/>
    <col min="15385" max="15385" width="34.28515625" style="492" customWidth="1"/>
    <col min="15386" max="15398" width="0" style="492" hidden="1" customWidth="1"/>
    <col min="15399" max="15399" width="12.42578125" style="492" customWidth="1"/>
    <col min="15400" max="15400" width="11.5703125" style="492" customWidth="1"/>
    <col min="15401" max="15401" width="11.85546875" style="492" bestFit="1" customWidth="1"/>
    <col min="15402" max="15402" width="10.140625" style="492" bestFit="1" customWidth="1"/>
    <col min="15403" max="15403" width="11" style="492" customWidth="1"/>
    <col min="15404" max="15404" width="11.5703125" style="492" bestFit="1" customWidth="1"/>
    <col min="15405" max="15405" width="10.28515625" style="492" bestFit="1" customWidth="1"/>
    <col min="15406" max="15406" width="10.28515625" style="492" customWidth="1"/>
    <col min="15407" max="15407" width="14.140625" style="492" customWidth="1"/>
    <col min="15408" max="15408" width="11.28515625" style="492" customWidth="1"/>
    <col min="15409" max="15409" width="13.42578125" style="492" customWidth="1"/>
    <col min="15410" max="15410" width="12.42578125" style="492" customWidth="1"/>
    <col min="15411" max="15411" width="28.140625" style="492" customWidth="1"/>
    <col min="15412" max="15412" width="48.28515625" style="492" customWidth="1"/>
    <col min="15413" max="15413" width="35" style="492" customWidth="1"/>
    <col min="15414" max="15414" width="5.140625" style="492" customWidth="1"/>
    <col min="15415" max="15415" width="34.28515625" style="492" customWidth="1"/>
    <col min="15416" max="15416" width="10" style="492" customWidth="1"/>
    <col min="15417" max="15417" width="39.140625" style="492" customWidth="1"/>
    <col min="15418" max="15418" width="37.28515625" style="492" customWidth="1"/>
    <col min="15419" max="15419" width="31.5703125" style="492" customWidth="1"/>
    <col min="15420" max="15420" width="37" style="492" customWidth="1"/>
    <col min="15421" max="15421" width="31.5703125" style="492" customWidth="1"/>
    <col min="15422" max="15422" width="10" style="492" customWidth="1"/>
    <col min="15423" max="15616" width="15.140625" style="492"/>
    <col min="15617" max="15617" width="40.140625" style="492" customWidth="1"/>
    <col min="15618" max="15618" width="55" style="492" customWidth="1"/>
    <col min="15619" max="15619" width="28.140625" style="492" customWidth="1"/>
    <col min="15620" max="15620" width="42.85546875" style="492" customWidth="1"/>
    <col min="15621" max="15621" width="23.7109375" style="492" customWidth="1"/>
    <col min="15622" max="15622" width="44" style="492" bestFit="1" customWidth="1"/>
    <col min="15623" max="15623" width="63.42578125" style="492" bestFit="1" customWidth="1"/>
    <col min="15624" max="15624" width="12.5703125" style="492" bestFit="1" customWidth="1"/>
    <col min="15625" max="15625" width="11.140625" style="492" bestFit="1" customWidth="1"/>
    <col min="15626" max="15626" width="30.85546875" style="492" customWidth="1"/>
    <col min="15627" max="15627" width="45.7109375" style="492" bestFit="1" customWidth="1"/>
    <col min="15628" max="15628" width="32.7109375" style="492" customWidth="1"/>
    <col min="15629" max="15629" width="34" style="492" customWidth="1"/>
    <col min="15630" max="15630" width="27.28515625" style="492" customWidth="1"/>
    <col min="15631" max="15631" width="49.42578125" style="492" customWidth="1"/>
    <col min="15632" max="15632" width="42.5703125" style="492" customWidth="1"/>
    <col min="15633" max="15633" width="21.140625" style="492" customWidth="1"/>
    <col min="15634" max="15634" width="19.140625" style="492" customWidth="1"/>
    <col min="15635" max="15635" width="30.28515625" style="492" customWidth="1"/>
    <col min="15636" max="15636" width="19.140625" style="492" customWidth="1"/>
    <col min="15637" max="15637" width="29.5703125" style="492" customWidth="1"/>
    <col min="15638" max="15638" width="38.28515625" style="492" customWidth="1"/>
    <col min="15639" max="15639" width="47.85546875" style="492" customWidth="1"/>
    <col min="15640" max="15640" width="24.42578125" style="492" customWidth="1"/>
    <col min="15641" max="15641" width="34.28515625" style="492" customWidth="1"/>
    <col min="15642" max="15654" width="0" style="492" hidden="1" customWidth="1"/>
    <col min="15655" max="15655" width="12.42578125" style="492" customWidth="1"/>
    <col min="15656" max="15656" width="11.5703125" style="492" customWidth="1"/>
    <col min="15657" max="15657" width="11.85546875" style="492" bestFit="1" customWidth="1"/>
    <col min="15658" max="15658" width="10.140625" style="492" bestFit="1" customWidth="1"/>
    <col min="15659" max="15659" width="11" style="492" customWidth="1"/>
    <col min="15660" max="15660" width="11.5703125" style="492" bestFit="1" customWidth="1"/>
    <col min="15661" max="15661" width="10.28515625" style="492" bestFit="1" customWidth="1"/>
    <col min="15662" max="15662" width="10.28515625" style="492" customWidth="1"/>
    <col min="15663" max="15663" width="14.140625" style="492" customWidth="1"/>
    <col min="15664" max="15664" width="11.28515625" style="492" customWidth="1"/>
    <col min="15665" max="15665" width="13.42578125" style="492" customWidth="1"/>
    <col min="15666" max="15666" width="12.42578125" style="492" customWidth="1"/>
    <col min="15667" max="15667" width="28.140625" style="492" customWidth="1"/>
    <col min="15668" max="15668" width="48.28515625" style="492" customWidth="1"/>
    <col min="15669" max="15669" width="35" style="492" customWidth="1"/>
    <col min="15670" max="15670" width="5.140625" style="492" customWidth="1"/>
    <col min="15671" max="15671" width="34.28515625" style="492" customWidth="1"/>
    <col min="15672" max="15672" width="10" style="492" customWidth="1"/>
    <col min="15673" max="15673" width="39.140625" style="492" customWidth="1"/>
    <col min="15674" max="15674" width="37.28515625" style="492" customWidth="1"/>
    <col min="15675" max="15675" width="31.5703125" style="492" customWidth="1"/>
    <col min="15676" max="15676" width="37" style="492" customWidth="1"/>
    <col min="15677" max="15677" width="31.5703125" style="492" customWidth="1"/>
    <col min="15678" max="15678" width="10" style="492" customWidth="1"/>
    <col min="15679" max="15872" width="15.140625" style="492"/>
    <col min="15873" max="15873" width="40.140625" style="492" customWidth="1"/>
    <col min="15874" max="15874" width="55" style="492" customWidth="1"/>
    <col min="15875" max="15875" width="28.140625" style="492" customWidth="1"/>
    <col min="15876" max="15876" width="42.85546875" style="492" customWidth="1"/>
    <col min="15877" max="15877" width="23.7109375" style="492" customWidth="1"/>
    <col min="15878" max="15878" width="44" style="492" bestFit="1" customWidth="1"/>
    <col min="15879" max="15879" width="63.42578125" style="492" bestFit="1" customWidth="1"/>
    <col min="15880" max="15880" width="12.5703125" style="492" bestFit="1" customWidth="1"/>
    <col min="15881" max="15881" width="11.140625" style="492" bestFit="1" customWidth="1"/>
    <col min="15882" max="15882" width="30.85546875" style="492" customWidth="1"/>
    <col min="15883" max="15883" width="45.7109375" style="492" bestFit="1" customWidth="1"/>
    <col min="15884" max="15884" width="32.7109375" style="492" customWidth="1"/>
    <col min="15885" max="15885" width="34" style="492" customWidth="1"/>
    <col min="15886" max="15886" width="27.28515625" style="492" customWidth="1"/>
    <col min="15887" max="15887" width="49.42578125" style="492" customWidth="1"/>
    <col min="15888" max="15888" width="42.5703125" style="492" customWidth="1"/>
    <col min="15889" max="15889" width="21.140625" style="492" customWidth="1"/>
    <col min="15890" max="15890" width="19.140625" style="492" customWidth="1"/>
    <col min="15891" max="15891" width="30.28515625" style="492" customWidth="1"/>
    <col min="15892" max="15892" width="19.140625" style="492" customWidth="1"/>
    <col min="15893" max="15893" width="29.5703125" style="492" customWidth="1"/>
    <col min="15894" max="15894" width="38.28515625" style="492" customWidth="1"/>
    <col min="15895" max="15895" width="47.85546875" style="492" customWidth="1"/>
    <col min="15896" max="15896" width="24.42578125" style="492" customWidth="1"/>
    <col min="15897" max="15897" width="34.28515625" style="492" customWidth="1"/>
    <col min="15898" max="15910" width="0" style="492" hidden="1" customWidth="1"/>
    <col min="15911" max="15911" width="12.42578125" style="492" customWidth="1"/>
    <col min="15912" max="15912" width="11.5703125" style="492" customWidth="1"/>
    <col min="15913" max="15913" width="11.85546875" style="492" bestFit="1" customWidth="1"/>
    <col min="15914" max="15914" width="10.140625" style="492" bestFit="1" customWidth="1"/>
    <col min="15915" max="15915" width="11" style="492" customWidth="1"/>
    <col min="15916" max="15916" width="11.5703125" style="492" bestFit="1" customWidth="1"/>
    <col min="15917" max="15917" width="10.28515625" style="492" bestFit="1" customWidth="1"/>
    <col min="15918" max="15918" width="10.28515625" style="492" customWidth="1"/>
    <col min="15919" max="15919" width="14.140625" style="492" customWidth="1"/>
    <col min="15920" max="15920" width="11.28515625" style="492" customWidth="1"/>
    <col min="15921" max="15921" width="13.42578125" style="492" customWidth="1"/>
    <col min="15922" max="15922" width="12.42578125" style="492" customWidth="1"/>
    <col min="15923" max="15923" width="28.140625" style="492" customWidth="1"/>
    <col min="15924" max="15924" width="48.28515625" style="492" customWidth="1"/>
    <col min="15925" max="15925" width="35" style="492" customWidth="1"/>
    <col min="15926" max="15926" width="5.140625" style="492" customWidth="1"/>
    <col min="15927" max="15927" width="34.28515625" style="492" customWidth="1"/>
    <col min="15928" max="15928" width="10" style="492" customWidth="1"/>
    <col min="15929" max="15929" width="39.140625" style="492" customWidth="1"/>
    <col min="15930" max="15930" width="37.28515625" style="492" customWidth="1"/>
    <col min="15931" max="15931" width="31.5703125" style="492" customWidth="1"/>
    <col min="15932" max="15932" width="37" style="492" customWidth="1"/>
    <col min="15933" max="15933" width="31.5703125" style="492" customWidth="1"/>
    <col min="15934" max="15934" width="10" style="492" customWidth="1"/>
    <col min="15935" max="16128" width="15.140625" style="492"/>
    <col min="16129" max="16129" width="40.140625" style="492" customWidth="1"/>
    <col min="16130" max="16130" width="55" style="492" customWidth="1"/>
    <col min="16131" max="16131" width="28.140625" style="492" customWidth="1"/>
    <col min="16132" max="16132" width="42.85546875" style="492" customWidth="1"/>
    <col min="16133" max="16133" width="23.7109375" style="492" customWidth="1"/>
    <col min="16134" max="16134" width="44" style="492" bestFit="1" customWidth="1"/>
    <col min="16135" max="16135" width="63.42578125" style="492" bestFit="1" customWidth="1"/>
    <col min="16136" max="16136" width="12.5703125" style="492" bestFit="1" customWidth="1"/>
    <col min="16137" max="16137" width="11.140625" style="492" bestFit="1" customWidth="1"/>
    <col min="16138" max="16138" width="30.85546875" style="492" customWidth="1"/>
    <col min="16139" max="16139" width="45.7109375" style="492" bestFit="1" customWidth="1"/>
    <col min="16140" max="16140" width="32.7109375" style="492" customWidth="1"/>
    <col min="16141" max="16141" width="34" style="492" customWidth="1"/>
    <col min="16142" max="16142" width="27.28515625" style="492" customWidth="1"/>
    <col min="16143" max="16143" width="49.42578125" style="492" customWidth="1"/>
    <col min="16144" max="16144" width="42.5703125" style="492" customWidth="1"/>
    <col min="16145" max="16145" width="21.140625" style="492" customWidth="1"/>
    <col min="16146" max="16146" width="19.140625" style="492" customWidth="1"/>
    <col min="16147" max="16147" width="30.28515625" style="492" customWidth="1"/>
    <col min="16148" max="16148" width="19.140625" style="492" customWidth="1"/>
    <col min="16149" max="16149" width="29.5703125" style="492" customWidth="1"/>
    <col min="16150" max="16150" width="38.28515625" style="492" customWidth="1"/>
    <col min="16151" max="16151" width="47.85546875" style="492" customWidth="1"/>
    <col min="16152" max="16152" width="24.42578125" style="492" customWidth="1"/>
    <col min="16153" max="16153" width="34.28515625" style="492" customWidth="1"/>
    <col min="16154" max="16166" width="0" style="492" hidden="1" customWidth="1"/>
    <col min="16167" max="16167" width="12.42578125" style="492" customWidth="1"/>
    <col min="16168" max="16168" width="11.5703125" style="492" customWidth="1"/>
    <col min="16169" max="16169" width="11.85546875" style="492" bestFit="1" customWidth="1"/>
    <col min="16170" max="16170" width="10.140625" style="492" bestFit="1" customWidth="1"/>
    <col min="16171" max="16171" width="11" style="492" customWidth="1"/>
    <col min="16172" max="16172" width="11.5703125" style="492" bestFit="1" customWidth="1"/>
    <col min="16173" max="16173" width="10.28515625" style="492" bestFit="1" customWidth="1"/>
    <col min="16174" max="16174" width="10.28515625" style="492" customWidth="1"/>
    <col min="16175" max="16175" width="14.140625" style="492" customWidth="1"/>
    <col min="16176" max="16176" width="11.28515625" style="492" customWidth="1"/>
    <col min="16177" max="16177" width="13.42578125" style="492" customWidth="1"/>
    <col min="16178" max="16178" width="12.42578125" style="492" customWidth="1"/>
    <col min="16179" max="16179" width="28.140625" style="492" customWidth="1"/>
    <col min="16180" max="16180" width="48.28515625" style="492" customWidth="1"/>
    <col min="16181" max="16181" width="35" style="492" customWidth="1"/>
    <col min="16182" max="16182" width="5.140625" style="492" customWidth="1"/>
    <col min="16183" max="16183" width="34.28515625" style="492" customWidth="1"/>
    <col min="16184" max="16184" width="10" style="492" customWidth="1"/>
    <col min="16185" max="16185" width="39.140625" style="492" customWidth="1"/>
    <col min="16186" max="16186" width="37.28515625" style="492" customWidth="1"/>
    <col min="16187" max="16187" width="31.5703125" style="492" customWidth="1"/>
    <col min="16188" max="16188" width="37" style="492" customWidth="1"/>
    <col min="16189" max="16189" width="31.5703125" style="492" customWidth="1"/>
    <col min="16190" max="16190" width="10" style="492" customWidth="1"/>
    <col min="16191" max="16384" width="15.140625" style="492"/>
  </cols>
  <sheetData>
    <row r="3" spans="1:62" ht="48.75" customHeight="1" x14ac:dyDescent="0.25">
      <c r="A3" s="1135"/>
      <c r="B3" s="1135"/>
      <c r="C3" s="1135"/>
      <c r="D3" s="936" t="s">
        <v>1</v>
      </c>
      <c r="E3" s="936"/>
      <c r="F3" s="936"/>
      <c r="G3" s="936"/>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6"/>
      <c r="AH3" s="936"/>
      <c r="AI3" s="936"/>
      <c r="AJ3" s="936"/>
      <c r="AK3" s="936"/>
      <c r="AL3" s="936"/>
      <c r="AM3" s="936"/>
      <c r="AN3" s="936"/>
      <c r="AO3" s="936"/>
      <c r="AP3" s="936"/>
      <c r="AQ3" s="936"/>
      <c r="AR3" s="936"/>
      <c r="AS3" s="936"/>
      <c r="AT3" s="936"/>
      <c r="AU3" s="936"/>
      <c r="AV3" s="936"/>
      <c r="AW3" s="936"/>
      <c r="AX3" s="936"/>
      <c r="AY3" s="936"/>
      <c r="AZ3" s="936"/>
      <c r="BA3" s="936"/>
      <c r="BB3" s="491"/>
      <c r="BC3" s="491"/>
      <c r="BD3" s="491"/>
      <c r="BE3" s="491"/>
      <c r="BF3" s="491"/>
      <c r="BG3" s="491"/>
      <c r="BH3" s="491"/>
      <c r="BI3" s="491"/>
      <c r="BJ3" s="491"/>
    </row>
    <row r="4" spans="1:62" ht="54.75" customHeight="1" x14ac:dyDescent="0.25">
      <c r="A4" s="1135"/>
      <c r="B4" s="1135"/>
      <c r="C4" s="1135"/>
      <c r="D4" s="936" t="s">
        <v>883</v>
      </c>
      <c r="E4" s="936"/>
      <c r="F4" s="936"/>
      <c r="G4" s="936"/>
      <c r="H4" s="936"/>
      <c r="I4" s="936"/>
      <c r="J4" s="936"/>
      <c r="K4" s="936"/>
      <c r="L4" s="936"/>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491"/>
      <c r="BC4" s="491"/>
      <c r="BD4" s="491"/>
      <c r="BE4" s="491"/>
      <c r="BF4" s="491"/>
      <c r="BG4" s="491"/>
      <c r="BH4" s="491"/>
      <c r="BI4" s="491"/>
      <c r="BJ4" s="491"/>
    </row>
    <row r="5" spans="1:62" ht="66.75" customHeight="1" x14ac:dyDescent="0.25">
      <c r="A5" s="937" t="s">
        <v>6</v>
      </c>
      <c r="B5" s="937" t="s">
        <v>884</v>
      </c>
      <c r="C5" s="937" t="s">
        <v>8</v>
      </c>
      <c r="D5" s="937" t="s">
        <v>10</v>
      </c>
      <c r="E5" s="924" t="s">
        <v>11</v>
      </c>
      <c r="F5" s="939" t="s">
        <v>12</v>
      </c>
      <c r="G5" s="940"/>
      <c r="H5" s="940"/>
      <c r="I5" s="940"/>
      <c r="J5" s="941"/>
      <c r="K5" s="921" t="s">
        <v>14</v>
      </c>
      <c r="L5" s="921" t="s">
        <v>16</v>
      </c>
      <c r="M5" s="921" t="s">
        <v>17</v>
      </c>
      <c r="N5" s="921" t="s">
        <v>18</v>
      </c>
      <c r="O5" s="924" t="s">
        <v>19</v>
      </c>
      <c r="P5" s="924" t="s">
        <v>22</v>
      </c>
      <c r="Q5" s="931" t="s">
        <v>23</v>
      </c>
      <c r="R5" s="932"/>
      <c r="S5" s="915" t="s">
        <v>26</v>
      </c>
      <c r="T5" s="915" t="s">
        <v>27</v>
      </c>
      <c r="U5" s="918" t="s">
        <v>29</v>
      </c>
      <c r="V5" s="948" t="s">
        <v>30</v>
      </c>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49"/>
      <c r="AU5" s="949"/>
      <c r="AV5" s="949"/>
      <c r="AW5" s="949"/>
      <c r="AX5" s="949"/>
      <c r="AY5" s="949"/>
      <c r="AZ5" s="949"/>
      <c r="BA5" s="950"/>
      <c r="BB5" s="491"/>
      <c r="BC5" s="491"/>
      <c r="BD5" s="491"/>
      <c r="BE5" s="364"/>
      <c r="BF5" s="364"/>
      <c r="BG5" s="364"/>
      <c r="BH5" s="364"/>
      <c r="BI5" s="364"/>
      <c r="BJ5" s="491"/>
    </row>
    <row r="6" spans="1:62" ht="60" customHeight="1" x14ac:dyDescent="0.25">
      <c r="A6" s="937"/>
      <c r="B6" s="937"/>
      <c r="C6" s="937"/>
      <c r="D6" s="937"/>
      <c r="E6" s="925"/>
      <c r="F6" s="942"/>
      <c r="G6" s="943"/>
      <c r="H6" s="943"/>
      <c r="I6" s="943"/>
      <c r="J6" s="944"/>
      <c r="K6" s="922"/>
      <c r="L6" s="922"/>
      <c r="M6" s="922"/>
      <c r="N6" s="922"/>
      <c r="O6" s="925"/>
      <c r="P6" s="925"/>
      <c r="Q6" s="933"/>
      <c r="R6" s="934"/>
      <c r="S6" s="916"/>
      <c r="T6" s="916"/>
      <c r="U6" s="919"/>
      <c r="V6" s="951" t="s">
        <v>31</v>
      </c>
      <c r="W6" s="945" t="s">
        <v>33</v>
      </c>
      <c r="X6" s="945" t="s">
        <v>34</v>
      </c>
      <c r="Y6" s="951" t="s">
        <v>35</v>
      </c>
      <c r="Z6" s="945" t="s">
        <v>37</v>
      </c>
      <c r="AA6" s="945"/>
      <c r="AB6" s="945"/>
      <c r="AC6" s="945"/>
      <c r="AD6" s="945"/>
      <c r="AE6" s="945"/>
      <c r="AF6" s="945"/>
      <c r="AG6" s="945"/>
      <c r="AH6" s="945"/>
      <c r="AI6" s="945"/>
      <c r="AJ6" s="945"/>
      <c r="AK6" s="945"/>
      <c r="AL6" s="946" t="s">
        <v>38</v>
      </c>
      <c r="AM6" s="948"/>
      <c r="AN6" s="949"/>
      <c r="AO6" s="949"/>
      <c r="AP6" s="949"/>
      <c r="AQ6" s="949"/>
      <c r="AR6" s="949"/>
      <c r="AS6" s="949"/>
      <c r="AT6" s="949"/>
      <c r="AU6" s="949"/>
      <c r="AV6" s="949"/>
      <c r="AW6" s="949"/>
      <c r="AX6" s="950"/>
      <c r="AY6" s="946" t="s">
        <v>40</v>
      </c>
      <c r="AZ6" s="946" t="s">
        <v>41</v>
      </c>
      <c r="BA6" s="946" t="s">
        <v>42</v>
      </c>
      <c r="BB6" s="491"/>
      <c r="BC6" s="491"/>
      <c r="BD6" s="491"/>
      <c r="BJ6" s="491"/>
    </row>
    <row r="7" spans="1:62" ht="49.5" customHeight="1" x14ac:dyDescent="0.25">
      <c r="A7" s="1175"/>
      <c r="B7" s="1175"/>
      <c r="C7" s="1175"/>
      <c r="D7" s="1175"/>
      <c r="E7" s="926"/>
      <c r="F7" s="365" t="s">
        <v>44</v>
      </c>
      <c r="G7" s="365" t="s">
        <v>45</v>
      </c>
      <c r="H7" s="493" t="s">
        <v>46</v>
      </c>
      <c r="I7" s="493" t="s">
        <v>48</v>
      </c>
      <c r="J7" s="493" t="s">
        <v>49</v>
      </c>
      <c r="K7" s="923"/>
      <c r="L7" s="923"/>
      <c r="M7" s="923"/>
      <c r="N7" s="923"/>
      <c r="O7" s="925"/>
      <c r="P7" s="926"/>
      <c r="Q7" s="494" t="s">
        <v>50</v>
      </c>
      <c r="R7" s="494" t="s">
        <v>51</v>
      </c>
      <c r="S7" s="917"/>
      <c r="T7" s="917"/>
      <c r="U7" s="1174"/>
      <c r="V7" s="952"/>
      <c r="W7" s="945" t="s">
        <v>798</v>
      </c>
      <c r="X7" s="945"/>
      <c r="Y7" s="952"/>
      <c r="Z7" s="495" t="s">
        <v>52</v>
      </c>
      <c r="AA7" s="495" t="s">
        <v>53</v>
      </c>
      <c r="AB7" s="495" t="s">
        <v>54</v>
      </c>
      <c r="AC7" s="495" t="s">
        <v>55</v>
      </c>
      <c r="AD7" s="495" t="s">
        <v>56</v>
      </c>
      <c r="AE7" s="495" t="s">
        <v>57</v>
      </c>
      <c r="AF7" s="495" t="s">
        <v>58</v>
      </c>
      <c r="AG7" s="495" t="s">
        <v>59</v>
      </c>
      <c r="AH7" s="495" t="s">
        <v>60</v>
      </c>
      <c r="AI7" s="495" t="s">
        <v>61</v>
      </c>
      <c r="AJ7" s="495" t="s">
        <v>62</v>
      </c>
      <c r="AK7" s="495" t="s">
        <v>63</v>
      </c>
      <c r="AL7" s="947"/>
      <c r="AM7" s="496" t="s">
        <v>64</v>
      </c>
      <c r="AN7" s="496" t="s">
        <v>65</v>
      </c>
      <c r="AO7" s="496" t="s">
        <v>54</v>
      </c>
      <c r="AP7" s="496" t="s">
        <v>55</v>
      </c>
      <c r="AQ7" s="496" t="s">
        <v>56</v>
      </c>
      <c r="AR7" s="496" t="s">
        <v>57</v>
      </c>
      <c r="AS7" s="496" t="s">
        <v>58</v>
      </c>
      <c r="AT7" s="496" t="s">
        <v>59</v>
      </c>
      <c r="AU7" s="496" t="s">
        <v>60</v>
      </c>
      <c r="AV7" s="496" t="s">
        <v>61</v>
      </c>
      <c r="AW7" s="496" t="s">
        <v>62</v>
      </c>
      <c r="AX7" s="496" t="s">
        <v>63</v>
      </c>
      <c r="AY7" s="947"/>
      <c r="AZ7" s="947"/>
      <c r="BA7" s="947"/>
      <c r="BB7" s="491"/>
      <c r="BC7" s="491"/>
      <c r="BD7" s="491"/>
      <c r="BJ7" s="491"/>
    </row>
    <row r="8" spans="1:62" s="512" customFormat="1" ht="156" customHeight="1" x14ac:dyDescent="0.25">
      <c r="A8" s="1154" t="s">
        <v>71</v>
      </c>
      <c r="B8" s="1171" t="s">
        <v>72</v>
      </c>
      <c r="C8" s="1154" t="s">
        <v>68</v>
      </c>
      <c r="D8" s="1154" t="s">
        <v>74</v>
      </c>
      <c r="E8" s="1154" t="s">
        <v>76</v>
      </c>
      <c r="F8" s="1154">
        <v>1037</v>
      </c>
      <c r="G8" s="1158" t="str">
        <f>IF(LEN(F8) &gt;0, VLOOKUP(F8,$F$42:$G$46,2,0)," ")</f>
        <v>Fortalecimiento de la gestión institucional</v>
      </c>
      <c r="H8" s="1161" t="s">
        <v>67</v>
      </c>
      <c r="I8" s="1161" t="s">
        <v>67</v>
      </c>
      <c r="J8" s="1164"/>
      <c r="K8" s="1167"/>
      <c r="L8" s="1146" t="s">
        <v>83</v>
      </c>
      <c r="M8" s="1146" t="s">
        <v>85</v>
      </c>
      <c r="N8" s="1148">
        <v>1</v>
      </c>
      <c r="O8" s="497" t="s">
        <v>87</v>
      </c>
      <c r="P8" s="498" t="s">
        <v>89</v>
      </c>
      <c r="Q8" s="499">
        <v>43497</v>
      </c>
      <c r="R8" s="499">
        <v>43769</v>
      </c>
      <c r="S8" s="500" t="s">
        <v>90</v>
      </c>
      <c r="T8" s="500">
        <v>4</v>
      </c>
      <c r="U8" s="500" t="s">
        <v>92</v>
      </c>
      <c r="V8" s="501" t="s">
        <v>885</v>
      </c>
      <c r="W8" s="501" t="s">
        <v>886</v>
      </c>
      <c r="X8" s="499">
        <v>43646</v>
      </c>
      <c r="Y8" s="502" t="str">
        <f>+IF(X8&gt;R8,"NO CUMPLE","SI CUMPLE")</f>
        <v>SI CUMPLE</v>
      </c>
      <c r="Z8" s="503"/>
      <c r="AA8" s="504"/>
      <c r="AB8" s="504"/>
      <c r="AC8" s="504"/>
      <c r="AD8" s="504"/>
      <c r="AE8" s="504"/>
      <c r="AF8" s="504"/>
      <c r="AG8" s="504"/>
      <c r="AH8" s="504"/>
      <c r="AI8" s="504"/>
      <c r="AJ8" s="504"/>
      <c r="AK8" s="504"/>
      <c r="AL8" s="505"/>
      <c r="AM8" s="506">
        <v>0</v>
      </c>
      <c r="AN8" s="507">
        <v>0.25</v>
      </c>
      <c r="AO8" s="507">
        <v>0</v>
      </c>
      <c r="AP8" s="507">
        <v>0.25</v>
      </c>
      <c r="AQ8" s="507">
        <v>0</v>
      </c>
      <c r="AR8" s="507">
        <v>0</v>
      </c>
      <c r="AS8" s="507">
        <v>0.25</v>
      </c>
      <c r="AT8" s="507">
        <v>0</v>
      </c>
      <c r="AU8" s="507">
        <v>0</v>
      </c>
      <c r="AV8" s="507">
        <v>0.25</v>
      </c>
      <c r="AW8" s="507">
        <v>0</v>
      </c>
      <c r="AX8" s="507">
        <v>0</v>
      </c>
      <c r="AY8" s="505">
        <f t="shared" ref="AY8:AY19" si="0">AM8+AN8+AO8+AP8+AQ8+AR8+AS8+AT8+AU8+AV8+AW8+AX8</f>
        <v>1</v>
      </c>
      <c r="AZ8" s="508" t="s">
        <v>887</v>
      </c>
      <c r="BA8" s="509"/>
      <c r="BB8" s="510"/>
      <c r="BC8" s="511"/>
      <c r="BD8" s="511"/>
      <c r="BJ8" s="511"/>
    </row>
    <row r="9" spans="1:62" s="512" customFormat="1" ht="409.5" x14ac:dyDescent="0.25">
      <c r="A9" s="1173"/>
      <c r="B9" s="1173"/>
      <c r="C9" s="1173"/>
      <c r="D9" s="1173"/>
      <c r="E9" s="1173"/>
      <c r="F9" s="1173"/>
      <c r="G9" s="1159"/>
      <c r="H9" s="1162"/>
      <c r="I9" s="1162"/>
      <c r="J9" s="1165"/>
      <c r="K9" s="1168"/>
      <c r="L9" s="1170"/>
      <c r="M9" s="1170"/>
      <c r="N9" s="1149"/>
      <c r="O9" s="497" t="s">
        <v>96</v>
      </c>
      <c r="P9" s="513" t="s">
        <v>97</v>
      </c>
      <c r="Q9" s="499">
        <v>43466</v>
      </c>
      <c r="R9" s="499">
        <v>43830</v>
      </c>
      <c r="S9" s="500" t="s">
        <v>888</v>
      </c>
      <c r="T9" s="505">
        <v>1</v>
      </c>
      <c r="U9" s="500" t="s">
        <v>92</v>
      </c>
      <c r="V9" s="501" t="s">
        <v>889</v>
      </c>
      <c r="W9" s="501" t="s">
        <v>890</v>
      </c>
      <c r="X9" s="499">
        <v>43646</v>
      </c>
      <c r="Y9" s="502" t="str">
        <f>+IF(X9&gt;R9,"NO CUMPLE","SI CUMPLE")</f>
        <v>SI CUMPLE</v>
      </c>
      <c r="Z9" s="503"/>
      <c r="AA9" s="504"/>
      <c r="AB9" s="504"/>
      <c r="AC9" s="504"/>
      <c r="AD9" s="504"/>
      <c r="AE9" s="504"/>
      <c r="AF9" s="504"/>
      <c r="AG9" s="504"/>
      <c r="AH9" s="504"/>
      <c r="AI9" s="504"/>
      <c r="AJ9" s="504"/>
      <c r="AK9" s="504"/>
      <c r="AL9" s="505"/>
      <c r="AM9" s="506">
        <v>8.3299999999999999E-2</v>
      </c>
      <c r="AN9" s="507">
        <v>8.3299999999999999E-2</v>
      </c>
      <c r="AO9" s="507">
        <v>8.3299999999999999E-2</v>
      </c>
      <c r="AP9" s="507">
        <v>8.3299999999999999E-2</v>
      </c>
      <c r="AQ9" s="507">
        <v>8.3299999999999999E-2</v>
      </c>
      <c r="AR9" s="507">
        <v>8.3299999999999999E-2</v>
      </c>
      <c r="AS9" s="507">
        <v>8.3299999999999999E-2</v>
      </c>
      <c r="AT9" s="507">
        <v>8.3299999999999999E-2</v>
      </c>
      <c r="AU9" s="507">
        <v>8.3400000000000002E-2</v>
      </c>
      <c r="AV9" s="507">
        <v>8.3400000000000002E-2</v>
      </c>
      <c r="AW9" s="507">
        <v>8.3400000000000002E-2</v>
      </c>
      <c r="AX9" s="507">
        <v>8.3400000000000002E-2</v>
      </c>
      <c r="AY9" s="505">
        <f>100%</f>
        <v>1</v>
      </c>
      <c r="AZ9" s="508" t="s">
        <v>891</v>
      </c>
      <c r="BA9" s="509"/>
      <c r="BB9" s="510"/>
      <c r="BC9" s="511"/>
      <c r="BD9" s="511"/>
      <c r="BJ9" s="511"/>
    </row>
    <row r="10" spans="1:62" s="512" customFormat="1" ht="293.25" customHeight="1" x14ac:dyDescent="0.25">
      <c r="A10" s="1173"/>
      <c r="B10" s="1173"/>
      <c r="C10" s="1173"/>
      <c r="D10" s="1173"/>
      <c r="E10" s="1173"/>
      <c r="F10" s="1173"/>
      <c r="G10" s="1159"/>
      <c r="H10" s="1162"/>
      <c r="I10" s="1162"/>
      <c r="J10" s="1165"/>
      <c r="K10" s="1168"/>
      <c r="L10" s="1170"/>
      <c r="M10" s="1170"/>
      <c r="N10" s="1149"/>
      <c r="O10" s="1138" t="s">
        <v>107</v>
      </c>
      <c r="P10" s="1140" t="s">
        <v>110</v>
      </c>
      <c r="Q10" s="499">
        <v>43466</v>
      </c>
      <c r="R10" s="499">
        <v>43830</v>
      </c>
      <c r="S10" s="499" t="s">
        <v>892</v>
      </c>
      <c r="T10" s="505">
        <v>1</v>
      </c>
      <c r="U10" s="500" t="s">
        <v>117</v>
      </c>
      <c r="V10" s="501" t="s">
        <v>893</v>
      </c>
      <c r="W10" s="501" t="s">
        <v>894</v>
      </c>
      <c r="X10" s="499">
        <v>43646</v>
      </c>
      <c r="Y10" s="502" t="str">
        <f t="shared" ref="Y10:Y27" si="1">+IF(X10&gt;R10,"NO CUMPLE","SI CUMPLE")</f>
        <v>SI CUMPLE</v>
      </c>
      <c r="Z10" s="503"/>
      <c r="AA10" s="504"/>
      <c r="AB10" s="504"/>
      <c r="AC10" s="504"/>
      <c r="AD10" s="504"/>
      <c r="AE10" s="504"/>
      <c r="AF10" s="504"/>
      <c r="AG10" s="504"/>
      <c r="AH10" s="504"/>
      <c r="AI10" s="504"/>
      <c r="AJ10" s="504"/>
      <c r="AK10" s="504"/>
      <c r="AL10" s="505"/>
      <c r="AM10" s="506">
        <v>8.3299999999999999E-2</v>
      </c>
      <c r="AN10" s="507">
        <v>8.3299999999999999E-2</v>
      </c>
      <c r="AO10" s="507" t="s">
        <v>895</v>
      </c>
      <c r="AP10" s="507">
        <v>8.3299999999999999E-2</v>
      </c>
      <c r="AQ10" s="507">
        <v>8.3299999999999999E-2</v>
      </c>
      <c r="AR10" s="507">
        <v>8.3299999999999999E-2</v>
      </c>
      <c r="AS10" s="507">
        <v>8.3299999999999999E-2</v>
      </c>
      <c r="AT10" s="507">
        <v>8.3299999999999999E-2</v>
      </c>
      <c r="AU10" s="507">
        <v>8.3400000000000002E-2</v>
      </c>
      <c r="AV10" s="507">
        <v>8.3400000000000002E-2</v>
      </c>
      <c r="AW10" s="507">
        <v>8.3400000000000002E-2</v>
      </c>
      <c r="AX10" s="507">
        <v>8.3400000000000002E-2</v>
      </c>
      <c r="AY10" s="505">
        <f t="shared" si="0"/>
        <v>1</v>
      </c>
      <c r="AZ10" s="508" t="s">
        <v>896</v>
      </c>
      <c r="BA10" s="514"/>
      <c r="BB10" s="510"/>
      <c r="BC10" s="511"/>
      <c r="BD10" s="511"/>
      <c r="BJ10" s="511"/>
    </row>
    <row r="11" spans="1:62" s="512" customFormat="1" ht="189" customHeight="1" x14ac:dyDescent="0.25">
      <c r="A11" s="1173"/>
      <c r="B11" s="1173"/>
      <c r="C11" s="1173"/>
      <c r="D11" s="1173"/>
      <c r="E11" s="1173"/>
      <c r="F11" s="1173"/>
      <c r="G11" s="1159"/>
      <c r="H11" s="1162"/>
      <c r="I11" s="1162"/>
      <c r="J11" s="1165"/>
      <c r="K11" s="1168"/>
      <c r="L11" s="1170"/>
      <c r="M11" s="1170"/>
      <c r="N11" s="1149"/>
      <c r="O11" s="1150"/>
      <c r="P11" s="1151"/>
      <c r="Q11" s="499">
        <v>43466</v>
      </c>
      <c r="R11" s="499">
        <v>43830</v>
      </c>
      <c r="S11" s="499" t="s">
        <v>897</v>
      </c>
      <c r="T11" s="505">
        <v>1</v>
      </c>
      <c r="U11" s="500" t="s">
        <v>117</v>
      </c>
      <c r="V11" s="501" t="s">
        <v>898</v>
      </c>
      <c r="W11" s="501" t="s">
        <v>899</v>
      </c>
      <c r="X11" s="499">
        <v>43646</v>
      </c>
      <c r="Y11" s="502" t="str">
        <f t="shared" si="1"/>
        <v>SI CUMPLE</v>
      </c>
      <c r="Z11" s="503"/>
      <c r="AA11" s="504"/>
      <c r="AB11" s="504"/>
      <c r="AC11" s="504"/>
      <c r="AD11" s="504"/>
      <c r="AE11" s="504"/>
      <c r="AF11" s="504"/>
      <c r="AG11" s="504"/>
      <c r="AH11" s="504"/>
      <c r="AI11" s="504"/>
      <c r="AJ11" s="504"/>
      <c r="AK11" s="504"/>
      <c r="AL11" s="505"/>
      <c r="AM11" s="506">
        <v>8.3299999999999999E-2</v>
      </c>
      <c r="AN11" s="507">
        <v>8.3299999999999999E-2</v>
      </c>
      <c r="AO11" s="507">
        <v>8.3299999999999999E-2</v>
      </c>
      <c r="AP11" s="507">
        <v>8.3299999999999999E-2</v>
      </c>
      <c r="AQ11" s="507">
        <v>8.3299999999999999E-2</v>
      </c>
      <c r="AR11" s="507">
        <v>8.3299999999999999E-2</v>
      </c>
      <c r="AS11" s="507">
        <v>8.3299999999999999E-2</v>
      </c>
      <c r="AT11" s="507">
        <v>8.3299999999999999E-2</v>
      </c>
      <c r="AU11" s="507">
        <v>8.3400000000000002E-2</v>
      </c>
      <c r="AV11" s="507">
        <v>8.3400000000000002E-2</v>
      </c>
      <c r="AW11" s="507">
        <v>8.3400000000000002E-2</v>
      </c>
      <c r="AX11" s="507">
        <v>8.3400000000000002E-2</v>
      </c>
      <c r="AY11" s="505">
        <f t="shared" si="0"/>
        <v>1</v>
      </c>
      <c r="AZ11" s="508" t="s">
        <v>900</v>
      </c>
      <c r="BA11" s="509"/>
      <c r="BB11" s="510"/>
      <c r="BC11" s="511"/>
      <c r="BD11" s="511"/>
      <c r="BJ11" s="511"/>
    </row>
    <row r="12" spans="1:62" s="512" customFormat="1" ht="234.75" customHeight="1" x14ac:dyDescent="0.25">
      <c r="A12" s="1173"/>
      <c r="B12" s="1173"/>
      <c r="C12" s="1173"/>
      <c r="D12" s="1173"/>
      <c r="E12" s="1173"/>
      <c r="F12" s="1173"/>
      <c r="G12" s="1159"/>
      <c r="H12" s="1162"/>
      <c r="I12" s="1162"/>
      <c r="J12" s="1165"/>
      <c r="K12" s="1168"/>
      <c r="L12" s="1170"/>
      <c r="M12" s="1170"/>
      <c r="N12" s="1149"/>
      <c r="O12" s="1150"/>
      <c r="P12" s="1141"/>
      <c r="Q12" s="499">
        <v>43466</v>
      </c>
      <c r="R12" s="499">
        <v>43830</v>
      </c>
      <c r="S12" s="499" t="s">
        <v>901</v>
      </c>
      <c r="T12" s="505">
        <v>1</v>
      </c>
      <c r="U12" s="500" t="s">
        <v>117</v>
      </c>
      <c r="V12" s="501" t="s">
        <v>902</v>
      </c>
      <c r="W12" s="501" t="s">
        <v>903</v>
      </c>
      <c r="X12" s="499">
        <v>43646</v>
      </c>
      <c r="Y12" s="502" t="str">
        <f>+IF(X12&gt;R12,"NO CUMPLE","SI CUMPLE")</f>
        <v>SI CUMPLE</v>
      </c>
      <c r="Z12" s="503"/>
      <c r="AA12" s="504"/>
      <c r="AB12" s="504"/>
      <c r="AC12" s="504"/>
      <c r="AD12" s="504"/>
      <c r="AE12" s="504"/>
      <c r="AF12" s="504"/>
      <c r="AG12" s="504"/>
      <c r="AH12" s="504"/>
      <c r="AI12" s="504"/>
      <c r="AJ12" s="504"/>
      <c r="AK12" s="504"/>
      <c r="AL12" s="505"/>
      <c r="AM12" s="506">
        <v>8.3299999999999999E-2</v>
      </c>
      <c r="AN12" s="507">
        <v>8.3299999999999999E-2</v>
      </c>
      <c r="AO12" s="507">
        <v>8.3299999999999999E-2</v>
      </c>
      <c r="AP12" s="507">
        <v>8.3299999999999999E-2</v>
      </c>
      <c r="AQ12" s="507">
        <v>8.3299999999999999E-2</v>
      </c>
      <c r="AR12" s="507">
        <v>8.3299999999999999E-2</v>
      </c>
      <c r="AS12" s="507">
        <v>8.3299999999999999E-2</v>
      </c>
      <c r="AT12" s="507">
        <v>8.3299999999999999E-2</v>
      </c>
      <c r="AU12" s="507">
        <v>8.3400000000000002E-2</v>
      </c>
      <c r="AV12" s="507">
        <v>8.3400000000000002E-2</v>
      </c>
      <c r="AW12" s="507">
        <v>8.3400000000000002E-2</v>
      </c>
      <c r="AX12" s="507">
        <v>8.3400000000000002E-2</v>
      </c>
      <c r="AY12" s="505">
        <f>AM12+AN12+AO12+AP12+AQ12+AR12+AS12+AT12+AU12+AV12+AW12+AX12</f>
        <v>1</v>
      </c>
      <c r="AZ12" s="508" t="s">
        <v>904</v>
      </c>
      <c r="BA12" s="509"/>
      <c r="BB12" s="510"/>
      <c r="BC12" s="511"/>
      <c r="BD12" s="511"/>
      <c r="BJ12" s="511"/>
    </row>
    <row r="13" spans="1:62" s="512" customFormat="1" ht="144" customHeight="1" x14ac:dyDescent="0.25">
      <c r="A13" s="1173"/>
      <c r="B13" s="1173"/>
      <c r="C13" s="1173"/>
      <c r="D13" s="1173"/>
      <c r="E13" s="1173"/>
      <c r="F13" s="1173"/>
      <c r="G13" s="1159"/>
      <c r="H13" s="1162"/>
      <c r="I13" s="1162"/>
      <c r="J13" s="1165"/>
      <c r="K13" s="1168"/>
      <c r="L13" s="1170"/>
      <c r="M13" s="1170"/>
      <c r="N13" s="1149"/>
      <c r="O13" s="1150"/>
      <c r="P13" s="515"/>
      <c r="Q13" s="499">
        <v>43466</v>
      </c>
      <c r="R13" s="499">
        <v>43830</v>
      </c>
      <c r="S13" s="499" t="s">
        <v>905</v>
      </c>
      <c r="T13" s="505">
        <v>1</v>
      </c>
      <c r="U13" s="500" t="s">
        <v>117</v>
      </c>
      <c r="V13" s="501" t="s">
        <v>906</v>
      </c>
      <c r="W13" s="501" t="s">
        <v>907</v>
      </c>
      <c r="X13" s="499">
        <v>43646</v>
      </c>
      <c r="Y13" s="502" t="str">
        <f>+IF(X13&gt;R13,"NO CUMPLE","SI CUMPLE")</f>
        <v>SI CUMPLE</v>
      </c>
      <c r="Z13" s="503"/>
      <c r="AA13" s="504"/>
      <c r="AB13" s="504"/>
      <c r="AC13" s="504"/>
      <c r="AD13" s="504"/>
      <c r="AE13" s="504"/>
      <c r="AF13" s="504"/>
      <c r="AG13" s="504"/>
      <c r="AH13" s="504"/>
      <c r="AI13" s="504"/>
      <c r="AJ13" s="504"/>
      <c r="AK13" s="504"/>
      <c r="AL13" s="505"/>
      <c r="AM13" s="506">
        <v>8.3299999999999999E-2</v>
      </c>
      <c r="AN13" s="506">
        <v>8.3299999999999999E-2</v>
      </c>
      <c r="AO13" s="506">
        <v>8.3299999999999999E-2</v>
      </c>
      <c r="AP13" s="507">
        <v>8.3299999999999999E-2</v>
      </c>
      <c r="AQ13" s="507">
        <v>8.3299999999999999E-2</v>
      </c>
      <c r="AR13" s="507">
        <v>8.3299999999999999E-2</v>
      </c>
      <c r="AS13" s="507">
        <v>8.3299999999999999E-2</v>
      </c>
      <c r="AT13" s="507">
        <v>8.3299999999999999E-2</v>
      </c>
      <c r="AU13" s="507">
        <v>8.3400000000000002E-2</v>
      </c>
      <c r="AV13" s="507">
        <v>8.3400000000000002E-2</v>
      </c>
      <c r="AW13" s="507">
        <v>8.3400000000000002E-2</v>
      </c>
      <c r="AX13" s="507">
        <v>8.3400000000000002E-2</v>
      </c>
      <c r="AY13" s="505">
        <f t="shared" si="0"/>
        <v>1</v>
      </c>
      <c r="AZ13" s="516" t="s">
        <v>908</v>
      </c>
      <c r="BA13" s="509"/>
      <c r="BB13" s="510"/>
      <c r="BC13" s="511"/>
      <c r="BD13" s="511"/>
      <c r="BJ13" s="511"/>
    </row>
    <row r="14" spans="1:62" s="512" customFormat="1" ht="144" customHeight="1" x14ac:dyDescent="0.25">
      <c r="A14" s="1173"/>
      <c r="B14" s="1173"/>
      <c r="C14" s="1173"/>
      <c r="D14" s="1173"/>
      <c r="E14" s="1173"/>
      <c r="F14" s="1173"/>
      <c r="G14" s="1159"/>
      <c r="H14" s="1162"/>
      <c r="I14" s="1162"/>
      <c r="J14" s="1165"/>
      <c r="K14" s="1168"/>
      <c r="L14" s="1170"/>
      <c r="M14" s="1170"/>
      <c r="N14" s="1149"/>
      <c r="O14" s="1150"/>
      <c r="P14" s="1151" t="s">
        <v>909</v>
      </c>
      <c r="Q14" s="499">
        <v>43466</v>
      </c>
      <c r="R14" s="499">
        <v>43830</v>
      </c>
      <c r="S14" s="499" t="s">
        <v>910</v>
      </c>
      <c r="T14" s="505">
        <v>1</v>
      </c>
      <c r="U14" s="500" t="s">
        <v>911</v>
      </c>
      <c r="V14" s="501" t="s">
        <v>912</v>
      </c>
      <c r="W14" s="501" t="s">
        <v>913</v>
      </c>
      <c r="X14" s="499">
        <v>43646</v>
      </c>
      <c r="Y14" s="502" t="str">
        <f>+IF(X14&gt;R14,"NO CUMPLE","SI CUMPLE")</f>
        <v>SI CUMPLE</v>
      </c>
      <c r="Z14" s="503"/>
      <c r="AA14" s="504"/>
      <c r="AB14" s="504"/>
      <c r="AC14" s="504"/>
      <c r="AD14" s="504"/>
      <c r="AE14" s="504"/>
      <c r="AF14" s="504"/>
      <c r="AG14" s="504"/>
      <c r="AH14" s="504"/>
      <c r="AI14" s="504"/>
      <c r="AJ14" s="504"/>
      <c r="AK14" s="504"/>
      <c r="AL14" s="505"/>
      <c r="AM14" s="506">
        <v>8.3299999999999999E-2</v>
      </c>
      <c r="AN14" s="507">
        <v>8.3299999999999999E-2</v>
      </c>
      <c r="AO14" s="507">
        <v>8.3299999999999999E-2</v>
      </c>
      <c r="AP14" s="507">
        <v>8.3299999999999999E-2</v>
      </c>
      <c r="AQ14" s="507">
        <v>8.3299999999999999E-2</v>
      </c>
      <c r="AR14" s="507">
        <v>8.3299999999999999E-2</v>
      </c>
      <c r="AS14" s="507">
        <v>8.3299999999999999E-2</v>
      </c>
      <c r="AT14" s="507">
        <v>8.3299999999999999E-2</v>
      </c>
      <c r="AU14" s="507">
        <v>8.3299999999999999E-2</v>
      </c>
      <c r="AV14" s="507">
        <v>8.3299999999999999E-2</v>
      </c>
      <c r="AW14" s="507">
        <v>8.3299999999999999E-2</v>
      </c>
      <c r="AX14" s="507"/>
      <c r="AY14" s="517">
        <f t="shared" si="0"/>
        <v>0.91630000000000011</v>
      </c>
      <c r="AZ14" s="516" t="s">
        <v>914</v>
      </c>
      <c r="BA14" s="509"/>
      <c r="BB14" s="510"/>
      <c r="BC14" s="511"/>
      <c r="BD14" s="511"/>
      <c r="BJ14" s="511"/>
    </row>
    <row r="15" spans="1:62" s="512" customFormat="1" ht="162.75" customHeight="1" x14ac:dyDescent="0.25">
      <c r="A15" s="1173"/>
      <c r="B15" s="1155"/>
      <c r="C15" s="1173"/>
      <c r="D15" s="1173"/>
      <c r="E15" s="1173"/>
      <c r="F15" s="1173"/>
      <c r="G15" s="1159"/>
      <c r="H15" s="1162"/>
      <c r="I15" s="1162"/>
      <c r="J15" s="1165"/>
      <c r="K15" s="1168"/>
      <c r="L15" s="1170"/>
      <c r="M15" s="1170"/>
      <c r="N15" s="1149"/>
      <c r="O15" s="1139"/>
      <c r="P15" s="1141"/>
      <c r="Q15" s="499">
        <v>43466</v>
      </c>
      <c r="R15" s="499">
        <v>43830</v>
      </c>
      <c r="S15" s="499" t="s">
        <v>915</v>
      </c>
      <c r="T15" s="505">
        <v>1</v>
      </c>
      <c r="U15" s="500" t="s">
        <v>911</v>
      </c>
      <c r="V15" s="501" t="s">
        <v>916</v>
      </c>
      <c r="W15" s="501" t="s">
        <v>913</v>
      </c>
      <c r="X15" s="499">
        <v>43646</v>
      </c>
      <c r="Y15" s="502" t="str">
        <f t="shared" si="1"/>
        <v>SI CUMPLE</v>
      </c>
      <c r="Z15" s="503"/>
      <c r="AA15" s="504"/>
      <c r="AB15" s="504"/>
      <c r="AC15" s="504"/>
      <c r="AD15" s="504"/>
      <c r="AE15" s="504"/>
      <c r="AF15" s="504"/>
      <c r="AG15" s="504"/>
      <c r="AH15" s="504"/>
      <c r="AI15" s="504"/>
      <c r="AJ15" s="504"/>
      <c r="AK15" s="504"/>
      <c r="AL15" s="505"/>
      <c r="AM15" s="506">
        <v>8.3299999999999999E-2</v>
      </c>
      <c r="AN15" s="507">
        <v>8.3299999999999999E-2</v>
      </c>
      <c r="AO15" s="507">
        <v>8.3299999999999999E-2</v>
      </c>
      <c r="AP15" s="507">
        <v>8.3299999999999999E-2</v>
      </c>
      <c r="AQ15" s="507">
        <v>8.3299999999999999E-2</v>
      </c>
      <c r="AR15" s="507">
        <v>8.3299999999999999E-2</v>
      </c>
      <c r="AS15" s="507">
        <v>8.3299999999999999E-2</v>
      </c>
      <c r="AT15" s="507">
        <v>8.3299999999999999E-2</v>
      </c>
      <c r="AU15" s="507">
        <v>8.3299999999999999E-2</v>
      </c>
      <c r="AV15" s="507">
        <v>8.3299999999999999E-2</v>
      </c>
      <c r="AW15" s="507">
        <v>8.3299999999999999E-2</v>
      </c>
      <c r="AX15" s="507"/>
      <c r="AY15" s="517">
        <f>AM15+AN15+AO15+AP15+AQ15+AR15+AS15+AT15+AU15+AV15+AW15+AX15</f>
        <v>0.91630000000000011</v>
      </c>
      <c r="AZ15" s="516" t="s">
        <v>917</v>
      </c>
      <c r="BA15" s="509"/>
      <c r="BB15" s="510"/>
      <c r="BC15" s="511"/>
      <c r="BD15" s="511"/>
      <c r="BJ15" s="511"/>
    </row>
    <row r="16" spans="1:62" s="512" customFormat="1" ht="409.5" x14ac:dyDescent="0.25">
      <c r="A16" s="1154" t="s">
        <v>66</v>
      </c>
      <c r="B16" s="1152" t="s">
        <v>67</v>
      </c>
      <c r="C16" s="1173"/>
      <c r="D16" s="1173"/>
      <c r="E16" s="1154" t="s">
        <v>76</v>
      </c>
      <c r="F16" s="1173"/>
      <c r="G16" s="1159"/>
      <c r="H16" s="1162"/>
      <c r="I16" s="1162"/>
      <c r="J16" s="1165"/>
      <c r="K16" s="1168"/>
      <c r="L16" s="1156" t="s">
        <v>127</v>
      </c>
      <c r="M16" s="1156" t="s">
        <v>129</v>
      </c>
      <c r="N16" s="1148">
        <v>0.2</v>
      </c>
      <c r="O16" s="518" t="s">
        <v>130</v>
      </c>
      <c r="P16" s="519" t="s">
        <v>918</v>
      </c>
      <c r="Q16" s="499">
        <v>43466</v>
      </c>
      <c r="R16" s="499">
        <v>43830</v>
      </c>
      <c r="S16" s="520" t="s">
        <v>919</v>
      </c>
      <c r="T16" s="505">
        <v>0.25</v>
      </c>
      <c r="U16" s="500" t="s">
        <v>133</v>
      </c>
      <c r="V16" s="501" t="s">
        <v>920</v>
      </c>
      <c r="W16" s="501" t="s">
        <v>921</v>
      </c>
      <c r="X16" s="499">
        <v>43646</v>
      </c>
      <c r="Y16" s="502" t="str">
        <f t="shared" si="1"/>
        <v>SI CUMPLE</v>
      </c>
      <c r="Z16" s="517"/>
      <c r="AA16" s="504"/>
      <c r="AB16" s="504"/>
      <c r="AC16" s="504"/>
      <c r="AD16" s="504"/>
      <c r="AE16" s="504"/>
      <c r="AF16" s="504"/>
      <c r="AG16" s="504"/>
      <c r="AH16" s="504"/>
      <c r="AI16" s="504"/>
      <c r="AJ16" s="504"/>
      <c r="AK16" s="504"/>
      <c r="AL16" s="505"/>
      <c r="AM16" s="517">
        <v>0.22245850355723026</v>
      </c>
      <c r="AN16" s="507">
        <v>0.30239484463984512</v>
      </c>
      <c r="AO16" s="521">
        <v>0.31334239386437857</v>
      </c>
      <c r="AP16" s="507">
        <v>0.30313367359062432</v>
      </c>
      <c r="AQ16" s="507">
        <v>0.31911697480918794</v>
      </c>
      <c r="AR16" s="507">
        <v>0.24832261849744094</v>
      </c>
      <c r="AS16" s="507">
        <v>0.3527529700954013</v>
      </c>
      <c r="AT16" s="507">
        <v>0.30099999999999999</v>
      </c>
      <c r="AU16" s="507">
        <v>0.29060000000000002</v>
      </c>
      <c r="AV16" s="507">
        <v>0.28149999999999997</v>
      </c>
      <c r="AW16" s="507">
        <v>0.22889999999999999</v>
      </c>
      <c r="AX16" s="507"/>
      <c r="AY16" s="517">
        <f>AVERAGE(AM16:AX16)</f>
        <v>0.28759290718673713</v>
      </c>
      <c r="AZ16" s="516" t="s">
        <v>922</v>
      </c>
      <c r="BA16" s="509"/>
      <c r="BB16" s="510"/>
      <c r="BC16" s="511"/>
      <c r="BD16" s="511"/>
      <c r="BJ16" s="511"/>
    </row>
    <row r="17" spans="1:62" s="512" customFormat="1" ht="381" customHeight="1" x14ac:dyDescent="0.25">
      <c r="A17" s="1173"/>
      <c r="B17" s="1153"/>
      <c r="C17" s="1173"/>
      <c r="D17" s="1173"/>
      <c r="E17" s="1155"/>
      <c r="F17" s="1173"/>
      <c r="G17" s="1159"/>
      <c r="H17" s="1162"/>
      <c r="I17" s="1162"/>
      <c r="J17" s="1165"/>
      <c r="K17" s="1168"/>
      <c r="L17" s="1157"/>
      <c r="M17" s="1157"/>
      <c r="N17" s="1149"/>
      <c r="O17" s="518" t="s">
        <v>141</v>
      </c>
      <c r="P17" s="519" t="s">
        <v>923</v>
      </c>
      <c r="Q17" s="499">
        <v>43466</v>
      </c>
      <c r="R17" s="499">
        <v>43830</v>
      </c>
      <c r="S17" s="520" t="s">
        <v>924</v>
      </c>
      <c r="T17" s="505">
        <v>0.3</v>
      </c>
      <c r="U17" s="500" t="s">
        <v>133</v>
      </c>
      <c r="V17" s="501" t="s">
        <v>925</v>
      </c>
      <c r="W17" s="501" t="s">
        <v>926</v>
      </c>
      <c r="X17" s="499">
        <v>43646</v>
      </c>
      <c r="Y17" s="502" t="str">
        <f t="shared" si="1"/>
        <v>SI CUMPLE</v>
      </c>
      <c r="Z17" s="517"/>
      <c r="AA17" s="504"/>
      <c r="AB17" s="504"/>
      <c r="AC17" s="504"/>
      <c r="AD17" s="504"/>
      <c r="AE17" s="504"/>
      <c r="AF17" s="504"/>
      <c r="AG17" s="504"/>
      <c r="AH17" s="504"/>
      <c r="AI17" s="504"/>
      <c r="AJ17" s="504"/>
      <c r="AK17" s="504"/>
      <c r="AL17" s="505"/>
      <c r="AM17" s="517">
        <v>4.8607889588819342E-2</v>
      </c>
      <c r="AN17" s="507">
        <v>2.921141673084153E-2</v>
      </c>
      <c r="AO17" s="521">
        <v>2.646477285130611E-2</v>
      </c>
      <c r="AP17" s="507">
        <v>2.7747279530757115E-2</v>
      </c>
      <c r="AQ17" s="507">
        <v>3.220401482307747E-2</v>
      </c>
      <c r="AR17" s="507">
        <v>2.3097342260315293E-2</v>
      </c>
      <c r="AS17" s="507">
        <v>4.0194517109029083E-2</v>
      </c>
      <c r="AT17" s="507">
        <v>2.8500000000000001E-2</v>
      </c>
      <c r="AU17" s="507">
        <v>3.2199999999999999E-2</v>
      </c>
      <c r="AV17" s="507">
        <v>3.4000000000000002E-2</v>
      </c>
      <c r="AW17" s="507">
        <v>4.1300000000000003E-2</v>
      </c>
      <c r="AX17" s="507"/>
      <c r="AY17" s="517">
        <f>AM17+AN17+AO17+AP17+AQ17+AR17+AS17+AT17+AU17+AV17+AW17+AX17</f>
        <v>0.3635272328941459</v>
      </c>
      <c r="AZ17" s="516" t="s">
        <v>927</v>
      </c>
      <c r="BA17" s="509"/>
      <c r="BB17" s="510"/>
      <c r="BC17" s="511"/>
      <c r="BD17" s="511"/>
      <c r="BJ17" s="511"/>
    </row>
    <row r="18" spans="1:62" s="512" customFormat="1" ht="408.75" customHeight="1" x14ac:dyDescent="0.25">
      <c r="A18" s="522" t="s">
        <v>71</v>
      </c>
      <c r="B18" s="1171" t="s">
        <v>72</v>
      </c>
      <c r="C18" s="1173"/>
      <c r="D18" s="1173"/>
      <c r="E18" s="1154" t="s">
        <v>151</v>
      </c>
      <c r="F18" s="1173"/>
      <c r="G18" s="1159"/>
      <c r="H18" s="1162"/>
      <c r="I18" s="1162"/>
      <c r="J18" s="1165"/>
      <c r="K18" s="1168"/>
      <c r="L18" s="1145" t="s">
        <v>83</v>
      </c>
      <c r="M18" s="500" t="s">
        <v>67</v>
      </c>
      <c r="N18" s="500" t="s">
        <v>67</v>
      </c>
      <c r="O18" s="1138" t="s">
        <v>155</v>
      </c>
      <c r="P18" s="513" t="s">
        <v>156</v>
      </c>
      <c r="Q18" s="499">
        <v>43466</v>
      </c>
      <c r="R18" s="499">
        <v>43830</v>
      </c>
      <c r="S18" s="500" t="s">
        <v>160</v>
      </c>
      <c r="T18" s="500">
        <v>1</v>
      </c>
      <c r="U18" s="500" t="s">
        <v>161</v>
      </c>
      <c r="V18" s="501" t="s">
        <v>928</v>
      </c>
      <c r="W18" s="501" t="s">
        <v>929</v>
      </c>
      <c r="X18" s="499">
        <v>43646</v>
      </c>
      <c r="Y18" s="502" t="str">
        <f>+IF(X18&gt;R18,"NO CUMPLE","SI CUMPLE")</f>
        <v>SI CUMPLE</v>
      </c>
      <c r="Z18" s="517"/>
      <c r="AA18" s="504"/>
      <c r="AB18" s="504"/>
      <c r="AC18" s="504"/>
      <c r="AD18" s="504"/>
      <c r="AE18" s="504"/>
      <c r="AF18" s="504"/>
      <c r="AG18" s="504"/>
      <c r="AH18" s="504"/>
      <c r="AI18" s="504"/>
      <c r="AJ18" s="504"/>
      <c r="AK18" s="504"/>
      <c r="AL18" s="505"/>
      <c r="AM18" s="523">
        <v>0</v>
      </c>
      <c r="AN18" s="523">
        <v>0</v>
      </c>
      <c r="AO18" s="524">
        <v>0</v>
      </c>
      <c r="AP18" s="523">
        <v>0</v>
      </c>
      <c r="AQ18" s="523">
        <v>0</v>
      </c>
      <c r="AR18" s="523">
        <v>0</v>
      </c>
      <c r="AS18" s="523">
        <v>0</v>
      </c>
      <c r="AT18" s="523">
        <v>0</v>
      </c>
      <c r="AU18" s="523">
        <v>1</v>
      </c>
      <c r="AV18" s="523">
        <v>0</v>
      </c>
      <c r="AW18" s="523">
        <v>0</v>
      </c>
      <c r="AX18" s="523">
        <v>0</v>
      </c>
      <c r="AY18" s="525">
        <f t="shared" si="0"/>
        <v>1</v>
      </c>
      <c r="AZ18" s="526" t="s">
        <v>930</v>
      </c>
      <c r="BA18" s="509"/>
      <c r="BB18" s="510"/>
      <c r="BC18" s="511"/>
      <c r="BD18" s="511"/>
      <c r="BJ18" s="511"/>
    </row>
    <row r="19" spans="1:62" s="512" customFormat="1" ht="79.5" customHeight="1" x14ac:dyDescent="0.25">
      <c r="A19" s="522" t="s">
        <v>71</v>
      </c>
      <c r="B19" s="1172"/>
      <c r="C19" s="1155"/>
      <c r="D19" s="1155"/>
      <c r="E19" s="1155"/>
      <c r="F19" s="1173"/>
      <c r="G19" s="1159"/>
      <c r="H19" s="1162"/>
      <c r="I19" s="1162"/>
      <c r="J19" s="1165"/>
      <c r="K19" s="1168"/>
      <c r="L19" s="1145"/>
      <c r="M19" s="500" t="s">
        <v>67</v>
      </c>
      <c r="N19" s="500" t="s">
        <v>67</v>
      </c>
      <c r="O19" s="1139"/>
      <c r="P19" s="513" t="s">
        <v>165</v>
      </c>
      <c r="Q19" s="499">
        <v>43556</v>
      </c>
      <c r="R19" s="499">
        <v>43830</v>
      </c>
      <c r="S19" s="500" t="s">
        <v>160</v>
      </c>
      <c r="T19" s="500">
        <v>3</v>
      </c>
      <c r="U19" s="500" t="s">
        <v>161</v>
      </c>
      <c r="V19" s="501" t="s">
        <v>931</v>
      </c>
      <c r="W19" s="501"/>
      <c r="X19" s="499">
        <v>43646</v>
      </c>
      <c r="Y19" s="502" t="str">
        <f t="shared" si="1"/>
        <v>SI CUMPLE</v>
      </c>
      <c r="Z19" s="517"/>
      <c r="AA19" s="504"/>
      <c r="AB19" s="504"/>
      <c r="AC19" s="504"/>
      <c r="AD19" s="504"/>
      <c r="AE19" s="504"/>
      <c r="AF19" s="504"/>
      <c r="AG19" s="504"/>
      <c r="AH19" s="504"/>
      <c r="AI19" s="504"/>
      <c r="AJ19" s="504"/>
      <c r="AK19" s="504"/>
      <c r="AL19" s="505"/>
      <c r="AM19" s="523">
        <v>0</v>
      </c>
      <c r="AN19" s="523">
        <v>0</v>
      </c>
      <c r="AO19" s="524">
        <v>0</v>
      </c>
      <c r="AP19" s="523">
        <v>0</v>
      </c>
      <c r="AQ19" s="523">
        <v>0</v>
      </c>
      <c r="AR19" s="523">
        <v>0</v>
      </c>
      <c r="AS19" s="523">
        <v>0</v>
      </c>
      <c r="AT19" s="523">
        <v>0</v>
      </c>
      <c r="AU19" s="523">
        <v>1</v>
      </c>
      <c r="AV19" s="523">
        <v>2</v>
      </c>
      <c r="AW19" s="523">
        <v>0</v>
      </c>
      <c r="AX19" s="523">
        <v>0</v>
      </c>
      <c r="AY19" s="525">
        <f t="shared" si="0"/>
        <v>3</v>
      </c>
      <c r="AZ19" s="516" t="s">
        <v>932</v>
      </c>
      <c r="BA19" s="509"/>
      <c r="BB19" s="510"/>
      <c r="BC19" s="511"/>
      <c r="BD19" s="511"/>
      <c r="BJ19" s="511"/>
    </row>
    <row r="20" spans="1:62" s="512" customFormat="1" ht="312.75" customHeight="1" x14ac:dyDescent="0.25">
      <c r="A20" s="522"/>
      <c r="B20" s="527"/>
      <c r="C20" s="528"/>
      <c r="D20" s="528"/>
      <c r="E20" s="528"/>
      <c r="F20" s="1173"/>
      <c r="G20" s="1159"/>
      <c r="H20" s="1162"/>
      <c r="I20" s="1162"/>
      <c r="J20" s="1165"/>
      <c r="K20" s="1168"/>
      <c r="L20" s="1145" t="s">
        <v>933</v>
      </c>
      <c r="M20" s="500" t="s">
        <v>67</v>
      </c>
      <c r="N20" s="500" t="s">
        <v>67</v>
      </c>
      <c r="O20" s="1146" t="s">
        <v>172</v>
      </c>
      <c r="P20" s="1140" t="s">
        <v>934</v>
      </c>
      <c r="Q20" s="1142">
        <v>43466</v>
      </c>
      <c r="R20" s="1142">
        <v>43830</v>
      </c>
      <c r="S20" s="500" t="s">
        <v>935</v>
      </c>
      <c r="T20" s="505" t="s">
        <v>936</v>
      </c>
      <c r="U20" s="500" t="s">
        <v>937</v>
      </c>
      <c r="V20" s="501" t="s">
        <v>938</v>
      </c>
      <c r="W20" s="501" t="s">
        <v>939</v>
      </c>
      <c r="X20" s="499">
        <v>43646</v>
      </c>
      <c r="Y20" s="502" t="str">
        <f t="shared" si="1"/>
        <v>SI CUMPLE</v>
      </c>
      <c r="Z20" s="517"/>
      <c r="AA20" s="504"/>
      <c r="AB20" s="504"/>
      <c r="AC20" s="504"/>
      <c r="AD20" s="504"/>
      <c r="AE20" s="504"/>
      <c r="AF20" s="504"/>
      <c r="AG20" s="504"/>
      <c r="AH20" s="504"/>
      <c r="AI20" s="504"/>
      <c r="AJ20" s="504"/>
      <c r="AK20" s="504"/>
      <c r="AL20" s="505"/>
      <c r="AM20" s="507">
        <v>0.33115943100391543</v>
      </c>
      <c r="AN20" s="529">
        <v>0.24354281113529047</v>
      </c>
      <c r="AO20" s="529">
        <v>0.40190960204414922</v>
      </c>
      <c r="AP20" s="529">
        <v>0.47324043619628026</v>
      </c>
      <c r="AQ20" s="507">
        <v>0.6368059765288443</v>
      </c>
      <c r="AR20" s="507">
        <v>0.44917920849703685</v>
      </c>
      <c r="AS20" s="507">
        <v>0.73893010133377779</v>
      </c>
      <c r="AT20" s="507">
        <v>0.63572630605516023</v>
      </c>
      <c r="AU20" s="507">
        <v>0.70840000000000003</v>
      </c>
      <c r="AV20" s="507">
        <v>0.66039999999999999</v>
      </c>
      <c r="AW20" s="507">
        <v>0.6512</v>
      </c>
      <c r="AX20" s="507">
        <v>0.67510000000000003</v>
      </c>
      <c r="AY20" s="517">
        <f xml:space="preserve"> AVERAGE(AM20:AX20)</f>
        <v>0.55046615606620453</v>
      </c>
      <c r="AZ20" s="508" t="s">
        <v>940</v>
      </c>
      <c r="BA20" s="509"/>
      <c r="BB20" s="510"/>
      <c r="BC20" s="511"/>
      <c r="BD20" s="511"/>
      <c r="BJ20" s="511"/>
    </row>
    <row r="21" spans="1:62" s="512" customFormat="1" ht="75" x14ac:dyDescent="0.25">
      <c r="A21" s="522" t="s">
        <v>66</v>
      </c>
      <c r="B21" s="530" t="s">
        <v>67</v>
      </c>
      <c r="C21" s="522" t="s">
        <v>171</v>
      </c>
      <c r="D21" s="522" t="s">
        <v>74</v>
      </c>
      <c r="E21" s="522" t="s">
        <v>70</v>
      </c>
      <c r="F21" s="1173"/>
      <c r="G21" s="1159"/>
      <c r="H21" s="1162"/>
      <c r="I21" s="1162"/>
      <c r="J21" s="1165"/>
      <c r="K21" s="1168"/>
      <c r="L21" s="1145"/>
      <c r="M21" s="500" t="s">
        <v>67</v>
      </c>
      <c r="N21" s="500" t="s">
        <v>67</v>
      </c>
      <c r="O21" s="1147"/>
      <c r="P21" s="1141"/>
      <c r="Q21" s="1143"/>
      <c r="R21" s="1143"/>
      <c r="S21" s="500" t="s">
        <v>941</v>
      </c>
      <c r="T21" s="505">
        <v>1</v>
      </c>
      <c r="U21" s="500" t="s">
        <v>937</v>
      </c>
      <c r="V21" s="501" t="s">
        <v>942</v>
      </c>
      <c r="W21" s="501" t="s">
        <v>943</v>
      </c>
      <c r="X21" s="499">
        <v>43646</v>
      </c>
      <c r="Y21" s="502" t="str">
        <f>+IF(X21&gt;R20,"NO CUMPLE","SI CUMPLE")</f>
        <v>SI CUMPLE</v>
      </c>
      <c r="Z21" s="517"/>
      <c r="AA21" s="504"/>
      <c r="AB21" s="504"/>
      <c r="AC21" s="504"/>
      <c r="AD21" s="504"/>
      <c r="AE21" s="504"/>
      <c r="AF21" s="504"/>
      <c r="AG21" s="504"/>
      <c r="AH21" s="504"/>
      <c r="AI21" s="504"/>
      <c r="AJ21" s="504"/>
      <c r="AK21" s="504"/>
      <c r="AL21" s="505"/>
      <c r="AM21" s="507">
        <v>8.3299999999999999E-2</v>
      </c>
      <c r="AN21" s="507">
        <v>8.3299999999999999E-2</v>
      </c>
      <c r="AO21" s="507">
        <v>8.3299999999999999E-2</v>
      </c>
      <c r="AP21" s="507">
        <v>8.3299999999999999E-2</v>
      </c>
      <c r="AQ21" s="507">
        <v>8.3299999999999999E-2</v>
      </c>
      <c r="AR21" s="507">
        <v>8.3299999999999999E-2</v>
      </c>
      <c r="AS21" s="507">
        <v>8.3299999999999999E-2</v>
      </c>
      <c r="AT21" s="507">
        <v>8.3299999999999999E-2</v>
      </c>
      <c r="AU21" s="507">
        <v>8.3400000000000002E-2</v>
      </c>
      <c r="AV21" s="507">
        <v>8.3400000000000002E-2</v>
      </c>
      <c r="AW21" s="507">
        <v>8.3400000000000002E-2</v>
      </c>
      <c r="AX21" s="507">
        <v>8.3400000000000002E-2</v>
      </c>
      <c r="AY21" s="505">
        <f t="shared" ref="AY21:AY27" si="2">SUM(AM21:AX21)</f>
        <v>1</v>
      </c>
      <c r="AZ21" s="516"/>
      <c r="BA21" s="509"/>
      <c r="BB21" s="510"/>
      <c r="BC21" s="511"/>
      <c r="BD21" s="511"/>
      <c r="BJ21" s="511"/>
    </row>
    <row r="22" spans="1:62" s="512" customFormat="1" ht="311.25" customHeight="1" x14ac:dyDescent="0.25">
      <c r="A22" s="522" t="s">
        <v>188</v>
      </c>
      <c r="B22" s="531" t="s">
        <v>190</v>
      </c>
      <c r="C22" s="522" t="s">
        <v>192</v>
      </c>
      <c r="D22" s="522" t="s">
        <v>193</v>
      </c>
      <c r="E22" s="522" t="s">
        <v>194</v>
      </c>
      <c r="F22" s="1173"/>
      <c r="G22" s="1159"/>
      <c r="H22" s="1162"/>
      <c r="I22" s="1162"/>
      <c r="J22" s="1165"/>
      <c r="K22" s="1168"/>
      <c r="L22" s="500" t="s">
        <v>195</v>
      </c>
      <c r="M22" s="500" t="s">
        <v>196</v>
      </c>
      <c r="N22" s="505">
        <v>1</v>
      </c>
      <c r="O22" s="497" t="s">
        <v>197</v>
      </c>
      <c r="P22" s="513" t="s">
        <v>198</v>
      </c>
      <c r="Q22" s="499">
        <v>43466</v>
      </c>
      <c r="R22" s="499">
        <v>43830</v>
      </c>
      <c r="S22" s="500" t="s">
        <v>944</v>
      </c>
      <c r="T22" s="505">
        <v>1</v>
      </c>
      <c r="U22" s="500" t="s">
        <v>200</v>
      </c>
      <c r="V22" s="501" t="s">
        <v>945</v>
      </c>
      <c r="W22" s="501" t="s">
        <v>946</v>
      </c>
      <c r="X22" s="499">
        <v>43646</v>
      </c>
      <c r="Y22" s="502" t="str">
        <f t="shared" si="1"/>
        <v>SI CUMPLE</v>
      </c>
      <c r="Z22" s="517"/>
      <c r="AA22" s="504"/>
      <c r="AB22" s="504"/>
      <c r="AC22" s="504"/>
      <c r="AD22" s="504"/>
      <c r="AE22" s="504"/>
      <c r="AF22" s="504"/>
      <c r="AG22" s="504"/>
      <c r="AH22" s="504"/>
      <c r="AI22" s="504"/>
      <c r="AJ22" s="504"/>
      <c r="AK22" s="504"/>
      <c r="AL22" s="505"/>
      <c r="AM22" s="507">
        <v>8.3299999999999999E-2</v>
      </c>
      <c r="AN22" s="507">
        <v>8.3299999999999999E-2</v>
      </c>
      <c r="AO22" s="507">
        <v>8.3299999999999999E-2</v>
      </c>
      <c r="AP22" s="507">
        <v>8.3299999999999999E-2</v>
      </c>
      <c r="AQ22" s="507">
        <v>8.3299999999999999E-2</v>
      </c>
      <c r="AR22" s="507">
        <v>8.3299999999999999E-2</v>
      </c>
      <c r="AS22" s="507">
        <v>8.3299999999999999E-2</v>
      </c>
      <c r="AT22" s="507">
        <v>8.3299999999999999E-2</v>
      </c>
      <c r="AU22" s="507">
        <v>8.3400000000000002E-2</v>
      </c>
      <c r="AV22" s="507">
        <v>8.3400000000000002E-2</v>
      </c>
      <c r="AW22" s="507">
        <v>8.3400000000000002E-2</v>
      </c>
      <c r="AX22" s="507">
        <v>8.3400000000000002E-2</v>
      </c>
      <c r="AY22" s="505">
        <f t="shared" si="2"/>
        <v>1</v>
      </c>
      <c r="AZ22" s="516" t="s">
        <v>947</v>
      </c>
      <c r="BA22" s="509"/>
      <c r="BB22" s="510"/>
      <c r="BC22" s="511"/>
      <c r="BD22" s="511"/>
      <c r="BJ22" s="511"/>
    </row>
    <row r="23" spans="1:62" s="512" customFormat="1" ht="255" x14ac:dyDescent="0.25">
      <c r="A23" s="522" t="s">
        <v>208</v>
      </c>
      <c r="B23" s="531" t="s">
        <v>209</v>
      </c>
      <c r="C23" s="522" t="s">
        <v>192</v>
      </c>
      <c r="D23" s="522" t="s">
        <v>193</v>
      </c>
      <c r="E23" s="522" t="s">
        <v>194</v>
      </c>
      <c r="F23" s="1173"/>
      <c r="G23" s="1159"/>
      <c r="H23" s="1162"/>
      <c r="I23" s="1162"/>
      <c r="J23" s="1165"/>
      <c r="K23" s="1168"/>
      <c r="L23" s="500" t="s">
        <v>210</v>
      </c>
      <c r="M23" s="500" t="s">
        <v>211</v>
      </c>
      <c r="N23" s="525">
        <v>4.5</v>
      </c>
      <c r="O23" s="497" t="s">
        <v>212</v>
      </c>
      <c r="P23" s="513" t="s">
        <v>213</v>
      </c>
      <c r="Q23" s="499">
        <v>43466</v>
      </c>
      <c r="R23" s="499">
        <v>43830</v>
      </c>
      <c r="S23" s="500" t="s">
        <v>948</v>
      </c>
      <c r="T23" s="505">
        <v>1</v>
      </c>
      <c r="U23" s="500" t="s">
        <v>200</v>
      </c>
      <c r="V23" s="501" t="s">
        <v>949</v>
      </c>
      <c r="W23" s="501" t="s">
        <v>950</v>
      </c>
      <c r="X23" s="499">
        <v>43646</v>
      </c>
      <c r="Y23" s="502" t="str">
        <f t="shared" si="1"/>
        <v>SI CUMPLE</v>
      </c>
      <c r="Z23" s="517"/>
      <c r="AA23" s="504"/>
      <c r="AB23" s="504"/>
      <c r="AC23" s="504"/>
      <c r="AD23" s="504"/>
      <c r="AE23" s="504"/>
      <c r="AF23" s="504"/>
      <c r="AG23" s="504"/>
      <c r="AH23" s="504"/>
      <c r="AI23" s="504"/>
      <c r="AJ23" s="504"/>
      <c r="AK23" s="504"/>
      <c r="AL23" s="505"/>
      <c r="AM23" s="507">
        <v>8.3299999999999999E-2</v>
      </c>
      <c r="AN23" s="507">
        <v>8.3299999999999999E-2</v>
      </c>
      <c r="AO23" s="507">
        <v>8.3299999999999999E-2</v>
      </c>
      <c r="AP23" s="507">
        <v>8.3299999999999999E-2</v>
      </c>
      <c r="AQ23" s="507">
        <v>8.3299999999999999E-2</v>
      </c>
      <c r="AR23" s="507">
        <v>8.3299999999999999E-2</v>
      </c>
      <c r="AS23" s="507">
        <v>8.3299999999999999E-2</v>
      </c>
      <c r="AT23" s="507">
        <v>8.3299999999999999E-2</v>
      </c>
      <c r="AU23" s="507">
        <v>8.3400000000000002E-2</v>
      </c>
      <c r="AV23" s="507">
        <v>8.3400000000000002E-2</v>
      </c>
      <c r="AW23" s="507">
        <v>8.3400000000000002E-2</v>
      </c>
      <c r="AX23" s="507">
        <v>8.3400000000000002E-2</v>
      </c>
      <c r="AY23" s="505">
        <f t="shared" si="2"/>
        <v>1</v>
      </c>
      <c r="AZ23" s="516"/>
      <c r="BA23" s="509"/>
      <c r="BB23" s="510"/>
      <c r="BC23" s="511"/>
      <c r="BD23" s="511"/>
      <c r="BJ23" s="511"/>
    </row>
    <row r="24" spans="1:62" s="512" customFormat="1" ht="409.5" x14ac:dyDescent="0.25">
      <c r="A24" s="522" t="s">
        <v>224</v>
      </c>
      <c r="B24" s="532" t="s">
        <v>225</v>
      </c>
      <c r="C24" s="522" t="s">
        <v>192</v>
      </c>
      <c r="D24" s="522" t="s">
        <v>193</v>
      </c>
      <c r="E24" s="522" t="s">
        <v>194</v>
      </c>
      <c r="F24" s="1173"/>
      <c r="G24" s="1159"/>
      <c r="H24" s="1162"/>
      <c r="I24" s="1162"/>
      <c r="J24" s="1165"/>
      <c r="K24" s="1168"/>
      <c r="L24" s="500" t="s">
        <v>226</v>
      </c>
      <c r="M24" s="500" t="s">
        <v>227</v>
      </c>
      <c r="N24" s="505">
        <v>1</v>
      </c>
      <c r="O24" s="497" t="s">
        <v>228</v>
      </c>
      <c r="P24" s="513" t="s">
        <v>229</v>
      </c>
      <c r="Q24" s="499">
        <v>43466</v>
      </c>
      <c r="R24" s="499">
        <v>43830</v>
      </c>
      <c r="S24" s="500" t="s">
        <v>951</v>
      </c>
      <c r="T24" s="505">
        <v>1</v>
      </c>
      <c r="U24" s="500" t="s">
        <v>200</v>
      </c>
      <c r="V24" s="501" t="s">
        <v>952</v>
      </c>
      <c r="W24" s="501" t="s">
        <v>953</v>
      </c>
      <c r="X24" s="499">
        <v>43646</v>
      </c>
      <c r="Y24" s="502" t="str">
        <f t="shared" si="1"/>
        <v>SI CUMPLE</v>
      </c>
      <c r="Z24" s="517"/>
      <c r="AA24" s="504"/>
      <c r="AB24" s="504"/>
      <c r="AC24" s="504"/>
      <c r="AD24" s="504"/>
      <c r="AE24" s="504"/>
      <c r="AF24" s="504"/>
      <c r="AG24" s="504"/>
      <c r="AH24" s="504"/>
      <c r="AI24" s="504"/>
      <c r="AJ24" s="504"/>
      <c r="AK24" s="504"/>
      <c r="AL24" s="505"/>
      <c r="AM24" s="507">
        <v>8.3299999999999999E-2</v>
      </c>
      <c r="AN24" s="507">
        <v>8.3299999999999999E-2</v>
      </c>
      <c r="AO24" s="507">
        <v>8.3299999999999999E-2</v>
      </c>
      <c r="AP24" s="507">
        <v>8.3299999999999999E-2</v>
      </c>
      <c r="AQ24" s="507">
        <v>8.3299999999999999E-2</v>
      </c>
      <c r="AR24" s="507">
        <v>8.3299999999999999E-2</v>
      </c>
      <c r="AS24" s="507">
        <v>8.3299999999999999E-2</v>
      </c>
      <c r="AT24" s="507">
        <v>8.3299999999999999E-2</v>
      </c>
      <c r="AU24" s="507">
        <v>8.3400000000000002E-2</v>
      </c>
      <c r="AV24" s="507">
        <v>8.3400000000000002E-2</v>
      </c>
      <c r="AW24" s="507">
        <v>8.3400000000000002E-2</v>
      </c>
      <c r="AX24" s="507">
        <v>8.3400000000000002E-2</v>
      </c>
      <c r="AY24" s="505">
        <f t="shared" si="2"/>
        <v>1</v>
      </c>
      <c r="AZ24" s="508" t="s">
        <v>954</v>
      </c>
      <c r="BA24" s="509"/>
      <c r="BB24" s="510"/>
      <c r="BC24" s="511"/>
      <c r="BD24" s="511"/>
      <c r="BJ24" s="511"/>
    </row>
    <row r="25" spans="1:62" s="512" customFormat="1" ht="409.6" customHeight="1" x14ac:dyDescent="0.25">
      <c r="A25" s="522" t="s">
        <v>230</v>
      </c>
      <c r="B25" s="531" t="s">
        <v>231</v>
      </c>
      <c r="C25" s="522" t="s">
        <v>192</v>
      </c>
      <c r="D25" s="522" t="s">
        <v>193</v>
      </c>
      <c r="E25" s="522" t="s">
        <v>194</v>
      </c>
      <c r="F25" s="1173"/>
      <c r="G25" s="1159"/>
      <c r="H25" s="1162"/>
      <c r="I25" s="1162"/>
      <c r="J25" s="1165"/>
      <c r="K25" s="1168"/>
      <c r="L25" s="500" t="s">
        <v>210</v>
      </c>
      <c r="M25" s="500"/>
      <c r="N25" s="525"/>
      <c r="O25" s="497" t="s">
        <v>955</v>
      </c>
      <c r="P25" s="513" t="s">
        <v>956</v>
      </c>
      <c r="Q25" s="499">
        <v>43466</v>
      </c>
      <c r="R25" s="499">
        <v>43830</v>
      </c>
      <c r="S25" s="500" t="s">
        <v>957</v>
      </c>
      <c r="T25" s="505">
        <v>1</v>
      </c>
      <c r="U25" s="500" t="s">
        <v>240</v>
      </c>
      <c r="V25" s="501" t="s">
        <v>958</v>
      </c>
      <c r="W25" s="501" t="s">
        <v>959</v>
      </c>
      <c r="X25" s="499">
        <v>43615</v>
      </c>
      <c r="Y25" s="502" t="str">
        <f t="shared" si="1"/>
        <v>SI CUMPLE</v>
      </c>
      <c r="Z25" s="517"/>
      <c r="AA25" s="504"/>
      <c r="AB25" s="504"/>
      <c r="AC25" s="504"/>
      <c r="AD25" s="504"/>
      <c r="AE25" s="504"/>
      <c r="AF25" s="504"/>
      <c r="AG25" s="504"/>
      <c r="AH25" s="504"/>
      <c r="AI25" s="504"/>
      <c r="AJ25" s="504"/>
      <c r="AK25" s="504"/>
      <c r="AL25" s="505"/>
      <c r="AM25" s="507">
        <v>8.3299999999999999E-2</v>
      </c>
      <c r="AN25" s="507">
        <v>8.3299999999999999E-2</v>
      </c>
      <c r="AO25" s="507">
        <v>8.3299999999999999E-2</v>
      </c>
      <c r="AP25" s="507">
        <v>8.3299999999999999E-2</v>
      </c>
      <c r="AQ25" s="507">
        <v>8.3299999999999999E-2</v>
      </c>
      <c r="AR25" s="507">
        <v>8.3299999999999999E-2</v>
      </c>
      <c r="AS25" s="507">
        <v>8.3299999999999999E-2</v>
      </c>
      <c r="AT25" s="507">
        <v>8.3299999999999999E-2</v>
      </c>
      <c r="AU25" s="507">
        <v>8.3400000000000002E-2</v>
      </c>
      <c r="AV25" s="507">
        <v>8.3400000000000002E-2</v>
      </c>
      <c r="AW25" s="507">
        <v>8.3400000000000002E-2</v>
      </c>
      <c r="AX25" s="507">
        <v>8.3400000000000002E-2</v>
      </c>
      <c r="AY25" s="505">
        <f t="shared" si="2"/>
        <v>1</v>
      </c>
      <c r="AZ25" s="516" t="s">
        <v>960</v>
      </c>
      <c r="BA25" s="509"/>
      <c r="BB25" s="510"/>
      <c r="BC25" s="511"/>
      <c r="BD25" s="511"/>
      <c r="BJ25" s="511"/>
    </row>
    <row r="26" spans="1:62" s="512" customFormat="1" ht="221.25" customHeight="1" x14ac:dyDescent="0.25">
      <c r="A26" s="533" t="s">
        <v>961</v>
      </c>
      <c r="B26" s="531" t="s">
        <v>243</v>
      </c>
      <c r="C26" s="522" t="s">
        <v>192</v>
      </c>
      <c r="D26" s="522" t="s">
        <v>193</v>
      </c>
      <c r="E26" s="522" t="s">
        <v>194</v>
      </c>
      <c r="F26" s="1173"/>
      <c r="G26" s="1159"/>
      <c r="H26" s="1162"/>
      <c r="I26" s="1162"/>
      <c r="J26" s="1165"/>
      <c r="K26" s="1168"/>
      <c r="L26" s="500" t="s">
        <v>67</v>
      </c>
      <c r="M26" s="500"/>
      <c r="N26" s="525"/>
      <c r="O26" s="497" t="s">
        <v>962</v>
      </c>
      <c r="P26" s="513" t="s">
        <v>246</v>
      </c>
      <c r="Q26" s="499">
        <v>43466</v>
      </c>
      <c r="R26" s="499">
        <v>43830</v>
      </c>
      <c r="S26" s="500" t="s">
        <v>963</v>
      </c>
      <c r="T26" s="505">
        <v>1</v>
      </c>
      <c r="U26" s="500" t="s">
        <v>200</v>
      </c>
      <c r="V26" s="501" t="s">
        <v>964</v>
      </c>
      <c r="W26" s="501" t="s">
        <v>965</v>
      </c>
      <c r="X26" s="499">
        <v>43646</v>
      </c>
      <c r="Y26" s="502" t="str">
        <f>+IF(X26&gt;R26,"NO CUMPLE","SI CUMPLE")</f>
        <v>SI CUMPLE</v>
      </c>
      <c r="Z26" s="517"/>
      <c r="AA26" s="504"/>
      <c r="AB26" s="504"/>
      <c r="AC26" s="504"/>
      <c r="AD26" s="504"/>
      <c r="AE26" s="504"/>
      <c r="AF26" s="504"/>
      <c r="AG26" s="504"/>
      <c r="AH26" s="504"/>
      <c r="AI26" s="504"/>
      <c r="AJ26" s="504"/>
      <c r="AK26" s="504"/>
      <c r="AL26" s="505"/>
      <c r="AM26" s="507">
        <v>8.3299999999999999E-2</v>
      </c>
      <c r="AN26" s="507">
        <v>8.3299999999999999E-2</v>
      </c>
      <c r="AO26" s="507">
        <v>8.3299999999999999E-2</v>
      </c>
      <c r="AP26" s="507">
        <v>8.3299999999999999E-2</v>
      </c>
      <c r="AQ26" s="507">
        <v>8.3299999999999999E-2</v>
      </c>
      <c r="AR26" s="507">
        <v>8.3299999999999999E-2</v>
      </c>
      <c r="AS26" s="507">
        <v>8.3299999999999999E-2</v>
      </c>
      <c r="AT26" s="507">
        <v>8.3299999999999999E-2</v>
      </c>
      <c r="AU26" s="507">
        <v>8.3400000000000002E-2</v>
      </c>
      <c r="AV26" s="507">
        <v>8.3400000000000002E-2</v>
      </c>
      <c r="AW26" s="507">
        <v>8.3400000000000002E-2</v>
      </c>
      <c r="AX26" s="507">
        <v>8.3400000000000002E-2</v>
      </c>
      <c r="AY26" s="505">
        <f t="shared" si="2"/>
        <v>1</v>
      </c>
      <c r="AZ26" s="516" t="s">
        <v>966</v>
      </c>
      <c r="BA26" s="509"/>
      <c r="BB26" s="510"/>
      <c r="BC26" s="511"/>
      <c r="BD26" s="511"/>
      <c r="BJ26" s="511"/>
    </row>
    <row r="27" spans="1:62" s="512" customFormat="1" ht="391.5" customHeight="1" x14ac:dyDescent="0.25">
      <c r="A27" s="522" t="s">
        <v>249</v>
      </c>
      <c r="B27" s="531" t="s">
        <v>251</v>
      </c>
      <c r="C27" s="522" t="s">
        <v>252</v>
      </c>
      <c r="D27" s="522" t="s">
        <v>253</v>
      </c>
      <c r="E27" s="522" t="s">
        <v>254</v>
      </c>
      <c r="F27" s="1173"/>
      <c r="G27" s="1159"/>
      <c r="H27" s="1162"/>
      <c r="I27" s="1162"/>
      <c r="J27" s="1165"/>
      <c r="K27" s="1168"/>
      <c r="L27" s="500" t="s">
        <v>255</v>
      </c>
      <c r="M27" s="500" t="s">
        <v>67</v>
      </c>
      <c r="N27" s="500" t="s">
        <v>67</v>
      </c>
      <c r="O27" s="497" t="s">
        <v>256</v>
      </c>
      <c r="P27" s="513" t="s">
        <v>257</v>
      </c>
      <c r="Q27" s="499">
        <v>43466</v>
      </c>
      <c r="R27" s="499">
        <v>43830</v>
      </c>
      <c r="S27" s="500" t="s">
        <v>967</v>
      </c>
      <c r="T27" s="505">
        <v>1</v>
      </c>
      <c r="U27" s="500" t="s">
        <v>968</v>
      </c>
      <c r="V27" s="501" t="s">
        <v>969</v>
      </c>
      <c r="W27" s="501" t="s">
        <v>970</v>
      </c>
      <c r="X27" s="499">
        <v>43615</v>
      </c>
      <c r="Y27" s="502" t="str">
        <f t="shared" si="1"/>
        <v>SI CUMPLE</v>
      </c>
      <c r="Z27" s="517"/>
      <c r="AA27" s="504"/>
      <c r="AB27" s="504"/>
      <c r="AC27" s="504"/>
      <c r="AD27" s="504"/>
      <c r="AE27" s="504"/>
      <c r="AF27" s="504"/>
      <c r="AG27" s="504"/>
      <c r="AH27" s="504"/>
      <c r="AI27" s="504"/>
      <c r="AJ27" s="504"/>
      <c r="AK27" s="504"/>
      <c r="AL27" s="505"/>
      <c r="AM27" s="507">
        <v>8.3299999999999999E-2</v>
      </c>
      <c r="AN27" s="507">
        <v>8.3299999999999999E-2</v>
      </c>
      <c r="AO27" s="507">
        <v>8.3299999999999999E-2</v>
      </c>
      <c r="AP27" s="507">
        <v>8.3299999999999999E-2</v>
      </c>
      <c r="AQ27" s="507">
        <v>8.3299999999999999E-2</v>
      </c>
      <c r="AR27" s="507">
        <v>8.3299999999999999E-2</v>
      </c>
      <c r="AS27" s="507">
        <v>8.3299999999999999E-2</v>
      </c>
      <c r="AT27" s="507">
        <v>8.3299999999999999E-2</v>
      </c>
      <c r="AU27" s="507">
        <v>8.3400000000000002E-2</v>
      </c>
      <c r="AV27" s="507">
        <v>8.3400000000000002E-2</v>
      </c>
      <c r="AW27" s="507">
        <v>8.3400000000000002E-2</v>
      </c>
      <c r="AX27" s="507">
        <v>8.3400000000000002E-2</v>
      </c>
      <c r="AY27" s="505">
        <f t="shared" si="2"/>
        <v>1</v>
      </c>
      <c r="AZ27" s="500" t="s">
        <v>971</v>
      </c>
      <c r="BA27" s="509"/>
      <c r="BB27" s="510"/>
      <c r="BC27" s="511"/>
      <c r="BD27" s="511"/>
      <c r="BJ27" s="511"/>
    </row>
    <row r="28" spans="1:62" s="512" customFormat="1" ht="247.5" customHeight="1" x14ac:dyDescent="0.25">
      <c r="A28" s="522" t="s">
        <v>66</v>
      </c>
      <c r="B28" s="530"/>
      <c r="C28" s="522" t="s">
        <v>177</v>
      </c>
      <c r="D28" s="522" t="s">
        <v>262</v>
      </c>
      <c r="E28" s="522" t="s">
        <v>263</v>
      </c>
      <c r="F28" s="1155"/>
      <c r="G28" s="1160"/>
      <c r="H28" s="1163"/>
      <c r="I28" s="1163"/>
      <c r="J28" s="1166"/>
      <c r="K28" s="1169"/>
      <c r="L28" s="500" t="s">
        <v>264</v>
      </c>
      <c r="M28" s="500" t="s">
        <v>266</v>
      </c>
      <c r="N28" s="505">
        <v>0.05</v>
      </c>
      <c r="O28" s="497" t="s">
        <v>267</v>
      </c>
      <c r="P28" s="513" t="s">
        <v>268</v>
      </c>
      <c r="Q28" s="499">
        <v>43466</v>
      </c>
      <c r="R28" s="499">
        <v>43830</v>
      </c>
      <c r="S28" s="500" t="s">
        <v>269</v>
      </c>
      <c r="T28" s="500" t="s">
        <v>270</v>
      </c>
      <c r="U28" s="500" t="s">
        <v>271</v>
      </c>
      <c r="V28" s="501" t="s">
        <v>972</v>
      </c>
      <c r="W28" s="501" t="s">
        <v>973</v>
      </c>
      <c r="X28" s="499">
        <v>43585</v>
      </c>
      <c r="Y28" s="502" t="str">
        <f>+IF(X28&gt;R28,"NO CUMPLE","SI CUMPLE")</f>
        <v>SI CUMPLE</v>
      </c>
      <c r="Z28" s="517"/>
      <c r="AA28" s="504"/>
      <c r="AB28" s="504"/>
      <c r="AC28" s="504"/>
      <c r="AD28" s="504"/>
      <c r="AE28" s="504"/>
      <c r="AF28" s="504"/>
      <c r="AG28" s="504"/>
      <c r="AH28" s="504"/>
      <c r="AI28" s="504"/>
      <c r="AJ28" s="504"/>
      <c r="AK28" s="504"/>
      <c r="AL28" s="505"/>
      <c r="AM28" s="517" t="s">
        <v>974</v>
      </c>
      <c r="AN28" s="517" t="s">
        <v>975</v>
      </c>
      <c r="AO28" s="517" t="s">
        <v>976</v>
      </c>
      <c r="AP28" s="517" t="s">
        <v>977</v>
      </c>
      <c r="AQ28" s="517" t="s">
        <v>974</v>
      </c>
      <c r="AR28" s="517" t="s">
        <v>976</v>
      </c>
      <c r="AS28" s="517" t="s">
        <v>977</v>
      </c>
      <c r="AT28" s="517" t="s">
        <v>974</v>
      </c>
      <c r="AU28" s="517" t="s">
        <v>978</v>
      </c>
      <c r="AV28" s="517" t="s">
        <v>977</v>
      </c>
      <c r="AW28" s="517" t="s">
        <v>974</v>
      </c>
      <c r="AX28" s="517" t="s">
        <v>979</v>
      </c>
      <c r="AY28" s="517" t="s">
        <v>980</v>
      </c>
      <c r="AZ28" s="516" t="s">
        <v>981</v>
      </c>
      <c r="BA28" s="509"/>
      <c r="BB28" s="510"/>
      <c r="BC28" s="511"/>
      <c r="BD28" s="511"/>
      <c r="BJ28" s="511"/>
    </row>
    <row r="29" spans="1:62" s="512" customFormat="1" ht="42.75" customHeight="1" x14ac:dyDescent="0.25">
      <c r="F29" s="526"/>
      <c r="J29" s="534"/>
      <c r="K29" s="534"/>
      <c r="L29" s="534"/>
      <c r="M29" s="534"/>
      <c r="N29" s="534"/>
      <c r="O29" s="534"/>
      <c r="P29" s="534"/>
      <c r="Q29" s="534"/>
      <c r="R29" s="534"/>
      <c r="S29" s="534"/>
      <c r="T29" s="534"/>
      <c r="U29" s="535"/>
      <c r="V29" s="536"/>
      <c r="W29" s="536"/>
      <c r="X29" s="536"/>
      <c r="Y29" s="536"/>
      <c r="Z29" s="536"/>
      <c r="AA29" s="536"/>
      <c r="AB29" s="536"/>
      <c r="AC29" s="536"/>
      <c r="AD29" s="536"/>
      <c r="AE29" s="536"/>
      <c r="AF29" s="536"/>
      <c r="AG29" s="536"/>
      <c r="AH29" s="536"/>
      <c r="AI29" s="536"/>
      <c r="AJ29" s="536"/>
      <c r="AK29" s="536"/>
      <c r="AL29" s="534"/>
      <c r="AM29" s="534"/>
      <c r="AN29" s="534"/>
      <c r="AO29" s="534"/>
      <c r="AP29" s="534"/>
      <c r="AQ29" s="534"/>
      <c r="AR29" s="534"/>
      <c r="AS29" s="534"/>
      <c r="AT29" s="534"/>
      <c r="AU29" s="534"/>
      <c r="AV29" s="534"/>
      <c r="AW29" s="534"/>
      <c r="AX29" s="534"/>
      <c r="AY29" s="534"/>
      <c r="AZ29" s="510"/>
      <c r="BA29" s="510"/>
      <c r="BB29" s="510"/>
      <c r="BC29" s="511"/>
      <c r="BD29" s="511"/>
      <c r="BJ29" s="511"/>
    </row>
    <row r="30" spans="1:62" s="512" customFormat="1" ht="58.5" customHeight="1" x14ac:dyDescent="0.25">
      <c r="A30" s="537" t="s">
        <v>214</v>
      </c>
      <c r="B30" s="537" t="s">
        <v>274</v>
      </c>
      <c r="C30" s="1144" t="s">
        <v>275</v>
      </c>
      <c r="D30" s="1144"/>
      <c r="E30" s="1144"/>
      <c r="F30" s="1144"/>
      <c r="G30" s="1133" t="s">
        <v>277</v>
      </c>
      <c r="H30" s="1134"/>
      <c r="J30" s="534"/>
      <c r="K30" s="534"/>
      <c r="L30" s="534"/>
      <c r="M30" s="534"/>
      <c r="N30" s="534"/>
      <c r="O30" s="534"/>
      <c r="P30" s="534"/>
      <c r="Q30" s="534"/>
      <c r="R30" s="534"/>
      <c r="S30" s="534"/>
      <c r="T30" s="534"/>
      <c r="U30" s="534"/>
      <c r="V30" s="534"/>
      <c r="W30" s="534"/>
      <c r="X30" s="534"/>
      <c r="Y30" s="538"/>
      <c r="Z30" s="539"/>
      <c r="AA30" s="539"/>
      <c r="AB30" s="539"/>
      <c r="AC30" s="539"/>
      <c r="AD30" s="539"/>
      <c r="AE30" s="539"/>
      <c r="AF30" s="539"/>
      <c r="AG30" s="539"/>
      <c r="AH30" s="539"/>
      <c r="AI30" s="539"/>
      <c r="AJ30" s="539"/>
      <c r="AK30" s="539"/>
      <c r="AL30" s="540"/>
      <c r="AM30" s="540"/>
      <c r="AN30" s="540"/>
      <c r="AO30" s="540"/>
      <c r="AP30" s="540"/>
      <c r="AQ30" s="541"/>
      <c r="AR30" s="540"/>
      <c r="AS30" s="540"/>
      <c r="AT30" s="540"/>
      <c r="AU30" s="542"/>
      <c r="AV30" s="542"/>
      <c r="AW30" s="540"/>
      <c r="AX30" s="540"/>
      <c r="AY30" s="540"/>
      <c r="AZ30" s="1132"/>
      <c r="BA30" s="1132"/>
      <c r="BB30" s="510"/>
      <c r="BC30" s="511"/>
      <c r="BD30" s="511"/>
      <c r="BJ30" s="511"/>
    </row>
    <row r="31" spans="1:62" s="512" customFormat="1" ht="58.5" customHeight="1" x14ac:dyDescent="0.25">
      <c r="A31" s="537" t="s">
        <v>232</v>
      </c>
      <c r="B31" s="537" t="s">
        <v>233</v>
      </c>
      <c r="C31" s="1144"/>
      <c r="D31" s="1144"/>
      <c r="E31" s="1144"/>
      <c r="F31" s="1144"/>
      <c r="G31" s="1133" t="s">
        <v>283</v>
      </c>
      <c r="H31" s="1134"/>
      <c r="J31" s="534"/>
      <c r="K31" s="534"/>
      <c r="L31" s="534"/>
      <c r="M31" s="534"/>
      <c r="N31" s="534"/>
      <c r="O31" s="534"/>
      <c r="P31" s="534"/>
      <c r="Q31" s="534"/>
      <c r="R31" s="534"/>
      <c r="S31" s="534"/>
      <c r="T31" s="534"/>
      <c r="U31" s="534"/>
      <c r="V31" s="534"/>
      <c r="W31" s="534"/>
      <c r="X31" s="534"/>
      <c r="Y31" s="538"/>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1132"/>
      <c r="BA31" s="1132"/>
      <c r="BB31" s="510"/>
      <c r="BC31" s="511"/>
      <c r="BD31" s="511"/>
      <c r="BJ31" s="511"/>
    </row>
    <row r="32" spans="1:62" s="512" customFormat="1" ht="50.25" customHeight="1" x14ac:dyDescent="0.25">
      <c r="F32" s="526"/>
      <c r="J32" s="534"/>
      <c r="K32" s="534"/>
      <c r="L32" s="534"/>
      <c r="M32" s="534"/>
      <c r="N32" s="534"/>
      <c r="O32" s="534"/>
      <c r="P32" s="534"/>
      <c r="Q32" s="534"/>
      <c r="R32" s="534"/>
      <c r="S32" s="534"/>
      <c r="T32" s="534"/>
      <c r="U32" s="535"/>
      <c r="V32" s="536"/>
      <c r="W32" s="536"/>
      <c r="X32" s="536"/>
      <c r="Y32" s="536"/>
      <c r="Z32" s="536"/>
      <c r="AA32" s="536"/>
      <c r="AB32" s="536"/>
      <c r="AC32" s="536"/>
      <c r="AD32" s="536"/>
      <c r="AE32" s="536"/>
      <c r="AF32" s="536"/>
      <c r="AG32" s="536"/>
      <c r="AH32" s="536"/>
      <c r="AI32" s="536"/>
      <c r="AJ32" s="536"/>
      <c r="AK32" s="536"/>
      <c r="AL32" s="534"/>
      <c r="AM32" s="534"/>
      <c r="AN32" s="534"/>
      <c r="AO32" s="534"/>
      <c r="AP32" s="534"/>
      <c r="AQ32" s="534"/>
      <c r="AR32" s="534"/>
      <c r="AS32" s="534"/>
      <c r="AT32" s="534"/>
      <c r="AU32" s="534"/>
      <c r="AV32" s="534"/>
      <c r="AW32" s="534"/>
      <c r="AX32" s="534"/>
      <c r="AY32" s="534"/>
      <c r="AZ32" s="510"/>
      <c r="BA32" s="510"/>
      <c r="BB32" s="510"/>
      <c r="BC32" s="511"/>
      <c r="BD32" s="511"/>
      <c r="BJ32" s="511"/>
    </row>
    <row r="33" spans="1:62" s="512" customFormat="1" ht="37.5" customHeight="1" x14ac:dyDescent="0.25">
      <c r="J33" s="534"/>
      <c r="K33" s="543"/>
      <c r="L33" s="543"/>
      <c r="M33" s="543"/>
      <c r="N33" s="543"/>
      <c r="O33" s="534"/>
      <c r="P33" s="534"/>
      <c r="Q33" s="534"/>
      <c r="R33" s="534"/>
      <c r="S33" s="534"/>
      <c r="T33" s="534"/>
      <c r="U33" s="535"/>
      <c r="V33" s="536"/>
      <c r="W33" s="536"/>
      <c r="X33" s="536"/>
      <c r="Y33" s="536"/>
      <c r="Z33" s="536"/>
      <c r="AA33" s="536"/>
      <c r="AB33" s="536"/>
      <c r="AC33" s="536"/>
      <c r="AD33" s="536"/>
      <c r="AE33" s="536"/>
      <c r="AF33" s="536"/>
      <c r="AG33" s="536"/>
      <c r="AH33" s="536"/>
      <c r="AI33" s="536"/>
      <c r="AJ33" s="536"/>
      <c r="AK33" s="536"/>
      <c r="AL33" s="534"/>
      <c r="AM33" s="534"/>
      <c r="AN33" s="534"/>
      <c r="AO33" s="534"/>
      <c r="AP33" s="534"/>
      <c r="AQ33" s="534"/>
      <c r="AR33" s="534"/>
      <c r="AS33" s="534"/>
      <c r="AT33" s="534"/>
      <c r="AU33" s="534"/>
      <c r="AV33" s="534"/>
      <c r="AW33" s="534"/>
      <c r="AX33" s="534"/>
      <c r="AY33" s="534"/>
      <c r="AZ33" s="510"/>
      <c r="BA33" s="510"/>
      <c r="BB33" s="510"/>
      <c r="BC33" s="511"/>
      <c r="BD33" s="511"/>
      <c r="BJ33" s="511"/>
    </row>
    <row r="34" spans="1:62" s="512" customFormat="1" ht="66" customHeight="1" x14ac:dyDescent="0.25">
      <c r="J34" s="534"/>
      <c r="K34" s="543"/>
      <c r="L34" s="543"/>
      <c r="M34" s="543"/>
      <c r="N34" s="543"/>
      <c r="O34" s="534"/>
      <c r="P34" s="534"/>
      <c r="Q34" s="534"/>
      <c r="R34" s="534"/>
      <c r="S34" s="534"/>
      <c r="T34" s="534"/>
      <c r="U34" s="535"/>
      <c r="V34" s="536"/>
      <c r="W34" s="536"/>
      <c r="X34" s="536"/>
      <c r="Y34" s="536"/>
      <c r="Z34" s="536"/>
      <c r="AA34" s="536"/>
      <c r="AB34" s="536"/>
      <c r="AC34" s="536"/>
      <c r="AD34" s="536"/>
      <c r="AE34" s="536"/>
      <c r="AF34" s="536"/>
      <c r="AG34" s="536"/>
      <c r="AH34" s="536"/>
      <c r="AI34" s="536"/>
      <c r="AJ34" s="536"/>
      <c r="AK34" s="536"/>
      <c r="AL34" s="534"/>
      <c r="AM34" s="534"/>
      <c r="AN34" s="534"/>
      <c r="AO34" s="534"/>
      <c r="AP34" s="534"/>
      <c r="AQ34" s="534"/>
      <c r="AR34" s="534"/>
      <c r="AS34" s="534"/>
      <c r="AT34" s="534"/>
      <c r="AU34" s="534"/>
      <c r="AV34" s="534"/>
      <c r="AW34" s="534"/>
      <c r="AX34" s="534"/>
      <c r="AY34" s="534"/>
      <c r="AZ34" s="510"/>
      <c r="BA34" s="510"/>
      <c r="BB34" s="510"/>
      <c r="BC34" s="511"/>
      <c r="BD34" s="511"/>
      <c r="BJ34" s="511"/>
    </row>
    <row r="35" spans="1:62" s="512" customFormat="1" ht="63.75" customHeight="1" x14ac:dyDescent="0.25">
      <c r="F35" s="526"/>
      <c r="J35" s="534"/>
      <c r="K35" s="534"/>
      <c r="L35" s="534"/>
      <c r="M35" s="534"/>
      <c r="N35" s="534"/>
      <c r="O35" s="534"/>
      <c r="P35" s="534"/>
      <c r="Q35" s="534"/>
      <c r="R35" s="534"/>
      <c r="S35" s="534"/>
      <c r="T35" s="534"/>
      <c r="U35" s="535"/>
      <c r="V35" s="536"/>
      <c r="W35" s="536"/>
      <c r="X35" s="536"/>
      <c r="Y35" s="536"/>
      <c r="Z35" s="536"/>
      <c r="AA35" s="536"/>
      <c r="AB35" s="536"/>
      <c r="AC35" s="536"/>
      <c r="AD35" s="536"/>
      <c r="AE35" s="536"/>
      <c r="AF35" s="536"/>
      <c r="AG35" s="536"/>
      <c r="AH35" s="536"/>
      <c r="AI35" s="536"/>
      <c r="AJ35" s="536"/>
      <c r="AK35" s="536"/>
      <c r="AL35" s="534"/>
      <c r="AM35" s="534"/>
      <c r="AN35" s="534"/>
      <c r="AO35" s="534"/>
      <c r="AP35" s="534"/>
      <c r="AQ35" s="534"/>
      <c r="AR35" s="534"/>
      <c r="AS35" s="534"/>
      <c r="AT35" s="534"/>
      <c r="AU35" s="534"/>
      <c r="AV35" s="534"/>
      <c r="AW35" s="534"/>
      <c r="AX35" s="534"/>
      <c r="AY35" s="534"/>
      <c r="AZ35" s="510"/>
      <c r="BA35" s="510"/>
      <c r="BB35" s="510"/>
      <c r="BC35" s="511"/>
      <c r="BD35" s="511"/>
      <c r="BJ35" s="511"/>
    </row>
    <row r="36" spans="1:62" s="512" customFormat="1" ht="93" customHeight="1" x14ac:dyDescent="0.25">
      <c r="F36" s="526"/>
      <c r="J36" s="534"/>
      <c r="K36" s="534"/>
      <c r="L36" s="534"/>
      <c r="M36" s="534"/>
      <c r="N36" s="534"/>
      <c r="O36" s="534"/>
      <c r="P36" s="534"/>
      <c r="Q36" s="534"/>
      <c r="R36" s="534"/>
      <c r="S36" s="534"/>
      <c r="T36" s="534"/>
      <c r="U36" s="535"/>
      <c r="V36" s="536"/>
      <c r="W36" s="536"/>
      <c r="X36" s="536"/>
      <c r="Y36" s="536"/>
      <c r="Z36" s="536"/>
      <c r="AA36" s="536"/>
      <c r="AB36" s="536"/>
      <c r="AC36" s="536"/>
      <c r="AD36" s="536"/>
      <c r="AE36" s="536"/>
      <c r="AF36" s="536"/>
      <c r="AG36" s="536"/>
      <c r="AH36" s="536"/>
      <c r="AI36" s="536"/>
      <c r="AJ36" s="536"/>
      <c r="AK36" s="536"/>
      <c r="AL36" s="534"/>
      <c r="AM36" s="534"/>
      <c r="AN36" s="534"/>
      <c r="AO36" s="534"/>
      <c r="AP36" s="534"/>
      <c r="AQ36" s="534"/>
      <c r="AR36" s="534"/>
      <c r="AS36" s="534"/>
      <c r="AT36" s="534"/>
      <c r="AU36" s="534"/>
      <c r="AV36" s="534"/>
      <c r="AW36" s="534"/>
      <c r="AX36" s="534"/>
      <c r="AY36" s="534"/>
      <c r="AZ36" s="510"/>
      <c r="BA36" s="510"/>
      <c r="BB36" s="510"/>
      <c r="BC36" s="511"/>
      <c r="BD36" s="511"/>
      <c r="BJ36" s="511"/>
    </row>
    <row r="37" spans="1:62" s="512" customFormat="1" ht="93" customHeight="1" x14ac:dyDescent="0.25">
      <c r="F37" s="526"/>
      <c r="J37" s="534"/>
      <c r="K37" s="534"/>
      <c r="L37" s="534"/>
      <c r="M37" s="534"/>
      <c r="N37" s="534"/>
      <c r="O37" s="534"/>
      <c r="P37" s="534"/>
      <c r="Q37" s="534"/>
      <c r="R37" s="534"/>
      <c r="S37" s="534"/>
      <c r="T37" s="534"/>
      <c r="U37" s="535"/>
      <c r="V37" s="536"/>
      <c r="W37" s="536"/>
      <c r="X37" s="536"/>
      <c r="Y37" s="536"/>
      <c r="Z37" s="536"/>
      <c r="AA37" s="536"/>
      <c r="AB37" s="536"/>
      <c r="AC37" s="536"/>
      <c r="AD37" s="536"/>
      <c r="AE37" s="536"/>
      <c r="AF37" s="536"/>
      <c r="AG37" s="536"/>
      <c r="AH37" s="536"/>
      <c r="AI37" s="536"/>
      <c r="AJ37" s="536"/>
      <c r="AK37" s="536"/>
      <c r="AL37" s="534"/>
      <c r="AM37" s="534"/>
      <c r="AN37" s="534"/>
      <c r="AO37" s="534"/>
      <c r="AP37" s="534"/>
      <c r="AQ37" s="534"/>
      <c r="AR37" s="534"/>
      <c r="AS37" s="534"/>
      <c r="AT37" s="534"/>
      <c r="AU37" s="534"/>
      <c r="AV37" s="534"/>
      <c r="AW37" s="534"/>
      <c r="AX37" s="534"/>
      <c r="AY37" s="534"/>
      <c r="AZ37" s="510"/>
      <c r="BA37" s="510"/>
      <c r="BB37" s="510"/>
      <c r="BC37" s="511"/>
      <c r="BD37" s="511"/>
      <c r="BJ37" s="511"/>
    </row>
    <row r="38" spans="1:62" s="512" customFormat="1" ht="93" customHeight="1" x14ac:dyDescent="0.25">
      <c r="A38" s="533" t="s">
        <v>982</v>
      </c>
      <c r="F38" s="526"/>
      <c r="J38" s="534"/>
      <c r="K38" s="534"/>
      <c r="L38" s="534"/>
      <c r="M38" s="534"/>
      <c r="N38" s="534"/>
      <c r="O38" s="534"/>
      <c r="P38" s="534"/>
      <c r="Q38" s="534"/>
      <c r="R38" s="534"/>
      <c r="S38" s="534"/>
      <c r="T38" s="534"/>
      <c r="U38" s="535"/>
      <c r="V38" s="536"/>
      <c r="W38" s="536"/>
      <c r="X38" s="536"/>
      <c r="Y38" s="544"/>
      <c r="Z38" s="536"/>
      <c r="AA38" s="536"/>
      <c r="AB38" s="536"/>
      <c r="AC38" s="536"/>
      <c r="AD38" s="536"/>
      <c r="AE38" s="536"/>
      <c r="AF38" s="536"/>
      <c r="AG38" s="536"/>
      <c r="AH38" s="536"/>
      <c r="AI38" s="536"/>
      <c r="AJ38" s="536"/>
      <c r="AK38" s="536"/>
      <c r="AL38" s="534"/>
      <c r="AM38" s="534"/>
      <c r="AN38" s="534"/>
      <c r="AO38" s="534"/>
      <c r="AP38" s="534"/>
      <c r="AQ38" s="534"/>
      <c r="AR38" s="534"/>
      <c r="AS38" s="534"/>
      <c r="AT38" s="534"/>
      <c r="AU38" s="534"/>
      <c r="AV38" s="534"/>
      <c r="AW38" s="534"/>
      <c r="AX38" s="534"/>
      <c r="AY38" s="534"/>
      <c r="AZ38" s="510"/>
      <c r="BA38" s="510"/>
      <c r="BB38" s="510"/>
      <c r="BC38" s="511"/>
      <c r="BD38" s="511"/>
      <c r="BJ38" s="511"/>
    </row>
    <row r="39" spans="1:62" s="512" customFormat="1" ht="93" customHeight="1" x14ac:dyDescent="0.25">
      <c r="A39" s="533" t="s">
        <v>983</v>
      </c>
      <c r="F39" s="526"/>
      <c r="J39" s="534"/>
      <c r="K39" s="534"/>
      <c r="L39" s="534"/>
      <c r="M39" s="534"/>
      <c r="N39" s="534"/>
      <c r="O39" s="534"/>
      <c r="P39" s="534"/>
      <c r="Q39" s="534"/>
      <c r="R39" s="534"/>
      <c r="S39" s="534"/>
      <c r="T39" s="534"/>
      <c r="U39" s="535"/>
      <c r="V39" s="536"/>
      <c r="W39" s="536"/>
      <c r="X39" s="536"/>
      <c r="Y39" s="545"/>
      <c r="Z39" s="536"/>
      <c r="AA39" s="536"/>
      <c r="AB39" s="536"/>
      <c r="AC39" s="536"/>
      <c r="AD39" s="536"/>
      <c r="AE39" s="536"/>
      <c r="AF39" s="536"/>
      <c r="AG39" s="536"/>
      <c r="AH39" s="536"/>
      <c r="AI39" s="536"/>
      <c r="AJ39" s="536"/>
      <c r="AK39" s="536"/>
      <c r="AL39" s="534"/>
      <c r="AM39" s="534"/>
      <c r="AN39" s="534"/>
      <c r="AO39" s="534"/>
      <c r="AP39" s="534"/>
      <c r="AQ39" s="534"/>
      <c r="AR39" s="534"/>
      <c r="AS39" s="534"/>
      <c r="AT39" s="534"/>
      <c r="AU39" s="534"/>
      <c r="AV39" s="534"/>
      <c r="AW39" s="534"/>
      <c r="AX39" s="534"/>
      <c r="AY39" s="534"/>
      <c r="AZ39" s="510"/>
      <c r="BA39" s="510"/>
      <c r="BB39" s="510"/>
      <c r="BC39" s="511"/>
      <c r="BD39" s="511"/>
      <c r="BJ39" s="511"/>
    </row>
    <row r="40" spans="1:62" s="512" customFormat="1" ht="93" customHeight="1" x14ac:dyDescent="0.25">
      <c r="F40" s="526"/>
      <c r="J40" s="534"/>
      <c r="K40" s="534"/>
      <c r="L40" s="534"/>
      <c r="M40" s="534"/>
      <c r="N40" s="534"/>
      <c r="O40" s="534"/>
      <c r="P40" s="534"/>
      <c r="Q40" s="534"/>
      <c r="R40" s="534"/>
      <c r="S40" s="534"/>
      <c r="T40" s="534"/>
      <c r="U40" s="535"/>
      <c r="V40" s="536"/>
      <c r="W40" s="536"/>
      <c r="X40" s="536"/>
      <c r="Y40" s="536"/>
      <c r="Z40" s="536"/>
      <c r="AA40" s="536"/>
      <c r="AB40" s="536"/>
      <c r="AC40" s="536"/>
      <c r="AD40" s="536"/>
      <c r="AE40" s="536"/>
      <c r="AF40" s="536"/>
      <c r="AG40" s="536"/>
      <c r="AH40" s="536"/>
      <c r="AI40" s="536"/>
      <c r="AJ40" s="536"/>
      <c r="AK40" s="536"/>
      <c r="AL40" s="534"/>
      <c r="AM40" s="534"/>
      <c r="AN40" s="534"/>
      <c r="AO40" s="534"/>
      <c r="AP40" s="534"/>
      <c r="AQ40" s="534"/>
      <c r="AR40" s="534"/>
      <c r="AS40" s="534"/>
      <c r="AT40" s="534"/>
      <c r="AU40" s="534"/>
      <c r="AV40" s="534"/>
      <c r="AW40" s="534"/>
      <c r="AX40" s="534"/>
      <c r="AY40" s="534"/>
      <c r="AZ40" s="510"/>
      <c r="BA40" s="510"/>
      <c r="BB40" s="510"/>
      <c r="BC40" s="511"/>
      <c r="BD40" s="511"/>
      <c r="BE40" s="511"/>
      <c r="BF40" s="511"/>
      <c r="BG40" s="511"/>
      <c r="BH40" s="511"/>
      <c r="BI40" s="511"/>
      <c r="BJ40" s="511"/>
    </row>
    <row r="41" spans="1:62" s="512" customFormat="1" ht="93" customHeight="1" x14ac:dyDescent="0.25">
      <c r="A41" s="546" t="s">
        <v>284</v>
      </c>
      <c r="B41" s="546" t="s">
        <v>285</v>
      </c>
      <c r="C41" s="546" t="s">
        <v>286</v>
      </c>
      <c r="D41" s="546" t="s">
        <v>287</v>
      </c>
      <c r="E41" s="546" t="s">
        <v>288</v>
      </c>
      <c r="F41" s="546" t="s">
        <v>289</v>
      </c>
      <c r="G41" s="546" t="s">
        <v>291</v>
      </c>
      <c r="J41" s="534"/>
      <c r="K41" s="534"/>
      <c r="L41" s="534"/>
      <c r="M41" s="534"/>
      <c r="N41" s="534"/>
      <c r="O41" s="534"/>
      <c r="P41" s="534"/>
      <c r="Q41" s="534"/>
      <c r="R41" s="534"/>
      <c r="S41" s="534"/>
      <c r="T41" s="534"/>
      <c r="U41" s="535"/>
      <c r="V41" s="536"/>
      <c r="W41" s="536"/>
      <c r="X41" s="536"/>
      <c r="Y41" s="536"/>
      <c r="Z41" s="536"/>
      <c r="AA41" s="536"/>
      <c r="AB41" s="536"/>
      <c r="AC41" s="536"/>
      <c r="AD41" s="536"/>
      <c r="AE41" s="536"/>
      <c r="AF41" s="536"/>
      <c r="AG41" s="536"/>
      <c r="AH41" s="536"/>
      <c r="AI41" s="536"/>
      <c r="AJ41" s="536"/>
      <c r="AK41" s="536"/>
      <c r="AL41" s="534"/>
      <c r="AM41" s="534"/>
      <c r="AN41" s="534"/>
      <c r="AO41" s="534"/>
      <c r="AP41" s="534"/>
      <c r="AQ41" s="534"/>
      <c r="AR41" s="534"/>
      <c r="AS41" s="534"/>
      <c r="AT41" s="534"/>
      <c r="AU41" s="534"/>
      <c r="AV41" s="534"/>
      <c r="AW41" s="534"/>
      <c r="AX41" s="534"/>
      <c r="AY41" s="534"/>
      <c r="AZ41" s="510"/>
      <c r="BA41" s="510"/>
      <c r="BB41" s="510"/>
      <c r="BC41" s="511"/>
      <c r="BD41" s="511"/>
      <c r="BE41" s="511"/>
      <c r="BF41" s="511"/>
      <c r="BG41" s="511"/>
      <c r="BH41" s="511"/>
      <c r="BI41" s="511"/>
      <c r="BJ41" s="511"/>
    </row>
    <row r="42" spans="1:62" s="512" customFormat="1" ht="93" customHeight="1" x14ac:dyDescent="0.25">
      <c r="A42" s="522" t="s">
        <v>249</v>
      </c>
      <c r="B42" s="522" t="s">
        <v>218</v>
      </c>
      <c r="C42" s="522" t="s">
        <v>192</v>
      </c>
      <c r="D42" s="547" t="s">
        <v>70</v>
      </c>
      <c r="E42" s="547" t="s">
        <v>297</v>
      </c>
      <c r="F42" s="522">
        <v>1037</v>
      </c>
      <c r="G42" s="547" t="s">
        <v>145</v>
      </c>
      <c r="J42" s="534"/>
      <c r="K42" s="534"/>
      <c r="L42" s="534"/>
      <c r="M42" s="534"/>
      <c r="N42" s="534"/>
      <c r="O42" s="534"/>
      <c r="P42" s="534"/>
      <c r="Q42" s="534"/>
      <c r="R42" s="534"/>
      <c r="S42" s="534"/>
      <c r="T42" s="534"/>
      <c r="U42" s="535"/>
      <c r="V42" s="536"/>
      <c r="W42" s="536"/>
      <c r="X42" s="536"/>
      <c r="Y42" s="536"/>
      <c r="Z42" s="536"/>
      <c r="AA42" s="536"/>
      <c r="AB42" s="536"/>
      <c r="AC42" s="536"/>
      <c r="AD42" s="536"/>
      <c r="AE42" s="536"/>
      <c r="AF42" s="536"/>
      <c r="AG42" s="536"/>
      <c r="AH42" s="536"/>
      <c r="AI42" s="536"/>
      <c r="AJ42" s="536"/>
      <c r="AK42" s="536"/>
      <c r="AL42" s="534"/>
      <c r="AM42" s="534"/>
      <c r="AN42" s="534"/>
      <c r="AO42" s="534"/>
      <c r="AP42" s="534"/>
      <c r="AQ42" s="534"/>
      <c r="AR42" s="534"/>
      <c r="AS42" s="534"/>
      <c r="AT42" s="534"/>
      <c r="AU42" s="534"/>
      <c r="AV42" s="534"/>
      <c r="AW42" s="534"/>
      <c r="AX42" s="534"/>
      <c r="AY42" s="534"/>
      <c r="AZ42" s="510"/>
      <c r="BA42" s="510"/>
      <c r="BB42" s="510"/>
      <c r="BC42" s="511"/>
      <c r="BD42" s="511"/>
      <c r="BE42" s="511"/>
      <c r="BF42" s="511"/>
      <c r="BG42" s="511"/>
      <c r="BH42" s="511"/>
      <c r="BI42" s="511"/>
      <c r="BJ42" s="511"/>
    </row>
    <row r="43" spans="1:62" s="512" customFormat="1" ht="93" customHeight="1" x14ac:dyDescent="0.25">
      <c r="A43" s="522" t="s">
        <v>298</v>
      </c>
      <c r="B43" s="522" t="s">
        <v>74</v>
      </c>
      <c r="C43" s="522" t="s">
        <v>171</v>
      </c>
      <c r="D43" s="547" t="s">
        <v>299</v>
      </c>
      <c r="E43" s="547" t="s">
        <v>300</v>
      </c>
      <c r="F43" s="522">
        <v>1134</v>
      </c>
      <c r="G43" s="547" t="s">
        <v>301</v>
      </c>
      <c r="J43" s="534"/>
      <c r="K43" s="534"/>
      <c r="L43" s="534"/>
      <c r="M43" s="534"/>
      <c r="N43" s="534"/>
      <c r="O43" s="534"/>
      <c r="P43" s="534"/>
      <c r="Q43" s="534"/>
      <c r="R43" s="534"/>
      <c r="S43" s="534"/>
      <c r="T43" s="534"/>
      <c r="U43" s="535"/>
      <c r="V43" s="536"/>
      <c r="W43" s="536"/>
      <c r="X43" s="536"/>
      <c r="Y43" s="536"/>
      <c r="Z43" s="536"/>
      <c r="AA43" s="536"/>
      <c r="AB43" s="536"/>
      <c r="AC43" s="536"/>
      <c r="AD43" s="536"/>
      <c r="AE43" s="536"/>
      <c r="AF43" s="536"/>
      <c r="AG43" s="536"/>
      <c r="AH43" s="536"/>
      <c r="AI43" s="536"/>
      <c r="AJ43" s="536"/>
      <c r="AK43" s="536"/>
      <c r="AL43" s="534"/>
      <c r="AM43" s="534"/>
      <c r="AN43" s="534"/>
      <c r="AO43" s="534"/>
      <c r="AP43" s="534"/>
      <c r="AQ43" s="534"/>
      <c r="AR43" s="534"/>
      <c r="AS43" s="534"/>
      <c r="AT43" s="534"/>
      <c r="AU43" s="534"/>
      <c r="AV43" s="534"/>
      <c r="AW43" s="534"/>
      <c r="AX43" s="534"/>
      <c r="AY43" s="534"/>
      <c r="AZ43" s="510"/>
      <c r="BA43" s="510"/>
      <c r="BB43" s="510"/>
      <c r="BC43" s="511"/>
      <c r="BD43" s="511"/>
      <c r="BE43" s="511"/>
      <c r="BF43" s="511"/>
      <c r="BG43" s="511"/>
      <c r="BH43" s="511"/>
      <c r="BI43" s="511"/>
      <c r="BJ43" s="511"/>
    </row>
    <row r="44" spans="1:62" s="549" customFormat="1" ht="93" customHeight="1" x14ac:dyDescent="0.25">
      <c r="A44" s="533" t="s">
        <v>242</v>
      </c>
      <c r="B44" s="533" t="s">
        <v>193</v>
      </c>
      <c r="C44" s="533" t="s">
        <v>68</v>
      </c>
      <c r="D44" s="548" t="s">
        <v>302</v>
      </c>
      <c r="E44" s="548"/>
      <c r="F44" s="533">
        <v>1041</v>
      </c>
      <c r="G44" s="548" t="s">
        <v>305</v>
      </c>
      <c r="J44" s="550"/>
      <c r="K44" s="550"/>
      <c r="L44" s="550"/>
      <c r="M44" s="550"/>
      <c r="N44" s="550"/>
      <c r="O44" s="550"/>
      <c r="P44" s="550"/>
      <c r="Q44" s="550"/>
      <c r="R44" s="550"/>
      <c r="S44" s="550"/>
      <c r="T44" s="550"/>
      <c r="U44" s="551"/>
      <c r="V44" s="552"/>
      <c r="W44" s="552"/>
      <c r="X44" s="552"/>
      <c r="Y44" s="552"/>
      <c r="Z44" s="552"/>
      <c r="AA44" s="552"/>
      <c r="AB44" s="552"/>
      <c r="AC44" s="552"/>
      <c r="AD44" s="552"/>
      <c r="AE44" s="552"/>
      <c r="AF44" s="552"/>
      <c r="AG44" s="552"/>
      <c r="AH44" s="552"/>
      <c r="AI44" s="552"/>
      <c r="AJ44" s="552"/>
      <c r="AK44" s="552"/>
      <c r="AL44" s="550"/>
      <c r="AM44" s="550"/>
      <c r="AN44" s="550"/>
      <c r="AO44" s="550"/>
      <c r="AP44" s="550"/>
      <c r="AQ44" s="550"/>
      <c r="AR44" s="550"/>
      <c r="AS44" s="550"/>
      <c r="AT44" s="550"/>
      <c r="AU44" s="550"/>
      <c r="AV44" s="550"/>
      <c r="AW44" s="550"/>
      <c r="AX44" s="550"/>
      <c r="AY44" s="550"/>
      <c r="AZ44" s="553"/>
      <c r="BA44" s="553"/>
      <c r="BB44" s="553"/>
      <c r="BC44" s="554"/>
      <c r="BD44" s="554"/>
      <c r="BE44" s="554"/>
      <c r="BF44" s="554"/>
      <c r="BG44" s="554"/>
      <c r="BH44" s="554"/>
      <c r="BI44" s="554"/>
      <c r="BJ44" s="554"/>
    </row>
    <row r="45" spans="1:62" s="555" customFormat="1" ht="93" customHeight="1" x14ac:dyDescent="0.25">
      <c r="A45" s="533" t="s">
        <v>333</v>
      </c>
      <c r="B45" s="533" t="s">
        <v>311</v>
      </c>
      <c r="C45" s="533" t="s">
        <v>177</v>
      </c>
      <c r="D45" s="548" t="s">
        <v>73</v>
      </c>
      <c r="E45" s="548"/>
      <c r="F45" s="548">
        <v>1078</v>
      </c>
      <c r="G45" s="548" t="s">
        <v>312</v>
      </c>
      <c r="J45" s="556"/>
      <c r="K45" s="556"/>
      <c r="L45" s="556"/>
      <c r="M45" s="556"/>
      <c r="N45" s="556"/>
      <c r="O45" s="556"/>
      <c r="P45" s="556"/>
      <c r="Q45" s="556"/>
      <c r="R45" s="556"/>
      <c r="S45" s="556"/>
      <c r="T45" s="556"/>
      <c r="U45" s="557"/>
      <c r="V45" s="558"/>
      <c r="W45" s="558"/>
      <c r="X45" s="558"/>
      <c r="Y45" s="558"/>
      <c r="Z45" s="558"/>
      <c r="AA45" s="558"/>
      <c r="AB45" s="558"/>
      <c r="AC45" s="558"/>
      <c r="AD45" s="558"/>
      <c r="AE45" s="558"/>
      <c r="AF45" s="558"/>
      <c r="AG45" s="558"/>
      <c r="AH45" s="558"/>
      <c r="AI45" s="558"/>
      <c r="AJ45" s="558"/>
      <c r="AK45" s="558"/>
      <c r="AL45" s="556"/>
      <c r="AM45" s="556"/>
      <c r="AN45" s="556"/>
      <c r="AO45" s="556"/>
      <c r="AP45" s="556"/>
      <c r="AQ45" s="556"/>
      <c r="AR45" s="556"/>
      <c r="AS45" s="556"/>
      <c r="AT45" s="556"/>
      <c r="AU45" s="556"/>
      <c r="AV45" s="556"/>
      <c r="AW45" s="556"/>
      <c r="AX45" s="556"/>
      <c r="AY45" s="556"/>
      <c r="AZ45" s="559"/>
      <c r="BA45" s="559"/>
      <c r="BB45" s="559"/>
      <c r="BC45" s="560"/>
      <c r="BD45" s="560"/>
      <c r="BE45" s="560"/>
      <c r="BF45" s="560"/>
      <c r="BG45" s="560"/>
      <c r="BH45" s="560"/>
      <c r="BI45" s="560"/>
      <c r="BJ45" s="560"/>
    </row>
    <row r="46" spans="1:62" s="555" customFormat="1" ht="93" customHeight="1" x14ac:dyDescent="0.25">
      <c r="A46" s="533" t="s">
        <v>208</v>
      </c>
      <c r="B46" s="533" t="s">
        <v>316</v>
      </c>
      <c r="C46" s="533" t="s">
        <v>252</v>
      </c>
      <c r="D46" s="548" t="s">
        <v>318</v>
      </c>
      <c r="E46" s="548"/>
      <c r="F46" s="548">
        <v>1130</v>
      </c>
      <c r="G46" s="548" t="s">
        <v>319</v>
      </c>
      <c r="J46" s="556"/>
      <c r="K46" s="556"/>
      <c r="L46" s="556"/>
      <c r="M46" s="556"/>
      <c r="N46" s="556"/>
      <c r="O46" s="556"/>
      <c r="P46" s="556"/>
      <c r="Q46" s="556"/>
      <c r="R46" s="556"/>
      <c r="S46" s="556"/>
      <c r="T46" s="556"/>
      <c r="U46" s="557"/>
      <c r="V46" s="558"/>
      <c r="W46" s="558"/>
      <c r="X46" s="558"/>
      <c r="Y46" s="558"/>
      <c r="Z46" s="558"/>
      <c r="AA46" s="558"/>
      <c r="AB46" s="558"/>
      <c r="AC46" s="558"/>
      <c r="AD46" s="558"/>
      <c r="AE46" s="558"/>
      <c r="AF46" s="558"/>
      <c r="AG46" s="558"/>
      <c r="AH46" s="558"/>
      <c r="AI46" s="558"/>
      <c r="AJ46" s="558"/>
      <c r="AK46" s="558"/>
      <c r="AL46" s="556"/>
      <c r="AM46" s="556"/>
      <c r="AN46" s="556"/>
      <c r="AO46" s="556"/>
      <c r="AP46" s="556"/>
      <c r="AQ46" s="556"/>
      <c r="AR46" s="556"/>
      <c r="AS46" s="556"/>
      <c r="AT46" s="556"/>
      <c r="AU46" s="556"/>
      <c r="AV46" s="556"/>
      <c r="AW46" s="556"/>
      <c r="AX46" s="556"/>
      <c r="AY46" s="556"/>
      <c r="AZ46" s="559"/>
      <c r="BA46" s="559"/>
      <c r="BB46" s="559"/>
      <c r="BC46" s="560"/>
      <c r="BD46" s="560"/>
      <c r="BE46" s="560"/>
      <c r="BF46" s="560"/>
      <c r="BG46" s="560"/>
      <c r="BH46" s="560"/>
      <c r="BI46" s="560"/>
      <c r="BJ46" s="560"/>
    </row>
    <row r="47" spans="1:62" s="555" customFormat="1" ht="93" customHeight="1" x14ac:dyDescent="0.25">
      <c r="A47" s="533" t="s">
        <v>224</v>
      </c>
      <c r="B47" s="561" t="s">
        <v>69</v>
      </c>
      <c r="C47" s="533" t="s">
        <v>313</v>
      </c>
      <c r="D47" s="548" t="s">
        <v>324</v>
      </c>
      <c r="E47" s="548"/>
      <c r="F47" s="548"/>
      <c r="G47" s="562"/>
      <c r="J47" s="556"/>
      <c r="K47" s="556"/>
      <c r="L47" s="556"/>
      <c r="M47" s="556"/>
      <c r="N47" s="556"/>
      <c r="O47" s="556"/>
      <c r="P47" s="556"/>
      <c r="Q47" s="556"/>
      <c r="R47" s="556"/>
      <c r="S47" s="556"/>
      <c r="T47" s="556"/>
      <c r="U47" s="557"/>
      <c r="V47" s="558"/>
      <c r="W47" s="558"/>
      <c r="X47" s="558"/>
      <c r="Y47" s="558"/>
      <c r="Z47" s="558"/>
      <c r="AA47" s="558"/>
      <c r="AB47" s="558"/>
      <c r="AC47" s="558"/>
      <c r="AD47" s="558"/>
      <c r="AE47" s="558"/>
      <c r="AF47" s="558"/>
      <c r="AG47" s="558"/>
      <c r="AH47" s="558"/>
      <c r="AI47" s="558"/>
      <c r="AJ47" s="558"/>
      <c r="AK47" s="558"/>
      <c r="AL47" s="556"/>
      <c r="AM47" s="556"/>
      <c r="AN47" s="556"/>
      <c r="AO47" s="556"/>
      <c r="AP47" s="556"/>
      <c r="AQ47" s="556"/>
      <c r="AR47" s="556"/>
      <c r="AS47" s="556"/>
      <c r="AT47" s="556"/>
      <c r="AU47" s="556"/>
      <c r="AV47" s="556"/>
      <c r="AW47" s="556"/>
      <c r="AX47" s="556"/>
      <c r="AY47" s="556"/>
      <c r="AZ47" s="559"/>
      <c r="BA47" s="559"/>
      <c r="BB47" s="559"/>
      <c r="BC47" s="560"/>
      <c r="BD47" s="560"/>
      <c r="BE47" s="560"/>
      <c r="BF47" s="560"/>
      <c r="BG47" s="560"/>
      <c r="BH47" s="560"/>
      <c r="BI47" s="560"/>
      <c r="BJ47" s="560"/>
    </row>
    <row r="48" spans="1:62" s="555" customFormat="1" ht="93" customHeight="1" x14ac:dyDescent="0.25">
      <c r="A48" s="533" t="s">
        <v>230</v>
      </c>
      <c r="B48" s="533" t="s">
        <v>262</v>
      </c>
      <c r="C48" s="533" t="s">
        <v>325</v>
      </c>
      <c r="D48" s="548" t="s">
        <v>263</v>
      </c>
      <c r="E48" s="548"/>
      <c r="F48" s="548"/>
      <c r="G48" s="562"/>
      <c r="U48" s="563"/>
      <c r="V48" s="564"/>
      <c r="W48" s="564"/>
      <c r="X48" s="564"/>
      <c r="Y48" s="564"/>
      <c r="Z48" s="564"/>
      <c r="AA48" s="564"/>
      <c r="AB48" s="564"/>
      <c r="AC48" s="564"/>
      <c r="AD48" s="564"/>
      <c r="AE48" s="564"/>
      <c r="AF48" s="564"/>
      <c r="AG48" s="564"/>
      <c r="AH48" s="564"/>
      <c r="AI48" s="564"/>
      <c r="AJ48" s="564"/>
      <c r="AK48" s="564"/>
      <c r="AL48" s="565"/>
      <c r="AM48" s="565"/>
      <c r="AN48" s="565"/>
      <c r="AO48" s="565"/>
      <c r="AP48" s="565"/>
      <c r="AQ48" s="565"/>
      <c r="AR48" s="565"/>
      <c r="AS48" s="565"/>
      <c r="AT48" s="565"/>
      <c r="AU48" s="565"/>
      <c r="AV48" s="565"/>
      <c r="AW48" s="565"/>
      <c r="AX48" s="565"/>
      <c r="AY48" s="565"/>
      <c r="AZ48" s="566"/>
      <c r="BA48" s="560"/>
      <c r="BB48" s="560"/>
      <c r="BC48" s="560"/>
      <c r="BD48" s="560"/>
      <c r="BE48" s="560"/>
      <c r="BF48" s="560"/>
      <c r="BG48" s="560"/>
      <c r="BH48" s="560"/>
      <c r="BI48" s="560"/>
      <c r="BJ48" s="560"/>
    </row>
    <row r="49" spans="1:62" s="555" customFormat="1" ht="93" customHeight="1" x14ac:dyDescent="0.25">
      <c r="A49" s="533" t="s">
        <v>188</v>
      </c>
      <c r="B49" s="533" t="s">
        <v>144</v>
      </c>
      <c r="C49" s="533"/>
      <c r="D49" s="548" t="s">
        <v>194</v>
      </c>
      <c r="E49" s="548"/>
      <c r="F49" s="548"/>
      <c r="G49" s="562"/>
      <c r="U49" s="563"/>
      <c r="V49" s="564"/>
      <c r="W49" s="564"/>
      <c r="X49" s="564"/>
      <c r="Y49" s="564"/>
      <c r="Z49" s="564"/>
      <c r="AA49" s="564"/>
      <c r="AB49" s="564"/>
      <c r="AC49" s="564"/>
      <c r="AD49" s="564"/>
      <c r="AE49" s="564"/>
      <c r="AF49" s="564"/>
      <c r="AG49" s="564"/>
      <c r="AH49" s="564"/>
      <c r="AI49" s="564"/>
      <c r="AJ49" s="564"/>
      <c r="AK49" s="564"/>
      <c r="AL49" s="565"/>
      <c r="AM49" s="565"/>
      <c r="AN49" s="565"/>
      <c r="AO49" s="565"/>
      <c r="AP49" s="565"/>
      <c r="AQ49" s="565"/>
      <c r="AR49" s="565"/>
      <c r="AS49" s="565"/>
      <c r="AT49" s="565"/>
      <c r="AU49" s="565"/>
      <c r="AV49" s="565"/>
      <c r="AW49" s="565"/>
      <c r="AX49" s="565"/>
      <c r="AY49" s="565"/>
      <c r="AZ49" s="566"/>
      <c r="BA49" s="560"/>
      <c r="BB49" s="560"/>
      <c r="BC49" s="560"/>
      <c r="BD49" s="560"/>
      <c r="BE49" s="560"/>
      <c r="BF49" s="560"/>
      <c r="BG49" s="560"/>
      <c r="BH49" s="560"/>
      <c r="BI49" s="560"/>
      <c r="BJ49" s="560"/>
    </row>
    <row r="50" spans="1:62" s="555" customFormat="1" ht="93" customHeight="1" x14ac:dyDescent="0.25">
      <c r="A50" s="533" t="s">
        <v>137</v>
      </c>
      <c r="B50" s="533" t="s">
        <v>356</v>
      </c>
      <c r="C50" s="533"/>
      <c r="D50" s="548" t="s">
        <v>254</v>
      </c>
      <c r="E50" s="548"/>
      <c r="F50" s="548"/>
      <c r="G50" s="562"/>
      <c r="U50" s="563"/>
      <c r="V50" s="564"/>
      <c r="W50" s="564"/>
      <c r="X50" s="564"/>
      <c r="Y50" s="564"/>
      <c r="Z50" s="564"/>
      <c r="AA50" s="564"/>
      <c r="AB50" s="564"/>
      <c r="AC50" s="564"/>
      <c r="AD50" s="564"/>
      <c r="AE50" s="564"/>
      <c r="AF50" s="564"/>
      <c r="AG50" s="564"/>
      <c r="AH50" s="564"/>
      <c r="AI50" s="564"/>
      <c r="AJ50" s="564"/>
      <c r="AK50" s="564"/>
      <c r="AL50" s="565"/>
      <c r="AM50" s="565"/>
      <c r="AN50" s="565"/>
      <c r="AO50" s="565"/>
      <c r="AP50" s="565"/>
      <c r="AQ50" s="565"/>
      <c r="AR50" s="565"/>
      <c r="AS50" s="565"/>
      <c r="AT50" s="565"/>
      <c r="AU50" s="565"/>
      <c r="AV50" s="565"/>
      <c r="AW50" s="565"/>
      <c r="AX50" s="565"/>
      <c r="AY50" s="565"/>
      <c r="AZ50" s="566"/>
      <c r="BA50" s="560"/>
      <c r="BB50" s="560"/>
      <c r="BC50" s="560"/>
      <c r="BD50" s="560"/>
      <c r="BE50" s="560"/>
      <c r="BF50" s="560"/>
      <c r="BG50" s="560"/>
      <c r="BH50" s="560"/>
      <c r="BI50" s="560"/>
      <c r="BJ50" s="560"/>
    </row>
    <row r="51" spans="1:62" s="555" customFormat="1" ht="93" customHeight="1" x14ac:dyDescent="0.25">
      <c r="A51" s="533" t="s">
        <v>331</v>
      </c>
      <c r="B51" s="533" t="s">
        <v>253</v>
      </c>
      <c r="C51" s="567"/>
      <c r="D51" s="548" t="s">
        <v>334</v>
      </c>
      <c r="E51" s="548"/>
      <c r="F51" s="548"/>
      <c r="G51" s="562"/>
      <c r="U51" s="563"/>
      <c r="V51" s="564"/>
      <c r="W51" s="564"/>
      <c r="X51" s="564"/>
      <c r="Y51" s="564"/>
      <c r="Z51" s="564"/>
      <c r="AA51" s="564"/>
      <c r="AB51" s="564"/>
      <c r="AC51" s="564"/>
      <c r="AD51" s="564"/>
      <c r="AE51" s="564"/>
      <c r="AF51" s="564"/>
      <c r="AG51" s="564"/>
      <c r="AH51" s="564"/>
      <c r="AI51" s="564"/>
      <c r="AJ51" s="564"/>
      <c r="AK51" s="564"/>
      <c r="AL51" s="565"/>
      <c r="AM51" s="565"/>
      <c r="AN51" s="565"/>
      <c r="AO51" s="565"/>
      <c r="AP51" s="565"/>
      <c r="AQ51" s="565"/>
      <c r="AR51" s="565"/>
      <c r="AS51" s="565"/>
      <c r="AT51" s="565"/>
      <c r="AU51" s="565"/>
      <c r="AV51" s="565"/>
      <c r="AW51" s="565"/>
      <c r="AX51" s="565"/>
      <c r="AY51" s="565"/>
      <c r="AZ51" s="566"/>
      <c r="BA51" s="560"/>
      <c r="BB51" s="560"/>
      <c r="BC51" s="560"/>
      <c r="BD51" s="560"/>
      <c r="BE51" s="560"/>
      <c r="BF51" s="560"/>
      <c r="BG51" s="560"/>
      <c r="BH51" s="560"/>
      <c r="BI51" s="560"/>
      <c r="BJ51" s="560"/>
    </row>
    <row r="52" spans="1:62" s="555" customFormat="1" ht="93" customHeight="1" x14ac:dyDescent="0.25">
      <c r="A52" s="533" t="s">
        <v>71</v>
      </c>
      <c r="B52" s="533" t="s">
        <v>340</v>
      </c>
      <c r="C52" s="567"/>
      <c r="D52" s="548" t="s">
        <v>151</v>
      </c>
      <c r="E52" s="548"/>
      <c r="F52" s="548"/>
      <c r="G52" s="562"/>
      <c r="U52" s="563"/>
      <c r="V52" s="564"/>
      <c r="W52" s="564"/>
      <c r="X52" s="564"/>
      <c r="Y52" s="564"/>
      <c r="Z52" s="564"/>
      <c r="AA52" s="564"/>
      <c r="AB52" s="564"/>
      <c r="AC52" s="564"/>
      <c r="AD52" s="564"/>
      <c r="AE52" s="564"/>
      <c r="AF52" s="564"/>
      <c r="AG52" s="564"/>
      <c r="AH52" s="564"/>
      <c r="AI52" s="564"/>
      <c r="AJ52" s="564"/>
      <c r="AK52" s="564"/>
      <c r="AL52" s="565"/>
      <c r="AM52" s="565"/>
      <c r="AN52" s="565"/>
      <c r="AO52" s="565"/>
      <c r="AP52" s="565"/>
      <c r="AQ52" s="565"/>
      <c r="AR52" s="565"/>
      <c r="AS52" s="565"/>
      <c r="AT52" s="565"/>
      <c r="AU52" s="565"/>
      <c r="AV52" s="565"/>
      <c r="AW52" s="565"/>
      <c r="AX52" s="565"/>
      <c r="AY52" s="565"/>
      <c r="AZ52" s="566"/>
      <c r="BA52" s="560"/>
      <c r="BB52" s="560"/>
      <c r="BC52" s="560"/>
      <c r="BD52" s="560"/>
      <c r="BE52" s="560"/>
      <c r="BF52" s="560"/>
      <c r="BG52" s="560"/>
      <c r="BH52" s="560"/>
      <c r="BI52" s="560"/>
      <c r="BJ52" s="560"/>
    </row>
    <row r="53" spans="1:62" s="555" customFormat="1" ht="93" customHeight="1" x14ac:dyDescent="0.25">
      <c r="A53" s="533" t="s">
        <v>66</v>
      </c>
      <c r="B53" s="533" t="s">
        <v>341</v>
      </c>
      <c r="C53" s="567"/>
      <c r="D53" s="548" t="s">
        <v>76</v>
      </c>
      <c r="E53" s="548"/>
      <c r="F53" s="548"/>
      <c r="G53" s="562"/>
      <c r="U53" s="563"/>
      <c r="V53" s="564"/>
      <c r="W53" s="564"/>
      <c r="X53" s="564"/>
      <c r="Y53" s="564"/>
      <c r="Z53" s="564"/>
      <c r="AA53" s="564"/>
      <c r="AB53" s="564"/>
      <c r="AC53" s="564"/>
      <c r="AD53" s="564"/>
      <c r="AE53" s="564"/>
      <c r="AF53" s="564"/>
      <c r="AG53" s="564"/>
      <c r="AH53" s="564"/>
      <c r="AI53" s="564"/>
      <c r="AJ53" s="564"/>
      <c r="AK53" s="564"/>
      <c r="AL53" s="565"/>
      <c r="AM53" s="565"/>
      <c r="AN53" s="565"/>
      <c r="AO53" s="565"/>
      <c r="AP53" s="565"/>
      <c r="AQ53" s="565"/>
      <c r="AR53" s="565"/>
      <c r="AS53" s="565"/>
      <c r="AT53" s="565"/>
      <c r="AU53" s="565"/>
      <c r="AV53" s="565"/>
      <c r="AW53" s="565"/>
      <c r="AX53" s="565"/>
      <c r="AY53" s="565"/>
      <c r="AZ53" s="566"/>
      <c r="BA53" s="560"/>
      <c r="BB53" s="560"/>
      <c r="BC53" s="560"/>
      <c r="BD53" s="560"/>
      <c r="BE53" s="560"/>
      <c r="BF53" s="560"/>
      <c r="BG53" s="560"/>
      <c r="BH53" s="560"/>
      <c r="BI53" s="560"/>
      <c r="BJ53" s="560"/>
    </row>
    <row r="54" spans="1:62" s="555" customFormat="1" ht="93" customHeight="1" x14ac:dyDescent="0.25">
      <c r="A54" s="533"/>
      <c r="B54" s="533" t="s">
        <v>348</v>
      </c>
      <c r="C54" s="567"/>
      <c r="D54" s="548" t="s">
        <v>349</v>
      </c>
      <c r="E54" s="548"/>
      <c r="F54" s="548"/>
      <c r="G54" s="562"/>
      <c r="U54" s="563"/>
      <c r="V54" s="564"/>
      <c r="W54" s="564"/>
      <c r="X54" s="564"/>
      <c r="Y54" s="564"/>
      <c r="Z54" s="564"/>
      <c r="AA54" s="564"/>
      <c r="AB54" s="564"/>
      <c r="AC54" s="564"/>
      <c r="AD54" s="564"/>
      <c r="AE54" s="564"/>
      <c r="AF54" s="564"/>
      <c r="AG54" s="564"/>
      <c r="AH54" s="564"/>
      <c r="AI54" s="564"/>
      <c r="AJ54" s="564"/>
      <c r="AK54" s="564"/>
      <c r="AL54" s="565"/>
      <c r="AM54" s="565"/>
      <c r="AN54" s="565"/>
      <c r="AO54" s="565"/>
      <c r="AP54" s="565"/>
      <c r="AQ54" s="565"/>
      <c r="AR54" s="565"/>
      <c r="AS54" s="565"/>
      <c r="AT54" s="565"/>
      <c r="AU54" s="565"/>
      <c r="AV54" s="565"/>
      <c r="AW54" s="565"/>
      <c r="AX54" s="565"/>
      <c r="AY54" s="565"/>
      <c r="AZ54" s="566"/>
      <c r="BA54" s="560"/>
      <c r="BB54" s="560"/>
      <c r="BC54" s="560"/>
      <c r="BD54" s="560"/>
      <c r="BE54" s="560"/>
      <c r="BF54" s="560"/>
      <c r="BG54" s="560"/>
      <c r="BH54" s="560"/>
      <c r="BI54" s="560"/>
      <c r="BJ54" s="560"/>
    </row>
    <row r="55" spans="1:62" s="555" customFormat="1" ht="93" customHeight="1" x14ac:dyDescent="0.25">
      <c r="A55" s="533"/>
      <c r="B55" s="533" t="s">
        <v>314</v>
      </c>
      <c r="C55" s="568"/>
      <c r="D55" s="548" t="s">
        <v>350</v>
      </c>
      <c r="E55" s="548"/>
      <c r="F55" s="548"/>
      <c r="G55" s="562"/>
      <c r="U55" s="563"/>
      <c r="V55" s="564"/>
      <c r="W55" s="564"/>
      <c r="X55" s="564"/>
      <c r="Y55" s="564"/>
      <c r="Z55" s="564"/>
      <c r="AA55" s="564"/>
      <c r="AB55" s="564"/>
      <c r="AC55" s="564"/>
      <c r="AD55" s="564"/>
      <c r="AE55" s="564"/>
      <c r="AF55" s="564"/>
      <c r="AG55" s="564"/>
      <c r="AH55" s="564"/>
      <c r="AI55" s="564"/>
      <c r="AJ55" s="564"/>
      <c r="AK55" s="564"/>
      <c r="AL55" s="565"/>
      <c r="AM55" s="565"/>
      <c r="AN55" s="565"/>
      <c r="AO55" s="565"/>
      <c r="AP55" s="565"/>
      <c r="AQ55" s="565"/>
      <c r="AR55" s="565"/>
      <c r="AS55" s="565"/>
      <c r="AT55" s="565"/>
      <c r="AU55" s="565"/>
      <c r="AV55" s="565"/>
      <c r="AW55" s="565"/>
      <c r="AX55" s="565"/>
      <c r="AY55" s="565"/>
      <c r="AZ55" s="566"/>
      <c r="BA55" s="560"/>
      <c r="BB55" s="560"/>
      <c r="BC55" s="560"/>
      <c r="BD55" s="560"/>
      <c r="BE55" s="560"/>
      <c r="BF55" s="560"/>
      <c r="BG55" s="560"/>
      <c r="BH55" s="560"/>
      <c r="BI55" s="560"/>
      <c r="BJ55" s="560"/>
    </row>
    <row r="56" spans="1:62" s="555" customFormat="1" ht="93" customHeight="1" x14ac:dyDescent="0.25">
      <c r="A56" s="533"/>
      <c r="B56" s="533" t="s">
        <v>352</v>
      </c>
      <c r="C56" s="568"/>
      <c r="D56" s="548" t="s">
        <v>353</v>
      </c>
      <c r="E56" s="548"/>
      <c r="F56" s="548"/>
      <c r="G56" s="562"/>
      <c r="U56" s="563"/>
      <c r="V56" s="564"/>
      <c r="W56" s="564"/>
      <c r="X56" s="564"/>
      <c r="Y56" s="564"/>
      <c r="Z56" s="564"/>
      <c r="AA56" s="564"/>
      <c r="AB56" s="564"/>
      <c r="AC56" s="564"/>
      <c r="AD56" s="564"/>
      <c r="AE56" s="564"/>
      <c r="AF56" s="564"/>
      <c r="AG56" s="564"/>
      <c r="AH56" s="564"/>
      <c r="AI56" s="564"/>
      <c r="AJ56" s="564"/>
      <c r="AK56" s="564"/>
      <c r="AL56" s="565"/>
      <c r="AM56" s="565"/>
      <c r="AN56" s="565"/>
      <c r="AO56" s="565"/>
      <c r="AP56" s="565"/>
      <c r="AQ56" s="565"/>
      <c r="AR56" s="565"/>
      <c r="AS56" s="565"/>
      <c r="AT56" s="565"/>
      <c r="AU56" s="565"/>
      <c r="AV56" s="565"/>
      <c r="AW56" s="565"/>
      <c r="AX56" s="565"/>
      <c r="AY56" s="565"/>
      <c r="AZ56" s="566"/>
      <c r="BA56" s="560"/>
      <c r="BB56" s="560"/>
      <c r="BC56" s="560"/>
      <c r="BD56" s="560"/>
      <c r="BE56" s="560"/>
      <c r="BF56" s="560"/>
      <c r="BG56" s="560"/>
      <c r="BH56" s="560"/>
      <c r="BI56" s="560"/>
      <c r="BJ56" s="560"/>
    </row>
    <row r="57" spans="1:62" s="555" customFormat="1" ht="93" customHeight="1" x14ac:dyDescent="0.25">
      <c r="A57" s="533"/>
      <c r="B57" s="561" t="s">
        <v>201</v>
      </c>
      <c r="C57" s="568"/>
      <c r="D57" s="548"/>
      <c r="E57" s="548"/>
      <c r="F57" s="548"/>
      <c r="G57" s="562"/>
      <c r="U57" s="563"/>
      <c r="V57" s="564"/>
      <c r="W57" s="564"/>
      <c r="X57" s="564"/>
      <c r="Y57" s="564"/>
      <c r="Z57" s="564"/>
      <c r="AA57" s="564"/>
      <c r="AB57" s="564"/>
      <c r="AC57" s="564"/>
      <c r="AD57" s="564"/>
      <c r="AE57" s="564"/>
      <c r="AF57" s="564"/>
      <c r="AG57" s="564"/>
      <c r="AH57" s="564"/>
      <c r="AI57" s="564"/>
      <c r="AJ57" s="564"/>
      <c r="AK57" s="564"/>
      <c r="AL57" s="565"/>
      <c r="AM57" s="565"/>
      <c r="AN57" s="565"/>
      <c r="AO57" s="565"/>
      <c r="AP57" s="565"/>
      <c r="AQ57" s="565"/>
      <c r="AR57" s="565"/>
      <c r="AS57" s="565"/>
      <c r="AT57" s="565"/>
      <c r="AU57" s="565"/>
      <c r="AV57" s="565"/>
      <c r="AW57" s="565"/>
      <c r="AX57" s="565"/>
      <c r="AY57" s="565"/>
      <c r="AZ57" s="566"/>
      <c r="BA57" s="560"/>
      <c r="BB57" s="560"/>
      <c r="BC57" s="560"/>
      <c r="BD57" s="560"/>
      <c r="BE57" s="560"/>
      <c r="BF57" s="560"/>
      <c r="BG57" s="560"/>
      <c r="BH57" s="560"/>
      <c r="BI57" s="560"/>
      <c r="BJ57" s="560"/>
    </row>
    <row r="58" spans="1:62" s="555" customFormat="1" ht="93" customHeight="1" x14ac:dyDescent="0.25">
      <c r="A58" s="569"/>
      <c r="B58" s="568" t="s">
        <v>361</v>
      </c>
      <c r="C58" s="568"/>
      <c r="D58" s="568"/>
      <c r="E58" s="568"/>
      <c r="F58" s="548"/>
      <c r="G58" s="562"/>
      <c r="U58" s="563"/>
      <c r="V58" s="564"/>
      <c r="W58" s="564"/>
      <c r="X58" s="564"/>
      <c r="Y58" s="564"/>
      <c r="Z58" s="564"/>
      <c r="AA58" s="564"/>
      <c r="AB58" s="564"/>
      <c r="AC58" s="564"/>
      <c r="AD58" s="564"/>
      <c r="AE58" s="564"/>
      <c r="AF58" s="564"/>
      <c r="AG58" s="564"/>
      <c r="AH58" s="564"/>
      <c r="AI58" s="564"/>
      <c r="AJ58" s="564"/>
      <c r="AK58" s="564"/>
      <c r="AL58" s="565"/>
      <c r="AM58" s="565"/>
      <c r="AN58" s="565"/>
      <c r="AO58" s="565"/>
      <c r="AP58" s="565"/>
      <c r="AQ58" s="565"/>
      <c r="AR58" s="565"/>
      <c r="AS58" s="565"/>
      <c r="AT58" s="565"/>
      <c r="AU58" s="565"/>
      <c r="AV58" s="565"/>
      <c r="AW58" s="565"/>
      <c r="AX58" s="565"/>
      <c r="AY58" s="565"/>
      <c r="AZ58" s="566"/>
      <c r="BA58" s="560"/>
      <c r="BB58" s="560"/>
      <c r="BC58" s="560"/>
      <c r="BD58" s="560"/>
      <c r="BE58" s="560"/>
      <c r="BF58" s="560"/>
      <c r="BG58" s="560"/>
      <c r="BH58" s="560"/>
      <c r="BI58" s="560"/>
      <c r="BJ58" s="560"/>
    </row>
    <row r="59" spans="1:62" s="555" customFormat="1" ht="93" customHeight="1" x14ac:dyDescent="0.25">
      <c r="F59" s="563"/>
      <c r="U59" s="563"/>
      <c r="V59" s="564"/>
      <c r="W59" s="564"/>
      <c r="X59" s="564"/>
      <c r="Y59" s="564"/>
      <c r="Z59" s="564"/>
      <c r="AA59" s="564"/>
      <c r="AB59" s="564"/>
      <c r="AC59" s="564"/>
      <c r="AD59" s="564"/>
      <c r="AE59" s="564"/>
      <c r="AF59" s="564"/>
      <c r="AG59" s="564"/>
      <c r="AH59" s="564"/>
      <c r="AI59" s="564"/>
      <c r="AJ59" s="564"/>
      <c r="AK59" s="564"/>
      <c r="AL59" s="565"/>
      <c r="AM59" s="565"/>
      <c r="AN59" s="565"/>
      <c r="AO59" s="565"/>
      <c r="AP59" s="565"/>
      <c r="AQ59" s="565"/>
      <c r="AR59" s="565"/>
      <c r="AS59" s="565"/>
      <c r="AT59" s="565"/>
      <c r="AU59" s="565"/>
      <c r="AV59" s="565"/>
      <c r="AW59" s="565"/>
      <c r="AX59" s="565"/>
      <c r="AY59" s="565"/>
      <c r="AZ59" s="566"/>
      <c r="BA59" s="560"/>
      <c r="BB59" s="560"/>
      <c r="BC59" s="560"/>
      <c r="BD59" s="560"/>
      <c r="BE59" s="560"/>
      <c r="BF59" s="560"/>
      <c r="BG59" s="560"/>
      <c r="BH59" s="560"/>
      <c r="BI59" s="560"/>
      <c r="BJ59" s="560"/>
    </row>
    <row r="60" spans="1:62" s="555" customFormat="1" ht="15" customHeight="1" x14ac:dyDescent="0.25">
      <c r="AL60" s="565"/>
      <c r="AM60" s="565"/>
      <c r="AN60" s="565"/>
      <c r="AO60" s="565"/>
      <c r="AP60" s="565"/>
      <c r="AQ60" s="565"/>
      <c r="AR60" s="565"/>
      <c r="AS60" s="565"/>
      <c r="AT60" s="565"/>
      <c r="AU60" s="565"/>
      <c r="AV60" s="565"/>
      <c r="AW60" s="565"/>
      <c r="AX60" s="565"/>
      <c r="AY60" s="565"/>
      <c r="AZ60" s="565"/>
    </row>
    <row r="61" spans="1:62" s="555" customFormat="1" ht="15" customHeight="1" x14ac:dyDescent="0.25">
      <c r="AL61" s="565"/>
      <c r="AM61" s="565"/>
      <c r="AN61" s="565"/>
      <c r="AO61" s="565"/>
      <c r="AP61" s="565"/>
      <c r="AQ61" s="565"/>
      <c r="AR61" s="565"/>
      <c r="AS61" s="565"/>
      <c r="AT61" s="565"/>
      <c r="AU61" s="565"/>
      <c r="AV61" s="565"/>
      <c r="AW61" s="565"/>
      <c r="AX61" s="565"/>
      <c r="AY61" s="565"/>
      <c r="AZ61" s="565"/>
    </row>
    <row r="62" spans="1:62" s="555" customFormat="1" ht="15" customHeight="1" x14ac:dyDescent="0.25">
      <c r="AL62" s="565"/>
      <c r="AM62" s="565"/>
      <c r="AN62" s="565"/>
      <c r="AO62" s="565"/>
      <c r="AP62" s="565"/>
      <c r="AQ62" s="565"/>
      <c r="AR62" s="565"/>
      <c r="AS62" s="565"/>
      <c r="AT62" s="565"/>
      <c r="AU62" s="565"/>
      <c r="AV62" s="565"/>
      <c r="AW62" s="565"/>
      <c r="AX62" s="565"/>
      <c r="AY62" s="565"/>
      <c r="AZ62" s="565"/>
    </row>
    <row r="63" spans="1:62" s="555" customFormat="1" ht="15" customHeight="1" x14ac:dyDescent="0.25">
      <c r="AL63" s="565"/>
      <c r="AM63" s="565"/>
      <c r="AN63" s="565"/>
      <c r="AO63" s="565"/>
      <c r="AP63" s="565"/>
      <c r="AQ63" s="565"/>
      <c r="AR63" s="565"/>
      <c r="AS63" s="565"/>
      <c r="AT63" s="565"/>
      <c r="AU63" s="565"/>
      <c r="AV63" s="565"/>
      <c r="AW63" s="565"/>
      <c r="AX63" s="565"/>
      <c r="AY63" s="565"/>
      <c r="AZ63" s="565"/>
    </row>
    <row r="64" spans="1:62" s="555" customFormat="1" ht="15" customHeight="1" x14ac:dyDescent="0.25">
      <c r="AL64" s="565"/>
      <c r="AM64" s="565"/>
      <c r="AN64" s="565"/>
      <c r="AO64" s="565"/>
      <c r="AP64" s="565"/>
      <c r="AQ64" s="565"/>
      <c r="AR64" s="565"/>
      <c r="AS64" s="565"/>
      <c r="AT64" s="565"/>
      <c r="AU64" s="565"/>
      <c r="AV64" s="565"/>
      <c r="AW64" s="565"/>
      <c r="AX64" s="565"/>
      <c r="AY64" s="565"/>
      <c r="AZ64" s="565"/>
    </row>
    <row r="65" spans="6:62" s="555" customFormat="1" ht="15" customHeight="1" x14ac:dyDescent="0.25">
      <c r="AL65" s="565"/>
      <c r="AM65" s="565"/>
      <c r="AN65" s="565"/>
      <c r="AO65" s="565"/>
      <c r="AP65" s="565"/>
      <c r="AQ65" s="565"/>
      <c r="AR65" s="565"/>
      <c r="AS65" s="565"/>
      <c r="AT65" s="565"/>
      <c r="AU65" s="565"/>
      <c r="AV65" s="565"/>
      <c r="AW65" s="565"/>
      <c r="AX65" s="565"/>
      <c r="AY65" s="565"/>
      <c r="AZ65" s="565"/>
    </row>
    <row r="66" spans="6:62" s="555" customFormat="1" ht="15" customHeight="1" x14ac:dyDescent="0.25">
      <c r="AL66" s="565"/>
      <c r="AM66" s="565"/>
      <c r="AN66" s="565"/>
      <c r="AO66" s="565"/>
      <c r="AP66" s="565"/>
      <c r="AQ66" s="565"/>
      <c r="AR66" s="565"/>
      <c r="AS66" s="565"/>
      <c r="AT66" s="565"/>
      <c r="AU66" s="565"/>
      <c r="AV66" s="565"/>
      <c r="AW66" s="565"/>
      <c r="AX66" s="565"/>
      <c r="AY66" s="565"/>
      <c r="AZ66" s="565"/>
    </row>
    <row r="67" spans="6:62" s="555" customFormat="1" ht="15" customHeight="1" x14ac:dyDescent="0.25">
      <c r="AL67" s="565"/>
      <c r="AM67" s="565"/>
      <c r="AN67" s="565"/>
      <c r="AO67" s="565"/>
      <c r="AP67" s="565"/>
      <c r="AQ67" s="565"/>
      <c r="AR67" s="565"/>
      <c r="AS67" s="565"/>
      <c r="AT67" s="565"/>
      <c r="AU67" s="565"/>
      <c r="AV67" s="565"/>
      <c r="AW67" s="565"/>
      <c r="AX67" s="565"/>
      <c r="AY67" s="565"/>
      <c r="AZ67" s="565"/>
    </row>
    <row r="68" spans="6:62" s="555" customFormat="1" ht="15" customHeight="1" x14ac:dyDescent="0.25">
      <c r="AL68" s="565"/>
      <c r="AM68" s="565"/>
      <c r="AN68" s="565"/>
      <c r="AO68" s="565"/>
      <c r="AP68" s="565"/>
      <c r="AQ68" s="565"/>
      <c r="AR68" s="565"/>
      <c r="AS68" s="565"/>
      <c r="AT68" s="565"/>
      <c r="AU68" s="565"/>
      <c r="AV68" s="565"/>
      <c r="AW68" s="565"/>
      <c r="AX68" s="565"/>
      <c r="AY68" s="565"/>
      <c r="AZ68" s="565"/>
    </row>
    <row r="69" spans="6:62" s="555" customFormat="1" ht="15" customHeight="1" x14ac:dyDescent="0.25">
      <c r="AL69" s="565"/>
      <c r="AM69" s="565"/>
      <c r="AN69" s="565"/>
      <c r="AO69" s="565"/>
      <c r="AP69" s="565"/>
      <c r="AQ69" s="565"/>
      <c r="AR69" s="565"/>
      <c r="AS69" s="565"/>
      <c r="AT69" s="565"/>
      <c r="AU69" s="565"/>
      <c r="AV69" s="565"/>
      <c r="AW69" s="565"/>
      <c r="AX69" s="565"/>
      <c r="AY69" s="565"/>
      <c r="AZ69" s="565"/>
    </row>
    <row r="70" spans="6:62" s="555" customFormat="1" ht="15" customHeight="1" x14ac:dyDescent="0.25">
      <c r="AL70" s="565"/>
      <c r="AM70" s="565"/>
      <c r="AN70" s="565"/>
      <c r="AO70" s="565"/>
      <c r="AP70" s="565"/>
      <c r="AQ70" s="565"/>
      <c r="AR70" s="565"/>
      <c r="AS70" s="565"/>
      <c r="AT70" s="565"/>
      <c r="AU70" s="565"/>
      <c r="AV70" s="565"/>
      <c r="AW70" s="565"/>
      <c r="AX70" s="565"/>
      <c r="AY70" s="565"/>
      <c r="AZ70" s="565"/>
    </row>
    <row r="71" spans="6:62" s="555" customFormat="1" ht="15" customHeight="1" x14ac:dyDescent="0.25">
      <c r="AL71" s="565"/>
      <c r="AM71" s="565"/>
      <c r="AN71" s="565"/>
      <c r="AO71" s="565"/>
      <c r="AP71" s="565"/>
      <c r="AQ71" s="565"/>
      <c r="AR71" s="565"/>
      <c r="AS71" s="565"/>
      <c r="AT71" s="565"/>
      <c r="AU71" s="565"/>
      <c r="AV71" s="565"/>
      <c r="AW71" s="565"/>
      <c r="AX71" s="565"/>
      <c r="AY71" s="565"/>
      <c r="AZ71" s="565"/>
    </row>
    <row r="72" spans="6:62" s="555" customFormat="1" ht="15" customHeight="1" x14ac:dyDescent="0.25">
      <c r="AL72" s="565"/>
      <c r="AM72" s="565"/>
      <c r="AN72" s="565"/>
      <c r="AO72" s="565"/>
      <c r="AP72" s="565"/>
      <c r="AQ72" s="565"/>
      <c r="AR72" s="565"/>
      <c r="AS72" s="565"/>
      <c r="AT72" s="565"/>
      <c r="AU72" s="565"/>
      <c r="AV72" s="565"/>
      <c r="AW72" s="565"/>
      <c r="AX72" s="565"/>
      <c r="AY72" s="565"/>
      <c r="AZ72" s="565"/>
    </row>
    <row r="73" spans="6:62" s="555" customFormat="1" ht="15" customHeight="1" x14ac:dyDescent="0.25">
      <c r="AL73" s="565"/>
      <c r="AM73" s="565"/>
      <c r="AN73" s="565"/>
      <c r="AO73" s="565"/>
      <c r="AP73" s="565"/>
      <c r="AQ73" s="565"/>
      <c r="AR73" s="565"/>
      <c r="AS73" s="565"/>
      <c r="AT73" s="565"/>
      <c r="AU73" s="565"/>
      <c r="AV73" s="565"/>
      <c r="AW73" s="565"/>
      <c r="AX73" s="565"/>
      <c r="AY73" s="565"/>
      <c r="AZ73" s="565"/>
    </row>
    <row r="74" spans="6:62" s="555" customFormat="1" ht="15" customHeight="1" x14ac:dyDescent="0.25">
      <c r="AL74" s="565"/>
      <c r="AM74" s="565"/>
      <c r="AN74" s="565"/>
      <c r="AO74" s="565"/>
      <c r="AP74" s="565"/>
      <c r="AQ74" s="565"/>
      <c r="AR74" s="565"/>
      <c r="AS74" s="565"/>
      <c r="AT74" s="565"/>
      <c r="AU74" s="565"/>
      <c r="AV74" s="565"/>
      <c r="AW74" s="565"/>
      <c r="AX74" s="565"/>
      <c r="AY74" s="565"/>
      <c r="AZ74" s="565"/>
    </row>
    <row r="75" spans="6:62" s="555" customFormat="1" ht="15" customHeight="1" x14ac:dyDescent="0.25">
      <c r="AL75" s="565"/>
      <c r="AM75" s="565"/>
      <c r="AN75" s="565"/>
      <c r="AO75" s="565"/>
      <c r="AP75" s="565"/>
      <c r="AQ75" s="565"/>
      <c r="AR75" s="565"/>
      <c r="AS75" s="565"/>
      <c r="AT75" s="565"/>
      <c r="AU75" s="565"/>
      <c r="AV75" s="565"/>
      <c r="AW75" s="565"/>
      <c r="AX75" s="565"/>
      <c r="AY75" s="565"/>
      <c r="AZ75" s="565"/>
    </row>
    <row r="76" spans="6:62" s="555" customFormat="1" ht="15" customHeight="1" x14ac:dyDescent="0.25">
      <c r="AL76" s="565"/>
      <c r="AM76" s="565"/>
      <c r="AN76" s="565"/>
      <c r="AO76" s="565"/>
      <c r="AP76" s="565"/>
      <c r="AQ76" s="565"/>
      <c r="AR76" s="565"/>
      <c r="AS76" s="565"/>
      <c r="AT76" s="565"/>
      <c r="AU76" s="565"/>
      <c r="AV76" s="565"/>
      <c r="AW76" s="565"/>
      <c r="AX76" s="565"/>
      <c r="AY76" s="565"/>
      <c r="AZ76" s="565"/>
    </row>
    <row r="77" spans="6:62" s="555" customFormat="1" ht="15" customHeight="1" x14ac:dyDescent="0.25">
      <c r="AL77" s="565"/>
      <c r="AM77" s="565"/>
      <c r="AN77" s="565"/>
      <c r="AO77" s="565"/>
      <c r="AP77" s="565"/>
      <c r="AQ77" s="565"/>
      <c r="AR77" s="565"/>
      <c r="AS77" s="565"/>
      <c r="AT77" s="565"/>
      <c r="AU77" s="565"/>
      <c r="AV77" s="565"/>
      <c r="AW77" s="565"/>
      <c r="AX77" s="565"/>
      <c r="AY77" s="565"/>
      <c r="AZ77" s="565"/>
    </row>
    <row r="78" spans="6:62" s="555" customFormat="1" ht="15" customHeight="1" x14ac:dyDescent="0.25">
      <c r="AL78" s="565"/>
      <c r="AM78" s="565"/>
      <c r="AN78" s="565"/>
      <c r="AO78" s="565"/>
      <c r="AP78" s="565"/>
      <c r="AQ78" s="565"/>
      <c r="AR78" s="565"/>
      <c r="AS78" s="565"/>
      <c r="AT78" s="565"/>
      <c r="AU78" s="565"/>
      <c r="AV78" s="565"/>
      <c r="AW78" s="565"/>
      <c r="AX78" s="565"/>
      <c r="AY78" s="565"/>
      <c r="AZ78" s="565"/>
    </row>
    <row r="79" spans="6:62" s="555" customFormat="1" ht="15" customHeight="1" x14ac:dyDescent="0.25">
      <c r="AL79" s="565"/>
      <c r="AM79" s="565"/>
      <c r="AN79" s="565"/>
      <c r="AO79" s="565"/>
      <c r="AP79" s="565"/>
      <c r="AQ79" s="565"/>
      <c r="AR79" s="565"/>
      <c r="AS79" s="565"/>
      <c r="AT79" s="565"/>
      <c r="AU79" s="565"/>
      <c r="AV79" s="565"/>
      <c r="AW79" s="565"/>
      <c r="AX79" s="565"/>
      <c r="AY79" s="565"/>
      <c r="AZ79" s="565"/>
    </row>
    <row r="80" spans="6:62" s="555" customFormat="1" ht="93" customHeight="1" x14ac:dyDescent="0.25">
      <c r="F80" s="563"/>
      <c r="U80" s="563"/>
      <c r="V80" s="564"/>
      <c r="W80" s="564"/>
      <c r="X80" s="564"/>
      <c r="Y80" s="564"/>
      <c r="Z80" s="564"/>
      <c r="AA80" s="564"/>
      <c r="AB80" s="564"/>
      <c r="AC80" s="564"/>
      <c r="AD80" s="564"/>
      <c r="AE80" s="564"/>
      <c r="AF80" s="564"/>
      <c r="AG80" s="564"/>
      <c r="AH80" s="564"/>
      <c r="AI80" s="564"/>
      <c r="AJ80" s="564"/>
      <c r="AK80" s="564"/>
      <c r="AL80" s="565"/>
      <c r="AM80" s="565"/>
      <c r="AN80" s="565"/>
      <c r="AO80" s="565"/>
      <c r="AP80" s="565"/>
      <c r="AQ80" s="565"/>
      <c r="AR80" s="565"/>
      <c r="AS80" s="565"/>
      <c r="AT80" s="565"/>
      <c r="AU80" s="565"/>
      <c r="AV80" s="565"/>
      <c r="AW80" s="565"/>
      <c r="AX80" s="565"/>
      <c r="AY80" s="565"/>
      <c r="AZ80" s="566"/>
      <c r="BA80" s="560"/>
      <c r="BB80" s="560"/>
      <c r="BC80" s="560"/>
      <c r="BD80" s="560"/>
      <c r="BE80" s="560"/>
      <c r="BF80" s="560"/>
      <c r="BG80" s="560"/>
      <c r="BH80" s="560"/>
      <c r="BI80" s="560"/>
      <c r="BJ80" s="560"/>
    </row>
    <row r="81" spans="6:62" s="555" customFormat="1" ht="93" customHeight="1" x14ac:dyDescent="0.25">
      <c r="F81" s="563"/>
      <c r="U81" s="563"/>
      <c r="V81" s="564"/>
      <c r="W81" s="564"/>
      <c r="X81" s="564"/>
      <c r="Y81" s="564"/>
      <c r="Z81" s="564"/>
      <c r="AA81" s="564"/>
      <c r="AB81" s="564"/>
      <c r="AC81" s="564"/>
      <c r="AD81" s="564"/>
      <c r="AE81" s="564"/>
      <c r="AF81" s="564"/>
      <c r="AG81" s="564"/>
      <c r="AH81" s="564"/>
      <c r="AI81" s="564"/>
      <c r="AJ81" s="564"/>
      <c r="AK81" s="564"/>
      <c r="AL81" s="565"/>
      <c r="AM81" s="565"/>
      <c r="AN81" s="565"/>
      <c r="AO81" s="565"/>
      <c r="AP81" s="565"/>
      <c r="AQ81" s="565"/>
      <c r="AR81" s="565"/>
      <c r="AS81" s="565"/>
      <c r="AT81" s="565"/>
      <c r="AU81" s="565"/>
      <c r="AV81" s="565"/>
      <c r="AW81" s="565"/>
      <c r="AX81" s="565"/>
      <c r="AY81" s="565"/>
      <c r="AZ81" s="566"/>
      <c r="BA81" s="560"/>
      <c r="BB81" s="560"/>
      <c r="BC81" s="560"/>
      <c r="BD81" s="560"/>
      <c r="BE81" s="560"/>
      <c r="BF81" s="560"/>
      <c r="BG81" s="560"/>
      <c r="BH81" s="560"/>
      <c r="BI81" s="560"/>
      <c r="BJ81" s="560"/>
    </row>
    <row r="82" spans="6:62" s="555" customFormat="1" ht="93" customHeight="1" x14ac:dyDescent="0.25">
      <c r="F82" s="563"/>
      <c r="U82" s="563"/>
      <c r="V82" s="564"/>
      <c r="W82" s="564"/>
      <c r="X82" s="564"/>
      <c r="Y82" s="564"/>
      <c r="Z82" s="564"/>
      <c r="AA82" s="564"/>
      <c r="AB82" s="564"/>
      <c r="AC82" s="564"/>
      <c r="AD82" s="564"/>
      <c r="AE82" s="564"/>
      <c r="AF82" s="564"/>
      <c r="AG82" s="564"/>
      <c r="AH82" s="564"/>
      <c r="AI82" s="564"/>
      <c r="AJ82" s="564"/>
      <c r="AK82" s="564"/>
      <c r="AL82" s="565"/>
      <c r="AM82" s="565"/>
      <c r="AN82" s="565"/>
      <c r="AO82" s="565"/>
      <c r="AP82" s="565"/>
      <c r="AQ82" s="565"/>
      <c r="AR82" s="565"/>
      <c r="AS82" s="565"/>
      <c r="AT82" s="565"/>
      <c r="AU82" s="565"/>
      <c r="AV82" s="565"/>
      <c r="AW82" s="565"/>
      <c r="AX82" s="565"/>
      <c r="AY82" s="565"/>
      <c r="AZ82" s="566"/>
      <c r="BA82" s="560"/>
      <c r="BB82" s="560"/>
      <c r="BC82" s="560"/>
      <c r="BD82" s="560"/>
      <c r="BE82" s="560"/>
      <c r="BF82" s="560"/>
      <c r="BG82" s="560"/>
      <c r="BH82" s="560"/>
      <c r="BI82" s="560"/>
      <c r="BJ82" s="560"/>
    </row>
    <row r="83" spans="6:62" s="555" customFormat="1" ht="93" customHeight="1" x14ac:dyDescent="0.25">
      <c r="F83" s="563"/>
      <c r="U83" s="563"/>
      <c r="V83" s="564"/>
      <c r="W83" s="564"/>
      <c r="X83" s="564"/>
      <c r="Y83" s="564"/>
      <c r="Z83" s="564"/>
      <c r="AA83" s="564"/>
      <c r="AB83" s="564"/>
      <c r="AC83" s="564"/>
      <c r="AD83" s="564"/>
      <c r="AE83" s="564"/>
      <c r="AF83" s="564"/>
      <c r="AG83" s="564"/>
      <c r="AH83" s="564"/>
      <c r="AI83" s="564"/>
      <c r="AJ83" s="564"/>
      <c r="AK83" s="564"/>
      <c r="AL83" s="565"/>
      <c r="AM83" s="565"/>
      <c r="AN83" s="565"/>
      <c r="AO83" s="565"/>
      <c r="AP83" s="565"/>
      <c r="AQ83" s="565"/>
      <c r="AR83" s="565"/>
      <c r="AS83" s="565"/>
      <c r="AT83" s="565"/>
      <c r="AU83" s="565"/>
      <c r="AV83" s="565"/>
      <c r="AW83" s="565"/>
      <c r="AX83" s="565"/>
      <c r="AY83" s="565"/>
      <c r="AZ83" s="566"/>
      <c r="BA83" s="560"/>
      <c r="BB83" s="560"/>
      <c r="BC83" s="560"/>
      <c r="BD83" s="560"/>
      <c r="BE83" s="560"/>
      <c r="BF83" s="560"/>
      <c r="BG83" s="560"/>
      <c r="BH83" s="560"/>
      <c r="BI83" s="560"/>
      <c r="BJ83" s="560"/>
    </row>
    <row r="84" spans="6:62" s="555" customFormat="1" ht="93" customHeight="1" x14ac:dyDescent="0.25">
      <c r="F84" s="563"/>
      <c r="U84" s="563"/>
      <c r="V84" s="564"/>
      <c r="W84" s="564"/>
      <c r="X84" s="564"/>
      <c r="Y84" s="564"/>
      <c r="Z84" s="564"/>
      <c r="AA84" s="564"/>
      <c r="AB84" s="564"/>
      <c r="AC84" s="564"/>
      <c r="AD84" s="564"/>
      <c r="AE84" s="564"/>
      <c r="AF84" s="564"/>
      <c r="AG84" s="564"/>
      <c r="AH84" s="564"/>
      <c r="AI84" s="564"/>
      <c r="AJ84" s="564"/>
      <c r="AK84" s="564"/>
      <c r="AL84" s="565"/>
      <c r="AM84" s="565"/>
      <c r="AN84" s="565"/>
      <c r="AO84" s="565"/>
      <c r="AP84" s="565"/>
      <c r="AQ84" s="565"/>
      <c r="AR84" s="565"/>
      <c r="AS84" s="565"/>
      <c r="AT84" s="565"/>
      <c r="AU84" s="565"/>
      <c r="AV84" s="565"/>
      <c r="AW84" s="565"/>
      <c r="AX84" s="565"/>
      <c r="AY84" s="565"/>
      <c r="AZ84" s="566"/>
      <c r="BA84" s="560"/>
      <c r="BB84" s="560"/>
      <c r="BC84" s="560"/>
      <c r="BD84" s="560"/>
      <c r="BE84" s="560"/>
      <c r="BF84" s="560"/>
      <c r="BG84" s="560"/>
      <c r="BH84" s="560"/>
      <c r="BI84" s="560"/>
      <c r="BJ84" s="560"/>
    </row>
    <row r="85" spans="6:62" s="555" customFormat="1" ht="93" customHeight="1" x14ac:dyDescent="0.25">
      <c r="F85" s="563"/>
      <c r="U85" s="563"/>
      <c r="V85" s="564"/>
      <c r="W85" s="564"/>
      <c r="X85" s="564"/>
      <c r="Y85" s="564"/>
      <c r="Z85" s="564"/>
      <c r="AA85" s="564"/>
      <c r="AB85" s="564"/>
      <c r="AC85" s="564"/>
      <c r="AD85" s="564"/>
      <c r="AE85" s="564"/>
      <c r="AF85" s="564"/>
      <c r="AG85" s="564"/>
      <c r="AH85" s="564"/>
      <c r="AI85" s="564"/>
      <c r="AJ85" s="564"/>
      <c r="AK85" s="564"/>
      <c r="AL85" s="565"/>
      <c r="AM85" s="565"/>
      <c r="AN85" s="565"/>
      <c r="AO85" s="565"/>
      <c r="AP85" s="565"/>
      <c r="AQ85" s="565"/>
      <c r="AR85" s="565"/>
      <c r="AS85" s="565"/>
      <c r="AT85" s="565"/>
      <c r="AU85" s="565"/>
      <c r="AV85" s="565"/>
      <c r="AW85" s="565"/>
      <c r="AX85" s="565"/>
      <c r="AY85" s="565"/>
      <c r="AZ85" s="566"/>
      <c r="BA85" s="560"/>
      <c r="BB85" s="560"/>
      <c r="BC85" s="560"/>
      <c r="BD85" s="560"/>
      <c r="BE85" s="560"/>
      <c r="BF85" s="560"/>
      <c r="BG85" s="560"/>
      <c r="BH85" s="560"/>
      <c r="BI85" s="560"/>
      <c r="BJ85" s="560"/>
    </row>
    <row r="86" spans="6:62" s="555" customFormat="1" ht="93" customHeight="1" x14ac:dyDescent="0.25">
      <c r="F86" s="563"/>
      <c r="U86" s="563"/>
      <c r="V86" s="564"/>
      <c r="W86" s="564"/>
      <c r="X86" s="564"/>
      <c r="Y86" s="564"/>
      <c r="Z86" s="564"/>
      <c r="AA86" s="564"/>
      <c r="AB86" s="564"/>
      <c r="AC86" s="564"/>
      <c r="AD86" s="564"/>
      <c r="AE86" s="564"/>
      <c r="AF86" s="564"/>
      <c r="AG86" s="564"/>
      <c r="AH86" s="564"/>
      <c r="AI86" s="564"/>
      <c r="AJ86" s="564"/>
      <c r="AK86" s="564"/>
      <c r="AL86" s="565"/>
      <c r="AM86" s="565"/>
      <c r="AN86" s="565"/>
      <c r="AO86" s="565"/>
      <c r="AP86" s="565"/>
      <c r="AQ86" s="565"/>
      <c r="AR86" s="565"/>
      <c r="AS86" s="565"/>
      <c r="AT86" s="565"/>
      <c r="AU86" s="565"/>
      <c r="AV86" s="565"/>
      <c r="AW86" s="565"/>
      <c r="AX86" s="565"/>
      <c r="AY86" s="565"/>
      <c r="AZ86" s="566"/>
      <c r="BA86" s="560"/>
      <c r="BB86" s="560"/>
      <c r="BC86" s="560"/>
      <c r="BD86" s="560"/>
      <c r="BE86" s="560"/>
      <c r="BF86" s="560"/>
      <c r="BG86" s="560"/>
      <c r="BH86" s="560"/>
      <c r="BI86" s="560"/>
      <c r="BJ86" s="560"/>
    </row>
    <row r="87" spans="6:62" s="555" customFormat="1" ht="93" customHeight="1" x14ac:dyDescent="0.25">
      <c r="F87" s="563"/>
      <c r="U87" s="563"/>
      <c r="V87" s="564"/>
      <c r="W87" s="564"/>
      <c r="X87" s="564"/>
      <c r="Y87" s="564"/>
      <c r="Z87" s="564"/>
      <c r="AA87" s="564"/>
      <c r="AB87" s="564"/>
      <c r="AC87" s="564"/>
      <c r="AD87" s="564"/>
      <c r="AE87" s="564"/>
      <c r="AF87" s="564"/>
      <c r="AG87" s="564"/>
      <c r="AH87" s="564"/>
      <c r="AI87" s="564"/>
      <c r="AJ87" s="564"/>
      <c r="AK87" s="564"/>
      <c r="AL87" s="565"/>
      <c r="AM87" s="565"/>
      <c r="AN87" s="565"/>
      <c r="AO87" s="565"/>
      <c r="AP87" s="565"/>
      <c r="AQ87" s="565"/>
      <c r="AR87" s="565"/>
      <c r="AS87" s="565"/>
      <c r="AT87" s="565"/>
      <c r="AU87" s="565"/>
      <c r="AV87" s="565"/>
      <c r="AW87" s="565"/>
      <c r="AX87" s="565"/>
      <c r="AY87" s="565"/>
      <c r="AZ87" s="566"/>
      <c r="BA87" s="560"/>
      <c r="BB87" s="560"/>
      <c r="BC87" s="560"/>
      <c r="BD87" s="560"/>
      <c r="BE87" s="560"/>
      <c r="BF87" s="560"/>
      <c r="BG87" s="560"/>
      <c r="BH87" s="560"/>
      <c r="BI87" s="560"/>
      <c r="BJ87" s="560"/>
    </row>
    <row r="88" spans="6:62" s="555" customFormat="1" ht="93" customHeight="1" x14ac:dyDescent="0.25">
      <c r="F88" s="563"/>
      <c r="U88" s="563"/>
      <c r="V88" s="564"/>
      <c r="W88" s="564"/>
      <c r="X88" s="564"/>
      <c r="Y88" s="564"/>
      <c r="Z88" s="564"/>
      <c r="AA88" s="564"/>
      <c r="AB88" s="564"/>
      <c r="AC88" s="564"/>
      <c r="AD88" s="564"/>
      <c r="AE88" s="564"/>
      <c r="AF88" s="564"/>
      <c r="AG88" s="564"/>
      <c r="AH88" s="564"/>
      <c r="AI88" s="564"/>
      <c r="AJ88" s="564"/>
      <c r="AK88" s="564"/>
      <c r="AL88" s="565"/>
      <c r="AM88" s="565"/>
      <c r="AN88" s="565"/>
      <c r="AO88" s="565"/>
      <c r="AP88" s="565"/>
      <c r="AQ88" s="565"/>
      <c r="AR88" s="565"/>
      <c r="AS88" s="565"/>
      <c r="AT88" s="565"/>
      <c r="AU88" s="565"/>
      <c r="AV88" s="565"/>
      <c r="AW88" s="565"/>
      <c r="AX88" s="565"/>
      <c r="AY88" s="565"/>
      <c r="AZ88" s="566"/>
      <c r="BA88" s="560"/>
      <c r="BB88" s="560"/>
      <c r="BC88" s="560"/>
      <c r="BD88" s="560"/>
      <c r="BE88" s="560"/>
      <c r="BF88" s="560"/>
      <c r="BG88" s="560"/>
      <c r="BH88" s="560"/>
      <c r="BI88" s="560"/>
      <c r="BJ88" s="560"/>
    </row>
    <row r="89" spans="6:62" s="555" customFormat="1" ht="93" customHeight="1" x14ac:dyDescent="0.25">
      <c r="F89" s="563"/>
      <c r="U89" s="563"/>
      <c r="V89" s="564"/>
      <c r="W89" s="564"/>
      <c r="X89" s="564"/>
      <c r="Y89" s="564"/>
      <c r="Z89" s="564"/>
      <c r="AA89" s="564"/>
      <c r="AB89" s="564"/>
      <c r="AC89" s="564"/>
      <c r="AD89" s="564"/>
      <c r="AE89" s="564"/>
      <c r="AF89" s="564"/>
      <c r="AG89" s="564"/>
      <c r="AH89" s="564"/>
      <c r="AI89" s="564"/>
      <c r="AJ89" s="564"/>
      <c r="AK89" s="564"/>
      <c r="AL89" s="565"/>
      <c r="AM89" s="565"/>
      <c r="AN89" s="565"/>
      <c r="AO89" s="565"/>
      <c r="AP89" s="565"/>
      <c r="AQ89" s="565"/>
      <c r="AR89" s="565"/>
      <c r="AS89" s="565"/>
      <c r="AT89" s="565"/>
      <c r="AU89" s="565"/>
      <c r="AV89" s="565"/>
      <c r="AW89" s="565"/>
      <c r="AX89" s="565"/>
      <c r="AY89" s="565"/>
      <c r="AZ89" s="566"/>
      <c r="BA89" s="560"/>
      <c r="BB89" s="560"/>
      <c r="BC89" s="560"/>
      <c r="BD89" s="560"/>
      <c r="BE89" s="560"/>
      <c r="BF89" s="560"/>
      <c r="BG89" s="560"/>
      <c r="BH89" s="560"/>
      <c r="BI89" s="560"/>
      <c r="BJ89" s="560"/>
    </row>
    <row r="90" spans="6:62" s="555" customFormat="1" ht="93" customHeight="1" x14ac:dyDescent="0.25">
      <c r="F90" s="563"/>
      <c r="U90" s="563"/>
      <c r="V90" s="564"/>
      <c r="W90" s="564"/>
      <c r="X90" s="564"/>
      <c r="Y90" s="564"/>
      <c r="Z90" s="564"/>
      <c r="AA90" s="564"/>
      <c r="AB90" s="564"/>
      <c r="AC90" s="564"/>
      <c r="AD90" s="564"/>
      <c r="AE90" s="564"/>
      <c r="AF90" s="564"/>
      <c r="AG90" s="564"/>
      <c r="AH90" s="564"/>
      <c r="AI90" s="564"/>
      <c r="AJ90" s="564"/>
      <c r="AK90" s="564"/>
      <c r="AL90" s="565"/>
      <c r="AM90" s="565"/>
      <c r="AN90" s="565"/>
      <c r="AO90" s="565"/>
      <c r="AP90" s="565"/>
      <c r="AQ90" s="565"/>
      <c r="AR90" s="565"/>
      <c r="AS90" s="565"/>
      <c r="AT90" s="565"/>
      <c r="AU90" s="565"/>
      <c r="AV90" s="565"/>
      <c r="AW90" s="565"/>
      <c r="AX90" s="565"/>
      <c r="AY90" s="565"/>
      <c r="AZ90" s="566"/>
      <c r="BA90" s="560"/>
      <c r="BB90" s="560"/>
      <c r="BC90" s="560"/>
      <c r="BD90" s="560"/>
      <c r="BE90" s="560"/>
      <c r="BF90" s="560"/>
      <c r="BG90" s="560"/>
      <c r="BH90" s="560"/>
      <c r="BI90" s="560"/>
      <c r="BJ90" s="560"/>
    </row>
    <row r="91" spans="6:62" s="555" customFormat="1" ht="93" customHeight="1" x14ac:dyDescent="0.25">
      <c r="F91" s="563"/>
      <c r="U91" s="563"/>
      <c r="V91" s="564"/>
      <c r="W91" s="564"/>
      <c r="X91" s="564"/>
      <c r="Y91" s="564"/>
      <c r="Z91" s="564"/>
      <c r="AA91" s="564"/>
      <c r="AB91" s="564"/>
      <c r="AC91" s="564"/>
      <c r="AD91" s="564"/>
      <c r="AE91" s="564"/>
      <c r="AF91" s="564"/>
      <c r="AG91" s="564"/>
      <c r="AH91" s="564"/>
      <c r="AI91" s="564"/>
      <c r="AJ91" s="564"/>
      <c r="AK91" s="564"/>
      <c r="AL91" s="565"/>
      <c r="AM91" s="565"/>
      <c r="AN91" s="565"/>
      <c r="AO91" s="565"/>
      <c r="AP91" s="565"/>
      <c r="AQ91" s="565"/>
      <c r="AR91" s="565"/>
      <c r="AS91" s="565"/>
      <c r="AT91" s="565"/>
      <c r="AU91" s="565"/>
      <c r="AV91" s="565"/>
      <c r="AW91" s="565"/>
      <c r="AX91" s="565"/>
      <c r="AY91" s="565"/>
      <c r="AZ91" s="566"/>
      <c r="BA91" s="560"/>
      <c r="BB91" s="560"/>
      <c r="BC91" s="560"/>
      <c r="BD91" s="560"/>
      <c r="BE91" s="560"/>
      <c r="BF91" s="560"/>
      <c r="BG91" s="560"/>
      <c r="BH91" s="560"/>
      <c r="BI91" s="560"/>
      <c r="BJ91" s="560"/>
    </row>
    <row r="92" spans="6:62" s="555" customFormat="1" ht="93" customHeight="1" x14ac:dyDescent="0.25">
      <c r="F92" s="563"/>
      <c r="U92" s="563"/>
      <c r="V92" s="564"/>
      <c r="W92" s="564"/>
      <c r="X92" s="564"/>
      <c r="Y92" s="564"/>
      <c r="Z92" s="564"/>
      <c r="AA92" s="564"/>
      <c r="AB92" s="564"/>
      <c r="AC92" s="564"/>
      <c r="AD92" s="564"/>
      <c r="AE92" s="564"/>
      <c r="AF92" s="564"/>
      <c r="AG92" s="564"/>
      <c r="AH92" s="564"/>
      <c r="AI92" s="564"/>
      <c r="AJ92" s="564"/>
      <c r="AK92" s="564"/>
      <c r="AL92" s="565"/>
      <c r="AM92" s="565"/>
      <c r="AN92" s="565"/>
      <c r="AO92" s="565"/>
      <c r="AP92" s="565"/>
      <c r="AQ92" s="565"/>
      <c r="AR92" s="565"/>
      <c r="AS92" s="565"/>
      <c r="AT92" s="565"/>
      <c r="AU92" s="565"/>
      <c r="AV92" s="565"/>
      <c r="AW92" s="565"/>
      <c r="AX92" s="565"/>
      <c r="AY92" s="565"/>
      <c r="AZ92" s="566"/>
      <c r="BA92" s="560"/>
      <c r="BB92" s="560"/>
      <c r="BC92" s="560"/>
      <c r="BD92" s="560"/>
      <c r="BE92" s="560"/>
      <c r="BF92" s="560"/>
      <c r="BG92" s="560"/>
      <c r="BH92" s="560"/>
      <c r="BI92" s="560"/>
      <c r="BJ92" s="560"/>
    </row>
    <row r="93" spans="6:62" s="555" customFormat="1" ht="93" customHeight="1" x14ac:dyDescent="0.25">
      <c r="F93" s="563"/>
      <c r="U93" s="563"/>
      <c r="V93" s="564"/>
      <c r="W93" s="564"/>
      <c r="X93" s="564"/>
      <c r="Y93" s="564"/>
      <c r="Z93" s="564"/>
      <c r="AA93" s="564"/>
      <c r="AB93" s="564"/>
      <c r="AC93" s="564"/>
      <c r="AD93" s="564"/>
      <c r="AE93" s="564"/>
      <c r="AF93" s="564"/>
      <c r="AG93" s="564"/>
      <c r="AH93" s="564"/>
      <c r="AI93" s="564"/>
      <c r="AJ93" s="564"/>
      <c r="AK93" s="564"/>
      <c r="AL93" s="565"/>
      <c r="AM93" s="565"/>
      <c r="AN93" s="565"/>
      <c r="AO93" s="565"/>
      <c r="AP93" s="565"/>
      <c r="AQ93" s="565"/>
      <c r="AR93" s="565"/>
      <c r="AS93" s="565"/>
      <c r="AT93" s="565"/>
      <c r="AU93" s="565"/>
      <c r="AV93" s="565"/>
      <c r="AW93" s="565"/>
      <c r="AX93" s="565"/>
      <c r="AY93" s="565"/>
      <c r="AZ93" s="566"/>
      <c r="BA93" s="560"/>
      <c r="BB93" s="560"/>
      <c r="BC93" s="560"/>
      <c r="BD93" s="560"/>
      <c r="BE93" s="560"/>
      <c r="BF93" s="560"/>
      <c r="BG93" s="560"/>
      <c r="BH93" s="560"/>
      <c r="BI93" s="560"/>
      <c r="BJ93" s="560"/>
    </row>
    <row r="94" spans="6:62" s="555" customFormat="1" ht="93" customHeight="1" x14ac:dyDescent="0.25">
      <c r="F94" s="563"/>
      <c r="U94" s="563"/>
      <c r="V94" s="564"/>
      <c r="W94" s="564"/>
      <c r="X94" s="564"/>
      <c r="Y94" s="564"/>
      <c r="Z94" s="564"/>
      <c r="AA94" s="564"/>
      <c r="AB94" s="564"/>
      <c r="AC94" s="564"/>
      <c r="AD94" s="564"/>
      <c r="AE94" s="564"/>
      <c r="AF94" s="564"/>
      <c r="AG94" s="564"/>
      <c r="AH94" s="564"/>
      <c r="AI94" s="564"/>
      <c r="AJ94" s="564"/>
      <c r="AK94" s="564"/>
      <c r="AL94" s="565"/>
      <c r="AM94" s="565"/>
      <c r="AN94" s="565"/>
      <c r="AO94" s="565"/>
      <c r="AP94" s="565"/>
      <c r="AQ94" s="565"/>
      <c r="AR94" s="565"/>
      <c r="AS94" s="565"/>
      <c r="AT94" s="565"/>
      <c r="AU94" s="565"/>
      <c r="AV94" s="565"/>
      <c r="AW94" s="565"/>
      <c r="AX94" s="565"/>
      <c r="AY94" s="565"/>
      <c r="AZ94" s="566"/>
      <c r="BA94" s="560"/>
      <c r="BB94" s="560"/>
      <c r="BC94" s="560"/>
      <c r="BD94" s="560"/>
      <c r="BE94" s="560"/>
      <c r="BF94" s="560"/>
      <c r="BG94" s="560"/>
      <c r="BH94" s="560"/>
      <c r="BI94" s="560"/>
      <c r="BJ94" s="560"/>
    </row>
    <row r="95" spans="6:62" s="555" customFormat="1" ht="93" customHeight="1" x14ac:dyDescent="0.25">
      <c r="F95" s="563"/>
      <c r="U95" s="563"/>
      <c r="V95" s="564"/>
      <c r="W95" s="564"/>
      <c r="X95" s="564"/>
      <c r="Y95" s="564"/>
      <c r="Z95" s="564"/>
      <c r="AA95" s="564"/>
      <c r="AB95" s="564"/>
      <c r="AC95" s="564"/>
      <c r="AD95" s="564"/>
      <c r="AE95" s="564"/>
      <c r="AF95" s="564"/>
      <c r="AG95" s="564"/>
      <c r="AH95" s="564"/>
      <c r="AI95" s="564"/>
      <c r="AJ95" s="564"/>
      <c r="AK95" s="564"/>
      <c r="AL95" s="565"/>
      <c r="AM95" s="565"/>
      <c r="AN95" s="565"/>
      <c r="AO95" s="565"/>
      <c r="AP95" s="565"/>
      <c r="AQ95" s="565"/>
      <c r="AR95" s="565"/>
      <c r="AS95" s="565"/>
      <c r="AT95" s="565"/>
      <c r="AU95" s="565"/>
      <c r="AV95" s="565"/>
      <c r="AW95" s="565"/>
      <c r="AX95" s="565"/>
      <c r="AY95" s="565"/>
      <c r="AZ95" s="566"/>
      <c r="BA95" s="560"/>
      <c r="BB95" s="560"/>
      <c r="BC95" s="560"/>
      <c r="BD95" s="560"/>
      <c r="BE95" s="560"/>
      <c r="BF95" s="560"/>
      <c r="BG95" s="560"/>
      <c r="BH95" s="560"/>
      <c r="BI95" s="560"/>
      <c r="BJ95" s="560"/>
    </row>
    <row r="96" spans="6:62" s="555" customFormat="1" ht="93" customHeight="1" x14ac:dyDescent="0.25">
      <c r="F96" s="563"/>
      <c r="U96" s="563"/>
      <c r="V96" s="564"/>
      <c r="W96" s="564"/>
      <c r="X96" s="564"/>
      <c r="Y96" s="564"/>
      <c r="Z96" s="564"/>
      <c r="AA96" s="564"/>
      <c r="AB96" s="564"/>
      <c r="AC96" s="564"/>
      <c r="AD96" s="564"/>
      <c r="AE96" s="564"/>
      <c r="AF96" s="564"/>
      <c r="AG96" s="564"/>
      <c r="AH96" s="564"/>
      <c r="AI96" s="564"/>
      <c r="AJ96" s="564"/>
      <c r="AK96" s="564"/>
      <c r="AL96" s="565"/>
      <c r="AM96" s="565"/>
      <c r="AN96" s="565"/>
      <c r="AO96" s="565"/>
      <c r="AP96" s="565"/>
      <c r="AQ96" s="565"/>
      <c r="AR96" s="565"/>
      <c r="AS96" s="565"/>
      <c r="AT96" s="565"/>
      <c r="AU96" s="565"/>
      <c r="AV96" s="565"/>
      <c r="AW96" s="565"/>
      <c r="AX96" s="565"/>
      <c r="AY96" s="565"/>
      <c r="AZ96" s="566"/>
      <c r="BA96" s="560"/>
      <c r="BB96" s="560"/>
      <c r="BC96" s="560"/>
      <c r="BD96" s="560"/>
      <c r="BE96" s="560"/>
      <c r="BF96" s="560"/>
      <c r="BG96" s="560"/>
      <c r="BH96" s="560"/>
      <c r="BI96" s="560"/>
      <c r="BJ96" s="560"/>
    </row>
    <row r="97" spans="6:62" s="555" customFormat="1" ht="93" customHeight="1" x14ac:dyDescent="0.25">
      <c r="F97" s="563"/>
      <c r="U97" s="563"/>
      <c r="V97" s="564"/>
      <c r="W97" s="564"/>
      <c r="X97" s="564"/>
      <c r="Y97" s="564"/>
      <c r="Z97" s="564"/>
      <c r="AA97" s="564"/>
      <c r="AB97" s="564"/>
      <c r="AC97" s="564"/>
      <c r="AD97" s="564"/>
      <c r="AE97" s="564"/>
      <c r="AF97" s="564"/>
      <c r="AG97" s="564"/>
      <c r="AH97" s="564"/>
      <c r="AI97" s="564"/>
      <c r="AJ97" s="564"/>
      <c r="AK97" s="564"/>
      <c r="AL97" s="565"/>
      <c r="AM97" s="565"/>
      <c r="AN97" s="565"/>
      <c r="AO97" s="565"/>
      <c r="AP97" s="565"/>
      <c r="AQ97" s="565"/>
      <c r="AR97" s="565"/>
      <c r="AS97" s="565"/>
      <c r="AT97" s="565"/>
      <c r="AU97" s="565"/>
      <c r="AV97" s="565"/>
      <c r="AW97" s="565"/>
      <c r="AX97" s="565"/>
      <c r="AY97" s="565"/>
      <c r="AZ97" s="566"/>
      <c r="BA97" s="560"/>
      <c r="BB97" s="560"/>
      <c r="BC97" s="560"/>
      <c r="BD97" s="560"/>
      <c r="BE97" s="560"/>
      <c r="BF97" s="560"/>
      <c r="BG97" s="560"/>
      <c r="BH97" s="560"/>
      <c r="BI97" s="560"/>
      <c r="BJ97" s="560"/>
    </row>
    <row r="98" spans="6:62" s="555" customFormat="1" ht="93" customHeight="1" x14ac:dyDescent="0.25">
      <c r="F98" s="563"/>
      <c r="U98" s="563"/>
      <c r="V98" s="564"/>
      <c r="W98" s="564"/>
      <c r="X98" s="564"/>
      <c r="Y98" s="564"/>
      <c r="Z98" s="564"/>
      <c r="AA98" s="564"/>
      <c r="AB98" s="564"/>
      <c r="AC98" s="564"/>
      <c r="AD98" s="564"/>
      <c r="AE98" s="564"/>
      <c r="AF98" s="564"/>
      <c r="AG98" s="564"/>
      <c r="AH98" s="564"/>
      <c r="AI98" s="564"/>
      <c r="AJ98" s="564"/>
      <c r="AK98" s="564"/>
      <c r="AL98" s="565"/>
      <c r="AM98" s="565"/>
      <c r="AN98" s="565"/>
      <c r="AO98" s="565"/>
      <c r="AP98" s="565"/>
      <c r="AQ98" s="565"/>
      <c r="AR98" s="565"/>
      <c r="AS98" s="565"/>
      <c r="AT98" s="565"/>
      <c r="AU98" s="565"/>
      <c r="AV98" s="565"/>
      <c r="AW98" s="565"/>
      <c r="AX98" s="565"/>
      <c r="AY98" s="565"/>
      <c r="AZ98" s="566"/>
      <c r="BA98" s="560"/>
      <c r="BB98" s="560"/>
      <c r="BC98" s="560"/>
      <c r="BD98" s="560"/>
      <c r="BE98" s="560"/>
      <c r="BF98" s="560"/>
      <c r="BG98" s="560"/>
      <c r="BH98" s="560"/>
      <c r="BI98" s="560"/>
      <c r="BJ98" s="560"/>
    </row>
    <row r="99" spans="6:62" s="555" customFormat="1" ht="93" customHeight="1" x14ac:dyDescent="0.25">
      <c r="F99" s="563"/>
      <c r="U99" s="563"/>
      <c r="V99" s="564"/>
      <c r="W99" s="564"/>
      <c r="X99" s="564"/>
      <c r="Y99" s="564"/>
      <c r="Z99" s="564"/>
      <c r="AA99" s="564"/>
      <c r="AB99" s="564"/>
      <c r="AC99" s="564"/>
      <c r="AD99" s="564"/>
      <c r="AE99" s="564"/>
      <c r="AF99" s="564"/>
      <c r="AG99" s="564"/>
      <c r="AH99" s="564"/>
      <c r="AI99" s="564"/>
      <c r="AJ99" s="564"/>
      <c r="AK99" s="564"/>
      <c r="AL99" s="565"/>
      <c r="AM99" s="565"/>
      <c r="AN99" s="565"/>
      <c r="AO99" s="565"/>
      <c r="AP99" s="565"/>
      <c r="AQ99" s="565"/>
      <c r="AR99" s="565"/>
      <c r="AS99" s="565"/>
      <c r="AT99" s="565"/>
      <c r="AU99" s="565"/>
      <c r="AV99" s="565"/>
      <c r="AW99" s="565"/>
      <c r="AX99" s="565"/>
      <c r="AY99" s="565"/>
      <c r="AZ99" s="566"/>
      <c r="BA99" s="560"/>
      <c r="BB99" s="560"/>
      <c r="BC99" s="560"/>
      <c r="BD99" s="560"/>
      <c r="BE99" s="560"/>
      <c r="BF99" s="560"/>
      <c r="BG99" s="560"/>
      <c r="BH99" s="560"/>
      <c r="BI99" s="560"/>
      <c r="BJ99" s="560"/>
    </row>
    <row r="100" spans="6:62" s="555" customFormat="1" ht="93" customHeight="1" x14ac:dyDescent="0.25">
      <c r="F100" s="563"/>
      <c r="U100" s="563"/>
      <c r="V100" s="564"/>
      <c r="W100" s="564"/>
      <c r="X100" s="564"/>
      <c r="Y100" s="564"/>
      <c r="Z100" s="564"/>
      <c r="AA100" s="564"/>
      <c r="AB100" s="564"/>
      <c r="AC100" s="564"/>
      <c r="AD100" s="564"/>
      <c r="AE100" s="564"/>
      <c r="AF100" s="564"/>
      <c r="AG100" s="564"/>
      <c r="AH100" s="564"/>
      <c r="AI100" s="564"/>
      <c r="AJ100" s="564"/>
      <c r="AK100" s="564"/>
      <c r="AL100" s="565"/>
      <c r="AM100" s="565"/>
      <c r="AN100" s="565"/>
      <c r="AO100" s="565"/>
      <c r="AP100" s="565"/>
      <c r="AQ100" s="565"/>
      <c r="AR100" s="565"/>
      <c r="AS100" s="565"/>
      <c r="AT100" s="565"/>
      <c r="AU100" s="565"/>
      <c r="AV100" s="565"/>
      <c r="AW100" s="565"/>
      <c r="AX100" s="565"/>
      <c r="AY100" s="565"/>
      <c r="AZ100" s="566"/>
      <c r="BA100" s="560"/>
      <c r="BB100" s="560"/>
      <c r="BC100" s="560"/>
      <c r="BD100" s="560"/>
      <c r="BE100" s="560"/>
      <c r="BF100" s="560"/>
      <c r="BG100" s="560"/>
      <c r="BH100" s="560"/>
      <c r="BI100" s="560"/>
      <c r="BJ100" s="560"/>
    </row>
    <row r="101" spans="6:62" s="555" customFormat="1" ht="93" customHeight="1" x14ac:dyDescent="0.25">
      <c r="F101" s="563"/>
      <c r="U101" s="563"/>
      <c r="V101" s="564"/>
      <c r="W101" s="564"/>
      <c r="X101" s="564"/>
      <c r="Y101" s="564"/>
      <c r="Z101" s="564"/>
      <c r="AA101" s="564"/>
      <c r="AB101" s="564"/>
      <c r="AC101" s="564"/>
      <c r="AD101" s="564"/>
      <c r="AE101" s="564"/>
      <c r="AF101" s="564"/>
      <c r="AG101" s="564"/>
      <c r="AH101" s="564"/>
      <c r="AI101" s="564"/>
      <c r="AJ101" s="564"/>
      <c r="AK101" s="564"/>
      <c r="AL101" s="565"/>
      <c r="AM101" s="565"/>
      <c r="AN101" s="565"/>
      <c r="AO101" s="565"/>
      <c r="AP101" s="565"/>
      <c r="AQ101" s="565"/>
      <c r="AR101" s="565"/>
      <c r="AS101" s="565"/>
      <c r="AT101" s="565"/>
      <c r="AU101" s="565"/>
      <c r="AV101" s="565"/>
      <c r="AW101" s="565"/>
      <c r="AX101" s="565"/>
      <c r="AY101" s="565"/>
      <c r="AZ101" s="566"/>
      <c r="BA101" s="560"/>
      <c r="BB101" s="560"/>
      <c r="BC101" s="560"/>
      <c r="BD101" s="560"/>
      <c r="BE101" s="560"/>
      <c r="BF101" s="560"/>
      <c r="BG101" s="560"/>
      <c r="BH101" s="560"/>
      <c r="BI101" s="560"/>
      <c r="BJ101" s="560"/>
    </row>
    <row r="102" spans="6:62" s="555" customFormat="1" ht="93" customHeight="1" x14ac:dyDescent="0.25">
      <c r="F102" s="563"/>
      <c r="U102" s="563"/>
      <c r="V102" s="564"/>
      <c r="W102" s="564"/>
      <c r="X102" s="564"/>
      <c r="Y102" s="564"/>
      <c r="Z102" s="564"/>
      <c r="AA102" s="564"/>
      <c r="AB102" s="564"/>
      <c r="AC102" s="564"/>
      <c r="AD102" s="564"/>
      <c r="AE102" s="564"/>
      <c r="AF102" s="564"/>
      <c r="AG102" s="564"/>
      <c r="AH102" s="564"/>
      <c r="AI102" s="564"/>
      <c r="AJ102" s="564"/>
      <c r="AK102" s="564"/>
      <c r="AL102" s="565"/>
      <c r="AM102" s="565"/>
      <c r="AN102" s="565"/>
      <c r="AO102" s="565"/>
      <c r="AP102" s="565"/>
      <c r="AQ102" s="565"/>
      <c r="AR102" s="565"/>
      <c r="AS102" s="565"/>
      <c r="AT102" s="565"/>
      <c r="AU102" s="565"/>
      <c r="AV102" s="565"/>
      <c r="AW102" s="565"/>
      <c r="AX102" s="565"/>
      <c r="AY102" s="565"/>
      <c r="AZ102" s="566"/>
      <c r="BA102" s="560"/>
      <c r="BB102" s="560"/>
      <c r="BC102" s="560"/>
      <c r="BD102" s="560"/>
      <c r="BE102" s="560"/>
      <c r="BF102" s="560"/>
      <c r="BG102" s="560"/>
      <c r="BH102" s="560"/>
      <c r="BI102" s="560"/>
      <c r="BJ102" s="560"/>
    </row>
    <row r="103" spans="6:62" s="555" customFormat="1" ht="93" customHeight="1" x14ac:dyDescent="0.25">
      <c r="F103" s="563"/>
      <c r="U103" s="563"/>
      <c r="V103" s="564"/>
      <c r="W103" s="564"/>
      <c r="X103" s="564"/>
      <c r="Y103" s="564"/>
      <c r="Z103" s="564"/>
      <c r="AA103" s="564"/>
      <c r="AB103" s="564"/>
      <c r="AC103" s="564"/>
      <c r="AD103" s="564"/>
      <c r="AE103" s="564"/>
      <c r="AF103" s="564"/>
      <c r="AG103" s="564"/>
      <c r="AH103" s="564"/>
      <c r="AI103" s="564"/>
      <c r="AJ103" s="564"/>
      <c r="AK103" s="564"/>
      <c r="AL103" s="565"/>
      <c r="AM103" s="565"/>
      <c r="AN103" s="565"/>
      <c r="AO103" s="565"/>
      <c r="AP103" s="565"/>
      <c r="AQ103" s="565"/>
      <c r="AR103" s="565"/>
      <c r="AS103" s="565"/>
      <c r="AT103" s="565"/>
      <c r="AU103" s="565"/>
      <c r="AV103" s="565"/>
      <c r="AW103" s="565"/>
      <c r="AX103" s="565"/>
      <c r="AY103" s="565"/>
      <c r="AZ103" s="566"/>
      <c r="BA103" s="560"/>
      <c r="BB103" s="560"/>
      <c r="BC103" s="560"/>
      <c r="BD103" s="560"/>
      <c r="BE103" s="560"/>
      <c r="BF103" s="560"/>
      <c r="BG103" s="560"/>
      <c r="BH103" s="560"/>
      <c r="BI103" s="560"/>
      <c r="BJ103" s="560"/>
    </row>
    <row r="104" spans="6:62" s="555" customFormat="1" ht="93" customHeight="1" x14ac:dyDescent="0.25">
      <c r="F104" s="563"/>
      <c r="U104" s="563"/>
      <c r="V104" s="564"/>
      <c r="W104" s="564"/>
      <c r="X104" s="564"/>
      <c r="Y104" s="564"/>
      <c r="Z104" s="564"/>
      <c r="AA104" s="564"/>
      <c r="AB104" s="564"/>
      <c r="AC104" s="564"/>
      <c r="AD104" s="564"/>
      <c r="AE104" s="564"/>
      <c r="AF104" s="564"/>
      <c r="AG104" s="564"/>
      <c r="AH104" s="564"/>
      <c r="AI104" s="564"/>
      <c r="AJ104" s="564"/>
      <c r="AK104" s="564"/>
      <c r="AL104" s="565"/>
      <c r="AM104" s="565"/>
      <c r="AN104" s="565"/>
      <c r="AO104" s="565"/>
      <c r="AP104" s="565"/>
      <c r="AQ104" s="565"/>
      <c r="AR104" s="565"/>
      <c r="AS104" s="565"/>
      <c r="AT104" s="565"/>
      <c r="AU104" s="565"/>
      <c r="AV104" s="565"/>
      <c r="AW104" s="565"/>
      <c r="AX104" s="565"/>
      <c r="AY104" s="565"/>
      <c r="AZ104" s="566"/>
      <c r="BA104" s="560"/>
      <c r="BB104" s="560"/>
      <c r="BC104" s="560"/>
      <c r="BD104" s="560"/>
      <c r="BE104" s="560"/>
      <c r="BF104" s="560"/>
      <c r="BG104" s="560"/>
      <c r="BH104" s="560"/>
      <c r="BI104" s="560"/>
      <c r="BJ104" s="560"/>
    </row>
    <row r="105" spans="6:62" s="555" customFormat="1" ht="93" customHeight="1" x14ac:dyDescent="0.25">
      <c r="F105" s="563"/>
      <c r="U105" s="563"/>
      <c r="V105" s="564"/>
      <c r="W105" s="564"/>
      <c r="X105" s="564"/>
      <c r="Y105" s="564"/>
      <c r="Z105" s="564"/>
      <c r="AA105" s="564"/>
      <c r="AB105" s="564"/>
      <c r="AC105" s="564"/>
      <c r="AD105" s="564"/>
      <c r="AE105" s="564"/>
      <c r="AF105" s="564"/>
      <c r="AG105" s="564"/>
      <c r="AH105" s="564"/>
      <c r="AI105" s="564"/>
      <c r="AJ105" s="564"/>
      <c r="AK105" s="564"/>
      <c r="AL105" s="565"/>
      <c r="AM105" s="565"/>
      <c r="AN105" s="565"/>
      <c r="AO105" s="565"/>
      <c r="AP105" s="565"/>
      <c r="AQ105" s="565"/>
      <c r="AR105" s="565"/>
      <c r="AS105" s="565"/>
      <c r="AT105" s="565"/>
      <c r="AU105" s="565"/>
      <c r="AV105" s="565"/>
      <c r="AW105" s="565"/>
      <c r="AX105" s="565"/>
      <c r="AY105" s="565"/>
      <c r="AZ105" s="566"/>
      <c r="BA105" s="560"/>
      <c r="BB105" s="560"/>
      <c r="BC105" s="560"/>
      <c r="BD105" s="560"/>
      <c r="BE105" s="560"/>
      <c r="BF105" s="560"/>
      <c r="BG105" s="560"/>
      <c r="BH105" s="560"/>
      <c r="BI105" s="560"/>
      <c r="BJ105" s="560"/>
    </row>
    <row r="106" spans="6:62" s="555" customFormat="1" ht="93" customHeight="1" x14ac:dyDescent="0.25">
      <c r="F106" s="563"/>
      <c r="U106" s="563"/>
      <c r="V106" s="564"/>
      <c r="W106" s="564"/>
      <c r="X106" s="564"/>
      <c r="Y106" s="564"/>
      <c r="Z106" s="564"/>
      <c r="AA106" s="564"/>
      <c r="AB106" s="564"/>
      <c r="AC106" s="564"/>
      <c r="AD106" s="564"/>
      <c r="AE106" s="564"/>
      <c r="AF106" s="564"/>
      <c r="AG106" s="564"/>
      <c r="AH106" s="564"/>
      <c r="AI106" s="564"/>
      <c r="AJ106" s="564"/>
      <c r="AK106" s="564"/>
      <c r="AL106" s="565"/>
      <c r="AM106" s="565"/>
      <c r="AN106" s="565"/>
      <c r="AO106" s="565"/>
      <c r="AP106" s="565"/>
      <c r="AQ106" s="565"/>
      <c r="AR106" s="565"/>
      <c r="AS106" s="565"/>
      <c r="AT106" s="565"/>
      <c r="AU106" s="565"/>
      <c r="AV106" s="565"/>
      <c r="AW106" s="565"/>
      <c r="AX106" s="565"/>
      <c r="AY106" s="565"/>
      <c r="AZ106" s="566"/>
      <c r="BA106" s="560"/>
      <c r="BB106" s="560"/>
      <c r="BC106" s="560"/>
      <c r="BD106" s="560"/>
      <c r="BE106" s="560"/>
      <c r="BF106" s="560"/>
      <c r="BG106" s="560"/>
      <c r="BH106" s="560"/>
      <c r="BI106" s="560"/>
      <c r="BJ106" s="560"/>
    </row>
    <row r="107" spans="6:62" s="555" customFormat="1" ht="93" customHeight="1" x14ac:dyDescent="0.25">
      <c r="F107" s="563"/>
      <c r="U107" s="563"/>
      <c r="V107" s="564"/>
      <c r="W107" s="564"/>
      <c r="X107" s="564"/>
      <c r="Y107" s="564"/>
      <c r="Z107" s="564"/>
      <c r="AA107" s="564"/>
      <c r="AB107" s="564"/>
      <c r="AC107" s="564"/>
      <c r="AD107" s="564"/>
      <c r="AE107" s="564"/>
      <c r="AF107" s="564"/>
      <c r="AG107" s="564"/>
      <c r="AH107" s="564"/>
      <c r="AI107" s="564"/>
      <c r="AJ107" s="564"/>
      <c r="AK107" s="564"/>
      <c r="AL107" s="565"/>
      <c r="AM107" s="565"/>
      <c r="AN107" s="565"/>
      <c r="AO107" s="565"/>
      <c r="AP107" s="565"/>
      <c r="AQ107" s="565"/>
      <c r="AR107" s="565"/>
      <c r="AS107" s="565"/>
      <c r="AT107" s="565"/>
      <c r="AU107" s="565"/>
      <c r="AV107" s="565"/>
      <c r="AW107" s="565"/>
      <c r="AX107" s="565"/>
      <c r="AY107" s="565"/>
      <c r="AZ107" s="566"/>
      <c r="BA107" s="560"/>
      <c r="BB107" s="560"/>
      <c r="BC107" s="560"/>
      <c r="BD107" s="560"/>
      <c r="BE107" s="560"/>
      <c r="BF107" s="560"/>
      <c r="BG107" s="560"/>
      <c r="BH107" s="560"/>
      <c r="BI107" s="560"/>
      <c r="BJ107" s="560"/>
    </row>
    <row r="108" spans="6:62" s="555" customFormat="1" ht="93" customHeight="1" x14ac:dyDescent="0.25">
      <c r="F108" s="563"/>
      <c r="U108" s="563"/>
      <c r="V108" s="564"/>
      <c r="W108" s="564"/>
      <c r="X108" s="564"/>
      <c r="Y108" s="564"/>
      <c r="Z108" s="564"/>
      <c r="AA108" s="564"/>
      <c r="AB108" s="564"/>
      <c r="AC108" s="564"/>
      <c r="AD108" s="564"/>
      <c r="AE108" s="564"/>
      <c r="AF108" s="564"/>
      <c r="AG108" s="564"/>
      <c r="AH108" s="564"/>
      <c r="AI108" s="564"/>
      <c r="AJ108" s="564"/>
      <c r="AK108" s="564"/>
      <c r="AL108" s="565"/>
      <c r="AM108" s="565"/>
      <c r="AN108" s="565"/>
      <c r="AO108" s="565"/>
      <c r="AP108" s="565"/>
      <c r="AQ108" s="565"/>
      <c r="AR108" s="565"/>
      <c r="AS108" s="565"/>
      <c r="AT108" s="565"/>
      <c r="AU108" s="565"/>
      <c r="AV108" s="565"/>
      <c r="AW108" s="565"/>
      <c r="AX108" s="565"/>
      <c r="AY108" s="565"/>
      <c r="AZ108" s="566"/>
      <c r="BA108" s="560"/>
      <c r="BB108" s="560"/>
      <c r="BC108" s="560"/>
      <c r="BD108" s="560"/>
      <c r="BE108" s="560"/>
      <c r="BF108" s="560"/>
      <c r="BG108" s="560"/>
      <c r="BH108" s="560"/>
      <c r="BI108" s="560"/>
      <c r="BJ108" s="560"/>
    </row>
    <row r="109" spans="6:62" s="555" customFormat="1" ht="93" customHeight="1" x14ac:dyDescent="0.25">
      <c r="F109" s="563"/>
      <c r="U109" s="563"/>
      <c r="V109" s="564"/>
      <c r="W109" s="564"/>
      <c r="X109" s="564"/>
      <c r="Y109" s="564"/>
      <c r="Z109" s="564"/>
      <c r="AA109" s="564"/>
      <c r="AB109" s="564"/>
      <c r="AC109" s="564"/>
      <c r="AD109" s="564"/>
      <c r="AE109" s="564"/>
      <c r="AF109" s="564"/>
      <c r="AG109" s="564"/>
      <c r="AH109" s="564"/>
      <c r="AI109" s="564"/>
      <c r="AJ109" s="564"/>
      <c r="AK109" s="564"/>
      <c r="AL109" s="565"/>
      <c r="AM109" s="565"/>
      <c r="AN109" s="565"/>
      <c r="AO109" s="565"/>
      <c r="AP109" s="565"/>
      <c r="AQ109" s="565"/>
      <c r="AR109" s="565"/>
      <c r="AS109" s="565"/>
      <c r="AT109" s="565"/>
      <c r="AU109" s="565"/>
      <c r="AV109" s="565"/>
      <c r="AW109" s="565"/>
      <c r="AX109" s="565"/>
      <c r="AY109" s="565"/>
      <c r="AZ109" s="566"/>
      <c r="BA109" s="560"/>
      <c r="BB109" s="560"/>
      <c r="BC109" s="560"/>
      <c r="BD109" s="560"/>
      <c r="BE109" s="560"/>
      <c r="BF109" s="560"/>
      <c r="BG109" s="560"/>
      <c r="BH109" s="560"/>
      <c r="BI109" s="560"/>
      <c r="BJ109" s="560"/>
    </row>
    <row r="110" spans="6:62" s="555" customFormat="1" ht="93" customHeight="1" x14ac:dyDescent="0.25">
      <c r="F110" s="563"/>
      <c r="U110" s="563"/>
      <c r="V110" s="564"/>
      <c r="W110" s="564"/>
      <c r="X110" s="564"/>
      <c r="Y110" s="564"/>
      <c r="Z110" s="564"/>
      <c r="AA110" s="564"/>
      <c r="AB110" s="564"/>
      <c r="AC110" s="564"/>
      <c r="AD110" s="564"/>
      <c r="AE110" s="564"/>
      <c r="AF110" s="564"/>
      <c r="AG110" s="564"/>
      <c r="AH110" s="564"/>
      <c r="AI110" s="564"/>
      <c r="AJ110" s="564"/>
      <c r="AK110" s="564"/>
      <c r="AL110" s="565"/>
      <c r="AM110" s="565"/>
      <c r="AN110" s="565"/>
      <c r="AO110" s="565"/>
      <c r="AP110" s="565"/>
      <c r="AQ110" s="565"/>
      <c r="AR110" s="565"/>
      <c r="AS110" s="565"/>
      <c r="AT110" s="565"/>
      <c r="AU110" s="565"/>
      <c r="AV110" s="565"/>
      <c r="AW110" s="565"/>
      <c r="AX110" s="565"/>
      <c r="AY110" s="565"/>
      <c r="AZ110" s="566"/>
      <c r="BA110" s="560"/>
      <c r="BB110" s="560"/>
      <c r="BC110" s="560"/>
      <c r="BD110" s="560"/>
      <c r="BE110" s="560"/>
      <c r="BF110" s="560"/>
      <c r="BG110" s="560"/>
      <c r="BH110" s="560"/>
      <c r="BI110" s="560"/>
      <c r="BJ110" s="560"/>
    </row>
    <row r="111" spans="6:62" s="555" customFormat="1" ht="93" customHeight="1" x14ac:dyDescent="0.25">
      <c r="F111" s="563"/>
      <c r="U111" s="563"/>
      <c r="V111" s="564"/>
      <c r="W111" s="564"/>
      <c r="X111" s="564"/>
      <c r="Y111" s="564"/>
      <c r="Z111" s="564"/>
      <c r="AA111" s="564"/>
      <c r="AB111" s="564"/>
      <c r="AC111" s="564"/>
      <c r="AD111" s="564"/>
      <c r="AE111" s="564"/>
      <c r="AF111" s="564"/>
      <c r="AG111" s="564"/>
      <c r="AH111" s="564"/>
      <c r="AI111" s="564"/>
      <c r="AJ111" s="564"/>
      <c r="AK111" s="564"/>
      <c r="AL111" s="565"/>
      <c r="AM111" s="565"/>
      <c r="AN111" s="565"/>
      <c r="AO111" s="565"/>
      <c r="AP111" s="565"/>
      <c r="AQ111" s="565"/>
      <c r="AR111" s="565"/>
      <c r="AS111" s="565"/>
      <c r="AT111" s="565"/>
      <c r="AU111" s="565"/>
      <c r="AV111" s="565"/>
      <c r="AW111" s="565"/>
      <c r="AX111" s="565"/>
      <c r="AY111" s="565"/>
      <c r="AZ111" s="566"/>
      <c r="BA111" s="560"/>
      <c r="BB111" s="560"/>
      <c r="BC111" s="560"/>
      <c r="BD111" s="560"/>
      <c r="BE111" s="560"/>
      <c r="BF111" s="560"/>
      <c r="BG111" s="560"/>
      <c r="BH111" s="560"/>
      <c r="BI111" s="560"/>
      <c r="BJ111" s="560"/>
    </row>
    <row r="112" spans="6:62" s="555" customFormat="1" ht="93" customHeight="1" x14ac:dyDescent="0.25">
      <c r="F112" s="563"/>
      <c r="U112" s="563"/>
      <c r="V112" s="564"/>
      <c r="W112" s="564"/>
      <c r="X112" s="564"/>
      <c r="Y112" s="564"/>
      <c r="Z112" s="564"/>
      <c r="AA112" s="564"/>
      <c r="AB112" s="564"/>
      <c r="AC112" s="564"/>
      <c r="AD112" s="564"/>
      <c r="AE112" s="564"/>
      <c r="AF112" s="564"/>
      <c r="AG112" s="564"/>
      <c r="AH112" s="564"/>
      <c r="AI112" s="564"/>
      <c r="AJ112" s="564"/>
      <c r="AK112" s="564"/>
      <c r="AL112" s="565"/>
      <c r="AM112" s="565"/>
      <c r="AN112" s="565"/>
      <c r="AO112" s="565"/>
      <c r="AP112" s="565"/>
      <c r="AQ112" s="565"/>
      <c r="AR112" s="565"/>
      <c r="AS112" s="565"/>
      <c r="AT112" s="565"/>
      <c r="AU112" s="565"/>
      <c r="AV112" s="565"/>
      <c r="AW112" s="565"/>
      <c r="AX112" s="565"/>
      <c r="AY112" s="565"/>
      <c r="AZ112" s="566"/>
      <c r="BA112" s="560"/>
      <c r="BB112" s="560"/>
      <c r="BC112" s="560"/>
      <c r="BD112" s="560"/>
      <c r="BE112" s="560"/>
      <c r="BF112" s="560"/>
      <c r="BG112" s="560"/>
      <c r="BH112" s="560"/>
      <c r="BI112" s="560"/>
      <c r="BJ112" s="560"/>
    </row>
    <row r="113" spans="6:62" ht="93" customHeight="1" x14ac:dyDescent="0.25">
      <c r="F113" s="401"/>
      <c r="U113" s="401"/>
      <c r="V113" s="402"/>
      <c r="W113" s="402"/>
      <c r="X113" s="402"/>
      <c r="Y113" s="402"/>
      <c r="Z113" s="402"/>
      <c r="AA113" s="402"/>
      <c r="AB113" s="402"/>
      <c r="AC113" s="402"/>
      <c r="AD113" s="402"/>
      <c r="AE113" s="402"/>
      <c r="AF113" s="402"/>
      <c r="AG113" s="402"/>
      <c r="AH113" s="402"/>
      <c r="AI113" s="402"/>
      <c r="AJ113" s="402"/>
      <c r="AK113" s="402"/>
      <c r="AZ113" s="571"/>
      <c r="BA113" s="491"/>
      <c r="BB113" s="491"/>
      <c r="BC113" s="491"/>
      <c r="BD113" s="491"/>
      <c r="BE113" s="491"/>
      <c r="BF113" s="491"/>
      <c r="BG113" s="491"/>
      <c r="BH113" s="491"/>
      <c r="BI113" s="491"/>
      <c r="BJ113" s="491"/>
    </row>
    <row r="114" spans="6:62" ht="93" customHeight="1" x14ac:dyDescent="0.25">
      <c r="F114" s="401"/>
      <c r="U114" s="401"/>
      <c r="V114" s="402"/>
      <c r="W114" s="402"/>
      <c r="X114" s="402"/>
      <c r="Y114" s="402"/>
      <c r="Z114" s="402"/>
      <c r="AA114" s="402"/>
      <c r="AB114" s="402"/>
      <c r="AC114" s="402"/>
      <c r="AD114" s="402"/>
      <c r="AE114" s="402"/>
      <c r="AF114" s="402"/>
      <c r="AG114" s="402"/>
      <c r="AH114" s="402"/>
      <c r="AI114" s="402"/>
      <c r="AJ114" s="402"/>
      <c r="AK114" s="402"/>
      <c r="AZ114" s="571"/>
      <c r="BA114" s="491"/>
      <c r="BB114" s="491"/>
      <c r="BC114" s="491"/>
      <c r="BD114" s="491"/>
      <c r="BE114" s="491"/>
      <c r="BF114" s="491"/>
      <c r="BG114" s="491"/>
      <c r="BH114" s="491"/>
      <c r="BI114" s="491"/>
      <c r="BJ114" s="491"/>
    </row>
    <row r="115" spans="6:62" ht="93" customHeight="1" x14ac:dyDescent="0.25">
      <c r="F115" s="401"/>
      <c r="U115" s="401"/>
      <c r="V115" s="402"/>
      <c r="W115" s="402"/>
      <c r="X115" s="402"/>
      <c r="Y115" s="402"/>
      <c r="Z115" s="402"/>
      <c r="AA115" s="402"/>
      <c r="AB115" s="402"/>
      <c r="AC115" s="402"/>
      <c r="AD115" s="402"/>
      <c r="AE115" s="402"/>
      <c r="AF115" s="402"/>
      <c r="AG115" s="402"/>
      <c r="AH115" s="402"/>
      <c r="AI115" s="402"/>
      <c r="AJ115" s="402"/>
      <c r="AK115" s="402"/>
      <c r="AZ115" s="571"/>
      <c r="BA115" s="491"/>
      <c r="BB115" s="491"/>
      <c r="BC115" s="491"/>
      <c r="BD115" s="491"/>
      <c r="BE115" s="491"/>
      <c r="BF115" s="491"/>
      <c r="BG115" s="491"/>
      <c r="BH115" s="491"/>
      <c r="BI115" s="491"/>
      <c r="BJ115" s="491"/>
    </row>
    <row r="116" spans="6:62" ht="93" customHeight="1" x14ac:dyDescent="0.25">
      <c r="F116" s="401"/>
      <c r="U116" s="401"/>
      <c r="V116" s="402"/>
      <c r="W116" s="402"/>
      <c r="X116" s="402"/>
      <c r="Y116" s="402"/>
      <c r="Z116" s="402"/>
      <c r="AA116" s="402"/>
      <c r="AB116" s="402"/>
      <c r="AC116" s="402"/>
      <c r="AD116" s="402"/>
      <c r="AE116" s="402"/>
      <c r="AF116" s="402"/>
      <c r="AG116" s="402"/>
      <c r="AH116" s="402"/>
      <c r="AI116" s="402"/>
      <c r="AJ116" s="402"/>
      <c r="AK116" s="402"/>
      <c r="AZ116" s="571"/>
      <c r="BA116" s="491"/>
      <c r="BB116" s="491"/>
      <c r="BC116" s="491"/>
      <c r="BD116" s="491"/>
      <c r="BE116" s="491"/>
      <c r="BF116" s="491"/>
      <c r="BG116" s="491"/>
      <c r="BH116" s="491"/>
      <c r="BI116" s="491"/>
      <c r="BJ116" s="491"/>
    </row>
    <row r="117" spans="6:62" ht="93" customHeight="1" x14ac:dyDescent="0.25">
      <c r="F117" s="401"/>
      <c r="U117" s="401"/>
      <c r="V117" s="402"/>
      <c r="W117" s="402"/>
      <c r="X117" s="402"/>
      <c r="Y117" s="402"/>
      <c r="Z117" s="402"/>
      <c r="AA117" s="402"/>
      <c r="AB117" s="402"/>
      <c r="AC117" s="402"/>
      <c r="AD117" s="402"/>
      <c r="AE117" s="402"/>
      <c r="AF117" s="402"/>
      <c r="AG117" s="402"/>
      <c r="AH117" s="402"/>
      <c r="AI117" s="402"/>
      <c r="AJ117" s="402"/>
      <c r="AK117" s="402"/>
      <c r="AZ117" s="571"/>
      <c r="BA117" s="491"/>
      <c r="BB117" s="491"/>
      <c r="BC117" s="491"/>
      <c r="BD117" s="491"/>
      <c r="BE117" s="491"/>
      <c r="BF117" s="491"/>
      <c r="BG117" s="491"/>
      <c r="BH117" s="491"/>
      <c r="BI117" s="491"/>
      <c r="BJ117" s="491"/>
    </row>
    <row r="118" spans="6:62" ht="93" customHeight="1" x14ac:dyDescent="0.25">
      <c r="F118" s="401"/>
      <c r="U118" s="401"/>
      <c r="V118" s="402"/>
      <c r="W118" s="402"/>
      <c r="X118" s="402"/>
      <c r="Y118" s="402"/>
      <c r="Z118" s="402"/>
      <c r="AA118" s="402"/>
      <c r="AB118" s="402"/>
      <c r="AC118" s="402"/>
      <c r="AD118" s="402"/>
      <c r="AE118" s="402"/>
      <c r="AF118" s="402"/>
      <c r="AG118" s="402"/>
      <c r="AH118" s="402"/>
      <c r="AI118" s="402"/>
      <c r="AJ118" s="402"/>
      <c r="AK118" s="402"/>
      <c r="AZ118" s="571"/>
      <c r="BA118" s="491"/>
      <c r="BB118" s="491"/>
      <c r="BC118" s="491"/>
      <c r="BD118" s="491"/>
      <c r="BE118" s="491"/>
      <c r="BF118" s="491"/>
      <c r="BG118" s="491"/>
      <c r="BH118" s="491"/>
      <c r="BI118" s="491"/>
      <c r="BJ118" s="491"/>
    </row>
    <row r="119" spans="6:62" ht="93" customHeight="1" x14ac:dyDescent="0.25">
      <c r="F119" s="401"/>
      <c r="U119" s="401"/>
      <c r="V119" s="402"/>
      <c r="W119" s="402"/>
      <c r="X119" s="402"/>
      <c r="Y119" s="402"/>
      <c r="Z119" s="402"/>
      <c r="AA119" s="402"/>
      <c r="AB119" s="402"/>
      <c r="AC119" s="402"/>
      <c r="AD119" s="402"/>
      <c r="AE119" s="402"/>
      <c r="AF119" s="402"/>
      <c r="AG119" s="402"/>
      <c r="AH119" s="402"/>
      <c r="AI119" s="402"/>
      <c r="AJ119" s="402"/>
      <c r="AK119" s="402"/>
      <c r="AZ119" s="571"/>
      <c r="BA119" s="491"/>
      <c r="BB119" s="491"/>
      <c r="BC119" s="491"/>
      <c r="BD119" s="491"/>
      <c r="BE119" s="491"/>
      <c r="BF119" s="491"/>
      <c r="BG119" s="491"/>
      <c r="BH119" s="491"/>
      <c r="BI119" s="491"/>
      <c r="BJ119" s="491"/>
    </row>
    <row r="120" spans="6:62" ht="93" customHeight="1" x14ac:dyDescent="0.25">
      <c r="F120" s="401"/>
      <c r="U120" s="401"/>
      <c r="V120" s="402"/>
      <c r="W120" s="402"/>
      <c r="X120" s="402"/>
      <c r="Y120" s="402"/>
      <c r="Z120" s="402"/>
      <c r="AA120" s="402"/>
      <c r="AB120" s="402"/>
      <c r="AC120" s="402"/>
      <c r="AD120" s="402"/>
      <c r="AE120" s="402"/>
      <c r="AF120" s="402"/>
      <c r="AG120" s="402"/>
      <c r="AH120" s="402"/>
      <c r="AI120" s="402"/>
      <c r="AJ120" s="402"/>
      <c r="AK120" s="402"/>
      <c r="AZ120" s="571"/>
      <c r="BA120" s="491"/>
      <c r="BB120" s="491"/>
      <c r="BC120" s="491"/>
      <c r="BD120" s="491"/>
      <c r="BE120" s="491"/>
      <c r="BF120" s="491"/>
      <c r="BG120" s="491"/>
      <c r="BH120" s="491"/>
      <c r="BI120" s="491"/>
      <c r="BJ120" s="491"/>
    </row>
    <row r="121" spans="6:62" ht="93" customHeight="1" x14ac:dyDescent="0.25">
      <c r="F121" s="401"/>
      <c r="U121" s="401"/>
      <c r="V121" s="402"/>
      <c r="W121" s="402"/>
      <c r="X121" s="402"/>
      <c r="Y121" s="402"/>
      <c r="Z121" s="402"/>
      <c r="AA121" s="402"/>
      <c r="AB121" s="402"/>
      <c r="AC121" s="402"/>
      <c r="AD121" s="402"/>
      <c r="AE121" s="402"/>
      <c r="AF121" s="402"/>
      <c r="AG121" s="402"/>
      <c r="AH121" s="402"/>
      <c r="AI121" s="402"/>
      <c r="AJ121" s="402"/>
      <c r="AK121" s="402"/>
      <c r="AZ121" s="571"/>
      <c r="BA121" s="491"/>
      <c r="BB121" s="491"/>
      <c r="BC121" s="491"/>
      <c r="BD121" s="491"/>
      <c r="BE121" s="491"/>
      <c r="BF121" s="491"/>
      <c r="BG121" s="491"/>
      <c r="BH121" s="491"/>
      <c r="BI121" s="491"/>
      <c r="BJ121" s="491"/>
    </row>
    <row r="122" spans="6:62" ht="93" customHeight="1" x14ac:dyDescent="0.25">
      <c r="F122" s="401"/>
      <c r="U122" s="401"/>
      <c r="V122" s="402"/>
      <c r="W122" s="402"/>
      <c r="X122" s="402"/>
      <c r="Y122" s="402"/>
      <c r="Z122" s="402"/>
      <c r="AA122" s="402"/>
      <c r="AB122" s="402"/>
      <c r="AC122" s="402"/>
      <c r="AD122" s="402"/>
      <c r="AE122" s="402"/>
      <c r="AF122" s="402"/>
      <c r="AG122" s="402"/>
      <c r="AH122" s="402"/>
      <c r="AI122" s="402"/>
      <c r="AJ122" s="402"/>
      <c r="AK122" s="402"/>
      <c r="AZ122" s="571"/>
      <c r="BA122" s="491"/>
      <c r="BB122" s="491"/>
      <c r="BC122" s="491"/>
      <c r="BD122" s="491"/>
      <c r="BE122" s="491"/>
      <c r="BF122" s="491"/>
      <c r="BG122" s="491"/>
      <c r="BH122" s="491"/>
      <c r="BI122" s="491"/>
      <c r="BJ122" s="491"/>
    </row>
    <row r="123" spans="6:62" ht="93" customHeight="1" x14ac:dyDescent="0.25">
      <c r="F123" s="401"/>
      <c r="U123" s="401"/>
      <c r="V123" s="402"/>
      <c r="W123" s="402"/>
      <c r="X123" s="402"/>
      <c r="Y123" s="402"/>
      <c r="Z123" s="402"/>
      <c r="AA123" s="402"/>
      <c r="AB123" s="402"/>
      <c r="AC123" s="402"/>
      <c r="AD123" s="402"/>
      <c r="AE123" s="402"/>
      <c r="AF123" s="402"/>
      <c r="AG123" s="402"/>
      <c r="AH123" s="402"/>
      <c r="AI123" s="402"/>
      <c r="AJ123" s="402"/>
      <c r="AK123" s="402"/>
      <c r="AZ123" s="571"/>
      <c r="BA123" s="491"/>
      <c r="BB123" s="491"/>
      <c r="BC123" s="491"/>
      <c r="BD123" s="491"/>
      <c r="BE123" s="491"/>
      <c r="BF123" s="491"/>
      <c r="BG123" s="491"/>
      <c r="BH123" s="491"/>
      <c r="BI123" s="491"/>
      <c r="BJ123" s="491"/>
    </row>
    <row r="124" spans="6:62" ht="93" customHeight="1" x14ac:dyDescent="0.25">
      <c r="F124" s="401"/>
      <c r="U124" s="401"/>
      <c r="V124" s="402"/>
      <c r="W124" s="402"/>
      <c r="X124" s="402"/>
      <c r="Y124" s="402"/>
      <c r="Z124" s="402"/>
      <c r="AA124" s="402"/>
      <c r="AB124" s="402"/>
      <c r="AC124" s="402"/>
      <c r="AD124" s="402"/>
      <c r="AE124" s="402"/>
      <c r="AF124" s="402"/>
      <c r="AG124" s="402"/>
      <c r="AH124" s="402"/>
      <c r="AI124" s="402"/>
      <c r="AJ124" s="402"/>
      <c r="AK124" s="402"/>
      <c r="AZ124" s="571"/>
      <c r="BA124" s="491"/>
      <c r="BB124" s="491"/>
      <c r="BC124" s="491"/>
      <c r="BD124" s="491"/>
      <c r="BE124" s="491"/>
      <c r="BF124" s="491"/>
      <c r="BG124" s="491"/>
      <c r="BH124" s="491"/>
      <c r="BI124" s="491"/>
      <c r="BJ124" s="491"/>
    </row>
    <row r="125" spans="6:62" ht="93" customHeight="1" x14ac:dyDescent="0.25">
      <c r="F125" s="401"/>
      <c r="U125" s="401"/>
      <c r="V125" s="402"/>
      <c r="W125" s="402"/>
      <c r="X125" s="402"/>
      <c r="Y125" s="402"/>
      <c r="Z125" s="402"/>
      <c r="AA125" s="402"/>
      <c r="AB125" s="402"/>
      <c r="AC125" s="402"/>
      <c r="AD125" s="402"/>
      <c r="AE125" s="402"/>
      <c r="AF125" s="402"/>
      <c r="AG125" s="402"/>
      <c r="AH125" s="402"/>
      <c r="AI125" s="402"/>
      <c r="AJ125" s="402"/>
      <c r="AK125" s="402"/>
      <c r="AZ125" s="571"/>
      <c r="BA125" s="491"/>
      <c r="BB125" s="491"/>
      <c r="BC125" s="491"/>
      <c r="BD125" s="491"/>
      <c r="BE125" s="491"/>
      <c r="BF125" s="491"/>
      <c r="BG125" s="491"/>
      <c r="BH125" s="491"/>
      <c r="BI125" s="491"/>
      <c r="BJ125" s="491"/>
    </row>
    <row r="126" spans="6:62" ht="93" customHeight="1" x14ac:dyDescent="0.25">
      <c r="F126" s="401"/>
      <c r="U126" s="401"/>
      <c r="V126" s="402"/>
      <c r="W126" s="402"/>
      <c r="X126" s="402"/>
      <c r="Y126" s="402"/>
      <c r="Z126" s="402"/>
      <c r="AA126" s="402"/>
      <c r="AB126" s="402"/>
      <c r="AC126" s="402"/>
      <c r="AD126" s="402"/>
      <c r="AE126" s="402"/>
      <c r="AF126" s="402"/>
      <c r="AG126" s="402"/>
      <c r="AH126" s="402"/>
      <c r="AI126" s="402"/>
      <c r="AJ126" s="402"/>
      <c r="AK126" s="402"/>
      <c r="AZ126" s="571"/>
      <c r="BA126" s="491"/>
      <c r="BB126" s="491"/>
      <c r="BC126" s="491"/>
      <c r="BD126" s="491"/>
      <c r="BE126" s="491"/>
      <c r="BF126" s="491"/>
      <c r="BG126" s="491"/>
      <c r="BH126" s="491"/>
      <c r="BI126" s="491"/>
      <c r="BJ126" s="491"/>
    </row>
    <row r="127" spans="6:62" ht="93" customHeight="1" x14ac:dyDescent="0.25">
      <c r="F127" s="401"/>
      <c r="U127" s="401"/>
      <c r="V127" s="402"/>
      <c r="W127" s="402"/>
      <c r="X127" s="402"/>
      <c r="Y127" s="402"/>
      <c r="Z127" s="402"/>
      <c r="AA127" s="402"/>
      <c r="AB127" s="402"/>
      <c r="AC127" s="402"/>
      <c r="AD127" s="402"/>
      <c r="AE127" s="402"/>
      <c r="AF127" s="402"/>
      <c r="AG127" s="402"/>
      <c r="AH127" s="402"/>
      <c r="AI127" s="402"/>
      <c r="AJ127" s="402"/>
      <c r="AK127" s="402"/>
      <c r="AZ127" s="571"/>
      <c r="BA127" s="491"/>
      <c r="BB127" s="491"/>
      <c r="BC127" s="491"/>
      <c r="BD127" s="491"/>
      <c r="BE127" s="491"/>
      <c r="BF127" s="491"/>
      <c r="BG127" s="491"/>
      <c r="BH127" s="491"/>
      <c r="BI127" s="491"/>
      <c r="BJ127" s="491"/>
    </row>
    <row r="128" spans="6:62" ht="93" customHeight="1" x14ac:dyDescent="0.25">
      <c r="F128" s="401"/>
      <c r="U128" s="401"/>
      <c r="V128" s="402"/>
      <c r="W128" s="402"/>
      <c r="X128" s="402"/>
      <c r="Y128" s="402"/>
      <c r="Z128" s="402"/>
      <c r="AA128" s="402"/>
      <c r="AB128" s="402"/>
      <c r="AC128" s="402"/>
      <c r="AD128" s="402"/>
      <c r="AE128" s="402"/>
      <c r="AF128" s="402"/>
      <c r="AG128" s="402"/>
      <c r="AH128" s="402"/>
      <c r="AI128" s="402"/>
      <c r="AJ128" s="402"/>
      <c r="AK128" s="402"/>
      <c r="AZ128" s="571"/>
      <c r="BA128" s="491"/>
      <c r="BB128" s="491"/>
      <c r="BC128" s="491"/>
      <c r="BD128" s="491"/>
      <c r="BE128" s="491"/>
      <c r="BF128" s="491"/>
      <c r="BG128" s="491"/>
      <c r="BH128" s="491"/>
      <c r="BI128" s="491"/>
      <c r="BJ128" s="491"/>
    </row>
    <row r="129" spans="6:62" ht="93" customHeight="1" x14ac:dyDescent="0.25">
      <c r="F129" s="401"/>
      <c r="U129" s="401"/>
      <c r="V129" s="402"/>
      <c r="W129" s="402"/>
      <c r="X129" s="402"/>
      <c r="Y129" s="402"/>
      <c r="Z129" s="402"/>
      <c r="AA129" s="402"/>
      <c r="AB129" s="402"/>
      <c r="AC129" s="402"/>
      <c r="AD129" s="402"/>
      <c r="AE129" s="402"/>
      <c r="AF129" s="402"/>
      <c r="AG129" s="402"/>
      <c r="AH129" s="402"/>
      <c r="AI129" s="402"/>
      <c r="AJ129" s="402"/>
      <c r="AK129" s="402"/>
      <c r="AZ129" s="571"/>
      <c r="BA129" s="491"/>
      <c r="BB129" s="491"/>
      <c r="BC129" s="491"/>
      <c r="BD129" s="491"/>
      <c r="BE129" s="491"/>
      <c r="BF129" s="491"/>
      <c r="BG129" s="491"/>
      <c r="BH129" s="491"/>
      <c r="BI129" s="491"/>
      <c r="BJ129" s="491"/>
    </row>
    <row r="130" spans="6:62" ht="93" customHeight="1" x14ac:dyDescent="0.25">
      <c r="F130" s="401"/>
      <c r="U130" s="401"/>
      <c r="V130" s="402"/>
      <c r="W130" s="402"/>
      <c r="X130" s="402"/>
      <c r="Y130" s="402"/>
      <c r="Z130" s="402"/>
      <c r="AA130" s="402"/>
      <c r="AB130" s="402"/>
      <c r="AC130" s="402"/>
      <c r="AD130" s="402"/>
      <c r="AE130" s="402"/>
      <c r="AF130" s="402"/>
      <c r="AG130" s="402"/>
      <c r="AH130" s="402"/>
      <c r="AI130" s="402"/>
      <c r="AJ130" s="402"/>
      <c r="AK130" s="402"/>
      <c r="AZ130" s="571"/>
      <c r="BA130" s="491"/>
      <c r="BB130" s="491"/>
      <c r="BC130" s="491"/>
      <c r="BD130" s="491"/>
      <c r="BE130" s="491"/>
      <c r="BF130" s="491"/>
      <c r="BG130" s="491"/>
      <c r="BH130" s="491"/>
      <c r="BI130" s="491"/>
      <c r="BJ130" s="491"/>
    </row>
    <row r="131" spans="6:62" ht="93" customHeight="1" x14ac:dyDescent="0.25">
      <c r="F131" s="401"/>
      <c r="U131" s="401"/>
      <c r="V131" s="402"/>
      <c r="W131" s="402"/>
      <c r="X131" s="402"/>
      <c r="Y131" s="402"/>
      <c r="Z131" s="402"/>
      <c r="AA131" s="402"/>
      <c r="AB131" s="402"/>
      <c r="AC131" s="402"/>
      <c r="AD131" s="402"/>
      <c r="AE131" s="402"/>
      <c r="AF131" s="402"/>
      <c r="AG131" s="402"/>
      <c r="AH131" s="402"/>
      <c r="AI131" s="402"/>
      <c r="AJ131" s="402"/>
      <c r="AK131" s="402"/>
      <c r="AZ131" s="571"/>
      <c r="BA131" s="491"/>
      <c r="BB131" s="491"/>
      <c r="BC131" s="491"/>
      <c r="BD131" s="491"/>
      <c r="BE131" s="491"/>
      <c r="BF131" s="491"/>
      <c r="BG131" s="491"/>
      <c r="BH131" s="491"/>
      <c r="BI131" s="491"/>
      <c r="BJ131" s="491"/>
    </row>
    <row r="132" spans="6:62" ht="93" customHeight="1" x14ac:dyDescent="0.25">
      <c r="F132" s="401"/>
      <c r="U132" s="401"/>
      <c r="V132" s="402"/>
      <c r="W132" s="402"/>
      <c r="X132" s="402"/>
      <c r="Y132" s="402"/>
      <c r="Z132" s="402"/>
      <c r="AA132" s="402"/>
      <c r="AB132" s="402"/>
      <c r="AC132" s="402"/>
      <c r="AD132" s="402"/>
      <c r="AE132" s="402"/>
      <c r="AF132" s="402"/>
      <c r="AG132" s="402"/>
      <c r="AH132" s="402"/>
      <c r="AI132" s="402"/>
      <c r="AJ132" s="402"/>
      <c r="AK132" s="402"/>
      <c r="AZ132" s="571"/>
      <c r="BA132" s="491"/>
      <c r="BB132" s="491"/>
      <c r="BC132" s="491"/>
      <c r="BD132" s="491"/>
      <c r="BE132" s="491"/>
      <c r="BF132" s="491"/>
      <c r="BG132" s="491"/>
      <c r="BH132" s="491"/>
      <c r="BI132" s="491"/>
      <c r="BJ132" s="491"/>
    </row>
    <row r="133" spans="6:62" ht="93" customHeight="1" x14ac:dyDescent="0.25">
      <c r="F133" s="401"/>
      <c r="U133" s="401"/>
      <c r="V133" s="402"/>
      <c r="W133" s="402"/>
      <c r="X133" s="402"/>
      <c r="Y133" s="402"/>
      <c r="Z133" s="402"/>
      <c r="AA133" s="402"/>
      <c r="AB133" s="402"/>
      <c r="AC133" s="402"/>
      <c r="AD133" s="402"/>
      <c r="AE133" s="402"/>
      <c r="AF133" s="402"/>
      <c r="AG133" s="402"/>
      <c r="AH133" s="402"/>
      <c r="AI133" s="402"/>
      <c r="AJ133" s="402"/>
      <c r="AK133" s="402"/>
      <c r="AZ133" s="571"/>
      <c r="BA133" s="491"/>
      <c r="BB133" s="491"/>
      <c r="BC133" s="491"/>
      <c r="BD133" s="491"/>
      <c r="BE133" s="491"/>
      <c r="BF133" s="491"/>
      <c r="BG133" s="491"/>
      <c r="BH133" s="491"/>
      <c r="BI133" s="491"/>
      <c r="BJ133" s="491"/>
    </row>
    <row r="134" spans="6:62" ht="93" customHeight="1" x14ac:dyDescent="0.25">
      <c r="F134" s="401"/>
      <c r="U134" s="401"/>
      <c r="V134" s="402"/>
      <c r="W134" s="402"/>
      <c r="X134" s="402"/>
      <c r="Y134" s="402"/>
      <c r="Z134" s="402"/>
      <c r="AA134" s="402"/>
      <c r="AB134" s="402"/>
      <c r="AC134" s="402"/>
      <c r="AD134" s="402"/>
      <c r="AE134" s="402"/>
      <c r="AF134" s="402"/>
      <c r="AG134" s="402"/>
      <c r="AH134" s="402"/>
      <c r="AI134" s="402"/>
      <c r="AJ134" s="402"/>
      <c r="AK134" s="402"/>
      <c r="AZ134" s="571"/>
      <c r="BA134" s="491"/>
      <c r="BB134" s="491"/>
      <c r="BC134" s="491"/>
      <c r="BD134" s="491"/>
      <c r="BE134" s="491"/>
      <c r="BF134" s="491"/>
      <c r="BG134" s="491"/>
      <c r="BH134" s="491"/>
      <c r="BI134" s="491"/>
      <c r="BJ134" s="491"/>
    </row>
    <row r="135" spans="6:62" ht="22.5" customHeight="1" x14ac:dyDescent="0.25">
      <c r="F135" s="401" t="s">
        <v>511</v>
      </c>
      <c r="U135" s="401"/>
      <c r="V135" s="402"/>
      <c r="W135" s="402"/>
      <c r="X135" s="402"/>
      <c r="Y135" s="402"/>
      <c r="Z135" s="402"/>
      <c r="AA135" s="402"/>
      <c r="AB135" s="402"/>
      <c r="AC135" s="402"/>
      <c r="AD135" s="402"/>
      <c r="AE135" s="402"/>
      <c r="AF135" s="402"/>
      <c r="AG135" s="402"/>
      <c r="AH135" s="402"/>
      <c r="AI135" s="402"/>
      <c r="AJ135" s="402"/>
      <c r="AK135" s="402"/>
      <c r="AZ135" s="571"/>
      <c r="BA135" s="491"/>
      <c r="BB135" s="491"/>
      <c r="BC135" s="491"/>
      <c r="BD135" s="491"/>
      <c r="BE135" s="491"/>
      <c r="BF135" s="491"/>
      <c r="BG135" s="491"/>
      <c r="BH135" s="491"/>
      <c r="BI135" s="491"/>
      <c r="BJ135" s="491"/>
    </row>
    <row r="136" spans="6:62" ht="22.5" customHeight="1" x14ac:dyDescent="0.25">
      <c r="F136" s="401" t="s">
        <v>513</v>
      </c>
      <c r="U136" s="401"/>
      <c r="V136" s="402"/>
      <c r="W136" s="402"/>
      <c r="X136" s="402"/>
      <c r="Y136" s="402"/>
      <c r="Z136" s="402"/>
      <c r="AA136" s="402"/>
      <c r="AB136" s="402"/>
      <c r="AC136" s="402"/>
      <c r="AD136" s="402"/>
      <c r="AE136" s="402"/>
      <c r="AF136" s="402"/>
      <c r="AG136" s="402"/>
      <c r="AH136" s="402"/>
      <c r="AI136" s="402"/>
      <c r="AJ136" s="402"/>
      <c r="AK136" s="402"/>
      <c r="AZ136" s="571"/>
      <c r="BA136" s="491"/>
      <c r="BB136" s="491"/>
      <c r="BC136" s="491"/>
      <c r="BD136" s="491"/>
      <c r="BE136" s="491"/>
      <c r="BF136" s="491"/>
      <c r="BG136" s="491"/>
      <c r="BH136" s="491"/>
      <c r="BI136" s="491"/>
      <c r="BJ136" s="491"/>
    </row>
    <row r="137" spans="6:62" ht="22.5" customHeight="1" x14ac:dyDescent="0.25">
      <c r="F137" s="401" t="s">
        <v>516</v>
      </c>
      <c r="U137" s="401"/>
      <c r="V137" s="402"/>
      <c r="W137" s="402"/>
      <c r="X137" s="402"/>
      <c r="Y137" s="402"/>
      <c r="Z137" s="402"/>
      <c r="AA137" s="402"/>
      <c r="AB137" s="402"/>
      <c r="AC137" s="402"/>
      <c r="AD137" s="402"/>
      <c r="AE137" s="402"/>
      <c r="AF137" s="402"/>
      <c r="AG137" s="402"/>
      <c r="AH137" s="402"/>
      <c r="AI137" s="402"/>
      <c r="AJ137" s="402"/>
      <c r="AK137" s="402"/>
      <c r="AZ137" s="571"/>
      <c r="BA137" s="491"/>
      <c r="BB137" s="491"/>
      <c r="BC137" s="491"/>
      <c r="BD137" s="491"/>
      <c r="BE137" s="491"/>
      <c r="BF137" s="491"/>
      <c r="BG137" s="491"/>
      <c r="BH137" s="491"/>
      <c r="BI137" s="491"/>
      <c r="BJ137" s="491"/>
    </row>
    <row r="138" spans="6:62" ht="93" customHeight="1" x14ac:dyDescent="0.25">
      <c r="F138" s="401"/>
      <c r="U138" s="401"/>
      <c r="V138" s="402"/>
      <c r="W138" s="402"/>
      <c r="X138" s="402"/>
      <c r="Y138" s="402"/>
      <c r="Z138" s="402"/>
      <c r="AA138" s="402"/>
      <c r="AB138" s="402"/>
      <c r="AC138" s="402"/>
      <c r="AD138" s="402"/>
      <c r="AE138" s="402"/>
      <c r="AF138" s="402"/>
      <c r="AG138" s="402"/>
      <c r="AH138" s="402"/>
      <c r="AI138" s="402"/>
      <c r="AJ138" s="402"/>
      <c r="AK138" s="402"/>
      <c r="AZ138" s="571"/>
      <c r="BA138" s="491"/>
      <c r="BB138" s="491"/>
      <c r="BC138" s="491"/>
      <c r="BD138" s="491"/>
      <c r="BE138" s="491"/>
      <c r="BF138" s="491"/>
      <c r="BG138" s="491"/>
      <c r="BH138" s="491"/>
      <c r="BI138" s="491"/>
      <c r="BJ138" s="491"/>
    </row>
    <row r="139" spans="6:62" ht="63.75" customHeight="1" x14ac:dyDescent="0.25">
      <c r="F139" s="401" t="s">
        <v>521</v>
      </c>
      <c r="U139" s="401"/>
      <c r="V139" s="402"/>
      <c r="W139" s="402"/>
      <c r="X139" s="402"/>
      <c r="Y139" s="402"/>
      <c r="Z139" s="402"/>
      <c r="AA139" s="402"/>
      <c r="AB139" s="402"/>
      <c r="AC139" s="402"/>
      <c r="AD139" s="402"/>
      <c r="AE139" s="402"/>
      <c r="AF139" s="402"/>
      <c r="AG139" s="402"/>
      <c r="AH139" s="402"/>
      <c r="AI139" s="402"/>
      <c r="AJ139" s="402"/>
      <c r="AK139" s="402"/>
      <c r="AZ139" s="571"/>
      <c r="BA139" s="491"/>
      <c r="BB139" s="491"/>
      <c r="BC139" s="491"/>
      <c r="BD139" s="491"/>
      <c r="BE139" s="491"/>
      <c r="BF139" s="491"/>
      <c r="BG139" s="491"/>
      <c r="BH139" s="491"/>
      <c r="BI139" s="491"/>
      <c r="BJ139" s="491"/>
    </row>
    <row r="140" spans="6:62" ht="63.75" customHeight="1" x14ac:dyDescent="0.25">
      <c r="F140" s="401" t="s">
        <v>522</v>
      </c>
      <c r="U140" s="401"/>
      <c r="V140" s="402"/>
      <c r="W140" s="402"/>
      <c r="X140" s="402"/>
      <c r="Y140" s="402"/>
      <c r="Z140" s="402"/>
      <c r="AA140" s="402"/>
      <c r="AB140" s="402"/>
      <c r="AC140" s="402"/>
      <c r="AD140" s="402"/>
      <c r="AE140" s="402"/>
      <c r="AF140" s="402"/>
      <c r="AG140" s="402"/>
      <c r="AH140" s="402"/>
      <c r="AI140" s="402"/>
      <c r="AJ140" s="402"/>
      <c r="AK140" s="402"/>
      <c r="AZ140" s="571"/>
      <c r="BA140" s="491"/>
      <c r="BB140" s="491"/>
      <c r="BC140" s="491"/>
      <c r="BD140" s="491"/>
      <c r="BE140" s="491"/>
      <c r="BF140" s="491"/>
      <c r="BG140" s="491"/>
      <c r="BH140" s="491"/>
      <c r="BI140" s="491"/>
      <c r="BJ140" s="491"/>
    </row>
    <row r="141" spans="6:62" ht="63.75" customHeight="1" x14ac:dyDescent="0.25">
      <c r="F141" s="401" t="s">
        <v>524</v>
      </c>
      <c r="U141" s="401"/>
      <c r="V141" s="402"/>
      <c r="W141" s="402"/>
      <c r="X141" s="402"/>
      <c r="Y141" s="402"/>
      <c r="Z141" s="402"/>
      <c r="AA141" s="402"/>
      <c r="AB141" s="402"/>
      <c r="AC141" s="402"/>
      <c r="AD141" s="402"/>
      <c r="AE141" s="402"/>
      <c r="AF141" s="402"/>
      <c r="AG141" s="402"/>
      <c r="AH141" s="402"/>
      <c r="AI141" s="402"/>
      <c r="AJ141" s="402"/>
      <c r="AK141" s="402"/>
      <c r="AZ141" s="571"/>
      <c r="BA141" s="491"/>
      <c r="BB141" s="491"/>
      <c r="BC141" s="491"/>
      <c r="BD141" s="491"/>
      <c r="BE141" s="491"/>
      <c r="BF141" s="491"/>
      <c r="BG141" s="491"/>
      <c r="BH141" s="491"/>
      <c r="BI141" s="491"/>
      <c r="BJ141" s="491"/>
    </row>
    <row r="142" spans="6:62" ht="63.75" customHeight="1" x14ac:dyDescent="0.25">
      <c r="F142" s="401" t="s">
        <v>91</v>
      </c>
      <c r="U142" s="401"/>
      <c r="V142" s="402"/>
      <c r="W142" s="402"/>
      <c r="X142" s="402"/>
      <c r="Y142" s="402"/>
      <c r="Z142" s="402"/>
      <c r="AA142" s="402"/>
      <c r="AB142" s="402"/>
      <c r="AC142" s="402"/>
      <c r="AD142" s="402"/>
      <c r="AE142" s="402"/>
      <c r="AF142" s="402"/>
      <c r="AG142" s="402"/>
      <c r="AH142" s="402"/>
      <c r="AI142" s="402"/>
      <c r="AJ142" s="402"/>
      <c r="AK142" s="402"/>
      <c r="AZ142" s="571"/>
      <c r="BA142" s="491"/>
      <c r="BB142" s="491"/>
      <c r="BC142" s="491"/>
      <c r="BD142" s="491"/>
      <c r="BE142" s="491"/>
      <c r="BF142" s="491"/>
      <c r="BG142" s="491"/>
      <c r="BH142" s="491"/>
      <c r="BI142" s="491"/>
      <c r="BJ142" s="491"/>
    </row>
    <row r="143" spans="6:62" ht="63.75" customHeight="1" x14ac:dyDescent="0.25">
      <c r="F143" s="401" t="s">
        <v>525</v>
      </c>
      <c r="U143" s="401"/>
      <c r="V143" s="402"/>
      <c r="W143" s="402"/>
      <c r="X143" s="402"/>
      <c r="Y143" s="402"/>
      <c r="Z143" s="402"/>
      <c r="AA143" s="402"/>
      <c r="AB143" s="402"/>
      <c r="AC143" s="402"/>
      <c r="AD143" s="402"/>
      <c r="AE143" s="402"/>
      <c r="AF143" s="402"/>
      <c r="AG143" s="402"/>
      <c r="AH143" s="402"/>
      <c r="AI143" s="402"/>
      <c r="AJ143" s="402"/>
      <c r="AK143" s="402"/>
      <c r="AZ143" s="571"/>
      <c r="BA143" s="491"/>
      <c r="BB143" s="491"/>
      <c r="BC143" s="491"/>
      <c r="BD143" s="491"/>
      <c r="BE143" s="491"/>
      <c r="BF143" s="491"/>
      <c r="BG143" s="491"/>
      <c r="BH143" s="491"/>
      <c r="BI143" s="491"/>
      <c r="BJ143" s="491"/>
    </row>
    <row r="144" spans="6:62" ht="63.75" customHeight="1" x14ac:dyDescent="0.25">
      <c r="F144" s="401" t="s">
        <v>526</v>
      </c>
      <c r="U144" s="401"/>
      <c r="V144" s="402"/>
      <c r="W144" s="402"/>
      <c r="X144" s="402"/>
      <c r="Y144" s="402"/>
      <c r="Z144" s="402"/>
      <c r="AA144" s="402"/>
      <c r="AB144" s="402"/>
      <c r="AC144" s="402"/>
      <c r="AD144" s="402"/>
      <c r="AE144" s="402"/>
      <c r="AF144" s="402"/>
      <c r="AG144" s="402"/>
      <c r="AH144" s="402"/>
      <c r="AI144" s="402"/>
      <c r="AJ144" s="402"/>
      <c r="AK144" s="402"/>
      <c r="AZ144" s="571"/>
      <c r="BA144" s="491"/>
      <c r="BB144" s="491"/>
      <c r="BC144" s="491"/>
      <c r="BD144" s="491"/>
      <c r="BE144" s="491"/>
      <c r="BF144" s="491"/>
      <c r="BG144" s="491"/>
      <c r="BH144" s="491"/>
      <c r="BI144" s="491"/>
      <c r="BJ144" s="491"/>
    </row>
    <row r="145" spans="6:62" ht="38.25" customHeight="1" x14ac:dyDescent="0.25">
      <c r="F145" s="401" t="s">
        <v>527</v>
      </c>
      <c r="U145" s="401"/>
      <c r="V145" s="402"/>
      <c r="W145" s="402"/>
      <c r="X145" s="402"/>
      <c r="Y145" s="402"/>
      <c r="Z145" s="402"/>
      <c r="AA145" s="402"/>
      <c r="AB145" s="402"/>
      <c r="AC145" s="402"/>
      <c r="AD145" s="402"/>
      <c r="AE145" s="402"/>
      <c r="AF145" s="402"/>
      <c r="AG145" s="402"/>
      <c r="AH145" s="402"/>
      <c r="AI145" s="402"/>
      <c r="AJ145" s="402"/>
      <c r="AK145" s="402"/>
      <c r="AZ145" s="571"/>
      <c r="BA145" s="491"/>
      <c r="BB145" s="491"/>
      <c r="BC145" s="491"/>
      <c r="BD145" s="491"/>
      <c r="BE145" s="491"/>
      <c r="BF145" s="491"/>
      <c r="BG145" s="491"/>
      <c r="BH145" s="491"/>
      <c r="BI145" s="491"/>
      <c r="BJ145" s="491"/>
    </row>
    <row r="146" spans="6:62" ht="38.25" customHeight="1" x14ac:dyDescent="0.25">
      <c r="F146" s="401" t="s">
        <v>528</v>
      </c>
      <c r="U146" s="401"/>
      <c r="V146" s="402"/>
      <c r="W146" s="402"/>
      <c r="X146" s="402"/>
      <c r="Y146" s="402"/>
      <c r="Z146" s="402"/>
      <c r="AA146" s="402"/>
      <c r="AB146" s="402"/>
      <c r="AC146" s="402"/>
      <c r="AD146" s="402"/>
      <c r="AE146" s="402"/>
      <c r="AF146" s="402"/>
      <c r="AG146" s="402"/>
      <c r="AH146" s="402"/>
      <c r="AI146" s="402"/>
      <c r="AJ146" s="402"/>
      <c r="AK146" s="402"/>
      <c r="AZ146" s="571"/>
      <c r="BA146" s="491"/>
      <c r="BB146" s="491"/>
      <c r="BC146" s="491"/>
      <c r="BD146" s="491"/>
      <c r="BE146" s="491"/>
      <c r="BF146" s="491"/>
      <c r="BG146" s="491"/>
      <c r="BH146" s="491"/>
      <c r="BI146" s="491"/>
      <c r="BJ146" s="491"/>
    </row>
    <row r="147" spans="6:62" ht="38.25" customHeight="1" x14ac:dyDescent="0.25">
      <c r="F147" s="401" t="s">
        <v>529</v>
      </c>
      <c r="U147" s="401"/>
      <c r="V147" s="402"/>
      <c r="W147" s="402"/>
      <c r="X147" s="402"/>
      <c r="Y147" s="402"/>
      <c r="Z147" s="402"/>
      <c r="AA147" s="402"/>
      <c r="AB147" s="402"/>
      <c r="AC147" s="402"/>
      <c r="AD147" s="402"/>
      <c r="AE147" s="402"/>
      <c r="AF147" s="402"/>
      <c r="AG147" s="402"/>
      <c r="AH147" s="402"/>
      <c r="AI147" s="402"/>
      <c r="AJ147" s="402"/>
      <c r="AK147" s="402"/>
      <c r="AZ147" s="571"/>
      <c r="BA147" s="491"/>
      <c r="BB147" s="491"/>
      <c r="BC147" s="491"/>
      <c r="BD147" s="491"/>
      <c r="BE147" s="491"/>
      <c r="BF147" s="491"/>
      <c r="BG147" s="491"/>
      <c r="BH147" s="491"/>
      <c r="BI147" s="491"/>
      <c r="BJ147" s="491"/>
    </row>
    <row r="148" spans="6:62" ht="38.25" customHeight="1" x14ac:dyDescent="0.25">
      <c r="F148" s="401" t="s">
        <v>530</v>
      </c>
      <c r="U148" s="401"/>
      <c r="V148" s="402"/>
      <c r="W148" s="402"/>
      <c r="X148" s="402"/>
      <c r="Y148" s="402"/>
      <c r="Z148" s="402"/>
      <c r="AA148" s="402"/>
      <c r="AB148" s="402"/>
      <c r="AC148" s="402"/>
      <c r="AD148" s="402"/>
      <c r="AE148" s="402"/>
      <c r="AF148" s="402"/>
      <c r="AG148" s="402"/>
      <c r="AH148" s="402"/>
      <c r="AI148" s="402"/>
      <c r="AJ148" s="402"/>
      <c r="AK148" s="402"/>
      <c r="AZ148" s="571"/>
      <c r="BA148" s="491"/>
      <c r="BB148" s="491"/>
      <c r="BC148" s="491"/>
      <c r="BD148" s="491"/>
      <c r="BE148" s="491"/>
      <c r="BF148" s="491"/>
      <c r="BG148" s="491"/>
      <c r="BH148" s="491"/>
      <c r="BI148" s="491"/>
      <c r="BJ148" s="491"/>
    </row>
    <row r="149" spans="6:62" ht="38.25" customHeight="1" x14ac:dyDescent="0.25">
      <c r="F149" s="401" t="s">
        <v>531</v>
      </c>
      <c r="U149" s="401"/>
      <c r="V149" s="402"/>
      <c r="W149" s="402"/>
      <c r="X149" s="402"/>
      <c r="Y149" s="402"/>
      <c r="Z149" s="402"/>
      <c r="AA149" s="402"/>
      <c r="AB149" s="402"/>
      <c r="AC149" s="402"/>
      <c r="AD149" s="402"/>
      <c r="AE149" s="402"/>
      <c r="AF149" s="402"/>
      <c r="AG149" s="402"/>
      <c r="AH149" s="402"/>
      <c r="AI149" s="402"/>
      <c r="AJ149" s="402"/>
      <c r="AK149" s="402"/>
      <c r="AZ149" s="571"/>
      <c r="BA149" s="491"/>
      <c r="BB149" s="491"/>
      <c r="BC149" s="491"/>
      <c r="BD149" s="491"/>
      <c r="BE149" s="491"/>
      <c r="BF149" s="491"/>
      <c r="BG149" s="491"/>
      <c r="BH149" s="491"/>
      <c r="BI149" s="491"/>
      <c r="BJ149" s="491"/>
    </row>
    <row r="150" spans="6:62" ht="38.25" customHeight="1" x14ac:dyDescent="0.25">
      <c r="F150" s="401" t="s">
        <v>532</v>
      </c>
      <c r="U150" s="401"/>
      <c r="V150" s="402"/>
      <c r="W150" s="402"/>
      <c r="X150" s="402"/>
      <c r="Y150" s="402"/>
      <c r="Z150" s="402"/>
      <c r="AA150" s="402"/>
      <c r="AB150" s="402"/>
      <c r="AC150" s="402"/>
      <c r="AD150" s="402"/>
      <c r="AE150" s="402"/>
      <c r="AF150" s="402"/>
      <c r="AG150" s="402"/>
      <c r="AH150" s="402"/>
      <c r="AI150" s="402"/>
      <c r="AJ150" s="402"/>
      <c r="AK150" s="402"/>
      <c r="AZ150" s="571"/>
      <c r="BA150" s="491"/>
      <c r="BB150" s="491"/>
      <c r="BC150" s="491"/>
      <c r="BD150" s="491"/>
      <c r="BE150" s="491"/>
      <c r="BF150" s="491"/>
      <c r="BG150" s="491"/>
      <c r="BH150" s="491"/>
      <c r="BI150" s="491"/>
      <c r="BJ150" s="491"/>
    </row>
    <row r="151" spans="6:62" ht="38.25" customHeight="1" x14ac:dyDescent="0.25">
      <c r="F151" s="401" t="s">
        <v>533</v>
      </c>
      <c r="U151" s="401"/>
      <c r="V151" s="402"/>
      <c r="W151" s="402"/>
      <c r="X151" s="402"/>
      <c r="Y151" s="402"/>
      <c r="Z151" s="402"/>
      <c r="AA151" s="402"/>
      <c r="AB151" s="402"/>
      <c r="AC151" s="402"/>
      <c r="AD151" s="402"/>
      <c r="AE151" s="402"/>
      <c r="AF151" s="402"/>
      <c r="AG151" s="402"/>
      <c r="AH151" s="402"/>
      <c r="AI151" s="402"/>
      <c r="AJ151" s="402"/>
      <c r="AK151" s="402"/>
      <c r="AZ151" s="571"/>
      <c r="BA151" s="491"/>
      <c r="BB151" s="491"/>
      <c r="BC151" s="491"/>
      <c r="BD151" s="491"/>
      <c r="BE151" s="491"/>
      <c r="BF151" s="491"/>
      <c r="BG151" s="491"/>
      <c r="BH151" s="491"/>
      <c r="BI151" s="491"/>
      <c r="BJ151" s="491"/>
    </row>
    <row r="152" spans="6:62" ht="38.25" customHeight="1" x14ac:dyDescent="0.25">
      <c r="F152" s="401" t="s">
        <v>530</v>
      </c>
      <c r="U152" s="401"/>
      <c r="V152" s="402"/>
      <c r="W152" s="402"/>
      <c r="X152" s="402"/>
      <c r="Y152" s="402"/>
      <c r="Z152" s="402"/>
      <c r="AA152" s="402"/>
      <c r="AB152" s="402"/>
      <c r="AC152" s="402"/>
      <c r="AD152" s="402"/>
      <c r="AE152" s="402"/>
      <c r="AF152" s="402"/>
      <c r="AG152" s="402"/>
      <c r="AH152" s="402"/>
      <c r="AI152" s="402"/>
      <c r="AJ152" s="402"/>
      <c r="AK152" s="402"/>
      <c r="AZ152" s="571"/>
      <c r="BA152" s="491"/>
      <c r="BB152" s="491"/>
      <c r="BC152" s="491"/>
      <c r="BD152" s="491"/>
      <c r="BE152" s="491"/>
      <c r="BF152" s="491"/>
      <c r="BG152" s="491"/>
      <c r="BH152" s="491"/>
      <c r="BI152" s="491"/>
      <c r="BJ152" s="491"/>
    </row>
    <row r="153" spans="6:62" ht="54" customHeight="1" x14ac:dyDescent="0.25">
      <c r="F153" s="401" t="s">
        <v>534</v>
      </c>
      <c r="U153" s="401"/>
      <c r="V153" s="402"/>
      <c r="W153" s="402"/>
      <c r="X153" s="402"/>
      <c r="Y153" s="402"/>
      <c r="Z153" s="402"/>
      <c r="AA153" s="402"/>
      <c r="AB153" s="402"/>
      <c r="AC153" s="402"/>
      <c r="AD153" s="402"/>
      <c r="AE153" s="402"/>
      <c r="AF153" s="402"/>
      <c r="AG153" s="402"/>
      <c r="AH153" s="402"/>
      <c r="AI153" s="402"/>
      <c r="AJ153" s="402"/>
      <c r="AK153" s="402"/>
      <c r="AZ153" s="571"/>
      <c r="BA153" s="491"/>
      <c r="BB153" s="491"/>
      <c r="BC153" s="491"/>
      <c r="BD153" s="491"/>
      <c r="BE153" s="491"/>
      <c r="BF153" s="491"/>
      <c r="BG153" s="491"/>
      <c r="BH153" s="491"/>
      <c r="BI153" s="491"/>
      <c r="BJ153" s="491"/>
    </row>
    <row r="154" spans="6:62" ht="42.75" customHeight="1" x14ac:dyDescent="0.25">
      <c r="F154" s="401" t="s">
        <v>538</v>
      </c>
      <c r="U154" s="401"/>
      <c r="V154" s="402"/>
      <c r="W154" s="402"/>
      <c r="X154" s="402"/>
      <c r="Y154" s="402"/>
      <c r="Z154" s="402"/>
      <c r="AA154" s="402"/>
      <c r="AB154" s="402"/>
      <c r="AC154" s="402"/>
      <c r="AD154" s="402"/>
      <c r="AE154" s="402"/>
      <c r="AF154" s="402"/>
      <c r="AG154" s="402"/>
      <c r="AH154" s="402"/>
      <c r="AI154" s="402"/>
      <c r="AJ154" s="402"/>
      <c r="AK154" s="402"/>
      <c r="AZ154" s="571"/>
      <c r="BA154" s="491"/>
      <c r="BB154" s="491"/>
      <c r="BC154" s="491"/>
      <c r="BD154" s="491"/>
      <c r="BE154" s="491"/>
      <c r="BF154" s="491"/>
      <c r="BG154" s="491"/>
      <c r="BH154" s="491"/>
      <c r="BI154" s="491"/>
      <c r="BJ154" s="491"/>
    </row>
    <row r="155" spans="6:62" ht="93" customHeight="1" x14ac:dyDescent="0.25">
      <c r="F155" s="401"/>
      <c r="U155" s="401"/>
      <c r="V155" s="402"/>
      <c r="W155" s="402"/>
      <c r="X155" s="402"/>
      <c r="Y155" s="402"/>
      <c r="Z155" s="402"/>
      <c r="AA155" s="402"/>
      <c r="AB155" s="402"/>
      <c r="AC155" s="402"/>
      <c r="AD155" s="402"/>
      <c r="AE155" s="402"/>
      <c r="AF155" s="402"/>
      <c r="AG155" s="402"/>
      <c r="AH155" s="402"/>
      <c r="AI155" s="402"/>
      <c r="AJ155" s="402"/>
      <c r="AK155" s="402"/>
      <c r="AZ155" s="571"/>
      <c r="BA155" s="491"/>
      <c r="BB155" s="491"/>
      <c r="BC155" s="491"/>
      <c r="BD155" s="491"/>
      <c r="BE155" s="491"/>
      <c r="BF155" s="491"/>
      <c r="BG155" s="491"/>
      <c r="BH155" s="491"/>
      <c r="BI155" s="491"/>
      <c r="BJ155" s="491"/>
    </row>
    <row r="156" spans="6:62" ht="93" customHeight="1" x14ac:dyDescent="0.25">
      <c r="F156" s="401"/>
      <c r="U156" s="401"/>
      <c r="V156" s="402"/>
      <c r="W156" s="402"/>
      <c r="X156" s="402"/>
      <c r="Y156" s="402"/>
      <c r="Z156" s="402"/>
      <c r="AA156" s="402"/>
      <c r="AB156" s="402"/>
      <c r="AC156" s="402"/>
      <c r="AD156" s="402"/>
      <c r="AE156" s="402"/>
      <c r="AF156" s="402"/>
      <c r="AG156" s="402"/>
      <c r="AH156" s="402"/>
      <c r="AI156" s="402"/>
      <c r="AJ156" s="402"/>
      <c r="AK156" s="402"/>
      <c r="AZ156" s="571"/>
      <c r="BA156" s="491"/>
      <c r="BB156" s="491"/>
      <c r="BC156" s="491"/>
      <c r="BD156" s="491"/>
      <c r="BE156" s="491"/>
      <c r="BF156" s="491"/>
      <c r="BG156" s="491"/>
      <c r="BH156" s="491"/>
      <c r="BI156" s="491"/>
      <c r="BJ156" s="491"/>
    </row>
    <row r="157" spans="6:62" ht="93" customHeight="1" x14ac:dyDescent="0.25">
      <c r="F157" s="401"/>
      <c r="U157" s="401"/>
      <c r="V157" s="402"/>
      <c r="W157" s="402"/>
      <c r="X157" s="402"/>
      <c r="Y157" s="402"/>
      <c r="Z157" s="402"/>
      <c r="AA157" s="402"/>
      <c r="AB157" s="402"/>
      <c r="AC157" s="402"/>
      <c r="AD157" s="402"/>
      <c r="AE157" s="402"/>
      <c r="AF157" s="402"/>
      <c r="AG157" s="402"/>
      <c r="AH157" s="402"/>
      <c r="AI157" s="402"/>
      <c r="AJ157" s="402"/>
      <c r="AK157" s="402"/>
      <c r="AZ157" s="571"/>
      <c r="BA157" s="491"/>
      <c r="BB157" s="491"/>
      <c r="BC157" s="491"/>
      <c r="BD157" s="491"/>
      <c r="BE157" s="491"/>
      <c r="BF157" s="491"/>
      <c r="BG157" s="491"/>
      <c r="BH157" s="491"/>
      <c r="BI157" s="491"/>
      <c r="BJ157" s="491"/>
    </row>
    <row r="158" spans="6:62" ht="93" customHeight="1" x14ac:dyDescent="0.25">
      <c r="F158" s="401"/>
      <c r="U158" s="401"/>
      <c r="V158" s="402"/>
      <c r="W158" s="402"/>
      <c r="X158" s="402"/>
      <c r="Y158" s="402"/>
      <c r="Z158" s="402"/>
      <c r="AA158" s="402"/>
      <c r="AB158" s="402"/>
      <c r="AC158" s="402"/>
      <c r="AD158" s="402"/>
      <c r="AE158" s="402"/>
      <c r="AF158" s="402"/>
      <c r="AG158" s="402"/>
      <c r="AH158" s="402"/>
      <c r="AI158" s="402"/>
      <c r="AJ158" s="402"/>
      <c r="AK158" s="402"/>
      <c r="AZ158" s="571"/>
      <c r="BA158" s="491"/>
      <c r="BB158" s="491"/>
      <c r="BC158" s="491"/>
      <c r="BD158" s="491"/>
      <c r="BE158" s="491"/>
      <c r="BF158" s="491"/>
      <c r="BG158" s="491"/>
      <c r="BH158" s="491"/>
      <c r="BI158" s="491"/>
      <c r="BJ158" s="491"/>
    </row>
    <row r="159" spans="6:62" ht="93" customHeight="1" x14ac:dyDescent="0.25">
      <c r="F159" s="401"/>
      <c r="U159" s="401"/>
      <c r="V159" s="402"/>
      <c r="W159" s="402"/>
      <c r="X159" s="402"/>
      <c r="Y159" s="402"/>
      <c r="Z159" s="402"/>
      <c r="AA159" s="402"/>
      <c r="AB159" s="402"/>
      <c r="AC159" s="402"/>
      <c r="AD159" s="402"/>
      <c r="AE159" s="402"/>
      <c r="AF159" s="402"/>
      <c r="AG159" s="402"/>
      <c r="AH159" s="402"/>
      <c r="AI159" s="402"/>
      <c r="AJ159" s="402"/>
      <c r="AK159" s="402"/>
      <c r="AZ159" s="571"/>
      <c r="BA159" s="491"/>
      <c r="BB159" s="491"/>
      <c r="BC159" s="491"/>
      <c r="BD159" s="491"/>
      <c r="BE159" s="491"/>
      <c r="BF159" s="491"/>
      <c r="BG159" s="491"/>
      <c r="BH159" s="491"/>
      <c r="BI159" s="491"/>
      <c r="BJ159" s="491"/>
    </row>
    <row r="160" spans="6:62" ht="93" customHeight="1" x14ac:dyDescent="0.25">
      <c r="F160" s="401"/>
      <c r="U160" s="401"/>
      <c r="V160" s="402"/>
      <c r="W160" s="402"/>
      <c r="X160" s="402"/>
      <c r="Y160" s="402"/>
      <c r="Z160" s="402"/>
      <c r="AA160" s="402"/>
      <c r="AB160" s="402"/>
      <c r="AC160" s="402"/>
      <c r="AD160" s="402"/>
      <c r="AE160" s="402"/>
      <c r="AF160" s="402"/>
      <c r="AG160" s="402"/>
      <c r="AH160" s="402"/>
      <c r="AI160" s="402"/>
      <c r="AJ160" s="402"/>
      <c r="AK160" s="402"/>
      <c r="AZ160" s="571"/>
      <c r="BA160" s="491"/>
      <c r="BB160" s="491"/>
      <c r="BC160" s="491"/>
      <c r="BD160" s="491"/>
      <c r="BE160" s="491"/>
      <c r="BF160" s="491"/>
      <c r="BG160" s="491"/>
      <c r="BH160" s="491"/>
      <c r="BI160" s="491"/>
      <c r="BJ160" s="491"/>
    </row>
    <row r="161" spans="6:62" ht="93" customHeight="1" x14ac:dyDescent="0.25">
      <c r="F161" s="401"/>
      <c r="U161" s="401"/>
      <c r="V161" s="402"/>
      <c r="W161" s="402"/>
      <c r="X161" s="402"/>
      <c r="Y161" s="402"/>
      <c r="Z161" s="402"/>
      <c r="AA161" s="402"/>
      <c r="AB161" s="402"/>
      <c r="AC161" s="402"/>
      <c r="AD161" s="402"/>
      <c r="AE161" s="402"/>
      <c r="AF161" s="402"/>
      <c r="AG161" s="402"/>
      <c r="AH161" s="402"/>
      <c r="AI161" s="402"/>
      <c r="AJ161" s="402"/>
      <c r="AK161" s="402"/>
      <c r="AZ161" s="571"/>
      <c r="BA161" s="491"/>
      <c r="BB161" s="491"/>
      <c r="BC161" s="491"/>
      <c r="BD161" s="491"/>
      <c r="BE161" s="491"/>
      <c r="BF161" s="491"/>
      <c r="BG161" s="491"/>
      <c r="BH161" s="491"/>
      <c r="BI161" s="491"/>
      <c r="BJ161" s="491"/>
    </row>
    <row r="162" spans="6:62" ht="93" customHeight="1" x14ac:dyDescent="0.25">
      <c r="F162" s="401"/>
      <c r="U162" s="401"/>
      <c r="V162" s="402"/>
      <c r="W162" s="402"/>
      <c r="X162" s="402"/>
      <c r="Y162" s="402"/>
      <c r="Z162" s="402"/>
      <c r="AA162" s="402"/>
      <c r="AB162" s="402"/>
      <c r="AC162" s="402"/>
      <c r="AD162" s="402"/>
      <c r="AE162" s="402"/>
      <c r="AF162" s="402"/>
      <c r="AG162" s="402"/>
      <c r="AH162" s="402"/>
      <c r="AI162" s="402"/>
      <c r="AJ162" s="402"/>
      <c r="AK162" s="402"/>
      <c r="AZ162" s="571"/>
      <c r="BA162" s="491"/>
      <c r="BB162" s="491"/>
      <c r="BC162" s="491"/>
      <c r="BD162" s="491"/>
      <c r="BE162" s="491"/>
      <c r="BF162" s="491"/>
      <c r="BG162" s="491"/>
      <c r="BH162" s="491"/>
      <c r="BI162" s="491"/>
      <c r="BJ162" s="491"/>
    </row>
    <row r="163" spans="6:62" ht="93" customHeight="1" x14ac:dyDescent="0.25">
      <c r="F163" s="401"/>
      <c r="U163" s="401"/>
      <c r="V163" s="402"/>
      <c r="W163" s="402"/>
      <c r="X163" s="402"/>
      <c r="Y163" s="402"/>
      <c r="Z163" s="402"/>
      <c r="AA163" s="402"/>
      <c r="AB163" s="402"/>
      <c r="AC163" s="402"/>
      <c r="AD163" s="402"/>
      <c r="AE163" s="402"/>
      <c r="AF163" s="402"/>
      <c r="AG163" s="402"/>
      <c r="AH163" s="402"/>
      <c r="AI163" s="402"/>
      <c r="AJ163" s="402"/>
      <c r="AK163" s="402"/>
      <c r="AZ163" s="571"/>
      <c r="BA163" s="491"/>
      <c r="BB163" s="491"/>
      <c r="BC163" s="491"/>
      <c r="BD163" s="491"/>
      <c r="BE163" s="491"/>
      <c r="BF163" s="491"/>
      <c r="BG163" s="491"/>
      <c r="BH163" s="491"/>
      <c r="BI163" s="491"/>
      <c r="BJ163" s="491"/>
    </row>
    <row r="164" spans="6:62" ht="93" customHeight="1" x14ac:dyDescent="0.25">
      <c r="F164" s="401"/>
      <c r="U164" s="401"/>
      <c r="V164" s="402"/>
      <c r="W164" s="402"/>
      <c r="X164" s="402"/>
      <c r="Y164" s="402"/>
      <c r="Z164" s="402"/>
      <c r="AA164" s="402"/>
      <c r="AB164" s="402"/>
      <c r="AC164" s="402"/>
      <c r="AD164" s="402"/>
      <c r="AE164" s="402"/>
      <c r="AF164" s="402"/>
      <c r="AG164" s="402"/>
      <c r="AH164" s="402"/>
      <c r="AI164" s="402"/>
      <c r="AJ164" s="402"/>
      <c r="AK164" s="402"/>
      <c r="AZ164" s="571"/>
      <c r="BA164" s="491"/>
      <c r="BB164" s="491"/>
      <c r="BC164" s="491"/>
      <c r="BD164" s="491"/>
      <c r="BE164" s="491"/>
      <c r="BF164" s="491"/>
      <c r="BG164" s="491"/>
      <c r="BH164" s="491"/>
      <c r="BI164" s="491"/>
      <c r="BJ164" s="491"/>
    </row>
    <row r="165" spans="6:62" ht="93" customHeight="1" x14ac:dyDescent="0.25">
      <c r="F165" s="401"/>
      <c r="U165" s="401"/>
      <c r="V165" s="402"/>
      <c r="W165" s="402"/>
      <c r="X165" s="402"/>
      <c r="Y165" s="402"/>
      <c r="Z165" s="402"/>
      <c r="AA165" s="402"/>
      <c r="AB165" s="402"/>
      <c r="AC165" s="402"/>
      <c r="AD165" s="402"/>
      <c r="AE165" s="402"/>
      <c r="AF165" s="402"/>
      <c r="AG165" s="402"/>
      <c r="AH165" s="402"/>
      <c r="AI165" s="402"/>
      <c r="AJ165" s="402"/>
      <c r="AK165" s="402"/>
      <c r="AZ165" s="571"/>
      <c r="BA165" s="491"/>
      <c r="BB165" s="491"/>
      <c r="BC165" s="491"/>
      <c r="BD165" s="491"/>
      <c r="BE165" s="491"/>
      <c r="BF165" s="491"/>
      <c r="BG165" s="491"/>
      <c r="BH165" s="491"/>
      <c r="BI165" s="491"/>
      <c r="BJ165" s="491"/>
    </row>
    <row r="166" spans="6:62" ht="93" customHeight="1" x14ac:dyDescent="0.25">
      <c r="F166" s="401"/>
      <c r="U166" s="401"/>
      <c r="V166" s="402"/>
      <c r="W166" s="402"/>
      <c r="X166" s="402"/>
      <c r="Y166" s="402"/>
      <c r="Z166" s="402"/>
      <c r="AA166" s="402"/>
      <c r="AB166" s="402"/>
      <c r="AC166" s="402"/>
      <c r="AD166" s="402"/>
      <c r="AE166" s="402"/>
      <c r="AF166" s="402"/>
      <c r="AG166" s="402"/>
      <c r="AH166" s="402"/>
      <c r="AI166" s="402"/>
      <c r="AJ166" s="402"/>
      <c r="AK166" s="402"/>
      <c r="AZ166" s="571"/>
      <c r="BA166" s="491"/>
      <c r="BB166" s="491"/>
      <c r="BC166" s="491"/>
      <c r="BD166" s="491"/>
      <c r="BE166" s="491"/>
      <c r="BF166" s="491"/>
      <c r="BG166" s="491"/>
      <c r="BH166" s="491"/>
      <c r="BI166" s="491"/>
      <c r="BJ166" s="491"/>
    </row>
    <row r="167" spans="6:62" ht="93" customHeight="1" x14ac:dyDescent="0.25">
      <c r="F167" s="401"/>
      <c r="U167" s="401"/>
      <c r="V167" s="402"/>
      <c r="W167" s="402"/>
      <c r="X167" s="402"/>
      <c r="Y167" s="402"/>
      <c r="Z167" s="402"/>
      <c r="AA167" s="402"/>
      <c r="AB167" s="402"/>
      <c r="AC167" s="402"/>
      <c r="AD167" s="402"/>
      <c r="AE167" s="402"/>
      <c r="AF167" s="402"/>
      <c r="AG167" s="402"/>
      <c r="AH167" s="402"/>
      <c r="AI167" s="402"/>
      <c r="AJ167" s="402"/>
      <c r="AK167" s="402"/>
      <c r="AZ167" s="571"/>
      <c r="BA167" s="491"/>
      <c r="BB167" s="491"/>
      <c r="BC167" s="491"/>
      <c r="BD167" s="491"/>
      <c r="BE167" s="491"/>
      <c r="BF167" s="491"/>
      <c r="BG167" s="491"/>
      <c r="BH167" s="491"/>
      <c r="BI167" s="491"/>
      <c r="BJ167" s="491"/>
    </row>
    <row r="168" spans="6:62" ht="93" customHeight="1" x14ac:dyDescent="0.25">
      <c r="F168" s="401"/>
      <c r="U168" s="401"/>
      <c r="V168" s="402"/>
      <c r="W168" s="402"/>
      <c r="X168" s="402"/>
      <c r="Y168" s="402"/>
      <c r="Z168" s="402"/>
      <c r="AA168" s="402"/>
      <c r="AB168" s="402"/>
      <c r="AC168" s="402"/>
      <c r="AD168" s="402"/>
      <c r="AE168" s="402"/>
      <c r="AF168" s="402"/>
      <c r="AG168" s="402"/>
      <c r="AH168" s="402"/>
      <c r="AI168" s="402"/>
      <c r="AJ168" s="402"/>
      <c r="AK168" s="402"/>
      <c r="AZ168" s="571"/>
      <c r="BA168" s="491"/>
      <c r="BB168" s="491"/>
      <c r="BC168" s="491"/>
      <c r="BD168" s="491"/>
      <c r="BE168" s="491"/>
      <c r="BF168" s="491"/>
      <c r="BG168" s="491"/>
      <c r="BH168" s="491"/>
      <c r="BI168" s="491"/>
      <c r="BJ168" s="491"/>
    </row>
    <row r="169" spans="6:62" ht="93" customHeight="1" x14ac:dyDescent="0.25">
      <c r="F169" s="401"/>
      <c r="U169" s="401"/>
      <c r="V169" s="402"/>
      <c r="W169" s="402"/>
      <c r="X169" s="402"/>
      <c r="Y169" s="402"/>
      <c r="Z169" s="402"/>
      <c r="AA169" s="402"/>
      <c r="AB169" s="402"/>
      <c r="AC169" s="402"/>
      <c r="AD169" s="402"/>
      <c r="AE169" s="402"/>
      <c r="AF169" s="402"/>
      <c r="AG169" s="402"/>
      <c r="AH169" s="402"/>
      <c r="AI169" s="402"/>
      <c r="AJ169" s="402"/>
      <c r="AK169" s="402"/>
      <c r="AZ169" s="571"/>
      <c r="BA169" s="491"/>
      <c r="BB169" s="491"/>
      <c r="BC169" s="491"/>
      <c r="BD169" s="491"/>
      <c r="BE169" s="491"/>
      <c r="BF169" s="491"/>
      <c r="BG169" s="491"/>
      <c r="BH169" s="491"/>
      <c r="BI169" s="491"/>
      <c r="BJ169" s="491"/>
    </row>
    <row r="170" spans="6:62" ht="93" customHeight="1" x14ac:dyDescent="0.25">
      <c r="F170" s="401"/>
      <c r="U170" s="401"/>
      <c r="V170" s="402"/>
      <c r="W170" s="402"/>
      <c r="X170" s="402"/>
      <c r="Y170" s="402"/>
      <c r="Z170" s="402"/>
      <c r="AA170" s="402"/>
      <c r="AB170" s="402"/>
      <c r="AC170" s="402"/>
      <c r="AD170" s="402"/>
      <c r="AE170" s="402"/>
      <c r="AF170" s="402"/>
      <c r="AG170" s="402"/>
      <c r="AH170" s="402"/>
      <c r="AI170" s="402"/>
      <c r="AJ170" s="402"/>
      <c r="AK170" s="402"/>
      <c r="AZ170" s="571"/>
      <c r="BA170" s="491"/>
      <c r="BB170" s="491"/>
      <c r="BC170" s="491"/>
      <c r="BD170" s="491"/>
      <c r="BE170" s="491"/>
      <c r="BF170" s="491"/>
      <c r="BG170" s="491"/>
      <c r="BH170" s="491"/>
      <c r="BI170" s="491"/>
      <c r="BJ170" s="491"/>
    </row>
    <row r="171" spans="6:62" ht="93" customHeight="1" x14ac:dyDescent="0.25">
      <c r="F171" s="401"/>
      <c r="U171" s="401"/>
      <c r="V171" s="402"/>
      <c r="W171" s="402"/>
      <c r="X171" s="402"/>
      <c r="Y171" s="402"/>
      <c r="Z171" s="402"/>
      <c r="AA171" s="402"/>
      <c r="AB171" s="402"/>
      <c r="AC171" s="402"/>
      <c r="AD171" s="402"/>
      <c r="AE171" s="402"/>
      <c r="AF171" s="402"/>
      <c r="AG171" s="402"/>
      <c r="AH171" s="402"/>
      <c r="AI171" s="402"/>
      <c r="AJ171" s="402"/>
      <c r="AK171" s="402"/>
      <c r="AZ171" s="571"/>
      <c r="BA171" s="491"/>
      <c r="BB171" s="491"/>
      <c r="BC171" s="491"/>
      <c r="BD171" s="491"/>
      <c r="BE171" s="491"/>
      <c r="BF171" s="491"/>
      <c r="BG171" s="491"/>
      <c r="BH171" s="491"/>
      <c r="BI171" s="491"/>
      <c r="BJ171" s="491"/>
    </row>
    <row r="172" spans="6:62" ht="93" customHeight="1" x14ac:dyDescent="0.25">
      <c r="F172" s="401"/>
      <c r="U172" s="401"/>
      <c r="V172" s="402"/>
      <c r="W172" s="402"/>
      <c r="X172" s="402"/>
      <c r="Y172" s="402"/>
      <c r="Z172" s="402"/>
      <c r="AA172" s="402"/>
      <c r="AB172" s="402"/>
      <c r="AC172" s="402"/>
      <c r="AD172" s="402"/>
      <c r="AE172" s="402"/>
      <c r="AF172" s="402"/>
      <c r="AG172" s="402"/>
      <c r="AH172" s="402"/>
      <c r="AI172" s="402"/>
      <c r="AJ172" s="402"/>
      <c r="AK172" s="402"/>
      <c r="AZ172" s="571"/>
      <c r="BA172" s="491"/>
      <c r="BB172" s="491"/>
      <c r="BC172" s="491"/>
      <c r="BD172" s="491"/>
      <c r="BE172" s="491"/>
      <c r="BF172" s="491"/>
      <c r="BG172" s="491"/>
      <c r="BH172" s="491"/>
      <c r="BI172" s="491"/>
      <c r="BJ172" s="491"/>
    </row>
    <row r="173" spans="6:62" ht="93" customHeight="1" x14ac:dyDescent="0.25">
      <c r="F173" s="401"/>
      <c r="U173" s="401"/>
      <c r="V173" s="402"/>
      <c r="W173" s="402"/>
      <c r="X173" s="402"/>
      <c r="Y173" s="402"/>
      <c r="Z173" s="402"/>
      <c r="AA173" s="402"/>
      <c r="AB173" s="402"/>
      <c r="AC173" s="402"/>
      <c r="AD173" s="402"/>
      <c r="AE173" s="402"/>
      <c r="AF173" s="402"/>
      <c r="AG173" s="402"/>
      <c r="AH173" s="402"/>
      <c r="AI173" s="402"/>
      <c r="AJ173" s="402"/>
      <c r="AK173" s="402"/>
      <c r="AZ173" s="571"/>
      <c r="BA173" s="491"/>
      <c r="BB173" s="491"/>
      <c r="BC173" s="491"/>
      <c r="BD173" s="491"/>
      <c r="BE173" s="491"/>
      <c r="BF173" s="491"/>
      <c r="BG173" s="491"/>
      <c r="BH173" s="491"/>
      <c r="BI173" s="491"/>
      <c r="BJ173" s="491"/>
    </row>
    <row r="174" spans="6:62" ht="93" customHeight="1" x14ac:dyDescent="0.25">
      <c r="F174" s="401"/>
      <c r="U174" s="401"/>
      <c r="V174" s="402"/>
      <c r="W174" s="402"/>
      <c r="X174" s="402"/>
      <c r="Y174" s="402"/>
      <c r="Z174" s="402"/>
      <c r="AA174" s="402"/>
      <c r="AB174" s="402"/>
      <c r="AC174" s="402"/>
      <c r="AD174" s="402"/>
      <c r="AE174" s="402"/>
      <c r="AF174" s="402"/>
      <c r="AG174" s="402"/>
      <c r="AH174" s="402"/>
      <c r="AI174" s="402"/>
      <c r="AJ174" s="402"/>
      <c r="AK174" s="402"/>
      <c r="AZ174" s="571"/>
      <c r="BA174" s="491"/>
      <c r="BB174" s="491"/>
      <c r="BC174" s="491"/>
      <c r="BD174" s="491"/>
      <c r="BE174" s="491"/>
      <c r="BF174" s="491"/>
      <c r="BG174" s="491"/>
      <c r="BH174" s="491"/>
      <c r="BI174" s="491"/>
      <c r="BJ174" s="491"/>
    </row>
    <row r="175" spans="6:62" ht="93" customHeight="1" x14ac:dyDescent="0.25">
      <c r="F175" s="401"/>
      <c r="U175" s="401"/>
      <c r="V175" s="402"/>
      <c r="W175" s="402"/>
      <c r="X175" s="402"/>
      <c r="Y175" s="402"/>
      <c r="Z175" s="402"/>
      <c r="AA175" s="402"/>
      <c r="AB175" s="402"/>
      <c r="AC175" s="402"/>
      <c r="AD175" s="402"/>
      <c r="AE175" s="402"/>
      <c r="AF175" s="402"/>
      <c r="AG175" s="402"/>
      <c r="AH175" s="402"/>
      <c r="AI175" s="402"/>
      <c r="AJ175" s="402"/>
      <c r="AK175" s="402"/>
      <c r="AZ175" s="571"/>
      <c r="BA175" s="491"/>
      <c r="BB175" s="491"/>
      <c r="BC175" s="491"/>
      <c r="BD175" s="491"/>
      <c r="BE175" s="491"/>
      <c r="BF175" s="491"/>
      <c r="BG175" s="491"/>
      <c r="BH175" s="491"/>
      <c r="BI175" s="491"/>
      <c r="BJ175" s="491"/>
    </row>
    <row r="176" spans="6:62" ht="93" customHeight="1" x14ac:dyDescent="0.25">
      <c r="F176" s="401"/>
      <c r="U176" s="401"/>
      <c r="V176" s="402"/>
      <c r="W176" s="402"/>
      <c r="X176" s="402"/>
      <c r="Y176" s="402"/>
      <c r="Z176" s="402"/>
      <c r="AA176" s="402"/>
      <c r="AB176" s="402"/>
      <c r="AC176" s="402"/>
      <c r="AD176" s="402"/>
      <c r="AE176" s="402"/>
      <c r="AF176" s="402"/>
      <c r="AG176" s="402"/>
      <c r="AH176" s="402"/>
      <c r="AI176" s="402"/>
      <c r="AJ176" s="402"/>
      <c r="AK176" s="402"/>
      <c r="AZ176" s="571"/>
      <c r="BA176" s="491"/>
      <c r="BB176" s="491"/>
      <c r="BC176" s="491"/>
      <c r="BD176" s="491"/>
      <c r="BE176" s="491"/>
      <c r="BF176" s="491"/>
      <c r="BG176" s="491"/>
      <c r="BH176" s="491"/>
      <c r="BI176" s="491"/>
      <c r="BJ176" s="491"/>
    </row>
    <row r="177" spans="6:62" ht="93" customHeight="1" x14ac:dyDescent="0.25">
      <c r="F177" s="401"/>
      <c r="U177" s="401"/>
      <c r="V177" s="402"/>
      <c r="W177" s="402"/>
      <c r="X177" s="402"/>
      <c r="Y177" s="402"/>
      <c r="Z177" s="402"/>
      <c r="AA177" s="402"/>
      <c r="AB177" s="402"/>
      <c r="AC177" s="402"/>
      <c r="AD177" s="402"/>
      <c r="AE177" s="402"/>
      <c r="AF177" s="402"/>
      <c r="AG177" s="402"/>
      <c r="AH177" s="402"/>
      <c r="AI177" s="402"/>
      <c r="AJ177" s="402"/>
      <c r="AK177" s="402"/>
      <c r="AZ177" s="571"/>
      <c r="BA177" s="491"/>
      <c r="BB177" s="491"/>
      <c r="BC177" s="491"/>
      <c r="BD177" s="491"/>
      <c r="BE177" s="491"/>
      <c r="BF177" s="491"/>
      <c r="BG177" s="491"/>
      <c r="BH177" s="491"/>
      <c r="BI177" s="491"/>
      <c r="BJ177" s="491"/>
    </row>
    <row r="178" spans="6:62" ht="93" customHeight="1" x14ac:dyDescent="0.25">
      <c r="F178" s="401"/>
      <c r="U178" s="401"/>
      <c r="V178" s="402"/>
      <c r="W178" s="402"/>
      <c r="X178" s="402"/>
      <c r="Y178" s="402"/>
      <c r="Z178" s="402"/>
      <c r="AA178" s="402"/>
      <c r="AB178" s="402"/>
      <c r="AC178" s="402"/>
      <c r="AD178" s="402"/>
      <c r="AE178" s="402"/>
      <c r="AF178" s="402"/>
      <c r="AG178" s="402"/>
      <c r="AH178" s="402"/>
      <c r="AI178" s="402"/>
      <c r="AJ178" s="402"/>
      <c r="AK178" s="402"/>
      <c r="AZ178" s="571"/>
      <c r="BA178" s="491"/>
      <c r="BB178" s="491"/>
      <c r="BC178" s="491"/>
      <c r="BD178" s="491"/>
      <c r="BE178" s="491"/>
      <c r="BF178" s="491"/>
      <c r="BG178" s="491"/>
      <c r="BH178" s="491"/>
      <c r="BI178" s="491"/>
      <c r="BJ178" s="491"/>
    </row>
    <row r="179" spans="6:62" ht="93" customHeight="1" x14ac:dyDescent="0.25">
      <c r="F179" s="401"/>
      <c r="U179" s="401"/>
      <c r="V179" s="402"/>
      <c r="W179" s="402"/>
      <c r="X179" s="402"/>
      <c r="Y179" s="402"/>
      <c r="Z179" s="402"/>
      <c r="AA179" s="402"/>
      <c r="AB179" s="402"/>
      <c r="AC179" s="402"/>
      <c r="AD179" s="402"/>
      <c r="AE179" s="402"/>
      <c r="AF179" s="402"/>
      <c r="AG179" s="402"/>
      <c r="AH179" s="402"/>
      <c r="AI179" s="402"/>
      <c r="AJ179" s="402"/>
      <c r="AK179" s="402"/>
      <c r="AZ179" s="571"/>
      <c r="BA179" s="491"/>
      <c r="BB179" s="491"/>
      <c r="BC179" s="491"/>
      <c r="BD179" s="491"/>
      <c r="BE179" s="491"/>
      <c r="BF179" s="491"/>
      <c r="BG179" s="491"/>
      <c r="BH179" s="491"/>
      <c r="BI179" s="491"/>
      <c r="BJ179" s="491"/>
    </row>
    <row r="180" spans="6:62" ht="93" customHeight="1" x14ac:dyDescent="0.25">
      <c r="F180" s="401"/>
      <c r="U180" s="401"/>
      <c r="V180" s="402"/>
      <c r="W180" s="402"/>
      <c r="X180" s="402"/>
      <c r="Y180" s="402"/>
      <c r="Z180" s="402"/>
      <c r="AA180" s="402"/>
      <c r="AB180" s="402"/>
      <c r="AC180" s="402"/>
      <c r="AD180" s="402"/>
      <c r="AE180" s="402"/>
      <c r="AF180" s="402"/>
      <c r="AG180" s="402"/>
      <c r="AH180" s="402"/>
      <c r="AI180" s="402"/>
      <c r="AJ180" s="402"/>
      <c r="AK180" s="402"/>
      <c r="AZ180" s="571"/>
      <c r="BA180" s="491"/>
      <c r="BB180" s="491"/>
      <c r="BC180" s="491"/>
      <c r="BD180" s="491"/>
      <c r="BE180" s="491"/>
      <c r="BF180" s="491"/>
      <c r="BG180" s="491"/>
      <c r="BH180" s="491"/>
      <c r="BI180" s="491"/>
      <c r="BJ180" s="491"/>
    </row>
    <row r="181" spans="6:62" ht="93" customHeight="1" x14ac:dyDescent="0.25">
      <c r="F181" s="401"/>
      <c r="U181" s="401"/>
      <c r="V181" s="402"/>
      <c r="W181" s="402"/>
      <c r="X181" s="402"/>
      <c r="Y181" s="402"/>
      <c r="Z181" s="402"/>
      <c r="AA181" s="402"/>
      <c r="AB181" s="402"/>
      <c r="AC181" s="402"/>
      <c r="AD181" s="402"/>
      <c r="AE181" s="402"/>
      <c r="AF181" s="402"/>
      <c r="AG181" s="402"/>
      <c r="AH181" s="402"/>
      <c r="AI181" s="402"/>
      <c r="AJ181" s="402"/>
      <c r="AK181" s="402"/>
      <c r="AZ181" s="571"/>
      <c r="BA181" s="491"/>
      <c r="BB181" s="491"/>
      <c r="BC181" s="491"/>
      <c r="BD181" s="491"/>
      <c r="BE181" s="491"/>
      <c r="BF181" s="491"/>
      <c r="BG181" s="491"/>
      <c r="BH181" s="491"/>
      <c r="BI181" s="491"/>
      <c r="BJ181" s="491"/>
    </row>
    <row r="182" spans="6:62" ht="93" customHeight="1" x14ac:dyDescent="0.25">
      <c r="F182" s="401"/>
      <c r="U182" s="401"/>
      <c r="V182" s="402"/>
      <c r="W182" s="402"/>
      <c r="X182" s="402"/>
      <c r="Y182" s="402"/>
      <c r="Z182" s="402"/>
      <c r="AA182" s="402"/>
      <c r="AB182" s="402"/>
      <c r="AC182" s="402"/>
      <c r="AD182" s="402"/>
      <c r="AE182" s="402"/>
      <c r="AF182" s="402"/>
      <c r="AG182" s="402"/>
      <c r="AH182" s="402"/>
      <c r="AI182" s="402"/>
      <c r="AJ182" s="402"/>
      <c r="AK182" s="402"/>
      <c r="AZ182" s="571"/>
      <c r="BA182" s="491"/>
      <c r="BB182" s="491"/>
      <c r="BC182" s="491"/>
      <c r="BD182" s="491"/>
      <c r="BE182" s="491"/>
      <c r="BF182" s="491"/>
      <c r="BG182" s="491"/>
      <c r="BH182" s="491"/>
      <c r="BI182" s="491"/>
      <c r="BJ182" s="491"/>
    </row>
    <row r="183" spans="6:62" ht="93" customHeight="1" x14ac:dyDescent="0.25">
      <c r="F183" s="401"/>
      <c r="U183" s="401"/>
      <c r="V183" s="402"/>
      <c r="W183" s="402"/>
      <c r="X183" s="402"/>
      <c r="Y183" s="402"/>
      <c r="Z183" s="402"/>
      <c r="AA183" s="402"/>
      <c r="AB183" s="402"/>
      <c r="AC183" s="402"/>
      <c r="AD183" s="402"/>
      <c r="AE183" s="402"/>
      <c r="AF183" s="402"/>
      <c r="AG183" s="402"/>
      <c r="AH183" s="402"/>
      <c r="AI183" s="402"/>
      <c r="AJ183" s="402"/>
      <c r="AK183" s="402"/>
      <c r="AZ183" s="571"/>
      <c r="BA183" s="491"/>
      <c r="BB183" s="491"/>
      <c r="BC183" s="491"/>
      <c r="BD183" s="491"/>
      <c r="BE183" s="491"/>
      <c r="BF183" s="491"/>
      <c r="BG183" s="491"/>
      <c r="BH183" s="491"/>
      <c r="BI183" s="491"/>
      <c r="BJ183" s="491"/>
    </row>
    <row r="184" spans="6:62" ht="93" customHeight="1" x14ac:dyDescent="0.25">
      <c r="F184" s="401"/>
      <c r="U184" s="401"/>
      <c r="V184" s="402"/>
      <c r="W184" s="402"/>
      <c r="X184" s="402"/>
      <c r="Y184" s="402"/>
      <c r="Z184" s="402"/>
      <c r="AA184" s="402"/>
      <c r="AB184" s="402"/>
      <c r="AC184" s="402"/>
      <c r="AD184" s="402"/>
      <c r="AE184" s="402"/>
      <c r="AF184" s="402"/>
      <c r="AG184" s="402"/>
      <c r="AH184" s="402"/>
      <c r="AI184" s="402"/>
      <c r="AJ184" s="402"/>
      <c r="AK184" s="402"/>
      <c r="AZ184" s="571"/>
      <c r="BA184" s="491"/>
      <c r="BB184" s="491"/>
      <c r="BC184" s="491"/>
      <c r="BD184" s="491"/>
      <c r="BE184" s="491"/>
      <c r="BF184" s="491"/>
      <c r="BG184" s="491"/>
      <c r="BH184" s="491"/>
      <c r="BI184" s="491"/>
      <c r="BJ184" s="491"/>
    </row>
    <row r="185" spans="6:62" ht="93" customHeight="1" x14ac:dyDescent="0.25">
      <c r="F185" s="401"/>
      <c r="U185" s="401"/>
      <c r="V185" s="402"/>
      <c r="W185" s="402"/>
      <c r="X185" s="402"/>
      <c r="Y185" s="402"/>
      <c r="Z185" s="402"/>
      <c r="AA185" s="402"/>
      <c r="AB185" s="402"/>
      <c r="AC185" s="402"/>
      <c r="AD185" s="402"/>
      <c r="AE185" s="402"/>
      <c r="AF185" s="402"/>
      <c r="AG185" s="402"/>
      <c r="AH185" s="402"/>
      <c r="AI185" s="402"/>
      <c r="AJ185" s="402"/>
      <c r="AK185" s="402"/>
      <c r="AZ185" s="571"/>
      <c r="BA185" s="491"/>
      <c r="BB185" s="491"/>
      <c r="BC185" s="491"/>
      <c r="BD185" s="491"/>
      <c r="BE185" s="491"/>
      <c r="BF185" s="491"/>
      <c r="BG185" s="491"/>
      <c r="BH185" s="491"/>
      <c r="BI185" s="491"/>
      <c r="BJ185" s="491"/>
    </row>
    <row r="186" spans="6:62" ht="93" customHeight="1" x14ac:dyDescent="0.25">
      <c r="F186" s="401"/>
      <c r="U186" s="401"/>
      <c r="V186" s="402"/>
      <c r="W186" s="402"/>
      <c r="X186" s="402"/>
      <c r="Y186" s="402"/>
      <c r="Z186" s="402"/>
      <c r="AA186" s="402"/>
      <c r="AB186" s="402"/>
      <c r="AC186" s="402"/>
      <c r="AD186" s="402"/>
      <c r="AE186" s="402"/>
      <c r="AF186" s="402"/>
      <c r="AG186" s="402"/>
      <c r="AH186" s="402"/>
      <c r="AI186" s="402"/>
      <c r="AJ186" s="402"/>
      <c r="AK186" s="402"/>
      <c r="AZ186" s="571"/>
      <c r="BA186" s="491"/>
      <c r="BB186" s="491"/>
      <c r="BC186" s="491"/>
      <c r="BD186" s="491"/>
      <c r="BE186" s="491"/>
      <c r="BF186" s="491"/>
      <c r="BG186" s="491"/>
      <c r="BH186" s="491"/>
      <c r="BI186" s="491"/>
      <c r="BJ186" s="491"/>
    </row>
    <row r="187" spans="6:62" ht="93" customHeight="1" x14ac:dyDescent="0.25">
      <c r="F187" s="401"/>
      <c r="U187" s="401"/>
      <c r="V187" s="402"/>
      <c r="W187" s="402"/>
      <c r="X187" s="402"/>
      <c r="Y187" s="402"/>
      <c r="Z187" s="402"/>
      <c r="AA187" s="402"/>
      <c r="AB187" s="402"/>
      <c r="AC187" s="402"/>
      <c r="AD187" s="402"/>
      <c r="AE187" s="402"/>
      <c r="AF187" s="402"/>
      <c r="AG187" s="402"/>
      <c r="AH187" s="402"/>
      <c r="AI187" s="402"/>
      <c r="AJ187" s="402"/>
      <c r="AK187" s="402"/>
      <c r="AZ187" s="571"/>
      <c r="BA187" s="491"/>
      <c r="BB187" s="491"/>
      <c r="BC187" s="491"/>
      <c r="BD187" s="491"/>
      <c r="BE187" s="491"/>
      <c r="BF187" s="491"/>
      <c r="BG187" s="491"/>
      <c r="BH187" s="491"/>
      <c r="BI187" s="491"/>
      <c r="BJ187" s="491"/>
    </row>
    <row r="188" spans="6:62" ht="93" customHeight="1" x14ac:dyDescent="0.25">
      <c r="F188" s="401"/>
      <c r="U188" s="401"/>
      <c r="V188" s="402"/>
      <c r="W188" s="402"/>
      <c r="X188" s="402"/>
      <c r="Y188" s="402"/>
      <c r="Z188" s="402"/>
      <c r="AA188" s="402"/>
      <c r="AB188" s="402"/>
      <c r="AC188" s="402"/>
      <c r="AD188" s="402"/>
      <c r="AE188" s="402"/>
      <c r="AF188" s="402"/>
      <c r="AG188" s="402"/>
      <c r="AH188" s="402"/>
      <c r="AI188" s="402"/>
      <c r="AJ188" s="402"/>
      <c r="AK188" s="402"/>
      <c r="AZ188" s="571"/>
      <c r="BA188" s="491"/>
      <c r="BB188" s="491"/>
      <c r="BC188" s="491"/>
      <c r="BD188" s="491"/>
      <c r="BE188" s="491"/>
      <c r="BF188" s="491"/>
      <c r="BG188" s="491"/>
      <c r="BH188" s="491"/>
      <c r="BI188" s="491"/>
      <c r="BJ188" s="491"/>
    </row>
    <row r="189" spans="6:62" ht="93" customHeight="1" x14ac:dyDescent="0.25">
      <c r="F189" s="401"/>
      <c r="U189" s="401"/>
      <c r="V189" s="402"/>
      <c r="W189" s="402"/>
      <c r="X189" s="402"/>
      <c r="Y189" s="402"/>
      <c r="Z189" s="402"/>
      <c r="AA189" s="402"/>
      <c r="AB189" s="402"/>
      <c r="AC189" s="402"/>
      <c r="AD189" s="402"/>
      <c r="AE189" s="402"/>
      <c r="AF189" s="402"/>
      <c r="AG189" s="402"/>
      <c r="AH189" s="402"/>
      <c r="AI189" s="402"/>
      <c r="AJ189" s="402"/>
      <c r="AK189" s="402"/>
      <c r="AZ189" s="571"/>
      <c r="BA189" s="491"/>
      <c r="BB189" s="491"/>
      <c r="BC189" s="491"/>
      <c r="BD189" s="491"/>
      <c r="BE189" s="491"/>
      <c r="BF189" s="491"/>
      <c r="BG189" s="491"/>
      <c r="BH189" s="491"/>
      <c r="BI189" s="491"/>
      <c r="BJ189" s="491"/>
    </row>
    <row r="190" spans="6:62" ht="93" customHeight="1" x14ac:dyDescent="0.25">
      <c r="F190" s="401"/>
      <c r="U190" s="401"/>
      <c r="V190" s="402"/>
      <c r="W190" s="402"/>
      <c r="X190" s="402"/>
      <c r="Y190" s="402"/>
      <c r="Z190" s="402"/>
      <c r="AA190" s="402"/>
      <c r="AB190" s="402"/>
      <c r="AC190" s="402"/>
      <c r="AD190" s="402"/>
      <c r="AE190" s="402"/>
      <c r="AF190" s="402"/>
      <c r="AG190" s="402"/>
      <c r="AH190" s="402"/>
      <c r="AI190" s="402"/>
      <c r="AJ190" s="402"/>
      <c r="AK190" s="402"/>
      <c r="AZ190" s="571"/>
      <c r="BA190" s="491"/>
      <c r="BB190" s="491"/>
      <c r="BC190" s="491"/>
      <c r="BD190" s="491"/>
      <c r="BE190" s="491"/>
      <c r="BF190" s="491"/>
      <c r="BG190" s="491"/>
      <c r="BH190" s="491"/>
      <c r="BI190" s="491"/>
      <c r="BJ190" s="491"/>
    </row>
    <row r="191" spans="6:62" ht="93" customHeight="1" x14ac:dyDescent="0.25">
      <c r="F191" s="401"/>
      <c r="U191" s="401"/>
      <c r="V191" s="402"/>
      <c r="W191" s="402"/>
      <c r="X191" s="402"/>
      <c r="Y191" s="402"/>
      <c r="Z191" s="402"/>
      <c r="AA191" s="402"/>
      <c r="AB191" s="402"/>
      <c r="AC191" s="402"/>
      <c r="AD191" s="402"/>
      <c r="AE191" s="402"/>
      <c r="AF191" s="402"/>
      <c r="AG191" s="402"/>
      <c r="AH191" s="402"/>
      <c r="AI191" s="402"/>
      <c r="AJ191" s="402"/>
      <c r="AK191" s="402"/>
      <c r="AZ191" s="571"/>
      <c r="BA191" s="491"/>
      <c r="BB191" s="491"/>
      <c r="BC191" s="491"/>
      <c r="BD191" s="491"/>
      <c r="BE191" s="491"/>
      <c r="BF191" s="491"/>
      <c r="BG191" s="491"/>
      <c r="BH191" s="491"/>
      <c r="BI191" s="491"/>
      <c r="BJ191" s="491"/>
    </row>
    <row r="192" spans="6:62" ht="93" customHeight="1" x14ac:dyDescent="0.25">
      <c r="F192" s="401"/>
      <c r="U192" s="401"/>
      <c r="V192" s="402"/>
      <c r="W192" s="402"/>
      <c r="X192" s="402"/>
      <c r="Y192" s="402"/>
      <c r="Z192" s="402"/>
      <c r="AA192" s="402"/>
      <c r="AB192" s="402"/>
      <c r="AC192" s="402"/>
      <c r="AD192" s="402"/>
      <c r="AE192" s="402"/>
      <c r="AF192" s="402"/>
      <c r="AG192" s="402"/>
      <c r="AH192" s="402"/>
      <c r="AI192" s="402"/>
      <c r="AJ192" s="402"/>
      <c r="AK192" s="402"/>
      <c r="AZ192" s="571"/>
      <c r="BA192" s="491"/>
      <c r="BB192" s="491"/>
      <c r="BC192" s="491"/>
      <c r="BD192" s="491"/>
      <c r="BE192" s="491"/>
      <c r="BF192" s="491"/>
      <c r="BG192" s="491"/>
      <c r="BH192" s="491"/>
      <c r="BI192" s="491"/>
      <c r="BJ192" s="491"/>
    </row>
    <row r="193" spans="6:62" ht="93" customHeight="1" x14ac:dyDescent="0.25">
      <c r="F193" s="401"/>
      <c r="U193" s="401"/>
      <c r="V193" s="402"/>
      <c r="W193" s="402"/>
      <c r="X193" s="402"/>
      <c r="Y193" s="402"/>
      <c r="Z193" s="402"/>
      <c r="AA193" s="402"/>
      <c r="AB193" s="402"/>
      <c r="AC193" s="402"/>
      <c r="AD193" s="402"/>
      <c r="AE193" s="402"/>
      <c r="AF193" s="402"/>
      <c r="AG193" s="402"/>
      <c r="AH193" s="402"/>
      <c r="AI193" s="402"/>
      <c r="AJ193" s="402"/>
      <c r="AK193" s="402"/>
      <c r="AZ193" s="571"/>
      <c r="BA193" s="491"/>
      <c r="BB193" s="491"/>
      <c r="BC193" s="491"/>
      <c r="BD193" s="491"/>
      <c r="BE193" s="491"/>
      <c r="BF193" s="491"/>
      <c r="BG193" s="491"/>
      <c r="BH193" s="491"/>
      <c r="BI193" s="491"/>
      <c r="BJ193" s="491"/>
    </row>
    <row r="194" spans="6:62" ht="93" customHeight="1" x14ac:dyDescent="0.25">
      <c r="F194" s="401"/>
      <c r="U194" s="401"/>
      <c r="V194" s="402"/>
      <c r="W194" s="402"/>
      <c r="X194" s="402"/>
      <c r="Y194" s="402"/>
      <c r="Z194" s="402"/>
      <c r="AA194" s="402"/>
      <c r="AB194" s="402"/>
      <c r="AC194" s="402"/>
      <c r="AD194" s="402"/>
      <c r="AE194" s="402"/>
      <c r="AF194" s="402"/>
      <c r="AG194" s="402"/>
      <c r="AH194" s="402"/>
      <c r="AI194" s="402"/>
      <c r="AJ194" s="402"/>
      <c r="AK194" s="402"/>
      <c r="AZ194" s="571"/>
      <c r="BA194" s="491"/>
      <c r="BB194" s="491"/>
      <c r="BC194" s="491"/>
      <c r="BD194" s="491"/>
      <c r="BE194" s="491"/>
      <c r="BF194" s="491"/>
      <c r="BG194" s="491"/>
      <c r="BH194" s="491"/>
      <c r="BI194" s="491"/>
      <c r="BJ194" s="491"/>
    </row>
    <row r="195" spans="6:62" ht="93" customHeight="1" x14ac:dyDescent="0.25">
      <c r="F195" s="401"/>
      <c r="U195" s="401"/>
      <c r="V195" s="402"/>
      <c r="W195" s="402"/>
      <c r="X195" s="402"/>
      <c r="Y195" s="402"/>
      <c r="Z195" s="402"/>
      <c r="AA195" s="402"/>
      <c r="AB195" s="402"/>
      <c r="AC195" s="402"/>
      <c r="AD195" s="402"/>
      <c r="AE195" s="402"/>
      <c r="AF195" s="402"/>
      <c r="AG195" s="402"/>
      <c r="AH195" s="402"/>
      <c r="AI195" s="402"/>
      <c r="AJ195" s="402"/>
      <c r="AK195" s="402"/>
      <c r="AZ195" s="571"/>
      <c r="BA195" s="491"/>
      <c r="BB195" s="491"/>
      <c r="BC195" s="491"/>
      <c r="BD195" s="491"/>
      <c r="BE195" s="491"/>
      <c r="BF195" s="491"/>
      <c r="BG195" s="491"/>
      <c r="BH195" s="491"/>
      <c r="BI195" s="491"/>
      <c r="BJ195" s="491"/>
    </row>
    <row r="196" spans="6:62" ht="93" customHeight="1" x14ac:dyDescent="0.25">
      <c r="F196" s="401"/>
      <c r="U196" s="401"/>
      <c r="V196" s="402"/>
      <c r="W196" s="402"/>
      <c r="X196" s="402"/>
      <c r="Y196" s="402"/>
      <c r="Z196" s="402"/>
      <c r="AA196" s="402"/>
      <c r="AB196" s="402"/>
      <c r="AC196" s="402"/>
      <c r="AD196" s="402"/>
      <c r="AE196" s="402"/>
      <c r="AF196" s="402"/>
      <c r="AG196" s="402"/>
      <c r="AH196" s="402"/>
      <c r="AI196" s="402"/>
      <c r="AJ196" s="402"/>
      <c r="AK196" s="402"/>
      <c r="AZ196" s="571"/>
      <c r="BA196" s="491"/>
      <c r="BB196" s="491"/>
      <c r="BC196" s="491"/>
      <c r="BD196" s="491"/>
      <c r="BE196" s="491"/>
      <c r="BF196" s="491"/>
      <c r="BG196" s="491"/>
      <c r="BH196" s="491"/>
      <c r="BI196" s="491"/>
      <c r="BJ196" s="491"/>
    </row>
    <row r="197" spans="6:62" ht="93" customHeight="1" x14ac:dyDescent="0.25">
      <c r="F197" s="401"/>
      <c r="U197" s="401"/>
      <c r="V197" s="402"/>
      <c r="W197" s="402"/>
      <c r="X197" s="402"/>
      <c r="Y197" s="402"/>
      <c r="Z197" s="402"/>
      <c r="AA197" s="402"/>
      <c r="AB197" s="402"/>
      <c r="AC197" s="402"/>
      <c r="AD197" s="402"/>
      <c r="AE197" s="402"/>
      <c r="AF197" s="402"/>
      <c r="AG197" s="402"/>
      <c r="AH197" s="402"/>
      <c r="AI197" s="402"/>
      <c r="AJ197" s="402"/>
      <c r="AK197" s="402"/>
      <c r="AZ197" s="571"/>
      <c r="BA197" s="491"/>
      <c r="BB197" s="491"/>
      <c r="BC197" s="491"/>
      <c r="BD197" s="491"/>
      <c r="BE197" s="491"/>
      <c r="BF197" s="491"/>
      <c r="BG197" s="491"/>
      <c r="BH197" s="491"/>
      <c r="BI197" s="491"/>
      <c r="BJ197" s="491"/>
    </row>
    <row r="198" spans="6:62" ht="93" customHeight="1" x14ac:dyDescent="0.25">
      <c r="F198" s="401"/>
      <c r="U198" s="401"/>
      <c r="V198" s="402"/>
      <c r="W198" s="402"/>
      <c r="X198" s="402"/>
      <c r="Y198" s="402"/>
      <c r="Z198" s="402"/>
      <c r="AA198" s="402"/>
      <c r="AB198" s="402"/>
      <c r="AC198" s="402"/>
      <c r="AD198" s="402"/>
      <c r="AE198" s="402"/>
      <c r="AF198" s="402"/>
      <c r="AG198" s="402"/>
      <c r="AH198" s="402"/>
      <c r="AI198" s="402"/>
      <c r="AJ198" s="402"/>
      <c r="AK198" s="402"/>
      <c r="AZ198" s="571"/>
      <c r="BA198" s="491"/>
      <c r="BB198" s="491"/>
      <c r="BC198" s="491"/>
      <c r="BD198" s="491"/>
      <c r="BE198" s="491"/>
      <c r="BF198" s="491"/>
      <c r="BG198" s="491"/>
      <c r="BH198" s="491"/>
      <c r="BI198" s="491"/>
      <c r="BJ198" s="491"/>
    </row>
    <row r="199" spans="6:62" ht="93" customHeight="1" x14ac:dyDescent="0.25">
      <c r="F199" s="401"/>
      <c r="U199" s="401"/>
      <c r="V199" s="402"/>
      <c r="W199" s="402"/>
      <c r="X199" s="402"/>
      <c r="Y199" s="402"/>
      <c r="Z199" s="402"/>
      <c r="AA199" s="402"/>
      <c r="AB199" s="402"/>
      <c r="AC199" s="402"/>
      <c r="AD199" s="402"/>
      <c r="AE199" s="402"/>
      <c r="AF199" s="402"/>
      <c r="AG199" s="402"/>
      <c r="AH199" s="402"/>
      <c r="AI199" s="402"/>
      <c r="AJ199" s="402"/>
      <c r="AK199" s="402"/>
      <c r="AZ199" s="571"/>
      <c r="BA199" s="491"/>
      <c r="BB199" s="491"/>
      <c r="BC199" s="491"/>
      <c r="BD199" s="491"/>
      <c r="BE199" s="491"/>
      <c r="BF199" s="491"/>
      <c r="BG199" s="491"/>
      <c r="BH199" s="491"/>
      <c r="BI199" s="491"/>
      <c r="BJ199" s="491"/>
    </row>
    <row r="200" spans="6:62" ht="93" customHeight="1" x14ac:dyDescent="0.25">
      <c r="F200" s="401"/>
      <c r="U200" s="401"/>
      <c r="V200" s="402"/>
      <c r="W200" s="402"/>
      <c r="X200" s="402"/>
      <c r="Y200" s="402"/>
      <c r="Z200" s="402"/>
      <c r="AA200" s="402"/>
      <c r="AB200" s="402"/>
      <c r="AC200" s="402"/>
      <c r="AD200" s="402"/>
      <c r="AE200" s="402"/>
      <c r="AF200" s="402"/>
      <c r="AG200" s="402"/>
      <c r="AH200" s="402"/>
      <c r="AI200" s="402"/>
      <c r="AJ200" s="402"/>
      <c r="AK200" s="402"/>
      <c r="AZ200" s="571"/>
      <c r="BA200" s="491"/>
      <c r="BB200" s="491"/>
      <c r="BC200" s="491"/>
      <c r="BD200" s="491"/>
      <c r="BE200" s="491"/>
      <c r="BF200" s="491"/>
      <c r="BG200" s="491"/>
      <c r="BH200" s="491"/>
      <c r="BI200" s="491"/>
      <c r="BJ200" s="491"/>
    </row>
    <row r="201" spans="6:62" ht="93" customHeight="1" x14ac:dyDescent="0.25">
      <c r="F201" s="401"/>
      <c r="U201" s="401"/>
      <c r="V201" s="402"/>
      <c r="W201" s="402"/>
      <c r="X201" s="402"/>
      <c r="Y201" s="402"/>
      <c r="Z201" s="402"/>
      <c r="AA201" s="402"/>
      <c r="AB201" s="402"/>
      <c r="AC201" s="402"/>
      <c r="AD201" s="402"/>
      <c r="AE201" s="402"/>
      <c r="AF201" s="402"/>
      <c r="AG201" s="402"/>
      <c r="AH201" s="402"/>
      <c r="AI201" s="402"/>
      <c r="AJ201" s="402"/>
      <c r="AK201" s="402"/>
      <c r="AZ201" s="571"/>
      <c r="BA201" s="491"/>
      <c r="BB201" s="491"/>
      <c r="BC201" s="491"/>
      <c r="BD201" s="491"/>
      <c r="BE201" s="491"/>
      <c r="BF201" s="491"/>
      <c r="BG201" s="491"/>
      <c r="BH201" s="491"/>
      <c r="BI201" s="491"/>
      <c r="BJ201" s="491"/>
    </row>
    <row r="202" spans="6:62" ht="93" customHeight="1" x14ac:dyDescent="0.25">
      <c r="F202" s="401"/>
      <c r="U202" s="401"/>
      <c r="V202" s="402"/>
      <c r="W202" s="402"/>
      <c r="X202" s="402"/>
      <c r="Y202" s="402"/>
      <c r="Z202" s="402"/>
      <c r="AA202" s="402"/>
      <c r="AB202" s="402"/>
      <c r="AC202" s="402"/>
      <c r="AD202" s="402"/>
      <c r="AE202" s="402"/>
      <c r="AF202" s="402"/>
      <c r="AG202" s="402"/>
      <c r="AH202" s="402"/>
      <c r="AI202" s="402"/>
      <c r="AJ202" s="402"/>
      <c r="AK202" s="402"/>
      <c r="AZ202" s="571"/>
      <c r="BA202" s="491"/>
      <c r="BB202" s="491"/>
      <c r="BC202" s="491"/>
      <c r="BD202" s="491"/>
      <c r="BE202" s="491"/>
      <c r="BF202" s="491"/>
      <c r="BG202" s="491"/>
      <c r="BH202" s="491"/>
      <c r="BI202" s="491"/>
      <c r="BJ202" s="491"/>
    </row>
    <row r="203" spans="6:62" ht="93" customHeight="1" x14ac:dyDescent="0.25">
      <c r="F203" s="401"/>
      <c r="U203" s="401"/>
      <c r="V203" s="402"/>
      <c r="W203" s="402"/>
      <c r="X203" s="402"/>
      <c r="Y203" s="402"/>
      <c r="Z203" s="402"/>
      <c r="AA203" s="402"/>
      <c r="AB203" s="402"/>
      <c r="AC203" s="402"/>
      <c r="AD203" s="402"/>
      <c r="AE203" s="402"/>
      <c r="AF203" s="402"/>
      <c r="AG203" s="402"/>
      <c r="AH203" s="402"/>
      <c r="AI203" s="402"/>
      <c r="AJ203" s="402"/>
      <c r="AK203" s="402"/>
      <c r="AZ203" s="571"/>
      <c r="BA203" s="491"/>
      <c r="BB203" s="491"/>
      <c r="BC203" s="491"/>
      <c r="BD203" s="491"/>
      <c r="BE203" s="491"/>
      <c r="BF203" s="491"/>
      <c r="BG203" s="491"/>
      <c r="BH203" s="491"/>
      <c r="BI203" s="491"/>
      <c r="BJ203" s="491"/>
    </row>
    <row r="204" spans="6:62" ht="93" customHeight="1" x14ac:dyDescent="0.25">
      <c r="F204" s="401"/>
      <c r="U204" s="401"/>
      <c r="V204" s="402"/>
      <c r="W204" s="402"/>
      <c r="X204" s="402"/>
      <c r="Y204" s="402"/>
      <c r="Z204" s="402"/>
      <c r="AA204" s="402"/>
      <c r="AB204" s="402"/>
      <c r="AC204" s="402"/>
      <c r="AD204" s="402"/>
      <c r="AE204" s="402"/>
      <c r="AF204" s="402"/>
      <c r="AG204" s="402"/>
      <c r="AH204" s="402"/>
      <c r="AI204" s="402"/>
      <c r="AJ204" s="402"/>
      <c r="AK204" s="402"/>
      <c r="AZ204" s="571"/>
      <c r="BA204" s="491"/>
      <c r="BB204" s="491"/>
      <c r="BC204" s="491"/>
      <c r="BD204" s="491"/>
      <c r="BE204" s="491"/>
      <c r="BF204" s="491"/>
      <c r="BG204" s="491"/>
      <c r="BH204" s="491"/>
      <c r="BI204" s="491"/>
      <c r="BJ204" s="491"/>
    </row>
    <row r="205" spans="6:62" ht="93" customHeight="1" x14ac:dyDescent="0.25">
      <c r="F205" s="401"/>
      <c r="U205" s="401"/>
      <c r="V205" s="402"/>
      <c r="W205" s="402"/>
      <c r="X205" s="402"/>
      <c r="Y205" s="402"/>
      <c r="Z205" s="402"/>
      <c r="AA205" s="402"/>
      <c r="AB205" s="402"/>
      <c r="AC205" s="402"/>
      <c r="AD205" s="402"/>
      <c r="AE205" s="402"/>
      <c r="AF205" s="402"/>
      <c r="AG205" s="402"/>
      <c r="AH205" s="402"/>
      <c r="AI205" s="402"/>
      <c r="AJ205" s="402"/>
      <c r="AK205" s="402"/>
      <c r="AZ205" s="571"/>
      <c r="BA205" s="491"/>
      <c r="BB205" s="491"/>
      <c r="BC205" s="491"/>
      <c r="BD205" s="491"/>
      <c r="BE205" s="491"/>
      <c r="BF205" s="491"/>
      <c r="BG205" s="491"/>
      <c r="BH205" s="491"/>
      <c r="BI205" s="491"/>
      <c r="BJ205" s="491"/>
    </row>
    <row r="206" spans="6:62" ht="93" customHeight="1" x14ac:dyDescent="0.25">
      <c r="F206" s="401"/>
      <c r="U206" s="401"/>
      <c r="V206" s="402"/>
      <c r="W206" s="402"/>
      <c r="X206" s="402"/>
      <c r="Y206" s="402"/>
      <c r="Z206" s="402"/>
      <c r="AA206" s="402"/>
      <c r="AB206" s="402"/>
      <c r="AC206" s="402"/>
      <c r="AD206" s="402"/>
      <c r="AE206" s="402"/>
      <c r="AF206" s="402"/>
      <c r="AG206" s="402"/>
      <c r="AH206" s="402"/>
      <c r="AI206" s="402"/>
      <c r="AJ206" s="402"/>
      <c r="AK206" s="402"/>
      <c r="AZ206" s="571"/>
      <c r="BA206" s="491"/>
      <c r="BB206" s="491"/>
      <c r="BC206" s="491"/>
      <c r="BD206" s="491"/>
      <c r="BE206" s="491"/>
      <c r="BF206" s="491"/>
      <c r="BG206" s="491"/>
      <c r="BH206" s="491"/>
      <c r="BI206" s="491"/>
      <c r="BJ206" s="491"/>
    </row>
    <row r="207" spans="6:62" ht="93" customHeight="1" x14ac:dyDescent="0.25">
      <c r="F207" s="401"/>
      <c r="U207" s="401"/>
      <c r="V207" s="402"/>
      <c r="W207" s="402"/>
      <c r="X207" s="402"/>
      <c r="Y207" s="402"/>
      <c r="Z207" s="402"/>
      <c r="AA207" s="402"/>
      <c r="AB207" s="402"/>
      <c r="AC207" s="402"/>
      <c r="AD207" s="402"/>
      <c r="AE207" s="402"/>
      <c r="AF207" s="402"/>
      <c r="AG207" s="402"/>
      <c r="AH207" s="402"/>
      <c r="AI207" s="402"/>
      <c r="AJ207" s="402"/>
      <c r="AK207" s="402"/>
      <c r="AZ207" s="571"/>
      <c r="BA207" s="491"/>
      <c r="BB207" s="491"/>
      <c r="BC207" s="491"/>
      <c r="BD207" s="491"/>
      <c r="BE207" s="491"/>
      <c r="BF207" s="491"/>
      <c r="BG207" s="491"/>
      <c r="BH207" s="491"/>
      <c r="BI207" s="491"/>
      <c r="BJ207" s="491"/>
    </row>
    <row r="208" spans="6:62" ht="93" customHeight="1" x14ac:dyDescent="0.25">
      <c r="F208" s="401"/>
      <c r="U208" s="401"/>
      <c r="V208" s="402"/>
      <c r="W208" s="402"/>
      <c r="X208" s="402"/>
      <c r="Y208" s="402"/>
      <c r="Z208" s="402"/>
      <c r="AA208" s="402"/>
      <c r="AB208" s="402"/>
      <c r="AC208" s="402"/>
      <c r="AD208" s="402"/>
      <c r="AE208" s="402"/>
      <c r="AF208" s="402"/>
      <c r="AG208" s="402"/>
      <c r="AH208" s="402"/>
      <c r="AI208" s="402"/>
      <c r="AJ208" s="402"/>
      <c r="AK208" s="402"/>
      <c r="AZ208" s="571"/>
      <c r="BA208" s="491"/>
      <c r="BB208" s="491"/>
      <c r="BC208" s="491"/>
      <c r="BD208" s="491"/>
      <c r="BE208" s="491"/>
      <c r="BF208" s="491"/>
      <c r="BG208" s="491"/>
      <c r="BH208" s="491"/>
      <c r="BI208" s="491"/>
      <c r="BJ208" s="491"/>
    </row>
    <row r="209" spans="6:62" ht="93" customHeight="1" x14ac:dyDescent="0.25">
      <c r="F209" s="401"/>
      <c r="U209" s="401"/>
      <c r="V209" s="402"/>
      <c r="W209" s="402"/>
      <c r="X209" s="402"/>
      <c r="Y209" s="402"/>
      <c r="Z209" s="402"/>
      <c r="AA209" s="402"/>
      <c r="AB209" s="402"/>
      <c r="AC209" s="402"/>
      <c r="AD209" s="402"/>
      <c r="AE209" s="402"/>
      <c r="AF209" s="402"/>
      <c r="AG209" s="402"/>
      <c r="AH209" s="402"/>
      <c r="AI209" s="402"/>
      <c r="AJ209" s="402"/>
      <c r="AK209" s="402"/>
      <c r="AZ209" s="571"/>
      <c r="BA209" s="491"/>
      <c r="BB209" s="491"/>
      <c r="BC209" s="491"/>
      <c r="BD209" s="491"/>
      <c r="BE209" s="491"/>
      <c r="BF209" s="491"/>
      <c r="BG209" s="491"/>
      <c r="BH209" s="491"/>
      <c r="BI209" s="491"/>
      <c r="BJ209" s="491"/>
    </row>
    <row r="210" spans="6:62" ht="93" customHeight="1" x14ac:dyDescent="0.25">
      <c r="F210" s="401"/>
      <c r="U210" s="401"/>
      <c r="V210" s="402"/>
      <c r="W210" s="402"/>
      <c r="X210" s="402"/>
      <c r="Y210" s="402"/>
      <c r="Z210" s="402"/>
      <c r="AA210" s="402"/>
      <c r="AB210" s="402"/>
      <c r="AC210" s="402"/>
      <c r="AD210" s="402"/>
      <c r="AE210" s="402"/>
      <c r="AF210" s="402"/>
      <c r="AG210" s="402"/>
      <c r="AH210" s="402"/>
      <c r="AI210" s="402"/>
      <c r="AJ210" s="402"/>
      <c r="AK210" s="402"/>
      <c r="AZ210" s="571"/>
      <c r="BA210" s="491"/>
      <c r="BB210" s="491"/>
      <c r="BC210" s="491"/>
      <c r="BD210" s="491"/>
      <c r="BE210" s="491"/>
      <c r="BF210" s="491"/>
      <c r="BG210" s="491"/>
      <c r="BH210" s="491"/>
      <c r="BI210" s="491"/>
      <c r="BJ210" s="491"/>
    </row>
    <row r="211" spans="6:62" ht="93" customHeight="1" x14ac:dyDescent="0.25">
      <c r="F211" s="401"/>
      <c r="U211" s="401"/>
      <c r="V211" s="402"/>
      <c r="W211" s="402"/>
      <c r="X211" s="402"/>
      <c r="Y211" s="402"/>
      <c r="Z211" s="402"/>
      <c r="AA211" s="402"/>
      <c r="AB211" s="402"/>
      <c r="AC211" s="402"/>
      <c r="AD211" s="402"/>
      <c r="AE211" s="402"/>
      <c r="AF211" s="402"/>
      <c r="AG211" s="402"/>
      <c r="AH211" s="402"/>
      <c r="AI211" s="402"/>
      <c r="AJ211" s="402"/>
      <c r="AK211" s="402"/>
      <c r="AZ211" s="571"/>
      <c r="BA211" s="491"/>
      <c r="BB211" s="491"/>
      <c r="BC211" s="491"/>
      <c r="BD211" s="491"/>
      <c r="BE211" s="491"/>
      <c r="BF211" s="491"/>
      <c r="BG211" s="491"/>
      <c r="BH211" s="491"/>
      <c r="BI211" s="491"/>
      <c r="BJ211" s="491"/>
    </row>
    <row r="212" spans="6:62" ht="93" customHeight="1" x14ac:dyDescent="0.25">
      <c r="F212" s="401"/>
      <c r="U212" s="401"/>
      <c r="V212" s="402"/>
      <c r="W212" s="402"/>
      <c r="X212" s="402"/>
      <c r="Y212" s="402"/>
      <c r="Z212" s="402"/>
      <c r="AA212" s="402"/>
      <c r="AB212" s="402"/>
      <c r="AC212" s="402"/>
      <c r="AD212" s="402"/>
      <c r="AE212" s="402"/>
      <c r="AF212" s="402"/>
      <c r="AG212" s="402"/>
      <c r="AH212" s="402"/>
      <c r="AI212" s="402"/>
      <c r="AJ212" s="402"/>
      <c r="AK212" s="402"/>
      <c r="AZ212" s="571"/>
      <c r="BA212" s="491"/>
      <c r="BB212" s="491"/>
      <c r="BC212" s="491"/>
      <c r="BD212" s="491"/>
      <c r="BE212" s="491"/>
      <c r="BF212" s="491"/>
      <c r="BG212" s="491"/>
      <c r="BH212" s="491"/>
      <c r="BI212" s="491"/>
      <c r="BJ212" s="491"/>
    </row>
    <row r="213" spans="6:62" ht="93" customHeight="1" x14ac:dyDescent="0.25">
      <c r="F213" s="401"/>
      <c r="U213" s="401"/>
      <c r="V213" s="402"/>
      <c r="W213" s="402"/>
      <c r="X213" s="402"/>
      <c r="Y213" s="402"/>
      <c r="Z213" s="402"/>
      <c r="AA213" s="402"/>
      <c r="AB213" s="402"/>
      <c r="AC213" s="402"/>
      <c r="AD213" s="402"/>
      <c r="AE213" s="402"/>
      <c r="AF213" s="402"/>
      <c r="AG213" s="402"/>
      <c r="AH213" s="402"/>
      <c r="AI213" s="402"/>
      <c r="AJ213" s="402"/>
      <c r="AK213" s="402"/>
      <c r="AZ213" s="571"/>
      <c r="BA213" s="491"/>
      <c r="BB213" s="491"/>
      <c r="BC213" s="491"/>
      <c r="BD213" s="491"/>
      <c r="BE213" s="491"/>
      <c r="BF213" s="491"/>
      <c r="BG213" s="491"/>
      <c r="BH213" s="491"/>
      <c r="BI213" s="491"/>
      <c r="BJ213" s="491"/>
    </row>
    <row r="214" spans="6:62" ht="93" customHeight="1" x14ac:dyDescent="0.25">
      <c r="F214" s="401"/>
      <c r="U214" s="401"/>
      <c r="V214" s="402"/>
      <c r="W214" s="402"/>
      <c r="X214" s="402"/>
      <c r="Y214" s="402"/>
      <c r="Z214" s="402"/>
      <c r="AA214" s="402"/>
      <c r="AB214" s="402"/>
      <c r="AC214" s="402"/>
      <c r="AD214" s="402"/>
      <c r="AE214" s="402"/>
      <c r="AF214" s="402"/>
      <c r="AG214" s="402"/>
      <c r="AH214" s="402"/>
      <c r="AI214" s="402"/>
      <c r="AJ214" s="402"/>
      <c r="AK214" s="402"/>
      <c r="AZ214" s="571"/>
      <c r="BA214" s="491"/>
      <c r="BB214" s="491"/>
      <c r="BC214" s="491"/>
      <c r="BD214" s="491"/>
      <c r="BE214" s="491"/>
      <c r="BF214" s="491"/>
      <c r="BG214" s="491"/>
      <c r="BH214" s="491"/>
      <c r="BI214" s="491"/>
      <c r="BJ214" s="491"/>
    </row>
    <row r="215" spans="6:62" ht="93" customHeight="1" x14ac:dyDescent="0.25">
      <c r="F215" s="401"/>
      <c r="U215" s="401"/>
      <c r="V215" s="402"/>
      <c r="W215" s="402"/>
      <c r="X215" s="402"/>
      <c r="Y215" s="402"/>
      <c r="Z215" s="402"/>
      <c r="AA215" s="402"/>
      <c r="AB215" s="402"/>
      <c r="AC215" s="402"/>
      <c r="AD215" s="402"/>
      <c r="AE215" s="402"/>
      <c r="AF215" s="402"/>
      <c r="AG215" s="402"/>
      <c r="AH215" s="402"/>
      <c r="AI215" s="402"/>
      <c r="AJ215" s="402"/>
      <c r="AK215" s="402"/>
      <c r="AZ215" s="571"/>
      <c r="BA215" s="491"/>
      <c r="BB215" s="491"/>
      <c r="BC215" s="491"/>
      <c r="BD215" s="491"/>
      <c r="BE215" s="491"/>
      <c r="BF215" s="491"/>
      <c r="BG215" s="491"/>
      <c r="BH215" s="491"/>
      <c r="BI215" s="491"/>
      <c r="BJ215" s="491"/>
    </row>
    <row r="216" spans="6:62" ht="93" customHeight="1" x14ac:dyDescent="0.25">
      <c r="F216" s="401"/>
      <c r="U216" s="401"/>
      <c r="V216" s="402"/>
      <c r="W216" s="402"/>
      <c r="X216" s="402"/>
      <c r="Y216" s="402"/>
      <c r="Z216" s="402"/>
      <c r="AA216" s="402"/>
      <c r="AB216" s="402"/>
      <c r="AC216" s="402"/>
      <c r="AD216" s="402"/>
      <c r="AE216" s="402"/>
      <c r="AF216" s="402"/>
      <c r="AG216" s="402"/>
      <c r="AH216" s="402"/>
      <c r="AI216" s="402"/>
      <c r="AJ216" s="402"/>
      <c r="AK216" s="402"/>
      <c r="AZ216" s="571"/>
      <c r="BA216" s="491"/>
      <c r="BB216" s="491"/>
      <c r="BC216" s="491"/>
      <c r="BD216" s="491"/>
      <c r="BE216" s="491"/>
      <c r="BF216" s="491"/>
      <c r="BG216" s="491"/>
      <c r="BH216" s="491"/>
      <c r="BI216" s="491"/>
      <c r="BJ216" s="491"/>
    </row>
    <row r="217" spans="6:62" ht="93" customHeight="1" x14ac:dyDescent="0.25">
      <c r="F217" s="401"/>
      <c r="U217" s="401"/>
      <c r="V217" s="402"/>
      <c r="W217" s="402"/>
      <c r="X217" s="402"/>
      <c r="Y217" s="402"/>
      <c r="Z217" s="402"/>
      <c r="AA217" s="402"/>
      <c r="AB217" s="402"/>
      <c r="AC217" s="402"/>
      <c r="AD217" s="402"/>
      <c r="AE217" s="402"/>
      <c r="AF217" s="402"/>
      <c r="AG217" s="402"/>
      <c r="AH217" s="402"/>
      <c r="AI217" s="402"/>
      <c r="AJ217" s="402"/>
      <c r="AK217" s="402"/>
      <c r="AZ217" s="571"/>
      <c r="BA217" s="491"/>
      <c r="BB217" s="491"/>
      <c r="BC217" s="491"/>
      <c r="BD217" s="491"/>
      <c r="BE217" s="491"/>
      <c r="BF217" s="491"/>
      <c r="BG217" s="491"/>
      <c r="BH217" s="491"/>
      <c r="BI217" s="491"/>
      <c r="BJ217" s="491"/>
    </row>
    <row r="218" spans="6:62" ht="93" customHeight="1" x14ac:dyDescent="0.25">
      <c r="F218" s="401"/>
      <c r="U218" s="401"/>
      <c r="V218" s="402"/>
      <c r="W218" s="402"/>
      <c r="X218" s="402"/>
      <c r="Y218" s="402"/>
      <c r="Z218" s="402"/>
      <c r="AA218" s="402"/>
      <c r="AB218" s="402"/>
      <c r="AC218" s="402"/>
      <c r="AD218" s="402"/>
      <c r="AE218" s="402"/>
      <c r="AF218" s="402"/>
      <c r="AG218" s="402"/>
      <c r="AH218" s="402"/>
      <c r="AI218" s="402"/>
      <c r="AJ218" s="402"/>
      <c r="AK218" s="402"/>
      <c r="AZ218" s="571"/>
      <c r="BA218" s="491"/>
      <c r="BB218" s="491"/>
      <c r="BC218" s="491"/>
      <c r="BD218" s="491"/>
      <c r="BE218" s="491"/>
      <c r="BF218" s="491"/>
      <c r="BG218" s="491"/>
      <c r="BH218" s="491"/>
      <c r="BI218" s="491"/>
      <c r="BJ218" s="491"/>
    </row>
    <row r="219" spans="6:62" ht="93" customHeight="1" x14ac:dyDescent="0.25">
      <c r="F219" s="401"/>
      <c r="U219" s="401"/>
      <c r="V219" s="402"/>
      <c r="W219" s="402"/>
      <c r="X219" s="402"/>
      <c r="Y219" s="402"/>
      <c r="Z219" s="402"/>
      <c r="AA219" s="402"/>
      <c r="AB219" s="402"/>
      <c r="AC219" s="402"/>
      <c r="AD219" s="402"/>
      <c r="AE219" s="402"/>
      <c r="AF219" s="402"/>
      <c r="AG219" s="402"/>
      <c r="AH219" s="402"/>
      <c r="AI219" s="402"/>
      <c r="AJ219" s="402"/>
      <c r="AK219" s="402"/>
      <c r="AZ219" s="571"/>
      <c r="BA219" s="491"/>
      <c r="BB219" s="491"/>
      <c r="BC219" s="491"/>
      <c r="BD219" s="491"/>
      <c r="BE219" s="491"/>
      <c r="BF219" s="491"/>
      <c r="BG219" s="491"/>
      <c r="BH219" s="491"/>
      <c r="BI219" s="491"/>
      <c r="BJ219" s="491"/>
    </row>
    <row r="220" spans="6:62" ht="93" customHeight="1" x14ac:dyDescent="0.25">
      <c r="F220" s="401"/>
      <c r="U220" s="401"/>
      <c r="V220" s="402"/>
      <c r="W220" s="402"/>
      <c r="X220" s="402"/>
      <c r="Y220" s="402"/>
      <c r="Z220" s="402"/>
      <c r="AA220" s="402"/>
      <c r="AB220" s="402"/>
      <c r="AC220" s="402"/>
      <c r="AD220" s="402"/>
      <c r="AE220" s="402"/>
      <c r="AF220" s="402"/>
      <c r="AG220" s="402"/>
      <c r="AH220" s="402"/>
      <c r="AI220" s="402"/>
      <c r="AJ220" s="402"/>
      <c r="AK220" s="402"/>
      <c r="AZ220" s="571"/>
      <c r="BA220" s="491"/>
      <c r="BB220" s="491"/>
      <c r="BC220" s="491"/>
      <c r="BD220" s="491"/>
      <c r="BE220" s="491"/>
      <c r="BF220" s="491"/>
      <c r="BG220" s="491"/>
      <c r="BH220" s="491"/>
      <c r="BI220" s="491"/>
      <c r="BJ220" s="491"/>
    </row>
    <row r="221" spans="6:62" ht="93" customHeight="1" x14ac:dyDescent="0.25">
      <c r="F221" s="401"/>
      <c r="U221" s="401"/>
      <c r="V221" s="402"/>
      <c r="W221" s="402"/>
      <c r="X221" s="402"/>
      <c r="Y221" s="402"/>
      <c r="Z221" s="402"/>
      <c r="AA221" s="402"/>
      <c r="AB221" s="402"/>
      <c r="AC221" s="402"/>
      <c r="AD221" s="402"/>
      <c r="AE221" s="402"/>
      <c r="AF221" s="402"/>
      <c r="AG221" s="402"/>
      <c r="AH221" s="402"/>
      <c r="AI221" s="402"/>
      <c r="AJ221" s="402"/>
      <c r="AK221" s="402"/>
      <c r="AZ221" s="571"/>
      <c r="BA221" s="491"/>
      <c r="BB221" s="491"/>
      <c r="BC221" s="491"/>
      <c r="BD221" s="491"/>
      <c r="BE221" s="491"/>
      <c r="BF221" s="491"/>
      <c r="BG221" s="491"/>
      <c r="BH221" s="491"/>
      <c r="BI221" s="491"/>
      <c r="BJ221" s="491"/>
    </row>
    <row r="222" spans="6:62" ht="93" customHeight="1" x14ac:dyDescent="0.25">
      <c r="F222" s="401"/>
      <c r="U222" s="401"/>
      <c r="V222" s="402"/>
      <c r="W222" s="402"/>
      <c r="X222" s="402"/>
      <c r="Y222" s="402"/>
      <c r="Z222" s="402"/>
      <c r="AA222" s="402"/>
      <c r="AB222" s="402"/>
      <c r="AC222" s="402"/>
      <c r="AD222" s="402"/>
      <c r="AE222" s="402"/>
      <c r="AF222" s="402"/>
      <c r="AG222" s="402"/>
      <c r="AH222" s="402"/>
      <c r="AI222" s="402"/>
      <c r="AJ222" s="402"/>
      <c r="AK222" s="402"/>
      <c r="AZ222" s="571"/>
      <c r="BA222" s="491"/>
      <c r="BB222" s="491"/>
      <c r="BC222" s="491"/>
      <c r="BD222" s="491"/>
      <c r="BE222" s="491"/>
      <c r="BF222" s="491"/>
      <c r="BG222" s="491"/>
      <c r="BH222" s="491"/>
      <c r="BI222" s="491"/>
      <c r="BJ222" s="491"/>
    </row>
    <row r="223" spans="6:62" ht="93" customHeight="1" x14ac:dyDescent="0.25">
      <c r="F223" s="401"/>
      <c r="U223" s="401"/>
      <c r="V223" s="402"/>
      <c r="W223" s="402"/>
      <c r="X223" s="402"/>
      <c r="Y223" s="402"/>
      <c r="Z223" s="402"/>
      <c r="AA223" s="402"/>
      <c r="AB223" s="402"/>
      <c r="AC223" s="402"/>
      <c r="AD223" s="402"/>
      <c r="AE223" s="402"/>
      <c r="AF223" s="402"/>
      <c r="AG223" s="402"/>
      <c r="AH223" s="402"/>
      <c r="AI223" s="402"/>
      <c r="AJ223" s="402"/>
      <c r="AK223" s="402"/>
      <c r="AZ223" s="571"/>
      <c r="BA223" s="491"/>
      <c r="BB223" s="491"/>
      <c r="BC223" s="491"/>
      <c r="BD223" s="491"/>
      <c r="BE223" s="491"/>
      <c r="BF223" s="491"/>
      <c r="BG223" s="491"/>
      <c r="BH223" s="491"/>
      <c r="BI223" s="491"/>
      <c r="BJ223" s="491"/>
    </row>
    <row r="224" spans="6:62" ht="93" customHeight="1" x14ac:dyDescent="0.25">
      <c r="F224" s="401"/>
      <c r="U224" s="401"/>
      <c r="V224" s="402"/>
      <c r="W224" s="402"/>
      <c r="X224" s="402"/>
      <c r="Y224" s="402"/>
      <c r="Z224" s="402"/>
      <c r="AA224" s="402"/>
      <c r="AB224" s="402"/>
      <c r="AC224" s="402"/>
      <c r="AD224" s="402"/>
      <c r="AE224" s="402"/>
      <c r="AF224" s="402"/>
      <c r="AG224" s="402"/>
      <c r="AH224" s="402"/>
      <c r="AI224" s="402"/>
      <c r="AJ224" s="402"/>
      <c r="AK224" s="402"/>
      <c r="AZ224" s="571"/>
      <c r="BA224" s="491"/>
      <c r="BB224" s="491"/>
      <c r="BC224" s="491"/>
      <c r="BD224" s="491"/>
      <c r="BE224" s="491"/>
      <c r="BF224" s="491"/>
      <c r="BG224" s="491"/>
      <c r="BH224" s="491"/>
      <c r="BI224" s="491"/>
      <c r="BJ224" s="491"/>
    </row>
    <row r="225" spans="6:62" ht="93" customHeight="1" x14ac:dyDescent="0.25">
      <c r="F225" s="401"/>
      <c r="U225" s="401"/>
      <c r="V225" s="402"/>
      <c r="W225" s="402"/>
      <c r="X225" s="402"/>
      <c r="Y225" s="402"/>
      <c r="Z225" s="402"/>
      <c r="AA225" s="402"/>
      <c r="AB225" s="402"/>
      <c r="AC225" s="402"/>
      <c r="AD225" s="402"/>
      <c r="AE225" s="402"/>
      <c r="AF225" s="402"/>
      <c r="AG225" s="402"/>
      <c r="AH225" s="402"/>
      <c r="AI225" s="402"/>
      <c r="AJ225" s="402"/>
      <c r="AK225" s="402"/>
      <c r="AZ225" s="571"/>
      <c r="BA225" s="491"/>
      <c r="BB225" s="491"/>
      <c r="BC225" s="491"/>
      <c r="BD225" s="491"/>
      <c r="BE225" s="491"/>
      <c r="BF225" s="491"/>
      <c r="BG225" s="491"/>
      <c r="BH225" s="491"/>
      <c r="BI225" s="491"/>
      <c r="BJ225" s="491"/>
    </row>
    <row r="226" spans="6:62" ht="93" customHeight="1" x14ac:dyDescent="0.25">
      <c r="F226" s="401"/>
      <c r="U226" s="401"/>
      <c r="V226" s="402"/>
      <c r="W226" s="402"/>
      <c r="X226" s="402"/>
      <c r="Y226" s="402"/>
      <c r="Z226" s="402"/>
      <c r="AA226" s="402"/>
      <c r="AB226" s="402"/>
      <c r="AC226" s="402"/>
      <c r="AD226" s="402"/>
      <c r="AE226" s="402"/>
      <c r="AF226" s="402"/>
      <c r="AG226" s="402"/>
      <c r="AH226" s="402"/>
      <c r="AI226" s="402"/>
      <c r="AJ226" s="402"/>
      <c r="AK226" s="402"/>
      <c r="AZ226" s="571"/>
      <c r="BA226" s="491"/>
      <c r="BB226" s="491"/>
      <c r="BC226" s="491"/>
      <c r="BD226" s="491"/>
      <c r="BE226" s="491"/>
      <c r="BF226" s="491"/>
      <c r="BG226" s="491"/>
      <c r="BH226" s="491"/>
      <c r="BI226" s="491"/>
      <c r="BJ226" s="491"/>
    </row>
    <row r="227" spans="6:62" ht="93" customHeight="1" x14ac:dyDescent="0.25">
      <c r="F227" s="401"/>
      <c r="U227" s="401"/>
      <c r="V227" s="402"/>
      <c r="W227" s="402"/>
      <c r="X227" s="402"/>
      <c r="Y227" s="402"/>
      <c r="Z227" s="402"/>
      <c r="AA227" s="402"/>
      <c r="AB227" s="402"/>
      <c r="AC227" s="402"/>
      <c r="AD227" s="402"/>
      <c r="AE227" s="402"/>
      <c r="AF227" s="402"/>
      <c r="AG227" s="402"/>
      <c r="AH227" s="402"/>
      <c r="AI227" s="402"/>
      <c r="AJ227" s="402"/>
      <c r="AK227" s="402"/>
      <c r="AZ227" s="571"/>
      <c r="BA227" s="491"/>
      <c r="BB227" s="491"/>
      <c r="BC227" s="491"/>
      <c r="BD227" s="491"/>
      <c r="BE227" s="491"/>
      <c r="BF227" s="491"/>
      <c r="BG227" s="491"/>
      <c r="BH227" s="491"/>
      <c r="BI227" s="491"/>
      <c r="BJ227" s="491"/>
    </row>
    <row r="228" spans="6:62" ht="93" customHeight="1" x14ac:dyDescent="0.25">
      <c r="F228" s="401"/>
      <c r="U228" s="401"/>
      <c r="V228" s="402"/>
      <c r="W228" s="402"/>
      <c r="X228" s="402"/>
      <c r="Y228" s="402"/>
      <c r="Z228" s="402"/>
      <c r="AA228" s="402"/>
      <c r="AB228" s="402"/>
      <c r="AC228" s="402"/>
      <c r="AD228" s="402"/>
      <c r="AE228" s="402"/>
      <c r="AF228" s="402"/>
      <c r="AG228" s="402"/>
      <c r="AH228" s="402"/>
      <c r="AI228" s="402"/>
      <c r="AJ228" s="402"/>
      <c r="AK228" s="402"/>
      <c r="AZ228" s="571"/>
      <c r="BA228" s="491"/>
      <c r="BB228" s="491"/>
      <c r="BC228" s="491"/>
      <c r="BD228" s="491"/>
      <c r="BE228" s="491"/>
      <c r="BF228" s="491"/>
      <c r="BG228" s="491"/>
      <c r="BH228" s="491"/>
      <c r="BI228" s="491"/>
      <c r="BJ228" s="491"/>
    </row>
    <row r="229" spans="6:62" ht="93" customHeight="1" x14ac:dyDescent="0.25">
      <c r="F229" s="401"/>
      <c r="U229" s="401"/>
      <c r="V229" s="402"/>
      <c r="W229" s="402"/>
      <c r="X229" s="402"/>
      <c r="Y229" s="402"/>
      <c r="Z229" s="402"/>
      <c r="AA229" s="402"/>
      <c r="AB229" s="402"/>
      <c r="AC229" s="402"/>
      <c r="AD229" s="402"/>
      <c r="AE229" s="402"/>
      <c r="AF229" s="402"/>
      <c r="AG229" s="402"/>
      <c r="AH229" s="402"/>
      <c r="AI229" s="402"/>
      <c r="AJ229" s="402"/>
      <c r="AK229" s="402"/>
      <c r="AZ229" s="571"/>
      <c r="BA229" s="491"/>
      <c r="BB229" s="491"/>
      <c r="BC229" s="491"/>
      <c r="BD229" s="491"/>
      <c r="BE229" s="491"/>
      <c r="BF229" s="491"/>
      <c r="BG229" s="491"/>
      <c r="BH229" s="491"/>
      <c r="BI229" s="491"/>
      <c r="BJ229" s="491"/>
    </row>
    <row r="230" spans="6:62" ht="93" customHeight="1" x14ac:dyDescent="0.25">
      <c r="F230" s="401"/>
      <c r="U230" s="401"/>
      <c r="V230" s="402"/>
      <c r="W230" s="402"/>
      <c r="X230" s="402"/>
      <c r="Y230" s="402"/>
      <c r="Z230" s="402"/>
      <c r="AA230" s="402"/>
      <c r="AB230" s="402"/>
      <c r="AC230" s="402"/>
      <c r="AD230" s="402"/>
      <c r="AE230" s="402"/>
      <c r="AF230" s="402"/>
      <c r="AG230" s="402"/>
      <c r="AH230" s="402"/>
      <c r="AI230" s="402"/>
      <c r="AJ230" s="402"/>
      <c r="AK230" s="402"/>
      <c r="AZ230" s="571"/>
      <c r="BA230" s="491"/>
      <c r="BB230" s="491"/>
      <c r="BC230" s="491"/>
      <c r="BD230" s="491"/>
      <c r="BE230" s="491"/>
      <c r="BF230" s="491"/>
      <c r="BG230" s="491"/>
      <c r="BH230" s="491"/>
      <c r="BI230" s="491"/>
      <c r="BJ230" s="491"/>
    </row>
    <row r="231" spans="6:62" ht="93" customHeight="1" x14ac:dyDescent="0.25">
      <c r="F231" s="401"/>
      <c r="U231" s="401"/>
      <c r="V231" s="402"/>
      <c r="W231" s="402"/>
      <c r="X231" s="402"/>
      <c r="Y231" s="402"/>
      <c r="Z231" s="402"/>
      <c r="AA231" s="402"/>
      <c r="AB231" s="402"/>
      <c r="AC231" s="402"/>
      <c r="AD231" s="402"/>
      <c r="AE231" s="402"/>
      <c r="AF231" s="402"/>
      <c r="AG231" s="402"/>
      <c r="AH231" s="402"/>
      <c r="AI231" s="402"/>
      <c r="AJ231" s="402"/>
      <c r="AK231" s="402"/>
      <c r="AZ231" s="571"/>
      <c r="BA231" s="491"/>
      <c r="BB231" s="491"/>
      <c r="BC231" s="491"/>
      <c r="BD231" s="491"/>
      <c r="BE231" s="491"/>
      <c r="BF231" s="491"/>
      <c r="BG231" s="491"/>
      <c r="BH231" s="491"/>
      <c r="BI231" s="491"/>
      <c r="BJ231" s="491"/>
    </row>
    <row r="232" spans="6:62" ht="93" customHeight="1" x14ac:dyDescent="0.25">
      <c r="F232" s="401"/>
      <c r="U232" s="401"/>
      <c r="V232" s="402"/>
      <c r="W232" s="402"/>
      <c r="X232" s="402"/>
      <c r="Y232" s="402"/>
      <c r="Z232" s="402"/>
      <c r="AA232" s="402"/>
      <c r="AB232" s="402"/>
      <c r="AC232" s="402"/>
      <c r="AD232" s="402"/>
      <c r="AE232" s="402"/>
      <c r="AF232" s="402"/>
      <c r="AG232" s="402"/>
      <c r="AH232" s="402"/>
      <c r="AI232" s="402"/>
      <c r="AJ232" s="402"/>
      <c r="AK232" s="402"/>
      <c r="AZ232" s="571"/>
      <c r="BA232" s="491"/>
      <c r="BB232" s="491"/>
      <c r="BC232" s="491"/>
      <c r="BD232" s="491"/>
      <c r="BE232" s="491"/>
      <c r="BF232" s="491"/>
      <c r="BG232" s="491"/>
      <c r="BH232" s="491"/>
      <c r="BI232" s="491"/>
      <c r="BJ232" s="491"/>
    </row>
    <row r="233" spans="6:62" ht="93" customHeight="1" x14ac:dyDescent="0.25">
      <c r="F233" s="401"/>
      <c r="U233" s="401"/>
      <c r="V233" s="402"/>
      <c r="W233" s="402"/>
      <c r="X233" s="402"/>
      <c r="Y233" s="402"/>
      <c r="Z233" s="402"/>
      <c r="AA233" s="402"/>
      <c r="AB233" s="402"/>
      <c r="AC233" s="402"/>
      <c r="AD233" s="402"/>
      <c r="AE233" s="402"/>
      <c r="AF233" s="402"/>
      <c r="AG233" s="402"/>
      <c r="AH233" s="402"/>
      <c r="AI233" s="402"/>
      <c r="AJ233" s="402"/>
      <c r="AK233" s="402"/>
      <c r="AZ233" s="571"/>
      <c r="BA233" s="491"/>
      <c r="BB233" s="491"/>
      <c r="BC233" s="491"/>
      <c r="BD233" s="491"/>
      <c r="BE233" s="491"/>
      <c r="BF233" s="491"/>
      <c r="BG233" s="491"/>
      <c r="BH233" s="491"/>
      <c r="BI233" s="491"/>
      <c r="BJ233" s="491"/>
    </row>
    <row r="234" spans="6:62" ht="93" customHeight="1" x14ac:dyDescent="0.25">
      <c r="F234" s="401"/>
      <c r="U234" s="401"/>
      <c r="V234" s="402"/>
      <c r="W234" s="402"/>
      <c r="X234" s="402"/>
      <c r="Y234" s="402"/>
      <c r="Z234" s="402"/>
      <c r="AA234" s="402"/>
      <c r="AB234" s="402"/>
      <c r="AC234" s="402"/>
      <c r="AD234" s="402"/>
      <c r="AE234" s="402"/>
      <c r="AF234" s="402"/>
      <c r="AG234" s="402"/>
      <c r="AH234" s="402"/>
      <c r="AI234" s="402"/>
      <c r="AJ234" s="402"/>
      <c r="AK234" s="402"/>
      <c r="AZ234" s="571"/>
      <c r="BA234" s="491"/>
      <c r="BB234" s="491"/>
      <c r="BC234" s="491"/>
      <c r="BD234" s="491"/>
      <c r="BE234" s="491"/>
      <c r="BF234" s="491"/>
      <c r="BG234" s="491"/>
      <c r="BH234" s="491"/>
      <c r="BI234" s="491"/>
      <c r="BJ234" s="491"/>
    </row>
    <row r="235" spans="6:62" ht="93" customHeight="1" x14ac:dyDescent="0.25">
      <c r="F235" s="401"/>
      <c r="U235" s="401"/>
      <c r="V235" s="402"/>
      <c r="W235" s="402"/>
      <c r="X235" s="402"/>
      <c r="Y235" s="402"/>
      <c r="Z235" s="402"/>
      <c r="AA235" s="402"/>
      <c r="AB235" s="402"/>
      <c r="AC235" s="402"/>
      <c r="AD235" s="402"/>
      <c r="AE235" s="402"/>
      <c r="AF235" s="402"/>
      <c r="AG235" s="402"/>
      <c r="AH235" s="402"/>
      <c r="AI235" s="402"/>
      <c r="AJ235" s="402"/>
      <c r="AK235" s="402"/>
      <c r="AZ235" s="571"/>
      <c r="BA235" s="491"/>
      <c r="BB235" s="491"/>
      <c r="BC235" s="491"/>
      <c r="BD235" s="491"/>
      <c r="BE235" s="491"/>
      <c r="BF235" s="491"/>
      <c r="BG235" s="491"/>
      <c r="BH235" s="491"/>
      <c r="BI235" s="491"/>
      <c r="BJ235" s="491"/>
    </row>
    <row r="236" spans="6:62" ht="93" customHeight="1" x14ac:dyDescent="0.25">
      <c r="F236" s="401"/>
      <c r="U236" s="401"/>
      <c r="V236" s="402"/>
      <c r="W236" s="402"/>
      <c r="X236" s="402"/>
      <c r="Y236" s="402"/>
      <c r="Z236" s="402"/>
      <c r="AA236" s="402"/>
      <c r="AB236" s="402"/>
      <c r="AC236" s="402"/>
      <c r="AD236" s="402"/>
      <c r="AE236" s="402"/>
      <c r="AF236" s="402"/>
      <c r="AG236" s="402"/>
      <c r="AH236" s="402"/>
      <c r="AI236" s="402"/>
      <c r="AJ236" s="402"/>
      <c r="AK236" s="402"/>
      <c r="AZ236" s="571"/>
      <c r="BA236" s="491"/>
      <c r="BB236" s="491"/>
      <c r="BC236" s="491"/>
      <c r="BD236" s="491"/>
      <c r="BE236" s="491"/>
      <c r="BF236" s="491"/>
      <c r="BG236" s="491"/>
      <c r="BH236" s="491"/>
      <c r="BI236" s="491"/>
      <c r="BJ236" s="491"/>
    </row>
    <row r="237" spans="6:62" ht="93" customHeight="1" x14ac:dyDescent="0.25">
      <c r="F237" s="401"/>
      <c r="U237" s="401"/>
      <c r="V237" s="402"/>
      <c r="W237" s="402"/>
      <c r="X237" s="402"/>
      <c r="Y237" s="402"/>
      <c r="Z237" s="402"/>
      <c r="AA237" s="402"/>
      <c r="AB237" s="402"/>
      <c r="AC237" s="402"/>
      <c r="AD237" s="402"/>
      <c r="AE237" s="402"/>
      <c r="AF237" s="402"/>
      <c r="AG237" s="402"/>
      <c r="AH237" s="402"/>
      <c r="AI237" s="402"/>
      <c r="AJ237" s="402"/>
      <c r="AK237" s="402"/>
      <c r="AZ237" s="571"/>
      <c r="BA237" s="491"/>
      <c r="BB237" s="491"/>
      <c r="BC237" s="491"/>
      <c r="BD237" s="491"/>
      <c r="BE237" s="491"/>
      <c r="BF237" s="491"/>
      <c r="BG237" s="491"/>
      <c r="BH237" s="491"/>
      <c r="BI237" s="491"/>
      <c r="BJ237" s="491"/>
    </row>
    <row r="238" spans="6:62" ht="93" customHeight="1" x14ac:dyDescent="0.25">
      <c r="F238" s="401"/>
      <c r="U238" s="401"/>
      <c r="V238" s="402"/>
      <c r="W238" s="402"/>
      <c r="X238" s="402"/>
      <c r="Y238" s="402"/>
      <c r="Z238" s="402"/>
      <c r="AA238" s="402"/>
      <c r="AB238" s="402"/>
      <c r="AC238" s="402"/>
      <c r="AD238" s="402"/>
      <c r="AE238" s="402"/>
      <c r="AF238" s="402"/>
      <c r="AG238" s="402"/>
      <c r="AH238" s="402"/>
      <c r="AI238" s="402"/>
      <c r="AJ238" s="402"/>
      <c r="AK238" s="402"/>
      <c r="AZ238" s="571"/>
      <c r="BA238" s="491"/>
      <c r="BB238" s="491"/>
      <c r="BC238" s="491"/>
      <c r="BD238" s="491"/>
      <c r="BE238" s="491"/>
      <c r="BF238" s="491"/>
      <c r="BG238" s="491"/>
      <c r="BH238" s="491"/>
      <c r="BI238" s="491"/>
      <c r="BJ238" s="491"/>
    </row>
    <row r="239" spans="6:62" ht="93" customHeight="1" x14ac:dyDescent="0.25">
      <c r="F239" s="401"/>
      <c r="U239" s="401"/>
      <c r="V239" s="402"/>
      <c r="W239" s="402"/>
      <c r="X239" s="402"/>
      <c r="Y239" s="402"/>
      <c r="Z239" s="402"/>
      <c r="AA239" s="402"/>
      <c r="AB239" s="402"/>
      <c r="AC239" s="402"/>
      <c r="AD239" s="402"/>
      <c r="AE239" s="402"/>
      <c r="AF239" s="402"/>
      <c r="AG239" s="402"/>
      <c r="AH239" s="402"/>
      <c r="AI239" s="402"/>
      <c r="AJ239" s="402"/>
      <c r="AK239" s="402"/>
      <c r="AZ239" s="571"/>
      <c r="BA239" s="491"/>
      <c r="BB239" s="491"/>
      <c r="BC239" s="491"/>
      <c r="BD239" s="491"/>
      <c r="BE239" s="491"/>
      <c r="BF239" s="491"/>
      <c r="BG239" s="491"/>
      <c r="BH239" s="491"/>
      <c r="BI239" s="491"/>
      <c r="BJ239" s="491"/>
    </row>
    <row r="240" spans="6:62" ht="93" customHeight="1" x14ac:dyDescent="0.25">
      <c r="F240" s="401"/>
      <c r="U240" s="401"/>
      <c r="V240" s="402"/>
      <c r="W240" s="402"/>
      <c r="X240" s="402"/>
      <c r="Y240" s="402"/>
      <c r="Z240" s="402"/>
      <c r="AA240" s="402"/>
      <c r="AB240" s="402"/>
      <c r="AC240" s="402"/>
      <c r="AD240" s="402"/>
      <c r="AE240" s="402"/>
      <c r="AF240" s="402"/>
      <c r="AG240" s="402"/>
      <c r="AH240" s="402"/>
      <c r="AI240" s="402"/>
      <c r="AJ240" s="402"/>
      <c r="AK240" s="402"/>
      <c r="AZ240" s="571"/>
      <c r="BA240" s="491"/>
      <c r="BB240" s="491"/>
      <c r="BC240" s="491"/>
      <c r="BD240" s="491"/>
      <c r="BE240" s="491"/>
      <c r="BF240" s="491"/>
      <c r="BG240" s="491"/>
      <c r="BH240" s="491"/>
      <c r="BI240" s="491"/>
      <c r="BJ240" s="491"/>
    </row>
    <row r="241" spans="6:62" ht="93" customHeight="1" x14ac:dyDescent="0.25">
      <c r="F241" s="401"/>
      <c r="U241" s="401"/>
      <c r="V241" s="402"/>
      <c r="W241" s="402"/>
      <c r="X241" s="402"/>
      <c r="Y241" s="402"/>
      <c r="Z241" s="402"/>
      <c r="AA241" s="402"/>
      <c r="AB241" s="402"/>
      <c r="AC241" s="402"/>
      <c r="AD241" s="402"/>
      <c r="AE241" s="402"/>
      <c r="AF241" s="402"/>
      <c r="AG241" s="402"/>
      <c r="AH241" s="402"/>
      <c r="AI241" s="402"/>
      <c r="AJ241" s="402"/>
      <c r="AK241" s="402"/>
      <c r="AZ241" s="571"/>
      <c r="BA241" s="491"/>
      <c r="BB241" s="491"/>
      <c r="BC241" s="491"/>
      <c r="BD241" s="491"/>
      <c r="BE241" s="491"/>
      <c r="BF241" s="491"/>
      <c r="BG241" s="491"/>
      <c r="BH241" s="491"/>
      <c r="BI241" s="491"/>
      <c r="BJ241" s="491"/>
    </row>
    <row r="242" spans="6:62" ht="93" customHeight="1" x14ac:dyDescent="0.25">
      <c r="F242" s="401"/>
      <c r="U242" s="401"/>
      <c r="V242" s="402"/>
      <c r="W242" s="402"/>
      <c r="X242" s="402"/>
      <c r="Y242" s="402"/>
      <c r="Z242" s="402"/>
      <c r="AA242" s="402"/>
      <c r="AB242" s="402"/>
      <c r="AC242" s="402"/>
      <c r="AD242" s="402"/>
      <c r="AE242" s="402"/>
      <c r="AF242" s="402"/>
      <c r="AG242" s="402"/>
      <c r="AH242" s="402"/>
      <c r="AI242" s="402"/>
      <c r="AJ242" s="402"/>
      <c r="AK242" s="402"/>
      <c r="AZ242" s="571"/>
      <c r="BA242" s="491"/>
      <c r="BB242" s="491"/>
      <c r="BC242" s="491"/>
      <c r="BD242" s="491"/>
      <c r="BE242" s="491"/>
      <c r="BF242" s="491"/>
      <c r="BG242" s="491"/>
      <c r="BH242" s="491"/>
      <c r="BI242" s="491"/>
      <c r="BJ242" s="491"/>
    </row>
    <row r="243" spans="6:62" ht="93" customHeight="1" x14ac:dyDescent="0.25">
      <c r="F243" s="401"/>
      <c r="U243" s="401"/>
      <c r="V243" s="402"/>
      <c r="W243" s="402"/>
      <c r="X243" s="402"/>
      <c r="Y243" s="402"/>
      <c r="Z243" s="402"/>
      <c r="AA243" s="402"/>
      <c r="AB243" s="402"/>
      <c r="AC243" s="402"/>
      <c r="AD243" s="402"/>
      <c r="AE243" s="402"/>
      <c r="AF243" s="402"/>
      <c r="AG243" s="402"/>
      <c r="AH243" s="402"/>
      <c r="AI243" s="402"/>
      <c r="AJ243" s="402"/>
      <c r="AK243" s="402"/>
      <c r="AZ243" s="571"/>
      <c r="BA243" s="491"/>
      <c r="BB243" s="491"/>
      <c r="BC243" s="491"/>
      <c r="BD243" s="491"/>
      <c r="BE243" s="491"/>
      <c r="BF243" s="491"/>
      <c r="BG243" s="491"/>
      <c r="BH243" s="491"/>
      <c r="BI243" s="491"/>
      <c r="BJ243" s="491"/>
    </row>
    <row r="244" spans="6:62" ht="93" customHeight="1" x14ac:dyDescent="0.25">
      <c r="F244" s="401"/>
      <c r="U244" s="401"/>
      <c r="V244" s="402"/>
      <c r="W244" s="402"/>
      <c r="X244" s="402"/>
      <c r="Y244" s="402"/>
      <c r="Z244" s="402"/>
      <c r="AA244" s="402"/>
      <c r="AB244" s="402"/>
      <c r="AC244" s="402"/>
      <c r="AD244" s="402"/>
      <c r="AE244" s="402"/>
      <c r="AF244" s="402"/>
      <c r="AG244" s="402"/>
      <c r="AH244" s="402"/>
      <c r="AI244" s="402"/>
      <c r="AJ244" s="402"/>
      <c r="AK244" s="402"/>
      <c r="AZ244" s="571"/>
      <c r="BA244" s="491"/>
      <c r="BB244" s="491"/>
      <c r="BC244" s="491"/>
      <c r="BD244" s="491"/>
      <c r="BE244" s="491"/>
      <c r="BF244" s="491"/>
      <c r="BG244" s="491"/>
      <c r="BH244" s="491"/>
      <c r="BI244" s="491"/>
      <c r="BJ244" s="491"/>
    </row>
    <row r="245" spans="6:62" ht="93" customHeight="1" x14ac:dyDescent="0.25">
      <c r="F245" s="401"/>
      <c r="U245" s="401"/>
      <c r="V245" s="402"/>
      <c r="W245" s="402"/>
      <c r="X245" s="402"/>
      <c r="Y245" s="402"/>
      <c r="Z245" s="402"/>
      <c r="AA245" s="402"/>
      <c r="AB245" s="402"/>
      <c r="AC245" s="402"/>
      <c r="AD245" s="402"/>
      <c r="AE245" s="402"/>
      <c r="AF245" s="402"/>
      <c r="AG245" s="402"/>
      <c r="AH245" s="402"/>
      <c r="AI245" s="402"/>
      <c r="AJ245" s="402"/>
      <c r="AK245" s="402"/>
      <c r="AZ245" s="571"/>
      <c r="BA245" s="491"/>
      <c r="BB245" s="491"/>
      <c r="BC245" s="491"/>
      <c r="BD245" s="491"/>
      <c r="BE245" s="491"/>
      <c r="BF245" s="491"/>
      <c r="BG245" s="491"/>
      <c r="BH245" s="491"/>
      <c r="BI245" s="491"/>
      <c r="BJ245" s="491"/>
    </row>
    <row r="246" spans="6:62" ht="93" customHeight="1" x14ac:dyDescent="0.25">
      <c r="F246" s="401"/>
      <c r="U246" s="401"/>
      <c r="V246" s="402"/>
      <c r="W246" s="402"/>
      <c r="X246" s="402"/>
      <c r="Y246" s="402"/>
      <c r="Z246" s="402"/>
      <c r="AA246" s="402"/>
      <c r="AB246" s="402"/>
      <c r="AC246" s="402"/>
      <c r="AD246" s="402"/>
      <c r="AE246" s="402"/>
      <c r="AF246" s="402"/>
      <c r="AG246" s="402"/>
      <c r="AH246" s="402"/>
      <c r="AI246" s="402"/>
      <c r="AJ246" s="402"/>
      <c r="AK246" s="402"/>
      <c r="AZ246" s="571"/>
      <c r="BA246" s="491"/>
      <c r="BB246" s="491"/>
      <c r="BC246" s="491"/>
      <c r="BD246" s="491"/>
      <c r="BE246" s="491"/>
      <c r="BF246" s="491"/>
      <c r="BG246" s="491"/>
      <c r="BH246" s="491"/>
      <c r="BI246" s="491"/>
      <c r="BJ246" s="491"/>
    </row>
    <row r="247" spans="6:62" ht="93" customHeight="1" x14ac:dyDescent="0.25">
      <c r="F247" s="401"/>
      <c r="U247" s="401"/>
      <c r="V247" s="402"/>
      <c r="W247" s="402"/>
      <c r="X247" s="402"/>
      <c r="Y247" s="402"/>
      <c r="Z247" s="402"/>
      <c r="AA247" s="402"/>
      <c r="AB247" s="402"/>
      <c r="AC247" s="402"/>
      <c r="AD247" s="402"/>
      <c r="AE247" s="402"/>
      <c r="AF247" s="402"/>
      <c r="AG247" s="402"/>
      <c r="AH247" s="402"/>
      <c r="AI247" s="402"/>
      <c r="AJ247" s="402"/>
      <c r="AK247" s="402"/>
      <c r="AZ247" s="571"/>
      <c r="BA247" s="491"/>
      <c r="BB247" s="491"/>
      <c r="BC247" s="491"/>
      <c r="BD247" s="491"/>
      <c r="BE247" s="491"/>
      <c r="BF247" s="491"/>
      <c r="BG247" s="491"/>
      <c r="BH247" s="491"/>
      <c r="BI247" s="491"/>
      <c r="BJ247" s="491"/>
    </row>
    <row r="248" spans="6:62" ht="93" customHeight="1" x14ac:dyDescent="0.25">
      <c r="F248" s="401"/>
      <c r="U248" s="401"/>
      <c r="V248" s="402"/>
      <c r="W248" s="402"/>
      <c r="X248" s="402"/>
      <c r="Y248" s="402"/>
      <c r="Z248" s="402"/>
      <c r="AA248" s="402"/>
      <c r="AB248" s="402"/>
      <c r="AC248" s="402"/>
      <c r="AD248" s="402"/>
      <c r="AE248" s="402"/>
      <c r="AF248" s="402"/>
      <c r="AG248" s="402"/>
      <c r="AH248" s="402"/>
      <c r="AI248" s="402"/>
      <c r="AJ248" s="402"/>
      <c r="AK248" s="402"/>
      <c r="AZ248" s="571"/>
      <c r="BA248" s="491"/>
      <c r="BB248" s="491"/>
      <c r="BC248" s="491"/>
      <c r="BD248" s="491"/>
      <c r="BE248" s="491"/>
      <c r="BF248" s="491"/>
      <c r="BG248" s="491"/>
      <c r="BH248" s="491"/>
      <c r="BI248" s="491"/>
      <c r="BJ248" s="491"/>
    </row>
    <row r="249" spans="6:62" ht="93" customHeight="1" x14ac:dyDescent="0.25">
      <c r="F249" s="401"/>
      <c r="U249" s="401"/>
      <c r="V249" s="402"/>
      <c r="W249" s="402"/>
      <c r="X249" s="402"/>
      <c r="Y249" s="402"/>
      <c r="Z249" s="402"/>
      <c r="AA249" s="402"/>
      <c r="AB249" s="402"/>
      <c r="AC249" s="402"/>
      <c r="AD249" s="402"/>
      <c r="AE249" s="402"/>
      <c r="AF249" s="402"/>
      <c r="AG249" s="402"/>
      <c r="AH249" s="402"/>
      <c r="AI249" s="402"/>
      <c r="AJ249" s="402"/>
      <c r="AK249" s="402"/>
      <c r="AZ249" s="571"/>
      <c r="BA249" s="491"/>
      <c r="BB249" s="491"/>
      <c r="BC249" s="491"/>
      <c r="BD249" s="491"/>
      <c r="BE249" s="491"/>
      <c r="BF249" s="491"/>
      <c r="BG249" s="491"/>
      <c r="BH249" s="491"/>
      <c r="BI249" s="491"/>
      <c r="BJ249" s="491"/>
    </row>
    <row r="250" spans="6:62" ht="93" customHeight="1" x14ac:dyDescent="0.25">
      <c r="F250" s="401"/>
      <c r="U250" s="401"/>
      <c r="V250" s="402"/>
      <c r="W250" s="402"/>
      <c r="X250" s="402"/>
      <c r="Y250" s="402"/>
      <c r="Z250" s="402"/>
      <c r="AA250" s="402"/>
      <c r="AB250" s="402"/>
      <c r="AC250" s="402"/>
      <c r="AD250" s="402"/>
      <c r="AE250" s="402"/>
      <c r="AF250" s="402"/>
      <c r="AG250" s="402"/>
      <c r="AH250" s="402"/>
      <c r="AI250" s="402"/>
      <c r="AJ250" s="402"/>
      <c r="AK250" s="402"/>
      <c r="AZ250" s="571"/>
      <c r="BA250" s="491"/>
      <c r="BB250" s="491"/>
      <c r="BC250" s="491"/>
      <c r="BD250" s="491"/>
      <c r="BE250" s="491"/>
      <c r="BF250" s="491"/>
      <c r="BG250" s="491"/>
      <c r="BH250" s="491"/>
      <c r="BI250" s="491"/>
      <c r="BJ250" s="491"/>
    </row>
    <row r="251" spans="6:62" ht="93" customHeight="1" x14ac:dyDescent="0.25">
      <c r="F251" s="401"/>
      <c r="U251" s="401"/>
      <c r="V251" s="402"/>
      <c r="W251" s="402"/>
      <c r="X251" s="402"/>
      <c r="Y251" s="402"/>
      <c r="Z251" s="402"/>
      <c r="AA251" s="402"/>
      <c r="AB251" s="402"/>
      <c r="AC251" s="402"/>
      <c r="AD251" s="402"/>
      <c r="AE251" s="402"/>
      <c r="AF251" s="402"/>
      <c r="AG251" s="402"/>
      <c r="AH251" s="402"/>
      <c r="AI251" s="402"/>
      <c r="AJ251" s="402"/>
      <c r="AK251" s="402"/>
      <c r="AZ251" s="571"/>
      <c r="BA251" s="491"/>
      <c r="BB251" s="491"/>
      <c r="BC251" s="491"/>
      <c r="BD251" s="491"/>
      <c r="BE251" s="491"/>
      <c r="BF251" s="491"/>
      <c r="BG251" s="491"/>
      <c r="BH251" s="491"/>
      <c r="BI251" s="491"/>
      <c r="BJ251" s="491"/>
    </row>
    <row r="252" spans="6:62" ht="93" customHeight="1" x14ac:dyDescent="0.25">
      <c r="F252" s="401"/>
      <c r="U252" s="401"/>
      <c r="V252" s="402"/>
      <c r="W252" s="402"/>
      <c r="X252" s="402"/>
      <c r="Y252" s="402"/>
      <c r="Z252" s="402"/>
      <c r="AA252" s="402"/>
      <c r="AB252" s="402"/>
      <c r="AC252" s="402"/>
      <c r="AD252" s="402"/>
      <c r="AE252" s="402"/>
      <c r="AF252" s="402"/>
      <c r="AG252" s="402"/>
      <c r="AH252" s="402"/>
      <c r="AI252" s="402"/>
      <c r="AJ252" s="402"/>
      <c r="AK252" s="402"/>
      <c r="AZ252" s="571"/>
      <c r="BA252" s="491"/>
      <c r="BB252" s="491"/>
      <c r="BC252" s="491"/>
      <c r="BD252" s="491"/>
      <c r="BE252" s="491"/>
      <c r="BF252" s="491"/>
      <c r="BG252" s="491"/>
      <c r="BH252" s="491"/>
      <c r="BI252" s="491"/>
      <c r="BJ252" s="491"/>
    </row>
    <row r="253" spans="6:62" ht="93" customHeight="1" x14ac:dyDescent="0.25">
      <c r="F253" s="401"/>
      <c r="U253" s="401"/>
      <c r="V253" s="402"/>
      <c r="W253" s="402"/>
      <c r="X253" s="402"/>
      <c r="Y253" s="402"/>
      <c r="Z253" s="402"/>
      <c r="AA253" s="402"/>
      <c r="AB253" s="402"/>
      <c r="AC253" s="402"/>
      <c r="AD253" s="402"/>
      <c r="AE253" s="402"/>
      <c r="AF253" s="402"/>
      <c r="AG253" s="402"/>
      <c r="AH253" s="402"/>
      <c r="AI253" s="402"/>
      <c r="AJ253" s="402"/>
      <c r="AK253" s="402"/>
      <c r="AZ253" s="571"/>
      <c r="BA253" s="491"/>
      <c r="BB253" s="491"/>
      <c r="BC253" s="491"/>
      <c r="BD253" s="491"/>
      <c r="BE253" s="491"/>
      <c r="BF253" s="491"/>
      <c r="BG253" s="491"/>
      <c r="BH253" s="491"/>
      <c r="BI253" s="491"/>
      <c r="BJ253" s="491"/>
    </row>
    <row r="254" spans="6:62" ht="93" customHeight="1" x14ac:dyDescent="0.25">
      <c r="F254" s="401"/>
      <c r="U254" s="401"/>
      <c r="V254" s="402"/>
      <c r="W254" s="402"/>
      <c r="X254" s="402"/>
      <c r="Y254" s="402"/>
      <c r="Z254" s="402"/>
      <c r="AA254" s="402"/>
      <c r="AB254" s="402"/>
      <c r="AC254" s="402"/>
      <c r="AD254" s="402"/>
      <c r="AE254" s="402"/>
      <c r="AF254" s="402"/>
      <c r="AG254" s="402"/>
      <c r="AH254" s="402"/>
      <c r="AI254" s="402"/>
      <c r="AJ254" s="402"/>
      <c r="AK254" s="402"/>
      <c r="AZ254" s="571"/>
      <c r="BA254" s="491"/>
      <c r="BB254" s="491"/>
      <c r="BC254" s="491"/>
      <c r="BD254" s="491"/>
      <c r="BE254" s="491"/>
      <c r="BF254" s="491"/>
      <c r="BG254" s="491"/>
      <c r="BH254" s="491"/>
      <c r="BI254" s="491"/>
      <c r="BJ254" s="491"/>
    </row>
    <row r="255" spans="6:62" ht="93" customHeight="1" x14ac:dyDescent="0.25">
      <c r="F255" s="401"/>
      <c r="U255" s="401"/>
      <c r="V255" s="402"/>
      <c r="W255" s="402"/>
      <c r="X255" s="402"/>
      <c r="Y255" s="402"/>
      <c r="Z255" s="402"/>
      <c r="AA255" s="402"/>
      <c r="AB255" s="402"/>
      <c r="AC255" s="402"/>
      <c r="AD255" s="402"/>
      <c r="AE255" s="402"/>
      <c r="AF255" s="402"/>
      <c r="AG255" s="402"/>
      <c r="AH255" s="402"/>
      <c r="AI255" s="402"/>
      <c r="AJ255" s="402"/>
      <c r="AK255" s="402"/>
      <c r="AZ255" s="571"/>
      <c r="BA255" s="491"/>
      <c r="BB255" s="491"/>
      <c r="BC255" s="491"/>
      <c r="BD255" s="491"/>
      <c r="BE255" s="491"/>
      <c r="BF255" s="491"/>
      <c r="BG255" s="491"/>
      <c r="BH255" s="491"/>
      <c r="BI255" s="491"/>
      <c r="BJ255" s="491"/>
    </row>
    <row r="256" spans="6:62" ht="93" customHeight="1" x14ac:dyDescent="0.25">
      <c r="F256" s="401"/>
      <c r="U256" s="401"/>
      <c r="V256" s="402"/>
      <c r="W256" s="402"/>
      <c r="X256" s="402"/>
      <c r="Y256" s="402"/>
      <c r="Z256" s="402"/>
      <c r="AA256" s="402"/>
      <c r="AB256" s="402"/>
      <c r="AC256" s="402"/>
      <c r="AD256" s="402"/>
      <c r="AE256" s="402"/>
      <c r="AF256" s="402"/>
      <c r="AG256" s="402"/>
      <c r="AH256" s="402"/>
      <c r="AI256" s="402"/>
      <c r="AJ256" s="402"/>
      <c r="AK256" s="402"/>
      <c r="AZ256" s="571"/>
      <c r="BA256" s="491"/>
      <c r="BB256" s="491"/>
      <c r="BC256" s="491"/>
      <c r="BD256" s="491"/>
      <c r="BE256" s="491"/>
      <c r="BF256" s="491"/>
      <c r="BG256" s="491"/>
      <c r="BH256" s="491"/>
      <c r="BI256" s="491"/>
      <c r="BJ256" s="491"/>
    </row>
    <row r="257" spans="6:62" ht="93" customHeight="1" x14ac:dyDescent="0.25">
      <c r="F257" s="401"/>
      <c r="U257" s="401"/>
      <c r="V257" s="402"/>
      <c r="W257" s="402"/>
      <c r="X257" s="402"/>
      <c r="Y257" s="402"/>
      <c r="Z257" s="402"/>
      <c r="AA257" s="402"/>
      <c r="AB257" s="402"/>
      <c r="AC257" s="402"/>
      <c r="AD257" s="402"/>
      <c r="AE257" s="402"/>
      <c r="AF257" s="402"/>
      <c r="AG257" s="402"/>
      <c r="AH257" s="402"/>
      <c r="AI257" s="402"/>
      <c r="AJ257" s="402"/>
      <c r="AK257" s="402"/>
      <c r="AZ257" s="571"/>
      <c r="BA257" s="491"/>
      <c r="BB257" s="491"/>
      <c r="BC257" s="491"/>
      <c r="BD257" s="491"/>
      <c r="BE257" s="491"/>
      <c r="BF257" s="491"/>
      <c r="BG257" s="491"/>
      <c r="BH257" s="491"/>
      <c r="BI257" s="491"/>
      <c r="BJ257" s="491"/>
    </row>
    <row r="258" spans="6:62" ht="93" customHeight="1" x14ac:dyDescent="0.25">
      <c r="F258" s="401"/>
      <c r="U258" s="401"/>
      <c r="V258" s="402"/>
      <c r="W258" s="402"/>
      <c r="X258" s="402"/>
      <c r="Y258" s="402"/>
      <c r="Z258" s="402"/>
      <c r="AA258" s="402"/>
      <c r="AB258" s="402"/>
      <c r="AC258" s="402"/>
      <c r="AD258" s="402"/>
      <c r="AE258" s="402"/>
      <c r="AF258" s="402"/>
      <c r="AG258" s="402"/>
      <c r="AH258" s="402"/>
      <c r="AI258" s="402"/>
      <c r="AJ258" s="402"/>
      <c r="AK258" s="402"/>
      <c r="AZ258" s="571"/>
      <c r="BA258" s="491"/>
      <c r="BB258" s="491"/>
      <c r="BC258" s="491"/>
      <c r="BD258" s="491"/>
      <c r="BE258" s="491"/>
      <c r="BF258" s="491"/>
      <c r="BG258" s="491"/>
      <c r="BH258" s="491"/>
      <c r="BI258" s="491"/>
      <c r="BJ258" s="491"/>
    </row>
    <row r="259" spans="6:62" ht="93" customHeight="1" x14ac:dyDescent="0.25">
      <c r="F259" s="401"/>
      <c r="U259" s="401"/>
      <c r="V259" s="402"/>
      <c r="W259" s="402"/>
      <c r="X259" s="402"/>
      <c r="Y259" s="402"/>
      <c r="Z259" s="402"/>
      <c r="AA259" s="402"/>
      <c r="AB259" s="402"/>
      <c r="AC259" s="402"/>
      <c r="AD259" s="402"/>
      <c r="AE259" s="402"/>
      <c r="AF259" s="402"/>
      <c r="AG259" s="402"/>
      <c r="AH259" s="402"/>
      <c r="AI259" s="402"/>
      <c r="AJ259" s="402"/>
      <c r="AK259" s="402"/>
      <c r="AZ259" s="571"/>
      <c r="BA259" s="491"/>
      <c r="BB259" s="491"/>
      <c r="BC259" s="491"/>
      <c r="BD259" s="491"/>
      <c r="BE259" s="491"/>
      <c r="BF259" s="491"/>
      <c r="BG259" s="491"/>
      <c r="BH259" s="491"/>
      <c r="BI259" s="491"/>
      <c r="BJ259" s="491"/>
    </row>
    <row r="260" spans="6:62" ht="93" customHeight="1" x14ac:dyDescent="0.25">
      <c r="F260" s="401"/>
      <c r="U260" s="401"/>
      <c r="V260" s="402"/>
      <c r="W260" s="402"/>
      <c r="X260" s="402"/>
      <c r="Y260" s="402"/>
      <c r="Z260" s="402"/>
      <c r="AA260" s="402"/>
      <c r="AB260" s="402"/>
      <c r="AC260" s="402"/>
      <c r="AD260" s="402"/>
      <c r="AE260" s="402"/>
      <c r="AF260" s="402"/>
      <c r="AG260" s="402"/>
      <c r="AH260" s="402"/>
      <c r="AI260" s="402"/>
      <c r="AJ260" s="402"/>
      <c r="AK260" s="402"/>
      <c r="AZ260" s="571"/>
      <c r="BA260" s="491"/>
      <c r="BB260" s="491"/>
      <c r="BC260" s="491"/>
      <c r="BD260" s="491"/>
      <c r="BE260" s="491"/>
      <c r="BF260" s="491"/>
      <c r="BG260" s="491"/>
      <c r="BH260" s="491"/>
      <c r="BI260" s="491"/>
      <c r="BJ260" s="491"/>
    </row>
    <row r="261" spans="6:62" ht="93" customHeight="1" x14ac:dyDescent="0.25">
      <c r="F261" s="401"/>
      <c r="U261" s="401"/>
      <c r="V261" s="402"/>
      <c r="W261" s="402"/>
      <c r="X261" s="402"/>
      <c r="Y261" s="402"/>
      <c r="Z261" s="402"/>
      <c r="AA261" s="402"/>
      <c r="AB261" s="402"/>
      <c r="AC261" s="402"/>
      <c r="AD261" s="402"/>
      <c r="AE261" s="402"/>
      <c r="AF261" s="402"/>
      <c r="AG261" s="402"/>
      <c r="AH261" s="402"/>
      <c r="AI261" s="402"/>
      <c r="AJ261" s="402"/>
      <c r="AK261" s="402"/>
      <c r="AZ261" s="571"/>
      <c r="BA261" s="491"/>
      <c r="BB261" s="491"/>
      <c r="BC261" s="491"/>
      <c r="BD261" s="491"/>
      <c r="BE261" s="491"/>
      <c r="BF261" s="491"/>
      <c r="BG261" s="491"/>
      <c r="BH261" s="491"/>
      <c r="BI261" s="491"/>
      <c r="BJ261" s="491"/>
    </row>
    <row r="262" spans="6:62" ht="93" customHeight="1" x14ac:dyDescent="0.25">
      <c r="F262" s="401"/>
      <c r="U262" s="401"/>
      <c r="V262" s="402"/>
      <c r="W262" s="402"/>
      <c r="X262" s="402"/>
      <c r="Y262" s="402"/>
      <c r="Z262" s="402"/>
      <c r="AA262" s="402"/>
      <c r="AB262" s="402"/>
      <c r="AC262" s="402"/>
      <c r="AD262" s="402"/>
      <c r="AE262" s="402"/>
      <c r="AF262" s="402"/>
      <c r="AG262" s="402"/>
      <c r="AH262" s="402"/>
      <c r="AI262" s="402"/>
      <c r="AJ262" s="402"/>
      <c r="AK262" s="402"/>
      <c r="AZ262" s="571"/>
      <c r="BA262" s="491"/>
      <c r="BB262" s="491"/>
      <c r="BC262" s="491"/>
      <c r="BD262" s="491"/>
      <c r="BE262" s="491"/>
      <c r="BF262" s="491"/>
      <c r="BG262" s="491"/>
      <c r="BH262" s="491"/>
      <c r="BI262" s="491"/>
      <c r="BJ262" s="491"/>
    </row>
    <row r="263" spans="6:62" ht="93" customHeight="1" x14ac:dyDescent="0.25">
      <c r="F263" s="401"/>
      <c r="U263" s="401"/>
      <c r="V263" s="402"/>
      <c r="W263" s="402"/>
      <c r="X263" s="402"/>
      <c r="Y263" s="402"/>
      <c r="Z263" s="402"/>
      <c r="AA263" s="402"/>
      <c r="AB263" s="402"/>
      <c r="AC263" s="402"/>
      <c r="AD263" s="402"/>
      <c r="AE263" s="402"/>
      <c r="AF263" s="402"/>
      <c r="AG263" s="402"/>
      <c r="AH263" s="402"/>
      <c r="AI263" s="402"/>
      <c r="AJ263" s="402"/>
      <c r="AK263" s="402"/>
      <c r="AZ263" s="571"/>
      <c r="BA263" s="491"/>
      <c r="BB263" s="491"/>
      <c r="BC263" s="491"/>
      <c r="BD263" s="491"/>
      <c r="BE263" s="491"/>
      <c r="BF263" s="491"/>
      <c r="BG263" s="491"/>
      <c r="BH263" s="491"/>
      <c r="BI263" s="491"/>
      <c r="BJ263" s="491"/>
    </row>
    <row r="264" spans="6:62" ht="93" customHeight="1" x14ac:dyDescent="0.25">
      <c r="F264" s="401"/>
      <c r="U264" s="401"/>
      <c r="V264" s="402"/>
      <c r="W264" s="402"/>
      <c r="X264" s="402"/>
      <c r="Y264" s="402"/>
      <c r="Z264" s="402"/>
      <c r="AA264" s="402"/>
      <c r="AB264" s="402"/>
      <c r="AC264" s="402"/>
      <c r="AD264" s="402"/>
      <c r="AE264" s="402"/>
      <c r="AF264" s="402"/>
      <c r="AG264" s="402"/>
      <c r="AH264" s="402"/>
      <c r="AI264" s="402"/>
      <c r="AJ264" s="402"/>
      <c r="AK264" s="402"/>
      <c r="AZ264" s="571"/>
      <c r="BA264" s="491"/>
      <c r="BB264" s="491"/>
      <c r="BC264" s="491"/>
      <c r="BD264" s="491"/>
      <c r="BE264" s="491"/>
      <c r="BF264" s="491"/>
      <c r="BG264" s="491"/>
      <c r="BH264" s="491"/>
      <c r="BI264" s="491"/>
      <c r="BJ264" s="491"/>
    </row>
    <row r="265" spans="6:62" ht="93" customHeight="1" x14ac:dyDescent="0.25">
      <c r="F265" s="401"/>
      <c r="U265" s="401"/>
      <c r="V265" s="402"/>
      <c r="W265" s="402"/>
      <c r="X265" s="402"/>
      <c r="Y265" s="402"/>
      <c r="Z265" s="402"/>
      <c r="AA265" s="402"/>
      <c r="AB265" s="402"/>
      <c r="AC265" s="402"/>
      <c r="AD265" s="402"/>
      <c r="AE265" s="402"/>
      <c r="AF265" s="402"/>
      <c r="AG265" s="402"/>
      <c r="AH265" s="402"/>
      <c r="AI265" s="402"/>
      <c r="AJ265" s="402"/>
      <c r="AK265" s="402"/>
      <c r="AZ265" s="571"/>
      <c r="BA265" s="491"/>
      <c r="BB265" s="491"/>
      <c r="BC265" s="491"/>
      <c r="BD265" s="491"/>
      <c r="BE265" s="491"/>
      <c r="BF265" s="491"/>
      <c r="BG265" s="491"/>
      <c r="BH265" s="491"/>
      <c r="BI265" s="491"/>
      <c r="BJ265" s="491"/>
    </row>
    <row r="266" spans="6:62" ht="93" customHeight="1" x14ac:dyDescent="0.25">
      <c r="F266" s="401"/>
      <c r="U266" s="401"/>
      <c r="V266" s="402"/>
      <c r="W266" s="402"/>
      <c r="X266" s="402"/>
      <c r="Y266" s="402"/>
      <c r="Z266" s="402"/>
      <c r="AA266" s="402"/>
      <c r="AB266" s="402"/>
      <c r="AC266" s="402"/>
      <c r="AD266" s="402"/>
      <c r="AE266" s="402"/>
      <c r="AF266" s="402"/>
      <c r="AG266" s="402"/>
      <c r="AH266" s="402"/>
      <c r="AI266" s="402"/>
      <c r="AJ266" s="402"/>
      <c r="AK266" s="402"/>
      <c r="AZ266" s="571"/>
      <c r="BA266" s="491"/>
      <c r="BB266" s="491"/>
      <c r="BC266" s="491"/>
      <c r="BD266" s="491"/>
      <c r="BE266" s="491"/>
      <c r="BF266" s="491"/>
      <c r="BG266" s="491"/>
      <c r="BH266" s="491"/>
      <c r="BI266" s="491"/>
      <c r="BJ266" s="491"/>
    </row>
    <row r="267" spans="6:62" ht="93" customHeight="1" x14ac:dyDescent="0.25">
      <c r="F267" s="401"/>
      <c r="U267" s="401"/>
      <c r="V267" s="402"/>
      <c r="W267" s="402"/>
      <c r="X267" s="402"/>
      <c r="Y267" s="402"/>
      <c r="Z267" s="402"/>
      <c r="AA267" s="402"/>
      <c r="AB267" s="402"/>
      <c r="AC267" s="402"/>
      <c r="AD267" s="402"/>
      <c r="AE267" s="402"/>
      <c r="AF267" s="402"/>
      <c r="AG267" s="402"/>
      <c r="AH267" s="402"/>
      <c r="AI267" s="402"/>
      <c r="AJ267" s="402"/>
      <c r="AK267" s="402"/>
      <c r="AZ267" s="571"/>
      <c r="BA267" s="491"/>
      <c r="BB267" s="491"/>
      <c r="BC267" s="491"/>
      <c r="BD267" s="491"/>
      <c r="BE267" s="491"/>
      <c r="BF267" s="491"/>
      <c r="BG267" s="491"/>
      <c r="BH267" s="491"/>
      <c r="BI267" s="491"/>
      <c r="BJ267" s="491"/>
    </row>
    <row r="268" spans="6:62" ht="93" customHeight="1" x14ac:dyDescent="0.25">
      <c r="F268" s="401"/>
      <c r="U268" s="401"/>
      <c r="V268" s="402"/>
      <c r="W268" s="402"/>
      <c r="X268" s="402"/>
      <c r="Y268" s="402"/>
      <c r="Z268" s="402"/>
      <c r="AA268" s="402"/>
      <c r="AB268" s="402"/>
      <c r="AC268" s="402"/>
      <c r="AD268" s="402"/>
      <c r="AE268" s="402"/>
      <c r="AF268" s="402"/>
      <c r="AG268" s="402"/>
      <c r="AH268" s="402"/>
      <c r="AI268" s="402"/>
      <c r="AJ268" s="402"/>
      <c r="AK268" s="402"/>
      <c r="AZ268" s="571"/>
      <c r="BA268" s="491"/>
      <c r="BB268" s="491"/>
      <c r="BC268" s="491"/>
      <c r="BD268" s="491"/>
      <c r="BE268" s="491"/>
      <c r="BF268" s="491"/>
      <c r="BG268" s="491"/>
      <c r="BH268" s="491"/>
      <c r="BI268" s="491"/>
      <c r="BJ268" s="491"/>
    </row>
    <row r="269" spans="6:62" ht="93" customHeight="1" x14ac:dyDescent="0.25">
      <c r="F269" s="401"/>
      <c r="U269" s="401"/>
      <c r="V269" s="402"/>
      <c r="W269" s="402"/>
      <c r="X269" s="402"/>
      <c r="Y269" s="402"/>
      <c r="Z269" s="402"/>
      <c r="AA269" s="402"/>
      <c r="AB269" s="402"/>
      <c r="AC269" s="402"/>
      <c r="AD269" s="402"/>
      <c r="AE269" s="402"/>
      <c r="AF269" s="402"/>
      <c r="AG269" s="402"/>
      <c r="AH269" s="402"/>
      <c r="AI269" s="402"/>
      <c r="AJ269" s="402"/>
      <c r="AK269" s="402"/>
      <c r="AZ269" s="571"/>
      <c r="BA269" s="491"/>
      <c r="BB269" s="491"/>
      <c r="BC269" s="491"/>
      <c r="BD269" s="491"/>
      <c r="BE269" s="491"/>
      <c r="BF269" s="491"/>
      <c r="BG269" s="491"/>
      <c r="BH269" s="491"/>
      <c r="BI269" s="491"/>
      <c r="BJ269" s="491"/>
    </row>
    <row r="270" spans="6:62" ht="93" customHeight="1" x14ac:dyDescent="0.25">
      <c r="F270" s="401"/>
      <c r="U270" s="401"/>
      <c r="V270" s="402"/>
      <c r="W270" s="402"/>
      <c r="X270" s="402"/>
      <c r="Y270" s="402"/>
      <c r="Z270" s="402"/>
      <c r="AA270" s="402"/>
      <c r="AB270" s="402"/>
      <c r="AC270" s="402"/>
      <c r="AD270" s="402"/>
      <c r="AE270" s="402"/>
      <c r="AF270" s="402"/>
      <c r="AG270" s="402"/>
      <c r="AH270" s="402"/>
      <c r="AI270" s="402"/>
      <c r="AJ270" s="402"/>
      <c r="AK270" s="402"/>
      <c r="AZ270" s="571"/>
      <c r="BA270" s="491"/>
      <c r="BB270" s="491"/>
      <c r="BC270" s="491"/>
      <c r="BD270" s="491"/>
      <c r="BE270" s="491"/>
      <c r="BF270" s="491"/>
      <c r="BG270" s="491"/>
      <c r="BH270" s="491"/>
      <c r="BI270" s="491"/>
      <c r="BJ270" s="491"/>
    </row>
    <row r="271" spans="6:62" ht="93" customHeight="1" x14ac:dyDescent="0.25">
      <c r="F271" s="401"/>
      <c r="U271" s="401"/>
      <c r="V271" s="402"/>
      <c r="W271" s="402"/>
      <c r="X271" s="402"/>
      <c r="Y271" s="402"/>
      <c r="Z271" s="402"/>
      <c r="AA271" s="402"/>
      <c r="AB271" s="402"/>
      <c r="AC271" s="402"/>
      <c r="AD271" s="402"/>
      <c r="AE271" s="402"/>
      <c r="AF271" s="402"/>
      <c r="AG271" s="402"/>
      <c r="AH271" s="402"/>
      <c r="AI271" s="402"/>
      <c r="AJ271" s="402"/>
      <c r="AK271" s="402"/>
      <c r="AZ271" s="571"/>
      <c r="BA271" s="491"/>
      <c r="BB271" s="491"/>
      <c r="BC271" s="491"/>
      <c r="BD271" s="491"/>
      <c r="BE271" s="491"/>
      <c r="BF271" s="491"/>
      <c r="BG271" s="491"/>
      <c r="BH271" s="491"/>
      <c r="BI271" s="491"/>
      <c r="BJ271" s="491"/>
    </row>
    <row r="272" spans="6:62" ht="93" customHeight="1" x14ac:dyDescent="0.25">
      <c r="F272" s="401"/>
      <c r="U272" s="401"/>
      <c r="V272" s="402"/>
      <c r="W272" s="402"/>
      <c r="X272" s="402"/>
      <c r="Y272" s="402"/>
      <c r="Z272" s="402"/>
      <c r="AA272" s="402"/>
      <c r="AB272" s="402"/>
      <c r="AC272" s="402"/>
      <c r="AD272" s="402"/>
      <c r="AE272" s="402"/>
      <c r="AF272" s="402"/>
      <c r="AG272" s="402"/>
      <c r="AH272" s="402"/>
      <c r="AI272" s="402"/>
      <c r="AJ272" s="402"/>
      <c r="AK272" s="402"/>
      <c r="AZ272" s="571"/>
      <c r="BA272" s="491"/>
      <c r="BB272" s="491"/>
      <c r="BC272" s="491"/>
      <c r="BD272" s="491"/>
      <c r="BE272" s="491"/>
      <c r="BF272" s="491"/>
      <c r="BG272" s="491"/>
      <c r="BH272" s="491"/>
      <c r="BI272" s="491"/>
      <c r="BJ272" s="491"/>
    </row>
    <row r="273" spans="6:62" ht="93" customHeight="1" x14ac:dyDescent="0.25">
      <c r="F273" s="401"/>
      <c r="U273" s="401"/>
      <c r="V273" s="402"/>
      <c r="W273" s="402"/>
      <c r="X273" s="402"/>
      <c r="Y273" s="402"/>
      <c r="Z273" s="402"/>
      <c r="AA273" s="402"/>
      <c r="AB273" s="402"/>
      <c r="AC273" s="402"/>
      <c r="AD273" s="402"/>
      <c r="AE273" s="402"/>
      <c r="AF273" s="402"/>
      <c r="AG273" s="402"/>
      <c r="AH273" s="402"/>
      <c r="AI273" s="402"/>
      <c r="AJ273" s="402"/>
      <c r="AK273" s="402"/>
      <c r="AZ273" s="571"/>
      <c r="BA273" s="491"/>
      <c r="BB273" s="491"/>
      <c r="BC273" s="491"/>
      <c r="BD273" s="491"/>
      <c r="BE273" s="491"/>
      <c r="BF273" s="491"/>
      <c r="BG273" s="491"/>
      <c r="BH273" s="491"/>
      <c r="BI273" s="491"/>
      <c r="BJ273" s="491"/>
    </row>
    <row r="274" spans="6:62" ht="93" customHeight="1" x14ac:dyDescent="0.25">
      <c r="F274" s="401"/>
      <c r="U274" s="401"/>
      <c r="V274" s="402"/>
      <c r="W274" s="402"/>
      <c r="X274" s="402"/>
      <c r="Y274" s="402"/>
      <c r="Z274" s="402"/>
      <c r="AA274" s="402"/>
      <c r="AB274" s="402"/>
      <c r="AC274" s="402"/>
      <c r="AD274" s="402"/>
      <c r="AE274" s="402"/>
      <c r="AF274" s="402"/>
      <c r="AG274" s="402"/>
      <c r="AH274" s="402"/>
      <c r="AI274" s="402"/>
      <c r="AJ274" s="402"/>
      <c r="AK274" s="402"/>
      <c r="AZ274" s="571"/>
      <c r="BA274" s="491"/>
      <c r="BB274" s="491"/>
      <c r="BC274" s="491"/>
      <c r="BD274" s="491"/>
      <c r="BE274" s="491"/>
      <c r="BF274" s="491"/>
      <c r="BG274" s="491"/>
      <c r="BH274" s="491"/>
      <c r="BI274" s="491"/>
      <c r="BJ274" s="491"/>
    </row>
    <row r="275" spans="6:62" ht="93" customHeight="1" x14ac:dyDescent="0.25">
      <c r="F275" s="401"/>
      <c r="U275" s="401"/>
      <c r="V275" s="402"/>
      <c r="W275" s="402"/>
      <c r="X275" s="402"/>
      <c r="Y275" s="402"/>
      <c r="Z275" s="402"/>
      <c r="AA275" s="402"/>
      <c r="AB275" s="402"/>
      <c r="AC275" s="402"/>
      <c r="AD275" s="402"/>
      <c r="AE275" s="402"/>
      <c r="AF275" s="402"/>
      <c r="AG275" s="402"/>
      <c r="AH275" s="402"/>
      <c r="AI275" s="402"/>
      <c r="AJ275" s="402"/>
      <c r="AK275" s="402"/>
      <c r="AZ275" s="571"/>
      <c r="BA275" s="491"/>
      <c r="BB275" s="491"/>
      <c r="BC275" s="491"/>
      <c r="BD275" s="491"/>
      <c r="BE275" s="491"/>
      <c r="BF275" s="491"/>
      <c r="BG275" s="491"/>
      <c r="BH275" s="491"/>
      <c r="BI275" s="491"/>
      <c r="BJ275" s="491"/>
    </row>
    <row r="276" spans="6:62" ht="93" customHeight="1" x14ac:dyDescent="0.25">
      <c r="F276" s="401"/>
      <c r="U276" s="401"/>
      <c r="V276" s="402"/>
      <c r="W276" s="402"/>
      <c r="X276" s="402"/>
      <c r="Y276" s="402"/>
      <c r="Z276" s="402"/>
      <c r="AA276" s="402"/>
      <c r="AB276" s="402"/>
      <c r="AC276" s="402"/>
      <c r="AD276" s="402"/>
      <c r="AE276" s="402"/>
      <c r="AF276" s="402"/>
      <c r="AG276" s="402"/>
      <c r="AH276" s="402"/>
      <c r="AI276" s="402"/>
      <c r="AJ276" s="402"/>
      <c r="AK276" s="402"/>
      <c r="AZ276" s="571"/>
      <c r="BA276" s="491"/>
      <c r="BB276" s="491"/>
      <c r="BC276" s="491"/>
      <c r="BD276" s="491"/>
      <c r="BE276" s="491"/>
      <c r="BF276" s="491"/>
      <c r="BG276" s="491"/>
      <c r="BH276" s="491"/>
      <c r="BI276" s="491"/>
      <c r="BJ276" s="491"/>
    </row>
    <row r="277" spans="6:62" ht="93" customHeight="1" x14ac:dyDescent="0.25">
      <c r="F277" s="401"/>
      <c r="U277" s="401"/>
      <c r="V277" s="402"/>
      <c r="W277" s="402"/>
      <c r="X277" s="402"/>
      <c r="Y277" s="402"/>
      <c r="Z277" s="402"/>
      <c r="AA277" s="402"/>
      <c r="AB277" s="402"/>
      <c r="AC277" s="402"/>
      <c r="AD277" s="402"/>
      <c r="AE277" s="402"/>
      <c r="AF277" s="402"/>
      <c r="AG277" s="402"/>
      <c r="AH277" s="402"/>
      <c r="AI277" s="402"/>
      <c r="AJ277" s="402"/>
      <c r="AK277" s="402"/>
      <c r="AZ277" s="571"/>
      <c r="BA277" s="491"/>
      <c r="BB277" s="491"/>
      <c r="BC277" s="491"/>
      <c r="BD277" s="491"/>
      <c r="BE277" s="491"/>
      <c r="BF277" s="491"/>
      <c r="BG277" s="491"/>
      <c r="BH277" s="491"/>
      <c r="BI277" s="491"/>
      <c r="BJ277" s="491"/>
    </row>
    <row r="278" spans="6:62" ht="93" customHeight="1" x14ac:dyDescent="0.25">
      <c r="F278" s="401"/>
      <c r="U278" s="401"/>
      <c r="V278" s="402"/>
      <c r="W278" s="402"/>
      <c r="X278" s="402"/>
      <c r="Y278" s="402"/>
      <c r="Z278" s="402"/>
      <c r="AA278" s="402"/>
      <c r="AB278" s="402"/>
      <c r="AC278" s="402"/>
      <c r="AD278" s="402"/>
      <c r="AE278" s="402"/>
      <c r="AF278" s="402"/>
      <c r="AG278" s="402"/>
      <c r="AH278" s="402"/>
      <c r="AI278" s="402"/>
      <c r="AJ278" s="402"/>
      <c r="AK278" s="402"/>
      <c r="AZ278" s="571"/>
      <c r="BA278" s="491"/>
      <c r="BB278" s="491"/>
      <c r="BC278" s="491"/>
      <c r="BD278" s="491"/>
      <c r="BE278" s="491"/>
      <c r="BF278" s="491"/>
      <c r="BG278" s="491"/>
      <c r="BH278" s="491"/>
      <c r="BI278" s="491"/>
      <c r="BJ278" s="491"/>
    </row>
    <row r="279" spans="6:62" ht="93" customHeight="1" x14ac:dyDescent="0.25">
      <c r="F279" s="401"/>
      <c r="U279" s="401"/>
      <c r="V279" s="402"/>
      <c r="W279" s="402"/>
      <c r="X279" s="402"/>
      <c r="Y279" s="402"/>
      <c r="Z279" s="402"/>
      <c r="AA279" s="402"/>
      <c r="AB279" s="402"/>
      <c r="AC279" s="402"/>
      <c r="AD279" s="402"/>
      <c r="AE279" s="402"/>
      <c r="AF279" s="402"/>
      <c r="AG279" s="402"/>
      <c r="AH279" s="402"/>
      <c r="AI279" s="402"/>
      <c r="AJ279" s="402"/>
      <c r="AK279" s="402"/>
      <c r="AZ279" s="571"/>
      <c r="BA279" s="491"/>
      <c r="BB279" s="491"/>
      <c r="BC279" s="491"/>
      <c r="BD279" s="491"/>
      <c r="BE279" s="491"/>
      <c r="BF279" s="491"/>
      <c r="BG279" s="491"/>
      <c r="BH279" s="491"/>
      <c r="BI279" s="491"/>
      <c r="BJ279" s="491"/>
    </row>
    <row r="280" spans="6:62" ht="93" customHeight="1" x14ac:dyDescent="0.25">
      <c r="F280" s="401"/>
      <c r="U280" s="401"/>
      <c r="V280" s="402"/>
      <c r="W280" s="402"/>
      <c r="X280" s="402"/>
      <c r="Y280" s="402"/>
      <c r="Z280" s="402"/>
      <c r="AA280" s="402"/>
      <c r="AB280" s="402"/>
      <c r="AC280" s="402"/>
      <c r="AD280" s="402"/>
      <c r="AE280" s="402"/>
      <c r="AF280" s="402"/>
      <c r="AG280" s="402"/>
      <c r="AH280" s="402"/>
      <c r="AI280" s="402"/>
      <c r="AJ280" s="402"/>
      <c r="AK280" s="402"/>
      <c r="AZ280" s="571"/>
      <c r="BA280" s="491"/>
      <c r="BB280" s="491"/>
      <c r="BC280" s="491"/>
      <c r="BD280" s="491"/>
      <c r="BE280" s="491"/>
      <c r="BF280" s="491"/>
      <c r="BG280" s="491"/>
      <c r="BH280" s="491"/>
      <c r="BI280" s="491"/>
      <c r="BJ280" s="491"/>
    </row>
    <row r="281" spans="6:62" ht="93" customHeight="1" x14ac:dyDescent="0.25">
      <c r="F281" s="401"/>
      <c r="U281" s="401"/>
      <c r="V281" s="402"/>
      <c r="W281" s="402"/>
      <c r="X281" s="402"/>
      <c r="Y281" s="402"/>
      <c r="Z281" s="402"/>
      <c r="AA281" s="402"/>
      <c r="AB281" s="402"/>
      <c r="AC281" s="402"/>
      <c r="AD281" s="402"/>
      <c r="AE281" s="402"/>
      <c r="AF281" s="402"/>
      <c r="AG281" s="402"/>
      <c r="AH281" s="402"/>
      <c r="AI281" s="402"/>
      <c r="AJ281" s="402"/>
      <c r="AK281" s="402"/>
      <c r="AZ281" s="571"/>
      <c r="BA281" s="491"/>
      <c r="BB281" s="491"/>
      <c r="BC281" s="491"/>
      <c r="BD281" s="491"/>
      <c r="BE281" s="491"/>
      <c r="BF281" s="491"/>
      <c r="BG281" s="491"/>
      <c r="BH281" s="491"/>
      <c r="BI281" s="491"/>
      <c r="BJ281" s="491"/>
    </row>
    <row r="282" spans="6:62" ht="93" customHeight="1" x14ac:dyDescent="0.25">
      <c r="F282" s="401"/>
      <c r="U282" s="401"/>
      <c r="V282" s="402"/>
      <c r="W282" s="402"/>
      <c r="X282" s="402"/>
      <c r="Y282" s="402"/>
      <c r="Z282" s="402"/>
      <c r="AA282" s="402"/>
      <c r="AB282" s="402"/>
      <c r="AC282" s="402"/>
      <c r="AD282" s="402"/>
      <c r="AE282" s="402"/>
      <c r="AF282" s="402"/>
      <c r="AG282" s="402"/>
      <c r="AH282" s="402"/>
      <c r="AI282" s="402"/>
      <c r="AJ282" s="402"/>
      <c r="AK282" s="402"/>
      <c r="AZ282" s="571"/>
      <c r="BA282" s="491"/>
      <c r="BB282" s="491"/>
      <c r="BC282" s="491"/>
      <c r="BD282" s="491"/>
      <c r="BE282" s="491"/>
      <c r="BF282" s="491"/>
      <c r="BG282" s="491"/>
      <c r="BH282" s="491"/>
      <c r="BI282" s="491"/>
      <c r="BJ282" s="491"/>
    </row>
    <row r="283" spans="6:62" ht="93" customHeight="1" x14ac:dyDescent="0.25">
      <c r="F283" s="401"/>
      <c r="U283" s="401"/>
      <c r="V283" s="402"/>
      <c r="W283" s="402"/>
      <c r="X283" s="402"/>
      <c r="Y283" s="402"/>
      <c r="Z283" s="402"/>
      <c r="AA283" s="402"/>
      <c r="AB283" s="402"/>
      <c r="AC283" s="402"/>
      <c r="AD283" s="402"/>
      <c r="AE283" s="402"/>
      <c r="AF283" s="402"/>
      <c r="AG283" s="402"/>
      <c r="AH283" s="402"/>
      <c r="AI283" s="402"/>
      <c r="AJ283" s="402"/>
      <c r="AK283" s="402"/>
      <c r="AZ283" s="571"/>
      <c r="BA283" s="491"/>
      <c r="BB283" s="491"/>
      <c r="BC283" s="491"/>
      <c r="BD283" s="491"/>
      <c r="BE283" s="491"/>
      <c r="BF283" s="491"/>
      <c r="BG283" s="491"/>
      <c r="BH283" s="491"/>
      <c r="BI283" s="491"/>
      <c r="BJ283" s="491"/>
    </row>
    <row r="284" spans="6:62" ht="93" customHeight="1" x14ac:dyDescent="0.25">
      <c r="F284" s="401"/>
      <c r="U284" s="401"/>
      <c r="V284" s="402"/>
      <c r="W284" s="402"/>
      <c r="X284" s="402"/>
      <c r="Y284" s="402"/>
      <c r="Z284" s="402"/>
      <c r="AA284" s="402"/>
      <c r="AB284" s="402"/>
      <c r="AC284" s="402"/>
      <c r="AD284" s="402"/>
      <c r="AE284" s="402"/>
      <c r="AF284" s="402"/>
      <c r="AG284" s="402"/>
      <c r="AH284" s="402"/>
      <c r="AI284" s="402"/>
      <c r="AJ284" s="402"/>
      <c r="AK284" s="402"/>
      <c r="AZ284" s="571"/>
      <c r="BA284" s="491"/>
      <c r="BB284" s="491"/>
      <c r="BC284" s="491"/>
      <c r="BD284" s="491"/>
      <c r="BE284" s="491"/>
      <c r="BF284" s="491"/>
      <c r="BG284" s="491"/>
      <c r="BH284" s="491"/>
      <c r="BI284" s="491"/>
      <c r="BJ284" s="491"/>
    </row>
    <row r="285" spans="6:62" ht="93" customHeight="1" x14ac:dyDescent="0.25">
      <c r="F285" s="401"/>
      <c r="U285" s="401"/>
      <c r="V285" s="402"/>
      <c r="W285" s="402"/>
      <c r="X285" s="402"/>
      <c r="Y285" s="402"/>
      <c r="Z285" s="402"/>
      <c r="AA285" s="402"/>
      <c r="AB285" s="402"/>
      <c r="AC285" s="402"/>
      <c r="AD285" s="402"/>
      <c r="AE285" s="402"/>
      <c r="AF285" s="402"/>
      <c r="AG285" s="402"/>
      <c r="AH285" s="402"/>
      <c r="AI285" s="402"/>
      <c r="AJ285" s="402"/>
      <c r="AK285" s="402"/>
      <c r="AZ285" s="571"/>
      <c r="BA285" s="491"/>
      <c r="BB285" s="491"/>
      <c r="BC285" s="491"/>
      <c r="BD285" s="491"/>
      <c r="BE285" s="491"/>
      <c r="BF285" s="491"/>
      <c r="BG285" s="491"/>
      <c r="BH285" s="491"/>
      <c r="BI285" s="491"/>
      <c r="BJ285" s="491"/>
    </row>
    <row r="286" spans="6:62" ht="93" customHeight="1" x14ac:dyDescent="0.25">
      <c r="F286" s="401"/>
      <c r="U286" s="401"/>
      <c r="V286" s="402"/>
      <c r="W286" s="402"/>
      <c r="X286" s="402"/>
      <c r="Y286" s="402"/>
      <c r="Z286" s="402"/>
      <c r="AA286" s="402"/>
      <c r="AB286" s="402"/>
      <c r="AC286" s="402"/>
      <c r="AD286" s="402"/>
      <c r="AE286" s="402"/>
      <c r="AF286" s="402"/>
      <c r="AG286" s="402"/>
      <c r="AH286" s="402"/>
      <c r="AI286" s="402"/>
      <c r="AJ286" s="402"/>
      <c r="AK286" s="402"/>
      <c r="AZ286" s="571"/>
      <c r="BA286" s="491"/>
      <c r="BB286" s="491"/>
      <c r="BC286" s="491"/>
      <c r="BD286" s="491"/>
      <c r="BE286" s="491"/>
      <c r="BF286" s="491"/>
      <c r="BG286" s="491"/>
      <c r="BH286" s="491"/>
      <c r="BI286" s="491"/>
      <c r="BJ286" s="491"/>
    </row>
    <row r="287" spans="6:62" ht="93" customHeight="1" x14ac:dyDescent="0.25">
      <c r="F287" s="401"/>
      <c r="U287" s="401"/>
      <c r="V287" s="402"/>
      <c r="W287" s="402"/>
      <c r="X287" s="402"/>
      <c r="Y287" s="402"/>
      <c r="Z287" s="402"/>
      <c r="AA287" s="402"/>
      <c r="AB287" s="402"/>
      <c r="AC287" s="402"/>
      <c r="AD287" s="402"/>
      <c r="AE287" s="402"/>
      <c r="AF287" s="402"/>
      <c r="AG287" s="402"/>
      <c r="AH287" s="402"/>
      <c r="AI287" s="402"/>
      <c r="AJ287" s="402"/>
      <c r="AK287" s="402"/>
      <c r="AZ287" s="571"/>
      <c r="BA287" s="491"/>
      <c r="BB287" s="491"/>
      <c r="BC287" s="491"/>
      <c r="BD287" s="491"/>
      <c r="BE287" s="491"/>
      <c r="BF287" s="491"/>
      <c r="BG287" s="491"/>
      <c r="BH287" s="491"/>
      <c r="BI287" s="491"/>
      <c r="BJ287" s="491"/>
    </row>
    <row r="288" spans="6:62" ht="93" customHeight="1" x14ac:dyDescent="0.25">
      <c r="F288" s="401"/>
      <c r="U288" s="401"/>
      <c r="V288" s="402"/>
      <c r="W288" s="402"/>
      <c r="X288" s="402"/>
      <c r="Y288" s="402"/>
      <c r="Z288" s="402"/>
      <c r="AA288" s="402"/>
      <c r="AB288" s="402"/>
      <c r="AC288" s="402"/>
      <c r="AD288" s="402"/>
      <c r="AE288" s="402"/>
      <c r="AF288" s="402"/>
      <c r="AG288" s="402"/>
      <c r="AH288" s="402"/>
      <c r="AI288" s="402"/>
      <c r="AJ288" s="402"/>
      <c r="AK288" s="402"/>
      <c r="AZ288" s="571"/>
      <c r="BA288" s="491"/>
      <c r="BB288" s="491"/>
      <c r="BC288" s="491"/>
      <c r="BD288" s="491"/>
      <c r="BE288" s="491"/>
      <c r="BF288" s="491"/>
      <c r="BG288" s="491"/>
      <c r="BH288" s="491"/>
      <c r="BI288" s="491"/>
      <c r="BJ288" s="491"/>
    </row>
    <row r="289" spans="6:62" ht="93" customHeight="1" x14ac:dyDescent="0.25">
      <c r="F289" s="401"/>
      <c r="U289" s="401"/>
      <c r="V289" s="402"/>
      <c r="W289" s="402"/>
      <c r="X289" s="402"/>
      <c r="Y289" s="402"/>
      <c r="Z289" s="402"/>
      <c r="AA289" s="402"/>
      <c r="AB289" s="402"/>
      <c r="AC289" s="402"/>
      <c r="AD289" s="402"/>
      <c r="AE289" s="402"/>
      <c r="AF289" s="402"/>
      <c r="AG289" s="402"/>
      <c r="AH289" s="402"/>
      <c r="AI289" s="402"/>
      <c r="AJ289" s="402"/>
      <c r="AK289" s="402"/>
      <c r="AZ289" s="571"/>
      <c r="BA289" s="491"/>
      <c r="BB289" s="491"/>
      <c r="BC289" s="491"/>
      <c r="BD289" s="491"/>
      <c r="BE289" s="491"/>
      <c r="BF289" s="491"/>
      <c r="BG289" s="491"/>
      <c r="BH289" s="491"/>
      <c r="BI289" s="491"/>
      <c r="BJ289" s="491"/>
    </row>
    <row r="290" spans="6:62" ht="93" customHeight="1" x14ac:dyDescent="0.25">
      <c r="F290" s="401"/>
      <c r="U290" s="401"/>
      <c r="V290" s="402"/>
      <c r="W290" s="402"/>
      <c r="X290" s="402"/>
      <c r="Y290" s="402"/>
      <c r="Z290" s="402"/>
      <c r="AA290" s="402"/>
      <c r="AB290" s="402"/>
      <c r="AC290" s="402"/>
      <c r="AD290" s="402"/>
      <c r="AE290" s="402"/>
      <c r="AF290" s="402"/>
      <c r="AG290" s="402"/>
      <c r="AH290" s="402"/>
      <c r="AI290" s="402"/>
      <c r="AJ290" s="402"/>
      <c r="AK290" s="402"/>
      <c r="AZ290" s="571"/>
      <c r="BA290" s="491"/>
      <c r="BB290" s="491"/>
      <c r="BC290" s="491"/>
      <c r="BD290" s="491"/>
      <c r="BE290" s="491"/>
      <c r="BF290" s="491"/>
      <c r="BG290" s="491"/>
      <c r="BH290" s="491"/>
      <c r="BI290" s="491"/>
      <c r="BJ290" s="491"/>
    </row>
    <row r="291" spans="6:62" ht="93" customHeight="1" x14ac:dyDescent="0.25">
      <c r="F291" s="401"/>
      <c r="U291" s="401"/>
      <c r="V291" s="402"/>
      <c r="W291" s="402"/>
      <c r="X291" s="402"/>
      <c r="Y291" s="402"/>
      <c r="Z291" s="402"/>
      <c r="AA291" s="402"/>
      <c r="AB291" s="402"/>
      <c r="AC291" s="402"/>
      <c r="AD291" s="402"/>
      <c r="AE291" s="402"/>
      <c r="AF291" s="402"/>
      <c r="AG291" s="402"/>
      <c r="AH291" s="402"/>
      <c r="AI291" s="402"/>
      <c r="AJ291" s="402"/>
      <c r="AK291" s="402"/>
      <c r="AZ291" s="571"/>
      <c r="BA291" s="491"/>
      <c r="BB291" s="491"/>
      <c r="BC291" s="491"/>
      <c r="BD291" s="491"/>
      <c r="BE291" s="491"/>
      <c r="BF291" s="491"/>
      <c r="BG291" s="491"/>
      <c r="BH291" s="491"/>
      <c r="BI291" s="491"/>
      <c r="BJ291" s="491"/>
    </row>
    <row r="292" spans="6:62" ht="93" customHeight="1" x14ac:dyDescent="0.25">
      <c r="F292" s="401"/>
      <c r="U292" s="401"/>
      <c r="V292" s="402"/>
      <c r="W292" s="402"/>
      <c r="X292" s="402"/>
      <c r="Y292" s="402"/>
      <c r="Z292" s="402"/>
      <c r="AA292" s="402"/>
      <c r="AB292" s="402"/>
      <c r="AC292" s="402"/>
      <c r="AD292" s="402"/>
      <c r="AE292" s="402"/>
      <c r="AF292" s="402"/>
      <c r="AG292" s="402"/>
      <c r="AH292" s="402"/>
      <c r="AI292" s="402"/>
      <c r="AJ292" s="402"/>
      <c r="AK292" s="402"/>
      <c r="AZ292" s="571"/>
      <c r="BA292" s="491"/>
      <c r="BB292" s="491"/>
      <c r="BC292" s="491"/>
      <c r="BD292" s="491"/>
      <c r="BE292" s="491"/>
      <c r="BF292" s="491"/>
      <c r="BG292" s="491"/>
      <c r="BH292" s="491"/>
      <c r="BI292" s="491"/>
      <c r="BJ292" s="491"/>
    </row>
    <row r="293" spans="6:62" ht="93" customHeight="1" x14ac:dyDescent="0.25">
      <c r="F293" s="401"/>
      <c r="U293" s="401"/>
      <c r="V293" s="402"/>
      <c r="W293" s="402"/>
      <c r="X293" s="402"/>
      <c r="Y293" s="402"/>
      <c r="Z293" s="402"/>
      <c r="AA293" s="402"/>
      <c r="AB293" s="402"/>
      <c r="AC293" s="402"/>
      <c r="AD293" s="402"/>
      <c r="AE293" s="402"/>
      <c r="AF293" s="402"/>
      <c r="AG293" s="402"/>
      <c r="AH293" s="402"/>
      <c r="AI293" s="402"/>
      <c r="AJ293" s="402"/>
      <c r="AK293" s="402"/>
      <c r="AZ293" s="571"/>
      <c r="BA293" s="491"/>
      <c r="BB293" s="491"/>
      <c r="BC293" s="491"/>
      <c r="BD293" s="491"/>
      <c r="BE293" s="491"/>
      <c r="BF293" s="491"/>
      <c r="BG293" s="491"/>
      <c r="BH293" s="491"/>
      <c r="BI293" s="491"/>
      <c r="BJ293" s="491"/>
    </row>
    <row r="294" spans="6:62" ht="93" customHeight="1" x14ac:dyDescent="0.25">
      <c r="F294" s="401"/>
      <c r="U294" s="401"/>
      <c r="V294" s="402"/>
      <c r="W294" s="402"/>
      <c r="X294" s="402"/>
      <c r="Y294" s="402"/>
      <c r="Z294" s="402"/>
      <c r="AA294" s="402"/>
      <c r="AB294" s="402"/>
      <c r="AC294" s="402"/>
      <c r="AD294" s="402"/>
      <c r="AE294" s="402"/>
      <c r="AF294" s="402"/>
      <c r="AG294" s="402"/>
      <c r="AH294" s="402"/>
      <c r="AI294" s="402"/>
      <c r="AJ294" s="402"/>
      <c r="AK294" s="402"/>
      <c r="AZ294" s="571"/>
      <c r="BA294" s="491"/>
      <c r="BB294" s="491"/>
      <c r="BC294" s="491"/>
      <c r="BD294" s="491"/>
      <c r="BE294" s="491"/>
      <c r="BF294" s="491"/>
      <c r="BG294" s="491"/>
      <c r="BH294" s="491"/>
      <c r="BI294" s="491"/>
      <c r="BJ294" s="491"/>
    </row>
    <row r="295" spans="6:62" ht="93" customHeight="1" x14ac:dyDescent="0.25">
      <c r="F295" s="401"/>
      <c r="U295" s="401"/>
      <c r="V295" s="402"/>
      <c r="W295" s="402"/>
      <c r="X295" s="402"/>
      <c r="Y295" s="402"/>
      <c r="Z295" s="402"/>
      <c r="AA295" s="402"/>
      <c r="AB295" s="402"/>
      <c r="AC295" s="402"/>
      <c r="AD295" s="402"/>
      <c r="AE295" s="402"/>
      <c r="AF295" s="402"/>
      <c r="AG295" s="402"/>
      <c r="AH295" s="402"/>
      <c r="AI295" s="402"/>
      <c r="AJ295" s="402"/>
      <c r="AK295" s="402"/>
      <c r="AZ295" s="571"/>
      <c r="BA295" s="491"/>
      <c r="BB295" s="491"/>
      <c r="BC295" s="491"/>
      <c r="BD295" s="491"/>
      <c r="BE295" s="491"/>
      <c r="BF295" s="491"/>
      <c r="BG295" s="491"/>
      <c r="BH295" s="491"/>
      <c r="BI295" s="491"/>
      <c r="BJ295" s="491"/>
    </row>
    <row r="296" spans="6:62" ht="93" customHeight="1" x14ac:dyDescent="0.25">
      <c r="F296" s="401"/>
      <c r="U296" s="401"/>
      <c r="V296" s="402"/>
      <c r="W296" s="402"/>
      <c r="X296" s="402"/>
      <c r="Y296" s="402"/>
      <c r="Z296" s="402"/>
      <c r="AA296" s="402"/>
      <c r="AB296" s="402"/>
      <c r="AC296" s="402"/>
      <c r="AD296" s="402"/>
      <c r="AE296" s="402"/>
      <c r="AF296" s="402"/>
      <c r="AG296" s="402"/>
      <c r="AH296" s="402"/>
      <c r="AI296" s="402"/>
      <c r="AJ296" s="402"/>
      <c r="AK296" s="402"/>
      <c r="AZ296" s="571"/>
      <c r="BA296" s="491"/>
      <c r="BB296" s="491"/>
      <c r="BC296" s="491"/>
      <c r="BD296" s="491"/>
      <c r="BE296" s="491"/>
      <c r="BF296" s="491"/>
      <c r="BG296" s="491"/>
      <c r="BH296" s="491"/>
      <c r="BI296" s="491"/>
      <c r="BJ296" s="491"/>
    </row>
    <row r="297" spans="6:62" ht="93" customHeight="1" x14ac:dyDescent="0.25">
      <c r="F297" s="401"/>
      <c r="U297" s="401"/>
      <c r="V297" s="402"/>
      <c r="W297" s="402"/>
      <c r="X297" s="402"/>
      <c r="Y297" s="402"/>
      <c r="Z297" s="402"/>
      <c r="AA297" s="402"/>
      <c r="AB297" s="402"/>
      <c r="AC297" s="402"/>
      <c r="AD297" s="402"/>
      <c r="AE297" s="402"/>
      <c r="AF297" s="402"/>
      <c r="AG297" s="402"/>
      <c r="AH297" s="402"/>
      <c r="AI297" s="402"/>
      <c r="AJ297" s="402"/>
      <c r="AK297" s="402"/>
      <c r="AZ297" s="571"/>
      <c r="BA297" s="491"/>
      <c r="BB297" s="491"/>
      <c r="BC297" s="491"/>
      <c r="BD297" s="491"/>
      <c r="BE297" s="491"/>
      <c r="BF297" s="491"/>
      <c r="BG297" s="491"/>
      <c r="BH297" s="491"/>
      <c r="BI297" s="491"/>
      <c r="BJ297" s="491"/>
    </row>
    <row r="298" spans="6:62" ht="93" customHeight="1" x14ac:dyDescent="0.25">
      <c r="F298" s="401"/>
      <c r="U298" s="401"/>
      <c r="V298" s="402"/>
      <c r="W298" s="402"/>
      <c r="X298" s="402"/>
      <c r="Y298" s="402"/>
      <c r="Z298" s="402"/>
      <c r="AA298" s="402"/>
      <c r="AB298" s="402"/>
      <c r="AC298" s="402"/>
      <c r="AD298" s="402"/>
      <c r="AE298" s="402"/>
      <c r="AF298" s="402"/>
      <c r="AG298" s="402"/>
      <c r="AH298" s="402"/>
      <c r="AI298" s="402"/>
      <c r="AJ298" s="402"/>
      <c r="AK298" s="402"/>
      <c r="AZ298" s="571"/>
      <c r="BA298" s="491"/>
      <c r="BB298" s="491"/>
      <c r="BC298" s="491"/>
      <c r="BD298" s="491"/>
      <c r="BE298" s="491"/>
      <c r="BF298" s="491"/>
      <c r="BG298" s="491"/>
      <c r="BH298" s="491"/>
      <c r="BI298" s="491"/>
      <c r="BJ298" s="491"/>
    </row>
    <row r="299" spans="6:62" ht="93" customHeight="1" x14ac:dyDescent="0.25">
      <c r="F299" s="401"/>
      <c r="U299" s="401"/>
      <c r="V299" s="402"/>
      <c r="W299" s="402"/>
      <c r="X299" s="402"/>
      <c r="Y299" s="402"/>
      <c r="Z299" s="402"/>
      <c r="AA299" s="402"/>
      <c r="AB299" s="402"/>
      <c r="AC299" s="402"/>
      <c r="AD299" s="402"/>
      <c r="AE299" s="402"/>
      <c r="AF299" s="402"/>
      <c r="AG299" s="402"/>
      <c r="AH299" s="402"/>
      <c r="AI299" s="402"/>
      <c r="AJ299" s="402"/>
      <c r="AK299" s="402"/>
      <c r="AZ299" s="571"/>
      <c r="BA299" s="491"/>
      <c r="BB299" s="491"/>
      <c r="BC299" s="491"/>
      <c r="BD299" s="491"/>
      <c r="BE299" s="491"/>
      <c r="BF299" s="491"/>
      <c r="BG299" s="491"/>
      <c r="BH299" s="491"/>
      <c r="BI299" s="491"/>
      <c r="BJ299" s="491"/>
    </row>
    <row r="300" spans="6:62" ht="93" customHeight="1" x14ac:dyDescent="0.25">
      <c r="F300" s="401"/>
      <c r="U300" s="401"/>
      <c r="V300" s="402"/>
      <c r="W300" s="402"/>
      <c r="X300" s="402"/>
      <c r="Y300" s="402"/>
      <c r="Z300" s="402"/>
      <c r="AA300" s="402"/>
      <c r="AB300" s="402"/>
      <c r="AC300" s="402"/>
      <c r="AD300" s="402"/>
      <c r="AE300" s="402"/>
      <c r="AF300" s="402"/>
      <c r="AG300" s="402"/>
      <c r="AH300" s="402"/>
      <c r="AI300" s="402"/>
      <c r="AJ300" s="402"/>
      <c r="AK300" s="402"/>
      <c r="AZ300" s="571"/>
      <c r="BA300" s="491"/>
      <c r="BB300" s="491"/>
      <c r="BC300" s="491"/>
      <c r="BD300" s="491"/>
      <c r="BE300" s="491"/>
      <c r="BF300" s="491"/>
      <c r="BG300" s="491"/>
      <c r="BH300" s="491"/>
      <c r="BI300" s="491"/>
      <c r="BJ300" s="491"/>
    </row>
    <row r="301" spans="6:62" ht="93" customHeight="1" x14ac:dyDescent="0.25">
      <c r="F301" s="401"/>
      <c r="U301" s="401"/>
      <c r="V301" s="402"/>
      <c r="W301" s="402"/>
      <c r="X301" s="402"/>
      <c r="Y301" s="402"/>
      <c r="Z301" s="402"/>
      <c r="AA301" s="402"/>
      <c r="AB301" s="402"/>
      <c r="AC301" s="402"/>
      <c r="AD301" s="402"/>
      <c r="AE301" s="402"/>
      <c r="AF301" s="402"/>
      <c r="AG301" s="402"/>
      <c r="AH301" s="402"/>
      <c r="AI301" s="402"/>
      <c r="AJ301" s="402"/>
      <c r="AK301" s="402"/>
      <c r="AZ301" s="571"/>
      <c r="BA301" s="491"/>
      <c r="BB301" s="491"/>
      <c r="BC301" s="491"/>
      <c r="BD301" s="491"/>
      <c r="BE301" s="491"/>
      <c r="BF301" s="491"/>
      <c r="BG301" s="491"/>
      <c r="BH301" s="491"/>
      <c r="BI301" s="491"/>
      <c r="BJ301" s="491"/>
    </row>
    <row r="302" spans="6:62" ht="93" customHeight="1" x14ac:dyDescent="0.25">
      <c r="F302" s="401"/>
      <c r="U302" s="401"/>
      <c r="V302" s="402"/>
      <c r="W302" s="402"/>
      <c r="X302" s="402"/>
      <c r="Y302" s="402"/>
      <c r="Z302" s="402"/>
      <c r="AA302" s="402"/>
      <c r="AB302" s="402"/>
      <c r="AC302" s="402"/>
      <c r="AD302" s="402"/>
      <c r="AE302" s="402"/>
      <c r="AF302" s="402"/>
      <c r="AG302" s="402"/>
      <c r="AH302" s="402"/>
      <c r="AI302" s="402"/>
      <c r="AJ302" s="402"/>
      <c r="AK302" s="402"/>
      <c r="AZ302" s="571"/>
      <c r="BA302" s="491"/>
      <c r="BB302" s="491"/>
      <c r="BC302" s="491"/>
      <c r="BD302" s="491"/>
      <c r="BE302" s="491"/>
      <c r="BF302" s="491"/>
      <c r="BG302" s="491"/>
      <c r="BH302" s="491"/>
      <c r="BI302" s="491"/>
      <c r="BJ302" s="491"/>
    </row>
    <row r="303" spans="6:62" ht="93" customHeight="1" x14ac:dyDescent="0.25">
      <c r="F303" s="401"/>
      <c r="U303" s="401"/>
      <c r="V303" s="402"/>
      <c r="W303" s="402"/>
      <c r="X303" s="402"/>
      <c r="Y303" s="402"/>
      <c r="Z303" s="402"/>
      <c r="AA303" s="402"/>
      <c r="AB303" s="402"/>
      <c r="AC303" s="402"/>
      <c r="AD303" s="402"/>
      <c r="AE303" s="402"/>
      <c r="AF303" s="402"/>
      <c r="AG303" s="402"/>
      <c r="AH303" s="402"/>
      <c r="AI303" s="402"/>
      <c r="AJ303" s="402"/>
      <c r="AK303" s="402"/>
      <c r="AZ303" s="571"/>
      <c r="BA303" s="491"/>
      <c r="BB303" s="491"/>
      <c r="BC303" s="491"/>
      <c r="BD303" s="491"/>
      <c r="BE303" s="491"/>
      <c r="BF303" s="491"/>
      <c r="BG303" s="491"/>
      <c r="BH303" s="491"/>
      <c r="BI303" s="491"/>
      <c r="BJ303" s="491"/>
    </row>
    <row r="304" spans="6:62" ht="93" customHeight="1" x14ac:dyDescent="0.25">
      <c r="F304" s="401"/>
      <c r="U304" s="401"/>
      <c r="V304" s="402"/>
      <c r="W304" s="402"/>
      <c r="X304" s="402"/>
      <c r="Y304" s="402"/>
      <c r="Z304" s="402"/>
      <c r="AA304" s="402"/>
      <c r="AB304" s="402"/>
      <c r="AC304" s="402"/>
      <c r="AD304" s="402"/>
      <c r="AE304" s="402"/>
      <c r="AF304" s="402"/>
      <c r="AG304" s="402"/>
      <c r="AH304" s="402"/>
      <c r="AI304" s="402"/>
      <c r="AJ304" s="402"/>
      <c r="AK304" s="402"/>
      <c r="AZ304" s="571"/>
      <c r="BA304" s="491"/>
      <c r="BB304" s="491"/>
      <c r="BC304" s="491"/>
      <c r="BD304" s="491"/>
      <c r="BE304" s="491"/>
      <c r="BF304" s="491"/>
      <c r="BG304" s="491"/>
      <c r="BH304" s="491"/>
      <c r="BI304" s="491"/>
      <c r="BJ304" s="491"/>
    </row>
    <row r="305" spans="6:62" ht="93" customHeight="1" x14ac:dyDescent="0.25">
      <c r="F305" s="401"/>
      <c r="U305" s="401"/>
      <c r="V305" s="402"/>
      <c r="W305" s="402"/>
      <c r="X305" s="402"/>
      <c r="Y305" s="402"/>
      <c r="Z305" s="402"/>
      <c r="AA305" s="402"/>
      <c r="AB305" s="402"/>
      <c r="AC305" s="402"/>
      <c r="AD305" s="402"/>
      <c r="AE305" s="402"/>
      <c r="AF305" s="402"/>
      <c r="AG305" s="402"/>
      <c r="AH305" s="402"/>
      <c r="AI305" s="402"/>
      <c r="AJ305" s="402"/>
      <c r="AK305" s="402"/>
      <c r="AZ305" s="571"/>
      <c r="BA305" s="491"/>
      <c r="BB305" s="491"/>
      <c r="BC305" s="491"/>
      <c r="BD305" s="491"/>
      <c r="BE305" s="491"/>
      <c r="BF305" s="491"/>
      <c r="BG305" s="491"/>
      <c r="BH305" s="491"/>
      <c r="BI305" s="491"/>
      <c r="BJ305" s="491"/>
    </row>
    <row r="306" spans="6:62" ht="93" customHeight="1" x14ac:dyDescent="0.25">
      <c r="F306" s="401"/>
      <c r="U306" s="401"/>
      <c r="V306" s="402"/>
      <c r="W306" s="402"/>
      <c r="X306" s="402"/>
      <c r="Y306" s="402"/>
      <c r="Z306" s="402"/>
      <c r="AA306" s="402"/>
      <c r="AB306" s="402"/>
      <c r="AC306" s="402"/>
      <c r="AD306" s="402"/>
      <c r="AE306" s="402"/>
      <c r="AF306" s="402"/>
      <c r="AG306" s="402"/>
      <c r="AH306" s="402"/>
      <c r="AI306" s="402"/>
      <c r="AJ306" s="402"/>
      <c r="AK306" s="402"/>
      <c r="AZ306" s="571"/>
      <c r="BA306" s="491"/>
      <c r="BB306" s="491"/>
      <c r="BC306" s="491"/>
      <c r="BD306" s="491"/>
      <c r="BE306" s="491"/>
      <c r="BF306" s="491"/>
      <c r="BG306" s="491"/>
      <c r="BH306" s="491"/>
      <c r="BI306" s="491"/>
      <c r="BJ306" s="491"/>
    </row>
    <row r="307" spans="6:62" ht="93" customHeight="1" x14ac:dyDescent="0.25">
      <c r="F307" s="401"/>
      <c r="U307" s="401"/>
      <c r="V307" s="402"/>
      <c r="W307" s="402"/>
      <c r="X307" s="402"/>
      <c r="Y307" s="402"/>
      <c r="Z307" s="402"/>
      <c r="AA307" s="402"/>
      <c r="AB307" s="402"/>
      <c r="AC307" s="402"/>
      <c r="AD307" s="402"/>
      <c r="AE307" s="402"/>
      <c r="AF307" s="402"/>
      <c r="AG307" s="402"/>
      <c r="AH307" s="402"/>
      <c r="AI307" s="402"/>
      <c r="AJ307" s="402"/>
      <c r="AK307" s="402"/>
      <c r="AZ307" s="571"/>
      <c r="BA307" s="491"/>
      <c r="BB307" s="491"/>
      <c r="BC307" s="491"/>
      <c r="BD307" s="491"/>
      <c r="BE307" s="491"/>
      <c r="BF307" s="491"/>
      <c r="BG307" s="491"/>
      <c r="BH307" s="491"/>
      <c r="BI307" s="491"/>
      <c r="BJ307" s="491"/>
    </row>
    <row r="308" spans="6:62" ht="93" customHeight="1" x14ac:dyDescent="0.25">
      <c r="F308" s="401"/>
      <c r="U308" s="401"/>
      <c r="V308" s="402"/>
      <c r="W308" s="402"/>
      <c r="X308" s="402"/>
      <c r="Y308" s="402"/>
      <c r="Z308" s="402"/>
      <c r="AA308" s="402"/>
      <c r="AB308" s="402"/>
      <c r="AC308" s="402"/>
      <c r="AD308" s="402"/>
      <c r="AE308" s="402"/>
      <c r="AF308" s="402"/>
      <c r="AG308" s="402"/>
      <c r="AH308" s="402"/>
      <c r="AI308" s="402"/>
      <c r="AJ308" s="402"/>
      <c r="AK308" s="402"/>
      <c r="AZ308" s="571"/>
      <c r="BA308" s="491"/>
      <c r="BB308" s="491"/>
      <c r="BC308" s="491"/>
      <c r="BD308" s="491"/>
      <c r="BE308" s="491"/>
      <c r="BF308" s="491"/>
      <c r="BG308" s="491"/>
      <c r="BH308" s="491"/>
      <c r="BI308" s="491"/>
      <c r="BJ308" s="491"/>
    </row>
    <row r="309" spans="6:62" ht="93" customHeight="1" x14ac:dyDescent="0.25">
      <c r="F309" s="401"/>
      <c r="U309" s="401"/>
      <c r="V309" s="402"/>
      <c r="W309" s="402"/>
      <c r="X309" s="402"/>
      <c r="Y309" s="402"/>
      <c r="Z309" s="402"/>
      <c r="AA309" s="402"/>
      <c r="AB309" s="402"/>
      <c r="AC309" s="402"/>
      <c r="AD309" s="402"/>
      <c r="AE309" s="402"/>
      <c r="AF309" s="402"/>
      <c r="AG309" s="402"/>
      <c r="AH309" s="402"/>
      <c r="AI309" s="402"/>
      <c r="AJ309" s="402"/>
      <c r="AK309" s="402"/>
      <c r="AZ309" s="571"/>
      <c r="BA309" s="491"/>
      <c r="BB309" s="491"/>
      <c r="BC309" s="491"/>
      <c r="BD309" s="491"/>
      <c r="BE309" s="491"/>
      <c r="BF309" s="491"/>
      <c r="BG309" s="491"/>
      <c r="BH309" s="491"/>
      <c r="BI309" s="491"/>
      <c r="BJ309" s="491"/>
    </row>
    <row r="310" spans="6:62" ht="93" customHeight="1" x14ac:dyDescent="0.25">
      <c r="F310" s="401"/>
      <c r="U310" s="401"/>
      <c r="V310" s="402"/>
      <c r="W310" s="402"/>
      <c r="X310" s="402"/>
      <c r="Y310" s="402"/>
      <c r="Z310" s="402"/>
      <c r="AA310" s="402"/>
      <c r="AB310" s="402"/>
      <c r="AC310" s="402"/>
      <c r="AD310" s="402"/>
      <c r="AE310" s="402"/>
      <c r="AF310" s="402"/>
      <c r="AG310" s="402"/>
      <c r="AH310" s="402"/>
      <c r="AI310" s="402"/>
      <c r="AJ310" s="402"/>
      <c r="AK310" s="402"/>
      <c r="AZ310" s="571"/>
      <c r="BA310" s="491"/>
      <c r="BB310" s="491"/>
      <c r="BC310" s="491"/>
      <c r="BD310" s="491"/>
      <c r="BE310" s="491"/>
      <c r="BF310" s="491"/>
      <c r="BG310" s="491"/>
      <c r="BH310" s="491"/>
      <c r="BI310" s="491"/>
      <c r="BJ310" s="491"/>
    </row>
    <row r="311" spans="6:62" ht="93" customHeight="1" x14ac:dyDescent="0.25">
      <c r="F311" s="401"/>
      <c r="U311" s="401"/>
      <c r="V311" s="402"/>
      <c r="W311" s="402"/>
      <c r="X311" s="402"/>
      <c r="Y311" s="402"/>
      <c r="Z311" s="402"/>
      <c r="AA311" s="402"/>
      <c r="AB311" s="402"/>
      <c r="AC311" s="402"/>
      <c r="AD311" s="402"/>
      <c r="AE311" s="402"/>
      <c r="AF311" s="402"/>
      <c r="AG311" s="402"/>
      <c r="AH311" s="402"/>
      <c r="AI311" s="402"/>
      <c r="AJ311" s="402"/>
      <c r="AK311" s="402"/>
      <c r="AZ311" s="571"/>
      <c r="BA311" s="491"/>
      <c r="BB311" s="491"/>
      <c r="BC311" s="491"/>
      <c r="BD311" s="491"/>
      <c r="BE311" s="491"/>
      <c r="BF311" s="491"/>
      <c r="BG311" s="491"/>
      <c r="BH311" s="491"/>
      <c r="BI311" s="491"/>
      <c r="BJ311" s="491"/>
    </row>
    <row r="312" spans="6:62" ht="93" customHeight="1" x14ac:dyDescent="0.25">
      <c r="F312" s="401"/>
      <c r="U312" s="401"/>
      <c r="V312" s="402"/>
      <c r="W312" s="402"/>
      <c r="X312" s="402"/>
      <c r="Y312" s="402"/>
      <c r="Z312" s="402"/>
      <c r="AA312" s="402"/>
      <c r="AB312" s="402"/>
      <c r="AC312" s="402"/>
      <c r="AD312" s="402"/>
      <c r="AE312" s="402"/>
      <c r="AF312" s="402"/>
      <c r="AG312" s="402"/>
      <c r="AH312" s="402"/>
      <c r="AI312" s="402"/>
      <c r="AJ312" s="402"/>
      <c r="AK312" s="402"/>
      <c r="AZ312" s="571"/>
      <c r="BA312" s="491"/>
      <c r="BB312" s="491"/>
      <c r="BC312" s="491"/>
      <c r="BD312" s="491"/>
      <c r="BE312" s="491"/>
      <c r="BF312" s="491"/>
      <c r="BG312" s="491"/>
      <c r="BH312" s="491"/>
      <c r="BI312" s="491"/>
      <c r="BJ312" s="491"/>
    </row>
    <row r="313" spans="6:62" ht="93" customHeight="1" x14ac:dyDescent="0.25">
      <c r="F313" s="401"/>
      <c r="U313" s="401"/>
      <c r="V313" s="402"/>
      <c r="W313" s="402"/>
      <c r="X313" s="402"/>
      <c r="Y313" s="402"/>
      <c r="Z313" s="402"/>
      <c r="AA313" s="402"/>
      <c r="AB313" s="402"/>
      <c r="AC313" s="402"/>
      <c r="AD313" s="402"/>
      <c r="AE313" s="402"/>
      <c r="AF313" s="402"/>
      <c r="AG313" s="402"/>
      <c r="AH313" s="402"/>
      <c r="AI313" s="402"/>
      <c r="AJ313" s="402"/>
      <c r="AK313" s="402"/>
      <c r="AZ313" s="571"/>
      <c r="BA313" s="491"/>
      <c r="BB313" s="491"/>
      <c r="BC313" s="491"/>
      <c r="BD313" s="491"/>
      <c r="BE313" s="491"/>
      <c r="BF313" s="491"/>
      <c r="BG313" s="491"/>
      <c r="BH313" s="491"/>
      <c r="BI313" s="491"/>
      <c r="BJ313" s="491"/>
    </row>
    <row r="314" spans="6:62" ht="93" customHeight="1" x14ac:dyDescent="0.25">
      <c r="F314" s="401"/>
      <c r="U314" s="401"/>
      <c r="V314" s="402"/>
      <c r="W314" s="402"/>
      <c r="X314" s="402"/>
      <c r="Y314" s="402"/>
      <c r="Z314" s="402"/>
      <c r="AA314" s="402"/>
      <c r="AB314" s="402"/>
      <c r="AC314" s="402"/>
      <c r="AD314" s="402"/>
      <c r="AE314" s="402"/>
      <c r="AF314" s="402"/>
      <c r="AG314" s="402"/>
      <c r="AH314" s="402"/>
      <c r="AI314" s="402"/>
      <c r="AJ314" s="402"/>
      <c r="AK314" s="402"/>
      <c r="AZ314" s="571"/>
      <c r="BA314" s="491"/>
      <c r="BB314" s="491"/>
      <c r="BC314" s="491"/>
      <c r="BD314" s="491"/>
      <c r="BE314" s="491"/>
      <c r="BF314" s="491"/>
      <c r="BG314" s="491"/>
      <c r="BH314" s="491"/>
      <c r="BI314" s="491"/>
      <c r="BJ314" s="491"/>
    </row>
    <row r="315" spans="6:62" ht="93" customHeight="1" x14ac:dyDescent="0.25">
      <c r="F315" s="401"/>
      <c r="U315" s="401"/>
      <c r="V315" s="402"/>
      <c r="W315" s="402"/>
      <c r="X315" s="402"/>
      <c r="Y315" s="402"/>
      <c r="Z315" s="402"/>
      <c r="AA315" s="402"/>
      <c r="AB315" s="402"/>
      <c r="AC315" s="402"/>
      <c r="AD315" s="402"/>
      <c r="AE315" s="402"/>
      <c r="AF315" s="402"/>
      <c r="AG315" s="402"/>
      <c r="AH315" s="402"/>
      <c r="AI315" s="402"/>
      <c r="AJ315" s="402"/>
      <c r="AK315" s="402"/>
      <c r="AZ315" s="571"/>
      <c r="BA315" s="491"/>
      <c r="BB315" s="491"/>
      <c r="BC315" s="491"/>
      <c r="BD315" s="491"/>
      <c r="BE315" s="491"/>
      <c r="BF315" s="491"/>
      <c r="BG315" s="491"/>
      <c r="BH315" s="491"/>
      <c r="BI315" s="491"/>
      <c r="BJ315" s="491"/>
    </row>
    <row r="316" spans="6:62" ht="93" customHeight="1" x14ac:dyDescent="0.25">
      <c r="F316" s="401"/>
      <c r="U316" s="401"/>
      <c r="V316" s="402"/>
      <c r="W316" s="402"/>
      <c r="X316" s="402"/>
      <c r="Y316" s="402"/>
      <c r="Z316" s="402"/>
      <c r="AA316" s="402"/>
      <c r="AB316" s="402"/>
      <c r="AC316" s="402"/>
      <c r="AD316" s="402"/>
      <c r="AE316" s="402"/>
      <c r="AF316" s="402"/>
      <c r="AG316" s="402"/>
      <c r="AH316" s="402"/>
      <c r="AI316" s="402"/>
      <c r="AJ316" s="402"/>
      <c r="AK316" s="402"/>
      <c r="AZ316" s="571"/>
      <c r="BA316" s="491"/>
      <c r="BB316" s="491"/>
      <c r="BC316" s="491"/>
      <c r="BD316" s="491"/>
      <c r="BE316" s="491"/>
      <c r="BF316" s="491"/>
      <c r="BG316" s="491"/>
      <c r="BH316" s="491"/>
      <c r="BI316" s="491"/>
      <c r="BJ316" s="491"/>
    </row>
    <row r="317" spans="6:62" ht="93" customHeight="1" x14ac:dyDescent="0.25">
      <c r="F317" s="401"/>
      <c r="U317" s="401"/>
      <c r="V317" s="402"/>
      <c r="W317" s="402"/>
      <c r="X317" s="402"/>
      <c r="Y317" s="402"/>
      <c r="Z317" s="402"/>
      <c r="AA317" s="402"/>
      <c r="AB317" s="402"/>
      <c r="AC317" s="402"/>
      <c r="AD317" s="402"/>
      <c r="AE317" s="402"/>
      <c r="AF317" s="402"/>
      <c r="AG317" s="402"/>
      <c r="AH317" s="402"/>
      <c r="AI317" s="402"/>
      <c r="AJ317" s="402"/>
      <c r="AK317" s="402"/>
      <c r="AZ317" s="571"/>
      <c r="BA317" s="491"/>
      <c r="BB317" s="491"/>
      <c r="BC317" s="491"/>
      <c r="BD317" s="491"/>
      <c r="BE317" s="491"/>
      <c r="BF317" s="491"/>
      <c r="BG317" s="491"/>
      <c r="BH317" s="491"/>
      <c r="BI317" s="491"/>
      <c r="BJ317" s="491"/>
    </row>
    <row r="318" spans="6:62" ht="93" customHeight="1" x14ac:dyDescent="0.25">
      <c r="F318" s="401"/>
      <c r="U318" s="401"/>
      <c r="V318" s="402"/>
      <c r="W318" s="402"/>
      <c r="X318" s="402"/>
      <c r="Y318" s="402"/>
      <c r="Z318" s="402"/>
      <c r="AA318" s="402"/>
      <c r="AB318" s="402"/>
      <c r="AC318" s="402"/>
      <c r="AD318" s="402"/>
      <c r="AE318" s="402"/>
      <c r="AF318" s="402"/>
      <c r="AG318" s="402"/>
      <c r="AH318" s="402"/>
      <c r="AI318" s="402"/>
      <c r="AJ318" s="402"/>
      <c r="AK318" s="402"/>
      <c r="AZ318" s="571"/>
      <c r="BA318" s="491"/>
      <c r="BB318" s="491"/>
      <c r="BC318" s="491"/>
      <c r="BD318" s="491"/>
      <c r="BE318" s="491"/>
      <c r="BF318" s="491"/>
      <c r="BG318" s="491"/>
      <c r="BH318" s="491"/>
      <c r="BI318" s="491"/>
      <c r="BJ318" s="491"/>
    </row>
    <row r="319" spans="6:62" ht="93" customHeight="1" x14ac:dyDescent="0.25">
      <c r="F319" s="401"/>
      <c r="U319" s="401"/>
      <c r="V319" s="402"/>
      <c r="W319" s="402"/>
      <c r="X319" s="402"/>
      <c r="Y319" s="402"/>
      <c r="Z319" s="402"/>
      <c r="AA319" s="402"/>
      <c r="AB319" s="402"/>
      <c r="AC319" s="402"/>
      <c r="AD319" s="402"/>
      <c r="AE319" s="402"/>
      <c r="AF319" s="402"/>
      <c r="AG319" s="402"/>
      <c r="AH319" s="402"/>
      <c r="AI319" s="402"/>
      <c r="AJ319" s="402"/>
      <c r="AK319" s="402"/>
      <c r="AZ319" s="571"/>
      <c r="BA319" s="491"/>
      <c r="BB319" s="491"/>
      <c r="BC319" s="491"/>
      <c r="BD319" s="491"/>
      <c r="BE319" s="491"/>
      <c r="BF319" s="491"/>
      <c r="BG319" s="491"/>
      <c r="BH319" s="491"/>
      <c r="BI319" s="491"/>
      <c r="BJ319" s="491"/>
    </row>
    <row r="320" spans="6:62" ht="93" customHeight="1" x14ac:dyDescent="0.25">
      <c r="F320" s="401"/>
      <c r="U320" s="401"/>
      <c r="V320" s="402"/>
      <c r="W320" s="402"/>
      <c r="X320" s="402"/>
      <c r="Y320" s="402"/>
      <c r="Z320" s="402"/>
      <c r="AA320" s="402"/>
      <c r="AB320" s="402"/>
      <c r="AC320" s="402"/>
      <c r="AD320" s="402"/>
      <c r="AE320" s="402"/>
      <c r="AF320" s="402"/>
      <c r="AG320" s="402"/>
      <c r="AH320" s="402"/>
      <c r="AI320" s="402"/>
      <c r="AJ320" s="402"/>
      <c r="AK320" s="402"/>
      <c r="AZ320" s="571"/>
      <c r="BA320" s="491"/>
      <c r="BB320" s="491"/>
      <c r="BC320" s="491"/>
      <c r="BD320" s="491"/>
      <c r="BE320" s="491"/>
      <c r="BF320" s="491"/>
      <c r="BG320" s="491"/>
      <c r="BH320" s="491"/>
      <c r="BI320" s="491"/>
      <c r="BJ320" s="491"/>
    </row>
    <row r="321" spans="6:62" ht="93" customHeight="1" x14ac:dyDescent="0.25">
      <c r="F321" s="401"/>
      <c r="U321" s="401"/>
      <c r="V321" s="402"/>
      <c r="W321" s="402"/>
      <c r="X321" s="402"/>
      <c r="Y321" s="402"/>
      <c r="Z321" s="402"/>
      <c r="AA321" s="402"/>
      <c r="AB321" s="402"/>
      <c r="AC321" s="402"/>
      <c r="AD321" s="402"/>
      <c r="AE321" s="402"/>
      <c r="AF321" s="402"/>
      <c r="AG321" s="402"/>
      <c r="AH321" s="402"/>
      <c r="AI321" s="402"/>
      <c r="AJ321" s="402"/>
      <c r="AK321" s="402"/>
      <c r="AZ321" s="571"/>
      <c r="BA321" s="491"/>
      <c r="BB321" s="491"/>
      <c r="BC321" s="491"/>
      <c r="BD321" s="491"/>
      <c r="BE321" s="491"/>
      <c r="BF321" s="491"/>
      <c r="BG321" s="491"/>
      <c r="BH321" s="491"/>
      <c r="BI321" s="491"/>
      <c r="BJ321" s="491"/>
    </row>
    <row r="322" spans="6:62" ht="93" customHeight="1" x14ac:dyDescent="0.25">
      <c r="F322" s="401"/>
      <c r="U322" s="401"/>
      <c r="V322" s="402"/>
      <c r="W322" s="402"/>
      <c r="X322" s="402"/>
      <c r="Y322" s="402"/>
      <c r="Z322" s="402"/>
      <c r="AA322" s="402"/>
      <c r="AB322" s="402"/>
      <c r="AC322" s="402"/>
      <c r="AD322" s="402"/>
      <c r="AE322" s="402"/>
      <c r="AF322" s="402"/>
      <c r="AG322" s="402"/>
      <c r="AH322" s="402"/>
      <c r="AI322" s="402"/>
      <c r="AJ322" s="402"/>
      <c r="AK322" s="402"/>
      <c r="AZ322" s="571"/>
      <c r="BA322" s="491"/>
      <c r="BB322" s="491"/>
      <c r="BC322" s="491"/>
      <c r="BD322" s="491"/>
      <c r="BE322" s="491"/>
      <c r="BF322" s="491"/>
      <c r="BG322" s="491"/>
      <c r="BH322" s="491"/>
      <c r="BI322" s="491"/>
      <c r="BJ322" s="491"/>
    </row>
    <row r="323" spans="6:62" ht="93" customHeight="1" x14ac:dyDescent="0.25">
      <c r="F323" s="401"/>
      <c r="U323" s="401"/>
      <c r="V323" s="402"/>
      <c r="W323" s="402"/>
      <c r="X323" s="402"/>
      <c r="Y323" s="402"/>
      <c r="Z323" s="402"/>
      <c r="AA323" s="402"/>
      <c r="AB323" s="402"/>
      <c r="AC323" s="402"/>
      <c r="AD323" s="402"/>
      <c r="AE323" s="402"/>
      <c r="AF323" s="402"/>
      <c r="AG323" s="402"/>
      <c r="AH323" s="402"/>
      <c r="AI323" s="402"/>
      <c r="AJ323" s="402"/>
      <c r="AK323" s="402"/>
      <c r="AZ323" s="571"/>
      <c r="BA323" s="491"/>
      <c r="BB323" s="491"/>
      <c r="BC323" s="491"/>
      <c r="BD323" s="491"/>
      <c r="BE323" s="491"/>
      <c r="BF323" s="491"/>
      <c r="BG323" s="491"/>
      <c r="BH323" s="491"/>
      <c r="BI323" s="491"/>
      <c r="BJ323" s="491"/>
    </row>
    <row r="324" spans="6:62" ht="93" customHeight="1" x14ac:dyDescent="0.25">
      <c r="F324" s="401"/>
      <c r="U324" s="401"/>
      <c r="V324" s="402"/>
      <c r="W324" s="402"/>
      <c r="X324" s="402"/>
      <c r="Y324" s="402"/>
      <c r="Z324" s="402"/>
      <c r="AA324" s="402"/>
      <c r="AB324" s="402"/>
      <c r="AC324" s="402"/>
      <c r="AD324" s="402"/>
      <c r="AE324" s="402"/>
      <c r="AF324" s="402"/>
      <c r="AG324" s="402"/>
      <c r="AH324" s="402"/>
      <c r="AI324" s="402"/>
      <c r="AJ324" s="402"/>
      <c r="AK324" s="402"/>
      <c r="AZ324" s="571"/>
      <c r="BA324" s="491"/>
      <c r="BB324" s="491"/>
      <c r="BC324" s="491"/>
      <c r="BD324" s="491"/>
      <c r="BE324" s="491"/>
      <c r="BF324" s="491"/>
      <c r="BG324" s="491"/>
      <c r="BH324" s="491"/>
      <c r="BI324" s="491"/>
      <c r="BJ324" s="491"/>
    </row>
    <row r="325" spans="6:62" ht="93" customHeight="1" x14ac:dyDescent="0.25">
      <c r="F325" s="401"/>
      <c r="U325" s="401"/>
      <c r="V325" s="402"/>
      <c r="W325" s="402"/>
      <c r="X325" s="402"/>
      <c r="Y325" s="402"/>
      <c r="Z325" s="402"/>
      <c r="AA325" s="402"/>
      <c r="AB325" s="402"/>
      <c r="AC325" s="402"/>
      <c r="AD325" s="402"/>
      <c r="AE325" s="402"/>
      <c r="AF325" s="402"/>
      <c r="AG325" s="402"/>
      <c r="AH325" s="402"/>
      <c r="AI325" s="402"/>
      <c r="AJ325" s="402"/>
      <c r="AK325" s="402"/>
      <c r="AZ325" s="571"/>
      <c r="BA325" s="491"/>
      <c r="BB325" s="491"/>
      <c r="BC325" s="491"/>
      <c r="BD325" s="491"/>
      <c r="BE325" s="491"/>
      <c r="BF325" s="491"/>
      <c r="BG325" s="491"/>
      <c r="BH325" s="491"/>
      <c r="BI325" s="491"/>
      <c r="BJ325" s="491"/>
    </row>
    <row r="326" spans="6:62" ht="93" customHeight="1" x14ac:dyDescent="0.25">
      <c r="F326" s="401"/>
      <c r="U326" s="401"/>
      <c r="V326" s="402"/>
      <c r="W326" s="402"/>
      <c r="X326" s="402"/>
      <c r="Y326" s="402"/>
      <c r="Z326" s="402"/>
      <c r="AA326" s="402"/>
      <c r="AB326" s="402"/>
      <c r="AC326" s="402"/>
      <c r="AD326" s="402"/>
      <c r="AE326" s="402"/>
      <c r="AF326" s="402"/>
      <c r="AG326" s="402"/>
      <c r="AH326" s="402"/>
      <c r="AI326" s="402"/>
      <c r="AJ326" s="402"/>
      <c r="AK326" s="402"/>
      <c r="AZ326" s="571"/>
      <c r="BA326" s="491"/>
      <c r="BB326" s="491"/>
      <c r="BC326" s="491"/>
      <c r="BD326" s="491"/>
      <c r="BE326" s="491"/>
      <c r="BF326" s="491"/>
      <c r="BG326" s="491"/>
      <c r="BH326" s="491"/>
      <c r="BI326" s="491"/>
      <c r="BJ326" s="491"/>
    </row>
    <row r="327" spans="6:62" ht="93" customHeight="1" x14ac:dyDescent="0.25">
      <c r="F327" s="401"/>
      <c r="U327" s="401"/>
      <c r="V327" s="402"/>
      <c r="W327" s="402"/>
      <c r="X327" s="402"/>
      <c r="Y327" s="402"/>
      <c r="Z327" s="402"/>
      <c r="AA327" s="402"/>
      <c r="AB327" s="402"/>
      <c r="AC327" s="402"/>
      <c r="AD327" s="402"/>
      <c r="AE327" s="402"/>
      <c r="AF327" s="402"/>
      <c r="AG327" s="402"/>
      <c r="AH327" s="402"/>
      <c r="AI327" s="402"/>
      <c r="AJ327" s="402"/>
      <c r="AK327" s="402"/>
      <c r="AZ327" s="571"/>
      <c r="BA327" s="491"/>
      <c r="BB327" s="491"/>
      <c r="BC327" s="491"/>
      <c r="BD327" s="491"/>
      <c r="BE327" s="491"/>
      <c r="BF327" s="491"/>
      <c r="BG327" s="491"/>
      <c r="BH327" s="491"/>
      <c r="BI327" s="491"/>
      <c r="BJ327" s="491"/>
    </row>
    <row r="328" spans="6:62" ht="93" customHeight="1" x14ac:dyDescent="0.25">
      <c r="F328" s="401"/>
      <c r="U328" s="401"/>
      <c r="V328" s="402"/>
      <c r="W328" s="402"/>
      <c r="X328" s="402"/>
      <c r="Y328" s="402"/>
      <c r="Z328" s="402"/>
      <c r="AA328" s="402"/>
      <c r="AB328" s="402"/>
      <c r="AC328" s="402"/>
      <c r="AD328" s="402"/>
      <c r="AE328" s="402"/>
      <c r="AF328" s="402"/>
      <c r="AG328" s="402"/>
      <c r="AH328" s="402"/>
      <c r="AI328" s="402"/>
      <c r="AJ328" s="402"/>
      <c r="AK328" s="402"/>
      <c r="AZ328" s="571"/>
      <c r="BA328" s="491"/>
      <c r="BB328" s="491"/>
      <c r="BC328" s="491"/>
      <c r="BD328" s="491"/>
      <c r="BE328" s="491"/>
      <c r="BF328" s="491"/>
      <c r="BG328" s="491"/>
      <c r="BH328" s="491"/>
      <c r="BI328" s="491"/>
      <c r="BJ328" s="491"/>
    </row>
    <row r="329" spans="6:62" ht="93" customHeight="1" x14ac:dyDescent="0.25">
      <c r="F329" s="401"/>
      <c r="U329" s="401"/>
      <c r="V329" s="402"/>
      <c r="W329" s="402"/>
      <c r="X329" s="402"/>
      <c r="Y329" s="402"/>
      <c r="Z329" s="402"/>
      <c r="AA329" s="402"/>
      <c r="AB329" s="402"/>
      <c r="AC329" s="402"/>
      <c r="AD329" s="402"/>
      <c r="AE329" s="402"/>
      <c r="AF329" s="402"/>
      <c r="AG329" s="402"/>
      <c r="AH329" s="402"/>
      <c r="AI329" s="402"/>
      <c r="AJ329" s="402"/>
      <c r="AK329" s="402"/>
      <c r="AZ329" s="571"/>
      <c r="BA329" s="491"/>
      <c r="BB329" s="491"/>
      <c r="BC329" s="491"/>
      <c r="BD329" s="491"/>
      <c r="BE329" s="491"/>
      <c r="BF329" s="491"/>
      <c r="BG329" s="491"/>
      <c r="BH329" s="491"/>
      <c r="BI329" s="491"/>
      <c r="BJ329" s="491"/>
    </row>
    <row r="330" spans="6:62" ht="93" customHeight="1" x14ac:dyDescent="0.25">
      <c r="F330" s="401"/>
      <c r="U330" s="401"/>
      <c r="V330" s="402"/>
      <c r="W330" s="402"/>
      <c r="X330" s="402"/>
      <c r="Y330" s="402"/>
      <c r="Z330" s="402"/>
      <c r="AA330" s="402"/>
      <c r="AB330" s="402"/>
      <c r="AC330" s="402"/>
      <c r="AD330" s="402"/>
      <c r="AE330" s="402"/>
      <c r="AF330" s="402"/>
      <c r="AG330" s="402"/>
      <c r="AH330" s="402"/>
      <c r="AI330" s="402"/>
      <c r="AJ330" s="402"/>
      <c r="AK330" s="402"/>
      <c r="AZ330" s="571"/>
      <c r="BA330" s="491"/>
      <c r="BB330" s="491"/>
      <c r="BC330" s="491"/>
      <c r="BD330" s="491"/>
      <c r="BE330" s="491"/>
      <c r="BF330" s="491"/>
      <c r="BG330" s="491"/>
      <c r="BH330" s="491"/>
      <c r="BI330" s="491"/>
      <c r="BJ330" s="491"/>
    </row>
    <row r="331" spans="6:62" ht="93" customHeight="1" x14ac:dyDescent="0.25">
      <c r="F331" s="401"/>
      <c r="U331" s="401"/>
      <c r="V331" s="402"/>
      <c r="W331" s="402"/>
      <c r="X331" s="402"/>
      <c r="Y331" s="402"/>
      <c r="Z331" s="402"/>
      <c r="AA331" s="402"/>
      <c r="AB331" s="402"/>
      <c r="AC331" s="402"/>
      <c r="AD331" s="402"/>
      <c r="AE331" s="402"/>
      <c r="AF331" s="402"/>
      <c r="AG331" s="402"/>
      <c r="AH331" s="402"/>
      <c r="AI331" s="402"/>
      <c r="AJ331" s="402"/>
      <c r="AK331" s="402"/>
      <c r="AZ331" s="571"/>
      <c r="BA331" s="491"/>
      <c r="BB331" s="491"/>
      <c r="BC331" s="491"/>
      <c r="BD331" s="491"/>
      <c r="BE331" s="491"/>
      <c r="BF331" s="491"/>
      <c r="BG331" s="491"/>
      <c r="BH331" s="491"/>
      <c r="BI331" s="491"/>
      <c r="BJ331" s="491"/>
    </row>
    <row r="332" spans="6:62" ht="93" customHeight="1" x14ac:dyDescent="0.25">
      <c r="F332" s="401"/>
      <c r="U332" s="401"/>
      <c r="V332" s="402"/>
      <c r="W332" s="402"/>
      <c r="X332" s="402"/>
      <c r="Y332" s="402"/>
      <c r="Z332" s="402"/>
      <c r="AA332" s="402"/>
      <c r="AB332" s="402"/>
      <c r="AC332" s="402"/>
      <c r="AD332" s="402"/>
      <c r="AE332" s="402"/>
      <c r="AF332" s="402"/>
      <c r="AG332" s="402"/>
      <c r="AH332" s="402"/>
      <c r="AI332" s="402"/>
      <c r="AJ332" s="402"/>
      <c r="AK332" s="402"/>
      <c r="AZ332" s="571"/>
      <c r="BA332" s="491"/>
      <c r="BB332" s="491"/>
      <c r="BC332" s="491"/>
      <c r="BD332" s="491"/>
      <c r="BE332" s="491"/>
      <c r="BF332" s="491"/>
      <c r="BG332" s="491"/>
      <c r="BH332" s="491"/>
      <c r="BI332" s="491"/>
      <c r="BJ332" s="491"/>
    </row>
    <row r="333" spans="6:62" ht="93" customHeight="1" x14ac:dyDescent="0.25">
      <c r="F333" s="401"/>
      <c r="U333" s="401"/>
      <c r="V333" s="402"/>
      <c r="W333" s="402"/>
      <c r="X333" s="402"/>
      <c r="Y333" s="402"/>
      <c r="Z333" s="402"/>
      <c r="AA333" s="402"/>
      <c r="AB333" s="402"/>
      <c r="AC333" s="402"/>
      <c r="AD333" s="402"/>
      <c r="AE333" s="402"/>
      <c r="AF333" s="402"/>
      <c r="AG333" s="402"/>
      <c r="AH333" s="402"/>
      <c r="AI333" s="402"/>
      <c r="AJ333" s="402"/>
      <c r="AK333" s="402"/>
      <c r="AZ333" s="571"/>
      <c r="BA333" s="491"/>
      <c r="BB333" s="491"/>
      <c r="BC333" s="491"/>
      <c r="BD333" s="491"/>
      <c r="BE333" s="491"/>
      <c r="BF333" s="491"/>
      <c r="BG333" s="491"/>
      <c r="BH333" s="491"/>
      <c r="BI333" s="491"/>
      <c r="BJ333" s="491"/>
    </row>
    <row r="334" spans="6:62" ht="93" customHeight="1" x14ac:dyDescent="0.25">
      <c r="F334" s="401"/>
      <c r="U334" s="401"/>
      <c r="V334" s="402"/>
      <c r="W334" s="402"/>
      <c r="X334" s="402"/>
      <c r="Y334" s="402"/>
      <c r="Z334" s="402"/>
      <c r="AA334" s="402"/>
      <c r="AB334" s="402"/>
      <c r="AC334" s="402"/>
      <c r="AD334" s="402"/>
      <c r="AE334" s="402"/>
      <c r="AF334" s="402"/>
      <c r="AG334" s="402"/>
      <c r="AH334" s="402"/>
      <c r="AI334" s="402"/>
      <c r="AJ334" s="402"/>
      <c r="AK334" s="402"/>
      <c r="AZ334" s="571"/>
      <c r="BA334" s="491"/>
      <c r="BB334" s="491"/>
      <c r="BC334" s="491"/>
      <c r="BD334" s="491"/>
      <c r="BE334" s="491"/>
      <c r="BF334" s="491"/>
      <c r="BG334" s="491"/>
      <c r="BH334" s="491"/>
      <c r="BI334" s="491"/>
      <c r="BJ334" s="491"/>
    </row>
    <row r="335" spans="6:62" ht="93" customHeight="1" x14ac:dyDescent="0.25">
      <c r="F335" s="401"/>
      <c r="U335" s="401"/>
      <c r="V335" s="402"/>
      <c r="W335" s="402"/>
      <c r="X335" s="402"/>
      <c r="Y335" s="402"/>
      <c r="Z335" s="402"/>
      <c r="AA335" s="402"/>
      <c r="AB335" s="402"/>
      <c r="AC335" s="402"/>
      <c r="AD335" s="402"/>
      <c r="AE335" s="402"/>
      <c r="AF335" s="402"/>
      <c r="AG335" s="402"/>
      <c r="AH335" s="402"/>
      <c r="AI335" s="402"/>
      <c r="AJ335" s="402"/>
      <c r="AK335" s="402"/>
      <c r="AZ335" s="571"/>
      <c r="BA335" s="491"/>
      <c r="BB335" s="491"/>
      <c r="BC335" s="491"/>
      <c r="BD335" s="491"/>
      <c r="BE335" s="491"/>
      <c r="BF335" s="491"/>
      <c r="BG335" s="491"/>
      <c r="BH335" s="491"/>
      <c r="BI335" s="491"/>
      <c r="BJ335" s="491"/>
    </row>
    <row r="336" spans="6:62" ht="93" customHeight="1" x14ac:dyDescent="0.25">
      <c r="F336" s="401"/>
      <c r="U336" s="401"/>
      <c r="V336" s="402"/>
      <c r="W336" s="402"/>
      <c r="X336" s="402"/>
      <c r="Y336" s="402"/>
      <c r="Z336" s="402"/>
      <c r="AA336" s="402"/>
      <c r="AB336" s="402"/>
      <c r="AC336" s="402"/>
      <c r="AD336" s="402"/>
      <c r="AE336" s="402"/>
      <c r="AF336" s="402"/>
      <c r="AG336" s="402"/>
      <c r="AH336" s="402"/>
      <c r="AI336" s="402"/>
      <c r="AJ336" s="402"/>
      <c r="AK336" s="402"/>
      <c r="AZ336" s="571"/>
      <c r="BA336" s="491"/>
      <c r="BB336" s="491"/>
      <c r="BC336" s="491"/>
      <c r="BD336" s="491"/>
      <c r="BE336" s="491"/>
      <c r="BF336" s="491"/>
      <c r="BG336" s="491"/>
      <c r="BH336" s="491"/>
      <c r="BI336" s="491"/>
      <c r="BJ336" s="491"/>
    </row>
    <row r="337" spans="6:62" ht="93" customHeight="1" x14ac:dyDescent="0.25">
      <c r="F337" s="401"/>
      <c r="U337" s="401"/>
      <c r="V337" s="402"/>
      <c r="W337" s="402"/>
      <c r="X337" s="402"/>
      <c r="Y337" s="402"/>
      <c r="Z337" s="402"/>
      <c r="AA337" s="402"/>
      <c r="AB337" s="402"/>
      <c r="AC337" s="402"/>
      <c r="AD337" s="402"/>
      <c r="AE337" s="402"/>
      <c r="AF337" s="402"/>
      <c r="AG337" s="402"/>
      <c r="AH337" s="402"/>
      <c r="AI337" s="402"/>
      <c r="AJ337" s="402"/>
      <c r="AK337" s="402"/>
      <c r="AZ337" s="571"/>
      <c r="BA337" s="491"/>
      <c r="BB337" s="491"/>
      <c r="BC337" s="491"/>
      <c r="BD337" s="491"/>
      <c r="BE337" s="491"/>
      <c r="BF337" s="491"/>
      <c r="BG337" s="491"/>
      <c r="BH337" s="491"/>
      <c r="BI337" s="491"/>
      <c r="BJ337" s="491"/>
    </row>
    <row r="338" spans="6:62" ht="93" customHeight="1" x14ac:dyDescent="0.25">
      <c r="F338" s="401"/>
      <c r="U338" s="401"/>
      <c r="V338" s="402"/>
      <c r="W338" s="402"/>
      <c r="X338" s="402"/>
      <c r="Y338" s="402"/>
      <c r="Z338" s="402"/>
      <c r="AA338" s="402"/>
      <c r="AB338" s="402"/>
      <c r="AC338" s="402"/>
      <c r="AD338" s="402"/>
      <c r="AE338" s="402"/>
      <c r="AF338" s="402"/>
      <c r="AG338" s="402"/>
      <c r="AH338" s="402"/>
      <c r="AI338" s="402"/>
      <c r="AJ338" s="402"/>
      <c r="AK338" s="402"/>
      <c r="AZ338" s="571"/>
      <c r="BA338" s="491"/>
      <c r="BB338" s="491"/>
      <c r="BC338" s="491"/>
      <c r="BD338" s="491"/>
      <c r="BE338" s="491"/>
      <c r="BF338" s="491"/>
      <c r="BG338" s="491"/>
      <c r="BH338" s="491"/>
      <c r="BI338" s="491"/>
      <c r="BJ338" s="491"/>
    </row>
    <row r="339" spans="6:62" ht="93" customHeight="1" x14ac:dyDescent="0.25">
      <c r="F339" s="401"/>
      <c r="U339" s="401"/>
      <c r="V339" s="402"/>
      <c r="W339" s="402"/>
      <c r="X339" s="402"/>
      <c r="Y339" s="402"/>
      <c r="Z339" s="402"/>
      <c r="AA339" s="402"/>
      <c r="AB339" s="402"/>
      <c r="AC339" s="402"/>
      <c r="AD339" s="402"/>
      <c r="AE339" s="402"/>
      <c r="AF339" s="402"/>
      <c r="AG339" s="402"/>
      <c r="AH339" s="402"/>
      <c r="AI339" s="402"/>
      <c r="AJ339" s="402"/>
      <c r="AK339" s="402"/>
      <c r="AZ339" s="571"/>
      <c r="BA339" s="491"/>
      <c r="BB339" s="491"/>
      <c r="BC339" s="491"/>
      <c r="BD339" s="491"/>
      <c r="BE339" s="491"/>
      <c r="BF339" s="491"/>
      <c r="BG339" s="491"/>
      <c r="BH339" s="491"/>
      <c r="BI339" s="491"/>
      <c r="BJ339" s="491"/>
    </row>
    <row r="340" spans="6:62" ht="93" customHeight="1" x14ac:dyDescent="0.25">
      <c r="F340" s="401"/>
      <c r="U340" s="401"/>
      <c r="V340" s="402"/>
      <c r="W340" s="402"/>
      <c r="X340" s="402"/>
      <c r="Y340" s="402"/>
      <c r="Z340" s="402"/>
      <c r="AA340" s="402"/>
      <c r="AB340" s="402"/>
      <c r="AC340" s="402"/>
      <c r="AD340" s="402"/>
      <c r="AE340" s="402"/>
      <c r="AF340" s="402"/>
      <c r="AG340" s="402"/>
      <c r="AH340" s="402"/>
      <c r="AI340" s="402"/>
      <c r="AJ340" s="402"/>
      <c r="AK340" s="402"/>
      <c r="AZ340" s="571"/>
      <c r="BA340" s="491"/>
      <c r="BB340" s="491"/>
      <c r="BC340" s="491"/>
      <c r="BD340" s="491"/>
      <c r="BE340" s="491"/>
      <c r="BF340" s="491"/>
      <c r="BG340" s="491"/>
      <c r="BH340" s="491"/>
      <c r="BI340" s="491"/>
      <c r="BJ340" s="491"/>
    </row>
    <row r="341" spans="6:62" ht="93" customHeight="1" x14ac:dyDescent="0.25">
      <c r="F341" s="401"/>
      <c r="U341" s="401"/>
      <c r="V341" s="402"/>
      <c r="W341" s="402"/>
      <c r="X341" s="402"/>
      <c r="Y341" s="402"/>
      <c r="Z341" s="402"/>
      <c r="AA341" s="402"/>
      <c r="AB341" s="402"/>
      <c r="AC341" s="402"/>
      <c r="AD341" s="402"/>
      <c r="AE341" s="402"/>
      <c r="AF341" s="402"/>
      <c r="AG341" s="402"/>
      <c r="AH341" s="402"/>
      <c r="AI341" s="402"/>
      <c r="AJ341" s="402"/>
      <c r="AK341" s="402"/>
      <c r="AZ341" s="571"/>
      <c r="BA341" s="491"/>
      <c r="BB341" s="491"/>
      <c r="BC341" s="491"/>
      <c r="BD341" s="491"/>
      <c r="BE341" s="491"/>
      <c r="BF341" s="491"/>
      <c r="BG341" s="491"/>
      <c r="BH341" s="491"/>
      <c r="BI341" s="491"/>
      <c r="BJ341" s="491"/>
    </row>
    <row r="342" spans="6:62" ht="93" customHeight="1" x14ac:dyDescent="0.25">
      <c r="F342" s="401"/>
      <c r="U342" s="401"/>
      <c r="V342" s="402"/>
      <c r="W342" s="402"/>
      <c r="X342" s="402"/>
      <c r="Y342" s="402"/>
      <c r="Z342" s="402"/>
      <c r="AA342" s="402"/>
      <c r="AB342" s="402"/>
      <c r="AC342" s="402"/>
      <c r="AD342" s="402"/>
      <c r="AE342" s="402"/>
      <c r="AF342" s="402"/>
      <c r="AG342" s="402"/>
      <c r="AH342" s="402"/>
      <c r="AI342" s="402"/>
      <c r="AJ342" s="402"/>
      <c r="AK342" s="402"/>
      <c r="AZ342" s="571"/>
      <c r="BA342" s="491"/>
      <c r="BB342" s="491"/>
      <c r="BC342" s="491"/>
      <c r="BD342" s="491"/>
      <c r="BE342" s="491"/>
      <c r="BF342" s="491"/>
      <c r="BG342" s="491"/>
      <c r="BH342" s="491"/>
      <c r="BI342" s="491"/>
      <c r="BJ342" s="491"/>
    </row>
    <row r="343" spans="6:62" ht="93" customHeight="1" x14ac:dyDescent="0.25">
      <c r="F343" s="401"/>
      <c r="U343" s="401"/>
      <c r="V343" s="402"/>
      <c r="W343" s="402"/>
      <c r="X343" s="402"/>
      <c r="Y343" s="402"/>
      <c r="Z343" s="402"/>
      <c r="AA343" s="402"/>
      <c r="AB343" s="402"/>
      <c r="AC343" s="402"/>
      <c r="AD343" s="402"/>
      <c r="AE343" s="402"/>
      <c r="AF343" s="402"/>
      <c r="AG343" s="402"/>
      <c r="AH343" s="402"/>
      <c r="AI343" s="402"/>
      <c r="AJ343" s="402"/>
      <c r="AK343" s="402"/>
      <c r="AZ343" s="571"/>
      <c r="BA343" s="491"/>
      <c r="BB343" s="491"/>
      <c r="BC343" s="491"/>
      <c r="BD343" s="491"/>
      <c r="BE343" s="491"/>
      <c r="BF343" s="491"/>
      <c r="BG343" s="491"/>
      <c r="BH343" s="491"/>
      <c r="BI343" s="491"/>
      <c r="BJ343" s="491"/>
    </row>
    <row r="344" spans="6:62" ht="93" customHeight="1" x14ac:dyDescent="0.25">
      <c r="F344" s="401"/>
      <c r="U344" s="401"/>
      <c r="V344" s="402"/>
      <c r="W344" s="402"/>
      <c r="X344" s="402"/>
      <c r="Y344" s="402"/>
      <c r="Z344" s="402"/>
      <c r="AA344" s="402"/>
      <c r="AB344" s="402"/>
      <c r="AC344" s="402"/>
      <c r="AD344" s="402"/>
      <c r="AE344" s="402"/>
      <c r="AF344" s="402"/>
      <c r="AG344" s="402"/>
      <c r="AH344" s="402"/>
      <c r="AI344" s="402"/>
      <c r="AJ344" s="402"/>
      <c r="AK344" s="402"/>
      <c r="AZ344" s="571"/>
      <c r="BA344" s="491"/>
      <c r="BB344" s="491"/>
      <c r="BC344" s="491"/>
      <c r="BD344" s="491"/>
      <c r="BE344" s="491"/>
      <c r="BF344" s="491"/>
      <c r="BG344" s="491"/>
      <c r="BH344" s="491"/>
      <c r="BI344" s="491"/>
      <c r="BJ344" s="491"/>
    </row>
    <row r="345" spans="6:62" ht="93" customHeight="1" x14ac:dyDescent="0.25">
      <c r="F345" s="401"/>
      <c r="U345" s="401"/>
      <c r="V345" s="402"/>
      <c r="W345" s="402"/>
      <c r="X345" s="402"/>
      <c r="Y345" s="402"/>
      <c r="Z345" s="402"/>
      <c r="AA345" s="402"/>
      <c r="AB345" s="402"/>
      <c r="AC345" s="402"/>
      <c r="AD345" s="402"/>
      <c r="AE345" s="402"/>
      <c r="AF345" s="402"/>
      <c r="AG345" s="402"/>
      <c r="AH345" s="402"/>
      <c r="AI345" s="402"/>
      <c r="AJ345" s="402"/>
      <c r="AK345" s="402"/>
      <c r="AZ345" s="571"/>
      <c r="BA345" s="491"/>
      <c r="BB345" s="491"/>
      <c r="BC345" s="491"/>
      <c r="BD345" s="491"/>
      <c r="BE345" s="491"/>
      <c r="BF345" s="491"/>
      <c r="BG345" s="491"/>
      <c r="BH345" s="491"/>
      <c r="BI345" s="491"/>
      <c r="BJ345" s="491"/>
    </row>
    <row r="346" spans="6:62" ht="93" customHeight="1" x14ac:dyDescent="0.25">
      <c r="F346" s="401"/>
      <c r="U346" s="401"/>
      <c r="V346" s="402"/>
      <c r="W346" s="402"/>
      <c r="X346" s="402"/>
      <c r="Y346" s="402"/>
      <c r="Z346" s="402"/>
      <c r="AA346" s="402"/>
      <c r="AB346" s="402"/>
      <c r="AC346" s="402"/>
      <c r="AD346" s="402"/>
      <c r="AE346" s="402"/>
      <c r="AF346" s="402"/>
      <c r="AG346" s="402"/>
      <c r="AH346" s="402"/>
      <c r="AI346" s="402"/>
      <c r="AJ346" s="402"/>
      <c r="AK346" s="402"/>
      <c r="AZ346" s="571"/>
      <c r="BA346" s="491"/>
      <c r="BB346" s="491"/>
      <c r="BC346" s="491"/>
      <c r="BD346" s="491"/>
      <c r="BE346" s="491"/>
      <c r="BF346" s="491"/>
      <c r="BG346" s="491"/>
      <c r="BH346" s="491"/>
      <c r="BI346" s="491"/>
      <c r="BJ346" s="491"/>
    </row>
    <row r="347" spans="6:62" ht="93" customHeight="1" x14ac:dyDescent="0.25">
      <c r="F347" s="401"/>
      <c r="U347" s="401"/>
      <c r="V347" s="402"/>
      <c r="W347" s="402"/>
      <c r="X347" s="402"/>
      <c r="Y347" s="402"/>
      <c r="Z347" s="402"/>
      <c r="AA347" s="402"/>
      <c r="AB347" s="402"/>
      <c r="AC347" s="402"/>
      <c r="AD347" s="402"/>
      <c r="AE347" s="402"/>
      <c r="AF347" s="402"/>
      <c r="AG347" s="402"/>
      <c r="AH347" s="402"/>
      <c r="AI347" s="402"/>
      <c r="AJ347" s="402"/>
      <c r="AK347" s="402"/>
      <c r="AZ347" s="571"/>
      <c r="BA347" s="491"/>
      <c r="BB347" s="491"/>
      <c r="BC347" s="491"/>
      <c r="BD347" s="491"/>
      <c r="BE347" s="491"/>
      <c r="BF347" s="491"/>
      <c r="BG347" s="491"/>
      <c r="BH347" s="491"/>
      <c r="BI347" s="491"/>
      <c r="BJ347" s="491"/>
    </row>
    <row r="348" spans="6:62" ht="93" customHeight="1" x14ac:dyDescent="0.25">
      <c r="F348" s="401"/>
      <c r="U348" s="401"/>
      <c r="V348" s="402"/>
      <c r="W348" s="402"/>
      <c r="X348" s="402"/>
      <c r="Y348" s="402"/>
      <c r="Z348" s="402"/>
      <c r="AA348" s="402"/>
      <c r="AB348" s="402"/>
      <c r="AC348" s="402"/>
      <c r="AD348" s="402"/>
      <c r="AE348" s="402"/>
      <c r="AF348" s="402"/>
      <c r="AG348" s="402"/>
      <c r="AH348" s="402"/>
      <c r="AI348" s="402"/>
      <c r="AJ348" s="402"/>
      <c r="AK348" s="402"/>
      <c r="AZ348" s="571"/>
      <c r="BA348" s="491"/>
      <c r="BB348" s="491"/>
      <c r="BC348" s="491"/>
      <c r="BD348" s="491"/>
      <c r="BE348" s="491"/>
      <c r="BF348" s="491"/>
      <c r="BG348" s="491"/>
      <c r="BH348" s="491"/>
      <c r="BI348" s="491"/>
      <c r="BJ348" s="491"/>
    </row>
    <row r="349" spans="6:62" ht="93" customHeight="1" x14ac:dyDescent="0.25">
      <c r="F349" s="401"/>
      <c r="U349" s="401"/>
      <c r="V349" s="402"/>
      <c r="W349" s="402"/>
      <c r="X349" s="402"/>
      <c r="Y349" s="402"/>
      <c r="Z349" s="402"/>
      <c r="AA349" s="402"/>
      <c r="AB349" s="402"/>
      <c r="AC349" s="402"/>
      <c r="AD349" s="402"/>
      <c r="AE349" s="402"/>
      <c r="AF349" s="402"/>
      <c r="AG349" s="402"/>
      <c r="AH349" s="402"/>
      <c r="AI349" s="402"/>
      <c r="AJ349" s="402"/>
      <c r="AK349" s="402"/>
      <c r="AZ349" s="571"/>
      <c r="BA349" s="491"/>
      <c r="BB349" s="491"/>
      <c r="BC349" s="491"/>
      <c r="BD349" s="491"/>
      <c r="BE349" s="491"/>
      <c r="BF349" s="491"/>
      <c r="BG349" s="491"/>
      <c r="BH349" s="491"/>
      <c r="BI349" s="491"/>
      <c r="BJ349" s="491"/>
    </row>
    <row r="350" spans="6:62" ht="93" customHeight="1" x14ac:dyDescent="0.25">
      <c r="F350" s="401"/>
      <c r="U350" s="401"/>
      <c r="V350" s="402"/>
      <c r="W350" s="402"/>
      <c r="X350" s="402"/>
      <c r="Y350" s="402"/>
      <c r="Z350" s="402"/>
      <c r="AA350" s="402"/>
      <c r="AB350" s="402"/>
      <c r="AC350" s="402"/>
      <c r="AD350" s="402"/>
      <c r="AE350" s="402"/>
      <c r="AF350" s="402"/>
      <c r="AG350" s="402"/>
      <c r="AH350" s="402"/>
      <c r="AI350" s="402"/>
      <c r="AJ350" s="402"/>
      <c r="AK350" s="402"/>
      <c r="AZ350" s="571"/>
      <c r="BA350" s="491"/>
      <c r="BB350" s="491"/>
      <c r="BC350" s="491"/>
      <c r="BD350" s="491"/>
      <c r="BE350" s="491"/>
      <c r="BF350" s="491"/>
      <c r="BG350" s="491"/>
      <c r="BH350" s="491"/>
      <c r="BI350" s="491"/>
      <c r="BJ350" s="491"/>
    </row>
    <row r="351" spans="6:62" ht="93" customHeight="1" x14ac:dyDescent="0.25">
      <c r="F351" s="401"/>
      <c r="U351" s="401"/>
      <c r="V351" s="402"/>
      <c r="W351" s="402"/>
      <c r="X351" s="402"/>
      <c r="Y351" s="402"/>
      <c r="Z351" s="402"/>
      <c r="AA351" s="402"/>
      <c r="AB351" s="402"/>
      <c r="AC351" s="402"/>
      <c r="AD351" s="402"/>
      <c r="AE351" s="402"/>
      <c r="AF351" s="402"/>
      <c r="AG351" s="402"/>
      <c r="AH351" s="402"/>
      <c r="AI351" s="402"/>
      <c r="AJ351" s="402"/>
      <c r="AK351" s="402"/>
      <c r="AZ351" s="571"/>
      <c r="BA351" s="491"/>
      <c r="BB351" s="491"/>
      <c r="BC351" s="491"/>
      <c r="BD351" s="491"/>
      <c r="BE351" s="491"/>
      <c r="BF351" s="491"/>
      <c r="BG351" s="491"/>
      <c r="BH351" s="491"/>
      <c r="BI351" s="491"/>
      <c r="BJ351" s="491"/>
    </row>
    <row r="352" spans="6:62" ht="93" customHeight="1" x14ac:dyDescent="0.25">
      <c r="F352" s="401"/>
      <c r="U352" s="401"/>
      <c r="V352" s="402"/>
      <c r="W352" s="402"/>
      <c r="X352" s="402"/>
      <c r="Y352" s="402"/>
      <c r="Z352" s="402"/>
      <c r="AA352" s="402"/>
      <c r="AB352" s="402"/>
      <c r="AC352" s="402"/>
      <c r="AD352" s="402"/>
      <c r="AE352" s="402"/>
      <c r="AF352" s="402"/>
      <c r="AG352" s="402"/>
      <c r="AH352" s="402"/>
      <c r="AI352" s="402"/>
      <c r="AJ352" s="402"/>
      <c r="AK352" s="402"/>
      <c r="AZ352" s="571"/>
      <c r="BA352" s="491"/>
      <c r="BB352" s="491"/>
      <c r="BC352" s="491"/>
      <c r="BD352" s="491"/>
      <c r="BE352" s="491"/>
      <c r="BF352" s="491"/>
      <c r="BG352" s="491"/>
      <c r="BH352" s="491"/>
      <c r="BI352" s="491"/>
      <c r="BJ352" s="491"/>
    </row>
    <row r="353" spans="6:62" ht="93" customHeight="1" x14ac:dyDescent="0.25">
      <c r="F353" s="401"/>
      <c r="U353" s="401"/>
      <c r="V353" s="402"/>
      <c r="W353" s="402"/>
      <c r="X353" s="402"/>
      <c r="Y353" s="402"/>
      <c r="Z353" s="402"/>
      <c r="AA353" s="402"/>
      <c r="AB353" s="402"/>
      <c r="AC353" s="402"/>
      <c r="AD353" s="402"/>
      <c r="AE353" s="402"/>
      <c r="AF353" s="402"/>
      <c r="AG353" s="402"/>
      <c r="AH353" s="402"/>
      <c r="AI353" s="402"/>
      <c r="AJ353" s="402"/>
      <c r="AK353" s="402"/>
      <c r="AZ353" s="571"/>
      <c r="BA353" s="491"/>
      <c r="BB353" s="491"/>
      <c r="BC353" s="491"/>
      <c r="BD353" s="491"/>
      <c r="BE353" s="491"/>
      <c r="BF353" s="491"/>
      <c r="BG353" s="491"/>
      <c r="BH353" s="491"/>
      <c r="BI353" s="491"/>
      <c r="BJ353" s="491"/>
    </row>
    <row r="354" spans="6:62" ht="93" customHeight="1" x14ac:dyDescent="0.25">
      <c r="F354" s="401"/>
      <c r="U354" s="401"/>
      <c r="V354" s="402"/>
      <c r="W354" s="402"/>
      <c r="X354" s="402"/>
      <c r="Y354" s="402"/>
      <c r="Z354" s="402"/>
      <c r="AA354" s="402"/>
      <c r="AB354" s="402"/>
      <c r="AC354" s="402"/>
      <c r="AD354" s="402"/>
      <c r="AE354" s="402"/>
      <c r="AF354" s="402"/>
      <c r="AG354" s="402"/>
      <c r="AH354" s="402"/>
      <c r="AI354" s="402"/>
      <c r="AJ354" s="402"/>
      <c r="AK354" s="402"/>
      <c r="AZ354" s="571"/>
      <c r="BA354" s="491"/>
      <c r="BB354" s="491"/>
      <c r="BC354" s="491"/>
      <c r="BD354" s="491"/>
      <c r="BE354" s="491"/>
      <c r="BF354" s="491"/>
      <c r="BG354" s="491"/>
      <c r="BH354" s="491"/>
      <c r="BI354" s="491"/>
      <c r="BJ354" s="491"/>
    </row>
    <row r="355" spans="6:62" ht="93" customHeight="1" x14ac:dyDescent="0.25">
      <c r="F355" s="401"/>
      <c r="U355" s="401"/>
      <c r="V355" s="402"/>
      <c r="W355" s="402"/>
      <c r="X355" s="402"/>
      <c r="Y355" s="402"/>
      <c r="Z355" s="402"/>
      <c r="AA355" s="402"/>
      <c r="AB355" s="402"/>
      <c r="AC355" s="402"/>
      <c r="AD355" s="402"/>
      <c r="AE355" s="402"/>
      <c r="AF355" s="402"/>
      <c r="AG355" s="402"/>
      <c r="AH355" s="402"/>
      <c r="AI355" s="402"/>
      <c r="AJ355" s="402"/>
      <c r="AK355" s="402"/>
      <c r="AZ355" s="571"/>
      <c r="BA355" s="491"/>
      <c r="BB355" s="491"/>
      <c r="BC355" s="491"/>
      <c r="BD355" s="491"/>
      <c r="BE355" s="491"/>
      <c r="BF355" s="491"/>
      <c r="BG355" s="491"/>
      <c r="BH355" s="491"/>
      <c r="BI355" s="491"/>
      <c r="BJ355" s="491"/>
    </row>
    <row r="356" spans="6:62" ht="93" customHeight="1" x14ac:dyDescent="0.25">
      <c r="F356" s="401"/>
      <c r="U356" s="401"/>
      <c r="V356" s="402"/>
      <c r="W356" s="402"/>
      <c r="X356" s="402"/>
      <c r="Y356" s="402"/>
      <c r="Z356" s="402"/>
      <c r="AA356" s="402"/>
      <c r="AB356" s="402"/>
      <c r="AC356" s="402"/>
      <c r="AD356" s="402"/>
      <c r="AE356" s="402"/>
      <c r="AF356" s="402"/>
      <c r="AG356" s="402"/>
      <c r="AH356" s="402"/>
      <c r="AI356" s="402"/>
      <c r="AJ356" s="402"/>
      <c r="AK356" s="402"/>
      <c r="AZ356" s="571"/>
      <c r="BA356" s="491"/>
      <c r="BB356" s="491"/>
      <c r="BC356" s="491"/>
      <c r="BD356" s="491"/>
      <c r="BE356" s="491"/>
      <c r="BF356" s="491"/>
      <c r="BG356" s="491"/>
      <c r="BH356" s="491"/>
      <c r="BI356" s="491"/>
      <c r="BJ356" s="491"/>
    </row>
    <row r="357" spans="6:62" ht="93" customHeight="1" x14ac:dyDescent="0.25">
      <c r="F357" s="401"/>
      <c r="U357" s="401"/>
      <c r="V357" s="402"/>
      <c r="W357" s="402"/>
      <c r="X357" s="402"/>
      <c r="Y357" s="402"/>
      <c r="Z357" s="402"/>
      <c r="AA357" s="402"/>
      <c r="AB357" s="402"/>
      <c r="AC357" s="402"/>
      <c r="AD357" s="402"/>
      <c r="AE357" s="402"/>
      <c r="AF357" s="402"/>
      <c r="AG357" s="402"/>
      <c r="AH357" s="402"/>
      <c r="AI357" s="402"/>
      <c r="AJ357" s="402"/>
      <c r="AK357" s="402"/>
      <c r="AZ357" s="571"/>
      <c r="BA357" s="491"/>
      <c r="BB357" s="491"/>
      <c r="BC357" s="491"/>
      <c r="BD357" s="491"/>
      <c r="BE357" s="491"/>
      <c r="BF357" s="491"/>
      <c r="BG357" s="491"/>
      <c r="BH357" s="491"/>
      <c r="BI357" s="491"/>
      <c r="BJ357" s="491"/>
    </row>
    <row r="358" spans="6:62" ht="93" customHeight="1" x14ac:dyDescent="0.25">
      <c r="F358" s="401"/>
      <c r="U358" s="401"/>
      <c r="V358" s="402"/>
      <c r="W358" s="402"/>
      <c r="X358" s="402"/>
      <c r="Y358" s="402"/>
      <c r="Z358" s="402"/>
      <c r="AA358" s="402"/>
      <c r="AB358" s="402"/>
      <c r="AC358" s="402"/>
      <c r="AD358" s="402"/>
      <c r="AE358" s="402"/>
      <c r="AF358" s="402"/>
      <c r="AG358" s="402"/>
      <c r="AH358" s="402"/>
      <c r="AI358" s="402"/>
      <c r="AJ358" s="402"/>
      <c r="AK358" s="402"/>
      <c r="AZ358" s="571"/>
      <c r="BA358" s="491"/>
      <c r="BB358" s="491"/>
      <c r="BC358" s="491"/>
      <c r="BD358" s="491"/>
      <c r="BE358" s="491"/>
      <c r="BF358" s="491"/>
      <c r="BG358" s="491"/>
      <c r="BH358" s="491"/>
      <c r="BI358" s="491"/>
      <c r="BJ358" s="491"/>
    </row>
    <row r="359" spans="6:62" ht="93" customHeight="1" x14ac:dyDescent="0.25">
      <c r="F359" s="401"/>
      <c r="U359" s="401"/>
      <c r="V359" s="402"/>
      <c r="W359" s="402"/>
      <c r="X359" s="402"/>
      <c r="Y359" s="402"/>
      <c r="Z359" s="402"/>
      <c r="AA359" s="402"/>
      <c r="AB359" s="402"/>
      <c r="AC359" s="402"/>
      <c r="AD359" s="402"/>
      <c r="AE359" s="402"/>
      <c r="AF359" s="402"/>
      <c r="AG359" s="402"/>
      <c r="AH359" s="402"/>
      <c r="AI359" s="402"/>
      <c r="AJ359" s="402"/>
      <c r="AK359" s="402"/>
      <c r="AZ359" s="571"/>
      <c r="BA359" s="491"/>
      <c r="BB359" s="491"/>
      <c r="BC359" s="491"/>
      <c r="BD359" s="491"/>
      <c r="BE359" s="491"/>
      <c r="BF359" s="491"/>
      <c r="BG359" s="491"/>
      <c r="BH359" s="491"/>
      <c r="BI359" s="491"/>
      <c r="BJ359" s="491"/>
    </row>
    <row r="360" spans="6:62" ht="93" customHeight="1" x14ac:dyDescent="0.25">
      <c r="F360" s="401"/>
      <c r="U360" s="401"/>
      <c r="V360" s="402"/>
      <c r="W360" s="402"/>
      <c r="X360" s="402"/>
      <c r="Y360" s="402"/>
      <c r="Z360" s="402"/>
      <c r="AA360" s="402"/>
      <c r="AB360" s="402"/>
      <c r="AC360" s="402"/>
      <c r="AD360" s="402"/>
      <c r="AE360" s="402"/>
      <c r="AF360" s="402"/>
      <c r="AG360" s="402"/>
      <c r="AH360" s="402"/>
      <c r="AI360" s="402"/>
      <c r="AJ360" s="402"/>
      <c r="AK360" s="402"/>
      <c r="AZ360" s="571"/>
      <c r="BA360" s="491"/>
      <c r="BB360" s="491"/>
      <c r="BC360" s="491"/>
      <c r="BD360" s="491"/>
      <c r="BE360" s="491"/>
      <c r="BF360" s="491"/>
      <c r="BG360" s="491"/>
      <c r="BH360" s="491"/>
      <c r="BI360" s="491"/>
      <c r="BJ360" s="491"/>
    </row>
    <row r="361" spans="6:62" ht="93" customHeight="1" x14ac:dyDescent="0.25">
      <c r="F361" s="401"/>
      <c r="U361" s="401"/>
      <c r="V361" s="402"/>
      <c r="W361" s="402"/>
      <c r="X361" s="402"/>
      <c r="Y361" s="402"/>
      <c r="Z361" s="402"/>
      <c r="AA361" s="402"/>
      <c r="AB361" s="402"/>
      <c r="AC361" s="402"/>
      <c r="AD361" s="402"/>
      <c r="AE361" s="402"/>
      <c r="AF361" s="402"/>
      <c r="AG361" s="402"/>
      <c r="AH361" s="402"/>
      <c r="AI361" s="402"/>
      <c r="AJ361" s="402"/>
      <c r="AK361" s="402"/>
      <c r="AZ361" s="571"/>
      <c r="BA361" s="491"/>
      <c r="BB361" s="491"/>
      <c r="BC361" s="491"/>
      <c r="BD361" s="491"/>
      <c r="BE361" s="491"/>
      <c r="BF361" s="491"/>
      <c r="BG361" s="491"/>
      <c r="BH361" s="491"/>
      <c r="BI361" s="491"/>
      <c r="BJ361" s="491"/>
    </row>
    <row r="362" spans="6:62" ht="93" customHeight="1" x14ac:dyDescent="0.25">
      <c r="F362" s="401"/>
      <c r="U362" s="401"/>
      <c r="V362" s="402"/>
      <c r="W362" s="402"/>
      <c r="X362" s="402"/>
      <c r="Y362" s="402"/>
      <c r="Z362" s="402"/>
      <c r="AA362" s="402"/>
      <c r="AB362" s="402"/>
      <c r="AC362" s="402"/>
      <c r="AD362" s="402"/>
      <c r="AE362" s="402"/>
      <c r="AF362" s="402"/>
      <c r="AG362" s="402"/>
      <c r="AH362" s="402"/>
      <c r="AI362" s="402"/>
      <c r="AJ362" s="402"/>
      <c r="AK362" s="402"/>
      <c r="AZ362" s="571"/>
      <c r="BA362" s="491"/>
      <c r="BB362" s="491"/>
      <c r="BC362" s="491"/>
      <c r="BD362" s="491"/>
      <c r="BE362" s="491"/>
      <c r="BF362" s="491"/>
      <c r="BG362" s="491"/>
      <c r="BH362" s="491"/>
      <c r="BI362" s="491"/>
      <c r="BJ362" s="491"/>
    </row>
    <row r="363" spans="6:62" ht="93" customHeight="1" x14ac:dyDescent="0.25">
      <c r="F363" s="401"/>
      <c r="U363" s="401"/>
      <c r="V363" s="402"/>
      <c r="W363" s="402"/>
      <c r="X363" s="402"/>
      <c r="Y363" s="402"/>
      <c r="Z363" s="402"/>
      <c r="AA363" s="402"/>
      <c r="AB363" s="402"/>
      <c r="AC363" s="402"/>
      <c r="AD363" s="402"/>
      <c r="AE363" s="402"/>
      <c r="AF363" s="402"/>
      <c r="AG363" s="402"/>
      <c r="AH363" s="402"/>
      <c r="AI363" s="402"/>
      <c r="AJ363" s="402"/>
      <c r="AK363" s="402"/>
      <c r="AZ363" s="571"/>
      <c r="BA363" s="491"/>
      <c r="BB363" s="491"/>
      <c r="BC363" s="491"/>
      <c r="BD363" s="491"/>
      <c r="BE363" s="491"/>
      <c r="BF363" s="491"/>
      <c r="BG363" s="491"/>
      <c r="BH363" s="491"/>
      <c r="BI363" s="491"/>
      <c r="BJ363" s="491"/>
    </row>
    <row r="364" spans="6:62" ht="93" customHeight="1" x14ac:dyDescent="0.25">
      <c r="F364" s="401"/>
      <c r="U364" s="401"/>
      <c r="V364" s="402"/>
      <c r="W364" s="402"/>
      <c r="X364" s="402"/>
      <c r="Y364" s="402"/>
      <c r="Z364" s="402"/>
      <c r="AA364" s="402"/>
      <c r="AB364" s="402"/>
      <c r="AC364" s="402"/>
      <c r="AD364" s="402"/>
      <c r="AE364" s="402"/>
      <c r="AF364" s="402"/>
      <c r="AG364" s="402"/>
      <c r="AH364" s="402"/>
      <c r="AI364" s="402"/>
      <c r="AJ364" s="402"/>
      <c r="AK364" s="402"/>
      <c r="AZ364" s="571"/>
      <c r="BA364" s="491"/>
      <c r="BB364" s="491"/>
      <c r="BC364" s="491"/>
      <c r="BD364" s="491"/>
      <c r="BE364" s="491"/>
      <c r="BF364" s="491"/>
      <c r="BG364" s="491"/>
      <c r="BH364" s="491"/>
      <c r="BI364" s="491"/>
      <c r="BJ364" s="491"/>
    </row>
    <row r="365" spans="6:62" ht="93" customHeight="1" x14ac:dyDescent="0.25">
      <c r="F365" s="401"/>
      <c r="U365" s="401"/>
      <c r="V365" s="402"/>
      <c r="W365" s="402"/>
      <c r="X365" s="402"/>
      <c r="Y365" s="402"/>
      <c r="Z365" s="402"/>
      <c r="AA365" s="402"/>
      <c r="AB365" s="402"/>
      <c r="AC365" s="402"/>
      <c r="AD365" s="402"/>
      <c r="AE365" s="402"/>
      <c r="AF365" s="402"/>
      <c r="AG365" s="402"/>
      <c r="AH365" s="402"/>
      <c r="AI365" s="402"/>
      <c r="AJ365" s="402"/>
      <c r="AK365" s="402"/>
      <c r="AZ365" s="571"/>
      <c r="BA365" s="491"/>
      <c r="BB365" s="491"/>
      <c r="BC365" s="491"/>
      <c r="BD365" s="491"/>
      <c r="BE365" s="491"/>
      <c r="BF365" s="491"/>
      <c r="BG365" s="491"/>
      <c r="BH365" s="491"/>
      <c r="BI365" s="491"/>
      <c r="BJ365" s="491"/>
    </row>
    <row r="366" spans="6:62" ht="93" customHeight="1" x14ac:dyDescent="0.25">
      <c r="F366" s="401"/>
      <c r="U366" s="401"/>
      <c r="V366" s="402"/>
      <c r="W366" s="402"/>
      <c r="X366" s="402"/>
      <c r="Y366" s="402"/>
      <c r="Z366" s="402"/>
      <c r="AA366" s="402"/>
      <c r="AB366" s="402"/>
      <c r="AC366" s="402"/>
      <c r="AD366" s="402"/>
      <c r="AE366" s="402"/>
      <c r="AF366" s="402"/>
      <c r="AG366" s="402"/>
      <c r="AH366" s="402"/>
      <c r="AI366" s="402"/>
      <c r="AJ366" s="402"/>
      <c r="AK366" s="402"/>
      <c r="AZ366" s="571"/>
      <c r="BA366" s="491"/>
      <c r="BB366" s="491"/>
      <c r="BC366" s="491"/>
      <c r="BD366" s="491"/>
      <c r="BE366" s="491"/>
      <c r="BF366" s="491"/>
      <c r="BG366" s="491"/>
      <c r="BH366" s="491"/>
      <c r="BI366" s="491"/>
      <c r="BJ366" s="491"/>
    </row>
    <row r="367" spans="6:62" ht="93" customHeight="1" x14ac:dyDescent="0.25">
      <c r="F367" s="401"/>
      <c r="U367" s="401"/>
      <c r="V367" s="402"/>
      <c r="W367" s="402"/>
      <c r="X367" s="402"/>
      <c r="Y367" s="402"/>
      <c r="Z367" s="402"/>
      <c r="AA367" s="402"/>
      <c r="AB367" s="402"/>
      <c r="AC367" s="402"/>
      <c r="AD367" s="402"/>
      <c r="AE367" s="402"/>
      <c r="AF367" s="402"/>
      <c r="AG367" s="402"/>
      <c r="AH367" s="402"/>
      <c r="AI367" s="402"/>
      <c r="AJ367" s="402"/>
      <c r="AK367" s="402"/>
      <c r="AZ367" s="571"/>
      <c r="BA367" s="491"/>
      <c r="BB367" s="491"/>
      <c r="BC367" s="491"/>
      <c r="BD367" s="491"/>
      <c r="BE367" s="491"/>
      <c r="BF367" s="491"/>
      <c r="BG367" s="491"/>
      <c r="BH367" s="491"/>
      <c r="BI367" s="491"/>
      <c r="BJ367" s="491"/>
    </row>
    <row r="368" spans="6:62" ht="93" customHeight="1" x14ac:dyDescent="0.25">
      <c r="F368" s="401"/>
      <c r="U368" s="401"/>
      <c r="V368" s="402"/>
      <c r="W368" s="402"/>
      <c r="X368" s="402"/>
      <c r="Y368" s="402"/>
      <c r="Z368" s="402"/>
      <c r="AA368" s="402"/>
      <c r="AB368" s="402"/>
      <c r="AC368" s="402"/>
      <c r="AD368" s="402"/>
      <c r="AE368" s="402"/>
      <c r="AF368" s="402"/>
      <c r="AG368" s="402"/>
      <c r="AH368" s="402"/>
      <c r="AI368" s="402"/>
      <c r="AJ368" s="402"/>
      <c r="AK368" s="402"/>
      <c r="AZ368" s="571"/>
      <c r="BA368" s="491"/>
      <c r="BB368" s="491"/>
      <c r="BC368" s="491"/>
      <c r="BD368" s="491"/>
      <c r="BE368" s="491"/>
      <c r="BF368" s="491"/>
      <c r="BG368" s="491"/>
      <c r="BH368" s="491"/>
      <c r="BI368" s="491"/>
      <c r="BJ368" s="491"/>
    </row>
    <row r="369" spans="6:62" ht="93" customHeight="1" x14ac:dyDescent="0.25">
      <c r="F369" s="401"/>
      <c r="U369" s="401"/>
      <c r="V369" s="402"/>
      <c r="W369" s="402"/>
      <c r="X369" s="402"/>
      <c r="Y369" s="402"/>
      <c r="Z369" s="402"/>
      <c r="AA369" s="402"/>
      <c r="AB369" s="402"/>
      <c r="AC369" s="402"/>
      <c r="AD369" s="402"/>
      <c r="AE369" s="402"/>
      <c r="AF369" s="402"/>
      <c r="AG369" s="402"/>
      <c r="AH369" s="402"/>
      <c r="AI369" s="402"/>
      <c r="AJ369" s="402"/>
      <c r="AK369" s="402"/>
      <c r="AZ369" s="571"/>
      <c r="BA369" s="491"/>
      <c r="BB369" s="491"/>
      <c r="BC369" s="491"/>
      <c r="BD369" s="491"/>
      <c r="BE369" s="491"/>
      <c r="BF369" s="491"/>
      <c r="BG369" s="491"/>
      <c r="BH369" s="491"/>
      <c r="BI369" s="491"/>
      <c r="BJ369" s="491"/>
    </row>
    <row r="370" spans="6:62" ht="93" customHeight="1" x14ac:dyDescent="0.25">
      <c r="F370" s="401"/>
      <c r="U370" s="401"/>
      <c r="V370" s="402"/>
      <c r="W370" s="402"/>
      <c r="X370" s="402"/>
      <c r="Y370" s="402"/>
      <c r="Z370" s="402"/>
      <c r="AA370" s="402"/>
      <c r="AB370" s="402"/>
      <c r="AC370" s="402"/>
      <c r="AD370" s="402"/>
      <c r="AE370" s="402"/>
      <c r="AF370" s="402"/>
      <c r="AG370" s="402"/>
      <c r="AH370" s="402"/>
      <c r="AI370" s="402"/>
      <c r="AJ370" s="402"/>
      <c r="AK370" s="402"/>
      <c r="AZ370" s="571"/>
      <c r="BA370" s="491"/>
      <c r="BB370" s="491"/>
      <c r="BC370" s="491"/>
      <c r="BD370" s="491"/>
      <c r="BE370" s="491"/>
      <c r="BF370" s="491"/>
      <c r="BG370" s="491"/>
      <c r="BH370" s="491"/>
      <c r="BI370" s="491"/>
      <c r="BJ370" s="491"/>
    </row>
    <row r="371" spans="6:62" ht="93" customHeight="1" x14ac:dyDescent="0.25">
      <c r="F371" s="401"/>
      <c r="U371" s="401"/>
      <c r="V371" s="402"/>
      <c r="W371" s="402"/>
      <c r="X371" s="402"/>
      <c r="Y371" s="402"/>
      <c r="Z371" s="402"/>
      <c r="AA371" s="402"/>
      <c r="AB371" s="402"/>
      <c r="AC371" s="402"/>
      <c r="AD371" s="402"/>
      <c r="AE371" s="402"/>
      <c r="AF371" s="402"/>
      <c r="AG371" s="402"/>
      <c r="AH371" s="402"/>
      <c r="AI371" s="402"/>
      <c r="AJ371" s="402"/>
      <c r="AK371" s="402"/>
      <c r="AZ371" s="571"/>
      <c r="BA371" s="491"/>
      <c r="BB371" s="491"/>
      <c r="BC371" s="491"/>
      <c r="BD371" s="491"/>
      <c r="BE371" s="491"/>
      <c r="BF371" s="491"/>
      <c r="BG371" s="491"/>
      <c r="BH371" s="491"/>
      <c r="BI371" s="491"/>
      <c r="BJ371" s="491"/>
    </row>
    <row r="372" spans="6:62" ht="93" customHeight="1" x14ac:dyDescent="0.25">
      <c r="F372" s="401"/>
      <c r="U372" s="401"/>
      <c r="V372" s="402"/>
      <c r="W372" s="402"/>
      <c r="X372" s="402"/>
      <c r="Y372" s="402"/>
      <c r="Z372" s="402"/>
      <c r="AA372" s="402"/>
      <c r="AB372" s="402"/>
      <c r="AC372" s="402"/>
      <c r="AD372" s="402"/>
      <c r="AE372" s="402"/>
      <c r="AF372" s="402"/>
      <c r="AG372" s="402"/>
      <c r="AH372" s="402"/>
      <c r="AI372" s="402"/>
      <c r="AJ372" s="402"/>
      <c r="AK372" s="402"/>
      <c r="AZ372" s="571"/>
      <c r="BA372" s="491"/>
      <c r="BB372" s="491"/>
      <c r="BC372" s="491"/>
      <c r="BD372" s="491"/>
      <c r="BE372" s="491"/>
      <c r="BF372" s="491"/>
      <c r="BG372" s="491"/>
      <c r="BH372" s="491"/>
      <c r="BI372" s="491"/>
      <c r="BJ372" s="491"/>
    </row>
    <row r="373" spans="6:62" ht="93" customHeight="1" x14ac:dyDescent="0.25">
      <c r="F373" s="401"/>
      <c r="U373" s="401"/>
      <c r="V373" s="402"/>
      <c r="W373" s="402"/>
      <c r="X373" s="402"/>
      <c r="Y373" s="402"/>
      <c r="Z373" s="402"/>
      <c r="AA373" s="402"/>
      <c r="AB373" s="402"/>
      <c r="AC373" s="402"/>
      <c r="AD373" s="402"/>
      <c r="AE373" s="402"/>
      <c r="AF373" s="402"/>
      <c r="AG373" s="402"/>
      <c r="AH373" s="402"/>
      <c r="AI373" s="402"/>
      <c r="AJ373" s="402"/>
      <c r="AK373" s="402"/>
      <c r="AZ373" s="571"/>
      <c r="BA373" s="491"/>
      <c r="BB373" s="491"/>
      <c r="BC373" s="491"/>
      <c r="BD373" s="491"/>
      <c r="BE373" s="491"/>
      <c r="BF373" s="491"/>
      <c r="BG373" s="491"/>
      <c r="BH373" s="491"/>
      <c r="BI373" s="491"/>
      <c r="BJ373" s="491"/>
    </row>
    <row r="374" spans="6:62" ht="93" customHeight="1" x14ac:dyDescent="0.25">
      <c r="F374" s="401"/>
      <c r="U374" s="401"/>
      <c r="V374" s="402"/>
      <c r="W374" s="402"/>
      <c r="X374" s="402"/>
      <c r="Y374" s="402"/>
      <c r="Z374" s="402"/>
      <c r="AA374" s="402"/>
      <c r="AB374" s="402"/>
      <c r="AC374" s="402"/>
      <c r="AD374" s="402"/>
      <c r="AE374" s="402"/>
      <c r="AF374" s="402"/>
      <c r="AG374" s="402"/>
      <c r="AH374" s="402"/>
      <c r="AI374" s="402"/>
      <c r="AJ374" s="402"/>
      <c r="AK374" s="402"/>
      <c r="AZ374" s="571"/>
      <c r="BA374" s="491"/>
      <c r="BB374" s="491"/>
      <c r="BC374" s="491"/>
      <c r="BD374" s="491"/>
      <c r="BE374" s="491"/>
      <c r="BF374" s="491"/>
      <c r="BG374" s="491"/>
      <c r="BH374" s="491"/>
      <c r="BI374" s="491"/>
      <c r="BJ374" s="491"/>
    </row>
    <row r="375" spans="6:62" ht="93" customHeight="1" x14ac:dyDescent="0.25">
      <c r="F375" s="401"/>
      <c r="U375" s="401"/>
      <c r="V375" s="402"/>
      <c r="W375" s="402"/>
      <c r="X375" s="402"/>
      <c r="Y375" s="402"/>
      <c r="Z375" s="402"/>
      <c r="AA375" s="402"/>
      <c r="AB375" s="402"/>
      <c r="AC375" s="402"/>
      <c r="AD375" s="402"/>
      <c r="AE375" s="402"/>
      <c r="AF375" s="402"/>
      <c r="AG375" s="402"/>
      <c r="AH375" s="402"/>
      <c r="AI375" s="402"/>
      <c r="AJ375" s="402"/>
      <c r="AK375" s="402"/>
      <c r="AZ375" s="571"/>
      <c r="BA375" s="491"/>
      <c r="BB375" s="491"/>
      <c r="BC375" s="491"/>
      <c r="BD375" s="491"/>
      <c r="BE375" s="491"/>
      <c r="BF375" s="491"/>
      <c r="BG375" s="491"/>
      <c r="BH375" s="491"/>
      <c r="BI375" s="491"/>
      <c r="BJ375" s="491"/>
    </row>
    <row r="376" spans="6:62" ht="93" customHeight="1" x14ac:dyDescent="0.25">
      <c r="F376" s="401"/>
      <c r="U376" s="401"/>
      <c r="V376" s="402"/>
      <c r="W376" s="402"/>
      <c r="X376" s="402"/>
      <c r="Y376" s="402"/>
      <c r="Z376" s="402"/>
      <c r="AA376" s="402"/>
      <c r="AB376" s="402"/>
      <c r="AC376" s="402"/>
      <c r="AD376" s="402"/>
      <c r="AE376" s="402"/>
      <c r="AF376" s="402"/>
      <c r="AG376" s="402"/>
      <c r="AH376" s="402"/>
      <c r="AI376" s="402"/>
      <c r="AJ376" s="402"/>
      <c r="AK376" s="402"/>
      <c r="AZ376" s="571"/>
      <c r="BA376" s="491"/>
      <c r="BB376" s="491"/>
      <c r="BC376" s="491"/>
      <c r="BD376" s="491"/>
      <c r="BE376" s="491"/>
      <c r="BF376" s="491"/>
      <c r="BG376" s="491"/>
      <c r="BH376" s="491"/>
      <c r="BI376" s="491"/>
      <c r="BJ376" s="491"/>
    </row>
    <row r="377" spans="6:62" ht="93" customHeight="1" x14ac:dyDescent="0.25">
      <c r="F377" s="401"/>
      <c r="U377" s="401"/>
      <c r="V377" s="402"/>
      <c r="W377" s="402"/>
      <c r="X377" s="402"/>
      <c r="Y377" s="402"/>
      <c r="Z377" s="402"/>
      <c r="AA377" s="402"/>
      <c r="AB377" s="402"/>
      <c r="AC377" s="402"/>
      <c r="AD377" s="402"/>
      <c r="AE377" s="402"/>
      <c r="AF377" s="402"/>
      <c r="AG377" s="402"/>
      <c r="AH377" s="402"/>
      <c r="AI377" s="402"/>
      <c r="AJ377" s="402"/>
      <c r="AK377" s="402"/>
      <c r="AZ377" s="571"/>
      <c r="BA377" s="491"/>
      <c r="BB377" s="491"/>
      <c r="BC377" s="491"/>
      <c r="BD377" s="491"/>
      <c r="BE377" s="491"/>
      <c r="BF377" s="491"/>
      <c r="BG377" s="491"/>
      <c r="BH377" s="491"/>
      <c r="BI377" s="491"/>
      <c r="BJ377" s="491"/>
    </row>
    <row r="378" spans="6:62" ht="93" customHeight="1" x14ac:dyDescent="0.25">
      <c r="F378" s="401"/>
      <c r="U378" s="401"/>
      <c r="V378" s="402"/>
      <c r="W378" s="402"/>
      <c r="X378" s="402"/>
      <c r="Y378" s="402"/>
      <c r="Z378" s="402"/>
      <c r="AA378" s="402"/>
      <c r="AB378" s="402"/>
      <c r="AC378" s="402"/>
      <c r="AD378" s="402"/>
      <c r="AE378" s="402"/>
      <c r="AF378" s="402"/>
      <c r="AG378" s="402"/>
      <c r="AH378" s="402"/>
      <c r="AI378" s="402"/>
      <c r="AJ378" s="402"/>
      <c r="AK378" s="402"/>
      <c r="AZ378" s="571"/>
      <c r="BA378" s="491"/>
      <c r="BB378" s="491"/>
      <c r="BC378" s="491"/>
      <c r="BD378" s="491"/>
      <c r="BE378" s="491"/>
      <c r="BF378" s="491"/>
      <c r="BG378" s="491"/>
      <c r="BH378" s="491"/>
      <c r="BI378" s="491"/>
      <c r="BJ378" s="491"/>
    </row>
    <row r="379" spans="6:62" ht="93" customHeight="1" x14ac:dyDescent="0.25">
      <c r="F379" s="401"/>
      <c r="U379" s="401"/>
      <c r="V379" s="402"/>
      <c r="W379" s="402"/>
      <c r="X379" s="402"/>
      <c r="Y379" s="402"/>
      <c r="Z379" s="402"/>
      <c r="AA379" s="402"/>
      <c r="AB379" s="402"/>
      <c r="AC379" s="402"/>
      <c r="AD379" s="402"/>
      <c r="AE379" s="402"/>
      <c r="AF379" s="402"/>
      <c r="AG379" s="402"/>
      <c r="AH379" s="402"/>
      <c r="AI379" s="402"/>
      <c r="AJ379" s="402"/>
      <c r="AK379" s="402"/>
      <c r="AZ379" s="571"/>
      <c r="BA379" s="491"/>
      <c r="BB379" s="491"/>
      <c r="BC379" s="491"/>
      <c r="BD379" s="491"/>
      <c r="BE379" s="491"/>
      <c r="BF379" s="491"/>
      <c r="BG379" s="491"/>
      <c r="BH379" s="491"/>
      <c r="BI379" s="491"/>
      <c r="BJ379" s="491"/>
    </row>
    <row r="380" spans="6:62" ht="93" customHeight="1" x14ac:dyDescent="0.25">
      <c r="F380" s="401"/>
      <c r="U380" s="401"/>
      <c r="V380" s="402"/>
      <c r="W380" s="402"/>
      <c r="X380" s="402"/>
      <c r="Y380" s="402"/>
      <c r="Z380" s="402"/>
      <c r="AA380" s="402"/>
      <c r="AB380" s="402"/>
      <c r="AC380" s="402"/>
      <c r="AD380" s="402"/>
      <c r="AE380" s="402"/>
      <c r="AF380" s="402"/>
      <c r="AG380" s="402"/>
      <c r="AH380" s="402"/>
      <c r="AI380" s="402"/>
      <c r="AJ380" s="402"/>
      <c r="AK380" s="402"/>
      <c r="AZ380" s="571"/>
      <c r="BA380" s="491"/>
      <c r="BB380" s="491"/>
      <c r="BC380" s="491"/>
      <c r="BD380" s="491"/>
      <c r="BE380" s="491"/>
      <c r="BF380" s="491"/>
      <c r="BG380" s="491"/>
      <c r="BH380" s="491"/>
      <c r="BI380" s="491"/>
      <c r="BJ380" s="491"/>
    </row>
    <row r="381" spans="6:62" ht="93" customHeight="1" x14ac:dyDescent="0.25">
      <c r="F381" s="401"/>
      <c r="U381" s="401"/>
      <c r="V381" s="402"/>
      <c r="W381" s="402"/>
      <c r="X381" s="402"/>
      <c r="Y381" s="402"/>
      <c r="Z381" s="402"/>
      <c r="AA381" s="402"/>
      <c r="AB381" s="402"/>
      <c r="AC381" s="402"/>
      <c r="AD381" s="402"/>
      <c r="AE381" s="402"/>
      <c r="AF381" s="402"/>
      <c r="AG381" s="402"/>
      <c r="AH381" s="402"/>
      <c r="AI381" s="402"/>
      <c r="AJ381" s="402"/>
      <c r="AK381" s="402"/>
      <c r="AZ381" s="571"/>
      <c r="BA381" s="491"/>
      <c r="BB381" s="491"/>
      <c r="BC381" s="491"/>
      <c r="BD381" s="491"/>
      <c r="BE381" s="491"/>
      <c r="BF381" s="491"/>
      <c r="BG381" s="491"/>
      <c r="BH381" s="491"/>
      <c r="BI381" s="491"/>
      <c r="BJ381" s="491"/>
    </row>
    <row r="382" spans="6:62" ht="93" customHeight="1" x14ac:dyDescent="0.25">
      <c r="F382" s="401"/>
      <c r="U382" s="401"/>
      <c r="V382" s="402"/>
      <c r="W382" s="402"/>
      <c r="X382" s="402"/>
      <c r="Y382" s="402"/>
      <c r="Z382" s="402"/>
      <c r="AA382" s="402"/>
      <c r="AB382" s="402"/>
      <c r="AC382" s="402"/>
      <c r="AD382" s="402"/>
      <c r="AE382" s="402"/>
      <c r="AF382" s="402"/>
      <c r="AG382" s="402"/>
      <c r="AH382" s="402"/>
      <c r="AI382" s="402"/>
      <c r="AJ382" s="402"/>
      <c r="AK382" s="402"/>
      <c r="AZ382" s="571"/>
      <c r="BA382" s="491"/>
      <c r="BB382" s="491"/>
      <c r="BC382" s="491"/>
      <c r="BD382" s="491"/>
      <c r="BE382" s="491"/>
      <c r="BF382" s="491"/>
      <c r="BG382" s="491"/>
      <c r="BH382" s="491"/>
      <c r="BI382" s="491"/>
      <c r="BJ382" s="491"/>
    </row>
    <row r="383" spans="6:62" ht="93" customHeight="1" x14ac:dyDescent="0.25">
      <c r="F383" s="401"/>
      <c r="U383" s="401"/>
      <c r="V383" s="402"/>
      <c r="W383" s="402"/>
      <c r="X383" s="402"/>
      <c r="Y383" s="402"/>
      <c r="Z383" s="402"/>
      <c r="AA383" s="402"/>
      <c r="AB383" s="402"/>
      <c r="AC383" s="402"/>
      <c r="AD383" s="402"/>
      <c r="AE383" s="402"/>
      <c r="AF383" s="402"/>
      <c r="AG383" s="402"/>
      <c r="AH383" s="402"/>
      <c r="AI383" s="402"/>
      <c r="AJ383" s="402"/>
      <c r="AK383" s="402"/>
      <c r="AZ383" s="571"/>
      <c r="BA383" s="491"/>
      <c r="BB383" s="491"/>
      <c r="BC383" s="491"/>
      <c r="BD383" s="491"/>
      <c r="BE383" s="491"/>
      <c r="BF383" s="491"/>
      <c r="BG383" s="491"/>
      <c r="BH383" s="491"/>
      <c r="BI383" s="491"/>
      <c r="BJ383" s="491"/>
    </row>
    <row r="384" spans="6:62" ht="93" customHeight="1" x14ac:dyDescent="0.25">
      <c r="F384" s="401"/>
      <c r="U384" s="401"/>
      <c r="V384" s="402"/>
      <c r="W384" s="402"/>
      <c r="X384" s="402"/>
      <c r="Y384" s="402"/>
      <c r="Z384" s="402"/>
      <c r="AA384" s="402"/>
      <c r="AB384" s="402"/>
      <c r="AC384" s="402"/>
      <c r="AD384" s="402"/>
      <c r="AE384" s="402"/>
      <c r="AF384" s="402"/>
      <c r="AG384" s="402"/>
      <c r="AH384" s="402"/>
      <c r="AI384" s="402"/>
      <c r="AJ384" s="402"/>
      <c r="AK384" s="402"/>
      <c r="AZ384" s="571"/>
      <c r="BA384" s="491"/>
      <c r="BB384" s="491"/>
      <c r="BC384" s="491"/>
      <c r="BD384" s="491"/>
      <c r="BE384" s="491"/>
      <c r="BF384" s="491"/>
      <c r="BG384" s="491"/>
      <c r="BH384" s="491"/>
      <c r="BI384" s="491"/>
      <c r="BJ384" s="491"/>
    </row>
    <row r="385" spans="6:62" ht="93" customHeight="1" x14ac:dyDescent="0.25">
      <c r="F385" s="401"/>
      <c r="U385" s="401"/>
      <c r="V385" s="402"/>
      <c r="W385" s="402"/>
      <c r="X385" s="402"/>
      <c r="Y385" s="402"/>
      <c r="Z385" s="402"/>
      <c r="AA385" s="402"/>
      <c r="AB385" s="402"/>
      <c r="AC385" s="402"/>
      <c r="AD385" s="402"/>
      <c r="AE385" s="402"/>
      <c r="AF385" s="402"/>
      <c r="AG385" s="402"/>
      <c r="AH385" s="402"/>
      <c r="AI385" s="402"/>
      <c r="AJ385" s="402"/>
      <c r="AK385" s="402"/>
      <c r="AZ385" s="571"/>
      <c r="BA385" s="491"/>
      <c r="BB385" s="491"/>
      <c r="BC385" s="491"/>
      <c r="BD385" s="491"/>
      <c r="BE385" s="491"/>
      <c r="BF385" s="491"/>
      <c r="BG385" s="491"/>
      <c r="BH385" s="491"/>
      <c r="BI385" s="491"/>
      <c r="BJ385" s="491"/>
    </row>
    <row r="386" spans="6:62" ht="93" customHeight="1" x14ac:dyDescent="0.25">
      <c r="F386" s="401"/>
      <c r="U386" s="401"/>
      <c r="V386" s="402"/>
      <c r="W386" s="402"/>
      <c r="X386" s="402"/>
      <c r="Y386" s="402"/>
      <c r="Z386" s="402"/>
      <c r="AA386" s="402"/>
      <c r="AB386" s="402"/>
      <c r="AC386" s="402"/>
      <c r="AD386" s="402"/>
      <c r="AE386" s="402"/>
      <c r="AF386" s="402"/>
      <c r="AG386" s="402"/>
      <c r="AH386" s="402"/>
      <c r="AI386" s="402"/>
      <c r="AJ386" s="402"/>
      <c r="AK386" s="402"/>
      <c r="AZ386" s="571"/>
      <c r="BA386" s="491"/>
      <c r="BB386" s="491"/>
      <c r="BC386" s="491"/>
      <c r="BD386" s="491"/>
      <c r="BE386" s="491"/>
      <c r="BF386" s="491"/>
      <c r="BG386" s="491"/>
      <c r="BH386" s="491"/>
      <c r="BI386" s="491"/>
      <c r="BJ386" s="491"/>
    </row>
    <row r="387" spans="6:62" ht="93" customHeight="1" x14ac:dyDescent="0.25">
      <c r="F387" s="401"/>
      <c r="U387" s="401"/>
      <c r="V387" s="402"/>
      <c r="W387" s="402"/>
      <c r="X387" s="402"/>
      <c r="Y387" s="402"/>
      <c r="Z387" s="402"/>
      <c r="AA387" s="402"/>
      <c r="AB387" s="402"/>
      <c r="AC387" s="402"/>
      <c r="AD387" s="402"/>
      <c r="AE387" s="402"/>
      <c r="AF387" s="402"/>
      <c r="AG387" s="402"/>
      <c r="AH387" s="402"/>
      <c r="AI387" s="402"/>
      <c r="AJ387" s="402"/>
      <c r="AK387" s="402"/>
      <c r="AZ387" s="571"/>
      <c r="BA387" s="491"/>
      <c r="BB387" s="491"/>
      <c r="BC387" s="491"/>
      <c r="BD387" s="491"/>
      <c r="BE387" s="491"/>
      <c r="BF387" s="491"/>
      <c r="BG387" s="491"/>
      <c r="BH387" s="491"/>
      <c r="BI387" s="491"/>
      <c r="BJ387" s="491"/>
    </row>
    <row r="388" spans="6:62" ht="93" customHeight="1" x14ac:dyDescent="0.25">
      <c r="F388" s="401"/>
      <c r="U388" s="401"/>
      <c r="V388" s="402"/>
      <c r="W388" s="402"/>
      <c r="X388" s="402"/>
      <c r="Y388" s="402"/>
      <c r="Z388" s="402"/>
      <c r="AA388" s="402"/>
      <c r="AB388" s="402"/>
      <c r="AC388" s="402"/>
      <c r="AD388" s="402"/>
      <c r="AE388" s="402"/>
      <c r="AF388" s="402"/>
      <c r="AG388" s="402"/>
      <c r="AH388" s="402"/>
      <c r="AI388" s="402"/>
      <c r="AJ388" s="402"/>
      <c r="AK388" s="402"/>
      <c r="AZ388" s="571"/>
      <c r="BA388" s="491"/>
      <c r="BB388" s="491"/>
      <c r="BC388" s="491"/>
      <c r="BD388" s="491"/>
      <c r="BE388" s="491"/>
      <c r="BF388" s="491"/>
      <c r="BG388" s="491"/>
      <c r="BH388" s="491"/>
      <c r="BI388" s="491"/>
      <c r="BJ388" s="491"/>
    </row>
    <row r="389" spans="6:62" ht="93" customHeight="1" x14ac:dyDescent="0.25">
      <c r="F389" s="401"/>
      <c r="U389" s="401"/>
      <c r="V389" s="402"/>
      <c r="W389" s="402"/>
      <c r="X389" s="402"/>
      <c r="Y389" s="402"/>
      <c r="Z389" s="402"/>
      <c r="AA389" s="402"/>
      <c r="AB389" s="402"/>
      <c r="AC389" s="402"/>
      <c r="AD389" s="402"/>
      <c r="AE389" s="402"/>
      <c r="AF389" s="402"/>
      <c r="AG389" s="402"/>
      <c r="AH389" s="402"/>
      <c r="AI389" s="402"/>
      <c r="AJ389" s="402"/>
      <c r="AK389" s="402"/>
      <c r="AZ389" s="571"/>
      <c r="BA389" s="491"/>
      <c r="BB389" s="491"/>
      <c r="BC389" s="491"/>
      <c r="BD389" s="491"/>
      <c r="BE389" s="491"/>
      <c r="BF389" s="491"/>
      <c r="BG389" s="491"/>
      <c r="BH389" s="491"/>
      <c r="BI389" s="491"/>
      <c r="BJ389" s="491"/>
    </row>
    <row r="390" spans="6:62" ht="93" customHeight="1" x14ac:dyDescent="0.25">
      <c r="F390" s="401"/>
      <c r="U390" s="401"/>
      <c r="V390" s="402"/>
      <c r="W390" s="402"/>
      <c r="X390" s="402"/>
      <c r="Y390" s="402"/>
      <c r="Z390" s="402"/>
      <c r="AA390" s="402"/>
      <c r="AB390" s="402"/>
      <c r="AC390" s="402"/>
      <c r="AD390" s="402"/>
      <c r="AE390" s="402"/>
      <c r="AF390" s="402"/>
      <c r="AG390" s="402"/>
      <c r="AH390" s="402"/>
      <c r="AI390" s="402"/>
      <c r="AJ390" s="402"/>
      <c r="AK390" s="402"/>
      <c r="AZ390" s="571"/>
      <c r="BA390" s="491"/>
      <c r="BB390" s="491"/>
      <c r="BC390" s="491"/>
      <c r="BD390" s="491"/>
      <c r="BE390" s="491"/>
      <c r="BF390" s="491"/>
      <c r="BG390" s="491"/>
      <c r="BH390" s="491"/>
      <c r="BI390" s="491"/>
      <c r="BJ390" s="491"/>
    </row>
    <row r="391" spans="6:62" ht="93" customHeight="1" x14ac:dyDescent="0.25">
      <c r="F391" s="401"/>
      <c r="U391" s="401"/>
      <c r="V391" s="402"/>
      <c r="W391" s="402"/>
      <c r="X391" s="402"/>
      <c r="Y391" s="402"/>
      <c r="Z391" s="402"/>
      <c r="AA391" s="402"/>
      <c r="AB391" s="402"/>
      <c r="AC391" s="402"/>
      <c r="AD391" s="402"/>
      <c r="AE391" s="402"/>
      <c r="AF391" s="402"/>
      <c r="AG391" s="402"/>
      <c r="AH391" s="402"/>
      <c r="AI391" s="402"/>
      <c r="AJ391" s="402"/>
      <c r="AK391" s="402"/>
      <c r="AZ391" s="571"/>
      <c r="BA391" s="491"/>
      <c r="BB391" s="491"/>
      <c r="BC391" s="491"/>
      <c r="BD391" s="491"/>
      <c r="BE391" s="491"/>
      <c r="BF391" s="491"/>
      <c r="BG391" s="491"/>
      <c r="BH391" s="491"/>
      <c r="BI391" s="491"/>
      <c r="BJ391" s="491"/>
    </row>
    <row r="392" spans="6:62" ht="93" customHeight="1" x14ac:dyDescent="0.25">
      <c r="F392" s="401"/>
      <c r="U392" s="401"/>
      <c r="V392" s="402"/>
      <c r="W392" s="402"/>
      <c r="X392" s="402"/>
      <c r="Y392" s="402"/>
      <c r="Z392" s="402"/>
      <c r="AA392" s="402"/>
      <c r="AB392" s="402"/>
      <c r="AC392" s="402"/>
      <c r="AD392" s="402"/>
      <c r="AE392" s="402"/>
      <c r="AF392" s="402"/>
      <c r="AG392" s="402"/>
      <c r="AH392" s="402"/>
      <c r="AI392" s="402"/>
      <c r="AJ392" s="402"/>
      <c r="AK392" s="402"/>
      <c r="AZ392" s="571"/>
      <c r="BA392" s="491"/>
      <c r="BB392" s="491"/>
      <c r="BC392" s="491"/>
      <c r="BD392" s="491"/>
      <c r="BE392" s="491"/>
      <c r="BF392" s="491"/>
      <c r="BG392" s="491"/>
      <c r="BH392" s="491"/>
      <c r="BI392" s="491"/>
      <c r="BJ392" s="491"/>
    </row>
    <row r="393" spans="6:62" ht="93" customHeight="1" x14ac:dyDescent="0.25">
      <c r="F393" s="401"/>
      <c r="U393" s="401"/>
      <c r="V393" s="402"/>
      <c r="W393" s="402"/>
      <c r="X393" s="402"/>
      <c r="Y393" s="402"/>
      <c r="Z393" s="402"/>
      <c r="AA393" s="402"/>
      <c r="AB393" s="402"/>
      <c r="AC393" s="402"/>
      <c r="AD393" s="402"/>
      <c r="AE393" s="402"/>
      <c r="AF393" s="402"/>
      <c r="AG393" s="402"/>
      <c r="AH393" s="402"/>
      <c r="AI393" s="402"/>
      <c r="AJ393" s="402"/>
      <c r="AK393" s="402"/>
      <c r="AZ393" s="571"/>
      <c r="BA393" s="491"/>
      <c r="BB393" s="491"/>
      <c r="BC393" s="491"/>
      <c r="BD393" s="491"/>
      <c r="BE393" s="491"/>
      <c r="BF393" s="491"/>
      <c r="BG393" s="491"/>
      <c r="BH393" s="491"/>
      <c r="BI393" s="491"/>
      <c r="BJ393" s="491"/>
    </row>
    <row r="394" spans="6:62" ht="93" customHeight="1" x14ac:dyDescent="0.25">
      <c r="F394" s="401"/>
      <c r="U394" s="401"/>
      <c r="V394" s="402"/>
      <c r="W394" s="402"/>
      <c r="X394" s="402"/>
      <c r="Y394" s="402"/>
      <c r="Z394" s="402"/>
      <c r="AA394" s="402"/>
      <c r="AB394" s="402"/>
      <c r="AC394" s="402"/>
      <c r="AD394" s="402"/>
      <c r="AE394" s="402"/>
      <c r="AF394" s="402"/>
      <c r="AG394" s="402"/>
      <c r="AH394" s="402"/>
      <c r="AI394" s="402"/>
      <c r="AJ394" s="402"/>
      <c r="AK394" s="402"/>
      <c r="AZ394" s="571"/>
      <c r="BA394" s="491"/>
      <c r="BB394" s="491"/>
      <c r="BC394" s="491"/>
      <c r="BD394" s="491"/>
      <c r="BE394" s="491"/>
      <c r="BF394" s="491"/>
      <c r="BG394" s="491"/>
      <c r="BH394" s="491"/>
      <c r="BI394" s="491"/>
      <c r="BJ394" s="491"/>
    </row>
    <row r="395" spans="6:62" ht="93" customHeight="1" x14ac:dyDescent="0.25">
      <c r="F395" s="401"/>
      <c r="U395" s="401"/>
      <c r="V395" s="402"/>
      <c r="W395" s="402"/>
      <c r="X395" s="402"/>
      <c r="Y395" s="402"/>
      <c r="Z395" s="402"/>
      <c r="AA395" s="402"/>
      <c r="AB395" s="402"/>
      <c r="AC395" s="402"/>
      <c r="AD395" s="402"/>
      <c r="AE395" s="402"/>
      <c r="AF395" s="402"/>
      <c r="AG395" s="402"/>
      <c r="AH395" s="402"/>
      <c r="AI395" s="402"/>
      <c r="AJ395" s="402"/>
      <c r="AK395" s="402"/>
      <c r="AZ395" s="571"/>
      <c r="BA395" s="491"/>
      <c r="BB395" s="491"/>
      <c r="BC395" s="491"/>
      <c r="BD395" s="491"/>
      <c r="BE395" s="491"/>
      <c r="BF395" s="491"/>
      <c r="BG395" s="491"/>
      <c r="BH395" s="491"/>
      <c r="BI395" s="491"/>
      <c r="BJ395" s="491"/>
    </row>
    <row r="396" spans="6:62" ht="93" customHeight="1" x14ac:dyDescent="0.25">
      <c r="F396" s="401"/>
      <c r="U396" s="401"/>
      <c r="V396" s="402"/>
      <c r="W396" s="402"/>
      <c r="X396" s="402"/>
      <c r="Y396" s="402"/>
      <c r="Z396" s="402"/>
      <c r="AA396" s="402"/>
      <c r="AB396" s="402"/>
      <c r="AC396" s="402"/>
      <c r="AD396" s="402"/>
      <c r="AE396" s="402"/>
      <c r="AF396" s="402"/>
      <c r="AG396" s="402"/>
      <c r="AH396" s="402"/>
      <c r="AI396" s="402"/>
      <c r="AJ396" s="402"/>
      <c r="AK396" s="402"/>
      <c r="AZ396" s="571"/>
      <c r="BA396" s="491"/>
      <c r="BB396" s="491"/>
      <c r="BC396" s="491"/>
      <c r="BD396" s="491"/>
      <c r="BE396" s="491"/>
      <c r="BF396" s="491"/>
      <c r="BG396" s="491"/>
      <c r="BH396" s="491"/>
      <c r="BI396" s="491"/>
      <c r="BJ396" s="491"/>
    </row>
    <row r="397" spans="6:62" ht="93" customHeight="1" x14ac:dyDescent="0.25">
      <c r="F397" s="401"/>
      <c r="U397" s="401"/>
      <c r="V397" s="402"/>
      <c r="W397" s="402"/>
      <c r="X397" s="402"/>
      <c r="Y397" s="402"/>
      <c r="Z397" s="402"/>
      <c r="AA397" s="402"/>
      <c r="AB397" s="402"/>
      <c r="AC397" s="402"/>
      <c r="AD397" s="402"/>
      <c r="AE397" s="402"/>
      <c r="AF397" s="402"/>
      <c r="AG397" s="402"/>
      <c r="AH397" s="402"/>
      <c r="AI397" s="402"/>
      <c r="AJ397" s="402"/>
      <c r="AK397" s="402"/>
      <c r="AZ397" s="571"/>
      <c r="BA397" s="491"/>
      <c r="BB397" s="491"/>
      <c r="BC397" s="491"/>
      <c r="BD397" s="491"/>
      <c r="BE397" s="491"/>
      <c r="BF397" s="491"/>
      <c r="BG397" s="491"/>
      <c r="BH397" s="491"/>
      <c r="BI397" s="491"/>
      <c r="BJ397" s="491"/>
    </row>
    <row r="398" spans="6:62" ht="93" customHeight="1" x14ac:dyDescent="0.25">
      <c r="F398" s="401"/>
      <c r="U398" s="401"/>
      <c r="V398" s="402"/>
      <c r="W398" s="402"/>
      <c r="X398" s="402"/>
      <c r="Y398" s="402"/>
      <c r="Z398" s="402"/>
      <c r="AA398" s="402"/>
      <c r="AB398" s="402"/>
      <c r="AC398" s="402"/>
      <c r="AD398" s="402"/>
      <c r="AE398" s="402"/>
      <c r="AF398" s="402"/>
      <c r="AG398" s="402"/>
      <c r="AH398" s="402"/>
      <c r="AI398" s="402"/>
      <c r="AJ398" s="402"/>
      <c r="AK398" s="402"/>
      <c r="AZ398" s="571"/>
      <c r="BA398" s="491"/>
      <c r="BB398" s="491"/>
      <c r="BC398" s="491"/>
      <c r="BD398" s="491"/>
      <c r="BE398" s="491"/>
      <c r="BF398" s="491"/>
      <c r="BG398" s="491"/>
      <c r="BH398" s="491"/>
      <c r="BI398" s="491"/>
      <c r="BJ398" s="491"/>
    </row>
    <row r="399" spans="6:62" ht="93" customHeight="1" x14ac:dyDescent="0.25">
      <c r="F399" s="401"/>
      <c r="U399" s="401"/>
      <c r="V399" s="402"/>
      <c r="W399" s="402"/>
      <c r="X399" s="402"/>
      <c r="Y399" s="402"/>
      <c r="Z399" s="402"/>
      <c r="AA399" s="402"/>
      <c r="AB399" s="402"/>
      <c r="AC399" s="402"/>
      <c r="AD399" s="402"/>
      <c r="AE399" s="402"/>
      <c r="AF399" s="402"/>
      <c r="AG399" s="402"/>
      <c r="AH399" s="402"/>
      <c r="AI399" s="402"/>
      <c r="AJ399" s="402"/>
      <c r="AK399" s="402"/>
      <c r="AZ399" s="571"/>
      <c r="BA399" s="491"/>
      <c r="BB399" s="491"/>
      <c r="BC399" s="491"/>
      <c r="BD399" s="491"/>
      <c r="BE399" s="491"/>
      <c r="BF399" s="491"/>
      <c r="BG399" s="491"/>
      <c r="BH399" s="491"/>
      <c r="BI399" s="491"/>
      <c r="BJ399" s="491"/>
    </row>
    <row r="400" spans="6:62" ht="93" customHeight="1" x14ac:dyDescent="0.25">
      <c r="F400" s="401"/>
      <c r="U400" s="401"/>
      <c r="V400" s="402"/>
      <c r="W400" s="402"/>
      <c r="X400" s="402"/>
      <c r="Y400" s="402"/>
      <c r="Z400" s="402"/>
      <c r="AA400" s="402"/>
      <c r="AB400" s="402"/>
      <c r="AC400" s="402"/>
      <c r="AD400" s="402"/>
      <c r="AE400" s="402"/>
      <c r="AF400" s="402"/>
      <c r="AG400" s="402"/>
      <c r="AH400" s="402"/>
      <c r="AI400" s="402"/>
      <c r="AJ400" s="402"/>
      <c r="AK400" s="402"/>
      <c r="AZ400" s="571"/>
      <c r="BA400" s="491"/>
      <c r="BB400" s="491"/>
      <c r="BC400" s="491"/>
      <c r="BD400" s="491"/>
      <c r="BE400" s="491"/>
      <c r="BF400" s="491"/>
      <c r="BG400" s="491"/>
      <c r="BH400" s="491"/>
      <c r="BI400" s="491"/>
      <c r="BJ400" s="491"/>
    </row>
    <row r="401" spans="6:62" ht="93" customHeight="1" x14ac:dyDescent="0.25">
      <c r="F401" s="401"/>
      <c r="U401" s="401"/>
      <c r="V401" s="402"/>
      <c r="W401" s="402"/>
      <c r="X401" s="402"/>
      <c r="Y401" s="402"/>
      <c r="Z401" s="402"/>
      <c r="AA401" s="402"/>
      <c r="AB401" s="402"/>
      <c r="AC401" s="402"/>
      <c r="AD401" s="402"/>
      <c r="AE401" s="402"/>
      <c r="AF401" s="402"/>
      <c r="AG401" s="402"/>
      <c r="AH401" s="402"/>
      <c r="AI401" s="402"/>
      <c r="AJ401" s="402"/>
      <c r="AK401" s="402"/>
      <c r="AZ401" s="571"/>
      <c r="BA401" s="491"/>
      <c r="BB401" s="491"/>
      <c r="BC401" s="491"/>
      <c r="BD401" s="491"/>
      <c r="BE401" s="491"/>
      <c r="BF401" s="491"/>
      <c r="BG401" s="491"/>
      <c r="BH401" s="491"/>
      <c r="BI401" s="491"/>
      <c r="BJ401" s="491"/>
    </row>
    <row r="402" spans="6:62" ht="93" customHeight="1" x14ac:dyDescent="0.25">
      <c r="F402" s="401"/>
      <c r="U402" s="401"/>
      <c r="V402" s="402"/>
      <c r="W402" s="402"/>
      <c r="X402" s="402"/>
      <c r="Y402" s="402"/>
      <c r="Z402" s="402"/>
      <c r="AA402" s="402"/>
      <c r="AB402" s="402"/>
      <c r="AC402" s="402"/>
      <c r="AD402" s="402"/>
      <c r="AE402" s="402"/>
      <c r="AF402" s="402"/>
      <c r="AG402" s="402"/>
      <c r="AH402" s="402"/>
      <c r="AI402" s="402"/>
      <c r="AJ402" s="402"/>
      <c r="AK402" s="402"/>
      <c r="AZ402" s="571"/>
      <c r="BA402" s="491"/>
      <c r="BB402" s="491"/>
      <c r="BC402" s="491"/>
      <c r="BD402" s="491"/>
      <c r="BE402" s="491"/>
      <c r="BF402" s="491"/>
      <c r="BG402" s="491"/>
      <c r="BH402" s="491"/>
      <c r="BI402" s="491"/>
      <c r="BJ402" s="491"/>
    </row>
    <row r="403" spans="6:62" ht="93" customHeight="1" x14ac:dyDescent="0.25">
      <c r="F403" s="401"/>
      <c r="U403" s="401"/>
      <c r="V403" s="402"/>
      <c r="W403" s="402"/>
      <c r="X403" s="402"/>
      <c r="Y403" s="402"/>
      <c r="Z403" s="402"/>
      <c r="AA403" s="402"/>
      <c r="AB403" s="402"/>
      <c r="AC403" s="402"/>
      <c r="AD403" s="402"/>
      <c r="AE403" s="402"/>
      <c r="AF403" s="402"/>
      <c r="AG403" s="402"/>
      <c r="AH403" s="402"/>
      <c r="AI403" s="402"/>
      <c r="AJ403" s="402"/>
      <c r="AK403" s="402"/>
      <c r="AZ403" s="571"/>
      <c r="BA403" s="491"/>
      <c r="BB403" s="491"/>
      <c r="BC403" s="491"/>
      <c r="BD403" s="491"/>
      <c r="BE403" s="491"/>
      <c r="BF403" s="491"/>
      <c r="BG403" s="491"/>
      <c r="BH403" s="491"/>
      <c r="BI403" s="491"/>
      <c r="BJ403" s="491"/>
    </row>
    <row r="404" spans="6:62" ht="93" customHeight="1" x14ac:dyDescent="0.25">
      <c r="F404" s="401"/>
      <c r="U404" s="401"/>
      <c r="V404" s="402"/>
      <c r="W404" s="402"/>
      <c r="X404" s="402"/>
      <c r="Y404" s="402"/>
      <c r="Z404" s="402"/>
      <c r="AA404" s="402"/>
      <c r="AB404" s="402"/>
      <c r="AC404" s="402"/>
      <c r="AD404" s="402"/>
      <c r="AE404" s="402"/>
      <c r="AF404" s="402"/>
      <c r="AG404" s="402"/>
      <c r="AH404" s="402"/>
      <c r="AI404" s="402"/>
      <c r="AJ404" s="402"/>
      <c r="AK404" s="402"/>
      <c r="AZ404" s="571"/>
      <c r="BA404" s="491"/>
      <c r="BB404" s="491"/>
      <c r="BC404" s="491"/>
      <c r="BD404" s="491"/>
      <c r="BE404" s="491"/>
      <c r="BF404" s="491"/>
      <c r="BG404" s="491"/>
      <c r="BH404" s="491"/>
      <c r="BI404" s="491"/>
      <c r="BJ404" s="491"/>
    </row>
    <row r="405" spans="6:62" ht="93" customHeight="1" x14ac:dyDescent="0.25">
      <c r="F405" s="401"/>
      <c r="U405" s="401"/>
      <c r="V405" s="402"/>
      <c r="W405" s="402"/>
      <c r="X405" s="402"/>
      <c r="Y405" s="402"/>
      <c r="Z405" s="402"/>
      <c r="AA405" s="402"/>
      <c r="AB405" s="402"/>
      <c r="AC405" s="402"/>
      <c r="AD405" s="402"/>
      <c r="AE405" s="402"/>
      <c r="AF405" s="402"/>
      <c r="AG405" s="402"/>
      <c r="AH405" s="402"/>
      <c r="AI405" s="402"/>
      <c r="AJ405" s="402"/>
      <c r="AK405" s="402"/>
      <c r="AZ405" s="571"/>
      <c r="BA405" s="491"/>
      <c r="BB405" s="491"/>
      <c r="BC405" s="491"/>
      <c r="BD405" s="491"/>
      <c r="BE405" s="491"/>
      <c r="BF405" s="491"/>
      <c r="BG405" s="491"/>
      <c r="BH405" s="491"/>
      <c r="BI405" s="491"/>
      <c r="BJ405" s="491"/>
    </row>
    <row r="406" spans="6:62" ht="93" customHeight="1" x14ac:dyDescent="0.25">
      <c r="F406" s="401"/>
      <c r="U406" s="401"/>
      <c r="V406" s="402"/>
      <c r="W406" s="402"/>
      <c r="X406" s="402"/>
      <c r="Y406" s="402"/>
      <c r="Z406" s="402"/>
      <c r="AA406" s="402"/>
      <c r="AB406" s="402"/>
      <c r="AC406" s="402"/>
      <c r="AD406" s="402"/>
      <c r="AE406" s="402"/>
      <c r="AF406" s="402"/>
      <c r="AG406" s="402"/>
      <c r="AH406" s="402"/>
      <c r="AI406" s="402"/>
      <c r="AJ406" s="402"/>
      <c r="AK406" s="402"/>
      <c r="AZ406" s="571"/>
      <c r="BA406" s="491"/>
      <c r="BB406" s="491"/>
      <c r="BC406" s="491"/>
      <c r="BD406" s="491"/>
      <c r="BE406" s="491"/>
      <c r="BF406" s="491"/>
      <c r="BG406" s="491"/>
      <c r="BH406" s="491"/>
      <c r="BI406" s="491"/>
      <c r="BJ406" s="491"/>
    </row>
    <row r="407" spans="6:62" ht="93" customHeight="1" x14ac:dyDescent="0.25">
      <c r="F407" s="401"/>
      <c r="U407" s="401"/>
      <c r="V407" s="402"/>
      <c r="W407" s="402"/>
      <c r="X407" s="402"/>
      <c r="Y407" s="402"/>
      <c r="Z407" s="402"/>
      <c r="AA407" s="402"/>
      <c r="AB407" s="402"/>
      <c r="AC407" s="402"/>
      <c r="AD407" s="402"/>
      <c r="AE407" s="402"/>
      <c r="AF407" s="402"/>
      <c r="AG407" s="402"/>
      <c r="AH407" s="402"/>
      <c r="AI407" s="402"/>
      <c r="AJ407" s="402"/>
      <c r="AK407" s="402"/>
      <c r="AZ407" s="571"/>
      <c r="BA407" s="491"/>
      <c r="BB407" s="491"/>
      <c r="BC407" s="491"/>
      <c r="BD407" s="491"/>
      <c r="BE407" s="491"/>
      <c r="BF407" s="491"/>
      <c r="BG407" s="491"/>
      <c r="BH407" s="491"/>
      <c r="BI407" s="491"/>
      <c r="BJ407" s="491"/>
    </row>
    <row r="408" spans="6:62" ht="93" customHeight="1" x14ac:dyDescent="0.25">
      <c r="F408" s="401"/>
      <c r="U408" s="401"/>
      <c r="V408" s="402"/>
      <c r="W408" s="402"/>
      <c r="X408" s="402"/>
      <c r="Y408" s="402"/>
      <c r="Z408" s="402"/>
      <c r="AA408" s="402"/>
      <c r="AB408" s="402"/>
      <c r="AC408" s="402"/>
      <c r="AD408" s="402"/>
      <c r="AE408" s="402"/>
      <c r="AF408" s="402"/>
      <c r="AG408" s="402"/>
      <c r="AH408" s="402"/>
      <c r="AI408" s="402"/>
      <c r="AJ408" s="402"/>
      <c r="AK408" s="402"/>
      <c r="AZ408" s="571"/>
      <c r="BA408" s="491"/>
      <c r="BB408" s="491"/>
      <c r="BC408" s="491"/>
      <c r="BD408" s="491"/>
      <c r="BE408" s="491"/>
      <c r="BF408" s="491"/>
      <c r="BG408" s="491"/>
      <c r="BH408" s="491"/>
      <c r="BI408" s="491"/>
      <c r="BJ408" s="491"/>
    </row>
    <row r="409" spans="6:62" ht="93" customHeight="1" x14ac:dyDescent="0.25">
      <c r="F409" s="401"/>
      <c r="U409" s="401"/>
      <c r="V409" s="402"/>
      <c r="W409" s="402"/>
      <c r="X409" s="402"/>
      <c r="Y409" s="402"/>
      <c r="Z409" s="402"/>
      <c r="AA409" s="402"/>
      <c r="AB409" s="402"/>
      <c r="AC409" s="402"/>
      <c r="AD409" s="402"/>
      <c r="AE409" s="402"/>
      <c r="AF409" s="402"/>
      <c r="AG409" s="402"/>
      <c r="AH409" s="402"/>
      <c r="AI409" s="402"/>
      <c r="AJ409" s="402"/>
      <c r="AK409" s="402"/>
      <c r="AZ409" s="571"/>
      <c r="BA409" s="491"/>
      <c r="BB409" s="491"/>
      <c r="BC409" s="491"/>
      <c r="BD409" s="491"/>
      <c r="BE409" s="491"/>
      <c r="BF409" s="491"/>
      <c r="BG409" s="491"/>
      <c r="BH409" s="491"/>
      <c r="BI409" s="491"/>
      <c r="BJ409" s="491"/>
    </row>
    <row r="410" spans="6:62" ht="93" customHeight="1" x14ac:dyDescent="0.25">
      <c r="F410" s="401"/>
      <c r="U410" s="401"/>
      <c r="V410" s="402"/>
      <c r="W410" s="402"/>
      <c r="X410" s="402"/>
      <c r="Y410" s="402"/>
      <c r="Z410" s="402"/>
      <c r="AA410" s="402"/>
      <c r="AB410" s="402"/>
      <c r="AC410" s="402"/>
      <c r="AD410" s="402"/>
      <c r="AE410" s="402"/>
      <c r="AF410" s="402"/>
      <c r="AG410" s="402"/>
      <c r="AH410" s="402"/>
      <c r="AI410" s="402"/>
      <c r="AJ410" s="402"/>
      <c r="AK410" s="402"/>
      <c r="AZ410" s="571"/>
      <c r="BA410" s="491"/>
      <c r="BB410" s="491"/>
      <c r="BC410" s="491"/>
      <c r="BD410" s="491"/>
      <c r="BE410" s="491"/>
      <c r="BF410" s="491"/>
      <c r="BG410" s="491"/>
      <c r="BH410" s="491"/>
      <c r="BI410" s="491"/>
      <c r="BJ410" s="491"/>
    </row>
    <row r="411" spans="6:62" ht="93" customHeight="1" x14ac:dyDescent="0.25">
      <c r="F411" s="401"/>
      <c r="U411" s="401"/>
      <c r="V411" s="402"/>
      <c r="W411" s="402"/>
      <c r="X411" s="402"/>
      <c r="Y411" s="402"/>
      <c r="Z411" s="402"/>
      <c r="AA411" s="402"/>
      <c r="AB411" s="402"/>
      <c r="AC411" s="402"/>
      <c r="AD411" s="402"/>
      <c r="AE411" s="402"/>
      <c r="AF411" s="402"/>
      <c r="AG411" s="402"/>
      <c r="AH411" s="402"/>
      <c r="AI411" s="402"/>
      <c r="AJ411" s="402"/>
      <c r="AK411" s="402"/>
      <c r="AZ411" s="571"/>
      <c r="BA411" s="491"/>
      <c r="BB411" s="491"/>
      <c r="BC411" s="491"/>
      <c r="BD411" s="491"/>
      <c r="BE411" s="491"/>
      <c r="BF411" s="491"/>
      <c r="BG411" s="491"/>
      <c r="BH411" s="491"/>
      <c r="BI411" s="491"/>
      <c r="BJ411" s="491"/>
    </row>
    <row r="412" spans="6:62" ht="93" customHeight="1" x14ac:dyDescent="0.25">
      <c r="F412" s="401"/>
      <c r="U412" s="401"/>
      <c r="V412" s="402"/>
      <c r="W412" s="402"/>
      <c r="X412" s="402"/>
      <c r="Y412" s="402"/>
      <c r="Z412" s="402"/>
      <c r="AA412" s="402"/>
      <c r="AB412" s="402"/>
      <c r="AC412" s="402"/>
      <c r="AD412" s="402"/>
      <c r="AE412" s="402"/>
      <c r="AF412" s="402"/>
      <c r="AG412" s="402"/>
      <c r="AH412" s="402"/>
      <c r="AI412" s="402"/>
      <c r="AJ412" s="402"/>
      <c r="AK412" s="402"/>
      <c r="AZ412" s="571"/>
      <c r="BA412" s="491"/>
      <c r="BB412" s="491"/>
      <c r="BC412" s="491"/>
      <c r="BD412" s="491"/>
      <c r="BE412" s="491"/>
      <c r="BF412" s="491"/>
      <c r="BG412" s="491"/>
      <c r="BH412" s="491"/>
      <c r="BI412" s="491"/>
      <c r="BJ412" s="491"/>
    </row>
    <row r="413" spans="6:62" ht="93" customHeight="1" x14ac:dyDescent="0.25">
      <c r="F413" s="401"/>
      <c r="U413" s="401"/>
      <c r="V413" s="402"/>
      <c r="W413" s="402"/>
      <c r="X413" s="402"/>
      <c r="Y413" s="402"/>
      <c r="Z413" s="402"/>
      <c r="AA413" s="402"/>
      <c r="AB413" s="402"/>
      <c r="AC413" s="402"/>
      <c r="AD413" s="402"/>
      <c r="AE413" s="402"/>
      <c r="AF413" s="402"/>
      <c r="AG413" s="402"/>
      <c r="AH413" s="402"/>
      <c r="AI413" s="402"/>
      <c r="AJ413" s="402"/>
      <c r="AK413" s="402"/>
      <c r="AZ413" s="571"/>
      <c r="BA413" s="491"/>
      <c r="BB413" s="491"/>
      <c r="BC413" s="491"/>
      <c r="BD413" s="491"/>
      <c r="BE413" s="491"/>
      <c r="BF413" s="491"/>
      <c r="BG413" s="491"/>
      <c r="BH413" s="491"/>
      <c r="BI413" s="491"/>
      <c r="BJ413" s="491"/>
    </row>
    <row r="414" spans="6:62" ht="93" customHeight="1" x14ac:dyDescent="0.25">
      <c r="F414" s="401"/>
      <c r="U414" s="401"/>
      <c r="V414" s="402"/>
      <c r="W414" s="402"/>
      <c r="X414" s="402"/>
      <c r="Y414" s="402"/>
      <c r="Z414" s="402"/>
      <c r="AA414" s="402"/>
      <c r="AB414" s="402"/>
      <c r="AC414" s="402"/>
      <c r="AD414" s="402"/>
      <c r="AE414" s="402"/>
      <c r="AF414" s="402"/>
      <c r="AG414" s="402"/>
      <c r="AH414" s="402"/>
      <c r="AI414" s="402"/>
      <c r="AJ414" s="402"/>
      <c r="AK414" s="402"/>
      <c r="AZ414" s="571"/>
      <c r="BA414" s="491"/>
      <c r="BB414" s="491"/>
      <c r="BC414" s="491"/>
      <c r="BD414" s="491"/>
      <c r="BE414" s="491"/>
      <c r="BF414" s="491"/>
      <c r="BG414" s="491"/>
      <c r="BH414" s="491"/>
      <c r="BI414" s="491"/>
      <c r="BJ414" s="491"/>
    </row>
    <row r="415" spans="6:62" ht="93" customHeight="1" x14ac:dyDescent="0.25">
      <c r="F415" s="401"/>
      <c r="U415" s="401"/>
      <c r="V415" s="402"/>
      <c r="W415" s="402"/>
      <c r="X415" s="402"/>
      <c r="Y415" s="402"/>
      <c r="Z415" s="402"/>
      <c r="AA415" s="402"/>
      <c r="AB415" s="402"/>
      <c r="AC415" s="402"/>
      <c r="AD415" s="402"/>
      <c r="AE415" s="402"/>
      <c r="AF415" s="402"/>
      <c r="AG415" s="402"/>
      <c r="AH415" s="402"/>
      <c r="AI415" s="402"/>
      <c r="AJ415" s="402"/>
      <c r="AK415" s="402"/>
      <c r="AZ415" s="571"/>
      <c r="BA415" s="491"/>
      <c r="BB415" s="491"/>
      <c r="BC415" s="491"/>
      <c r="BD415" s="491"/>
      <c r="BE415" s="491"/>
      <c r="BF415" s="491"/>
      <c r="BG415" s="491"/>
      <c r="BH415" s="491"/>
      <c r="BI415" s="491"/>
      <c r="BJ415" s="491"/>
    </row>
    <row r="416" spans="6:62" ht="93" customHeight="1" x14ac:dyDescent="0.25">
      <c r="F416" s="401"/>
      <c r="U416" s="401"/>
      <c r="V416" s="402"/>
      <c r="W416" s="402"/>
      <c r="X416" s="402"/>
      <c r="Y416" s="402"/>
      <c r="Z416" s="402"/>
      <c r="AA416" s="402"/>
      <c r="AB416" s="402"/>
      <c r="AC416" s="402"/>
      <c r="AD416" s="402"/>
      <c r="AE416" s="402"/>
      <c r="AF416" s="402"/>
      <c r="AG416" s="402"/>
      <c r="AH416" s="402"/>
      <c r="AI416" s="402"/>
      <c r="AJ416" s="402"/>
      <c r="AK416" s="402"/>
      <c r="AZ416" s="571"/>
      <c r="BA416" s="491"/>
      <c r="BB416" s="491"/>
      <c r="BC416" s="491"/>
      <c r="BD416" s="491"/>
      <c r="BE416" s="491"/>
      <c r="BF416" s="491"/>
      <c r="BG416" s="491"/>
      <c r="BH416" s="491"/>
      <c r="BI416" s="491"/>
      <c r="BJ416" s="491"/>
    </row>
    <row r="417" spans="6:62" ht="93" customHeight="1" x14ac:dyDescent="0.25">
      <c r="F417" s="401"/>
      <c r="U417" s="401"/>
      <c r="V417" s="402"/>
      <c r="W417" s="402"/>
      <c r="X417" s="402"/>
      <c r="Y417" s="402"/>
      <c r="Z417" s="402"/>
      <c r="AA417" s="402"/>
      <c r="AB417" s="402"/>
      <c r="AC417" s="402"/>
      <c r="AD417" s="402"/>
      <c r="AE417" s="402"/>
      <c r="AF417" s="402"/>
      <c r="AG417" s="402"/>
      <c r="AH417" s="402"/>
      <c r="AI417" s="402"/>
      <c r="AJ417" s="402"/>
      <c r="AK417" s="402"/>
      <c r="AZ417" s="571"/>
      <c r="BA417" s="491"/>
      <c r="BB417" s="491"/>
      <c r="BC417" s="491"/>
      <c r="BD417" s="491"/>
      <c r="BE417" s="491"/>
      <c r="BF417" s="491"/>
      <c r="BG417" s="491"/>
      <c r="BH417" s="491"/>
      <c r="BI417" s="491"/>
      <c r="BJ417" s="491"/>
    </row>
    <row r="418" spans="6:62" ht="93" customHeight="1" x14ac:dyDescent="0.25">
      <c r="F418" s="401"/>
      <c r="U418" s="401"/>
      <c r="V418" s="402"/>
      <c r="W418" s="402"/>
      <c r="X418" s="402"/>
      <c r="Y418" s="402"/>
      <c r="Z418" s="402"/>
      <c r="AA418" s="402"/>
      <c r="AB418" s="402"/>
      <c r="AC418" s="402"/>
      <c r="AD418" s="402"/>
      <c r="AE418" s="402"/>
      <c r="AF418" s="402"/>
      <c r="AG418" s="402"/>
      <c r="AH418" s="402"/>
      <c r="AI418" s="402"/>
      <c r="AJ418" s="402"/>
      <c r="AK418" s="402"/>
      <c r="AZ418" s="571"/>
      <c r="BA418" s="491"/>
      <c r="BB418" s="491"/>
      <c r="BC418" s="491"/>
      <c r="BD418" s="491"/>
      <c r="BE418" s="491"/>
      <c r="BF418" s="491"/>
      <c r="BG418" s="491"/>
      <c r="BH418" s="491"/>
      <c r="BI418" s="491"/>
      <c r="BJ418" s="491"/>
    </row>
    <row r="419" spans="6:62" ht="93" customHeight="1" x14ac:dyDescent="0.25">
      <c r="F419" s="401"/>
      <c r="U419" s="401"/>
      <c r="V419" s="402"/>
      <c r="W419" s="402"/>
      <c r="X419" s="402"/>
      <c r="Y419" s="402"/>
      <c r="Z419" s="402"/>
      <c r="AA419" s="402"/>
      <c r="AB419" s="402"/>
      <c r="AC419" s="402"/>
      <c r="AD419" s="402"/>
      <c r="AE419" s="402"/>
      <c r="AF419" s="402"/>
      <c r="AG419" s="402"/>
      <c r="AH419" s="402"/>
      <c r="AI419" s="402"/>
      <c r="AJ419" s="402"/>
      <c r="AK419" s="402"/>
      <c r="AZ419" s="571"/>
      <c r="BA419" s="491"/>
      <c r="BB419" s="491"/>
      <c r="BC419" s="491"/>
      <c r="BD419" s="491"/>
      <c r="BE419" s="491"/>
      <c r="BF419" s="491"/>
      <c r="BG419" s="491"/>
      <c r="BH419" s="491"/>
      <c r="BI419" s="491"/>
      <c r="BJ419" s="491"/>
    </row>
    <row r="420" spans="6:62" ht="93" customHeight="1" x14ac:dyDescent="0.25">
      <c r="F420" s="401"/>
      <c r="U420" s="401"/>
      <c r="V420" s="402"/>
      <c r="W420" s="402"/>
      <c r="X420" s="402"/>
      <c r="Y420" s="402"/>
      <c r="Z420" s="402"/>
      <c r="AA420" s="402"/>
      <c r="AB420" s="402"/>
      <c r="AC420" s="402"/>
      <c r="AD420" s="402"/>
      <c r="AE420" s="402"/>
      <c r="AF420" s="402"/>
      <c r="AG420" s="402"/>
      <c r="AH420" s="402"/>
      <c r="AI420" s="402"/>
      <c r="AJ420" s="402"/>
      <c r="AK420" s="402"/>
      <c r="AZ420" s="571"/>
      <c r="BA420" s="491"/>
      <c r="BB420" s="491"/>
      <c r="BC420" s="491"/>
      <c r="BD420" s="491"/>
      <c r="BE420" s="491"/>
      <c r="BF420" s="491"/>
      <c r="BG420" s="491"/>
      <c r="BH420" s="491"/>
      <c r="BI420" s="491"/>
      <c r="BJ420" s="491"/>
    </row>
    <row r="421" spans="6:62" ht="93" customHeight="1" x14ac:dyDescent="0.25">
      <c r="F421" s="401"/>
      <c r="U421" s="401"/>
      <c r="V421" s="402"/>
      <c r="W421" s="402"/>
      <c r="X421" s="402"/>
      <c r="Y421" s="402"/>
      <c r="Z421" s="402"/>
      <c r="AA421" s="402"/>
      <c r="AB421" s="402"/>
      <c r="AC421" s="402"/>
      <c r="AD421" s="402"/>
      <c r="AE421" s="402"/>
      <c r="AF421" s="402"/>
      <c r="AG421" s="402"/>
      <c r="AH421" s="402"/>
      <c r="AI421" s="402"/>
      <c r="AJ421" s="402"/>
      <c r="AK421" s="402"/>
      <c r="AZ421" s="571"/>
      <c r="BA421" s="491"/>
      <c r="BB421" s="491"/>
      <c r="BC421" s="491"/>
      <c r="BD421" s="491"/>
      <c r="BE421" s="491"/>
      <c r="BF421" s="491"/>
      <c r="BG421" s="491"/>
      <c r="BH421" s="491"/>
      <c r="BI421" s="491"/>
      <c r="BJ421" s="491"/>
    </row>
    <row r="422" spans="6:62" ht="93" customHeight="1" x14ac:dyDescent="0.25">
      <c r="F422" s="401"/>
      <c r="U422" s="401"/>
      <c r="V422" s="402"/>
      <c r="W422" s="402"/>
      <c r="X422" s="402"/>
      <c r="Y422" s="402"/>
      <c r="Z422" s="402"/>
      <c r="AA422" s="402"/>
      <c r="AB422" s="402"/>
      <c r="AC422" s="402"/>
      <c r="AD422" s="402"/>
      <c r="AE422" s="402"/>
      <c r="AF422" s="402"/>
      <c r="AG422" s="402"/>
      <c r="AH422" s="402"/>
      <c r="AI422" s="402"/>
      <c r="AJ422" s="402"/>
      <c r="AK422" s="402"/>
      <c r="AZ422" s="571"/>
      <c r="BA422" s="491"/>
      <c r="BB422" s="491"/>
      <c r="BC422" s="491"/>
      <c r="BD422" s="491"/>
      <c r="BE422" s="491"/>
      <c r="BF422" s="491"/>
      <c r="BG422" s="491"/>
      <c r="BH422" s="491"/>
      <c r="BI422" s="491"/>
      <c r="BJ422" s="491"/>
    </row>
    <row r="423" spans="6:62" ht="93" customHeight="1" x14ac:dyDescent="0.25">
      <c r="F423" s="401"/>
      <c r="U423" s="401"/>
      <c r="V423" s="402"/>
      <c r="W423" s="402"/>
      <c r="X423" s="402"/>
      <c r="Y423" s="402"/>
      <c r="Z423" s="402"/>
      <c r="AA423" s="402"/>
      <c r="AB423" s="402"/>
      <c r="AC423" s="402"/>
      <c r="AD423" s="402"/>
      <c r="AE423" s="402"/>
      <c r="AF423" s="402"/>
      <c r="AG423" s="402"/>
      <c r="AH423" s="402"/>
      <c r="AI423" s="402"/>
      <c r="AJ423" s="402"/>
      <c r="AK423" s="402"/>
      <c r="AZ423" s="571"/>
      <c r="BA423" s="491"/>
      <c r="BB423" s="491"/>
      <c r="BC423" s="491"/>
      <c r="BD423" s="491"/>
      <c r="BE423" s="491"/>
      <c r="BF423" s="491"/>
      <c r="BG423" s="491"/>
      <c r="BH423" s="491"/>
      <c r="BI423" s="491"/>
      <c r="BJ423" s="491"/>
    </row>
    <row r="424" spans="6:62" ht="93" customHeight="1" x14ac:dyDescent="0.25">
      <c r="F424" s="401"/>
      <c r="U424" s="401"/>
      <c r="V424" s="402"/>
      <c r="W424" s="402"/>
      <c r="X424" s="402"/>
      <c r="Y424" s="402"/>
      <c r="Z424" s="402"/>
      <c r="AA424" s="402"/>
      <c r="AB424" s="402"/>
      <c r="AC424" s="402"/>
      <c r="AD424" s="402"/>
      <c r="AE424" s="402"/>
      <c r="AF424" s="402"/>
      <c r="AG424" s="402"/>
      <c r="AH424" s="402"/>
      <c r="AI424" s="402"/>
      <c r="AJ424" s="402"/>
      <c r="AK424" s="402"/>
      <c r="AZ424" s="571"/>
      <c r="BA424" s="491"/>
      <c r="BB424" s="491"/>
      <c r="BC424" s="491"/>
      <c r="BD424" s="491"/>
      <c r="BE424" s="491"/>
      <c r="BF424" s="491"/>
      <c r="BG424" s="491"/>
      <c r="BH424" s="491"/>
      <c r="BI424" s="491"/>
      <c r="BJ424" s="491"/>
    </row>
    <row r="425" spans="6:62" ht="93" customHeight="1" x14ac:dyDescent="0.25">
      <c r="F425" s="401"/>
      <c r="U425" s="401"/>
      <c r="V425" s="402"/>
      <c r="W425" s="402"/>
      <c r="X425" s="402"/>
      <c r="Y425" s="402"/>
      <c r="Z425" s="402"/>
      <c r="AA425" s="402"/>
      <c r="AB425" s="402"/>
      <c r="AC425" s="402"/>
      <c r="AD425" s="402"/>
      <c r="AE425" s="402"/>
      <c r="AF425" s="402"/>
      <c r="AG425" s="402"/>
      <c r="AH425" s="402"/>
      <c r="AI425" s="402"/>
      <c r="AJ425" s="402"/>
      <c r="AK425" s="402"/>
      <c r="AZ425" s="571"/>
      <c r="BA425" s="491"/>
      <c r="BB425" s="491"/>
      <c r="BC425" s="491"/>
      <c r="BD425" s="491"/>
      <c r="BE425" s="491"/>
      <c r="BF425" s="491"/>
      <c r="BG425" s="491"/>
      <c r="BH425" s="491"/>
      <c r="BI425" s="491"/>
      <c r="BJ425" s="491"/>
    </row>
    <row r="426" spans="6:62" ht="93" customHeight="1" x14ac:dyDescent="0.25">
      <c r="F426" s="401"/>
      <c r="U426" s="401"/>
      <c r="V426" s="402"/>
      <c r="W426" s="402"/>
      <c r="X426" s="402"/>
      <c r="Y426" s="402"/>
      <c r="Z426" s="402"/>
      <c r="AA426" s="402"/>
      <c r="AB426" s="402"/>
      <c r="AC426" s="402"/>
      <c r="AD426" s="402"/>
      <c r="AE426" s="402"/>
      <c r="AF426" s="402"/>
      <c r="AG426" s="402"/>
      <c r="AH426" s="402"/>
      <c r="AI426" s="402"/>
      <c r="AJ426" s="402"/>
      <c r="AK426" s="402"/>
      <c r="AZ426" s="571"/>
      <c r="BA426" s="491"/>
      <c r="BB426" s="491"/>
      <c r="BC426" s="491"/>
      <c r="BD426" s="491"/>
      <c r="BE426" s="491"/>
      <c r="BF426" s="491"/>
      <c r="BG426" s="491"/>
      <c r="BH426" s="491"/>
      <c r="BI426" s="491"/>
      <c r="BJ426" s="491"/>
    </row>
    <row r="427" spans="6:62" ht="93" customHeight="1" x14ac:dyDescent="0.25">
      <c r="F427" s="401"/>
      <c r="U427" s="401"/>
      <c r="V427" s="402"/>
      <c r="W427" s="402"/>
      <c r="X427" s="402"/>
      <c r="Y427" s="402"/>
      <c r="Z427" s="402"/>
      <c r="AA427" s="402"/>
      <c r="AB427" s="402"/>
      <c r="AC427" s="402"/>
      <c r="AD427" s="402"/>
      <c r="AE427" s="402"/>
      <c r="AF427" s="402"/>
      <c r="AG427" s="402"/>
      <c r="AH427" s="402"/>
      <c r="AI427" s="402"/>
      <c r="AJ427" s="402"/>
      <c r="AK427" s="402"/>
      <c r="AZ427" s="571"/>
      <c r="BA427" s="491"/>
      <c r="BB427" s="491"/>
      <c r="BC427" s="491"/>
      <c r="BD427" s="491"/>
      <c r="BE427" s="491"/>
      <c r="BF427" s="491"/>
      <c r="BG427" s="491"/>
      <c r="BH427" s="491"/>
      <c r="BI427" s="491"/>
      <c r="BJ427" s="491"/>
    </row>
    <row r="428" spans="6:62" ht="93" customHeight="1" x14ac:dyDescent="0.25">
      <c r="F428" s="401"/>
      <c r="U428" s="401"/>
      <c r="V428" s="402"/>
      <c r="W428" s="402"/>
      <c r="X428" s="402"/>
      <c r="Y428" s="402"/>
      <c r="Z428" s="402"/>
      <c r="AA428" s="402"/>
      <c r="AB428" s="402"/>
      <c r="AC428" s="402"/>
      <c r="AD428" s="402"/>
      <c r="AE428" s="402"/>
      <c r="AF428" s="402"/>
      <c r="AG428" s="402"/>
      <c r="AH428" s="402"/>
      <c r="AI428" s="402"/>
      <c r="AJ428" s="402"/>
      <c r="AK428" s="402"/>
      <c r="AZ428" s="571"/>
      <c r="BA428" s="491"/>
      <c r="BB428" s="491"/>
      <c r="BC428" s="491"/>
      <c r="BD428" s="491"/>
      <c r="BE428" s="491"/>
      <c r="BF428" s="491"/>
      <c r="BG428" s="491"/>
      <c r="BH428" s="491"/>
      <c r="BI428" s="491"/>
      <c r="BJ428" s="491"/>
    </row>
    <row r="429" spans="6:62" ht="93" customHeight="1" x14ac:dyDescent="0.25">
      <c r="F429" s="401"/>
      <c r="U429" s="401"/>
      <c r="V429" s="402"/>
      <c r="W429" s="402"/>
      <c r="X429" s="402"/>
      <c r="Y429" s="402"/>
      <c r="Z429" s="402"/>
      <c r="AA429" s="402"/>
      <c r="AB429" s="402"/>
      <c r="AC429" s="402"/>
      <c r="AD429" s="402"/>
      <c r="AE429" s="402"/>
      <c r="AF429" s="402"/>
      <c r="AG429" s="402"/>
      <c r="AH429" s="402"/>
      <c r="AI429" s="402"/>
      <c r="AJ429" s="402"/>
      <c r="AK429" s="402"/>
      <c r="AZ429" s="571"/>
      <c r="BA429" s="491"/>
      <c r="BB429" s="491"/>
      <c r="BC429" s="491"/>
      <c r="BD429" s="491"/>
      <c r="BE429" s="491"/>
      <c r="BF429" s="491"/>
      <c r="BG429" s="491"/>
      <c r="BH429" s="491"/>
      <c r="BI429" s="491"/>
      <c r="BJ429" s="491"/>
    </row>
    <row r="430" spans="6:62" ht="93" customHeight="1" x14ac:dyDescent="0.25">
      <c r="F430" s="401"/>
      <c r="U430" s="401"/>
      <c r="V430" s="402"/>
      <c r="W430" s="402"/>
      <c r="X430" s="402"/>
      <c r="Y430" s="402"/>
      <c r="Z430" s="402"/>
      <c r="AA430" s="402"/>
      <c r="AB430" s="402"/>
      <c r="AC430" s="402"/>
      <c r="AD430" s="402"/>
      <c r="AE430" s="402"/>
      <c r="AF430" s="402"/>
      <c r="AG430" s="402"/>
      <c r="AH430" s="402"/>
      <c r="AI430" s="402"/>
      <c r="AJ430" s="402"/>
      <c r="AK430" s="402"/>
      <c r="AZ430" s="571"/>
      <c r="BA430" s="491"/>
      <c r="BB430" s="491"/>
      <c r="BC430" s="491"/>
      <c r="BD430" s="491"/>
      <c r="BE430" s="491"/>
      <c r="BF430" s="491"/>
      <c r="BG430" s="491"/>
      <c r="BH430" s="491"/>
      <c r="BI430" s="491"/>
      <c r="BJ430" s="491"/>
    </row>
    <row r="431" spans="6:62" ht="93" customHeight="1" x14ac:dyDescent="0.25">
      <c r="F431" s="401"/>
      <c r="U431" s="401"/>
      <c r="V431" s="402"/>
      <c r="W431" s="402"/>
      <c r="X431" s="402"/>
      <c r="Y431" s="402"/>
      <c r="Z431" s="402"/>
      <c r="AA431" s="402"/>
      <c r="AB431" s="402"/>
      <c r="AC431" s="402"/>
      <c r="AD431" s="402"/>
      <c r="AE431" s="402"/>
      <c r="AF431" s="402"/>
      <c r="AG431" s="402"/>
      <c r="AH431" s="402"/>
      <c r="AI431" s="402"/>
      <c r="AJ431" s="402"/>
      <c r="AK431" s="402"/>
      <c r="AZ431" s="571"/>
      <c r="BA431" s="491"/>
      <c r="BB431" s="491"/>
      <c r="BC431" s="491"/>
      <c r="BD431" s="491"/>
      <c r="BE431" s="491"/>
      <c r="BF431" s="491"/>
      <c r="BG431" s="491"/>
      <c r="BH431" s="491"/>
      <c r="BI431" s="491"/>
      <c r="BJ431" s="491"/>
    </row>
    <row r="432" spans="6:62" ht="93" customHeight="1" x14ac:dyDescent="0.25">
      <c r="F432" s="401"/>
      <c r="U432" s="401"/>
      <c r="V432" s="402"/>
      <c r="W432" s="402"/>
      <c r="X432" s="402"/>
      <c r="Y432" s="402"/>
      <c r="Z432" s="402"/>
      <c r="AA432" s="402"/>
      <c r="AB432" s="402"/>
      <c r="AC432" s="402"/>
      <c r="AD432" s="402"/>
      <c r="AE432" s="402"/>
      <c r="AF432" s="402"/>
      <c r="AG432" s="402"/>
      <c r="AH432" s="402"/>
      <c r="AI432" s="402"/>
      <c r="AJ432" s="402"/>
      <c r="AK432" s="402"/>
      <c r="AZ432" s="571"/>
      <c r="BA432" s="491"/>
      <c r="BB432" s="491"/>
      <c r="BC432" s="491"/>
      <c r="BD432" s="491"/>
      <c r="BE432" s="491"/>
      <c r="BF432" s="491"/>
      <c r="BG432" s="491"/>
      <c r="BH432" s="491"/>
      <c r="BI432" s="491"/>
      <c r="BJ432" s="491"/>
    </row>
    <row r="433" spans="6:62" ht="93" customHeight="1" x14ac:dyDescent="0.25">
      <c r="F433" s="401"/>
      <c r="U433" s="401"/>
      <c r="V433" s="402"/>
      <c r="W433" s="402"/>
      <c r="X433" s="402"/>
      <c r="Y433" s="402"/>
      <c r="Z433" s="402"/>
      <c r="AA433" s="402"/>
      <c r="AB433" s="402"/>
      <c r="AC433" s="402"/>
      <c r="AD433" s="402"/>
      <c r="AE433" s="402"/>
      <c r="AF433" s="402"/>
      <c r="AG433" s="402"/>
      <c r="AH433" s="402"/>
      <c r="AI433" s="402"/>
      <c r="AJ433" s="402"/>
      <c r="AK433" s="402"/>
      <c r="AZ433" s="571"/>
      <c r="BA433" s="491"/>
      <c r="BB433" s="491"/>
      <c r="BC433" s="491"/>
      <c r="BD433" s="491"/>
      <c r="BE433" s="491"/>
      <c r="BF433" s="491"/>
      <c r="BG433" s="491"/>
      <c r="BH433" s="491"/>
      <c r="BI433" s="491"/>
      <c r="BJ433" s="491"/>
    </row>
    <row r="434" spans="6:62" ht="93" customHeight="1" x14ac:dyDescent="0.25">
      <c r="F434" s="401"/>
      <c r="U434" s="401"/>
      <c r="V434" s="402"/>
      <c r="W434" s="402"/>
      <c r="X434" s="402"/>
      <c r="Y434" s="402"/>
      <c r="Z434" s="402"/>
      <c r="AA434" s="402"/>
      <c r="AB434" s="402"/>
      <c r="AC434" s="402"/>
      <c r="AD434" s="402"/>
      <c r="AE434" s="402"/>
      <c r="AF434" s="402"/>
      <c r="AG434" s="402"/>
      <c r="AH434" s="402"/>
      <c r="AI434" s="402"/>
      <c r="AJ434" s="402"/>
      <c r="AK434" s="402"/>
      <c r="AZ434" s="571"/>
      <c r="BA434" s="491"/>
      <c r="BB434" s="491"/>
      <c r="BC434" s="491"/>
      <c r="BD434" s="491"/>
      <c r="BE434" s="491"/>
      <c r="BF434" s="491"/>
      <c r="BG434" s="491"/>
      <c r="BH434" s="491"/>
      <c r="BI434" s="491"/>
      <c r="BJ434" s="491"/>
    </row>
    <row r="435" spans="6:62" ht="93" customHeight="1" x14ac:dyDescent="0.25">
      <c r="F435" s="401"/>
      <c r="U435" s="401"/>
      <c r="V435" s="402"/>
      <c r="W435" s="402"/>
      <c r="X435" s="402"/>
      <c r="Y435" s="402"/>
      <c r="Z435" s="402"/>
      <c r="AA435" s="402"/>
      <c r="AB435" s="402"/>
      <c r="AC435" s="402"/>
      <c r="AD435" s="402"/>
      <c r="AE435" s="402"/>
      <c r="AF435" s="402"/>
      <c r="AG435" s="402"/>
      <c r="AH435" s="402"/>
      <c r="AI435" s="402"/>
      <c r="AJ435" s="402"/>
      <c r="AK435" s="402"/>
      <c r="AZ435" s="571"/>
      <c r="BA435" s="491"/>
      <c r="BB435" s="491"/>
      <c r="BC435" s="491"/>
      <c r="BD435" s="491"/>
      <c r="BE435" s="491"/>
      <c r="BF435" s="491"/>
      <c r="BG435" s="491"/>
      <c r="BH435" s="491"/>
      <c r="BI435" s="491"/>
      <c r="BJ435" s="491"/>
    </row>
    <row r="436" spans="6:62" ht="93" customHeight="1" x14ac:dyDescent="0.25">
      <c r="F436" s="401"/>
      <c r="U436" s="401"/>
      <c r="V436" s="402"/>
      <c r="W436" s="402"/>
      <c r="X436" s="402"/>
      <c r="Y436" s="402"/>
      <c r="Z436" s="402"/>
      <c r="AA436" s="402"/>
      <c r="AB436" s="402"/>
      <c r="AC436" s="402"/>
      <c r="AD436" s="402"/>
      <c r="AE436" s="402"/>
      <c r="AF436" s="402"/>
      <c r="AG436" s="402"/>
      <c r="AH436" s="402"/>
      <c r="AI436" s="402"/>
      <c r="AJ436" s="402"/>
      <c r="AK436" s="402"/>
      <c r="AZ436" s="571"/>
      <c r="BA436" s="491"/>
      <c r="BB436" s="491"/>
      <c r="BC436" s="491"/>
      <c r="BD436" s="491"/>
      <c r="BE436" s="491"/>
      <c r="BF436" s="491"/>
      <c r="BG436" s="491"/>
      <c r="BH436" s="491"/>
      <c r="BI436" s="491"/>
      <c r="BJ436" s="491"/>
    </row>
    <row r="437" spans="6:62" ht="93" customHeight="1" x14ac:dyDescent="0.25">
      <c r="F437" s="401"/>
      <c r="U437" s="401"/>
      <c r="V437" s="402"/>
      <c r="W437" s="402"/>
      <c r="X437" s="402"/>
      <c r="Y437" s="402"/>
      <c r="Z437" s="402"/>
      <c r="AA437" s="402"/>
      <c r="AB437" s="402"/>
      <c r="AC437" s="402"/>
      <c r="AD437" s="402"/>
      <c r="AE437" s="402"/>
      <c r="AF437" s="402"/>
      <c r="AG437" s="402"/>
      <c r="AH437" s="402"/>
      <c r="AI437" s="402"/>
      <c r="AJ437" s="402"/>
      <c r="AK437" s="402"/>
      <c r="AZ437" s="571"/>
      <c r="BA437" s="491"/>
      <c r="BB437" s="491"/>
      <c r="BC437" s="491"/>
      <c r="BD437" s="491"/>
      <c r="BE437" s="491"/>
      <c r="BF437" s="491"/>
      <c r="BG437" s="491"/>
      <c r="BH437" s="491"/>
      <c r="BI437" s="491"/>
      <c r="BJ437" s="491"/>
    </row>
    <row r="438" spans="6:62" ht="93" customHeight="1" x14ac:dyDescent="0.25">
      <c r="F438" s="401"/>
      <c r="U438" s="401"/>
      <c r="V438" s="402"/>
      <c r="W438" s="402"/>
      <c r="X438" s="402"/>
      <c r="Y438" s="402"/>
      <c r="Z438" s="402"/>
      <c r="AA438" s="402"/>
      <c r="AB438" s="402"/>
      <c r="AC438" s="402"/>
      <c r="AD438" s="402"/>
      <c r="AE438" s="402"/>
      <c r="AF438" s="402"/>
      <c r="AG438" s="402"/>
      <c r="AH438" s="402"/>
      <c r="AI438" s="402"/>
      <c r="AJ438" s="402"/>
      <c r="AK438" s="402"/>
      <c r="AZ438" s="571"/>
      <c r="BA438" s="491"/>
      <c r="BB438" s="491"/>
      <c r="BC438" s="491"/>
      <c r="BD438" s="491"/>
      <c r="BE438" s="491"/>
      <c r="BF438" s="491"/>
      <c r="BG438" s="491"/>
      <c r="BH438" s="491"/>
      <c r="BI438" s="491"/>
      <c r="BJ438" s="491"/>
    </row>
    <row r="439" spans="6:62" ht="93" customHeight="1" x14ac:dyDescent="0.25">
      <c r="F439" s="401"/>
      <c r="U439" s="401"/>
      <c r="V439" s="402"/>
      <c r="W439" s="402"/>
      <c r="X439" s="402"/>
      <c r="Y439" s="402"/>
      <c r="Z439" s="402"/>
      <c r="AA439" s="402"/>
      <c r="AB439" s="402"/>
      <c r="AC439" s="402"/>
      <c r="AD439" s="402"/>
      <c r="AE439" s="402"/>
      <c r="AF439" s="402"/>
      <c r="AG439" s="402"/>
      <c r="AH439" s="402"/>
      <c r="AI439" s="402"/>
      <c r="AJ439" s="402"/>
      <c r="AK439" s="402"/>
      <c r="AZ439" s="571"/>
      <c r="BA439" s="491"/>
      <c r="BB439" s="491"/>
      <c r="BC439" s="491"/>
      <c r="BD439" s="491"/>
      <c r="BE439" s="491"/>
      <c r="BF439" s="491"/>
      <c r="BG439" s="491"/>
      <c r="BH439" s="491"/>
      <c r="BI439" s="491"/>
      <c r="BJ439" s="491"/>
    </row>
    <row r="440" spans="6:62" ht="93" customHeight="1" x14ac:dyDescent="0.25">
      <c r="F440" s="401"/>
      <c r="U440" s="401"/>
      <c r="V440" s="402"/>
      <c r="W440" s="402"/>
      <c r="X440" s="402"/>
      <c r="Y440" s="402"/>
      <c r="Z440" s="402"/>
      <c r="AA440" s="402"/>
      <c r="AB440" s="402"/>
      <c r="AC440" s="402"/>
      <c r="AD440" s="402"/>
      <c r="AE440" s="402"/>
      <c r="AF440" s="402"/>
      <c r="AG440" s="402"/>
      <c r="AH440" s="402"/>
      <c r="AI440" s="402"/>
      <c r="AJ440" s="402"/>
      <c r="AK440" s="402"/>
      <c r="AZ440" s="571"/>
      <c r="BA440" s="491"/>
      <c r="BB440" s="491"/>
      <c r="BC440" s="491"/>
      <c r="BD440" s="491"/>
      <c r="BE440" s="491"/>
      <c r="BF440" s="491"/>
      <c r="BG440" s="491"/>
      <c r="BH440" s="491"/>
      <c r="BI440" s="491"/>
      <c r="BJ440" s="491"/>
    </row>
    <row r="441" spans="6:62" ht="93" customHeight="1" x14ac:dyDescent="0.25">
      <c r="F441" s="401"/>
      <c r="U441" s="401"/>
      <c r="V441" s="402"/>
      <c r="W441" s="402"/>
      <c r="X441" s="402"/>
      <c r="Y441" s="402"/>
      <c r="Z441" s="402"/>
      <c r="AA441" s="402"/>
      <c r="AB441" s="402"/>
      <c r="AC441" s="402"/>
      <c r="AD441" s="402"/>
      <c r="AE441" s="402"/>
      <c r="AF441" s="402"/>
      <c r="AG441" s="402"/>
      <c r="AH441" s="402"/>
      <c r="AI441" s="402"/>
      <c r="AJ441" s="402"/>
      <c r="AK441" s="402"/>
      <c r="AZ441" s="571"/>
      <c r="BA441" s="491"/>
      <c r="BB441" s="491"/>
      <c r="BC441" s="491"/>
      <c r="BD441" s="491"/>
      <c r="BE441" s="491"/>
      <c r="BF441" s="491"/>
      <c r="BG441" s="491"/>
      <c r="BH441" s="491"/>
      <c r="BI441" s="491"/>
      <c r="BJ441" s="491"/>
    </row>
    <row r="442" spans="6:62" ht="93" customHeight="1" x14ac:dyDescent="0.25">
      <c r="F442" s="401"/>
      <c r="U442" s="401"/>
      <c r="V442" s="402"/>
      <c r="W442" s="402"/>
      <c r="X442" s="402"/>
      <c r="Y442" s="402"/>
      <c r="Z442" s="402"/>
      <c r="AA442" s="402"/>
      <c r="AB442" s="402"/>
      <c r="AC442" s="402"/>
      <c r="AD442" s="402"/>
      <c r="AE442" s="402"/>
      <c r="AF442" s="402"/>
      <c r="AG442" s="402"/>
      <c r="AH442" s="402"/>
      <c r="AI442" s="402"/>
      <c r="AJ442" s="402"/>
      <c r="AK442" s="402"/>
      <c r="AZ442" s="571"/>
      <c r="BA442" s="491"/>
      <c r="BB442" s="491"/>
      <c r="BC442" s="491"/>
      <c r="BD442" s="491"/>
      <c r="BE442" s="491"/>
      <c r="BF442" s="491"/>
      <c r="BG442" s="491"/>
      <c r="BH442" s="491"/>
      <c r="BI442" s="491"/>
      <c r="BJ442" s="491"/>
    </row>
    <row r="443" spans="6:62" ht="93" customHeight="1" x14ac:dyDescent="0.25">
      <c r="F443" s="401"/>
      <c r="U443" s="401"/>
      <c r="V443" s="402"/>
      <c r="W443" s="402"/>
      <c r="X443" s="402"/>
      <c r="Y443" s="402"/>
      <c r="Z443" s="402"/>
      <c r="AA443" s="402"/>
      <c r="AB443" s="402"/>
      <c r="AC443" s="402"/>
      <c r="AD443" s="402"/>
      <c r="AE443" s="402"/>
      <c r="AF443" s="402"/>
      <c r="AG443" s="402"/>
      <c r="AH443" s="402"/>
      <c r="AI443" s="402"/>
      <c r="AJ443" s="402"/>
      <c r="AK443" s="402"/>
      <c r="AZ443" s="571"/>
      <c r="BA443" s="491"/>
      <c r="BB443" s="491"/>
      <c r="BC443" s="491"/>
      <c r="BD443" s="491"/>
      <c r="BE443" s="491"/>
      <c r="BF443" s="491"/>
      <c r="BG443" s="491"/>
      <c r="BH443" s="491"/>
      <c r="BI443" s="491"/>
      <c r="BJ443" s="491"/>
    </row>
    <row r="444" spans="6:62" ht="93" customHeight="1" x14ac:dyDescent="0.25">
      <c r="F444" s="401"/>
      <c r="U444" s="401"/>
      <c r="V444" s="402"/>
      <c r="W444" s="402"/>
      <c r="X444" s="402"/>
      <c r="Y444" s="402"/>
      <c r="Z444" s="402"/>
      <c r="AA444" s="402"/>
      <c r="AB444" s="402"/>
      <c r="AC444" s="402"/>
      <c r="AD444" s="402"/>
      <c r="AE444" s="402"/>
      <c r="AF444" s="402"/>
      <c r="AG444" s="402"/>
      <c r="AH444" s="402"/>
      <c r="AI444" s="402"/>
      <c r="AJ444" s="402"/>
      <c r="AK444" s="402"/>
      <c r="AZ444" s="571"/>
      <c r="BA444" s="491"/>
      <c r="BB444" s="491"/>
      <c r="BC444" s="491"/>
      <c r="BD444" s="491"/>
      <c r="BE444" s="491"/>
      <c r="BF444" s="491"/>
      <c r="BG444" s="491"/>
      <c r="BH444" s="491"/>
      <c r="BI444" s="491"/>
      <c r="BJ444" s="491"/>
    </row>
    <row r="445" spans="6:62" ht="93" customHeight="1" x14ac:dyDescent="0.25">
      <c r="F445" s="401"/>
      <c r="U445" s="401"/>
      <c r="V445" s="402"/>
      <c r="W445" s="402"/>
      <c r="X445" s="402"/>
      <c r="Y445" s="402"/>
      <c r="Z445" s="402"/>
      <c r="AA445" s="402"/>
      <c r="AB445" s="402"/>
      <c r="AC445" s="402"/>
      <c r="AD445" s="402"/>
      <c r="AE445" s="402"/>
      <c r="AF445" s="402"/>
      <c r="AG445" s="402"/>
      <c r="AH445" s="402"/>
      <c r="AI445" s="402"/>
      <c r="AJ445" s="402"/>
      <c r="AK445" s="402"/>
      <c r="AZ445" s="571"/>
      <c r="BA445" s="491"/>
      <c r="BB445" s="491"/>
      <c r="BC445" s="491"/>
      <c r="BD445" s="491"/>
      <c r="BE445" s="491"/>
      <c r="BF445" s="491"/>
      <c r="BG445" s="491"/>
      <c r="BH445" s="491"/>
      <c r="BI445" s="491"/>
      <c r="BJ445" s="491"/>
    </row>
    <row r="446" spans="6:62" ht="93" customHeight="1" x14ac:dyDescent="0.25">
      <c r="F446" s="401"/>
      <c r="U446" s="401"/>
      <c r="V446" s="402"/>
      <c r="W446" s="402"/>
      <c r="X446" s="402"/>
      <c r="Y446" s="402"/>
      <c r="Z446" s="402"/>
      <c r="AA446" s="402"/>
      <c r="AB446" s="402"/>
      <c r="AC446" s="402"/>
      <c r="AD446" s="402"/>
      <c r="AE446" s="402"/>
      <c r="AF446" s="402"/>
      <c r="AG446" s="402"/>
      <c r="AH446" s="402"/>
      <c r="AI446" s="402"/>
      <c r="AJ446" s="402"/>
      <c r="AK446" s="402"/>
      <c r="AZ446" s="571"/>
      <c r="BA446" s="491"/>
      <c r="BB446" s="491"/>
      <c r="BC446" s="491"/>
      <c r="BD446" s="491"/>
      <c r="BE446" s="491"/>
      <c r="BF446" s="491"/>
      <c r="BG446" s="491"/>
      <c r="BH446" s="491"/>
      <c r="BI446" s="491"/>
      <c r="BJ446" s="491"/>
    </row>
    <row r="447" spans="6:62" ht="93" customHeight="1" x14ac:dyDescent="0.25">
      <c r="F447" s="401"/>
      <c r="U447" s="401"/>
      <c r="V447" s="402"/>
      <c r="W447" s="402"/>
      <c r="X447" s="402"/>
      <c r="Y447" s="402"/>
      <c r="Z447" s="402"/>
      <c r="AA447" s="402"/>
      <c r="AB447" s="402"/>
      <c r="AC447" s="402"/>
      <c r="AD447" s="402"/>
      <c r="AE447" s="402"/>
      <c r="AF447" s="402"/>
      <c r="AG447" s="402"/>
      <c r="AH447" s="402"/>
      <c r="AI447" s="402"/>
      <c r="AJ447" s="402"/>
      <c r="AK447" s="402"/>
      <c r="AZ447" s="571"/>
      <c r="BA447" s="491"/>
      <c r="BB447" s="491"/>
      <c r="BC447" s="491"/>
      <c r="BD447" s="491"/>
      <c r="BE447" s="491"/>
      <c r="BF447" s="491"/>
      <c r="BG447" s="491"/>
      <c r="BH447" s="491"/>
      <c r="BI447" s="491"/>
      <c r="BJ447" s="491"/>
    </row>
    <row r="448" spans="6:62" ht="93" customHeight="1" x14ac:dyDescent="0.25">
      <c r="F448" s="401"/>
      <c r="U448" s="401"/>
      <c r="V448" s="402"/>
      <c r="W448" s="402"/>
      <c r="X448" s="402"/>
      <c r="Y448" s="402"/>
      <c r="Z448" s="402"/>
      <c r="AA448" s="402"/>
      <c r="AB448" s="402"/>
      <c r="AC448" s="402"/>
      <c r="AD448" s="402"/>
      <c r="AE448" s="402"/>
      <c r="AF448" s="402"/>
      <c r="AG448" s="402"/>
      <c r="AH448" s="402"/>
      <c r="AI448" s="402"/>
      <c r="AJ448" s="402"/>
      <c r="AK448" s="402"/>
      <c r="AZ448" s="571"/>
      <c r="BA448" s="491"/>
      <c r="BB448" s="491"/>
      <c r="BC448" s="491"/>
      <c r="BD448" s="491"/>
      <c r="BE448" s="491"/>
      <c r="BF448" s="491"/>
      <c r="BG448" s="491"/>
      <c r="BH448" s="491"/>
      <c r="BI448" s="491"/>
      <c r="BJ448" s="491"/>
    </row>
    <row r="449" spans="6:62" ht="93" customHeight="1" x14ac:dyDescent="0.25">
      <c r="F449" s="401"/>
      <c r="U449" s="401"/>
      <c r="V449" s="402"/>
      <c r="W449" s="402"/>
      <c r="X449" s="402"/>
      <c r="Y449" s="402"/>
      <c r="Z449" s="402"/>
      <c r="AA449" s="402"/>
      <c r="AB449" s="402"/>
      <c r="AC449" s="402"/>
      <c r="AD449" s="402"/>
      <c r="AE449" s="402"/>
      <c r="AF449" s="402"/>
      <c r="AG449" s="402"/>
      <c r="AH449" s="402"/>
      <c r="AI449" s="402"/>
      <c r="AJ449" s="402"/>
      <c r="AK449" s="402"/>
      <c r="AZ449" s="571"/>
      <c r="BA449" s="491"/>
      <c r="BB449" s="491"/>
      <c r="BC449" s="491"/>
      <c r="BD449" s="491"/>
      <c r="BE449" s="491"/>
      <c r="BF449" s="491"/>
      <c r="BG449" s="491"/>
      <c r="BH449" s="491"/>
      <c r="BI449" s="491"/>
      <c r="BJ449" s="491"/>
    </row>
    <row r="450" spans="6:62" ht="93" customHeight="1" x14ac:dyDescent="0.25">
      <c r="F450" s="401"/>
      <c r="U450" s="401"/>
      <c r="V450" s="402"/>
      <c r="W450" s="402"/>
      <c r="X450" s="402"/>
      <c r="Y450" s="402"/>
      <c r="Z450" s="402"/>
      <c r="AA450" s="402"/>
      <c r="AB450" s="402"/>
      <c r="AC450" s="402"/>
      <c r="AD450" s="402"/>
      <c r="AE450" s="402"/>
      <c r="AF450" s="402"/>
      <c r="AG450" s="402"/>
      <c r="AH450" s="402"/>
      <c r="AI450" s="402"/>
      <c r="AJ450" s="402"/>
      <c r="AK450" s="402"/>
      <c r="AZ450" s="571"/>
      <c r="BA450" s="491"/>
      <c r="BB450" s="491"/>
      <c r="BC450" s="491"/>
      <c r="BD450" s="491"/>
      <c r="BE450" s="491"/>
      <c r="BF450" s="491"/>
      <c r="BG450" s="491"/>
      <c r="BH450" s="491"/>
      <c r="BI450" s="491"/>
      <c r="BJ450" s="491"/>
    </row>
    <row r="451" spans="6:62" ht="93" customHeight="1" x14ac:dyDescent="0.25">
      <c r="F451" s="401"/>
      <c r="U451" s="401"/>
      <c r="V451" s="402"/>
      <c r="W451" s="402"/>
      <c r="X451" s="402"/>
      <c r="Y451" s="402"/>
      <c r="Z451" s="402"/>
      <c r="AA451" s="402"/>
      <c r="AB451" s="402"/>
      <c r="AC451" s="402"/>
      <c r="AD451" s="402"/>
      <c r="AE451" s="402"/>
      <c r="AF451" s="402"/>
      <c r="AG451" s="402"/>
      <c r="AH451" s="402"/>
      <c r="AI451" s="402"/>
      <c r="AJ451" s="402"/>
      <c r="AK451" s="402"/>
      <c r="AZ451" s="571"/>
      <c r="BA451" s="491"/>
      <c r="BB451" s="491"/>
      <c r="BC451" s="491"/>
      <c r="BD451" s="491"/>
      <c r="BE451" s="491"/>
      <c r="BF451" s="491"/>
      <c r="BG451" s="491"/>
      <c r="BH451" s="491"/>
      <c r="BI451" s="491"/>
      <c r="BJ451" s="491"/>
    </row>
    <row r="452" spans="6:62" ht="93" customHeight="1" x14ac:dyDescent="0.25">
      <c r="F452" s="401"/>
      <c r="U452" s="401"/>
      <c r="V452" s="402"/>
      <c r="W452" s="402"/>
      <c r="X452" s="402"/>
      <c r="Y452" s="402"/>
      <c r="Z452" s="402"/>
      <c r="AA452" s="402"/>
      <c r="AB452" s="402"/>
      <c r="AC452" s="402"/>
      <c r="AD452" s="402"/>
      <c r="AE452" s="402"/>
      <c r="AF452" s="402"/>
      <c r="AG452" s="402"/>
      <c r="AH452" s="402"/>
      <c r="AI452" s="402"/>
      <c r="AJ452" s="402"/>
      <c r="AK452" s="402"/>
      <c r="AZ452" s="571"/>
      <c r="BA452" s="491"/>
      <c r="BB452" s="491"/>
      <c r="BC452" s="491"/>
      <c r="BD452" s="491"/>
      <c r="BE452" s="491"/>
      <c r="BF452" s="491"/>
      <c r="BG452" s="491"/>
      <c r="BH452" s="491"/>
      <c r="BI452" s="491"/>
      <c r="BJ452" s="491"/>
    </row>
    <row r="453" spans="6:62" ht="93" customHeight="1" x14ac:dyDescent="0.25">
      <c r="F453" s="401"/>
      <c r="U453" s="401"/>
      <c r="V453" s="402"/>
      <c r="W453" s="402"/>
      <c r="X453" s="402"/>
      <c r="Y453" s="402"/>
      <c r="Z453" s="402"/>
      <c r="AA453" s="402"/>
      <c r="AB453" s="402"/>
      <c r="AC453" s="402"/>
      <c r="AD453" s="402"/>
      <c r="AE453" s="402"/>
      <c r="AF453" s="402"/>
      <c r="AG453" s="402"/>
      <c r="AH453" s="402"/>
      <c r="AI453" s="402"/>
      <c r="AJ453" s="402"/>
      <c r="AK453" s="402"/>
      <c r="AZ453" s="571"/>
      <c r="BA453" s="491"/>
      <c r="BB453" s="491"/>
      <c r="BC453" s="491"/>
      <c r="BD453" s="491"/>
      <c r="BE453" s="491"/>
      <c r="BF453" s="491"/>
      <c r="BG453" s="491"/>
      <c r="BH453" s="491"/>
      <c r="BI453" s="491"/>
      <c r="BJ453" s="491"/>
    </row>
    <row r="454" spans="6:62" ht="93" customHeight="1" x14ac:dyDescent="0.25">
      <c r="F454" s="401"/>
      <c r="U454" s="401"/>
      <c r="V454" s="402"/>
      <c r="W454" s="402"/>
      <c r="X454" s="402"/>
      <c r="Y454" s="402"/>
      <c r="Z454" s="402"/>
      <c r="AA454" s="402"/>
      <c r="AB454" s="402"/>
      <c r="AC454" s="402"/>
      <c r="AD454" s="402"/>
      <c r="AE454" s="402"/>
      <c r="AF454" s="402"/>
      <c r="AG454" s="402"/>
      <c r="AH454" s="402"/>
      <c r="AI454" s="402"/>
      <c r="AJ454" s="402"/>
      <c r="AK454" s="402"/>
      <c r="AZ454" s="571"/>
      <c r="BA454" s="491"/>
      <c r="BB454" s="491"/>
      <c r="BC454" s="491"/>
      <c r="BD454" s="491"/>
      <c r="BE454" s="491"/>
      <c r="BF454" s="491"/>
      <c r="BG454" s="491"/>
      <c r="BH454" s="491"/>
      <c r="BI454" s="491"/>
      <c r="BJ454" s="491"/>
    </row>
    <row r="455" spans="6:62" ht="93" customHeight="1" x14ac:dyDescent="0.25">
      <c r="F455" s="401"/>
      <c r="U455" s="401"/>
      <c r="V455" s="402"/>
      <c r="W455" s="402"/>
      <c r="X455" s="402"/>
      <c r="Y455" s="402"/>
      <c r="Z455" s="402"/>
      <c r="AA455" s="402"/>
      <c r="AB455" s="402"/>
      <c r="AC455" s="402"/>
      <c r="AD455" s="402"/>
      <c r="AE455" s="402"/>
      <c r="AF455" s="402"/>
      <c r="AG455" s="402"/>
      <c r="AH455" s="402"/>
      <c r="AI455" s="402"/>
      <c r="AJ455" s="402"/>
      <c r="AK455" s="402"/>
      <c r="AZ455" s="571"/>
      <c r="BA455" s="491"/>
      <c r="BB455" s="491"/>
      <c r="BC455" s="491"/>
      <c r="BD455" s="491"/>
      <c r="BE455" s="491"/>
      <c r="BF455" s="491"/>
      <c r="BG455" s="491"/>
      <c r="BH455" s="491"/>
      <c r="BI455" s="491"/>
      <c r="BJ455" s="491"/>
    </row>
    <row r="456" spans="6:62" ht="93" customHeight="1" x14ac:dyDescent="0.25">
      <c r="F456" s="401"/>
      <c r="U456" s="401"/>
      <c r="V456" s="402"/>
      <c r="W456" s="402"/>
      <c r="X456" s="402"/>
      <c r="Y456" s="402"/>
      <c r="Z456" s="402"/>
      <c r="AA456" s="402"/>
      <c r="AB456" s="402"/>
      <c r="AC456" s="402"/>
      <c r="AD456" s="402"/>
      <c r="AE456" s="402"/>
      <c r="AF456" s="402"/>
      <c r="AG456" s="402"/>
      <c r="AH456" s="402"/>
      <c r="AI456" s="402"/>
      <c r="AJ456" s="402"/>
      <c r="AK456" s="402"/>
      <c r="AZ456" s="571"/>
      <c r="BA456" s="491"/>
      <c r="BB456" s="491"/>
      <c r="BC456" s="491"/>
      <c r="BD456" s="491"/>
      <c r="BE456" s="491"/>
      <c r="BF456" s="491"/>
      <c r="BG456" s="491"/>
      <c r="BH456" s="491"/>
      <c r="BI456" s="491"/>
      <c r="BJ456" s="491"/>
    </row>
    <row r="457" spans="6:62" ht="93" customHeight="1" x14ac:dyDescent="0.25">
      <c r="F457" s="401"/>
      <c r="U457" s="401"/>
      <c r="V457" s="402"/>
      <c r="W457" s="402"/>
      <c r="X457" s="402"/>
      <c r="Y457" s="402"/>
      <c r="Z457" s="402"/>
      <c r="AA457" s="402"/>
      <c r="AB457" s="402"/>
      <c r="AC457" s="402"/>
      <c r="AD457" s="402"/>
      <c r="AE457" s="402"/>
      <c r="AF457" s="402"/>
      <c r="AG457" s="402"/>
      <c r="AH457" s="402"/>
      <c r="AI457" s="402"/>
      <c r="AJ457" s="402"/>
      <c r="AK457" s="402"/>
      <c r="AZ457" s="571"/>
      <c r="BA457" s="491"/>
      <c r="BB457" s="491"/>
      <c r="BC457" s="491"/>
      <c r="BD457" s="491"/>
      <c r="BE457" s="491"/>
      <c r="BF457" s="491"/>
      <c r="BG457" s="491"/>
      <c r="BH457" s="491"/>
      <c r="BI457" s="491"/>
      <c r="BJ457" s="491"/>
    </row>
    <row r="458" spans="6:62" ht="93" customHeight="1" x14ac:dyDescent="0.25">
      <c r="F458" s="401"/>
      <c r="U458" s="401"/>
      <c r="V458" s="402"/>
      <c r="W458" s="402"/>
      <c r="X458" s="402"/>
      <c r="Y458" s="402"/>
      <c r="Z458" s="402"/>
      <c r="AA458" s="402"/>
      <c r="AB458" s="402"/>
      <c r="AC458" s="402"/>
      <c r="AD458" s="402"/>
      <c r="AE458" s="402"/>
      <c r="AF458" s="402"/>
      <c r="AG458" s="402"/>
      <c r="AH458" s="402"/>
      <c r="AI458" s="402"/>
      <c r="AJ458" s="402"/>
      <c r="AK458" s="402"/>
      <c r="AZ458" s="571"/>
      <c r="BA458" s="491"/>
      <c r="BB458" s="491"/>
      <c r="BC458" s="491"/>
      <c r="BD458" s="491"/>
      <c r="BE458" s="491"/>
      <c r="BF458" s="491"/>
      <c r="BG458" s="491"/>
      <c r="BH458" s="491"/>
      <c r="BI458" s="491"/>
      <c r="BJ458" s="491"/>
    </row>
    <row r="459" spans="6:62" ht="93" customHeight="1" x14ac:dyDescent="0.25">
      <c r="F459" s="401"/>
      <c r="U459" s="401"/>
      <c r="V459" s="402"/>
      <c r="W459" s="402"/>
      <c r="X459" s="402"/>
      <c r="Y459" s="402"/>
      <c r="Z459" s="402"/>
      <c r="AA459" s="402"/>
      <c r="AB459" s="402"/>
      <c r="AC459" s="402"/>
      <c r="AD459" s="402"/>
      <c r="AE459" s="402"/>
      <c r="AF459" s="402"/>
      <c r="AG459" s="402"/>
      <c r="AH459" s="402"/>
      <c r="AI459" s="402"/>
      <c r="AJ459" s="402"/>
      <c r="AK459" s="402"/>
      <c r="AZ459" s="571"/>
      <c r="BA459" s="491"/>
      <c r="BB459" s="491"/>
      <c r="BC459" s="491"/>
      <c r="BD459" s="491"/>
      <c r="BE459" s="491"/>
      <c r="BF459" s="491"/>
      <c r="BG459" s="491"/>
      <c r="BH459" s="491"/>
      <c r="BI459" s="491"/>
      <c r="BJ459" s="491"/>
    </row>
    <row r="460" spans="6:62" ht="93" customHeight="1" x14ac:dyDescent="0.25">
      <c r="F460" s="401"/>
      <c r="U460" s="401"/>
      <c r="V460" s="402"/>
      <c r="W460" s="402"/>
      <c r="X460" s="402"/>
      <c r="Y460" s="402"/>
      <c r="Z460" s="402"/>
      <c r="AA460" s="402"/>
      <c r="AB460" s="402"/>
      <c r="AC460" s="402"/>
      <c r="AD460" s="402"/>
      <c r="AE460" s="402"/>
      <c r="AF460" s="402"/>
      <c r="AG460" s="402"/>
      <c r="AH460" s="402"/>
      <c r="AI460" s="402"/>
      <c r="AJ460" s="402"/>
      <c r="AK460" s="402"/>
      <c r="AZ460" s="571"/>
      <c r="BA460" s="491"/>
      <c r="BB460" s="491"/>
      <c r="BC460" s="491"/>
      <c r="BD460" s="491"/>
      <c r="BE460" s="491"/>
      <c r="BF460" s="491"/>
      <c r="BG460" s="491"/>
      <c r="BH460" s="491"/>
      <c r="BI460" s="491"/>
      <c r="BJ460" s="491"/>
    </row>
    <row r="461" spans="6:62" ht="93" customHeight="1" x14ac:dyDescent="0.25">
      <c r="F461" s="401"/>
      <c r="U461" s="401"/>
      <c r="V461" s="402"/>
      <c r="W461" s="402"/>
      <c r="X461" s="402"/>
      <c r="Y461" s="402"/>
      <c r="Z461" s="402"/>
      <c r="AA461" s="402"/>
      <c r="AB461" s="402"/>
      <c r="AC461" s="402"/>
      <c r="AD461" s="402"/>
      <c r="AE461" s="402"/>
      <c r="AF461" s="402"/>
      <c r="AG461" s="402"/>
      <c r="AH461" s="402"/>
      <c r="AI461" s="402"/>
      <c r="AJ461" s="402"/>
      <c r="AK461" s="402"/>
      <c r="AZ461" s="571"/>
      <c r="BA461" s="491"/>
      <c r="BB461" s="491"/>
      <c r="BC461" s="491"/>
      <c r="BD461" s="491"/>
      <c r="BE461" s="491"/>
      <c r="BF461" s="491"/>
      <c r="BG461" s="491"/>
      <c r="BH461" s="491"/>
      <c r="BI461" s="491"/>
      <c r="BJ461" s="491"/>
    </row>
    <row r="462" spans="6:62" ht="93" customHeight="1" x14ac:dyDescent="0.25">
      <c r="F462" s="401"/>
      <c r="U462" s="401"/>
      <c r="V462" s="402"/>
      <c r="W462" s="402"/>
      <c r="X462" s="402"/>
      <c r="Y462" s="402"/>
      <c r="Z462" s="402"/>
      <c r="AA462" s="402"/>
      <c r="AB462" s="402"/>
      <c r="AC462" s="402"/>
      <c r="AD462" s="402"/>
      <c r="AE462" s="402"/>
      <c r="AF462" s="402"/>
      <c r="AG462" s="402"/>
      <c r="AH462" s="402"/>
      <c r="AI462" s="402"/>
      <c r="AJ462" s="402"/>
      <c r="AK462" s="402"/>
      <c r="AZ462" s="571"/>
      <c r="BA462" s="491"/>
      <c r="BB462" s="491"/>
      <c r="BC462" s="491"/>
      <c r="BD462" s="491"/>
      <c r="BE462" s="491"/>
      <c r="BF462" s="491"/>
      <c r="BG462" s="491"/>
      <c r="BH462" s="491"/>
      <c r="BI462" s="491"/>
      <c r="BJ462" s="491"/>
    </row>
    <row r="463" spans="6:62" ht="93" customHeight="1" x14ac:dyDescent="0.25">
      <c r="F463" s="401"/>
      <c r="U463" s="401"/>
      <c r="V463" s="402"/>
      <c r="W463" s="402"/>
      <c r="X463" s="402"/>
      <c r="Y463" s="402"/>
      <c r="Z463" s="402"/>
      <c r="AA463" s="402"/>
      <c r="AB463" s="402"/>
      <c r="AC463" s="402"/>
      <c r="AD463" s="402"/>
      <c r="AE463" s="402"/>
      <c r="AF463" s="402"/>
      <c r="AG463" s="402"/>
      <c r="AH463" s="402"/>
      <c r="AI463" s="402"/>
      <c r="AJ463" s="402"/>
      <c r="AK463" s="402"/>
      <c r="AZ463" s="571"/>
      <c r="BA463" s="491"/>
      <c r="BB463" s="491"/>
      <c r="BC463" s="491"/>
      <c r="BD463" s="491"/>
      <c r="BE463" s="491"/>
      <c r="BF463" s="491"/>
      <c r="BG463" s="491"/>
      <c r="BH463" s="491"/>
      <c r="BI463" s="491"/>
      <c r="BJ463" s="491"/>
    </row>
    <row r="464" spans="6:62" ht="93" customHeight="1" x14ac:dyDescent="0.25">
      <c r="F464" s="401"/>
      <c r="U464" s="401"/>
      <c r="V464" s="402"/>
      <c r="W464" s="402"/>
      <c r="X464" s="402"/>
      <c r="Y464" s="402"/>
      <c r="Z464" s="402"/>
      <c r="AA464" s="402"/>
      <c r="AB464" s="402"/>
      <c r="AC464" s="402"/>
      <c r="AD464" s="402"/>
      <c r="AE464" s="402"/>
      <c r="AF464" s="402"/>
      <c r="AG464" s="402"/>
      <c r="AH464" s="402"/>
      <c r="AI464" s="402"/>
      <c r="AJ464" s="402"/>
      <c r="AK464" s="402"/>
      <c r="AZ464" s="571"/>
      <c r="BA464" s="491"/>
      <c r="BB464" s="491"/>
      <c r="BC464" s="491"/>
      <c r="BD464" s="491"/>
      <c r="BE464" s="491"/>
      <c r="BF464" s="491"/>
      <c r="BG464" s="491"/>
      <c r="BH464" s="491"/>
      <c r="BI464" s="491"/>
      <c r="BJ464" s="491"/>
    </row>
    <row r="465" spans="6:62" ht="93" customHeight="1" x14ac:dyDescent="0.25">
      <c r="F465" s="401"/>
      <c r="U465" s="401"/>
      <c r="V465" s="402"/>
      <c r="W465" s="402"/>
      <c r="X465" s="402"/>
      <c r="Y465" s="402"/>
      <c r="Z465" s="402"/>
      <c r="AA465" s="402"/>
      <c r="AB465" s="402"/>
      <c r="AC465" s="402"/>
      <c r="AD465" s="402"/>
      <c r="AE465" s="402"/>
      <c r="AF465" s="402"/>
      <c r="AG465" s="402"/>
      <c r="AH465" s="402"/>
      <c r="AI465" s="402"/>
      <c r="AJ465" s="402"/>
      <c r="AK465" s="402"/>
      <c r="AZ465" s="571"/>
      <c r="BA465" s="491"/>
      <c r="BB465" s="491"/>
      <c r="BC465" s="491"/>
      <c r="BD465" s="491"/>
      <c r="BE465" s="491"/>
      <c r="BF465" s="491"/>
      <c r="BG465" s="491"/>
      <c r="BH465" s="491"/>
      <c r="BI465" s="491"/>
      <c r="BJ465" s="491"/>
    </row>
    <row r="466" spans="6:62" ht="93" customHeight="1" x14ac:dyDescent="0.25">
      <c r="F466" s="401"/>
      <c r="U466" s="401"/>
      <c r="V466" s="402"/>
      <c r="W466" s="402"/>
      <c r="X466" s="402"/>
      <c r="Y466" s="402"/>
      <c r="Z466" s="402"/>
      <c r="AA466" s="402"/>
      <c r="AB466" s="402"/>
      <c r="AC466" s="402"/>
      <c r="AD466" s="402"/>
      <c r="AE466" s="402"/>
      <c r="AF466" s="402"/>
      <c r="AG466" s="402"/>
      <c r="AH466" s="402"/>
      <c r="AI466" s="402"/>
      <c r="AJ466" s="402"/>
      <c r="AK466" s="402"/>
      <c r="AZ466" s="571"/>
      <c r="BA466" s="491"/>
      <c r="BB466" s="491"/>
      <c r="BC466" s="491"/>
      <c r="BD466" s="491"/>
      <c r="BE466" s="491"/>
      <c r="BF466" s="491"/>
      <c r="BG466" s="491"/>
      <c r="BH466" s="491"/>
      <c r="BI466" s="491"/>
      <c r="BJ466" s="491"/>
    </row>
    <row r="467" spans="6:62" ht="93" customHeight="1" x14ac:dyDescent="0.25">
      <c r="F467" s="401"/>
      <c r="U467" s="401"/>
      <c r="V467" s="402"/>
      <c r="W467" s="402"/>
      <c r="X467" s="402"/>
      <c r="Y467" s="402"/>
      <c r="Z467" s="402"/>
      <c r="AA467" s="402"/>
      <c r="AB467" s="402"/>
      <c r="AC467" s="402"/>
      <c r="AD467" s="402"/>
      <c r="AE467" s="402"/>
      <c r="AF467" s="402"/>
      <c r="AG467" s="402"/>
      <c r="AH467" s="402"/>
      <c r="AI467" s="402"/>
      <c r="AJ467" s="402"/>
      <c r="AK467" s="402"/>
      <c r="AZ467" s="571"/>
      <c r="BA467" s="491"/>
      <c r="BB467" s="491"/>
      <c r="BC467" s="491"/>
      <c r="BD467" s="491"/>
      <c r="BE467" s="491"/>
      <c r="BF467" s="491"/>
      <c r="BG467" s="491"/>
      <c r="BH467" s="491"/>
      <c r="BI467" s="491"/>
      <c r="BJ467" s="491"/>
    </row>
    <row r="468" spans="6:62" ht="93" customHeight="1" x14ac:dyDescent="0.25">
      <c r="F468" s="401"/>
      <c r="U468" s="401"/>
      <c r="V468" s="402"/>
      <c r="W468" s="402"/>
      <c r="X468" s="402"/>
      <c r="Y468" s="402"/>
      <c r="Z468" s="402"/>
      <c r="AA468" s="402"/>
      <c r="AB468" s="402"/>
      <c r="AC468" s="402"/>
      <c r="AD468" s="402"/>
      <c r="AE468" s="402"/>
      <c r="AF468" s="402"/>
      <c r="AG468" s="402"/>
      <c r="AH468" s="402"/>
      <c r="AI468" s="402"/>
      <c r="AJ468" s="402"/>
      <c r="AK468" s="402"/>
      <c r="AZ468" s="571"/>
      <c r="BA468" s="491"/>
      <c r="BB468" s="491"/>
      <c r="BC468" s="491"/>
      <c r="BD468" s="491"/>
      <c r="BE468" s="491"/>
      <c r="BF468" s="491"/>
      <c r="BG468" s="491"/>
      <c r="BH468" s="491"/>
      <c r="BI468" s="491"/>
      <c r="BJ468" s="491"/>
    </row>
    <row r="469" spans="6:62" ht="93" customHeight="1" x14ac:dyDescent="0.25">
      <c r="F469" s="401"/>
      <c r="U469" s="401"/>
      <c r="V469" s="402"/>
      <c r="W469" s="402"/>
      <c r="X469" s="402"/>
      <c r="Y469" s="402"/>
      <c r="Z469" s="402"/>
      <c r="AA469" s="402"/>
      <c r="AB469" s="402"/>
      <c r="AC469" s="402"/>
      <c r="AD469" s="402"/>
      <c r="AE469" s="402"/>
      <c r="AF469" s="402"/>
      <c r="AG469" s="402"/>
      <c r="AH469" s="402"/>
      <c r="AI469" s="402"/>
      <c r="AJ469" s="402"/>
      <c r="AK469" s="402"/>
      <c r="AZ469" s="571"/>
      <c r="BA469" s="491"/>
      <c r="BB469" s="491"/>
      <c r="BC469" s="491"/>
      <c r="BD469" s="491"/>
      <c r="BE469" s="491"/>
      <c r="BF469" s="491"/>
      <c r="BG469" s="491"/>
      <c r="BH469" s="491"/>
      <c r="BI469" s="491"/>
      <c r="BJ469" s="491"/>
    </row>
    <row r="470" spans="6:62" ht="93" customHeight="1" x14ac:dyDescent="0.25">
      <c r="F470" s="401"/>
      <c r="U470" s="401"/>
      <c r="V470" s="402"/>
      <c r="W470" s="402"/>
      <c r="X470" s="402"/>
      <c r="Y470" s="402"/>
      <c r="Z470" s="402"/>
      <c r="AA470" s="402"/>
      <c r="AB470" s="402"/>
      <c r="AC470" s="402"/>
      <c r="AD470" s="402"/>
      <c r="AE470" s="402"/>
      <c r="AF470" s="402"/>
      <c r="AG470" s="402"/>
      <c r="AH470" s="402"/>
      <c r="AI470" s="402"/>
      <c r="AJ470" s="402"/>
      <c r="AK470" s="402"/>
      <c r="AZ470" s="571"/>
      <c r="BA470" s="491"/>
      <c r="BB470" s="491"/>
      <c r="BC470" s="491"/>
      <c r="BD470" s="491"/>
      <c r="BE470" s="491"/>
      <c r="BF470" s="491"/>
      <c r="BG470" s="491"/>
      <c r="BH470" s="491"/>
      <c r="BI470" s="491"/>
      <c r="BJ470" s="491"/>
    </row>
    <row r="471" spans="6:62" ht="93" customHeight="1" x14ac:dyDescent="0.25">
      <c r="F471" s="401"/>
      <c r="U471" s="401"/>
      <c r="V471" s="402"/>
      <c r="W471" s="402"/>
      <c r="X471" s="402"/>
      <c r="Y471" s="402"/>
      <c r="Z471" s="402"/>
      <c r="AA471" s="402"/>
      <c r="AB471" s="402"/>
      <c r="AC471" s="402"/>
      <c r="AD471" s="402"/>
      <c r="AE471" s="402"/>
      <c r="AF471" s="402"/>
      <c r="AG471" s="402"/>
      <c r="AH471" s="402"/>
      <c r="AI471" s="402"/>
      <c r="AJ471" s="402"/>
      <c r="AK471" s="402"/>
      <c r="AZ471" s="571"/>
      <c r="BA471" s="491"/>
      <c r="BB471" s="491"/>
      <c r="BC471" s="491"/>
      <c r="BD471" s="491"/>
      <c r="BE471" s="491"/>
      <c r="BF471" s="491"/>
      <c r="BG471" s="491"/>
      <c r="BH471" s="491"/>
      <c r="BI471" s="491"/>
      <c r="BJ471" s="491"/>
    </row>
    <row r="472" spans="6:62" ht="93" customHeight="1" x14ac:dyDescent="0.25">
      <c r="F472" s="401"/>
      <c r="U472" s="401"/>
      <c r="V472" s="402"/>
      <c r="W472" s="402"/>
      <c r="X472" s="402"/>
      <c r="Y472" s="402"/>
      <c r="Z472" s="402"/>
      <c r="AA472" s="402"/>
      <c r="AB472" s="402"/>
      <c r="AC472" s="402"/>
      <c r="AD472" s="402"/>
      <c r="AE472" s="402"/>
      <c r="AF472" s="402"/>
      <c r="AG472" s="402"/>
      <c r="AH472" s="402"/>
      <c r="AI472" s="402"/>
      <c r="AJ472" s="402"/>
      <c r="AK472" s="402"/>
      <c r="AZ472" s="571"/>
      <c r="BA472" s="491"/>
      <c r="BB472" s="491"/>
      <c r="BC472" s="491"/>
      <c r="BD472" s="491"/>
      <c r="BE472" s="491"/>
      <c r="BF472" s="491"/>
      <c r="BG472" s="491"/>
      <c r="BH472" s="491"/>
      <c r="BI472" s="491"/>
      <c r="BJ472" s="491"/>
    </row>
    <row r="473" spans="6:62" ht="93" customHeight="1" x14ac:dyDescent="0.25">
      <c r="F473" s="401"/>
      <c r="U473" s="401"/>
      <c r="V473" s="402"/>
      <c r="W473" s="402"/>
      <c r="X473" s="402"/>
      <c r="Y473" s="402"/>
      <c r="Z473" s="402"/>
      <c r="AA473" s="402"/>
      <c r="AB473" s="402"/>
      <c r="AC473" s="402"/>
      <c r="AD473" s="402"/>
      <c r="AE473" s="402"/>
      <c r="AF473" s="402"/>
      <c r="AG473" s="402"/>
      <c r="AH473" s="402"/>
      <c r="AI473" s="402"/>
      <c r="AJ473" s="402"/>
      <c r="AK473" s="402"/>
      <c r="AZ473" s="571"/>
      <c r="BA473" s="491"/>
      <c r="BB473" s="491"/>
      <c r="BC473" s="491"/>
      <c r="BD473" s="491"/>
      <c r="BE473" s="491"/>
      <c r="BF473" s="491"/>
      <c r="BG473" s="491"/>
      <c r="BH473" s="491"/>
      <c r="BI473" s="491"/>
      <c r="BJ473" s="491"/>
    </row>
    <row r="474" spans="6:62" ht="93" customHeight="1" x14ac:dyDescent="0.25">
      <c r="F474" s="401"/>
      <c r="U474" s="401"/>
      <c r="V474" s="402"/>
      <c r="W474" s="402"/>
      <c r="X474" s="402"/>
      <c r="Y474" s="402"/>
      <c r="Z474" s="402"/>
      <c r="AA474" s="402"/>
      <c r="AB474" s="402"/>
      <c r="AC474" s="402"/>
      <c r="AD474" s="402"/>
      <c r="AE474" s="402"/>
      <c r="AF474" s="402"/>
      <c r="AG474" s="402"/>
      <c r="AH474" s="402"/>
      <c r="AI474" s="402"/>
      <c r="AJ474" s="402"/>
      <c r="AK474" s="402"/>
      <c r="AZ474" s="571"/>
      <c r="BA474" s="491"/>
      <c r="BB474" s="491"/>
      <c r="BC474" s="491"/>
      <c r="BD474" s="491"/>
      <c r="BE474" s="491"/>
      <c r="BF474" s="491"/>
      <c r="BG474" s="491"/>
      <c r="BH474" s="491"/>
      <c r="BI474" s="491"/>
      <c r="BJ474" s="491"/>
    </row>
    <row r="475" spans="6:62" ht="93" customHeight="1" x14ac:dyDescent="0.25">
      <c r="F475" s="401"/>
      <c r="U475" s="401"/>
      <c r="V475" s="402"/>
      <c r="W475" s="402"/>
      <c r="X475" s="402"/>
      <c r="Y475" s="402"/>
      <c r="Z475" s="402"/>
      <c r="AA475" s="402"/>
      <c r="AB475" s="402"/>
      <c r="AC475" s="402"/>
      <c r="AD475" s="402"/>
      <c r="AE475" s="402"/>
      <c r="AF475" s="402"/>
      <c r="AG475" s="402"/>
      <c r="AH475" s="402"/>
      <c r="AI475" s="402"/>
      <c r="AJ475" s="402"/>
      <c r="AK475" s="402"/>
      <c r="AZ475" s="571"/>
      <c r="BA475" s="491"/>
      <c r="BB475" s="491"/>
      <c r="BC475" s="491"/>
      <c r="BD475" s="491"/>
      <c r="BE475" s="491"/>
      <c r="BF475" s="491"/>
      <c r="BG475" s="491"/>
      <c r="BH475" s="491"/>
      <c r="BI475" s="491"/>
      <c r="BJ475" s="491"/>
    </row>
    <row r="476" spans="6:62" ht="93" customHeight="1" x14ac:dyDescent="0.25">
      <c r="F476" s="401"/>
      <c r="U476" s="401"/>
      <c r="V476" s="402"/>
      <c r="W476" s="402"/>
      <c r="X476" s="402"/>
      <c r="Y476" s="402"/>
      <c r="Z476" s="402"/>
      <c r="AA476" s="402"/>
      <c r="AB476" s="402"/>
      <c r="AC476" s="402"/>
      <c r="AD476" s="402"/>
      <c r="AE476" s="402"/>
      <c r="AF476" s="402"/>
      <c r="AG476" s="402"/>
      <c r="AH476" s="402"/>
      <c r="AI476" s="402"/>
      <c r="AJ476" s="402"/>
      <c r="AK476" s="402"/>
      <c r="AZ476" s="571"/>
      <c r="BA476" s="491"/>
      <c r="BB476" s="491"/>
      <c r="BC476" s="491"/>
      <c r="BD476" s="491"/>
      <c r="BE476" s="491"/>
      <c r="BF476" s="491"/>
      <c r="BG476" s="491"/>
      <c r="BH476" s="491"/>
      <c r="BI476" s="491"/>
      <c r="BJ476" s="491"/>
    </row>
    <row r="477" spans="6:62" ht="93" customHeight="1" x14ac:dyDescent="0.25">
      <c r="F477" s="401"/>
      <c r="U477" s="401"/>
      <c r="V477" s="402"/>
      <c r="W477" s="402"/>
      <c r="X477" s="402"/>
      <c r="Y477" s="402"/>
      <c r="Z477" s="402"/>
      <c r="AA477" s="402"/>
      <c r="AB477" s="402"/>
      <c r="AC477" s="402"/>
      <c r="AD477" s="402"/>
      <c r="AE477" s="402"/>
      <c r="AF477" s="402"/>
      <c r="AG477" s="402"/>
      <c r="AH477" s="402"/>
      <c r="AI477" s="402"/>
      <c r="AJ477" s="402"/>
      <c r="AK477" s="402"/>
      <c r="AZ477" s="571"/>
      <c r="BA477" s="491"/>
      <c r="BB477" s="491"/>
      <c r="BC477" s="491"/>
      <c r="BD477" s="491"/>
      <c r="BE477" s="491"/>
      <c r="BF477" s="491"/>
      <c r="BG477" s="491"/>
      <c r="BH477" s="491"/>
      <c r="BI477" s="491"/>
      <c r="BJ477" s="491"/>
    </row>
    <row r="478" spans="6:62" ht="93" customHeight="1" x14ac:dyDescent="0.25">
      <c r="F478" s="401"/>
      <c r="U478" s="401"/>
      <c r="V478" s="402"/>
      <c r="W478" s="402"/>
      <c r="X478" s="402"/>
      <c r="Y478" s="402"/>
      <c r="Z478" s="402"/>
      <c r="AA478" s="402"/>
      <c r="AB478" s="402"/>
      <c r="AC478" s="402"/>
      <c r="AD478" s="402"/>
      <c r="AE478" s="402"/>
      <c r="AF478" s="402"/>
      <c r="AG478" s="402"/>
      <c r="AH478" s="402"/>
      <c r="AI478" s="402"/>
      <c r="AJ478" s="402"/>
      <c r="AK478" s="402"/>
      <c r="AZ478" s="571"/>
      <c r="BA478" s="491"/>
      <c r="BB478" s="491"/>
      <c r="BC478" s="491"/>
      <c r="BD478" s="491"/>
      <c r="BE478" s="491"/>
      <c r="BF478" s="491"/>
      <c r="BG478" s="491"/>
      <c r="BH478" s="491"/>
      <c r="BI478" s="491"/>
      <c r="BJ478" s="491"/>
    </row>
    <row r="479" spans="6:62" ht="93" customHeight="1" x14ac:dyDescent="0.25">
      <c r="F479" s="401"/>
      <c r="U479" s="401"/>
      <c r="V479" s="402"/>
      <c r="W479" s="402"/>
      <c r="X479" s="402"/>
      <c r="Y479" s="402"/>
      <c r="Z479" s="402"/>
      <c r="AA479" s="402"/>
      <c r="AB479" s="402"/>
      <c r="AC479" s="402"/>
      <c r="AD479" s="402"/>
      <c r="AE479" s="402"/>
      <c r="AF479" s="402"/>
      <c r="AG479" s="402"/>
      <c r="AH479" s="402"/>
      <c r="AI479" s="402"/>
      <c r="AJ479" s="402"/>
      <c r="AK479" s="402"/>
      <c r="AZ479" s="571"/>
      <c r="BA479" s="491"/>
      <c r="BB479" s="491"/>
      <c r="BC479" s="491"/>
      <c r="BD479" s="491"/>
      <c r="BE479" s="491"/>
      <c r="BF479" s="491"/>
      <c r="BG479" s="491"/>
      <c r="BH479" s="491"/>
      <c r="BI479" s="491"/>
      <c r="BJ479" s="491"/>
    </row>
    <row r="480" spans="6:62" ht="93" customHeight="1" x14ac:dyDescent="0.25">
      <c r="F480" s="401"/>
      <c r="U480" s="401"/>
      <c r="V480" s="402"/>
      <c r="W480" s="402"/>
      <c r="X480" s="402"/>
      <c r="Y480" s="402"/>
      <c r="Z480" s="402"/>
      <c r="AA480" s="402"/>
      <c r="AB480" s="402"/>
      <c r="AC480" s="402"/>
      <c r="AD480" s="402"/>
      <c r="AE480" s="402"/>
      <c r="AF480" s="402"/>
      <c r="AG480" s="402"/>
      <c r="AH480" s="402"/>
      <c r="AI480" s="402"/>
      <c r="AJ480" s="402"/>
      <c r="AK480" s="402"/>
      <c r="AZ480" s="571"/>
      <c r="BA480" s="491"/>
      <c r="BB480" s="491"/>
      <c r="BC480" s="491"/>
      <c r="BD480" s="491"/>
      <c r="BE480" s="491"/>
      <c r="BF480" s="491"/>
      <c r="BG480" s="491"/>
      <c r="BH480" s="491"/>
      <c r="BI480" s="491"/>
      <c r="BJ480" s="491"/>
    </row>
    <row r="481" spans="6:62" ht="93" customHeight="1" x14ac:dyDescent="0.25">
      <c r="F481" s="401"/>
      <c r="U481" s="401"/>
      <c r="V481" s="402"/>
      <c r="W481" s="402"/>
      <c r="X481" s="402"/>
      <c r="Y481" s="402"/>
      <c r="Z481" s="402"/>
      <c r="AA481" s="402"/>
      <c r="AB481" s="402"/>
      <c r="AC481" s="402"/>
      <c r="AD481" s="402"/>
      <c r="AE481" s="402"/>
      <c r="AF481" s="402"/>
      <c r="AG481" s="402"/>
      <c r="AH481" s="402"/>
      <c r="AI481" s="402"/>
      <c r="AJ481" s="402"/>
      <c r="AK481" s="402"/>
      <c r="AZ481" s="571"/>
      <c r="BA481" s="491"/>
      <c r="BB481" s="491"/>
      <c r="BC481" s="491"/>
      <c r="BD481" s="491"/>
      <c r="BE481" s="491"/>
      <c r="BF481" s="491"/>
      <c r="BG481" s="491"/>
      <c r="BH481" s="491"/>
      <c r="BI481" s="491"/>
      <c r="BJ481" s="491"/>
    </row>
    <row r="482" spans="6:62" ht="93" customHeight="1" x14ac:dyDescent="0.25">
      <c r="F482" s="401"/>
      <c r="U482" s="401"/>
      <c r="V482" s="402"/>
      <c r="W482" s="402"/>
      <c r="X482" s="402"/>
      <c r="Y482" s="402"/>
      <c r="Z482" s="402"/>
      <c r="AA482" s="402"/>
      <c r="AB482" s="402"/>
      <c r="AC482" s="402"/>
      <c r="AD482" s="402"/>
      <c r="AE482" s="402"/>
      <c r="AF482" s="402"/>
      <c r="AG482" s="402"/>
      <c r="AH482" s="402"/>
      <c r="AI482" s="402"/>
      <c r="AJ482" s="402"/>
      <c r="AK482" s="402"/>
      <c r="AZ482" s="571"/>
      <c r="BA482" s="491"/>
      <c r="BB482" s="491"/>
      <c r="BC482" s="491"/>
      <c r="BD482" s="491"/>
      <c r="BE482" s="491"/>
      <c r="BF482" s="491"/>
      <c r="BG482" s="491"/>
      <c r="BH482" s="491"/>
      <c r="BI482" s="491"/>
      <c r="BJ482" s="491"/>
    </row>
    <row r="483" spans="6:62" ht="93" customHeight="1" x14ac:dyDescent="0.25">
      <c r="F483" s="401"/>
      <c r="U483" s="401"/>
      <c r="V483" s="402"/>
      <c r="W483" s="402"/>
      <c r="X483" s="402"/>
      <c r="Y483" s="402"/>
      <c r="Z483" s="402"/>
      <c r="AA483" s="402"/>
      <c r="AB483" s="402"/>
      <c r="AC483" s="402"/>
      <c r="AD483" s="402"/>
      <c r="AE483" s="402"/>
      <c r="AF483" s="402"/>
      <c r="AG483" s="402"/>
      <c r="AH483" s="402"/>
      <c r="AI483" s="402"/>
      <c r="AJ483" s="402"/>
      <c r="AK483" s="402"/>
      <c r="AZ483" s="571"/>
      <c r="BA483" s="491"/>
      <c r="BB483" s="491"/>
      <c r="BC483" s="491"/>
      <c r="BD483" s="491"/>
      <c r="BE483" s="491"/>
      <c r="BF483" s="491"/>
      <c r="BG483" s="491"/>
      <c r="BH483" s="491"/>
      <c r="BI483" s="491"/>
      <c r="BJ483" s="491"/>
    </row>
    <row r="484" spans="6:62" ht="93" customHeight="1" x14ac:dyDescent="0.25">
      <c r="F484" s="401"/>
      <c r="U484" s="401"/>
      <c r="V484" s="402"/>
      <c r="W484" s="402"/>
      <c r="X484" s="402"/>
      <c r="Y484" s="402"/>
      <c r="Z484" s="402"/>
      <c r="AA484" s="402"/>
      <c r="AB484" s="402"/>
      <c r="AC484" s="402"/>
      <c r="AD484" s="402"/>
      <c r="AE484" s="402"/>
      <c r="AF484" s="402"/>
      <c r="AG484" s="402"/>
      <c r="AH484" s="402"/>
      <c r="AI484" s="402"/>
      <c r="AJ484" s="402"/>
      <c r="AK484" s="402"/>
      <c r="AZ484" s="571"/>
      <c r="BA484" s="491"/>
      <c r="BB484" s="491"/>
      <c r="BC484" s="491"/>
      <c r="BD484" s="491"/>
      <c r="BE484" s="491"/>
      <c r="BF484" s="491"/>
      <c r="BG484" s="491"/>
      <c r="BH484" s="491"/>
      <c r="BI484" s="491"/>
      <c r="BJ484" s="491"/>
    </row>
    <row r="485" spans="6:62" ht="93" customHeight="1" x14ac:dyDescent="0.25">
      <c r="F485" s="401"/>
      <c r="U485" s="401"/>
      <c r="V485" s="402"/>
      <c r="W485" s="402"/>
      <c r="X485" s="402"/>
      <c r="Y485" s="402"/>
      <c r="Z485" s="402"/>
      <c r="AA485" s="402"/>
      <c r="AB485" s="402"/>
      <c r="AC485" s="402"/>
      <c r="AD485" s="402"/>
      <c r="AE485" s="402"/>
      <c r="AF485" s="402"/>
      <c r="AG485" s="402"/>
      <c r="AH485" s="402"/>
      <c r="AI485" s="402"/>
      <c r="AJ485" s="402"/>
      <c r="AK485" s="402"/>
      <c r="AZ485" s="571"/>
      <c r="BA485" s="491"/>
      <c r="BB485" s="491"/>
      <c r="BC485" s="491"/>
      <c r="BD485" s="491"/>
      <c r="BE485" s="491"/>
      <c r="BF485" s="491"/>
      <c r="BG485" s="491"/>
      <c r="BH485" s="491"/>
      <c r="BI485" s="491"/>
      <c r="BJ485" s="491"/>
    </row>
    <row r="486" spans="6:62" ht="93" customHeight="1" x14ac:dyDescent="0.25">
      <c r="F486" s="401"/>
      <c r="U486" s="401"/>
      <c r="V486" s="402"/>
      <c r="W486" s="402"/>
      <c r="X486" s="402"/>
      <c r="Y486" s="402"/>
      <c r="Z486" s="402"/>
      <c r="AA486" s="402"/>
      <c r="AB486" s="402"/>
      <c r="AC486" s="402"/>
      <c r="AD486" s="402"/>
      <c r="AE486" s="402"/>
      <c r="AF486" s="402"/>
      <c r="AG486" s="402"/>
      <c r="AH486" s="402"/>
      <c r="AI486" s="402"/>
      <c r="AJ486" s="402"/>
      <c r="AK486" s="402"/>
      <c r="AZ486" s="571"/>
      <c r="BA486" s="491"/>
      <c r="BB486" s="491"/>
      <c r="BC486" s="491"/>
      <c r="BD486" s="491"/>
      <c r="BE486" s="491"/>
      <c r="BF486" s="491"/>
      <c r="BG486" s="491"/>
      <c r="BH486" s="491"/>
      <c r="BI486" s="491"/>
      <c r="BJ486" s="491"/>
    </row>
    <row r="487" spans="6:62" ht="93" customHeight="1" x14ac:dyDescent="0.25">
      <c r="F487" s="401"/>
      <c r="U487" s="401"/>
      <c r="V487" s="402"/>
      <c r="W487" s="402"/>
      <c r="X487" s="402"/>
      <c r="Y487" s="402"/>
      <c r="Z487" s="402"/>
      <c r="AA487" s="402"/>
      <c r="AB487" s="402"/>
      <c r="AC487" s="402"/>
      <c r="AD487" s="402"/>
      <c r="AE487" s="402"/>
      <c r="AF487" s="402"/>
      <c r="AG487" s="402"/>
      <c r="AH487" s="402"/>
      <c r="AI487" s="402"/>
      <c r="AJ487" s="402"/>
      <c r="AK487" s="402"/>
      <c r="AZ487" s="571"/>
      <c r="BA487" s="491"/>
      <c r="BB487" s="491"/>
      <c r="BC487" s="491"/>
      <c r="BD487" s="491"/>
      <c r="BE487" s="491"/>
      <c r="BF487" s="491"/>
      <c r="BG487" s="491"/>
      <c r="BH487" s="491"/>
      <c r="BI487" s="491"/>
      <c r="BJ487" s="491"/>
    </row>
    <row r="488" spans="6:62" ht="93" customHeight="1" x14ac:dyDescent="0.25">
      <c r="F488" s="401"/>
      <c r="U488" s="401"/>
      <c r="V488" s="402"/>
      <c r="W488" s="402"/>
      <c r="X488" s="402"/>
      <c r="Y488" s="402"/>
      <c r="Z488" s="402"/>
      <c r="AA488" s="402"/>
      <c r="AB488" s="402"/>
      <c r="AC488" s="402"/>
      <c r="AD488" s="402"/>
      <c r="AE488" s="402"/>
      <c r="AF488" s="402"/>
      <c r="AG488" s="402"/>
      <c r="AH488" s="402"/>
      <c r="AI488" s="402"/>
      <c r="AJ488" s="402"/>
      <c r="AK488" s="402"/>
      <c r="AZ488" s="571"/>
      <c r="BA488" s="491"/>
      <c r="BB488" s="491"/>
      <c r="BC488" s="491"/>
      <c r="BD488" s="491"/>
      <c r="BE488" s="491"/>
      <c r="BF488" s="491"/>
      <c r="BG488" s="491"/>
      <c r="BH488" s="491"/>
      <c r="BI488" s="491"/>
      <c r="BJ488" s="491"/>
    </row>
    <row r="489" spans="6:62" ht="93" customHeight="1" x14ac:dyDescent="0.25">
      <c r="F489" s="401"/>
      <c r="U489" s="401"/>
      <c r="V489" s="402"/>
      <c r="W489" s="402"/>
      <c r="X489" s="402"/>
      <c r="Y489" s="402"/>
      <c r="Z489" s="402"/>
      <c r="AA489" s="402"/>
      <c r="AB489" s="402"/>
      <c r="AC489" s="402"/>
      <c r="AD489" s="402"/>
      <c r="AE489" s="402"/>
      <c r="AF489" s="402"/>
      <c r="AG489" s="402"/>
      <c r="AH489" s="402"/>
      <c r="AI489" s="402"/>
      <c r="AJ489" s="402"/>
      <c r="AK489" s="402"/>
      <c r="AZ489" s="571"/>
      <c r="BA489" s="491"/>
      <c r="BB489" s="491"/>
      <c r="BC489" s="491"/>
      <c r="BD489" s="491"/>
      <c r="BE489" s="491"/>
      <c r="BF489" s="491"/>
      <c r="BG489" s="491"/>
      <c r="BH489" s="491"/>
      <c r="BI489" s="491"/>
      <c r="BJ489" s="491"/>
    </row>
    <row r="490" spans="6:62" ht="93" customHeight="1" x14ac:dyDescent="0.25">
      <c r="F490" s="401"/>
      <c r="U490" s="401"/>
      <c r="V490" s="402"/>
      <c r="W490" s="402"/>
      <c r="X490" s="402"/>
      <c r="Y490" s="402"/>
      <c r="Z490" s="402"/>
      <c r="AA490" s="402"/>
      <c r="AB490" s="402"/>
      <c r="AC490" s="402"/>
      <c r="AD490" s="402"/>
      <c r="AE490" s="402"/>
      <c r="AF490" s="402"/>
      <c r="AG490" s="402"/>
      <c r="AH490" s="402"/>
      <c r="AI490" s="402"/>
      <c r="AJ490" s="402"/>
      <c r="AK490" s="402"/>
      <c r="AZ490" s="571"/>
      <c r="BA490" s="491"/>
      <c r="BB490" s="491"/>
      <c r="BC490" s="491"/>
      <c r="BD490" s="491"/>
      <c r="BE490" s="491"/>
      <c r="BF490" s="491"/>
      <c r="BG490" s="491"/>
      <c r="BH490" s="491"/>
      <c r="BI490" s="491"/>
      <c r="BJ490" s="491"/>
    </row>
    <row r="491" spans="6:62" ht="93" customHeight="1" x14ac:dyDescent="0.25">
      <c r="F491" s="401"/>
      <c r="U491" s="401"/>
      <c r="V491" s="402"/>
      <c r="W491" s="402"/>
      <c r="X491" s="402"/>
      <c r="Y491" s="402"/>
      <c r="Z491" s="402"/>
      <c r="AA491" s="402"/>
      <c r="AB491" s="402"/>
      <c r="AC491" s="402"/>
      <c r="AD491" s="402"/>
      <c r="AE491" s="402"/>
      <c r="AF491" s="402"/>
      <c r="AG491" s="402"/>
      <c r="AH491" s="402"/>
      <c r="AI491" s="402"/>
      <c r="AJ491" s="402"/>
      <c r="AK491" s="402"/>
      <c r="AZ491" s="571"/>
      <c r="BA491" s="491"/>
      <c r="BB491" s="491"/>
      <c r="BC491" s="491"/>
      <c r="BD491" s="491"/>
      <c r="BE491" s="491"/>
      <c r="BF491" s="491"/>
      <c r="BG491" s="491"/>
      <c r="BH491" s="491"/>
      <c r="BI491" s="491"/>
      <c r="BJ491" s="491"/>
    </row>
    <row r="492" spans="6:62" ht="93" customHeight="1" x14ac:dyDescent="0.25">
      <c r="F492" s="401"/>
      <c r="U492" s="401"/>
      <c r="V492" s="402"/>
      <c r="W492" s="402"/>
      <c r="X492" s="402"/>
      <c r="Y492" s="402"/>
      <c r="Z492" s="402"/>
      <c r="AA492" s="402"/>
      <c r="AB492" s="402"/>
      <c r="AC492" s="402"/>
      <c r="AD492" s="402"/>
      <c r="AE492" s="402"/>
      <c r="AF492" s="402"/>
      <c r="AG492" s="402"/>
      <c r="AH492" s="402"/>
      <c r="AI492" s="402"/>
      <c r="AJ492" s="402"/>
      <c r="AK492" s="402"/>
      <c r="AZ492" s="571"/>
      <c r="BA492" s="491"/>
      <c r="BB492" s="491"/>
      <c r="BC492" s="491"/>
      <c r="BD492" s="491"/>
      <c r="BE492" s="491"/>
      <c r="BF492" s="491"/>
      <c r="BG492" s="491"/>
      <c r="BH492" s="491"/>
      <c r="BI492" s="491"/>
      <c r="BJ492" s="491"/>
    </row>
    <row r="493" spans="6:62" ht="93" customHeight="1" x14ac:dyDescent="0.25">
      <c r="F493" s="401"/>
      <c r="U493" s="401"/>
      <c r="V493" s="402"/>
      <c r="W493" s="402"/>
      <c r="X493" s="402"/>
      <c r="Y493" s="402"/>
      <c r="Z493" s="402"/>
      <c r="AA493" s="402"/>
      <c r="AB493" s="402"/>
      <c r="AC493" s="402"/>
      <c r="AD493" s="402"/>
      <c r="AE493" s="402"/>
      <c r="AF493" s="402"/>
      <c r="AG493" s="402"/>
      <c r="AH493" s="402"/>
      <c r="AI493" s="402"/>
      <c r="AJ493" s="402"/>
      <c r="AK493" s="402"/>
      <c r="AZ493" s="571"/>
      <c r="BA493" s="491"/>
      <c r="BB493" s="491"/>
      <c r="BC493" s="491"/>
      <c r="BD493" s="491"/>
      <c r="BE493" s="491"/>
      <c r="BF493" s="491"/>
      <c r="BG493" s="491"/>
      <c r="BH493" s="491"/>
      <c r="BI493" s="491"/>
      <c r="BJ493" s="491"/>
    </row>
    <row r="494" spans="6:62" ht="93" customHeight="1" x14ac:dyDescent="0.25">
      <c r="F494" s="401"/>
      <c r="U494" s="401"/>
      <c r="V494" s="402"/>
      <c r="W494" s="402"/>
      <c r="X494" s="402"/>
      <c r="Y494" s="402"/>
      <c r="Z494" s="402"/>
      <c r="AA494" s="402"/>
      <c r="AB494" s="402"/>
      <c r="AC494" s="402"/>
      <c r="AD494" s="402"/>
      <c r="AE494" s="402"/>
      <c r="AF494" s="402"/>
      <c r="AG494" s="402"/>
      <c r="AH494" s="402"/>
      <c r="AI494" s="402"/>
      <c r="AJ494" s="402"/>
      <c r="AK494" s="402"/>
      <c r="AZ494" s="571"/>
      <c r="BA494" s="491"/>
      <c r="BB494" s="491"/>
      <c r="BC494" s="491"/>
      <c r="BD494" s="491"/>
      <c r="BE494" s="491"/>
      <c r="BF494" s="491"/>
      <c r="BG494" s="491"/>
      <c r="BH494" s="491"/>
      <c r="BI494" s="491"/>
      <c r="BJ494" s="491"/>
    </row>
    <row r="495" spans="6:62" ht="93" customHeight="1" x14ac:dyDescent="0.25">
      <c r="F495" s="401"/>
      <c r="U495" s="401"/>
      <c r="V495" s="402"/>
      <c r="W495" s="402"/>
      <c r="X495" s="402"/>
      <c r="Y495" s="402"/>
      <c r="Z495" s="402"/>
      <c r="AA495" s="402"/>
      <c r="AB495" s="402"/>
      <c r="AC495" s="402"/>
      <c r="AD495" s="402"/>
      <c r="AE495" s="402"/>
      <c r="AF495" s="402"/>
      <c r="AG495" s="402"/>
      <c r="AH495" s="402"/>
      <c r="AI495" s="402"/>
      <c r="AJ495" s="402"/>
      <c r="AK495" s="402"/>
      <c r="AZ495" s="571"/>
      <c r="BA495" s="491"/>
      <c r="BB495" s="491"/>
      <c r="BC495" s="491"/>
      <c r="BD495" s="491"/>
      <c r="BE495" s="491"/>
      <c r="BF495" s="491"/>
      <c r="BG495" s="491"/>
      <c r="BH495" s="491"/>
      <c r="BI495" s="491"/>
      <c r="BJ495" s="491"/>
    </row>
    <row r="496" spans="6:62" ht="93" customHeight="1" x14ac:dyDescent="0.25">
      <c r="F496" s="401"/>
      <c r="U496" s="401"/>
      <c r="V496" s="402"/>
      <c r="W496" s="402"/>
      <c r="X496" s="402"/>
      <c r="Y496" s="402"/>
      <c r="Z496" s="402"/>
      <c r="AA496" s="402"/>
      <c r="AB496" s="402"/>
      <c r="AC496" s="402"/>
      <c r="AD496" s="402"/>
      <c r="AE496" s="402"/>
      <c r="AF496" s="402"/>
      <c r="AG496" s="402"/>
      <c r="AH496" s="402"/>
      <c r="AI496" s="402"/>
      <c r="AJ496" s="402"/>
      <c r="AK496" s="402"/>
      <c r="AZ496" s="571"/>
      <c r="BA496" s="491"/>
      <c r="BB496" s="491"/>
      <c r="BC496" s="491"/>
      <c r="BD496" s="491"/>
      <c r="BE496" s="491"/>
      <c r="BF496" s="491"/>
      <c r="BG496" s="491"/>
      <c r="BH496" s="491"/>
      <c r="BI496" s="491"/>
      <c r="BJ496" s="491"/>
    </row>
    <row r="497" spans="6:62" ht="93" customHeight="1" x14ac:dyDescent="0.25">
      <c r="F497" s="401"/>
      <c r="U497" s="401"/>
      <c r="V497" s="402"/>
      <c r="W497" s="402"/>
      <c r="X497" s="402"/>
      <c r="Y497" s="402"/>
      <c r="Z497" s="402"/>
      <c r="AA497" s="402"/>
      <c r="AB497" s="402"/>
      <c r="AC497" s="402"/>
      <c r="AD497" s="402"/>
      <c r="AE497" s="402"/>
      <c r="AF497" s="402"/>
      <c r="AG497" s="402"/>
      <c r="AH497" s="402"/>
      <c r="AI497" s="402"/>
      <c r="AJ497" s="402"/>
      <c r="AK497" s="402"/>
      <c r="AZ497" s="571"/>
      <c r="BA497" s="491"/>
      <c r="BB497" s="491"/>
      <c r="BC497" s="491"/>
      <c r="BD497" s="491"/>
      <c r="BE497" s="491"/>
      <c r="BF497" s="491"/>
      <c r="BG497" s="491"/>
      <c r="BH497" s="491"/>
      <c r="BI497" s="491"/>
      <c r="BJ497" s="491"/>
    </row>
    <row r="498" spans="6:62" ht="93" customHeight="1" x14ac:dyDescent="0.25">
      <c r="F498" s="401"/>
      <c r="U498" s="401"/>
      <c r="V498" s="402"/>
      <c r="W498" s="402"/>
      <c r="X498" s="402"/>
      <c r="Y498" s="402"/>
      <c r="Z498" s="402"/>
      <c r="AA498" s="402"/>
      <c r="AB498" s="402"/>
      <c r="AC498" s="402"/>
      <c r="AD498" s="402"/>
      <c r="AE498" s="402"/>
      <c r="AF498" s="402"/>
      <c r="AG498" s="402"/>
      <c r="AH498" s="402"/>
      <c r="AI498" s="402"/>
      <c r="AJ498" s="402"/>
      <c r="AK498" s="402"/>
      <c r="AZ498" s="571"/>
      <c r="BA498" s="491"/>
      <c r="BB498" s="491"/>
      <c r="BC498" s="491"/>
      <c r="BD498" s="491"/>
      <c r="BE498" s="491"/>
      <c r="BF498" s="491"/>
      <c r="BG498" s="491"/>
      <c r="BH498" s="491"/>
      <c r="BI498" s="491"/>
      <c r="BJ498" s="491"/>
    </row>
    <row r="499" spans="6:62" ht="93" customHeight="1" x14ac:dyDescent="0.25">
      <c r="F499" s="401"/>
      <c r="U499" s="401"/>
      <c r="V499" s="402"/>
      <c r="W499" s="402"/>
      <c r="X499" s="402"/>
      <c r="Y499" s="402"/>
      <c r="Z499" s="402"/>
      <c r="AA499" s="402"/>
      <c r="AB499" s="402"/>
      <c r="AC499" s="402"/>
      <c r="AD499" s="402"/>
      <c r="AE499" s="402"/>
      <c r="AF499" s="402"/>
      <c r="AG499" s="402"/>
      <c r="AH499" s="402"/>
      <c r="AI499" s="402"/>
      <c r="AJ499" s="402"/>
      <c r="AK499" s="402"/>
      <c r="AZ499" s="571"/>
      <c r="BA499" s="491"/>
      <c r="BB499" s="491"/>
      <c r="BC499" s="491"/>
      <c r="BD499" s="491"/>
      <c r="BE499" s="491"/>
      <c r="BF499" s="491"/>
      <c r="BG499" s="491"/>
      <c r="BH499" s="491"/>
      <c r="BI499" s="491"/>
      <c r="BJ499" s="491"/>
    </row>
    <row r="500" spans="6:62" ht="93" customHeight="1" x14ac:dyDescent="0.25">
      <c r="F500" s="401"/>
      <c r="U500" s="401"/>
      <c r="V500" s="402"/>
      <c r="W500" s="402"/>
      <c r="X500" s="402"/>
      <c r="Y500" s="402"/>
      <c r="Z500" s="402"/>
      <c r="AA500" s="402"/>
      <c r="AB500" s="402"/>
      <c r="AC500" s="402"/>
      <c r="AD500" s="402"/>
      <c r="AE500" s="402"/>
      <c r="AF500" s="402"/>
      <c r="AG500" s="402"/>
      <c r="AH500" s="402"/>
      <c r="AI500" s="402"/>
      <c r="AJ500" s="402"/>
      <c r="AK500" s="402"/>
      <c r="AZ500" s="571"/>
      <c r="BA500" s="491"/>
      <c r="BB500" s="491"/>
      <c r="BC500" s="491"/>
      <c r="BD500" s="491"/>
      <c r="BE500" s="491"/>
      <c r="BF500" s="491"/>
      <c r="BG500" s="491"/>
      <c r="BH500" s="491"/>
      <c r="BI500" s="491"/>
      <c r="BJ500" s="491"/>
    </row>
    <row r="501" spans="6:62" ht="93" customHeight="1" x14ac:dyDescent="0.25">
      <c r="F501" s="401"/>
      <c r="U501" s="401"/>
      <c r="V501" s="402"/>
      <c r="W501" s="402"/>
      <c r="X501" s="402"/>
      <c r="Y501" s="402"/>
      <c r="Z501" s="402"/>
      <c r="AA501" s="402"/>
      <c r="AB501" s="402"/>
      <c r="AC501" s="402"/>
      <c r="AD501" s="402"/>
      <c r="AE501" s="402"/>
      <c r="AF501" s="402"/>
      <c r="AG501" s="402"/>
      <c r="AH501" s="402"/>
      <c r="AI501" s="402"/>
      <c r="AJ501" s="402"/>
      <c r="AK501" s="402"/>
      <c r="AZ501" s="571"/>
      <c r="BA501" s="491"/>
      <c r="BB501" s="491"/>
      <c r="BC501" s="491"/>
      <c r="BD501" s="491"/>
      <c r="BE501" s="491"/>
      <c r="BF501" s="491"/>
      <c r="BG501" s="491"/>
      <c r="BH501" s="491"/>
      <c r="BI501" s="491"/>
      <c r="BJ501" s="491"/>
    </row>
    <row r="502" spans="6:62" ht="93" customHeight="1" x14ac:dyDescent="0.25">
      <c r="F502" s="401"/>
      <c r="U502" s="401"/>
      <c r="V502" s="402"/>
      <c r="W502" s="402"/>
      <c r="X502" s="402"/>
      <c r="Y502" s="402"/>
      <c r="Z502" s="402"/>
      <c r="AA502" s="402"/>
      <c r="AB502" s="402"/>
      <c r="AC502" s="402"/>
      <c r="AD502" s="402"/>
      <c r="AE502" s="402"/>
      <c r="AF502" s="402"/>
      <c r="AG502" s="402"/>
      <c r="AH502" s="402"/>
      <c r="AI502" s="402"/>
      <c r="AJ502" s="402"/>
      <c r="AK502" s="402"/>
      <c r="AZ502" s="571"/>
      <c r="BA502" s="491"/>
      <c r="BB502" s="491"/>
      <c r="BC502" s="491"/>
      <c r="BD502" s="491"/>
      <c r="BE502" s="491"/>
      <c r="BF502" s="491"/>
      <c r="BG502" s="491"/>
      <c r="BH502" s="491"/>
      <c r="BI502" s="491"/>
      <c r="BJ502" s="491"/>
    </row>
    <row r="503" spans="6:62" ht="93" customHeight="1" x14ac:dyDescent="0.25">
      <c r="F503" s="401"/>
      <c r="U503" s="401"/>
      <c r="V503" s="402"/>
      <c r="W503" s="402"/>
      <c r="X503" s="402"/>
      <c r="Y503" s="402"/>
      <c r="Z503" s="402"/>
      <c r="AA503" s="402"/>
      <c r="AB503" s="402"/>
      <c r="AC503" s="402"/>
      <c r="AD503" s="402"/>
      <c r="AE503" s="402"/>
      <c r="AF503" s="402"/>
      <c r="AG503" s="402"/>
      <c r="AH503" s="402"/>
      <c r="AI503" s="402"/>
      <c r="AJ503" s="402"/>
      <c r="AK503" s="402"/>
      <c r="AZ503" s="571"/>
      <c r="BA503" s="491"/>
      <c r="BB503" s="491"/>
      <c r="BC503" s="491"/>
      <c r="BD503" s="491"/>
      <c r="BE503" s="491"/>
      <c r="BF503" s="491"/>
      <c r="BG503" s="491"/>
      <c r="BH503" s="491"/>
      <c r="BI503" s="491"/>
      <c r="BJ503" s="491"/>
    </row>
    <row r="504" spans="6:62" ht="93" customHeight="1" x14ac:dyDescent="0.25">
      <c r="F504" s="401"/>
      <c r="U504" s="401"/>
      <c r="V504" s="402"/>
      <c r="W504" s="402"/>
      <c r="X504" s="402"/>
      <c r="Y504" s="402"/>
      <c r="Z504" s="402"/>
      <c r="AA504" s="402"/>
      <c r="AB504" s="402"/>
      <c r="AC504" s="402"/>
      <c r="AD504" s="402"/>
      <c r="AE504" s="402"/>
      <c r="AF504" s="402"/>
      <c r="AG504" s="402"/>
      <c r="AH504" s="402"/>
      <c r="AI504" s="402"/>
      <c r="AJ504" s="402"/>
      <c r="AK504" s="402"/>
      <c r="AZ504" s="571"/>
      <c r="BA504" s="491"/>
      <c r="BB504" s="491"/>
      <c r="BC504" s="491"/>
      <c r="BD504" s="491"/>
      <c r="BE504" s="491"/>
      <c r="BF504" s="491"/>
      <c r="BG504" s="491"/>
      <c r="BH504" s="491"/>
      <c r="BI504" s="491"/>
      <c r="BJ504" s="491"/>
    </row>
    <row r="505" spans="6:62" ht="93" customHeight="1" x14ac:dyDescent="0.25">
      <c r="F505" s="401"/>
      <c r="U505" s="401"/>
      <c r="V505" s="402"/>
      <c r="W505" s="402"/>
      <c r="X505" s="402"/>
      <c r="Y505" s="402"/>
      <c r="Z505" s="402"/>
      <c r="AA505" s="402"/>
      <c r="AB505" s="402"/>
      <c r="AC505" s="402"/>
      <c r="AD505" s="402"/>
      <c r="AE505" s="402"/>
      <c r="AF505" s="402"/>
      <c r="AG505" s="402"/>
      <c r="AH505" s="402"/>
      <c r="AI505" s="402"/>
      <c r="AJ505" s="402"/>
      <c r="AK505" s="402"/>
      <c r="AZ505" s="571"/>
      <c r="BA505" s="491"/>
      <c r="BB505" s="491"/>
      <c r="BC505" s="491"/>
      <c r="BD505" s="491"/>
      <c r="BE505" s="491"/>
      <c r="BF505" s="491"/>
      <c r="BG505" s="491"/>
      <c r="BH505" s="491"/>
      <c r="BI505" s="491"/>
      <c r="BJ505" s="491"/>
    </row>
    <row r="506" spans="6:62" ht="93" customHeight="1" x14ac:dyDescent="0.25">
      <c r="F506" s="401"/>
      <c r="U506" s="401"/>
      <c r="V506" s="402"/>
      <c r="W506" s="402"/>
      <c r="X506" s="402"/>
      <c r="Y506" s="402"/>
      <c r="Z506" s="402"/>
      <c r="AA506" s="402"/>
      <c r="AB506" s="402"/>
      <c r="AC506" s="402"/>
      <c r="AD506" s="402"/>
      <c r="AE506" s="402"/>
      <c r="AF506" s="402"/>
      <c r="AG506" s="402"/>
      <c r="AH506" s="402"/>
      <c r="AI506" s="402"/>
      <c r="AJ506" s="402"/>
      <c r="AK506" s="402"/>
      <c r="AZ506" s="571"/>
      <c r="BA506" s="491"/>
      <c r="BB506" s="491"/>
      <c r="BC506" s="491"/>
      <c r="BD506" s="491"/>
      <c r="BE506" s="491"/>
      <c r="BF506" s="491"/>
      <c r="BG506" s="491"/>
      <c r="BH506" s="491"/>
      <c r="BI506" s="491"/>
      <c r="BJ506" s="491"/>
    </row>
    <row r="507" spans="6:62" ht="93" customHeight="1" x14ac:dyDescent="0.25">
      <c r="F507" s="401"/>
      <c r="U507" s="401"/>
      <c r="V507" s="402"/>
      <c r="W507" s="402"/>
      <c r="X507" s="402"/>
      <c r="Y507" s="402"/>
      <c r="Z507" s="402"/>
      <c r="AA507" s="402"/>
      <c r="AB507" s="402"/>
      <c r="AC507" s="402"/>
      <c r="AD507" s="402"/>
      <c r="AE507" s="402"/>
      <c r="AF507" s="402"/>
      <c r="AG507" s="402"/>
      <c r="AH507" s="402"/>
      <c r="AI507" s="402"/>
      <c r="AJ507" s="402"/>
      <c r="AK507" s="402"/>
      <c r="AZ507" s="571"/>
      <c r="BA507" s="491"/>
      <c r="BB507" s="491"/>
      <c r="BC507" s="491"/>
      <c r="BD507" s="491"/>
      <c r="BE507" s="491"/>
      <c r="BF507" s="491"/>
      <c r="BG507" s="491"/>
      <c r="BH507" s="491"/>
      <c r="BI507" s="491"/>
      <c r="BJ507" s="491"/>
    </row>
    <row r="508" spans="6:62" ht="93" customHeight="1" x14ac:dyDescent="0.25">
      <c r="F508" s="401"/>
      <c r="U508" s="401"/>
      <c r="V508" s="402"/>
      <c r="W508" s="402"/>
      <c r="X508" s="402"/>
      <c r="Y508" s="402"/>
      <c r="Z508" s="402"/>
      <c r="AA508" s="402"/>
      <c r="AB508" s="402"/>
      <c r="AC508" s="402"/>
      <c r="AD508" s="402"/>
      <c r="AE508" s="402"/>
      <c r="AF508" s="402"/>
      <c r="AG508" s="402"/>
      <c r="AH508" s="402"/>
      <c r="AI508" s="402"/>
      <c r="AJ508" s="402"/>
      <c r="AK508" s="402"/>
      <c r="AZ508" s="571"/>
      <c r="BA508" s="491"/>
      <c r="BB508" s="491"/>
      <c r="BC508" s="491"/>
      <c r="BD508" s="491"/>
      <c r="BE508" s="491"/>
      <c r="BF508" s="491"/>
      <c r="BG508" s="491"/>
      <c r="BH508" s="491"/>
      <c r="BI508" s="491"/>
      <c r="BJ508" s="491"/>
    </row>
    <row r="509" spans="6:62" ht="93" customHeight="1" x14ac:dyDescent="0.25">
      <c r="F509" s="401"/>
      <c r="U509" s="401"/>
      <c r="V509" s="402"/>
      <c r="W509" s="402"/>
      <c r="X509" s="402"/>
      <c r="Y509" s="402"/>
      <c r="Z509" s="402"/>
      <c r="AA509" s="402"/>
      <c r="AB509" s="402"/>
      <c r="AC509" s="402"/>
      <c r="AD509" s="402"/>
      <c r="AE509" s="402"/>
      <c r="AF509" s="402"/>
      <c r="AG509" s="402"/>
      <c r="AH509" s="402"/>
      <c r="AI509" s="402"/>
      <c r="AJ509" s="402"/>
      <c r="AK509" s="402"/>
      <c r="AZ509" s="571"/>
      <c r="BA509" s="491"/>
      <c r="BB509" s="491"/>
      <c r="BC509" s="491"/>
      <c r="BD509" s="491"/>
      <c r="BE509" s="491"/>
      <c r="BF509" s="491"/>
      <c r="BG509" s="491"/>
      <c r="BH509" s="491"/>
      <c r="BI509" s="491"/>
      <c r="BJ509" s="491"/>
    </row>
    <row r="510" spans="6:62" ht="93" customHeight="1" x14ac:dyDescent="0.25">
      <c r="F510" s="401"/>
      <c r="U510" s="401"/>
      <c r="V510" s="402"/>
      <c r="W510" s="402"/>
      <c r="X510" s="402"/>
      <c r="Y510" s="402"/>
      <c r="Z510" s="402"/>
      <c r="AA510" s="402"/>
      <c r="AB510" s="402"/>
      <c r="AC510" s="402"/>
      <c r="AD510" s="402"/>
      <c r="AE510" s="402"/>
      <c r="AF510" s="402"/>
      <c r="AG510" s="402"/>
      <c r="AH510" s="402"/>
      <c r="AI510" s="402"/>
      <c r="AJ510" s="402"/>
      <c r="AK510" s="402"/>
      <c r="AZ510" s="571"/>
      <c r="BA510" s="491"/>
      <c r="BB510" s="491"/>
      <c r="BC510" s="491"/>
      <c r="BD510" s="491"/>
      <c r="BE510" s="491"/>
      <c r="BF510" s="491"/>
      <c r="BG510" s="491"/>
      <c r="BH510" s="491"/>
      <c r="BI510" s="491"/>
      <c r="BJ510" s="491"/>
    </row>
    <row r="511" spans="6:62" ht="93" customHeight="1" x14ac:dyDescent="0.25">
      <c r="F511" s="401"/>
      <c r="U511" s="401"/>
      <c r="V511" s="402"/>
      <c r="W511" s="402"/>
      <c r="X511" s="402"/>
      <c r="Y511" s="402"/>
      <c r="Z511" s="402"/>
      <c r="AA511" s="402"/>
      <c r="AB511" s="402"/>
      <c r="AC511" s="402"/>
      <c r="AD511" s="402"/>
      <c r="AE511" s="402"/>
      <c r="AF511" s="402"/>
      <c r="AG511" s="402"/>
      <c r="AH511" s="402"/>
      <c r="AI511" s="402"/>
      <c r="AJ511" s="402"/>
      <c r="AK511" s="402"/>
      <c r="AZ511" s="571"/>
      <c r="BA511" s="491"/>
      <c r="BB511" s="491"/>
      <c r="BC511" s="491"/>
      <c r="BD511" s="491"/>
      <c r="BE511" s="491"/>
      <c r="BF511" s="491"/>
      <c r="BG511" s="491"/>
      <c r="BH511" s="491"/>
      <c r="BI511" s="491"/>
      <c r="BJ511" s="491"/>
    </row>
    <row r="512" spans="6:62" ht="93" customHeight="1" x14ac:dyDescent="0.25">
      <c r="F512" s="401"/>
      <c r="U512" s="401"/>
      <c r="V512" s="402"/>
      <c r="W512" s="402"/>
      <c r="X512" s="402"/>
      <c r="Y512" s="402"/>
      <c r="Z512" s="402"/>
      <c r="AA512" s="402"/>
      <c r="AB512" s="402"/>
      <c r="AC512" s="402"/>
      <c r="AD512" s="402"/>
      <c r="AE512" s="402"/>
      <c r="AF512" s="402"/>
      <c r="AG512" s="402"/>
      <c r="AH512" s="402"/>
      <c r="AI512" s="402"/>
      <c r="AJ512" s="402"/>
      <c r="AK512" s="402"/>
      <c r="AZ512" s="571"/>
      <c r="BA512" s="491"/>
      <c r="BB512" s="491"/>
      <c r="BC512" s="491"/>
      <c r="BD512" s="491"/>
      <c r="BE512" s="491"/>
      <c r="BF512" s="491"/>
      <c r="BG512" s="491"/>
      <c r="BH512" s="491"/>
      <c r="BI512" s="491"/>
      <c r="BJ512" s="491"/>
    </row>
    <row r="513" spans="6:62" ht="93" customHeight="1" x14ac:dyDescent="0.25">
      <c r="F513" s="401"/>
      <c r="U513" s="401"/>
      <c r="V513" s="402"/>
      <c r="W513" s="402"/>
      <c r="X513" s="402"/>
      <c r="Y513" s="402"/>
      <c r="Z513" s="402"/>
      <c r="AA513" s="402"/>
      <c r="AB513" s="402"/>
      <c r="AC513" s="402"/>
      <c r="AD513" s="402"/>
      <c r="AE513" s="402"/>
      <c r="AF513" s="402"/>
      <c r="AG513" s="402"/>
      <c r="AH513" s="402"/>
      <c r="AI513" s="402"/>
      <c r="AJ513" s="402"/>
      <c r="AK513" s="402"/>
      <c r="AZ513" s="571"/>
      <c r="BA513" s="491"/>
      <c r="BB513" s="491"/>
      <c r="BC513" s="491"/>
      <c r="BD513" s="491"/>
      <c r="BE513" s="491"/>
      <c r="BF513" s="491"/>
      <c r="BG513" s="491"/>
      <c r="BH513" s="491"/>
      <c r="BI513" s="491"/>
      <c r="BJ513" s="491"/>
    </row>
    <row r="514" spans="6:62" ht="93" customHeight="1" x14ac:dyDescent="0.25">
      <c r="F514" s="401"/>
      <c r="U514" s="401"/>
      <c r="V514" s="402"/>
      <c r="W514" s="402"/>
      <c r="X514" s="402"/>
      <c r="Y514" s="402"/>
      <c r="Z514" s="402"/>
      <c r="AA514" s="402"/>
      <c r="AB514" s="402"/>
      <c r="AC514" s="402"/>
      <c r="AD514" s="402"/>
      <c r="AE514" s="402"/>
      <c r="AF514" s="402"/>
      <c r="AG514" s="402"/>
      <c r="AH514" s="402"/>
      <c r="AI514" s="402"/>
      <c r="AJ514" s="402"/>
      <c r="AK514" s="402"/>
      <c r="AZ514" s="571"/>
      <c r="BA514" s="491"/>
      <c r="BB514" s="491"/>
      <c r="BC514" s="491"/>
      <c r="BD514" s="491"/>
      <c r="BE514" s="491"/>
      <c r="BF514" s="491"/>
      <c r="BG514" s="491"/>
      <c r="BH514" s="491"/>
      <c r="BI514" s="491"/>
      <c r="BJ514" s="491"/>
    </row>
    <row r="515" spans="6:62" ht="93" customHeight="1" x14ac:dyDescent="0.25">
      <c r="F515" s="401"/>
      <c r="U515" s="401"/>
      <c r="V515" s="402"/>
      <c r="W515" s="402"/>
      <c r="X515" s="402"/>
      <c r="Y515" s="402"/>
      <c r="Z515" s="402"/>
      <c r="AA515" s="402"/>
      <c r="AB515" s="402"/>
      <c r="AC515" s="402"/>
      <c r="AD515" s="402"/>
      <c r="AE515" s="402"/>
      <c r="AF515" s="402"/>
      <c r="AG515" s="402"/>
      <c r="AH515" s="402"/>
      <c r="AI515" s="402"/>
      <c r="AJ515" s="402"/>
      <c r="AK515" s="402"/>
      <c r="AZ515" s="571"/>
      <c r="BA515" s="491"/>
      <c r="BB515" s="491"/>
      <c r="BC515" s="491"/>
      <c r="BD515" s="491"/>
      <c r="BE515" s="491"/>
      <c r="BF515" s="491"/>
      <c r="BG515" s="491"/>
      <c r="BH515" s="491"/>
      <c r="BI515" s="491"/>
      <c r="BJ515" s="491"/>
    </row>
    <row r="516" spans="6:62" ht="93" customHeight="1" x14ac:dyDescent="0.25">
      <c r="F516" s="401"/>
      <c r="U516" s="401"/>
      <c r="V516" s="402"/>
      <c r="W516" s="402"/>
      <c r="X516" s="402"/>
      <c r="Y516" s="402"/>
      <c r="Z516" s="402"/>
      <c r="AA516" s="402"/>
      <c r="AB516" s="402"/>
      <c r="AC516" s="402"/>
      <c r="AD516" s="402"/>
      <c r="AE516" s="402"/>
      <c r="AF516" s="402"/>
      <c r="AG516" s="402"/>
      <c r="AH516" s="402"/>
      <c r="AI516" s="402"/>
      <c r="AJ516" s="402"/>
      <c r="AK516" s="402"/>
      <c r="AZ516" s="571"/>
      <c r="BA516" s="491"/>
      <c r="BB516" s="491"/>
      <c r="BC516" s="491"/>
      <c r="BD516" s="491"/>
      <c r="BE516" s="491"/>
      <c r="BF516" s="491"/>
      <c r="BG516" s="491"/>
      <c r="BH516" s="491"/>
      <c r="BI516" s="491"/>
      <c r="BJ516" s="491"/>
    </row>
    <row r="517" spans="6:62" ht="93" customHeight="1" x14ac:dyDescent="0.25">
      <c r="F517" s="401"/>
      <c r="U517" s="401"/>
      <c r="V517" s="402"/>
      <c r="W517" s="402"/>
      <c r="X517" s="402"/>
      <c r="Y517" s="402"/>
      <c r="Z517" s="402"/>
      <c r="AA517" s="402"/>
      <c r="AB517" s="402"/>
      <c r="AC517" s="402"/>
      <c r="AD517" s="402"/>
      <c r="AE517" s="402"/>
      <c r="AF517" s="402"/>
      <c r="AG517" s="402"/>
      <c r="AH517" s="402"/>
      <c r="AI517" s="402"/>
      <c r="AJ517" s="402"/>
      <c r="AK517" s="402"/>
      <c r="AZ517" s="571"/>
      <c r="BA517" s="491"/>
      <c r="BB517" s="491"/>
      <c r="BC517" s="491"/>
      <c r="BD517" s="491"/>
      <c r="BE517" s="491"/>
      <c r="BF517" s="491"/>
      <c r="BG517" s="491"/>
      <c r="BH517" s="491"/>
      <c r="BI517" s="491"/>
      <c r="BJ517" s="491"/>
    </row>
    <row r="518" spans="6:62" ht="93" customHeight="1" x14ac:dyDescent="0.25">
      <c r="F518" s="401"/>
      <c r="U518" s="401"/>
      <c r="V518" s="402"/>
      <c r="W518" s="402"/>
      <c r="X518" s="402"/>
      <c r="Y518" s="402"/>
      <c r="Z518" s="402"/>
      <c r="AA518" s="402"/>
      <c r="AB518" s="402"/>
      <c r="AC518" s="402"/>
      <c r="AD518" s="402"/>
      <c r="AE518" s="402"/>
      <c r="AF518" s="402"/>
      <c r="AG518" s="402"/>
      <c r="AH518" s="402"/>
      <c r="AI518" s="402"/>
      <c r="AJ518" s="402"/>
      <c r="AK518" s="402"/>
      <c r="AZ518" s="571"/>
      <c r="BA518" s="491"/>
      <c r="BB518" s="491"/>
      <c r="BC518" s="491"/>
      <c r="BD518" s="491"/>
      <c r="BE518" s="491"/>
      <c r="BF518" s="491"/>
      <c r="BG518" s="491"/>
      <c r="BH518" s="491"/>
      <c r="BI518" s="491"/>
      <c r="BJ518" s="491"/>
    </row>
    <row r="519" spans="6:62" ht="93" customHeight="1" x14ac:dyDescent="0.25">
      <c r="F519" s="401"/>
      <c r="U519" s="401"/>
      <c r="V519" s="402"/>
      <c r="W519" s="402"/>
      <c r="X519" s="402"/>
      <c r="Y519" s="402"/>
      <c r="Z519" s="402"/>
      <c r="AA519" s="402"/>
      <c r="AB519" s="402"/>
      <c r="AC519" s="402"/>
      <c r="AD519" s="402"/>
      <c r="AE519" s="402"/>
      <c r="AF519" s="402"/>
      <c r="AG519" s="402"/>
      <c r="AH519" s="402"/>
      <c r="AI519" s="402"/>
      <c r="AJ519" s="402"/>
      <c r="AK519" s="402"/>
      <c r="AZ519" s="571"/>
      <c r="BA519" s="491"/>
      <c r="BB519" s="491"/>
      <c r="BC519" s="491"/>
      <c r="BD519" s="491"/>
      <c r="BE519" s="491"/>
      <c r="BF519" s="491"/>
      <c r="BG519" s="491"/>
      <c r="BH519" s="491"/>
      <c r="BI519" s="491"/>
      <c r="BJ519" s="491"/>
    </row>
    <row r="520" spans="6:62" ht="93" customHeight="1" x14ac:dyDescent="0.25">
      <c r="F520" s="401"/>
      <c r="U520" s="401"/>
      <c r="V520" s="402"/>
      <c r="W520" s="402"/>
      <c r="X520" s="402"/>
      <c r="Y520" s="402"/>
      <c r="Z520" s="402"/>
      <c r="AA520" s="402"/>
      <c r="AB520" s="402"/>
      <c r="AC520" s="402"/>
      <c r="AD520" s="402"/>
      <c r="AE520" s="402"/>
      <c r="AF520" s="402"/>
      <c r="AG520" s="402"/>
      <c r="AH520" s="402"/>
      <c r="AI520" s="402"/>
      <c r="AJ520" s="402"/>
      <c r="AK520" s="402"/>
      <c r="AZ520" s="571"/>
      <c r="BA520" s="491"/>
      <c r="BB520" s="491"/>
      <c r="BC520" s="491"/>
      <c r="BD520" s="491"/>
      <c r="BE520" s="491"/>
      <c r="BF520" s="491"/>
      <c r="BG520" s="491"/>
      <c r="BH520" s="491"/>
      <c r="BI520" s="491"/>
      <c r="BJ520" s="491"/>
    </row>
    <row r="521" spans="6:62" ht="93" customHeight="1" x14ac:dyDescent="0.25">
      <c r="F521" s="401"/>
      <c r="U521" s="401"/>
      <c r="V521" s="402"/>
      <c r="W521" s="402"/>
      <c r="X521" s="402"/>
      <c r="Y521" s="402"/>
      <c r="Z521" s="402"/>
      <c r="AA521" s="402"/>
      <c r="AB521" s="402"/>
      <c r="AC521" s="402"/>
      <c r="AD521" s="402"/>
      <c r="AE521" s="402"/>
      <c r="AF521" s="402"/>
      <c r="AG521" s="402"/>
      <c r="AH521" s="402"/>
      <c r="AI521" s="402"/>
      <c r="AJ521" s="402"/>
      <c r="AK521" s="402"/>
      <c r="AZ521" s="571"/>
      <c r="BA521" s="491"/>
      <c r="BB521" s="491"/>
      <c r="BC521" s="491"/>
      <c r="BD521" s="491"/>
      <c r="BE521" s="491"/>
      <c r="BF521" s="491"/>
      <c r="BG521" s="491"/>
      <c r="BH521" s="491"/>
      <c r="BI521" s="491"/>
      <c r="BJ521" s="491"/>
    </row>
    <row r="522" spans="6:62" ht="93" customHeight="1" x14ac:dyDescent="0.25">
      <c r="F522" s="401"/>
      <c r="U522" s="401"/>
      <c r="V522" s="402"/>
      <c r="W522" s="402"/>
      <c r="X522" s="402"/>
      <c r="Y522" s="402"/>
      <c r="Z522" s="402"/>
      <c r="AA522" s="402"/>
      <c r="AB522" s="402"/>
      <c r="AC522" s="402"/>
      <c r="AD522" s="402"/>
      <c r="AE522" s="402"/>
      <c r="AF522" s="402"/>
      <c r="AG522" s="402"/>
      <c r="AH522" s="402"/>
      <c r="AI522" s="402"/>
      <c r="AJ522" s="402"/>
      <c r="AK522" s="402"/>
      <c r="AZ522" s="571"/>
      <c r="BA522" s="491"/>
      <c r="BB522" s="491"/>
      <c r="BC522" s="491"/>
      <c r="BD522" s="491"/>
      <c r="BE522" s="491"/>
      <c r="BF522" s="491"/>
      <c r="BG522" s="491"/>
      <c r="BH522" s="491"/>
      <c r="BI522" s="491"/>
      <c r="BJ522" s="491"/>
    </row>
    <row r="523" spans="6:62" ht="93" customHeight="1" x14ac:dyDescent="0.25">
      <c r="F523" s="401"/>
      <c r="U523" s="401"/>
      <c r="V523" s="402"/>
      <c r="W523" s="402"/>
      <c r="X523" s="402"/>
      <c r="Y523" s="402"/>
      <c r="Z523" s="402"/>
      <c r="AA523" s="402"/>
      <c r="AB523" s="402"/>
      <c r="AC523" s="402"/>
      <c r="AD523" s="402"/>
      <c r="AE523" s="402"/>
      <c r="AF523" s="402"/>
      <c r="AG523" s="402"/>
      <c r="AH523" s="402"/>
      <c r="AI523" s="402"/>
      <c r="AJ523" s="402"/>
      <c r="AK523" s="402"/>
      <c r="AZ523" s="571"/>
      <c r="BA523" s="491"/>
      <c r="BB523" s="491"/>
      <c r="BC523" s="491"/>
      <c r="BD523" s="491"/>
      <c r="BE523" s="491"/>
      <c r="BF523" s="491"/>
      <c r="BG523" s="491"/>
      <c r="BH523" s="491"/>
      <c r="BI523" s="491"/>
      <c r="BJ523" s="491"/>
    </row>
    <row r="524" spans="6:62" ht="93" customHeight="1" x14ac:dyDescent="0.25">
      <c r="F524" s="401"/>
      <c r="U524" s="401"/>
      <c r="V524" s="402"/>
      <c r="W524" s="402"/>
      <c r="X524" s="402"/>
      <c r="Y524" s="402"/>
      <c r="Z524" s="402"/>
      <c r="AA524" s="402"/>
      <c r="AB524" s="402"/>
      <c r="AC524" s="402"/>
      <c r="AD524" s="402"/>
      <c r="AE524" s="402"/>
      <c r="AF524" s="402"/>
      <c r="AG524" s="402"/>
      <c r="AH524" s="402"/>
      <c r="AI524" s="402"/>
      <c r="AJ524" s="402"/>
      <c r="AK524" s="402"/>
      <c r="AZ524" s="571"/>
      <c r="BA524" s="491"/>
      <c r="BB524" s="491"/>
      <c r="BC524" s="491"/>
      <c r="BD524" s="491"/>
      <c r="BE524" s="491"/>
      <c r="BF524" s="491"/>
      <c r="BG524" s="491"/>
      <c r="BH524" s="491"/>
      <c r="BI524" s="491"/>
      <c r="BJ524" s="491"/>
    </row>
    <row r="525" spans="6:62" ht="93" customHeight="1" x14ac:dyDescent="0.25">
      <c r="F525" s="401"/>
      <c r="U525" s="401"/>
      <c r="V525" s="402"/>
      <c r="W525" s="402"/>
      <c r="X525" s="402"/>
      <c r="Y525" s="402"/>
      <c r="Z525" s="402"/>
      <c r="AA525" s="402"/>
      <c r="AB525" s="402"/>
      <c r="AC525" s="402"/>
      <c r="AD525" s="402"/>
      <c r="AE525" s="402"/>
      <c r="AF525" s="402"/>
      <c r="AG525" s="402"/>
      <c r="AH525" s="402"/>
      <c r="AI525" s="402"/>
      <c r="AJ525" s="402"/>
      <c r="AK525" s="402"/>
      <c r="AZ525" s="571"/>
      <c r="BA525" s="491"/>
      <c r="BB525" s="491"/>
      <c r="BC525" s="491"/>
      <c r="BD525" s="491"/>
      <c r="BE525" s="491"/>
      <c r="BF525" s="491"/>
      <c r="BG525" s="491"/>
      <c r="BH525" s="491"/>
      <c r="BI525" s="491"/>
      <c r="BJ525" s="491"/>
    </row>
    <row r="526" spans="6:62" ht="93" customHeight="1" x14ac:dyDescent="0.25">
      <c r="F526" s="401"/>
      <c r="U526" s="401"/>
      <c r="V526" s="402"/>
      <c r="W526" s="402"/>
      <c r="X526" s="402"/>
      <c r="Y526" s="402"/>
      <c r="Z526" s="402"/>
      <c r="AA526" s="402"/>
      <c r="AB526" s="402"/>
      <c r="AC526" s="402"/>
      <c r="AD526" s="402"/>
      <c r="AE526" s="402"/>
      <c r="AF526" s="402"/>
      <c r="AG526" s="402"/>
      <c r="AH526" s="402"/>
      <c r="AI526" s="402"/>
      <c r="AJ526" s="402"/>
      <c r="AK526" s="402"/>
      <c r="AZ526" s="571"/>
      <c r="BA526" s="491"/>
      <c r="BB526" s="491"/>
      <c r="BC526" s="491"/>
      <c r="BD526" s="491"/>
      <c r="BE526" s="491"/>
      <c r="BF526" s="491"/>
      <c r="BG526" s="491"/>
      <c r="BH526" s="491"/>
      <c r="BI526" s="491"/>
      <c r="BJ526" s="491"/>
    </row>
    <row r="527" spans="6:62" ht="93" customHeight="1" x14ac:dyDescent="0.25">
      <c r="F527" s="401"/>
      <c r="U527" s="401"/>
      <c r="V527" s="402"/>
      <c r="W527" s="402"/>
      <c r="X527" s="402"/>
      <c r="Y527" s="402"/>
      <c r="Z527" s="402"/>
      <c r="AA527" s="402"/>
      <c r="AB527" s="402"/>
      <c r="AC527" s="402"/>
      <c r="AD527" s="402"/>
      <c r="AE527" s="402"/>
      <c r="AF527" s="402"/>
      <c r="AG527" s="402"/>
      <c r="AH527" s="402"/>
      <c r="AI527" s="402"/>
      <c r="AJ527" s="402"/>
      <c r="AK527" s="402"/>
      <c r="AZ527" s="571"/>
      <c r="BA527" s="491"/>
      <c r="BB527" s="491"/>
      <c r="BC527" s="491"/>
      <c r="BD527" s="491"/>
      <c r="BE527" s="491"/>
      <c r="BF527" s="491"/>
      <c r="BG527" s="491"/>
      <c r="BH527" s="491"/>
      <c r="BI527" s="491"/>
      <c r="BJ527" s="491"/>
    </row>
    <row r="528" spans="6:62" ht="93" customHeight="1" x14ac:dyDescent="0.25">
      <c r="F528" s="401"/>
      <c r="U528" s="401"/>
      <c r="V528" s="402"/>
      <c r="W528" s="402"/>
      <c r="X528" s="402"/>
      <c r="Y528" s="402"/>
      <c r="Z528" s="402"/>
      <c r="AA528" s="402"/>
      <c r="AB528" s="402"/>
      <c r="AC528" s="402"/>
      <c r="AD528" s="402"/>
      <c r="AE528" s="402"/>
      <c r="AF528" s="402"/>
      <c r="AG528" s="402"/>
      <c r="AH528" s="402"/>
      <c r="AI528" s="402"/>
      <c r="AJ528" s="402"/>
      <c r="AK528" s="402"/>
      <c r="AZ528" s="571"/>
      <c r="BA528" s="491"/>
      <c r="BB528" s="491"/>
      <c r="BC528" s="491"/>
      <c r="BD528" s="491"/>
      <c r="BE528" s="491"/>
      <c r="BF528" s="491"/>
      <c r="BG528" s="491"/>
      <c r="BH528" s="491"/>
      <c r="BI528" s="491"/>
      <c r="BJ528" s="491"/>
    </row>
    <row r="529" spans="6:62" ht="93" customHeight="1" x14ac:dyDescent="0.25">
      <c r="F529" s="401"/>
      <c r="U529" s="401"/>
      <c r="V529" s="402"/>
      <c r="W529" s="402"/>
      <c r="X529" s="402"/>
      <c r="Y529" s="402"/>
      <c r="Z529" s="402"/>
      <c r="AA529" s="402"/>
      <c r="AB529" s="402"/>
      <c r="AC529" s="402"/>
      <c r="AD529" s="402"/>
      <c r="AE529" s="402"/>
      <c r="AF529" s="402"/>
      <c r="AG529" s="402"/>
      <c r="AH529" s="402"/>
      <c r="AI529" s="402"/>
      <c r="AJ529" s="402"/>
      <c r="AK529" s="402"/>
      <c r="AZ529" s="571"/>
      <c r="BA529" s="491"/>
      <c r="BB529" s="491"/>
      <c r="BC529" s="491"/>
      <c r="BD529" s="491"/>
      <c r="BE529" s="491"/>
      <c r="BF529" s="491"/>
      <c r="BG529" s="491"/>
      <c r="BH529" s="491"/>
      <c r="BI529" s="491"/>
      <c r="BJ529" s="491"/>
    </row>
    <row r="530" spans="6:62" ht="93" customHeight="1" x14ac:dyDescent="0.25">
      <c r="F530" s="401"/>
      <c r="U530" s="401"/>
      <c r="V530" s="402"/>
      <c r="W530" s="402"/>
      <c r="X530" s="402"/>
      <c r="Y530" s="402"/>
      <c r="Z530" s="402"/>
      <c r="AA530" s="402"/>
      <c r="AB530" s="402"/>
      <c r="AC530" s="402"/>
      <c r="AD530" s="402"/>
      <c r="AE530" s="402"/>
      <c r="AF530" s="402"/>
      <c r="AG530" s="402"/>
      <c r="AH530" s="402"/>
      <c r="AI530" s="402"/>
      <c r="AJ530" s="402"/>
      <c r="AK530" s="402"/>
      <c r="AZ530" s="571"/>
      <c r="BA530" s="491"/>
      <c r="BB530" s="491"/>
      <c r="BC530" s="491"/>
      <c r="BD530" s="491"/>
      <c r="BE530" s="491"/>
      <c r="BF530" s="491"/>
      <c r="BG530" s="491"/>
      <c r="BH530" s="491"/>
      <c r="BI530" s="491"/>
      <c r="BJ530" s="491"/>
    </row>
    <row r="531" spans="6:62" ht="93" customHeight="1" x14ac:dyDescent="0.25">
      <c r="F531" s="401"/>
      <c r="U531" s="401"/>
      <c r="V531" s="402"/>
      <c r="W531" s="402"/>
      <c r="X531" s="402"/>
      <c r="Y531" s="402"/>
      <c r="Z531" s="402"/>
      <c r="AA531" s="402"/>
      <c r="AB531" s="402"/>
      <c r="AC531" s="402"/>
      <c r="AD531" s="402"/>
      <c r="AE531" s="402"/>
      <c r="AF531" s="402"/>
      <c r="AG531" s="402"/>
      <c r="AH531" s="402"/>
      <c r="AI531" s="402"/>
      <c r="AJ531" s="402"/>
      <c r="AK531" s="402"/>
      <c r="AZ531" s="571"/>
      <c r="BA531" s="491"/>
      <c r="BB531" s="491"/>
      <c r="BC531" s="491"/>
      <c r="BD531" s="491"/>
      <c r="BE531" s="491"/>
      <c r="BF531" s="491"/>
      <c r="BG531" s="491"/>
      <c r="BH531" s="491"/>
      <c r="BI531" s="491"/>
      <c r="BJ531" s="491"/>
    </row>
    <row r="532" spans="6:62" ht="93" customHeight="1" x14ac:dyDescent="0.25">
      <c r="F532" s="401"/>
      <c r="U532" s="401"/>
      <c r="V532" s="402"/>
      <c r="W532" s="402"/>
      <c r="X532" s="402"/>
      <c r="Y532" s="402"/>
      <c r="Z532" s="402"/>
      <c r="AA532" s="402"/>
      <c r="AB532" s="402"/>
      <c r="AC532" s="402"/>
      <c r="AD532" s="402"/>
      <c r="AE532" s="402"/>
      <c r="AF532" s="402"/>
      <c r="AG532" s="402"/>
      <c r="AH532" s="402"/>
      <c r="AI532" s="402"/>
      <c r="AJ532" s="402"/>
      <c r="AK532" s="402"/>
      <c r="AZ532" s="571"/>
      <c r="BA532" s="491"/>
      <c r="BB532" s="491"/>
      <c r="BC532" s="491"/>
      <c r="BD532" s="491"/>
      <c r="BE532" s="491"/>
      <c r="BF532" s="491"/>
      <c r="BG532" s="491"/>
      <c r="BH532" s="491"/>
      <c r="BI532" s="491"/>
      <c r="BJ532" s="491"/>
    </row>
    <row r="533" spans="6:62" ht="93" customHeight="1" x14ac:dyDescent="0.25">
      <c r="F533" s="401"/>
      <c r="U533" s="401"/>
      <c r="V533" s="402"/>
      <c r="W533" s="402"/>
      <c r="X533" s="402"/>
      <c r="Y533" s="402"/>
      <c r="Z533" s="402"/>
      <c r="AA533" s="402"/>
      <c r="AB533" s="402"/>
      <c r="AC533" s="402"/>
      <c r="AD533" s="402"/>
      <c r="AE533" s="402"/>
      <c r="AF533" s="402"/>
      <c r="AG533" s="402"/>
      <c r="AH533" s="402"/>
      <c r="AI533" s="402"/>
      <c r="AJ533" s="402"/>
      <c r="AK533" s="402"/>
      <c r="AZ533" s="571"/>
      <c r="BA533" s="491"/>
      <c r="BB533" s="491"/>
      <c r="BC533" s="491"/>
      <c r="BD533" s="491"/>
      <c r="BE533" s="491"/>
      <c r="BF533" s="491"/>
      <c r="BG533" s="491"/>
      <c r="BH533" s="491"/>
      <c r="BI533" s="491"/>
      <c r="BJ533" s="491"/>
    </row>
    <row r="534" spans="6:62" ht="93" customHeight="1" x14ac:dyDescent="0.25">
      <c r="F534" s="401"/>
      <c r="U534" s="401"/>
      <c r="V534" s="402"/>
      <c r="W534" s="402"/>
      <c r="X534" s="402"/>
      <c r="Y534" s="402"/>
      <c r="Z534" s="402"/>
      <c r="AA534" s="402"/>
      <c r="AB534" s="402"/>
      <c r="AC534" s="402"/>
      <c r="AD534" s="402"/>
      <c r="AE534" s="402"/>
      <c r="AF534" s="402"/>
      <c r="AG534" s="402"/>
      <c r="AH534" s="402"/>
      <c r="AI534" s="402"/>
      <c r="AJ534" s="402"/>
      <c r="AK534" s="402"/>
      <c r="AZ534" s="571"/>
      <c r="BA534" s="491"/>
      <c r="BB534" s="491"/>
      <c r="BC534" s="491"/>
      <c r="BD534" s="491"/>
      <c r="BE534" s="491"/>
      <c r="BF534" s="491"/>
      <c r="BG534" s="491"/>
      <c r="BH534" s="491"/>
      <c r="BI534" s="491"/>
      <c r="BJ534" s="491"/>
    </row>
    <row r="535" spans="6:62" ht="93" customHeight="1" x14ac:dyDescent="0.25">
      <c r="F535" s="401"/>
      <c r="U535" s="401"/>
      <c r="V535" s="402"/>
      <c r="W535" s="402"/>
      <c r="X535" s="402"/>
      <c r="Y535" s="402"/>
      <c r="Z535" s="402"/>
      <c r="AA535" s="402"/>
      <c r="AB535" s="402"/>
      <c r="AC535" s="402"/>
      <c r="AD535" s="402"/>
      <c r="AE535" s="402"/>
      <c r="AF535" s="402"/>
      <c r="AG535" s="402"/>
      <c r="AH535" s="402"/>
      <c r="AI535" s="402"/>
      <c r="AJ535" s="402"/>
      <c r="AK535" s="402"/>
      <c r="AZ535" s="571"/>
      <c r="BA535" s="491"/>
      <c r="BB535" s="491"/>
      <c r="BC535" s="491"/>
      <c r="BD535" s="491"/>
      <c r="BE535" s="491"/>
      <c r="BF535" s="491"/>
      <c r="BG535" s="491"/>
      <c r="BH535" s="491"/>
      <c r="BI535" s="491"/>
      <c r="BJ535" s="491"/>
    </row>
    <row r="536" spans="6:62" ht="93" customHeight="1" x14ac:dyDescent="0.25">
      <c r="F536" s="401"/>
      <c r="U536" s="401"/>
      <c r="V536" s="402"/>
      <c r="W536" s="402"/>
      <c r="X536" s="402"/>
      <c r="Y536" s="402"/>
      <c r="Z536" s="402"/>
      <c r="AA536" s="402"/>
      <c r="AB536" s="402"/>
      <c r="AC536" s="402"/>
      <c r="AD536" s="402"/>
      <c r="AE536" s="402"/>
      <c r="AF536" s="402"/>
      <c r="AG536" s="402"/>
      <c r="AH536" s="402"/>
      <c r="AI536" s="402"/>
      <c r="AJ536" s="402"/>
      <c r="AK536" s="402"/>
      <c r="AZ536" s="571"/>
      <c r="BA536" s="491"/>
      <c r="BB536" s="491"/>
      <c r="BC536" s="491"/>
      <c r="BD536" s="491"/>
      <c r="BE536" s="491"/>
      <c r="BF536" s="491"/>
      <c r="BG536" s="491"/>
      <c r="BH536" s="491"/>
      <c r="BI536" s="491"/>
      <c r="BJ536" s="491"/>
    </row>
    <row r="537" spans="6:62" ht="93" customHeight="1" x14ac:dyDescent="0.25">
      <c r="F537" s="401"/>
      <c r="U537" s="401"/>
      <c r="V537" s="402"/>
      <c r="W537" s="402"/>
      <c r="X537" s="402"/>
      <c r="Y537" s="402"/>
      <c r="Z537" s="402"/>
      <c r="AA537" s="402"/>
      <c r="AB537" s="402"/>
      <c r="AC537" s="402"/>
      <c r="AD537" s="402"/>
      <c r="AE537" s="402"/>
      <c r="AF537" s="402"/>
      <c r="AG537" s="402"/>
      <c r="AH537" s="402"/>
      <c r="AI537" s="402"/>
      <c r="AJ537" s="402"/>
      <c r="AK537" s="402"/>
      <c r="AZ537" s="571"/>
      <c r="BA537" s="491"/>
      <c r="BB537" s="491"/>
      <c r="BC537" s="491"/>
      <c r="BD537" s="491"/>
      <c r="BE537" s="491"/>
      <c r="BF537" s="491"/>
      <c r="BG537" s="491"/>
      <c r="BH537" s="491"/>
      <c r="BI537" s="491"/>
      <c r="BJ537" s="491"/>
    </row>
    <row r="538" spans="6:62" ht="93" customHeight="1" x14ac:dyDescent="0.25">
      <c r="F538" s="401"/>
      <c r="U538" s="401"/>
      <c r="V538" s="402"/>
      <c r="W538" s="402"/>
      <c r="X538" s="402"/>
      <c r="Y538" s="402"/>
      <c r="Z538" s="402"/>
      <c r="AA538" s="402"/>
      <c r="AB538" s="402"/>
      <c r="AC538" s="402"/>
      <c r="AD538" s="402"/>
      <c r="AE538" s="402"/>
      <c r="AF538" s="402"/>
      <c r="AG538" s="402"/>
      <c r="AH538" s="402"/>
      <c r="AI538" s="402"/>
      <c r="AJ538" s="402"/>
      <c r="AK538" s="402"/>
      <c r="AZ538" s="571"/>
      <c r="BA538" s="491"/>
      <c r="BB538" s="491"/>
      <c r="BC538" s="491"/>
      <c r="BD538" s="491"/>
      <c r="BE538" s="491"/>
      <c r="BF538" s="491"/>
      <c r="BG538" s="491"/>
      <c r="BH538" s="491"/>
      <c r="BI538" s="491"/>
      <c r="BJ538" s="491"/>
    </row>
    <row r="539" spans="6:62" ht="93" customHeight="1" x14ac:dyDescent="0.25">
      <c r="F539" s="401"/>
      <c r="U539" s="401"/>
      <c r="V539" s="402"/>
      <c r="W539" s="402"/>
      <c r="X539" s="402"/>
      <c r="Y539" s="402"/>
      <c r="Z539" s="402"/>
      <c r="AA539" s="402"/>
      <c r="AB539" s="402"/>
      <c r="AC539" s="402"/>
      <c r="AD539" s="402"/>
      <c r="AE539" s="402"/>
      <c r="AF539" s="402"/>
      <c r="AG539" s="402"/>
      <c r="AH539" s="402"/>
      <c r="AI539" s="402"/>
      <c r="AJ539" s="402"/>
      <c r="AK539" s="402"/>
      <c r="AZ539" s="571"/>
      <c r="BA539" s="491"/>
      <c r="BB539" s="491"/>
      <c r="BC539" s="491"/>
      <c r="BD539" s="491"/>
      <c r="BE539" s="491"/>
      <c r="BF539" s="491"/>
      <c r="BG539" s="491"/>
      <c r="BH539" s="491"/>
      <c r="BI539" s="491"/>
      <c r="BJ539" s="491"/>
    </row>
    <row r="540" spans="6:62" ht="93" customHeight="1" x14ac:dyDescent="0.25">
      <c r="F540" s="401"/>
      <c r="U540" s="401"/>
      <c r="V540" s="402"/>
      <c r="W540" s="402"/>
      <c r="X540" s="402"/>
      <c r="Y540" s="402"/>
      <c r="Z540" s="402"/>
      <c r="AA540" s="402"/>
      <c r="AB540" s="402"/>
      <c r="AC540" s="402"/>
      <c r="AD540" s="402"/>
      <c r="AE540" s="402"/>
      <c r="AF540" s="402"/>
      <c r="AG540" s="402"/>
      <c r="AH540" s="402"/>
      <c r="AI540" s="402"/>
      <c r="AJ540" s="402"/>
      <c r="AK540" s="402"/>
      <c r="AZ540" s="571"/>
      <c r="BA540" s="491"/>
      <c r="BB540" s="491"/>
      <c r="BC540" s="491"/>
      <c r="BD540" s="491"/>
      <c r="BE540" s="491"/>
      <c r="BF540" s="491"/>
      <c r="BG540" s="491"/>
      <c r="BH540" s="491"/>
      <c r="BI540" s="491"/>
      <c r="BJ540" s="491"/>
    </row>
    <row r="541" spans="6:62" ht="93" customHeight="1" x14ac:dyDescent="0.25">
      <c r="F541" s="401"/>
      <c r="U541" s="401"/>
      <c r="V541" s="402"/>
      <c r="W541" s="402"/>
      <c r="X541" s="402"/>
      <c r="Y541" s="402"/>
      <c r="Z541" s="402"/>
      <c r="AA541" s="402"/>
      <c r="AB541" s="402"/>
      <c r="AC541" s="402"/>
      <c r="AD541" s="402"/>
      <c r="AE541" s="402"/>
      <c r="AF541" s="402"/>
      <c r="AG541" s="402"/>
      <c r="AH541" s="402"/>
      <c r="AI541" s="402"/>
      <c r="AJ541" s="402"/>
      <c r="AK541" s="402"/>
      <c r="AZ541" s="571"/>
      <c r="BA541" s="491"/>
      <c r="BB541" s="491"/>
      <c r="BC541" s="491"/>
      <c r="BD541" s="491"/>
      <c r="BE541" s="491"/>
      <c r="BF541" s="491"/>
      <c r="BG541" s="491"/>
      <c r="BH541" s="491"/>
      <c r="BI541" s="491"/>
      <c r="BJ541" s="491"/>
    </row>
    <row r="542" spans="6:62" ht="93" customHeight="1" x14ac:dyDescent="0.25">
      <c r="F542" s="401"/>
      <c r="U542" s="401"/>
      <c r="V542" s="402"/>
      <c r="W542" s="402"/>
      <c r="X542" s="402"/>
      <c r="Y542" s="402"/>
      <c r="Z542" s="402"/>
      <c r="AA542" s="402"/>
      <c r="AB542" s="402"/>
      <c r="AC542" s="402"/>
      <c r="AD542" s="402"/>
      <c r="AE542" s="402"/>
      <c r="AF542" s="402"/>
      <c r="AG542" s="402"/>
      <c r="AH542" s="402"/>
      <c r="AI542" s="402"/>
      <c r="AJ542" s="402"/>
      <c r="AK542" s="402"/>
      <c r="AZ542" s="571"/>
      <c r="BA542" s="491"/>
      <c r="BB542" s="491"/>
      <c r="BC542" s="491"/>
      <c r="BD542" s="491"/>
      <c r="BE542" s="491"/>
      <c r="BF542" s="491"/>
      <c r="BG542" s="491"/>
      <c r="BH542" s="491"/>
      <c r="BI542" s="491"/>
      <c r="BJ542" s="491"/>
    </row>
    <row r="543" spans="6:62" ht="93" customHeight="1" x14ac:dyDescent="0.25">
      <c r="F543" s="401"/>
      <c r="U543" s="401"/>
      <c r="V543" s="402"/>
      <c r="W543" s="402"/>
      <c r="X543" s="402"/>
      <c r="Y543" s="402"/>
      <c r="Z543" s="402"/>
      <c r="AA543" s="402"/>
      <c r="AB543" s="402"/>
      <c r="AC543" s="402"/>
      <c r="AD543" s="402"/>
      <c r="AE543" s="402"/>
      <c r="AF543" s="402"/>
      <c r="AG543" s="402"/>
      <c r="AH543" s="402"/>
      <c r="AI543" s="402"/>
      <c r="AJ543" s="402"/>
      <c r="AK543" s="402"/>
      <c r="AZ543" s="571"/>
      <c r="BA543" s="491"/>
      <c r="BB543" s="491"/>
      <c r="BC543" s="491"/>
      <c r="BD543" s="491"/>
      <c r="BE543" s="491"/>
      <c r="BF543" s="491"/>
      <c r="BG543" s="491"/>
      <c r="BH543" s="491"/>
      <c r="BI543" s="491"/>
      <c r="BJ543" s="491"/>
    </row>
    <row r="544" spans="6:62" ht="93" customHeight="1" x14ac:dyDescent="0.25">
      <c r="F544" s="401"/>
      <c r="U544" s="401"/>
      <c r="V544" s="402"/>
      <c r="W544" s="402"/>
      <c r="X544" s="402"/>
      <c r="Y544" s="402"/>
      <c r="Z544" s="402"/>
      <c r="AA544" s="402"/>
      <c r="AB544" s="402"/>
      <c r="AC544" s="402"/>
      <c r="AD544" s="402"/>
      <c r="AE544" s="402"/>
      <c r="AF544" s="402"/>
      <c r="AG544" s="402"/>
      <c r="AH544" s="402"/>
      <c r="AI544" s="402"/>
      <c r="AJ544" s="402"/>
      <c r="AK544" s="402"/>
      <c r="AZ544" s="571"/>
      <c r="BA544" s="491"/>
      <c r="BB544" s="491"/>
      <c r="BC544" s="491"/>
      <c r="BD544" s="491"/>
      <c r="BE544" s="491"/>
      <c r="BF544" s="491"/>
      <c r="BG544" s="491"/>
      <c r="BH544" s="491"/>
      <c r="BI544" s="491"/>
      <c r="BJ544" s="491"/>
    </row>
    <row r="545" spans="6:62" ht="93" customHeight="1" x14ac:dyDescent="0.25">
      <c r="F545" s="401"/>
      <c r="U545" s="401"/>
      <c r="V545" s="402"/>
      <c r="W545" s="402"/>
      <c r="X545" s="402"/>
      <c r="Y545" s="402"/>
      <c r="Z545" s="402"/>
      <c r="AA545" s="402"/>
      <c r="AB545" s="402"/>
      <c r="AC545" s="402"/>
      <c r="AD545" s="402"/>
      <c r="AE545" s="402"/>
      <c r="AF545" s="402"/>
      <c r="AG545" s="402"/>
      <c r="AH545" s="402"/>
      <c r="AI545" s="402"/>
      <c r="AJ545" s="402"/>
      <c r="AK545" s="402"/>
      <c r="AZ545" s="571"/>
      <c r="BA545" s="491"/>
      <c r="BB545" s="491"/>
      <c r="BC545" s="491"/>
      <c r="BD545" s="491"/>
      <c r="BE545" s="491"/>
      <c r="BF545" s="491"/>
      <c r="BG545" s="491"/>
      <c r="BH545" s="491"/>
      <c r="BI545" s="491"/>
      <c r="BJ545" s="491"/>
    </row>
    <row r="546" spans="6:62" ht="93" customHeight="1" x14ac:dyDescent="0.25">
      <c r="F546" s="401"/>
      <c r="U546" s="401"/>
      <c r="V546" s="402"/>
      <c r="W546" s="402"/>
      <c r="X546" s="402"/>
      <c r="Y546" s="402"/>
      <c r="Z546" s="402"/>
      <c r="AA546" s="402"/>
      <c r="AB546" s="402"/>
      <c r="AC546" s="402"/>
      <c r="AD546" s="402"/>
      <c r="AE546" s="402"/>
      <c r="AF546" s="402"/>
      <c r="AG546" s="402"/>
      <c r="AH546" s="402"/>
      <c r="AI546" s="402"/>
      <c r="AJ546" s="402"/>
      <c r="AK546" s="402"/>
      <c r="AZ546" s="571"/>
      <c r="BA546" s="491"/>
      <c r="BB546" s="491"/>
      <c r="BC546" s="491"/>
      <c r="BD546" s="491"/>
      <c r="BE546" s="491"/>
      <c r="BF546" s="491"/>
      <c r="BG546" s="491"/>
      <c r="BH546" s="491"/>
      <c r="BI546" s="491"/>
      <c r="BJ546" s="491"/>
    </row>
    <row r="547" spans="6:62" ht="93" customHeight="1" x14ac:dyDescent="0.25">
      <c r="F547" s="401"/>
      <c r="U547" s="401"/>
      <c r="V547" s="402"/>
      <c r="W547" s="402"/>
      <c r="X547" s="402"/>
      <c r="Y547" s="402"/>
      <c r="Z547" s="402"/>
      <c r="AA547" s="402"/>
      <c r="AB547" s="402"/>
      <c r="AC547" s="402"/>
      <c r="AD547" s="402"/>
      <c r="AE547" s="402"/>
      <c r="AF547" s="402"/>
      <c r="AG547" s="402"/>
      <c r="AH547" s="402"/>
      <c r="AI547" s="402"/>
      <c r="AJ547" s="402"/>
      <c r="AK547" s="402"/>
      <c r="AZ547" s="571"/>
      <c r="BA547" s="491"/>
      <c r="BB547" s="491"/>
      <c r="BC547" s="491"/>
      <c r="BD547" s="491"/>
      <c r="BE547" s="491"/>
      <c r="BF547" s="491"/>
      <c r="BG547" s="491"/>
      <c r="BH547" s="491"/>
      <c r="BI547" s="491"/>
      <c r="BJ547" s="491"/>
    </row>
    <row r="548" spans="6:62" ht="93" customHeight="1" x14ac:dyDescent="0.25">
      <c r="F548" s="401"/>
      <c r="U548" s="401"/>
      <c r="V548" s="402"/>
      <c r="W548" s="402"/>
      <c r="X548" s="402"/>
      <c r="Y548" s="402"/>
      <c r="Z548" s="402"/>
      <c r="AA548" s="402"/>
      <c r="AB548" s="402"/>
      <c r="AC548" s="402"/>
      <c r="AD548" s="402"/>
      <c r="AE548" s="402"/>
      <c r="AF548" s="402"/>
      <c r="AG548" s="402"/>
      <c r="AH548" s="402"/>
      <c r="AI548" s="402"/>
      <c r="AJ548" s="402"/>
      <c r="AK548" s="402"/>
      <c r="AZ548" s="571"/>
      <c r="BA548" s="491"/>
      <c r="BB548" s="491"/>
      <c r="BC548" s="491"/>
      <c r="BD548" s="491"/>
      <c r="BE548" s="491"/>
      <c r="BF548" s="491"/>
      <c r="BG548" s="491"/>
      <c r="BH548" s="491"/>
      <c r="BI548" s="491"/>
      <c r="BJ548" s="491"/>
    </row>
    <row r="549" spans="6:62" ht="93" customHeight="1" x14ac:dyDescent="0.25">
      <c r="F549" s="401"/>
      <c r="U549" s="401"/>
      <c r="V549" s="402"/>
      <c r="W549" s="402"/>
      <c r="X549" s="402"/>
      <c r="Y549" s="402"/>
      <c r="Z549" s="402"/>
      <c r="AA549" s="402"/>
      <c r="AB549" s="402"/>
      <c r="AC549" s="402"/>
      <c r="AD549" s="402"/>
      <c r="AE549" s="402"/>
      <c r="AF549" s="402"/>
      <c r="AG549" s="402"/>
      <c r="AH549" s="402"/>
      <c r="AI549" s="402"/>
      <c r="AJ549" s="402"/>
      <c r="AK549" s="402"/>
      <c r="AZ549" s="571"/>
      <c r="BA549" s="491"/>
      <c r="BB549" s="491"/>
      <c r="BC549" s="491"/>
      <c r="BD549" s="491"/>
      <c r="BE549" s="491"/>
      <c r="BF549" s="491"/>
      <c r="BG549" s="491"/>
      <c r="BH549" s="491"/>
      <c r="BI549" s="491"/>
      <c r="BJ549" s="491"/>
    </row>
    <row r="550" spans="6:62" ht="93" customHeight="1" x14ac:dyDescent="0.25">
      <c r="F550" s="401"/>
      <c r="U550" s="401"/>
      <c r="V550" s="402"/>
      <c r="W550" s="402"/>
      <c r="X550" s="402"/>
      <c r="Y550" s="402"/>
      <c r="Z550" s="402"/>
      <c r="AA550" s="402"/>
      <c r="AB550" s="402"/>
      <c r="AC550" s="402"/>
      <c r="AD550" s="402"/>
      <c r="AE550" s="402"/>
      <c r="AF550" s="402"/>
      <c r="AG550" s="402"/>
      <c r="AH550" s="402"/>
      <c r="AI550" s="402"/>
      <c r="AJ550" s="402"/>
      <c r="AK550" s="402"/>
      <c r="AZ550" s="571"/>
      <c r="BA550" s="491"/>
      <c r="BB550" s="491"/>
      <c r="BC550" s="491"/>
      <c r="BD550" s="491"/>
      <c r="BE550" s="491"/>
      <c r="BF550" s="491"/>
      <c r="BG550" s="491"/>
      <c r="BH550" s="491"/>
      <c r="BI550" s="491"/>
      <c r="BJ550" s="491"/>
    </row>
    <row r="551" spans="6:62" ht="93" customHeight="1" x14ac:dyDescent="0.25">
      <c r="F551" s="401"/>
      <c r="U551" s="401"/>
      <c r="V551" s="402"/>
      <c r="W551" s="402"/>
      <c r="X551" s="402"/>
      <c r="Y551" s="402"/>
      <c r="Z551" s="402"/>
      <c r="AA551" s="402"/>
      <c r="AB551" s="402"/>
      <c r="AC551" s="402"/>
      <c r="AD551" s="402"/>
      <c r="AE551" s="402"/>
      <c r="AF551" s="402"/>
      <c r="AG551" s="402"/>
      <c r="AH551" s="402"/>
      <c r="AI551" s="402"/>
      <c r="AJ551" s="402"/>
      <c r="AK551" s="402"/>
      <c r="AZ551" s="571"/>
      <c r="BA551" s="491"/>
      <c r="BB551" s="491"/>
      <c r="BC551" s="491"/>
      <c r="BD551" s="491"/>
      <c r="BE551" s="491"/>
      <c r="BF551" s="491"/>
      <c r="BG551" s="491"/>
      <c r="BH551" s="491"/>
      <c r="BI551" s="491"/>
      <c r="BJ551" s="491"/>
    </row>
    <row r="552" spans="6:62" ht="93" customHeight="1" x14ac:dyDescent="0.25">
      <c r="F552" s="401"/>
      <c r="U552" s="401"/>
      <c r="V552" s="402"/>
      <c r="W552" s="402"/>
      <c r="X552" s="402"/>
      <c r="Y552" s="402"/>
      <c r="Z552" s="402"/>
      <c r="AA552" s="402"/>
      <c r="AB552" s="402"/>
      <c r="AC552" s="402"/>
      <c r="AD552" s="402"/>
      <c r="AE552" s="402"/>
      <c r="AF552" s="402"/>
      <c r="AG552" s="402"/>
      <c r="AH552" s="402"/>
      <c r="AI552" s="402"/>
      <c r="AJ552" s="402"/>
      <c r="AK552" s="402"/>
      <c r="AZ552" s="571"/>
      <c r="BA552" s="491"/>
      <c r="BB552" s="491"/>
      <c r="BC552" s="491"/>
      <c r="BD552" s="491"/>
      <c r="BE552" s="491"/>
      <c r="BF552" s="491"/>
      <c r="BG552" s="491"/>
      <c r="BH552" s="491"/>
      <c r="BI552" s="491"/>
      <c r="BJ552" s="491"/>
    </row>
    <row r="553" spans="6:62" ht="93" customHeight="1" x14ac:dyDescent="0.25">
      <c r="F553" s="401"/>
      <c r="U553" s="401"/>
      <c r="V553" s="402"/>
      <c r="W553" s="402"/>
      <c r="X553" s="402"/>
      <c r="Y553" s="402"/>
      <c r="Z553" s="402"/>
      <c r="AA553" s="402"/>
      <c r="AB553" s="402"/>
      <c r="AC553" s="402"/>
      <c r="AD553" s="402"/>
      <c r="AE553" s="402"/>
      <c r="AF553" s="402"/>
      <c r="AG553" s="402"/>
      <c r="AH553" s="402"/>
      <c r="AI553" s="402"/>
      <c r="AJ553" s="402"/>
      <c r="AK553" s="402"/>
      <c r="AZ553" s="571"/>
      <c r="BA553" s="491"/>
      <c r="BB553" s="491"/>
      <c r="BC553" s="491"/>
      <c r="BD553" s="491"/>
      <c r="BE553" s="491"/>
      <c r="BF553" s="491"/>
      <c r="BG553" s="491"/>
      <c r="BH553" s="491"/>
      <c r="BI553" s="491"/>
      <c r="BJ553" s="491"/>
    </row>
    <row r="554" spans="6:62" ht="93" customHeight="1" x14ac:dyDescent="0.25">
      <c r="F554" s="401"/>
      <c r="U554" s="401"/>
      <c r="V554" s="402"/>
      <c r="W554" s="402"/>
      <c r="X554" s="402"/>
      <c r="Y554" s="402"/>
      <c r="Z554" s="402"/>
      <c r="AA554" s="402"/>
      <c r="AB554" s="402"/>
      <c r="AC554" s="402"/>
      <c r="AD554" s="402"/>
      <c r="AE554" s="402"/>
      <c r="AF554" s="402"/>
      <c r="AG554" s="402"/>
      <c r="AH554" s="402"/>
      <c r="AI554" s="402"/>
      <c r="AJ554" s="402"/>
      <c r="AK554" s="402"/>
      <c r="AZ554" s="571"/>
      <c r="BA554" s="491"/>
      <c r="BB554" s="491"/>
      <c r="BC554" s="491"/>
      <c r="BD554" s="491"/>
      <c r="BE554" s="491"/>
      <c r="BF554" s="491"/>
      <c r="BG554" s="491"/>
      <c r="BH554" s="491"/>
      <c r="BI554" s="491"/>
      <c r="BJ554" s="491"/>
    </row>
    <row r="555" spans="6:62" ht="93" customHeight="1" x14ac:dyDescent="0.25">
      <c r="F555" s="401"/>
      <c r="U555" s="401"/>
      <c r="V555" s="402"/>
      <c r="W555" s="402"/>
      <c r="X555" s="402"/>
      <c r="Y555" s="402"/>
      <c r="Z555" s="402"/>
      <c r="AA555" s="402"/>
      <c r="AB555" s="402"/>
      <c r="AC555" s="402"/>
      <c r="AD555" s="402"/>
      <c r="AE555" s="402"/>
      <c r="AF555" s="402"/>
      <c r="AG555" s="402"/>
      <c r="AH555" s="402"/>
      <c r="AI555" s="402"/>
      <c r="AJ555" s="402"/>
      <c r="AK555" s="402"/>
      <c r="AZ555" s="571"/>
      <c r="BA555" s="491"/>
      <c r="BB555" s="491"/>
      <c r="BC555" s="491"/>
      <c r="BD555" s="491"/>
      <c r="BE555" s="491"/>
      <c r="BF555" s="491"/>
      <c r="BG555" s="491"/>
      <c r="BH555" s="491"/>
      <c r="BI555" s="491"/>
      <c r="BJ555" s="491"/>
    </row>
    <row r="556" spans="6:62" ht="93" customHeight="1" x14ac:dyDescent="0.25">
      <c r="F556" s="401"/>
      <c r="U556" s="401"/>
      <c r="V556" s="402"/>
      <c r="W556" s="402"/>
      <c r="X556" s="402"/>
      <c r="Y556" s="402"/>
      <c r="Z556" s="402"/>
      <c r="AA556" s="402"/>
      <c r="AB556" s="402"/>
      <c r="AC556" s="402"/>
      <c r="AD556" s="402"/>
      <c r="AE556" s="402"/>
      <c r="AF556" s="402"/>
      <c r="AG556" s="402"/>
      <c r="AH556" s="402"/>
      <c r="AI556" s="402"/>
      <c r="AJ556" s="402"/>
      <c r="AK556" s="402"/>
      <c r="AZ556" s="571"/>
      <c r="BA556" s="491"/>
      <c r="BB556" s="491"/>
      <c r="BC556" s="491"/>
      <c r="BD556" s="491"/>
      <c r="BE556" s="491"/>
      <c r="BF556" s="491"/>
      <c r="BG556" s="491"/>
      <c r="BH556" s="491"/>
      <c r="BI556" s="491"/>
      <c r="BJ556" s="491"/>
    </row>
    <row r="557" spans="6:62" ht="93" customHeight="1" x14ac:dyDescent="0.25">
      <c r="F557" s="401"/>
      <c r="U557" s="401"/>
      <c r="V557" s="402"/>
      <c r="W557" s="402"/>
      <c r="X557" s="402"/>
      <c r="Y557" s="402"/>
      <c r="Z557" s="402"/>
      <c r="AA557" s="402"/>
      <c r="AB557" s="402"/>
      <c r="AC557" s="402"/>
      <c r="AD557" s="402"/>
      <c r="AE557" s="402"/>
      <c r="AF557" s="402"/>
      <c r="AG557" s="402"/>
      <c r="AH557" s="402"/>
      <c r="AI557" s="402"/>
      <c r="AJ557" s="402"/>
      <c r="AK557" s="402"/>
      <c r="AZ557" s="571"/>
      <c r="BA557" s="491"/>
      <c r="BB557" s="491"/>
      <c r="BC557" s="491"/>
      <c r="BD557" s="491"/>
      <c r="BE557" s="491"/>
      <c r="BF557" s="491"/>
      <c r="BG557" s="491"/>
      <c r="BH557" s="491"/>
      <c r="BI557" s="491"/>
      <c r="BJ557" s="491"/>
    </row>
    <row r="558" spans="6:62" ht="93" customHeight="1" x14ac:dyDescent="0.25">
      <c r="F558" s="401"/>
      <c r="U558" s="401"/>
      <c r="V558" s="402"/>
      <c r="W558" s="402"/>
      <c r="X558" s="402"/>
      <c r="Y558" s="402"/>
      <c r="Z558" s="402"/>
      <c r="AA558" s="402"/>
      <c r="AB558" s="402"/>
      <c r="AC558" s="402"/>
      <c r="AD558" s="402"/>
      <c r="AE558" s="402"/>
      <c r="AF558" s="402"/>
      <c r="AG558" s="402"/>
      <c r="AH558" s="402"/>
      <c r="AI558" s="402"/>
      <c r="AJ558" s="402"/>
      <c r="AK558" s="402"/>
      <c r="AZ558" s="571"/>
      <c r="BA558" s="491"/>
      <c r="BB558" s="491"/>
      <c r="BC558" s="491"/>
      <c r="BD558" s="491"/>
      <c r="BE558" s="491"/>
      <c r="BF558" s="491"/>
      <c r="BG558" s="491"/>
      <c r="BH558" s="491"/>
      <c r="BI558" s="491"/>
      <c r="BJ558" s="491"/>
    </row>
    <row r="559" spans="6:62" ht="93" customHeight="1" x14ac:dyDescent="0.25">
      <c r="F559" s="401"/>
      <c r="U559" s="401"/>
      <c r="V559" s="402"/>
      <c r="W559" s="402"/>
      <c r="X559" s="402"/>
      <c r="Y559" s="402"/>
      <c r="Z559" s="402"/>
      <c r="AA559" s="402"/>
      <c r="AB559" s="402"/>
      <c r="AC559" s="402"/>
      <c r="AD559" s="402"/>
      <c r="AE559" s="402"/>
      <c r="AF559" s="402"/>
      <c r="AG559" s="402"/>
      <c r="AH559" s="402"/>
      <c r="AI559" s="402"/>
      <c r="AJ559" s="402"/>
      <c r="AK559" s="402"/>
      <c r="AZ559" s="571"/>
      <c r="BA559" s="491"/>
      <c r="BB559" s="491"/>
      <c r="BC559" s="491"/>
      <c r="BD559" s="491"/>
      <c r="BE559" s="491"/>
      <c r="BF559" s="491"/>
      <c r="BG559" s="491"/>
      <c r="BH559" s="491"/>
      <c r="BI559" s="491"/>
      <c r="BJ559" s="491"/>
    </row>
    <row r="560" spans="6:62" ht="93" customHeight="1" x14ac:dyDescent="0.25">
      <c r="F560" s="401"/>
      <c r="U560" s="401"/>
      <c r="V560" s="402"/>
      <c r="W560" s="402"/>
      <c r="X560" s="402"/>
      <c r="Y560" s="402"/>
      <c r="Z560" s="402"/>
      <c r="AA560" s="402"/>
      <c r="AB560" s="402"/>
      <c r="AC560" s="402"/>
      <c r="AD560" s="402"/>
      <c r="AE560" s="402"/>
      <c r="AF560" s="402"/>
      <c r="AG560" s="402"/>
      <c r="AH560" s="402"/>
      <c r="AI560" s="402"/>
      <c r="AJ560" s="402"/>
      <c r="AK560" s="402"/>
      <c r="AZ560" s="571"/>
      <c r="BA560" s="491"/>
      <c r="BB560" s="491"/>
      <c r="BC560" s="491"/>
      <c r="BD560" s="491"/>
      <c r="BE560" s="491"/>
      <c r="BF560" s="491"/>
      <c r="BG560" s="491"/>
      <c r="BH560" s="491"/>
      <c r="BI560" s="491"/>
      <c r="BJ560" s="491"/>
    </row>
    <row r="561" spans="6:62" ht="93" customHeight="1" x14ac:dyDescent="0.25">
      <c r="F561" s="401"/>
      <c r="U561" s="401"/>
      <c r="V561" s="402"/>
      <c r="W561" s="402"/>
      <c r="X561" s="402"/>
      <c r="Y561" s="402"/>
      <c r="Z561" s="402"/>
      <c r="AA561" s="402"/>
      <c r="AB561" s="402"/>
      <c r="AC561" s="402"/>
      <c r="AD561" s="402"/>
      <c r="AE561" s="402"/>
      <c r="AF561" s="402"/>
      <c r="AG561" s="402"/>
      <c r="AH561" s="402"/>
      <c r="AI561" s="402"/>
      <c r="AJ561" s="402"/>
      <c r="AK561" s="402"/>
      <c r="AZ561" s="571"/>
      <c r="BA561" s="491"/>
      <c r="BB561" s="491"/>
      <c r="BC561" s="491"/>
      <c r="BD561" s="491"/>
      <c r="BE561" s="491"/>
      <c r="BF561" s="491"/>
      <c r="BG561" s="491"/>
      <c r="BH561" s="491"/>
      <c r="BI561" s="491"/>
      <c r="BJ561" s="491"/>
    </row>
    <row r="562" spans="6:62" ht="93" customHeight="1" x14ac:dyDescent="0.25">
      <c r="F562" s="401"/>
      <c r="U562" s="401"/>
      <c r="V562" s="402"/>
      <c r="W562" s="402"/>
      <c r="X562" s="402"/>
      <c r="Y562" s="402"/>
      <c r="Z562" s="402"/>
      <c r="AA562" s="402"/>
      <c r="AB562" s="402"/>
      <c r="AC562" s="402"/>
      <c r="AD562" s="402"/>
      <c r="AE562" s="402"/>
      <c r="AF562" s="402"/>
      <c r="AG562" s="402"/>
      <c r="AH562" s="402"/>
      <c r="AI562" s="402"/>
      <c r="AJ562" s="402"/>
      <c r="AK562" s="402"/>
      <c r="AZ562" s="571"/>
      <c r="BA562" s="491"/>
      <c r="BB562" s="491"/>
      <c r="BC562" s="491"/>
      <c r="BD562" s="491"/>
      <c r="BE562" s="491"/>
      <c r="BF562" s="491"/>
      <c r="BG562" s="491"/>
      <c r="BH562" s="491"/>
      <c r="BI562" s="491"/>
      <c r="BJ562" s="491"/>
    </row>
    <row r="563" spans="6:62" ht="93" customHeight="1" x14ac:dyDescent="0.25">
      <c r="F563" s="401"/>
      <c r="U563" s="401"/>
      <c r="V563" s="402"/>
      <c r="W563" s="402"/>
      <c r="X563" s="402"/>
      <c r="Y563" s="402"/>
      <c r="Z563" s="402"/>
      <c r="AA563" s="402"/>
      <c r="AB563" s="402"/>
      <c r="AC563" s="402"/>
      <c r="AD563" s="402"/>
      <c r="AE563" s="402"/>
      <c r="AF563" s="402"/>
      <c r="AG563" s="402"/>
      <c r="AH563" s="402"/>
      <c r="AI563" s="402"/>
      <c r="AJ563" s="402"/>
      <c r="AK563" s="402"/>
      <c r="AZ563" s="571"/>
      <c r="BA563" s="491"/>
      <c r="BB563" s="491"/>
      <c r="BC563" s="491"/>
      <c r="BD563" s="491"/>
      <c r="BE563" s="491"/>
      <c r="BF563" s="491"/>
      <c r="BG563" s="491"/>
      <c r="BH563" s="491"/>
      <c r="BI563" s="491"/>
      <c r="BJ563" s="491"/>
    </row>
    <row r="564" spans="6:62" ht="93" customHeight="1" x14ac:dyDescent="0.25">
      <c r="F564" s="401"/>
      <c r="U564" s="401"/>
      <c r="V564" s="402"/>
      <c r="W564" s="402"/>
      <c r="X564" s="402"/>
      <c r="Y564" s="402"/>
      <c r="Z564" s="402"/>
      <c r="AA564" s="402"/>
      <c r="AB564" s="402"/>
      <c r="AC564" s="402"/>
      <c r="AD564" s="402"/>
      <c r="AE564" s="402"/>
      <c r="AF564" s="402"/>
      <c r="AG564" s="402"/>
      <c r="AH564" s="402"/>
      <c r="AI564" s="402"/>
      <c r="AJ564" s="402"/>
      <c r="AK564" s="402"/>
      <c r="AZ564" s="571"/>
      <c r="BA564" s="491"/>
      <c r="BB564" s="491"/>
      <c r="BC564" s="491"/>
      <c r="BD564" s="491"/>
      <c r="BE564" s="491"/>
      <c r="BF564" s="491"/>
      <c r="BG564" s="491"/>
      <c r="BH564" s="491"/>
      <c r="BI564" s="491"/>
      <c r="BJ564" s="491"/>
    </row>
    <row r="565" spans="6:62" ht="93" customHeight="1" x14ac:dyDescent="0.25">
      <c r="F565" s="401"/>
      <c r="U565" s="401"/>
      <c r="V565" s="402"/>
      <c r="W565" s="402"/>
      <c r="X565" s="402"/>
      <c r="Y565" s="402"/>
      <c r="Z565" s="402"/>
      <c r="AA565" s="402"/>
      <c r="AB565" s="402"/>
      <c r="AC565" s="402"/>
      <c r="AD565" s="402"/>
      <c r="AE565" s="402"/>
      <c r="AF565" s="402"/>
      <c r="AG565" s="402"/>
      <c r="AH565" s="402"/>
      <c r="AI565" s="402"/>
      <c r="AJ565" s="402"/>
      <c r="AK565" s="402"/>
      <c r="AZ565" s="571"/>
      <c r="BA565" s="491"/>
      <c r="BB565" s="491"/>
      <c r="BC565" s="491"/>
      <c r="BD565" s="491"/>
      <c r="BE565" s="491"/>
      <c r="BF565" s="491"/>
      <c r="BG565" s="491"/>
      <c r="BH565" s="491"/>
      <c r="BI565" s="491"/>
      <c r="BJ565" s="491"/>
    </row>
    <row r="566" spans="6:62" ht="93" customHeight="1" x14ac:dyDescent="0.25">
      <c r="F566" s="401"/>
      <c r="U566" s="401"/>
      <c r="V566" s="402"/>
      <c r="W566" s="402"/>
      <c r="X566" s="402"/>
      <c r="Y566" s="402"/>
      <c r="Z566" s="402"/>
      <c r="AA566" s="402"/>
      <c r="AB566" s="402"/>
      <c r="AC566" s="402"/>
      <c r="AD566" s="402"/>
      <c r="AE566" s="402"/>
      <c r="AF566" s="402"/>
      <c r="AG566" s="402"/>
      <c r="AH566" s="402"/>
      <c r="AI566" s="402"/>
      <c r="AJ566" s="402"/>
      <c r="AK566" s="402"/>
      <c r="AZ566" s="571"/>
      <c r="BA566" s="491"/>
      <c r="BB566" s="491"/>
      <c r="BC566" s="491"/>
      <c r="BD566" s="491"/>
      <c r="BE566" s="491"/>
      <c r="BF566" s="491"/>
      <c r="BG566" s="491"/>
      <c r="BH566" s="491"/>
      <c r="BI566" s="491"/>
      <c r="BJ566" s="491"/>
    </row>
    <row r="567" spans="6:62" ht="93" customHeight="1" x14ac:dyDescent="0.25">
      <c r="F567" s="401"/>
      <c r="U567" s="401"/>
      <c r="V567" s="402"/>
      <c r="W567" s="402"/>
      <c r="X567" s="402"/>
      <c r="Y567" s="402"/>
      <c r="Z567" s="402"/>
      <c r="AA567" s="402"/>
      <c r="AB567" s="402"/>
      <c r="AC567" s="402"/>
      <c r="AD567" s="402"/>
      <c r="AE567" s="402"/>
      <c r="AF567" s="402"/>
      <c r="AG567" s="402"/>
      <c r="AH567" s="402"/>
      <c r="AI567" s="402"/>
      <c r="AJ567" s="402"/>
      <c r="AK567" s="402"/>
      <c r="AZ567" s="571"/>
      <c r="BA567" s="491"/>
      <c r="BB567" s="491"/>
      <c r="BC567" s="491"/>
      <c r="BD567" s="491"/>
      <c r="BE567" s="491"/>
      <c r="BF567" s="491"/>
      <c r="BG567" s="491"/>
      <c r="BH567" s="491"/>
      <c r="BI567" s="491"/>
      <c r="BJ567" s="491"/>
    </row>
    <row r="568" spans="6:62" ht="93" customHeight="1" x14ac:dyDescent="0.25">
      <c r="F568" s="401"/>
      <c r="U568" s="401"/>
      <c r="V568" s="402"/>
      <c r="W568" s="402"/>
      <c r="X568" s="402"/>
      <c r="Y568" s="402"/>
      <c r="Z568" s="402"/>
      <c r="AA568" s="402"/>
      <c r="AB568" s="402"/>
      <c r="AC568" s="402"/>
      <c r="AD568" s="402"/>
      <c r="AE568" s="402"/>
      <c r="AF568" s="402"/>
      <c r="AG568" s="402"/>
      <c r="AH568" s="402"/>
      <c r="AI568" s="402"/>
      <c r="AJ568" s="402"/>
      <c r="AK568" s="402"/>
      <c r="AZ568" s="571"/>
      <c r="BA568" s="491"/>
      <c r="BB568" s="491"/>
      <c r="BC568" s="491"/>
      <c r="BD568" s="491"/>
      <c r="BE568" s="491"/>
      <c r="BF568" s="491"/>
      <c r="BG568" s="491"/>
      <c r="BH568" s="491"/>
      <c r="BI568" s="491"/>
      <c r="BJ568" s="491"/>
    </row>
    <row r="569" spans="6:62" ht="93" customHeight="1" x14ac:dyDescent="0.25">
      <c r="F569" s="401"/>
      <c r="U569" s="401"/>
      <c r="V569" s="402"/>
      <c r="W569" s="402"/>
      <c r="X569" s="402"/>
      <c r="Y569" s="402"/>
      <c r="Z569" s="402"/>
      <c r="AA569" s="402"/>
      <c r="AB569" s="402"/>
      <c r="AC569" s="402"/>
      <c r="AD569" s="402"/>
      <c r="AE569" s="402"/>
      <c r="AF569" s="402"/>
      <c r="AG569" s="402"/>
      <c r="AH569" s="402"/>
      <c r="AI569" s="402"/>
      <c r="AJ569" s="402"/>
      <c r="AK569" s="402"/>
      <c r="AZ569" s="571"/>
      <c r="BA569" s="491"/>
      <c r="BB569" s="491"/>
      <c r="BC569" s="491"/>
      <c r="BD569" s="491"/>
      <c r="BE569" s="491"/>
      <c r="BF569" s="491"/>
      <c r="BG569" s="491"/>
      <c r="BH569" s="491"/>
      <c r="BI569" s="491"/>
      <c r="BJ569" s="491"/>
    </row>
    <row r="570" spans="6:62" ht="93" customHeight="1" x14ac:dyDescent="0.25">
      <c r="F570" s="401"/>
      <c r="U570" s="401"/>
      <c r="V570" s="402"/>
      <c r="W570" s="402"/>
      <c r="X570" s="402"/>
      <c r="Y570" s="402"/>
      <c r="Z570" s="402"/>
      <c r="AA570" s="402"/>
      <c r="AB570" s="402"/>
      <c r="AC570" s="402"/>
      <c r="AD570" s="402"/>
      <c r="AE570" s="402"/>
      <c r="AF570" s="402"/>
      <c r="AG570" s="402"/>
      <c r="AH570" s="402"/>
      <c r="AI570" s="402"/>
      <c r="AJ570" s="402"/>
      <c r="AK570" s="402"/>
      <c r="AZ570" s="571"/>
      <c r="BA570" s="491"/>
      <c r="BB570" s="491"/>
      <c r="BC570" s="491"/>
      <c r="BD570" s="491"/>
      <c r="BE570" s="491"/>
      <c r="BF570" s="491"/>
      <c r="BG570" s="491"/>
      <c r="BH570" s="491"/>
      <c r="BI570" s="491"/>
      <c r="BJ570" s="491"/>
    </row>
    <row r="571" spans="6:62" ht="93" customHeight="1" x14ac:dyDescent="0.25">
      <c r="F571" s="401"/>
      <c r="U571" s="401"/>
      <c r="V571" s="402"/>
      <c r="W571" s="402"/>
      <c r="X571" s="402"/>
      <c r="Y571" s="402"/>
      <c r="Z571" s="402"/>
      <c r="AA571" s="402"/>
      <c r="AB571" s="402"/>
      <c r="AC571" s="402"/>
      <c r="AD571" s="402"/>
      <c r="AE571" s="402"/>
      <c r="AF571" s="402"/>
      <c r="AG571" s="402"/>
      <c r="AH571" s="402"/>
      <c r="AI571" s="402"/>
      <c r="AJ571" s="402"/>
      <c r="AK571" s="402"/>
      <c r="AZ571" s="571"/>
      <c r="BA571" s="491"/>
      <c r="BB571" s="491"/>
      <c r="BC571" s="491"/>
      <c r="BD571" s="491"/>
      <c r="BE571" s="491"/>
      <c r="BF571" s="491"/>
      <c r="BG571" s="491"/>
      <c r="BH571" s="491"/>
      <c r="BI571" s="491"/>
      <c r="BJ571" s="491"/>
    </row>
    <row r="572" spans="6:62" ht="93" customHeight="1" x14ac:dyDescent="0.25">
      <c r="F572" s="401"/>
      <c r="U572" s="401"/>
      <c r="V572" s="402"/>
      <c r="W572" s="402"/>
      <c r="X572" s="402"/>
      <c r="Y572" s="402"/>
      <c r="Z572" s="402"/>
      <c r="AA572" s="402"/>
      <c r="AB572" s="402"/>
      <c r="AC572" s="402"/>
      <c r="AD572" s="402"/>
      <c r="AE572" s="402"/>
      <c r="AF572" s="402"/>
      <c r="AG572" s="402"/>
      <c r="AH572" s="402"/>
      <c r="AI572" s="402"/>
      <c r="AJ572" s="402"/>
      <c r="AK572" s="402"/>
      <c r="AZ572" s="571"/>
      <c r="BA572" s="491"/>
      <c r="BB572" s="491"/>
      <c r="BC572" s="491"/>
      <c r="BD572" s="491"/>
      <c r="BE572" s="491"/>
      <c r="BF572" s="491"/>
      <c r="BG572" s="491"/>
      <c r="BH572" s="491"/>
      <c r="BI572" s="491"/>
      <c r="BJ572" s="491"/>
    </row>
    <row r="573" spans="6:62" ht="93" customHeight="1" x14ac:dyDescent="0.25">
      <c r="F573" s="401"/>
      <c r="U573" s="401"/>
      <c r="V573" s="402"/>
      <c r="W573" s="402"/>
      <c r="X573" s="402"/>
      <c r="Y573" s="402"/>
      <c r="Z573" s="402"/>
      <c r="AA573" s="402"/>
      <c r="AB573" s="402"/>
      <c r="AC573" s="402"/>
      <c r="AD573" s="402"/>
      <c r="AE573" s="402"/>
      <c r="AF573" s="402"/>
      <c r="AG573" s="402"/>
      <c r="AH573" s="402"/>
      <c r="AI573" s="402"/>
      <c r="AJ573" s="402"/>
      <c r="AK573" s="402"/>
      <c r="AZ573" s="571"/>
      <c r="BA573" s="491"/>
      <c r="BB573" s="491"/>
      <c r="BC573" s="491"/>
      <c r="BD573" s="491"/>
      <c r="BE573" s="491"/>
      <c r="BF573" s="491"/>
      <c r="BG573" s="491"/>
      <c r="BH573" s="491"/>
      <c r="BI573" s="491"/>
      <c r="BJ573" s="491"/>
    </row>
    <row r="574" spans="6:62" ht="93" customHeight="1" x14ac:dyDescent="0.25">
      <c r="F574" s="401"/>
      <c r="U574" s="401"/>
      <c r="V574" s="402"/>
      <c r="W574" s="402"/>
      <c r="X574" s="402"/>
      <c r="Y574" s="402"/>
      <c r="Z574" s="402"/>
      <c r="AA574" s="402"/>
      <c r="AB574" s="402"/>
      <c r="AC574" s="402"/>
      <c r="AD574" s="402"/>
      <c r="AE574" s="402"/>
      <c r="AF574" s="402"/>
      <c r="AG574" s="402"/>
      <c r="AH574" s="402"/>
      <c r="AI574" s="402"/>
      <c r="AJ574" s="402"/>
      <c r="AK574" s="402"/>
      <c r="AZ574" s="571"/>
      <c r="BA574" s="491"/>
      <c r="BB574" s="491"/>
      <c r="BC574" s="491"/>
      <c r="BD574" s="491"/>
      <c r="BE574" s="491"/>
      <c r="BF574" s="491"/>
      <c r="BG574" s="491"/>
      <c r="BH574" s="491"/>
      <c r="BI574" s="491"/>
      <c r="BJ574" s="491"/>
    </row>
    <row r="575" spans="6:62" ht="93" customHeight="1" x14ac:dyDescent="0.25">
      <c r="F575" s="401"/>
      <c r="U575" s="401"/>
      <c r="V575" s="402"/>
      <c r="W575" s="402"/>
      <c r="X575" s="402"/>
      <c r="Y575" s="402"/>
      <c r="Z575" s="402"/>
      <c r="AA575" s="402"/>
      <c r="AB575" s="402"/>
      <c r="AC575" s="402"/>
      <c r="AD575" s="402"/>
      <c r="AE575" s="402"/>
      <c r="AF575" s="402"/>
      <c r="AG575" s="402"/>
      <c r="AH575" s="402"/>
      <c r="AI575" s="402"/>
      <c r="AJ575" s="402"/>
      <c r="AK575" s="402"/>
      <c r="AZ575" s="571"/>
      <c r="BA575" s="491"/>
      <c r="BB575" s="491"/>
      <c r="BC575" s="491"/>
      <c r="BD575" s="491"/>
      <c r="BE575" s="491"/>
      <c r="BF575" s="491"/>
      <c r="BG575" s="491"/>
      <c r="BH575" s="491"/>
      <c r="BI575" s="491"/>
      <c r="BJ575" s="491"/>
    </row>
    <row r="576" spans="6:62" ht="93" customHeight="1" x14ac:dyDescent="0.25">
      <c r="F576" s="401"/>
      <c r="U576" s="401"/>
      <c r="V576" s="402"/>
      <c r="W576" s="402"/>
      <c r="X576" s="402"/>
      <c r="Y576" s="402"/>
      <c r="Z576" s="402"/>
      <c r="AA576" s="402"/>
      <c r="AB576" s="402"/>
      <c r="AC576" s="402"/>
      <c r="AD576" s="402"/>
      <c r="AE576" s="402"/>
      <c r="AF576" s="402"/>
      <c r="AG576" s="402"/>
      <c r="AH576" s="402"/>
      <c r="AI576" s="402"/>
      <c r="AJ576" s="402"/>
      <c r="AK576" s="402"/>
      <c r="AZ576" s="571"/>
      <c r="BA576" s="491"/>
      <c r="BB576" s="491"/>
      <c r="BC576" s="491"/>
      <c r="BD576" s="491"/>
      <c r="BE576" s="491"/>
      <c r="BF576" s="491"/>
      <c r="BG576" s="491"/>
      <c r="BH576" s="491"/>
      <c r="BI576" s="491"/>
      <c r="BJ576" s="491"/>
    </row>
    <row r="577" spans="6:62" ht="93" customHeight="1" x14ac:dyDescent="0.25">
      <c r="F577" s="401"/>
      <c r="U577" s="401"/>
      <c r="V577" s="402"/>
      <c r="W577" s="402"/>
      <c r="X577" s="402"/>
      <c r="Y577" s="402"/>
      <c r="Z577" s="402"/>
      <c r="AA577" s="402"/>
      <c r="AB577" s="402"/>
      <c r="AC577" s="402"/>
      <c r="AD577" s="402"/>
      <c r="AE577" s="402"/>
      <c r="AF577" s="402"/>
      <c r="AG577" s="402"/>
      <c r="AH577" s="402"/>
      <c r="AI577" s="402"/>
      <c r="AJ577" s="402"/>
      <c r="AK577" s="402"/>
      <c r="AZ577" s="571"/>
      <c r="BA577" s="491"/>
      <c r="BB577" s="491"/>
      <c r="BC577" s="491"/>
      <c r="BD577" s="491"/>
      <c r="BE577" s="491"/>
      <c r="BF577" s="491"/>
      <c r="BG577" s="491"/>
      <c r="BH577" s="491"/>
      <c r="BI577" s="491"/>
      <c r="BJ577" s="491"/>
    </row>
    <row r="578" spans="6:62" ht="93" customHeight="1" x14ac:dyDescent="0.25">
      <c r="F578" s="401"/>
      <c r="U578" s="401"/>
      <c r="V578" s="402"/>
      <c r="W578" s="402"/>
      <c r="X578" s="402"/>
      <c r="Y578" s="402"/>
      <c r="Z578" s="402"/>
      <c r="AA578" s="402"/>
      <c r="AB578" s="402"/>
      <c r="AC578" s="402"/>
      <c r="AD578" s="402"/>
      <c r="AE578" s="402"/>
      <c r="AF578" s="402"/>
      <c r="AG578" s="402"/>
      <c r="AH578" s="402"/>
      <c r="AI578" s="402"/>
      <c r="AJ578" s="402"/>
      <c r="AK578" s="402"/>
      <c r="AZ578" s="571"/>
      <c r="BA578" s="491"/>
      <c r="BB578" s="491"/>
      <c r="BC578" s="491"/>
      <c r="BD578" s="491"/>
      <c r="BE578" s="491"/>
      <c r="BF578" s="491"/>
      <c r="BG578" s="491"/>
      <c r="BH578" s="491"/>
      <c r="BI578" s="491"/>
      <c r="BJ578" s="491"/>
    </row>
    <row r="579" spans="6:62" ht="93" customHeight="1" x14ac:dyDescent="0.25">
      <c r="F579" s="401"/>
      <c r="U579" s="401"/>
      <c r="V579" s="402"/>
      <c r="W579" s="402"/>
      <c r="X579" s="402"/>
      <c r="Y579" s="402"/>
      <c r="Z579" s="402"/>
      <c r="AA579" s="402"/>
      <c r="AB579" s="402"/>
      <c r="AC579" s="402"/>
      <c r="AD579" s="402"/>
      <c r="AE579" s="402"/>
      <c r="AF579" s="402"/>
      <c r="AG579" s="402"/>
      <c r="AH579" s="402"/>
      <c r="AI579" s="402"/>
      <c r="AJ579" s="402"/>
      <c r="AK579" s="402"/>
      <c r="AZ579" s="571"/>
      <c r="BA579" s="491"/>
      <c r="BB579" s="491"/>
      <c r="BC579" s="491"/>
      <c r="BD579" s="491"/>
      <c r="BE579" s="491"/>
      <c r="BF579" s="491"/>
      <c r="BG579" s="491"/>
      <c r="BH579" s="491"/>
      <c r="BI579" s="491"/>
      <c r="BJ579" s="491"/>
    </row>
    <row r="580" spans="6:62" ht="93" customHeight="1" x14ac:dyDescent="0.25">
      <c r="F580" s="401"/>
      <c r="U580" s="401"/>
      <c r="V580" s="402"/>
      <c r="W580" s="402"/>
      <c r="X580" s="402"/>
      <c r="Y580" s="402"/>
      <c r="Z580" s="402"/>
      <c r="AA580" s="402"/>
      <c r="AB580" s="402"/>
      <c r="AC580" s="402"/>
      <c r="AD580" s="402"/>
      <c r="AE580" s="402"/>
      <c r="AF580" s="402"/>
      <c r="AG580" s="402"/>
      <c r="AH580" s="402"/>
      <c r="AI580" s="402"/>
      <c r="AJ580" s="402"/>
      <c r="AK580" s="402"/>
      <c r="AZ580" s="571"/>
      <c r="BA580" s="491"/>
      <c r="BB580" s="491"/>
      <c r="BC580" s="491"/>
      <c r="BD580" s="491"/>
      <c r="BE580" s="491"/>
      <c r="BF580" s="491"/>
      <c r="BG580" s="491"/>
      <c r="BH580" s="491"/>
      <c r="BI580" s="491"/>
      <c r="BJ580" s="491"/>
    </row>
    <row r="581" spans="6:62" ht="93" customHeight="1" x14ac:dyDescent="0.25">
      <c r="F581" s="401"/>
      <c r="U581" s="401"/>
      <c r="V581" s="402"/>
      <c r="W581" s="402"/>
      <c r="X581" s="402"/>
      <c r="Y581" s="402"/>
      <c r="Z581" s="402"/>
      <c r="AA581" s="402"/>
      <c r="AB581" s="402"/>
      <c r="AC581" s="402"/>
      <c r="AD581" s="402"/>
      <c r="AE581" s="402"/>
      <c r="AF581" s="402"/>
      <c r="AG581" s="402"/>
      <c r="AH581" s="402"/>
      <c r="AI581" s="402"/>
      <c r="AJ581" s="402"/>
      <c r="AK581" s="402"/>
      <c r="AZ581" s="571"/>
      <c r="BA581" s="491"/>
      <c r="BB581" s="491"/>
      <c r="BC581" s="491"/>
      <c r="BD581" s="491"/>
      <c r="BE581" s="491"/>
      <c r="BF581" s="491"/>
      <c r="BG581" s="491"/>
      <c r="BH581" s="491"/>
      <c r="BI581" s="491"/>
      <c r="BJ581" s="491"/>
    </row>
    <row r="582" spans="6:62" ht="93" customHeight="1" x14ac:dyDescent="0.25">
      <c r="F582" s="401"/>
      <c r="U582" s="401"/>
      <c r="V582" s="402"/>
      <c r="W582" s="402"/>
      <c r="X582" s="402"/>
      <c r="Y582" s="402"/>
      <c r="Z582" s="402"/>
      <c r="AA582" s="402"/>
      <c r="AB582" s="402"/>
      <c r="AC582" s="402"/>
      <c r="AD582" s="402"/>
      <c r="AE582" s="402"/>
      <c r="AF582" s="402"/>
      <c r="AG582" s="402"/>
      <c r="AH582" s="402"/>
      <c r="AI582" s="402"/>
      <c r="AJ582" s="402"/>
      <c r="AK582" s="402"/>
      <c r="AZ582" s="571"/>
      <c r="BA582" s="491"/>
      <c r="BB582" s="491"/>
      <c r="BC582" s="491"/>
      <c r="BD582" s="491"/>
      <c r="BE582" s="491"/>
      <c r="BF582" s="491"/>
      <c r="BG582" s="491"/>
      <c r="BH582" s="491"/>
      <c r="BI582" s="491"/>
      <c r="BJ582" s="491"/>
    </row>
    <row r="583" spans="6:62" ht="93" customHeight="1" x14ac:dyDescent="0.25">
      <c r="F583" s="401"/>
      <c r="U583" s="401"/>
      <c r="V583" s="402"/>
      <c r="W583" s="402"/>
      <c r="X583" s="402"/>
      <c r="Y583" s="402"/>
      <c r="Z583" s="402"/>
      <c r="AA583" s="402"/>
      <c r="AB583" s="402"/>
      <c r="AC583" s="402"/>
      <c r="AD583" s="402"/>
      <c r="AE583" s="402"/>
      <c r="AF583" s="402"/>
      <c r="AG583" s="402"/>
      <c r="AH583" s="402"/>
      <c r="AI583" s="402"/>
      <c r="AJ583" s="402"/>
      <c r="AK583" s="402"/>
      <c r="AZ583" s="571"/>
      <c r="BA583" s="491"/>
      <c r="BB583" s="491"/>
      <c r="BC583" s="491"/>
      <c r="BD583" s="491"/>
      <c r="BE583" s="491"/>
      <c r="BF583" s="491"/>
      <c r="BG583" s="491"/>
      <c r="BH583" s="491"/>
      <c r="BI583" s="491"/>
      <c r="BJ583" s="491"/>
    </row>
    <row r="584" spans="6:62" ht="93" customHeight="1" x14ac:dyDescent="0.25">
      <c r="F584" s="401"/>
      <c r="U584" s="401"/>
      <c r="V584" s="402"/>
      <c r="W584" s="402"/>
      <c r="X584" s="402"/>
      <c r="Y584" s="402"/>
      <c r="Z584" s="402"/>
      <c r="AA584" s="402"/>
      <c r="AB584" s="402"/>
      <c r="AC584" s="402"/>
      <c r="AD584" s="402"/>
      <c r="AE584" s="402"/>
      <c r="AF584" s="402"/>
      <c r="AG584" s="402"/>
      <c r="AH584" s="402"/>
      <c r="AI584" s="402"/>
      <c r="AJ584" s="402"/>
      <c r="AK584" s="402"/>
      <c r="AZ584" s="571"/>
      <c r="BA584" s="491"/>
      <c r="BB584" s="491"/>
      <c r="BC584" s="491"/>
      <c r="BD584" s="491"/>
      <c r="BE584" s="491"/>
      <c r="BF584" s="491"/>
      <c r="BG584" s="491"/>
      <c r="BH584" s="491"/>
      <c r="BI584" s="491"/>
      <c r="BJ584" s="491"/>
    </row>
    <row r="585" spans="6:62" ht="93" customHeight="1" x14ac:dyDescent="0.25">
      <c r="F585" s="401"/>
      <c r="U585" s="401"/>
      <c r="V585" s="402"/>
      <c r="W585" s="402"/>
      <c r="X585" s="402"/>
      <c r="Y585" s="402"/>
      <c r="Z585" s="402"/>
      <c r="AA585" s="402"/>
      <c r="AB585" s="402"/>
      <c r="AC585" s="402"/>
      <c r="AD585" s="402"/>
      <c r="AE585" s="402"/>
      <c r="AF585" s="402"/>
      <c r="AG585" s="402"/>
      <c r="AH585" s="402"/>
      <c r="AI585" s="402"/>
      <c r="AJ585" s="402"/>
      <c r="AK585" s="402"/>
      <c r="AZ585" s="571"/>
      <c r="BA585" s="491"/>
      <c r="BB585" s="491"/>
      <c r="BC585" s="491"/>
      <c r="BD585" s="491"/>
      <c r="BE585" s="491"/>
      <c r="BF585" s="491"/>
      <c r="BG585" s="491"/>
      <c r="BH585" s="491"/>
      <c r="BI585" s="491"/>
      <c r="BJ585" s="491"/>
    </row>
    <row r="586" spans="6:62" ht="93" customHeight="1" x14ac:dyDescent="0.25">
      <c r="F586" s="401"/>
      <c r="U586" s="401"/>
      <c r="V586" s="402"/>
      <c r="W586" s="402"/>
      <c r="X586" s="402"/>
      <c r="Y586" s="402"/>
      <c r="Z586" s="402"/>
      <c r="AA586" s="402"/>
      <c r="AB586" s="402"/>
      <c r="AC586" s="402"/>
      <c r="AD586" s="402"/>
      <c r="AE586" s="402"/>
      <c r="AF586" s="402"/>
      <c r="AG586" s="402"/>
      <c r="AH586" s="402"/>
      <c r="AI586" s="402"/>
      <c r="AJ586" s="402"/>
      <c r="AK586" s="402"/>
      <c r="AZ586" s="571"/>
      <c r="BA586" s="491"/>
      <c r="BB586" s="491"/>
      <c r="BC586" s="491"/>
      <c r="BD586" s="491"/>
      <c r="BE586" s="491"/>
      <c r="BF586" s="491"/>
      <c r="BG586" s="491"/>
      <c r="BH586" s="491"/>
      <c r="BI586" s="491"/>
      <c r="BJ586" s="491"/>
    </row>
    <row r="587" spans="6:62" ht="93" customHeight="1" x14ac:dyDescent="0.25">
      <c r="F587" s="401"/>
      <c r="U587" s="401"/>
      <c r="V587" s="402"/>
      <c r="W587" s="402"/>
      <c r="X587" s="402"/>
      <c r="Y587" s="402"/>
      <c r="Z587" s="402"/>
      <c r="AA587" s="402"/>
      <c r="AB587" s="402"/>
      <c r="AC587" s="402"/>
      <c r="AD587" s="402"/>
      <c r="AE587" s="402"/>
      <c r="AF587" s="402"/>
      <c r="AG587" s="402"/>
      <c r="AH587" s="402"/>
      <c r="AI587" s="402"/>
      <c r="AJ587" s="402"/>
      <c r="AK587" s="402"/>
      <c r="AZ587" s="571"/>
      <c r="BA587" s="491"/>
      <c r="BB587" s="491"/>
      <c r="BC587" s="491"/>
      <c r="BD587" s="491"/>
      <c r="BE587" s="491"/>
      <c r="BF587" s="491"/>
      <c r="BG587" s="491"/>
      <c r="BH587" s="491"/>
      <c r="BI587" s="491"/>
      <c r="BJ587" s="491"/>
    </row>
    <row r="588" spans="6:62" ht="93" customHeight="1" x14ac:dyDescent="0.25">
      <c r="F588" s="401"/>
      <c r="U588" s="401"/>
      <c r="V588" s="402"/>
      <c r="W588" s="402"/>
      <c r="X588" s="402"/>
      <c r="Y588" s="402"/>
      <c r="Z588" s="402"/>
      <c r="AA588" s="402"/>
      <c r="AB588" s="402"/>
      <c r="AC588" s="402"/>
      <c r="AD588" s="402"/>
      <c r="AE588" s="402"/>
      <c r="AF588" s="402"/>
      <c r="AG588" s="402"/>
      <c r="AH588" s="402"/>
      <c r="AI588" s="402"/>
      <c r="AJ588" s="402"/>
      <c r="AK588" s="402"/>
      <c r="AZ588" s="571"/>
      <c r="BA588" s="491"/>
      <c r="BB588" s="491"/>
      <c r="BC588" s="491"/>
      <c r="BD588" s="491"/>
      <c r="BE588" s="491"/>
      <c r="BF588" s="491"/>
      <c r="BG588" s="491"/>
      <c r="BH588" s="491"/>
      <c r="BI588" s="491"/>
      <c r="BJ588" s="491"/>
    </row>
    <row r="589" spans="6:62" ht="93" customHeight="1" x14ac:dyDescent="0.25">
      <c r="F589" s="401"/>
      <c r="U589" s="401"/>
      <c r="V589" s="402"/>
      <c r="W589" s="402"/>
      <c r="X589" s="402"/>
      <c r="Y589" s="402"/>
      <c r="Z589" s="402"/>
      <c r="AA589" s="402"/>
      <c r="AB589" s="402"/>
      <c r="AC589" s="402"/>
      <c r="AD589" s="402"/>
      <c r="AE589" s="402"/>
      <c r="AF589" s="402"/>
      <c r="AG589" s="402"/>
      <c r="AH589" s="402"/>
      <c r="AI589" s="402"/>
      <c r="AJ589" s="402"/>
      <c r="AK589" s="402"/>
      <c r="AZ589" s="571"/>
      <c r="BA589" s="491"/>
      <c r="BB589" s="491"/>
      <c r="BC589" s="491"/>
      <c r="BD589" s="491"/>
      <c r="BE589" s="491"/>
      <c r="BF589" s="491"/>
      <c r="BG589" s="491"/>
      <c r="BH589" s="491"/>
      <c r="BI589" s="491"/>
      <c r="BJ589" s="491"/>
    </row>
    <row r="590" spans="6:62" ht="93" customHeight="1" x14ac:dyDescent="0.25">
      <c r="F590" s="401"/>
      <c r="U590" s="401"/>
      <c r="V590" s="402"/>
      <c r="W590" s="402"/>
      <c r="X590" s="402"/>
      <c r="Y590" s="402"/>
      <c r="Z590" s="402"/>
      <c r="AA590" s="402"/>
      <c r="AB590" s="402"/>
      <c r="AC590" s="402"/>
      <c r="AD590" s="402"/>
      <c r="AE590" s="402"/>
      <c r="AF590" s="402"/>
      <c r="AG590" s="402"/>
      <c r="AH590" s="402"/>
      <c r="AI590" s="402"/>
      <c r="AJ590" s="402"/>
      <c r="AK590" s="402"/>
      <c r="AZ590" s="571"/>
      <c r="BA590" s="491"/>
      <c r="BB590" s="491"/>
      <c r="BC590" s="491"/>
      <c r="BD590" s="491"/>
      <c r="BE590" s="491"/>
      <c r="BF590" s="491"/>
      <c r="BG590" s="491"/>
      <c r="BH590" s="491"/>
      <c r="BI590" s="491"/>
      <c r="BJ590" s="491"/>
    </row>
    <row r="591" spans="6:62" ht="93" customHeight="1" x14ac:dyDescent="0.25">
      <c r="F591" s="401"/>
      <c r="U591" s="401"/>
      <c r="V591" s="402"/>
      <c r="W591" s="402"/>
      <c r="X591" s="402"/>
      <c r="Y591" s="402"/>
      <c r="Z591" s="402"/>
      <c r="AA591" s="402"/>
      <c r="AB591" s="402"/>
      <c r="AC591" s="402"/>
      <c r="AD591" s="402"/>
      <c r="AE591" s="402"/>
      <c r="AF591" s="402"/>
      <c r="AG591" s="402"/>
      <c r="AH591" s="402"/>
      <c r="AI591" s="402"/>
      <c r="AJ591" s="402"/>
      <c r="AK591" s="402"/>
      <c r="AZ591" s="571"/>
      <c r="BA591" s="491"/>
      <c r="BB591" s="491"/>
      <c r="BC591" s="491"/>
      <c r="BD591" s="491"/>
      <c r="BE591" s="491"/>
      <c r="BF591" s="491"/>
      <c r="BG591" s="491"/>
      <c r="BH591" s="491"/>
      <c r="BI591" s="491"/>
      <c r="BJ591" s="491"/>
    </row>
    <row r="592" spans="6:62" ht="93" customHeight="1" x14ac:dyDescent="0.25">
      <c r="F592" s="401"/>
      <c r="U592" s="401"/>
      <c r="V592" s="402"/>
      <c r="W592" s="402"/>
      <c r="X592" s="402"/>
      <c r="Y592" s="402"/>
      <c r="Z592" s="402"/>
      <c r="AA592" s="402"/>
      <c r="AB592" s="402"/>
      <c r="AC592" s="402"/>
      <c r="AD592" s="402"/>
      <c r="AE592" s="402"/>
      <c r="AF592" s="402"/>
      <c r="AG592" s="402"/>
      <c r="AH592" s="402"/>
      <c r="AI592" s="402"/>
      <c r="AJ592" s="402"/>
      <c r="AK592" s="402"/>
      <c r="AZ592" s="571"/>
      <c r="BA592" s="491"/>
      <c r="BB592" s="491"/>
      <c r="BC592" s="491"/>
      <c r="BD592" s="491"/>
      <c r="BE592" s="491"/>
      <c r="BF592" s="491"/>
      <c r="BG592" s="491"/>
      <c r="BH592" s="491"/>
      <c r="BI592" s="491"/>
      <c r="BJ592" s="491"/>
    </row>
    <row r="593" spans="6:62" ht="93" customHeight="1" x14ac:dyDescent="0.25">
      <c r="F593" s="401"/>
      <c r="U593" s="401"/>
      <c r="V593" s="402"/>
      <c r="W593" s="402"/>
      <c r="X593" s="402"/>
      <c r="Y593" s="402"/>
      <c r="Z593" s="402"/>
      <c r="AA593" s="402"/>
      <c r="AB593" s="402"/>
      <c r="AC593" s="402"/>
      <c r="AD593" s="402"/>
      <c r="AE593" s="402"/>
      <c r="AF593" s="402"/>
      <c r="AG593" s="402"/>
      <c r="AH593" s="402"/>
      <c r="AI593" s="402"/>
      <c r="AJ593" s="402"/>
      <c r="AK593" s="402"/>
      <c r="AZ593" s="571"/>
      <c r="BA593" s="491"/>
      <c r="BB593" s="491"/>
      <c r="BC593" s="491"/>
      <c r="BD593" s="491"/>
      <c r="BE593" s="491"/>
      <c r="BF593" s="491"/>
      <c r="BG593" s="491"/>
      <c r="BH593" s="491"/>
      <c r="BI593" s="491"/>
      <c r="BJ593" s="491"/>
    </row>
    <row r="594" spans="6:62" ht="93" customHeight="1" x14ac:dyDescent="0.25">
      <c r="F594" s="401"/>
      <c r="U594" s="401"/>
      <c r="V594" s="402"/>
      <c r="W594" s="402"/>
      <c r="X594" s="402"/>
      <c r="Y594" s="402"/>
      <c r="Z594" s="402"/>
      <c r="AA594" s="402"/>
      <c r="AB594" s="402"/>
      <c r="AC594" s="402"/>
      <c r="AD594" s="402"/>
      <c r="AE594" s="402"/>
      <c r="AF594" s="402"/>
      <c r="AG594" s="402"/>
      <c r="AH594" s="402"/>
      <c r="AI594" s="402"/>
      <c r="AJ594" s="402"/>
      <c r="AK594" s="402"/>
      <c r="AZ594" s="571"/>
      <c r="BA594" s="491"/>
      <c r="BB594" s="491"/>
      <c r="BC594" s="491"/>
      <c r="BD594" s="491"/>
      <c r="BE594" s="491"/>
      <c r="BF594" s="491"/>
      <c r="BG594" s="491"/>
      <c r="BH594" s="491"/>
      <c r="BI594" s="491"/>
      <c r="BJ594" s="491"/>
    </row>
    <row r="595" spans="6:62" ht="93" customHeight="1" x14ac:dyDescent="0.25">
      <c r="F595" s="401"/>
      <c r="U595" s="401"/>
      <c r="V595" s="402"/>
      <c r="W595" s="402"/>
      <c r="X595" s="402"/>
      <c r="Y595" s="402"/>
      <c r="Z595" s="402"/>
      <c r="AA595" s="402"/>
      <c r="AB595" s="402"/>
      <c r="AC595" s="402"/>
      <c r="AD595" s="402"/>
      <c r="AE595" s="402"/>
      <c r="AF595" s="402"/>
      <c r="AG595" s="402"/>
      <c r="AH595" s="402"/>
      <c r="AI595" s="402"/>
      <c r="AJ595" s="402"/>
      <c r="AK595" s="402"/>
      <c r="AZ595" s="571"/>
      <c r="BA595" s="491"/>
      <c r="BB595" s="491"/>
      <c r="BC595" s="491"/>
      <c r="BD595" s="491"/>
      <c r="BE595" s="491"/>
      <c r="BF595" s="491"/>
      <c r="BG595" s="491"/>
      <c r="BH595" s="491"/>
      <c r="BI595" s="491"/>
      <c r="BJ595" s="491"/>
    </row>
    <row r="596" spans="6:62" ht="93" customHeight="1" x14ac:dyDescent="0.25">
      <c r="F596" s="401"/>
      <c r="U596" s="401"/>
      <c r="V596" s="402"/>
      <c r="W596" s="402"/>
      <c r="X596" s="402"/>
      <c r="Y596" s="402"/>
      <c r="Z596" s="402"/>
      <c r="AA596" s="402"/>
      <c r="AB596" s="402"/>
      <c r="AC596" s="402"/>
      <c r="AD596" s="402"/>
      <c r="AE596" s="402"/>
      <c r="AF596" s="402"/>
      <c r="AG596" s="402"/>
      <c r="AH596" s="402"/>
      <c r="AI596" s="402"/>
      <c r="AJ596" s="402"/>
      <c r="AK596" s="402"/>
      <c r="AZ596" s="571"/>
      <c r="BA596" s="491"/>
      <c r="BB596" s="491"/>
      <c r="BC596" s="491"/>
      <c r="BD596" s="491"/>
      <c r="BE596" s="491"/>
      <c r="BF596" s="491"/>
      <c r="BG596" s="491"/>
      <c r="BH596" s="491"/>
      <c r="BI596" s="491"/>
      <c r="BJ596" s="491"/>
    </row>
    <row r="597" spans="6:62" ht="93" customHeight="1" x14ac:dyDescent="0.25">
      <c r="F597" s="401"/>
      <c r="U597" s="401"/>
      <c r="V597" s="402"/>
      <c r="W597" s="402"/>
      <c r="X597" s="402"/>
      <c r="Y597" s="402"/>
      <c r="Z597" s="402"/>
      <c r="AA597" s="402"/>
      <c r="AB597" s="402"/>
      <c r="AC597" s="402"/>
      <c r="AD597" s="402"/>
      <c r="AE597" s="402"/>
      <c r="AF597" s="402"/>
      <c r="AG597" s="402"/>
      <c r="AH597" s="402"/>
      <c r="AI597" s="402"/>
      <c r="AJ597" s="402"/>
      <c r="AK597" s="402"/>
      <c r="AZ597" s="571"/>
      <c r="BA597" s="491"/>
      <c r="BB597" s="491"/>
      <c r="BC597" s="491"/>
      <c r="BD597" s="491"/>
      <c r="BE597" s="491"/>
      <c r="BF597" s="491"/>
      <c r="BG597" s="491"/>
      <c r="BH597" s="491"/>
      <c r="BI597" s="491"/>
      <c r="BJ597" s="491"/>
    </row>
    <row r="598" spans="6:62" ht="93" customHeight="1" x14ac:dyDescent="0.25">
      <c r="F598" s="401"/>
      <c r="U598" s="401"/>
      <c r="V598" s="402"/>
      <c r="W598" s="402"/>
      <c r="X598" s="402"/>
      <c r="Y598" s="402"/>
      <c r="Z598" s="402"/>
      <c r="AA598" s="402"/>
      <c r="AB598" s="402"/>
      <c r="AC598" s="402"/>
      <c r="AD598" s="402"/>
      <c r="AE598" s="402"/>
      <c r="AF598" s="402"/>
      <c r="AG598" s="402"/>
      <c r="AH598" s="402"/>
      <c r="AI598" s="402"/>
      <c r="AJ598" s="402"/>
      <c r="AK598" s="402"/>
      <c r="AZ598" s="571"/>
      <c r="BA598" s="491"/>
      <c r="BB598" s="491"/>
      <c r="BC598" s="491"/>
      <c r="BD598" s="491"/>
      <c r="BE598" s="491"/>
      <c r="BF598" s="491"/>
      <c r="BG598" s="491"/>
      <c r="BH598" s="491"/>
      <c r="BI598" s="491"/>
      <c r="BJ598" s="491"/>
    </row>
    <row r="599" spans="6:62" ht="93" customHeight="1" x14ac:dyDescent="0.25">
      <c r="F599" s="401"/>
      <c r="U599" s="401"/>
      <c r="V599" s="402"/>
      <c r="W599" s="402"/>
      <c r="X599" s="402"/>
      <c r="Y599" s="402"/>
      <c r="Z599" s="402"/>
      <c r="AA599" s="402"/>
      <c r="AB599" s="402"/>
      <c r="AC599" s="402"/>
      <c r="AD599" s="402"/>
      <c r="AE599" s="402"/>
      <c r="AF599" s="402"/>
      <c r="AG599" s="402"/>
      <c r="AH599" s="402"/>
      <c r="AI599" s="402"/>
      <c r="AJ599" s="402"/>
      <c r="AK599" s="402"/>
      <c r="AZ599" s="571"/>
      <c r="BA599" s="491"/>
      <c r="BB599" s="491"/>
      <c r="BC599" s="491"/>
      <c r="BD599" s="491"/>
      <c r="BE599" s="491"/>
      <c r="BF599" s="491"/>
      <c r="BG599" s="491"/>
      <c r="BH599" s="491"/>
      <c r="BI599" s="491"/>
      <c r="BJ599" s="491"/>
    </row>
    <row r="600" spans="6:62" ht="93" customHeight="1" x14ac:dyDescent="0.25">
      <c r="F600" s="401"/>
      <c r="U600" s="401"/>
      <c r="V600" s="402"/>
      <c r="W600" s="402"/>
      <c r="X600" s="402"/>
      <c r="Y600" s="402"/>
      <c r="Z600" s="402"/>
      <c r="AA600" s="402"/>
      <c r="AB600" s="402"/>
      <c r="AC600" s="402"/>
      <c r="AD600" s="402"/>
      <c r="AE600" s="402"/>
      <c r="AF600" s="402"/>
      <c r="AG600" s="402"/>
      <c r="AH600" s="402"/>
      <c r="AI600" s="402"/>
      <c r="AJ600" s="402"/>
      <c r="AK600" s="402"/>
      <c r="AZ600" s="571"/>
      <c r="BA600" s="491"/>
      <c r="BB600" s="491"/>
      <c r="BC600" s="491"/>
      <c r="BD600" s="491"/>
      <c r="BE600" s="491"/>
      <c r="BF600" s="491"/>
      <c r="BG600" s="491"/>
      <c r="BH600" s="491"/>
      <c r="BI600" s="491"/>
      <c r="BJ600" s="491"/>
    </row>
    <row r="601" spans="6:62" ht="93" customHeight="1" x14ac:dyDescent="0.25">
      <c r="F601" s="401"/>
      <c r="U601" s="401"/>
      <c r="V601" s="402"/>
      <c r="W601" s="402"/>
      <c r="X601" s="402"/>
      <c r="Y601" s="402"/>
      <c r="Z601" s="402"/>
      <c r="AA601" s="402"/>
      <c r="AB601" s="402"/>
      <c r="AC601" s="402"/>
      <c r="AD601" s="402"/>
      <c r="AE601" s="402"/>
      <c r="AF601" s="402"/>
      <c r="AG601" s="402"/>
      <c r="AH601" s="402"/>
      <c r="AI601" s="402"/>
      <c r="AJ601" s="402"/>
      <c r="AK601" s="402"/>
      <c r="AZ601" s="571"/>
      <c r="BA601" s="491"/>
      <c r="BB601" s="491"/>
      <c r="BC601" s="491"/>
      <c r="BD601" s="491"/>
      <c r="BE601" s="491"/>
      <c r="BF601" s="491"/>
      <c r="BG601" s="491"/>
      <c r="BH601" s="491"/>
      <c r="BI601" s="491"/>
      <c r="BJ601" s="491"/>
    </row>
    <row r="602" spans="6:62" ht="93" customHeight="1" x14ac:dyDescent="0.25">
      <c r="F602" s="401"/>
      <c r="U602" s="401"/>
      <c r="V602" s="402"/>
      <c r="W602" s="402"/>
      <c r="X602" s="402"/>
      <c r="Y602" s="402"/>
      <c r="Z602" s="402"/>
      <c r="AA602" s="402"/>
      <c r="AB602" s="402"/>
      <c r="AC602" s="402"/>
      <c r="AD602" s="402"/>
      <c r="AE602" s="402"/>
      <c r="AF602" s="402"/>
      <c r="AG602" s="402"/>
      <c r="AH602" s="402"/>
      <c r="AI602" s="402"/>
      <c r="AJ602" s="402"/>
      <c r="AK602" s="402"/>
      <c r="AZ602" s="571"/>
      <c r="BA602" s="491"/>
      <c r="BB602" s="491"/>
      <c r="BC602" s="491"/>
      <c r="BD602" s="491"/>
      <c r="BE602" s="491"/>
      <c r="BF602" s="491"/>
      <c r="BG602" s="491"/>
      <c r="BH602" s="491"/>
      <c r="BI602" s="491"/>
      <c r="BJ602" s="491"/>
    </row>
    <row r="603" spans="6:62" ht="93" customHeight="1" x14ac:dyDescent="0.25">
      <c r="F603" s="401"/>
      <c r="U603" s="401"/>
      <c r="V603" s="402"/>
      <c r="W603" s="402"/>
      <c r="X603" s="402"/>
      <c r="Y603" s="402"/>
      <c r="Z603" s="402"/>
      <c r="AA603" s="402"/>
      <c r="AB603" s="402"/>
      <c r="AC603" s="402"/>
      <c r="AD603" s="402"/>
      <c r="AE603" s="402"/>
      <c r="AF603" s="402"/>
      <c r="AG603" s="402"/>
      <c r="AH603" s="402"/>
      <c r="AI603" s="402"/>
      <c r="AJ603" s="402"/>
      <c r="AK603" s="402"/>
      <c r="AZ603" s="571"/>
      <c r="BA603" s="491"/>
      <c r="BB603" s="491"/>
      <c r="BC603" s="491"/>
      <c r="BD603" s="491"/>
      <c r="BE603" s="491"/>
      <c r="BF603" s="491"/>
      <c r="BG603" s="491"/>
      <c r="BH603" s="491"/>
      <c r="BI603" s="491"/>
      <c r="BJ603" s="491"/>
    </row>
    <row r="604" spans="6:62" ht="93" customHeight="1" x14ac:dyDescent="0.25">
      <c r="F604" s="401"/>
      <c r="U604" s="401"/>
      <c r="V604" s="402"/>
      <c r="W604" s="402"/>
      <c r="X604" s="402"/>
      <c r="Y604" s="402"/>
      <c r="Z604" s="402"/>
      <c r="AA604" s="402"/>
      <c r="AB604" s="402"/>
      <c r="AC604" s="402"/>
      <c r="AD604" s="402"/>
      <c r="AE604" s="402"/>
      <c r="AF604" s="402"/>
      <c r="AG604" s="402"/>
      <c r="AH604" s="402"/>
      <c r="AI604" s="402"/>
      <c r="AJ604" s="402"/>
      <c r="AK604" s="402"/>
      <c r="AZ604" s="571"/>
      <c r="BA604" s="491"/>
      <c r="BB604" s="491"/>
      <c r="BC604" s="491"/>
      <c r="BD604" s="491"/>
      <c r="BE604" s="491"/>
      <c r="BF604" s="491"/>
      <c r="BG604" s="491"/>
      <c r="BH604" s="491"/>
      <c r="BI604" s="491"/>
      <c r="BJ604" s="491"/>
    </row>
    <row r="605" spans="6:62" ht="93" customHeight="1" x14ac:dyDescent="0.25">
      <c r="F605" s="401"/>
      <c r="U605" s="401"/>
      <c r="V605" s="402"/>
      <c r="W605" s="402"/>
      <c r="X605" s="402"/>
      <c r="Y605" s="402"/>
      <c r="Z605" s="402"/>
      <c r="AA605" s="402"/>
      <c r="AB605" s="402"/>
      <c r="AC605" s="402"/>
      <c r="AD605" s="402"/>
      <c r="AE605" s="402"/>
      <c r="AF605" s="402"/>
      <c r="AG605" s="402"/>
      <c r="AH605" s="402"/>
      <c r="AI605" s="402"/>
      <c r="AJ605" s="402"/>
      <c r="AK605" s="402"/>
      <c r="AZ605" s="571"/>
      <c r="BA605" s="491"/>
      <c r="BB605" s="491"/>
      <c r="BC605" s="491"/>
      <c r="BD605" s="491"/>
      <c r="BE605" s="491"/>
      <c r="BF605" s="491"/>
      <c r="BG605" s="491"/>
      <c r="BH605" s="491"/>
      <c r="BI605" s="491"/>
      <c r="BJ605" s="491"/>
    </row>
    <row r="606" spans="6:62" ht="93" customHeight="1" x14ac:dyDescent="0.25">
      <c r="F606" s="401"/>
      <c r="U606" s="401"/>
      <c r="V606" s="402"/>
      <c r="W606" s="402"/>
      <c r="X606" s="402"/>
      <c r="Y606" s="402"/>
      <c r="Z606" s="402"/>
      <c r="AA606" s="402"/>
      <c r="AB606" s="402"/>
      <c r="AC606" s="402"/>
      <c r="AD606" s="402"/>
      <c r="AE606" s="402"/>
      <c r="AF606" s="402"/>
      <c r="AG606" s="402"/>
      <c r="AH606" s="402"/>
      <c r="AI606" s="402"/>
      <c r="AJ606" s="402"/>
      <c r="AK606" s="402"/>
      <c r="AZ606" s="571"/>
      <c r="BA606" s="491"/>
      <c r="BB606" s="491"/>
      <c r="BC606" s="491"/>
      <c r="BD606" s="491"/>
      <c r="BE606" s="491"/>
      <c r="BF606" s="491"/>
      <c r="BG606" s="491"/>
      <c r="BH606" s="491"/>
      <c r="BI606" s="491"/>
      <c r="BJ606" s="491"/>
    </row>
    <row r="607" spans="6:62" ht="93" customHeight="1" x14ac:dyDescent="0.25">
      <c r="F607" s="401"/>
      <c r="U607" s="401"/>
      <c r="V607" s="402"/>
      <c r="W607" s="402"/>
      <c r="X607" s="402"/>
      <c r="Y607" s="402"/>
      <c r="Z607" s="402"/>
      <c r="AA607" s="402"/>
      <c r="AB607" s="402"/>
      <c r="AC607" s="402"/>
      <c r="AD607" s="402"/>
      <c r="AE607" s="402"/>
      <c r="AF607" s="402"/>
      <c r="AG607" s="402"/>
      <c r="AH607" s="402"/>
      <c r="AI607" s="402"/>
      <c r="AJ607" s="402"/>
      <c r="AK607" s="402"/>
      <c r="AZ607" s="571"/>
      <c r="BA607" s="491"/>
      <c r="BB607" s="491"/>
      <c r="BC607" s="491"/>
      <c r="BD607" s="491"/>
      <c r="BE607" s="491"/>
      <c r="BF607" s="491"/>
      <c r="BG607" s="491"/>
      <c r="BH607" s="491"/>
      <c r="BI607" s="491"/>
      <c r="BJ607" s="491"/>
    </row>
    <row r="608" spans="6:62" ht="93" customHeight="1" x14ac:dyDescent="0.25">
      <c r="F608" s="401"/>
      <c r="U608" s="401"/>
      <c r="V608" s="402"/>
      <c r="W608" s="402"/>
      <c r="X608" s="402"/>
      <c r="Y608" s="402"/>
      <c r="Z608" s="402"/>
      <c r="AA608" s="402"/>
      <c r="AB608" s="402"/>
      <c r="AC608" s="402"/>
      <c r="AD608" s="402"/>
      <c r="AE608" s="402"/>
      <c r="AF608" s="402"/>
      <c r="AG608" s="402"/>
      <c r="AH608" s="402"/>
      <c r="AI608" s="402"/>
      <c r="AJ608" s="402"/>
      <c r="AK608" s="402"/>
      <c r="AZ608" s="571"/>
      <c r="BA608" s="491"/>
      <c r="BB608" s="491"/>
      <c r="BC608" s="491"/>
      <c r="BD608" s="491"/>
      <c r="BE608" s="491"/>
      <c r="BF608" s="491"/>
      <c r="BG608" s="491"/>
      <c r="BH608" s="491"/>
      <c r="BI608" s="491"/>
      <c r="BJ608" s="491"/>
    </row>
    <row r="609" spans="6:62" ht="93" customHeight="1" x14ac:dyDescent="0.25">
      <c r="F609" s="401"/>
      <c r="U609" s="401"/>
      <c r="V609" s="402"/>
      <c r="W609" s="402"/>
      <c r="X609" s="402"/>
      <c r="Y609" s="402"/>
      <c r="Z609" s="402"/>
      <c r="AA609" s="402"/>
      <c r="AB609" s="402"/>
      <c r="AC609" s="402"/>
      <c r="AD609" s="402"/>
      <c r="AE609" s="402"/>
      <c r="AF609" s="402"/>
      <c r="AG609" s="402"/>
      <c r="AH609" s="402"/>
      <c r="AI609" s="402"/>
      <c r="AJ609" s="402"/>
      <c r="AK609" s="402"/>
      <c r="AZ609" s="571"/>
      <c r="BA609" s="491"/>
      <c r="BB609" s="491"/>
      <c r="BC609" s="491"/>
      <c r="BD609" s="491"/>
      <c r="BE609" s="491"/>
      <c r="BF609" s="491"/>
      <c r="BG609" s="491"/>
      <c r="BH609" s="491"/>
      <c r="BI609" s="491"/>
      <c r="BJ609" s="491"/>
    </row>
    <row r="610" spans="6:62" ht="93" customHeight="1" x14ac:dyDescent="0.25">
      <c r="F610" s="401"/>
      <c r="U610" s="401"/>
      <c r="V610" s="402"/>
      <c r="W610" s="402"/>
      <c r="X610" s="402"/>
      <c r="Y610" s="402"/>
      <c r="Z610" s="402"/>
      <c r="AA610" s="402"/>
      <c r="AB610" s="402"/>
      <c r="AC610" s="402"/>
      <c r="AD610" s="402"/>
      <c r="AE610" s="402"/>
      <c r="AF610" s="402"/>
      <c r="AG610" s="402"/>
      <c r="AH610" s="402"/>
      <c r="AI610" s="402"/>
      <c r="AJ610" s="402"/>
      <c r="AK610" s="402"/>
      <c r="AZ610" s="571"/>
      <c r="BA610" s="491"/>
      <c r="BB610" s="491"/>
      <c r="BC610" s="491"/>
      <c r="BD610" s="491"/>
      <c r="BE610" s="491"/>
      <c r="BF610" s="491"/>
      <c r="BG610" s="491"/>
      <c r="BH610" s="491"/>
      <c r="BI610" s="491"/>
      <c r="BJ610" s="491"/>
    </row>
    <row r="611" spans="6:62" ht="93" customHeight="1" x14ac:dyDescent="0.25">
      <c r="F611" s="401"/>
      <c r="U611" s="401"/>
      <c r="V611" s="402"/>
      <c r="W611" s="402"/>
      <c r="X611" s="402"/>
      <c r="Y611" s="402"/>
      <c r="Z611" s="402"/>
      <c r="AA611" s="402"/>
      <c r="AB611" s="402"/>
      <c r="AC611" s="402"/>
      <c r="AD611" s="402"/>
      <c r="AE611" s="402"/>
      <c r="AF611" s="402"/>
      <c r="AG611" s="402"/>
      <c r="AH611" s="402"/>
      <c r="AI611" s="402"/>
      <c r="AJ611" s="402"/>
      <c r="AK611" s="402"/>
      <c r="AZ611" s="571"/>
      <c r="BA611" s="491"/>
      <c r="BB611" s="491"/>
      <c r="BC611" s="491"/>
      <c r="BD611" s="491"/>
      <c r="BE611" s="491"/>
      <c r="BF611" s="491"/>
      <c r="BG611" s="491"/>
      <c r="BH611" s="491"/>
      <c r="BI611" s="491"/>
      <c r="BJ611" s="491"/>
    </row>
    <row r="612" spans="6:62" ht="93" customHeight="1" x14ac:dyDescent="0.25">
      <c r="F612" s="401"/>
      <c r="U612" s="401"/>
      <c r="V612" s="402"/>
      <c r="W612" s="402"/>
      <c r="X612" s="402"/>
      <c r="Y612" s="402"/>
      <c r="Z612" s="402"/>
      <c r="AA612" s="402"/>
      <c r="AB612" s="402"/>
      <c r="AC612" s="402"/>
      <c r="AD612" s="402"/>
      <c r="AE612" s="402"/>
      <c r="AF612" s="402"/>
      <c r="AG612" s="402"/>
      <c r="AH612" s="402"/>
      <c r="AI612" s="402"/>
      <c r="AJ612" s="402"/>
      <c r="AK612" s="402"/>
      <c r="AZ612" s="571"/>
      <c r="BA612" s="491"/>
      <c r="BB612" s="491"/>
      <c r="BC612" s="491"/>
      <c r="BD612" s="491"/>
      <c r="BE612" s="491"/>
      <c r="BF612" s="491"/>
      <c r="BG612" s="491"/>
      <c r="BH612" s="491"/>
      <c r="BI612" s="491"/>
      <c r="BJ612" s="491"/>
    </row>
    <row r="613" spans="6:62" ht="93" customHeight="1" x14ac:dyDescent="0.25">
      <c r="F613" s="401"/>
      <c r="U613" s="401"/>
      <c r="V613" s="402"/>
      <c r="W613" s="402"/>
      <c r="X613" s="402"/>
      <c r="Y613" s="402"/>
      <c r="Z613" s="402"/>
      <c r="AA613" s="402"/>
      <c r="AB613" s="402"/>
      <c r="AC613" s="402"/>
      <c r="AD613" s="402"/>
      <c r="AE613" s="402"/>
      <c r="AF613" s="402"/>
      <c r="AG613" s="402"/>
      <c r="AH613" s="402"/>
      <c r="AI613" s="402"/>
      <c r="AJ613" s="402"/>
      <c r="AK613" s="402"/>
      <c r="AZ613" s="571"/>
      <c r="BA613" s="491"/>
      <c r="BB613" s="491"/>
      <c r="BC613" s="491"/>
      <c r="BD613" s="491"/>
      <c r="BE613" s="491"/>
      <c r="BF613" s="491"/>
      <c r="BG613" s="491"/>
      <c r="BH613" s="491"/>
      <c r="BI613" s="491"/>
      <c r="BJ613" s="491"/>
    </row>
    <row r="614" spans="6:62" ht="93" customHeight="1" x14ac:dyDescent="0.25">
      <c r="F614" s="401"/>
      <c r="U614" s="401"/>
      <c r="V614" s="402"/>
      <c r="W614" s="402"/>
      <c r="X614" s="402"/>
      <c r="Y614" s="402"/>
      <c r="Z614" s="402"/>
      <c r="AA614" s="402"/>
      <c r="AB614" s="402"/>
      <c r="AC614" s="402"/>
      <c r="AD614" s="402"/>
      <c r="AE614" s="402"/>
      <c r="AF614" s="402"/>
      <c r="AG614" s="402"/>
      <c r="AH614" s="402"/>
      <c r="AI614" s="402"/>
      <c r="AJ614" s="402"/>
      <c r="AK614" s="402"/>
      <c r="AZ614" s="571"/>
      <c r="BA614" s="491"/>
      <c r="BB614" s="491"/>
      <c r="BC614" s="491"/>
      <c r="BD614" s="491"/>
      <c r="BE614" s="491"/>
      <c r="BF614" s="491"/>
      <c r="BG614" s="491"/>
      <c r="BH614" s="491"/>
      <c r="BI614" s="491"/>
      <c r="BJ614" s="491"/>
    </row>
    <row r="615" spans="6:62" ht="93" customHeight="1" x14ac:dyDescent="0.25">
      <c r="F615" s="401"/>
      <c r="U615" s="401"/>
      <c r="V615" s="402"/>
      <c r="W615" s="402"/>
      <c r="X615" s="402"/>
      <c r="Y615" s="402"/>
      <c r="Z615" s="402"/>
      <c r="AA615" s="402"/>
      <c r="AB615" s="402"/>
      <c r="AC615" s="402"/>
      <c r="AD615" s="402"/>
      <c r="AE615" s="402"/>
      <c r="AF615" s="402"/>
      <c r="AG615" s="402"/>
      <c r="AH615" s="402"/>
      <c r="AI615" s="402"/>
      <c r="AJ615" s="402"/>
      <c r="AK615" s="402"/>
      <c r="AZ615" s="571"/>
      <c r="BA615" s="491"/>
      <c r="BB615" s="491"/>
      <c r="BC615" s="491"/>
      <c r="BD615" s="491"/>
      <c r="BE615" s="491"/>
      <c r="BF615" s="491"/>
      <c r="BG615" s="491"/>
      <c r="BH615" s="491"/>
      <c r="BI615" s="491"/>
      <c r="BJ615" s="491"/>
    </row>
    <row r="616" spans="6:62" ht="93" customHeight="1" x14ac:dyDescent="0.25">
      <c r="F616" s="401"/>
      <c r="U616" s="401"/>
      <c r="V616" s="402"/>
      <c r="W616" s="402"/>
      <c r="X616" s="402"/>
      <c r="Y616" s="402"/>
      <c r="Z616" s="402"/>
      <c r="AA616" s="402"/>
      <c r="AB616" s="402"/>
      <c r="AC616" s="402"/>
      <c r="AD616" s="402"/>
      <c r="AE616" s="402"/>
      <c r="AF616" s="402"/>
      <c r="AG616" s="402"/>
      <c r="AH616" s="402"/>
      <c r="AI616" s="402"/>
      <c r="AJ616" s="402"/>
      <c r="AK616" s="402"/>
      <c r="AZ616" s="571"/>
      <c r="BA616" s="491"/>
      <c r="BB616" s="491"/>
      <c r="BC616" s="491"/>
      <c r="BD616" s="491"/>
      <c r="BE616" s="491"/>
      <c r="BF616" s="491"/>
      <c r="BG616" s="491"/>
      <c r="BH616" s="491"/>
      <c r="BI616" s="491"/>
      <c r="BJ616" s="491"/>
    </row>
    <row r="617" spans="6:62" ht="93" customHeight="1" x14ac:dyDescent="0.25">
      <c r="F617" s="401"/>
      <c r="U617" s="401"/>
      <c r="V617" s="402"/>
      <c r="W617" s="402"/>
      <c r="X617" s="402"/>
      <c r="Y617" s="402"/>
      <c r="Z617" s="402"/>
      <c r="AA617" s="402"/>
      <c r="AB617" s="402"/>
      <c r="AC617" s="402"/>
      <c r="AD617" s="402"/>
      <c r="AE617" s="402"/>
      <c r="AF617" s="402"/>
      <c r="AG617" s="402"/>
      <c r="AH617" s="402"/>
      <c r="AI617" s="402"/>
      <c r="AJ617" s="402"/>
      <c r="AK617" s="402"/>
      <c r="AZ617" s="571"/>
      <c r="BA617" s="491"/>
      <c r="BB617" s="491"/>
      <c r="BC617" s="491"/>
      <c r="BD617" s="491"/>
      <c r="BE617" s="491"/>
      <c r="BF617" s="491"/>
      <c r="BG617" s="491"/>
      <c r="BH617" s="491"/>
      <c r="BI617" s="491"/>
      <c r="BJ617" s="491"/>
    </row>
    <row r="618" spans="6:62" ht="93" customHeight="1" x14ac:dyDescent="0.25">
      <c r="F618" s="401"/>
      <c r="U618" s="401"/>
      <c r="V618" s="402"/>
      <c r="W618" s="402"/>
      <c r="X618" s="402"/>
      <c r="Y618" s="402"/>
      <c r="Z618" s="402"/>
      <c r="AA618" s="402"/>
      <c r="AB618" s="402"/>
      <c r="AC618" s="402"/>
      <c r="AD618" s="402"/>
      <c r="AE618" s="402"/>
      <c r="AF618" s="402"/>
      <c r="AG618" s="402"/>
      <c r="AH618" s="402"/>
      <c r="AI618" s="402"/>
      <c r="AJ618" s="402"/>
      <c r="AK618" s="402"/>
      <c r="AZ618" s="571"/>
      <c r="BA618" s="491"/>
      <c r="BB618" s="491"/>
      <c r="BC618" s="491"/>
      <c r="BD618" s="491"/>
      <c r="BE618" s="491"/>
      <c r="BF618" s="491"/>
      <c r="BG618" s="491"/>
      <c r="BH618" s="491"/>
      <c r="BI618" s="491"/>
      <c r="BJ618" s="491"/>
    </row>
    <row r="619" spans="6:62" ht="93" customHeight="1" x14ac:dyDescent="0.25">
      <c r="F619" s="401"/>
      <c r="U619" s="401"/>
      <c r="V619" s="402"/>
      <c r="W619" s="402"/>
      <c r="X619" s="402"/>
      <c r="Y619" s="402"/>
      <c r="Z619" s="402"/>
      <c r="AA619" s="402"/>
      <c r="AB619" s="402"/>
      <c r="AC619" s="402"/>
      <c r="AD619" s="402"/>
      <c r="AE619" s="402"/>
      <c r="AF619" s="402"/>
      <c r="AG619" s="402"/>
      <c r="AH619" s="402"/>
      <c r="AI619" s="402"/>
      <c r="AJ619" s="402"/>
      <c r="AK619" s="402"/>
      <c r="AZ619" s="571"/>
      <c r="BA619" s="491"/>
      <c r="BB619" s="491"/>
      <c r="BC619" s="491"/>
      <c r="BD619" s="491"/>
      <c r="BE619" s="491"/>
      <c r="BF619" s="491"/>
      <c r="BG619" s="491"/>
      <c r="BH619" s="491"/>
      <c r="BI619" s="491"/>
      <c r="BJ619" s="491"/>
    </row>
    <row r="620" spans="6:62" ht="93" customHeight="1" x14ac:dyDescent="0.25">
      <c r="F620" s="401"/>
      <c r="U620" s="401"/>
      <c r="V620" s="402"/>
      <c r="W620" s="402"/>
      <c r="X620" s="402"/>
      <c r="Y620" s="402"/>
      <c r="Z620" s="402"/>
      <c r="AA620" s="402"/>
      <c r="AB620" s="402"/>
      <c r="AC620" s="402"/>
      <c r="AD620" s="402"/>
      <c r="AE620" s="402"/>
      <c r="AF620" s="402"/>
      <c r="AG620" s="402"/>
      <c r="AH620" s="402"/>
      <c r="AI620" s="402"/>
      <c r="AJ620" s="402"/>
      <c r="AK620" s="402"/>
      <c r="AZ620" s="571"/>
      <c r="BA620" s="491"/>
      <c r="BB620" s="491"/>
      <c r="BC620" s="491"/>
      <c r="BD620" s="491"/>
      <c r="BE620" s="491"/>
      <c r="BF620" s="491"/>
      <c r="BG620" s="491"/>
      <c r="BH620" s="491"/>
      <c r="BI620" s="491"/>
      <c r="BJ620" s="491"/>
    </row>
    <row r="621" spans="6:62" ht="93" customHeight="1" x14ac:dyDescent="0.25">
      <c r="F621" s="401"/>
      <c r="U621" s="401"/>
      <c r="V621" s="402"/>
      <c r="W621" s="402"/>
      <c r="X621" s="402"/>
      <c r="Y621" s="402"/>
      <c r="Z621" s="402"/>
      <c r="AA621" s="402"/>
      <c r="AB621" s="402"/>
      <c r="AC621" s="402"/>
      <c r="AD621" s="402"/>
      <c r="AE621" s="402"/>
      <c r="AF621" s="402"/>
      <c r="AG621" s="402"/>
      <c r="AH621" s="402"/>
      <c r="AI621" s="402"/>
      <c r="AJ621" s="402"/>
      <c r="AK621" s="402"/>
      <c r="AZ621" s="571"/>
      <c r="BA621" s="491"/>
      <c r="BB621" s="491"/>
      <c r="BC621" s="491"/>
      <c r="BD621" s="491"/>
      <c r="BE621" s="491"/>
      <c r="BF621" s="491"/>
      <c r="BG621" s="491"/>
      <c r="BH621" s="491"/>
      <c r="BI621" s="491"/>
      <c r="BJ621" s="491"/>
    </row>
    <row r="622" spans="6:62" ht="93" customHeight="1" x14ac:dyDescent="0.25">
      <c r="F622" s="401"/>
      <c r="U622" s="401"/>
      <c r="V622" s="402"/>
      <c r="W622" s="402"/>
      <c r="X622" s="402"/>
      <c r="Y622" s="402"/>
      <c r="Z622" s="402"/>
      <c r="AA622" s="402"/>
      <c r="AB622" s="402"/>
      <c r="AC622" s="402"/>
      <c r="AD622" s="402"/>
      <c r="AE622" s="402"/>
      <c r="AF622" s="402"/>
      <c r="AG622" s="402"/>
      <c r="AH622" s="402"/>
      <c r="AI622" s="402"/>
      <c r="AJ622" s="402"/>
      <c r="AK622" s="402"/>
      <c r="AZ622" s="571"/>
      <c r="BA622" s="491"/>
      <c r="BB622" s="491"/>
      <c r="BC622" s="491"/>
      <c r="BD622" s="491"/>
      <c r="BE622" s="491"/>
      <c r="BF622" s="491"/>
      <c r="BG622" s="491"/>
      <c r="BH622" s="491"/>
      <c r="BI622" s="491"/>
      <c r="BJ622" s="491"/>
    </row>
    <row r="623" spans="6:62" ht="93" customHeight="1" x14ac:dyDescent="0.25">
      <c r="F623" s="401"/>
      <c r="U623" s="401"/>
      <c r="V623" s="402"/>
      <c r="W623" s="402"/>
      <c r="X623" s="402"/>
      <c r="Y623" s="402"/>
      <c r="Z623" s="402"/>
      <c r="AA623" s="402"/>
      <c r="AB623" s="402"/>
      <c r="AC623" s="402"/>
      <c r="AD623" s="402"/>
      <c r="AE623" s="402"/>
      <c r="AF623" s="402"/>
      <c r="AG623" s="402"/>
      <c r="AH623" s="402"/>
      <c r="AI623" s="402"/>
      <c r="AJ623" s="402"/>
      <c r="AK623" s="402"/>
      <c r="AZ623" s="571"/>
      <c r="BA623" s="491"/>
      <c r="BB623" s="491"/>
      <c r="BC623" s="491"/>
      <c r="BD623" s="491"/>
      <c r="BE623" s="491"/>
      <c r="BF623" s="491"/>
      <c r="BG623" s="491"/>
      <c r="BH623" s="491"/>
      <c r="BI623" s="491"/>
      <c r="BJ623" s="491"/>
    </row>
    <row r="624" spans="6:62" ht="93" customHeight="1" x14ac:dyDescent="0.25">
      <c r="F624" s="401"/>
      <c r="U624" s="401"/>
      <c r="V624" s="402"/>
      <c r="W624" s="402"/>
      <c r="X624" s="402"/>
      <c r="Y624" s="402"/>
      <c r="Z624" s="402"/>
      <c r="AA624" s="402"/>
      <c r="AB624" s="402"/>
      <c r="AC624" s="402"/>
      <c r="AD624" s="402"/>
      <c r="AE624" s="402"/>
      <c r="AF624" s="402"/>
      <c r="AG624" s="402"/>
      <c r="AH624" s="402"/>
      <c r="AI624" s="402"/>
      <c r="AJ624" s="402"/>
      <c r="AK624" s="402"/>
      <c r="AZ624" s="571"/>
      <c r="BA624" s="491"/>
      <c r="BB624" s="491"/>
      <c r="BC624" s="491"/>
      <c r="BD624" s="491"/>
      <c r="BE624" s="491"/>
      <c r="BF624" s="491"/>
      <c r="BG624" s="491"/>
      <c r="BH624" s="491"/>
      <c r="BI624" s="491"/>
      <c r="BJ624" s="491"/>
    </row>
    <row r="625" spans="6:62" ht="93" customHeight="1" x14ac:dyDescent="0.25">
      <c r="F625" s="401"/>
      <c r="U625" s="401"/>
      <c r="V625" s="402"/>
      <c r="W625" s="402"/>
      <c r="X625" s="402"/>
      <c r="Y625" s="402"/>
      <c r="Z625" s="402"/>
      <c r="AA625" s="402"/>
      <c r="AB625" s="402"/>
      <c r="AC625" s="402"/>
      <c r="AD625" s="402"/>
      <c r="AE625" s="402"/>
      <c r="AF625" s="402"/>
      <c r="AG625" s="402"/>
      <c r="AH625" s="402"/>
      <c r="AI625" s="402"/>
      <c r="AJ625" s="402"/>
      <c r="AK625" s="402"/>
      <c r="AZ625" s="571"/>
      <c r="BA625" s="491"/>
      <c r="BB625" s="491"/>
      <c r="BC625" s="491"/>
      <c r="BD625" s="491"/>
      <c r="BE625" s="491"/>
      <c r="BF625" s="491"/>
      <c r="BG625" s="491"/>
      <c r="BH625" s="491"/>
      <c r="BI625" s="491"/>
      <c r="BJ625" s="491"/>
    </row>
    <row r="626" spans="6:62" ht="93" customHeight="1" x14ac:dyDescent="0.25">
      <c r="F626" s="401"/>
      <c r="U626" s="401"/>
      <c r="V626" s="402"/>
      <c r="W626" s="402"/>
      <c r="X626" s="402"/>
      <c r="Y626" s="402"/>
      <c r="Z626" s="402"/>
      <c r="AA626" s="402"/>
      <c r="AB626" s="402"/>
      <c r="AC626" s="402"/>
      <c r="AD626" s="402"/>
      <c r="AE626" s="402"/>
      <c r="AF626" s="402"/>
      <c r="AG626" s="402"/>
      <c r="AH626" s="402"/>
      <c r="AI626" s="402"/>
      <c r="AJ626" s="402"/>
      <c r="AK626" s="402"/>
      <c r="AZ626" s="571"/>
      <c r="BA626" s="491"/>
      <c r="BB626" s="491"/>
      <c r="BC626" s="491"/>
      <c r="BD626" s="491"/>
      <c r="BE626" s="491"/>
      <c r="BF626" s="491"/>
      <c r="BG626" s="491"/>
      <c r="BH626" s="491"/>
      <c r="BI626" s="491"/>
      <c r="BJ626" s="491"/>
    </row>
    <row r="627" spans="6:62" ht="18.75" x14ac:dyDescent="0.25">
      <c r="F627" s="401"/>
      <c r="S627" s="572" t="s">
        <v>984</v>
      </c>
      <c r="T627" s="572" t="s">
        <v>985</v>
      </c>
      <c r="U627" s="573" t="s">
        <v>986</v>
      </c>
      <c r="V627" s="574" t="s">
        <v>987</v>
      </c>
      <c r="W627" s="574" t="s">
        <v>261</v>
      </c>
      <c r="X627" s="574" t="s">
        <v>988</v>
      </c>
      <c r="Y627" s="402"/>
      <c r="Z627" s="402"/>
      <c r="AA627" s="402"/>
      <c r="AB627" s="402"/>
      <c r="AC627" s="402"/>
      <c r="AD627" s="402"/>
      <c r="AE627" s="402"/>
      <c r="AF627" s="402"/>
      <c r="AG627" s="402"/>
      <c r="AH627" s="402"/>
      <c r="AI627" s="402"/>
      <c r="AJ627" s="402"/>
      <c r="AK627" s="402"/>
      <c r="AZ627" s="571"/>
      <c r="BA627" s="491"/>
      <c r="BB627" s="491"/>
      <c r="BC627" s="491"/>
      <c r="BD627" s="491"/>
      <c r="BE627" s="491"/>
      <c r="BF627" s="491"/>
      <c r="BG627" s="491"/>
      <c r="BH627" s="491"/>
      <c r="BI627" s="491"/>
      <c r="BJ627" s="491"/>
    </row>
    <row r="628" spans="6:62" ht="18.75" x14ac:dyDescent="0.25">
      <c r="F628" s="401"/>
      <c r="S628" s="1135" t="s">
        <v>989</v>
      </c>
      <c r="T628" s="371" t="s">
        <v>989</v>
      </c>
      <c r="U628" s="1136" t="s">
        <v>990</v>
      </c>
      <c r="V628" s="1137" t="s">
        <v>991</v>
      </c>
      <c r="W628" s="1137" t="s">
        <v>992</v>
      </c>
      <c r="X628" s="1137" t="s">
        <v>993</v>
      </c>
      <c r="Y628" s="402"/>
      <c r="Z628" s="402"/>
      <c r="AA628" s="402"/>
      <c r="AB628" s="402"/>
      <c r="AC628" s="402"/>
      <c r="AD628" s="402"/>
      <c r="AE628" s="402"/>
      <c r="AF628" s="402"/>
      <c r="AG628" s="402"/>
      <c r="AH628" s="402"/>
      <c r="AI628" s="402"/>
      <c r="AJ628" s="402"/>
      <c r="AK628" s="402"/>
      <c r="AZ628" s="571"/>
      <c r="BA628" s="491"/>
      <c r="BB628" s="491"/>
      <c r="BC628" s="491"/>
      <c r="BD628" s="491"/>
      <c r="BE628" s="491"/>
      <c r="BF628" s="491"/>
      <c r="BG628" s="491"/>
      <c r="BH628" s="491"/>
      <c r="BI628" s="491"/>
      <c r="BJ628" s="491"/>
    </row>
    <row r="629" spans="6:62" ht="63" customHeight="1" x14ac:dyDescent="0.25">
      <c r="F629" s="401"/>
      <c r="S629" s="1135"/>
      <c r="T629" s="371" t="s">
        <v>994</v>
      </c>
      <c r="U629" s="1136"/>
      <c r="V629" s="1137"/>
      <c r="W629" s="1137"/>
      <c r="X629" s="1137"/>
      <c r="Y629" s="402"/>
      <c r="Z629" s="402"/>
      <c r="AA629" s="402"/>
      <c r="AB629" s="402"/>
      <c r="AC629" s="402"/>
      <c r="AD629" s="402"/>
      <c r="AE629" s="402"/>
      <c r="AF629" s="402"/>
      <c r="AG629" s="402"/>
      <c r="AH629" s="402"/>
      <c r="AI629" s="402"/>
      <c r="AJ629" s="402"/>
      <c r="AK629" s="402"/>
      <c r="AZ629" s="571"/>
      <c r="BA629" s="491"/>
      <c r="BB629" s="491"/>
      <c r="BC629" s="491"/>
      <c r="BD629" s="491"/>
      <c r="BE629" s="491"/>
      <c r="BF629" s="491"/>
      <c r="BG629" s="491"/>
      <c r="BH629" s="491"/>
      <c r="BI629" s="491"/>
      <c r="BJ629" s="491"/>
    </row>
    <row r="630" spans="6:62" ht="37.5" x14ac:dyDescent="0.25">
      <c r="F630" s="401"/>
      <c r="S630" s="370" t="s">
        <v>995</v>
      </c>
      <c r="T630" s="370" t="s">
        <v>996</v>
      </c>
      <c r="U630" s="370" t="s">
        <v>997</v>
      </c>
      <c r="V630" s="375" t="s">
        <v>998</v>
      </c>
      <c r="W630" s="375">
        <v>43634</v>
      </c>
      <c r="X630" s="375" t="s">
        <v>999</v>
      </c>
      <c r="Y630" s="402"/>
      <c r="Z630" s="402"/>
      <c r="AA630" s="402"/>
      <c r="AB630" s="402"/>
      <c r="AC630" s="402"/>
      <c r="AD630" s="402"/>
      <c r="AE630" s="402"/>
      <c r="AF630" s="402"/>
      <c r="AG630" s="402"/>
      <c r="AH630" s="402"/>
      <c r="AI630" s="402"/>
      <c r="AJ630" s="402"/>
      <c r="AK630" s="402"/>
      <c r="AZ630" s="571"/>
      <c r="BA630" s="491"/>
      <c r="BB630" s="491"/>
      <c r="BC630" s="491"/>
      <c r="BD630" s="491"/>
      <c r="BE630" s="491"/>
      <c r="BF630" s="491"/>
      <c r="BG630" s="491"/>
      <c r="BH630" s="491"/>
      <c r="BI630" s="491"/>
      <c r="BJ630" s="491"/>
    </row>
    <row r="631" spans="6:62" ht="37.5" x14ac:dyDescent="0.25">
      <c r="F631" s="401"/>
      <c r="S631" s="370" t="s">
        <v>1000</v>
      </c>
      <c r="T631" s="370" t="s">
        <v>1001</v>
      </c>
      <c r="U631" s="370" t="s">
        <v>1002</v>
      </c>
      <c r="V631" s="375" t="s">
        <v>1003</v>
      </c>
      <c r="W631" s="375">
        <v>43636</v>
      </c>
      <c r="X631" s="375" t="s">
        <v>999</v>
      </c>
      <c r="Y631" s="402"/>
      <c r="Z631" s="402"/>
      <c r="AA631" s="402"/>
      <c r="AB631" s="402"/>
      <c r="AC631" s="402"/>
      <c r="AD631" s="402"/>
      <c r="AE631" s="402"/>
      <c r="AF631" s="402"/>
      <c r="AG631" s="402"/>
      <c r="AH631" s="402"/>
      <c r="AI631" s="402"/>
      <c r="AJ631" s="402"/>
      <c r="AK631" s="402"/>
      <c r="AZ631" s="571"/>
      <c r="BA631" s="491"/>
      <c r="BB631" s="491"/>
      <c r="BC631" s="491"/>
      <c r="BD631" s="491"/>
      <c r="BE631" s="491"/>
      <c r="BF631" s="491"/>
      <c r="BG631" s="491"/>
      <c r="BH631" s="491"/>
      <c r="BI631" s="491"/>
      <c r="BJ631" s="491"/>
    </row>
    <row r="632" spans="6:62" ht="93" customHeight="1" x14ac:dyDescent="0.25">
      <c r="F632" s="401"/>
      <c r="U632" s="401"/>
      <c r="V632" s="402"/>
      <c r="W632" s="402"/>
      <c r="X632" s="402"/>
      <c r="Y632" s="402"/>
      <c r="Z632" s="402"/>
      <c r="AA632" s="402"/>
      <c r="AB632" s="402"/>
      <c r="AC632" s="402"/>
      <c r="AD632" s="402"/>
      <c r="AE632" s="402"/>
      <c r="AF632" s="402"/>
      <c r="AG632" s="402"/>
      <c r="AH632" s="402"/>
      <c r="AI632" s="402"/>
      <c r="AJ632" s="402"/>
      <c r="AK632" s="402"/>
      <c r="AZ632" s="571"/>
      <c r="BA632" s="491"/>
      <c r="BB632" s="491"/>
      <c r="BC632" s="491"/>
      <c r="BD632" s="491"/>
      <c r="BE632" s="491"/>
      <c r="BF632" s="491"/>
      <c r="BG632" s="491"/>
      <c r="BH632" s="491"/>
      <c r="BI632" s="491"/>
      <c r="BJ632" s="491"/>
    </row>
    <row r="633" spans="6:62" ht="93" customHeight="1" x14ac:dyDescent="0.25">
      <c r="F633" s="401"/>
      <c r="U633" s="401"/>
      <c r="V633" s="402"/>
      <c r="W633" s="402"/>
      <c r="X633" s="402"/>
      <c r="Y633" s="402"/>
      <c r="Z633" s="402"/>
      <c r="AA633" s="402"/>
      <c r="AB633" s="402"/>
      <c r="AC633" s="402"/>
      <c r="AD633" s="402"/>
      <c r="AE633" s="402"/>
      <c r="AF633" s="402"/>
      <c r="AG633" s="402"/>
      <c r="AH633" s="402"/>
      <c r="AI633" s="402"/>
      <c r="AJ633" s="402"/>
      <c r="AK633" s="402"/>
      <c r="AZ633" s="571"/>
      <c r="BA633" s="491"/>
      <c r="BB633" s="491"/>
      <c r="BC633" s="491"/>
      <c r="BD633" s="491"/>
      <c r="BE633" s="491"/>
      <c r="BF633" s="491"/>
      <c r="BG633" s="491"/>
      <c r="BH633" s="491"/>
      <c r="BI633" s="491"/>
      <c r="BJ633" s="491"/>
    </row>
    <row r="634" spans="6:62" ht="93" customHeight="1" x14ac:dyDescent="0.25">
      <c r="F634" s="401"/>
      <c r="U634" s="401"/>
      <c r="V634" s="402"/>
      <c r="W634" s="402"/>
      <c r="X634" s="402"/>
      <c r="Y634" s="402"/>
      <c r="Z634" s="402"/>
      <c r="AA634" s="402"/>
      <c r="AB634" s="402"/>
      <c r="AC634" s="402"/>
      <c r="AD634" s="402"/>
      <c r="AE634" s="402"/>
      <c r="AF634" s="402"/>
      <c r="AG634" s="402"/>
      <c r="AH634" s="402"/>
      <c r="AI634" s="402"/>
      <c r="AJ634" s="402"/>
      <c r="AK634" s="402"/>
      <c r="AZ634" s="571"/>
      <c r="BA634" s="491"/>
      <c r="BB634" s="491"/>
      <c r="BC634" s="491"/>
      <c r="BD634" s="491"/>
      <c r="BE634" s="491"/>
      <c r="BF634" s="491"/>
      <c r="BG634" s="491"/>
      <c r="BH634" s="491"/>
      <c r="BI634" s="491"/>
      <c r="BJ634" s="491"/>
    </row>
    <row r="635" spans="6:62" ht="93" customHeight="1" x14ac:dyDescent="0.25">
      <c r="F635" s="401"/>
      <c r="U635" s="401"/>
      <c r="V635" s="402"/>
      <c r="W635" s="402"/>
      <c r="X635" s="402"/>
      <c r="Y635" s="402"/>
      <c r="Z635" s="402"/>
      <c r="AA635" s="402"/>
      <c r="AB635" s="402"/>
      <c r="AC635" s="402"/>
      <c r="AD635" s="402"/>
      <c r="AE635" s="402"/>
      <c r="AF635" s="402"/>
      <c r="AG635" s="402"/>
      <c r="AH635" s="402"/>
      <c r="AI635" s="402"/>
      <c r="AJ635" s="402"/>
      <c r="AK635" s="402"/>
      <c r="AZ635" s="571"/>
      <c r="BA635" s="491"/>
      <c r="BB635" s="491"/>
      <c r="BC635" s="491"/>
      <c r="BD635" s="491"/>
      <c r="BE635" s="491"/>
      <c r="BF635" s="491"/>
      <c r="BG635" s="491"/>
      <c r="BH635" s="491"/>
      <c r="BI635" s="491"/>
      <c r="BJ635" s="491"/>
    </row>
    <row r="636" spans="6:62" ht="93" customHeight="1" x14ac:dyDescent="0.25">
      <c r="F636" s="401"/>
      <c r="U636" s="401"/>
      <c r="V636" s="402"/>
      <c r="W636" s="402"/>
      <c r="X636" s="402"/>
      <c r="Y636" s="402"/>
      <c r="Z636" s="402"/>
      <c r="AA636" s="402"/>
      <c r="AB636" s="402"/>
      <c r="AC636" s="402"/>
      <c r="AD636" s="402"/>
      <c r="AE636" s="402"/>
      <c r="AF636" s="402"/>
      <c r="AG636" s="402"/>
      <c r="AH636" s="402"/>
      <c r="AI636" s="402"/>
      <c r="AJ636" s="402"/>
      <c r="AK636" s="402"/>
      <c r="AZ636" s="571"/>
      <c r="BA636" s="491"/>
      <c r="BB636" s="491"/>
      <c r="BC636" s="491"/>
      <c r="BD636" s="491"/>
      <c r="BE636" s="491"/>
      <c r="BF636" s="491"/>
      <c r="BG636" s="491"/>
      <c r="BH636" s="491"/>
      <c r="BI636" s="491"/>
      <c r="BJ636" s="491"/>
    </row>
    <row r="637" spans="6:62" ht="93" customHeight="1" x14ac:dyDescent="0.25">
      <c r="F637" s="401"/>
      <c r="U637" s="401"/>
      <c r="V637" s="402"/>
      <c r="W637" s="402"/>
      <c r="X637" s="402"/>
      <c r="Y637" s="402"/>
      <c r="Z637" s="402"/>
      <c r="AA637" s="402"/>
      <c r="AB637" s="402"/>
      <c r="AC637" s="402"/>
      <c r="AD637" s="402"/>
      <c r="AE637" s="402"/>
      <c r="AF637" s="402"/>
      <c r="AG637" s="402"/>
      <c r="AH637" s="402"/>
      <c r="AI637" s="402"/>
      <c r="AJ637" s="402"/>
      <c r="AK637" s="402"/>
      <c r="AZ637" s="571"/>
      <c r="BA637" s="491"/>
      <c r="BB637" s="491"/>
      <c r="BC637" s="491"/>
      <c r="BD637" s="491"/>
      <c r="BE637" s="491"/>
      <c r="BF637" s="491"/>
      <c r="BG637" s="491"/>
      <c r="BH637" s="491"/>
      <c r="BI637" s="491"/>
      <c r="BJ637" s="491"/>
    </row>
    <row r="638" spans="6:62" ht="93" customHeight="1" x14ac:dyDescent="0.25">
      <c r="F638" s="401"/>
      <c r="U638" s="401"/>
      <c r="V638" s="402"/>
      <c r="W638" s="402"/>
      <c r="X638" s="402"/>
      <c r="Y638" s="402"/>
      <c r="Z638" s="402"/>
      <c r="AA638" s="402"/>
      <c r="AB638" s="402"/>
      <c r="AC638" s="402"/>
      <c r="AD638" s="402"/>
      <c r="AE638" s="402"/>
      <c r="AF638" s="402"/>
      <c r="AG638" s="402"/>
      <c r="AH638" s="402"/>
      <c r="AI638" s="402"/>
      <c r="AJ638" s="402"/>
      <c r="AK638" s="402"/>
      <c r="AZ638" s="571"/>
      <c r="BA638" s="491"/>
      <c r="BB638" s="491"/>
      <c r="BC638" s="491"/>
      <c r="BD638" s="491"/>
      <c r="BE638" s="491"/>
      <c r="BF638" s="491"/>
      <c r="BG638" s="491"/>
      <c r="BH638" s="491"/>
      <c r="BI638" s="491"/>
      <c r="BJ638" s="491"/>
    </row>
    <row r="639" spans="6:62" ht="93" customHeight="1" x14ac:dyDescent="0.25">
      <c r="F639" s="401"/>
      <c r="U639" s="401"/>
      <c r="V639" s="402"/>
      <c r="W639" s="402"/>
      <c r="X639" s="402"/>
      <c r="Y639" s="402"/>
      <c r="Z639" s="402"/>
      <c r="AA639" s="402"/>
      <c r="AB639" s="402"/>
      <c r="AC639" s="402"/>
      <c r="AD639" s="402"/>
      <c r="AE639" s="402"/>
      <c r="AF639" s="402"/>
      <c r="AG639" s="402"/>
      <c r="AH639" s="402"/>
      <c r="AI639" s="402"/>
      <c r="AJ639" s="402"/>
      <c r="AK639" s="402"/>
      <c r="AZ639" s="571"/>
      <c r="BA639" s="491"/>
      <c r="BB639" s="491"/>
      <c r="BC639" s="491"/>
      <c r="BD639" s="491"/>
      <c r="BE639" s="491"/>
      <c r="BF639" s="491"/>
      <c r="BG639" s="491"/>
      <c r="BH639" s="491"/>
      <c r="BI639" s="491"/>
      <c r="BJ639" s="491"/>
    </row>
    <row r="640" spans="6:62" ht="93" customHeight="1" x14ac:dyDescent="0.25">
      <c r="F640" s="401"/>
      <c r="U640" s="401"/>
      <c r="V640" s="402"/>
      <c r="W640" s="402"/>
      <c r="X640" s="402"/>
      <c r="Y640" s="402"/>
      <c r="Z640" s="402"/>
      <c r="AA640" s="402"/>
      <c r="AB640" s="402"/>
      <c r="AC640" s="402"/>
      <c r="AD640" s="402"/>
      <c r="AE640" s="402"/>
      <c r="AF640" s="402"/>
      <c r="AG640" s="402"/>
      <c r="AH640" s="402"/>
      <c r="AI640" s="402"/>
      <c r="AJ640" s="402"/>
      <c r="AK640" s="402"/>
      <c r="AZ640" s="571"/>
      <c r="BA640" s="491"/>
      <c r="BB640" s="491"/>
      <c r="BC640" s="491"/>
      <c r="BD640" s="491"/>
      <c r="BE640" s="491"/>
      <c r="BF640" s="491"/>
      <c r="BG640" s="491"/>
      <c r="BH640" s="491"/>
      <c r="BI640" s="491"/>
      <c r="BJ640" s="491"/>
    </row>
    <row r="641" spans="6:62" ht="93" customHeight="1" x14ac:dyDescent="0.25">
      <c r="F641" s="401"/>
      <c r="U641" s="401"/>
      <c r="V641" s="402"/>
      <c r="W641" s="402"/>
      <c r="X641" s="402"/>
      <c r="Y641" s="402"/>
      <c r="Z641" s="402"/>
      <c r="AA641" s="402"/>
      <c r="AB641" s="402"/>
      <c r="AC641" s="402"/>
      <c r="AD641" s="402"/>
      <c r="AE641" s="402"/>
      <c r="AF641" s="402"/>
      <c r="AG641" s="402"/>
      <c r="AH641" s="402"/>
      <c r="AI641" s="402"/>
      <c r="AJ641" s="402"/>
      <c r="AK641" s="402"/>
      <c r="AZ641" s="571"/>
      <c r="BA641" s="491"/>
      <c r="BB641" s="491"/>
      <c r="BC641" s="491"/>
      <c r="BD641" s="491"/>
      <c r="BE641" s="491"/>
      <c r="BF641" s="491"/>
      <c r="BG641" s="491"/>
      <c r="BH641" s="491"/>
      <c r="BI641" s="491"/>
      <c r="BJ641" s="491"/>
    </row>
    <row r="642" spans="6:62" ht="93" customHeight="1" x14ac:dyDescent="0.25">
      <c r="F642" s="401"/>
      <c r="U642" s="401"/>
      <c r="V642" s="402"/>
      <c r="W642" s="402"/>
      <c r="X642" s="402"/>
      <c r="Y642" s="402"/>
      <c r="Z642" s="402"/>
      <c r="AA642" s="402"/>
      <c r="AB642" s="402"/>
      <c r="AC642" s="402"/>
      <c r="AD642" s="402"/>
      <c r="AE642" s="402"/>
      <c r="AF642" s="402"/>
      <c r="AG642" s="402"/>
      <c r="AH642" s="402"/>
      <c r="AI642" s="402"/>
      <c r="AJ642" s="402"/>
      <c r="AK642" s="402"/>
      <c r="AZ642" s="571"/>
      <c r="BA642" s="491"/>
      <c r="BB642" s="491"/>
      <c r="BC642" s="491"/>
      <c r="BD642" s="491"/>
      <c r="BE642" s="491"/>
      <c r="BF642" s="491"/>
      <c r="BG642" s="491"/>
      <c r="BH642" s="491"/>
      <c r="BI642" s="491"/>
      <c r="BJ642" s="491"/>
    </row>
    <row r="643" spans="6:62" ht="93" customHeight="1" x14ac:dyDescent="0.25">
      <c r="F643" s="401"/>
      <c r="U643" s="401"/>
      <c r="V643" s="402"/>
      <c r="W643" s="402"/>
      <c r="X643" s="402"/>
      <c r="Y643" s="402"/>
      <c r="Z643" s="402"/>
      <c r="AA643" s="402"/>
      <c r="AB643" s="402"/>
      <c r="AC643" s="402"/>
      <c r="AD643" s="402"/>
      <c r="AE643" s="402"/>
      <c r="AF643" s="402"/>
      <c r="AG643" s="402"/>
      <c r="AH643" s="402"/>
      <c r="AI643" s="402"/>
      <c r="AJ643" s="402"/>
      <c r="AK643" s="402"/>
      <c r="AZ643" s="571"/>
      <c r="BA643" s="491"/>
      <c r="BB643" s="491"/>
      <c r="BC643" s="491"/>
      <c r="BD643" s="491"/>
      <c r="BE643" s="491"/>
      <c r="BF643" s="491"/>
      <c r="BG643" s="491"/>
      <c r="BH643" s="491"/>
      <c r="BI643" s="491"/>
      <c r="BJ643" s="491"/>
    </row>
    <row r="644" spans="6:62" ht="93" customHeight="1" x14ac:dyDescent="0.25">
      <c r="F644" s="401"/>
      <c r="U644" s="401"/>
      <c r="V644" s="402"/>
      <c r="W644" s="402"/>
      <c r="X644" s="402"/>
      <c r="Y644" s="402"/>
      <c r="Z644" s="402"/>
      <c r="AA644" s="402"/>
      <c r="AB644" s="402"/>
      <c r="AC644" s="402"/>
      <c r="AD644" s="402"/>
      <c r="AE644" s="402"/>
      <c r="AF644" s="402"/>
      <c r="AG644" s="402"/>
      <c r="AH644" s="402"/>
      <c r="AI644" s="402"/>
      <c r="AJ644" s="402"/>
      <c r="AK644" s="402"/>
      <c r="AZ644" s="571"/>
      <c r="BA644" s="491"/>
      <c r="BB644" s="491"/>
      <c r="BC644" s="491"/>
      <c r="BD644" s="491"/>
      <c r="BE644" s="491"/>
      <c r="BF644" s="491"/>
      <c r="BG644" s="491"/>
      <c r="BH644" s="491"/>
      <c r="BI644" s="491"/>
      <c r="BJ644" s="491"/>
    </row>
    <row r="645" spans="6:62" ht="93" customHeight="1" x14ac:dyDescent="0.25">
      <c r="F645" s="401"/>
      <c r="U645" s="401"/>
      <c r="V645" s="402"/>
      <c r="W645" s="402"/>
      <c r="X645" s="402"/>
      <c r="Y645" s="402"/>
      <c r="Z645" s="402"/>
      <c r="AA645" s="402"/>
      <c r="AB645" s="402"/>
      <c r="AC645" s="402"/>
      <c r="AD645" s="402"/>
      <c r="AE645" s="402"/>
      <c r="AF645" s="402"/>
      <c r="AG645" s="402"/>
      <c r="AH645" s="402"/>
      <c r="AI645" s="402"/>
      <c r="AJ645" s="402"/>
      <c r="AK645" s="402"/>
      <c r="AZ645" s="571"/>
      <c r="BA645" s="491"/>
      <c r="BB645" s="491"/>
      <c r="BC645" s="491"/>
      <c r="BD645" s="491"/>
      <c r="BE645" s="491"/>
      <c r="BF645" s="491"/>
      <c r="BG645" s="491"/>
      <c r="BH645" s="491"/>
      <c r="BI645" s="491"/>
      <c r="BJ645" s="491"/>
    </row>
    <row r="646" spans="6:62" ht="93" customHeight="1" x14ac:dyDescent="0.25">
      <c r="F646" s="401"/>
      <c r="U646" s="401"/>
      <c r="V646" s="402"/>
      <c r="W646" s="402"/>
      <c r="X646" s="402"/>
      <c r="Y646" s="402"/>
      <c r="Z646" s="402"/>
      <c r="AA646" s="402"/>
      <c r="AB646" s="402"/>
      <c r="AC646" s="402"/>
      <c r="AD646" s="402"/>
      <c r="AE646" s="402"/>
      <c r="AF646" s="402"/>
      <c r="AG646" s="402"/>
      <c r="AH646" s="402"/>
      <c r="AI646" s="402"/>
      <c r="AJ646" s="402"/>
      <c r="AK646" s="402"/>
      <c r="AZ646" s="571"/>
      <c r="BA646" s="491"/>
      <c r="BB646" s="491"/>
      <c r="BC646" s="491"/>
      <c r="BD646" s="491"/>
      <c r="BE646" s="491"/>
      <c r="BF646" s="491"/>
      <c r="BG646" s="491"/>
      <c r="BH646" s="491"/>
      <c r="BI646" s="491"/>
      <c r="BJ646" s="491"/>
    </row>
    <row r="647" spans="6:62" ht="93" customHeight="1" x14ac:dyDescent="0.25">
      <c r="F647" s="401"/>
      <c r="U647" s="401"/>
      <c r="V647" s="402"/>
      <c r="W647" s="402"/>
      <c r="X647" s="402"/>
      <c r="Y647" s="402"/>
      <c r="Z647" s="402"/>
      <c r="AA647" s="402"/>
      <c r="AB647" s="402"/>
      <c r="AC647" s="402"/>
      <c r="AD647" s="402"/>
      <c r="AE647" s="402"/>
      <c r="AF647" s="402"/>
      <c r="AG647" s="402"/>
      <c r="AH647" s="402"/>
      <c r="AI647" s="402"/>
      <c r="AJ647" s="402"/>
      <c r="AK647" s="402"/>
      <c r="AZ647" s="571"/>
      <c r="BA647" s="491"/>
      <c r="BB647" s="491"/>
      <c r="BC647" s="491"/>
      <c r="BD647" s="491"/>
      <c r="BE647" s="491"/>
      <c r="BF647" s="491"/>
      <c r="BG647" s="491"/>
      <c r="BH647" s="491"/>
      <c r="BI647" s="491"/>
      <c r="BJ647" s="491"/>
    </row>
    <row r="648" spans="6:62" ht="93" customHeight="1" x14ac:dyDescent="0.25">
      <c r="F648" s="401"/>
      <c r="U648" s="401"/>
      <c r="V648" s="402"/>
      <c r="W648" s="402"/>
      <c r="X648" s="402"/>
      <c r="Y648" s="402"/>
      <c r="Z648" s="402"/>
      <c r="AA648" s="402"/>
      <c r="AB648" s="402"/>
      <c r="AC648" s="402"/>
      <c r="AD648" s="402"/>
      <c r="AE648" s="402"/>
      <c r="AF648" s="402"/>
      <c r="AG648" s="402"/>
      <c r="AH648" s="402"/>
      <c r="AI648" s="402"/>
      <c r="AJ648" s="402"/>
      <c r="AK648" s="402"/>
      <c r="AZ648" s="571"/>
      <c r="BA648" s="491"/>
      <c r="BB648" s="491"/>
      <c r="BC648" s="491"/>
      <c r="BD648" s="491"/>
      <c r="BE648" s="491"/>
      <c r="BF648" s="491"/>
      <c r="BG648" s="491"/>
      <c r="BH648" s="491"/>
      <c r="BI648" s="491"/>
      <c r="BJ648" s="491"/>
    </row>
    <row r="649" spans="6:62" ht="93" customHeight="1" x14ac:dyDescent="0.25">
      <c r="F649" s="401"/>
      <c r="U649" s="401"/>
      <c r="V649" s="402"/>
      <c r="W649" s="402"/>
      <c r="X649" s="402"/>
      <c r="Y649" s="402"/>
      <c r="Z649" s="402"/>
      <c r="AA649" s="402"/>
      <c r="AB649" s="402"/>
      <c r="AC649" s="402"/>
      <c r="AD649" s="402"/>
      <c r="AE649" s="402"/>
      <c r="AF649" s="402"/>
      <c r="AG649" s="402"/>
      <c r="AH649" s="402"/>
      <c r="AI649" s="402"/>
      <c r="AJ649" s="402"/>
      <c r="AK649" s="402"/>
      <c r="AZ649" s="571"/>
      <c r="BA649" s="491"/>
      <c r="BB649" s="491"/>
      <c r="BC649" s="491"/>
      <c r="BD649" s="491"/>
      <c r="BE649" s="491"/>
      <c r="BF649" s="491"/>
      <c r="BG649" s="491"/>
      <c r="BH649" s="491"/>
      <c r="BI649" s="491"/>
      <c r="BJ649" s="491"/>
    </row>
    <row r="650" spans="6:62" ht="93" customHeight="1" x14ac:dyDescent="0.25">
      <c r="F650" s="401"/>
      <c r="U650" s="401"/>
      <c r="V650" s="402"/>
      <c r="W650" s="402"/>
      <c r="X650" s="402"/>
      <c r="Y650" s="402"/>
      <c r="Z650" s="402"/>
      <c r="AA650" s="402"/>
      <c r="AB650" s="402"/>
      <c r="AC650" s="402"/>
      <c r="AD650" s="402"/>
      <c r="AE650" s="402"/>
      <c r="AF650" s="402"/>
      <c r="AG650" s="402"/>
      <c r="AH650" s="402"/>
      <c r="AI650" s="402"/>
      <c r="AJ650" s="402"/>
      <c r="AK650" s="402"/>
      <c r="AZ650" s="571"/>
      <c r="BA650" s="491"/>
      <c r="BB650" s="491"/>
      <c r="BC650" s="491"/>
      <c r="BD650" s="491"/>
      <c r="BE650" s="491"/>
      <c r="BF650" s="491"/>
      <c r="BG650" s="491"/>
      <c r="BH650" s="491"/>
      <c r="BI650" s="491"/>
      <c r="BJ650" s="491"/>
    </row>
    <row r="651" spans="6:62" ht="93" customHeight="1" x14ac:dyDescent="0.25">
      <c r="F651" s="401"/>
      <c r="U651" s="401"/>
      <c r="V651" s="402"/>
      <c r="W651" s="402"/>
      <c r="X651" s="402"/>
      <c r="Y651" s="402"/>
      <c r="Z651" s="402"/>
      <c r="AA651" s="402"/>
      <c r="AB651" s="402"/>
      <c r="AC651" s="402"/>
      <c r="AD651" s="402"/>
      <c r="AE651" s="402"/>
      <c r="AF651" s="402"/>
      <c r="AG651" s="402"/>
      <c r="AH651" s="402"/>
      <c r="AI651" s="402"/>
      <c r="AJ651" s="402"/>
      <c r="AK651" s="402"/>
      <c r="AZ651" s="571"/>
      <c r="BA651" s="491"/>
      <c r="BB651" s="491"/>
      <c r="BC651" s="491"/>
      <c r="BD651" s="491"/>
      <c r="BE651" s="491"/>
      <c r="BF651" s="491"/>
      <c r="BG651" s="491"/>
      <c r="BH651" s="491"/>
      <c r="BI651" s="491"/>
      <c r="BJ651" s="491"/>
    </row>
    <row r="652" spans="6:62" ht="93" customHeight="1" x14ac:dyDescent="0.25">
      <c r="F652" s="401"/>
      <c r="U652" s="401"/>
      <c r="V652" s="402"/>
      <c r="W652" s="402"/>
      <c r="X652" s="402"/>
      <c r="Y652" s="402"/>
      <c r="Z652" s="402"/>
      <c r="AA652" s="402"/>
      <c r="AB652" s="402"/>
      <c r="AC652" s="402"/>
      <c r="AD652" s="402"/>
      <c r="AE652" s="402"/>
      <c r="AF652" s="402"/>
      <c r="AG652" s="402"/>
      <c r="AH652" s="402"/>
      <c r="AI652" s="402"/>
      <c r="AJ652" s="402"/>
      <c r="AK652" s="402"/>
      <c r="AZ652" s="571"/>
      <c r="BA652" s="491"/>
      <c r="BB652" s="491"/>
      <c r="BC652" s="491"/>
      <c r="BD652" s="491"/>
      <c r="BE652" s="491"/>
      <c r="BF652" s="491"/>
      <c r="BG652" s="491"/>
      <c r="BH652" s="491"/>
      <c r="BI652" s="491"/>
      <c r="BJ652" s="491"/>
    </row>
    <row r="653" spans="6:62" ht="93" customHeight="1" x14ac:dyDescent="0.25">
      <c r="F653" s="401"/>
      <c r="U653" s="401"/>
      <c r="V653" s="402"/>
      <c r="W653" s="402"/>
      <c r="X653" s="402"/>
      <c r="Y653" s="402"/>
      <c r="Z653" s="402"/>
      <c r="AA653" s="402"/>
      <c r="AB653" s="402"/>
      <c r="AC653" s="402"/>
      <c r="AD653" s="402"/>
      <c r="AE653" s="402"/>
      <c r="AF653" s="402"/>
      <c r="AG653" s="402"/>
      <c r="AH653" s="402"/>
      <c r="AI653" s="402"/>
      <c r="AJ653" s="402"/>
      <c r="AK653" s="402"/>
      <c r="AZ653" s="571"/>
      <c r="BA653" s="491"/>
      <c r="BB653" s="491"/>
      <c r="BC653" s="491"/>
      <c r="BD653" s="491"/>
      <c r="BE653" s="491"/>
      <c r="BF653" s="491"/>
      <c r="BG653" s="491"/>
      <c r="BH653" s="491"/>
      <c r="BI653" s="491"/>
      <c r="BJ653" s="491"/>
    </row>
    <row r="654" spans="6:62" ht="93" customHeight="1" x14ac:dyDescent="0.25">
      <c r="F654" s="401"/>
      <c r="U654" s="401"/>
      <c r="V654" s="402"/>
      <c r="W654" s="402"/>
      <c r="X654" s="402"/>
      <c r="Y654" s="402"/>
      <c r="Z654" s="402"/>
      <c r="AA654" s="402"/>
      <c r="AB654" s="402"/>
      <c r="AC654" s="402"/>
      <c r="AD654" s="402"/>
      <c r="AE654" s="402"/>
      <c r="AF654" s="402"/>
      <c r="AG654" s="402"/>
      <c r="AH654" s="402"/>
      <c r="AI654" s="402"/>
      <c r="AJ654" s="402"/>
      <c r="AK654" s="402"/>
      <c r="AZ654" s="571"/>
      <c r="BA654" s="491"/>
      <c r="BB654" s="491"/>
      <c r="BC654" s="491"/>
      <c r="BD654" s="491"/>
      <c r="BE654" s="491"/>
      <c r="BF654" s="491"/>
      <c r="BG654" s="491"/>
      <c r="BH654" s="491"/>
      <c r="BI654" s="491"/>
      <c r="BJ654" s="491"/>
    </row>
    <row r="655" spans="6:62" ht="93" customHeight="1" x14ac:dyDescent="0.25">
      <c r="F655" s="401"/>
      <c r="U655" s="401"/>
      <c r="V655" s="402"/>
      <c r="W655" s="402"/>
      <c r="X655" s="402"/>
      <c r="Y655" s="402"/>
      <c r="Z655" s="402"/>
      <c r="AA655" s="402"/>
      <c r="AB655" s="402"/>
      <c r="AC655" s="402"/>
      <c r="AD655" s="402"/>
      <c r="AE655" s="402"/>
      <c r="AF655" s="402"/>
      <c r="AG655" s="402"/>
      <c r="AH655" s="402"/>
      <c r="AI655" s="402"/>
      <c r="AJ655" s="402"/>
      <c r="AK655" s="402"/>
      <c r="AZ655" s="571"/>
      <c r="BA655" s="491"/>
      <c r="BB655" s="491"/>
      <c r="BC655" s="491"/>
      <c r="BD655" s="491"/>
      <c r="BE655" s="491"/>
      <c r="BF655" s="491"/>
      <c r="BG655" s="491"/>
      <c r="BH655" s="491"/>
      <c r="BI655" s="491"/>
      <c r="BJ655" s="491"/>
    </row>
    <row r="656" spans="6:62" ht="93" customHeight="1" x14ac:dyDescent="0.25">
      <c r="F656" s="401"/>
      <c r="U656" s="401"/>
      <c r="V656" s="402"/>
      <c r="W656" s="402"/>
      <c r="X656" s="402"/>
      <c r="Y656" s="402"/>
      <c r="Z656" s="402"/>
      <c r="AA656" s="402"/>
      <c r="AB656" s="402"/>
      <c r="AC656" s="402"/>
      <c r="AD656" s="402"/>
      <c r="AE656" s="402"/>
      <c r="AF656" s="402"/>
      <c r="AG656" s="402"/>
      <c r="AH656" s="402"/>
      <c r="AI656" s="402"/>
      <c r="AJ656" s="402"/>
      <c r="AK656" s="402"/>
      <c r="AZ656" s="571"/>
      <c r="BA656" s="491"/>
      <c r="BB656" s="491"/>
      <c r="BC656" s="491"/>
      <c r="BD656" s="491"/>
      <c r="BE656" s="491"/>
      <c r="BF656" s="491"/>
      <c r="BG656" s="491"/>
      <c r="BH656" s="491"/>
      <c r="BI656" s="491"/>
      <c r="BJ656" s="491"/>
    </row>
    <row r="657" spans="6:62" ht="93" customHeight="1" x14ac:dyDescent="0.25">
      <c r="F657" s="401"/>
      <c r="U657" s="401"/>
      <c r="V657" s="402"/>
      <c r="W657" s="402"/>
      <c r="X657" s="402"/>
      <c r="Y657" s="402"/>
      <c r="Z657" s="402"/>
      <c r="AA657" s="402"/>
      <c r="AB657" s="402"/>
      <c r="AC657" s="402"/>
      <c r="AD657" s="402"/>
      <c r="AE657" s="402"/>
      <c r="AF657" s="402"/>
      <c r="AG657" s="402"/>
      <c r="AH657" s="402"/>
      <c r="AI657" s="402"/>
      <c r="AJ657" s="402"/>
      <c r="AK657" s="402"/>
      <c r="AZ657" s="571"/>
      <c r="BA657" s="491"/>
      <c r="BB657" s="491"/>
      <c r="BC657" s="491"/>
      <c r="BD657" s="491"/>
      <c r="BE657" s="491"/>
      <c r="BF657" s="491"/>
      <c r="BG657" s="491"/>
      <c r="BH657" s="491"/>
      <c r="BI657" s="491"/>
      <c r="BJ657" s="491"/>
    </row>
    <row r="658" spans="6:62" ht="93" customHeight="1" x14ac:dyDescent="0.25">
      <c r="F658" s="401"/>
      <c r="U658" s="401"/>
      <c r="V658" s="402"/>
      <c r="W658" s="402"/>
      <c r="X658" s="402"/>
      <c r="Y658" s="402"/>
      <c r="Z658" s="402"/>
      <c r="AA658" s="402"/>
      <c r="AB658" s="402"/>
      <c r="AC658" s="402"/>
      <c r="AD658" s="402"/>
      <c r="AE658" s="402"/>
      <c r="AF658" s="402"/>
      <c r="AG658" s="402"/>
      <c r="AH658" s="402"/>
      <c r="AI658" s="402"/>
      <c r="AJ658" s="402"/>
      <c r="AK658" s="402"/>
      <c r="AZ658" s="571"/>
      <c r="BA658" s="491"/>
      <c r="BB658" s="491"/>
      <c r="BC658" s="491"/>
      <c r="BD658" s="491"/>
      <c r="BE658" s="491"/>
      <c r="BF658" s="491"/>
      <c r="BG658" s="491"/>
      <c r="BH658" s="491"/>
      <c r="BI658" s="491"/>
      <c r="BJ658" s="491"/>
    </row>
    <row r="659" spans="6:62" ht="93" customHeight="1" x14ac:dyDescent="0.25">
      <c r="F659" s="401"/>
      <c r="U659" s="401"/>
      <c r="V659" s="402"/>
      <c r="W659" s="402"/>
      <c r="X659" s="402"/>
      <c r="Y659" s="402"/>
      <c r="Z659" s="402"/>
      <c r="AA659" s="402"/>
      <c r="AB659" s="402"/>
      <c r="AC659" s="402"/>
      <c r="AD659" s="402"/>
      <c r="AE659" s="402"/>
      <c r="AF659" s="402"/>
      <c r="AG659" s="402"/>
      <c r="AH659" s="402"/>
      <c r="AI659" s="402"/>
      <c r="AJ659" s="402"/>
      <c r="AK659" s="402"/>
      <c r="AZ659" s="571"/>
      <c r="BA659" s="491"/>
      <c r="BB659" s="491"/>
      <c r="BC659" s="491"/>
      <c r="BD659" s="491"/>
      <c r="BE659" s="491"/>
      <c r="BF659" s="491"/>
      <c r="BG659" s="491"/>
      <c r="BH659" s="491"/>
      <c r="BI659" s="491"/>
      <c r="BJ659" s="491"/>
    </row>
    <row r="660" spans="6:62" ht="93" customHeight="1" x14ac:dyDescent="0.25">
      <c r="F660" s="401"/>
      <c r="U660" s="401"/>
      <c r="V660" s="402"/>
      <c r="W660" s="402"/>
      <c r="X660" s="402"/>
      <c r="Y660" s="402"/>
      <c r="Z660" s="402"/>
      <c r="AA660" s="402"/>
      <c r="AB660" s="402"/>
      <c r="AC660" s="402"/>
      <c r="AD660" s="402"/>
      <c r="AE660" s="402"/>
      <c r="AF660" s="402"/>
      <c r="AG660" s="402"/>
      <c r="AH660" s="402"/>
      <c r="AI660" s="402"/>
      <c r="AJ660" s="402"/>
      <c r="AK660" s="402"/>
      <c r="AZ660" s="571"/>
      <c r="BA660" s="491"/>
      <c r="BB660" s="491"/>
      <c r="BC660" s="491"/>
      <c r="BD660" s="491"/>
      <c r="BE660" s="491"/>
      <c r="BF660" s="491"/>
      <c r="BG660" s="491"/>
      <c r="BH660" s="491"/>
      <c r="BI660" s="491"/>
      <c r="BJ660" s="491"/>
    </row>
    <row r="661" spans="6:62" ht="93" customHeight="1" x14ac:dyDescent="0.25">
      <c r="F661" s="401"/>
      <c r="U661" s="401"/>
      <c r="V661" s="402"/>
      <c r="W661" s="402"/>
      <c r="X661" s="402"/>
      <c r="Y661" s="402"/>
      <c r="Z661" s="402"/>
      <c r="AA661" s="402"/>
      <c r="AB661" s="402"/>
      <c r="AC661" s="402"/>
      <c r="AD661" s="402"/>
      <c r="AE661" s="402"/>
      <c r="AF661" s="402"/>
      <c r="AG661" s="402"/>
      <c r="AH661" s="402"/>
      <c r="AI661" s="402"/>
      <c r="AJ661" s="402"/>
      <c r="AK661" s="402"/>
      <c r="AZ661" s="571"/>
      <c r="BA661" s="491"/>
      <c r="BB661" s="491"/>
      <c r="BC661" s="491"/>
      <c r="BD661" s="491"/>
      <c r="BE661" s="491"/>
      <c r="BF661" s="491"/>
      <c r="BG661" s="491"/>
      <c r="BH661" s="491"/>
      <c r="BI661" s="491"/>
      <c r="BJ661" s="491"/>
    </row>
    <row r="662" spans="6:62" ht="93" customHeight="1" x14ac:dyDescent="0.25">
      <c r="F662" s="401"/>
      <c r="U662" s="401"/>
      <c r="V662" s="402"/>
      <c r="W662" s="402"/>
      <c r="X662" s="402"/>
      <c r="Y662" s="402"/>
      <c r="Z662" s="402"/>
      <c r="AA662" s="402"/>
      <c r="AB662" s="402"/>
      <c r="AC662" s="402"/>
      <c r="AD662" s="402"/>
      <c r="AE662" s="402"/>
      <c r="AF662" s="402"/>
      <c r="AG662" s="402"/>
      <c r="AH662" s="402"/>
      <c r="AI662" s="402"/>
      <c r="AJ662" s="402"/>
      <c r="AK662" s="402"/>
      <c r="AZ662" s="571"/>
      <c r="BA662" s="491"/>
      <c r="BB662" s="491"/>
      <c r="BC662" s="491"/>
      <c r="BD662" s="491"/>
      <c r="BE662" s="491"/>
      <c r="BF662" s="491"/>
      <c r="BG662" s="491"/>
      <c r="BH662" s="491"/>
      <c r="BI662" s="491"/>
      <c r="BJ662" s="491"/>
    </row>
    <row r="663" spans="6:62" ht="93" customHeight="1" x14ac:dyDescent="0.25">
      <c r="F663" s="401"/>
      <c r="U663" s="401"/>
      <c r="V663" s="402"/>
      <c r="W663" s="402"/>
      <c r="X663" s="402"/>
      <c r="Y663" s="402"/>
      <c r="Z663" s="402"/>
      <c r="AA663" s="402"/>
      <c r="AB663" s="402"/>
      <c r="AC663" s="402"/>
      <c r="AD663" s="402"/>
      <c r="AE663" s="402"/>
      <c r="AF663" s="402"/>
      <c r="AG663" s="402"/>
      <c r="AH663" s="402"/>
      <c r="AI663" s="402"/>
      <c r="AJ663" s="402"/>
      <c r="AK663" s="402"/>
      <c r="AZ663" s="571"/>
      <c r="BA663" s="491"/>
      <c r="BB663" s="491"/>
      <c r="BC663" s="491"/>
      <c r="BD663" s="491"/>
      <c r="BE663" s="491"/>
      <c r="BF663" s="491"/>
      <c r="BG663" s="491"/>
      <c r="BH663" s="491"/>
      <c r="BI663" s="491"/>
      <c r="BJ663" s="491"/>
    </row>
    <row r="664" spans="6:62" ht="93" customHeight="1" x14ac:dyDescent="0.25">
      <c r="F664" s="401"/>
      <c r="U664" s="401"/>
      <c r="V664" s="402"/>
      <c r="W664" s="402"/>
      <c r="X664" s="402"/>
      <c r="Y664" s="402"/>
      <c r="Z664" s="402"/>
      <c r="AA664" s="402"/>
      <c r="AB664" s="402"/>
      <c r="AC664" s="402"/>
      <c r="AD664" s="402"/>
      <c r="AE664" s="402"/>
      <c r="AF664" s="402"/>
      <c r="AG664" s="402"/>
      <c r="AH664" s="402"/>
      <c r="AI664" s="402"/>
      <c r="AJ664" s="402"/>
      <c r="AK664" s="402"/>
      <c r="AZ664" s="571"/>
      <c r="BA664" s="491"/>
      <c r="BB664" s="491"/>
      <c r="BC664" s="491"/>
      <c r="BD664" s="491"/>
      <c r="BE664" s="491"/>
      <c r="BF664" s="491"/>
      <c r="BG664" s="491"/>
      <c r="BH664" s="491"/>
      <c r="BI664" s="491"/>
      <c r="BJ664" s="491"/>
    </row>
    <row r="665" spans="6:62" ht="93" customHeight="1" x14ac:dyDescent="0.25">
      <c r="F665" s="401"/>
      <c r="U665" s="401"/>
      <c r="V665" s="402"/>
      <c r="W665" s="402"/>
      <c r="X665" s="402"/>
      <c r="Y665" s="402"/>
      <c r="Z665" s="402"/>
      <c r="AA665" s="402"/>
      <c r="AB665" s="402"/>
      <c r="AC665" s="402"/>
      <c r="AD665" s="402"/>
      <c r="AE665" s="402"/>
      <c r="AF665" s="402"/>
      <c r="AG665" s="402"/>
      <c r="AH665" s="402"/>
      <c r="AI665" s="402"/>
      <c r="AJ665" s="402"/>
      <c r="AK665" s="402"/>
      <c r="AZ665" s="571"/>
      <c r="BA665" s="491"/>
      <c r="BB665" s="491"/>
      <c r="BC665" s="491"/>
      <c r="BD665" s="491"/>
      <c r="BE665" s="491"/>
      <c r="BF665" s="491"/>
      <c r="BG665" s="491"/>
      <c r="BH665" s="491"/>
      <c r="BI665" s="491"/>
      <c r="BJ665" s="491"/>
    </row>
    <row r="666" spans="6:62" ht="93" customHeight="1" x14ac:dyDescent="0.25">
      <c r="F666" s="401"/>
      <c r="U666" s="401"/>
      <c r="V666" s="402"/>
      <c r="W666" s="402"/>
      <c r="X666" s="402"/>
      <c r="Y666" s="402"/>
      <c r="Z666" s="402"/>
      <c r="AA666" s="402"/>
      <c r="AB666" s="402"/>
      <c r="AC666" s="402"/>
      <c r="AD666" s="402"/>
      <c r="AE666" s="402"/>
      <c r="AF666" s="402"/>
      <c r="AG666" s="402"/>
      <c r="AH666" s="402"/>
      <c r="AI666" s="402"/>
      <c r="AJ666" s="402"/>
      <c r="AK666" s="402"/>
      <c r="AZ666" s="571"/>
      <c r="BA666" s="491"/>
      <c r="BB666" s="491"/>
      <c r="BC666" s="491"/>
      <c r="BD666" s="491"/>
      <c r="BE666" s="491"/>
      <c r="BF666" s="491"/>
      <c r="BG666" s="491"/>
      <c r="BH666" s="491"/>
      <c r="BI666" s="491"/>
      <c r="BJ666" s="491"/>
    </row>
    <row r="667" spans="6:62" ht="93" customHeight="1" x14ac:dyDescent="0.25">
      <c r="F667" s="401"/>
      <c r="U667" s="401"/>
      <c r="V667" s="402"/>
      <c r="W667" s="402"/>
      <c r="X667" s="402"/>
      <c r="Y667" s="402"/>
      <c r="Z667" s="402"/>
      <c r="AA667" s="402"/>
      <c r="AB667" s="402"/>
      <c r="AC667" s="402"/>
      <c r="AD667" s="402"/>
      <c r="AE667" s="402"/>
      <c r="AF667" s="402"/>
      <c r="AG667" s="402"/>
      <c r="AH667" s="402"/>
      <c r="AI667" s="402"/>
      <c r="AJ667" s="402"/>
      <c r="AK667" s="402"/>
      <c r="AZ667" s="571"/>
      <c r="BA667" s="491"/>
      <c r="BB667" s="491"/>
      <c r="BC667" s="491"/>
      <c r="BD667" s="491"/>
      <c r="BE667" s="491"/>
      <c r="BF667" s="491"/>
      <c r="BG667" s="491"/>
      <c r="BH667" s="491"/>
      <c r="BI667" s="491"/>
      <c r="BJ667" s="491"/>
    </row>
    <row r="668" spans="6:62" ht="93" customHeight="1" x14ac:dyDescent="0.25">
      <c r="F668" s="401"/>
      <c r="U668" s="401"/>
      <c r="V668" s="402"/>
      <c r="W668" s="402"/>
      <c r="X668" s="402"/>
      <c r="Y668" s="402"/>
      <c r="Z668" s="402"/>
      <c r="AA668" s="402"/>
      <c r="AB668" s="402"/>
      <c r="AC668" s="402"/>
      <c r="AD668" s="402"/>
      <c r="AE668" s="402"/>
      <c r="AF668" s="402"/>
      <c r="AG668" s="402"/>
      <c r="AH668" s="402"/>
      <c r="AI668" s="402"/>
      <c r="AJ668" s="402"/>
      <c r="AK668" s="402"/>
      <c r="AZ668" s="571"/>
      <c r="BA668" s="491"/>
      <c r="BB668" s="491"/>
      <c r="BC668" s="491"/>
      <c r="BD668" s="491"/>
      <c r="BE668" s="491"/>
      <c r="BF668" s="491"/>
      <c r="BG668" s="491"/>
      <c r="BH668" s="491"/>
      <c r="BI668" s="491"/>
      <c r="BJ668" s="491"/>
    </row>
    <row r="669" spans="6:62" ht="93" customHeight="1" x14ac:dyDescent="0.25">
      <c r="F669" s="401"/>
      <c r="U669" s="401"/>
      <c r="V669" s="402"/>
      <c r="W669" s="402"/>
      <c r="X669" s="402"/>
      <c r="Y669" s="402"/>
      <c r="Z669" s="402"/>
      <c r="AA669" s="402"/>
      <c r="AB669" s="402"/>
      <c r="AC669" s="402"/>
      <c r="AD669" s="402"/>
      <c r="AE669" s="402"/>
      <c r="AF669" s="402"/>
      <c r="AG669" s="402"/>
      <c r="AH669" s="402"/>
      <c r="AI669" s="402"/>
      <c r="AJ669" s="402"/>
      <c r="AK669" s="402"/>
      <c r="AZ669" s="571"/>
      <c r="BA669" s="491"/>
      <c r="BB669" s="491"/>
      <c r="BC669" s="491"/>
      <c r="BD669" s="491"/>
      <c r="BE669" s="491"/>
      <c r="BF669" s="491"/>
      <c r="BG669" s="491"/>
      <c r="BH669" s="491"/>
      <c r="BI669" s="491"/>
      <c r="BJ669" s="491"/>
    </row>
    <row r="670" spans="6:62" ht="93" customHeight="1" x14ac:dyDescent="0.25">
      <c r="F670" s="401"/>
      <c r="U670" s="401"/>
      <c r="V670" s="402"/>
      <c r="W670" s="402"/>
      <c r="X670" s="402"/>
      <c r="Y670" s="402"/>
      <c r="Z670" s="402"/>
      <c r="AA670" s="402"/>
      <c r="AB670" s="402"/>
      <c r="AC670" s="402"/>
      <c r="AD670" s="402"/>
      <c r="AE670" s="402"/>
      <c r="AF670" s="402"/>
      <c r="AG670" s="402"/>
      <c r="AH670" s="402"/>
      <c r="AI670" s="402"/>
      <c r="AJ670" s="402"/>
      <c r="AK670" s="402"/>
      <c r="AZ670" s="571"/>
      <c r="BA670" s="491"/>
      <c r="BB670" s="491"/>
      <c r="BC670" s="491"/>
      <c r="BD670" s="491"/>
      <c r="BE670" s="491"/>
      <c r="BF670" s="491"/>
      <c r="BG670" s="491"/>
      <c r="BH670" s="491"/>
      <c r="BI670" s="491"/>
      <c r="BJ670" s="491"/>
    </row>
    <row r="671" spans="6:62" ht="93" customHeight="1" x14ac:dyDescent="0.25">
      <c r="F671" s="401"/>
      <c r="U671" s="401"/>
      <c r="V671" s="402"/>
      <c r="W671" s="402"/>
      <c r="X671" s="402"/>
      <c r="Y671" s="402"/>
      <c r="Z671" s="402"/>
      <c r="AA671" s="402"/>
      <c r="AB671" s="402"/>
      <c r="AC671" s="402"/>
      <c r="AD671" s="402"/>
      <c r="AE671" s="402"/>
      <c r="AF671" s="402"/>
      <c r="AG671" s="402"/>
      <c r="AH671" s="402"/>
      <c r="AI671" s="402"/>
      <c r="AJ671" s="402"/>
      <c r="AK671" s="402"/>
      <c r="AZ671" s="571"/>
      <c r="BA671" s="491"/>
      <c r="BB671" s="491"/>
      <c r="BC671" s="491"/>
      <c r="BD671" s="491"/>
      <c r="BE671" s="491"/>
      <c r="BF671" s="491"/>
      <c r="BG671" s="491"/>
      <c r="BH671" s="491"/>
      <c r="BI671" s="491"/>
      <c r="BJ671" s="491"/>
    </row>
    <row r="672" spans="6:62" ht="93" customHeight="1" x14ac:dyDescent="0.25">
      <c r="F672" s="401"/>
      <c r="U672" s="401"/>
      <c r="V672" s="402"/>
      <c r="W672" s="402"/>
      <c r="X672" s="402"/>
      <c r="Y672" s="402"/>
      <c r="Z672" s="402"/>
      <c r="AA672" s="402"/>
      <c r="AB672" s="402"/>
      <c r="AC672" s="402"/>
      <c r="AD672" s="402"/>
      <c r="AE672" s="402"/>
      <c r="AF672" s="402"/>
      <c r="AG672" s="402"/>
      <c r="AH672" s="402"/>
      <c r="AI672" s="402"/>
      <c r="AJ672" s="402"/>
      <c r="AK672" s="402"/>
      <c r="AZ672" s="571"/>
      <c r="BA672" s="491"/>
      <c r="BB672" s="491"/>
      <c r="BC672" s="491"/>
      <c r="BD672" s="491"/>
      <c r="BE672" s="491"/>
      <c r="BF672" s="491"/>
      <c r="BG672" s="491"/>
      <c r="BH672" s="491"/>
      <c r="BI672" s="491"/>
      <c r="BJ672" s="491"/>
    </row>
    <row r="673" spans="6:62" ht="93" customHeight="1" x14ac:dyDescent="0.25">
      <c r="F673" s="401"/>
      <c r="U673" s="401"/>
      <c r="V673" s="402"/>
      <c r="W673" s="402"/>
      <c r="X673" s="402"/>
      <c r="Y673" s="402"/>
      <c r="Z673" s="402"/>
      <c r="AA673" s="402"/>
      <c r="AB673" s="402"/>
      <c r="AC673" s="402"/>
      <c r="AD673" s="402"/>
      <c r="AE673" s="402"/>
      <c r="AF673" s="402"/>
      <c r="AG673" s="402"/>
      <c r="AH673" s="402"/>
      <c r="AI673" s="402"/>
      <c r="AJ673" s="402"/>
      <c r="AK673" s="402"/>
      <c r="AZ673" s="571"/>
      <c r="BA673" s="491"/>
      <c r="BB673" s="491"/>
      <c r="BC673" s="491"/>
      <c r="BD673" s="491"/>
      <c r="BE673" s="491"/>
      <c r="BF673" s="491"/>
      <c r="BG673" s="491"/>
      <c r="BH673" s="491"/>
      <c r="BI673" s="491"/>
      <c r="BJ673" s="491"/>
    </row>
    <row r="674" spans="6:62" ht="93" customHeight="1" x14ac:dyDescent="0.25">
      <c r="F674" s="401"/>
      <c r="U674" s="401"/>
      <c r="V674" s="402"/>
      <c r="W674" s="402"/>
      <c r="X674" s="402"/>
      <c r="Y674" s="402"/>
      <c r="Z674" s="402"/>
      <c r="AA674" s="402"/>
      <c r="AB674" s="402"/>
      <c r="AC674" s="402"/>
      <c r="AD674" s="402"/>
      <c r="AE674" s="402"/>
      <c r="AF674" s="402"/>
      <c r="AG674" s="402"/>
      <c r="AH674" s="402"/>
      <c r="AI674" s="402"/>
      <c r="AJ674" s="402"/>
      <c r="AK674" s="402"/>
      <c r="AZ674" s="571"/>
      <c r="BA674" s="491"/>
      <c r="BB674" s="491"/>
      <c r="BC674" s="491"/>
      <c r="BD674" s="491"/>
      <c r="BE674" s="491"/>
      <c r="BF674" s="491"/>
      <c r="BG674" s="491"/>
      <c r="BH674" s="491"/>
      <c r="BI674" s="491"/>
      <c r="BJ674" s="491"/>
    </row>
    <row r="675" spans="6:62" ht="93" customHeight="1" x14ac:dyDescent="0.25">
      <c r="F675" s="401"/>
      <c r="U675" s="401"/>
      <c r="V675" s="402"/>
      <c r="W675" s="402"/>
      <c r="X675" s="402"/>
      <c r="Y675" s="402"/>
      <c r="Z675" s="402"/>
      <c r="AA675" s="402"/>
      <c r="AB675" s="402"/>
      <c r="AC675" s="402"/>
      <c r="AD675" s="402"/>
      <c r="AE675" s="402"/>
      <c r="AF675" s="402"/>
      <c r="AG675" s="402"/>
      <c r="AH675" s="402"/>
      <c r="AI675" s="402"/>
      <c r="AJ675" s="402"/>
      <c r="AK675" s="402"/>
      <c r="AZ675" s="571"/>
      <c r="BA675" s="491"/>
      <c r="BB675" s="491"/>
      <c r="BC675" s="491"/>
      <c r="BD675" s="491"/>
      <c r="BE675" s="491"/>
      <c r="BF675" s="491"/>
      <c r="BG675" s="491"/>
      <c r="BH675" s="491"/>
      <c r="BI675" s="491"/>
      <c r="BJ675" s="491"/>
    </row>
    <row r="676" spans="6:62" ht="93" customHeight="1" x14ac:dyDescent="0.25">
      <c r="F676" s="401"/>
      <c r="U676" s="401"/>
      <c r="V676" s="402"/>
      <c r="W676" s="402"/>
      <c r="X676" s="402"/>
      <c r="Y676" s="402"/>
      <c r="Z676" s="402"/>
      <c r="AA676" s="402"/>
      <c r="AB676" s="402"/>
      <c r="AC676" s="402"/>
      <c r="AD676" s="402"/>
      <c r="AE676" s="402"/>
      <c r="AF676" s="402"/>
      <c r="AG676" s="402"/>
      <c r="AH676" s="402"/>
      <c r="AI676" s="402"/>
      <c r="AJ676" s="402"/>
      <c r="AK676" s="402"/>
      <c r="AZ676" s="571"/>
      <c r="BA676" s="491"/>
      <c r="BB676" s="491"/>
      <c r="BC676" s="491"/>
      <c r="BD676" s="491"/>
      <c r="BE676" s="491"/>
      <c r="BF676" s="491"/>
      <c r="BG676" s="491"/>
      <c r="BH676" s="491"/>
      <c r="BI676" s="491"/>
      <c r="BJ676" s="491"/>
    </row>
    <row r="677" spans="6:62" ht="93" customHeight="1" x14ac:dyDescent="0.25">
      <c r="F677" s="401"/>
      <c r="U677" s="401"/>
      <c r="V677" s="402"/>
      <c r="W677" s="402"/>
      <c r="X677" s="402"/>
      <c r="Y677" s="402"/>
      <c r="Z677" s="402"/>
      <c r="AA677" s="402"/>
      <c r="AB677" s="402"/>
      <c r="AC677" s="402"/>
      <c r="AD677" s="402"/>
      <c r="AE677" s="402"/>
      <c r="AF677" s="402"/>
      <c r="AG677" s="402"/>
      <c r="AH677" s="402"/>
      <c r="AI677" s="402"/>
      <c r="AJ677" s="402"/>
      <c r="AK677" s="402"/>
      <c r="AZ677" s="571"/>
      <c r="BA677" s="491"/>
      <c r="BB677" s="491"/>
      <c r="BC677" s="491"/>
      <c r="BD677" s="491"/>
      <c r="BE677" s="491"/>
      <c r="BF677" s="491"/>
      <c r="BG677" s="491"/>
      <c r="BH677" s="491"/>
      <c r="BI677" s="491"/>
      <c r="BJ677" s="491"/>
    </row>
    <row r="678" spans="6:62" ht="93" customHeight="1" x14ac:dyDescent="0.25">
      <c r="F678" s="401"/>
      <c r="U678" s="401"/>
      <c r="V678" s="402"/>
      <c r="W678" s="402"/>
      <c r="X678" s="402"/>
      <c r="Y678" s="402"/>
      <c r="Z678" s="402"/>
      <c r="AA678" s="402"/>
      <c r="AB678" s="402"/>
      <c r="AC678" s="402"/>
      <c r="AD678" s="402"/>
      <c r="AE678" s="402"/>
      <c r="AF678" s="402"/>
      <c r="AG678" s="402"/>
      <c r="AH678" s="402"/>
      <c r="AI678" s="402"/>
      <c r="AJ678" s="402"/>
      <c r="AK678" s="402"/>
      <c r="AZ678" s="571"/>
      <c r="BA678" s="491"/>
      <c r="BB678" s="491"/>
      <c r="BC678" s="491"/>
      <c r="BD678" s="491"/>
      <c r="BE678" s="491"/>
      <c r="BF678" s="491"/>
      <c r="BG678" s="491"/>
      <c r="BH678" s="491"/>
      <c r="BI678" s="491"/>
      <c r="BJ678" s="491"/>
    </row>
    <row r="679" spans="6:62" ht="93" customHeight="1" x14ac:dyDescent="0.25">
      <c r="F679" s="401"/>
      <c r="U679" s="401"/>
      <c r="V679" s="402"/>
      <c r="W679" s="402"/>
      <c r="X679" s="402"/>
      <c r="Y679" s="402"/>
      <c r="Z679" s="402"/>
      <c r="AA679" s="402"/>
      <c r="AB679" s="402"/>
      <c r="AC679" s="402"/>
      <c r="AD679" s="402"/>
      <c r="AE679" s="402"/>
      <c r="AF679" s="402"/>
      <c r="AG679" s="402"/>
      <c r="AH679" s="402"/>
      <c r="AI679" s="402"/>
      <c r="AJ679" s="402"/>
      <c r="AK679" s="402"/>
      <c r="AZ679" s="571"/>
      <c r="BA679" s="491"/>
      <c r="BB679" s="491"/>
      <c r="BC679" s="491"/>
      <c r="BD679" s="491"/>
      <c r="BE679" s="491"/>
      <c r="BF679" s="491"/>
      <c r="BG679" s="491"/>
      <c r="BH679" s="491"/>
      <c r="BI679" s="491"/>
      <c r="BJ679" s="491"/>
    </row>
    <row r="680" spans="6:62" ht="93" customHeight="1" x14ac:dyDescent="0.25">
      <c r="F680" s="401"/>
      <c r="U680" s="401"/>
      <c r="V680" s="402"/>
      <c r="W680" s="402"/>
      <c r="X680" s="402"/>
      <c r="Y680" s="402"/>
      <c r="Z680" s="402"/>
      <c r="AA680" s="402"/>
      <c r="AB680" s="402"/>
      <c r="AC680" s="402"/>
      <c r="AD680" s="402"/>
      <c r="AE680" s="402"/>
      <c r="AF680" s="402"/>
      <c r="AG680" s="402"/>
      <c r="AH680" s="402"/>
      <c r="AI680" s="402"/>
      <c r="AJ680" s="402"/>
      <c r="AK680" s="402"/>
      <c r="AZ680" s="571"/>
      <c r="BA680" s="491"/>
      <c r="BB680" s="491"/>
      <c r="BC680" s="491"/>
      <c r="BD680" s="491"/>
      <c r="BE680" s="491"/>
      <c r="BF680" s="491"/>
      <c r="BG680" s="491"/>
      <c r="BH680" s="491"/>
      <c r="BI680" s="491"/>
      <c r="BJ680" s="491"/>
    </row>
    <row r="681" spans="6:62" ht="93" customHeight="1" x14ac:dyDescent="0.25">
      <c r="F681" s="401"/>
      <c r="U681" s="401"/>
      <c r="V681" s="402"/>
      <c r="W681" s="402"/>
      <c r="X681" s="402"/>
      <c r="Y681" s="402"/>
      <c r="Z681" s="402"/>
      <c r="AA681" s="402"/>
      <c r="AB681" s="402"/>
      <c r="AC681" s="402"/>
      <c r="AD681" s="402"/>
      <c r="AE681" s="402"/>
      <c r="AF681" s="402"/>
      <c r="AG681" s="402"/>
      <c r="AH681" s="402"/>
      <c r="AI681" s="402"/>
      <c r="AJ681" s="402"/>
      <c r="AK681" s="402"/>
      <c r="AZ681" s="571"/>
      <c r="BA681" s="491"/>
      <c r="BB681" s="491"/>
      <c r="BC681" s="491"/>
      <c r="BD681" s="491"/>
      <c r="BE681" s="491"/>
      <c r="BF681" s="491"/>
      <c r="BG681" s="491"/>
      <c r="BH681" s="491"/>
      <c r="BI681" s="491"/>
      <c r="BJ681" s="491"/>
    </row>
    <row r="682" spans="6:62" ht="93" customHeight="1" x14ac:dyDescent="0.25">
      <c r="F682" s="401"/>
      <c r="U682" s="401"/>
      <c r="V682" s="402"/>
      <c r="W682" s="402"/>
      <c r="X682" s="402"/>
      <c r="Y682" s="402"/>
      <c r="Z682" s="402"/>
      <c r="AA682" s="402"/>
      <c r="AB682" s="402"/>
      <c r="AC682" s="402"/>
      <c r="AD682" s="402"/>
      <c r="AE682" s="402"/>
      <c r="AF682" s="402"/>
      <c r="AG682" s="402"/>
      <c r="AH682" s="402"/>
      <c r="AI682" s="402"/>
      <c r="AJ682" s="402"/>
      <c r="AK682" s="402"/>
      <c r="AZ682" s="571"/>
      <c r="BA682" s="491"/>
      <c r="BB682" s="491"/>
      <c r="BC682" s="491"/>
      <c r="BD682" s="491"/>
      <c r="BE682" s="491"/>
      <c r="BF682" s="491"/>
      <c r="BG682" s="491"/>
      <c r="BH682" s="491"/>
      <c r="BI682" s="491"/>
      <c r="BJ682" s="491"/>
    </row>
    <row r="683" spans="6:62" ht="93" customHeight="1" x14ac:dyDescent="0.25">
      <c r="F683" s="401"/>
      <c r="U683" s="401"/>
      <c r="V683" s="402"/>
      <c r="W683" s="402"/>
      <c r="X683" s="402"/>
      <c r="Y683" s="402"/>
      <c r="Z683" s="402"/>
      <c r="AA683" s="402"/>
      <c r="AB683" s="402"/>
      <c r="AC683" s="402"/>
      <c r="AD683" s="402"/>
      <c r="AE683" s="402"/>
      <c r="AF683" s="402"/>
      <c r="AG683" s="402"/>
      <c r="AH683" s="402"/>
      <c r="AI683" s="402"/>
      <c r="AJ683" s="402"/>
      <c r="AK683" s="402"/>
      <c r="AZ683" s="571"/>
      <c r="BA683" s="491"/>
      <c r="BB683" s="491"/>
      <c r="BC683" s="491"/>
      <c r="BD683" s="491"/>
      <c r="BE683" s="491"/>
      <c r="BF683" s="491"/>
      <c r="BG683" s="491"/>
      <c r="BH683" s="491"/>
      <c r="BI683" s="491"/>
      <c r="BJ683" s="491"/>
    </row>
    <row r="684" spans="6:62" ht="93" customHeight="1" x14ac:dyDescent="0.25">
      <c r="F684" s="401"/>
      <c r="U684" s="401"/>
      <c r="V684" s="402"/>
      <c r="W684" s="402"/>
      <c r="X684" s="402"/>
      <c r="Y684" s="402"/>
      <c r="Z684" s="402"/>
      <c r="AA684" s="402"/>
      <c r="AB684" s="402"/>
      <c r="AC684" s="402"/>
      <c r="AD684" s="402"/>
      <c r="AE684" s="402"/>
      <c r="AF684" s="402"/>
      <c r="AG684" s="402"/>
      <c r="AH684" s="402"/>
      <c r="AI684" s="402"/>
      <c r="AJ684" s="402"/>
      <c r="AK684" s="402"/>
      <c r="AZ684" s="571"/>
      <c r="BA684" s="491"/>
      <c r="BB684" s="491"/>
      <c r="BC684" s="491"/>
      <c r="BD684" s="491"/>
      <c r="BE684" s="491"/>
      <c r="BF684" s="491"/>
      <c r="BG684" s="491"/>
      <c r="BH684" s="491"/>
      <c r="BI684" s="491"/>
      <c r="BJ684" s="491"/>
    </row>
    <row r="685" spans="6:62" ht="93" customHeight="1" x14ac:dyDescent="0.25">
      <c r="F685" s="401"/>
      <c r="U685" s="401"/>
      <c r="V685" s="402"/>
      <c r="W685" s="402"/>
      <c r="X685" s="402"/>
      <c r="Y685" s="402"/>
      <c r="Z685" s="402"/>
      <c r="AA685" s="402"/>
      <c r="AB685" s="402"/>
      <c r="AC685" s="402"/>
      <c r="AD685" s="402"/>
      <c r="AE685" s="402"/>
      <c r="AF685" s="402"/>
      <c r="AG685" s="402"/>
      <c r="AH685" s="402"/>
      <c r="AI685" s="402"/>
      <c r="AJ685" s="402"/>
      <c r="AK685" s="402"/>
      <c r="AZ685" s="571"/>
      <c r="BA685" s="491"/>
      <c r="BB685" s="491"/>
      <c r="BC685" s="491"/>
      <c r="BD685" s="491"/>
      <c r="BE685" s="491"/>
      <c r="BF685" s="491"/>
      <c r="BG685" s="491"/>
      <c r="BH685" s="491"/>
      <c r="BI685" s="491"/>
      <c r="BJ685" s="491"/>
    </row>
    <row r="686" spans="6:62" ht="93" customHeight="1" x14ac:dyDescent="0.25">
      <c r="F686" s="401"/>
      <c r="U686" s="401"/>
      <c r="V686" s="402"/>
      <c r="W686" s="402"/>
      <c r="X686" s="402"/>
      <c r="Y686" s="402"/>
      <c r="Z686" s="402"/>
      <c r="AA686" s="402"/>
      <c r="AB686" s="402"/>
      <c r="AC686" s="402"/>
      <c r="AD686" s="402"/>
      <c r="AE686" s="402"/>
      <c r="AF686" s="402"/>
      <c r="AG686" s="402"/>
      <c r="AH686" s="402"/>
      <c r="AI686" s="402"/>
      <c r="AJ686" s="402"/>
      <c r="AK686" s="402"/>
      <c r="AZ686" s="571"/>
      <c r="BA686" s="491"/>
      <c r="BB686" s="491"/>
      <c r="BC686" s="491"/>
      <c r="BD686" s="491"/>
      <c r="BE686" s="491"/>
      <c r="BF686" s="491"/>
      <c r="BG686" s="491"/>
      <c r="BH686" s="491"/>
      <c r="BI686" s="491"/>
      <c r="BJ686" s="491"/>
    </row>
    <row r="687" spans="6:62" ht="93" customHeight="1" x14ac:dyDescent="0.25">
      <c r="F687" s="401"/>
      <c r="U687" s="401"/>
      <c r="V687" s="402"/>
      <c r="W687" s="402"/>
      <c r="X687" s="402"/>
      <c r="Y687" s="402"/>
      <c r="Z687" s="402"/>
      <c r="AA687" s="402"/>
      <c r="AB687" s="402"/>
      <c r="AC687" s="402"/>
      <c r="AD687" s="402"/>
      <c r="AE687" s="402"/>
      <c r="AF687" s="402"/>
      <c r="AG687" s="402"/>
      <c r="AH687" s="402"/>
      <c r="AI687" s="402"/>
      <c r="AJ687" s="402"/>
      <c r="AK687" s="402"/>
      <c r="AZ687" s="571"/>
      <c r="BA687" s="491"/>
      <c r="BB687" s="491"/>
      <c r="BC687" s="491"/>
      <c r="BD687" s="491"/>
      <c r="BE687" s="491"/>
      <c r="BF687" s="491"/>
      <c r="BG687" s="491"/>
      <c r="BH687" s="491"/>
      <c r="BI687" s="491"/>
      <c r="BJ687" s="491"/>
    </row>
    <row r="688" spans="6:62" ht="93" customHeight="1" x14ac:dyDescent="0.25">
      <c r="F688" s="401"/>
      <c r="U688" s="401"/>
      <c r="V688" s="402"/>
      <c r="W688" s="402"/>
      <c r="X688" s="402"/>
      <c r="Y688" s="402"/>
      <c r="Z688" s="402"/>
      <c r="AA688" s="402"/>
      <c r="AB688" s="402"/>
      <c r="AC688" s="402"/>
      <c r="AD688" s="402"/>
      <c r="AE688" s="402"/>
      <c r="AF688" s="402"/>
      <c r="AG688" s="402"/>
      <c r="AH688" s="402"/>
      <c r="AI688" s="402"/>
      <c r="AJ688" s="402"/>
      <c r="AK688" s="402"/>
      <c r="AZ688" s="571"/>
      <c r="BA688" s="491"/>
      <c r="BB688" s="491"/>
      <c r="BC688" s="491"/>
      <c r="BD688" s="491"/>
      <c r="BE688" s="491"/>
      <c r="BF688" s="491"/>
      <c r="BG688" s="491"/>
      <c r="BH688" s="491"/>
      <c r="BI688" s="491"/>
      <c r="BJ688" s="491"/>
    </row>
    <row r="689" spans="6:62" ht="93" customHeight="1" x14ac:dyDescent="0.25">
      <c r="F689" s="401"/>
      <c r="U689" s="401"/>
      <c r="V689" s="402"/>
      <c r="W689" s="402"/>
      <c r="X689" s="402"/>
      <c r="Y689" s="402"/>
      <c r="Z689" s="402"/>
      <c r="AA689" s="402"/>
      <c r="AB689" s="402"/>
      <c r="AC689" s="402"/>
      <c r="AD689" s="402"/>
      <c r="AE689" s="402"/>
      <c r="AF689" s="402"/>
      <c r="AG689" s="402"/>
      <c r="AH689" s="402"/>
      <c r="AI689" s="402"/>
      <c r="AJ689" s="402"/>
      <c r="AK689" s="402"/>
      <c r="AZ689" s="571"/>
      <c r="BA689" s="491"/>
      <c r="BB689" s="491"/>
      <c r="BC689" s="491"/>
      <c r="BD689" s="491"/>
      <c r="BE689" s="491"/>
      <c r="BF689" s="491"/>
      <c r="BG689" s="491"/>
      <c r="BH689" s="491"/>
      <c r="BI689" s="491"/>
      <c r="BJ689" s="491"/>
    </row>
    <row r="690" spans="6:62" ht="93" customHeight="1" x14ac:dyDescent="0.25">
      <c r="F690" s="401"/>
      <c r="U690" s="401"/>
      <c r="V690" s="402"/>
      <c r="W690" s="402"/>
      <c r="X690" s="402"/>
      <c r="Y690" s="402"/>
      <c r="Z690" s="402"/>
      <c r="AA690" s="402"/>
      <c r="AB690" s="402"/>
      <c r="AC690" s="402"/>
      <c r="AD690" s="402"/>
      <c r="AE690" s="402"/>
      <c r="AF690" s="402"/>
      <c r="AG690" s="402"/>
      <c r="AH690" s="402"/>
      <c r="AI690" s="402"/>
      <c r="AJ690" s="402"/>
      <c r="AK690" s="402"/>
      <c r="AZ690" s="571"/>
      <c r="BA690" s="491"/>
      <c r="BB690" s="491"/>
      <c r="BC690" s="491"/>
      <c r="BD690" s="491"/>
      <c r="BE690" s="491"/>
      <c r="BF690" s="491"/>
      <c r="BG690" s="491"/>
      <c r="BH690" s="491"/>
      <c r="BI690" s="491"/>
      <c r="BJ690" s="491"/>
    </row>
    <row r="691" spans="6:62" ht="93" customHeight="1" x14ac:dyDescent="0.25">
      <c r="F691" s="401"/>
      <c r="U691" s="401"/>
      <c r="V691" s="402"/>
      <c r="W691" s="402"/>
      <c r="X691" s="402"/>
      <c r="Y691" s="402"/>
      <c r="Z691" s="402"/>
      <c r="AA691" s="402"/>
      <c r="AB691" s="402"/>
      <c r="AC691" s="402"/>
      <c r="AD691" s="402"/>
      <c r="AE691" s="402"/>
      <c r="AF691" s="402"/>
      <c r="AG691" s="402"/>
      <c r="AH691" s="402"/>
      <c r="AI691" s="402"/>
      <c r="AJ691" s="402"/>
      <c r="AK691" s="402"/>
      <c r="AZ691" s="571"/>
      <c r="BA691" s="491"/>
      <c r="BB691" s="491"/>
      <c r="BC691" s="491"/>
      <c r="BD691" s="491"/>
      <c r="BE691" s="491"/>
      <c r="BF691" s="491"/>
      <c r="BG691" s="491"/>
      <c r="BH691" s="491"/>
      <c r="BI691" s="491"/>
      <c r="BJ691" s="491"/>
    </row>
    <row r="692" spans="6:62" ht="93" customHeight="1" x14ac:dyDescent="0.25">
      <c r="F692" s="401"/>
      <c r="U692" s="401"/>
      <c r="V692" s="402"/>
      <c r="W692" s="402"/>
      <c r="X692" s="402"/>
      <c r="Y692" s="402"/>
      <c r="Z692" s="402"/>
      <c r="AA692" s="402"/>
      <c r="AB692" s="402"/>
      <c r="AC692" s="402"/>
      <c r="AD692" s="402"/>
      <c r="AE692" s="402"/>
      <c r="AF692" s="402"/>
      <c r="AG692" s="402"/>
      <c r="AH692" s="402"/>
      <c r="AI692" s="402"/>
      <c r="AJ692" s="402"/>
      <c r="AK692" s="402"/>
      <c r="AZ692" s="571"/>
      <c r="BA692" s="491"/>
      <c r="BB692" s="491"/>
      <c r="BC692" s="491"/>
      <c r="BD692" s="491"/>
      <c r="BE692" s="491"/>
      <c r="BF692" s="491"/>
      <c r="BG692" s="491"/>
      <c r="BH692" s="491"/>
      <c r="BI692" s="491"/>
      <c r="BJ692" s="491"/>
    </row>
    <row r="693" spans="6:62" ht="93" customHeight="1" x14ac:dyDescent="0.25">
      <c r="F693" s="401"/>
      <c r="U693" s="401"/>
      <c r="V693" s="402"/>
      <c r="W693" s="402"/>
      <c r="X693" s="402"/>
      <c r="Y693" s="402"/>
      <c r="Z693" s="402"/>
      <c r="AA693" s="402"/>
      <c r="AB693" s="402"/>
      <c r="AC693" s="402"/>
      <c r="AD693" s="402"/>
      <c r="AE693" s="402"/>
      <c r="AF693" s="402"/>
      <c r="AG693" s="402"/>
      <c r="AH693" s="402"/>
      <c r="AI693" s="402"/>
      <c r="AJ693" s="402"/>
      <c r="AK693" s="402"/>
      <c r="AZ693" s="571"/>
      <c r="BA693" s="491"/>
      <c r="BB693" s="491"/>
      <c r="BC693" s="491"/>
      <c r="BD693" s="491"/>
      <c r="BE693" s="491"/>
      <c r="BF693" s="491"/>
      <c r="BG693" s="491"/>
      <c r="BH693" s="491"/>
      <c r="BI693" s="491"/>
      <c r="BJ693" s="491"/>
    </row>
    <row r="694" spans="6:62" ht="93" customHeight="1" x14ac:dyDescent="0.25">
      <c r="F694" s="401"/>
      <c r="U694" s="401"/>
      <c r="V694" s="402"/>
      <c r="W694" s="402"/>
      <c r="X694" s="402"/>
      <c r="Y694" s="402"/>
      <c r="Z694" s="402"/>
      <c r="AA694" s="402"/>
      <c r="AB694" s="402"/>
      <c r="AC694" s="402"/>
      <c r="AD694" s="402"/>
      <c r="AE694" s="402"/>
      <c r="AF694" s="402"/>
      <c r="AG694" s="402"/>
      <c r="AH694" s="402"/>
      <c r="AI694" s="402"/>
      <c r="AJ694" s="402"/>
      <c r="AK694" s="402"/>
      <c r="AZ694" s="571"/>
      <c r="BA694" s="491"/>
      <c r="BB694" s="491"/>
      <c r="BC694" s="491"/>
      <c r="BD694" s="491"/>
      <c r="BE694" s="491"/>
      <c r="BF694" s="491"/>
      <c r="BG694" s="491"/>
      <c r="BH694" s="491"/>
      <c r="BI694" s="491"/>
      <c r="BJ694" s="491"/>
    </row>
    <row r="695" spans="6:62" ht="93" customHeight="1" x14ac:dyDescent="0.25">
      <c r="F695" s="401"/>
      <c r="U695" s="401"/>
      <c r="V695" s="402"/>
      <c r="W695" s="402"/>
      <c r="X695" s="402"/>
      <c r="Y695" s="402"/>
      <c r="Z695" s="402"/>
      <c r="AA695" s="402"/>
      <c r="AB695" s="402"/>
      <c r="AC695" s="402"/>
      <c r="AD695" s="402"/>
      <c r="AE695" s="402"/>
      <c r="AF695" s="402"/>
      <c r="AG695" s="402"/>
      <c r="AH695" s="402"/>
      <c r="AI695" s="402"/>
      <c r="AJ695" s="402"/>
      <c r="AK695" s="402"/>
      <c r="AZ695" s="571"/>
      <c r="BA695" s="491"/>
      <c r="BB695" s="491"/>
      <c r="BC695" s="491"/>
      <c r="BD695" s="491"/>
      <c r="BE695" s="491"/>
      <c r="BF695" s="491"/>
      <c r="BG695" s="491"/>
      <c r="BH695" s="491"/>
      <c r="BI695" s="491"/>
      <c r="BJ695" s="491"/>
    </row>
    <row r="696" spans="6:62" ht="93" customHeight="1" x14ac:dyDescent="0.25">
      <c r="F696" s="401"/>
      <c r="U696" s="401"/>
      <c r="V696" s="402"/>
      <c r="W696" s="402"/>
      <c r="X696" s="402"/>
      <c r="Y696" s="402"/>
      <c r="Z696" s="402"/>
      <c r="AA696" s="402"/>
      <c r="AB696" s="402"/>
      <c r="AC696" s="402"/>
      <c r="AD696" s="402"/>
      <c r="AE696" s="402"/>
      <c r="AF696" s="402"/>
      <c r="AG696" s="402"/>
      <c r="AH696" s="402"/>
      <c r="AI696" s="402"/>
      <c r="AJ696" s="402"/>
      <c r="AK696" s="402"/>
      <c r="AZ696" s="571"/>
      <c r="BA696" s="491"/>
      <c r="BB696" s="491"/>
      <c r="BC696" s="491"/>
      <c r="BD696" s="491"/>
      <c r="BE696" s="491"/>
      <c r="BF696" s="491"/>
      <c r="BG696" s="491"/>
      <c r="BH696" s="491"/>
      <c r="BI696" s="491"/>
      <c r="BJ696" s="491"/>
    </row>
    <row r="697" spans="6:62" ht="93" customHeight="1" x14ac:dyDescent="0.25">
      <c r="F697" s="401"/>
      <c r="U697" s="401"/>
      <c r="V697" s="402"/>
      <c r="W697" s="402"/>
      <c r="X697" s="402"/>
      <c r="Y697" s="402"/>
      <c r="Z697" s="402"/>
      <c r="AA697" s="402"/>
      <c r="AB697" s="402"/>
      <c r="AC697" s="402"/>
      <c r="AD697" s="402"/>
      <c r="AE697" s="402"/>
      <c r="AF697" s="402"/>
      <c r="AG697" s="402"/>
      <c r="AH697" s="402"/>
      <c r="AI697" s="402"/>
      <c r="AJ697" s="402"/>
      <c r="AK697" s="402"/>
      <c r="AZ697" s="571"/>
      <c r="BA697" s="491"/>
      <c r="BB697" s="491"/>
      <c r="BC697" s="491"/>
      <c r="BD697" s="491"/>
      <c r="BE697" s="491"/>
      <c r="BF697" s="491"/>
      <c r="BG697" s="491"/>
      <c r="BH697" s="491"/>
      <c r="BI697" s="491"/>
      <c r="BJ697" s="491"/>
    </row>
    <row r="698" spans="6:62" ht="93" customHeight="1" x14ac:dyDescent="0.25">
      <c r="F698" s="401"/>
      <c r="U698" s="401"/>
      <c r="V698" s="402"/>
      <c r="W698" s="402"/>
      <c r="X698" s="402"/>
      <c r="Y698" s="402"/>
      <c r="Z698" s="402"/>
      <c r="AA698" s="402"/>
      <c r="AB698" s="402"/>
      <c r="AC698" s="402"/>
      <c r="AD698" s="402"/>
      <c r="AE698" s="402"/>
      <c r="AF698" s="402"/>
      <c r="AG698" s="402"/>
      <c r="AH698" s="402"/>
      <c r="AI698" s="402"/>
      <c r="AJ698" s="402"/>
      <c r="AK698" s="402"/>
      <c r="AZ698" s="571"/>
      <c r="BA698" s="491"/>
      <c r="BB698" s="491"/>
      <c r="BC698" s="491"/>
      <c r="BD698" s="491"/>
      <c r="BE698" s="491"/>
      <c r="BF698" s="491"/>
      <c r="BG698" s="491"/>
      <c r="BH698" s="491"/>
      <c r="BI698" s="491"/>
      <c r="BJ698" s="491"/>
    </row>
    <row r="699" spans="6:62" ht="93" customHeight="1" x14ac:dyDescent="0.25">
      <c r="F699" s="401"/>
      <c r="U699" s="401"/>
      <c r="V699" s="402"/>
      <c r="W699" s="402"/>
      <c r="X699" s="402"/>
      <c r="Y699" s="402"/>
      <c r="Z699" s="402"/>
      <c r="AA699" s="402"/>
      <c r="AB699" s="402"/>
      <c r="AC699" s="402"/>
      <c r="AD699" s="402"/>
      <c r="AE699" s="402"/>
      <c r="AF699" s="402"/>
      <c r="AG699" s="402"/>
      <c r="AH699" s="402"/>
      <c r="AI699" s="402"/>
      <c r="AJ699" s="402"/>
      <c r="AK699" s="402"/>
      <c r="AZ699" s="571"/>
      <c r="BA699" s="491"/>
      <c r="BB699" s="491"/>
      <c r="BC699" s="491"/>
      <c r="BD699" s="491"/>
      <c r="BE699" s="491"/>
      <c r="BF699" s="491"/>
      <c r="BG699" s="491"/>
      <c r="BH699" s="491"/>
      <c r="BI699" s="491"/>
      <c r="BJ699" s="491"/>
    </row>
    <row r="700" spans="6:62" ht="93" customHeight="1" x14ac:dyDescent="0.25">
      <c r="F700" s="401"/>
      <c r="U700" s="401"/>
      <c r="V700" s="402"/>
      <c r="W700" s="402"/>
      <c r="X700" s="402"/>
      <c r="Y700" s="402"/>
      <c r="Z700" s="402"/>
      <c r="AA700" s="402"/>
      <c r="AB700" s="402"/>
      <c r="AC700" s="402"/>
      <c r="AD700" s="402"/>
      <c r="AE700" s="402"/>
      <c r="AF700" s="402"/>
      <c r="AG700" s="402"/>
      <c r="AH700" s="402"/>
      <c r="AI700" s="402"/>
      <c r="AJ700" s="402"/>
      <c r="AK700" s="402"/>
      <c r="AZ700" s="571"/>
      <c r="BA700" s="491"/>
      <c r="BB700" s="491"/>
      <c r="BC700" s="491"/>
      <c r="BD700" s="491"/>
      <c r="BE700" s="491"/>
      <c r="BF700" s="491"/>
      <c r="BG700" s="491"/>
      <c r="BH700" s="491"/>
      <c r="BI700" s="491"/>
      <c r="BJ700" s="491"/>
    </row>
    <row r="701" spans="6:62" ht="93" customHeight="1" x14ac:dyDescent="0.25">
      <c r="F701" s="401"/>
      <c r="U701" s="401"/>
      <c r="V701" s="402"/>
      <c r="W701" s="402"/>
      <c r="X701" s="402"/>
      <c r="Y701" s="402"/>
      <c r="Z701" s="402"/>
      <c r="AA701" s="402"/>
      <c r="AB701" s="402"/>
      <c r="AC701" s="402"/>
      <c r="AD701" s="402"/>
      <c r="AE701" s="402"/>
      <c r="AF701" s="402"/>
      <c r="AG701" s="402"/>
      <c r="AH701" s="402"/>
      <c r="AI701" s="402"/>
      <c r="AJ701" s="402"/>
      <c r="AK701" s="402"/>
      <c r="AZ701" s="571"/>
      <c r="BA701" s="491"/>
      <c r="BB701" s="491"/>
      <c r="BC701" s="491"/>
      <c r="BD701" s="491"/>
      <c r="BE701" s="491"/>
      <c r="BF701" s="491"/>
      <c r="BG701" s="491"/>
      <c r="BH701" s="491"/>
      <c r="BI701" s="491"/>
      <c r="BJ701" s="491"/>
    </row>
    <row r="702" spans="6:62" ht="93" customHeight="1" x14ac:dyDescent="0.25">
      <c r="F702" s="401"/>
      <c r="U702" s="401"/>
      <c r="V702" s="402"/>
      <c r="W702" s="402"/>
      <c r="X702" s="402"/>
      <c r="Y702" s="402"/>
      <c r="Z702" s="402"/>
      <c r="AA702" s="402"/>
      <c r="AB702" s="402"/>
      <c r="AC702" s="402"/>
      <c r="AD702" s="402"/>
      <c r="AE702" s="402"/>
      <c r="AF702" s="402"/>
      <c r="AG702" s="402"/>
      <c r="AH702" s="402"/>
      <c r="AI702" s="402"/>
      <c r="AJ702" s="402"/>
      <c r="AK702" s="402"/>
      <c r="AZ702" s="571"/>
      <c r="BA702" s="491"/>
      <c r="BB702" s="491"/>
      <c r="BC702" s="491"/>
      <c r="BD702" s="491"/>
      <c r="BE702" s="491"/>
      <c r="BF702" s="491"/>
      <c r="BG702" s="491"/>
      <c r="BH702" s="491"/>
      <c r="BI702" s="491"/>
      <c r="BJ702" s="491"/>
    </row>
    <row r="703" spans="6:62" ht="93" customHeight="1" x14ac:dyDescent="0.25">
      <c r="F703" s="401"/>
      <c r="U703" s="401"/>
      <c r="V703" s="402"/>
      <c r="W703" s="402"/>
      <c r="X703" s="402"/>
      <c r="Y703" s="402"/>
      <c r="Z703" s="402"/>
      <c r="AA703" s="402"/>
      <c r="AB703" s="402"/>
      <c r="AC703" s="402"/>
      <c r="AD703" s="402"/>
      <c r="AE703" s="402"/>
      <c r="AF703" s="402"/>
      <c r="AG703" s="402"/>
      <c r="AH703" s="402"/>
      <c r="AI703" s="402"/>
      <c r="AJ703" s="402"/>
      <c r="AK703" s="402"/>
      <c r="AZ703" s="571"/>
      <c r="BA703" s="491"/>
      <c r="BB703" s="491"/>
      <c r="BC703" s="491"/>
      <c r="BD703" s="491"/>
      <c r="BE703" s="491"/>
      <c r="BF703" s="491"/>
      <c r="BG703" s="491"/>
      <c r="BH703" s="491"/>
      <c r="BI703" s="491"/>
      <c r="BJ703" s="491"/>
    </row>
    <row r="704" spans="6:62" ht="93" customHeight="1" x14ac:dyDescent="0.25">
      <c r="F704" s="401"/>
      <c r="U704" s="401"/>
      <c r="V704" s="402"/>
      <c r="W704" s="402"/>
      <c r="X704" s="402"/>
      <c r="Y704" s="402"/>
      <c r="Z704" s="402"/>
      <c r="AA704" s="402"/>
      <c r="AB704" s="402"/>
      <c r="AC704" s="402"/>
      <c r="AD704" s="402"/>
      <c r="AE704" s="402"/>
      <c r="AF704" s="402"/>
      <c r="AG704" s="402"/>
      <c r="AH704" s="402"/>
      <c r="AI704" s="402"/>
      <c r="AJ704" s="402"/>
      <c r="AK704" s="402"/>
      <c r="AZ704" s="571"/>
      <c r="BA704" s="491"/>
      <c r="BB704" s="491"/>
      <c r="BC704" s="491"/>
      <c r="BD704" s="491"/>
      <c r="BE704" s="491"/>
      <c r="BF704" s="491"/>
      <c r="BG704" s="491"/>
      <c r="BH704" s="491"/>
      <c r="BI704" s="491"/>
      <c r="BJ704" s="491"/>
    </row>
    <row r="705" spans="6:62" ht="93" customHeight="1" x14ac:dyDescent="0.25">
      <c r="F705" s="401"/>
      <c r="U705" s="401"/>
      <c r="V705" s="402"/>
      <c r="W705" s="402"/>
      <c r="X705" s="402"/>
      <c r="Y705" s="402"/>
      <c r="Z705" s="402"/>
      <c r="AA705" s="402"/>
      <c r="AB705" s="402"/>
      <c r="AC705" s="402"/>
      <c r="AD705" s="402"/>
      <c r="AE705" s="402"/>
      <c r="AF705" s="402"/>
      <c r="AG705" s="402"/>
      <c r="AH705" s="402"/>
      <c r="AI705" s="402"/>
      <c r="AJ705" s="402"/>
      <c r="AK705" s="402"/>
      <c r="AZ705" s="571"/>
      <c r="BA705" s="491"/>
      <c r="BB705" s="491"/>
      <c r="BC705" s="491"/>
      <c r="BD705" s="491"/>
      <c r="BE705" s="491"/>
      <c r="BF705" s="491"/>
      <c r="BG705" s="491"/>
      <c r="BH705" s="491"/>
      <c r="BI705" s="491"/>
      <c r="BJ705" s="491"/>
    </row>
    <row r="706" spans="6:62" ht="93" customHeight="1" x14ac:dyDescent="0.25">
      <c r="F706" s="401"/>
      <c r="U706" s="401"/>
      <c r="V706" s="402"/>
      <c r="W706" s="402"/>
      <c r="X706" s="402"/>
      <c r="Y706" s="402"/>
      <c r="Z706" s="402"/>
      <c r="AA706" s="402"/>
      <c r="AB706" s="402"/>
      <c r="AC706" s="402"/>
      <c r="AD706" s="402"/>
      <c r="AE706" s="402"/>
      <c r="AF706" s="402"/>
      <c r="AG706" s="402"/>
      <c r="AH706" s="402"/>
      <c r="AI706" s="402"/>
      <c r="AJ706" s="402"/>
      <c r="AK706" s="402"/>
      <c r="AZ706" s="571"/>
      <c r="BA706" s="491"/>
      <c r="BB706" s="491"/>
      <c r="BC706" s="491"/>
      <c r="BD706" s="491"/>
      <c r="BE706" s="491"/>
      <c r="BF706" s="491"/>
      <c r="BG706" s="491"/>
      <c r="BH706" s="491"/>
      <c r="BI706" s="491"/>
      <c r="BJ706" s="491"/>
    </row>
    <row r="707" spans="6:62" ht="93" customHeight="1" x14ac:dyDescent="0.25">
      <c r="F707" s="401"/>
      <c r="U707" s="401"/>
      <c r="V707" s="402"/>
      <c r="W707" s="402"/>
      <c r="X707" s="402"/>
      <c r="Y707" s="402"/>
      <c r="Z707" s="402"/>
      <c r="AA707" s="402"/>
      <c r="AB707" s="402"/>
      <c r="AC707" s="402"/>
      <c r="AD707" s="402"/>
      <c r="AE707" s="402"/>
      <c r="AF707" s="402"/>
      <c r="AG707" s="402"/>
      <c r="AH707" s="402"/>
      <c r="AI707" s="402"/>
      <c r="AJ707" s="402"/>
      <c r="AK707" s="402"/>
      <c r="AZ707" s="571"/>
      <c r="BA707" s="491"/>
      <c r="BB707" s="491"/>
      <c r="BC707" s="491"/>
      <c r="BD707" s="491"/>
      <c r="BE707" s="491"/>
      <c r="BF707" s="491"/>
      <c r="BG707" s="491"/>
      <c r="BH707" s="491"/>
      <c r="BI707" s="491"/>
      <c r="BJ707" s="491"/>
    </row>
    <row r="708" spans="6:62" ht="93" customHeight="1" x14ac:dyDescent="0.25">
      <c r="F708" s="401"/>
      <c r="U708" s="401"/>
      <c r="V708" s="402"/>
      <c r="W708" s="402"/>
      <c r="X708" s="402"/>
      <c r="Y708" s="402"/>
      <c r="Z708" s="402"/>
      <c r="AA708" s="402"/>
      <c r="AB708" s="402"/>
      <c r="AC708" s="402"/>
      <c r="AD708" s="402"/>
      <c r="AE708" s="402"/>
      <c r="AF708" s="402"/>
      <c r="AG708" s="402"/>
      <c r="AH708" s="402"/>
      <c r="AI708" s="402"/>
      <c r="AJ708" s="402"/>
      <c r="AK708" s="402"/>
      <c r="AZ708" s="571"/>
      <c r="BA708" s="491"/>
      <c r="BB708" s="491"/>
      <c r="BC708" s="491"/>
      <c r="BD708" s="491"/>
      <c r="BE708" s="491"/>
      <c r="BF708" s="491"/>
      <c r="BG708" s="491"/>
      <c r="BH708" s="491"/>
      <c r="BI708" s="491"/>
      <c r="BJ708" s="491"/>
    </row>
    <row r="709" spans="6:62" ht="93" customHeight="1" x14ac:dyDescent="0.25">
      <c r="F709" s="401"/>
      <c r="U709" s="401"/>
      <c r="V709" s="402"/>
      <c r="W709" s="402"/>
      <c r="X709" s="402"/>
      <c r="Y709" s="402"/>
      <c r="Z709" s="402"/>
      <c r="AA709" s="402"/>
      <c r="AB709" s="402"/>
      <c r="AC709" s="402"/>
      <c r="AD709" s="402"/>
      <c r="AE709" s="402"/>
      <c r="AF709" s="402"/>
      <c r="AG709" s="402"/>
      <c r="AH709" s="402"/>
      <c r="AI709" s="402"/>
      <c r="AJ709" s="402"/>
      <c r="AK709" s="402"/>
      <c r="AZ709" s="571"/>
      <c r="BA709" s="491"/>
      <c r="BB709" s="491"/>
      <c r="BC709" s="491"/>
      <c r="BD709" s="491"/>
      <c r="BE709" s="491"/>
      <c r="BF709" s="491"/>
      <c r="BG709" s="491"/>
      <c r="BH709" s="491"/>
      <c r="BI709" s="491"/>
      <c r="BJ709" s="491"/>
    </row>
    <row r="710" spans="6:62" ht="93" customHeight="1" x14ac:dyDescent="0.25">
      <c r="F710" s="401"/>
      <c r="U710" s="401"/>
      <c r="V710" s="402"/>
      <c r="W710" s="402"/>
      <c r="X710" s="402"/>
      <c r="Y710" s="402"/>
      <c r="Z710" s="402"/>
      <c r="AA710" s="402"/>
      <c r="AB710" s="402"/>
      <c r="AC710" s="402"/>
      <c r="AD710" s="402"/>
      <c r="AE710" s="402"/>
      <c r="AF710" s="402"/>
      <c r="AG710" s="402"/>
      <c r="AH710" s="402"/>
      <c r="AI710" s="402"/>
      <c r="AJ710" s="402"/>
      <c r="AK710" s="402"/>
      <c r="AZ710" s="571"/>
      <c r="BA710" s="491"/>
      <c r="BB710" s="491"/>
      <c r="BC710" s="491"/>
      <c r="BD710" s="491"/>
      <c r="BE710" s="491"/>
      <c r="BF710" s="491"/>
      <c r="BG710" s="491"/>
      <c r="BH710" s="491"/>
      <c r="BI710" s="491"/>
      <c r="BJ710" s="491"/>
    </row>
    <row r="711" spans="6:62" ht="93" customHeight="1" x14ac:dyDescent="0.25">
      <c r="F711" s="401"/>
      <c r="U711" s="401"/>
      <c r="V711" s="402"/>
      <c r="W711" s="402"/>
      <c r="X711" s="402"/>
      <c r="Y711" s="402"/>
      <c r="Z711" s="402"/>
      <c r="AA711" s="402"/>
      <c r="AB711" s="402"/>
      <c r="AC711" s="402"/>
      <c r="AD711" s="402"/>
      <c r="AE711" s="402"/>
      <c r="AF711" s="402"/>
      <c r="AG711" s="402"/>
      <c r="AH711" s="402"/>
      <c r="AI711" s="402"/>
      <c r="AJ711" s="402"/>
      <c r="AK711" s="402"/>
      <c r="AZ711" s="571"/>
      <c r="BA711" s="491"/>
      <c r="BB711" s="491"/>
      <c r="BC711" s="491"/>
      <c r="BD711" s="491"/>
      <c r="BE711" s="491"/>
      <c r="BF711" s="491"/>
      <c r="BG711" s="491"/>
      <c r="BH711" s="491"/>
      <c r="BI711" s="491"/>
      <c r="BJ711" s="491"/>
    </row>
    <row r="712" spans="6:62" ht="93" customHeight="1" x14ac:dyDescent="0.25">
      <c r="F712" s="401"/>
      <c r="U712" s="401"/>
      <c r="V712" s="402"/>
      <c r="W712" s="402"/>
      <c r="X712" s="402"/>
      <c r="Y712" s="402"/>
      <c r="Z712" s="402"/>
      <c r="AA712" s="402"/>
      <c r="AB712" s="402"/>
      <c r="AC712" s="402"/>
      <c r="AD712" s="402"/>
      <c r="AE712" s="402"/>
      <c r="AF712" s="402"/>
      <c r="AG712" s="402"/>
      <c r="AH712" s="402"/>
      <c r="AI712" s="402"/>
      <c r="AJ712" s="402"/>
      <c r="AK712" s="402"/>
      <c r="AZ712" s="571"/>
      <c r="BA712" s="491"/>
      <c r="BB712" s="491"/>
      <c r="BC712" s="491"/>
      <c r="BD712" s="491"/>
      <c r="BE712" s="491"/>
      <c r="BF712" s="491"/>
      <c r="BG712" s="491"/>
      <c r="BH712" s="491"/>
      <c r="BI712" s="491"/>
      <c r="BJ712" s="491"/>
    </row>
    <row r="713" spans="6:62" ht="93" customHeight="1" x14ac:dyDescent="0.25">
      <c r="F713" s="401"/>
      <c r="U713" s="401"/>
      <c r="V713" s="402"/>
      <c r="W713" s="402"/>
      <c r="X713" s="402"/>
      <c r="Y713" s="402"/>
      <c r="Z713" s="402"/>
      <c r="AA713" s="402"/>
      <c r="AB713" s="402"/>
      <c r="AC713" s="402"/>
      <c r="AD713" s="402"/>
      <c r="AE713" s="402"/>
      <c r="AF713" s="402"/>
      <c r="AG713" s="402"/>
      <c r="AH713" s="402"/>
      <c r="AI713" s="402"/>
      <c r="AJ713" s="402"/>
      <c r="AK713" s="402"/>
      <c r="AZ713" s="571"/>
      <c r="BA713" s="491"/>
      <c r="BB713" s="491"/>
      <c r="BC713" s="491"/>
      <c r="BD713" s="491"/>
      <c r="BE713" s="491"/>
      <c r="BF713" s="491"/>
      <c r="BG713" s="491"/>
      <c r="BH713" s="491"/>
      <c r="BI713" s="491"/>
      <c r="BJ713" s="491"/>
    </row>
    <row r="714" spans="6:62" ht="93" customHeight="1" x14ac:dyDescent="0.25">
      <c r="F714" s="401"/>
      <c r="U714" s="401"/>
      <c r="V714" s="402"/>
      <c r="W714" s="402"/>
      <c r="X714" s="402"/>
      <c r="Y714" s="402"/>
      <c r="Z714" s="402"/>
      <c r="AA714" s="402"/>
      <c r="AB714" s="402"/>
      <c r="AC714" s="402"/>
      <c r="AD714" s="402"/>
      <c r="AE714" s="402"/>
      <c r="AF714" s="402"/>
      <c r="AG714" s="402"/>
      <c r="AH714" s="402"/>
      <c r="AI714" s="402"/>
      <c r="AJ714" s="402"/>
      <c r="AK714" s="402"/>
      <c r="AZ714" s="571"/>
      <c r="BA714" s="491"/>
      <c r="BB714" s="491"/>
      <c r="BC714" s="491"/>
      <c r="BD714" s="491"/>
      <c r="BE714" s="491"/>
      <c r="BF714" s="491"/>
      <c r="BG714" s="491"/>
      <c r="BH714" s="491"/>
      <c r="BI714" s="491"/>
      <c r="BJ714" s="491"/>
    </row>
    <row r="715" spans="6:62" ht="93" customHeight="1" x14ac:dyDescent="0.25">
      <c r="F715" s="401"/>
      <c r="U715" s="401"/>
      <c r="V715" s="402"/>
      <c r="W715" s="402"/>
      <c r="X715" s="402"/>
      <c r="Y715" s="402"/>
      <c r="Z715" s="402"/>
      <c r="AA715" s="402"/>
      <c r="AB715" s="402"/>
      <c r="AC715" s="402"/>
      <c r="AD715" s="402"/>
      <c r="AE715" s="402"/>
      <c r="AF715" s="402"/>
      <c r="AG715" s="402"/>
      <c r="AH715" s="402"/>
      <c r="AI715" s="402"/>
      <c r="AJ715" s="402"/>
      <c r="AK715" s="402"/>
      <c r="AZ715" s="571"/>
      <c r="BA715" s="491"/>
      <c r="BB715" s="491"/>
      <c r="BC715" s="491"/>
      <c r="BD715" s="491"/>
      <c r="BE715" s="491"/>
      <c r="BF715" s="491"/>
      <c r="BG715" s="491"/>
      <c r="BH715" s="491"/>
      <c r="BI715" s="491"/>
      <c r="BJ715" s="491"/>
    </row>
    <row r="716" spans="6:62" ht="93" customHeight="1" x14ac:dyDescent="0.25">
      <c r="F716" s="401"/>
      <c r="U716" s="401"/>
      <c r="V716" s="402"/>
      <c r="W716" s="402"/>
      <c r="X716" s="402"/>
      <c r="Y716" s="402"/>
      <c r="Z716" s="402"/>
      <c r="AA716" s="402"/>
      <c r="AB716" s="402"/>
      <c r="AC716" s="402"/>
      <c r="AD716" s="402"/>
      <c r="AE716" s="402"/>
      <c r="AF716" s="402"/>
      <c r="AG716" s="402"/>
      <c r="AH716" s="402"/>
      <c r="AI716" s="402"/>
      <c r="AJ716" s="402"/>
      <c r="AK716" s="402"/>
      <c r="AZ716" s="571"/>
      <c r="BA716" s="491"/>
      <c r="BB716" s="491"/>
      <c r="BC716" s="491"/>
      <c r="BD716" s="491"/>
      <c r="BE716" s="491"/>
      <c r="BF716" s="491"/>
      <c r="BG716" s="491"/>
      <c r="BH716" s="491"/>
      <c r="BI716" s="491"/>
      <c r="BJ716" s="491"/>
    </row>
    <row r="717" spans="6:62" ht="93" customHeight="1" x14ac:dyDescent="0.25">
      <c r="F717" s="401"/>
      <c r="U717" s="401"/>
      <c r="V717" s="402"/>
      <c r="W717" s="402"/>
      <c r="X717" s="402"/>
      <c r="Y717" s="402"/>
      <c r="Z717" s="402"/>
      <c r="AA717" s="402"/>
      <c r="AB717" s="402"/>
      <c r="AC717" s="402"/>
      <c r="AD717" s="402"/>
      <c r="AE717" s="402"/>
      <c r="AF717" s="402"/>
      <c r="AG717" s="402"/>
      <c r="AH717" s="402"/>
      <c r="AI717" s="402"/>
      <c r="AJ717" s="402"/>
      <c r="AK717" s="402"/>
      <c r="AZ717" s="571"/>
      <c r="BA717" s="491"/>
      <c r="BB717" s="491"/>
      <c r="BC717" s="491"/>
      <c r="BD717" s="491"/>
      <c r="BE717" s="491"/>
      <c r="BF717" s="491"/>
      <c r="BG717" s="491"/>
      <c r="BH717" s="491"/>
      <c r="BI717" s="491"/>
      <c r="BJ717" s="491"/>
    </row>
    <row r="718" spans="6:62" ht="93" customHeight="1" x14ac:dyDescent="0.25">
      <c r="F718" s="401"/>
      <c r="U718" s="401"/>
      <c r="V718" s="402"/>
      <c r="W718" s="402"/>
      <c r="X718" s="402"/>
      <c r="Y718" s="402"/>
      <c r="Z718" s="402"/>
      <c r="AA718" s="402"/>
      <c r="AB718" s="402"/>
      <c r="AC718" s="402"/>
      <c r="AD718" s="402"/>
      <c r="AE718" s="402"/>
      <c r="AF718" s="402"/>
      <c r="AG718" s="402"/>
      <c r="AH718" s="402"/>
      <c r="AI718" s="402"/>
      <c r="AJ718" s="402"/>
      <c r="AK718" s="402"/>
      <c r="AZ718" s="571"/>
      <c r="BA718" s="491"/>
      <c r="BB718" s="491"/>
      <c r="BC718" s="491"/>
      <c r="BD718" s="491"/>
      <c r="BE718" s="491"/>
      <c r="BF718" s="491"/>
      <c r="BG718" s="491"/>
      <c r="BH718" s="491"/>
      <c r="BI718" s="491"/>
      <c r="BJ718" s="491"/>
    </row>
    <row r="719" spans="6:62" ht="93" customHeight="1" x14ac:dyDescent="0.25">
      <c r="F719" s="401"/>
      <c r="U719" s="401"/>
      <c r="V719" s="402"/>
      <c r="W719" s="402"/>
      <c r="X719" s="402"/>
      <c r="Y719" s="402"/>
      <c r="Z719" s="402"/>
      <c r="AA719" s="402"/>
      <c r="AB719" s="402"/>
      <c r="AC719" s="402"/>
      <c r="AD719" s="402"/>
      <c r="AE719" s="402"/>
      <c r="AF719" s="402"/>
      <c r="AG719" s="402"/>
      <c r="AH719" s="402"/>
      <c r="AI719" s="402"/>
      <c r="AJ719" s="402"/>
      <c r="AK719" s="402"/>
      <c r="AZ719" s="571"/>
      <c r="BA719" s="491"/>
      <c r="BB719" s="491"/>
      <c r="BC719" s="491"/>
      <c r="BD719" s="491"/>
      <c r="BE719" s="491"/>
      <c r="BF719" s="491"/>
      <c r="BG719" s="491"/>
      <c r="BH719" s="491"/>
      <c r="BI719" s="491"/>
      <c r="BJ719" s="491"/>
    </row>
    <row r="720" spans="6:62" ht="93" customHeight="1" x14ac:dyDescent="0.25">
      <c r="F720" s="401"/>
      <c r="U720" s="401"/>
      <c r="V720" s="402"/>
      <c r="W720" s="402"/>
      <c r="X720" s="402"/>
      <c r="Y720" s="402"/>
      <c r="Z720" s="402"/>
      <c r="AA720" s="402"/>
      <c r="AB720" s="402"/>
      <c r="AC720" s="402"/>
      <c r="AD720" s="402"/>
      <c r="AE720" s="402"/>
      <c r="AF720" s="402"/>
      <c r="AG720" s="402"/>
      <c r="AH720" s="402"/>
      <c r="AI720" s="402"/>
      <c r="AJ720" s="402"/>
      <c r="AK720" s="402"/>
      <c r="AZ720" s="571"/>
      <c r="BA720" s="491"/>
      <c r="BB720" s="491"/>
      <c r="BC720" s="491"/>
      <c r="BD720" s="491"/>
      <c r="BE720" s="491"/>
      <c r="BF720" s="491"/>
      <c r="BG720" s="491"/>
      <c r="BH720" s="491"/>
      <c r="BI720" s="491"/>
      <c r="BJ720" s="491"/>
    </row>
    <row r="721" spans="6:62" ht="93" customHeight="1" x14ac:dyDescent="0.25">
      <c r="F721" s="401"/>
      <c r="U721" s="401"/>
      <c r="V721" s="402"/>
      <c r="W721" s="402"/>
      <c r="X721" s="402"/>
      <c r="Y721" s="402"/>
      <c r="Z721" s="402"/>
      <c r="AA721" s="402"/>
      <c r="AB721" s="402"/>
      <c r="AC721" s="402"/>
      <c r="AD721" s="402"/>
      <c r="AE721" s="402"/>
      <c r="AF721" s="402"/>
      <c r="AG721" s="402"/>
      <c r="AH721" s="402"/>
      <c r="AI721" s="402"/>
      <c r="AJ721" s="402"/>
      <c r="AK721" s="402"/>
      <c r="AZ721" s="571"/>
      <c r="BA721" s="491"/>
      <c r="BB721" s="491"/>
      <c r="BC721" s="491"/>
      <c r="BD721" s="491"/>
      <c r="BE721" s="491"/>
      <c r="BF721" s="491"/>
      <c r="BG721" s="491"/>
      <c r="BH721" s="491"/>
      <c r="BI721" s="491"/>
      <c r="BJ721" s="491"/>
    </row>
    <row r="722" spans="6:62" ht="93" customHeight="1" x14ac:dyDescent="0.25">
      <c r="F722" s="401"/>
      <c r="U722" s="401"/>
      <c r="V722" s="402"/>
      <c r="W722" s="402"/>
      <c r="X722" s="402"/>
      <c r="Y722" s="402"/>
      <c r="Z722" s="402"/>
      <c r="AA722" s="402"/>
      <c r="AB722" s="402"/>
      <c r="AC722" s="402"/>
      <c r="AD722" s="402"/>
      <c r="AE722" s="402"/>
      <c r="AF722" s="402"/>
      <c r="AG722" s="402"/>
      <c r="AH722" s="402"/>
      <c r="AI722" s="402"/>
      <c r="AJ722" s="402"/>
      <c r="AK722" s="402"/>
      <c r="AZ722" s="571"/>
      <c r="BA722" s="491"/>
      <c r="BB722" s="491"/>
      <c r="BC722" s="491"/>
      <c r="BD722" s="491"/>
      <c r="BE722" s="491"/>
      <c r="BF722" s="491"/>
      <c r="BG722" s="491"/>
      <c r="BH722" s="491"/>
      <c r="BI722" s="491"/>
      <c r="BJ722" s="491"/>
    </row>
    <row r="723" spans="6:62" ht="93" customHeight="1" x14ac:dyDescent="0.25">
      <c r="F723" s="401"/>
      <c r="U723" s="401"/>
      <c r="V723" s="402"/>
      <c r="W723" s="402"/>
      <c r="X723" s="402"/>
      <c r="Y723" s="402"/>
      <c r="Z723" s="402"/>
      <c r="AA723" s="402"/>
      <c r="AB723" s="402"/>
      <c r="AC723" s="402"/>
      <c r="AD723" s="402"/>
      <c r="AE723" s="402"/>
      <c r="AF723" s="402"/>
      <c r="AG723" s="402"/>
      <c r="AH723" s="402"/>
      <c r="AI723" s="402"/>
      <c r="AJ723" s="402"/>
      <c r="AK723" s="402"/>
      <c r="AZ723" s="571"/>
      <c r="BA723" s="491"/>
      <c r="BB723" s="491"/>
      <c r="BC723" s="491"/>
      <c r="BD723" s="491"/>
      <c r="BE723" s="491"/>
      <c r="BF723" s="491"/>
      <c r="BG723" s="491"/>
      <c r="BH723" s="491"/>
      <c r="BI723" s="491"/>
      <c r="BJ723" s="491"/>
    </row>
    <row r="724" spans="6:62" ht="93" customHeight="1" x14ac:dyDescent="0.25">
      <c r="F724" s="401"/>
      <c r="U724" s="401"/>
      <c r="V724" s="402"/>
      <c r="W724" s="402"/>
      <c r="X724" s="402"/>
      <c r="Y724" s="402"/>
      <c r="Z724" s="402"/>
      <c r="AA724" s="402"/>
      <c r="AB724" s="402"/>
      <c r="AC724" s="402"/>
      <c r="AD724" s="402"/>
      <c r="AE724" s="402"/>
      <c r="AF724" s="402"/>
      <c r="AG724" s="402"/>
      <c r="AH724" s="402"/>
      <c r="AI724" s="402"/>
      <c r="AJ724" s="402"/>
      <c r="AK724" s="402"/>
      <c r="AZ724" s="571"/>
      <c r="BA724" s="491"/>
      <c r="BB724" s="491"/>
      <c r="BC724" s="491"/>
      <c r="BD724" s="491"/>
      <c r="BE724" s="491"/>
      <c r="BF724" s="491"/>
      <c r="BG724" s="491"/>
      <c r="BH724" s="491"/>
      <c r="BI724" s="491"/>
      <c r="BJ724" s="491"/>
    </row>
    <row r="725" spans="6:62" ht="93" customHeight="1" x14ac:dyDescent="0.25">
      <c r="F725" s="401"/>
      <c r="U725" s="401"/>
      <c r="V725" s="402"/>
      <c r="W725" s="402"/>
      <c r="X725" s="402"/>
      <c r="Y725" s="402"/>
      <c r="Z725" s="402"/>
      <c r="AA725" s="402"/>
      <c r="AB725" s="402"/>
      <c r="AC725" s="402"/>
      <c r="AD725" s="402"/>
      <c r="AE725" s="402"/>
      <c r="AF725" s="402"/>
      <c r="AG725" s="402"/>
      <c r="AH725" s="402"/>
      <c r="AI725" s="402"/>
      <c r="AJ725" s="402"/>
      <c r="AK725" s="402"/>
      <c r="AZ725" s="571"/>
      <c r="BA725" s="491"/>
      <c r="BB725" s="491"/>
      <c r="BC725" s="491"/>
      <c r="BD725" s="491"/>
      <c r="BE725" s="491"/>
      <c r="BF725" s="491"/>
      <c r="BG725" s="491"/>
      <c r="BH725" s="491"/>
      <c r="BI725" s="491"/>
      <c r="BJ725" s="491"/>
    </row>
    <row r="726" spans="6:62" ht="93" customHeight="1" x14ac:dyDescent="0.25">
      <c r="F726" s="401"/>
      <c r="U726" s="401"/>
      <c r="V726" s="402"/>
      <c r="W726" s="402"/>
      <c r="X726" s="402"/>
      <c r="Y726" s="402"/>
      <c r="Z726" s="402"/>
      <c r="AA726" s="402"/>
      <c r="AB726" s="402"/>
      <c r="AC726" s="402"/>
      <c r="AD726" s="402"/>
      <c r="AE726" s="402"/>
      <c r="AF726" s="402"/>
      <c r="AG726" s="402"/>
      <c r="AH726" s="402"/>
      <c r="AI726" s="402"/>
      <c r="AJ726" s="402"/>
      <c r="AK726" s="402"/>
      <c r="AZ726" s="571"/>
      <c r="BA726" s="491"/>
      <c r="BB726" s="491"/>
      <c r="BC726" s="491"/>
      <c r="BD726" s="491"/>
      <c r="BE726" s="491"/>
      <c r="BF726" s="491"/>
      <c r="BG726" s="491"/>
      <c r="BH726" s="491"/>
      <c r="BI726" s="491"/>
      <c r="BJ726" s="491"/>
    </row>
    <row r="727" spans="6:62" ht="93" customHeight="1" x14ac:dyDescent="0.25">
      <c r="F727" s="401"/>
      <c r="U727" s="401"/>
      <c r="V727" s="402"/>
      <c r="W727" s="402"/>
      <c r="X727" s="402"/>
      <c r="Y727" s="402"/>
      <c r="Z727" s="402"/>
      <c r="AA727" s="402"/>
      <c r="AB727" s="402"/>
      <c r="AC727" s="402"/>
      <c r="AD727" s="402"/>
      <c r="AE727" s="402"/>
      <c r="AF727" s="402"/>
      <c r="AG727" s="402"/>
      <c r="AH727" s="402"/>
      <c r="AI727" s="402"/>
      <c r="AJ727" s="402"/>
      <c r="AK727" s="402"/>
      <c r="AZ727" s="571"/>
      <c r="BA727" s="491"/>
      <c r="BB727" s="491"/>
      <c r="BC727" s="491"/>
      <c r="BD727" s="491"/>
      <c r="BE727" s="491"/>
      <c r="BF727" s="491"/>
      <c r="BG727" s="491"/>
      <c r="BH727" s="491"/>
      <c r="BI727" s="491"/>
      <c r="BJ727" s="491"/>
    </row>
    <row r="728" spans="6:62" ht="93" customHeight="1" x14ac:dyDescent="0.25">
      <c r="F728" s="401"/>
      <c r="U728" s="401"/>
      <c r="V728" s="402"/>
      <c r="W728" s="402"/>
      <c r="X728" s="402"/>
      <c r="Y728" s="402"/>
      <c r="Z728" s="402"/>
      <c r="AA728" s="402"/>
      <c r="AB728" s="402"/>
      <c r="AC728" s="402"/>
      <c r="AD728" s="402"/>
      <c r="AE728" s="402"/>
      <c r="AF728" s="402"/>
      <c r="AG728" s="402"/>
      <c r="AH728" s="402"/>
      <c r="AI728" s="402"/>
      <c r="AJ728" s="402"/>
      <c r="AK728" s="402"/>
      <c r="AZ728" s="571"/>
      <c r="BA728" s="491"/>
      <c r="BB728" s="491"/>
      <c r="BC728" s="491"/>
      <c r="BD728" s="491"/>
      <c r="BE728" s="491"/>
      <c r="BF728" s="491"/>
      <c r="BG728" s="491"/>
      <c r="BH728" s="491"/>
      <c r="BI728" s="491"/>
      <c r="BJ728" s="491"/>
    </row>
    <row r="729" spans="6:62" ht="93" customHeight="1" x14ac:dyDescent="0.25">
      <c r="F729" s="401"/>
      <c r="U729" s="401"/>
      <c r="V729" s="402"/>
      <c r="W729" s="402"/>
      <c r="X729" s="402"/>
      <c r="Y729" s="402"/>
      <c r="Z729" s="402"/>
      <c r="AA729" s="402"/>
      <c r="AB729" s="402"/>
      <c r="AC729" s="402"/>
      <c r="AD729" s="402"/>
      <c r="AE729" s="402"/>
      <c r="AF729" s="402"/>
      <c r="AG729" s="402"/>
      <c r="AH729" s="402"/>
      <c r="AI729" s="402"/>
      <c r="AJ729" s="402"/>
      <c r="AK729" s="402"/>
      <c r="AZ729" s="571"/>
      <c r="BA729" s="491"/>
      <c r="BB729" s="491"/>
      <c r="BC729" s="491"/>
      <c r="BD729" s="491"/>
      <c r="BE729" s="491"/>
      <c r="BF729" s="491"/>
      <c r="BG729" s="491"/>
      <c r="BH729" s="491"/>
      <c r="BI729" s="491"/>
      <c r="BJ729" s="491"/>
    </row>
    <row r="730" spans="6:62" ht="93" customHeight="1" x14ac:dyDescent="0.25">
      <c r="F730" s="401"/>
      <c r="U730" s="401"/>
      <c r="V730" s="402"/>
      <c r="W730" s="402"/>
      <c r="X730" s="402"/>
      <c r="Y730" s="402"/>
      <c r="Z730" s="402"/>
      <c r="AA730" s="402"/>
      <c r="AB730" s="402"/>
      <c r="AC730" s="402"/>
      <c r="AD730" s="402"/>
      <c r="AE730" s="402"/>
      <c r="AF730" s="402"/>
      <c r="AG730" s="402"/>
      <c r="AH730" s="402"/>
      <c r="AI730" s="402"/>
      <c r="AJ730" s="402"/>
      <c r="AK730" s="402"/>
      <c r="AZ730" s="571"/>
      <c r="BA730" s="491"/>
      <c r="BB730" s="491"/>
      <c r="BC730" s="491"/>
      <c r="BD730" s="491"/>
      <c r="BE730" s="491"/>
      <c r="BF730" s="491"/>
      <c r="BG730" s="491"/>
      <c r="BH730" s="491"/>
      <c r="BI730" s="491"/>
      <c r="BJ730" s="491"/>
    </row>
    <row r="731" spans="6:62" ht="93" customHeight="1" x14ac:dyDescent="0.25">
      <c r="F731" s="401"/>
      <c r="U731" s="401"/>
      <c r="V731" s="402"/>
      <c r="W731" s="402"/>
      <c r="X731" s="402"/>
      <c r="Y731" s="402"/>
      <c r="Z731" s="402"/>
      <c r="AA731" s="402"/>
      <c r="AB731" s="402"/>
      <c r="AC731" s="402"/>
      <c r="AD731" s="402"/>
      <c r="AE731" s="402"/>
      <c r="AF731" s="402"/>
      <c r="AG731" s="402"/>
      <c r="AH731" s="402"/>
      <c r="AI731" s="402"/>
      <c r="AJ731" s="402"/>
      <c r="AK731" s="402"/>
      <c r="AZ731" s="571"/>
      <c r="BA731" s="491"/>
      <c r="BB731" s="491"/>
      <c r="BC731" s="491"/>
      <c r="BD731" s="491"/>
      <c r="BE731" s="491"/>
      <c r="BF731" s="491"/>
      <c r="BG731" s="491"/>
      <c r="BH731" s="491"/>
      <c r="BI731" s="491"/>
      <c r="BJ731" s="491"/>
    </row>
    <row r="732" spans="6:62" ht="93" customHeight="1" x14ac:dyDescent="0.25">
      <c r="F732" s="401"/>
      <c r="U732" s="401"/>
      <c r="V732" s="402"/>
      <c r="W732" s="402"/>
      <c r="X732" s="402"/>
      <c r="Y732" s="402"/>
      <c r="Z732" s="402"/>
      <c r="AA732" s="402"/>
      <c r="AB732" s="402"/>
      <c r="AC732" s="402"/>
      <c r="AD732" s="402"/>
      <c r="AE732" s="402"/>
      <c r="AF732" s="402"/>
      <c r="AG732" s="402"/>
      <c r="AH732" s="402"/>
      <c r="AI732" s="402"/>
      <c r="AJ732" s="402"/>
      <c r="AK732" s="402"/>
      <c r="AZ732" s="571"/>
      <c r="BA732" s="491"/>
      <c r="BB732" s="491"/>
      <c r="BC732" s="491"/>
      <c r="BD732" s="491"/>
      <c r="BE732" s="491"/>
      <c r="BF732" s="491"/>
      <c r="BG732" s="491"/>
      <c r="BH732" s="491"/>
      <c r="BI732" s="491"/>
      <c r="BJ732" s="491"/>
    </row>
    <row r="733" spans="6:62" ht="93" customHeight="1" x14ac:dyDescent="0.25">
      <c r="F733" s="401"/>
      <c r="U733" s="401"/>
      <c r="V733" s="402"/>
      <c r="W733" s="402"/>
      <c r="X733" s="402"/>
      <c r="Y733" s="402"/>
      <c r="Z733" s="402"/>
      <c r="AA733" s="402"/>
      <c r="AB733" s="402"/>
      <c r="AC733" s="402"/>
      <c r="AD733" s="402"/>
      <c r="AE733" s="402"/>
      <c r="AF733" s="402"/>
      <c r="AG733" s="402"/>
      <c r="AH733" s="402"/>
      <c r="AI733" s="402"/>
      <c r="AJ733" s="402"/>
      <c r="AK733" s="402"/>
      <c r="AZ733" s="571"/>
      <c r="BA733" s="491"/>
      <c r="BB733" s="491"/>
      <c r="BC733" s="491"/>
      <c r="BD733" s="491"/>
      <c r="BE733" s="491"/>
      <c r="BF733" s="491"/>
      <c r="BG733" s="491"/>
      <c r="BH733" s="491"/>
      <c r="BI733" s="491"/>
      <c r="BJ733" s="491"/>
    </row>
    <row r="734" spans="6:62" ht="93" customHeight="1" x14ac:dyDescent="0.25">
      <c r="F734" s="401"/>
      <c r="U734" s="401"/>
      <c r="V734" s="402"/>
      <c r="W734" s="402"/>
      <c r="X734" s="402"/>
      <c r="Y734" s="402"/>
      <c r="Z734" s="402"/>
      <c r="AA734" s="402"/>
      <c r="AB734" s="402"/>
      <c r="AC734" s="402"/>
      <c r="AD734" s="402"/>
      <c r="AE734" s="402"/>
      <c r="AF734" s="402"/>
      <c r="AG734" s="402"/>
      <c r="AH734" s="402"/>
      <c r="AI734" s="402"/>
      <c r="AJ734" s="402"/>
      <c r="AK734" s="402"/>
      <c r="AZ734" s="571"/>
      <c r="BA734" s="491"/>
      <c r="BB734" s="491"/>
      <c r="BC734" s="491"/>
      <c r="BD734" s="491"/>
      <c r="BE734" s="491"/>
      <c r="BF734" s="491"/>
      <c r="BG734" s="491"/>
      <c r="BH734" s="491"/>
      <c r="BI734" s="491"/>
      <c r="BJ734" s="491"/>
    </row>
    <row r="735" spans="6:62" ht="93" customHeight="1" x14ac:dyDescent="0.25">
      <c r="F735" s="401"/>
      <c r="U735" s="401"/>
      <c r="V735" s="402"/>
      <c r="W735" s="402"/>
      <c r="X735" s="402"/>
      <c r="Y735" s="402"/>
      <c r="Z735" s="402"/>
      <c r="AA735" s="402"/>
      <c r="AB735" s="402"/>
      <c r="AC735" s="402"/>
      <c r="AD735" s="402"/>
      <c r="AE735" s="402"/>
      <c r="AF735" s="402"/>
      <c r="AG735" s="402"/>
      <c r="AH735" s="402"/>
      <c r="AI735" s="402"/>
      <c r="AJ735" s="402"/>
      <c r="AK735" s="402"/>
      <c r="AZ735" s="571"/>
      <c r="BA735" s="491"/>
      <c r="BB735" s="491"/>
      <c r="BC735" s="491"/>
      <c r="BD735" s="491"/>
      <c r="BE735" s="491"/>
      <c r="BF735" s="491"/>
      <c r="BG735" s="491"/>
      <c r="BH735" s="491"/>
      <c r="BI735" s="491"/>
      <c r="BJ735" s="491"/>
    </row>
    <row r="736" spans="6:62" ht="93" customHeight="1" x14ac:dyDescent="0.25">
      <c r="F736" s="401"/>
      <c r="U736" s="401"/>
      <c r="V736" s="402"/>
      <c r="W736" s="402"/>
      <c r="X736" s="402"/>
      <c r="Y736" s="402"/>
      <c r="Z736" s="402"/>
      <c r="AA736" s="402"/>
      <c r="AB736" s="402"/>
      <c r="AC736" s="402"/>
      <c r="AD736" s="402"/>
      <c r="AE736" s="402"/>
      <c r="AF736" s="402"/>
      <c r="AG736" s="402"/>
      <c r="AH736" s="402"/>
      <c r="AI736" s="402"/>
      <c r="AJ736" s="402"/>
      <c r="AK736" s="402"/>
      <c r="AZ736" s="571"/>
      <c r="BA736" s="491"/>
      <c r="BB736" s="491"/>
      <c r="BC736" s="491"/>
      <c r="BD736" s="491"/>
      <c r="BE736" s="491"/>
      <c r="BF736" s="491"/>
      <c r="BG736" s="491"/>
      <c r="BH736" s="491"/>
      <c r="BI736" s="491"/>
      <c r="BJ736" s="491"/>
    </row>
    <row r="737" spans="6:62" ht="93" customHeight="1" x14ac:dyDescent="0.25">
      <c r="F737" s="401"/>
      <c r="U737" s="401"/>
      <c r="V737" s="402"/>
      <c r="W737" s="402"/>
      <c r="X737" s="402"/>
      <c r="Y737" s="402"/>
      <c r="Z737" s="402"/>
      <c r="AA737" s="402"/>
      <c r="AB737" s="402"/>
      <c r="AC737" s="402"/>
      <c r="AD737" s="402"/>
      <c r="AE737" s="402"/>
      <c r="AF737" s="402"/>
      <c r="AG737" s="402"/>
      <c r="AH737" s="402"/>
      <c r="AI737" s="402"/>
      <c r="AJ737" s="402"/>
      <c r="AK737" s="402"/>
      <c r="AZ737" s="571"/>
      <c r="BA737" s="491"/>
      <c r="BB737" s="491"/>
      <c r="BC737" s="491"/>
      <c r="BD737" s="491"/>
      <c r="BE737" s="491"/>
      <c r="BF737" s="491"/>
      <c r="BG737" s="491"/>
      <c r="BH737" s="491"/>
      <c r="BI737" s="491"/>
      <c r="BJ737" s="491"/>
    </row>
    <row r="738" spans="6:62" ht="93" customHeight="1" x14ac:dyDescent="0.25">
      <c r="F738" s="401"/>
      <c r="U738" s="401"/>
      <c r="V738" s="402"/>
      <c r="W738" s="402"/>
      <c r="X738" s="402"/>
      <c r="Y738" s="402"/>
      <c r="Z738" s="402"/>
      <c r="AA738" s="402"/>
      <c r="AB738" s="402"/>
      <c r="AC738" s="402"/>
      <c r="AD738" s="402"/>
      <c r="AE738" s="402"/>
      <c r="AF738" s="402"/>
      <c r="AG738" s="402"/>
      <c r="AH738" s="402"/>
      <c r="AI738" s="402"/>
      <c r="AJ738" s="402"/>
      <c r="AK738" s="402"/>
      <c r="AZ738" s="571"/>
      <c r="BA738" s="491"/>
      <c r="BB738" s="491"/>
      <c r="BC738" s="491"/>
      <c r="BD738" s="491"/>
      <c r="BE738" s="491"/>
      <c r="BF738" s="491"/>
      <c r="BG738" s="491"/>
      <c r="BH738" s="491"/>
      <c r="BI738" s="491"/>
      <c r="BJ738" s="491"/>
    </row>
    <row r="739" spans="6:62" ht="93" customHeight="1" x14ac:dyDescent="0.25">
      <c r="F739" s="401"/>
      <c r="U739" s="401"/>
      <c r="V739" s="402"/>
      <c r="W739" s="402"/>
      <c r="X739" s="402"/>
      <c r="Y739" s="402"/>
      <c r="Z739" s="402"/>
      <c r="AA739" s="402"/>
      <c r="AB739" s="402"/>
      <c r="AC739" s="402"/>
      <c r="AD739" s="402"/>
      <c r="AE739" s="402"/>
      <c r="AF739" s="402"/>
      <c r="AG739" s="402"/>
      <c r="AH739" s="402"/>
      <c r="AI739" s="402"/>
      <c r="AJ739" s="402"/>
      <c r="AK739" s="402"/>
      <c r="AZ739" s="571"/>
      <c r="BA739" s="491"/>
      <c r="BB739" s="491"/>
      <c r="BC739" s="491"/>
      <c r="BD739" s="491"/>
      <c r="BE739" s="491"/>
      <c r="BF739" s="491"/>
      <c r="BG739" s="491"/>
      <c r="BH739" s="491"/>
      <c r="BI739" s="491"/>
      <c r="BJ739" s="491"/>
    </row>
    <row r="740" spans="6:62" ht="93" customHeight="1" x14ac:dyDescent="0.25">
      <c r="F740" s="401"/>
      <c r="U740" s="401"/>
      <c r="V740" s="402"/>
      <c r="W740" s="402"/>
      <c r="X740" s="402"/>
      <c r="Y740" s="402"/>
      <c r="Z740" s="402"/>
      <c r="AA740" s="402"/>
      <c r="AB740" s="402"/>
      <c r="AC740" s="402"/>
      <c r="AD740" s="402"/>
      <c r="AE740" s="402"/>
      <c r="AF740" s="402"/>
      <c r="AG740" s="402"/>
      <c r="AH740" s="402"/>
      <c r="AI740" s="402"/>
      <c r="AJ740" s="402"/>
      <c r="AK740" s="402"/>
      <c r="AZ740" s="571"/>
      <c r="BA740" s="491"/>
      <c r="BB740" s="491"/>
      <c r="BC740" s="491"/>
      <c r="BD740" s="491"/>
      <c r="BE740" s="491"/>
      <c r="BF740" s="491"/>
      <c r="BG740" s="491"/>
      <c r="BH740" s="491"/>
      <c r="BI740" s="491"/>
      <c r="BJ740" s="491"/>
    </row>
    <row r="741" spans="6:62" ht="93" customHeight="1" x14ac:dyDescent="0.25">
      <c r="F741" s="401"/>
      <c r="U741" s="401"/>
      <c r="V741" s="402"/>
      <c r="W741" s="402"/>
      <c r="X741" s="402"/>
      <c r="Y741" s="402"/>
      <c r="Z741" s="402"/>
      <c r="AA741" s="402"/>
      <c r="AB741" s="402"/>
      <c r="AC741" s="402"/>
      <c r="AD741" s="402"/>
      <c r="AE741" s="402"/>
      <c r="AF741" s="402"/>
      <c r="AG741" s="402"/>
      <c r="AH741" s="402"/>
      <c r="AI741" s="402"/>
      <c r="AJ741" s="402"/>
      <c r="AK741" s="402"/>
      <c r="AZ741" s="571"/>
      <c r="BA741" s="491"/>
      <c r="BB741" s="491"/>
      <c r="BC741" s="491"/>
      <c r="BD741" s="491"/>
      <c r="BE741" s="491"/>
      <c r="BF741" s="491"/>
      <c r="BG741" s="491"/>
      <c r="BH741" s="491"/>
      <c r="BI741" s="491"/>
      <c r="BJ741" s="491"/>
    </row>
    <row r="742" spans="6:62" ht="93" customHeight="1" x14ac:dyDescent="0.25">
      <c r="F742" s="401"/>
      <c r="U742" s="401"/>
      <c r="V742" s="402"/>
      <c r="W742" s="402"/>
      <c r="X742" s="402"/>
      <c r="Y742" s="402"/>
      <c r="Z742" s="402"/>
      <c r="AA742" s="402"/>
      <c r="AB742" s="402"/>
      <c r="AC742" s="402"/>
      <c r="AD742" s="402"/>
      <c r="AE742" s="402"/>
      <c r="AF742" s="402"/>
      <c r="AG742" s="402"/>
      <c r="AH742" s="402"/>
      <c r="AI742" s="402"/>
      <c r="AJ742" s="402"/>
      <c r="AK742" s="402"/>
      <c r="AZ742" s="571"/>
      <c r="BA742" s="491"/>
      <c r="BB742" s="491"/>
      <c r="BC742" s="491"/>
      <c r="BD742" s="491"/>
      <c r="BE742" s="491"/>
      <c r="BF742" s="491"/>
      <c r="BG742" s="491"/>
      <c r="BH742" s="491"/>
      <c r="BI742" s="491"/>
      <c r="BJ742" s="491"/>
    </row>
    <row r="743" spans="6:62" ht="93" customHeight="1" x14ac:dyDescent="0.25">
      <c r="F743" s="401"/>
      <c r="U743" s="401"/>
      <c r="V743" s="402"/>
      <c r="W743" s="402"/>
      <c r="X743" s="402"/>
      <c r="Y743" s="402"/>
      <c r="Z743" s="402"/>
      <c r="AA743" s="402"/>
      <c r="AB743" s="402"/>
      <c r="AC743" s="402"/>
      <c r="AD743" s="402"/>
      <c r="AE743" s="402"/>
      <c r="AF743" s="402"/>
      <c r="AG743" s="402"/>
      <c r="AH743" s="402"/>
      <c r="AI743" s="402"/>
      <c r="AJ743" s="402"/>
      <c r="AK743" s="402"/>
      <c r="AZ743" s="571"/>
      <c r="BA743" s="491"/>
      <c r="BB743" s="491"/>
      <c r="BC743" s="491"/>
      <c r="BD743" s="491"/>
      <c r="BE743" s="491"/>
      <c r="BF743" s="491"/>
      <c r="BG743" s="491"/>
      <c r="BH743" s="491"/>
      <c r="BI743" s="491"/>
      <c r="BJ743" s="491"/>
    </row>
    <row r="744" spans="6:62" ht="93" customHeight="1" x14ac:dyDescent="0.25">
      <c r="F744" s="401"/>
      <c r="U744" s="401"/>
      <c r="V744" s="402"/>
      <c r="W744" s="402"/>
      <c r="X744" s="402"/>
      <c r="Y744" s="402"/>
      <c r="Z744" s="402"/>
      <c r="AA744" s="402"/>
      <c r="AB744" s="402"/>
      <c r="AC744" s="402"/>
      <c r="AD744" s="402"/>
      <c r="AE744" s="402"/>
      <c r="AF744" s="402"/>
      <c r="AG744" s="402"/>
      <c r="AH744" s="402"/>
      <c r="AI744" s="402"/>
      <c r="AJ744" s="402"/>
      <c r="AK744" s="402"/>
      <c r="AZ744" s="571"/>
      <c r="BA744" s="491"/>
      <c r="BB744" s="491"/>
      <c r="BC744" s="491"/>
      <c r="BD744" s="491"/>
      <c r="BE744" s="491"/>
      <c r="BF744" s="491"/>
      <c r="BG744" s="491"/>
      <c r="BH744" s="491"/>
      <c r="BI744" s="491"/>
      <c r="BJ744" s="491"/>
    </row>
    <row r="745" spans="6:62" ht="93" customHeight="1" x14ac:dyDescent="0.25">
      <c r="F745" s="401"/>
      <c r="U745" s="401"/>
      <c r="V745" s="402"/>
      <c r="W745" s="402"/>
      <c r="X745" s="402"/>
      <c r="Y745" s="402"/>
      <c r="Z745" s="402"/>
      <c r="AA745" s="402"/>
      <c r="AB745" s="402"/>
      <c r="AC745" s="402"/>
      <c r="AD745" s="402"/>
      <c r="AE745" s="402"/>
      <c r="AF745" s="402"/>
      <c r="AG745" s="402"/>
      <c r="AH745" s="402"/>
      <c r="AI745" s="402"/>
      <c r="AJ745" s="402"/>
      <c r="AK745" s="402"/>
      <c r="AZ745" s="571"/>
      <c r="BA745" s="491"/>
      <c r="BB745" s="491"/>
      <c r="BC745" s="491"/>
      <c r="BD745" s="491"/>
      <c r="BE745" s="491"/>
      <c r="BF745" s="491"/>
      <c r="BG745" s="491"/>
      <c r="BH745" s="491"/>
      <c r="BI745" s="491"/>
      <c r="BJ745" s="491"/>
    </row>
    <row r="746" spans="6:62" ht="93" customHeight="1" x14ac:dyDescent="0.25">
      <c r="F746" s="401"/>
      <c r="U746" s="401"/>
      <c r="V746" s="402"/>
      <c r="W746" s="402"/>
      <c r="X746" s="402"/>
      <c r="Y746" s="402"/>
      <c r="Z746" s="402"/>
      <c r="AA746" s="402"/>
      <c r="AB746" s="402"/>
      <c r="AC746" s="402"/>
      <c r="AD746" s="402"/>
      <c r="AE746" s="402"/>
      <c r="AF746" s="402"/>
      <c r="AG746" s="402"/>
      <c r="AH746" s="402"/>
      <c r="AI746" s="402"/>
      <c r="AJ746" s="402"/>
      <c r="AK746" s="402"/>
      <c r="AZ746" s="571"/>
      <c r="BA746" s="491"/>
      <c r="BB746" s="491"/>
      <c r="BC746" s="491"/>
      <c r="BD746" s="491"/>
      <c r="BE746" s="491"/>
      <c r="BF746" s="491"/>
      <c r="BG746" s="491"/>
      <c r="BH746" s="491"/>
      <c r="BI746" s="491"/>
      <c r="BJ746" s="491"/>
    </row>
    <row r="747" spans="6:62" ht="93" customHeight="1" x14ac:dyDescent="0.25">
      <c r="F747" s="401"/>
      <c r="U747" s="401"/>
      <c r="V747" s="402"/>
      <c r="W747" s="402"/>
      <c r="X747" s="402"/>
      <c r="Y747" s="402"/>
      <c r="Z747" s="402"/>
      <c r="AA747" s="402"/>
      <c r="AB747" s="402"/>
      <c r="AC747" s="402"/>
      <c r="AD747" s="402"/>
      <c r="AE747" s="402"/>
      <c r="AF747" s="402"/>
      <c r="AG747" s="402"/>
      <c r="AH747" s="402"/>
      <c r="AI747" s="402"/>
      <c r="AJ747" s="402"/>
      <c r="AK747" s="402"/>
      <c r="AZ747" s="571"/>
      <c r="BA747" s="491"/>
      <c r="BB747" s="491"/>
      <c r="BC747" s="491"/>
      <c r="BD747" s="491"/>
      <c r="BE747" s="491"/>
      <c r="BF747" s="491"/>
      <c r="BG747" s="491"/>
      <c r="BH747" s="491"/>
      <c r="BI747" s="491"/>
      <c r="BJ747" s="491"/>
    </row>
    <row r="748" spans="6:62" ht="93" customHeight="1" x14ac:dyDescent="0.25">
      <c r="F748" s="401"/>
      <c r="U748" s="401"/>
      <c r="V748" s="402"/>
      <c r="W748" s="402"/>
      <c r="X748" s="402"/>
      <c r="Y748" s="402"/>
      <c r="Z748" s="402"/>
      <c r="AA748" s="402"/>
      <c r="AB748" s="402"/>
      <c r="AC748" s="402"/>
      <c r="AD748" s="402"/>
      <c r="AE748" s="402"/>
      <c r="AF748" s="402"/>
      <c r="AG748" s="402"/>
      <c r="AH748" s="402"/>
      <c r="AI748" s="402"/>
      <c r="AJ748" s="402"/>
      <c r="AK748" s="402"/>
      <c r="AZ748" s="571"/>
      <c r="BA748" s="491"/>
      <c r="BB748" s="491"/>
      <c r="BC748" s="491"/>
      <c r="BD748" s="491"/>
      <c r="BE748" s="491"/>
      <c r="BF748" s="491"/>
      <c r="BG748" s="491"/>
      <c r="BH748" s="491"/>
      <c r="BI748" s="491"/>
      <c r="BJ748" s="491"/>
    </row>
    <row r="749" spans="6:62" ht="93" customHeight="1" x14ac:dyDescent="0.25">
      <c r="F749" s="401"/>
      <c r="U749" s="401"/>
      <c r="V749" s="402"/>
      <c r="W749" s="402"/>
      <c r="X749" s="402"/>
      <c r="Y749" s="402"/>
      <c r="Z749" s="402"/>
      <c r="AA749" s="402"/>
      <c r="AB749" s="402"/>
      <c r="AC749" s="402"/>
      <c r="AD749" s="402"/>
      <c r="AE749" s="402"/>
      <c r="AF749" s="402"/>
      <c r="AG749" s="402"/>
      <c r="AH749" s="402"/>
      <c r="AI749" s="402"/>
      <c r="AJ749" s="402"/>
      <c r="AK749" s="402"/>
      <c r="AZ749" s="571"/>
      <c r="BA749" s="491"/>
      <c r="BB749" s="491"/>
      <c r="BC749" s="491"/>
      <c r="BD749" s="491"/>
      <c r="BE749" s="491"/>
      <c r="BF749" s="491"/>
      <c r="BG749" s="491"/>
      <c r="BH749" s="491"/>
      <c r="BI749" s="491"/>
      <c r="BJ749" s="491"/>
    </row>
    <row r="750" spans="6:62" ht="93" customHeight="1" x14ac:dyDescent="0.25">
      <c r="F750" s="401"/>
      <c r="U750" s="401"/>
      <c r="V750" s="402"/>
      <c r="W750" s="402"/>
      <c r="X750" s="402"/>
      <c r="Y750" s="402"/>
      <c r="Z750" s="402"/>
      <c r="AA750" s="402"/>
      <c r="AB750" s="402"/>
      <c r="AC750" s="402"/>
      <c r="AD750" s="402"/>
      <c r="AE750" s="402"/>
      <c r="AF750" s="402"/>
      <c r="AG750" s="402"/>
      <c r="AH750" s="402"/>
      <c r="AI750" s="402"/>
      <c r="AJ750" s="402"/>
      <c r="AK750" s="402"/>
      <c r="AZ750" s="571"/>
      <c r="BA750" s="491"/>
      <c r="BB750" s="491"/>
      <c r="BC750" s="491"/>
      <c r="BD750" s="491"/>
      <c r="BE750" s="491"/>
      <c r="BF750" s="491"/>
      <c r="BG750" s="491"/>
      <c r="BH750" s="491"/>
      <c r="BI750" s="491"/>
      <c r="BJ750" s="491"/>
    </row>
    <row r="751" spans="6:62" ht="93" customHeight="1" x14ac:dyDescent="0.25">
      <c r="F751" s="401"/>
      <c r="U751" s="401"/>
      <c r="V751" s="402"/>
      <c r="W751" s="402"/>
      <c r="X751" s="402"/>
      <c r="Y751" s="402"/>
      <c r="Z751" s="402"/>
      <c r="AA751" s="402"/>
      <c r="AB751" s="402"/>
      <c r="AC751" s="402"/>
      <c r="AD751" s="402"/>
      <c r="AE751" s="402"/>
      <c r="AF751" s="402"/>
      <c r="AG751" s="402"/>
      <c r="AH751" s="402"/>
      <c r="AI751" s="402"/>
      <c r="AJ751" s="402"/>
      <c r="AK751" s="402"/>
      <c r="AZ751" s="571"/>
      <c r="BA751" s="491"/>
      <c r="BB751" s="491"/>
      <c r="BC751" s="491"/>
      <c r="BD751" s="491"/>
      <c r="BE751" s="491"/>
      <c r="BF751" s="491"/>
      <c r="BG751" s="491"/>
      <c r="BH751" s="491"/>
      <c r="BI751" s="491"/>
      <c r="BJ751" s="491"/>
    </row>
    <row r="752" spans="6:62" ht="93" customHeight="1" x14ac:dyDescent="0.25">
      <c r="F752" s="401"/>
      <c r="U752" s="401"/>
      <c r="V752" s="402"/>
      <c r="W752" s="402"/>
      <c r="X752" s="402"/>
      <c r="Y752" s="402"/>
      <c r="Z752" s="402"/>
      <c r="AA752" s="402"/>
      <c r="AB752" s="402"/>
      <c r="AC752" s="402"/>
      <c r="AD752" s="402"/>
      <c r="AE752" s="402"/>
      <c r="AF752" s="402"/>
      <c r="AG752" s="402"/>
      <c r="AH752" s="402"/>
      <c r="AI752" s="402"/>
      <c r="AJ752" s="402"/>
      <c r="AK752" s="402"/>
      <c r="AZ752" s="571"/>
      <c r="BA752" s="491"/>
      <c r="BB752" s="491"/>
      <c r="BC752" s="491"/>
      <c r="BD752" s="491"/>
      <c r="BE752" s="491"/>
      <c r="BF752" s="491"/>
      <c r="BG752" s="491"/>
      <c r="BH752" s="491"/>
      <c r="BI752" s="491"/>
      <c r="BJ752" s="491"/>
    </row>
    <row r="753" spans="6:62" ht="93" customHeight="1" x14ac:dyDescent="0.25">
      <c r="F753" s="401"/>
      <c r="U753" s="401"/>
      <c r="V753" s="402"/>
      <c r="W753" s="402"/>
      <c r="X753" s="402"/>
      <c r="Y753" s="402"/>
      <c r="Z753" s="402"/>
      <c r="AA753" s="402"/>
      <c r="AB753" s="402"/>
      <c r="AC753" s="402"/>
      <c r="AD753" s="402"/>
      <c r="AE753" s="402"/>
      <c r="AF753" s="402"/>
      <c r="AG753" s="402"/>
      <c r="AH753" s="402"/>
      <c r="AI753" s="402"/>
      <c r="AJ753" s="402"/>
      <c r="AK753" s="402"/>
      <c r="AZ753" s="571"/>
      <c r="BA753" s="491"/>
      <c r="BB753" s="491"/>
      <c r="BC753" s="491"/>
      <c r="BD753" s="491"/>
      <c r="BE753" s="491"/>
      <c r="BF753" s="491"/>
      <c r="BG753" s="491"/>
      <c r="BH753" s="491"/>
      <c r="BI753" s="491"/>
      <c r="BJ753" s="491"/>
    </row>
    <row r="754" spans="6:62" ht="93" customHeight="1" x14ac:dyDescent="0.25">
      <c r="F754" s="401"/>
      <c r="U754" s="401"/>
      <c r="V754" s="402"/>
      <c r="W754" s="402"/>
      <c r="X754" s="402"/>
      <c r="Y754" s="402"/>
      <c r="Z754" s="402"/>
      <c r="AA754" s="402"/>
      <c r="AB754" s="402"/>
      <c r="AC754" s="402"/>
      <c r="AD754" s="402"/>
      <c r="AE754" s="402"/>
      <c r="AF754" s="402"/>
      <c r="AG754" s="402"/>
      <c r="AH754" s="402"/>
      <c r="AI754" s="402"/>
      <c r="AJ754" s="402"/>
      <c r="AK754" s="402"/>
      <c r="AZ754" s="571"/>
      <c r="BA754" s="491"/>
      <c r="BB754" s="491"/>
      <c r="BC754" s="491"/>
      <c r="BD754" s="491"/>
      <c r="BE754" s="491"/>
      <c r="BF754" s="491"/>
      <c r="BG754" s="491"/>
      <c r="BH754" s="491"/>
      <c r="BI754" s="491"/>
      <c r="BJ754" s="491"/>
    </row>
    <row r="755" spans="6:62" ht="93" customHeight="1" x14ac:dyDescent="0.25">
      <c r="F755" s="401"/>
      <c r="U755" s="401"/>
      <c r="V755" s="402"/>
      <c r="W755" s="402"/>
      <c r="X755" s="402"/>
      <c r="Y755" s="402"/>
      <c r="Z755" s="402"/>
      <c r="AA755" s="402"/>
      <c r="AB755" s="402"/>
      <c r="AC755" s="402"/>
      <c r="AD755" s="402"/>
      <c r="AE755" s="402"/>
      <c r="AF755" s="402"/>
      <c r="AG755" s="402"/>
      <c r="AH755" s="402"/>
      <c r="AI755" s="402"/>
      <c r="AJ755" s="402"/>
      <c r="AK755" s="402"/>
      <c r="AZ755" s="571"/>
      <c r="BA755" s="491"/>
      <c r="BB755" s="491"/>
      <c r="BC755" s="491"/>
      <c r="BD755" s="491"/>
      <c r="BE755" s="491"/>
      <c r="BF755" s="491"/>
      <c r="BG755" s="491"/>
      <c r="BH755" s="491"/>
      <c r="BI755" s="491"/>
      <c r="BJ755" s="491"/>
    </row>
    <row r="756" spans="6:62" ht="93" customHeight="1" x14ac:dyDescent="0.25">
      <c r="F756" s="401"/>
      <c r="U756" s="401"/>
      <c r="V756" s="402"/>
      <c r="W756" s="402"/>
      <c r="X756" s="402"/>
      <c r="Y756" s="402"/>
      <c r="Z756" s="402"/>
      <c r="AA756" s="402"/>
      <c r="AB756" s="402"/>
      <c r="AC756" s="402"/>
      <c r="AD756" s="402"/>
      <c r="AE756" s="402"/>
      <c r="AF756" s="402"/>
      <c r="AG756" s="402"/>
      <c r="AH756" s="402"/>
      <c r="AI756" s="402"/>
      <c r="AJ756" s="402"/>
      <c r="AK756" s="402"/>
      <c r="AZ756" s="571"/>
      <c r="BA756" s="491"/>
      <c r="BB756" s="491"/>
      <c r="BC756" s="491"/>
      <c r="BD756" s="491"/>
      <c r="BE756" s="491"/>
      <c r="BF756" s="491"/>
      <c r="BG756" s="491"/>
      <c r="BH756" s="491"/>
      <c r="BI756" s="491"/>
      <c r="BJ756" s="491"/>
    </row>
    <row r="757" spans="6:62" ht="93" customHeight="1" x14ac:dyDescent="0.25">
      <c r="F757" s="401"/>
      <c r="U757" s="401"/>
      <c r="V757" s="402"/>
      <c r="W757" s="402"/>
      <c r="X757" s="402"/>
      <c r="Y757" s="402"/>
      <c r="Z757" s="402"/>
      <c r="AA757" s="402"/>
      <c r="AB757" s="402"/>
      <c r="AC757" s="402"/>
      <c r="AD757" s="402"/>
      <c r="AE757" s="402"/>
      <c r="AF757" s="402"/>
      <c r="AG757" s="402"/>
      <c r="AH757" s="402"/>
      <c r="AI757" s="402"/>
      <c r="AJ757" s="402"/>
      <c r="AK757" s="402"/>
      <c r="AZ757" s="571"/>
      <c r="BA757" s="491"/>
      <c r="BB757" s="491"/>
      <c r="BC757" s="491"/>
      <c r="BD757" s="491"/>
      <c r="BE757" s="491"/>
      <c r="BF757" s="491"/>
      <c r="BG757" s="491"/>
      <c r="BH757" s="491"/>
      <c r="BI757" s="491"/>
      <c r="BJ757" s="491"/>
    </row>
    <row r="758" spans="6:62" ht="93" customHeight="1" x14ac:dyDescent="0.25">
      <c r="F758" s="401"/>
      <c r="U758" s="401"/>
      <c r="V758" s="402"/>
      <c r="W758" s="402"/>
      <c r="X758" s="402"/>
      <c r="Y758" s="402"/>
      <c r="Z758" s="402"/>
      <c r="AA758" s="402"/>
      <c r="AB758" s="402"/>
      <c r="AC758" s="402"/>
      <c r="AD758" s="402"/>
      <c r="AE758" s="402"/>
      <c r="AF758" s="402"/>
      <c r="AG758" s="402"/>
      <c r="AH758" s="402"/>
      <c r="AI758" s="402"/>
      <c r="AJ758" s="402"/>
      <c r="AK758" s="402"/>
      <c r="AZ758" s="571"/>
      <c r="BA758" s="491"/>
      <c r="BB758" s="491"/>
      <c r="BC758" s="491"/>
      <c r="BD758" s="491"/>
      <c r="BE758" s="491"/>
      <c r="BF758" s="491"/>
      <c r="BG758" s="491"/>
      <c r="BH758" s="491"/>
      <c r="BI758" s="491"/>
      <c r="BJ758" s="491"/>
    </row>
    <row r="759" spans="6:62" ht="93" customHeight="1" x14ac:dyDescent="0.25">
      <c r="F759" s="401"/>
      <c r="U759" s="401"/>
      <c r="V759" s="402"/>
      <c r="W759" s="402"/>
      <c r="X759" s="402"/>
      <c r="Y759" s="402"/>
      <c r="Z759" s="402"/>
      <c r="AA759" s="402"/>
      <c r="AB759" s="402"/>
      <c r="AC759" s="402"/>
      <c r="AD759" s="402"/>
      <c r="AE759" s="402"/>
      <c r="AF759" s="402"/>
      <c r="AG759" s="402"/>
      <c r="AH759" s="402"/>
      <c r="AI759" s="402"/>
      <c r="AJ759" s="402"/>
      <c r="AK759" s="402"/>
      <c r="AZ759" s="571"/>
      <c r="BA759" s="491"/>
      <c r="BB759" s="491"/>
      <c r="BC759" s="491"/>
      <c r="BD759" s="491"/>
      <c r="BE759" s="491"/>
      <c r="BF759" s="491"/>
      <c r="BG759" s="491"/>
      <c r="BH759" s="491"/>
      <c r="BI759" s="491"/>
      <c r="BJ759" s="491"/>
    </row>
    <row r="760" spans="6:62" ht="93" customHeight="1" x14ac:dyDescent="0.25">
      <c r="F760" s="401"/>
      <c r="U760" s="401"/>
      <c r="V760" s="402"/>
      <c r="W760" s="402"/>
      <c r="X760" s="402"/>
      <c r="Y760" s="402"/>
      <c r="Z760" s="402"/>
      <c r="AA760" s="402"/>
      <c r="AB760" s="402"/>
      <c r="AC760" s="402"/>
      <c r="AD760" s="402"/>
      <c r="AE760" s="402"/>
      <c r="AF760" s="402"/>
      <c r="AG760" s="402"/>
      <c r="AH760" s="402"/>
      <c r="AI760" s="402"/>
      <c r="AJ760" s="402"/>
      <c r="AK760" s="402"/>
      <c r="AZ760" s="571"/>
      <c r="BA760" s="491"/>
      <c r="BB760" s="491"/>
      <c r="BC760" s="491"/>
      <c r="BD760" s="491"/>
      <c r="BE760" s="491"/>
      <c r="BF760" s="491"/>
      <c r="BG760" s="491"/>
      <c r="BH760" s="491"/>
      <c r="BI760" s="491"/>
      <c r="BJ760" s="491"/>
    </row>
    <row r="761" spans="6:62" ht="93" customHeight="1" x14ac:dyDescent="0.25">
      <c r="F761" s="401"/>
      <c r="U761" s="401"/>
      <c r="V761" s="402"/>
      <c r="W761" s="402"/>
      <c r="X761" s="402"/>
      <c r="Y761" s="402"/>
      <c r="Z761" s="402"/>
      <c r="AA761" s="402"/>
      <c r="AB761" s="402"/>
      <c r="AC761" s="402"/>
      <c r="AD761" s="402"/>
      <c r="AE761" s="402"/>
      <c r="AF761" s="402"/>
      <c r="AG761" s="402"/>
      <c r="AH761" s="402"/>
      <c r="AI761" s="402"/>
      <c r="AJ761" s="402"/>
      <c r="AK761" s="402"/>
      <c r="AZ761" s="571"/>
      <c r="BA761" s="491"/>
      <c r="BB761" s="491"/>
      <c r="BC761" s="491"/>
      <c r="BD761" s="491"/>
      <c r="BE761" s="491"/>
      <c r="BF761" s="491"/>
      <c r="BG761" s="491"/>
      <c r="BH761" s="491"/>
      <c r="BI761" s="491"/>
      <c r="BJ761" s="491"/>
    </row>
    <row r="762" spans="6:62" ht="93" customHeight="1" x14ac:dyDescent="0.25">
      <c r="F762" s="401"/>
      <c r="U762" s="401"/>
      <c r="V762" s="402"/>
      <c r="W762" s="402"/>
      <c r="X762" s="402"/>
      <c r="Y762" s="402"/>
      <c r="Z762" s="402"/>
      <c r="AA762" s="402"/>
      <c r="AB762" s="402"/>
      <c r="AC762" s="402"/>
      <c r="AD762" s="402"/>
      <c r="AE762" s="402"/>
      <c r="AF762" s="402"/>
      <c r="AG762" s="402"/>
      <c r="AH762" s="402"/>
      <c r="AI762" s="402"/>
      <c r="AJ762" s="402"/>
      <c r="AK762" s="402"/>
      <c r="AZ762" s="571"/>
      <c r="BA762" s="491"/>
      <c r="BB762" s="491"/>
      <c r="BC762" s="491"/>
      <c r="BD762" s="491"/>
      <c r="BE762" s="491"/>
      <c r="BF762" s="491"/>
      <c r="BG762" s="491"/>
      <c r="BH762" s="491"/>
      <c r="BI762" s="491"/>
      <c r="BJ762" s="491"/>
    </row>
    <row r="763" spans="6:62" ht="93" customHeight="1" x14ac:dyDescent="0.25">
      <c r="F763" s="401"/>
      <c r="U763" s="401"/>
      <c r="V763" s="402"/>
      <c r="W763" s="402"/>
      <c r="X763" s="402"/>
      <c r="Y763" s="402"/>
      <c r="Z763" s="402"/>
      <c r="AA763" s="402"/>
      <c r="AB763" s="402"/>
      <c r="AC763" s="402"/>
      <c r="AD763" s="402"/>
      <c r="AE763" s="402"/>
      <c r="AF763" s="402"/>
      <c r="AG763" s="402"/>
      <c r="AH763" s="402"/>
      <c r="AI763" s="402"/>
      <c r="AJ763" s="402"/>
      <c r="AK763" s="402"/>
      <c r="AZ763" s="571"/>
      <c r="BA763" s="491"/>
      <c r="BB763" s="491"/>
      <c r="BC763" s="491"/>
      <c r="BD763" s="491"/>
      <c r="BE763" s="491"/>
      <c r="BF763" s="491"/>
      <c r="BG763" s="491"/>
      <c r="BH763" s="491"/>
      <c r="BI763" s="491"/>
      <c r="BJ763" s="491"/>
    </row>
    <row r="764" spans="6:62" ht="93" customHeight="1" x14ac:dyDescent="0.25">
      <c r="F764" s="401"/>
      <c r="U764" s="401"/>
      <c r="V764" s="402"/>
      <c r="W764" s="402"/>
      <c r="X764" s="402"/>
      <c r="Y764" s="402"/>
      <c r="Z764" s="402"/>
      <c r="AA764" s="402"/>
      <c r="AB764" s="402"/>
      <c r="AC764" s="402"/>
      <c r="AD764" s="402"/>
      <c r="AE764" s="402"/>
      <c r="AF764" s="402"/>
      <c r="AG764" s="402"/>
      <c r="AH764" s="402"/>
      <c r="AI764" s="402"/>
      <c r="AJ764" s="402"/>
      <c r="AK764" s="402"/>
      <c r="AZ764" s="571"/>
      <c r="BA764" s="491"/>
      <c r="BB764" s="491"/>
      <c r="BC764" s="491"/>
      <c r="BD764" s="491"/>
      <c r="BE764" s="491"/>
      <c r="BF764" s="491"/>
      <c r="BG764" s="491"/>
      <c r="BH764" s="491"/>
      <c r="BI764" s="491"/>
      <c r="BJ764" s="491"/>
    </row>
    <row r="765" spans="6:62" ht="93" customHeight="1" x14ac:dyDescent="0.25">
      <c r="F765" s="401"/>
      <c r="U765" s="401"/>
      <c r="V765" s="402"/>
      <c r="W765" s="402"/>
      <c r="X765" s="402"/>
      <c r="Y765" s="402"/>
      <c r="Z765" s="402"/>
      <c r="AA765" s="402"/>
      <c r="AB765" s="402"/>
      <c r="AC765" s="402"/>
      <c r="AD765" s="402"/>
      <c r="AE765" s="402"/>
      <c r="AF765" s="402"/>
      <c r="AG765" s="402"/>
      <c r="AH765" s="402"/>
      <c r="AI765" s="402"/>
      <c r="AJ765" s="402"/>
      <c r="AK765" s="402"/>
      <c r="AZ765" s="571"/>
      <c r="BA765" s="491"/>
      <c r="BB765" s="491"/>
      <c r="BC765" s="491"/>
      <c r="BD765" s="491"/>
      <c r="BE765" s="491"/>
      <c r="BF765" s="491"/>
      <c r="BG765" s="491"/>
      <c r="BH765" s="491"/>
      <c r="BI765" s="491"/>
      <c r="BJ765" s="491"/>
    </row>
    <row r="766" spans="6:62" ht="93" customHeight="1" x14ac:dyDescent="0.25">
      <c r="F766" s="401"/>
      <c r="U766" s="401"/>
      <c r="V766" s="402"/>
      <c r="W766" s="402"/>
      <c r="X766" s="402"/>
      <c r="Y766" s="402"/>
      <c r="Z766" s="402"/>
      <c r="AA766" s="402"/>
      <c r="AB766" s="402"/>
      <c r="AC766" s="402"/>
      <c r="AD766" s="402"/>
      <c r="AE766" s="402"/>
      <c r="AF766" s="402"/>
      <c r="AG766" s="402"/>
      <c r="AH766" s="402"/>
      <c r="AI766" s="402"/>
      <c r="AJ766" s="402"/>
      <c r="AK766" s="402"/>
      <c r="AZ766" s="571"/>
      <c r="BA766" s="491"/>
      <c r="BB766" s="491"/>
      <c r="BC766" s="491"/>
      <c r="BD766" s="491"/>
      <c r="BE766" s="491"/>
      <c r="BF766" s="491"/>
      <c r="BG766" s="491"/>
      <c r="BH766" s="491"/>
      <c r="BI766" s="491"/>
      <c r="BJ766" s="491"/>
    </row>
    <row r="767" spans="6:62" ht="93" customHeight="1" x14ac:dyDescent="0.25">
      <c r="F767" s="401"/>
      <c r="U767" s="401"/>
      <c r="V767" s="402"/>
      <c r="W767" s="402"/>
      <c r="X767" s="402"/>
      <c r="Y767" s="402"/>
      <c r="Z767" s="402"/>
      <c r="AA767" s="402"/>
      <c r="AB767" s="402"/>
      <c r="AC767" s="402"/>
      <c r="AD767" s="402"/>
      <c r="AE767" s="402"/>
      <c r="AF767" s="402"/>
      <c r="AG767" s="402"/>
      <c r="AH767" s="402"/>
      <c r="AI767" s="402"/>
      <c r="AJ767" s="402"/>
      <c r="AK767" s="402"/>
      <c r="AZ767" s="571"/>
      <c r="BA767" s="491"/>
      <c r="BB767" s="491"/>
      <c r="BC767" s="491"/>
      <c r="BD767" s="491"/>
      <c r="BE767" s="491"/>
      <c r="BF767" s="491"/>
      <c r="BG767" s="491"/>
      <c r="BH767" s="491"/>
      <c r="BI767" s="491"/>
      <c r="BJ767" s="491"/>
    </row>
    <row r="768" spans="6:62" ht="93" customHeight="1" x14ac:dyDescent="0.25">
      <c r="F768" s="401"/>
      <c r="U768" s="401"/>
      <c r="V768" s="402"/>
      <c r="W768" s="402"/>
      <c r="X768" s="402"/>
      <c r="Y768" s="402"/>
      <c r="Z768" s="402"/>
      <c r="AA768" s="402"/>
      <c r="AB768" s="402"/>
      <c r="AC768" s="402"/>
      <c r="AD768" s="402"/>
      <c r="AE768" s="402"/>
      <c r="AF768" s="402"/>
      <c r="AG768" s="402"/>
      <c r="AH768" s="402"/>
      <c r="AI768" s="402"/>
      <c r="AJ768" s="402"/>
      <c r="AK768" s="402"/>
      <c r="AZ768" s="571"/>
      <c r="BA768" s="491"/>
      <c r="BB768" s="491"/>
      <c r="BC768" s="491"/>
      <c r="BD768" s="491"/>
      <c r="BE768" s="491"/>
      <c r="BF768" s="491"/>
      <c r="BG768" s="491"/>
      <c r="BH768" s="491"/>
      <c r="BI768" s="491"/>
      <c r="BJ768" s="491"/>
    </row>
    <row r="769" spans="6:62" ht="93" customHeight="1" x14ac:dyDescent="0.25">
      <c r="F769" s="401"/>
      <c r="U769" s="401"/>
      <c r="V769" s="402"/>
      <c r="W769" s="402"/>
      <c r="X769" s="402"/>
      <c r="Y769" s="402"/>
      <c r="Z769" s="402"/>
      <c r="AA769" s="402"/>
      <c r="AB769" s="402"/>
      <c r="AC769" s="402"/>
      <c r="AD769" s="402"/>
      <c r="AE769" s="402"/>
      <c r="AF769" s="402"/>
      <c r="AG769" s="402"/>
      <c r="AH769" s="402"/>
      <c r="AI769" s="402"/>
      <c r="AJ769" s="402"/>
      <c r="AK769" s="402"/>
      <c r="AZ769" s="571"/>
      <c r="BA769" s="491"/>
      <c r="BB769" s="491"/>
      <c r="BC769" s="491"/>
      <c r="BD769" s="491"/>
      <c r="BE769" s="491"/>
      <c r="BF769" s="491"/>
      <c r="BG769" s="491"/>
      <c r="BH769" s="491"/>
      <c r="BI769" s="491"/>
      <c r="BJ769" s="491"/>
    </row>
    <row r="770" spans="6:62" ht="93" customHeight="1" x14ac:dyDescent="0.25">
      <c r="F770" s="401"/>
      <c r="U770" s="401"/>
      <c r="V770" s="402"/>
      <c r="W770" s="402"/>
      <c r="X770" s="402"/>
      <c r="Y770" s="402"/>
      <c r="Z770" s="402"/>
      <c r="AA770" s="402"/>
      <c r="AB770" s="402"/>
      <c r="AC770" s="402"/>
      <c r="AD770" s="402"/>
      <c r="AE770" s="402"/>
      <c r="AF770" s="402"/>
      <c r="AG770" s="402"/>
      <c r="AH770" s="402"/>
      <c r="AI770" s="402"/>
      <c r="AJ770" s="402"/>
      <c r="AK770" s="402"/>
      <c r="AZ770" s="571"/>
      <c r="BA770" s="491"/>
      <c r="BB770" s="491"/>
      <c r="BC770" s="491"/>
      <c r="BD770" s="491"/>
      <c r="BE770" s="491"/>
      <c r="BF770" s="491"/>
      <c r="BG770" s="491"/>
      <c r="BH770" s="491"/>
      <c r="BI770" s="491"/>
      <c r="BJ770" s="491"/>
    </row>
    <row r="771" spans="6:62" ht="93" customHeight="1" x14ac:dyDescent="0.25">
      <c r="F771" s="401"/>
      <c r="U771" s="401"/>
      <c r="V771" s="402"/>
      <c r="W771" s="402"/>
      <c r="X771" s="402"/>
      <c r="Y771" s="402"/>
      <c r="Z771" s="402"/>
      <c r="AA771" s="402"/>
      <c r="AB771" s="402"/>
      <c r="AC771" s="402"/>
      <c r="AD771" s="402"/>
      <c r="AE771" s="402"/>
      <c r="AF771" s="402"/>
      <c r="AG771" s="402"/>
      <c r="AH771" s="402"/>
      <c r="AI771" s="402"/>
      <c r="AJ771" s="402"/>
      <c r="AK771" s="402"/>
      <c r="AZ771" s="571"/>
      <c r="BA771" s="491"/>
      <c r="BB771" s="491"/>
      <c r="BC771" s="491"/>
      <c r="BD771" s="491"/>
      <c r="BE771" s="491"/>
      <c r="BF771" s="491"/>
      <c r="BG771" s="491"/>
      <c r="BH771" s="491"/>
      <c r="BI771" s="491"/>
      <c r="BJ771" s="491"/>
    </row>
    <row r="772" spans="6:62" ht="93" customHeight="1" x14ac:dyDescent="0.25">
      <c r="F772" s="401"/>
      <c r="U772" s="401"/>
      <c r="V772" s="402"/>
      <c r="W772" s="402"/>
      <c r="X772" s="402"/>
      <c r="Y772" s="402"/>
      <c r="Z772" s="402"/>
      <c r="AA772" s="402"/>
      <c r="AB772" s="402"/>
      <c r="AC772" s="402"/>
      <c r="AD772" s="402"/>
      <c r="AE772" s="402"/>
      <c r="AF772" s="402"/>
      <c r="AG772" s="402"/>
      <c r="AH772" s="402"/>
      <c r="AI772" s="402"/>
      <c r="AJ772" s="402"/>
      <c r="AK772" s="402"/>
      <c r="AZ772" s="571"/>
      <c r="BA772" s="491"/>
      <c r="BB772" s="491"/>
      <c r="BC772" s="491"/>
      <c r="BD772" s="491"/>
      <c r="BE772" s="491"/>
      <c r="BF772" s="491"/>
      <c r="BG772" s="491"/>
      <c r="BH772" s="491"/>
      <c r="BI772" s="491"/>
      <c r="BJ772" s="491"/>
    </row>
    <row r="773" spans="6:62" ht="93" customHeight="1" x14ac:dyDescent="0.25">
      <c r="F773" s="401"/>
      <c r="U773" s="401"/>
      <c r="V773" s="402"/>
      <c r="W773" s="402"/>
      <c r="X773" s="402"/>
      <c r="Y773" s="402"/>
      <c r="Z773" s="402"/>
      <c r="AA773" s="402"/>
      <c r="AB773" s="402"/>
      <c r="AC773" s="402"/>
      <c r="AD773" s="402"/>
      <c r="AE773" s="402"/>
      <c r="AF773" s="402"/>
      <c r="AG773" s="402"/>
      <c r="AH773" s="402"/>
      <c r="AI773" s="402"/>
      <c r="AJ773" s="402"/>
      <c r="AK773" s="402"/>
      <c r="AZ773" s="571"/>
      <c r="BA773" s="491"/>
      <c r="BB773" s="491"/>
      <c r="BC773" s="491"/>
      <c r="BD773" s="491"/>
      <c r="BE773" s="491"/>
      <c r="BF773" s="491"/>
      <c r="BG773" s="491"/>
      <c r="BH773" s="491"/>
      <c r="BI773" s="491"/>
      <c r="BJ773" s="491"/>
    </row>
    <row r="774" spans="6:62" ht="93" customHeight="1" x14ac:dyDescent="0.25">
      <c r="F774" s="401"/>
      <c r="U774" s="401"/>
      <c r="V774" s="402"/>
      <c r="W774" s="402"/>
      <c r="X774" s="402"/>
      <c r="Y774" s="402"/>
      <c r="Z774" s="402"/>
      <c r="AA774" s="402"/>
      <c r="AB774" s="402"/>
      <c r="AC774" s="402"/>
      <c r="AD774" s="402"/>
      <c r="AE774" s="402"/>
      <c r="AF774" s="402"/>
      <c r="AG774" s="402"/>
      <c r="AH774" s="402"/>
      <c r="AI774" s="402"/>
      <c r="AJ774" s="402"/>
      <c r="AK774" s="402"/>
      <c r="AZ774" s="571"/>
      <c r="BA774" s="491"/>
      <c r="BB774" s="491"/>
      <c r="BC774" s="491"/>
      <c r="BD774" s="491"/>
      <c r="BE774" s="491"/>
      <c r="BF774" s="491"/>
      <c r="BG774" s="491"/>
      <c r="BH774" s="491"/>
      <c r="BI774" s="491"/>
      <c r="BJ774" s="491"/>
    </row>
    <row r="775" spans="6:62" ht="93" customHeight="1" x14ac:dyDescent="0.25">
      <c r="F775" s="401"/>
      <c r="U775" s="401"/>
      <c r="V775" s="402"/>
      <c r="W775" s="402"/>
      <c r="X775" s="402"/>
      <c r="Y775" s="402"/>
      <c r="Z775" s="402"/>
      <c r="AA775" s="402"/>
      <c r="AB775" s="402"/>
      <c r="AC775" s="402"/>
      <c r="AD775" s="402"/>
      <c r="AE775" s="402"/>
      <c r="AF775" s="402"/>
      <c r="AG775" s="402"/>
      <c r="AH775" s="402"/>
      <c r="AI775" s="402"/>
      <c r="AJ775" s="402"/>
      <c r="AK775" s="402"/>
      <c r="AZ775" s="571"/>
      <c r="BA775" s="491"/>
      <c r="BB775" s="491"/>
      <c r="BC775" s="491"/>
      <c r="BD775" s="491"/>
      <c r="BE775" s="491"/>
      <c r="BF775" s="491"/>
      <c r="BG775" s="491"/>
      <c r="BH775" s="491"/>
      <c r="BI775" s="491"/>
      <c r="BJ775" s="491"/>
    </row>
    <row r="776" spans="6:62" ht="93" customHeight="1" x14ac:dyDescent="0.25">
      <c r="F776" s="401"/>
      <c r="U776" s="401"/>
      <c r="V776" s="402"/>
      <c r="W776" s="402"/>
      <c r="X776" s="402"/>
      <c r="Y776" s="402"/>
      <c r="Z776" s="402"/>
      <c r="AA776" s="402"/>
      <c r="AB776" s="402"/>
      <c r="AC776" s="402"/>
      <c r="AD776" s="402"/>
      <c r="AE776" s="402"/>
      <c r="AF776" s="402"/>
      <c r="AG776" s="402"/>
      <c r="AH776" s="402"/>
      <c r="AI776" s="402"/>
      <c r="AJ776" s="402"/>
      <c r="AK776" s="402"/>
      <c r="AZ776" s="571"/>
      <c r="BA776" s="491"/>
      <c r="BB776" s="491"/>
      <c r="BC776" s="491"/>
      <c r="BD776" s="491"/>
      <c r="BE776" s="491"/>
      <c r="BF776" s="491"/>
      <c r="BG776" s="491"/>
      <c r="BH776" s="491"/>
      <c r="BI776" s="491"/>
      <c r="BJ776" s="491"/>
    </row>
    <row r="777" spans="6:62" ht="93" customHeight="1" x14ac:dyDescent="0.25">
      <c r="F777" s="401"/>
      <c r="U777" s="401"/>
      <c r="V777" s="402"/>
      <c r="W777" s="402"/>
      <c r="X777" s="402"/>
      <c r="Y777" s="402"/>
      <c r="Z777" s="402"/>
      <c r="AA777" s="402"/>
      <c r="AB777" s="402"/>
      <c r="AC777" s="402"/>
      <c r="AD777" s="402"/>
      <c r="AE777" s="402"/>
      <c r="AF777" s="402"/>
      <c r="AG777" s="402"/>
      <c r="AH777" s="402"/>
      <c r="AI777" s="402"/>
      <c r="AJ777" s="402"/>
      <c r="AK777" s="402"/>
      <c r="AZ777" s="571"/>
      <c r="BA777" s="491"/>
      <c r="BB777" s="491"/>
      <c r="BC777" s="491"/>
      <c r="BD777" s="491"/>
      <c r="BE777" s="491"/>
      <c r="BF777" s="491"/>
      <c r="BG777" s="491"/>
      <c r="BH777" s="491"/>
      <c r="BI777" s="491"/>
      <c r="BJ777" s="491"/>
    </row>
    <row r="778" spans="6:62" ht="93" customHeight="1" x14ac:dyDescent="0.25">
      <c r="F778" s="401"/>
      <c r="U778" s="401"/>
      <c r="V778" s="402"/>
      <c r="W778" s="402"/>
      <c r="X778" s="402"/>
      <c r="Y778" s="402"/>
      <c r="Z778" s="402"/>
      <c r="AA778" s="402"/>
      <c r="AB778" s="402"/>
      <c r="AC778" s="402"/>
      <c r="AD778" s="402"/>
      <c r="AE778" s="402"/>
      <c r="AF778" s="402"/>
      <c r="AG778" s="402"/>
      <c r="AH778" s="402"/>
      <c r="AI778" s="402"/>
      <c r="AJ778" s="402"/>
      <c r="AK778" s="402"/>
      <c r="AZ778" s="571"/>
      <c r="BA778" s="491"/>
      <c r="BB778" s="491"/>
      <c r="BC778" s="491"/>
      <c r="BD778" s="491"/>
      <c r="BE778" s="491"/>
      <c r="BF778" s="491"/>
      <c r="BG778" s="491"/>
      <c r="BH778" s="491"/>
      <c r="BI778" s="491"/>
      <c r="BJ778" s="491"/>
    </row>
    <row r="779" spans="6:62" ht="93" customHeight="1" x14ac:dyDescent="0.25">
      <c r="F779" s="401"/>
      <c r="U779" s="401"/>
      <c r="V779" s="402"/>
      <c r="W779" s="402"/>
      <c r="X779" s="402"/>
      <c r="Y779" s="402"/>
      <c r="Z779" s="402"/>
      <c r="AA779" s="402"/>
      <c r="AB779" s="402"/>
      <c r="AC779" s="402"/>
      <c r="AD779" s="402"/>
      <c r="AE779" s="402"/>
      <c r="AF779" s="402"/>
      <c r="AG779" s="402"/>
      <c r="AH779" s="402"/>
      <c r="AI779" s="402"/>
      <c r="AJ779" s="402"/>
      <c r="AK779" s="402"/>
      <c r="AZ779" s="571"/>
      <c r="BA779" s="491"/>
      <c r="BB779" s="491"/>
      <c r="BC779" s="491"/>
      <c r="BD779" s="491"/>
      <c r="BE779" s="491"/>
      <c r="BF779" s="491"/>
      <c r="BG779" s="491"/>
      <c r="BH779" s="491"/>
      <c r="BI779" s="491"/>
      <c r="BJ779" s="491"/>
    </row>
    <row r="780" spans="6:62" ht="93" customHeight="1" x14ac:dyDescent="0.25">
      <c r="F780" s="401"/>
      <c r="U780" s="401"/>
      <c r="V780" s="402"/>
      <c r="W780" s="402"/>
      <c r="X780" s="402"/>
      <c r="Y780" s="402"/>
      <c r="Z780" s="402"/>
      <c r="AA780" s="402"/>
      <c r="AB780" s="402"/>
      <c r="AC780" s="402"/>
      <c r="AD780" s="402"/>
      <c r="AE780" s="402"/>
      <c r="AF780" s="402"/>
      <c r="AG780" s="402"/>
      <c r="AH780" s="402"/>
      <c r="AI780" s="402"/>
      <c r="AJ780" s="402"/>
      <c r="AK780" s="402"/>
      <c r="AZ780" s="571"/>
      <c r="BA780" s="491"/>
      <c r="BB780" s="491"/>
      <c r="BC780" s="491"/>
      <c r="BD780" s="491"/>
      <c r="BE780" s="491"/>
      <c r="BF780" s="491"/>
      <c r="BG780" s="491"/>
      <c r="BH780" s="491"/>
      <c r="BI780" s="491"/>
      <c r="BJ780" s="491"/>
    </row>
    <row r="781" spans="6:62" ht="93" customHeight="1" x14ac:dyDescent="0.25">
      <c r="F781" s="401"/>
      <c r="U781" s="401"/>
      <c r="V781" s="402"/>
      <c r="W781" s="402"/>
      <c r="X781" s="402"/>
      <c r="Y781" s="402"/>
      <c r="Z781" s="402"/>
      <c r="AA781" s="402"/>
      <c r="AB781" s="402"/>
      <c r="AC781" s="402"/>
      <c r="AD781" s="402"/>
      <c r="AE781" s="402"/>
      <c r="AF781" s="402"/>
      <c r="AG781" s="402"/>
      <c r="AH781" s="402"/>
      <c r="AI781" s="402"/>
      <c r="AJ781" s="402"/>
      <c r="AK781" s="402"/>
      <c r="AZ781" s="571"/>
      <c r="BA781" s="491"/>
      <c r="BB781" s="491"/>
      <c r="BC781" s="491"/>
      <c r="BD781" s="491"/>
      <c r="BE781" s="491"/>
      <c r="BF781" s="491"/>
      <c r="BG781" s="491"/>
      <c r="BH781" s="491"/>
      <c r="BI781" s="491"/>
      <c r="BJ781" s="491"/>
    </row>
    <row r="782" spans="6:62" ht="93" customHeight="1" x14ac:dyDescent="0.25">
      <c r="F782" s="401"/>
      <c r="U782" s="401"/>
      <c r="V782" s="402"/>
      <c r="W782" s="402"/>
      <c r="X782" s="402"/>
      <c r="Y782" s="402"/>
      <c r="Z782" s="402"/>
      <c r="AA782" s="402"/>
      <c r="AB782" s="402"/>
      <c r="AC782" s="402"/>
      <c r="AD782" s="402"/>
      <c r="AE782" s="402"/>
      <c r="AF782" s="402"/>
      <c r="AG782" s="402"/>
      <c r="AH782" s="402"/>
      <c r="AI782" s="402"/>
      <c r="AJ782" s="402"/>
      <c r="AK782" s="402"/>
      <c r="AZ782" s="571"/>
      <c r="BA782" s="491"/>
      <c r="BB782" s="491"/>
      <c r="BC782" s="491"/>
      <c r="BD782" s="491"/>
      <c r="BE782" s="491"/>
      <c r="BF782" s="491"/>
      <c r="BG782" s="491"/>
      <c r="BH782" s="491"/>
      <c r="BI782" s="491"/>
      <c r="BJ782" s="491"/>
    </row>
    <row r="783" spans="6:62" ht="93" customHeight="1" x14ac:dyDescent="0.25">
      <c r="F783" s="401"/>
      <c r="U783" s="401"/>
      <c r="V783" s="402"/>
      <c r="W783" s="402"/>
      <c r="X783" s="402"/>
      <c r="Y783" s="402"/>
      <c r="Z783" s="402"/>
      <c r="AA783" s="402"/>
      <c r="AB783" s="402"/>
      <c r="AC783" s="402"/>
      <c r="AD783" s="402"/>
      <c r="AE783" s="402"/>
      <c r="AF783" s="402"/>
      <c r="AG783" s="402"/>
      <c r="AH783" s="402"/>
      <c r="AI783" s="402"/>
      <c r="AJ783" s="402"/>
      <c r="AK783" s="402"/>
      <c r="AZ783" s="571"/>
      <c r="BA783" s="491"/>
      <c r="BB783" s="491"/>
      <c r="BC783" s="491"/>
      <c r="BD783" s="491"/>
      <c r="BE783" s="491"/>
      <c r="BF783" s="491"/>
      <c r="BG783" s="491"/>
      <c r="BH783" s="491"/>
      <c r="BI783" s="491"/>
      <c r="BJ783" s="491"/>
    </row>
    <row r="784" spans="6:62" ht="93" customHeight="1" x14ac:dyDescent="0.25">
      <c r="F784" s="401"/>
      <c r="U784" s="401"/>
      <c r="V784" s="402"/>
      <c r="W784" s="402"/>
      <c r="X784" s="402"/>
      <c r="Y784" s="402"/>
      <c r="Z784" s="402"/>
      <c r="AA784" s="402"/>
      <c r="AB784" s="402"/>
      <c r="AC784" s="402"/>
      <c r="AD784" s="402"/>
      <c r="AE784" s="402"/>
      <c r="AF784" s="402"/>
      <c r="AG784" s="402"/>
      <c r="AH784" s="402"/>
      <c r="AI784" s="402"/>
      <c r="AJ784" s="402"/>
      <c r="AK784" s="402"/>
      <c r="AZ784" s="571"/>
      <c r="BA784" s="491"/>
      <c r="BB784" s="491"/>
      <c r="BC784" s="491"/>
      <c r="BD784" s="491"/>
      <c r="BE784" s="491"/>
      <c r="BF784" s="491"/>
      <c r="BG784" s="491"/>
      <c r="BH784" s="491"/>
      <c r="BI784" s="491"/>
      <c r="BJ784" s="491"/>
    </row>
    <row r="785" spans="6:62" ht="93" customHeight="1" x14ac:dyDescent="0.25">
      <c r="F785" s="401"/>
      <c r="U785" s="401"/>
      <c r="V785" s="402"/>
      <c r="W785" s="402"/>
      <c r="X785" s="402"/>
      <c r="Y785" s="402"/>
      <c r="Z785" s="402"/>
      <c r="AA785" s="402"/>
      <c r="AB785" s="402"/>
      <c r="AC785" s="402"/>
      <c r="AD785" s="402"/>
      <c r="AE785" s="402"/>
      <c r="AF785" s="402"/>
      <c r="AG785" s="402"/>
      <c r="AH785" s="402"/>
      <c r="AI785" s="402"/>
      <c r="AJ785" s="402"/>
      <c r="AK785" s="402"/>
      <c r="AZ785" s="571"/>
      <c r="BA785" s="491"/>
      <c r="BB785" s="491"/>
      <c r="BC785" s="491"/>
      <c r="BD785" s="491"/>
      <c r="BE785" s="491"/>
      <c r="BF785" s="491"/>
      <c r="BG785" s="491"/>
      <c r="BH785" s="491"/>
      <c r="BI785" s="491"/>
      <c r="BJ785" s="491"/>
    </row>
    <row r="786" spans="6:62" ht="93" customHeight="1" x14ac:dyDescent="0.25">
      <c r="F786" s="401"/>
      <c r="U786" s="401"/>
      <c r="V786" s="402"/>
      <c r="W786" s="402"/>
      <c r="X786" s="402"/>
      <c r="Y786" s="402"/>
      <c r="Z786" s="402"/>
      <c r="AA786" s="402"/>
      <c r="AB786" s="402"/>
      <c r="AC786" s="402"/>
      <c r="AD786" s="402"/>
      <c r="AE786" s="402"/>
      <c r="AF786" s="402"/>
      <c r="AG786" s="402"/>
      <c r="AH786" s="402"/>
      <c r="AI786" s="402"/>
      <c r="AJ786" s="402"/>
      <c r="AK786" s="402"/>
      <c r="AZ786" s="571"/>
      <c r="BA786" s="491"/>
      <c r="BB786" s="491"/>
      <c r="BC786" s="491"/>
      <c r="BD786" s="491"/>
      <c r="BE786" s="491"/>
      <c r="BF786" s="491"/>
      <c r="BG786" s="491"/>
      <c r="BH786" s="491"/>
      <c r="BI786" s="491"/>
      <c r="BJ786" s="491"/>
    </row>
    <row r="787" spans="6:62" ht="93" customHeight="1" x14ac:dyDescent="0.25">
      <c r="F787" s="401"/>
      <c r="U787" s="401"/>
      <c r="V787" s="402"/>
      <c r="W787" s="402"/>
      <c r="X787" s="402"/>
      <c r="Y787" s="402"/>
      <c r="Z787" s="402"/>
      <c r="AA787" s="402"/>
      <c r="AB787" s="402"/>
      <c r="AC787" s="402"/>
      <c r="AD787" s="402"/>
      <c r="AE787" s="402"/>
      <c r="AF787" s="402"/>
      <c r="AG787" s="402"/>
      <c r="AH787" s="402"/>
      <c r="AI787" s="402"/>
      <c r="AJ787" s="402"/>
      <c r="AK787" s="402"/>
      <c r="AZ787" s="571"/>
      <c r="BA787" s="491"/>
      <c r="BB787" s="491"/>
      <c r="BC787" s="491"/>
      <c r="BD787" s="491"/>
      <c r="BE787" s="491"/>
      <c r="BF787" s="491"/>
      <c r="BG787" s="491"/>
      <c r="BH787" s="491"/>
      <c r="BI787" s="491"/>
      <c r="BJ787" s="491"/>
    </row>
    <row r="788" spans="6:62" ht="93" customHeight="1" x14ac:dyDescent="0.25">
      <c r="F788" s="401"/>
      <c r="U788" s="401"/>
      <c r="V788" s="402"/>
      <c r="W788" s="402"/>
      <c r="X788" s="402"/>
      <c r="Y788" s="402"/>
      <c r="Z788" s="402"/>
      <c r="AA788" s="402"/>
      <c r="AB788" s="402"/>
      <c r="AC788" s="402"/>
      <c r="AD788" s="402"/>
      <c r="AE788" s="402"/>
      <c r="AF788" s="402"/>
      <c r="AG788" s="402"/>
      <c r="AH788" s="402"/>
      <c r="AI788" s="402"/>
      <c r="AJ788" s="402"/>
      <c r="AK788" s="402"/>
      <c r="AZ788" s="571"/>
      <c r="BA788" s="491"/>
      <c r="BB788" s="491"/>
      <c r="BC788" s="491"/>
      <c r="BD788" s="491"/>
      <c r="BE788" s="491"/>
      <c r="BF788" s="491"/>
      <c r="BG788" s="491"/>
      <c r="BH788" s="491"/>
      <c r="BI788" s="491"/>
      <c r="BJ788" s="491"/>
    </row>
    <row r="789" spans="6:62" ht="93" customHeight="1" x14ac:dyDescent="0.25">
      <c r="F789" s="401"/>
      <c r="U789" s="401"/>
      <c r="V789" s="402"/>
      <c r="W789" s="402"/>
      <c r="X789" s="402"/>
      <c r="Y789" s="402"/>
      <c r="Z789" s="402"/>
      <c r="AA789" s="402"/>
      <c r="AB789" s="402"/>
      <c r="AC789" s="402"/>
      <c r="AD789" s="402"/>
      <c r="AE789" s="402"/>
      <c r="AF789" s="402"/>
      <c r="AG789" s="402"/>
      <c r="AH789" s="402"/>
      <c r="AI789" s="402"/>
      <c r="AJ789" s="402"/>
      <c r="AK789" s="402"/>
      <c r="AZ789" s="571"/>
      <c r="BA789" s="491"/>
      <c r="BB789" s="491"/>
      <c r="BC789" s="491"/>
      <c r="BD789" s="491"/>
      <c r="BE789" s="491"/>
      <c r="BF789" s="491"/>
      <c r="BG789" s="491"/>
      <c r="BH789" s="491"/>
      <c r="BI789" s="491"/>
      <c r="BJ789" s="491"/>
    </row>
    <row r="790" spans="6:62" ht="93" customHeight="1" x14ac:dyDescent="0.25">
      <c r="F790" s="401"/>
      <c r="U790" s="401"/>
      <c r="V790" s="402"/>
      <c r="W790" s="402"/>
      <c r="X790" s="402"/>
      <c r="Y790" s="402"/>
      <c r="Z790" s="402"/>
      <c r="AA790" s="402"/>
      <c r="AB790" s="402"/>
      <c r="AC790" s="402"/>
      <c r="AD790" s="402"/>
      <c r="AE790" s="402"/>
      <c r="AF790" s="402"/>
      <c r="AG790" s="402"/>
      <c r="AH790" s="402"/>
      <c r="AI790" s="402"/>
      <c r="AJ790" s="402"/>
      <c r="AK790" s="402"/>
      <c r="AZ790" s="571"/>
      <c r="BA790" s="491"/>
      <c r="BB790" s="491"/>
      <c r="BC790" s="491"/>
      <c r="BD790" s="491"/>
      <c r="BE790" s="491"/>
      <c r="BF790" s="491"/>
      <c r="BG790" s="491"/>
      <c r="BH790" s="491"/>
      <c r="BI790" s="491"/>
      <c r="BJ790" s="491"/>
    </row>
    <row r="791" spans="6:62" ht="93" customHeight="1" x14ac:dyDescent="0.25">
      <c r="F791" s="401"/>
      <c r="U791" s="401"/>
      <c r="V791" s="402"/>
      <c r="W791" s="402"/>
      <c r="X791" s="402"/>
      <c r="Y791" s="402"/>
      <c r="Z791" s="402"/>
      <c r="AA791" s="402"/>
      <c r="AB791" s="402"/>
      <c r="AC791" s="402"/>
      <c r="AD791" s="402"/>
      <c r="AE791" s="402"/>
      <c r="AF791" s="402"/>
      <c r="AG791" s="402"/>
      <c r="AH791" s="402"/>
      <c r="AI791" s="402"/>
      <c r="AJ791" s="402"/>
      <c r="AK791" s="402"/>
      <c r="AZ791" s="571"/>
      <c r="BA791" s="491"/>
      <c r="BB791" s="491"/>
      <c r="BC791" s="491"/>
      <c r="BD791" s="491"/>
      <c r="BE791" s="491"/>
      <c r="BF791" s="491"/>
      <c r="BG791" s="491"/>
      <c r="BH791" s="491"/>
      <c r="BI791" s="491"/>
      <c r="BJ791" s="491"/>
    </row>
    <row r="792" spans="6:62" ht="93" customHeight="1" x14ac:dyDescent="0.25">
      <c r="F792" s="401"/>
      <c r="U792" s="401"/>
      <c r="V792" s="402"/>
      <c r="W792" s="402"/>
      <c r="X792" s="402"/>
      <c r="Y792" s="402"/>
      <c r="Z792" s="402"/>
      <c r="AA792" s="402"/>
      <c r="AB792" s="402"/>
      <c r="AC792" s="402"/>
      <c r="AD792" s="402"/>
      <c r="AE792" s="402"/>
      <c r="AF792" s="402"/>
      <c r="AG792" s="402"/>
      <c r="AH792" s="402"/>
      <c r="AI792" s="402"/>
      <c r="AJ792" s="402"/>
      <c r="AK792" s="402"/>
      <c r="AZ792" s="571"/>
      <c r="BA792" s="491"/>
      <c r="BB792" s="491"/>
      <c r="BC792" s="491"/>
      <c r="BD792" s="491"/>
      <c r="BE792" s="491"/>
      <c r="BF792" s="491"/>
      <c r="BG792" s="491"/>
      <c r="BH792" s="491"/>
      <c r="BI792" s="491"/>
      <c r="BJ792" s="491"/>
    </row>
    <row r="793" spans="6:62" ht="93" customHeight="1" x14ac:dyDescent="0.25">
      <c r="F793" s="401"/>
      <c r="U793" s="401"/>
      <c r="V793" s="402"/>
      <c r="W793" s="402"/>
      <c r="X793" s="402"/>
      <c r="Y793" s="402"/>
      <c r="Z793" s="402"/>
      <c r="AA793" s="402"/>
      <c r="AB793" s="402"/>
      <c r="AC793" s="402"/>
      <c r="AD793" s="402"/>
      <c r="AE793" s="402"/>
      <c r="AF793" s="402"/>
      <c r="AG793" s="402"/>
      <c r="AH793" s="402"/>
      <c r="AI793" s="402"/>
      <c r="AJ793" s="402"/>
      <c r="AK793" s="402"/>
      <c r="AZ793" s="571"/>
      <c r="BA793" s="491"/>
      <c r="BB793" s="491"/>
      <c r="BC793" s="491"/>
      <c r="BD793" s="491"/>
      <c r="BE793" s="491"/>
      <c r="BF793" s="491"/>
      <c r="BG793" s="491"/>
      <c r="BH793" s="491"/>
      <c r="BI793" s="491"/>
      <c r="BJ793" s="491"/>
    </row>
    <row r="794" spans="6:62" ht="93" customHeight="1" x14ac:dyDescent="0.25">
      <c r="F794" s="401"/>
      <c r="U794" s="401"/>
      <c r="V794" s="402"/>
      <c r="W794" s="402"/>
      <c r="X794" s="402"/>
      <c r="Y794" s="402"/>
      <c r="Z794" s="402"/>
      <c r="AA794" s="402"/>
      <c r="AB794" s="402"/>
      <c r="AC794" s="402"/>
      <c r="AD794" s="402"/>
      <c r="AE794" s="402"/>
      <c r="AF794" s="402"/>
      <c r="AG794" s="402"/>
      <c r="AH794" s="402"/>
      <c r="AI794" s="402"/>
      <c r="AJ794" s="402"/>
      <c r="AK794" s="402"/>
      <c r="AZ794" s="571"/>
      <c r="BA794" s="491"/>
      <c r="BB794" s="491"/>
      <c r="BC794" s="491"/>
      <c r="BD794" s="491"/>
      <c r="BE794" s="491"/>
      <c r="BF794" s="491"/>
      <c r="BG794" s="491"/>
      <c r="BH794" s="491"/>
      <c r="BI794" s="491"/>
      <c r="BJ794" s="491"/>
    </row>
    <row r="795" spans="6:62" ht="93" customHeight="1" x14ac:dyDescent="0.25">
      <c r="F795" s="401"/>
      <c r="U795" s="401"/>
      <c r="V795" s="402"/>
      <c r="W795" s="402"/>
      <c r="X795" s="402"/>
      <c r="Y795" s="402"/>
      <c r="Z795" s="402"/>
      <c r="AA795" s="402"/>
      <c r="AB795" s="402"/>
      <c r="AC795" s="402"/>
      <c r="AD795" s="402"/>
      <c r="AE795" s="402"/>
      <c r="AF795" s="402"/>
      <c r="AG795" s="402"/>
      <c r="AH795" s="402"/>
      <c r="AI795" s="402"/>
      <c r="AJ795" s="402"/>
      <c r="AK795" s="402"/>
      <c r="AZ795" s="571"/>
      <c r="BA795" s="491"/>
      <c r="BB795" s="491"/>
      <c r="BC795" s="491"/>
      <c r="BD795" s="491"/>
      <c r="BE795" s="491"/>
      <c r="BF795" s="491"/>
      <c r="BG795" s="491"/>
      <c r="BH795" s="491"/>
      <c r="BI795" s="491"/>
      <c r="BJ795" s="491"/>
    </row>
    <row r="796" spans="6:62" ht="93" customHeight="1" x14ac:dyDescent="0.25">
      <c r="F796" s="401"/>
      <c r="U796" s="401"/>
      <c r="V796" s="402"/>
      <c r="W796" s="402"/>
      <c r="X796" s="402"/>
      <c r="Y796" s="402"/>
      <c r="Z796" s="402"/>
      <c r="AA796" s="402"/>
      <c r="AB796" s="402"/>
      <c r="AC796" s="402"/>
      <c r="AD796" s="402"/>
      <c r="AE796" s="402"/>
      <c r="AF796" s="402"/>
      <c r="AG796" s="402"/>
      <c r="AH796" s="402"/>
      <c r="AI796" s="402"/>
      <c r="AJ796" s="402"/>
      <c r="AK796" s="402"/>
      <c r="AZ796" s="571"/>
      <c r="BA796" s="491"/>
      <c r="BB796" s="491"/>
      <c r="BC796" s="491"/>
      <c r="BD796" s="491"/>
      <c r="BE796" s="491"/>
      <c r="BF796" s="491"/>
      <c r="BG796" s="491"/>
      <c r="BH796" s="491"/>
      <c r="BI796" s="491"/>
      <c r="BJ796" s="491"/>
    </row>
    <row r="797" spans="6:62" ht="93" customHeight="1" x14ac:dyDescent="0.25">
      <c r="F797" s="401"/>
      <c r="U797" s="401"/>
      <c r="V797" s="402"/>
      <c r="W797" s="402"/>
      <c r="X797" s="402"/>
      <c r="Y797" s="402"/>
      <c r="Z797" s="402"/>
      <c r="AA797" s="402"/>
      <c r="AB797" s="402"/>
      <c r="AC797" s="402"/>
      <c r="AD797" s="402"/>
      <c r="AE797" s="402"/>
      <c r="AF797" s="402"/>
      <c r="AG797" s="402"/>
      <c r="AH797" s="402"/>
      <c r="AI797" s="402"/>
      <c r="AJ797" s="402"/>
      <c r="AK797" s="402"/>
      <c r="AZ797" s="571"/>
      <c r="BA797" s="491"/>
      <c r="BB797" s="491"/>
      <c r="BC797" s="491"/>
      <c r="BD797" s="491"/>
      <c r="BE797" s="491"/>
      <c r="BF797" s="491"/>
      <c r="BG797" s="491"/>
      <c r="BH797" s="491"/>
      <c r="BI797" s="491"/>
      <c r="BJ797" s="491"/>
    </row>
    <row r="798" spans="6:62" ht="93" customHeight="1" x14ac:dyDescent="0.25">
      <c r="F798" s="401"/>
      <c r="U798" s="401"/>
      <c r="V798" s="402"/>
      <c r="W798" s="402"/>
      <c r="X798" s="402"/>
      <c r="Y798" s="402"/>
      <c r="Z798" s="402"/>
      <c r="AA798" s="402"/>
      <c r="AB798" s="402"/>
      <c r="AC798" s="402"/>
      <c r="AD798" s="402"/>
      <c r="AE798" s="402"/>
      <c r="AF798" s="402"/>
      <c r="AG798" s="402"/>
      <c r="AH798" s="402"/>
      <c r="AI798" s="402"/>
      <c r="AJ798" s="402"/>
      <c r="AK798" s="402"/>
      <c r="AZ798" s="571"/>
      <c r="BA798" s="491"/>
      <c r="BB798" s="491"/>
      <c r="BC798" s="491"/>
      <c r="BD798" s="491"/>
      <c r="BE798" s="491"/>
      <c r="BF798" s="491"/>
      <c r="BG798" s="491"/>
      <c r="BH798" s="491"/>
      <c r="BI798" s="491"/>
      <c r="BJ798" s="491"/>
    </row>
    <row r="799" spans="6:62" ht="93" customHeight="1" x14ac:dyDescent="0.25">
      <c r="F799" s="401"/>
      <c r="U799" s="401"/>
      <c r="V799" s="402"/>
      <c r="W799" s="402"/>
      <c r="X799" s="402"/>
      <c r="Y799" s="402"/>
      <c r="Z799" s="402"/>
      <c r="AA799" s="402"/>
      <c r="AB799" s="402"/>
      <c r="AC799" s="402"/>
      <c r="AD799" s="402"/>
      <c r="AE799" s="402"/>
      <c r="AF799" s="402"/>
      <c r="AG799" s="402"/>
      <c r="AH799" s="402"/>
      <c r="AI799" s="402"/>
      <c r="AJ799" s="402"/>
      <c r="AK799" s="402"/>
      <c r="AZ799" s="571"/>
      <c r="BA799" s="491"/>
      <c r="BB799" s="491"/>
      <c r="BC799" s="491"/>
      <c r="BD799" s="491"/>
      <c r="BE799" s="491"/>
      <c r="BF799" s="491"/>
      <c r="BG799" s="491"/>
      <c r="BH799" s="491"/>
      <c r="BI799" s="491"/>
      <c r="BJ799" s="491"/>
    </row>
    <row r="800" spans="6:62" ht="93" customHeight="1" x14ac:dyDescent="0.25">
      <c r="F800" s="401"/>
      <c r="U800" s="401"/>
      <c r="V800" s="402"/>
      <c r="W800" s="402"/>
      <c r="X800" s="402"/>
      <c r="Y800" s="402"/>
      <c r="Z800" s="402"/>
      <c r="AA800" s="402"/>
      <c r="AB800" s="402"/>
      <c r="AC800" s="402"/>
      <c r="AD800" s="402"/>
      <c r="AE800" s="402"/>
      <c r="AF800" s="402"/>
      <c r="AG800" s="402"/>
      <c r="AH800" s="402"/>
      <c r="AI800" s="402"/>
      <c r="AJ800" s="402"/>
      <c r="AK800" s="402"/>
      <c r="AZ800" s="571"/>
      <c r="BA800" s="491"/>
      <c r="BB800" s="491"/>
      <c r="BC800" s="491"/>
      <c r="BD800" s="491"/>
      <c r="BE800" s="491"/>
      <c r="BF800" s="491"/>
      <c r="BG800" s="491"/>
      <c r="BH800" s="491"/>
      <c r="BI800" s="491"/>
      <c r="BJ800" s="491"/>
    </row>
    <row r="801" spans="6:62" ht="93" customHeight="1" x14ac:dyDescent="0.25">
      <c r="F801" s="401"/>
      <c r="U801" s="401"/>
      <c r="V801" s="402"/>
      <c r="W801" s="402"/>
      <c r="X801" s="402"/>
      <c r="Y801" s="402"/>
      <c r="Z801" s="402"/>
      <c r="AA801" s="402"/>
      <c r="AB801" s="402"/>
      <c r="AC801" s="402"/>
      <c r="AD801" s="402"/>
      <c r="AE801" s="402"/>
      <c r="AF801" s="402"/>
      <c r="AG801" s="402"/>
      <c r="AH801" s="402"/>
      <c r="AI801" s="402"/>
      <c r="AJ801" s="402"/>
      <c r="AK801" s="402"/>
      <c r="AZ801" s="571"/>
      <c r="BA801" s="491"/>
      <c r="BB801" s="491"/>
      <c r="BC801" s="491"/>
      <c r="BD801" s="491"/>
      <c r="BE801" s="491"/>
      <c r="BF801" s="491"/>
      <c r="BG801" s="491"/>
      <c r="BH801" s="491"/>
      <c r="BI801" s="491"/>
      <c r="BJ801" s="491"/>
    </row>
    <row r="802" spans="6:62" ht="93" customHeight="1" x14ac:dyDescent="0.25">
      <c r="F802" s="401"/>
      <c r="U802" s="401"/>
      <c r="V802" s="402"/>
      <c r="W802" s="402"/>
      <c r="X802" s="402"/>
      <c r="Y802" s="402"/>
      <c r="Z802" s="402"/>
      <c r="AA802" s="402"/>
      <c r="AB802" s="402"/>
      <c r="AC802" s="402"/>
      <c r="AD802" s="402"/>
      <c r="AE802" s="402"/>
      <c r="AF802" s="402"/>
      <c r="AG802" s="402"/>
      <c r="AH802" s="402"/>
      <c r="AI802" s="402"/>
      <c r="AJ802" s="402"/>
      <c r="AK802" s="402"/>
      <c r="AZ802" s="571"/>
      <c r="BA802" s="491"/>
      <c r="BB802" s="491"/>
      <c r="BC802" s="491"/>
      <c r="BD802" s="491"/>
      <c r="BE802" s="491"/>
      <c r="BF802" s="491"/>
      <c r="BG802" s="491"/>
      <c r="BH802" s="491"/>
      <c r="BI802" s="491"/>
      <c r="BJ802" s="491"/>
    </row>
    <row r="803" spans="6:62" ht="93" customHeight="1" x14ac:dyDescent="0.25">
      <c r="F803" s="401"/>
      <c r="U803" s="401"/>
      <c r="V803" s="402"/>
      <c r="W803" s="402"/>
      <c r="X803" s="402"/>
      <c r="Y803" s="402"/>
      <c r="Z803" s="402"/>
      <c r="AA803" s="402"/>
      <c r="AB803" s="402"/>
      <c r="AC803" s="402"/>
      <c r="AD803" s="402"/>
      <c r="AE803" s="402"/>
      <c r="AF803" s="402"/>
      <c r="AG803" s="402"/>
      <c r="AH803" s="402"/>
      <c r="AI803" s="402"/>
      <c r="AJ803" s="402"/>
      <c r="AK803" s="402"/>
      <c r="AZ803" s="571"/>
      <c r="BA803" s="491"/>
      <c r="BB803" s="491"/>
      <c r="BC803" s="491"/>
      <c r="BD803" s="491"/>
      <c r="BE803" s="491"/>
      <c r="BF803" s="491"/>
      <c r="BG803" s="491"/>
      <c r="BH803" s="491"/>
      <c r="BI803" s="491"/>
      <c r="BJ803" s="491"/>
    </row>
    <row r="804" spans="6:62" ht="93" customHeight="1" x14ac:dyDescent="0.25">
      <c r="F804" s="401"/>
      <c r="U804" s="401"/>
      <c r="V804" s="402"/>
      <c r="W804" s="402"/>
      <c r="X804" s="402"/>
      <c r="Y804" s="402"/>
      <c r="Z804" s="402"/>
      <c r="AA804" s="402"/>
      <c r="AB804" s="402"/>
      <c r="AC804" s="402"/>
      <c r="AD804" s="402"/>
      <c r="AE804" s="402"/>
      <c r="AF804" s="402"/>
      <c r="AG804" s="402"/>
      <c r="AH804" s="402"/>
      <c r="AI804" s="402"/>
      <c r="AJ804" s="402"/>
      <c r="AK804" s="402"/>
      <c r="AZ804" s="571"/>
      <c r="BA804" s="491"/>
      <c r="BB804" s="491"/>
      <c r="BC804" s="491"/>
      <c r="BD804" s="491"/>
      <c r="BE804" s="491"/>
      <c r="BF804" s="491"/>
      <c r="BG804" s="491"/>
      <c r="BH804" s="491"/>
      <c r="BI804" s="491"/>
      <c r="BJ804" s="491"/>
    </row>
    <row r="805" spans="6:62" ht="93" customHeight="1" x14ac:dyDescent="0.25">
      <c r="F805" s="401"/>
      <c r="U805" s="401"/>
      <c r="V805" s="402"/>
      <c r="W805" s="402"/>
      <c r="X805" s="402"/>
      <c r="Y805" s="402"/>
      <c r="Z805" s="402"/>
      <c r="AA805" s="402"/>
      <c r="AB805" s="402"/>
      <c r="AC805" s="402"/>
      <c r="AD805" s="402"/>
      <c r="AE805" s="402"/>
      <c r="AF805" s="402"/>
      <c r="AG805" s="402"/>
      <c r="AH805" s="402"/>
      <c r="AI805" s="402"/>
      <c r="AJ805" s="402"/>
      <c r="AK805" s="402"/>
      <c r="AZ805" s="571"/>
      <c r="BA805" s="491"/>
      <c r="BB805" s="491"/>
      <c r="BC805" s="491"/>
      <c r="BD805" s="491"/>
      <c r="BE805" s="491"/>
      <c r="BF805" s="491"/>
      <c r="BG805" s="491"/>
      <c r="BH805" s="491"/>
      <c r="BI805" s="491"/>
      <c r="BJ805" s="491"/>
    </row>
  </sheetData>
  <autoFilter ref="A5:BJ28">
    <filterColumn colId="5" showButton="0"/>
    <filterColumn colId="6" showButton="0"/>
    <filterColumn colId="7" showButton="0"/>
    <filterColumn colId="8" showButton="0"/>
    <filterColumn colId="16"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autoFilter>
  <dataConsolidate>
    <dataRefs count="1">
      <dataRef ref="Y8:AJ8" sheet=" FORMATO" r:id="rId1"/>
    </dataRefs>
  </dataConsolidate>
  <mergeCells count="72">
    <mergeCell ref="A3:C4"/>
    <mergeCell ref="D3:BA3"/>
    <mergeCell ref="D4:BA4"/>
    <mergeCell ref="A5:A7"/>
    <mergeCell ref="B5:B7"/>
    <mergeCell ref="C5:C7"/>
    <mergeCell ref="D5:D7"/>
    <mergeCell ref="E5:E7"/>
    <mergeCell ref="F5:J6"/>
    <mergeCell ref="K5:K7"/>
    <mergeCell ref="X6:X7"/>
    <mergeCell ref="Y6:Y7"/>
    <mergeCell ref="Z6:AK6"/>
    <mergeCell ref="AL6:AL7"/>
    <mergeCell ref="L5:L7"/>
    <mergeCell ref="M5:M7"/>
    <mergeCell ref="N5:N7"/>
    <mergeCell ref="O5:O7"/>
    <mergeCell ref="P5:P7"/>
    <mergeCell ref="Q5:R6"/>
    <mergeCell ref="AM6:AX6"/>
    <mergeCell ref="AY6:AY7"/>
    <mergeCell ref="AZ6:AZ7"/>
    <mergeCell ref="BA6:BA7"/>
    <mergeCell ref="A8:A15"/>
    <mergeCell ref="B8:B15"/>
    <mergeCell ref="C8:C19"/>
    <mergeCell ref="D8:D19"/>
    <mergeCell ref="E8:E15"/>
    <mergeCell ref="F8:F28"/>
    <mergeCell ref="S5:S7"/>
    <mergeCell ref="T5:T7"/>
    <mergeCell ref="U5:U7"/>
    <mergeCell ref="V5:BA5"/>
    <mergeCell ref="V6:V7"/>
    <mergeCell ref="W6:W7"/>
    <mergeCell ref="A16:A17"/>
    <mergeCell ref="B16:B17"/>
    <mergeCell ref="E16:E17"/>
    <mergeCell ref="L16:L17"/>
    <mergeCell ref="M16:M17"/>
    <mergeCell ref="G8:G28"/>
    <mergeCell ref="H8:H28"/>
    <mergeCell ref="I8:I28"/>
    <mergeCell ref="J8:J28"/>
    <mergeCell ref="K8:K28"/>
    <mergeCell ref="L8:L15"/>
    <mergeCell ref="M8:M15"/>
    <mergeCell ref="B18:B19"/>
    <mergeCell ref="E18:E19"/>
    <mergeCell ref="L18:L19"/>
    <mergeCell ref="N8:N15"/>
    <mergeCell ref="O10:O15"/>
    <mergeCell ref="P10:P12"/>
    <mergeCell ref="P14:P15"/>
    <mergeCell ref="N16:N17"/>
    <mergeCell ref="O18:O19"/>
    <mergeCell ref="P20:P21"/>
    <mergeCell ref="Q20:Q21"/>
    <mergeCell ref="R20:R21"/>
    <mergeCell ref="C30:F31"/>
    <mergeCell ref="G30:H30"/>
    <mergeCell ref="L20:L21"/>
    <mergeCell ref="O20:O21"/>
    <mergeCell ref="BA30:BA31"/>
    <mergeCell ref="G31:H31"/>
    <mergeCell ref="S628:S629"/>
    <mergeCell ref="U628:U629"/>
    <mergeCell ref="V628:V629"/>
    <mergeCell ref="W628:W629"/>
    <mergeCell ref="X628:X629"/>
    <mergeCell ref="AZ30:AZ31"/>
  </mergeCells>
  <conditionalFormatting sqref="Y8:Y28">
    <cfRule type="cellIs" dxfId="25" priority="1" operator="equal">
      <formula>"NO CUMPLE"</formula>
    </cfRule>
    <cfRule type="cellIs" dxfId="24" priority="2" operator="equal">
      <formula>"CUMPLE"</formula>
    </cfRule>
  </conditionalFormatting>
  <dataValidations count="6">
    <dataValidation type="list" allowBlank="1" showInputMessage="1" showErrorMessage="1" sqref="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8:A25 IW18:IW25 SS18:SS25 ACO18:ACO25 AMK18:AMK25 AWG18:AWG25 BGC18:BGC25 BPY18:BPY25 BZU18:BZU25 CJQ18:CJQ25 CTM18:CTM25 DDI18:DDI25 DNE18:DNE25 DXA18:DXA25 EGW18:EGW25 EQS18:EQS25 FAO18:FAO25 FKK18:FKK25 FUG18:FUG25 GEC18:GEC25 GNY18:GNY25 GXU18:GXU25 HHQ18:HHQ25 HRM18:HRM25 IBI18:IBI25 ILE18:ILE25 IVA18:IVA25 JEW18:JEW25 JOS18:JOS25 JYO18:JYO25 KIK18:KIK25 KSG18:KSG25 LCC18:LCC25 LLY18:LLY25 LVU18:LVU25 MFQ18:MFQ25 MPM18:MPM25 MZI18:MZI25 NJE18:NJE25 NTA18:NTA25 OCW18:OCW25 OMS18:OMS25 OWO18:OWO25 PGK18:PGK25 PQG18:PQG25 QAC18:QAC25 QJY18:QJY25 QTU18:QTU25 RDQ18:RDQ25 RNM18:RNM25 RXI18:RXI25 SHE18:SHE25 SRA18:SRA25 TAW18:TAW25 TKS18:TKS25 TUO18:TUO25 UEK18:UEK25 UOG18:UOG25 UYC18:UYC25 VHY18:VHY25 VRU18:VRU25 WBQ18:WBQ25 WLM18:WLM25 WVI18:WVI25 A65554:A65561 IW65554:IW65561 SS65554:SS65561 ACO65554:ACO65561 AMK65554:AMK65561 AWG65554:AWG65561 BGC65554:BGC65561 BPY65554:BPY65561 BZU65554:BZU65561 CJQ65554:CJQ65561 CTM65554:CTM65561 DDI65554:DDI65561 DNE65554:DNE65561 DXA65554:DXA65561 EGW65554:EGW65561 EQS65554:EQS65561 FAO65554:FAO65561 FKK65554:FKK65561 FUG65554:FUG65561 GEC65554:GEC65561 GNY65554:GNY65561 GXU65554:GXU65561 HHQ65554:HHQ65561 HRM65554:HRM65561 IBI65554:IBI65561 ILE65554:ILE65561 IVA65554:IVA65561 JEW65554:JEW65561 JOS65554:JOS65561 JYO65554:JYO65561 KIK65554:KIK65561 KSG65554:KSG65561 LCC65554:LCC65561 LLY65554:LLY65561 LVU65554:LVU65561 MFQ65554:MFQ65561 MPM65554:MPM65561 MZI65554:MZI65561 NJE65554:NJE65561 NTA65554:NTA65561 OCW65554:OCW65561 OMS65554:OMS65561 OWO65554:OWO65561 PGK65554:PGK65561 PQG65554:PQG65561 QAC65554:QAC65561 QJY65554:QJY65561 QTU65554:QTU65561 RDQ65554:RDQ65561 RNM65554:RNM65561 RXI65554:RXI65561 SHE65554:SHE65561 SRA65554:SRA65561 TAW65554:TAW65561 TKS65554:TKS65561 TUO65554:TUO65561 UEK65554:UEK65561 UOG65554:UOG65561 UYC65554:UYC65561 VHY65554:VHY65561 VRU65554:VRU65561 WBQ65554:WBQ65561 WLM65554:WLM65561 WVI65554:WVI65561 A131090:A131097 IW131090:IW131097 SS131090:SS131097 ACO131090:ACO131097 AMK131090:AMK131097 AWG131090:AWG131097 BGC131090:BGC131097 BPY131090:BPY131097 BZU131090:BZU131097 CJQ131090:CJQ131097 CTM131090:CTM131097 DDI131090:DDI131097 DNE131090:DNE131097 DXA131090:DXA131097 EGW131090:EGW131097 EQS131090:EQS131097 FAO131090:FAO131097 FKK131090:FKK131097 FUG131090:FUG131097 GEC131090:GEC131097 GNY131090:GNY131097 GXU131090:GXU131097 HHQ131090:HHQ131097 HRM131090:HRM131097 IBI131090:IBI131097 ILE131090:ILE131097 IVA131090:IVA131097 JEW131090:JEW131097 JOS131090:JOS131097 JYO131090:JYO131097 KIK131090:KIK131097 KSG131090:KSG131097 LCC131090:LCC131097 LLY131090:LLY131097 LVU131090:LVU131097 MFQ131090:MFQ131097 MPM131090:MPM131097 MZI131090:MZI131097 NJE131090:NJE131097 NTA131090:NTA131097 OCW131090:OCW131097 OMS131090:OMS131097 OWO131090:OWO131097 PGK131090:PGK131097 PQG131090:PQG131097 QAC131090:QAC131097 QJY131090:QJY131097 QTU131090:QTU131097 RDQ131090:RDQ131097 RNM131090:RNM131097 RXI131090:RXI131097 SHE131090:SHE131097 SRA131090:SRA131097 TAW131090:TAW131097 TKS131090:TKS131097 TUO131090:TUO131097 UEK131090:UEK131097 UOG131090:UOG131097 UYC131090:UYC131097 VHY131090:VHY131097 VRU131090:VRU131097 WBQ131090:WBQ131097 WLM131090:WLM131097 WVI131090:WVI131097 A196626:A196633 IW196626:IW196633 SS196626:SS196633 ACO196626:ACO196633 AMK196626:AMK196633 AWG196626:AWG196633 BGC196626:BGC196633 BPY196626:BPY196633 BZU196626:BZU196633 CJQ196626:CJQ196633 CTM196626:CTM196633 DDI196626:DDI196633 DNE196626:DNE196633 DXA196626:DXA196633 EGW196626:EGW196633 EQS196626:EQS196633 FAO196626:FAO196633 FKK196626:FKK196633 FUG196626:FUG196633 GEC196626:GEC196633 GNY196626:GNY196633 GXU196626:GXU196633 HHQ196626:HHQ196633 HRM196626:HRM196633 IBI196626:IBI196633 ILE196626:ILE196633 IVA196626:IVA196633 JEW196626:JEW196633 JOS196626:JOS196633 JYO196626:JYO196633 KIK196626:KIK196633 KSG196626:KSG196633 LCC196626:LCC196633 LLY196626:LLY196633 LVU196626:LVU196633 MFQ196626:MFQ196633 MPM196626:MPM196633 MZI196626:MZI196633 NJE196626:NJE196633 NTA196626:NTA196633 OCW196626:OCW196633 OMS196626:OMS196633 OWO196626:OWO196633 PGK196626:PGK196633 PQG196626:PQG196633 QAC196626:QAC196633 QJY196626:QJY196633 QTU196626:QTU196633 RDQ196626:RDQ196633 RNM196626:RNM196633 RXI196626:RXI196633 SHE196626:SHE196633 SRA196626:SRA196633 TAW196626:TAW196633 TKS196626:TKS196633 TUO196626:TUO196633 UEK196626:UEK196633 UOG196626:UOG196633 UYC196626:UYC196633 VHY196626:VHY196633 VRU196626:VRU196633 WBQ196626:WBQ196633 WLM196626:WLM196633 WVI196626:WVI196633 A262162:A262169 IW262162:IW262169 SS262162:SS262169 ACO262162:ACO262169 AMK262162:AMK262169 AWG262162:AWG262169 BGC262162:BGC262169 BPY262162:BPY262169 BZU262162:BZU262169 CJQ262162:CJQ262169 CTM262162:CTM262169 DDI262162:DDI262169 DNE262162:DNE262169 DXA262162:DXA262169 EGW262162:EGW262169 EQS262162:EQS262169 FAO262162:FAO262169 FKK262162:FKK262169 FUG262162:FUG262169 GEC262162:GEC262169 GNY262162:GNY262169 GXU262162:GXU262169 HHQ262162:HHQ262169 HRM262162:HRM262169 IBI262162:IBI262169 ILE262162:ILE262169 IVA262162:IVA262169 JEW262162:JEW262169 JOS262162:JOS262169 JYO262162:JYO262169 KIK262162:KIK262169 KSG262162:KSG262169 LCC262162:LCC262169 LLY262162:LLY262169 LVU262162:LVU262169 MFQ262162:MFQ262169 MPM262162:MPM262169 MZI262162:MZI262169 NJE262162:NJE262169 NTA262162:NTA262169 OCW262162:OCW262169 OMS262162:OMS262169 OWO262162:OWO262169 PGK262162:PGK262169 PQG262162:PQG262169 QAC262162:QAC262169 QJY262162:QJY262169 QTU262162:QTU262169 RDQ262162:RDQ262169 RNM262162:RNM262169 RXI262162:RXI262169 SHE262162:SHE262169 SRA262162:SRA262169 TAW262162:TAW262169 TKS262162:TKS262169 TUO262162:TUO262169 UEK262162:UEK262169 UOG262162:UOG262169 UYC262162:UYC262169 VHY262162:VHY262169 VRU262162:VRU262169 WBQ262162:WBQ262169 WLM262162:WLM262169 WVI262162:WVI262169 A327698:A327705 IW327698:IW327705 SS327698:SS327705 ACO327698:ACO327705 AMK327698:AMK327705 AWG327698:AWG327705 BGC327698:BGC327705 BPY327698:BPY327705 BZU327698:BZU327705 CJQ327698:CJQ327705 CTM327698:CTM327705 DDI327698:DDI327705 DNE327698:DNE327705 DXA327698:DXA327705 EGW327698:EGW327705 EQS327698:EQS327705 FAO327698:FAO327705 FKK327698:FKK327705 FUG327698:FUG327705 GEC327698:GEC327705 GNY327698:GNY327705 GXU327698:GXU327705 HHQ327698:HHQ327705 HRM327698:HRM327705 IBI327698:IBI327705 ILE327698:ILE327705 IVA327698:IVA327705 JEW327698:JEW327705 JOS327698:JOS327705 JYO327698:JYO327705 KIK327698:KIK327705 KSG327698:KSG327705 LCC327698:LCC327705 LLY327698:LLY327705 LVU327698:LVU327705 MFQ327698:MFQ327705 MPM327698:MPM327705 MZI327698:MZI327705 NJE327698:NJE327705 NTA327698:NTA327705 OCW327698:OCW327705 OMS327698:OMS327705 OWO327698:OWO327705 PGK327698:PGK327705 PQG327698:PQG327705 QAC327698:QAC327705 QJY327698:QJY327705 QTU327698:QTU327705 RDQ327698:RDQ327705 RNM327698:RNM327705 RXI327698:RXI327705 SHE327698:SHE327705 SRA327698:SRA327705 TAW327698:TAW327705 TKS327698:TKS327705 TUO327698:TUO327705 UEK327698:UEK327705 UOG327698:UOG327705 UYC327698:UYC327705 VHY327698:VHY327705 VRU327698:VRU327705 WBQ327698:WBQ327705 WLM327698:WLM327705 WVI327698:WVI327705 A393234:A393241 IW393234:IW393241 SS393234:SS393241 ACO393234:ACO393241 AMK393234:AMK393241 AWG393234:AWG393241 BGC393234:BGC393241 BPY393234:BPY393241 BZU393234:BZU393241 CJQ393234:CJQ393241 CTM393234:CTM393241 DDI393234:DDI393241 DNE393234:DNE393241 DXA393234:DXA393241 EGW393234:EGW393241 EQS393234:EQS393241 FAO393234:FAO393241 FKK393234:FKK393241 FUG393234:FUG393241 GEC393234:GEC393241 GNY393234:GNY393241 GXU393234:GXU393241 HHQ393234:HHQ393241 HRM393234:HRM393241 IBI393234:IBI393241 ILE393234:ILE393241 IVA393234:IVA393241 JEW393234:JEW393241 JOS393234:JOS393241 JYO393234:JYO393241 KIK393234:KIK393241 KSG393234:KSG393241 LCC393234:LCC393241 LLY393234:LLY393241 LVU393234:LVU393241 MFQ393234:MFQ393241 MPM393234:MPM393241 MZI393234:MZI393241 NJE393234:NJE393241 NTA393234:NTA393241 OCW393234:OCW393241 OMS393234:OMS393241 OWO393234:OWO393241 PGK393234:PGK393241 PQG393234:PQG393241 QAC393234:QAC393241 QJY393234:QJY393241 QTU393234:QTU393241 RDQ393234:RDQ393241 RNM393234:RNM393241 RXI393234:RXI393241 SHE393234:SHE393241 SRA393234:SRA393241 TAW393234:TAW393241 TKS393234:TKS393241 TUO393234:TUO393241 UEK393234:UEK393241 UOG393234:UOG393241 UYC393234:UYC393241 VHY393234:VHY393241 VRU393234:VRU393241 WBQ393234:WBQ393241 WLM393234:WLM393241 WVI393234:WVI393241 A458770:A458777 IW458770:IW458777 SS458770:SS458777 ACO458770:ACO458777 AMK458770:AMK458777 AWG458770:AWG458777 BGC458770:BGC458777 BPY458770:BPY458777 BZU458770:BZU458777 CJQ458770:CJQ458777 CTM458770:CTM458777 DDI458770:DDI458777 DNE458770:DNE458777 DXA458770:DXA458777 EGW458770:EGW458777 EQS458770:EQS458777 FAO458770:FAO458777 FKK458770:FKK458777 FUG458770:FUG458777 GEC458770:GEC458777 GNY458770:GNY458777 GXU458770:GXU458777 HHQ458770:HHQ458777 HRM458770:HRM458777 IBI458770:IBI458777 ILE458770:ILE458777 IVA458770:IVA458777 JEW458770:JEW458777 JOS458770:JOS458777 JYO458770:JYO458777 KIK458770:KIK458777 KSG458770:KSG458777 LCC458770:LCC458777 LLY458770:LLY458777 LVU458770:LVU458777 MFQ458770:MFQ458777 MPM458770:MPM458777 MZI458770:MZI458777 NJE458770:NJE458777 NTA458770:NTA458777 OCW458770:OCW458777 OMS458770:OMS458777 OWO458770:OWO458777 PGK458770:PGK458777 PQG458770:PQG458777 QAC458770:QAC458777 QJY458770:QJY458777 QTU458770:QTU458777 RDQ458770:RDQ458777 RNM458770:RNM458777 RXI458770:RXI458777 SHE458770:SHE458777 SRA458770:SRA458777 TAW458770:TAW458777 TKS458770:TKS458777 TUO458770:TUO458777 UEK458770:UEK458777 UOG458770:UOG458777 UYC458770:UYC458777 VHY458770:VHY458777 VRU458770:VRU458777 WBQ458770:WBQ458777 WLM458770:WLM458777 WVI458770:WVI458777 A524306:A524313 IW524306:IW524313 SS524306:SS524313 ACO524306:ACO524313 AMK524306:AMK524313 AWG524306:AWG524313 BGC524306:BGC524313 BPY524306:BPY524313 BZU524306:BZU524313 CJQ524306:CJQ524313 CTM524306:CTM524313 DDI524306:DDI524313 DNE524306:DNE524313 DXA524306:DXA524313 EGW524306:EGW524313 EQS524306:EQS524313 FAO524306:FAO524313 FKK524306:FKK524313 FUG524306:FUG524313 GEC524306:GEC524313 GNY524306:GNY524313 GXU524306:GXU524313 HHQ524306:HHQ524313 HRM524306:HRM524313 IBI524306:IBI524313 ILE524306:ILE524313 IVA524306:IVA524313 JEW524306:JEW524313 JOS524306:JOS524313 JYO524306:JYO524313 KIK524306:KIK524313 KSG524306:KSG524313 LCC524306:LCC524313 LLY524306:LLY524313 LVU524306:LVU524313 MFQ524306:MFQ524313 MPM524306:MPM524313 MZI524306:MZI524313 NJE524306:NJE524313 NTA524306:NTA524313 OCW524306:OCW524313 OMS524306:OMS524313 OWO524306:OWO524313 PGK524306:PGK524313 PQG524306:PQG524313 QAC524306:QAC524313 QJY524306:QJY524313 QTU524306:QTU524313 RDQ524306:RDQ524313 RNM524306:RNM524313 RXI524306:RXI524313 SHE524306:SHE524313 SRA524306:SRA524313 TAW524306:TAW524313 TKS524306:TKS524313 TUO524306:TUO524313 UEK524306:UEK524313 UOG524306:UOG524313 UYC524306:UYC524313 VHY524306:VHY524313 VRU524306:VRU524313 WBQ524306:WBQ524313 WLM524306:WLM524313 WVI524306:WVI524313 A589842:A589849 IW589842:IW589849 SS589842:SS589849 ACO589842:ACO589849 AMK589842:AMK589849 AWG589842:AWG589849 BGC589842:BGC589849 BPY589842:BPY589849 BZU589842:BZU589849 CJQ589842:CJQ589849 CTM589842:CTM589849 DDI589842:DDI589849 DNE589842:DNE589849 DXA589842:DXA589849 EGW589842:EGW589849 EQS589842:EQS589849 FAO589842:FAO589849 FKK589842:FKK589849 FUG589842:FUG589849 GEC589842:GEC589849 GNY589842:GNY589849 GXU589842:GXU589849 HHQ589842:HHQ589849 HRM589842:HRM589849 IBI589842:IBI589849 ILE589842:ILE589849 IVA589842:IVA589849 JEW589842:JEW589849 JOS589842:JOS589849 JYO589842:JYO589849 KIK589842:KIK589849 KSG589842:KSG589849 LCC589842:LCC589849 LLY589842:LLY589849 LVU589842:LVU589849 MFQ589842:MFQ589849 MPM589842:MPM589849 MZI589842:MZI589849 NJE589842:NJE589849 NTA589842:NTA589849 OCW589842:OCW589849 OMS589842:OMS589849 OWO589842:OWO589849 PGK589842:PGK589849 PQG589842:PQG589849 QAC589842:QAC589849 QJY589842:QJY589849 QTU589842:QTU589849 RDQ589842:RDQ589849 RNM589842:RNM589849 RXI589842:RXI589849 SHE589842:SHE589849 SRA589842:SRA589849 TAW589842:TAW589849 TKS589842:TKS589849 TUO589842:TUO589849 UEK589842:UEK589849 UOG589842:UOG589849 UYC589842:UYC589849 VHY589842:VHY589849 VRU589842:VRU589849 WBQ589842:WBQ589849 WLM589842:WLM589849 WVI589842:WVI589849 A655378:A655385 IW655378:IW655385 SS655378:SS655385 ACO655378:ACO655385 AMK655378:AMK655385 AWG655378:AWG655385 BGC655378:BGC655385 BPY655378:BPY655385 BZU655378:BZU655385 CJQ655378:CJQ655385 CTM655378:CTM655385 DDI655378:DDI655385 DNE655378:DNE655385 DXA655378:DXA655385 EGW655378:EGW655385 EQS655378:EQS655385 FAO655378:FAO655385 FKK655378:FKK655385 FUG655378:FUG655385 GEC655378:GEC655385 GNY655378:GNY655385 GXU655378:GXU655385 HHQ655378:HHQ655385 HRM655378:HRM655385 IBI655378:IBI655385 ILE655378:ILE655385 IVA655378:IVA655385 JEW655378:JEW655385 JOS655378:JOS655385 JYO655378:JYO655385 KIK655378:KIK655385 KSG655378:KSG655385 LCC655378:LCC655385 LLY655378:LLY655385 LVU655378:LVU655385 MFQ655378:MFQ655385 MPM655378:MPM655385 MZI655378:MZI655385 NJE655378:NJE655385 NTA655378:NTA655385 OCW655378:OCW655385 OMS655378:OMS655385 OWO655378:OWO655385 PGK655378:PGK655385 PQG655378:PQG655385 QAC655378:QAC655385 QJY655378:QJY655385 QTU655378:QTU655385 RDQ655378:RDQ655385 RNM655378:RNM655385 RXI655378:RXI655385 SHE655378:SHE655385 SRA655378:SRA655385 TAW655378:TAW655385 TKS655378:TKS655385 TUO655378:TUO655385 UEK655378:UEK655385 UOG655378:UOG655385 UYC655378:UYC655385 VHY655378:VHY655385 VRU655378:VRU655385 WBQ655378:WBQ655385 WLM655378:WLM655385 WVI655378:WVI655385 A720914:A720921 IW720914:IW720921 SS720914:SS720921 ACO720914:ACO720921 AMK720914:AMK720921 AWG720914:AWG720921 BGC720914:BGC720921 BPY720914:BPY720921 BZU720914:BZU720921 CJQ720914:CJQ720921 CTM720914:CTM720921 DDI720914:DDI720921 DNE720914:DNE720921 DXA720914:DXA720921 EGW720914:EGW720921 EQS720914:EQS720921 FAO720914:FAO720921 FKK720914:FKK720921 FUG720914:FUG720921 GEC720914:GEC720921 GNY720914:GNY720921 GXU720914:GXU720921 HHQ720914:HHQ720921 HRM720914:HRM720921 IBI720914:IBI720921 ILE720914:ILE720921 IVA720914:IVA720921 JEW720914:JEW720921 JOS720914:JOS720921 JYO720914:JYO720921 KIK720914:KIK720921 KSG720914:KSG720921 LCC720914:LCC720921 LLY720914:LLY720921 LVU720914:LVU720921 MFQ720914:MFQ720921 MPM720914:MPM720921 MZI720914:MZI720921 NJE720914:NJE720921 NTA720914:NTA720921 OCW720914:OCW720921 OMS720914:OMS720921 OWO720914:OWO720921 PGK720914:PGK720921 PQG720914:PQG720921 QAC720914:QAC720921 QJY720914:QJY720921 QTU720914:QTU720921 RDQ720914:RDQ720921 RNM720914:RNM720921 RXI720914:RXI720921 SHE720914:SHE720921 SRA720914:SRA720921 TAW720914:TAW720921 TKS720914:TKS720921 TUO720914:TUO720921 UEK720914:UEK720921 UOG720914:UOG720921 UYC720914:UYC720921 VHY720914:VHY720921 VRU720914:VRU720921 WBQ720914:WBQ720921 WLM720914:WLM720921 WVI720914:WVI720921 A786450:A786457 IW786450:IW786457 SS786450:SS786457 ACO786450:ACO786457 AMK786450:AMK786457 AWG786450:AWG786457 BGC786450:BGC786457 BPY786450:BPY786457 BZU786450:BZU786457 CJQ786450:CJQ786457 CTM786450:CTM786457 DDI786450:DDI786457 DNE786450:DNE786457 DXA786450:DXA786457 EGW786450:EGW786457 EQS786450:EQS786457 FAO786450:FAO786457 FKK786450:FKK786457 FUG786450:FUG786457 GEC786450:GEC786457 GNY786450:GNY786457 GXU786450:GXU786457 HHQ786450:HHQ786457 HRM786450:HRM786457 IBI786450:IBI786457 ILE786450:ILE786457 IVA786450:IVA786457 JEW786450:JEW786457 JOS786450:JOS786457 JYO786450:JYO786457 KIK786450:KIK786457 KSG786450:KSG786457 LCC786450:LCC786457 LLY786450:LLY786457 LVU786450:LVU786457 MFQ786450:MFQ786457 MPM786450:MPM786457 MZI786450:MZI786457 NJE786450:NJE786457 NTA786450:NTA786457 OCW786450:OCW786457 OMS786450:OMS786457 OWO786450:OWO786457 PGK786450:PGK786457 PQG786450:PQG786457 QAC786450:QAC786457 QJY786450:QJY786457 QTU786450:QTU786457 RDQ786450:RDQ786457 RNM786450:RNM786457 RXI786450:RXI786457 SHE786450:SHE786457 SRA786450:SRA786457 TAW786450:TAW786457 TKS786450:TKS786457 TUO786450:TUO786457 UEK786450:UEK786457 UOG786450:UOG786457 UYC786450:UYC786457 VHY786450:VHY786457 VRU786450:VRU786457 WBQ786450:WBQ786457 WLM786450:WLM786457 WVI786450:WVI786457 A851986:A851993 IW851986:IW851993 SS851986:SS851993 ACO851986:ACO851993 AMK851986:AMK851993 AWG851986:AWG851993 BGC851986:BGC851993 BPY851986:BPY851993 BZU851986:BZU851993 CJQ851986:CJQ851993 CTM851986:CTM851993 DDI851986:DDI851993 DNE851986:DNE851993 DXA851986:DXA851993 EGW851986:EGW851993 EQS851986:EQS851993 FAO851986:FAO851993 FKK851986:FKK851993 FUG851986:FUG851993 GEC851986:GEC851993 GNY851986:GNY851993 GXU851986:GXU851993 HHQ851986:HHQ851993 HRM851986:HRM851993 IBI851986:IBI851993 ILE851986:ILE851993 IVA851986:IVA851993 JEW851986:JEW851993 JOS851986:JOS851993 JYO851986:JYO851993 KIK851986:KIK851993 KSG851986:KSG851993 LCC851986:LCC851993 LLY851986:LLY851993 LVU851986:LVU851993 MFQ851986:MFQ851993 MPM851986:MPM851993 MZI851986:MZI851993 NJE851986:NJE851993 NTA851986:NTA851993 OCW851986:OCW851993 OMS851986:OMS851993 OWO851986:OWO851993 PGK851986:PGK851993 PQG851986:PQG851993 QAC851986:QAC851993 QJY851986:QJY851993 QTU851986:QTU851993 RDQ851986:RDQ851993 RNM851986:RNM851993 RXI851986:RXI851993 SHE851986:SHE851993 SRA851986:SRA851993 TAW851986:TAW851993 TKS851986:TKS851993 TUO851986:TUO851993 UEK851986:UEK851993 UOG851986:UOG851993 UYC851986:UYC851993 VHY851986:VHY851993 VRU851986:VRU851993 WBQ851986:WBQ851993 WLM851986:WLM851993 WVI851986:WVI851993 A917522:A917529 IW917522:IW917529 SS917522:SS917529 ACO917522:ACO917529 AMK917522:AMK917529 AWG917522:AWG917529 BGC917522:BGC917529 BPY917522:BPY917529 BZU917522:BZU917529 CJQ917522:CJQ917529 CTM917522:CTM917529 DDI917522:DDI917529 DNE917522:DNE917529 DXA917522:DXA917529 EGW917522:EGW917529 EQS917522:EQS917529 FAO917522:FAO917529 FKK917522:FKK917529 FUG917522:FUG917529 GEC917522:GEC917529 GNY917522:GNY917529 GXU917522:GXU917529 HHQ917522:HHQ917529 HRM917522:HRM917529 IBI917522:IBI917529 ILE917522:ILE917529 IVA917522:IVA917529 JEW917522:JEW917529 JOS917522:JOS917529 JYO917522:JYO917529 KIK917522:KIK917529 KSG917522:KSG917529 LCC917522:LCC917529 LLY917522:LLY917529 LVU917522:LVU917529 MFQ917522:MFQ917529 MPM917522:MPM917529 MZI917522:MZI917529 NJE917522:NJE917529 NTA917522:NTA917529 OCW917522:OCW917529 OMS917522:OMS917529 OWO917522:OWO917529 PGK917522:PGK917529 PQG917522:PQG917529 QAC917522:QAC917529 QJY917522:QJY917529 QTU917522:QTU917529 RDQ917522:RDQ917529 RNM917522:RNM917529 RXI917522:RXI917529 SHE917522:SHE917529 SRA917522:SRA917529 TAW917522:TAW917529 TKS917522:TKS917529 TUO917522:TUO917529 UEK917522:UEK917529 UOG917522:UOG917529 UYC917522:UYC917529 VHY917522:VHY917529 VRU917522:VRU917529 WBQ917522:WBQ917529 WLM917522:WLM917529 WVI917522:WVI917529 A983058:A983065 IW983058:IW983065 SS983058:SS983065 ACO983058:ACO983065 AMK983058:AMK983065 AWG983058:AWG983065 BGC983058:BGC983065 BPY983058:BPY983065 BZU983058:BZU983065 CJQ983058:CJQ983065 CTM983058:CTM983065 DDI983058:DDI983065 DNE983058:DNE983065 DXA983058:DXA983065 EGW983058:EGW983065 EQS983058:EQS983065 FAO983058:FAO983065 FKK983058:FKK983065 FUG983058:FUG983065 GEC983058:GEC983065 GNY983058:GNY983065 GXU983058:GXU983065 HHQ983058:HHQ983065 HRM983058:HRM983065 IBI983058:IBI983065 ILE983058:ILE983065 IVA983058:IVA983065 JEW983058:JEW983065 JOS983058:JOS983065 JYO983058:JYO983065 KIK983058:KIK983065 KSG983058:KSG983065 LCC983058:LCC983065 LLY983058:LLY983065 LVU983058:LVU983065 MFQ983058:MFQ983065 MPM983058:MPM983065 MZI983058:MZI983065 NJE983058:NJE983065 NTA983058:NTA983065 OCW983058:OCW983065 OMS983058:OMS983065 OWO983058:OWO983065 PGK983058:PGK983065 PQG983058:PQG983065 QAC983058:QAC983065 QJY983058:QJY983065 QTU983058:QTU983065 RDQ983058:RDQ983065 RNM983058:RNM983065 RXI983058:RXI983065 SHE983058:SHE983065 SRA983058:SRA983065 TAW983058:TAW983065 TKS983058:TKS983065 TUO983058:TUO983065 UEK983058:UEK983065 UOG983058:UOG983065 UYC983058:UYC983065 VHY983058:VHY983065 VRU983058:VRU983065 WBQ983058:WBQ983065 WLM983058:WLM983065 WVI983058:WVI983065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formula1>$A$42:$A$53</formula1>
    </dataValidation>
    <dataValidation type="list" allowBlank="1" showInputMessage="1" showErrorMessage="1"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E21:E28 JA21:JA28 SW21:SW28 ACS21:ACS28 AMO21:AMO28 AWK21:AWK28 BGG21:BGG28 BQC21:BQC28 BZY21:BZY28 CJU21:CJU28 CTQ21:CTQ28 DDM21:DDM28 DNI21:DNI28 DXE21:DXE28 EHA21:EHA28 EQW21:EQW28 FAS21:FAS28 FKO21:FKO28 FUK21:FUK28 GEG21:GEG28 GOC21:GOC28 GXY21:GXY28 HHU21:HHU28 HRQ21:HRQ28 IBM21:IBM28 ILI21:ILI28 IVE21:IVE28 JFA21:JFA28 JOW21:JOW28 JYS21:JYS28 KIO21:KIO28 KSK21:KSK28 LCG21:LCG28 LMC21:LMC28 LVY21:LVY28 MFU21:MFU28 MPQ21:MPQ28 MZM21:MZM28 NJI21:NJI28 NTE21:NTE28 ODA21:ODA28 OMW21:OMW28 OWS21:OWS28 PGO21:PGO28 PQK21:PQK28 QAG21:QAG28 QKC21:QKC28 QTY21:QTY28 RDU21:RDU28 RNQ21:RNQ28 RXM21:RXM28 SHI21:SHI28 SRE21:SRE28 TBA21:TBA28 TKW21:TKW28 TUS21:TUS28 UEO21:UEO28 UOK21:UOK28 UYG21:UYG28 VIC21:VIC28 VRY21:VRY28 WBU21:WBU28 WLQ21:WLQ28 WVM21:WVM28 E65557:E65564 JA65557:JA65564 SW65557:SW65564 ACS65557:ACS65564 AMO65557:AMO65564 AWK65557:AWK65564 BGG65557:BGG65564 BQC65557:BQC65564 BZY65557:BZY65564 CJU65557:CJU65564 CTQ65557:CTQ65564 DDM65557:DDM65564 DNI65557:DNI65564 DXE65557:DXE65564 EHA65557:EHA65564 EQW65557:EQW65564 FAS65557:FAS65564 FKO65557:FKO65564 FUK65557:FUK65564 GEG65557:GEG65564 GOC65557:GOC65564 GXY65557:GXY65564 HHU65557:HHU65564 HRQ65557:HRQ65564 IBM65557:IBM65564 ILI65557:ILI65564 IVE65557:IVE65564 JFA65557:JFA65564 JOW65557:JOW65564 JYS65557:JYS65564 KIO65557:KIO65564 KSK65557:KSK65564 LCG65557:LCG65564 LMC65557:LMC65564 LVY65557:LVY65564 MFU65557:MFU65564 MPQ65557:MPQ65564 MZM65557:MZM65564 NJI65557:NJI65564 NTE65557:NTE65564 ODA65557:ODA65564 OMW65557:OMW65564 OWS65557:OWS65564 PGO65557:PGO65564 PQK65557:PQK65564 QAG65557:QAG65564 QKC65557:QKC65564 QTY65557:QTY65564 RDU65557:RDU65564 RNQ65557:RNQ65564 RXM65557:RXM65564 SHI65557:SHI65564 SRE65557:SRE65564 TBA65557:TBA65564 TKW65557:TKW65564 TUS65557:TUS65564 UEO65557:UEO65564 UOK65557:UOK65564 UYG65557:UYG65564 VIC65557:VIC65564 VRY65557:VRY65564 WBU65557:WBU65564 WLQ65557:WLQ65564 WVM65557:WVM65564 E131093:E131100 JA131093:JA131100 SW131093:SW131100 ACS131093:ACS131100 AMO131093:AMO131100 AWK131093:AWK131100 BGG131093:BGG131100 BQC131093:BQC131100 BZY131093:BZY131100 CJU131093:CJU131100 CTQ131093:CTQ131100 DDM131093:DDM131100 DNI131093:DNI131100 DXE131093:DXE131100 EHA131093:EHA131100 EQW131093:EQW131100 FAS131093:FAS131100 FKO131093:FKO131100 FUK131093:FUK131100 GEG131093:GEG131100 GOC131093:GOC131100 GXY131093:GXY131100 HHU131093:HHU131100 HRQ131093:HRQ131100 IBM131093:IBM131100 ILI131093:ILI131100 IVE131093:IVE131100 JFA131093:JFA131100 JOW131093:JOW131100 JYS131093:JYS131100 KIO131093:KIO131100 KSK131093:KSK131100 LCG131093:LCG131100 LMC131093:LMC131100 LVY131093:LVY131100 MFU131093:MFU131100 MPQ131093:MPQ131100 MZM131093:MZM131100 NJI131093:NJI131100 NTE131093:NTE131100 ODA131093:ODA131100 OMW131093:OMW131100 OWS131093:OWS131100 PGO131093:PGO131100 PQK131093:PQK131100 QAG131093:QAG131100 QKC131093:QKC131100 QTY131093:QTY131100 RDU131093:RDU131100 RNQ131093:RNQ131100 RXM131093:RXM131100 SHI131093:SHI131100 SRE131093:SRE131100 TBA131093:TBA131100 TKW131093:TKW131100 TUS131093:TUS131100 UEO131093:UEO131100 UOK131093:UOK131100 UYG131093:UYG131100 VIC131093:VIC131100 VRY131093:VRY131100 WBU131093:WBU131100 WLQ131093:WLQ131100 WVM131093:WVM131100 E196629:E196636 JA196629:JA196636 SW196629:SW196636 ACS196629:ACS196636 AMO196629:AMO196636 AWK196629:AWK196636 BGG196629:BGG196636 BQC196629:BQC196636 BZY196629:BZY196636 CJU196629:CJU196636 CTQ196629:CTQ196636 DDM196629:DDM196636 DNI196629:DNI196636 DXE196629:DXE196636 EHA196629:EHA196636 EQW196629:EQW196636 FAS196629:FAS196636 FKO196629:FKO196636 FUK196629:FUK196636 GEG196629:GEG196636 GOC196629:GOC196636 GXY196629:GXY196636 HHU196629:HHU196636 HRQ196629:HRQ196636 IBM196629:IBM196636 ILI196629:ILI196636 IVE196629:IVE196636 JFA196629:JFA196636 JOW196629:JOW196636 JYS196629:JYS196636 KIO196629:KIO196636 KSK196629:KSK196636 LCG196629:LCG196636 LMC196629:LMC196636 LVY196629:LVY196636 MFU196629:MFU196636 MPQ196629:MPQ196636 MZM196629:MZM196636 NJI196629:NJI196636 NTE196629:NTE196636 ODA196629:ODA196636 OMW196629:OMW196636 OWS196629:OWS196636 PGO196629:PGO196636 PQK196629:PQK196636 QAG196629:QAG196636 QKC196629:QKC196636 QTY196629:QTY196636 RDU196629:RDU196636 RNQ196629:RNQ196636 RXM196629:RXM196636 SHI196629:SHI196636 SRE196629:SRE196636 TBA196629:TBA196636 TKW196629:TKW196636 TUS196629:TUS196636 UEO196629:UEO196636 UOK196629:UOK196636 UYG196629:UYG196636 VIC196629:VIC196636 VRY196629:VRY196636 WBU196629:WBU196636 WLQ196629:WLQ196636 WVM196629:WVM196636 E262165:E262172 JA262165:JA262172 SW262165:SW262172 ACS262165:ACS262172 AMO262165:AMO262172 AWK262165:AWK262172 BGG262165:BGG262172 BQC262165:BQC262172 BZY262165:BZY262172 CJU262165:CJU262172 CTQ262165:CTQ262172 DDM262165:DDM262172 DNI262165:DNI262172 DXE262165:DXE262172 EHA262165:EHA262172 EQW262165:EQW262172 FAS262165:FAS262172 FKO262165:FKO262172 FUK262165:FUK262172 GEG262165:GEG262172 GOC262165:GOC262172 GXY262165:GXY262172 HHU262165:HHU262172 HRQ262165:HRQ262172 IBM262165:IBM262172 ILI262165:ILI262172 IVE262165:IVE262172 JFA262165:JFA262172 JOW262165:JOW262172 JYS262165:JYS262172 KIO262165:KIO262172 KSK262165:KSK262172 LCG262165:LCG262172 LMC262165:LMC262172 LVY262165:LVY262172 MFU262165:MFU262172 MPQ262165:MPQ262172 MZM262165:MZM262172 NJI262165:NJI262172 NTE262165:NTE262172 ODA262165:ODA262172 OMW262165:OMW262172 OWS262165:OWS262172 PGO262165:PGO262172 PQK262165:PQK262172 QAG262165:QAG262172 QKC262165:QKC262172 QTY262165:QTY262172 RDU262165:RDU262172 RNQ262165:RNQ262172 RXM262165:RXM262172 SHI262165:SHI262172 SRE262165:SRE262172 TBA262165:TBA262172 TKW262165:TKW262172 TUS262165:TUS262172 UEO262165:UEO262172 UOK262165:UOK262172 UYG262165:UYG262172 VIC262165:VIC262172 VRY262165:VRY262172 WBU262165:WBU262172 WLQ262165:WLQ262172 WVM262165:WVM262172 E327701:E327708 JA327701:JA327708 SW327701:SW327708 ACS327701:ACS327708 AMO327701:AMO327708 AWK327701:AWK327708 BGG327701:BGG327708 BQC327701:BQC327708 BZY327701:BZY327708 CJU327701:CJU327708 CTQ327701:CTQ327708 DDM327701:DDM327708 DNI327701:DNI327708 DXE327701:DXE327708 EHA327701:EHA327708 EQW327701:EQW327708 FAS327701:FAS327708 FKO327701:FKO327708 FUK327701:FUK327708 GEG327701:GEG327708 GOC327701:GOC327708 GXY327701:GXY327708 HHU327701:HHU327708 HRQ327701:HRQ327708 IBM327701:IBM327708 ILI327701:ILI327708 IVE327701:IVE327708 JFA327701:JFA327708 JOW327701:JOW327708 JYS327701:JYS327708 KIO327701:KIO327708 KSK327701:KSK327708 LCG327701:LCG327708 LMC327701:LMC327708 LVY327701:LVY327708 MFU327701:MFU327708 MPQ327701:MPQ327708 MZM327701:MZM327708 NJI327701:NJI327708 NTE327701:NTE327708 ODA327701:ODA327708 OMW327701:OMW327708 OWS327701:OWS327708 PGO327701:PGO327708 PQK327701:PQK327708 QAG327701:QAG327708 QKC327701:QKC327708 QTY327701:QTY327708 RDU327701:RDU327708 RNQ327701:RNQ327708 RXM327701:RXM327708 SHI327701:SHI327708 SRE327701:SRE327708 TBA327701:TBA327708 TKW327701:TKW327708 TUS327701:TUS327708 UEO327701:UEO327708 UOK327701:UOK327708 UYG327701:UYG327708 VIC327701:VIC327708 VRY327701:VRY327708 WBU327701:WBU327708 WLQ327701:WLQ327708 WVM327701:WVM327708 E393237:E393244 JA393237:JA393244 SW393237:SW393244 ACS393237:ACS393244 AMO393237:AMO393244 AWK393237:AWK393244 BGG393237:BGG393244 BQC393237:BQC393244 BZY393237:BZY393244 CJU393237:CJU393244 CTQ393237:CTQ393244 DDM393237:DDM393244 DNI393237:DNI393244 DXE393237:DXE393244 EHA393237:EHA393244 EQW393237:EQW393244 FAS393237:FAS393244 FKO393237:FKO393244 FUK393237:FUK393244 GEG393237:GEG393244 GOC393237:GOC393244 GXY393237:GXY393244 HHU393237:HHU393244 HRQ393237:HRQ393244 IBM393237:IBM393244 ILI393237:ILI393244 IVE393237:IVE393244 JFA393237:JFA393244 JOW393237:JOW393244 JYS393237:JYS393244 KIO393237:KIO393244 KSK393237:KSK393244 LCG393237:LCG393244 LMC393237:LMC393244 LVY393237:LVY393244 MFU393237:MFU393244 MPQ393237:MPQ393244 MZM393237:MZM393244 NJI393237:NJI393244 NTE393237:NTE393244 ODA393237:ODA393244 OMW393237:OMW393244 OWS393237:OWS393244 PGO393237:PGO393244 PQK393237:PQK393244 QAG393237:QAG393244 QKC393237:QKC393244 QTY393237:QTY393244 RDU393237:RDU393244 RNQ393237:RNQ393244 RXM393237:RXM393244 SHI393237:SHI393244 SRE393237:SRE393244 TBA393237:TBA393244 TKW393237:TKW393244 TUS393237:TUS393244 UEO393237:UEO393244 UOK393237:UOK393244 UYG393237:UYG393244 VIC393237:VIC393244 VRY393237:VRY393244 WBU393237:WBU393244 WLQ393237:WLQ393244 WVM393237:WVM393244 E458773:E458780 JA458773:JA458780 SW458773:SW458780 ACS458773:ACS458780 AMO458773:AMO458780 AWK458773:AWK458780 BGG458773:BGG458780 BQC458773:BQC458780 BZY458773:BZY458780 CJU458773:CJU458780 CTQ458773:CTQ458780 DDM458773:DDM458780 DNI458773:DNI458780 DXE458773:DXE458780 EHA458773:EHA458780 EQW458773:EQW458780 FAS458773:FAS458780 FKO458773:FKO458780 FUK458773:FUK458780 GEG458773:GEG458780 GOC458773:GOC458780 GXY458773:GXY458780 HHU458773:HHU458780 HRQ458773:HRQ458780 IBM458773:IBM458780 ILI458773:ILI458780 IVE458773:IVE458780 JFA458773:JFA458780 JOW458773:JOW458780 JYS458773:JYS458780 KIO458773:KIO458780 KSK458773:KSK458780 LCG458773:LCG458780 LMC458773:LMC458780 LVY458773:LVY458780 MFU458773:MFU458780 MPQ458773:MPQ458780 MZM458773:MZM458780 NJI458773:NJI458780 NTE458773:NTE458780 ODA458773:ODA458780 OMW458773:OMW458780 OWS458773:OWS458780 PGO458773:PGO458780 PQK458773:PQK458780 QAG458773:QAG458780 QKC458773:QKC458780 QTY458773:QTY458780 RDU458773:RDU458780 RNQ458773:RNQ458780 RXM458773:RXM458780 SHI458773:SHI458780 SRE458773:SRE458780 TBA458773:TBA458780 TKW458773:TKW458780 TUS458773:TUS458780 UEO458773:UEO458780 UOK458773:UOK458780 UYG458773:UYG458780 VIC458773:VIC458780 VRY458773:VRY458780 WBU458773:WBU458780 WLQ458773:WLQ458780 WVM458773:WVM458780 E524309:E524316 JA524309:JA524316 SW524309:SW524316 ACS524309:ACS524316 AMO524309:AMO524316 AWK524309:AWK524316 BGG524309:BGG524316 BQC524309:BQC524316 BZY524309:BZY524316 CJU524309:CJU524316 CTQ524309:CTQ524316 DDM524309:DDM524316 DNI524309:DNI524316 DXE524309:DXE524316 EHA524309:EHA524316 EQW524309:EQW524316 FAS524309:FAS524316 FKO524309:FKO524316 FUK524309:FUK524316 GEG524309:GEG524316 GOC524309:GOC524316 GXY524309:GXY524316 HHU524309:HHU524316 HRQ524309:HRQ524316 IBM524309:IBM524316 ILI524309:ILI524316 IVE524309:IVE524316 JFA524309:JFA524316 JOW524309:JOW524316 JYS524309:JYS524316 KIO524309:KIO524316 KSK524309:KSK524316 LCG524309:LCG524316 LMC524309:LMC524316 LVY524309:LVY524316 MFU524309:MFU524316 MPQ524309:MPQ524316 MZM524309:MZM524316 NJI524309:NJI524316 NTE524309:NTE524316 ODA524309:ODA524316 OMW524309:OMW524316 OWS524309:OWS524316 PGO524309:PGO524316 PQK524309:PQK524316 QAG524309:QAG524316 QKC524309:QKC524316 QTY524309:QTY524316 RDU524309:RDU524316 RNQ524309:RNQ524316 RXM524309:RXM524316 SHI524309:SHI524316 SRE524309:SRE524316 TBA524309:TBA524316 TKW524309:TKW524316 TUS524309:TUS524316 UEO524309:UEO524316 UOK524309:UOK524316 UYG524309:UYG524316 VIC524309:VIC524316 VRY524309:VRY524316 WBU524309:WBU524316 WLQ524309:WLQ524316 WVM524309:WVM524316 E589845:E589852 JA589845:JA589852 SW589845:SW589852 ACS589845:ACS589852 AMO589845:AMO589852 AWK589845:AWK589852 BGG589845:BGG589852 BQC589845:BQC589852 BZY589845:BZY589852 CJU589845:CJU589852 CTQ589845:CTQ589852 DDM589845:DDM589852 DNI589845:DNI589852 DXE589845:DXE589852 EHA589845:EHA589852 EQW589845:EQW589852 FAS589845:FAS589852 FKO589845:FKO589852 FUK589845:FUK589852 GEG589845:GEG589852 GOC589845:GOC589852 GXY589845:GXY589852 HHU589845:HHU589852 HRQ589845:HRQ589852 IBM589845:IBM589852 ILI589845:ILI589852 IVE589845:IVE589852 JFA589845:JFA589852 JOW589845:JOW589852 JYS589845:JYS589852 KIO589845:KIO589852 KSK589845:KSK589852 LCG589845:LCG589852 LMC589845:LMC589852 LVY589845:LVY589852 MFU589845:MFU589852 MPQ589845:MPQ589852 MZM589845:MZM589852 NJI589845:NJI589852 NTE589845:NTE589852 ODA589845:ODA589852 OMW589845:OMW589852 OWS589845:OWS589852 PGO589845:PGO589852 PQK589845:PQK589852 QAG589845:QAG589852 QKC589845:QKC589852 QTY589845:QTY589852 RDU589845:RDU589852 RNQ589845:RNQ589852 RXM589845:RXM589852 SHI589845:SHI589852 SRE589845:SRE589852 TBA589845:TBA589852 TKW589845:TKW589852 TUS589845:TUS589852 UEO589845:UEO589852 UOK589845:UOK589852 UYG589845:UYG589852 VIC589845:VIC589852 VRY589845:VRY589852 WBU589845:WBU589852 WLQ589845:WLQ589852 WVM589845:WVM589852 E655381:E655388 JA655381:JA655388 SW655381:SW655388 ACS655381:ACS655388 AMO655381:AMO655388 AWK655381:AWK655388 BGG655381:BGG655388 BQC655381:BQC655388 BZY655381:BZY655388 CJU655381:CJU655388 CTQ655381:CTQ655388 DDM655381:DDM655388 DNI655381:DNI655388 DXE655381:DXE655388 EHA655381:EHA655388 EQW655381:EQW655388 FAS655381:FAS655388 FKO655381:FKO655388 FUK655381:FUK655388 GEG655381:GEG655388 GOC655381:GOC655388 GXY655381:GXY655388 HHU655381:HHU655388 HRQ655381:HRQ655388 IBM655381:IBM655388 ILI655381:ILI655388 IVE655381:IVE655388 JFA655381:JFA655388 JOW655381:JOW655388 JYS655381:JYS655388 KIO655381:KIO655388 KSK655381:KSK655388 LCG655381:LCG655388 LMC655381:LMC655388 LVY655381:LVY655388 MFU655381:MFU655388 MPQ655381:MPQ655388 MZM655381:MZM655388 NJI655381:NJI655388 NTE655381:NTE655388 ODA655381:ODA655388 OMW655381:OMW655388 OWS655381:OWS655388 PGO655381:PGO655388 PQK655381:PQK655388 QAG655381:QAG655388 QKC655381:QKC655388 QTY655381:QTY655388 RDU655381:RDU655388 RNQ655381:RNQ655388 RXM655381:RXM655388 SHI655381:SHI655388 SRE655381:SRE655388 TBA655381:TBA655388 TKW655381:TKW655388 TUS655381:TUS655388 UEO655381:UEO655388 UOK655381:UOK655388 UYG655381:UYG655388 VIC655381:VIC655388 VRY655381:VRY655388 WBU655381:WBU655388 WLQ655381:WLQ655388 WVM655381:WVM655388 E720917:E720924 JA720917:JA720924 SW720917:SW720924 ACS720917:ACS720924 AMO720917:AMO720924 AWK720917:AWK720924 BGG720917:BGG720924 BQC720917:BQC720924 BZY720917:BZY720924 CJU720917:CJU720924 CTQ720917:CTQ720924 DDM720917:DDM720924 DNI720917:DNI720924 DXE720917:DXE720924 EHA720917:EHA720924 EQW720917:EQW720924 FAS720917:FAS720924 FKO720917:FKO720924 FUK720917:FUK720924 GEG720917:GEG720924 GOC720917:GOC720924 GXY720917:GXY720924 HHU720917:HHU720924 HRQ720917:HRQ720924 IBM720917:IBM720924 ILI720917:ILI720924 IVE720917:IVE720924 JFA720917:JFA720924 JOW720917:JOW720924 JYS720917:JYS720924 KIO720917:KIO720924 KSK720917:KSK720924 LCG720917:LCG720924 LMC720917:LMC720924 LVY720917:LVY720924 MFU720917:MFU720924 MPQ720917:MPQ720924 MZM720917:MZM720924 NJI720917:NJI720924 NTE720917:NTE720924 ODA720917:ODA720924 OMW720917:OMW720924 OWS720917:OWS720924 PGO720917:PGO720924 PQK720917:PQK720924 QAG720917:QAG720924 QKC720917:QKC720924 QTY720917:QTY720924 RDU720917:RDU720924 RNQ720917:RNQ720924 RXM720917:RXM720924 SHI720917:SHI720924 SRE720917:SRE720924 TBA720917:TBA720924 TKW720917:TKW720924 TUS720917:TUS720924 UEO720917:UEO720924 UOK720917:UOK720924 UYG720917:UYG720924 VIC720917:VIC720924 VRY720917:VRY720924 WBU720917:WBU720924 WLQ720917:WLQ720924 WVM720917:WVM720924 E786453:E786460 JA786453:JA786460 SW786453:SW786460 ACS786453:ACS786460 AMO786453:AMO786460 AWK786453:AWK786460 BGG786453:BGG786460 BQC786453:BQC786460 BZY786453:BZY786460 CJU786453:CJU786460 CTQ786453:CTQ786460 DDM786453:DDM786460 DNI786453:DNI786460 DXE786453:DXE786460 EHA786453:EHA786460 EQW786453:EQW786460 FAS786453:FAS786460 FKO786453:FKO786460 FUK786453:FUK786460 GEG786453:GEG786460 GOC786453:GOC786460 GXY786453:GXY786460 HHU786453:HHU786460 HRQ786453:HRQ786460 IBM786453:IBM786460 ILI786453:ILI786460 IVE786453:IVE786460 JFA786453:JFA786460 JOW786453:JOW786460 JYS786453:JYS786460 KIO786453:KIO786460 KSK786453:KSK786460 LCG786453:LCG786460 LMC786453:LMC786460 LVY786453:LVY786460 MFU786453:MFU786460 MPQ786453:MPQ786460 MZM786453:MZM786460 NJI786453:NJI786460 NTE786453:NTE786460 ODA786453:ODA786460 OMW786453:OMW786460 OWS786453:OWS786460 PGO786453:PGO786460 PQK786453:PQK786460 QAG786453:QAG786460 QKC786453:QKC786460 QTY786453:QTY786460 RDU786453:RDU786460 RNQ786453:RNQ786460 RXM786453:RXM786460 SHI786453:SHI786460 SRE786453:SRE786460 TBA786453:TBA786460 TKW786453:TKW786460 TUS786453:TUS786460 UEO786453:UEO786460 UOK786453:UOK786460 UYG786453:UYG786460 VIC786453:VIC786460 VRY786453:VRY786460 WBU786453:WBU786460 WLQ786453:WLQ786460 WVM786453:WVM786460 E851989:E851996 JA851989:JA851996 SW851989:SW851996 ACS851989:ACS851996 AMO851989:AMO851996 AWK851989:AWK851996 BGG851989:BGG851996 BQC851989:BQC851996 BZY851989:BZY851996 CJU851989:CJU851996 CTQ851989:CTQ851996 DDM851989:DDM851996 DNI851989:DNI851996 DXE851989:DXE851996 EHA851989:EHA851996 EQW851989:EQW851996 FAS851989:FAS851996 FKO851989:FKO851996 FUK851989:FUK851996 GEG851989:GEG851996 GOC851989:GOC851996 GXY851989:GXY851996 HHU851989:HHU851996 HRQ851989:HRQ851996 IBM851989:IBM851996 ILI851989:ILI851996 IVE851989:IVE851996 JFA851989:JFA851996 JOW851989:JOW851996 JYS851989:JYS851996 KIO851989:KIO851996 KSK851989:KSK851996 LCG851989:LCG851996 LMC851989:LMC851996 LVY851989:LVY851996 MFU851989:MFU851996 MPQ851989:MPQ851996 MZM851989:MZM851996 NJI851989:NJI851996 NTE851989:NTE851996 ODA851989:ODA851996 OMW851989:OMW851996 OWS851989:OWS851996 PGO851989:PGO851996 PQK851989:PQK851996 QAG851989:QAG851996 QKC851989:QKC851996 QTY851989:QTY851996 RDU851989:RDU851996 RNQ851989:RNQ851996 RXM851989:RXM851996 SHI851989:SHI851996 SRE851989:SRE851996 TBA851989:TBA851996 TKW851989:TKW851996 TUS851989:TUS851996 UEO851989:UEO851996 UOK851989:UOK851996 UYG851989:UYG851996 VIC851989:VIC851996 VRY851989:VRY851996 WBU851989:WBU851996 WLQ851989:WLQ851996 WVM851989:WVM851996 E917525:E917532 JA917525:JA917532 SW917525:SW917532 ACS917525:ACS917532 AMO917525:AMO917532 AWK917525:AWK917532 BGG917525:BGG917532 BQC917525:BQC917532 BZY917525:BZY917532 CJU917525:CJU917532 CTQ917525:CTQ917532 DDM917525:DDM917532 DNI917525:DNI917532 DXE917525:DXE917532 EHA917525:EHA917532 EQW917525:EQW917532 FAS917525:FAS917532 FKO917525:FKO917532 FUK917525:FUK917532 GEG917525:GEG917532 GOC917525:GOC917532 GXY917525:GXY917532 HHU917525:HHU917532 HRQ917525:HRQ917532 IBM917525:IBM917532 ILI917525:ILI917532 IVE917525:IVE917532 JFA917525:JFA917532 JOW917525:JOW917532 JYS917525:JYS917532 KIO917525:KIO917532 KSK917525:KSK917532 LCG917525:LCG917532 LMC917525:LMC917532 LVY917525:LVY917532 MFU917525:MFU917532 MPQ917525:MPQ917532 MZM917525:MZM917532 NJI917525:NJI917532 NTE917525:NTE917532 ODA917525:ODA917532 OMW917525:OMW917532 OWS917525:OWS917532 PGO917525:PGO917532 PQK917525:PQK917532 QAG917525:QAG917532 QKC917525:QKC917532 QTY917525:QTY917532 RDU917525:RDU917532 RNQ917525:RNQ917532 RXM917525:RXM917532 SHI917525:SHI917532 SRE917525:SRE917532 TBA917525:TBA917532 TKW917525:TKW917532 TUS917525:TUS917532 UEO917525:UEO917532 UOK917525:UOK917532 UYG917525:UYG917532 VIC917525:VIC917532 VRY917525:VRY917532 WBU917525:WBU917532 WLQ917525:WLQ917532 WVM917525:WVM917532 E983061:E983068 JA983061:JA983068 SW983061:SW983068 ACS983061:ACS983068 AMO983061:AMO983068 AWK983061:AWK983068 BGG983061:BGG983068 BQC983061:BQC983068 BZY983061:BZY983068 CJU983061:CJU983068 CTQ983061:CTQ983068 DDM983061:DDM983068 DNI983061:DNI983068 DXE983061:DXE983068 EHA983061:EHA983068 EQW983061:EQW983068 FAS983061:FAS983068 FKO983061:FKO983068 FUK983061:FUK983068 GEG983061:GEG983068 GOC983061:GOC983068 GXY983061:GXY983068 HHU983061:HHU983068 HRQ983061:HRQ983068 IBM983061:IBM983068 ILI983061:ILI983068 IVE983061:IVE983068 JFA983061:JFA983068 JOW983061:JOW983068 JYS983061:JYS983068 KIO983061:KIO983068 KSK983061:KSK983068 LCG983061:LCG983068 LMC983061:LMC983068 LVY983061:LVY983068 MFU983061:MFU983068 MPQ983061:MPQ983068 MZM983061:MZM983068 NJI983061:NJI983068 NTE983061:NTE983068 ODA983061:ODA983068 OMW983061:OMW983068 OWS983061:OWS983068 PGO983061:PGO983068 PQK983061:PQK983068 QAG983061:QAG983068 QKC983061:QKC983068 QTY983061:QTY983068 RDU983061:RDU983068 RNQ983061:RNQ983068 RXM983061:RXM983068 SHI983061:SHI983068 SRE983061:SRE983068 TBA983061:TBA983068 TKW983061:TKW983068 TUS983061:TUS983068 UEO983061:UEO983068 UOK983061:UOK983068 UYG983061:UYG983068 VIC983061:VIC983068 VRY983061:VRY983068 WBU983061:WBU983068 WLQ983061:WLQ983068 WVM983061:WVM983068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formula1>$D$42:$D$56</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21:C28 IY21:IY28 SU21:SU28 ACQ21:ACQ28 AMM21:AMM28 AWI21:AWI28 BGE21:BGE28 BQA21:BQA28 BZW21:BZW28 CJS21:CJS28 CTO21:CTO28 DDK21:DDK28 DNG21:DNG28 DXC21:DXC28 EGY21:EGY28 EQU21:EQU28 FAQ21:FAQ28 FKM21:FKM28 FUI21:FUI28 GEE21:GEE28 GOA21:GOA28 GXW21:GXW28 HHS21:HHS28 HRO21:HRO28 IBK21:IBK28 ILG21:ILG28 IVC21:IVC28 JEY21:JEY28 JOU21:JOU28 JYQ21:JYQ28 KIM21:KIM28 KSI21:KSI28 LCE21:LCE28 LMA21:LMA28 LVW21:LVW28 MFS21:MFS28 MPO21:MPO28 MZK21:MZK28 NJG21:NJG28 NTC21:NTC28 OCY21:OCY28 OMU21:OMU28 OWQ21:OWQ28 PGM21:PGM28 PQI21:PQI28 QAE21:QAE28 QKA21:QKA28 QTW21:QTW28 RDS21:RDS28 RNO21:RNO28 RXK21:RXK28 SHG21:SHG28 SRC21:SRC28 TAY21:TAY28 TKU21:TKU28 TUQ21:TUQ28 UEM21:UEM28 UOI21:UOI28 UYE21:UYE28 VIA21:VIA28 VRW21:VRW28 WBS21:WBS28 WLO21:WLO28 WVK21:WVK28 C65557:C65564 IY65557:IY65564 SU65557:SU65564 ACQ65557:ACQ65564 AMM65557:AMM65564 AWI65557:AWI65564 BGE65557:BGE65564 BQA65557:BQA65564 BZW65557:BZW65564 CJS65557:CJS65564 CTO65557:CTO65564 DDK65557:DDK65564 DNG65557:DNG65564 DXC65557:DXC65564 EGY65557:EGY65564 EQU65557:EQU65564 FAQ65557:FAQ65564 FKM65557:FKM65564 FUI65557:FUI65564 GEE65557:GEE65564 GOA65557:GOA65564 GXW65557:GXW65564 HHS65557:HHS65564 HRO65557:HRO65564 IBK65557:IBK65564 ILG65557:ILG65564 IVC65557:IVC65564 JEY65557:JEY65564 JOU65557:JOU65564 JYQ65557:JYQ65564 KIM65557:KIM65564 KSI65557:KSI65564 LCE65557:LCE65564 LMA65557:LMA65564 LVW65557:LVW65564 MFS65557:MFS65564 MPO65557:MPO65564 MZK65557:MZK65564 NJG65557:NJG65564 NTC65557:NTC65564 OCY65557:OCY65564 OMU65557:OMU65564 OWQ65557:OWQ65564 PGM65557:PGM65564 PQI65557:PQI65564 QAE65557:QAE65564 QKA65557:QKA65564 QTW65557:QTW65564 RDS65557:RDS65564 RNO65557:RNO65564 RXK65557:RXK65564 SHG65557:SHG65564 SRC65557:SRC65564 TAY65557:TAY65564 TKU65557:TKU65564 TUQ65557:TUQ65564 UEM65557:UEM65564 UOI65557:UOI65564 UYE65557:UYE65564 VIA65557:VIA65564 VRW65557:VRW65564 WBS65557:WBS65564 WLO65557:WLO65564 WVK65557:WVK65564 C131093:C131100 IY131093:IY131100 SU131093:SU131100 ACQ131093:ACQ131100 AMM131093:AMM131100 AWI131093:AWI131100 BGE131093:BGE131100 BQA131093:BQA131100 BZW131093:BZW131100 CJS131093:CJS131100 CTO131093:CTO131100 DDK131093:DDK131100 DNG131093:DNG131100 DXC131093:DXC131100 EGY131093:EGY131100 EQU131093:EQU131100 FAQ131093:FAQ131100 FKM131093:FKM131100 FUI131093:FUI131100 GEE131093:GEE131100 GOA131093:GOA131100 GXW131093:GXW131100 HHS131093:HHS131100 HRO131093:HRO131100 IBK131093:IBK131100 ILG131093:ILG131100 IVC131093:IVC131100 JEY131093:JEY131100 JOU131093:JOU131100 JYQ131093:JYQ131100 KIM131093:KIM131100 KSI131093:KSI131100 LCE131093:LCE131100 LMA131093:LMA131100 LVW131093:LVW131100 MFS131093:MFS131100 MPO131093:MPO131100 MZK131093:MZK131100 NJG131093:NJG131100 NTC131093:NTC131100 OCY131093:OCY131100 OMU131093:OMU131100 OWQ131093:OWQ131100 PGM131093:PGM131100 PQI131093:PQI131100 QAE131093:QAE131100 QKA131093:QKA131100 QTW131093:QTW131100 RDS131093:RDS131100 RNO131093:RNO131100 RXK131093:RXK131100 SHG131093:SHG131100 SRC131093:SRC131100 TAY131093:TAY131100 TKU131093:TKU131100 TUQ131093:TUQ131100 UEM131093:UEM131100 UOI131093:UOI131100 UYE131093:UYE131100 VIA131093:VIA131100 VRW131093:VRW131100 WBS131093:WBS131100 WLO131093:WLO131100 WVK131093:WVK131100 C196629:C196636 IY196629:IY196636 SU196629:SU196636 ACQ196629:ACQ196636 AMM196629:AMM196636 AWI196629:AWI196636 BGE196629:BGE196636 BQA196629:BQA196636 BZW196629:BZW196636 CJS196629:CJS196636 CTO196629:CTO196636 DDK196629:DDK196636 DNG196629:DNG196636 DXC196629:DXC196636 EGY196629:EGY196636 EQU196629:EQU196636 FAQ196629:FAQ196636 FKM196629:FKM196636 FUI196629:FUI196636 GEE196629:GEE196636 GOA196629:GOA196636 GXW196629:GXW196636 HHS196629:HHS196636 HRO196629:HRO196636 IBK196629:IBK196636 ILG196629:ILG196636 IVC196629:IVC196636 JEY196629:JEY196636 JOU196629:JOU196636 JYQ196629:JYQ196636 KIM196629:KIM196636 KSI196629:KSI196636 LCE196629:LCE196636 LMA196629:LMA196636 LVW196629:LVW196636 MFS196629:MFS196636 MPO196629:MPO196636 MZK196629:MZK196636 NJG196629:NJG196636 NTC196629:NTC196636 OCY196629:OCY196636 OMU196629:OMU196636 OWQ196629:OWQ196636 PGM196629:PGM196636 PQI196629:PQI196636 QAE196629:QAE196636 QKA196629:QKA196636 QTW196629:QTW196636 RDS196629:RDS196636 RNO196629:RNO196636 RXK196629:RXK196636 SHG196629:SHG196636 SRC196629:SRC196636 TAY196629:TAY196636 TKU196629:TKU196636 TUQ196629:TUQ196636 UEM196629:UEM196636 UOI196629:UOI196636 UYE196629:UYE196636 VIA196629:VIA196636 VRW196629:VRW196636 WBS196629:WBS196636 WLO196629:WLO196636 WVK196629:WVK196636 C262165:C262172 IY262165:IY262172 SU262165:SU262172 ACQ262165:ACQ262172 AMM262165:AMM262172 AWI262165:AWI262172 BGE262165:BGE262172 BQA262165:BQA262172 BZW262165:BZW262172 CJS262165:CJS262172 CTO262165:CTO262172 DDK262165:DDK262172 DNG262165:DNG262172 DXC262165:DXC262172 EGY262165:EGY262172 EQU262165:EQU262172 FAQ262165:FAQ262172 FKM262165:FKM262172 FUI262165:FUI262172 GEE262165:GEE262172 GOA262165:GOA262172 GXW262165:GXW262172 HHS262165:HHS262172 HRO262165:HRO262172 IBK262165:IBK262172 ILG262165:ILG262172 IVC262165:IVC262172 JEY262165:JEY262172 JOU262165:JOU262172 JYQ262165:JYQ262172 KIM262165:KIM262172 KSI262165:KSI262172 LCE262165:LCE262172 LMA262165:LMA262172 LVW262165:LVW262172 MFS262165:MFS262172 MPO262165:MPO262172 MZK262165:MZK262172 NJG262165:NJG262172 NTC262165:NTC262172 OCY262165:OCY262172 OMU262165:OMU262172 OWQ262165:OWQ262172 PGM262165:PGM262172 PQI262165:PQI262172 QAE262165:QAE262172 QKA262165:QKA262172 QTW262165:QTW262172 RDS262165:RDS262172 RNO262165:RNO262172 RXK262165:RXK262172 SHG262165:SHG262172 SRC262165:SRC262172 TAY262165:TAY262172 TKU262165:TKU262172 TUQ262165:TUQ262172 UEM262165:UEM262172 UOI262165:UOI262172 UYE262165:UYE262172 VIA262165:VIA262172 VRW262165:VRW262172 WBS262165:WBS262172 WLO262165:WLO262172 WVK262165:WVK262172 C327701:C327708 IY327701:IY327708 SU327701:SU327708 ACQ327701:ACQ327708 AMM327701:AMM327708 AWI327701:AWI327708 BGE327701:BGE327708 BQA327701:BQA327708 BZW327701:BZW327708 CJS327701:CJS327708 CTO327701:CTO327708 DDK327701:DDK327708 DNG327701:DNG327708 DXC327701:DXC327708 EGY327701:EGY327708 EQU327701:EQU327708 FAQ327701:FAQ327708 FKM327701:FKM327708 FUI327701:FUI327708 GEE327701:GEE327708 GOA327701:GOA327708 GXW327701:GXW327708 HHS327701:HHS327708 HRO327701:HRO327708 IBK327701:IBK327708 ILG327701:ILG327708 IVC327701:IVC327708 JEY327701:JEY327708 JOU327701:JOU327708 JYQ327701:JYQ327708 KIM327701:KIM327708 KSI327701:KSI327708 LCE327701:LCE327708 LMA327701:LMA327708 LVW327701:LVW327708 MFS327701:MFS327708 MPO327701:MPO327708 MZK327701:MZK327708 NJG327701:NJG327708 NTC327701:NTC327708 OCY327701:OCY327708 OMU327701:OMU327708 OWQ327701:OWQ327708 PGM327701:PGM327708 PQI327701:PQI327708 QAE327701:QAE327708 QKA327701:QKA327708 QTW327701:QTW327708 RDS327701:RDS327708 RNO327701:RNO327708 RXK327701:RXK327708 SHG327701:SHG327708 SRC327701:SRC327708 TAY327701:TAY327708 TKU327701:TKU327708 TUQ327701:TUQ327708 UEM327701:UEM327708 UOI327701:UOI327708 UYE327701:UYE327708 VIA327701:VIA327708 VRW327701:VRW327708 WBS327701:WBS327708 WLO327701:WLO327708 WVK327701:WVK327708 C393237:C393244 IY393237:IY393244 SU393237:SU393244 ACQ393237:ACQ393244 AMM393237:AMM393244 AWI393237:AWI393244 BGE393237:BGE393244 BQA393237:BQA393244 BZW393237:BZW393244 CJS393237:CJS393244 CTO393237:CTO393244 DDK393237:DDK393244 DNG393237:DNG393244 DXC393237:DXC393244 EGY393237:EGY393244 EQU393237:EQU393244 FAQ393237:FAQ393244 FKM393237:FKM393244 FUI393237:FUI393244 GEE393237:GEE393244 GOA393237:GOA393244 GXW393237:GXW393244 HHS393237:HHS393244 HRO393237:HRO393244 IBK393237:IBK393244 ILG393237:ILG393244 IVC393237:IVC393244 JEY393237:JEY393244 JOU393237:JOU393244 JYQ393237:JYQ393244 KIM393237:KIM393244 KSI393237:KSI393244 LCE393237:LCE393244 LMA393237:LMA393244 LVW393237:LVW393244 MFS393237:MFS393244 MPO393237:MPO393244 MZK393237:MZK393244 NJG393237:NJG393244 NTC393237:NTC393244 OCY393237:OCY393244 OMU393237:OMU393244 OWQ393237:OWQ393244 PGM393237:PGM393244 PQI393237:PQI393244 QAE393237:QAE393244 QKA393237:QKA393244 QTW393237:QTW393244 RDS393237:RDS393244 RNO393237:RNO393244 RXK393237:RXK393244 SHG393237:SHG393244 SRC393237:SRC393244 TAY393237:TAY393244 TKU393237:TKU393244 TUQ393237:TUQ393244 UEM393237:UEM393244 UOI393237:UOI393244 UYE393237:UYE393244 VIA393237:VIA393244 VRW393237:VRW393244 WBS393237:WBS393244 WLO393237:WLO393244 WVK393237:WVK393244 C458773:C458780 IY458773:IY458780 SU458773:SU458780 ACQ458773:ACQ458780 AMM458773:AMM458780 AWI458773:AWI458780 BGE458773:BGE458780 BQA458773:BQA458780 BZW458773:BZW458780 CJS458773:CJS458780 CTO458773:CTO458780 DDK458773:DDK458780 DNG458773:DNG458780 DXC458773:DXC458780 EGY458773:EGY458780 EQU458773:EQU458780 FAQ458773:FAQ458780 FKM458773:FKM458780 FUI458773:FUI458780 GEE458773:GEE458780 GOA458773:GOA458780 GXW458773:GXW458780 HHS458773:HHS458780 HRO458773:HRO458780 IBK458773:IBK458780 ILG458773:ILG458780 IVC458773:IVC458780 JEY458773:JEY458780 JOU458773:JOU458780 JYQ458773:JYQ458780 KIM458773:KIM458780 KSI458773:KSI458780 LCE458773:LCE458780 LMA458773:LMA458780 LVW458773:LVW458780 MFS458773:MFS458780 MPO458773:MPO458780 MZK458773:MZK458780 NJG458773:NJG458780 NTC458773:NTC458780 OCY458773:OCY458780 OMU458773:OMU458780 OWQ458773:OWQ458780 PGM458773:PGM458780 PQI458773:PQI458780 QAE458773:QAE458780 QKA458773:QKA458780 QTW458773:QTW458780 RDS458773:RDS458780 RNO458773:RNO458780 RXK458773:RXK458780 SHG458773:SHG458780 SRC458773:SRC458780 TAY458773:TAY458780 TKU458773:TKU458780 TUQ458773:TUQ458780 UEM458773:UEM458780 UOI458773:UOI458780 UYE458773:UYE458780 VIA458773:VIA458780 VRW458773:VRW458780 WBS458773:WBS458780 WLO458773:WLO458780 WVK458773:WVK458780 C524309:C524316 IY524309:IY524316 SU524309:SU524316 ACQ524309:ACQ524316 AMM524309:AMM524316 AWI524309:AWI524316 BGE524309:BGE524316 BQA524309:BQA524316 BZW524309:BZW524316 CJS524309:CJS524316 CTO524309:CTO524316 DDK524309:DDK524316 DNG524309:DNG524316 DXC524309:DXC524316 EGY524309:EGY524316 EQU524309:EQU524316 FAQ524309:FAQ524316 FKM524309:FKM524316 FUI524309:FUI524316 GEE524309:GEE524316 GOA524309:GOA524316 GXW524309:GXW524316 HHS524309:HHS524316 HRO524309:HRO524316 IBK524309:IBK524316 ILG524309:ILG524316 IVC524309:IVC524316 JEY524309:JEY524316 JOU524309:JOU524316 JYQ524309:JYQ524316 KIM524309:KIM524316 KSI524309:KSI524316 LCE524309:LCE524316 LMA524309:LMA524316 LVW524309:LVW524316 MFS524309:MFS524316 MPO524309:MPO524316 MZK524309:MZK524316 NJG524309:NJG524316 NTC524309:NTC524316 OCY524309:OCY524316 OMU524309:OMU524316 OWQ524309:OWQ524316 PGM524309:PGM524316 PQI524309:PQI524316 QAE524309:QAE524316 QKA524309:QKA524316 QTW524309:QTW524316 RDS524309:RDS524316 RNO524309:RNO524316 RXK524309:RXK524316 SHG524309:SHG524316 SRC524309:SRC524316 TAY524309:TAY524316 TKU524309:TKU524316 TUQ524309:TUQ524316 UEM524309:UEM524316 UOI524309:UOI524316 UYE524309:UYE524316 VIA524309:VIA524316 VRW524309:VRW524316 WBS524309:WBS524316 WLO524309:WLO524316 WVK524309:WVK524316 C589845:C589852 IY589845:IY589852 SU589845:SU589852 ACQ589845:ACQ589852 AMM589845:AMM589852 AWI589845:AWI589852 BGE589845:BGE589852 BQA589845:BQA589852 BZW589845:BZW589852 CJS589845:CJS589852 CTO589845:CTO589852 DDK589845:DDK589852 DNG589845:DNG589852 DXC589845:DXC589852 EGY589845:EGY589852 EQU589845:EQU589852 FAQ589845:FAQ589852 FKM589845:FKM589852 FUI589845:FUI589852 GEE589845:GEE589852 GOA589845:GOA589852 GXW589845:GXW589852 HHS589845:HHS589852 HRO589845:HRO589852 IBK589845:IBK589852 ILG589845:ILG589852 IVC589845:IVC589852 JEY589845:JEY589852 JOU589845:JOU589852 JYQ589845:JYQ589852 KIM589845:KIM589852 KSI589845:KSI589852 LCE589845:LCE589852 LMA589845:LMA589852 LVW589845:LVW589852 MFS589845:MFS589852 MPO589845:MPO589852 MZK589845:MZK589852 NJG589845:NJG589852 NTC589845:NTC589852 OCY589845:OCY589852 OMU589845:OMU589852 OWQ589845:OWQ589852 PGM589845:PGM589852 PQI589845:PQI589852 QAE589845:QAE589852 QKA589845:QKA589852 QTW589845:QTW589852 RDS589845:RDS589852 RNO589845:RNO589852 RXK589845:RXK589852 SHG589845:SHG589852 SRC589845:SRC589852 TAY589845:TAY589852 TKU589845:TKU589852 TUQ589845:TUQ589852 UEM589845:UEM589852 UOI589845:UOI589852 UYE589845:UYE589852 VIA589845:VIA589852 VRW589845:VRW589852 WBS589845:WBS589852 WLO589845:WLO589852 WVK589845:WVK589852 C655381:C655388 IY655381:IY655388 SU655381:SU655388 ACQ655381:ACQ655388 AMM655381:AMM655388 AWI655381:AWI655388 BGE655381:BGE655388 BQA655381:BQA655388 BZW655381:BZW655388 CJS655381:CJS655388 CTO655381:CTO655388 DDK655381:DDK655388 DNG655381:DNG655388 DXC655381:DXC655388 EGY655381:EGY655388 EQU655381:EQU655388 FAQ655381:FAQ655388 FKM655381:FKM655388 FUI655381:FUI655388 GEE655381:GEE655388 GOA655381:GOA655388 GXW655381:GXW655388 HHS655381:HHS655388 HRO655381:HRO655388 IBK655381:IBK655388 ILG655381:ILG655388 IVC655381:IVC655388 JEY655381:JEY655388 JOU655381:JOU655388 JYQ655381:JYQ655388 KIM655381:KIM655388 KSI655381:KSI655388 LCE655381:LCE655388 LMA655381:LMA655388 LVW655381:LVW655388 MFS655381:MFS655388 MPO655381:MPO655388 MZK655381:MZK655388 NJG655381:NJG655388 NTC655381:NTC655388 OCY655381:OCY655388 OMU655381:OMU655388 OWQ655381:OWQ655388 PGM655381:PGM655388 PQI655381:PQI655388 QAE655381:QAE655388 QKA655381:QKA655388 QTW655381:QTW655388 RDS655381:RDS655388 RNO655381:RNO655388 RXK655381:RXK655388 SHG655381:SHG655388 SRC655381:SRC655388 TAY655381:TAY655388 TKU655381:TKU655388 TUQ655381:TUQ655388 UEM655381:UEM655388 UOI655381:UOI655388 UYE655381:UYE655388 VIA655381:VIA655388 VRW655381:VRW655388 WBS655381:WBS655388 WLO655381:WLO655388 WVK655381:WVK655388 C720917:C720924 IY720917:IY720924 SU720917:SU720924 ACQ720917:ACQ720924 AMM720917:AMM720924 AWI720917:AWI720924 BGE720917:BGE720924 BQA720917:BQA720924 BZW720917:BZW720924 CJS720917:CJS720924 CTO720917:CTO720924 DDK720917:DDK720924 DNG720917:DNG720924 DXC720917:DXC720924 EGY720917:EGY720924 EQU720917:EQU720924 FAQ720917:FAQ720924 FKM720917:FKM720924 FUI720917:FUI720924 GEE720917:GEE720924 GOA720917:GOA720924 GXW720917:GXW720924 HHS720917:HHS720924 HRO720917:HRO720924 IBK720917:IBK720924 ILG720917:ILG720924 IVC720917:IVC720924 JEY720917:JEY720924 JOU720917:JOU720924 JYQ720917:JYQ720924 KIM720917:KIM720924 KSI720917:KSI720924 LCE720917:LCE720924 LMA720917:LMA720924 LVW720917:LVW720924 MFS720917:MFS720924 MPO720917:MPO720924 MZK720917:MZK720924 NJG720917:NJG720924 NTC720917:NTC720924 OCY720917:OCY720924 OMU720917:OMU720924 OWQ720917:OWQ720924 PGM720917:PGM720924 PQI720917:PQI720924 QAE720917:QAE720924 QKA720917:QKA720924 QTW720917:QTW720924 RDS720917:RDS720924 RNO720917:RNO720924 RXK720917:RXK720924 SHG720917:SHG720924 SRC720917:SRC720924 TAY720917:TAY720924 TKU720917:TKU720924 TUQ720917:TUQ720924 UEM720917:UEM720924 UOI720917:UOI720924 UYE720917:UYE720924 VIA720917:VIA720924 VRW720917:VRW720924 WBS720917:WBS720924 WLO720917:WLO720924 WVK720917:WVK720924 C786453:C786460 IY786453:IY786460 SU786453:SU786460 ACQ786453:ACQ786460 AMM786453:AMM786460 AWI786453:AWI786460 BGE786453:BGE786460 BQA786453:BQA786460 BZW786453:BZW786460 CJS786453:CJS786460 CTO786453:CTO786460 DDK786453:DDK786460 DNG786453:DNG786460 DXC786453:DXC786460 EGY786453:EGY786460 EQU786453:EQU786460 FAQ786453:FAQ786460 FKM786453:FKM786460 FUI786453:FUI786460 GEE786453:GEE786460 GOA786453:GOA786460 GXW786453:GXW786460 HHS786453:HHS786460 HRO786453:HRO786460 IBK786453:IBK786460 ILG786453:ILG786460 IVC786453:IVC786460 JEY786453:JEY786460 JOU786453:JOU786460 JYQ786453:JYQ786460 KIM786453:KIM786460 KSI786453:KSI786460 LCE786453:LCE786460 LMA786453:LMA786460 LVW786453:LVW786460 MFS786453:MFS786460 MPO786453:MPO786460 MZK786453:MZK786460 NJG786453:NJG786460 NTC786453:NTC786460 OCY786453:OCY786460 OMU786453:OMU786460 OWQ786453:OWQ786460 PGM786453:PGM786460 PQI786453:PQI786460 QAE786453:QAE786460 QKA786453:QKA786460 QTW786453:QTW786460 RDS786453:RDS786460 RNO786453:RNO786460 RXK786453:RXK786460 SHG786453:SHG786460 SRC786453:SRC786460 TAY786453:TAY786460 TKU786453:TKU786460 TUQ786453:TUQ786460 UEM786453:UEM786460 UOI786453:UOI786460 UYE786453:UYE786460 VIA786453:VIA786460 VRW786453:VRW786460 WBS786453:WBS786460 WLO786453:WLO786460 WVK786453:WVK786460 C851989:C851996 IY851989:IY851996 SU851989:SU851996 ACQ851989:ACQ851996 AMM851989:AMM851996 AWI851989:AWI851996 BGE851989:BGE851996 BQA851989:BQA851996 BZW851989:BZW851996 CJS851989:CJS851996 CTO851989:CTO851996 DDK851989:DDK851996 DNG851989:DNG851996 DXC851989:DXC851996 EGY851989:EGY851996 EQU851989:EQU851996 FAQ851989:FAQ851996 FKM851989:FKM851996 FUI851989:FUI851996 GEE851989:GEE851996 GOA851989:GOA851996 GXW851989:GXW851996 HHS851989:HHS851996 HRO851989:HRO851996 IBK851989:IBK851996 ILG851989:ILG851996 IVC851989:IVC851996 JEY851989:JEY851996 JOU851989:JOU851996 JYQ851989:JYQ851996 KIM851989:KIM851996 KSI851989:KSI851996 LCE851989:LCE851996 LMA851989:LMA851996 LVW851989:LVW851996 MFS851989:MFS851996 MPO851989:MPO851996 MZK851989:MZK851996 NJG851989:NJG851996 NTC851989:NTC851996 OCY851989:OCY851996 OMU851989:OMU851996 OWQ851989:OWQ851996 PGM851989:PGM851996 PQI851989:PQI851996 QAE851989:QAE851996 QKA851989:QKA851996 QTW851989:QTW851996 RDS851989:RDS851996 RNO851989:RNO851996 RXK851989:RXK851996 SHG851989:SHG851996 SRC851989:SRC851996 TAY851989:TAY851996 TKU851989:TKU851996 TUQ851989:TUQ851996 UEM851989:UEM851996 UOI851989:UOI851996 UYE851989:UYE851996 VIA851989:VIA851996 VRW851989:VRW851996 WBS851989:WBS851996 WLO851989:WLO851996 WVK851989:WVK851996 C917525:C917532 IY917525:IY917532 SU917525:SU917532 ACQ917525:ACQ917532 AMM917525:AMM917532 AWI917525:AWI917532 BGE917525:BGE917532 BQA917525:BQA917532 BZW917525:BZW917532 CJS917525:CJS917532 CTO917525:CTO917532 DDK917525:DDK917532 DNG917525:DNG917532 DXC917525:DXC917532 EGY917525:EGY917532 EQU917525:EQU917532 FAQ917525:FAQ917532 FKM917525:FKM917532 FUI917525:FUI917532 GEE917525:GEE917532 GOA917525:GOA917532 GXW917525:GXW917532 HHS917525:HHS917532 HRO917525:HRO917532 IBK917525:IBK917532 ILG917525:ILG917532 IVC917525:IVC917532 JEY917525:JEY917532 JOU917525:JOU917532 JYQ917525:JYQ917532 KIM917525:KIM917532 KSI917525:KSI917532 LCE917525:LCE917532 LMA917525:LMA917532 LVW917525:LVW917532 MFS917525:MFS917532 MPO917525:MPO917532 MZK917525:MZK917532 NJG917525:NJG917532 NTC917525:NTC917532 OCY917525:OCY917532 OMU917525:OMU917532 OWQ917525:OWQ917532 PGM917525:PGM917532 PQI917525:PQI917532 QAE917525:QAE917532 QKA917525:QKA917532 QTW917525:QTW917532 RDS917525:RDS917532 RNO917525:RNO917532 RXK917525:RXK917532 SHG917525:SHG917532 SRC917525:SRC917532 TAY917525:TAY917532 TKU917525:TKU917532 TUQ917525:TUQ917532 UEM917525:UEM917532 UOI917525:UOI917532 UYE917525:UYE917532 VIA917525:VIA917532 VRW917525:VRW917532 WBS917525:WBS917532 WLO917525:WLO917532 WVK917525:WVK917532 C983061:C983068 IY983061:IY983068 SU983061:SU983068 ACQ983061:ACQ983068 AMM983061:AMM983068 AWI983061:AWI983068 BGE983061:BGE983068 BQA983061:BQA983068 BZW983061:BZW983068 CJS983061:CJS983068 CTO983061:CTO983068 DDK983061:DDK983068 DNG983061:DNG983068 DXC983061:DXC983068 EGY983061:EGY983068 EQU983061:EQU983068 FAQ983061:FAQ983068 FKM983061:FKM983068 FUI983061:FUI983068 GEE983061:GEE983068 GOA983061:GOA983068 GXW983061:GXW983068 HHS983061:HHS983068 HRO983061:HRO983068 IBK983061:IBK983068 ILG983061:ILG983068 IVC983061:IVC983068 JEY983061:JEY983068 JOU983061:JOU983068 JYQ983061:JYQ983068 KIM983061:KIM983068 KSI983061:KSI983068 LCE983061:LCE983068 LMA983061:LMA983068 LVW983061:LVW983068 MFS983061:MFS983068 MPO983061:MPO983068 MZK983061:MZK983068 NJG983061:NJG983068 NTC983061:NTC983068 OCY983061:OCY983068 OMU983061:OMU983068 OWQ983061:OWQ983068 PGM983061:PGM983068 PQI983061:PQI983068 QAE983061:QAE983068 QKA983061:QKA983068 QTW983061:QTW983068 RDS983061:RDS983068 RNO983061:RNO983068 RXK983061:RXK983068 SHG983061:SHG983068 SRC983061:SRC983068 TAY983061:TAY983068 TKU983061:TKU983068 TUQ983061:TUQ983068 UEM983061:UEM983068 UOI983061:UOI983068 UYE983061:UYE983068 VIA983061:VIA983068 VRW983061:VRW983068 WBS983061:WBS983068 WLO983061:WLO983068 WVK983061:WVK983068">
      <formula1>$C$42:$C$48</formula1>
    </dataValidation>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21:D28 IZ21:IZ28 SV21:SV28 ACR21:ACR28 AMN21:AMN28 AWJ21:AWJ28 BGF21:BGF28 BQB21:BQB28 BZX21:BZX28 CJT21:CJT28 CTP21:CTP28 DDL21:DDL28 DNH21:DNH28 DXD21:DXD28 EGZ21:EGZ28 EQV21:EQV28 FAR21:FAR28 FKN21:FKN28 FUJ21:FUJ28 GEF21:GEF28 GOB21:GOB28 GXX21:GXX28 HHT21:HHT28 HRP21:HRP28 IBL21:IBL28 ILH21:ILH28 IVD21:IVD28 JEZ21:JEZ28 JOV21:JOV28 JYR21:JYR28 KIN21:KIN28 KSJ21:KSJ28 LCF21:LCF28 LMB21:LMB28 LVX21:LVX28 MFT21:MFT28 MPP21:MPP28 MZL21:MZL28 NJH21:NJH28 NTD21:NTD28 OCZ21:OCZ28 OMV21:OMV28 OWR21:OWR28 PGN21:PGN28 PQJ21:PQJ28 QAF21:QAF28 QKB21:QKB28 QTX21:QTX28 RDT21:RDT28 RNP21:RNP28 RXL21:RXL28 SHH21:SHH28 SRD21:SRD28 TAZ21:TAZ28 TKV21:TKV28 TUR21:TUR28 UEN21:UEN28 UOJ21:UOJ28 UYF21:UYF28 VIB21:VIB28 VRX21:VRX28 WBT21:WBT28 WLP21:WLP28 WVL21:WVL28 D65557:D65564 IZ65557:IZ65564 SV65557:SV65564 ACR65557:ACR65564 AMN65557:AMN65564 AWJ65557:AWJ65564 BGF65557:BGF65564 BQB65557:BQB65564 BZX65557:BZX65564 CJT65557:CJT65564 CTP65557:CTP65564 DDL65557:DDL65564 DNH65557:DNH65564 DXD65557:DXD65564 EGZ65557:EGZ65564 EQV65557:EQV65564 FAR65557:FAR65564 FKN65557:FKN65564 FUJ65557:FUJ65564 GEF65557:GEF65564 GOB65557:GOB65564 GXX65557:GXX65564 HHT65557:HHT65564 HRP65557:HRP65564 IBL65557:IBL65564 ILH65557:ILH65564 IVD65557:IVD65564 JEZ65557:JEZ65564 JOV65557:JOV65564 JYR65557:JYR65564 KIN65557:KIN65564 KSJ65557:KSJ65564 LCF65557:LCF65564 LMB65557:LMB65564 LVX65557:LVX65564 MFT65557:MFT65564 MPP65557:MPP65564 MZL65557:MZL65564 NJH65557:NJH65564 NTD65557:NTD65564 OCZ65557:OCZ65564 OMV65557:OMV65564 OWR65557:OWR65564 PGN65557:PGN65564 PQJ65557:PQJ65564 QAF65557:QAF65564 QKB65557:QKB65564 QTX65557:QTX65564 RDT65557:RDT65564 RNP65557:RNP65564 RXL65557:RXL65564 SHH65557:SHH65564 SRD65557:SRD65564 TAZ65557:TAZ65564 TKV65557:TKV65564 TUR65557:TUR65564 UEN65557:UEN65564 UOJ65557:UOJ65564 UYF65557:UYF65564 VIB65557:VIB65564 VRX65557:VRX65564 WBT65557:WBT65564 WLP65557:WLP65564 WVL65557:WVL65564 D131093:D131100 IZ131093:IZ131100 SV131093:SV131100 ACR131093:ACR131100 AMN131093:AMN131100 AWJ131093:AWJ131100 BGF131093:BGF131100 BQB131093:BQB131100 BZX131093:BZX131100 CJT131093:CJT131100 CTP131093:CTP131100 DDL131093:DDL131100 DNH131093:DNH131100 DXD131093:DXD131100 EGZ131093:EGZ131100 EQV131093:EQV131100 FAR131093:FAR131100 FKN131093:FKN131100 FUJ131093:FUJ131100 GEF131093:GEF131100 GOB131093:GOB131100 GXX131093:GXX131100 HHT131093:HHT131100 HRP131093:HRP131100 IBL131093:IBL131100 ILH131093:ILH131100 IVD131093:IVD131100 JEZ131093:JEZ131100 JOV131093:JOV131100 JYR131093:JYR131100 KIN131093:KIN131100 KSJ131093:KSJ131100 LCF131093:LCF131100 LMB131093:LMB131100 LVX131093:LVX131100 MFT131093:MFT131100 MPP131093:MPP131100 MZL131093:MZL131100 NJH131093:NJH131100 NTD131093:NTD131100 OCZ131093:OCZ131100 OMV131093:OMV131100 OWR131093:OWR131100 PGN131093:PGN131100 PQJ131093:PQJ131100 QAF131093:QAF131100 QKB131093:QKB131100 QTX131093:QTX131100 RDT131093:RDT131100 RNP131093:RNP131100 RXL131093:RXL131100 SHH131093:SHH131100 SRD131093:SRD131100 TAZ131093:TAZ131100 TKV131093:TKV131100 TUR131093:TUR131100 UEN131093:UEN131100 UOJ131093:UOJ131100 UYF131093:UYF131100 VIB131093:VIB131100 VRX131093:VRX131100 WBT131093:WBT131100 WLP131093:WLP131100 WVL131093:WVL131100 D196629:D196636 IZ196629:IZ196636 SV196629:SV196636 ACR196629:ACR196636 AMN196629:AMN196636 AWJ196629:AWJ196636 BGF196629:BGF196636 BQB196629:BQB196636 BZX196629:BZX196636 CJT196629:CJT196636 CTP196629:CTP196636 DDL196629:DDL196636 DNH196629:DNH196636 DXD196629:DXD196636 EGZ196629:EGZ196636 EQV196629:EQV196636 FAR196629:FAR196636 FKN196629:FKN196636 FUJ196629:FUJ196636 GEF196629:GEF196636 GOB196629:GOB196636 GXX196629:GXX196636 HHT196629:HHT196636 HRP196629:HRP196636 IBL196629:IBL196636 ILH196629:ILH196636 IVD196629:IVD196636 JEZ196629:JEZ196636 JOV196629:JOV196636 JYR196629:JYR196636 KIN196629:KIN196636 KSJ196629:KSJ196636 LCF196629:LCF196636 LMB196629:LMB196636 LVX196629:LVX196636 MFT196629:MFT196636 MPP196629:MPP196636 MZL196629:MZL196636 NJH196629:NJH196636 NTD196629:NTD196636 OCZ196629:OCZ196636 OMV196629:OMV196636 OWR196629:OWR196636 PGN196629:PGN196636 PQJ196629:PQJ196636 QAF196629:QAF196636 QKB196629:QKB196636 QTX196629:QTX196636 RDT196629:RDT196636 RNP196629:RNP196636 RXL196629:RXL196636 SHH196629:SHH196636 SRD196629:SRD196636 TAZ196629:TAZ196636 TKV196629:TKV196636 TUR196629:TUR196636 UEN196629:UEN196636 UOJ196629:UOJ196636 UYF196629:UYF196636 VIB196629:VIB196636 VRX196629:VRX196636 WBT196629:WBT196636 WLP196629:WLP196636 WVL196629:WVL196636 D262165:D262172 IZ262165:IZ262172 SV262165:SV262172 ACR262165:ACR262172 AMN262165:AMN262172 AWJ262165:AWJ262172 BGF262165:BGF262172 BQB262165:BQB262172 BZX262165:BZX262172 CJT262165:CJT262172 CTP262165:CTP262172 DDL262165:DDL262172 DNH262165:DNH262172 DXD262165:DXD262172 EGZ262165:EGZ262172 EQV262165:EQV262172 FAR262165:FAR262172 FKN262165:FKN262172 FUJ262165:FUJ262172 GEF262165:GEF262172 GOB262165:GOB262172 GXX262165:GXX262172 HHT262165:HHT262172 HRP262165:HRP262172 IBL262165:IBL262172 ILH262165:ILH262172 IVD262165:IVD262172 JEZ262165:JEZ262172 JOV262165:JOV262172 JYR262165:JYR262172 KIN262165:KIN262172 KSJ262165:KSJ262172 LCF262165:LCF262172 LMB262165:LMB262172 LVX262165:LVX262172 MFT262165:MFT262172 MPP262165:MPP262172 MZL262165:MZL262172 NJH262165:NJH262172 NTD262165:NTD262172 OCZ262165:OCZ262172 OMV262165:OMV262172 OWR262165:OWR262172 PGN262165:PGN262172 PQJ262165:PQJ262172 QAF262165:QAF262172 QKB262165:QKB262172 QTX262165:QTX262172 RDT262165:RDT262172 RNP262165:RNP262172 RXL262165:RXL262172 SHH262165:SHH262172 SRD262165:SRD262172 TAZ262165:TAZ262172 TKV262165:TKV262172 TUR262165:TUR262172 UEN262165:UEN262172 UOJ262165:UOJ262172 UYF262165:UYF262172 VIB262165:VIB262172 VRX262165:VRX262172 WBT262165:WBT262172 WLP262165:WLP262172 WVL262165:WVL262172 D327701:D327708 IZ327701:IZ327708 SV327701:SV327708 ACR327701:ACR327708 AMN327701:AMN327708 AWJ327701:AWJ327708 BGF327701:BGF327708 BQB327701:BQB327708 BZX327701:BZX327708 CJT327701:CJT327708 CTP327701:CTP327708 DDL327701:DDL327708 DNH327701:DNH327708 DXD327701:DXD327708 EGZ327701:EGZ327708 EQV327701:EQV327708 FAR327701:FAR327708 FKN327701:FKN327708 FUJ327701:FUJ327708 GEF327701:GEF327708 GOB327701:GOB327708 GXX327701:GXX327708 HHT327701:HHT327708 HRP327701:HRP327708 IBL327701:IBL327708 ILH327701:ILH327708 IVD327701:IVD327708 JEZ327701:JEZ327708 JOV327701:JOV327708 JYR327701:JYR327708 KIN327701:KIN327708 KSJ327701:KSJ327708 LCF327701:LCF327708 LMB327701:LMB327708 LVX327701:LVX327708 MFT327701:MFT327708 MPP327701:MPP327708 MZL327701:MZL327708 NJH327701:NJH327708 NTD327701:NTD327708 OCZ327701:OCZ327708 OMV327701:OMV327708 OWR327701:OWR327708 PGN327701:PGN327708 PQJ327701:PQJ327708 QAF327701:QAF327708 QKB327701:QKB327708 QTX327701:QTX327708 RDT327701:RDT327708 RNP327701:RNP327708 RXL327701:RXL327708 SHH327701:SHH327708 SRD327701:SRD327708 TAZ327701:TAZ327708 TKV327701:TKV327708 TUR327701:TUR327708 UEN327701:UEN327708 UOJ327701:UOJ327708 UYF327701:UYF327708 VIB327701:VIB327708 VRX327701:VRX327708 WBT327701:WBT327708 WLP327701:WLP327708 WVL327701:WVL327708 D393237:D393244 IZ393237:IZ393244 SV393237:SV393244 ACR393237:ACR393244 AMN393237:AMN393244 AWJ393237:AWJ393244 BGF393237:BGF393244 BQB393237:BQB393244 BZX393237:BZX393244 CJT393237:CJT393244 CTP393237:CTP393244 DDL393237:DDL393244 DNH393237:DNH393244 DXD393237:DXD393244 EGZ393237:EGZ393244 EQV393237:EQV393244 FAR393237:FAR393244 FKN393237:FKN393244 FUJ393237:FUJ393244 GEF393237:GEF393244 GOB393237:GOB393244 GXX393237:GXX393244 HHT393237:HHT393244 HRP393237:HRP393244 IBL393237:IBL393244 ILH393237:ILH393244 IVD393237:IVD393244 JEZ393237:JEZ393244 JOV393237:JOV393244 JYR393237:JYR393244 KIN393237:KIN393244 KSJ393237:KSJ393244 LCF393237:LCF393244 LMB393237:LMB393244 LVX393237:LVX393244 MFT393237:MFT393244 MPP393237:MPP393244 MZL393237:MZL393244 NJH393237:NJH393244 NTD393237:NTD393244 OCZ393237:OCZ393244 OMV393237:OMV393244 OWR393237:OWR393244 PGN393237:PGN393244 PQJ393237:PQJ393244 QAF393237:QAF393244 QKB393237:QKB393244 QTX393237:QTX393244 RDT393237:RDT393244 RNP393237:RNP393244 RXL393237:RXL393244 SHH393237:SHH393244 SRD393237:SRD393244 TAZ393237:TAZ393244 TKV393237:TKV393244 TUR393237:TUR393244 UEN393237:UEN393244 UOJ393237:UOJ393244 UYF393237:UYF393244 VIB393237:VIB393244 VRX393237:VRX393244 WBT393237:WBT393244 WLP393237:WLP393244 WVL393237:WVL393244 D458773:D458780 IZ458773:IZ458780 SV458773:SV458780 ACR458773:ACR458780 AMN458773:AMN458780 AWJ458773:AWJ458780 BGF458773:BGF458780 BQB458773:BQB458780 BZX458773:BZX458780 CJT458773:CJT458780 CTP458773:CTP458780 DDL458773:DDL458780 DNH458773:DNH458780 DXD458773:DXD458780 EGZ458773:EGZ458780 EQV458773:EQV458780 FAR458773:FAR458780 FKN458773:FKN458780 FUJ458773:FUJ458780 GEF458773:GEF458780 GOB458773:GOB458780 GXX458773:GXX458780 HHT458773:HHT458780 HRP458773:HRP458780 IBL458773:IBL458780 ILH458773:ILH458780 IVD458773:IVD458780 JEZ458773:JEZ458780 JOV458773:JOV458780 JYR458773:JYR458780 KIN458773:KIN458780 KSJ458773:KSJ458780 LCF458773:LCF458780 LMB458773:LMB458780 LVX458773:LVX458780 MFT458773:MFT458780 MPP458773:MPP458780 MZL458773:MZL458780 NJH458773:NJH458780 NTD458773:NTD458780 OCZ458773:OCZ458780 OMV458773:OMV458780 OWR458773:OWR458780 PGN458773:PGN458780 PQJ458773:PQJ458780 QAF458773:QAF458780 QKB458773:QKB458780 QTX458773:QTX458780 RDT458773:RDT458780 RNP458773:RNP458780 RXL458773:RXL458780 SHH458773:SHH458780 SRD458773:SRD458780 TAZ458773:TAZ458780 TKV458773:TKV458780 TUR458773:TUR458780 UEN458773:UEN458780 UOJ458773:UOJ458780 UYF458773:UYF458780 VIB458773:VIB458780 VRX458773:VRX458780 WBT458773:WBT458780 WLP458773:WLP458780 WVL458773:WVL458780 D524309:D524316 IZ524309:IZ524316 SV524309:SV524316 ACR524309:ACR524316 AMN524309:AMN524316 AWJ524309:AWJ524316 BGF524309:BGF524316 BQB524309:BQB524316 BZX524309:BZX524316 CJT524309:CJT524316 CTP524309:CTP524316 DDL524309:DDL524316 DNH524309:DNH524316 DXD524309:DXD524316 EGZ524309:EGZ524316 EQV524309:EQV524316 FAR524309:FAR524316 FKN524309:FKN524316 FUJ524309:FUJ524316 GEF524309:GEF524316 GOB524309:GOB524316 GXX524309:GXX524316 HHT524309:HHT524316 HRP524309:HRP524316 IBL524309:IBL524316 ILH524309:ILH524316 IVD524309:IVD524316 JEZ524309:JEZ524316 JOV524309:JOV524316 JYR524309:JYR524316 KIN524309:KIN524316 KSJ524309:KSJ524316 LCF524309:LCF524316 LMB524309:LMB524316 LVX524309:LVX524316 MFT524309:MFT524316 MPP524309:MPP524316 MZL524309:MZL524316 NJH524309:NJH524316 NTD524309:NTD524316 OCZ524309:OCZ524316 OMV524309:OMV524316 OWR524309:OWR524316 PGN524309:PGN524316 PQJ524309:PQJ524316 QAF524309:QAF524316 QKB524309:QKB524316 QTX524309:QTX524316 RDT524309:RDT524316 RNP524309:RNP524316 RXL524309:RXL524316 SHH524309:SHH524316 SRD524309:SRD524316 TAZ524309:TAZ524316 TKV524309:TKV524316 TUR524309:TUR524316 UEN524309:UEN524316 UOJ524309:UOJ524316 UYF524309:UYF524316 VIB524309:VIB524316 VRX524309:VRX524316 WBT524309:WBT524316 WLP524309:WLP524316 WVL524309:WVL524316 D589845:D589852 IZ589845:IZ589852 SV589845:SV589852 ACR589845:ACR589852 AMN589845:AMN589852 AWJ589845:AWJ589852 BGF589845:BGF589852 BQB589845:BQB589852 BZX589845:BZX589852 CJT589845:CJT589852 CTP589845:CTP589852 DDL589845:DDL589852 DNH589845:DNH589852 DXD589845:DXD589852 EGZ589845:EGZ589852 EQV589845:EQV589852 FAR589845:FAR589852 FKN589845:FKN589852 FUJ589845:FUJ589852 GEF589845:GEF589852 GOB589845:GOB589852 GXX589845:GXX589852 HHT589845:HHT589852 HRP589845:HRP589852 IBL589845:IBL589852 ILH589845:ILH589852 IVD589845:IVD589852 JEZ589845:JEZ589852 JOV589845:JOV589852 JYR589845:JYR589852 KIN589845:KIN589852 KSJ589845:KSJ589852 LCF589845:LCF589852 LMB589845:LMB589852 LVX589845:LVX589852 MFT589845:MFT589852 MPP589845:MPP589852 MZL589845:MZL589852 NJH589845:NJH589852 NTD589845:NTD589852 OCZ589845:OCZ589852 OMV589845:OMV589852 OWR589845:OWR589852 PGN589845:PGN589852 PQJ589845:PQJ589852 QAF589845:QAF589852 QKB589845:QKB589852 QTX589845:QTX589852 RDT589845:RDT589852 RNP589845:RNP589852 RXL589845:RXL589852 SHH589845:SHH589852 SRD589845:SRD589852 TAZ589845:TAZ589852 TKV589845:TKV589852 TUR589845:TUR589852 UEN589845:UEN589852 UOJ589845:UOJ589852 UYF589845:UYF589852 VIB589845:VIB589852 VRX589845:VRX589852 WBT589845:WBT589852 WLP589845:WLP589852 WVL589845:WVL589852 D655381:D655388 IZ655381:IZ655388 SV655381:SV655388 ACR655381:ACR655388 AMN655381:AMN655388 AWJ655381:AWJ655388 BGF655381:BGF655388 BQB655381:BQB655388 BZX655381:BZX655388 CJT655381:CJT655388 CTP655381:CTP655388 DDL655381:DDL655388 DNH655381:DNH655388 DXD655381:DXD655388 EGZ655381:EGZ655388 EQV655381:EQV655388 FAR655381:FAR655388 FKN655381:FKN655388 FUJ655381:FUJ655388 GEF655381:GEF655388 GOB655381:GOB655388 GXX655381:GXX655388 HHT655381:HHT655388 HRP655381:HRP655388 IBL655381:IBL655388 ILH655381:ILH655388 IVD655381:IVD655388 JEZ655381:JEZ655388 JOV655381:JOV655388 JYR655381:JYR655388 KIN655381:KIN655388 KSJ655381:KSJ655388 LCF655381:LCF655388 LMB655381:LMB655388 LVX655381:LVX655388 MFT655381:MFT655388 MPP655381:MPP655388 MZL655381:MZL655388 NJH655381:NJH655388 NTD655381:NTD655388 OCZ655381:OCZ655388 OMV655381:OMV655388 OWR655381:OWR655388 PGN655381:PGN655388 PQJ655381:PQJ655388 QAF655381:QAF655388 QKB655381:QKB655388 QTX655381:QTX655388 RDT655381:RDT655388 RNP655381:RNP655388 RXL655381:RXL655388 SHH655381:SHH655388 SRD655381:SRD655388 TAZ655381:TAZ655388 TKV655381:TKV655388 TUR655381:TUR655388 UEN655381:UEN655388 UOJ655381:UOJ655388 UYF655381:UYF655388 VIB655381:VIB655388 VRX655381:VRX655388 WBT655381:WBT655388 WLP655381:WLP655388 WVL655381:WVL655388 D720917:D720924 IZ720917:IZ720924 SV720917:SV720924 ACR720917:ACR720924 AMN720917:AMN720924 AWJ720917:AWJ720924 BGF720917:BGF720924 BQB720917:BQB720924 BZX720917:BZX720924 CJT720917:CJT720924 CTP720917:CTP720924 DDL720917:DDL720924 DNH720917:DNH720924 DXD720917:DXD720924 EGZ720917:EGZ720924 EQV720917:EQV720924 FAR720917:FAR720924 FKN720917:FKN720924 FUJ720917:FUJ720924 GEF720917:GEF720924 GOB720917:GOB720924 GXX720917:GXX720924 HHT720917:HHT720924 HRP720917:HRP720924 IBL720917:IBL720924 ILH720917:ILH720924 IVD720917:IVD720924 JEZ720917:JEZ720924 JOV720917:JOV720924 JYR720917:JYR720924 KIN720917:KIN720924 KSJ720917:KSJ720924 LCF720917:LCF720924 LMB720917:LMB720924 LVX720917:LVX720924 MFT720917:MFT720924 MPP720917:MPP720924 MZL720917:MZL720924 NJH720917:NJH720924 NTD720917:NTD720924 OCZ720917:OCZ720924 OMV720917:OMV720924 OWR720917:OWR720924 PGN720917:PGN720924 PQJ720917:PQJ720924 QAF720917:QAF720924 QKB720917:QKB720924 QTX720917:QTX720924 RDT720917:RDT720924 RNP720917:RNP720924 RXL720917:RXL720924 SHH720917:SHH720924 SRD720917:SRD720924 TAZ720917:TAZ720924 TKV720917:TKV720924 TUR720917:TUR720924 UEN720917:UEN720924 UOJ720917:UOJ720924 UYF720917:UYF720924 VIB720917:VIB720924 VRX720917:VRX720924 WBT720917:WBT720924 WLP720917:WLP720924 WVL720917:WVL720924 D786453:D786460 IZ786453:IZ786460 SV786453:SV786460 ACR786453:ACR786460 AMN786453:AMN786460 AWJ786453:AWJ786460 BGF786453:BGF786460 BQB786453:BQB786460 BZX786453:BZX786460 CJT786453:CJT786460 CTP786453:CTP786460 DDL786453:DDL786460 DNH786453:DNH786460 DXD786453:DXD786460 EGZ786453:EGZ786460 EQV786453:EQV786460 FAR786453:FAR786460 FKN786453:FKN786460 FUJ786453:FUJ786460 GEF786453:GEF786460 GOB786453:GOB786460 GXX786453:GXX786460 HHT786453:HHT786460 HRP786453:HRP786460 IBL786453:IBL786460 ILH786453:ILH786460 IVD786453:IVD786460 JEZ786453:JEZ786460 JOV786453:JOV786460 JYR786453:JYR786460 KIN786453:KIN786460 KSJ786453:KSJ786460 LCF786453:LCF786460 LMB786453:LMB786460 LVX786453:LVX786460 MFT786453:MFT786460 MPP786453:MPP786460 MZL786453:MZL786460 NJH786453:NJH786460 NTD786453:NTD786460 OCZ786453:OCZ786460 OMV786453:OMV786460 OWR786453:OWR786460 PGN786453:PGN786460 PQJ786453:PQJ786460 QAF786453:QAF786460 QKB786453:QKB786460 QTX786453:QTX786460 RDT786453:RDT786460 RNP786453:RNP786460 RXL786453:RXL786460 SHH786453:SHH786460 SRD786453:SRD786460 TAZ786453:TAZ786460 TKV786453:TKV786460 TUR786453:TUR786460 UEN786453:UEN786460 UOJ786453:UOJ786460 UYF786453:UYF786460 VIB786453:VIB786460 VRX786453:VRX786460 WBT786453:WBT786460 WLP786453:WLP786460 WVL786453:WVL786460 D851989:D851996 IZ851989:IZ851996 SV851989:SV851996 ACR851989:ACR851996 AMN851989:AMN851996 AWJ851989:AWJ851996 BGF851989:BGF851996 BQB851989:BQB851996 BZX851989:BZX851996 CJT851989:CJT851996 CTP851989:CTP851996 DDL851989:DDL851996 DNH851989:DNH851996 DXD851989:DXD851996 EGZ851989:EGZ851996 EQV851989:EQV851996 FAR851989:FAR851996 FKN851989:FKN851996 FUJ851989:FUJ851996 GEF851989:GEF851996 GOB851989:GOB851996 GXX851989:GXX851996 HHT851989:HHT851996 HRP851989:HRP851996 IBL851989:IBL851996 ILH851989:ILH851996 IVD851989:IVD851996 JEZ851989:JEZ851996 JOV851989:JOV851996 JYR851989:JYR851996 KIN851989:KIN851996 KSJ851989:KSJ851996 LCF851989:LCF851996 LMB851989:LMB851996 LVX851989:LVX851996 MFT851989:MFT851996 MPP851989:MPP851996 MZL851989:MZL851996 NJH851989:NJH851996 NTD851989:NTD851996 OCZ851989:OCZ851996 OMV851989:OMV851996 OWR851989:OWR851996 PGN851989:PGN851996 PQJ851989:PQJ851996 QAF851989:QAF851996 QKB851989:QKB851996 QTX851989:QTX851996 RDT851989:RDT851996 RNP851989:RNP851996 RXL851989:RXL851996 SHH851989:SHH851996 SRD851989:SRD851996 TAZ851989:TAZ851996 TKV851989:TKV851996 TUR851989:TUR851996 UEN851989:UEN851996 UOJ851989:UOJ851996 UYF851989:UYF851996 VIB851989:VIB851996 VRX851989:VRX851996 WBT851989:WBT851996 WLP851989:WLP851996 WVL851989:WVL851996 D917525:D917532 IZ917525:IZ917532 SV917525:SV917532 ACR917525:ACR917532 AMN917525:AMN917532 AWJ917525:AWJ917532 BGF917525:BGF917532 BQB917525:BQB917532 BZX917525:BZX917532 CJT917525:CJT917532 CTP917525:CTP917532 DDL917525:DDL917532 DNH917525:DNH917532 DXD917525:DXD917532 EGZ917525:EGZ917532 EQV917525:EQV917532 FAR917525:FAR917532 FKN917525:FKN917532 FUJ917525:FUJ917532 GEF917525:GEF917532 GOB917525:GOB917532 GXX917525:GXX917532 HHT917525:HHT917532 HRP917525:HRP917532 IBL917525:IBL917532 ILH917525:ILH917532 IVD917525:IVD917532 JEZ917525:JEZ917532 JOV917525:JOV917532 JYR917525:JYR917532 KIN917525:KIN917532 KSJ917525:KSJ917532 LCF917525:LCF917532 LMB917525:LMB917532 LVX917525:LVX917532 MFT917525:MFT917532 MPP917525:MPP917532 MZL917525:MZL917532 NJH917525:NJH917532 NTD917525:NTD917532 OCZ917525:OCZ917532 OMV917525:OMV917532 OWR917525:OWR917532 PGN917525:PGN917532 PQJ917525:PQJ917532 QAF917525:QAF917532 QKB917525:QKB917532 QTX917525:QTX917532 RDT917525:RDT917532 RNP917525:RNP917532 RXL917525:RXL917532 SHH917525:SHH917532 SRD917525:SRD917532 TAZ917525:TAZ917532 TKV917525:TKV917532 TUR917525:TUR917532 UEN917525:UEN917532 UOJ917525:UOJ917532 UYF917525:UYF917532 VIB917525:VIB917532 VRX917525:VRX917532 WBT917525:WBT917532 WLP917525:WLP917532 WVL917525:WVL917532 D983061:D983068 IZ983061:IZ983068 SV983061:SV983068 ACR983061:ACR983068 AMN983061:AMN983068 AWJ983061:AWJ983068 BGF983061:BGF983068 BQB983061:BQB983068 BZX983061:BZX983068 CJT983061:CJT983068 CTP983061:CTP983068 DDL983061:DDL983068 DNH983061:DNH983068 DXD983061:DXD983068 EGZ983061:EGZ983068 EQV983061:EQV983068 FAR983061:FAR983068 FKN983061:FKN983068 FUJ983061:FUJ983068 GEF983061:GEF983068 GOB983061:GOB983068 GXX983061:GXX983068 HHT983061:HHT983068 HRP983061:HRP983068 IBL983061:IBL983068 ILH983061:ILH983068 IVD983061:IVD983068 JEZ983061:JEZ983068 JOV983061:JOV983068 JYR983061:JYR983068 KIN983061:KIN983068 KSJ983061:KSJ983068 LCF983061:LCF983068 LMB983061:LMB983068 LVX983061:LVX983068 MFT983061:MFT983068 MPP983061:MPP983068 MZL983061:MZL983068 NJH983061:NJH983068 NTD983061:NTD983068 OCZ983061:OCZ983068 OMV983061:OMV983068 OWR983061:OWR983068 PGN983061:PGN983068 PQJ983061:PQJ983068 QAF983061:QAF983068 QKB983061:QKB983068 QTX983061:QTX983068 RDT983061:RDT983068 RNP983061:RNP983068 RXL983061:RXL983068 SHH983061:SHH983068 SRD983061:SRD983068 TAZ983061:TAZ983068 TKV983061:TKV983068 TUR983061:TUR983068 UEN983061:UEN983068 UOJ983061:UOJ983068 UYF983061:UYF983068 VIB983061:VIB983068 VRX983061:VRX983068 WBT983061:WBT983068 WLP983061:WLP983068 WVL983061:WVL983068">
      <formula1>$B$42:$B$58</formula1>
    </dataValidation>
    <dataValidation type="list" allowBlank="1" showInputMessage="1" showErrorMessage="1" sqref="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$F$42:$F$46</formula1>
    </dataValidation>
    <dataValidation type="list" allowBlank="1" showInputMessage="1" showErrorMessage="1"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formula1>$E$42:$E$43</formula1>
    </dataValidation>
  </dataValidations>
  <hyperlinks>
    <hyperlink ref="B8" r:id="rId2"/>
    <hyperlink ref="B18" r:id="rId3"/>
    <hyperlink ref="B22" r:id="rId4"/>
    <hyperlink ref="B25" r:id="rId5"/>
    <hyperlink ref="B26" r:id="rId6"/>
  </hyperlinks>
  <pageMargins left="0.70866141732283472" right="0.70866141732283472" top="0.74803149606299213" bottom="0.74803149606299213" header="0.31496062992125984" footer="0.31496062992125984"/>
  <pageSetup paperSize="9" scale="30" orientation="landscape" r:id="rId7"/>
  <headerFooter>
    <oddFooter>&amp;LFO-267
V-10</oddFooter>
  </headerFooter>
  <rowBreaks count="2" manualBreakCount="2">
    <brk id="15" max="16383" man="1"/>
    <brk id="33" max="16383" man="1"/>
  </rowBreaks>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804"/>
  <sheetViews>
    <sheetView topLeftCell="A19" zoomScale="70" zoomScaleNormal="70" zoomScaleSheetLayoutView="57" workbookViewId="0">
      <selection activeCell="D8" sqref="D8"/>
    </sheetView>
  </sheetViews>
  <sheetFormatPr baseColWidth="10" defaultColWidth="15.140625" defaultRowHeight="15" customHeight="1" outlineLevelCol="4" x14ac:dyDescent="0.3"/>
  <cols>
    <col min="1" max="1" width="40.140625" style="360" customWidth="1"/>
    <col min="2" max="2" width="25.140625" style="360" customWidth="1"/>
    <col min="3" max="3" width="28.140625" style="360" customWidth="1"/>
    <col min="4" max="4" width="42.85546875" style="360" customWidth="1"/>
    <col min="5" max="5" width="23.7109375" style="360" customWidth="1"/>
    <col min="6" max="6" width="25.7109375" style="360" customWidth="1"/>
    <col min="7" max="7" width="66.42578125" style="360" bestFit="1" customWidth="1"/>
    <col min="8" max="9" width="17.42578125" style="360" customWidth="1"/>
    <col min="10" max="10" width="21" style="360" bestFit="1" customWidth="1"/>
    <col min="11" max="11" width="31.28515625" style="360" customWidth="1"/>
    <col min="12" max="12" width="27.28515625" style="360" customWidth="1"/>
    <col min="13" max="13" width="39.28515625" style="360" customWidth="1"/>
    <col min="14" max="14" width="27.28515625" style="360" customWidth="1"/>
    <col min="15" max="15" width="70.140625" style="361" customWidth="1"/>
    <col min="16" max="16" width="31.42578125" style="361" customWidth="1"/>
    <col min="17" max="17" width="21.140625" style="361" customWidth="1"/>
    <col min="18" max="18" width="19.140625" style="361" customWidth="1"/>
    <col min="19" max="19" width="22.28515625" style="361" customWidth="1"/>
    <col min="20" max="20" width="19.140625" style="361" customWidth="1"/>
    <col min="21" max="21" width="29.42578125" style="361" customWidth="1"/>
    <col min="22" max="22" width="38.28515625" style="653" customWidth="1"/>
    <col min="23" max="23" width="27" style="360" customWidth="1"/>
    <col min="24" max="24" width="24.42578125" style="360" customWidth="1"/>
    <col min="25" max="25" width="34.28515625" style="360" bestFit="1" customWidth="1"/>
    <col min="26" max="26" width="8.140625" style="360" hidden="1" customWidth="1" outlineLevel="4"/>
    <col min="27" max="27" width="10.85546875" style="360" hidden="1" customWidth="1" outlineLevel="4"/>
    <col min="28" max="28" width="8.85546875" style="360" hidden="1" customWidth="1" outlineLevel="4"/>
    <col min="29" max="29" width="7.42578125" style="360" hidden="1" customWidth="1" outlineLevel="4"/>
    <col min="30" max="30" width="7.7109375" style="360" hidden="1" customWidth="1" outlineLevel="4"/>
    <col min="31" max="31" width="7.28515625" style="360" hidden="1" customWidth="1" outlineLevel="4"/>
    <col min="32" max="32" width="7.140625" style="360" hidden="1" customWidth="1" outlineLevel="4"/>
    <col min="33" max="33" width="10.28515625" style="360" hidden="1" customWidth="1" outlineLevel="4"/>
    <col min="34" max="34" width="14.140625" style="360" hidden="1" customWidth="1" outlineLevel="4"/>
    <col min="35" max="35" width="11.28515625" style="360" hidden="1" customWidth="1" outlineLevel="4"/>
    <col min="36" max="36" width="13.42578125" style="360" hidden="1" customWidth="1" outlineLevel="4"/>
    <col min="37" max="37" width="12.42578125" style="360" hidden="1" customWidth="1" outlineLevel="4"/>
    <col min="38" max="38" width="24" style="362" customWidth="1" collapsed="1"/>
    <col min="39" max="43" width="12.42578125" style="654" customWidth="1" outlineLevel="1"/>
    <col min="44" max="44" width="7.28515625" style="654" customWidth="1" outlineLevel="1"/>
    <col min="45" max="45" width="7.140625" style="654" customWidth="1" outlineLevel="1"/>
    <col min="46" max="46" width="10.28515625" style="654" customWidth="1" outlineLevel="1"/>
    <col min="47" max="47" width="14.140625" style="654" customWidth="1" outlineLevel="1"/>
    <col min="48" max="48" width="11.28515625" style="654" customWidth="1" outlineLevel="1"/>
    <col min="49" max="49" width="13.42578125" style="654" customWidth="1" outlineLevel="1"/>
    <col min="50" max="50" width="12.42578125" style="654" customWidth="1" outlineLevel="1"/>
    <col min="51" max="51" width="25.42578125" style="362" customWidth="1"/>
    <col min="52" max="52" width="43" style="362" customWidth="1"/>
    <col min="53" max="53" width="49.85546875" style="360" customWidth="1"/>
    <col min="54" max="56" width="10" style="360" customWidth="1"/>
    <col min="57" max="57" width="39.140625" style="360" customWidth="1"/>
    <col min="58" max="58" width="37.28515625" style="360" customWidth="1"/>
    <col min="59" max="59" width="31.42578125" style="360" customWidth="1"/>
    <col min="60" max="60" width="37" style="360" customWidth="1"/>
    <col min="61" max="61" width="31.42578125" style="360" customWidth="1"/>
    <col min="62" max="62" width="10" style="360" customWidth="1"/>
    <col min="63" max="256" width="15.140625" style="360"/>
    <col min="257" max="257" width="40.140625" style="360" customWidth="1"/>
    <col min="258" max="258" width="25.140625" style="360" customWidth="1"/>
    <col min="259" max="259" width="28.140625" style="360" customWidth="1"/>
    <col min="260" max="260" width="42.85546875" style="360" customWidth="1"/>
    <col min="261" max="261" width="23.7109375" style="360" customWidth="1"/>
    <col min="262" max="262" width="25.7109375" style="360" customWidth="1"/>
    <col min="263" max="263" width="66.42578125" style="360" bestFit="1" customWidth="1"/>
    <col min="264" max="265" width="17.42578125" style="360" customWidth="1"/>
    <col min="266" max="266" width="21" style="360" bestFit="1" customWidth="1"/>
    <col min="267" max="267" width="31.28515625" style="360" customWidth="1"/>
    <col min="268" max="268" width="27.28515625" style="360" customWidth="1"/>
    <col min="269" max="269" width="39.28515625" style="360" customWidth="1"/>
    <col min="270" max="270" width="27.28515625" style="360" customWidth="1"/>
    <col min="271" max="271" width="70.140625" style="360" customWidth="1"/>
    <col min="272" max="272" width="31.42578125" style="360" customWidth="1"/>
    <col min="273" max="273" width="21.140625" style="360" customWidth="1"/>
    <col min="274" max="274" width="19.140625" style="360" customWidth="1"/>
    <col min="275" max="275" width="22.28515625" style="360" customWidth="1"/>
    <col min="276" max="276" width="19.140625" style="360" customWidth="1"/>
    <col min="277" max="277" width="29.42578125" style="360" customWidth="1"/>
    <col min="278" max="278" width="38.28515625" style="360" customWidth="1"/>
    <col min="279" max="279" width="27" style="360" customWidth="1"/>
    <col min="280" max="280" width="24.42578125" style="360" customWidth="1"/>
    <col min="281" max="281" width="34.28515625" style="360" bestFit="1" customWidth="1"/>
    <col min="282" max="293" width="0" style="360" hidden="1" customWidth="1"/>
    <col min="294" max="294" width="24" style="360" customWidth="1"/>
    <col min="295" max="299" width="12.42578125" style="360" customWidth="1"/>
    <col min="300" max="300" width="7.28515625" style="360" customWidth="1"/>
    <col min="301" max="301" width="7.140625" style="360" customWidth="1"/>
    <col min="302" max="302" width="10.28515625" style="360" customWidth="1"/>
    <col min="303" max="303" width="14.140625" style="360" customWidth="1"/>
    <col min="304" max="304" width="11.28515625" style="360" customWidth="1"/>
    <col min="305" max="305" width="13.42578125" style="360" customWidth="1"/>
    <col min="306" max="306" width="12.42578125" style="360" customWidth="1"/>
    <col min="307" max="307" width="25.42578125" style="360" customWidth="1"/>
    <col min="308" max="308" width="43" style="360" customWidth="1"/>
    <col min="309" max="309" width="49.85546875" style="360" customWidth="1"/>
    <col min="310" max="312" width="10" style="360" customWidth="1"/>
    <col min="313" max="313" width="39.140625" style="360" customWidth="1"/>
    <col min="314" max="314" width="37.28515625" style="360" customWidth="1"/>
    <col min="315" max="315" width="31.42578125" style="360" customWidth="1"/>
    <col min="316" max="316" width="37" style="360" customWidth="1"/>
    <col min="317" max="317" width="31.42578125" style="360" customWidth="1"/>
    <col min="318" max="318" width="10" style="360" customWidth="1"/>
    <col min="319" max="512" width="15.140625" style="360"/>
    <col min="513" max="513" width="40.140625" style="360" customWidth="1"/>
    <col min="514" max="514" width="25.140625" style="360" customWidth="1"/>
    <col min="515" max="515" width="28.140625" style="360" customWidth="1"/>
    <col min="516" max="516" width="42.85546875" style="360" customWidth="1"/>
    <col min="517" max="517" width="23.7109375" style="360" customWidth="1"/>
    <col min="518" max="518" width="25.7109375" style="360" customWidth="1"/>
    <col min="519" max="519" width="66.42578125" style="360" bestFit="1" customWidth="1"/>
    <col min="520" max="521" width="17.42578125" style="360" customWidth="1"/>
    <col min="522" max="522" width="21" style="360" bestFit="1" customWidth="1"/>
    <col min="523" max="523" width="31.28515625" style="360" customWidth="1"/>
    <col min="524" max="524" width="27.28515625" style="360" customWidth="1"/>
    <col min="525" max="525" width="39.28515625" style="360" customWidth="1"/>
    <col min="526" max="526" width="27.28515625" style="360" customWidth="1"/>
    <col min="527" max="527" width="70.140625" style="360" customWidth="1"/>
    <col min="528" max="528" width="31.42578125" style="360" customWidth="1"/>
    <col min="529" max="529" width="21.140625" style="360" customWidth="1"/>
    <col min="530" max="530" width="19.140625" style="360" customWidth="1"/>
    <col min="531" max="531" width="22.28515625" style="360" customWidth="1"/>
    <col min="532" max="532" width="19.140625" style="360" customWidth="1"/>
    <col min="533" max="533" width="29.42578125" style="360" customWidth="1"/>
    <col min="534" max="534" width="38.28515625" style="360" customWidth="1"/>
    <col min="535" max="535" width="27" style="360" customWidth="1"/>
    <col min="536" max="536" width="24.42578125" style="360" customWidth="1"/>
    <col min="537" max="537" width="34.28515625" style="360" bestFit="1" customWidth="1"/>
    <col min="538" max="549" width="0" style="360" hidden="1" customWidth="1"/>
    <col min="550" max="550" width="24" style="360" customWidth="1"/>
    <col min="551" max="555" width="12.42578125" style="360" customWidth="1"/>
    <col min="556" max="556" width="7.28515625" style="360" customWidth="1"/>
    <col min="557" max="557" width="7.140625" style="360" customWidth="1"/>
    <col min="558" max="558" width="10.28515625" style="360" customWidth="1"/>
    <col min="559" max="559" width="14.140625" style="360" customWidth="1"/>
    <col min="560" max="560" width="11.28515625" style="360" customWidth="1"/>
    <col min="561" max="561" width="13.42578125" style="360" customWidth="1"/>
    <col min="562" max="562" width="12.42578125" style="360" customWidth="1"/>
    <col min="563" max="563" width="25.42578125" style="360" customWidth="1"/>
    <col min="564" max="564" width="43" style="360" customWidth="1"/>
    <col min="565" max="565" width="49.85546875" style="360" customWidth="1"/>
    <col min="566" max="568" width="10" style="360" customWidth="1"/>
    <col min="569" max="569" width="39.140625" style="360" customWidth="1"/>
    <col min="570" max="570" width="37.28515625" style="360" customWidth="1"/>
    <col min="571" max="571" width="31.42578125" style="360" customWidth="1"/>
    <col min="572" max="572" width="37" style="360" customWidth="1"/>
    <col min="573" max="573" width="31.42578125" style="360" customWidth="1"/>
    <col min="574" max="574" width="10" style="360" customWidth="1"/>
    <col min="575" max="768" width="15.140625" style="360"/>
    <col min="769" max="769" width="40.140625" style="360" customWidth="1"/>
    <col min="770" max="770" width="25.140625" style="360" customWidth="1"/>
    <col min="771" max="771" width="28.140625" style="360" customWidth="1"/>
    <col min="772" max="772" width="42.85546875" style="360" customWidth="1"/>
    <col min="773" max="773" width="23.7109375" style="360" customWidth="1"/>
    <col min="774" max="774" width="25.7109375" style="360" customWidth="1"/>
    <col min="775" max="775" width="66.42578125" style="360" bestFit="1" customWidth="1"/>
    <col min="776" max="777" width="17.42578125" style="360" customWidth="1"/>
    <col min="778" max="778" width="21" style="360" bestFit="1" customWidth="1"/>
    <col min="779" max="779" width="31.28515625" style="360" customWidth="1"/>
    <col min="780" max="780" width="27.28515625" style="360" customWidth="1"/>
    <col min="781" max="781" width="39.28515625" style="360" customWidth="1"/>
    <col min="782" max="782" width="27.28515625" style="360" customWidth="1"/>
    <col min="783" max="783" width="70.140625" style="360" customWidth="1"/>
    <col min="784" max="784" width="31.42578125" style="360" customWidth="1"/>
    <col min="785" max="785" width="21.140625" style="360" customWidth="1"/>
    <col min="786" max="786" width="19.140625" style="360" customWidth="1"/>
    <col min="787" max="787" width="22.28515625" style="360" customWidth="1"/>
    <col min="788" max="788" width="19.140625" style="360" customWidth="1"/>
    <col min="789" max="789" width="29.42578125" style="360" customWidth="1"/>
    <col min="790" max="790" width="38.28515625" style="360" customWidth="1"/>
    <col min="791" max="791" width="27" style="360" customWidth="1"/>
    <col min="792" max="792" width="24.42578125" style="360" customWidth="1"/>
    <col min="793" max="793" width="34.28515625" style="360" bestFit="1" customWidth="1"/>
    <col min="794" max="805" width="0" style="360" hidden="1" customWidth="1"/>
    <col min="806" max="806" width="24" style="360" customWidth="1"/>
    <col min="807" max="811" width="12.42578125" style="360" customWidth="1"/>
    <col min="812" max="812" width="7.28515625" style="360" customWidth="1"/>
    <col min="813" max="813" width="7.140625" style="360" customWidth="1"/>
    <col min="814" max="814" width="10.28515625" style="360" customWidth="1"/>
    <col min="815" max="815" width="14.140625" style="360" customWidth="1"/>
    <col min="816" max="816" width="11.28515625" style="360" customWidth="1"/>
    <col min="817" max="817" width="13.42578125" style="360" customWidth="1"/>
    <col min="818" max="818" width="12.42578125" style="360" customWidth="1"/>
    <col min="819" max="819" width="25.42578125" style="360" customWidth="1"/>
    <col min="820" max="820" width="43" style="360" customWidth="1"/>
    <col min="821" max="821" width="49.85546875" style="360" customWidth="1"/>
    <col min="822" max="824" width="10" style="360" customWidth="1"/>
    <col min="825" max="825" width="39.140625" style="360" customWidth="1"/>
    <col min="826" max="826" width="37.28515625" style="360" customWidth="1"/>
    <col min="827" max="827" width="31.42578125" style="360" customWidth="1"/>
    <col min="828" max="828" width="37" style="360" customWidth="1"/>
    <col min="829" max="829" width="31.42578125" style="360" customWidth="1"/>
    <col min="830" max="830" width="10" style="360" customWidth="1"/>
    <col min="831" max="1024" width="15.140625" style="360"/>
    <col min="1025" max="1025" width="40.140625" style="360" customWidth="1"/>
    <col min="1026" max="1026" width="25.140625" style="360" customWidth="1"/>
    <col min="1027" max="1027" width="28.140625" style="360" customWidth="1"/>
    <col min="1028" max="1028" width="42.85546875" style="360" customWidth="1"/>
    <col min="1029" max="1029" width="23.7109375" style="360" customWidth="1"/>
    <col min="1030" max="1030" width="25.7109375" style="360" customWidth="1"/>
    <col min="1031" max="1031" width="66.42578125" style="360" bestFit="1" customWidth="1"/>
    <col min="1032" max="1033" width="17.42578125" style="360" customWidth="1"/>
    <col min="1034" max="1034" width="21" style="360" bestFit="1" customWidth="1"/>
    <col min="1035" max="1035" width="31.28515625" style="360" customWidth="1"/>
    <col min="1036" max="1036" width="27.28515625" style="360" customWidth="1"/>
    <col min="1037" max="1037" width="39.28515625" style="360" customWidth="1"/>
    <col min="1038" max="1038" width="27.28515625" style="360" customWidth="1"/>
    <col min="1039" max="1039" width="70.140625" style="360" customWidth="1"/>
    <col min="1040" max="1040" width="31.42578125" style="360" customWidth="1"/>
    <col min="1041" max="1041" width="21.140625" style="360" customWidth="1"/>
    <col min="1042" max="1042" width="19.140625" style="360" customWidth="1"/>
    <col min="1043" max="1043" width="22.28515625" style="360" customWidth="1"/>
    <col min="1044" max="1044" width="19.140625" style="360" customWidth="1"/>
    <col min="1045" max="1045" width="29.42578125" style="360" customWidth="1"/>
    <col min="1046" max="1046" width="38.28515625" style="360" customWidth="1"/>
    <col min="1047" max="1047" width="27" style="360" customWidth="1"/>
    <col min="1048" max="1048" width="24.42578125" style="360" customWidth="1"/>
    <col min="1049" max="1049" width="34.28515625" style="360" bestFit="1" customWidth="1"/>
    <col min="1050" max="1061" width="0" style="360" hidden="1" customWidth="1"/>
    <col min="1062" max="1062" width="24" style="360" customWidth="1"/>
    <col min="1063" max="1067" width="12.42578125" style="360" customWidth="1"/>
    <col min="1068" max="1068" width="7.28515625" style="360" customWidth="1"/>
    <col min="1069" max="1069" width="7.140625" style="360" customWidth="1"/>
    <col min="1070" max="1070" width="10.28515625" style="360" customWidth="1"/>
    <col min="1071" max="1071" width="14.140625" style="360" customWidth="1"/>
    <col min="1072" max="1072" width="11.28515625" style="360" customWidth="1"/>
    <col min="1073" max="1073" width="13.42578125" style="360" customWidth="1"/>
    <col min="1074" max="1074" width="12.42578125" style="360" customWidth="1"/>
    <col min="1075" max="1075" width="25.42578125" style="360" customWidth="1"/>
    <col min="1076" max="1076" width="43" style="360" customWidth="1"/>
    <col min="1077" max="1077" width="49.85546875" style="360" customWidth="1"/>
    <col min="1078" max="1080" width="10" style="360" customWidth="1"/>
    <col min="1081" max="1081" width="39.140625" style="360" customWidth="1"/>
    <col min="1082" max="1082" width="37.28515625" style="360" customWidth="1"/>
    <col min="1083" max="1083" width="31.42578125" style="360" customWidth="1"/>
    <col min="1084" max="1084" width="37" style="360" customWidth="1"/>
    <col min="1085" max="1085" width="31.42578125" style="360" customWidth="1"/>
    <col min="1086" max="1086" width="10" style="360" customWidth="1"/>
    <col min="1087" max="1280" width="15.140625" style="360"/>
    <col min="1281" max="1281" width="40.140625" style="360" customWidth="1"/>
    <col min="1282" max="1282" width="25.140625" style="360" customWidth="1"/>
    <col min="1283" max="1283" width="28.140625" style="360" customWidth="1"/>
    <col min="1284" max="1284" width="42.85546875" style="360" customWidth="1"/>
    <col min="1285" max="1285" width="23.7109375" style="360" customWidth="1"/>
    <col min="1286" max="1286" width="25.7109375" style="360" customWidth="1"/>
    <col min="1287" max="1287" width="66.42578125" style="360" bestFit="1" customWidth="1"/>
    <col min="1288" max="1289" width="17.42578125" style="360" customWidth="1"/>
    <col min="1290" max="1290" width="21" style="360" bestFit="1" customWidth="1"/>
    <col min="1291" max="1291" width="31.28515625" style="360" customWidth="1"/>
    <col min="1292" max="1292" width="27.28515625" style="360" customWidth="1"/>
    <col min="1293" max="1293" width="39.28515625" style="360" customWidth="1"/>
    <col min="1294" max="1294" width="27.28515625" style="360" customWidth="1"/>
    <col min="1295" max="1295" width="70.140625" style="360" customWidth="1"/>
    <col min="1296" max="1296" width="31.42578125" style="360" customWidth="1"/>
    <col min="1297" max="1297" width="21.140625" style="360" customWidth="1"/>
    <col min="1298" max="1298" width="19.140625" style="360" customWidth="1"/>
    <col min="1299" max="1299" width="22.28515625" style="360" customWidth="1"/>
    <col min="1300" max="1300" width="19.140625" style="360" customWidth="1"/>
    <col min="1301" max="1301" width="29.42578125" style="360" customWidth="1"/>
    <col min="1302" max="1302" width="38.28515625" style="360" customWidth="1"/>
    <col min="1303" max="1303" width="27" style="360" customWidth="1"/>
    <col min="1304" max="1304" width="24.42578125" style="360" customWidth="1"/>
    <col min="1305" max="1305" width="34.28515625" style="360" bestFit="1" customWidth="1"/>
    <col min="1306" max="1317" width="0" style="360" hidden="1" customWidth="1"/>
    <col min="1318" max="1318" width="24" style="360" customWidth="1"/>
    <col min="1319" max="1323" width="12.42578125" style="360" customWidth="1"/>
    <col min="1324" max="1324" width="7.28515625" style="360" customWidth="1"/>
    <col min="1325" max="1325" width="7.140625" style="360" customWidth="1"/>
    <col min="1326" max="1326" width="10.28515625" style="360" customWidth="1"/>
    <col min="1327" max="1327" width="14.140625" style="360" customWidth="1"/>
    <col min="1328" max="1328" width="11.28515625" style="360" customWidth="1"/>
    <col min="1329" max="1329" width="13.42578125" style="360" customWidth="1"/>
    <col min="1330" max="1330" width="12.42578125" style="360" customWidth="1"/>
    <col min="1331" max="1331" width="25.42578125" style="360" customWidth="1"/>
    <col min="1332" max="1332" width="43" style="360" customWidth="1"/>
    <col min="1333" max="1333" width="49.85546875" style="360" customWidth="1"/>
    <col min="1334" max="1336" width="10" style="360" customWidth="1"/>
    <col min="1337" max="1337" width="39.140625" style="360" customWidth="1"/>
    <col min="1338" max="1338" width="37.28515625" style="360" customWidth="1"/>
    <col min="1339" max="1339" width="31.42578125" style="360" customWidth="1"/>
    <col min="1340" max="1340" width="37" style="360" customWidth="1"/>
    <col min="1341" max="1341" width="31.42578125" style="360" customWidth="1"/>
    <col min="1342" max="1342" width="10" style="360" customWidth="1"/>
    <col min="1343" max="1536" width="15.140625" style="360"/>
    <col min="1537" max="1537" width="40.140625" style="360" customWidth="1"/>
    <col min="1538" max="1538" width="25.140625" style="360" customWidth="1"/>
    <col min="1539" max="1539" width="28.140625" style="360" customWidth="1"/>
    <col min="1540" max="1540" width="42.85546875" style="360" customWidth="1"/>
    <col min="1541" max="1541" width="23.7109375" style="360" customWidth="1"/>
    <col min="1542" max="1542" width="25.7109375" style="360" customWidth="1"/>
    <col min="1543" max="1543" width="66.42578125" style="360" bestFit="1" customWidth="1"/>
    <col min="1544" max="1545" width="17.42578125" style="360" customWidth="1"/>
    <col min="1546" max="1546" width="21" style="360" bestFit="1" customWidth="1"/>
    <col min="1547" max="1547" width="31.28515625" style="360" customWidth="1"/>
    <col min="1548" max="1548" width="27.28515625" style="360" customWidth="1"/>
    <col min="1549" max="1549" width="39.28515625" style="360" customWidth="1"/>
    <col min="1550" max="1550" width="27.28515625" style="360" customWidth="1"/>
    <col min="1551" max="1551" width="70.140625" style="360" customWidth="1"/>
    <col min="1552" max="1552" width="31.42578125" style="360" customWidth="1"/>
    <col min="1553" max="1553" width="21.140625" style="360" customWidth="1"/>
    <col min="1554" max="1554" width="19.140625" style="360" customWidth="1"/>
    <col min="1555" max="1555" width="22.28515625" style="360" customWidth="1"/>
    <col min="1556" max="1556" width="19.140625" style="360" customWidth="1"/>
    <col min="1557" max="1557" width="29.42578125" style="360" customWidth="1"/>
    <col min="1558" max="1558" width="38.28515625" style="360" customWidth="1"/>
    <col min="1559" max="1559" width="27" style="360" customWidth="1"/>
    <col min="1560" max="1560" width="24.42578125" style="360" customWidth="1"/>
    <col min="1561" max="1561" width="34.28515625" style="360" bestFit="1" customWidth="1"/>
    <col min="1562" max="1573" width="0" style="360" hidden="1" customWidth="1"/>
    <col min="1574" max="1574" width="24" style="360" customWidth="1"/>
    <col min="1575" max="1579" width="12.42578125" style="360" customWidth="1"/>
    <col min="1580" max="1580" width="7.28515625" style="360" customWidth="1"/>
    <col min="1581" max="1581" width="7.140625" style="360" customWidth="1"/>
    <col min="1582" max="1582" width="10.28515625" style="360" customWidth="1"/>
    <col min="1583" max="1583" width="14.140625" style="360" customWidth="1"/>
    <col min="1584" max="1584" width="11.28515625" style="360" customWidth="1"/>
    <col min="1585" max="1585" width="13.42578125" style="360" customWidth="1"/>
    <col min="1586" max="1586" width="12.42578125" style="360" customWidth="1"/>
    <col min="1587" max="1587" width="25.42578125" style="360" customWidth="1"/>
    <col min="1588" max="1588" width="43" style="360" customWidth="1"/>
    <col min="1589" max="1589" width="49.85546875" style="360" customWidth="1"/>
    <col min="1590" max="1592" width="10" style="360" customWidth="1"/>
    <col min="1593" max="1593" width="39.140625" style="360" customWidth="1"/>
    <col min="1594" max="1594" width="37.28515625" style="360" customWidth="1"/>
    <col min="1595" max="1595" width="31.42578125" style="360" customWidth="1"/>
    <col min="1596" max="1596" width="37" style="360" customWidth="1"/>
    <col min="1597" max="1597" width="31.42578125" style="360" customWidth="1"/>
    <col min="1598" max="1598" width="10" style="360" customWidth="1"/>
    <col min="1599" max="1792" width="15.140625" style="360"/>
    <col min="1793" max="1793" width="40.140625" style="360" customWidth="1"/>
    <col min="1794" max="1794" width="25.140625" style="360" customWidth="1"/>
    <col min="1795" max="1795" width="28.140625" style="360" customWidth="1"/>
    <col min="1796" max="1796" width="42.85546875" style="360" customWidth="1"/>
    <col min="1797" max="1797" width="23.7109375" style="360" customWidth="1"/>
    <col min="1798" max="1798" width="25.7109375" style="360" customWidth="1"/>
    <col min="1799" max="1799" width="66.42578125" style="360" bestFit="1" customWidth="1"/>
    <col min="1800" max="1801" width="17.42578125" style="360" customWidth="1"/>
    <col min="1802" max="1802" width="21" style="360" bestFit="1" customWidth="1"/>
    <col min="1803" max="1803" width="31.28515625" style="360" customWidth="1"/>
    <col min="1804" max="1804" width="27.28515625" style="360" customWidth="1"/>
    <col min="1805" max="1805" width="39.28515625" style="360" customWidth="1"/>
    <col min="1806" max="1806" width="27.28515625" style="360" customWidth="1"/>
    <col min="1807" max="1807" width="70.140625" style="360" customWidth="1"/>
    <col min="1808" max="1808" width="31.42578125" style="360" customWidth="1"/>
    <col min="1809" max="1809" width="21.140625" style="360" customWidth="1"/>
    <col min="1810" max="1810" width="19.140625" style="360" customWidth="1"/>
    <col min="1811" max="1811" width="22.28515625" style="360" customWidth="1"/>
    <col min="1812" max="1812" width="19.140625" style="360" customWidth="1"/>
    <col min="1813" max="1813" width="29.42578125" style="360" customWidth="1"/>
    <col min="1814" max="1814" width="38.28515625" style="360" customWidth="1"/>
    <col min="1815" max="1815" width="27" style="360" customWidth="1"/>
    <col min="1816" max="1816" width="24.42578125" style="360" customWidth="1"/>
    <col min="1817" max="1817" width="34.28515625" style="360" bestFit="1" customWidth="1"/>
    <col min="1818" max="1829" width="0" style="360" hidden="1" customWidth="1"/>
    <col min="1830" max="1830" width="24" style="360" customWidth="1"/>
    <col min="1831" max="1835" width="12.42578125" style="360" customWidth="1"/>
    <col min="1836" max="1836" width="7.28515625" style="360" customWidth="1"/>
    <col min="1837" max="1837" width="7.140625" style="360" customWidth="1"/>
    <col min="1838" max="1838" width="10.28515625" style="360" customWidth="1"/>
    <col min="1839" max="1839" width="14.140625" style="360" customWidth="1"/>
    <col min="1840" max="1840" width="11.28515625" style="360" customWidth="1"/>
    <col min="1841" max="1841" width="13.42578125" style="360" customWidth="1"/>
    <col min="1842" max="1842" width="12.42578125" style="360" customWidth="1"/>
    <col min="1843" max="1843" width="25.42578125" style="360" customWidth="1"/>
    <col min="1844" max="1844" width="43" style="360" customWidth="1"/>
    <col min="1845" max="1845" width="49.85546875" style="360" customWidth="1"/>
    <col min="1846" max="1848" width="10" style="360" customWidth="1"/>
    <col min="1849" max="1849" width="39.140625" style="360" customWidth="1"/>
    <col min="1850" max="1850" width="37.28515625" style="360" customWidth="1"/>
    <col min="1851" max="1851" width="31.42578125" style="360" customWidth="1"/>
    <col min="1852" max="1852" width="37" style="360" customWidth="1"/>
    <col min="1853" max="1853" width="31.42578125" style="360" customWidth="1"/>
    <col min="1854" max="1854" width="10" style="360" customWidth="1"/>
    <col min="1855" max="2048" width="15.140625" style="360"/>
    <col min="2049" max="2049" width="40.140625" style="360" customWidth="1"/>
    <col min="2050" max="2050" width="25.140625" style="360" customWidth="1"/>
    <col min="2051" max="2051" width="28.140625" style="360" customWidth="1"/>
    <col min="2052" max="2052" width="42.85546875" style="360" customWidth="1"/>
    <col min="2053" max="2053" width="23.7109375" style="360" customWidth="1"/>
    <col min="2054" max="2054" width="25.7109375" style="360" customWidth="1"/>
    <col min="2055" max="2055" width="66.42578125" style="360" bestFit="1" customWidth="1"/>
    <col min="2056" max="2057" width="17.42578125" style="360" customWidth="1"/>
    <col min="2058" max="2058" width="21" style="360" bestFit="1" customWidth="1"/>
    <col min="2059" max="2059" width="31.28515625" style="360" customWidth="1"/>
    <col min="2060" max="2060" width="27.28515625" style="360" customWidth="1"/>
    <col min="2061" max="2061" width="39.28515625" style="360" customWidth="1"/>
    <col min="2062" max="2062" width="27.28515625" style="360" customWidth="1"/>
    <col min="2063" max="2063" width="70.140625" style="360" customWidth="1"/>
    <col min="2064" max="2064" width="31.42578125" style="360" customWidth="1"/>
    <col min="2065" max="2065" width="21.140625" style="360" customWidth="1"/>
    <col min="2066" max="2066" width="19.140625" style="360" customWidth="1"/>
    <col min="2067" max="2067" width="22.28515625" style="360" customWidth="1"/>
    <col min="2068" max="2068" width="19.140625" style="360" customWidth="1"/>
    <col min="2069" max="2069" width="29.42578125" style="360" customWidth="1"/>
    <col min="2070" max="2070" width="38.28515625" style="360" customWidth="1"/>
    <col min="2071" max="2071" width="27" style="360" customWidth="1"/>
    <col min="2072" max="2072" width="24.42578125" style="360" customWidth="1"/>
    <col min="2073" max="2073" width="34.28515625" style="360" bestFit="1" customWidth="1"/>
    <col min="2074" max="2085" width="0" style="360" hidden="1" customWidth="1"/>
    <col min="2086" max="2086" width="24" style="360" customWidth="1"/>
    <col min="2087" max="2091" width="12.42578125" style="360" customWidth="1"/>
    <col min="2092" max="2092" width="7.28515625" style="360" customWidth="1"/>
    <col min="2093" max="2093" width="7.140625" style="360" customWidth="1"/>
    <col min="2094" max="2094" width="10.28515625" style="360" customWidth="1"/>
    <col min="2095" max="2095" width="14.140625" style="360" customWidth="1"/>
    <col min="2096" max="2096" width="11.28515625" style="360" customWidth="1"/>
    <col min="2097" max="2097" width="13.42578125" style="360" customWidth="1"/>
    <col min="2098" max="2098" width="12.42578125" style="360" customWidth="1"/>
    <col min="2099" max="2099" width="25.42578125" style="360" customWidth="1"/>
    <col min="2100" max="2100" width="43" style="360" customWidth="1"/>
    <col min="2101" max="2101" width="49.85546875" style="360" customWidth="1"/>
    <col min="2102" max="2104" width="10" style="360" customWidth="1"/>
    <col min="2105" max="2105" width="39.140625" style="360" customWidth="1"/>
    <col min="2106" max="2106" width="37.28515625" style="360" customWidth="1"/>
    <col min="2107" max="2107" width="31.42578125" style="360" customWidth="1"/>
    <col min="2108" max="2108" width="37" style="360" customWidth="1"/>
    <col min="2109" max="2109" width="31.42578125" style="360" customWidth="1"/>
    <col min="2110" max="2110" width="10" style="360" customWidth="1"/>
    <col min="2111" max="2304" width="15.140625" style="360"/>
    <col min="2305" max="2305" width="40.140625" style="360" customWidth="1"/>
    <col min="2306" max="2306" width="25.140625" style="360" customWidth="1"/>
    <col min="2307" max="2307" width="28.140625" style="360" customWidth="1"/>
    <col min="2308" max="2308" width="42.85546875" style="360" customWidth="1"/>
    <col min="2309" max="2309" width="23.7109375" style="360" customWidth="1"/>
    <col min="2310" max="2310" width="25.7109375" style="360" customWidth="1"/>
    <col min="2311" max="2311" width="66.42578125" style="360" bestFit="1" customWidth="1"/>
    <col min="2312" max="2313" width="17.42578125" style="360" customWidth="1"/>
    <col min="2314" max="2314" width="21" style="360" bestFit="1" customWidth="1"/>
    <col min="2315" max="2315" width="31.28515625" style="360" customWidth="1"/>
    <col min="2316" max="2316" width="27.28515625" style="360" customWidth="1"/>
    <col min="2317" max="2317" width="39.28515625" style="360" customWidth="1"/>
    <col min="2318" max="2318" width="27.28515625" style="360" customWidth="1"/>
    <col min="2319" max="2319" width="70.140625" style="360" customWidth="1"/>
    <col min="2320" max="2320" width="31.42578125" style="360" customWidth="1"/>
    <col min="2321" max="2321" width="21.140625" style="360" customWidth="1"/>
    <col min="2322" max="2322" width="19.140625" style="360" customWidth="1"/>
    <col min="2323" max="2323" width="22.28515625" style="360" customWidth="1"/>
    <col min="2324" max="2324" width="19.140625" style="360" customWidth="1"/>
    <col min="2325" max="2325" width="29.42578125" style="360" customWidth="1"/>
    <col min="2326" max="2326" width="38.28515625" style="360" customWidth="1"/>
    <col min="2327" max="2327" width="27" style="360" customWidth="1"/>
    <col min="2328" max="2328" width="24.42578125" style="360" customWidth="1"/>
    <col min="2329" max="2329" width="34.28515625" style="360" bestFit="1" customWidth="1"/>
    <col min="2330" max="2341" width="0" style="360" hidden="1" customWidth="1"/>
    <col min="2342" max="2342" width="24" style="360" customWidth="1"/>
    <col min="2343" max="2347" width="12.42578125" style="360" customWidth="1"/>
    <col min="2348" max="2348" width="7.28515625" style="360" customWidth="1"/>
    <col min="2349" max="2349" width="7.140625" style="360" customWidth="1"/>
    <col min="2350" max="2350" width="10.28515625" style="360" customWidth="1"/>
    <col min="2351" max="2351" width="14.140625" style="360" customWidth="1"/>
    <col min="2352" max="2352" width="11.28515625" style="360" customWidth="1"/>
    <col min="2353" max="2353" width="13.42578125" style="360" customWidth="1"/>
    <col min="2354" max="2354" width="12.42578125" style="360" customWidth="1"/>
    <col min="2355" max="2355" width="25.42578125" style="360" customWidth="1"/>
    <col min="2356" max="2356" width="43" style="360" customWidth="1"/>
    <col min="2357" max="2357" width="49.85546875" style="360" customWidth="1"/>
    <col min="2358" max="2360" width="10" style="360" customWidth="1"/>
    <col min="2361" max="2361" width="39.140625" style="360" customWidth="1"/>
    <col min="2362" max="2362" width="37.28515625" style="360" customWidth="1"/>
    <col min="2363" max="2363" width="31.42578125" style="360" customWidth="1"/>
    <col min="2364" max="2364" width="37" style="360" customWidth="1"/>
    <col min="2365" max="2365" width="31.42578125" style="360" customWidth="1"/>
    <col min="2366" max="2366" width="10" style="360" customWidth="1"/>
    <col min="2367" max="2560" width="15.140625" style="360"/>
    <col min="2561" max="2561" width="40.140625" style="360" customWidth="1"/>
    <col min="2562" max="2562" width="25.140625" style="360" customWidth="1"/>
    <col min="2563" max="2563" width="28.140625" style="360" customWidth="1"/>
    <col min="2564" max="2564" width="42.85546875" style="360" customWidth="1"/>
    <col min="2565" max="2565" width="23.7109375" style="360" customWidth="1"/>
    <col min="2566" max="2566" width="25.7109375" style="360" customWidth="1"/>
    <col min="2567" max="2567" width="66.42578125" style="360" bestFit="1" customWidth="1"/>
    <col min="2568" max="2569" width="17.42578125" style="360" customWidth="1"/>
    <col min="2570" max="2570" width="21" style="360" bestFit="1" customWidth="1"/>
    <col min="2571" max="2571" width="31.28515625" style="360" customWidth="1"/>
    <col min="2572" max="2572" width="27.28515625" style="360" customWidth="1"/>
    <col min="2573" max="2573" width="39.28515625" style="360" customWidth="1"/>
    <col min="2574" max="2574" width="27.28515625" style="360" customWidth="1"/>
    <col min="2575" max="2575" width="70.140625" style="360" customWidth="1"/>
    <col min="2576" max="2576" width="31.42578125" style="360" customWidth="1"/>
    <col min="2577" max="2577" width="21.140625" style="360" customWidth="1"/>
    <col min="2578" max="2578" width="19.140625" style="360" customWidth="1"/>
    <col min="2579" max="2579" width="22.28515625" style="360" customWidth="1"/>
    <col min="2580" max="2580" width="19.140625" style="360" customWidth="1"/>
    <col min="2581" max="2581" width="29.42578125" style="360" customWidth="1"/>
    <col min="2582" max="2582" width="38.28515625" style="360" customWidth="1"/>
    <col min="2583" max="2583" width="27" style="360" customWidth="1"/>
    <col min="2584" max="2584" width="24.42578125" style="360" customWidth="1"/>
    <col min="2585" max="2585" width="34.28515625" style="360" bestFit="1" customWidth="1"/>
    <col min="2586" max="2597" width="0" style="360" hidden="1" customWidth="1"/>
    <col min="2598" max="2598" width="24" style="360" customWidth="1"/>
    <col min="2599" max="2603" width="12.42578125" style="360" customWidth="1"/>
    <col min="2604" max="2604" width="7.28515625" style="360" customWidth="1"/>
    <col min="2605" max="2605" width="7.140625" style="360" customWidth="1"/>
    <col min="2606" max="2606" width="10.28515625" style="360" customWidth="1"/>
    <col min="2607" max="2607" width="14.140625" style="360" customWidth="1"/>
    <col min="2608" max="2608" width="11.28515625" style="360" customWidth="1"/>
    <col min="2609" max="2609" width="13.42578125" style="360" customWidth="1"/>
    <col min="2610" max="2610" width="12.42578125" style="360" customWidth="1"/>
    <col min="2611" max="2611" width="25.42578125" style="360" customWidth="1"/>
    <col min="2612" max="2612" width="43" style="360" customWidth="1"/>
    <col min="2613" max="2613" width="49.85546875" style="360" customWidth="1"/>
    <col min="2614" max="2616" width="10" style="360" customWidth="1"/>
    <col min="2617" max="2617" width="39.140625" style="360" customWidth="1"/>
    <col min="2618" max="2618" width="37.28515625" style="360" customWidth="1"/>
    <col min="2619" max="2619" width="31.42578125" style="360" customWidth="1"/>
    <col min="2620" max="2620" width="37" style="360" customWidth="1"/>
    <col min="2621" max="2621" width="31.42578125" style="360" customWidth="1"/>
    <col min="2622" max="2622" width="10" style="360" customWidth="1"/>
    <col min="2623" max="2816" width="15.140625" style="360"/>
    <col min="2817" max="2817" width="40.140625" style="360" customWidth="1"/>
    <col min="2818" max="2818" width="25.140625" style="360" customWidth="1"/>
    <col min="2819" max="2819" width="28.140625" style="360" customWidth="1"/>
    <col min="2820" max="2820" width="42.85546875" style="360" customWidth="1"/>
    <col min="2821" max="2821" width="23.7109375" style="360" customWidth="1"/>
    <col min="2822" max="2822" width="25.7109375" style="360" customWidth="1"/>
    <col min="2823" max="2823" width="66.42578125" style="360" bestFit="1" customWidth="1"/>
    <col min="2824" max="2825" width="17.42578125" style="360" customWidth="1"/>
    <col min="2826" max="2826" width="21" style="360" bestFit="1" customWidth="1"/>
    <col min="2827" max="2827" width="31.28515625" style="360" customWidth="1"/>
    <col min="2828" max="2828" width="27.28515625" style="360" customWidth="1"/>
    <col min="2829" max="2829" width="39.28515625" style="360" customWidth="1"/>
    <col min="2830" max="2830" width="27.28515625" style="360" customWidth="1"/>
    <col min="2831" max="2831" width="70.140625" style="360" customWidth="1"/>
    <col min="2832" max="2832" width="31.42578125" style="360" customWidth="1"/>
    <col min="2833" max="2833" width="21.140625" style="360" customWidth="1"/>
    <col min="2834" max="2834" width="19.140625" style="360" customWidth="1"/>
    <col min="2835" max="2835" width="22.28515625" style="360" customWidth="1"/>
    <col min="2836" max="2836" width="19.140625" style="360" customWidth="1"/>
    <col min="2837" max="2837" width="29.42578125" style="360" customWidth="1"/>
    <col min="2838" max="2838" width="38.28515625" style="360" customWidth="1"/>
    <col min="2839" max="2839" width="27" style="360" customWidth="1"/>
    <col min="2840" max="2840" width="24.42578125" style="360" customWidth="1"/>
    <col min="2841" max="2841" width="34.28515625" style="360" bestFit="1" customWidth="1"/>
    <col min="2842" max="2853" width="0" style="360" hidden="1" customWidth="1"/>
    <col min="2854" max="2854" width="24" style="360" customWidth="1"/>
    <col min="2855" max="2859" width="12.42578125" style="360" customWidth="1"/>
    <col min="2860" max="2860" width="7.28515625" style="360" customWidth="1"/>
    <col min="2861" max="2861" width="7.140625" style="360" customWidth="1"/>
    <col min="2862" max="2862" width="10.28515625" style="360" customWidth="1"/>
    <col min="2863" max="2863" width="14.140625" style="360" customWidth="1"/>
    <col min="2864" max="2864" width="11.28515625" style="360" customWidth="1"/>
    <col min="2865" max="2865" width="13.42578125" style="360" customWidth="1"/>
    <col min="2866" max="2866" width="12.42578125" style="360" customWidth="1"/>
    <col min="2867" max="2867" width="25.42578125" style="360" customWidth="1"/>
    <col min="2868" max="2868" width="43" style="360" customWidth="1"/>
    <col min="2869" max="2869" width="49.85546875" style="360" customWidth="1"/>
    <col min="2870" max="2872" width="10" style="360" customWidth="1"/>
    <col min="2873" max="2873" width="39.140625" style="360" customWidth="1"/>
    <col min="2874" max="2874" width="37.28515625" style="360" customWidth="1"/>
    <col min="2875" max="2875" width="31.42578125" style="360" customWidth="1"/>
    <col min="2876" max="2876" width="37" style="360" customWidth="1"/>
    <col min="2877" max="2877" width="31.42578125" style="360" customWidth="1"/>
    <col min="2878" max="2878" width="10" style="360" customWidth="1"/>
    <col min="2879" max="3072" width="15.140625" style="360"/>
    <col min="3073" max="3073" width="40.140625" style="360" customWidth="1"/>
    <col min="3074" max="3074" width="25.140625" style="360" customWidth="1"/>
    <col min="3075" max="3075" width="28.140625" style="360" customWidth="1"/>
    <col min="3076" max="3076" width="42.85546875" style="360" customWidth="1"/>
    <col min="3077" max="3077" width="23.7109375" style="360" customWidth="1"/>
    <col min="3078" max="3078" width="25.7109375" style="360" customWidth="1"/>
    <col min="3079" max="3079" width="66.42578125" style="360" bestFit="1" customWidth="1"/>
    <col min="3080" max="3081" width="17.42578125" style="360" customWidth="1"/>
    <col min="3082" max="3082" width="21" style="360" bestFit="1" customWidth="1"/>
    <col min="3083" max="3083" width="31.28515625" style="360" customWidth="1"/>
    <col min="3084" max="3084" width="27.28515625" style="360" customWidth="1"/>
    <col min="3085" max="3085" width="39.28515625" style="360" customWidth="1"/>
    <col min="3086" max="3086" width="27.28515625" style="360" customWidth="1"/>
    <col min="3087" max="3087" width="70.140625" style="360" customWidth="1"/>
    <col min="3088" max="3088" width="31.42578125" style="360" customWidth="1"/>
    <col min="3089" max="3089" width="21.140625" style="360" customWidth="1"/>
    <col min="3090" max="3090" width="19.140625" style="360" customWidth="1"/>
    <col min="3091" max="3091" width="22.28515625" style="360" customWidth="1"/>
    <col min="3092" max="3092" width="19.140625" style="360" customWidth="1"/>
    <col min="3093" max="3093" width="29.42578125" style="360" customWidth="1"/>
    <col min="3094" max="3094" width="38.28515625" style="360" customWidth="1"/>
    <col min="3095" max="3095" width="27" style="360" customWidth="1"/>
    <col min="3096" max="3096" width="24.42578125" style="360" customWidth="1"/>
    <col min="3097" max="3097" width="34.28515625" style="360" bestFit="1" customWidth="1"/>
    <col min="3098" max="3109" width="0" style="360" hidden="1" customWidth="1"/>
    <col min="3110" max="3110" width="24" style="360" customWidth="1"/>
    <col min="3111" max="3115" width="12.42578125" style="360" customWidth="1"/>
    <col min="3116" max="3116" width="7.28515625" style="360" customWidth="1"/>
    <col min="3117" max="3117" width="7.140625" style="360" customWidth="1"/>
    <col min="3118" max="3118" width="10.28515625" style="360" customWidth="1"/>
    <col min="3119" max="3119" width="14.140625" style="360" customWidth="1"/>
    <col min="3120" max="3120" width="11.28515625" style="360" customWidth="1"/>
    <col min="3121" max="3121" width="13.42578125" style="360" customWidth="1"/>
    <col min="3122" max="3122" width="12.42578125" style="360" customWidth="1"/>
    <col min="3123" max="3123" width="25.42578125" style="360" customWidth="1"/>
    <col min="3124" max="3124" width="43" style="360" customWidth="1"/>
    <col min="3125" max="3125" width="49.85546875" style="360" customWidth="1"/>
    <col min="3126" max="3128" width="10" style="360" customWidth="1"/>
    <col min="3129" max="3129" width="39.140625" style="360" customWidth="1"/>
    <col min="3130" max="3130" width="37.28515625" style="360" customWidth="1"/>
    <col min="3131" max="3131" width="31.42578125" style="360" customWidth="1"/>
    <col min="3132" max="3132" width="37" style="360" customWidth="1"/>
    <col min="3133" max="3133" width="31.42578125" style="360" customWidth="1"/>
    <col min="3134" max="3134" width="10" style="360" customWidth="1"/>
    <col min="3135" max="3328" width="15.140625" style="360"/>
    <col min="3329" max="3329" width="40.140625" style="360" customWidth="1"/>
    <col min="3330" max="3330" width="25.140625" style="360" customWidth="1"/>
    <col min="3331" max="3331" width="28.140625" style="360" customWidth="1"/>
    <col min="3332" max="3332" width="42.85546875" style="360" customWidth="1"/>
    <col min="3333" max="3333" width="23.7109375" style="360" customWidth="1"/>
    <col min="3334" max="3334" width="25.7109375" style="360" customWidth="1"/>
    <col min="3335" max="3335" width="66.42578125" style="360" bestFit="1" customWidth="1"/>
    <col min="3336" max="3337" width="17.42578125" style="360" customWidth="1"/>
    <col min="3338" max="3338" width="21" style="360" bestFit="1" customWidth="1"/>
    <col min="3339" max="3339" width="31.28515625" style="360" customWidth="1"/>
    <col min="3340" max="3340" width="27.28515625" style="360" customWidth="1"/>
    <col min="3341" max="3341" width="39.28515625" style="360" customWidth="1"/>
    <col min="3342" max="3342" width="27.28515625" style="360" customWidth="1"/>
    <col min="3343" max="3343" width="70.140625" style="360" customWidth="1"/>
    <col min="3344" max="3344" width="31.42578125" style="360" customWidth="1"/>
    <col min="3345" max="3345" width="21.140625" style="360" customWidth="1"/>
    <col min="3346" max="3346" width="19.140625" style="360" customWidth="1"/>
    <col min="3347" max="3347" width="22.28515625" style="360" customWidth="1"/>
    <col min="3348" max="3348" width="19.140625" style="360" customWidth="1"/>
    <col min="3349" max="3349" width="29.42578125" style="360" customWidth="1"/>
    <col min="3350" max="3350" width="38.28515625" style="360" customWidth="1"/>
    <col min="3351" max="3351" width="27" style="360" customWidth="1"/>
    <col min="3352" max="3352" width="24.42578125" style="360" customWidth="1"/>
    <col min="3353" max="3353" width="34.28515625" style="360" bestFit="1" customWidth="1"/>
    <col min="3354" max="3365" width="0" style="360" hidden="1" customWidth="1"/>
    <col min="3366" max="3366" width="24" style="360" customWidth="1"/>
    <col min="3367" max="3371" width="12.42578125" style="360" customWidth="1"/>
    <col min="3372" max="3372" width="7.28515625" style="360" customWidth="1"/>
    <col min="3373" max="3373" width="7.140625" style="360" customWidth="1"/>
    <col min="3374" max="3374" width="10.28515625" style="360" customWidth="1"/>
    <col min="3375" max="3375" width="14.140625" style="360" customWidth="1"/>
    <col min="3376" max="3376" width="11.28515625" style="360" customWidth="1"/>
    <col min="3377" max="3377" width="13.42578125" style="360" customWidth="1"/>
    <col min="3378" max="3378" width="12.42578125" style="360" customWidth="1"/>
    <col min="3379" max="3379" width="25.42578125" style="360" customWidth="1"/>
    <col min="3380" max="3380" width="43" style="360" customWidth="1"/>
    <col min="3381" max="3381" width="49.85546875" style="360" customWidth="1"/>
    <col min="3382" max="3384" width="10" style="360" customWidth="1"/>
    <col min="3385" max="3385" width="39.140625" style="360" customWidth="1"/>
    <col min="3386" max="3386" width="37.28515625" style="360" customWidth="1"/>
    <col min="3387" max="3387" width="31.42578125" style="360" customWidth="1"/>
    <col min="3388" max="3388" width="37" style="360" customWidth="1"/>
    <col min="3389" max="3389" width="31.42578125" style="360" customWidth="1"/>
    <col min="3390" max="3390" width="10" style="360" customWidth="1"/>
    <col min="3391" max="3584" width="15.140625" style="360"/>
    <col min="3585" max="3585" width="40.140625" style="360" customWidth="1"/>
    <col min="3586" max="3586" width="25.140625" style="360" customWidth="1"/>
    <col min="3587" max="3587" width="28.140625" style="360" customWidth="1"/>
    <col min="3588" max="3588" width="42.85546875" style="360" customWidth="1"/>
    <col min="3589" max="3589" width="23.7109375" style="360" customWidth="1"/>
    <col min="3590" max="3590" width="25.7109375" style="360" customWidth="1"/>
    <col min="3591" max="3591" width="66.42578125" style="360" bestFit="1" customWidth="1"/>
    <col min="3592" max="3593" width="17.42578125" style="360" customWidth="1"/>
    <col min="3594" max="3594" width="21" style="360" bestFit="1" customWidth="1"/>
    <col min="3595" max="3595" width="31.28515625" style="360" customWidth="1"/>
    <col min="3596" max="3596" width="27.28515625" style="360" customWidth="1"/>
    <col min="3597" max="3597" width="39.28515625" style="360" customWidth="1"/>
    <col min="3598" max="3598" width="27.28515625" style="360" customWidth="1"/>
    <col min="3599" max="3599" width="70.140625" style="360" customWidth="1"/>
    <col min="3600" max="3600" width="31.42578125" style="360" customWidth="1"/>
    <col min="3601" max="3601" width="21.140625" style="360" customWidth="1"/>
    <col min="3602" max="3602" width="19.140625" style="360" customWidth="1"/>
    <col min="3603" max="3603" width="22.28515625" style="360" customWidth="1"/>
    <col min="3604" max="3604" width="19.140625" style="360" customWidth="1"/>
    <col min="3605" max="3605" width="29.42578125" style="360" customWidth="1"/>
    <col min="3606" max="3606" width="38.28515625" style="360" customWidth="1"/>
    <col min="3607" max="3607" width="27" style="360" customWidth="1"/>
    <col min="3608" max="3608" width="24.42578125" style="360" customWidth="1"/>
    <col min="3609" max="3609" width="34.28515625" style="360" bestFit="1" customWidth="1"/>
    <col min="3610" max="3621" width="0" style="360" hidden="1" customWidth="1"/>
    <col min="3622" max="3622" width="24" style="360" customWidth="1"/>
    <col min="3623" max="3627" width="12.42578125" style="360" customWidth="1"/>
    <col min="3628" max="3628" width="7.28515625" style="360" customWidth="1"/>
    <col min="3629" max="3629" width="7.140625" style="360" customWidth="1"/>
    <col min="3630" max="3630" width="10.28515625" style="360" customWidth="1"/>
    <col min="3631" max="3631" width="14.140625" style="360" customWidth="1"/>
    <col min="3632" max="3632" width="11.28515625" style="360" customWidth="1"/>
    <col min="3633" max="3633" width="13.42578125" style="360" customWidth="1"/>
    <col min="3634" max="3634" width="12.42578125" style="360" customWidth="1"/>
    <col min="3635" max="3635" width="25.42578125" style="360" customWidth="1"/>
    <col min="3636" max="3636" width="43" style="360" customWidth="1"/>
    <col min="3637" max="3637" width="49.85546875" style="360" customWidth="1"/>
    <col min="3638" max="3640" width="10" style="360" customWidth="1"/>
    <col min="3641" max="3641" width="39.140625" style="360" customWidth="1"/>
    <col min="3642" max="3642" width="37.28515625" style="360" customWidth="1"/>
    <col min="3643" max="3643" width="31.42578125" style="360" customWidth="1"/>
    <col min="3644" max="3644" width="37" style="360" customWidth="1"/>
    <col min="3645" max="3645" width="31.42578125" style="360" customWidth="1"/>
    <col min="3646" max="3646" width="10" style="360" customWidth="1"/>
    <col min="3647" max="3840" width="15.140625" style="360"/>
    <col min="3841" max="3841" width="40.140625" style="360" customWidth="1"/>
    <col min="3842" max="3842" width="25.140625" style="360" customWidth="1"/>
    <col min="3843" max="3843" width="28.140625" style="360" customWidth="1"/>
    <col min="3844" max="3844" width="42.85546875" style="360" customWidth="1"/>
    <col min="3845" max="3845" width="23.7109375" style="360" customWidth="1"/>
    <col min="3846" max="3846" width="25.7109375" style="360" customWidth="1"/>
    <col min="3847" max="3847" width="66.42578125" style="360" bestFit="1" customWidth="1"/>
    <col min="3848" max="3849" width="17.42578125" style="360" customWidth="1"/>
    <col min="3850" max="3850" width="21" style="360" bestFit="1" customWidth="1"/>
    <col min="3851" max="3851" width="31.28515625" style="360" customWidth="1"/>
    <col min="3852" max="3852" width="27.28515625" style="360" customWidth="1"/>
    <col min="3853" max="3853" width="39.28515625" style="360" customWidth="1"/>
    <col min="3854" max="3854" width="27.28515625" style="360" customWidth="1"/>
    <col min="3855" max="3855" width="70.140625" style="360" customWidth="1"/>
    <col min="3856" max="3856" width="31.42578125" style="360" customWidth="1"/>
    <col min="3857" max="3857" width="21.140625" style="360" customWidth="1"/>
    <col min="3858" max="3858" width="19.140625" style="360" customWidth="1"/>
    <col min="3859" max="3859" width="22.28515625" style="360" customWidth="1"/>
    <col min="3860" max="3860" width="19.140625" style="360" customWidth="1"/>
    <col min="3861" max="3861" width="29.42578125" style="360" customWidth="1"/>
    <col min="3862" max="3862" width="38.28515625" style="360" customWidth="1"/>
    <col min="3863" max="3863" width="27" style="360" customWidth="1"/>
    <col min="3864" max="3864" width="24.42578125" style="360" customWidth="1"/>
    <col min="3865" max="3865" width="34.28515625" style="360" bestFit="1" customWidth="1"/>
    <col min="3866" max="3877" width="0" style="360" hidden="1" customWidth="1"/>
    <col min="3878" max="3878" width="24" style="360" customWidth="1"/>
    <col min="3879" max="3883" width="12.42578125" style="360" customWidth="1"/>
    <col min="3884" max="3884" width="7.28515625" style="360" customWidth="1"/>
    <col min="3885" max="3885" width="7.140625" style="360" customWidth="1"/>
    <col min="3886" max="3886" width="10.28515625" style="360" customWidth="1"/>
    <col min="3887" max="3887" width="14.140625" style="360" customWidth="1"/>
    <col min="3888" max="3888" width="11.28515625" style="360" customWidth="1"/>
    <col min="3889" max="3889" width="13.42578125" style="360" customWidth="1"/>
    <col min="3890" max="3890" width="12.42578125" style="360" customWidth="1"/>
    <col min="3891" max="3891" width="25.42578125" style="360" customWidth="1"/>
    <col min="3892" max="3892" width="43" style="360" customWidth="1"/>
    <col min="3893" max="3893" width="49.85546875" style="360" customWidth="1"/>
    <col min="3894" max="3896" width="10" style="360" customWidth="1"/>
    <col min="3897" max="3897" width="39.140625" style="360" customWidth="1"/>
    <col min="3898" max="3898" width="37.28515625" style="360" customWidth="1"/>
    <col min="3899" max="3899" width="31.42578125" style="360" customWidth="1"/>
    <col min="3900" max="3900" width="37" style="360" customWidth="1"/>
    <col min="3901" max="3901" width="31.42578125" style="360" customWidth="1"/>
    <col min="3902" max="3902" width="10" style="360" customWidth="1"/>
    <col min="3903" max="4096" width="15.140625" style="360"/>
    <col min="4097" max="4097" width="40.140625" style="360" customWidth="1"/>
    <col min="4098" max="4098" width="25.140625" style="360" customWidth="1"/>
    <col min="4099" max="4099" width="28.140625" style="360" customWidth="1"/>
    <col min="4100" max="4100" width="42.85546875" style="360" customWidth="1"/>
    <col min="4101" max="4101" width="23.7109375" style="360" customWidth="1"/>
    <col min="4102" max="4102" width="25.7109375" style="360" customWidth="1"/>
    <col min="4103" max="4103" width="66.42578125" style="360" bestFit="1" customWidth="1"/>
    <col min="4104" max="4105" width="17.42578125" style="360" customWidth="1"/>
    <col min="4106" max="4106" width="21" style="360" bestFit="1" customWidth="1"/>
    <col min="4107" max="4107" width="31.28515625" style="360" customWidth="1"/>
    <col min="4108" max="4108" width="27.28515625" style="360" customWidth="1"/>
    <col min="4109" max="4109" width="39.28515625" style="360" customWidth="1"/>
    <col min="4110" max="4110" width="27.28515625" style="360" customWidth="1"/>
    <col min="4111" max="4111" width="70.140625" style="360" customWidth="1"/>
    <col min="4112" max="4112" width="31.42578125" style="360" customWidth="1"/>
    <col min="4113" max="4113" width="21.140625" style="360" customWidth="1"/>
    <col min="4114" max="4114" width="19.140625" style="360" customWidth="1"/>
    <col min="4115" max="4115" width="22.28515625" style="360" customWidth="1"/>
    <col min="4116" max="4116" width="19.140625" style="360" customWidth="1"/>
    <col min="4117" max="4117" width="29.42578125" style="360" customWidth="1"/>
    <col min="4118" max="4118" width="38.28515625" style="360" customWidth="1"/>
    <col min="4119" max="4119" width="27" style="360" customWidth="1"/>
    <col min="4120" max="4120" width="24.42578125" style="360" customWidth="1"/>
    <col min="4121" max="4121" width="34.28515625" style="360" bestFit="1" customWidth="1"/>
    <col min="4122" max="4133" width="0" style="360" hidden="1" customWidth="1"/>
    <col min="4134" max="4134" width="24" style="360" customWidth="1"/>
    <col min="4135" max="4139" width="12.42578125" style="360" customWidth="1"/>
    <col min="4140" max="4140" width="7.28515625" style="360" customWidth="1"/>
    <col min="4141" max="4141" width="7.140625" style="360" customWidth="1"/>
    <col min="4142" max="4142" width="10.28515625" style="360" customWidth="1"/>
    <col min="4143" max="4143" width="14.140625" style="360" customWidth="1"/>
    <col min="4144" max="4144" width="11.28515625" style="360" customWidth="1"/>
    <col min="4145" max="4145" width="13.42578125" style="360" customWidth="1"/>
    <col min="4146" max="4146" width="12.42578125" style="360" customWidth="1"/>
    <col min="4147" max="4147" width="25.42578125" style="360" customWidth="1"/>
    <col min="4148" max="4148" width="43" style="360" customWidth="1"/>
    <col min="4149" max="4149" width="49.85546875" style="360" customWidth="1"/>
    <col min="4150" max="4152" width="10" style="360" customWidth="1"/>
    <col min="4153" max="4153" width="39.140625" style="360" customWidth="1"/>
    <col min="4154" max="4154" width="37.28515625" style="360" customWidth="1"/>
    <col min="4155" max="4155" width="31.42578125" style="360" customWidth="1"/>
    <col min="4156" max="4156" width="37" style="360" customWidth="1"/>
    <col min="4157" max="4157" width="31.42578125" style="360" customWidth="1"/>
    <col min="4158" max="4158" width="10" style="360" customWidth="1"/>
    <col min="4159" max="4352" width="15.140625" style="360"/>
    <col min="4353" max="4353" width="40.140625" style="360" customWidth="1"/>
    <col min="4354" max="4354" width="25.140625" style="360" customWidth="1"/>
    <col min="4355" max="4355" width="28.140625" style="360" customWidth="1"/>
    <col min="4356" max="4356" width="42.85546875" style="360" customWidth="1"/>
    <col min="4357" max="4357" width="23.7109375" style="360" customWidth="1"/>
    <col min="4358" max="4358" width="25.7109375" style="360" customWidth="1"/>
    <col min="4359" max="4359" width="66.42578125" style="360" bestFit="1" customWidth="1"/>
    <col min="4360" max="4361" width="17.42578125" style="360" customWidth="1"/>
    <col min="4362" max="4362" width="21" style="360" bestFit="1" customWidth="1"/>
    <col min="4363" max="4363" width="31.28515625" style="360" customWidth="1"/>
    <col min="4364" max="4364" width="27.28515625" style="360" customWidth="1"/>
    <col min="4365" max="4365" width="39.28515625" style="360" customWidth="1"/>
    <col min="4366" max="4366" width="27.28515625" style="360" customWidth="1"/>
    <col min="4367" max="4367" width="70.140625" style="360" customWidth="1"/>
    <col min="4368" max="4368" width="31.42578125" style="360" customWidth="1"/>
    <col min="4369" max="4369" width="21.140625" style="360" customWidth="1"/>
    <col min="4370" max="4370" width="19.140625" style="360" customWidth="1"/>
    <col min="4371" max="4371" width="22.28515625" style="360" customWidth="1"/>
    <col min="4372" max="4372" width="19.140625" style="360" customWidth="1"/>
    <col min="4373" max="4373" width="29.42578125" style="360" customWidth="1"/>
    <col min="4374" max="4374" width="38.28515625" style="360" customWidth="1"/>
    <col min="4375" max="4375" width="27" style="360" customWidth="1"/>
    <col min="4376" max="4376" width="24.42578125" style="360" customWidth="1"/>
    <col min="4377" max="4377" width="34.28515625" style="360" bestFit="1" customWidth="1"/>
    <col min="4378" max="4389" width="0" style="360" hidden="1" customWidth="1"/>
    <col min="4390" max="4390" width="24" style="360" customWidth="1"/>
    <col min="4391" max="4395" width="12.42578125" style="360" customWidth="1"/>
    <col min="4396" max="4396" width="7.28515625" style="360" customWidth="1"/>
    <col min="4397" max="4397" width="7.140625" style="360" customWidth="1"/>
    <col min="4398" max="4398" width="10.28515625" style="360" customWidth="1"/>
    <col min="4399" max="4399" width="14.140625" style="360" customWidth="1"/>
    <col min="4400" max="4400" width="11.28515625" style="360" customWidth="1"/>
    <col min="4401" max="4401" width="13.42578125" style="360" customWidth="1"/>
    <col min="4402" max="4402" width="12.42578125" style="360" customWidth="1"/>
    <col min="4403" max="4403" width="25.42578125" style="360" customWidth="1"/>
    <col min="4404" max="4404" width="43" style="360" customWidth="1"/>
    <col min="4405" max="4405" width="49.85546875" style="360" customWidth="1"/>
    <col min="4406" max="4408" width="10" style="360" customWidth="1"/>
    <col min="4409" max="4409" width="39.140625" style="360" customWidth="1"/>
    <col min="4410" max="4410" width="37.28515625" style="360" customWidth="1"/>
    <col min="4411" max="4411" width="31.42578125" style="360" customWidth="1"/>
    <col min="4412" max="4412" width="37" style="360" customWidth="1"/>
    <col min="4413" max="4413" width="31.42578125" style="360" customWidth="1"/>
    <col min="4414" max="4414" width="10" style="360" customWidth="1"/>
    <col min="4415" max="4608" width="15.140625" style="360"/>
    <col min="4609" max="4609" width="40.140625" style="360" customWidth="1"/>
    <col min="4610" max="4610" width="25.140625" style="360" customWidth="1"/>
    <col min="4611" max="4611" width="28.140625" style="360" customWidth="1"/>
    <col min="4612" max="4612" width="42.85546875" style="360" customWidth="1"/>
    <col min="4613" max="4613" width="23.7109375" style="360" customWidth="1"/>
    <col min="4614" max="4614" width="25.7109375" style="360" customWidth="1"/>
    <col min="4615" max="4615" width="66.42578125" style="360" bestFit="1" customWidth="1"/>
    <col min="4616" max="4617" width="17.42578125" style="360" customWidth="1"/>
    <col min="4618" max="4618" width="21" style="360" bestFit="1" customWidth="1"/>
    <col min="4619" max="4619" width="31.28515625" style="360" customWidth="1"/>
    <col min="4620" max="4620" width="27.28515625" style="360" customWidth="1"/>
    <col min="4621" max="4621" width="39.28515625" style="360" customWidth="1"/>
    <col min="4622" max="4622" width="27.28515625" style="360" customWidth="1"/>
    <col min="4623" max="4623" width="70.140625" style="360" customWidth="1"/>
    <col min="4624" max="4624" width="31.42578125" style="360" customWidth="1"/>
    <col min="4625" max="4625" width="21.140625" style="360" customWidth="1"/>
    <col min="4626" max="4626" width="19.140625" style="360" customWidth="1"/>
    <col min="4627" max="4627" width="22.28515625" style="360" customWidth="1"/>
    <col min="4628" max="4628" width="19.140625" style="360" customWidth="1"/>
    <col min="4629" max="4629" width="29.42578125" style="360" customWidth="1"/>
    <col min="4630" max="4630" width="38.28515625" style="360" customWidth="1"/>
    <col min="4631" max="4631" width="27" style="360" customWidth="1"/>
    <col min="4632" max="4632" width="24.42578125" style="360" customWidth="1"/>
    <col min="4633" max="4633" width="34.28515625" style="360" bestFit="1" customWidth="1"/>
    <col min="4634" max="4645" width="0" style="360" hidden="1" customWidth="1"/>
    <col min="4646" max="4646" width="24" style="360" customWidth="1"/>
    <col min="4647" max="4651" width="12.42578125" style="360" customWidth="1"/>
    <col min="4652" max="4652" width="7.28515625" style="360" customWidth="1"/>
    <col min="4653" max="4653" width="7.140625" style="360" customWidth="1"/>
    <col min="4654" max="4654" width="10.28515625" style="360" customWidth="1"/>
    <col min="4655" max="4655" width="14.140625" style="360" customWidth="1"/>
    <col min="4656" max="4656" width="11.28515625" style="360" customWidth="1"/>
    <col min="4657" max="4657" width="13.42578125" style="360" customWidth="1"/>
    <col min="4658" max="4658" width="12.42578125" style="360" customWidth="1"/>
    <col min="4659" max="4659" width="25.42578125" style="360" customWidth="1"/>
    <col min="4660" max="4660" width="43" style="360" customWidth="1"/>
    <col min="4661" max="4661" width="49.85546875" style="360" customWidth="1"/>
    <col min="4662" max="4664" width="10" style="360" customWidth="1"/>
    <col min="4665" max="4665" width="39.140625" style="360" customWidth="1"/>
    <col min="4666" max="4666" width="37.28515625" style="360" customWidth="1"/>
    <col min="4667" max="4667" width="31.42578125" style="360" customWidth="1"/>
    <col min="4668" max="4668" width="37" style="360" customWidth="1"/>
    <col min="4669" max="4669" width="31.42578125" style="360" customWidth="1"/>
    <col min="4670" max="4670" width="10" style="360" customWidth="1"/>
    <col min="4671" max="4864" width="15.140625" style="360"/>
    <col min="4865" max="4865" width="40.140625" style="360" customWidth="1"/>
    <col min="4866" max="4866" width="25.140625" style="360" customWidth="1"/>
    <col min="4867" max="4867" width="28.140625" style="360" customWidth="1"/>
    <col min="4868" max="4868" width="42.85546875" style="360" customWidth="1"/>
    <col min="4869" max="4869" width="23.7109375" style="360" customWidth="1"/>
    <col min="4870" max="4870" width="25.7109375" style="360" customWidth="1"/>
    <col min="4871" max="4871" width="66.42578125" style="360" bestFit="1" customWidth="1"/>
    <col min="4872" max="4873" width="17.42578125" style="360" customWidth="1"/>
    <col min="4874" max="4874" width="21" style="360" bestFit="1" customWidth="1"/>
    <col min="4875" max="4875" width="31.28515625" style="360" customWidth="1"/>
    <col min="4876" max="4876" width="27.28515625" style="360" customWidth="1"/>
    <col min="4877" max="4877" width="39.28515625" style="360" customWidth="1"/>
    <col min="4878" max="4878" width="27.28515625" style="360" customWidth="1"/>
    <col min="4879" max="4879" width="70.140625" style="360" customWidth="1"/>
    <col min="4880" max="4880" width="31.42578125" style="360" customWidth="1"/>
    <col min="4881" max="4881" width="21.140625" style="360" customWidth="1"/>
    <col min="4882" max="4882" width="19.140625" style="360" customWidth="1"/>
    <col min="4883" max="4883" width="22.28515625" style="360" customWidth="1"/>
    <col min="4884" max="4884" width="19.140625" style="360" customWidth="1"/>
    <col min="4885" max="4885" width="29.42578125" style="360" customWidth="1"/>
    <col min="4886" max="4886" width="38.28515625" style="360" customWidth="1"/>
    <col min="4887" max="4887" width="27" style="360" customWidth="1"/>
    <col min="4888" max="4888" width="24.42578125" style="360" customWidth="1"/>
    <col min="4889" max="4889" width="34.28515625" style="360" bestFit="1" customWidth="1"/>
    <col min="4890" max="4901" width="0" style="360" hidden="1" customWidth="1"/>
    <col min="4902" max="4902" width="24" style="360" customWidth="1"/>
    <col min="4903" max="4907" width="12.42578125" style="360" customWidth="1"/>
    <col min="4908" max="4908" width="7.28515625" style="360" customWidth="1"/>
    <col min="4909" max="4909" width="7.140625" style="360" customWidth="1"/>
    <col min="4910" max="4910" width="10.28515625" style="360" customWidth="1"/>
    <col min="4911" max="4911" width="14.140625" style="360" customWidth="1"/>
    <col min="4912" max="4912" width="11.28515625" style="360" customWidth="1"/>
    <col min="4913" max="4913" width="13.42578125" style="360" customWidth="1"/>
    <col min="4914" max="4914" width="12.42578125" style="360" customWidth="1"/>
    <col min="4915" max="4915" width="25.42578125" style="360" customWidth="1"/>
    <col min="4916" max="4916" width="43" style="360" customWidth="1"/>
    <col min="4917" max="4917" width="49.85546875" style="360" customWidth="1"/>
    <col min="4918" max="4920" width="10" style="360" customWidth="1"/>
    <col min="4921" max="4921" width="39.140625" style="360" customWidth="1"/>
    <col min="4922" max="4922" width="37.28515625" style="360" customWidth="1"/>
    <col min="4923" max="4923" width="31.42578125" style="360" customWidth="1"/>
    <col min="4924" max="4924" width="37" style="360" customWidth="1"/>
    <col min="4925" max="4925" width="31.42578125" style="360" customWidth="1"/>
    <col min="4926" max="4926" width="10" style="360" customWidth="1"/>
    <col min="4927" max="5120" width="15.140625" style="360"/>
    <col min="5121" max="5121" width="40.140625" style="360" customWidth="1"/>
    <col min="5122" max="5122" width="25.140625" style="360" customWidth="1"/>
    <col min="5123" max="5123" width="28.140625" style="360" customWidth="1"/>
    <col min="5124" max="5124" width="42.85546875" style="360" customWidth="1"/>
    <col min="5125" max="5125" width="23.7109375" style="360" customWidth="1"/>
    <col min="5126" max="5126" width="25.7109375" style="360" customWidth="1"/>
    <col min="5127" max="5127" width="66.42578125" style="360" bestFit="1" customWidth="1"/>
    <col min="5128" max="5129" width="17.42578125" style="360" customWidth="1"/>
    <col min="5130" max="5130" width="21" style="360" bestFit="1" customWidth="1"/>
    <col min="5131" max="5131" width="31.28515625" style="360" customWidth="1"/>
    <col min="5132" max="5132" width="27.28515625" style="360" customWidth="1"/>
    <col min="5133" max="5133" width="39.28515625" style="360" customWidth="1"/>
    <col min="5134" max="5134" width="27.28515625" style="360" customWidth="1"/>
    <col min="5135" max="5135" width="70.140625" style="360" customWidth="1"/>
    <col min="5136" max="5136" width="31.42578125" style="360" customWidth="1"/>
    <col min="5137" max="5137" width="21.140625" style="360" customWidth="1"/>
    <col min="5138" max="5138" width="19.140625" style="360" customWidth="1"/>
    <col min="5139" max="5139" width="22.28515625" style="360" customWidth="1"/>
    <col min="5140" max="5140" width="19.140625" style="360" customWidth="1"/>
    <col min="5141" max="5141" width="29.42578125" style="360" customWidth="1"/>
    <col min="5142" max="5142" width="38.28515625" style="360" customWidth="1"/>
    <col min="5143" max="5143" width="27" style="360" customWidth="1"/>
    <col min="5144" max="5144" width="24.42578125" style="360" customWidth="1"/>
    <col min="5145" max="5145" width="34.28515625" style="360" bestFit="1" customWidth="1"/>
    <col min="5146" max="5157" width="0" style="360" hidden="1" customWidth="1"/>
    <col min="5158" max="5158" width="24" style="360" customWidth="1"/>
    <col min="5159" max="5163" width="12.42578125" style="360" customWidth="1"/>
    <col min="5164" max="5164" width="7.28515625" style="360" customWidth="1"/>
    <col min="5165" max="5165" width="7.140625" style="360" customWidth="1"/>
    <col min="5166" max="5166" width="10.28515625" style="360" customWidth="1"/>
    <col min="5167" max="5167" width="14.140625" style="360" customWidth="1"/>
    <col min="5168" max="5168" width="11.28515625" style="360" customWidth="1"/>
    <col min="5169" max="5169" width="13.42578125" style="360" customWidth="1"/>
    <col min="5170" max="5170" width="12.42578125" style="360" customWidth="1"/>
    <col min="5171" max="5171" width="25.42578125" style="360" customWidth="1"/>
    <col min="5172" max="5172" width="43" style="360" customWidth="1"/>
    <col min="5173" max="5173" width="49.85546875" style="360" customWidth="1"/>
    <col min="5174" max="5176" width="10" style="360" customWidth="1"/>
    <col min="5177" max="5177" width="39.140625" style="360" customWidth="1"/>
    <col min="5178" max="5178" width="37.28515625" style="360" customWidth="1"/>
    <col min="5179" max="5179" width="31.42578125" style="360" customWidth="1"/>
    <col min="5180" max="5180" width="37" style="360" customWidth="1"/>
    <col min="5181" max="5181" width="31.42578125" style="360" customWidth="1"/>
    <col min="5182" max="5182" width="10" style="360" customWidth="1"/>
    <col min="5183" max="5376" width="15.140625" style="360"/>
    <col min="5377" max="5377" width="40.140625" style="360" customWidth="1"/>
    <col min="5378" max="5378" width="25.140625" style="360" customWidth="1"/>
    <col min="5379" max="5379" width="28.140625" style="360" customWidth="1"/>
    <col min="5380" max="5380" width="42.85546875" style="360" customWidth="1"/>
    <col min="5381" max="5381" width="23.7109375" style="360" customWidth="1"/>
    <col min="5382" max="5382" width="25.7109375" style="360" customWidth="1"/>
    <col min="5383" max="5383" width="66.42578125" style="360" bestFit="1" customWidth="1"/>
    <col min="5384" max="5385" width="17.42578125" style="360" customWidth="1"/>
    <col min="5386" max="5386" width="21" style="360" bestFit="1" customWidth="1"/>
    <col min="5387" max="5387" width="31.28515625" style="360" customWidth="1"/>
    <col min="5388" max="5388" width="27.28515625" style="360" customWidth="1"/>
    <col min="5389" max="5389" width="39.28515625" style="360" customWidth="1"/>
    <col min="5390" max="5390" width="27.28515625" style="360" customWidth="1"/>
    <col min="5391" max="5391" width="70.140625" style="360" customWidth="1"/>
    <col min="5392" max="5392" width="31.42578125" style="360" customWidth="1"/>
    <col min="5393" max="5393" width="21.140625" style="360" customWidth="1"/>
    <col min="5394" max="5394" width="19.140625" style="360" customWidth="1"/>
    <col min="5395" max="5395" width="22.28515625" style="360" customWidth="1"/>
    <col min="5396" max="5396" width="19.140625" style="360" customWidth="1"/>
    <col min="5397" max="5397" width="29.42578125" style="360" customWidth="1"/>
    <col min="5398" max="5398" width="38.28515625" style="360" customWidth="1"/>
    <col min="5399" max="5399" width="27" style="360" customWidth="1"/>
    <col min="5400" max="5400" width="24.42578125" style="360" customWidth="1"/>
    <col min="5401" max="5401" width="34.28515625" style="360" bestFit="1" customWidth="1"/>
    <col min="5402" max="5413" width="0" style="360" hidden="1" customWidth="1"/>
    <col min="5414" max="5414" width="24" style="360" customWidth="1"/>
    <col min="5415" max="5419" width="12.42578125" style="360" customWidth="1"/>
    <col min="5420" max="5420" width="7.28515625" style="360" customWidth="1"/>
    <col min="5421" max="5421" width="7.140625" style="360" customWidth="1"/>
    <col min="5422" max="5422" width="10.28515625" style="360" customWidth="1"/>
    <col min="5423" max="5423" width="14.140625" style="360" customWidth="1"/>
    <col min="5424" max="5424" width="11.28515625" style="360" customWidth="1"/>
    <col min="5425" max="5425" width="13.42578125" style="360" customWidth="1"/>
    <col min="5426" max="5426" width="12.42578125" style="360" customWidth="1"/>
    <col min="5427" max="5427" width="25.42578125" style="360" customWidth="1"/>
    <col min="5428" max="5428" width="43" style="360" customWidth="1"/>
    <col min="5429" max="5429" width="49.85546875" style="360" customWidth="1"/>
    <col min="5430" max="5432" width="10" style="360" customWidth="1"/>
    <col min="5433" max="5433" width="39.140625" style="360" customWidth="1"/>
    <col min="5434" max="5434" width="37.28515625" style="360" customWidth="1"/>
    <col min="5435" max="5435" width="31.42578125" style="360" customWidth="1"/>
    <col min="5436" max="5436" width="37" style="360" customWidth="1"/>
    <col min="5437" max="5437" width="31.42578125" style="360" customWidth="1"/>
    <col min="5438" max="5438" width="10" style="360" customWidth="1"/>
    <col min="5439" max="5632" width="15.140625" style="360"/>
    <col min="5633" max="5633" width="40.140625" style="360" customWidth="1"/>
    <col min="5634" max="5634" width="25.140625" style="360" customWidth="1"/>
    <col min="5635" max="5635" width="28.140625" style="360" customWidth="1"/>
    <col min="5636" max="5636" width="42.85546875" style="360" customWidth="1"/>
    <col min="5637" max="5637" width="23.7109375" style="360" customWidth="1"/>
    <col min="5638" max="5638" width="25.7109375" style="360" customWidth="1"/>
    <col min="5639" max="5639" width="66.42578125" style="360" bestFit="1" customWidth="1"/>
    <col min="5640" max="5641" width="17.42578125" style="360" customWidth="1"/>
    <col min="5642" max="5642" width="21" style="360" bestFit="1" customWidth="1"/>
    <col min="5643" max="5643" width="31.28515625" style="360" customWidth="1"/>
    <col min="5644" max="5644" width="27.28515625" style="360" customWidth="1"/>
    <col min="5645" max="5645" width="39.28515625" style="360" customWidth="1"/>
    <col min="5646" max="5646" width="27.28515625" style="360" customWidth="1"/>
    <col min="5647" max="5647" width="70.140625" style="360" customWidth="1"/>
    <col min="5648" max="5648" width="31.42578125" style="360" customWidth="1"/>
    <col min="5649" max="5649" width="21.140625" style="360" customWidth="1"/>
    <col min="5650" max="5650" width="19.140625" style="360" customWidth="1"/>
    <col min="5651" max="5651" width="22.28515625" style="360" customWidth="1"/>
    <col min="5652" max="5652" width="19.140625" style="360" customWidth="1"/>
    <col min="5653" max="5653" width="29.42578125" style="360" customWidth="1"/>
    <col min="5654" max="5654" width="38.28515625" style="360" customWidth="1"/>
    <col min="5655" max="5655" width="27" style="360" customWidth="1"/>
    <col min="5656" max="5656" width="24.42578125" style="360" customWidth="1"/>
    <col min="5657" max="5657" width="34.28515625" style="360" bestFit="1" customWidth="1"/>
    <col min="5658" max="5669" width="0" style="360" hidden="1" customWidth="1"/>
    <col min="5670" max="5670" width="24" style="360" customWidth="1"/>
    <col min="5671" max="5675" width="12.42578125" style="360" customWidth="1"/>
    <col min="5676" max="5676" width="7.28515625" style="360" customWidth="1"/>
    <col min="5677" max="5677" width="7.140625" style="360" customWidth="1"/>
    <col min="5678" max="5678" width="10.28515625" style="360" customWidth="1"/>
    <col min="5679" max="5679" width="14.140625" style="360" customWidth="1"/>
    <col min="5680" max="5680" width="11.28515625" style="360" customWidth="1"/>
    <col min="5681" max="5681" width="13.42578125" style="360" customWidth="1"/>
    <col min="5682" max="5682" width="12.42578125" style="360" customWidth="1"/>
    <col min="5683" max="5683" width="25.42578125" style="360" customWidth="1"/>
    <col min="5684" max="5684" width="43" style="360" customWidth="1"/>
    <col min="5685" max="5685" width="49.85546875" style="360" customWidth="1"/>
    <col min="5686" max="5688" width="10" style="360" customWidth="1"/>
    <col min="5689" max="5689" width="39.140625" style="360" customWidth="1"/>
    <col min="5690" max="5690" width="37.28515625" style="360" customWidth="1"/>
    <col min="5691" max="5691" width="31.42578125" style="360" customWidth="1"/>
    <col min="5692" max="5692" width="37" style="360" customWidth="1"/>
    <col min="5693" max="5693" width="31.42578125" style="360" customWidth="1"/>
    <col min="5694" max="5694" width="10" style="360" customWidth="1"/>
    <col min="5695" max="5888" width="15.140625" style="360"/>
    <col min="5889" max="5889" width="40.140625" style="360" customWidth="1"/>
    <col min="5890" max="5890" width="25.140625" style="360" customWidth="1"/>
    <col min="5891" max="5891" width="28.140625" style="360" customWidth="1"/>
    <col min="5892" max="5892" width="42.85546875" style="360" customWidth="1"/>
    <col min="5893" max="5893" width="23.7109375" style="360" customWidth="1"/>
    <col min="5894" max="5894" width="25.7109375" style="360" customWidth="1"/>
    <col min="5895" max="5895" width="66.42578125" style="360" bestFit="1" customWidth="1"/>
    <col min="5896" max="5897" width="17.42578125" style="360" customWidth="1"/>
    <col min="5898" max="5898" width="21" style="360" bestFit="1" customWidth="1"/>
    <col min="5899" max="5899" width="31.28515625" style="360" customWidth="1"/>
    <col min="5900" max="5900" width="27.28515625" style="360" customWidth="1"/>
    <col min="5901" max="5901" width="39.28515625" style="360" customWidth="1"/>
    <col min="5902" max="5902" width="27.28515625" style="360" customWidth="1"/>
    <col min="5903" max="5903" width="70.140625" style="360" customWidth="1"/>
    <col min="5904" max="5904" width="31.42578125" style="360" customWidth="1"/>
    <col min="5905" max="5905" width="21.140625" style="360" customWidth="1"/>
    <col min="5906" max="5906" width="19.140625" style="360" customWidth="1"/>
    <col min="5907" max="5907" width="22.28515625" style="360" customWidth="1"/>
    <col min="5908" max="5908" width="19.140625" style="360" customWidth="1"/>
    <col min="5909" max="5909" width="29.42578125" style="360" customWidth="1"/>
    <col min="5910" max="5910" width="38.28515625" style="360" customWidth="1"/>
    <col min="5911" max="5911" width="27" style="360" customWidth="1"/>
    <col min="5912" max="5912" width="24.42578125" style="360" customWidth="1"/>
    <col min="5913" max="5913" width="34.28515625" style="360" bestFit="1" customWidth="1"/>
    <col min="5914" max="5925" width="0" style="360" hidden="1" customWidth="1"/>
    <col min="5926" max="5926" width="24" style="360" customWidth="1"/>
    <col min="5927" max="5931" width="12.42578125" style="360" customWidth="1"/>
    <col min="5932" max="5932" width="7.28515625" style="360" customWidth="1"/>
    <col min="5933" max="5933" width="7.140625" style="360" customWidth="1"/>
    <col min="5934" max="5934" width="10.28515625" style="360" customWidth="1"/>
    <col min="5935" max="5935" width="14.140625" style="360" customWidth="1"/>
    <col min="5936" max="5936" width="11.28515625" style="360" customWidth="1"/>
    <col min="5937" max="5937" width="13.42578125" style="360" customWidth="1"/>
    <col min="5938" max="5938" width="12.42578125" style="360" customWidth="1"/>
    <col min="5939" max="5939" width="25.42578125" style="360" customWidth="1"/>
    <col min="5940" max="5940" width="43" style="360" customWidth="1"/>
    <col min="5941" max="5941" width="49.85546875" style="360" customWidth="1"/>
    <col min="5942" max="5944" width="10" style="360" customWidth="1"/>
    <col min="5945" max="5945" width="39.140625" style="360" customWidth="1"/>
    <col min="5946" max="5946" width="37.28515625" style="360" customWidth="1"/>
    <col min="5947" max="5947" width="31.42578125" style="360" customWidth="1"/>
    <col min="5948" max="5948" width="37" style="360" customWidth="1"/>
    <col min="5949" max="5949" width="31.42578125" style="360" customWidth="1"/>
    <col min="5950" max="5950" width="10" style="360" customWidth="1"/>
    <col min="5951" max="6144" width="15.140625" style="360"/>
    <col min="6145" max="6145" width="40.140625" style="360" customWidth="1"/>
    <col min="6146" max="6146" width="25.140625" style="360" customWidth="1"/>
    <col min="6147" max="6147" width="28.140625" style="360" customWidth="1"/>
    <col min="6148" max="6148" width="42.85546875" style="360" customWidth="1"/>
    <col min="6149" max="6149" width="23.7109375" style="360" customWidth="1"/>
    <col min="6150" max="6150" width="25.7109375" style="360" customWidth="1"/>
    <col min="6151" max="6151" width="66.42578125" style="360" bestFit="1" customWidth="1"/>
    <col min="6152" max="6153" width="17.42578125" style="360" customWidth="1"/>
    <col min="6154" max="6154" width="21" style="360" bestFit="1" customWidth="1"/>
    <col min="6155" max="6155" width="31.28515625" style="360" customWidth="1"/>
    <col min="6156" max="6156" width="27.28515625" style="360" customWidth="1"/>
    <col min="6157" max="6157" width="39.28515625" style="360" customWidth="1"/>
    <col min="6158" max="6158" width="27.28515625" style="360" customWidth="1"/>
    <col min="6159" max="6159" width="70.140625" style="360" customWidth="1"/>
    <col min="6160" max="6160" width="31.42578125" style="360" customWidth="1"/>
    <col min="6161" max="6161" width="21.140625" style="360" customWidth="1"/>
    <col min="6162" max="6162" width="19.140625" style="360" customWidth="1"/>
    <col min="6163" max="6163" width="22.28515625" style="360" customWidth="1"/>
    <col min="6164" max="6164" width="19.140625" style="360" customWidth="1"/>
    <col min="6165" max="6165" width="29.42578125" style="360" customWidth="1"/>
    <col min="6166" max="6166" width="38.28515625" style="360" customWidth="1"/>
    <col min="6167" max="6167" width="27" style="360" customWidth="1"/>
    <col min="6168" max="6168" width="24.42578125" style="360" customWidth="1"/>
    <col min="6169" max="6169" width="34.28515625" style="360" bestFit="1" customWidth="1"/>
    <col min="6170" max="6181" width="0" style="360" hidden="1" customWidth="1"/>
    <col min="6182" max="6182" width="24" style="360" customWidth="1"/>
    <col min="6183" max="6187" width="12.42578125" style="360" customWidth="1"/>
    <col min="6188" max="6188" width="7.28515625" style="360" customWidth="1"/>
    <col min="6189" max="6189" width="7.140625" style="360" customWidth="1"/>
    <col min="6190" max="6190" width="10.28515625" style="360" customWidth="1"/>
    <col min="6191" max="6191" width="14.140625" style="360" customWidth="1"/>
    <col min="6192" max="6192" width="11.28515625" style="360" customWidth="1"/>
    <col min="6193" max="6193" width="13.42578125" style="360" customWidth="1"/>
    <col min="6194" max="6194" width="12.42578125" style="360" customWidth="1"/>
    <col min="6195" max="6195" width="25.42578125" style="360" customWidth="1"/>
    <col min="6196" max="6196" width="43" style="360" customWidth="1"/>
    <col min="6197" max="6197" width="49.85546875" style="360" customWidth="1"/>
    <col min="6198" max="6200" width="10" style="360" customWidth="1"/>
    <col min="6201" max="6201" width="39.140625" style="360" customWidth="1"/>
    <col min="6202" max="6202" width="37.28515625" style="360" customWidth="1"/>
    <col min="6203" max="6203" width="31.42578125" style="360" customWidth="1"/>
    <col min="6204" max="6204" width="37" style="360" customWidth="1"/>
    <col min="6205" max="6205" width="31.42578125" style="360" customWidth="1"/>
    <col min="6206" max="6206" width="10" style="360" customWidth="1"/>
    <col min="6207" max="6400" width="15.140625" style="360"/>
    <col min="6401" max="6401" width="40.140625" style="360" customWidth="1"/>
    <col min="6402" max="6402" width="25.140625" style="360" customWidth="1"/>
    <col min="6403" max="6403" width="28.140625" style="360" customWidth="1"/>
    <col min="6404" max="6404" width="42.85546875" style="360" customWidth="1"/>
    <col min="6405" max="6405" width="23.7109375" style="360" customWidth="1"/>
    <col min="6406" max="6406" width="25.7109375" style="360" customWidth="1"/>
    <col min="6407" max="6407" width="66.42578125" style="360" bestFit="1" customWidth="1"/>
    <col min="6408" max="6409" width="17.42578125" style="360" customWidth="1"/>
    <col min="6410" max="6410" width="21" style="360" bestFit="1" customWidth="1"/>
    <col min="6411" max="6411" width="31.28515625" style="360" customWidth="1"/>
    <col min="6412" max="6412" width="27.28515625" style="360" customWidth="1"/>
    <col min="6413" max="6413" width="39.28515625" style="360" customWidth="1"/>
    <col min="6414" max="6414" width="27.28515625" style="360" customWidth="1"/>
    <col min="6415" max="6415" width="70.140625" style="360" customWidth="1"/>
    <col min="6416" max="6416" width="31.42578125" style="360" customWidth="1"/>
    <col min="6417" max="6417" width="21.140625" style="360" customWidth="1"/>
    <col min="6418" max="6418" width="19.140625" style="360" customWidth="1"/>
    <col min="6419" max="6419" width="22.28515625" style="360" customWidth="1"/>
    <col min="6420" max="6420" width="19.140625" style="360" customWidth="1"/>
    <col min="6421" max="6421" width="29.42578125" style="360" customWidth="1"/>
    <col min="6422" max="6422" width="38.28515625" style="360" customWidth="1"/>
    <col min="6423" max="6423" width="27" style="360" customWidth="1"/>
    <col min="6424" max="6424" width="24.42578125" style="360" customWidth="1"/>
    <col min="6425" max="6425" width="34.28515625" style="360" bestFit="1" customWidth="1"/>
    <col min="6426" max="6437" width="0" style="360" hidden="1" customWidth="1"/>
    <col min="6438" max="6438" width="24" style="360" customWidth="1"/>
    <col min="6439" max="6443" width="12.42578125" style="360" customWidth="1"/>
    <col min="6444" max="6444" width="7.28515625" style="360" customWidth="1"/>
    <col min="6445" max="6445" width="7.140625" style="360" customWidth="1"/>
    <col min="6446" max="6446" width="10.28515625" style="360" customWidth="1"/>
    <col min="6447" max="6447" width="14.140625" style="360" customWidth="1"/>
    <col min="6448" max="6448" width="11.28515625" style="360" customWidth="1"/>
    <col min="6449" max="6449" width="13.42578125" style="360" customWidth="1"/>
    <col min="6450" max="6450" width="12.42578125" style="360" customWidth="1"/>
    <col min="6451" max="6451" width="25.42578125" style="360" customWidth="1"/>
    <col min="6452" max="6452" width="43" style="360" customWidth="1"/>
    <col min="6453" max="6453" width="49.85546875" style="360" customWidth="1"/>
    <col min="6454" max="6456" width="10" style="360" customWidth="1"/>
    <col min="6457" max="6457" width="39.140625" style="360" customWidth="1"/>
    <col min="6458" max="6458" width="37.28515625" style="360" customWidth="1"/>
    <col min="6459" max="6459" width="31.42578125" style="360" customWidth="1"/>
    <col min="6460" max="6460" width="37" style="360" customWidth="1"/>
    <col min="6461" max="6461" width="31.42578125" style="360" customWidth="1"/>
    <col min="6462" max="6462" width="10" style="360" customWidth="1"/>
    <col min="6463" max="6656" width="15.140625" style="360"/>
    <col min="6657" max="6657" width="40.140625" style="360" customWidth="1"/>
    <col min="6658" max="6658" width="25.140625" style="360" customWidth="1"/>
    <col min="6659" max="6659" width="28.140625" style="360" customWidth="1"/>
    <col min="6660" max="6660" width="42.85546875" style="360" customWidth="1"/>
    <col min="6661" max="6661" width="23.7109375" style="360" customWidth="1"/>
    <col min="6662" max="6662" width="25.7109375" style="360" customWidth="1"/>
    <col min="6663" max="6663" width="66.42578125" style="360" bestFit="1" customWidth="1"/>
    <col min="6664" max="6665" width="17.42578125" style="360" customWidth="1"/>
    <col min="6666" max="6666" width="21" style="360" bestFit="1" customWidth="1"/>
    <col min="6667" max="6667" width="31.28515625" style="360" customWidth="1"/>
    <col min="6668" max="6668" width="27.28515625" style="360" customWidth="1"/>
    <col min="6669" max="6669" width="39.28515625" style="360" customWidth="1"/>
    <col min="6670" max="6670" width="27.28515625" style="360" customWidth="1"/>
    <col min="6671" max="6671" width="70.140625" style="360" customWidth="1"/>
    <col min="6672" max="6672" width="31.42578125" style="360" customWidth="1"/>
    <col min="6673" max="6673" width="21.140625" style="360" customWidth="1"/>
    <col min="6674" max="6674" width="19.140625" style="360" customWidth="1"/>
    <col min="6675" max="6675" width="22.28515625" style="360" customWidth="1"/>
    <col min="6676" max="6676" width="19.140625" style="360" customWidth="1"/>
    <col min="6677" max="6677" width="29.42578125" style="360" customWidth="1"/>
    <col min="6678" max="6678" width="38.28515625" style="360" customWidth="1"/>
    <col min="6679" max="6679" width="27" style="360" customWidth="1"/>
    <col min="6680" max="6680" width="24.42578125" style="360" customWidth="1"/>
    <col min="6681" max="6681" width="34.28515625" style="360" bestFit="1" customWidth="1"/>
    <col min="6682" max="6693" width="0" style="360" hidden="1" customWidth="1"/>
    <col min="6694" max="6694" width="24" style="360" customWidth="1"/>
    <col min="6695" max="6699" width="12.42578125" style="360" customWidth="1"/>
    <col min="6700" max="6700" width="7.28515625" style="360" customWidth="1"/>
    <col min="6701" max="6701" width="7.140625" style="360" customWidth="1"/>
    <col min="6702" max="6702" width="10.28515625" style="360" customWidth="1"/>
    <col min="6703" max="6703" width="14.140625" style="360" customWidth="1"/>
    <col min="6704" max="6704" width="11.28515625" style="360" customWidth="1"/>
    <col min="6705" max="6705" width="13.42578125" style="360" customWidth="1"/>
    <col min="6706" max="6706" width="12.42578125" style="360" customWidth="1"/>
    <col min="6707" max="6707" width="25.42578125" style="360" customWidth="1"/>
    <col min="6708" max="6708" width="43" style="360" customWidth="1"/>
    <col min="6709" max="6709" width="49.85546875" style="360" customWidth="1"/>
    <col min="6710" max="6712" width="10" style="360" customWidth="1"/>
    <col min="6713" max="6713" width="39.140625" style="360" customWidth="1"/>
    <col min="6714" max="6714" width="37.28515625" style="360" customWidth="1"/>
    <col min="6715" max="6715" width="31.42578125" style="360" customWidth="1"/>
    <col min="6716" max="6716" width="37" style="360" customWidth="1"/>
    <col min="6717" max="6717" width="31.42578125" style="360" customWidth="1"/>
    <col min="6718" max="6718" width="10" style="360" customWidth="1"/>
    <col min="6719" max="6912" width="15.140625" style="360"/>
    <col min="6913" max="6913" width="40.140625" style="360" customWidth="1"/>
    <col min="6914" max="6914" width="25.140625" style="360" customWidth="1"/>
    <col min="6915" max="6915" width="28.140625" style="360" customWidth="1"/>
    <col min="6916" max="6916" width="42.85546875" style="360" customWidth="1"/>
    <col min="6917" max="6917" width="23.7109375" style="360" customWidth="1"/>
    <col min="6918" max="6918" width="25.7109375" style="360" customWidth="1"/>
    <col min="6919" max="6919" width="66.42578125" style="360" bestFit="1" customWidth="1"/>
    <col min="6920" max="6921" width="17.42578125" style="360" customWidth="1"/>
    <col min="6922" max="6922" width="21" style="360" bestFit="1" customWidth="1"/>
    <col min="6923" max="6923" width="31.28515625" style="360" customWidth="1"/>
    <col min="6924" max="6924" width="27.28515625" style="360" customWidth="1"/>
    <col min="6925" max="6925" width="39.28515625" style="360" customWidth="1"/>
    <col min="6926" max="6926" width="27.28515625" style="360" customWidth="1"/>
    <col min="6927" max="6927" width="70.140625" style="360" customWidth="1"/>
    <col min="6928" max="6928" width="31.42578125" style="360" customWidth="1"/>
    <col min="6929" max="6929" width="21.140625" style="360" customWidth="1"/>
    <col min="6930" max="6930" width="19.140625" style="360" customWidth="1"/>
    <col min="6931" max="6931" width="22.28515625" style="360" customWidth="1"/>
    <col min="6932" max="6932" width="19.140625" style="360" customWidth="1"/>
    <col min="6933" max="6933" width="29.42578125" style="360" customWidth="1"/>
    <col min="6934" max="6934" width="38.28515625" style="360" customWidth="1"/>
    <col min="6935" max="6935" width="27" style="360" customWidth="1"/>
    <col min="6936" max="6936" width="24.42578125" style="360" customWidth="1"/>
    <col min="6937" max="6937" width="34.28515625" style="360" bestFit="1" customWidth="1"/>
    <col min="6938" max="6949" width="0" style="360" hidden="1" customWidth="1"/>
    <col min="6950" max="6950" width="24" style="360" customWidth="1"/>
    <col min="6951" max="6955" width="12.42578125" style="360" customWidth="1"/>
    <col min="6956" max="6956" width="7.28515625" style="360" customWidth="1"/>
    <col min="6957" max="6957" width="7.140625" style="360" customWidth="1"/>
    <col min="6958" max="6958" width="10.28515625" style="360" customWidth="1"/>
    <col min="6959" max="6959" width="14.140625" style="360" customWidth="1"/>
    <col min="6960" max="6960" width="11.28515625" style="360" customWidth="1"/>
    <col min="6961" max="6961" width="13.42578125" style="360" customWidth="1"/>
    <col min="6962" max="6962" width="12.42578125" style="360" customWidth="1"/>
    <col min="6963" max="6963" width="25.42578125" style="360" customWidth="1"/>
    <col min="6964" max="6964" width="43" style="360" customWidth="1"/>
    <col min="6965" max="6965" width="49.85546875" style="360" customWidth="1"/>
    <col min="6966" max="6968" width="10" style="360" customWidth="1"/>
    <col min="6969" max="6969" width="39.140625" style="360" customWidth="1"/>
    <col min="6970" max="6970" width="37.28515625" style="360" customWidth="1"/>
    <col min="6971" max="6971" width="31.42578125" style="360" customWidth="1"/>
    <col min="6972" max="6972" width="37" style="360" customWidth="1"/>
    <col min="6973" max="6973" width="31.42578125" style="360" customWidth="1"/>
    <col min="6974" max="6974" width="10" style="360" customWidth="1"/>
    <col min="6975" max="7168" width="15.140625" style="360"/>
    <col min="7169" max="7169" width="40.140625" style="360" customWidth="1"/>
    <col min="7170" max="7170" width="25.140625" style="360" customWidth="1"/>
    <col min="7171" max="7171" width="28.140625" style="360" customWidth="1"/>
    <col min="7172" max="7172" width="42.85546875" style="360" customWidth="1"/>
    <col min="7173" max="7173" width="23.7109375" style="360" customWidth="1"/>
    <col min="7174" max="7174" width="25.7109375" style="360" customWidth="1"/>
    <col min="7175" max="7175" width="66.42578125" style="360" bestFit="1" customWidth="1"/>
    <col min="7176" max="7177" width="17.42578125" style="360" customWidth="1"/>
    <col min="7178" max="7178" width="21" style="360" bestFit="1" customWidth="1"/>
    <col min="7179" max="7179" width="31.28515625" style="360" customWidth="1"/>
    <col min="7180" max="7180" width="27.28515625" style="360" customWidth="1"/>
    <col min="7181" max="7181" width="39.28515625" style="360" customWidth="1"/>
    <col min="7182" max="7182" width="27.28515625" style="360" customWidth="1"/>
    <col min="7183" max="7183" width="70.140625" style="360" customWidth="1"/>
    <col min="7184" max="7184" width="31.42578125" style="360" customWidth="1"/>
    <col min="7185" max="7185" width="21.140625" style="360" customWidth="1"/>
    <col min="7186" max="7186" width="19.140625" style="360" customWidth="1"/>
    <col min="7187" max="7187" width="22.28515625" style="360" customWidth="1"/>
    <col min="7188" max="7188" width="19.140625" style="360" customWidth="1"/>
    <col min="7189" max="7189" width="29.42578125" style="360" customWidth="1"/>
    <col min="7190" max="7190" width="38.28515625" style="360" customWidth="1"/>
    <col min="7191" max="7191" width="27" style="360" customWidth="1"/>
    <col min="7192" max="7192" width="24.42578125" style="360" customWidth="1"/>
    <col min="7193" max="7193" width="34.28515625" style="360" bestFit="1" customWidth="1"/>
    <col min="7194" max="7205" width="0" style="360" hidden="1" customWidth="1"/>
    <col min="7206" max="7206" width="24" style="360" customWidth="1"/>
    <col min="7207" max="7211" width="12.42578125" style="360" customWidth="1"/>
    <col min="7212" max="7212" width="7.28515625" style="360" customWidth="1"/>
    <col min="7213" max="7213" width="7.140625" style="360" customWidth="1"/>
    <col min="7214" max="7214" width="10.28515625" style="360" customWidth="1"/>
    <col min="7215" max="7215" width="14.140625" style="360" customWidth="1"/>
    <col min="7216" max="7216" width="11.28515625" style="360" customWidth="1"/>
    <col min="7217" max="7217" width="13.42578125" style="360" customWidth="1"/>
    <col min="7218" max="7218" width="12.42578125" style="360" customWidth="1"/>
    <col min="7219" max="7219" width="25.42578125" style="360" customWidth="1"/>
    <col min="7220" max="7220" width="43" style="360" customWidth="1"/>
    <col min="7221" max="7221" width="49.85546875" style="360" customWidth="1"/>
    <col min="7222" max="7224" width="10" style="360" customWidth="1"/>
    <col min="7225" max="7225" width="39.140625" style="360" customWidth="1"/>
    <col min="7226" max="7226" width="37.28515625" style="360" customWidth="1"/>
    <col min="7227" max="7227" width="31.42578125" style="360" customWidth="1"/>
    <col min="7228" max="7228" width="37" style="360" customWidth="1"/>
    <col min="7229" max="7229" width="31.42578125" style="360" customWidth="1"/>
    <col min="7230" max="7230" width="10" style="360" customWidth="1"/>
    <col min="7231" max="7424" width="15.140625" style="360"/>
    <col min="7425" max="7425" width="40.140625" style="360" customWidth="1"/>
    <col min="7426" max="7426" width="25.140625" style="360" customWidth="1"/>
    <col min="7427" max="7427" width="28.140625" style="360" customWidth="1"/>
    <col min="7428" max="7428" width="42.85546875" style="360" customWidth="1"/>
    <col min="7429" max="7429" width="23.7109375" style="360" customWidth="1"/>
    <col min="7430" max="7430" width="25.7109375" style="360" customWidth="1"/>
    <col min="7431" max="7431" width="66.42578125" style="360" bestFit="1" customWidth="1"/>
    <col min="7432" max="7433" width="17.42578125" style="360" customWidth="1"/>
    <col min="7434" max="7434" width="21" style="360" bestFit="1" customWidth="1"/>
    <col min="7435" max="7435" width="31.28515625" style="360" customWidth="1"/>
    <col min="7436" max="7436" width="27.28515625" style="360" customWidth="1"/>
    <col min="7437" max="7437" width="39.28515625" style="360" customWidth="1"/>
    <col min="7438" max="7438" width="27.28515625" style="360" customWidth="1"/>
    <col min="7439" max="7439" width="70.140625" style="360" customWidth="1"/>
    <col min="7440" max="7440" width="31.42578125" style="360" customWidth="1"/>
    <col min="7441" max="7441" width="21.140625" style="360" customWidth="1"/>
    <col min="7442" max="7442" width="19.140625" style="360" customWidth="1"/>
    <col min="7443" max="7443" width="22.28515625" style="360" customWidth="1"/>
    <col min="7444" max="7444" width="19.140625" style="360" customWidth="1"/>
    <col min="7445" max="7445" width="29.42578125" style="360" customWidth="1"/>
    <col min="7446" max="7446" width="38.28515625" style="360" customWidth="1"/>
    <col min="7447" max="7447" width="27" style="360" customWidth="1"/>
    <col min="7448" max="7448" width="24.42578125" style="360" customWidth="1"/>
    <col min="7449" max="7449" width="34.28515625" style="360" bestFit="1" customWidth="1"/>
    <col min="7450" max="7461" width="0" style="360" hidden="1" customWidth="1"/>
    <col min="7462" max="7462" width="24" style="360" customWidth="1"/>
    <col min="7463" max="7467" width="12.42578125" style="360" customWidth="1"/>
    <col min="7468" max="7468" width="7.28515625" style="360" customWidth="1"/>
    <col min="7469" max="7469" width="7.140625" style="360" customWidth="1"/>
    <col min="7470" max="7470" width="10.28515625" style="360" customWidth="1"/>
    <col min="7471" max="7471" width="14.140625" style="360" customWidth="1"/>
    <col min="7472" max="7472" width="11.28515625" style="360" customWidth="1"/>
    <col min="7473" max="7473" width="13.42578125" style="360" customWidth="1"/>
    <col min="7474" max="7474" width="12.42578125" style="360" customWidth="1"/>
    <col min="7475" max="7475" width="25.42578125" style="360" customWidth="1"/>
    <col min="7476" max="7476" width="43" style="360" customWidth="1"/>
    <col min="7477" max="7477" width="49.85546875" style="360" customWidth="1"/>
    <col min="7478" max="7480" width="10" style="360" customWidth="1"/>
    <col min="7481" max="7481" width="39.140625" style="360" customWidth="1"/>
    <col min="7482" max="7482" width="37.28515625" style="360" customWidth="1"/>
    <col min="7483" max="7483" width="31.42578125" style="360" customWidth="1"/>
    <col min="7484" max="7484" width="37" style="360" customWidth="1"/>
    <col min="7485" max="7485" width="31.42578125" style="360" customWidth="1"/>
    <col min="7486" max="7486" width="10" style="360" customWidth="1"/>
    <col min="7487" max="7680" width="15.140625" style="360"/>
    <col min="7681" max="7681" width="40.140625" style="360" customWidth="1"/>
    <col min="7682" max="7682" width="25.140625" style="360" customWidth="1"/>
    <col min="7683" max="7683" width="28.140625" style="360" customWidth="1"/>
    <col min="7684" max="7684" width="42.85546875" style="360" customWidth="1"/>
    <col min="7685" max="7685" width="23.7109375" style="360" customWidth="1"/>
    <col min="7686" max="7686" width="25.7109375" style="360" customWidth="1"/>
    <col min="7687" max="7687" width="66.42578125" style="360" bestFit="1" customWidth="1"/>
    <col min="7688" max="7689" width="17.42578125" style="360" customWidth="1"/>
    <col min="7690" max="7690" width="21" style="360" bestFit="1" customWidth="1"/>
    <col min="7691" max="7691" width="31.28515625" style="360" customWidth="1"/>
    <col min="7692" max="7692" width="27.28515625" style="360" customWidth="1"/>
    <col min="7693" max="7693" width="39.28515625" style="360" customWidth="1"/>
    <col min="7694" max="7694" width="27.28515625" style="360" customWidth="1"/>
    <col min="7695" max="7695" width="70.140625" style="360" customWidth="1"/>
    <col min="7696" max="7696" width="31.42578125" style="360" customWidth="1"/>
    <col min="7697" max="7697" width="21.140625" style="360" customWidth="1"/>
    <col min="7698" max="7698" width="19.140625" style="360" customWidth="1"/>
    <col min="7699" max="7699" width="22.28515625" style="360" customWidth="1"/>
    <col min="7700" max="7700" width="19.140625" style="360" customWidth="1"/>
    <col min="7701" max="7701" width="29.42578125" style="360" customWidth="1"/>
    <col min="7702" max="7702" width="38.28515625" style="360" customWidth="1"/>
    <col min="7703" max="7703" width="27" style="360" customWidth="1"/>
    <col min="7704" max="7704" width="24.42578125" style="360" customWidth="1"/>
    <col min="7705" max="7705" width="34.28515625" style="360" bestFit="1" customWidth="1"/>
    <col min="7706" max="7717" width="0" style="360" hidden="1" customWidth="1"/>
    <col min="7718" max="7718" width="24" style="360" customWidth="1"/>
    <col min="7719" max="7723" width="12.42578125" style="360" customWidth="1"/>
    <col min="7724" max="7724" width="7.28515625" style="360" customWidth="1"/>
    <col min="7725" max="7725" width="7.140625" style="360" customWidth="1"/>
    <col min="7726" max="7726" width="10.28515625" style="360" customWidth="1"/>
    <col min="7727" max="7727" width="14.140625" style="360" customWidth="1"/>
    <col min="7728" max="7728" width="11.28515625" style="360" customWidth="1"/>
    <col min="7729" max="7729" width="13.42578125" style="360" customWidth="1"/>
    <col min="7730" max="7730" width="12.42578125" style="360" customWidth="1"/>
    <col min="7731" max="7731" width="25.42578125" style="360" customWidth="1"/>
    <col min="7732" max="7732" width="43" style="360" customWidth="1"/>
    <col min="7733" max="7733" width="49.85546875" style="360" customWidth="1"/>
    <col min="7734" max="7736" width="10" style="360" customWidth="1"/>
    <col min="7737" max="7737" width="39.140625" style="360" customWidth="1"/>
    <col min="7738" max="7738" width="37.28515625" style="360" customWidth="1"/>
    <col min="7739" max="7739" width="31.42578125" style="360" customWidth="1"/>
    <col min="7740" max="7740" width="37" style="360" customWidth="1"/>
    <col min="7741" max="7741" width="31.42578125" style="360" customWidth="1"/>
    <col min="7742" max="7742" width="10" style="360" customWidth="1"/>
    <col min="7743" max="7936" width="15.140625" style="360"/>
    <col min="7937" max="7937" width="40.140625" style="360" customWidth="1"/>
    <col min="7938" max="7938" width="25.140625" style="360" customWidth="1"/>
    <col min="7939" max="7939" width="28.140625" style="360" customWidth="1"/>
    <col min="7940" max="7940" width="42.85546875" style="360" customWidth="1"/>
    <col min="7941" max="7941" width="23.7109375" style="360" customWidth="1"/>
    <col min="7942" max="7942" width="25.7109375" style="360" customWidth="1"/>
    <col min="7943" max="7943" width="66.42578125" style="360" bestFit="1" customWidth="1"/>
    <col min="7944" max="7945" width="17.42578125" style="360" customWidth="1"/>
    <col min="7946" max="7946" width="21" style="360" bestFit="1" customWidth="1"/>
    <col min="7947" max="7947" width="31.28515625" style="360" customWidth="1"/>
    <col min="7948" max="7948" width="27.28515625" style="360" customWidth="1"/>
    <col min="7949" max="7949" width="39.28515625" style="360" customWidth="1"/>
    <col min="7950" max="7950" width="27.28515625" style="360" customWidth="1"/>
    <col min="7951" max="7951" width="70.140625" style="360" customWidth="1"/>
    <col min="7952" max="7952" width="31.42578125" style="360" customWidth="1"/>
    <col min="7953" max="7953" width="21.140625" style="360" customWidth="1"/>
    <col min="7954" max="7954" width="19.140625" style="360" customWidth="1"/>
    <col min="7955" max="7955" width="22.28515625" style="360" customWidth="1"/>
    <col min="7956" max="7956" width="19.140625" style="360" customWidth="1"/>
    <col min="7957" max="7957" width="29.42578125" style="360" customWidth="1"/>
    <col min="7958" max="7958" width="38.28515625" style="360" customWidth="1"/>
    <col min="7959" max="7959" width="27" style="360" customWidth="1"/>
    <col min="7960" max="7960" width="24.42578125" style="360" customWidth="1"/>
    <col min="7961" max="7961" width="34.28515625" style="360" bestFit="1" customWidth="1"/>
    <col min="7962" max="7973" width="0" style="360" hidden="1" customWidth="1"/>
    <col min="7974" max="7974" width="24" style="360" customWidth="1"/>
    <col min="7975" max="7979" width="12.42578125" style="360" customWidth="1"/>
    <col min="7980" max="7980" width="7.28515625" style="360" customWidth="1"/>
    <col min="7981" max="7981" width="7.140625" style="360" customWidth="1"/>
    <col min="7982" max="7982" width="10.28515625" style="360" customWidth="1"/>
    <col min="7983" max="7983" width="14.140625" style="360" customWidth="1"/>
    <col min="7984" max="7984" width="11.28515625" style="360" customWidth="1"/>
    <col min="7985" max="7985" width="13.42578125" style="360" customWidth="1"/>
    <col min="7986" max="7986" width="12.42578125" style="360" customWidth="1"/>
    <col min="7987" max="7987" width="25.42578125" style="360" customWidth="1"/>
    <col min="7988" max="7988" width="43" style="360" customWidth="1"/>
    <col min="7989" max="7989" width="49.85546875" style="360" customWidth="1"/>
    <col min="7990" max="7992" width="10" style="360" customWidth="1"/>
    <col min="7993" max="7993" width="39.140625" style="360" customWidth="1"/>
    <col min="7994" max="7994" width="37.28515625" style="360" customWidth="1"/>
    <col min="7995" max="7995" width="31.42578125" style="360" customWidth="1"/>
    <col min="7996" max="7996" width="37" style="360" customWidth="1"/>
    <col min="7997" max="7997" width="31.42578125" style="360" customWidth="1"/>
    <col min="7998" max="7998" width="10" style="360" customWidth="1"/>
    <col min="7999" max="8192" width="15.140625" style="360"/>
    <col min="8193" max="8193" width="40.140625" style="360" customWidth="1"/>
    <col min="8194" max="8194" width="25.140625" style="360" customWidth="1"/>
    <col min="8195" max="8195" width="28.140625" style="360" customWidth="1"/>
    <col min="8196" max="8196" width="42.85546875" style="360" customWidth="1"/>
    <col min="8197" max="8197" width="23.7109375" style="360" customWidth="1"/>
    <col min="8198" max="8198" width="25.7109375" style="360" customWidth="1"/>
    <col min="8199" max="8199" width="66.42578125" style="360" bestFit="1" customWidth="1"/>
    <col min="8200" max="8201" width="17.42578125" style="360" customWidth="1"/>
    <col min="8202" max="8202" width="21" style="360" bestFit="1" customWidth="1"/>
    <col min="8203" max="8203" width="31.28515625" style="360" customWidth="1"/>
    <col min="8204" max="8204" width="27.28515625" style="360" customWidth="1"/>
    <col min="8205" max="8205" width="39.28515625" style="360" customWidth="1"/>
    <col min="8206" max="8206" width="27.28515625" style="360" customWidth="1"/>
    <col min="8207" max="8207" width="70.140625" style="360" customWidth="1"/>
    <col min="8208" max="8208" width="31.42578125" style="360" customWidth="1"/>
    <col min="8209" max="8209" width="21.140625" style="360" customWidth="1"/>
    <col min="8210" max="8210" width="19.140625" style="360" customWidth="1"/>
    <col min="8211" max="8211" width="22.28515625" style="360" customWidth="1"/>
    <col min="8212" max="8212" width="19.140625" style="360" customWidth="1"/>
    <col min="8213" max="8213" width="29.42578125" style="360" customWidth="1"/>
    <col min="8214" max="8214" width="38.28515625" style="360" customWidth="1"/>
    <col min="8215" max="8215" width="27" style="360" customWidth="1"/>
    <col min="8216" max="8216" width="24.42578125" style="360" customWidth="1"/>
    <col min="8217" max="8217" width="34.28515625" style="360" bestFit="1" customWidth="1"/>
    <col min="8218" max="8229" width="0" style="360" hidden="1" customWidth="1"/>
    <col min="8230" max="8230" width="24" style="360" customWidth="1"/>
    <col min="8231" max="8235" width="12.42578125" style="360" customWidth="1"/>
    <col min="8236" max="8236" width="7.28515625" style="360" customWidth="1"/>
    <col min="8237" max="8237" width="7.140625" style="360" customWidth="1"/>
    <col min="8238" max="8238" width="10.28515625" style="360" customWidth="1"/>
    <col min="8239" max="8239" width="14.140625" style="360" customWidth="1"/>
    <col min="8240" max="8240" width="11.28515625" style="360" customWidth="1"/>
    <col min="8241" max="8241" width="13.42578125" style="360" customWidth="1"/>
    <col min="8242" max="8242" width="12.42578125" style="360" customWidth="1"/>
    <col min="8243" max="8243" width="25.42578125" style="360" customWidth="1"/>
    <col min="8244" max="8244" width="43" style="360" customWidth="1"/>
    <col min="8245" max="8245" width="49.85546875" style="360" customWidth="1"/>
    <col min="8246" max="8248" width="10" style="360" customWidth="1"/>
    <col min="8249" max="8249" width="39.140625" style="360" customWidth="1"/>
    <col min="8250" max="8250" width="37.28515625" style="360" customWidth="1"/>
    <col min="8251" max="8251" width="31.42578125" style="360" customWidth="1"/>
    <col min="8252" max="8252" width="37" style="360" customWidth="1"/>
    <col min="8253" max="8253" width="31.42578125" style="360" customWidth="1"/>
    <col min="8254" max="8254" width="10" style="360" customWidth="1"/>
    <col min="8255" max="8448" width="15.140625" style="360"/>
    <col min="8449" max="8449" width="40.140625" style="360" customWidth="1"/>
    <col min="8450" max="8450" width="25.140625" style="360" customWidth="1"/>
    <col min="8451" max="8451" width="28.140625" style="360" customWidth="1"/>
    <col min="8452" max="8452" width="42.85546875" style="360" customWidth="1"/>
    <col min="8453" max="8453" width="23.7109375" style="360" customWidth="1"/>
    <col min="8454" max="8454" width="25.7109375" style="360" customWidth="1"/>
    <col min="8455" max="8455" width="66.42578125" style="360" bestFit="1" customWidth="1"/>
    <col min="8456" max="8457" width="17.42578125" style="360" customWidth="1"/>
    <col min="8458" max="8458" width="21" style="360" bestFit="1" customWidth="1"/>
    <col min="8459" max="8459" width="31.28515625" style="360" customWidth="1"/>
    <col min="8460" max="8460" width="27.28515625" style="360" customWidth="1"/>
    <col min="8461" max="8461" width="39.28515625" style="360" customWidth="1"/>
    <col min="8462" max="8462" width="27.28515625" style="360" customWidth="1"/>
    <col min="8463" max="8463" width="70.140625" style="360" customWidth="1"/>
    <col min="8464" max="8464" width="31.42578125" style="360" customWidth="1"/>
    <col min="8465" max="8465" width="21.140625" style="360" customWidth="1"/>
    <col min="8466" max="8466" width="19.140625" style="360" customWidth="1"/>
    <col min="8467" max="8467" width="22.28515625" style="360" customWidth="1"/>
    <col min="8468" max="8468" width="19.140625" style="360" customWidth="1"/>
    <col min="8469" max="8469" width="29.42578125" style="360" customWidth="1"/>
    <col min="8470" max="8470" width="38.28515625" style="360" customWidth="1"/>
    <col min="8471" max="8471" width="27" style="360" customWidth="1"/>
    <col min="8472" max="8472" width="24.42578125" style="360" customWidth="1"/>
    <col min="8473" max="8473" width="34.28515625" style="360" bestFit="1" customWidth="1"/>
    <col min="8474" max="8485" width="0" style="360" hidden="1" customWidth="1"/>
    <col min="8486" max="8486" width="24" style="360" customWidth="1"/>
    <col min="8487" max="8491" width="12.42578125" style="360" customWidth="1"/>
    <col min="8492" max="8492" width="7.28515625" style="360" customWidth="1"/>
    <col min="8493" max="8493" width="7.140625" style="360" customWidth="1"/>
    <col min="8494" max="8494" width="10.28515625" style="360" customWidth="1"/>
    <col min="8495" max="8495" width="14.140625" style="360" customWidth="1"/>
    <col min="8496" max="8496" width="11.28515625" style="360" customWidth="1"/>
    <col min="8497" max="8497" width="13.42578125" style="360" customWidth="1"/>
    <col min="8498" max="8498" width="12.42578125" style="360" customWidth="1"/>
    <col min="8499" max="8499" width="25.42578125" style="360" customWidth="1"/>
    <col min="8500" max="8500" width="43" style="360" customWidth="1"/>
    <col min="8501" max="8501" width="49.85546875" style="360" customWidth="1"/>
    <col min="8502" max="8504" width="10" style="360" customWidth="1"/>
    <col min="8505" max="8505" width="39.140625" style="360" customWidth="1"/>
    <col min="8506" max="8506" width="37.28515625" style="360" customWidth="1"/>
    <col min="8507" max="8507" width="31.42578125" style="360" customWidth="1"/>
    <col min="8508" max="8508" width="37" style="360" customWidth="1"/>
    <col min="8509" max="8509" width="31.42578125" style="360" customWidth="1"/>
    <col min="8510" max="8510" width="10" style="360" customWidth="1"/>
    <col min="8511" max="8704" width="15.140625" style="360"/>
    <col min="8705" max="8705" width="40.140625" style="360" customWidth="1"/>
    <col min="8706" max="8706" width="25.140625" style="360" customWidth="1"/>
    <col min="8707" max="8707" width="28.140625" style="360" customWidth="1"/>
    <col min="8708" max="8708" width="42.85546875" style="360" customWidth="1"/>
    <col min="8709" max="8709" width="23.7109375" style="360" customWidth="1"/>
    <col min="8710" max="8710" width="25.7109375" style="360" customWidth="1"/>
    <col min="8711" max="8711" width="66.42578125" style="360" bestFit="1" customWidth="1"/>
    <col min="8712" max="8713" width="17.42578125" style="360" customWidth="1"/>
    <col min="8714" max="8714" width="21" style="360" bestFit="1" customWidth="1"/>
    <col min="8715" max="8715" width="31.28515625" style="360" customWidth="1"/>
    <col min="8716" max="8716" width="27.28515625" style="360" customWidth="1"/>
    <col min="8717" max="8717" width="39.28515625" style="360" customWidth="1"/>
    <col min="8718" max="8718" width="27.28515625" style="360" customWidth="1"/>
    <col min="8719" max="8719" width="70.140625" style="360" customWidth="1"/>
    <col min="8720" max="8720" width="31.42578125" style="360" customWidth="1"/>
    <col min="8721" max="8721" width="21.140625" style="360" customWidth="1"/>
    <col min="8722" max="8722" width="19.140625" style="360" customWidth="1"/>
    <col min="8723" max="8723" width="22.28515625" style="360" customWidth="1"/>
    <col min="8724" max="8724" width="19.140625" style="360" customWidth="1"/>
    <col min="8725" max="8725" width="29.42578125" style="360" customWidth="1"/>
    <col min="8726" max="8726" width="38.28515625" style="360" customWidth="1"/>
    <col min="8727" max="8727" width="27" style="360" customWidth="1"/>
    <col min="8728" max="8728" width="24.42578125" style="360" customWidth="1"/>
    <col min="8729" max="8729" width="34.28515625" style="360" bestFit="1" customWidth="1"/>
    <col min="8730" max="8741" width="0" style="360" hidden="1" customWidth="1"/>
    <col min="8742" max="8742" width="24" style="360" customWidth="1"/>
    <col min="8743" max="8747" width="12.42578125" style="360" customWidth="1"/>
    <col min="8748" max="8748" width="7.28515625" style="360" customWidth="1"/>
    <col min="8749" max="8749" width="7.140625" style="360" customWidth="1"/>
    <col min="8750" max="8750" width="10.28515625" style="360" customWidth="1"/>
    <col min="8751" max="8751" width="14.140625" style="360" customWidth="1"/>
    <col min="8752" max="8752" width="11.28515625" style="360" customWidth="1"/>
    <col min="8753" max="8753" width="13.42578125" style="360" customWidth="1"/>
    <col min="8754" max="8754" width="12.42578125" style="360" customWidth="1"/>
    <col min="8755" max="8755" width="25.42578125" style="360" customWidth="1"/>
    <col min="8756" max="8756" width="43" style="360" customWidth="1"/>
    <col min="8757" max="8757" width="49.85546875" style="360" customWidth="1"/>
    <col min="8758" max="8760" width="10" style="360" customWidth="1"/>
    <col min="8761" max="8761" width="39.140625" style="360" customWidth="1"/>
    <col min="8762" max="8762" width="37.28515625" style="360" customWidth="1"/>
    <col min="8763" max="8763" width="31.42578125" style="360" customWidth="1"/>
    <col min="8764" max="8764" width="37" style="360" customWidth="1"/>
    <col min="8765" max="8765" width="31.42578125" style="360" customWidth="1"/>
    <col min="8766" max="8766" width="10" style="360" customWidth="1"/>
    <col min="8767" max="8960" width="15.140625" style="360"/>
    <col min="8961" max="8961" width="40.140625" style="360" customWidth="1"/>
    <col min="8962" max="8962" width="25.140625" style="360" customWidth="1"/>
    <col min="8963" max="8963" width="28.140625" style="360" customWidth="1"/>
    <col min="8964" max="8964" width="42.85546875" style="360" customWidth="1"/>
    <col min="8965" max="8965" width="23.7109375" style="360" customWidth="1"/>
    <col min="8966" max="8966" width="25.7109375" style="360" customWidth="1"/>
    <col min="8967" max="8967" width="66.42578125" style="360" bestFit="1" customWidth="1"/>
    <col min="8968" max="8969" width="17.42578125" style="360" customWidth="1"/>
    <col min="8970" max="8970" width="21" style="360" bestFit="1" customWidth="1"/>
    <col min="8971" max="8971" width="31.28515625" style="360" customWidth="1"/>
    <col min="8972" max="8972" width="27.28515625" style="360" customWidth="1"/>
    <col min="8973" max="8973" width="39.28515625" style="360" customWidth="1"/>
    <col min="8974" max="8974" width="27.28515625" style="360" customWidth="1"/>
    <col min="8975" max="8975" width="70.140625" style="360" customWidth="1"/>
    <col min="8976" max="8976" width="31.42578125" style="360" customWidth="1"/>
    <col min="8977" max="8977" width="21.140625" style="360" customWidth="1"/>
    <col min="8978" max="8978" width="19.140625" style="360" customWidth="1"/>
    <col min="8979" max="8979" width="22.28515625" style="360" customWidth="1"/>
    <col min="8980" max="8980" width="19.140625" style="360" customWidth="1"/>
    <col min="8981" max="8981" width="29.42578125" style="360" customWidth="1"/>
    <col min="8982" max="8982" width="38.28515625" style="360" customWidth="1"/>
    <col min="8983" max="8983" width="27" style="360" customWidth="1"/>
    <col min="8984" max="8984" width="24.42578125" style="360" customWidth="1"/>
    <col min="8985" max="8985" width="34.28515625" style="360" bestFit="1" customWidth="1"/>
    <col min="8986" max="8997" width="0" style="360" hidden="1" customWidth="1"/>
    <col min="8998" max="8998" width="24" style="360" customWidth="1"/>
    <col min="8999" max="9003" width="12.42578125" style="360" customWidth="1"/>
    <col min="9004" max="9004" width="7.28515625" style="360" customWidth="1"/>
    <col min="9005" max="9005" width="7.140625" style="360" customWidth="1"/>
    <col min="9006" max="9006" width="10.28515625" style="360" customWidth="1"/>
    <col min="9007" max="9007" width="14.140625" style="360" customWidth="1"/>
    <col min="9008" max="9008" width="11.28515625" style="360" customWidth="1"/>
    <col min="9009" max="9009" width="13.42578125" style="360" customWidth="1"/>
    <col min="9010" max="9010" width="12.42578125" style="360" customWidth="1"/>
    <col min="9011" max="9011" width="25.42578125" style="360" customWidth="1"/>
    <col min="9012" max="9012" width="43" style="360" customWidth="1"/>
    <col min="9013" max="9013" width="49.85546875" style="360" customWidth="1"/>
    <col min="9014" max="9016" width="10" style="360" customWidth="1"/>
    <col min="9017" max="9017" width="39.140625" style="360" customWidth="1"/>
    <col min="9018" max="9018" width="37.28515625" style="360" customWidth="1"/>
    <col min="9019" max="9019" width="31.42578125" style="360" customWidth="1"/>
    <col min="9020" max="9020" width="37" style="360" customWidth="1"/>
    <col min="9021" max="9021" width="31.42578125" style="360" customWidth="1"/>
    <col min="9022" max="9022" width="10" style="360" customWidth="1"/>
    <col min="9023" max="9216" width="15.140625" style="360"/>
    <col min="9217" max="9217" width="40.140625" style="360" customWidth="1"/>
    <col min="9218" max="9218" width="25.140625" style="360" customWidth="1"/>
    <col min="9219" max="9219" width="28.140625" style="360" customWidth="1"/>
    <col min="9220" max="9220" width="42.85546875" style="360" customWidth="1"/>
    <col min="9221" max="9221" width="23.7109375" style="360" customWidth="1"/>
    <col min="9222" max="9222" width="25.7109375" style="360" customWidth="1"/>
    <col min="9223" max="9223" width="66.42578125" style="360" bestFit="1" customWidth="1"/>
    <col min="9224" max="9225" width="17.42578125" style="360" customWidth="1"/>
    <col min="9226" max="9226" width="21" style="360" bestFit="1" customWidth="1"/>
    <col min="9227" max="9227" width="31.28515625" style="360" customWidth="1"/>
    <col min="9228" max="9228" width="27.28515625" style="360" customWidth="1"/>
    <col min="9229" max="9229" width="39.28515625" style="360" customWidth="1"/>
    <col min="9230" max="9230" width="27.28515625" style="360" customWidth="1"/>
    <col min="9231" max="9231" width="70.140625" style="360" customWidth="1"/>
    <col min="9232" max="9232" width="31.42578125" style="360" customWidth="1"/>
    <col min="9233" max="9233" width="21.140625" style="360" customWidth="1"/>
    <col min="9234" max="9234" width="19.140625" style="360" customWidth="1"/>
    <col min="9235" max="9235" width="22.28515625" style="360" customWidth="1"/>
    <col min="9236" max="9236" width="19.140625" style="360" customWidth="1"/>
    <col min="9237" max="9237" width="29.42578125" style="360" customWidth="1"/>
    <col min="9238" max="9238" width="38.28515625" style="360" customWidth="1"/>
    <col min="9239" max="9239" width="27" style="360" customWidth="1"/>
    <col min="9240" max="9240" width="24.42578125" style="360" customWidth="1"/>
    <col min="9241" max="9241" width="34.28515625" style="360" bestFit="1" customWidth="1"/>
    <col min="9242" max="9253" width="0" style="360" hidden="1" customWidth="1"/>
    <col min="9254" max="9254" width="24" style="360" customWidth="1"/>
    <col min="9255" max="9259" width="12.42578125" style="360" customWidth="1"/>
    <col min="9260" max="9260" width="7.28515625" style="360" customWidth="1"/>
    <col min="9261" max="9261" width="7.140625" style="360" customWidth="1"/>
    <col min="9262" max="9262" width="10.28515625" style="360" customWidth="1"/>
    <col min="9263" max="9263" width="14.140625" style="360" customWidth="1"/>
    <col min="9264" max="9264" width="11.28515625" style="360" customWidth="1"/>
    <col min="9265" max="9265" width="13.42578125" style="360" customWidth="1"/>
    <col min="9266" max="9266" width="12.42578125" style="360" customWidth="1"/>
    <col min="9267" max="9267" width="25.42578125" style="360" customWidth="1"/>
    <col min="9268" max="9268" width="43" style="360" customWidth="1"/>
    <col min="9269" max="9269" width="49.85546875" style="360" customWidth="1"/>
    <col min="9270" max="9272" width="10" style="360" customWidth="1"/>
    <col min="9273" max="9273" width="39.140625" style="360" customWidth="1"/>
    <col min="9274" max="9274" width="37.28515625" style="360" customWidth="1"/>
    <col min="9275" max="9275" width="31.42578125" style="360" customWidth="1"/>
    <col min="9276" max="9276" width="37" style="360" customWidth="1"/>
    <col min="9277" max="9277" width="31.42578125" style="360" customWidth="1"/>
    <col min="9278" max="9278" width="10" style="360" customWidth="1"/>
    <col min="9279" max="9472" width="15.140625" style="360"/>
    <col min="9473" max="9473" width="40.140625" style="360" customWidth="1"/>
    <col min="9474" max="9474" width="25.140625" style="360" customWidth="1"/>
    <col min="9475" max="9475" width="28.140625" style="360" customWidth="1"/>
    <col min="9476" max="9476" width="42.85546875" style="360" customWidth="1"/>
    <col min="9477" max="9477" width="23.7109375" style="360" customWidth="1"/>
    <col min="9478" max="9478" width="25.7109375" style="360" customWidth="1"/>
    <col min="9479" max="9479" width="66.42578125" style="360" bestFit="1" customWidth="1"/>
    <col min="9480" max="9481" width="17.42578125" style="360" customWidth="1"/>
    <col min="9482" max="9482" width="21" style="360" bestFit="1" customWidth="1"/>
    <col min="9483" max="9483" width="31.28515625" style="360" customWidth="1"/>
    <col min="9484" max="9484" width="27.28515625" style="360" customWidth="1"/>
    <col min="9485" max="9485" width="39.28515625" style="360" customWidth="1"/>
    <col min="9486" max="9486" width="27.28515625" style="360" customWidth="1"/>
    <col min="9487" max="9487" width="70.140625" style="360" customWidth="1"/>
    <col min="9488" max="9488" width="31.42578125" style="360" customWidth="1"/>
    <col min="9489" max="9489" width="21.140625" style="360" customWidth="1"/>
    <col min="9490" max="9490" width="19.140625" style="360" customWidth="1"/>
    <col min="9491" max="9491" width="22.28515625" style="360" customWidth="1"/>
    <col min="9492" max="9492" width="19.140625" style="360" customWidth="1"/>
    <col min="9493" max="9493" width="29.42578125" style="360" customWidth="1"/>
    <col min="9494" max="9494" width="38.28515625" style="360" customWidth="1"/>
    <col min="9495" max="9495" width="27" style="360" customWidth="1"/>
    <col min="9496" max="9496" width="24.42578125" style="360" customWidth="1"/>
    <col min="9497" max="9497" width="34.28515625" style="360" bestFit="1" customWidth="1"/>
    <col min="9498" max="9509" width="0" style="360" hidden="1" customWidth="1"/>
    <col min="9510" max="9510" width="24" style="360" customWidth="1"/>
    <col min="9511" max="9515" width="12.42578125" style="360" customWidth="1"/>
    <col min="9516" max="9516" width="7.28515625" style="360" customWidth="1"/>
    <col min="9517" max="9517" width="7.140625" style="360" customWidth="1"/>
    <col min="9518" max="9518" width="10.28515625" style="360" customWidth="1"/>
    <col min="9519" max="9519" width="14.140625" style="360" customWidth="1"/>
    <col min="9520" max="9520" width="11.28515625" style="360" customWidth="1"/>
    <col min="9521" max="9521" width="13.42578125" style="360" customWidth="1"/>
    <col min="9522" max="9522" width="12.42578125" style="360" customWidth="1"/>
    <col min="9523" max="9523" width="25.42578125" style="360" customWidth="1"/>
    <col min="9524" max="9524" width="43" style="360" customWidth="1"/>
    <col min="9525" max="9525" width="49.85546875" style="360" customWidth="1"/>
    <col min="9526" max="9528" width="10" style="360" customWidth="1"/>
    <col min="9529" max="9529" width="39.140625" style="360" customWidth="1"/>
    <col min="9530" max="9530" width="37.28515625" style="360" customWidth="1"/>
    <col min="9531" max="9531" width="31.42578125" style="360" customWidth="1"/>
    <col min="9532" max="9532" width="37" style="360" customWidth="1"/>
    <col min="9533" max="9533" width="31.42578125" style="360" customWidth="1"/>
    <col min="9534" max="9534" width="10" style="360" customWidth="1"/>
    <col min="9535" max="9728" width="15.140625" style="360"/>
    <col min="9729" max="9729" width="40.140625" style="360" customWidth="1"/>
    <col min="9730" max="9730" width="25.140625" style="360" customWidth="1"/>
    <col min="9731" max="9731" width="28.140625" style="360" customWidth="1"/>
    <col min="9732" max="9732" width="42.85546875" style="360" customWidth="1"/>
    <col min="9733" max="9733" width="23.7109375" style="360" customWidth="1"/>
    <col min="9734" max="9734" width="25.7109375" style="360" customWidth="1"/>
    <col min="9735" max="9735" width="66.42578125" style="360" bestFit="1" customWidth="1"/>
    <col min="9736" max="9737" width="17.42578125" style="360" customWidth="1"/>
    <col min="9738" max="9738" width="21" style="360" bestFit="1" customWidth="1"/>
    <col min="9739" max="9739" width="31.28515625" style="360" customWidth="1"/>
    <col min="9740" max="9740" width="27.28515625" style="360" customWidth="1"/>
    <col min="9741" max="9741" width="39.28515625" style="360" customWidth="1"/>
    <col min="9742" max="9742" width="27.28515625" style="360" customWidth="1"/>
    <col min="9743" max="9743" width="70.140625" style="360" customWidth="1"/>
    <col min="9744" max="9744" width="31.42578125" style="360" customWidth="1"/>
    <col min="9745" max="9745" width="21.140625" style="360" customWidth="1"/>
    <col min="9746" max="9746" width="19.140625" style="360" customWidth="1"/>
    <col min="9747" max="9747" width="22.28515625" style="360" customWidth="1"/>
    <col min="9748" max="9748" width="19.140625" style="360" customWidth="1"/>
    <col min="9749" max="9749" width="29.42578125" style="360" customWidth="1"/>
    <col min="9750" max="9750" width="38.28515625" style="360" customWidth="1"/>
    <col min="9751" max="9751" width="27" style="360" customWidth="1"/>
    <col min="9752" max="9752" width="24.42578125" style="360" customWidth="1"/>
    <col min="9753" max="9753" width="34.28515625" style="360" bestFit="1" customWidth="1"/>
    <col min="9754" max="9765" width="0" style="360" hidden="1" customWidth="1"/>
    <col min="9766" max="9766" width="24" style="360" customWidth="1"/>
    <col min="9767" max="9771" width="12.42578125" style="360" customWidth="1"/>
    <col min="9772" max="9772" width="7.28515625" style="360" customWidth="1"/>
    <col min="9773" max="9773" width="7.140625" style="360" customWidth="1"/>
    <col min="9774" max="9774" width="10.28515625" style="360" customWidth="1"/>
    <col min="9775" max="9775" width="14.140625" style="360" customWidth="1"/>
    <col min="9776" max="9776" width="11.28515625" style="360" customWidth="1"/>
    <col min="9777" max="9777" width="13.42578125" style="360" customWidth="1"/>
    <col min="9778" max="9778" width="12.42578125" style="360" customWidth="1"/>
    <col min="9779" max="9779" width="25.42578125" style="360" customWidth="1"/>
    <col min="9780" max="9780" width="43" style="360" customWidth="1"/>
    <col min="9781" max="9781" width="49.85546875" style="360" customWidth="1"/>
    <col min="9782" max="9784" width="10" style="360" customWidth="1"/>
    <col min="9785" max="9785" width="39.140625" style="360" customWidth="1"/>
    <col min="9786" max="9786" width="37.28515625" style="360" customWidth="1"/>
    <col min="9787" max="9787" width="31.42578125" style="360" customWidth="1"/>
    <col min="9788" max="9788" width="37" style="360" customWidth="1"/>
    <col min="9789" max="9789" width="31.42578125" style="360" customWidth="1"/>
    <col min="9790" max="9790" width="10" style="360" customWidth="1"/>
    <col min="9791" max="9984" width="15.140625" style="360"/>
    <col min="9985" max="9985" width="40.140625" style="360" customWidth="1"/>
    <col min="9986" max="9986" width="25.140625" style="360" customWidth="1"/>
    <col min="9987" max="9987" width="28.140625" style="360" customWidth="1"/>
    <col min="9988" max="9988" width="42.85546875" style="360" customWidth="1"/>
    <col min="9989" max="9989" width="23.7109375" style="360" customWidth="1"/>
    <col min="9990" max="9990" width="25.7109375" style="360" customWidth="1"/>
    <col min="9991" max="9991" width="66.42578125" style="360" bestFit="1" customWidth="1"/>
    <col min="9992" max="9993" width="17.42578125" style="360" customWidth="1"/>
    <col min="9994" max="9994" width="21" style="360" bestFit="1" customWidth="1"/>
    <col min="9995" max="9995" width="31.28515625" style="360" customWidth="1"/>
    <col min="9996" max="9996" width="27.28515625" style="360" customWidth="1"/>
    <col min="9997" max="9997" width="39.28515625" style="360" customWidth="1"/>
    <col min="9998" max="9998" width="27.28515625" style="360" customWidth="1"/>
    <col min="9999" max="9999" width="70.140625" style="360" customWidth="1"/>
    <col min="10000" max="10000" width="31.42578125" style="360" customWidth="1"/>
    <col min="10001" max="10001" width="21.140625" style="360" customWidth="1"/>
    <col min="10002" max="10002" width="19.140625" style="360" customWidth="1"/>
    <col min="10003" max="10003" width="22.28515625" style="360" customWidth="1"/>
    <col min="10004" max="10004" width="19.140625" style="360" customWidth="1"/>
    <col min="10005" max="10005" width="29.42578125" style="360" customWidth="1"/>
    <col min="10006" max="10006" width="38.28515625" style="360" customWidth="1"/>
    <col min="10007" max="10007" width="27" style="360" customWidth="1"/>
    <col min="10008" max="10008" width="24.42578125" style="360" customWidth="1"/>
    <col min="10009" max="10009" width="34.28515625" style="360" bestFit="1" customWidth="1"/>
    <col min="10010" max="10021" width="0" style="360" hidden="1" customWidth="1"/>
    <col min="10022" max="10022" width="24" style="360" customWidth="1"/>
    <col min="10023" max="10027" width="12.42578125" style="360" customWidth="1"/>
    <col min="10028" max="10028" width="7.28515625" style="360" customWidth="1"/>
    <col min="10029" max="10029" width="7.140625" style="360" customWidth="1"/>
    <col min="10030" max="10030" width="10.28515625" style="360" customWidth="1"/>
    <col min="10031" max="10031" width="14.140625" style="360" customWidth="1"/>
    <col min="10032" max="10032" width="11.28515625" style="360" customWidth="1"/>
    <col min="10033" max="10033" width="13.42578125" style="360" customWidth="1"/>
    <col min="10034" max="10034" width="12.42578125" style="360" customWidth="1"/>
    <col min="10035" max="10035" width="25.42578125" style="360" customWidth="1"/>
    <col min="10036" max="10036" width="43" style="360" customWidth="1"/>
    <col min="10037" max="10037" width="49.85546875" style="360" customWidth="1"/>
    <col min="10038" max="10040" width="10" style="360" customWidth="1"/>
    <col min="10041" max="10041" width="39.140625" style="360" customWidth="1"/>
    <col min="10042" max="10042" width="37.28515625" style="360" customWidth="1"/>
    <col min="10043" max="10043" width="31.42578125" style="360" customWidth="1"/>
    <col min="10044" max="10044" width="37" style="360" customWidth="1"/>
    <col min="10045" max="10045" width="31.42578125" style="360" customWidth="1"/>
    <col min="10046" max="10046" width="10" style="360" customWidth="1"/>
    <col min="10047" max="10240" width="15.140625" style="360"/>
    <col min="10241" max="10241" width="40.140625" style="360" customWidth="1"/>
    <col min="10242" max="10242" width="25.140625" style="360" customWidth="1"/>
    <col min="10243" max="10243" width="28.140625" style="360" customWidth="1"/>
    <col min="10244" max="10244" width="42.85546875" style="360" customWidth="1"/>
    <col min="10245" max="10245" width="23.7109375" style="360" customWidth="1"/>
    <col min="10246" max="10246" width="25.7109375" style="360" customWidth="1"/>
    <col min="10247" max="10247" width="66.42578125" style="360" bestFit="1" customWidth="1"/>
    <col min="10248" max="10249" width="17.42578125" style="360" customWidth="1"/>
    <col min="10250" max="10250" width="21" style="360" bestFit="1" customWidth="1"/>
    <col min="10251" max="10251" width="31.28515625" style="360" customWidth="1"/>
    <col min="10252" max="10252" width="27.28515625" style="360" customWidth="1"/>
    <col min="10253" max="10253" width="39.28515625" style="360" customWidth="1"/>
    <col min="10254" max="10254" width="27.28515625" style="360" customWidth="1"/>
    <col min="10255" max="10255" width="70.140625" style="360" customWidth="1"/>
    <col min="10256" max="10256" width="31.42578125" style="360" customWidth="1"/>
    <col min="10257" max="10257" width="21.140625" style="360" customWidth="1"/>
    <col min="10258" max="10258" width="19.140625" style="360" customWidth="1"/>
    <col min="10259" max="10259" width="22.28515625" style="360" customWidth="1"/>
    <col min="10260" max="10260" width="19.140625" style="360" customWidth="1"/>
    <col min="10261" max="10261" width="29.42578125" style="360" customWidth="1"/>
    <col min="10262" max="10262" width="38.28515625" style="360" customWidth="1"/>
    <col min="10263" max="10263" width="27" style="360" customWidth="1"/>
    <col min="10264" max="10264" width="24.42578125" style="360" customWidth="1"/>
    <col min="10265" max="10265" width="34.28515625" style="360" bestFit="1" customWidth="1"/>
    <col min="10266" max="10277" width="0" style="360" hidden="1" customWidth="1"/>
    <col min="10278" max="10278" width="24" style="360" customWidth="1"/>
    <col min="10279" max="10283" width="12.42578125" style="360" customWidth="1"/>
    <col min="10284" max="10284" width="7.28515625" style="360" customWidth="1"/>
    <col min="10285" max="10285" width="7.140625" style="360" customWidth="1"/>
    <col min="10286" max="10286" width="10.28515625" style="360" customWidth="1"/>
    <col min="10287" max="10287" width="14.140625" style="360" customWidth="1"/>
    <col min="10288" max="10288" width="11.28515625" style="360" customWidth="1"/>
    <col min="10289" max="10289" width="13.42578125" style="360" customWidth="1"/>
    <col min="10290" max="10290" width="12.42578125" style="360" customWidth="1"/>
    <col min="10291" max="10291" width="25.42578125" style="360" customWidth="1"/>
    <col min="10292" max="10292" width="43" style="360" customWidth="1"/>
    <col min="10293" max="10293" width="49.85546875" style="360" customWidth="1"/>
    <col min="10294" max="10296" width="10" style="360" customWidth="1"/>
    <col min="10297" max="10297" width="39.140625" style="360" customWidth="1"/>
    <col min="10298" max="10298" width="37.28515625" style="360" customWidth="1"/>
    <col min="10299" max="10299" width="31.42578125" style="360" customWidth="1"/>
    <col min="10300" max="10300" width="37" style="360" customWidth="1"/>
    <col min="10301" max="10301" width="31.42578125" style="360" customWidth="1"/>
    <col min="10302" max="10302" width="10" style="360" customWidth="1"/>
    <col min="10303" max="10496" width="15.140625" style="360"/>
    <col min="10497" max="10497" width="40.140625" style="360" customWidth="1"/>
    <col min="10498" max="10498" width="25.140625" style="360" customWidth="1"/>
    <col min="10499" max="10499" width="28.140625" style="360" customWidth="1"/>
    <col min="10500" max="10500" width="42.85546875" style="360" customWidth="1"/>
    <col min="10501" max="10501" width="23.7109375" style="360" customWidth="1"/>
    <col min="10502" max="10502" width="25.7109375" style="360" customWidth="1"/>
    <col min="10503" max="10503" width="66.42578125" style="360" bestFit="1" customWidth="1"/>
    <col min="10504" max="10505" width="17.42578125" style="360" customWidth="1"/>
    <col min="10506" max="10506" width="21" style="360" bestFit="1" customWidth="1"/>
    <col min="10507" max="10507" width="31.28515625" style="360" customWidth="1"/>
    <col min="10508" max="10508" width="27.28515625" style="360" customWidth="1"/>
    <col min="10509" max="10509" width="39.28515625" style="360" customWidth="1"/>
    <col min="10510" max="10510" width="27.28515625" style="360" customWidth="1"/>
    <col min="10511" max="10511" width="70.140625" style="360" customWidth="1"/>
    <col min="10512" max="10512" width="31.42578125" style="360" customWidth="1"/>
    <col min="10513" max="10513" width="21.140625" style="360" customWidth="1"/>
    <col min="10514" max="10514" width="19.140625" style="360" customWidth="1"/>
    <col min="10515" max="10515" width="22.28515625" style="360" customWidth="1"/>
    <col min="10516" max="10516" width="19.140625" style="360" customWidth="1"/>
    <col min="10517" max="10517" width="29.42578125" style="360" customWidth="1"/>
    <col min="10518" max="10518" width="38.28515625" style="360" customWidth="1"/>
    <col min="10519" max="10519" width="27" style="360" customWidth="1"/>
    <col min="10520" max="10520" width="24.42578125" style="360" customWidth="1"/>
    <col min="10521" max="10521" width="34.28515625" style="360" bestFit="1" customWidth="1"/>
    <col min="10522" max="10533" width="0" style="360" hidden="1" customWidth="1"/>
    <col min="10534" max="10534" width="24" style="360" customWidth="1"/>
    <col min="10535" max="10539" width="12.42578125" style="360" customWidth="1"/>
    <col min="10540" max="10540" width="7.28515625" style="360" customWidth="1"/>
    <col min="10541" max="10541" width="7.140625" style="360" customWidth="1"/>
    <col min="10542" max="10542" width="10.28515625" style="360" customWidth="1"/>
    <col min="10543" max="10543" width="14.140625" style="360" customWidth="1"/>
    <col min="10544" max="10544" width="11.28515625" style="360" customWidth="1"/>
    <col min="10545" max="10545" width="13.42578125" style="360" customWidth="1"/>
    <col min="10546" max="10546" width="12.42578125" style="360" customWidth="1"/>
    <col min="10547" max="10547" width="25.42578125" style="360" customWidth="1"/>
    <col min="10548" max="10548" width="43" style="360" customWidth="1"/>
    <col min="10549" max="10549" width="49.85546875" style="360" customWidth="1"/>
    <col min="10550" max="10552" width="10" style="360" customWidth="1"/>
    <col min="10553" max="10553" width="39.140625" style="360" customWidth="1"/>
    <col min="10554" max="10554" width="37.28515625" style="360" customWidth="1"/>
    <col min="10555" max="10555" width="31.42578125" style="360" customWidth="1"/>
    <col min="10556" max="10556" width="37" style="360" customWidth="1"/>
    <col min="10557" max="10557" width="31.42578125" style="360" customWidth="1"/>
    <col min="10558" max="10558" width="10" style="360" customWidth="1"/>
    <col min="10559" max="10752" width="15.140625" style="360"/>
    <col min="10753" max="10753" width="40.140625" style="360" customWidth="1"/>
    <col min="10754" max="10754" width="25.140625" style="360" customWidth="1"/>
    <col min="10755" max="10755" width="28.140625" style="360" customWidth="1"/>
    <col min="10756" max="10756" width="42.85546875" style="360" customWidth="1"/>
    <col min="10757" max="10757" width="23.7109375" style="360" customWidth="1"/>
    <col min="10758" max="10758" width="25.7109375" style="360" customWidth="1"/>
    <col min="10759" max="10759" width="66.42578125" style="360" bestFit="1" customWidth="1"/>
    <col min="10760" max="10761" width="17.42578125" style="360" customWidth="1"/>
    <col min="10762" max="10762" width="21" style="360" bestFit="1" customWidth="1"/>
    <col min="10763" max="10763" width="31.28515625" style="360" customWidth="1"/>
    <col min="10764" max="10764" width="27.28515625" style="360" customWidth="1"/>
    <col min="10765" max="10765" width="39.28515625" style="360" customWidth="1"/>
    <col min="10766" max="10766" width="27.28515625" style="360" customWidth="1"/>
    <col min="10767" max="10767" width="70.140625" style="360" customWidth="1"/>
    <col min="10768" max="10768" width="31.42578125" style="360" customWidth="1"/>
    <col min="10769" max="10769" width="21.140625" style="360" customWidth="1"/>
    <col min="10770" max="10770" width="19.140625" style="360" customWidth="1"/>
    <col min="10771" max="10771" width="22.28515625" style="360" customWidth="1"/>
    <col min="10772" max="10772" width="19.140625" style="360" customWidth="1"/>
    <col min="10773" max="10773" width="29.42578125" style="360" customWidth="1"/>
    <col min="10774" max="10774" width="38.28515625" style="360" customWidth="1"/>
    <col min="10775" max="10775" width="27" style="360" customWidth="1"/>
    <col min="10776" max="10776" width="24.42578125" style="360" customWidth="1"/>
    <col min="10777" max="10777" width="34.28515625" style="360" bestFit="1" customWidth="1"/>
    <col min="10778" max="10789" width="0" style="360" hidden="1" customWidth="1"/>
    <col min="10790" max="10790" width="24" style="360" customWidth="1"/>
    <col min="10791" max="10795" width="12.42578125" style="360" customWidth="1"/>
    <col min="10796" max="10796" width="7.28515625" style="360" customWidth="1"/>
    <col min="10797" max="10797" width="7.140625" style="360" customWidth="1"/>
    <col min="10798" max="10798" width="10.28515625" style="360" customWidth="1"/>
    <col min="10799" max="10799" width="14.140625" style="360" customWidth="1"/>
    <col min="10800" max="10800" width="11.28515625" style="360" customWidth="1"/>
    <col min="10801" max="10801" width="13.42578125" style="360" customWidth="1"/>
    <col min="10802" max="10802" width="12.42578125" style="360" customWidth="1"/>
    <col min="10803" max="10803" width="25.42578125" style="360" customWidth="1"/>
    <col min="10804" max="10804" width="43" style="360" customWidth="1"/>
    <col min="10805" max="10805" width="49.85546875" style="360" customWidth="1"/>
    <col min="10806" max="10808" width="10" style="360" customWidth="1"/>
    <col min="10809" max="10809" width="39.140625" style="360" customWidth="1"/>
    <col min="10810" max="10810" width="37.28515625" style="360" customWidth="1"/>
    <col min="10811" max="10811" width="31.42578125" style="360" customWidth="1"/>
    <col min="10812" max="10812" width="37" style="360" customWidth="1"/>
    <col min="10813" max="10813" width="31.42578125" style="360" customWidth="1"/>
    <col min="10814" max="10814" width="10" style="360" customWidth="1"/>
    <col min="10815" max="11008" width="15.140625" style="360"/>
    <col min="11009" max="11009" width="40.140625" style="360" customWidth="1"/>
    <col min="11010" max="11010" width="25.140625" style="360" customWidth="1"/>
    <col min="11011" max="11011" width="28.140625" style="360" customWidth="1"/>
    <col min="11012" max="11012" width="42.85546875" style="360" customWidth="1"/>
    <col min="11013" max="11013" width="23.7109375" style="360" customWidth="1"/>
    <col min="11014" max="11014" width="25.7109375" style="360" customWidth="1"/>
    <col min="11015" max="11015" width="66.42578125" style="360" bestFit="1" customWidth="1"/>
    <col min="11016" max="11017" width="17.42578125" style="360" customWidth="1"/>
    <col min="11018" max="11018" width="21" style="360" bestFit="1" customWidth="1"/>
    <col min="11019" max="11019" width="31.28515625" style="360" customWidth="1"/>
    <col min="11020" max="11020" width="27.28515625" style="360" customWidth="1"/>
    <col min="11021" max="11021" width="39.28515625" style="360" customWidth="1"/>
    <col min="11022" max="11022" width="27.28515625" style="360" customWidth="1"/>
    <col min="11023" max="11023" width="70.140625" style="360" customWidth="1"/>
    <col min="11024" max="11024" width="31.42578125" style="360" customWidth="1"/>
    <col min="11025" max="11025" width="21.140625" style="360" customWidth="1"/>
    <col min="11026" max="11026" width="19.140625" style="360" customWidth="1"/>
    <col min="11027" max="11027" width="22.28515625" style="360" customWidth="1"/>
    <col min="11028" max="11028" width="19.140625" style="360" customWidth="1"/>
    <col min="11029" max="11029" width="29.42578125" style="360" customWidth="1"/>
    <col min="11030" max="11030" width="38.28515625" style="360" customWidth="1"/>
    <col min="11031" max="11031" width="27" style="360" customWidth="1"/>
    <col min="11032" max="11032" width="24.42578125" style="360" customWidth="1"/>
    <col min="11033" max="11033" width="34.28515625" style="360" bestFit="1" customWidth="1"/>
    <col min="11034" max="11045" width="0" style="360" hidden="1" customWidth="1"/>
    <col min="11046" max="11046" width="24" style="360" customWidth="1"/>
    <col min="11047" max="11051" width="12.42578125" style="360" customWidth="1"/>
    <col min="11052" max="11052" width="7.28515625" style="360" customWidth="1"/>
    <col min="11053" max="11053" width="7.140625" style="360" customWidth="1"/>
    <col min="11054" max="11054" width="10.28515625" style="360" customWidth="1"/>
    <col min="11055" max="11055" width="14.140625" style="360" customWidth="1"/>
    <col min="11056" max="11056" width="11.28515625" style="360" customWidth="1"/>
    <col min="11057" max="11057" width="13.42578125" style="360" customWidth="1"/>
    <col min="11058" max="11058" width="12.42578125" style="360" customWidth="1"/>
    <col min="11059" max="11059" width="25.42578125" style="360" customWidth="1"/>
    <col min="11060" max="11060" width="43" style="360" customWidth="1"/>
    <col min="11061" max="11061" width="49.85546875" style="360" customWidth="1"/>
    <col min="11062" max="11064" width="10" style="360" customWidth="1"/>
    <col min="11065" max="11065" width="39.140625" style="360" customWidth="1"/>
    <col min="11066" max="11066" width="37.28515625" style="360" customWidth="1"/>
    <col min="11067" max="11067" width="31.42578125" style="360" customWidth="1"/>
    <col min="11068" max="11068" width="37" style="360" customWidth="1"/>
    <col min="11069" max="11069" width="31.42578125" style="360" customWidth="1"/>
    <col min="11070" max="11070" width="10" style="360" customWidth="1"/>
    <col min="11071" max="11264" width="15.140625" style="360"/>
    <col min="11265" max="11265" width="40.140625" style="360" customWidth="1"/>
    <col min="11266" max="11266" width="25.140625" style="360" customWidth="1"/>
    <col min="11267" max="11267" width="28.140625" style="360" customWidth="1"/>
    <col min="11268" max="11268" width="42.85546875" style="360" customWidth="1"/>
    <col min="11269" max="11269" width="23.7109375" style="360" customWidth="1"/>
    <col min="11270" max="11270" width="25.7109375" style="360" customWidth="1"/>
    <col min="11271" max="11271" width="66.42578125" style="360" bestFit="1" customWidth="1"/>
    <col min="11272" max="11273" width="17.42578125" style="360" customWidth="1"/>
    <col min="11274" max="11274" width="21" style="360" bestFit="1" customWidth="1"/>
    <col min="11275" max="11275" width="31.28515625" style="360" customWidth="1"/>
    <col min="11276" max="11276" width="27.28515625" style="360" customWidth="1"/>
    <col min="11277" max="11277" width="39.28515625" style="360" customWidth="1"/>
    <col min="11278" max="11278" width="27.28515625" style="360" customWidth="1"/>
    <col min="11279" max="11279" width="70.140625" style="360" customWidth="1"/>
    <col min="11280" max="11280" width="31.42578125" style="360" customWidth="1"/>
    <col min="11281" max="11281" width="21.140625" style="360" customWidth="1"/>
    <col min="11282" max="11282" width="19.140625" style="360" customWidth="1"/>
    <col min="11283" max="11283" width="22.28515625" style="360" customWidth="1"/>
    <col min="11284" max="11284" width="19.140625" style="360" customWidth="1"/>
    <col min="11285" max="11285" width="29.42578125" style="360" customWidth="1"/>
    <col min="11286" max="11286" width="38.28515625" style="360" customWidth="1"/>
    <col min="11287" max="11287" width="27" style="360" customWidth="1"/>
    <col min="11288" max="11288" width="24.42578125" style="360" customWidth="1"/>
    <col min="11289" max="11289" width="34.28515625" style="360" bestFit="1" customWidth="1"/>
    <col min="11290" max="11301" width="0" style="360" hidden="1" customWidth="1"/>
    <col min="11302" max="11302" width="24" style="360" customWidth="1"/>
    <col min="11303" max="11307" width="12.42578125" style="360" customWidth="1"/>
    <col min="11308" max="11308" width="7.28515625" style="360" customWidth="1"/>
    <col min="11309" max="11309" width="7.140625" style="360" customWidth="1"/>
    <col min="11310" max="11310" width="10.28515625" style="360" customWidth="1"/>
    <col min="11311" max="11311" width="14.140625" style="360" customWidth="1"/>
    <col min="11312" max="11312" width="11.28515625" style="360" customWidth="1"/>
    <col min="11313" max="11313" width="13.42578125" style="360" customWidth="1"/>
    <col min="11314" max="11314" width="12.42578125" style="360" customWidth="1"/>
    <col min="11315" max="11315" width="25.42578125" style="360" customWidth="1"/>
    <col min="11316" max="11316" width="43" style="360" customWidth="1"/>
    <col min="11317" max="11317" width="49.85546875" style="360" customWidth="1"/>
    <col min="11318" max="11320" width="10" style="360" customWidth="1"/>
    <col min="11321" max="11321" width="39.140625" style="360" customWidth="1"/>
    <col min="11322" max="11322" width="37.28515625" style="360" customWidth="1"/>
    <col min="11323" max="11323" width="31.42578125" style="360" customWidth="1"/>
    <col min="11324" max="11324" width="37" style="360" customWidth="1"/>
    <col min="11325" max="11325" width="31.42578125" style="360" customWidth="1"/>
    <col min="11326" max="11326" width="10" style="360" customWidth="1"/>
    <col min="11327" max="11520" width="15.140625" style="360"/>
    <col min="11521" max="11521" width="40.140625" style="360" customWidth="1"/>
    <col min="11522" max="11522" width="25.140625" style="360" customWidth="1"/>
    <col min="11523" max="11523" width="28.140625" style="360" customWidth="1"/>
    <col min="11524" max="11524" width="42.85546875" style="360" customWidth="1"/>
    <col min="11525" max="11525" width="23.7109375" style="360" customWidth="1"/>
    <col min="11526" max="11526" width="25.7109375" style="360" customWidth="1"/>
    <col min="11527" max="11527" width="66.42578125" style="360" bestFit="1" customWidth="1"/>
    <col min="11528" max="11529" width="17.42578125" style="360" customWidth="1"/>
    <col min="11530" max="11530" width="21" style="360" bestFit="1" customWidth="1"/>
    <col min="11531" max="11531" width="31.28515625" style="360" customWidth="1"/>
    <col min="11532" max="11532" width="27.28515625" style="360" customWidth="1"/>
    <col min="11533" max="11533" width="39.28515625" style="360" customWidth="1"/>
    <col min="11534" max="11534" width="27.28515625" style="360" customWidth="1"/>
    <col min="11535" max="11535" width="70.140625" style="360" customWidth="1"/>
    <col min="11536" max="11536" width="31.42578125" style="360" customWidth="1"/>
    <col min="11537" max="11537" width="21.140625" style="360" customWidth="1"/>
    <col min="11538" max="11538" width="19.140625" style="360" customWidth="1"/>
    <col min="11539" max="11539" width="22.28515625" style="360" customWidth="1"/>
    <col min="11540" max="11540" width="19.140625" style="360" customWidth="1"/>
    <col min="11541" max="11541" width="29.42578125" style="360" customWidth="1"/>
    <col min="11542" max="11542" width="38.28515625" style="360" customWidth="1"/>
    <col min="11543" max="11543" width="27" style="360" customWidth="1"/>
    <col min="11544" max="11544" width="24.42578125" style="360" customWidth="1"/>
    <col min="11545" max="11545" width="34.28515625" style="360" bestFit="1" customWidth="1"/>
    <col min="11546" max="11557" width="0" style="360" hidden="1" customWidth="1"/>
    <col min="11558" max="11558" width="24" style="360" customWidth="1"/>
    <col min="11559" max="11563" width="12.42578125" style="360" customWidth="1"/>
    <col min="11564" max="11564" width="7.28515625" style="360" customWidth="1"/>
    <col min="11565" max="11565" width="7.140625" style="360" customWidth="1"/>
    <col min="11566" max="11566" width="10.28515625" style="360" customWidth="1"/>
    <col min="11567" max="11567" width="14.140625" style="360" customWidth="1"/>
    <col min="11568" max="11568" width="11.28515625" style="360" customWidth="1"/>
    <col min="11569" max="11569" width="13.42578125" style="360" customWidth="1"/>
    <col min="11570" max="11570" width="12.42578125" style="360" customWidth="1"/>
    <col min="11571" max="11571" width="25.42578125" style="360" customWidth="1"/>
    <col min="11572" max="11572" width="43" style="360" customWidth="1"/>
    <col min="11573" max="11573" width="49.85546875" style="360" customWidth="1"/>
    <col min="11574" max="11576" width="10" style="360" customWidth="1"/>
    <col min="11577" max="11577" width="39.140625" style="360" customWidth="1"/>
    <col min="11578" max="11578" width="37.28515625" style="360" customWidth="1"/>
    <col min="11579" max="11579" width="31.42578125" style="360" customWidth="1"/>
    <col min="11580" max="11580" width="37" style="360" customWidth="1"/>
    <col min="11581" max="11581" width="31.42578125" style="360" customWidth="1"/>
    <col min="11582" max="11582" width="10" style="360" customWidth="1"/>
    <col min="11583" max="11776" width="15.140625" style="360"/>
    <col min="11777" max="11777" width="40.140625" style="360" customWidth="1"/>
    <col min="11778" max="11778" width="25.140625" style="360" customWidth="1"/>
    <col min="11779" max="11779" width="28.140625" style="360" customWidth="1"/>
    <col min="11780" max="11780" width="42.85546875" style="360" customWidth="1"/>
    <col min="11781" max="11781" width="23.7109375" style="360" customWidth="1"/>
    <col min="11782" max="11782" width="25.7109375" style="360" customWidth="1"/>
    <col min="11783" max="11783" width="66.42578125" style="360" bestFit="1" customWidth="1"/>
    <col min="11784" max="11785" width="17.42578125" style="360" customWidth="1"/>
    <col min="11786" max="11786" width="21" style="360" bestFit="1" customWidth="1"/>
    <col min="11787" max="11787" width="31.28515625" style="360" customWidth="1"/>
    <col min="11788" max="11788" width="27.28515625" style="360" customWidth="1"/>
    <col min="11789" max="11789" width="39.28515625" style="360" customWidth="1"/>
    <col min="11790" max="11790" width="27.28515625" style="360" customWidth="1"/>
    <col min="11791" max="11791" width="70.140625" style="360" customWidth="1"/>
    <col min="11792" max="11792" width="31.42578125" style="360" customWidth="1"/>
    <col min="11793" max="11793" width="21.140625" style="360" customWidth="1"/>
    <col min="11794" max="11794" width="19.140625" style="360" customWidth="1"/>
    <col min="11795" max="11795" width="22.28515625" style="360" customWidth="1"/>
    <col min="11796" max="11796" width="19.140625" style="360" customWidth="1"/>
    <col min="11797" max="11797" width="29.42578125" style="360" customWidth="1"/>
    <col min="11798" max="11798" width="38.28515625" style="360" customWidth="1"/>
    <col min="11799" max="11799" width="27" style="360" customWidth="1"/>
    <col min="11800" max="11800" width="24.42578125" style="360" customWidth="1"/>
    <col min="11801" max="11801" width="34.28515625" style="360" bestFit="1" customWidth="1"/>
    <col min="11802" max="11813" width="0" style="360" hidden="1" customWidth="1"/>
    <col min="11814" max="11814" width="24" style="360" customWidth="1"/>
    <col min="11815" max="11819" width="12.42578125" style="360" customWidth="1"/>
    <col min="11820" max="11820" width="7.28515625" style="360" customWidth="1"/>
    <col min="11821" max="11821" width="7.140625" style="360" customWidth="1"/>
    <col min="11822" max="11822" width="10.28515625" style="360" customWidth="1"/>
    <col min="11823" max="11823" width="14.140625" style="360" customWidth="1"/>
    <col min="11824" max="11824" width="11.28515625" style="360" customWidth="1"/>
    <col min="11825" max="11825" width="13.42578125" style="360" customWidth="1"/>
    <col min="11826" max="11826" width="12.42578125" style="360" customWidth="1"/>
    <col min="11827" max="11827" width="25.42578125" style="360" customWidth="1"/>
    <col min="11828" max="11828" width="43" style="360" customWidth="1"/>
    <col min="11829" max="11829" width="49.85546875" style="360" customWidth="1"/>
    <col min="11830" max="11832" width="10" style="360" customWidth="1"/>
    <col min="11833" max="11833" width="39.140625" style="360" customWidth="1"/>
    <col min="11834" max="11834" width="37.28515625" style="360" customWidth="1"/>
    <col min="11835" max="11835" width="31.42578125" style="360" customWidth="1"/>
    <col min="11836" max="11836" width="37" style="360" customWidth="1"/>
    <col min="11837" max="11837" width="31.42578125" style="360" customWidth="1"/>
    <col min="11838" max="11838" width="10" style="360" customWidth="1"/>
    <col min="11839" max="12032" width="15.140625" style="360"/>
    <col min="12033" max="12033" width="40.140625" style="360" customWidth="1"/>
    <col min="12034" max="12034" width="25.140625" style="360" customWidth="1"/>
    <col min="12035" max="12035" width="28.140625" style="360" customWidth="1"/>
    <col min="12036" max="12036" width="42.85546875" style="360" customWidth="1"/>
    <col min="12037" max="12037" width="23.7109375" style="360" customWidth="1"/>
    <col min="12038" max="12038" width="25.7109375" style="360" customWidth="1"/>
    <col min="12039" max="12039" width="66.42578125" style="360" bestFit="1" customWidth="1"/>
    <col min="12040" max="12041" width="17.42578125" style="360" customWidth="1"/>
    <col min="12042" max="12042" width="21" style="360" bestFit="1" customWidth="1"/>
    <col min="12043" max="12043" width="31.28515625" style="360" customWidth="1"/>
    <col min="12044" max="12044" width="27.28515625" style="360" customWidth="1"/>
    <col min="12045" max="12045" width="39.28515625" style="360" customWidth="1"/>
    <col min="12046" max="12046" width="27.28515625" style="360" customWidth="1"/>
    <col min="12047" max="12047" width="70.140625" style="360" customWidth="1"/>
    <col min="12048" max="12048" width="31.42578125" style="360" customWidth="1"/>
    <col min="12049" max="12049" width="21.140625" style="360" customWidth="1"/>
    <col min="12050" max="12050" width="19.140625" style="360" customWidth="1"/>
    <col min="12051" max="12051" width="22.28515625" style="360" customWidth="1"/>
    <col min="12052" max="12052" width="19.140625" style="360" customWidth="1"/>
    <col min="12053" max="12053" width="29.42578125" style="360" customWidth="1"/>
    <col min="12054" max="12054" width="38.28515625" style="360" customWidth="1"/>
    <col min="12055" max="12055" width="27" style="360" customWidth="1"/>
    <col min="12056" max="12056" width="24.42578125" style="360" customWidth="1"/>
    <col min="12057" max="12057" width="34.28515625" style="360" bestFit="1" customWidth="1"/>
    <col min="12058" max="12069" width="0" style="360" hidden="1" customWidth="1"/>
    <col min="12070" max="12070" width="24" style="360" customWidth="1"/>
    <col min="12071" max="12075" width="12.42578125" style="360" customWidth="1"/>
    <col min="12076" max="12076" width="7.28515625" style="360" customWidth="1"/>
    <col min="12077" max="12077" width="7.140625" style="360" customWidth="1"/>
    <col min="12078" max="12078" width="10.28515625" style="360" customWidth="1"/>
    <col min="12079" max="12079" width="14.140625" style="360" customWidth="1"/>
    <col min="12080" max="12080" width="11.28515625" style="360" customWidth="1"/>
    <col min="12081" max="12081" width="13.42578125" style="360" customWidth="1"/>
    <col min="12082" max="12082" width="12.42578125" style="360" customWidth="1"/>
    <col min="12083" max="12083" width="25.42578125" style="360" customWidth="1"/>
    <col min="12084" max="12084" width="43" style="360" customWidth="1"/>
    <col min="12085" max="12085" width="49.85546875" style="360" customWidth="1"/>
    <col min="12086" max="12088" width="10" style="360" customWidth="1"/>
    <col min="12089" max="12089" width="39.140625" style="360" customWidth="1"/>
    <col min="12090" max="12090" width="37.28515625" style="360" customWidth="1"/>
    <col min="12091" max="12091" width="31.42578125" style="360" customWidth="1"/>
    <col min="12092" max="12092" width="37" style="360" customWidth="1"/>
    <col min="12093" max="12093" width="31.42578125" style="360" customWidth="1"/>
    <col min="12094" max="12094" width="10" style="360" customWidth="1"/>
    <col min="12095" max="12288" width="15.140625" style="360"/>
    <col min="12289" max="12289" width="40.140625" style="360" customWidth="1"/>
    <col min="12290" max="12290" width="25.140625" style="360" customWidth="1"/>
    <col min="12291" max="12291" width="28.140625" style="360" customWidth="1"/>
    <col min="12292" max="12292" width="42.85546875" style="360" customWidth="1"/>
    <col min="12293" max="12293" width="23.7109375" style="360" customWidth="1"/>
    <col min="12294" max="12294" width="25.7109375" style="360" customWidth="1"/>
    <col min="12295" max="12295" width="66.42578125" style="360" bestFit="1" customWidth="1"/>
    <col min="12296" max="12297" width="17.42578125" style="360" customWidth="1"/>
    <col min="12298" max="12298" width="21" style="360" bestFit="1" customWidth="1"/>
    <col min="12299" max="12299" width="31.28515625" style="360" customWidth="1"/>
    <col min="12300" max="12300" width="27.28515625" style="360" customWidth="1"/>
    <col min="12301" max="12301" width="39.28515625" style="360" customWidth="1"/>
    <col min="12302" max="12302" width="27.28515625" style="360" customWidth="1"/>
    <col min="12303" max="12303" width="70.140625" style="360" customWidth="1"/>
    <col min="12304" max="12304" width="31.42578125" style="360" customWidth="1"/>
    <col min="12305" max="12305" width="21.140625" style="360" customWidth="1"/>
    <col min="12306" max="12306" width="19.140625" style="360" customWidth="1"/>
    <col min="12307" max="12307" width="22.28515625" style="360" customWidth="1"/>
    <col min="12308" max="12308" width="19.140625" style="360" customWidth="1"/>
    <col min="12309" max="12309" width="29.42578125" style="360" customWidth="1"/>
    <col min="12310" max="12310" width="38.28515625" style="360" customWidth="1"/>
    <col min="12311" max="12311" width="27" style="360" customWidth="1"/>
    <col min="12312" max="12312" width="24.42578125" style="360" customWidth="1"/>
    <col min="12313" max="12313" width="34.28515625" style="360" bestFit="1" customWidth="1"/>
    <col min="12314" max="12325" width="0" style="360" hidden="1" customWidth="1"/>
    <col min="12326" max="12326" width="24" style="360" customWidth="1"/>
    <col min="12327" max="12331" width="12.42578125" style="360" customWidth="1"/>
    <col min="12332" max="12332" width="7.28515625" style="360" customWidth="1"/>
    <col min="12333" max="12333" width="7.140625" style="360" customWidth="1"/>
    <col min="12334" max="12334" width="10.28515625" style="360" customWidth="1"/>
    <col min="12335" max="12335" width="14.140625" style="360" customWidth="1"/>
    <col min="12336" max="12336" width="11.28515625" style="360" customWidth="1"/>
    <col min="12337" max="12337" width="13.42578125" style="360" customWidth="1"/>
    <col min="12338" max="12338" width="12.42578125" style="360" customWidth="1"/>
    <col min="12339" max="12339" width="25.42578125" style="360" customWidth="1"/>
    <col min="12340" max="12340" width="43" style="360" customWidth="1"/>
    <col min="12341" max="12341" width="49.85546875" style="360" customWidth="1"/>
    <col min="12342" max="12344" width="10" style="360" customWidth="1"/>
    <col min="12345" max="12345" width="39.140625" style="360" customWidth="1"/>
    <col min="12346" max="12346" width="37.28515625" style="360" customWidth="1"/>
    <col min="12347" max="12347" width="31.42578125" style="360" customWidth="1"/>
    <col min="12348" max="12348" width="37" style="360" customWidth="1"/>
    <col min="12349" max="12349" width="31.42578125" style="360" customWidth="1"/>
    <col min="12350" max="12350" width="10" style="360" customWidth="1"/>
    <col min="12351" max="12544" width="15.140625" style="360"/>
    <col min="12545" max="12545" width="40.140625" style="360" customWidth="1"/>
    <col min="12546" max="12546" width="25.140625" style="360" customWidth="1"/>
    <col min="12547" max="12547" width="28.140625" style="360" customWidth="1"/>
    <col min="12548" max="12548" width="42.85546875" style="360" customWidth="1"/>
    <col min="12549" max="12549" width="23.7109375" style="360" customWidth="1"/>
    <col min="12550" max="12550" width="25.7109375" style="360" customWidth="1"/>
    <col min="12551" max="12551" width="66.42578125" style="360" bestFit="1" customWidth="1"/>
    <col min="12552" max="12553" width="17.42578125" style="360" customWidth="1"/>
    <col min="12554" max="12554" width="21" style="360" bestFit="1" customWidth="1"/>
    <col min="12555" max="12555" width="31.28515625" style="360" customWidth="1"/>
    <col min="12556" max="12556" width="27.28515625" style="360" customWidth="1"/>
    <col min="12557" max="12557" width="39.28515625" style="360" customWidth="1"/>
    <col min="12558" max="12558" width="27.28515625" style="360" customWidth="1"/>
    <col min="12559" max="12559" width="70.140625" style="360" customWidth="1"/>
    <col min="12560" max="12560" width="31.42578125" style="360" customWidth="1"/>
    <col min="12561" max="12561" width="21.140625" style="360" customWidth="1"/>
    <col min="12562" max="12562" width="19.140625" style="360" customWidth="1"/>
    <col min="12563" max="12563" width="22.28515625" style="360" customWidth="1"/>
    <col min="12564" max="12564" width="19.140625" style="360" customWidth="1"/>
    <col min="12565" max="12565" width="29.42578125" style="360" customWidth="1"/>
    <col min="12566" max="12566" width="38.28515625" style="360" customWidth="1"/>
    <col min="12567" max="12567" width="27" style="360" customWidth="1"/>
    <col min="12568" max="12568" width="24.42578125" style="360" customWidth="1"/>
    <col min="12569" max="12569" width="34.28515625" style="360" bestFit="1" customWidth="1"/>
    <col min="12570" max="12581" width="0" style="360" hidden="1" customWidth="1"/>
    <col min="12582" max="12582" width="24" style="360" customWidth="1"/>
    <col min="12583" max="12587" width="12.42578125" style="360" customWidth="1"/>
    <col min="12588" max="12588" width="7.28515625" style="360" customWidth="1"/>
    <col min="12589" max="12589" width="7.140625" style="360" customWidth="1"/>
    <col min="12590" max="12590" width="10.28515625" style="360" customWidth="1"/>
    <col min="12591" max="12591" width="14.140625" style="360" customWidth="1"/>
    <col min="12592" max="12592" width="11.28515625" style="360" customWidth="1"/>
    <col min="12593" max="12593" width="13.42578125" style="360" customWidth="1"/>
    <col min="12594" max="12594" width="12.42578125" style="360" customWidth="1"/>
    <col min="12595" max="12595" width="25.42578125" style="360" customWidth="1"/>
    <col min="12596" max="12596" width="43" style="360" customWidth="1"/>
    <col min="12597" max="12597" width="49.85546875" style="360" customWidth="1"/>
    <col min="12598" max="12600" width="10" style="360" customWidth="1"/>
    <col min="12601" max="12601" width="39.140625" style="360" customWidth="1"/>
    <col min="12602" max="12602" width="37.28515625" style="360" customWidth="1"/>
    <col min="12603" max="12603" width="31.42578125" style="360" customWidth="1"/>
    <col min="12604" max="12604" width="37" style="360" customWidth="1"/>
    <col min="12605" max="12605" width="31.42578125" style="360" customWidth="1"/>
    <col min="12606" max="12606" width="10" style="360" customWidth="1"/>
    <col min="12607" max="12800" width="15.140625" style="360"/>
    <col min="12801" max="12801" width="40.140625" style="360" customWidth="1"/>
    <col min="12802" max="12802" width="25.140625" style="360" customWidth="1"/>
    <col min="12803" max="12803" width="28.140625" style="360" customWidth="1"/>
    <col min="12804" max="12804" width="42.85546875" style="360" customWidth="1"/>
    <col min="12805" max="12805" width="23.7109375" style="360" customWidth="1"/>
    <col min="12806" max="12806" width="25.7109375" style="360" customWidth="1"/>
    <col min="12807" max="12807" width="66.42578125" style="360" bestFit="1" customWidth="1"/>
    <col min="12808" max="12809" width="17.42578125" style="360" customWidth="1"/>
    <col min="12810" max="12810" width="21" style="360" bestFit="1" customWidth="1"/>
    <col min="12811" max="12811" width="31.28515625" style="360" customWidth="1"/>
    <col min="12812" max="12812" width="27.28515625" style="360" customWidth="1"/>
    <col min="12813" max="12813" width="39.28515625" style="360" customWidth="1"/>
    <col min="12814" max="12814" width="27.28515625" style="360" customWidth="1"/>
    <col min="12815" max="12815" width="70.140625" style="360" customWidth="1"/>
    <col min="12816" max="12816" width="31.42578125" style="360" customWidth="1"/>
    <col min="12817" max="12817" width="21.140625" style="360" customWidth="1"/>
    <col min="12818" max="12818" width="19.140625" style="360" customWidth="1"/>
    <col min="12819" max="12819" width="22.28515625" style="360" customWidth="1"/>
    <col min="12820" max="12820" width="19.140625" style="360" customWidth="1"/>
    <col min="12821" max="12821" width="29.42578125" style="360" customWidth="1"/>
    <col min="12822" max="12822" width="38.28515625" style="360" customWidth="1"/>
    <col min="12823" max="12823" width="27" style="360" customWidth="1"/>
    <col min="12824" max="12824" width="24.42578125" style="360" customWidth="1"/>
    <col min="12825" max="12825" width="34.28515625" style="360" bestFit="1" customWidth="1"/>
    <col min="12826" max="12837" width="0" style="360" hidden="1" customWidth="1"/>
    <col min="12838" max="12838" width="24" style="360" customWidth="1"/>
    <col min="12839" max="12843" width="12.42578125" style="360" customWidth="1"/>
    <col min="12844" max="12844" width="7.28515625" style="360" customWidth="1"/>
    <col min="12845" max="12845" width="7.140625" style="360" customWidth="1"/>
    <col min="12846" max="12846" width="10.28515625" style="360" customWidth="1"/>
    <col min="12847" max="12847" width="14.140625" style="360" customWidth="1"/>
    <col min="12848" max="12848" width="11.28515625" style="360" customWidth="1"/>
    <col min="12849" max="12849" width="13.42578125" style="360" customWidth="1"/>
    <col min="12850" max="12850" width="12.42578125" style="360" customWidth="1"/>
    <col min="12851" max="12851" width="25.42578125" style="360" customWidth="1"/>
    <col min="12852" max="12852" width="43" style="360" customWidth="1"/>
    <col min="12853" max="12853" width="49.85546875" style="360" customWidth="1"/>
    <col min="12854" max="12856" width="10" style="360" customWidth="1"/>
    <col min="12857" max="12857" width="39.140625" style="360" customWidth="1"/>
    <col min="12858" max="12858" width="37.28515625" style="360" customWidth="1"/>
    <col min="12859" max="12859" width="31.42578125" style="360" customWidth="1"/>
    <col min="12860" max="12860" width="37" style="360" customWidth="1"/>
    <col min="12861" max="12861" width="31.42578125" style="360" customWidth="1"/>
    <col min="12862" max="12862" width="10" style="360" customWidth="1"/>
    <col min="12863" max="13056" width="15.140625" style="360"/>
    <col min="13057" max="13057" width="40.140625" style="360" customWidth="1"/>
    <col min="13058" max="13058" width="25.140625" style="360" customWidth="1"/>
    <col min="13059" max="13059" width="28.140625" style="360" customWidth="1"/>
    <col min="13060" max="13060" width="42.85546875" style="360" customWidth="1"/>
    <col min="13061" max="13061" width="23.7109375" style="360" customWidth="1"/>
    <col min="13062" max="13062" width="25.7109375" style="360" customWidth="1"/>
    <col min="13063" max="13063" width="66.42578125" style="360" bestFit="1" customWidth="1"/>
    <col min="13064" max="13065" width="17.42578125" style="360" customWidth="1"/>
    <col min="13066" max="13066" width="21" style="360" bestFit="1" customWidth="1"/>
    <col min="13067" max="13067" width="31.28515625" style="360" customWidth="1"/>
    <col min="13068" max="13068" width="27.28515625" style="360" customWidth="1"/>
    <col min="13069" max="13069" width="39.28515625" style="360" customWidth="1"/>
    <col min="13070" max="13070" width="27.28515625" style="360" customWidth="1"/>
    <col min="13071" max="13071" width="70.140625" style="360" customWidth="1"/>
    <col min="13072" max="13072" width="31.42578125" style="360" customWidth="1"/>
    <col min="13073" max="13073" width="21.140625" style="360" customWidth="1"/>
    <col min="13074" max="13074" width="19.140625" style="360" customWidth="1"/>
    <col min="13075" max="13075" width="22.28515625" style="360" customWidth="1"/>
    <col min="13076" max="13076" width="19.140625" style="360" customWidth="1"/>
    <col min="13077" max="13077" width="29.42578125" style="360" customWidth="1"/>
    <col min="13078" max="13078" width="38.28515625" style="360" customWidth="1"/>
    <col min="13079" max="13079" width="27" style="360" customWidth="1"/>
    <col min="13080" max="13080" width="24.42578125" style="360" customWidth="1"/>
    <col min="13081" max="13081" width="34.28515625" style="360" bestFit="1" customWidth="1"/>
    <col min="13082" max="13093" width="0" style="360" hidden="1" customWidth="1"/>
    <col min="13094" max="13094" width="24" style="360" customWidth="1"/>
    <col min="13095" max="13099" width="12.42578125" style="360" customWidth="1"/>
    <col min="13100" max="13100" width="7.28515625" style="360" customWidth="1"/>
    <col min="13101" max="13101" width="7.140625" style="360" customWidth="1"/>
    <col min="13102" max="13102" width="10.28515625" style="360" customWidth="1"/>
    <col min="13103" max="13103" width="14.140625" style="360" customWidth="1"/>
    <col min="13104" max="13104" width="11.28515625" style="360" customWidth="1"/>
    <col min="13105" max="13105" width="13.42578125" style="360" customWidth="1"/>
    <col min="13106" max="13106" width="12.42578125" style="360" customWidth="1"/>
    <col min="13107" max="13107" width="25.42578125" style="360" customWidth="1"/>
    <col min="13108" max="13108" width="43" style="360" customWidth="1"/>
    <col min="13109" max="13109" width="49.85546875" style="360" customWidth="1"/>
    <col min="13110" max="13112" width="10" style="360" customWidth="1"/>
    <col min="13113" max="13113" width="39.140625" style="360" customWidth="1"/>
    <col min="13114" max="13114" width="37.28515625" style="360" customWidth="1"/>
    <col min="13115" max="13115" width="31.42578125" style="360" customWidth="1"/>
    <col min="13116" max="13116" width="37" style="360" customWidth="1"/>
    <col min="13117" max="13117" width="31.42578125" style="360" customWidth="1"/>
    <col min="13118" max="13118" width="10" style="360" customWidth="1"/>
    <col min="13119" max="13312" width="15.140625" style="360"/>
    <col min="13313" max="13313" width="40.140625" style="360" customWidth="1"/>
    <col min="13314" max="13314" width="25.140625" style="360" customWidth="1"/>
    <col min="13315" max="13315" width="28.140625" style="360" customWidth="1"/>
    <col min="13316" max="13316" width="42.85546875" style="360" customWidth="1"/>
    <col min="13317" max="13317" width="23.7109375" style="360" customWidth="1"/>
    <col min="13318" max="13318" width="25.7109375" style="360" customWidth="1"/>
    <col min="13319" max="13319" width="66.42578125" style="360" bestFit="1" customWidth="1"/>
    <col min="13320" max="13321" width="17.42578125" style="360" customWidth="1"/>
    <col min="13322" max="13322" width="21" style="360" bestFit="1" customWidth="1"/>
    <col min="13323" max="13323" width="31.28515625" style="360" customWidth="1"/>
    <col min="13324" max="13324" width="27.28515625" style="360" customWidth="1"/>
    <col min="13325" max="13325" width="39.28515625" style="360" customWidth="1"/>
    <col min="13326" max="13326" width="27.28515625" style="360" customWidth="1"/>
    <col min="13327" max="13327" width="70.140625" style="360" customWidth="1"/>
    <col min="13328" max="13328" width="31.42578125" style="360" customWidth="1"/>
    <col min="13329" max="13329" width="21.140625" style="360" customWidth="1"/>
    <col min="13330" max="13330" width="19.140625" style="360" customWidth="1"/>
    <col min="13331" max="13331" width="22.28515625" style="360" customWidth="1"/>
    <col min="13332" max="13332" width="19.140625" style="360" customWidth="1"/>
    <col min="13333" max="13333" width="29.42578125" style="360" customWidth="1"/>
    <col min="13334" max="13334" width="38.28515625" style="360" customWidth="1"/>
    <col min="13335" max="13335" width="27" style="360" customWidth="1"/>
    <col min="13336" max="13336" width="24.42578125" style="360" customWidth="1"/>
    <col min="13337" max="13337" width="34.28515625" style="360" bestFit="1" customWidth="1"/>
    <col min="13338" max="13349" width="0" style="360" hidden="1" customWidth="1"/>
    <col min="13350" max="13350" width="24" style="360" customWidth="1"/>
    <col min="13351" max="13355" width="12.42578125" style="360" customWidth="1"/>
    <col min="13356" max="13356" width="7.28515625" style="360" customWidth="1"/>
    <col min="13357" max="13357" width="7.140625" style="360" customWidth="1"/>
    <col min="13358" max="13358" width="10.28515625" style="360" customWidth="1"/>
    <col min="13359" max="13359" width="14.140625" style="360" customWidth="1"/>
    <col min="13360" max="13360" width="11.28515625" style="360" customWidth="1"/>
    <col min="13361" max="13361" width="13.42578125" style="360" customWidth="1"/>
    <col min="13362" max="13362" width="12.42578125" style="360" customWidth="1"/>
    <col min="13363" max="13363" width="25.42578125" style="360" customWidth="1"/>
    <col min="13364" max="13364" width="43" style="360" customWidth="1"/>
    <col min="13365" max="13365" width="49.85546875" style="360" customWidth="1"/>
    <col min="13366" max="13368" width="10" style="360" customWidth="1"/>
    <col min="13369" max="13369" width="39.140625" style="360" customWidth="1"/>
    <col min="13370" max="13370" width="37.28515625" style="360" customWidth="1"/>
    <col min="13371" max="13371" width="31.42578125" style="360" customWidth="1"/>
    <col min="13372" max="13372" width="37" style="360" customWidth="1"/>
    <col min="13373" max="13373" width="31.42578125" style="360" customWidth="1"/>
    <col min="13374" max="13374" width="10" style="360" customWidth="1"/>
    <col min="13375" max="13568" width="15.140625" style="360"/>
    <col min="13569" max="13569" width="40.140625" style="360" customWidth="1"/>
    <col min="13570" max="13570" width="25.140625" style="360" customWidth="1"/>
    <col min="13571" max="13571" width="28.140625" style="360" customWidth="1"/>
    <col min="13572" max="13572" width="42.85546875" style="360" customWidth="1"/>
    <col min="13573" max="13573" width="23.7109375" style="360" customWidth="1"/>
    <col min="13574" max="13574" width="25.7109375" style="360" customWidth="1"/>
    <col min="13575" max="13575" width="66.42578125" style="360" bestFit="1" customWidth="1"/>
    <col min="13576" max="13577" width="17.42578125" style="360" customWidth="1"/>
    <col min="13578" max="13578" width="21" style="360" bestFit="1" customWidth="1"/>
    <col min="13579" max="13579" width="31.28515625" style="360" customWidth="1"/>
    <col min="13580" max="13580" width="27.28515625" style="360" customWidth="1"/>
    <col min="13581" max="13581" width="39.28515625" style="360" customWidth="1"/>
    <col min="13582" max="13582" width="27.28515625" style="360" customWidth="1"/>
    <col min="13583" max="13583" width="70.140625" style="360" customWidth="1"/>
    <col min="13584" max="13584" width="31.42578125" style="360" customWidth="1"/>
    <col min="13585" max="13585" width="21.140625" style="360" customWidth="1"/>
    <col min="13586" max="13586" width="19.140625" style="360" customWidth="1"/>
    <col min="13587" max="13587" width="22.28515625" style="360" customWidth="1"/>
    <col min="13588" max="13588" width="19.140625" style="360" customWidth="1"/>
    <col min="13589" max="13589" width="29.42578125" style="360" customWidth="1"/>
    <col min="13590" max="13590" width="38.28515625" style="360" customWidth="1"/>
    <col min="13591" max="13591" width="27" style="360" customWidth="1"/>
    <col min="13592" max="13592" width="24.42578125" style="360" customWidth="1"/>
    <col min="13593" max="13593" width="34.28515625" style="360" bestFit="1" customWidth="1"/>
    <col min="13594" max="13605" width="0" style="360" hidden="1" customWidth="1"/>
    <col min="13606" max="13606" width="24" style="360" customWidth="1"/>
    <col min="13607" max="13611" width="12.42578125" style="360" customWidth="1"/>
    <col min="13612" max="13612" width="7.28515625" style="360" customWidth="1"/>
    <col min="13613" max="13613" width="7.140625" style="360" customWidth="1"/>
    <col min="13614" max="13614" width="10.28515625" style="360" customWidth="1"/>
    <col min="13615" max="13615" width="14.140625" style="360" customWidth="1"/>
    <col min="13616" max="13616" width="11.28515625" style="360" customWidth="1"/>
    <col min="13617" max="13617" width="13.42578125" style="360" customWidth="1"/>
    <col min="13618" max="13618" width="12.42578125" style="360" customWidth="1"/>
    <col min="13619" max="13619" width="25.42578125" style="360" customWidth="1"/>
    <col min="13620" max="13620" width="43" style="360" customWidth="1"/>
    <col min="13621" max="13621" width="49.85546875" style="360" customWidth="1"/>
    <col min="13622" max="13624" width="10" style="360" customWidth="1"/>
    <col min="13625" max="13625" width="39.140625" style="360" customWidth="1"/>
    <col min="13626" max="13626" width="37.28515625" style="360" customWidth="1"/>
    <col min="13627" max="13627" width="31.42578125" style="360" customWidth="1"/>
    <col min="13628" max="13628" width="37" style="360" customWidth="1"/>
    <col min="13629" max="13629" width="31.42578125" style="360" customWidth="1"/>
    <col min="13630" max="13630" width="10" style="360" customWidth="1"/>
    <col min="13631" max="13824" width="15.140625" style="360"/>
    <col min="13825" max="13825" width="40.140625" style="360" customWidth="1"/>
    <col min="13826" max="13826" width="25.140625" style="360" customWidth="1"/>
    <col min="13827" max="13827" width="28.140625" style="360" customWidth="1"/>
    <col min="13828" max="13828" width="42.85546875" style="360" customWidth="1"/>
    <col min="13829" max="13829" width="23.7109375" style="360" customWidth="1"/>
    <col min="13830" max="13830" width="25.7109375" style="360" customWidth="1"/>
    <col min="13831" max="13831" width="66.42578125" style="360" bestFit="1" customWidth="1"/>
    <col min="13832" max="13833" width="17.42578125" style="360" customWidth="1"/>
    <col min="13834" max="13834" width="21" style="360" bestFit="1" customWidth="1"/>
    <col min="13835" max="13835" width="31.28515625" style="360" customWidth="1"/>
    <col min="13836" max="13836" width="27.28515625" style="360" customWidth="1"/>
    <col min="13837" max="13837" width="39.28515625" style="360" customWidth="1"/>
    <col min="13838" max="13838" width="27.28515625" style="360" customWidth="1"/>
    <col min="13839" max="13839" width="70.140625" style="360" customWidth="1"/>
    <col min="13840" max="13840" width="31.42578125" style="360" customWidth="1"/>
    <col min="13841" max="13841" width="21.140625" style="360" customWidth="1"/>
    <col min="13842" max="13842" width="19.140625" style="360" customWidth="1"/>
    <col min="13843" max="13843" width="22.28515625" style="360" customWidth="1"/>
    <col min="13844" max="13844" width="19.140625" style="360" customWidth="1"/>
    <col min="13845" max="13845" width="29.42578125" style="360" customWidth="1"/>
    <col min="13846" max="13846" width="38.28515625" style="360" customWidth="1"/>
    <col min="13847" max="13847" width="27" style="360" customWidth="1"/>
    <col min="13848" max="13848" width="24.42578125" style="360" customWidth="1"/>
    <col min="13849" max="13849" width="34.28515625" style="360" bestFit="1" customWidth="1"/>
    <col min="13850" max="13861" width="0" style="360" hidden="1" customWidth="1"/>
    <col min="13862" max="13862" width="24" style="360" customWidth="1"/>
    <col min="13863" max="13867" width="12.42578125" style="360" customWidth="1"/>
    <col min="13868" max="13868" width="7.28515625" style="360" customWidth="1"/>
    <col min="13869" max="13869" width="7.140625" style="360" customWidth="1"/>
    <col min="13870" max="13870" width="10.28515625" style="360" customWidth="1"/>
    <col min="13871" max="13871" width="14.140625" style="360" customWidth="1"/>
    <col min="13872" max="13872" width="11.28515625" style="360" customWidth="1"/>
    <col min="13873" max="13873" width="13.42578125" style="360" customWidth="1"/>
    <col min="13874" max="13874" width="12.42578125" style="360" customWidth="1"/>
    <col min="13875" max="13875" width="25.42578125" style="360" customWidth="1"/>
    <col min="13876" max="13876" width="43" style="360" customWidth="1"/>
    <col min="13877" max="13877" width="49.85546875" style="360" customWidth="1"/>
    <col min="13878" max="13880" width="10" style="360" customWidth="1"/>
    <col min="13881" max="13881" width="39.140625" style="360" customWidth="1"/>
    <col min="13882" max="13882" width="37.28515625" style="360" customWidth="1"/>
    <col min="13883" max="13883" width="31.42578125" style="360" customWidth="1"/>
    <col min="13884" max="13884" width="37" style="360" customWidth="1"/>
    <col min="13885" max="13885" width="31.42578125" style="360" customWidth="1"/>
    <col min="13886" max="13886" width="10" style="360" customWidth="1"/>
    <col min="13887" max="14080" width="15.140625" style="360"/>
    <col min="14081" max="14081" width="40.140625" style="360" customWidth="1"/>
    <col min="14082" max="14082" width="25.140625" style="360" customWidth="1"/>
    <col min="14083" max="14083" width="28.140625" style="360" customWidth="1"/>
    <col min="14084" max="14084" width="42.85546875" style="360" customWidth="1"/>
    <col min="14085" max="14085" width="23.7109375" style="360" customWidth="1"/>
    <col min="14086" max="14086" width="25.7109375" style="360" customWidth="1"/>
    <col min="14087" max="14087" width="66.42578125" style="360" bestFit="1" customWidth="1"/>
    <col min="14088" max="14089" width="17.42578125" style="360" customWidth="1"/>
    <col min="14090" max="14090" width="21" style="360" bestFit="1" customWidth="1"/>
    <col min="14091" max="14091" width="31.28515625" style="360" customWidth="1"/>
    <col min="14092" max="14092" width="27.28515625" style="360" customWidth="1"/>
    <col min="14093" max="14093" width="39.28515625" style="360" customWidth="1"/>
    <col min="14094" max="14094" width="27.28515625" style="360" customWidth="1"/>
    <col min="14095" max="14095" width="70.140625" style="360" customWidth="1"/>
    <col min="14096" max="14096" width="31.42578125" style="360" customWidth="1"/>
    <col min="14097" max="14097" width="21.140625" style="360" customWidth="1"/>
    <col min="14098" max="14098" width="19.140625" style="360" customWidth="1"/>
    <col min="14099" max="14099" width="22.28515625" style="360" customWidth="1"/>
    <col min="14100" max="14100" width="19.140625" style="360" customWidth="1"/>
    <col min="14101" max="14101" width="29.42578125" style="360" customWidth="1"/>
    <col min="14102" max="14102" width="38.28515625" style="360" customWidth="1"/>
    <col min="14103" max="14103" width="27" style="360" customWidth="1"/>
    <col min="14104" max="14104" width="24.42578125" style="360" customWidth="1"/>
    <col min="14105" max="14105" width="34.28515625" style="360" bestFit="1" customWidth="1"/>
    <col min="14106" max="14117" width="0" style="360" hidden="1" customWidth="1"/>
    <col min="14118" max="14118" width="24" style="360" customWidth="1"/>
    <col min="14119" max="14123" width="12.42578125" style="360" customWidth="1"/>
    <col min="14124" max="14124" width="7.28515625" style="360" customWidth="1"/>
    <col min="14125" max="14125" width="7.140625" style="360" customWidth="1"/>
    <col min="14126" max="14126" width="10.28515625" style="360" customWidth="1"/>
    <col min="14127" max="14127" width="14.140625" style="360" customWidth="1"/>
    <col min="14128" max="14128" width="11.28515625" style="360" customWidth="1"/>
    <col min="14129" max="14129" width="13.42578125" style="360" customWidth="1"/>
    <col min="14130" max="14130" width="12.42578125" style="360" customWidth="1"/>
    <col min="14131" max="14131" width="25.42578125" style="360" customWidth="1"/>
    <col min="14132" max="14132" width="43" style="360" customWidth="1"/>
    <col min="14133" max="14133" width="49.85546875" style="360" customWidth="1"/>
    <col min="14134" max="14136" width="10" style="360" customWidth="1"/>
    <col min="14137" max="14137" width="39.140625" style="360" customWidth="1"/>
    <col min="14138" max="14138" width="37.28515625" style="360" customWidth="1"/>
    <col min="14139" max="14139" width="31.42578125" style="360" customWidth="1"/>
    <col min="14140" max="14140" width="37" style="360" customWidth="1"/>
    <col min="14141" max="14141" width="31.42578125" style="360" customWidth="1"/>
    <col min="14142" max="14142" width="10" style="360" customWidth="1"/>
    <col min="14143" max="14336" width="15.140625" style="360"/>
    <col min="14337" max="14337" width="40.140625" style="360" customWidth="1"/>
    <col min="14338" max="14338" width="25.140625" style="360" customWidth="1"/>
    <col min="14339" max="14339" width="28.140625" style="360" customWidth="1"/>
    <col min="14340" max="14340" width="42.85546875" style="360" customWidth="1"/>
    <col min="14341" max="14341" width="23.7109375" style="360" customWidth="1"/>
    <col min="14342" max="14342" width="25.7109375" style="360" customWidth="1"/>
    <col min="14343" max="14343" width="66.42578125" style="360" bestFit="1" customWidth="1"/>
    <col min="14344" max="14345" width="17.42578125" style="360" customWidth="1"/>
    <col min="14346" max="14346" width="21" style="360" bestFit="1" customWidth="1"/>
    <col min="14347" max="14347" width="31.28515625" style="360" customWidth="1"/>
    <col min="14348" max="14348" width="27.28515625" style="360" customWidth="1"/>
    <col min="14349" max="14349" width="39.28515625" style="360" customWidth="1"/>
    <col min="14350" max="14350" width="27.28515625" style="360" customWidth="1"/>
    <col min="14351" max="14351" width="70.140625" style="360" customWidth="1"/>
    <col min="14352" max="14352" width="31.42578125" style="360" customWidth="1"/>
    <col min="14353" max="14353" width="21.140625" style="360" customWidth="1"/>
    <col min="14354" max="14354" width="19.140625" style="360" customWidth="1"/>
    <col min="14355" max="14355" width="22.28515625" style="360" customWidth="1"/>
    <col min="14356" max="14356" width="19.140625" style="360" customWidth="1"/>
    <col min="14357" max="14357" width="29.42578125" style="360" customWidth="1"/>
    <col min="14358" max="14358" width="38.28515625" style="360" customWidth="1"/>
    <col min="14359" max="14359" width="27" style="360" customWidth="1"/>
    <col min="14360" max="14360" width="24.42578125" style="360" customWidth="1"/>
    <col min="14361" max="14361" width="34.28515625" style="360" bestFit="1" customWidth="1"/>
    <col min="14362" max="14373" width="0" style="360" hidden="1" customWidth="1"/>
    <col min="14374" max="14374" width="24" style="360" customWidth="1"/>
    <col min="14375" max="14379" width="12.42578125" style="360" customWidth="1"/>
    <col min="14380" max="14380" width="7.28515625" style="360" customWidth="1"/>
    <col min="14381" max="14381" width="7.140625" style="360" customWidth="1"/>
    <col min="14382" max="14382" width="10.28515625" style="360" customWidth="1"/>
    <col min="14383" max="14383" width="14.140625" style="360" customWidth="1"/>
    <col min="14384" max="14384" width="11.28515625" style="360" customWidth="1"/>
    <col min="14385" max="14385" width="13.42578125" style="360" customWidth="1"/>
    <col min="14386" max="14386" width="12.42578125" style="360" customWidth="1"/>
    <col min="14387" max="14387" width="25.42578125" style="360" customWidth="1"/>
    <col min="14388" max="14388" width="43" style="360" customWidth="1"/>
    <col min="14389" max="14389" width="49.85546875" style="360" customWidth="1"/>
    <col min="14390" max="14392" width="10" style="360" customWidth="1"/>
    <col min="14393" max="14393" width="39.140625" style="360" customWidth="1"/>
    <col min="14394" max="14394" width="37.28515625" style="360" customWidth="1"/>
    <col min="14395" max="14395" width="31.42578125" style="360" customWidth="1"/>
    <col min="14396" max="14396" width="37" style="360" customWidth="1"/>
    <col min="14397" max="14397" width="31.42578125" style="360" customWidth="1"/>
    <col min="14398" max="14398" width="10" style="360" customWidth="1"/>
    <col min="14399" max="14592" width="15.140625" style="360"/>
    <col min="14593" max="14593" width="40.140625" style="360" customWidth="1"/>
    <col min="14594" max="14594" width="25.140625" style="360" customWidth="1"/>
    <col min="14595" max="14595" width="28.140625" style="360" customWidth="1"/>
    <col min="14596" max="14596" width="42.85546875" style="360" customWidth="1"/>
    <col min="14597" max="14597" width="23.7109375" style="360" customWidth="1"/>
    <col min="14598" max="14598" width="25.7109375" style="360" customWidth="1"/>
    <col min="14599" max="14599" width="66.42578125" style="360" bestFit="1" customWidth="1"/>
    <col min="14600" max="14601" width="17.42578125" style="360" customWidth="1"/>
    <col min="14602" max="14602" width="21" style="360" bestFit="1" customWidth="1"/>
    <col min="14603" max="14603" width="31.28515625" style="360" customWidth="1"/>
    <col min="14604" max="14604" width="27.28515625" style="360" customWidth="1"/>
    <col min="14605" max="14605" width="39.28515625" style="360" customWidth="1"/>
    <col min="14606" max="14606" width="27.28515625" style="360" customWidth="1"/>
    <col min="14607" max="14607" width="70.140625" style="360" customWidth="1"/>
    <col min="14608" max="14608" width="31.42578125" style="360" customWidth="1"/>
    <col min="14609" max="14609" width="21.140625" style="360" customWidth="1"/>
    <col min="14610" max="14610" width="19.140625" style="360" customWidth="1"/>
    <col min="14611" max="14611" width="22.28515625" style="360" customWidth="1"/>
    <col min="14612" max="14612" width="19.140625" style="360" customWidth="1"/>
    <col min="14613" max="14613" width="29.42578125" style="360" customWidth="1"/>
    <col min="14614" max="14614" width="38.28515625" style="360" customWidth="1"/>
    <col min="14615" max="14615" width="27" style="360" customWidth="1"/>
    <col min="14616" max="14616" width="24.42578125" style="360" customWidth="1"/>
    <col min="14617" max="14617" width="34.28515625" style="360" bestFit="1" customWidth="1"/>
    <col min="14618" max="14629" width="0" style="360" hidden="1" customWidth="1"/>
    <col min="14630" max="14630" width="24" style="360" customWidth="1"/>
    <col min="14631" max="14635" width="12.42578125" style="360" customWidth="1"/>
    <col min="14636" max="14636" width="7.28515625" style="360" customWidth="1"/>
    <col min="14637" max="14637" width="7.140625" style="360" customWidth="1"/>
    <col min="14638" max="14638" width="10.28515625" style="360" customWidth="1"/>
    <col min="14639" max="14639" width="14.140625" style="360" customWidth="1"/>
    <col min="14640" max="14640" width="11.28515625" style="360" customWidth="1"/>
    <col min="14641" max="14641" width="13.42578125" style="360" customWidth="1"/>
    <col min="14642" max="14642" width="12.42578125" style="360" customWidth="1"/>
    <col min="14643" max="14643" width="25.42578125" style="360" customWidth="1"/>
    <col min="14644" max="14644" width="43" style="360" customWidth="1"/>
    <col min="14645" max="14645" width="49.85546875" style="360" customWidth="1"/>
    <col min="14646" max="14648" width="10" style="360" customWidth="1"/>
    <col min="14649" max="14649" width="39.140625" style="360" customWidth="1"/>
    <col min="14650" max="14650" width="37.28515625" style="360" customWidth="1"/>
    <col min="14651" max="14651" width="31.42578125" style="360" customWidth="1"/>
    <col min="14652" max="14652" width="37" style="360" customWidth="1"/>
    <col min="14653" max="14653" width="31.42578125" style="360" customWidth="1"/>
    <col min="14654" max="14654" width="10" style="360" customWidth="1"/>
    <col min="14655" max="14848" width="15.140625" style="360"/>
    <col min="14849" max="14849" width="40.140625" style="360" customWidth="1"/>
    <col min="14850" max="14850" width="25.140625" style="360" customWidth="1"/>
    <col min="14851" max="14851" width="28.140625" style="360" customWidth="1"/>
    <col min="14852" max="14852" width="42.85546875" style="360" customWidth="1"/>
    <col min="14853" max="14853" width="23.7109375" style="360" customWidth="1"/>
    <col min="14854" max="14854" width="25.7109375" style="360" customWidth="1"/>
    <col min="14855" max="14855" width="66.42578125" style="360" bestFit="1" customWidth="1"/>
    <col min="14856" max="14857" width="17.42578125" style="360" customWidth="1"/>
    <col min="14858" max="14858" width="21" style="360" bestFit="1" customWidth="1"/>
    <col min="14859" max="14859" width="31.28515625" style="360" customWidth="1"/>
    <col min="14860" max="14860" width="27.28515625" style="360" customWidth="1"/>
    <col min="14861" max="14861" width="39.28515625" style="360" customWidth="1"/>
    <col min="14862" max="14862" width="27.28515625" style="360" customWidth="1"/>
    <col min="14863" max="14863" width="70.140625" style="360" customWidth="1"/>
    <col min="14864" max="14864" width="31.42578125" style="360" customWidth="1"/>
    <col min="14865" max="14865" width="21.140625" style="360" customWidth="1"/>
    <col min="14866" max="14866" width="19.140625" style="360" customWidth="1"/>
    <col min="14867" max="14867" width="22.28515625" style="360" customWidth="1"/>
    <col min="14868" max="14868" width="19.140625" style="360" customWidth="1"/>
    <col min="14869" max="14869" width="29.42578125" style="360" customWidth="1"/>
    <col min="14870" max="14870" width="38.28515625" style="360" customWidth="1"/>
    <col min="14871" max="14871" width="27" style="360" customWidth="1"/>
    <col min="14872" max="14872" width="24.42578125" style="360" customWidth="1"/>
    <col min="14873" max="14873" width="34.28515625" style="360" bestFit="1" customWidth="1"/>
    <col min="14874" max="14885" width="0" style="360" hidden="1" customWidth="1"/>
    <col min="14886" max="14886" width="24" style="360" customWidth="1"/>
    <col min="14887" max="14891" width="12.42578125" style="360" customWidth="1"/>
    <col min="14892" max="14892" width="7.28515625" style="360" customWidth="1"/>
    <col min="14893" max="14893" width="7.140625" style="360" customWidth="1"/>
    <col min="14894" max="14894" width="10.28515625" style="360" customWidth="1"/>
    <col min="14895" max="14895" width="14.140625" style="360" customWidth="1"/>
    <col min="14896" max="14896" width="11.28515625" style="360" customWidth="1"/>
    <col min="14897" max="14897" width="13.42578125" style="360" customWidth="1"/>
    <col min="14898" max="14898" width="12.42578125" style="360" customWidth="1"/>
    <col min="14899" max="14899" width="25.42578125" style="360" customWidth="1"/>
    <col min="14900" max="14900" width="43" style="360" customWidth="1"/>
    <col min="14901" max="14901" width="49.85546875" style="360" customWidth="1"/>
    <col min="14902" max="14904" width="10" style="360" customWidth="1"/>
    <col min="14905" max="14905" width="39.140625" style="360" customWidth="1"/>
    <col min="14906" max="14906" width="37.28515625" style="360" customWidth="1"/>
    <col min="14907" max="14907" width="31.42578125" style="360" customWidth="1"/>
    <col min="14908" max="14908" width="37" style="360" customWidth="1"/>
    <col min="14909" max="14909" width="31.42578125" style="360" customWidth="1"/>
    <col min="14910" max="14910" width="10" style="360" customWidth="1"/>
    <col min="14911" max="15104" width="15.140625" style="360"/>
    <col min="15105" max="15105" width="40.140625" style="360" customWidth="1"/>
    <col min="15106" max="15106" width="25.140625" style="360" customWidth="1"/>
    <col min="15107" max="15107" width="28.140625" style="360" customWidth="1"/>
    <col min="15108" max="15108" width="42.85546875" style="360" customWidth="1"/>
    <col min="15109" max="15109" width="23.7109375" style="360" customWidth="1"/>
    <col min="15110" max="15110" width="25.7109375" style="360" customWidth="1"/>
    <col min="15111" max="15111" width="66.42578125" style="360" bestFit="1" customWidth="1"/>
    <col min="15112" max="15113" width="17.42578125" style="360" customWidth="1"/>
    <col min="15114" max="15114" width="21" style="360" bestFit="1" customWidth="1"/>
    <col min="15115" max="15115" width="31.28515625" style="360" customWidth="1"/>
    <col min="15116" max="15116" width="27.28515625" style="360" customWidth="1"/>
    <col min="15117" max="15117" width="39.28515625" style="360" customWidth="1"/>
    <col min="15118" max="15118" width="27.28515625" style="360" customWidth="1"/>
    <col min="15119" max="15119" width="70.140625" style="360" customWidth="1"/>
    <col min="15120" max="15120" width="31.42578125" style="360" customWidth="1"/>
    <col min="15121" max="15121" width="21.140625" style="360" customWidth="1"/>
    <col min="15122" max="15122" width="19.140625" style="360" customWidth="1"/>
    <col min="15123" max="15123" width="22.28515625" style="360" customWidth="1"/>
    <col min="15124" max="15124" width="19.140625" style="360" customWidth="1"/>
    <col min="15125" max="15125" width="29.42578125" style="360" customWidth="1"/>
    <col min="15126" max="15126" width="38.28515625" style="360" customWidth="1"/>
    <col min="15127" max="15127" width="27" style="360" customWidth="1"/>
    <col min="15128" max="15128" width="24.42578125" style="360" customWidth="1"/>
    <col min="15129" max="15129" width="34.28515625" style="360" bestFit="1" customWidth="1"/>
    <col min="15130" max="15141" width="0" style="360" hidden="1" customWidth="1"/>
    <col min="15142" max="15142" width="24" style="360" customWidth="1"/>
    <col min="15143" max="15147" width="12.42578125" style="360" customWidth="1"/>
    <col min="15148" max="15148" width="7.28515625" style="360" customWidth="1"/>
    <col min="15149" max="15149" width="7.140625" style="360" customWidth="1"/>
    <col min="15150" max="15150" width="10.28515625" style="360" customWidth="1"/>
    <col min="15151" max="15151" width="14.140625" style="360" customWidth="1"/>
    <col min="15152" max="15152" width="11.28515625" style="360" customWidth="1"/>
    <col min="15153" max="15153" width="13.42578125" style="360" customWidth="1"/>
    <col min="15154" max="15154" width="12.42578125" style="360" customWidth="1"/>
    <col min="15155" max="15155" width="25.42578125" style="360" customWidth="1"/>
    <col min="15156" max="15156" width="43" style="360" customWidth="1"/>
    <col min="15157" max="15157" width="49.85546875" style="360" customWidth="1"/>
    <col min="15158" max="15160" width="10" style="360" customWidth="1"/>
    <col min="15161" max="15161" width="39.140625" style="360" customWidth="1"/>
    <col min="15162" max="15162" width="37.28515625" style="360" customWidth="1"/>
    <col min="15163" max="15163" width="31.42578125" style="360" customWidth="1"/>
    <col min="15164" max="15164" width="37" style="360" customWidth="1"/>
    <col min="15165" max="15165" width="31.42578125" style="360" customWidth="1"/>
    <col min="15166" max="15166" width="10" style="360" customWidth="1"/>
    <col min="15167" max="15360" width="15.140625" style="360"/>
    <col min="15361" max="15361" width="40.140625" style="360" customWidth="1"/>
    <col min="15362" max="15362" width="25.140625" style="360" customWidth="1"/>
    <col min="15363" max="15363" width="28.140625" style="360" customWidth="1"/>
    <col min="15364" max="15364" width="42.85546875" style="360" customWidth="1"/>
    <col min="15365" max="15365" width="23.7109375" style="360" customWidth="1"/>
    <col min="15366" max="15366" width="25.7109375" style="360" customWidth="1"/>
    <col min="15367" max="15367" width="66.42578125" style="360" bestFit="1" customWidth="1"/>
    <col min="15368" max="15369" width="17.42578125" style="360" customWidth="1"/>
    <col min="15370" max="15370" width="21" style="360" bestFit="1" customWidth="1"/>
    <col min="15371" max="15371" width="31.28515625" style="360" customWidth="1"/>
    <col min="15372" max="15372" width="27.28515625" style="360" customWidth="1"/>
    <col min="15373" max="15373" width="39.28515625" style="360" customWidth="1"/>
    <col min="15374" max="15374" width="27.28515625" style="360" customWidth="1"/>
    <col min="15375" max="15375" width="70.140625" style="360" customWidth="1"/>
    <col min="15376" max="15376" width="31.42578125" style="360" customWidth="1"/>
    <col min="15377" max="15377" width="21.140625" style="360" customWidth="1"/>
    <col min="15378" max="15378" width="19.140625" style="360" customWidth="1"/>
    <col min="15379" max="15379" width="22.28515625" style="360" customWidth="1"/>
    <col min="15380" max="15380" width="19.140625" style="360" customWidth="1"/>
    <col min="15381" max="15381" width="29.42578125" style="360" customWidth="1"/>
    <col min="15382" max="15382" width="38.28515625" style="360" customWidth="1"/>
    <col min="15383" max="15383" width="27" style="360" customWidth="1"/>
    <col min="15384" max="15384" width="24.42578125" style="360" customWidth="1"/>
    <col min="15385" max="15385" width="34.28515625" style="360" bestFit="1" customWidth="1"/>
    <col min="15386" max="15397" width="0" style="360" hidden="1" customWidth="1"/>
    <col min="15398" max="15398" width="24" style="360" customWidth="1"/>
    <col min="15399" max="15403" width="12.42578125" style="360" customWidth="1"/>
    <col min="15404" max="15404" width="7.28515625" style="360" customWidth="1"/>
    <col min="15405" max="15405" width="7.140625" style="360" customWidth="1"/>
    <col min="15406" max="15406" width="10.28515625" style="360" customWidth="1"/>
    <col min="15407" max="15407" width="14.140625" style="360" customWidth="1"/>
    <col min="15408" max="15408" width="11.28515625" style="360" customWidth="1"/>
    <col min="15409" max="15409" width="13.42578125" style="360" customWidth="1"/>
    <col min="15410" max="15410" width="12.42578125" style="360" customWidth="1"/>
    <col min="15411" max="15411" width="25.42578125" style="360" customWidth="1"/>
    <col min="15412" max="15412" width="43" style="360" customWidth="1"/>
    <col min="15413" max="15413" width="49.85546875" style="360" customWidth="1"/>
    <col min="15414" max="15416" width="10" style="360" customWidth="1"/>
    <col min="15417" max="15417" width="39.140625" style="360" customWidth="1"/>
    <col min="15418" max="15418" width="37.28515625" style="360" customWidth="1"/>
    <col min="15419" max="15419" width="31.42578125" style="360" customWidth="1"/>
    <col min="15420" max="15420" width="37" style="360" customWidth="1"/>
    <col min="15421" max="15421" width="31.42578125" style="360" customWidth="1"/>
    <col min="15422" max="15422" width="10" style="360" customWidth="1"/>
    <col min="15423" max="15616" width="15.140625" style="360"/>
    <col min="15617" max="15617" width="40.140625" style="360" customWidth="1"/>
    <col min="15618" max="15618" width="25.140625" style="360" customWidth="1"/>
    <col min="15619" max="15619" width="28.140625" style="360" customWidth="1"/>
    <col min="15620" max="15620" width="42.85546875" style="360" customWidth="1"/>
    <col min="15621" max="15621" width="23.7109375" style="360" customWidth="1"/>
    <col min="15622" max="15622" width="25.7109375" style="360" customWidth="1"/>
    <col min="15623" max="15623" width="66.42578125" style="360" bestFit="1" customWidth="1"/>
    <col min="15624" max="15625" width="17.42578125" style="360" customWidth="1"/>
    <col min="15626" max="15626" width="21" style="360" bestFit="1" customWidth="1"/>
    <col min="15627" max="15627" width="31.28515625" style="360" customWidth="1"/>
    <col min="15628" max="15628" width="27.28515625" style="360" customWidth="1"/>
    <col min="15629" max="15629" width="39.28515625" style="360" customWidth="1"/>
    <col min="15630" max="15630" width="27.28515625" style="360" customWidth="1"/>
    <col min="15631" max="15631" width="70.140625" style="360" customWidth="1"/>
    <col min="15632" max="15632" width="31.42578125" style="360" customWidth="1"/>
    <col min="15633" max="15633" width="21.140625" style="360" customWidth="1"/>
    <col min="15634" max="15634" width="19.140625" style="360" customWidth="1"/>
    <col min="15635" max="15635" width="22.28515625" style="360" customWidth="1"/>
    <col min="15636" max="15636" width="19.140625" style="360" customWidth="1"/>
    <col min="15637" max="15637" width="29.42578125" style="360" customWidth="1"/>
    <col min="15638" max="15638" width="38.28515625" style="360" customWidth="1"/>
    <col min="15639" max="15639" width="27" style="360" customWidth="1"/>
    <col min="15640" max="15640" width="24.42578125" style="360" customWidth="1"/>
    <col min="15641" max="15641" width="34.28515625" style="360" bestFit="1" customWidth="1"/>
    <col min="15642" max="15653" width="0" style="360" hidden="1" customWidth="1"/>
    <col min="15654" max="15654" width="24" style="360" customWidth="1"/>
    <col min="15655" max="15659" width="12.42578125" style="360" customWidth="1"/>
    <col min="15660" max="15660" width="7.28515625" style="360" customWidth="1"/>
    <col min="15661" max="15661" width="7.140625" style="360" customWidth="1"/>
    <col min="15662" max="15662" width="10.28515625" style="360" customWidth="1"/>
    <col min="15663" max="15663" width="14.140625" style="360" customWidth="1"/>
    <col min="15664" max="15664" width="11.28515625" style="360" customWidth="1"/>
    <col min="15665" max="15665" width="13.42578125" style="360" customWidth="1"/>
    <col min="15666" max="15666" width="12.42578125" style="360" customWidth="1"/>
    <col min="15667" max="15667" width="25.42578125" style="360" customWidth="1"/>
    <col min="15668" max="15668" width="43" style="360" customWidth="1"/>
    <col min="15669" max="15669" width="49.85546875" style="360" customWidth="1"/>
    <col min="15670" max="15672" width="10" style="360" customWidth="1"/>
    <col min="15673" max="15673" width="39.140625" style="360" customWidth="1"/>
    <col min="15674" max="15674" width="37.28515625" style="360" customWidth="1"/>
    <col min="15675" max="15675" width="31.42578125" style="360" customWidth="1"/>
    <col min="15676" max="15676" width="37" style="360" customWidth="1"/>
    <col min="15677" max="15677" width="31.42578125" style="360" customWidth="1"/>
    <col min="15678" max="15678" width="10" style="360" customWidth="1"/>
    <col min="15679" max="15872" width="15.140625" style="360"/>
    <col min="15873" max="15873" width="40.140625" style="360" customWidth="1"/>
    <col min="15874" max="15874" width="25.140625" style="360" customWidth="1"/>
    <col min="15875" max="15875" width="28.140625" style="360" customWidth="1"/>
    <col min="15876" max="15876" width="42.85546875" style="360" customWidth="1"/>
    <col min="15877" max="15877" width="23.7109375" style="360" customWidth="1"/>
    <col min="15878" max="15878" width="25.7109375" style="360" customWidth="1"/>
    <col min="15879" max="15879" width="66.42578125" style="360" bestFit="1" customWidth="1"/>
    <col min="15880" max="15881" width="17.42578125" style="360" customWidth="1"/>
    <col min="15882" max="15882" width="21" style="360" bestFit="1" customWidth="1"/>
    <col min="15883" max="15883" width="31.28515625" style="360" customWidth="1"/>
    <col min="15884" max="15884" width="27.28515625" style="360" customWidth="1"/>
    <col min="15885" max="15885" width="39.28515625" style="360" customWidth="1"/>
    <col min="15886" max="15886" width="27.28515625" style="360" customWidth="1"/>
    <col min="15887" max="15887" width="70.140625" style="360" customWidth="1"/>
    <col min="15888" max="15888" width="31.42578125" style="360" customWidth="1"/>
    <col min="15889" max="15889" width="21.140625" style="360" customWidth="1"/>
    <col min="15890" max="15890" width="19.140625" style="360" customWidth="1"/>
    <col min="15891" max="15891" width="22.28515625" style="360" customWidth="1"/>
    <col min="15892" max="15892" width="19.140625" style="360" customWidth="1"/>
    <col min="15893" max="15893" width="29.42578125" style="360" customWidth="1"/>
    <col min="15894" max="15894" width="38.28515625" style="360" customWidth="1"/>
    <col min="15895" max="15895" width="27" style="360" customWidth="1"/>
    <col min="15896" max="15896" width="24.42578125" style="360" customWidth="1"/>
    <col min="15897" max="15897" width="34.28515625" style="360" bestFit="1" customWidth="1"/>
    <col min="15898" max="15909" width="0" style="360" hidden="1" customWidth="1"/>
    <col min="15910" max="15910" width="24" style="360" customWidth="1"/>
    <col min="15911" max="15915" width="12.42578125" style="360" customWidth="1"/>
    <col min="15916" max="15916" width="7.28515625" style="360" customWidth="1"/>
    <col min="15917" max="15917" width="7.140625" style="360" customWidth="1"/>
    <col min="15918" max="15918" width="10.28515625" style="360" customWidth="1"/>
    <col min="15919" max="15919" width="14.140625" style="360" customWidth="1"/>
    <col min="15920" max="15920" width="11.28515625" style="360" customWidth="1"/>
    <col min="15921" max="15921" width="13.42578125" style="360" customWidth="1"/>
    <col min="15922" max="15922" width="12.42578125" style="360" customWidth="1"/>
    <col min="15923" max="15923" width="25.42578125" style="360" customWidth="1"/>
    <col min="15924" max="15924" width="43" style="360" customWidth="1"/>
    <col min="15925" max="15925" width="49.85546875" style="360" customWidth="1"/>
    <col min="15926" max="15928" width="10" style="360" customWidth="1"/>
    <col min="15929" max="15929" width="39.140625" style="360" customWidth="1"/>
    <col min="15930" max="15930" width="37.28515625" style="360" customWidth="1"/>
    <col min="15931" max="15931" width="31.42578125" style="360" customWidth="1"/>
    <col min="15932" max="15932" width="37" style="360" customWidth="1"/>
    <col min="15933" max="15933" width="31.42578125" style="360" customWidth="1"/>
    <col min="15934" max="15934" width="10" style="360" customWidth="1"/>
    <col min="15935" max="16128" width="15.140625" style="360"/>
    <col min="16129" max="16129" width="40.140625" style="360" customWidth="1"/>
    <col min="16130" max="16130" width="25.140625" style="360" customWidth="1"/>
    <col min="16131" max="16131" width="28.140625" style="360" customWidth="1"/>
    <col min="16132" max="16132" width="42.85546875" style="360" customWidth="1"/>
    <col min="16133" max="16133" width="23.7109375" style="360" customWidth="1"/>
    <col min="16134" max="16134" width="25.7109375" style="360" customWidth="1"/>
    <col min="16135" max="16135" width="66.42578125" style="360" bestFit="1" customWidth="1"/>
    <col min="16136" max="16137" width="17.42578125" style="360" customWidth="1"/>
    <col min="16138" max="16138" width="21" style="360" bestFit="1" customWidth="1"/>
    <col min="16139" max="16139" width="31.28515625" style="360" customWidth="1"/>
    <col min="16140" max="16140" width="27.28515625" style="360" customWidth="1"/>
    <col min="16141" max="16141" width="39.28515625" style="360" customWidth="1"/>
    <col min="16142" max="16142" width="27.28515625" style="360" customWidth="1"/>
    <col min="16143" max="16143" width="70.140625" style="360" customWidth="1"/>
    <col min="16144" max="16144" width="31.42578125" style="360" customWidth="1"/>
    <col min="16145" max="16145" width="21.140625" style="360" customWidth="1"/>
    <col min="16146" max="16146" width="19.140625" style="360" customWidth="1"/>
    <col min="16147" max="16147" width="22.28515625" style="360" customWidth="1"/>
    <col min="16148" max="16148" width="19.140625" style="360" customWidth="1"/>
    <col min="16149" max="16149" width="29.42578125" style="360" customWidth="1"/>
    <col min="16150" max="16150" width="38.28515625" style="360" customWidth="1"/>
    <col min="16151" max="16151" width="27" style="360" customWidth="1"/>
    <col min="16152" max="16152" width="24.42578125" style="360" customWidth="1"/>
    <col min="16153" max="16153" width="34.28515625" style="360" bestFit="1" customWidth="1"/>
    <col min="16154" max="16165" width="0" style="360" hidden="1" customWidth="1"/>
    <col min="16166" max="16166" width="24" style="360" customWidth="1"/>
    <col min="16167" max="16171" width="12.42578125" style="360" customWidth="1"/>
    <col min="16172" max="16172" width="7.28515625" style="360" customWidth="1"/>
    <col min="16173" max="16173" width="7.140625" style="360" customWidth="1"/>
    <col min="16174" max="16174" width="10.28515625" style="360" customWidth="1"/>
    <col min="16175" max="16175" width="14.140625" style="360" customWidth="1"/>
    <col min="16176" max="16176" width="11.28515625" style="360" customWidth="1"/>
    <col min="16177" max="16177" width="13.42578125" style="360" customWidth="1"/>
    <col min="16178" max="16178" width="12.42578125" style="360" customWidth="1"/>
    <col min="16179" max="16179" width="25.42578125" style="360" customWidth="1"/>
    <col min="16180" max="16180" width="43" style="360" customWidth="1"/>
    <col min="16181" max="16181" width="49.85546875" style="360" customWidth="1"/>
    <col min="16182" max="16184" width="10" style="360" customWidth="1"/>
    <col min="16185" max="16185" width="39.140625" style="360" customWidth="1"/>
    <col min="16186" max="16186" width="37.28515625" style="360" customWidth="1"/>
    <col min="16187" max="16187" width="31.42578125" style="360" customWidth="1"/>
    <col min="16188" max="16188" width="37" style="360" customWidth="1"/>
    <col min="16189" max="16189" width="31.42578125" style="360" customWidth="1"/>
    <col min="16190" max="16190" width="10" style="360" customWidth="1"/>
    <col min="16191" max="16384" width="15.140625" style="360"/>
  </cols>
  <sheetData>
    <row r="1" spans="1:62" ht="15" customHeight="1" x14ac:dyDescent="0.3">
      <c r="V1" s="360"/>
      <c r="AM1" s="362"/>
      <c r="AN1" s="362"/>
      <c r="AO1" s="362"/>
      <c r="AP1" s="362"/>
      <c r="AQ1" s="362"/>
      <c r="AR1" s="362"/>
      <c r="AS1" s="362"/>
      <c r="AT1" s="362"/>
      <c r="AU1" s="362"/>
      <c r="AV1" s="362"/>
      <c r="AW1" s="362"/>
      <c r="AX1" s="362"/>
    </row>
    <row r="2" spans="1:62" ht="15" customHeight="1" x14ac:dyDescent="0.3">
      <c r="V2" s="360"/>
      <c r="AM2" s="362"/>
      <c r="AN2" s="362"/>
      <c r="AO2" s="362"/>
      <c r="AP2" s="362"/>
      <c r="AQ2" s="362"/>
      <c r="AR2" s="362"/>
      <c r="AS2" s="362"/>
      <c r="AT2" s="362"/>
      <c r="AU2" s="362"/>
      <c r="AV2" s="362"/>
      <c r="AW2" s="362"/>
      <c r="AX2" s="362"/>
    </row>
    <row r="3" spans="1:62" ht="48.75" customHeight="1" x14ac:dyDescent="0.45">
      <c r="A3" s="935"/>
      <c r="B3" s="935"/>
      <c r="C3" s="935"/>
      <c r="D3" s="1196" t="s">
        <v>1</v>
      </c>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1196"/>
      <c r="AZ3" s="1196"/>
      <c r="BA3" s="1196"/>
      <c r="BB3" s="363"/>
      <c r="BC3" s="363"/>
      <c r="BD3" s="363"/>
      <c r="BE3" s="363"/>
      <c r="BF3" s="363"/>
      <c r="BG3" s="363"/>
      <c r="BH3" s="363"/>
      <c r="BI3" s="363"/>
      <c r="BJ3" s="363"/>
    </row>
    <row r="4" spans="1:62" ht="54.75" customHeight="1" x14ac:dyDescent="0.45">
      <c r="A4" s="935"/>
      <c r="B4" s="935"/>
      <c r="C4" s="935"/>
      <c r="D4" s="1196" t="s">
        <v>1004</v>
      </c>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196"/>
      <c r="BB4" s="363"/>
      <c r="BC4" s="363"/>
      <c r="BD4" s="363"/>
      <c r="BE4" s="363"/>
      <c r="BF4" s="363"/>
      <c r="BG4" s="363"/>
      <c r="BH4" s="363"/>
      <c r="BI4" s="363"/>
      <c r="BJ4" s="363"/>
    </row>
    <row r="5" spans="1:62" ht="36.75" customHeight="1" x14ac:dyDescent="0.3">
      <c r="A5" s="937" t="s">
        <v>6</v>
      </c>
      <c r="B5" s="937" t="s">
        <v>884</v>
      </c>
      <c r="C5" s="937" t="s">
        <v>8</v>
      </c>
      <c r="D5" s="937" t="s">
        <v>10</v>
      </c>
      <c r="E5" s="937" t="s">
        <v>11</v>
      </c>
      <c r="F5" s="937" t="s">
        <v>12</v>
      </c>
      <c r="G5" s="937"/>
      <c r="H5" s="937"/>
      <c r="I5" s="937"/>
      <c r="J5" s="937"/>
      <c r="K5" s="1184" t="s">
        <v>14</v>
      </c>
      <c r="L5" s="1184" t="s">
        <v>16</v>
      </c>
      <c r="M5" s="1184" t="s">
        <v>17</v>
      </c>
      <c r="N5" s="1184" t="s">
        <v>18</v>
      </c>
      <c r="O5" s="937" t="s">
        <v>19</v>
      </c>
      <c r="P5" s="937" t="s">
        <v>22</v>
      </c>
      <c r="Q5" s="1185" t="s">
        <v>23</v>
      </c>
      <c r="R5" s="1185"/>
      <c r="S5" s="1178" t="s">
        <v>26</v>
      </c>
      <c r="T5" s="1178" t="s">
        <v>27</v>
      </c>
      <c r="U5" s="918" t="s">
        <v>29</v>
      </c>
      <c r="V5" s="945" t="s">
        <v>30</v>
      </c>
      <c r="W5" s="945"/>
      <c r="X5" s="945"/>
      <c r="Y5" s="945"/>
      <c r="Z5" s="945"/>
      <c r="AA5" s="945"/>
      <c r="AB5" s="945"/>
      <c r="AC5" s="945"/>
      <c r="AD5" s="945"/>
      <c r="AE5" s="945"/>
      <c r="AF5" s="945"/>
      <c r="AG5" s="945"/>
      <c r="AH5" s="945"/>
      <c r="AI5" s="945"/>
      <c r="AJ5" s="945"/>
      <c r="AK5" s="945"/>
      <c r="AL5" s="945"/>
      <c r="AM5" s="945"/>
      <c r="AN5" s="945"/>
      <c r="AO5" s="945"/>
      <c r="AP5" s="945"/>
      <c r="AQ5" s="945"/>
      <c r="AR5" s="945"/>
      <c r="AS5" s="945"/>
      <c r="AT5" s="945"/>
      <c r="AU5" s="945"/>
      <c r="AV5" s="945"/>
      <c r="AW5" s="945"/>
      <c r="AX5" s="945"/>
      <c r="AY5" s="945"/>
      <c r="AZ5" s="945"/>
      <c r="BA5" s="945"/>
      <c r="BB5" s="363"/>
      <c r="BC5" s="363"/>
      <c r="BD5" s="363"/>
      <c r="BE5" s="364"/>
      <c r="BF5" s="364"/>
      <c r="BG5" s="364"/>
      <c r="BH5" s="364"/>
      <c r="BI5" s="364"/>
      <c r="BJ5" s="363"/>
    </row>
    <row r="6" spans="1:62" ht="36.75" customHeight="1" x14ac:dyDescent="0.3">
      <c r="A6" s="937"/>
      <c r="B6" s="937"/>
      <c r="C6" s="937"/>
      <c r="D6" s="937"/>
      <c r="E6" s="937"/>
      <c r="F6" s="937"/>
      <c r="G6" s="937"/>
      <c r="H6" s="937"/>
      <c r="I6" s="937"/>
      <c r="J6" s="937"/>
      <c r="K6" s="1184"/>
      <c r="L6" s="1184"/>
      <c r="M6" s="1184"/>
      <c r="N6" s="1184"/>
      <c r="O6" s="937"/>
      <c r="P6" s="937"/>
      <c r="Q6" s="1185"/>
      <c r="R6" s="1185"/>
      <c r="S6" s="1178"/>
      <c r="T6" s="1178"/>
      <c r="U6" s="919"/>
      <c r="V6" s="945" t="s">
        <v>31</v>
      </c>
      <c r="W6" s="945" t="s">
        <v>33</v>
      </c>
      <c r="X6" s="945" t="s">
        <v>34</v>
      </c>
      <c r="Y6" s="945" t="s">
        <v>35</v>
      </c>
      <c r="Z6" s="945" t="s">
        <v>37</v>
      </c>
      <c r="AA6" s="945"/>
      <c r="AB6" s="945"/>
      <c r="AC6" s="945"/>
      <c r="AD6" s="945"/>
      <c r="AE6" s="945"/>
      <c r="AF6" s="945"/>
      <c r="AG6" s="945"/>
      <c r="AH6" s="945"/>
      <c r="AI6" s="945"/>
      <c r="AJ6" s="945"/>
      <c r="AK6" s="945"/>
      <c r="AL6" s="1183" t="s">
        <v>38</v>
      </c>
      <c r="AM6" s="945"/>
      <c r="AN6" s="945"/>
      <c r="AO6" s="945"/>
      <c r="AP6" s="945"/>
      <c r="AQ6" s="945"/>
      <c r="AR6" s="945"/>
      <c r="AS6" s="945"/>
      <c r="AT6" s="945"/>
      <c r="AU6" s="945"/>
      <c r="AV6" s="945"/>
      <c r="AW6" s="945"/>
      <c r="AX6" s="945"/>
      <c r="AY6" s="1183" t="s">
        <v>40</v>
      </c>
      <c r="AZ6" s="1183" t="s">
        <v>41</v>
      </c>
      <c r="BA6" s="1183" t="s">
        <v>42</v>
      </c>
      <c r="BB6" s="363"/>
      <c r="BC6" s="363"/>
      <c r="BD6" s="363"/>
      <c r="BJ6" s="363"/>
    </row>
    <row r="7" spans="1:62" ht="59.25" customHeight="1" x14ac:dyDescent="0.3">
      <c r="A7" s="938"/>
      <c r="B7" s="938"/>
      <c r="C7" s="938"/>
      <c r="D7" s="938"/>
      <c r="E7" s="937"/>
      <c r="F7" s="365" t="s">
        <v>44</v>
      </c>
      <c r="G7" s="365" t="s">
        <v>45</v>
      </c>
      <c r="H7" s="493" t="s">
        <v>46</v>
      </c>
      <c r="I7" s="493" t="s">
        <v>48</v>
      </c>
      <c r="J7" s="493" t="s">
        <v>49</v>
      </c>
      <c r="K7" s="1184"/>
      <c r="L7" s="1184"/>
      <c r="M7" s="1184"/>
      <c r="N7" s="1184"/>
      <c r="O7" s="937"/>
      <c r="P7" s="937"/>
      <c r="Q7" s="575" t="s">
        <v>50</v>
      </c>
      <c r="R7" s="575" t="s">
        <v>51</v>
      </c>
      <c r="S7" s="1179"/>
      <c r="T7" s="1179"/>
      <c r="U7" s="920"/>
      <c r="V7" s="945"/>
      <c r="W7" s="945" t="s">
        <v>798</v>
      </c>
      <c r="X7" s="945"/>
      <c r="Y7" s="945"/>
      <c r="Z7" s="576" t="s">
        <v>52</v>
      </c>
      <c r="AA7" s="576" t="s">
        <v>53</v>
      </c>
      <c r="AB7" s="576" t="s">
        <v>54</v>
      </c>
      <c r="AC7" s="576" t="s">
        <v>55</v>
      </c>
      <c r="AD7" s="576" t="s">
        <v>56</v>
      </c>
      <c r="AE7" s="576" t="s">
        <v>57</v>
      </c>
      <c r="AF7" s="576" t="s">
        <v>58</v>
      </c>
      <c r="AG7" s="576" t="s">
        <v>59</v>
      </c>
      <c r="AH7" s="576" t="s">
        <v>60</v>
      </c>
      <c r="AI7" s="576" t="s">
        <v>61</v>
      </c>
      <c r="AJ7" s="576" t="s">
        <v>62</v>
      </c>
      <c r="AK7" s="576" t="s">
        <v>63</v>
      </c>
      <c r="AL7" s="1183"/>
      <c r="AM7" s="577" t="s">
        <v>64</v>
      </c>
      <c r="AN7" s="577" t="s">
        <v>65</v>
      </c>
      <c r="AO7" s="577" t="s">
        <v>54</v>
      </c>
      <c r="AP7" s="577" t="s">
        <v>55</v>
      </c>
      <c r="AQ7" s="577" t="s">
        <v>56</v>
      </c>
      <c r="AR7" s="577" t="s">
        <v>57</v>
      </c>
      <c r="AS7" s="577" t="s">
        <v>58</v>
      </c>
      <c r="AT7" s="577" t="s">
        <v>59</v>
      </c>
      <c r="AU7" s="577" t="s">
        <v>60</v>
      </c>
      <c r="AV7" s="577" t="s">
        <v>61</v>
      </c>
      <c r="AW7" s="577" t="s">
        <v>62</v>
      </c>
      <c r="AX7" s="577" t="s">
        <v>63</v>
      </c>
      <c r="AY7" s="1183"/>
      <c r="AZ7" s="1183"/>
      <c r="BA7" s="1183"/>
      <c r="BB7" s="363"/>
      <c r="BC7" s="363"/>
      <c r="BD7" s="363"/>
      <c r="BJ7" s="363"/>
    </row>
    <row r="8" spans="1:62" ht="90" x14ac:dyDescent="0.3">
      <c r="A8" s="578" t="s">
        <v>66</v>
      </c>
      <c r="B8" s="579" t="s">
        <v>571</v>
      </c>
      <c r="C8" s="578" t="s">
        <v>177</v>
      </c>
      <c r="D8" s="578" t="s">
        <v>201</v>
      </c>
      <c r="E8" s="578" t="s">
        <v>324</v>
      </c>
      <c r="F8" s="578">
        <v>1041</v>
      </c>
      <c r="G8" s="580" t="str">
        <f t="shared" ref="G8:G27" si="0">IF(LEN(F8) &gt;0, VLOOKUP(F8,$F$41:$G$45,2,0)," ")</f>
        <v>Administración y fortalecimiento del sistema distrital de plazas de mercado</v>
      </c>
      <c r="H8" s="581">
        <v>3.7499999999999999E-2</v>
      </c>
      <c r="I8" s="582">
        <v>2.5000000000000001E-3</v>
      </c>
      <c r="J8" s="1193">
        <v>17671</v>
      </c>
      <c r="K8" s="1190" t="s">
        <v>300</v>
      </c>
      <c r="L8" s="1190" t="s">
        <v>579</v>
      </c>
      <c r="M8" s="1190" t="s">
        <v>603</v>
      </c>
      <c r="N8" s="583">
        <v>2.5000000000000001E-3</v>
      </c>
      <c r="O8" s="584" t="s">
        <v>1005</v>
      </c>
      <c r="P8" s="584" t="s">
        <v>1006</v>
      </c>
      <c r="Q8" s="585">
        <v>43466</v>
      </c>
      <c r="R8" s="585">
        <v>43830</v>
      </c>
      <c r="S8" s="586" t="s">
        <v>1007</v>
      </c>
      <c r="T8" s="587">
        <v>2.5000000000000001E-3</v>
      </c>
      <c r="U8" s="578" t="s">
        <v>587</v>
      </c>
      <c r="V8" s="588" t="s">
        <v>1008</v>
      </c>
      <c r="W8" s="589"/>
      <c r="X8" s="589">
        <v>43769</v>
      </c>
      <c r="Y8" s="590" t="str">
        <f t="shared" ref="Y8:Y27" si="1">+IF(X8&gt;R8,"NO CUMPLE","SI CUMPLE")</f>
        <v>SI CUMPLE</v>
      </c>
      <c r="Z8" s="589"/>
      <c r="AA8" s="589"/>
      <c r="AB8" s="589"/>
      <c r="AC8" s="589"/>
      <c r="AD8" s="589"/>
      <c r="AE8" s="589"/>
      <c r="AF8" s="589"/>
      <c r="AG8" s="589"/>
      <c r="AH8" s="589"/>
      <c r="AI8" s="589"/>
      <c r="AJ8" s="589"/>
      <c r="AK8" s="589"/>
      <c r="AL8" s="591"/>
      <c r="AM8" s="591">
        <v>0</v>
      </c>
      <c r="AN8" s="591">
        <v>0</v>
      </c>
      <c r="AO8" s="591">
        <v>0</v>
      </c>
      <c r="AP8" s="591">
        <v>0</v>
      </c>
      <c r="AQ8" s="592">
        <v>0.3</v>
      </c>
      <c r="AR8" s="591">
        <v>0</v>
      </c>
      <c r="AS8" s="591">
        <v>0</v>
      </c>
      <c r="AT8" s="591">
        <v>0</v>
      </c>
      <c r="AU8" s="591">
        <v>0</v>
      </c>
      <c r="AV8" s="593">
        <v>0.7</v>
      </c>
      <c r="AW8" s="591">
        <v>0</v>
      </c>
      <c r="AX8" s="591">
        <v>0</v>
      </c>
      <c r="AY8" s="592">
        <v>1</v>
      </c>
      <c r="AZ8" s="594"/>
      <c r="BA8" s="591"/>
      <c r="BB8" s="363"/>
      <c r="BC8" s="363"/>
      <c r="BD8" s="363"/>
      <c r="BJ8" s="363"/>
    </row>
    <row r="9" spans="1:62" s="607" customFormat="1" ht="90" x14ac:dyDescent="0.25">
      <c r="A9" s="578" t="s">
        <v>66</v>
      </c>
      <c r="B9" s="579" t="s">
        <v>571</v>
      </c>
      <c r="C9" s="578" t="s">
        <v>177</v>
      </c>
      <c r="D9" s="578" t="s">
        <v>201</v>
      </c>
      <c r="E9" s="578" t="s">
        <v>324</v>
      </c>
      <c r="F9" s="578">
        <v>1041</v>
      </c>
      <c r="G9" s="580" t="str">
        <f t="shared" si="0"/>
        <v>Administración y fortalecimiento del sistema distrital de plazas de mercado</v>
      </c>
      <c r="H9" s="595">
        <v>19</v>
      </c>
      <c r="I9" s="595">
        <v>19</v>
      </c>
      <c r="J9" s="1194"/>
      <c r="K9" s="1191"/>
      <c r="L9" s="1191"/>
      <c r="M9" s="1191"/>
      <c r="N9" s="596">
        <v>19</v>
      </c>
      <c r="O9" s="578" t="s">
        <v>1009</v>
      </c>
      <c r="P9" s="597" t="s">
        <v>1010</v>
      </c>
      <c r="Q9" s="598">
        <v>43466</v>
      </c>
      <c r="R9" s="598">
        <v>43830</v>
      </c>
      <c r="S9" s="578" t="s">
        <v>607</v>
      </c>
      <c r="T9" s="588" t="s">
        <v>1011</v>
      </c>
      <c r="U9" s="578" t="s">
        <v>587</v>
      </c>
      <c r="V9" s="588" t="s">
        <v>1008</v>
      </c>
      <c r="W9" s="599"/>
      <c r="X9" s="598">
        <v>43830</v>
      </c>
      <c r="Y9" s="590" t="str">
        <f t="shared" si="1"/>
        <v>SI CUMPLE</v>
      </c>
      <c r="Z9" s="600">
        <v>19</v>
      </c>
      <c r="AA9" s="596">
        <v>19</v>
      </c>
      <c r="AB9" s="600">
        <v>19</v>
      </c>
      <c r="AC9" s="600">
        <v>19</v>
      </c>
      <c r="AD9" s="588"/>
      <c r="AE9" s="588"/>
      <c r="AF9" s="588"/>
      <c r="AG9" s="588"/>
      <c r="AH9" s="588"/>
      <c r="AI9" s="588"/>
      <c r="AJ9" s="588"/>
      <c r="AK9" s="588"/>
      <c r="AL9" s="601">
        <f>(SUM(Z9:AK9)/N9)/4</f>
        <v>1</v>
      </c>
      <c r="AM9" s="602">
        <v>0.23269999999999999</v>
      </c>
      <c r="AN9" s="602">
        <v>0.3196</v>
      </c>
      <c r="AO9" s="602">
        <v>0.33069999999999999</v>
      </c>
      <c r="AP9" s="602">
        <v>0.31869999999999998</v>
      </c>
      <c r="AQ9" s="602">
        <v>0.33</v>
      </c>
      <c r="AR9" s="602">
        <v>0.25900000000000001</v>
      </c>
      <c r="AS9" s="602">
        <v>0.38</v>
      </c>
      <c r="AT9" s="602">
        <v>0.32640000000000002</v>
      </c>
      <c r="AU9" s="602">
        <v>0.31480000000000002</v>
      </c>
      <c r="AV9" s="602">
        <v>0.31</v>
      </c>
      <c r="AW9" s="602">
        <v>0.67630000000000001</v>
      </c>
      <c r="AX9" s="602"/>
      <c r="AY9" s="603">
        <f>35%/35%</f>
        <v>1</v>
      </c>
      <c r="AZ9" s="604" t="s">
        <v>1012</v>
      </c>
      <c r="BA9" s="605"/>
      <c r="BB9" s="606"/>
      <c r="BC9" s="606"/>
      <c r="BD9" s="606"/>
      <c r="BJ9" s="606"/>
    </row>
    <row r="10" spans="1:62" s="607" customFormat="1" ht="90" x14ac:dyDescent="0.25">
      <c r="A10" s="578" t="s">
        <v>66</v>
      </c>
      <c r="B10" s="579" t="s">
        <v>571</v>
      </c>
      <c r="C10" s="578" t="s">
        <v>177</v>
      </c>
      <c r="D10" s="578" t="s">
        <v>201</v>
      </c>
      <c r="E10" s="578" t="s">
        <v>324</v>
      </c>
      <c r="F10" s="578">
        <v>1041</v>
      </c>
      <c r="G10" s="580" t="str">
        <f t="shared" si="0"/>
        <v>Administración y fortalecimiento del sistema distrital de plazas de mercado</v>
      </c>
      <c r="H10" s="608">
        <v>19</v>
      </c>
      <c r="I10" s="609">
        <v>19</v>
      </c>
      <c r="J10" s="1194"/>
      <c r="K10" s="1191"/>
      <c r="L10" s="1191"/>
      <c r="M10" s="1192"/>
      <c r="N10" s="600">
        <v>19</v>
      </c>
      <c r="O10" s="578" t="s">
        <v>1013</v>
      </c>
      <c r="P10" s="610" t="s">
        <v>1014</v>
      </c>
      <c r="Q10" s="598">
        <v>43466</v>
      </c>
      <c r="R10" s="598">
        <v>43830</v>
      </c>
      <c r="S10" s="578" t="s">
        <v>1015</v>
      </c>
      <c r="T10" s="588" t="s">
        <v>1016</v>
      </c>
      <c r="U10" s="578" t="s">
        <v>587</v>
      </c>
      <c r="V10" s="600" t="s">
        <v>1017</v>
      </c>
      <c r="W10" s="599" t="s">
        <v>1018</v>
      </c>
      <c r="X10" s="598"/>
      <c r="Y10" s="590" t="str">
        <f t="shared" si="1"/>
        <v>SI CUMPLE</v>
      </c>
      <c r="Z10" s="611">
        <v>0</v>
      </c>
      <c r="AA10" s="588"/>
      <c r="AB10" s="588"/>
      <c r="AC10" s="588"/>
      <c r="AD10" s="588"/>
      <c r="AE10" s="588"/>
      <c r="AF10" s="588"/>
      <c r="AG10" s="588"/>
      <c r="AH10" s="588"/>
      <c r="AI10" s="588"/>
      <c r="AJ10" s="588"/>
      <c r="AK10" s="588"/>
      <c r="AL10" s="601">
        <f>(SUM(Z10:AK10)/N10)</f>
        <v>0</v>
      </c>
      <c r="AM10" s="602">
        <v>0</v>
      </c>
      <c r="AN10" s="612">
        <v>0</v>
      </c>
      <c r="AO10" s="612">
        <v>41</v>
      </c>
      <c r="AP10" s="613">
        <v>59</v>
      </c>
      <c r="AQ10" s="614">
        <v>16</v>
      </c>
      <c r="AR10" s="612">
        <v>25</v>
      </c>
      <c r="AS10" s="612">
        <v>78</v>
      </c>
      <c r="AT10" s="612">
        <v>29</v>
      </c>
      <c r="AU10" s="615">
        <v>42</v>
      </c>
      <c r="AV10" s="612">
        <v>54</v>
      </c>
      <c r="AW10" s="612">
        <v>64</v>
      </c>
      <c r="AX10" s="612">
        <v>54</v>
      </c>
      <c r="AY10" s="603">
        <f>(SUM(AM10:AX10)/364)</f>
        <v>1.2692307692307692</v>
      </c>
      <c r="AZ10" s="604"/>
      <c r="BA10" s="605"/>
      <c r="BB10" s="606"/>
      <c r="BC10" s="606"/>
      <c r="BD10" s="606"/>
      <c r="BJ10" s="606"/>
    </row>
    <row r="11" spans="1:62" s="607" customFormat="1" ht="90" x14ac:dyDescent="0.25">
      <c r="A11" s="578" t="s">
        <v>66</v>
      </c>
      <c r="B11" s="579" t="s">
        <v>571</v>
      </c>
      <c r="C11" s="578" t="s">
        <v>177</v>
      </c>
      <c r="D11" s="578" t="s">
        <v>201</v>
      </c>
      <c r="E11" s="578" t="s">
        <v>324</v>
      </c>
      <c r="F11" s="578">
        <v>1041</v>
      </c>
      <c r="G11" s="580" t="str">
        <f t="shared" si="0"/>
        <v>Administración y fortalecimiento del sistema distrital de plazas de mercado</v>
      </c>
      <c r="H11" s="608">
        <v>19</v>
      </c>
      <c r="I11" s="609">
        <v>19</v>
      </c>
      <c r="J11" s="1194"/>
      <c r="K11" s="1191"/>
      <c r="L11" s="1191"/>
      <c r="M11" s="1189" t="s">
        <v>613</v>
      </c>
      <c r="N11" s="1177">
        <v>13</v>
      </c>
      <c r="O11" s="578" t="s">
        <v>1019</v>
      </c>
      <c r="P11" s="597">
        <v>16</v>
      </c>
      <c r="Q11" s="598">
        <v>43466</v>
      </c>
      <c r="R11" s="598">
        <v>43830</v>
      </c>
      <c r="S11" s="578" t="s">
        <v>1020</v>
      </c>
      <c r="T11" s="578">
        <v>16</v>
      </c>
      <c r="U11" s="578" t="s">
        <v>587</v>
      </c>
      <c r="V11" s="600" t="s">
        <v>1008</v>
      </c>
      <c r="W11" s="599"/>
      <c r="X11" s="598">
        <v>43677</v>
      </c>
      <c r="Y11" s="590" t="str">
        <f t="shared" si="1"/>
        <v>SI CUMPLE</v>
      </c>
      <c r="Z11" s="611">
        <v>5</v>
      </c>
      <c r="AA11" s="600">
        <v>0</v>
      </c>
      <c r="AB11" s="600">
        <v>3</v>
      </c>
      <c r="AC11" s="600">
        <v>0</v>
      </c>
      <c r="AD11" s="600">
        <v>0</v>
      </c>
      <c r="AE11" s="600">
        <v>6</v>
      </c>
      <c r="AF11" s="600">
        <v>2</v>
      </c>
      <c r="AG11" s="588"/>
      <c r="AH11" s="588"/>
      <c r="AI11" s="588"/>
      <c r="AJ11" s="588"/>
      <c r="AK11" s="588"/>
      <c r="AL11" s="601">
        <f>(SUM(Z11:AK11)/N11)</f>
        <v>1.2307692307692308</v>
      </c>
      <c r="AM11" s="613">
        <v>5</v>
      </c>
      <c r="AN11" s="613">
        <v>0</v>
      </c>
      <c r="AO11" s="613">
        <v>3</v>
      </c>
      <c r="AP11" s="613">
        <v>0</v>
      </c>
      <c r="AQ11" s="616">
        <v>0</v>
      </c>
      <c r="AR11" s="616">
        <v>6</v>
      </c>
      <c r="AS11" s="616">
        <v>2</v>
      </c>
      <c r="AT11" s="616">
        <v>0</v>
      </c>
      <c r="AU11" s="616">
        <v>0</v>
      </c>
      <c r="AV11" s="616">
        <v>0</v>
      </c>
      <c r="AW11" s="616">
        <v>0</v>
      </c>
      <c r="AX11" s="616">
        <v>0</v>
      </c>
      <c r="AY11" s="603">
        <f>SUM(AM11:AX11)/T11</f>
        <v>1</v>
      </c>
      <c r="AZ11" s="604"/>
      <c r="BA11" s="605"/>
      <c r="BB11" s="606"/>
      <c r="BC11" s="606"/>
      <c r="BD11" s="606"/>
      <c r="BJ11" s="606"/>
    </row>
    <row r="12" spans="1:62" s="607" customFormat="1" ht="90" x14ac:dyDescent="0.25">
      <c r="A12" s="578" t="s">
        <v>66</v>
      </c>
      <c r="B12" s="579" t="s">
        <v>571</v>
      </c>
      <c r="C12" s="578" t="s">
        <v>177</v>
      </c>
      <c r="D12" s="578" t="s">
        <v>201</v>
      </c>
      <c r="E12" s="578" t="s">
        <v>324</v>
      </c>
      <c r="F12" s="578">
        <v>1041</v>
      </c>
      <c r="G12" s="580" t="str">
        <f t="shared" si="0"/>
        <v>Administración y fortalecimiento del sistema distrital de plazas de mercado</v>
      </c>
      <c r="H12" s="608">
        <v>19</v>
      </c>
      <c r="I12" s="609">
        <v>19</v>
      </c>
      <c r="J12" s="1194"/>
      <c r="K12" s="1191"/>
      <c r="L12" s="1191"/>
      <c r="M12" s="1189"/>
      <c r="N12" s="1177"/>
      <c r="O12" s="578" t="s">
        <v>1021</v>
      </c>
      <c r="P12" s="597" t="s">
        <v>1022</v>
      </c>
      <c r="Q12" s="598">
        <v>43466</v>
      </c>
      <c r="R12" s="598">
        <v>43830</v>
      </c>
      <c r="S12" s="578" t="s">
        <v>1023</v>
      </c>
      <c r="T12" s="578">
        <v>12</v>
      </c>
      <c r="U12" s="578" t="s">
        <v>587</v>
      </c>
      <c r="V12" s="600" t="s">
        <v>1008</v>
      </c>
      <c r="W12" s="599"/>
      <c r="X12" s="598">
        <v>43769</v>
      </c>
      <c r="Y12" s="590" t="str">
        <f t="shared" si="1"/>
        <v>SI CUMPLE</v>
      </c>
      <c r="Z12" s="611">
        <v>0</v>
      </c>
      <c r="AA12" s="588"/>
      <c r="AB12" s="588"/>
      <c r="AC12" s="588"/>
      <c r="AD12" s="588"/>
      <c r="AE12" s="588"/>
      <c r="AF12" s="588"/>
      <c r="AG12" s="588"/>
      <c r="AH12" s="588"/>
      <c r="AI12" s="588"/>
      <c r="AJ12" s="588"/>
      <c r="AK12" s="588"/>
      <c r="AL12" s="601">
        <f>(SUM(Z12:AK12)/13)</f>
        <v>0</v>
      </c>
      <c r="AM12" s="613">
        <v>0</v>
      </c>
      <c r="AN12" s="613">
        <v>0</v>
      </c>
      <c r="AO12" s="613">
        <v>3</v>
      </c>
      <c r="AP12" s="613">
        <v>0</v>
      </c>
      <c r="AQ12" s="616">
        <v>1</v>
      </c>
      <c r="AR12" s="616">
        <v>7</v>
      </c>
      <c r="AS12" s="616">
        <v>1</v>
      </c>
      <c r="AT12" s="616">
        <v>0</v>
      </c>
      <c r="AU12" s="616">
        <v>0</v>
      </c>
      <c r="AV12" s="616">
        <v>2</v>
      </c>
      <c r="AW12" s="616">
        <v>0</v>
      </c>
      <c r="AX12" s="616">
        <v>0</v>
      </c>
      <c r="AY12" s="603">
        <f t="shared" ref="AY12:AY24" si="2">(SUM(AM12:AX12)/T12)</f>
        <v>1.1666666666666667</v>
      </c>
      <c r="AZ12" s="604"/>
      <c r="BA12" s="605"/>
      <c r="BB12" s="606"/>
      <c r="BC12" s="606"/>
      <c r="BD12" s="606"/>
      <c r="BJ12" s="606"/>
    </row>
    <row r="13" spans="1:62" s="607" customFormat="1" ht="90" x14ac:dyDescent="0.25">
      <c r="A13" s="578" t="s">
        <v>66</v>
      </c>
      <c r="B13" s="579" t="s">
        <v>571</v>
      </c>
      <c r="C13" s="578" t="s">
        <v>177</v>
      </c>
      <c r="D13" s="578" t="s">
        <v>201</v>
      </c>
      <c r="E13" s="578" t="s">
        <v>324</v>
      </c>
      <c r="F13" s="578">
        <v>1041</v>
      </c>
      <c r="G13" s="580" t="str">
        <f t="shared" si="0"/>
        <v>Administración y fortalecimiento del sistema distrital de plazas de mercado</v>
      </c>
      <c r="H13" s="608">
        <v>19</v>
      </c>
      <c r="I13" s="609">
        <v>19</v>
      </c>
      <c r="J13" s="1194"/>
      <c r="K13" s="1191"/>
      <c r="L13" s="1191"/>
      <c r="M13" s="1189"/>
      <c r="N13" s="1177"/>
      <c r="O13" s="578" t="s">
        <v>1024</v>
      </c>
      <c r="P13" s="597">
        <v>180</v>
      </c>
      <c r="Q13" s="598">
        <v>43466</v>
      </c>
      <c r="R13" s="598">
        <v>43830</v>
      </c>
      <c r="S13" s="578" t="s">
        <v>1025</v>
      </c>
      <c r="T13" s="578">
        <v>180</v>
      </c>
      <c r="U13" s="578" t="s">
        <v>587</v>
      </c>
      <c r="V13" s="600" t="s">
        <v>1026</v>
      </c>
      <c r="W13" s="599" t="s">
        <v>1018</v>
      </c>
      <c r="X13" s="598">
        <v>43823</v>
      </c>
      <c r="Y13" s="590" t="str">
        <f t="shared" si="1"/>
        <v>SI CUMPLE</v>
      </c>
      <c r="Z13" s="611">
        <v>1</v>
      </c>
      <c r="AA13" s="588"/>
      <c r="AB13" s="588"/>
      <c r="AC13" s="588"/>
      <c r="AD13" s="588"/>
      <c r="AE13" s="588"/>
      <c r="AF13" s="588"/>
      <c r="AG13" s="588"/>
      <c r="AH13" s="588"/>
      <c r="AI13" s="588"/>
      <c r="AJ13" s="588"/>
      <c r="AK13" s="588"/>
      <c r="AL13" s="601">
        <f t="shared" ref="AL13:AL23" si="3">(SUM(Z13:AK13)/13)</f>
        <v>7.6923076923076927E-2</v>
      </c>
      <c r="AM13" s="613">
        <v>1</v>
      </c>
      <c r="AN13" s="613">
        <v>1</v>
      </c>
      <c r="AO13" s="613">
        <v>0</v>
      </c>
      <c r="AP13" s="613">
        <v>6</v>
      </c>
      <c r="AQ13" s="616">
        <v>23</v>
      </c>
      <c r="AR13" s="616">
        <v>62</v>
      </c>
      <c r="AS13" s="616">
        <v>45</v>
      </c>
      <c r="AT13" s="616">
        <v>22</v>
      </c>
      <c r="AU13" s="616">
        <v>28</v>
      </c>
      <c r="AV13" s="616">
        <v>18</v>
      </c>
      <c r="AW13" s="616">
        <v>0</v>
      </c>
      <c r="AX13" s="616">
        <v>1</v>
      </c>
      <c r="AY13" s="603">
        <f>(SUM(AM13:AX13)/T13)</f>
        <v>1.1499999999999999</v>
      </c>
      <c r="AZ13" s="604"/>
      <c r="BA13" s="605"/>
      <c r="BB13" s="606"/>
      <c r="BC13" s="606"/>
      <c r="BD13" s="606"/>
      <c r="BJ13" s="606"/>
    </row>
    <row r="14" spans="1:62" s="607" customFormat="1" ht="90" x14ac:dyDescent="0.25">
      <c r="A14" s="578" t="s">
        <v>66</v>
      </c>
      <c r="B14" s="579" t="s">
        <v>571</v>
      </c>
      <c r="C14" s="578" t="s">
        <v>177</v>
      </c>
      <c r="D14" s="578" t="s">
        <v>201</v>
      </c>
      <c r="E14" s="578" t="s">
        <v>324</v>
      </c>
      <c r="F14" s="578">
        <v>1041</v>
      </c>
      <c r="G14" s="580" t="str">
        <f t="shared" si="0"/>
        <v>Administración y fortalecimiento del sistema distrital de plazas de mercado</v>
      </c>
      <c r="H14" s="608">
        <v>19</v>
      </c>
      <c r="I14" s="609">
        <v>19</v>
      </c>
      <c r="J14" s="1194"/>
      <c r="K14" s="1191"/>
      <c r="L14" s="1191"/>
      <c r="M14" s="1189"/>
      <c r="N14" s="1177"/>
      <c r="O14" s="578" t="s">
        <v>1027</v>
      </c>
      <c r="P14" s="597" t="s">
        <v>1028</v>
      </c>
      <c r="Q14" s="598">
        <v>43466</v>
      </c>
      <c r="R14" s="598">
        <v>43830</v>
      </c>
      <c r="S14" s="578" t="s">
        <v>1029</v>
      </c>
      <c r="T14" s="578">
        <v>25</v>
      </c>
      <c r="U14" s="578" t="s">
        <v>587</v>
      </c>
      <c r="V14" s="600" t="s">
        <v>1008</v>
      </c>
      <c r="W14" s="599"/>
      <c r="X14" s="598">
        <v>43769</v>
      </c>
      <c r="Y14" s="590" t="str">
        <f t="shared" si="1"/>
        <v>SI CUMPLE</v>
      </c>
      <c r="Z14" s="611">
        <v>1</v>
      </c>
      <c r="AA14" s="588"/>
      <c r="AB14" s="588"/>
      <c r="AC14" s="588"/>
      <c r="AD14" s="588"/>
      <c r="AE14" s="588"/>
      <c r="AF14" s="588"/>
      <c r="AG14" s="588"/>
      <c r="AH14" s="588"/>
      <c r="AI14" s="588"/>
      <c r="AJ14" s="588"/>
      <c r="AK14" s="588"/>
      <c r="AL14" s="601">
        <f t="shared" si="3"/>
        <v>7.6923076923076927E-2</v>
      </c>
      <c r="AM14" s="613">
        <v>1</v>
      </c>
      <c r="AN14" s="613">
        <v>0</v>
      </c>
      <c r="AO14" s="613">
        <v>1</v>
      </c>
      <c r="AP14" s="613">
        <v>1</v>
      </c>
      <c r="AQ14" s="616">
        <v>3</v>
      </c>
      <c r="AR14" s="616">
        <v>8</v>
      </c>
      <c r="AS14" s="616">
        <v>10</v>
      </c>
      <c r="AT14" s="616">
        <v>6</v>
      </c>
      <c r="AU14" s="616">
        <v>5</v>
      </c>
      <c r="AV14" s="616">
        <v>5</v>
      </c>
      <c r="AW14" s="616">
        <v>0</v>
      </c>
      <c r="AX14" s="616">
        <v>0</v>
      </c>
      <c r="AY14" s="603">
        <f t="shared" si="2"/>
        <v>1.6</v>
      </c>
      <c r="AZ14" s="604"/>
      <c r="BA14" s="605"/>
      <c r="BB14" s="606"/>
      <c r="BC14" s="606"/>
      <c r="BD14" s="606"/>
      <c r="BJ14" s="606"/>
    </row>
    <row r="15" spans="1:62" s="607" customFormat="1" ht="90" x14ac:dyDescent="0.25">
      <c r="A15" s="578" t="s">
        <v>66</v>
      </c>
      <c r="B15" s="579" t="s">
        <v>571</v>
      </c>
      <c r="C15" s="578" t="s">
        <v>177</v>
      </c>
      <c r="D15" s="578" t="s">
        <v>201</v>
      </c>
      <c r="E15" s="578" t="s">
        <v>324</v>
      </c>
      <c r="F15" s="578">
        <v>1041</v>
      </c>
      <c r="G15" s="580" t="str">
        <f t="shared" si="0"/>
        <v>Administración y fortalecimiento del sistema distrital de plazas de mercado</v>
      </c>
      <c r="H15" s="608">
        <v>19</v>
      </c>
      <c r="I15" s="609">
        <v>19</v>
      </c>
      <c r="J15" s="1194"/>
      <c r="K15" s="1191"/>
      <c r="L15" s="1191"/>
      <c r="M15" s="1189"/>
      <c r="N15" s="1177"/>
      <c r="O15" s="578" t="s">
        <v>1030</v>
      </c>
      <c r="P15" s="597" t="s">
        <v>1031</v>
      </c>
      <c r="Q15" s="598">
        <v>43466</v>
      </c>
      <c r="R15" s="598">
        <v>43830</v>
      </c>
      <c r="S15" s="578" t="s">
        <v>1032</v>
      </c>
      <c r="T15" s="578">
        <v>120</v>
      </c>
      <c r="U15" s="578" t="s">
        <v>587</v>
      </c>
      <c r="V15" s="600" t="s">
        <v>1033</v>
      </c>
      <c r="W15" s="599" t="s">
        <v>1018</v>
      </c>
      <c r="X15" s="598">
        <v>43769</v>
      </c>
      <c r="Y15" s="590" t="str">
        <f t="shared" si="1"/>
        <v>SI CUMPLE</v>
      </c>
      <c r="Z15" s="611"/>
      <c r="AA15" s="588"/>
      <c r="AB15" s="588"/>
      <c r="AC15" s="588"/>
      <c r="AD15" s="588"/>
      <c r="AE15" s="588"/>
      <c r="AF15" s="588"/>
      <c r="AG15" s="588"/>
      <c r="AH15" s="588"/>
      <c r="AI15" s="588"/>
      <c r="AJ15" s="588"/>
      <c r="AK15" s="588"/>
      <c r="AL15" s="601">
        <f t="shared" si="3"/>
        <v>0</v>
      </c>
      <c r="AM15" s="616">
        <v>0</v>
      </c>
      <c r="AN15" s="616">
        <v>7</v>
      </c>
      <c r="AO15" s="616">
        <v>10</v>
      </c>
      <c r="AP15" s="616">
        <v>6</v>
      </c>
      <c r="AQ15" s="616">
        <v>13</v>
      </c>
      <c r="AR15" s="616">
        <v>53</v>
      </c>
      <c r="AS15" s="616">
        <v>25</v>
      </c>
      <c r="AT15" s="616">
        <v>9</v>
      </c>
      <c r="AU15" s="616">
        <v>23</v>
      </c>
      <c r="AV15" s="616">
        <v>25</v>
      </c>
      <c r="AW15" s="616">
        <v>1</v>
      </c>
      <c r="AX15" s="616">
        <v>1</v>
      </c>
      <c r="AY15" s="603">
        <f t="shared" si="2"/>
        <v>1.4416666666666667</v>
      </c>
      <c r="AZ15" s="604"/>
      <c r="BA15" s="605"/>
      <c r="BB15" s="606"/>
      <c r="BC15" s="606"/>
      <c r="BD15" s="606"/>
      <c r="BJ15" s="606"/>
    </row>
    <row r="16" spans="1:62" s="607" customFormat="1" ht="108" x14ac:dyDescent="0.25">
      <c r="A16" s="578" t="s">
        <v>66</v>
      </c>
      <c r="B16" s="579" t="s">
        <v>571</v>
      </c>
      <c r="C16" s="578" t="s">
        <v>177</v>
      </c>
      <c r="D16" s="578" t="s">
        <v>201</v>
      </c>
      <c r="E16" s="578" t="s">
        <v>324</v>
      </c>
      <c r="F16" s="578">
        <v>1041</v>
      </c>
      <c r="G16" s="580" t="str">
        <f t="shared" si="0"/>
        <v>Administración y fortalecimiento del sistema distrital de plazas de mercado</v>
      </c>
      <c r="H16" s="608">
        <v>19</v>
      </c>
      <c r="I16" s="609">
        <v>19</v>
      </c>
      <c r="J16" s="1194"/>
      <c r="K16" s="1191"/>
      <c r="L16" s="1191"/>
      <c r="M16" s="1189"/>
      <c r="N16" s="1177"/>
      <c r="O16" s="578" t="s">
        <v>1034</v>
      </c>
      <c r="P16" s="597" t="s">
        <v>1035</v>
      </c>
      <c r="Q16" s="598">
        <v>43466</v>
      </c>
      <c r="R16" s="598">
        <v>43830</v>
      </c>
      <c r="S16" s="578" t="s">
        <v>630</v>
      </c>
      <c r="T16" s="578">
        <v>60</v>
      </c>
      <c r="U16" s="578" t="s">
        <v>587</v>
      </c>
      <c r="V16" s="600" t="s">
        <v>1036</v>
      </c>
      <c r="W16" s="599" t="s">
        <v>1018</v>
      </c>
      <c r="X16" s="598"/>
      <c r="Y16" s="590" t="str">
        <f t="shared" si="1"/>
        <v>SI CUMPLE</v>
      </c>
      <c r="Z16" s="611"/>
      <c r="AA16" s="588"/>
      <c r="AB16" s="588"/>
      <c r="AC16" s="588"/>
      <c r="AD16" s="588"/>
      <c r="AE16" s="588"/>
      <c r="AF16" s="588"/>
      <c r="AG16" s="588"/>
      <c r="AH16" s="588"/>
      <c r="AI16" s="588"/>
      <c r="AJ16" s="588"/>
      <c r="AK16" s="588"/>
      <c r="AL16" s="601">
        <f t="shared" si="3"/>
        <v>0</v>
      </c>
      <c r="AM16" s="616">
        <v>1</v>
      </c>
      <c r="AN16" s="616">
        <v>4</v>
      </c>
      <c r="AO16" s="616">
        <v>5</v>
      </c>
      <c r="AP16" s="616">
        <v>4</v>
      </c>
      <c r="AQ16" s="616">
        <v>6</v>
      </c>
      <c r="AR16" s="616">
        <v>4</v>
      </c>
      <c r="AS16" s="616">
        <v>4</v>
      </c>
      <c r="AT16" s="616">
        <v>5</v>
      </c>
      <c r="AU16" s="616">
        <v>9</v>
      </c>
      <c r="AV16" s="616">
        <v>9</v>
      </c>
      <c r="AW16" s="616">
        <v>10</v>
      </c>
      <c r="AX16" s="616">
        <v>6</v>
      </c>
      <c r="AY16" s="603">
        <f t="shared" si="2"/>
        <v>1.1166666666666667</v>
      </c>
      <c r="AZ16" s="604" t="s">
        <v>631</v>
      </c>
      <c r="BA16" s="605"/>
      <c r="BB16" s="606"/>
      <c r="BC16" s="606"/>
      <c r="BD16" s="606"/>
      <c r="BJ16" s="606"/>
    </row>
    <row r="17" spans="1:62" s="607" customFormat="1" ht="90" x14ac:dyDescent="0.25">
      <c r="A17" s="578" t="s">
        <v>66</v>
      </c>
      <c r="B17" s="579" t="s">
        <v>571</v>
      </c>
      <c r="C17" s="578" t="s">
        <v>177</v>
      </c>
      <c r="D17" s="578" t="s">
        <v>201</v>
      </c>
      <c r="E17" s="578" t="s">
        <v>324</v>
      </c>
      <c r="F17" s="578">
        <v>1041</v>
      </c>
      <c r="G17" s="580" t="str">
        <f t="shared" si="0"/>
        <v>Administración y fortalecimiento del sistema distrital de plazas de mercado</v>
      </c>
      <c r="H17" s="608">
        <v>19</v>
      </c>
      <c r="I17" s="609">
        <v>19</v>
      </c>
      <c r="J17" s="1194"/>
      <c r="K17" s="1191"/>
      <c r="L17" s="1191"/>
      <c r="M17" s="1189"/>
      <c r="N17" s="1177"/>
      <c r="O17" s="578" t="s">
        <v>1037</v>
      </c>
      <c r="P17" s="597" t="s">
        <v>1038</v>
      </c>
      <c r="Q17" s="598">
        <v>43466</v>
      </c>
      <c r="R17" s="598">
        <v>43830</v>
      </c>
      <c r="S17" s="578" t="s">
        <v>1039</v>
      </c>
      <c r="T17" s="578">
        <v>15</v>
      </c>
      <c r="U17" s="578" t="s">
        <v>587</v>
      </c>
      <c r="V17" s="600" t="s">
        <v>1008</v>
      </c>
      <c r="W17" s="599"/>
      <c r="X17" s="598">
        <v>43585</v>
      </c>
      <c r="Y17" s="590" t="str">
        <f t="shared" si="1"/>
        <v>SI CUMPLE</v>
      </c>
      <c r="Z17" s="611">
        <v>13</v>
      </c>
      <c r="AA17" s="588"/>
      <c r="AB17" s="588"/>
      <c r="AC17" s="588"/>
      <c r="AD17" s="588"/>
      <c r="AE17" s="588"/>
      <c r="AF17" s="588"/>
      <c r="AG17" s="588"/>
      <c r="AH17" s="588"/>
      <c r="AI17" s="588"/>
      <c r="AJ17" s="588"/>
      <c r="AK17" s="588"/>
      <c r="AL17" s="601">
        <f t="shared" si="3"/>
        <v>1</v>
      </c>
      <c r="AM17" s="616">
        <v>13</v>
      </c>
      <c r="AN17" s="616">
        <v>0</v>
      </c>
      <c r="AO17" s="616">
        <v>0</v>
      </c>
      <c r="AP17" s="616">
        <v>2</v>
      </c>
      <c r="AQ17" s="616">
        <v>0</v>
      </c>
      <c r="AR17" s="616">
        <v>0</v>
      </c>
      <c r="AS17" s="616">
        <v>0</v>
      </c>
      <c r="AT17" s="616">
        <v>0</v>
      </c>
      <c r="AU17" s="616">
        <v>0</v>
      </c>
      <c r="AV17" s="616">
        <v>0</v>
      </c>
      <c r="AW17" s="616">
        <v>0</v>
      </c>
      <c r="AX17" s="616">
        <v>0</v>
      </c>
      <c r="AY17" s="603">
        <f t="shared" si="2"/>
        <v>1</v>
      </c>
      <c r="AZ17" s="604"/>
      <c r="BA17" s="605"/>
      <c r="BB17" s="606"/>
      <c r="BC17" s="606"/>
      <c r="BD17" s="606"/>
      <c r="BJ17" s="606"/>
    </row>
    <row r="18" spans="1:62" s="607" customFormat="1" ht="90" x14ac:dyDescent="0.25">
      <c r="A18" s="578" t="s">
        <v>66</v>
      </c>
      <c r="B18" s="579" t="s">
        <v>571</v>
      </c>
      <c r="C18" s="578" t="s">
        <v>177</v>
      </c>
      <c r="D18" s="578" t="s">
        <v>201</v>
      </c>
      <c r="E18" s="578" t="s">
        <v>324</v>
      </c>
      <c r="F18" s="578">
        <v>1041</v>
      </c>
      <c r="G18" s="580" t="str">
        <f t="shared" si="0"/>
        <v>Administración y fortalecimiento del sistema distrital de plazas de mercado</v>
      </c>
      <c r="H18" s="608">
        <v>19</v>
      </c>
      <c r="I18" s="609">
        <v>19</v>
      </c>
      <c r="J18" s="1194"/>
      <c r="K18" s="1191"/>
      <c r="L18" s="1191"/>
      <c r="M18" s="1189"/>
      <c r="N18" s="1177"/>
      <c r="O18" s="578" t="s">
        <v>1040</v>
      </c>
      <c r="P18" s="597" t="s">
        <v>1041</v>
      </c>
      <c r="Q18" s="598">
        <v>43466</v>
      </c>
      <c r="R18" s="598">
        <v>43830</v>
      </c>
      <c r="S18" s="578" t="s">
        <v>1042</v>
      </c>
      <c r="T18" s="578">
        <v>12</v>
      </c>
      <c r="U18" s="578" t="s">
        <v>587</v>
      </c>
      <c r="V18" s="600" t="s">
        <v>1008</v>
      </c>
      <c r="W18" s="599"/>
      <c r="X18" s="598">
        <v>43708</v>
      </c>
      <c r="Y18" s="590" t="str">
        <f t="shared" si="1"/>
        <v>SI CUMPLE</v>
      </c>
      <c r="Z18" s="611">
        <v>5</v>
      </c>
      <c r="AA18" s="588"/>
      <c r="AB18" s="588"/>
      <c r="AC18" s="588"/>
      <c r="AD18" s="588"/>
      <c r="AE18" s="588"/>
      <c r="AF18" s="588"/>
      <c r="AG18" s="588"/>
      <c r="AH18" s="588"/>
      <c r="AI18" s="588"/>
      <c r="AJ18" s="588"/>
      <c r="AK18" s="588"/>
      <c r="AL18" s="601">
        <f t="shared" si="3"/>
        <v>0.38461538461538464</v>
      </c>
      <c r="AM18" s="616">
        <v>5</v>
      </c>
      <c r="AN18" s="616">
        <v>0</v>
      </c>
      <c r="AO18" s="616">
        <v>0</v>
      </c>
      <c r="AP18" s="616">
        <v>0</v>
      </c>
      <c r="AQ18" s="616">
        <v>1</v>
      </c>
      <c r="AR18" s="616">
        <v>4</v>
      </c>
      <c r="AS18" s="616">
        <v>2</v>
      </c>
      <c r="AT18" s="616">
        <v>1</v>
      </c>
      <c r="AU18" s="616">
        <v>0</v>
      </c>
      <c r="AV18" s="616">
        <v>0</v>
      </c>
      <c r="AW18" s="616">
        <v>0</v>
      </c>
      <c r="AX18" s="616">
        <v>0</v>
      </c>
      <c r="AY18" s="603">
        <f t="shared" si="2"/>
        <v>1.0833333333333333</v>
      </c>
      <c r="AZ18" s="604"/>
      <c r="BA18" s="605"/>
      <c r="BB18" s="606"/>
      <c r="BC18" s="606"/>
      <c r="BD18" s="606"/>
      <c r="BJ18" s="606"/>
    </row>
    <row r="19" spans="1:62" s="607" customFormat="1" ht="76.5" customHeight="1" x14ac:dyDescent="0.25">
      <c r="A19" s="578" t="s">
        <v>66</v>
      </c>
      <c r="B19" s="579" t="s">
        <v>571</v>
      </c>
      <c r="C19" s="578" t="s">
        <v>177</v>
      </c>
      <c r="D19" s="578" t="s">
        <v>201</v>
      </c>
      <c r="E19" s="578" t="s">
        <v>324</v>
      </c>
      <c r="F19" s="578">
        <v>1041</v>
      </c>
      <c r="G19" s="580" t="str">
        <f t="shared" si="0"/>
        <v>Administración y fortalecimiento del sistema distrital de plazas de mercado</v>
      </c>
      <c r="H19" s="608">
        <v>19</v>
      </c>
      <c r="I19" s="609">
        <v>19</v>
      </c>
      <c r="J19" s="1194"/>
      <c r="K19" s="1191"/>
      <c r="L19" s="1191"/>
      <c r="M19" s="1189"/>
      <c r="N19" s="1177"/>
      <c r="O19" s="578" t="s">
        <v>1043</v>
      </c>
      <c r="P19" s="597" t="s">
        <v>639</v>
      </c>
      <c r="Q19" s="598">
        <v>43466</v>
      </c>
      <c r="R19" s="598">
        <v>43830</v>
      </c>
      <c r="S19" s="578" t="s">
        <v>1044</v>
      </c>
      <c r="T19" s="578">
        <v>200</v>
      </c>
      <c r="U19" s="578" t="s">
        <v>587</v>
      </c>
      <c r="V19" s="600" t="s">
        <v>1008</v>
      </c>
      <c r="W19" s="599"/>
      <c r="X19" s="598">
        <v>43708</v>
      </c>
      <c r="Y19" s="590" t="str">
        <f t="shared" si="1"/>
        <v>SI CUMPLE</v>
      </c>
      <c r="Z19" s="611">
        <v>0</v>
      </c>
      <c r="AA19" s="588"/>
      <c r="AB19" s="588"/>
      <c r="AC19" s="588"/>
      <c r="AD19" s="588"/>
      <c r="AE19" s="588"/>
      <c r="AF19" s="588"/>
      <c r="AG19" s="588"/>
      <c r="AH19" s="588"/>
      <c r="AI19" s="588"/>
      <c r="AJ19" s="588"/>
      <c r="AK19" s="588"/>
      <c r="AL19" s="601">
        <f t="shared" si="3"/>
        <v>0</v>
      </c>
      <c r="AM19" s="616">
        <v>0</v>
      </c>
      <c r="AN19" s="616">
        <v>0</v>
      </c>
      <c r="AO19" s="616">
        <v>11</v>
      </c>
      <c r="AP19" s="616">
        <v>35</v>
      </c>
      <c r="AQ19" s="616">
        <v>130</v>
      </c>
      <c r="AR19" s="616">
        <v>131</v>
      </c>
      <c r="AS19" s="616">
        <v>76</v>
      </c>
      <c r="AT19" s="616">
        <v>0</v>
      </c>
      <c r="AU19" s="616">
        <v>0</v>
      </c>
      <c r="AV19" s="616">
        <v>0</v>
      </c>
      <c r="AW19" s="616">
        <v>0</v>
      </c>
      <c r="AX19" s="616">
        <v>0</v>
      </c>
      <c r="AY19" s="603">
        <f>(SUM(AM19:AX19)/T19)</f>
        <v>1.915</v>
      </c>
      <c r="AZ19" s="604"/>
      <c r="BA19" s="605"/>
      <c r="BB19" s="606"/>
      <c r="BC19" s="606"/>
      <c r="BD19" s="606"/>
      <c r="BJ19" s="606"/>
    </row>
    <row r="20" spans="1:62" s="607" customFormat="1" ht="90" x14ac:dyDescent="0.25">
      <c r="A20" s="578" t="s">
        <v>66</v>
      </c>
      <c r="B20" s="579" t="s">
        <v>571</v>
      </c>
      <c r="C20" s="578" t="s">
        <v>177</v>
      </c>
      <c r="D20" s="578" t="s">
        <v>201</v>
      </c>
      <c r="E20" s="578" t="s">
        <v>324</v>
      </c>
      <c r="F20" s="578">
        <v>1041</v>
      </c>
      <c r="G20" s="580" t="str">
        <f t="shared" si="0"/>
        <v>Administración y fortalecimiento del sistema distrital de plazas de mercado</v>
      </c>
      <c r="H20" s="608">
        <v>19</v>
      </c>
      <c r="I20" s="609">
        <v>19</v>
      </c>
      <c r="J20" s="1194"/>
      <c r="K20" s="1191"/>
      <c r="L20" s="1191"/>
      <c r="M20" s="1189" t="s">
        <v>641</v>
      </c>
      <c r="N20" s="1177">
        <v>13</v>
      </c>
      <c r="O20" s="578" t="s">
        <v>1045</v>
      </c>
      <c r="P20" s="597" t="s">
        <v>1046</v>
      </c>
      <c r="Q20" s="598">
        <v>43466</v>
      </c>
      <c r="R20" s="598">
        <v>43830</v>
      </c>
      <c r="S20" s="578" t="s">
        <v>1047</v>
      </c>
      <c r="T20" s="578">
        <v>34</v>
      </c>
      <c r="U20" s="578" t="s">
        <v>587</v>
      </c>
      <c r="V20" s="600" t="s">
        <v>1008</v>
      </c>
      <c r="W20" s="599"/>
      <c r="X20" s="598">
        <v>43799</v>
      </c>
      <c r="Y20" s="590" t="str">
        <f t="shared" si="1"/>
        <v>SI CUMPLE</v>
      </c>
      <c r="Z20" s="611">
        <v>0</v>
      </c>
      <c r="AA20" s="588"/>
      <c r="AB20" s="588"/>
      <c r="AC20" s="588"/>
      <c r="AD20" s="588"/>
      <c r="AE20" s="588"/>
      <c r="AF20" s="588"/>
      <c r="AG20" s="588"/>
      <c r="AH20" s="588"/>
      <c r="AI20" s="588"/>
      <c r="AJ20" s="588"/>
      <c r="AK20" s="588"/>
      <c r="AL20" s="601">
        <f t="shared" si="3"/>
        <v>0</v>
      </c>
      <c r="AM20" s="616">
        <v>0</v>
      </c>
      <c r="AN20" s="616">
        <v>0</v>
      </c>
      <c r="AO20" s="616">
        <v>0</v>
      </c>
      <c r="AP20" s="616">
        <v>3</v>
      </c>
      <c r="AQ20" s="616">
        <v>6</v>
      </c>
      <c r="AR20" s="616">
        <v>10</v>
      </c>
      <c r="AS20" s="616">
        <v>0</v>
      </c>
      <c r="AT20" s="616">
        <v>0</v>
      </c>
      <c r="AU20" s="616">
        <v>7</v>
      </c>
      <c r="AV20" s="616">
        <v>4</v>
      </c>
      <c r="AW20" s="616">
        <v>6</v>
      </c>
      <c r="AX20" s="616">
        <v>0</v>
      </c>
      <c r="AY20" s="603">
        <f t="shared" si="2"/>
        <v>1.0588235294117647</v>
      </c>
      <c r="AZ20" s="604"/>
      <c r="BA20" s="605"/>
      <c r="BB20" s="606"/>
      <c r="BC20" s="606"/>
      <c r="BD20" s="606"/>
      <c r="BJ20" s="606"/>
    </row>
    <row r="21" spans="1:62" s="607" customFormat="1" ht="90" x14ac:dyDescent="0.25">
      <c r="A21" s="578" t="s">
        <v>66</v>
      </c>
      <c r="B21" s="579" t="s">
        <v>571</v>
      </c>
      <c r="C21" s="578" t="s">
        <v>177</v>
      </c>
      <c r="D21" s="578" t="s">
        <v>201</v>
      </c>
      <c r="E21" s="578" t="s">
        <v>324</v>
      </c>
      <c r="F21" s="578">
        <v>1041</v>
      </c>
      <c r="G21" s="580" t="str">
        <f t="shared" si="0"/>
        <v>Administración y fortalecimiento del sistema distrital de plazas de mercado</v>
      </c>
      <c r="H21" s="608">
        <v>19</v>
      </c>
      <c r="I21" s="609">
        <v>19</v>
      </c>
      <c r="J21" s="1194"/>
      <c r="K21" s="1191"/>
      <c r="L21" s="1191"/>
      <c r="M21" s="1189"/>
      <c r="N21" s="1177"/>
      <c r="O21" s="578" t="s">
        <v>645</v>
      </c>
      <c r="P21" s="597">
        <v>150</v>
      </c>
      <c r="Q21" s="598">
        <v>43466</v>
      </c>
      <c r="R21" s="598">
        <v>43830</v>
      </c>
      <c r="S21" s="578" t="s">
        <v>1048</v>
      </c>
      <c r="T21" s="578">
        <v>150</v>
      </c>
      <c r="U21" s="578" t="s">
        <v>587</v>
      </c>
      <c r="V21" s="600" t="s">
        <v>1008</v>
      </c>
      <c r="W21" s="599"/>
      <c r="X21" s="598">
        <v>43769</v>
      </c>
      <c r="Y21" s="590" t="str">
        <f t="shared" si="1"/>
        <v>SI CUMPLE</v>
      </c>
      <c r="Z21" s="611">
        <v>0</v>
      </c>
      <c r="AA21" s="588"/>
      <c r="AB21" s="588"/>
      <c r="AC21" s="588"/>
      <c r="AD21" s="588"/>
      <c r="AE21" s="588"/>
      <c r="AF21" s="588"/>
      <c r="AG21" s="588"/>
      <c r="AH21" s="588"/>
      <c r="AI21" s="588"/>
      <c r="AJ21" s="588"/>
      <c r="AK21" s="588"/>
      <c r="AL21" s="601">
        <f t="shared" si="3"/>
        <v>0</v>
      </c>
      <c r="AM21" s="616">
        <v>0</v>
      </c>
      <c r="AN21" s="616">
        <v>0</v>
      </c>
      <c r="AO21" s="616">
        <v>6</v>
      </c>
      <c r="AP21" s="616">
        <v>7</v>
      </c>
      <c r="AQ21" s="616">
        <v>19</v>
      </c>
      <c r="AR21" s="616">
        <v>35</v>
      </c>
      <c r="AS21" s="616">
        <v>74</v>
      </c>
      <c r="AT21" s="616">
        <v>16</v>
      </c>
      <c r="AU21" s="616">
        <v>18</v>
      </c>
      <c r="AV21" s="616">
        <v>12</v>
      </c>
      <c r="AW21" s="616">
        <v>1</v>
      </c>
      <c r="AX21" s="616">
        <v>0</v>
      </c>
      <c r="AY21" s="603">
        <f>(SUM(AM21:AX21)/T21)</f>
        <v>1.2533333333333334</v>
      </c>
      <c r="AZ21" s="604"/>
      <c r="BA21" s="605"/>
      <c r="BB21" s="606"/>
      <c r="BC21" s="606"/>
      <c r="BD21" s="606"/>
      <c r="BJ21" s="606"/>
    </row>
    <row r="22" spans="1:62" s="607" customFormat="1" ht="90" x14ac:dyDescent="0.25">
      <c r="A22" s="578" t="s">
        <v>66</v>
      </c>
      <c r="B22" s="579" t="s">
        <v>571</v>
      </c>
      <c r="C22" s="578" t="s">
        <v>177</v>
      </c>
      <c r="D22" s="578" t="s">
        <v>201</v>
      </c>
      <c r="E22" s="578" t="s">
        <v>324</v>
      </c>
      <c r="F22" s="578">
        <v>1041</v>
      </c>
      <c r="G22" s="580" t="str">
        <f t="shared" si="0"/>
        <v>Administración y fortalecimiento del sistema distrital de plazas de mercado</v>
      </c>
      <c r="H22" s="608">
        <v>19</v>
      </c>
      <c r="I22" s="609">
        <v>19</v>
      </c>
      <c r="J22" s="1194"/>
      <c r="K22" s="1191"/>
      <c r="L22" s="1191"/>
      <c r="M22" s="1189"/>
      <c r="N22" s="1177"/>
      <c r="O22" s="578" t="s">
        <v>647</v>
      </c>
      <c r="P22" s="597" t="s">
        <v>1049</v>
      </c>
      <c r="Q22" s="598">
        <v>43466</v>
      </c>
      <c r="R22" s="598">
        <v>43830</v>
      </c>
      <c r="S22" s="578" t="s">
        <v>1050</v>
      </c>
      <c r="T22" s="578">
        <v>70</v>
      </c>
      <c r="U22" s="578" t="s">
        <v>587</v>
      </c>
      <c r="V22" s="600" t="s">
        <v>1008</v>
      </c>
      <c r="W22" s="599"/>
      <c r="X22" s="598">
        <v>43799</v>
      </c>
      <c r="Y22" s="590" t="str">
        <f t="shared" si="1"/>
        <v>SI CUMPLE</v>
      </c>
      <c r="Z22" s="611">
        <v>1</v>
      </c>
      <c r="AA22" s="588"/>
      <c r="AB22" s="588"/>
      <c r="AC22" s="588"/>
      <c r="AD22" s="588"/>
      <c r="AE22" s="588"/>
      <c r="AF22" s="588"/>
      <c r="AG22" s="588"/>
      <c r="AH22" s="588"/>
      <c r="AI22" s="588"/>
      <c r="AJ22" s="588"/>
      <c r="AK22" s="588"/>
      <c r="AL22" s="601">
        <f t="shared" si="3"/>
        <v>7.6923076923076927E-2</v>
      </c>
      <c r="AM22" s="616">
        <v>1</v>
      </c>
      <c r="AN22" s="616">
        <v>0</v>
      </c>
      <c r="AO22" s="616">
        <v>2</v>
      </c>
      <c r="AP22" s="616">
        <v>3</v>
      </c>
      <c r="AQ22" s="616">
        <v>19</v>
      </c>
      <c r="AR22" s="616">
        <v>23</v>
      </c>
      <c r="AS22" s="616">
        <v>11</v>
      </c>
      <c r="AT22" s="616">
        <v>2</v>
      </c>
      <c r="AU22" s="616">
        <v>3</v>
      </c>
      <c r="AV22" s="616">
        <v>2</v>
      </c>
      <c r="AW22" s="616">
        <v>4</v>
      </c>
      <c r="AX22" s="616">
        <v>0</v>
      </c>
      <c r="AY22" s="603">
        <f t="shared" si="2"/>
        <v>1</v>
      </c>
      <c r="AZ22" s="604"/>
      <c r="BA22" s="605"/>
      <c r="BB22" s="606"/>
      <c r="BC22" s="606"/>
      <c r="BD22" s="606"/>
      <c r="BJ22" s="606"/>
    </row>
    <row r="23" spans="1:62" s="607" customFormat="1" ht="90" x14ac:dyDescent="0.25">
      <c r="A23" s="578" t="s">
        <v>66</v>
      </c>
      <c r="B23" s="579" t="s">
        <v>571</v>
      </c>
      <c r="C23" s="578" t="s">
        <v>177</v>
      </c>
      <c r="D23" s="578" t="s">
        <v>201</v>
      </c>
      <c r="E23" s="578" t="s">
        <v>324</v>
      </c>
      <c r="F23" s="578">
        <v>1041</v>
      </c>
      <c r="G23" s="580" t="str">
        <f t="shared" si="0"/>
        <v>Administración y fortalecimiento del sistema distrital de plazas de mercado</v>
      </c>
      <c r="H23" s="608">
        <v>19</v>
      </c>
      <c r="I23" s="609">
        <v>19</v>
      </c>
      <c r="J23" s="1194"/>
      <c r="K23" s="1191"/>
      <c r="L23" s="1191"/>
      <c r="M23" s="1189"/>
      <c r="N23" s="1177"/>
      <c r="O23" s="578" t="s">
        <v>1051</v>
      </c>
      <c r="P23" s="597" t="s">
        <v>646</v>
      </c>
      <c r="Q23" s="598">
        <v>43466</v>
      </c>
      <c r="R23" s="598">
        <v>43830</v>
      </c>
      <c r="S23" s="578" t="s">
        <v>1050</v>
      </c>
      <c r="T23" s="578">
        <v>60</v>
      </c>
      <c r="U23" s="578" t="s">
        <v>587</v>
      </c>
      <c r="V23" s="600" t="s">
        <v>1008</v>
      </c>
      <c r="W23" s="599"/>
      <c r="X23" s="598">
        <v>43769</v>
      </c>
      <c r="Y23" s="590" t="str">
        <f t="shared" si="1"/>
        <v>SI CUMPLE</v>
      </c>
      <c r="Z23" s="611">
        <v>0</v>
      </c>
      <c r="AA23" s="588"/>
      <c r="AB23" s="588"/>
      <c r="AC23" s="588"/>
      <c r="AD23" s="588"/>
      <c r="AE23" s="588"/>
      <c r="AF23" s="588"/>
      <c r="AG23" s="588"/>
      <c r="AH23" s="588"/>
      <c r="AI23" s="588"/>
      <c r="AJ23" s="588"/>
      <c r="AK23" s="588"/>
      <c r="AL23" s="601">
        <f t="shared" si="3"/>
        <v>0</v>
      </c>
      <c r="AM23" s="616">
        <v>0</v>
      </c>
      <c r="AN23" s="616">
        <v>0</v>
      </c>
      <c r="AO23" s="616">
        <v>8</v>
      </c>
      <c r="AP23" s="616">
        <v>1</v>
      </c>
      <c r="AQ23" s="616">
        <v>12</v>
      </c>
      <c r="AR23" s="616">
        <v>25</v>
      </c>
      <c r="AS23" s="616">
        <v>7</v>
      </c>
      <c r="AT23" s="616">
        <v>5</v>
      </c>
      <c r="AU23" s="616">
        <v>1</v>
      </c>
      <c r="AV23" s="616">
        <v>5</v>
      </c>
      <c r="AW23" s="616">
        <v>0</v>
      </c>
      <c r="AX23" s="616">
        <v>0</v>
      </c>
      <c r="AY23" s="603">
        <f t="shared" si="2"/>
        <v>1.0666666666666667</v>
      </c>
      <c r="AZ23" s="604"/>
      <c r="BA23" s="605"/>
      <c r="BB23" s="606"/>
      <c r="BC23" s="606"/>
      <c r="BD23" s="606"/>
      <c r="BJ23" s="606"/>
    </row>
    <row r="24" spans="1:62" s="607" customFormat="1" ht="90" x14ac:dyDescent="0.25">
      <c r="A24" s="578" t="s">
        <v>66</v>
      </c>
      <c r="B24" s="579" t="s">
        <v>571</v>
      </c>
      <c r="C24" s="578" t="s">
        <v>177</v>
      </c>
      <c r="D24" s="578" t="s">
        <v>201</v>
      </c>
      <c r="E24" s="578" t="s">
        <v>324</v>
      </c>
      <c r="F24" s="578">
        <v>1041</v>
      </c>
      <c r="G24" s="580" t="str">
        <f t="shared" si="0"/>
        <v>Administración y fortalecimiento del sistema distrital de plazas de mercado</v>
      </c>
      <c r="H24" s="608">
        <v>19</v>
      </c>
      <c r="I24" s="609">
        <v>19</v>
      </c>
      <c r="J24" s="1194"/>
      <c r="K24" s="1191"/>
      <c r="L24" s="1191"/>
      <c r="M24" s="1190" t="s">
        <v>67</v>
      </c>
      <c r="N24" s="1180">
        <v>19</v>
      </c>
      <c r="O24" s="578" t="s">
        <v>1052</v>
      </c>
      <c r="P24" s="597" t="s">
        <v>1053</v>
      </c>
      <c r="Q24" s="598">
        <v>43466</v>
      </c>
      <c r="R24" s="598">
        <v>43830</v>
      </c>
      <c r="S24" s="578" t="s">
        <v>1054</v>
      </c>
      <c r="T24" s="578">
        <v>70</v>
      </c>
      <c r="U24" s="578" t="s">
        <v>587</v>
      </c>
      <c r="V24" s="600" t="s">
        <v>1055</v>
      </c>
      <c r="W24" s="599"/>
      <c r="X24" s="598"/>
      <c r="Y24" s="590" t="str">
        <f t="shared" si="1"/>
        <v>SI CUMPLE</v>
      </c>
      <c r="Z24" s="611">
        <v>0</v>
      </c>
      <c r="AA24" s="588"/>
      <c r="AB24" s="588"/>
      <c r="AC24" s="588"/>
      <c r="AD24" s="588"/>
      <c r="AE24" s="588"/>
      <c r="AF24" s="588"/>
      <c r="AG24" s="588"/>
      <c r="AH24" s="588"/>
      <c r="AI24" s="588"/>
      <c r="AJ24" s="588"/>
      <c r="AK24" s="588"/>
      <c r="AL24" s="601">
        <f>(SUM(Z24:AK24)/19)</f>
        <v>0</v>
      </c>
      <c r="AM24" s="616">
        <v>0</v>
      </c>
      <c r="AN24" s="616">
        <v>0</v>
      </c>
      <c r="AO24" s="616">
        <v>9</v>
      </c>
      <c r="AP24" s="616">
        <v>8</v>
      </c>
      <c r="AQ24" s="616">
        <v>12</v>
      </c>
      <c r="AR24" s="616">
        <v>19</v>
      </c>
      <c r="AS24" s="616">
        <v>17</v>
      </c>
      <c r="AT24" s="616">
        <v>11</v>
      </c>
      <c r="AU24" s="616">
        <v>5</v>
      </c>
      <c r="AV24" s="616">
        <v>6</v>
      </c>
      <c r="AW24" s="616">
        <v>0</v>
      </c>
      <c r="AX24" s="616">
        <v>8</v>
      </c>
      <c r="AY24" s="603">
        <f t="shared" si="2"/>
        <v>1.3571428571428572</v>
      </c>
      <c r="AZ24" s="604"/>
      <c r="BA24" s="605"/>
      <c r="BB24" s="606"/>
      <c r="BC24" s="606"/>
      <c r="BD24" s="606"/>
      <c r="BJ24" s="606"/>
    </row>
    <row r="25" spans="1:62" s="607" customFormat="1" ht="144" x14ac:dyDescent="0.25">
      <c r="A25" s="578" t="s">
        <v>66</v>
      </c>
      <c r="B25" s="579" t="s">
        <v>571</v>
      </c>
      <c r="C25" s="578" t="s">
        <v>177</v>
      </c>
      <c r="D25" s="578" t="s">
        <v>201</v>
      </c>
      <c r="E25" s="578" t="s">
        <v>324</v>
      </c>
      <c r="F25" s="578">
        <v>1041</v>
      </c>
      <c r="G25" s="580" t="str">
        <f t="shared" si="0"/>
        <v>Administración y fortalecimiento del sistema distrital de plazas de mercado</v>
      </c>
      <c r="H25" s="608">
        <v>19</v>
      </c>
      <c r="I25" s="609">
        <v>19</v>
      </c>
      <c r="J25" s="1194"/>
      <c r="K25" s="1191"/>
      <c r="L25" s="1191"/>
      <c r="M25" s="1191"/>
      <c r="N25" s="1181"/>
      <c r="O25" s="578" t="s">
        <v>1056</v>
      </c>
      <c r="P25" s="597" t="s">
        <v>653</v>
      </c>
      <c r="Q25" s="598">
        <v>43466</v>
      </c>
      <c r="R25" s="598">
        <v>43830</v>
      </c>
      <c r="S25" s="578" t="s">
        <v>1057</v>
      </c>
      <c r="T25" s="578">
        <v>1</v>
      </c>
      <c r="U25" s="578" t="s">
        <v>587</v>
      </c>
      <c r="V25" s="600" t="s">
        <v>1008</v>
      </c>
      <c r="W25" s="599"/>
      <c r="X25" s="598">
        <v>43738</v>
      </c>
      <c r="Y25" s="590" t="str">
        <f t="shared" si="1"/>
        <v>SI CUMPLE</v>
      </c>
      <c r="Z25" s="611">
        <v>0</v>
      </c>
      <c r="AA25" s="588"/>
      <c r="AB25" s="588"/>
      <c r="AC25" s="588"/>
      <c r="AD25" s="588"/>
      <c r="AE25" s="588"/>
      <c r="AF25" s="588"/>
      <c r="AG25" s="588"/>
      <c r="AH25" s="588"/>
      <c r="AI25" s="588"/>
      <c r="AJ25" s="588"/>
      <c r="AK25" s="588"/>
      <c r="AL25" s="601">
        <f>(SUM(Z25:AK25)/19)</f>
        <v>0</v>
      </c>
      <c r="AM25" s="617">
        <v>0</v>
      </c>
      <c r="AN25" s="617">
        <v>0</v>
      </c>
      <c r="AO25" s="617">
        <v>0.15</v>
      </c>
      <c r="AP25" s="617">
        <v>0</v>
      </c>
      <c r="AQ25" s="617">
        <v>0.15</v>
      </c>
      <c r="AR25" s="617">
        <v>0.2</v>
      </c>
      <c r="AS25" s="617">
        <v>0.05</v>
      </c>
      <c r="AT25" s="616">
        <v>0</v>
      </c>
      <c r="AU25" s="618">
        <v>0.25</v>
      </c>
      <c r="AV25" s="616">
        <v>0.2</v>
      </c>
      <c r="AW25" s="616">
        <v>0</v>
      </c>
      <c r="AX25" s="616">
        <v>0</v>
      </c>
      <c r="AY25" s="603">
        <f>(SUM(AM25:AX25)/T25)</f>
        <v>1</v>
      </c>
      <c r="AZ25" s="604"/>
      <c r="BA25" s="605"/>
      <c r="BB25" s="606"/>
      <c r="BC25" s="606"/>
      <c r="BD25" s="606"/>
      <c r="BJ25" s="606"/>
    </row>
    <row r="26" spans="1:62" s="607" customFormat="1" ht="76.5" customHeight="1" x14ac:dyDescent="0.25">
      <c r="A26" s="578" t="s">
        <v>66</v>
      </c>
      <c r="B26" s="579" t="s">
        <v>571</v>
      </c>
      <c r="C26" s="578" t="s">
        <v>177</v>
      </c>
      <c r="D26" s="578" t="s">
        <v>201</v>
      </c>
      <c r="E26" s="578" t="s">
        <v>324</v>
      </c>
      <c r="F26" s="578">
        <v>1041</v>
      </c>
      <c r="G26" s="580" t="str">
        <f t="shared" si="0"/>
        <v>Administración y fortalecimiento del sistema distrital de plazas de mercado</v>
      </c>
      <c r="H26" s="608">
        <v>19</v>
      </c>
      <c r="I26" s="609">
        <v>19</v>
      </c>
      <c r="J26" s="1194"/>
      <c r="K26" s="1191"/>
      <c r="L26" s="1191"/>
      <c r="M26" s="1191"/>
      <c r="N26" s="1181"/>
      <c r="O26" s="578" t="s">
        <v>1058</v>
      </c>
      <c r="P26" s="610" t="s">
        <v>1059</v>
      </c>
      <c r="Q26" s="598">
        <v>43466</v>
      </c>
      <c r="R26" s="598">
        <v>43830</v>
      </c>
      <c r="S26" s="578" t="s">
        <v>1060</v>
      </c>
      <c r="T26" s="588">
        <v>0.5</v>
      </c>
      <c r="U26" s="578" t="s">
        <v>587</v>
      </c>
      <c r="V26" s="600" t="s">
        <v>1008</v>
      </c>
      <c r="W26" s="599"/>
      <c r="X26" s="598">
        <v>43769</v>
      </c>
      <c r="Y26" s="590" t="str">
        <f t="shared" si="1"/>
        <v>SI CUMPLE</v>
      </c>
      <c r="Z26" s="611">
        <v>0</v>
      </c>
      <c r="AA26" s="588"/>
      <c r="AB26" s="588"/>
      <c r="AC26" s="588"/>
      <c r="AD26" s="588"/>
      <c r="AE26" s="588"/>
      <c r="AF26" s="588"/>
      <c r="AG26" s="588"/>
      <c r="AH26" s="588"/>
      <c r="AI26" s="588"/>
      <c r="AJ26" s="588"/>
      <c r="AK26" s="588"/>
      <c r="AL26" s="601">
        <f>(SUM(Z26:AK26)/19)</f>
        <v>0</v>
      </c>
      <c r="AM26" s="616">
        <v>0</v>
      </c>
      <c r="AN26" s="616">
        <v>0</v>
      </c>
      <c r="AO26" s="616">
        <v>0</v>
      </c>
      <c r="AP26" s="617">
        <f>105/1406</f>
        <v>7.4679943100995738E-2</v>
      </c>
      <c r="AQ26" s="617">
        <f>90/1406</f>
        <v>6.4011379800853488E-2</v>
      </c>
      <c r="AR26" s="617">
        <f>766/1406</f>
        <v>0.54480796586059743</v>
      </c>
      <c r="AS26" s="617">
        <f>412/1406</f>
        <v>0.2930298719772404</v>
      </c>
      <c r="AT26" s="617">
        <f>174/1406</f>
        <v>0.12375533428165007</v>
      </c>
      <c r="AU26" s="617">
        <f>57/1406</f>
        <v>4.0540540540540543E-2</v>
      </c>
      <c r="AV26" s="617">
        <f>174/1406</f>
        <v>0.12375533428165007</v>
      </c>
      <c r="AW26" s="616">
        <v>0</v>
      </c>
      <c r="AX26" s="616">
        <v>0</v>
      </c>
      <c r="AY26" s="603">
        <f>(SUM(AM26:AX26)/100%)</f>
        <v>1.2645803698435276</v>
      </c>
      <c r="AZ26" s="604"/>
      <c r="BA26" s="605"/>
      <c r="BB26" s="606"/>
      <c r="BC26" s="606"/>
      <c r="BD26" s="606"/>
      <c r="BJ26" s="606"/>
    </row>
    <row r="27" spans="1:62" s="607" customFormat="1" ht="90" x14ac:dyDescent="0.25">
      <c r="A27" s="578" t="s">
        <v>66</v>
      </c>
      <c r="B27" s="579" t="s">
        <v>571</v>
      </c>
      <c r="C27" s="578" t="s">
        <v>177</v>
      </c>
      <c r="D27" s="578" t="s">
        <v>201</v>
      </c>
      <c r="E27" s="578" t="s">
        <v>324</v>
      </c>
      <c r="F27" s="578">
        <v>1041</v>
      </c>
      <c r="G27" s="580" t="str">
        <f t="shared" si="0"/>
        <v>Administración y fortalecimiento del sistema distrital de plazas de mercado</v>
      </c>
      <c r="H27" s="608">
        <v>19</v>
      </c>
      <c r="I27" s="609">
        <v>19</v>
      </c>
      <c r="J27" s="1195"/>
      <c r="K27" s="1192"/>
      <c r="L27" s="1192"/>
      <c r="M27" s="1192"/>
      <c r="N27" s="1182"/>
      <c r="O27" s="578" t="s">
        <v>1061</v>
      </c>
      <c r="P27" s="610" t="s">
        <v>610</v>
      </c>
      <c r="Q27" s="598">
        <v>43466</v>
      </c>
      <c r="R27" s="598">
        <v>43830</v>
      </c>
      <c r="S27" s="588" t="s">
        <v>611</v>
      </c>
      <c r="T27" s="588" t="s">
        <v>1062</v>
      </c>
      <c r="U27" s="578" t="s">
        <v>587</v>
      </c>
      <c r="V27" s="619" t="s">
        <v>1008</v>
      </c>
      <c r="W27" s="599"/>
      <c r="X27" s="598">
        <v>43769</v>
      </c>
      <c r="Y27" s="590" t="str">
        <f t="shared" si="1"/>
        <v>SI CUMPLE</v>
      </c>
      <c r="Z27" s="620">
        <v>19</v>
      </c>
      <c r="AA27" s="621"/>
      <c r="AB27" s="621"/>
      <c r="AC27" s="621"/>
      <c r="AD27" s="621"/>
      <c r="AE27" s="621"/>
      <c r="AF27" s="621"/>
      <c r="AG27" s="621"/>
      <c r="AH27" s="621"/>
      <c r="AI27" s="621"/>
      <c r="AJ27" s="621"/>
      <c r="AK27" s="621"/>
      <c r="AL27" s="601">
        <f>(SUM(Z27:AK27)/19)</f>
        <v>1</v>
      </c>
      <c r="AM27" s="616">
        <v>54.7</v>
      </c>
      <c r="AN27" s="616">
        <v>0</v>
      </c>
      <c r="AO27" s="616">
        <v>2</v>
      </c>
      <c r="AP27" s="616">
        <v>0</v>
      </c>
      <c r="AQ27" s="622">
        <v>0.6</v>
      </c>
      <c r="AR27" s="616">
        <v>3.95</v>
      </c>
      <c r="AS27" s="616">
        <v>0</v>
      </c>
      <c r="AT27" s="616">
        <v>0</v>
      </c>
      <c r="AU27" s="616">
        <v>2.9</v>
      </c>
      <c r="AV27" s="616">
        <v>1</v>
      </c>
      <c r="AW27" s="616">
        <v>0</v>
      </c>
      <c r="AX27" s="616">
        <v>0</v>
      </c>
      <c r="AY27" s="623">
        <f>(SUM(AM27:AX27)/65)</f>
        <v>1.0023076923076923</v>
      </c>
      <c r="AZ27" s="604"/>
      <c r="BA27" s="605"/>
      <c r="BB27" s="606"/>
      <c r="BC27" s="606"/>
      <c r="BD27" s="606"/>
      <c r="BJ27" s="606"/>
    </row>
    <row r="28" spans="1:62" s="607" customFormat="1" ht="42.75" customHeight="1" x14ac:dyDescent="0.25">
      <c r="F28" s="624"/>
      <c r="G28" s="625"/>
      <c r="H28" s="625"/>
      <c r="I28" s="625"/>
      <c r="J28" s="625"/>
      <c r="K28" s="625"/>
      <c r="L28" s="625"/>
      <c r="M28" s="625"/>
      <c r="N28" s="625"/>
      <c r="O28" s="626"/>
      <c r="P28" s="626"/>
      <c r="Q28" s="626"/>
      <c r="R28" s="626"/>
      <c r="S28" s="626"/>
      <c r="T28" s="626"/>
      <c r="U28" s="627"/>
      <c r="V28" s="628"/>
      <c r="W28" s="629"/>
      <c r="X28" s="629"/>
      <c r="Y28" s="629"/>
      <c r="Z28" s="629"/>
      <c r="AA28" s="629"/>
      <c r="AB28" s="629"/>
      <c r="AC28" s="629"/>
      <c r="AD28" s="629"/>
      <c r="AE28" s="629"/>
      <c r="AF28" s="629"/>
      <c r="AG28" s="629"/>
      <c r="AH28" s="629"/>
      <c r="AI28" s="629"/>
      <c r="AJ28" s="629"/>
      <c r="AK28" s="629"/>
      <c r="AL28" s="630"/>
      <c r="AM28" s="631"/>
      <c r="AN28" s="631"/>
      <c r="AO28" s="631"/>
      <c r="AP28" s="631"/>
      <c r="AQ28" s="631"/>
      <c r="AR28" s="631"/>
      <c r="AS28" s="631"/>
      <c r="AT28" s="631"/>
      <c r="AU28" s="631"/>
      <c r="AV28" s="631"/>
      <c r="AW28" s="631"/>
      <c r="AX28" s="631"/>
      <c r="AY28" s="630"/>
      <c r="AZ28" s="632"/>
      <c r="BA28" s="606"/>
      <c r="BB28" s="606"/>
      <c r="BC28" s="606"/>
      <c r="BD28" s="606"/>
      <c r="BJ28" s="606"/>
    </row>
    <row r="29" spans="1:62" s="607" customFormat="1" ht="58.5" customHeight="1" x14ac:dyDescent="0.25">
      <c r="A29" s="633" t="s">
        <v>214</v>
      </c>
      <c r="B29" s="634" t="s">
        <v>233</v>
      </c>
      <c r="C29" s="1186" t="s">
        <v>674</v>
      </c>
      <c r="D29" s="1186"/>
      <c r="E29" s="1186"/>
      <c r="F29" s="1186"/>
      <c r="G29" s="1187" t="s">
        <v>277</v>
      </c>
      <c r="H29" s="1188"/>
      <c r="I29" s="626"/>
      <c r="J29" s="626"/>
      <c r="K29" s="626"/>
      <c r="L29" s="626"/>
      <c r="M29" s="626"/>
      <c r="N29" s="626"/>
      <c r="O29" s="626"/>
      <c r="P29" s="626"/>
      <c r="Q29" s="626"/>
      <c r="R29" s="626"/>
      <c r="S29" s="626"/>
      <c r="T29" s="626"/>
      <c r="U29" s="626"/>
      <c r="V29" s="635"/>
      <c r="W29" s="626"/>
      <c r="X29" s="626"/>
      <c r="Y29" s="636"/>
      <c r="Z29" s="589"/>
      <c r="AA29" s="589"/>
      <c r="AB29" s="589"/>
      <c r="AC29" s="589"/>
      <c r="AD29" s="589"/>
      <c r="AE29" s="589"/>
      <c r="AF29" s="589"/>
      <c r="AG29" s="589"/>
      <c r="AH29" s="589"/>
      <c r="AI29" s="589"/>
      <c r="AJ29" s="589"/>
      <c r="AK29" s="589"/>
      <c r="AL29" s="637"/>
      <c r="AM29" s="638"/>
      <c r="AN29" s="638"/>
      <c r="AO29" s="638"/>
      <c r="AP29" s="638"/>
      <c r="AQ29" s="638"/>
      <c r="AR29" s="638"/>
      <c r="AS29" s="638"/>
      <c r="AT29" s="638"/>
      <c r="AU29" s="638"/>
      <c r="AV29" s="638"/>
      <c r="AW29" s="638"/>
      <c r="AX29" s="638"/>
      <c r="AY29" s="639"/>
      <c r="AZ29" s="1176"/>
      <c r="BA29" s="1176"/>
      <c r="BB29" s="606"/>
      <c r="BC29" s="606"/>
      <c r="BD29" s="606"/>
      <c r="BJ29" s="606"/>
    </row>
    <row r="30" spans="1:62" s="607" customFormat="1" ht="58.5" customHeight="1" x14ac:dyDescent="0.25">
      <c r="A30" s="633" t="s">
        <v>232</v>
      </c>
      <c r="B30" s="634" t="s">
        <v>233</v>
      </c>
      <c r="C30" s="1186"/>
      <c r="D30" s="1186"/>
      <c r="E30" s="1186"/>
      <c r="F30" s="1186"/>
      <c r="G30" s="1187" t="s">
        <v>233</v>
      </c>
      <c r="H30" s="1188"/>
      <c r="I30" s="626"/>
      <c r="J30" s="626"/>
      <c r="K30" s="626"/>
      <c r="L30" s="626"/>
      <c r="M30" s="626"/>
      <c r="N30" s="626"/>
      <c r="O30" s="626"/>
      <c r="P30" s="626"/>
      <c r="Q30" s="626"/>
      <c r="R30" s="626"/>
      <c r="S30" s="626"/>
      <c r="T30" s="626"/>
      <c r="U30" s="626"/>
      <c r="V30" s="635"/>
      <c r="W30" s="626"/>
      <c r="X30" s="626"/>
      <c r="Y30" s="636"/>
      <c r="Z30" s="640"/>
      <c r="AA30" s="640"/>
      <c r="AB30" s="640"/>
      <c r="AC30" s="640"/>
      <c r="AD30" s="640"/>
      <c r="AE30" s="640"/>
      <c r="AF30" s="640"/>
      <c r="AG30" s="640"/>
      <c r="AH30" s="640"/>
      <c r="AI30" s="640"/>
      <c r="AJ30" s="640"/>
      <c r="AK30" s="640"/>
      <c r="AL30" s="640"/>
      <c r="AM30" s="641"/>
      <c r="AN30" s="641"/>
      <c r="AO30" s="641"/>
      <c r="AP30" s="641"/>
      <c r="AQ30" s="641"/>
      <c r="AR30" s="641"/>
      <c r="AS30" s="641"/>
      <c r="AT30" s="641"/>
      <c r="AU30" s="641"/>
      <c r="AV30" s="641"/>
      <c r="AW30" s="641"/>
      <c r="AX30" s="641"/>
      <c r="AY30" s="640"/>
      <c r="AZ30" s="1176"/>
      <c r="BA30" s="1176"/>
      <c r="BB30" s="606"/>
      <c r="BC30" s="606"/>
      <c r="BD30" s="606"/>
      <c r="BJ30" s="606"/>
    </row>
    <row r="31" spans="1:62" s="607" customFormat="1" ht="50.25" customHeight="1" x14ac:dyDescent="0.25">
      <c r="F31" s="624"/>
      <c r="G31" s="625"/>
      <c r="H31" s="625"/>
      <c r="I31" s="625"/>
      <c r="J31" s="625"/>
      <c r="K31" s="625"/>
      <c r="L31" s="625"/>
      <c r="M31" s="625"/>
      <c r="N31" s="625"/>
      <c r="O31" s="626"/>
      <c r="P31" s="626"/>
      <c r="Q31" s="626"/>
      <c r="R31" s="626"/>
      <c r="S31" s="626"/>
      <c r="T31" s="626"/>
      <c r="U31" s="627"/>
      <c r="V31" s="628"/>
      <c r="W31" s="629"/>
      <c r="X31" s="629"/>
      <c r="Y31" s="629"/>
      <c r="Z31" s="629"/>
      <c r="AA31" s="629"/>
      <c r="AB31" s="629"/>
      <c r="AC31" s="629"/>
      <c r="AD31" s="629"/>
      <c r="AE31" s="629"/>
      <c r="AF31" s="629"/>
      <c r="AG31" s="629"/>
      <c r="AH31" s="629"/>
      <c r="AI31" s="629"/>
      <c r="AJ31" s="629"/>
      <c r="AK31" s="629"/>
      <c r="AL31" s="630"/>
      <c r="AM31" s="631"/>
      <c r="AN31" s="631"/>
      <c r="AO31" s="631"/>
      <c r="AP31" s="631"/>
      <c r="AQ31" s="631"/>
      <c r="AR31" s="631"/>
      <c r="AS31" s="631"/>
      <c r="AT31" s="631"/>
      <c r="AU31" s="631"/>
      <c r="AV31" s="631"/>
      <c r="AW31" s="631"/>
      <c r="AX31" s="631"/>
      <c r="AY31" s="630"/>
      <c r="AZ31" s="632"/>
      <c r="BA31" s="606"/>
      <c r="BB31" s="606"/>
      <c r="BC31" s="606"/>
      <c r="BD31" s="606"/>
      <c r="BJ31" s="606"/>
    </row>
    <row r="32" spans="1:62" s="607" customFormat="1" ht="37.5" customHeight="1" x14ac:dyDescent="0.25">
      <c r="K32" s="642"/>
      <c r="L32" s="642"/>
      <c r="M32" s="642"/>
      <c r="N32" s="642"/>
      <c r="O32" s="626"/>
      <c r="P32" s="626"/>
      <c r="Q32" s="626"/>
      <c r="R32" s="626"/>
      <c r="S32" s="626"/>
      <c r="T32" s="626"/>
      <c r="U32" s="627"/>
      <c r="V32" s="628"/>
      <c r="W32" s="629"/>
      <c r="X32" s="629"/>
      <c r="Y32" s="629"/>
      <c r="Z32" s="629"/>
      <c r="AA32" s="629"/>
      <c r="AB32" s="629"/>
      <c r="AC32" s="629"/>
      <c r="AD32" s="629"/>
      <c r="AE32" s="629"/>
      <c r="AF32" s="629"/>
      <c r="AG32" s="629"/>
      <c r="AH32" s="629"/>
      <c r="AI32" s="629"/>
      <c r="AJ32" s="629"/>
      <c r="AK32" s="629"/>
      <c r="AL32" s="630"/>
      <c r="AM32" s="631"/>
      <c r="AN32" s="631"/>
      <c r="AO32" s="631"/>
      <c r="AP32" s="631"/>
      <c r="AQ32" s="631"/>
      <c r="AR32" s="631"/>
      <c r="AS32" s="631"/>
      <c r="AT32" s="631"/>
      <c r="AU32" s="631"/>
      <c r="AV32" s="631"/>
      <c r="AW32" s="631"/>
      <c r="AX32" s="631"/>
      <c r="AY32" s="630"/>
      <c r="AZ32" s="632"/>
      <c r="BA32" s="606"/>
      <c r="BB32" s="606"/>
      <c r="BC32" s="606"/>
      <c r="BD32" s="606"/>
      <c r="BJ32" s="606"/>
    </row>
    <row r="33" spans="1:62" s="607" customFormat="1" ht="66" customHeight="1" x14ac:dyDescent="0.25">
      <c r="K33" s="643"/>
      <c r="L33" s="643"/>
      <c r="M33" s="643"/>
      <c r="N33" s="643"/>
      <c r="O33" s="626"/>
      <c r="P33" s="626"/>
      <c r="Q33" s="626"/>
      <c r="R33" s="626"/>
      <c r="S33" s="626"/>
      <c r="T33" s="626"/>
      <c r="U33" s="627"/>
      <c r="V33" s="628"/>
      <c r="W33" s="629"/>
      <c r="X33" s="629"/>
      <c r="Y33" s="629"/>
      <c r="Z33" s="629"/>
      <c r="AA33" s="629"/>
      <c r="AB33" s="629"/>
      <c r="AC33" s="629"/>
      <c r="AD33" s="629"/>
      <c r="AE33" s="629"/>
      <c r="AF33" s="629"/>
      <c r="AG33" s="629"/>
      <c r="AH33" s="629"/>
      <c r="AI33" s="629"/>
      <c r="AJ33" s="629"/>
      <c r="AK33" s="629"/>
      <c r="AL33" s="630"/>
      <c r="AM33" s="631"/>
      <c r="AN33" s="631"/>
      <c r="AO33" s="631"/>
      <c r="AP33" s="631"/>
      <c r="AQ33" s="631"/>
      <c r="AR33" s="631"/>
      <c r="AS33" s="631"/>
      <c r="AT33" s="631"/>
      <c r="AU33" s="631"/>
      <c r="AV33" s="631"/>
      <c r="AW33" s="631"/>
      <c r="AX33" s="631"/>
      <c r="AY33" s="630"/>
      <c r="AZ33" s="632"/>
      <c r="BA33" s="606"/>
      <c r="BB33" s="606"/>
      <c r="BC33" s="606"/>
      <c r="BD33" s="606"/>
      <c r="BJ33" s="606"/>
    </row>
    <row r="34" spans="1:62" s="607" customFormat="1" ht="63.75" customHeight="1" x14ac:dyDescent="0.25">
      <c r="F34" s="624"/>
      <c r="G34" s="625"/>
      <c r="H34" s="625"/>
      <c r="I34" s="625"/>
      <c r="J34" s="625"/>
      <c r="K34" s="625"/>
      <c r="L34" s="625"/>
      <c r="M34" s="625"/>
      <c r="N34" s="625"/>
      <c r="O34" s="626"/>
      <c r="P34" s="626"/>
      <c r="Q34" s="626"/>
      <c r="R34" s="626"/>
      <c r="S34" s="626"/>
      <c r="T34" s="626"/>
      <c r="U34" s="627"/>
      <c r="V34" s="628"/>
      <c r="W34" s="629"/>
      <c r="X34" s="629"/>
      <c r="Y34" s="629"/>
      <c r="Z34" s="629"/>
      <c r="AA34" s="629"/>
      <c r="AB34" s="629"/>
      <c r="AC34" s="629"/>
      <c r="AD34" s="629"/>
      <c r="AE34" s="629"/>
      <c r="AF34" s="629"/>
      <c r="AG34" s="629"/>
      <c r="AH34" s="629"/>
      <c r="AI34" s="629"/>
      <c r="AJ34" s="629"/>
      <c r="AK34" s="629"/>
      <c r="AL34" s="630"/>
      <c r="AM34" s="631"/>
      <c r="AN34" s="631"/>
      <c r="AO34" s="631"/>
      <c r="AP34" s="631"/>
      <c r="AQ34" s="631"/>
      <c r="AR34" s="631"/>
      <c r="AS34" s="631"/>
      <c r="AT34" s="631"/>
      <c r="AU34" s="631"/>
      <c r="AV34" s="631"/>
      <c r="AW34" s="631"/>
      <c r="AX34" s="631"/>
      <c r="AY34" s="630"/>
      <c r="AZ34" s="632"/>
      <c r="BA34" s="606"/>
      <c r="BB34" s="606"/>
      <c r="BC34" s="606"/>
      <c r="BD34" s="606"/>
      <c r="BJ34" s="606"/>
    </row>
    <row r="35" spans="1:62" s="607" customFormat="1" ht="93" customHeight="1" x14ac:dyDescent="0.25">
      <c r="F35" s="624"/>
      <c r="G35" s="625"/>
      <c r="H35" s="625"/>
      <c r="I35" s="625"/>
      <c r="J35" s="625"/>
      <c r="K35" s="625"/>
      <c r="L35" s="625"/>
      <c r="M35" s="625"/>
      <c r="N35" s="625"/>
      <c r="O35" s="626"/>
      <c r="P35" s="626"/>
      <c r="Q35" s="626"/>
      <c r="R35" s="626"/>
      <c r="S35" s="626"/>
      <c r="T35" s="626"/>
      <c r="U35" s="627"/>
      <c r="V35" s="628"/>
      <c r="W35" s="629"/>
      <c r="X35" s="629"/>
      <c r="Y35" s="629"/>
      <c r="Z35" s="629"/>
      <c r="AA35" s="629"/>
      <c r="AB35" s="629"/>
      <c r="AC35" s="629"/>
      <c r="AD35" s="629"/>
      <c r="AE35" s="629"/>
      <c r="AF35" s="629"/>
      <c r="AG35" s="629"/>
      <c r="AH35" s="629"/>
      <c r="AI35" s="629"/>
      <c r="AJ35" s="629"/>
      <c r="AK35" s="629"/>
      <c r="AL35" s="630"/>
      <c r="AM35" s="631"/>
      <c r="AN35" s="631"/>
      <c r="AO35" s="631"/>
      <c r="AP35" s="631"/>
      <c r="AQ35" s="631"/>
      <c r="AR35" s="631"/>
      <c r="AS35" s="631"/>
      <c r="AT35" s="631"/>
      <c r="AU35" s="631"/>
      <c r="AV35" s="631"/>
      <c r="AW35" s="631"/>
      <c r="AX35" s="631"/>
      <c r="AY35" s="630"/>
      <c r="AZ35" s="632"/>
      <c r="BA35" s="606"/>
      <c r="BB35" s="606"/>
      <c r="BC35" s="606"/>
      <c r="BD35" s="606"/>
      <c r="BJ35" s="606"/>
    </row>
    <row r="36" spans="1:62" s="607" customFormat="1" ht="93" customHeight="1" x14ac:dyDescent="0.25">
      <c r="F36" s="624"/>
      <c r="G36" s="625"/>
      <c r="H36" s="625"/>
      <c r="I36" s="625"/>
      <c r="J36" s="625"/>
      <c r="K36" s="625"/>
      <c r="L36" s="625"/>
      <c r="M36" s="625"/>
      <c r="N36" s="625"/>
      <c r="O36" s="626"/>
      <c r="P36" s="626"/>
      <c r="Q36" s="626"/>
      <c r="R36" s="626"/>
      <c r="S36" s="626"/>
      <c r="T36" s="626"/>
      <c r="U36" s="627"/>
      <c r="V36" s="628"/>
      <c r="W36" s="629"/>
      <c r="X36" s="629"/>
      <c r="Y36" s="629"/>
      <c r="Z36" s="629"/>
      <c r="AA36" s="629"/>
      <c r="AB36" s="629"/>
      <c r="AC36" s="629"/>
      <c r="AD36" s="629"/>
      <c r="AE36" s="629"/>
      <c r="AF36" s="629"/>
      <c r="AG36" s="629"/>
      <c r="AH36" s="629"/>
      <c r="AI36" s="629"/>
      <c r="AJ36" s="629"/>
      <c r="AK36" s="629"/>
      <c r="AL36" s="630"/>
      <c r="AM36" s="631"/>
      <c r="AN36" s="631"/>
      <c r="AO36" s="631"/>
      <c r="AP36" s="631"/>
      <c r="AQ36" s="631"/>
      <c r="AR36" s="631"/>
      <c r="AS36" s="631"/>
      <c r="AT36" s="631"/>
      <c r="AU36" s="631"/>
      <c r="AV36" s="631"/>
      <c r="AW36" s="631"/>
      <c r="AX36" s="631"/>
      <c r="AY36" s="630"/>
      <c r="AZ36" s="632"/>
      <c r="BA36" s="606"/>
      <c r="BB36" s="606"/>
      <c r="BC36" s="606"/>
      <c r="BD36" s="606"/>
      <c r="BJ36" s="606"/>
    </row>
    <row r="37" spans="1:62" s="607" customFormat="1" ht="93" customHeight="1" x14ac:dyDescent="0.25">
      <c r="F37" s="624"/>
      <c r="G37" s="625"/>
      <c r="H37" s="625"/>
      <c r="I37" s="625"/>
      <c r="J37" s="625"/>
      <c r="K37" s="625"/>
      <c r="L37" s="625"/>
      <c r="M37" s="625"/>
      <c r="N37" s="625"/>
      <c r="O37" s="626"/>
      <c r="P37" s="626"/>
      <c r="Q37" s="626"/>
      <c r="R37" s="626"/>
      <c r="S37" s="626"/>
      <c r="T37" s="626"/>
      <c r="U37" s="627"/>
      <c r="V37" s="628"/>
      <c r="W37" s="629"/>
      <c r="X37" s="629"/>
      <c r="Y37" s="629"/>
      <c r="Z37" s="629"/>
      <c r="AA37" s="629"/>
      <c r="AB37" s="629"/>
      <c r="AC37" s="629"/>
      <c r="AD37" s="629"/>
      <c r="AE37" s="629"/>
      <c r="AF37" s="629"/>
      <c r="AG37" s="629"/>
      <c r="AH37" s="629"/>
      <c r="AI37" s="629"/>
      <c r="AJ37" s="629"/>
      <c r="AK37" s="629"/>
      <c r="AL37" s="630"/>
      <c r="AM37" s="631"/>
      <c r="AN37" s="631"/>
      <c r="AO37" s="631"/>
      <c r="AP37" s="631"/>
      <c r="AQ37" s="631"/>
      <c r="AR37" s="631"/>
      <c r="AS37" s="631"/>
      <c r="AT37" s="631"/>
      <c r="AU37" s="631"/>
      <c r="AV37" s="631"/>
      <c r="AW37" s="631"/>
      <c r="AX37" s="631"/>
      <c r="AY37" s="630"/>
      <c r="AZ37" s="632"/>
      <c r="BA37" s="606"/>
      <c r="BB37" s="606"/>
      <c r="BC37" s="606"/>
      <c r="BD37" s="606"/>
      <c r="BJ37" s="606"/>
    </row>
    <row r="38" spans="1:62" s="607" customFormat="1" ht="93" customHeight="1" x14ac:dyDescent="0.25">
      <c r="F38" s="624"/>
      <c r="G38" s="625"/>
      <c r="H38" s="625"/>
      <c r="I38" s="625"/>
      <c r="J38" s="625"/>
      <c r="K38" s="625"/>
      <c r="L38" s="625"/>
      <c r="M38" s="625"/>
      <c r="N38" s="625"/>
      <c r="O38" s="626"/>
      <c r="P38" s="626"/>
      <c r="Q38" s="626"/>
      <c r="R38" s="626"/>
      <c r="S38" s="626"/>
      <c r="T38" s="626"/>
      <c r="U38" s="627"/>
      <c r="V38" s="628"/>
      <c r="W38" s="629"/>
      <c r="X38" s="629"/>
      <c r="Y38" s="629"/>
      <c r="Z38" s="629"/>
      <c r="AA38" s="629"/>
      <c r="AB38" s="629"/>
      <c r="AC38" s="629"/>
      <c r="AD38" s="629"/>
      <c r="AE38" s="629"/>
      <c r="AF38" s="629"/>
      <c r="AG38" s="629"/>
      <c r="AH38" s="629"/>
      <c r="AI38" s="629"/>
      <c r="AJ38" s="629"/>
      <c r="AK38" s="629"/>
      <c r="AL38" s="630"/>
      <c r="AM38" s="631"/>
      <c r="AN38" s="631"/>
      <c r="AO38" s="631"/>
      <c r="AP38" s="631"/>
      <c r="AQ38" s="631"/>
      <c r="AR38" s="631"/>
      <c r="AS38" s="631"/>
      <c r="AT38" s="631"/>
      <c r="AU38" s="631"/>
      <c r="AV38" s="631"/>
      <c r="AW38" s="631"/>
      <c r="AX38" s="631"/>
      <c r="AY38" s="630"/>
      <c r="AZ38" s="632"/>
      <c r="BA38" s="606"/>
      <c r="BB38" s="606"/>
      <c r="BC38" s="606"/>
      <c r="BD38" s="606"/>
      <c r="BJ38" s="606"/>
    </row>
    <row r="39" spans="1:62" s="607" customFormat="1" ht="93" customHeight="1" x14ac:dyDescent="0.25">
      <c r="F39" s="624"/>
      <c r="G39" s="625"/>
      <c r="H39" s="625"/>
      <c r="I39" s="625"/>
      <c r="J39" s="625"/>
      <c r="K39" s="625"/>
      <c r="L39" s="625"/>
      <c r="M39" s="625"/>
      <c r="N39" s="625"/>
      <c r="O39" s="626"/>
      <c r="P39" s="626"/>
      <c r="Q39" s="626"/>
      <c r="R39" s="626"/>
      <c r="S39" s="626"/>
      <c r="T39" s="626"/>
      <c r="U39" s="627"/>
      <c r="V39" s="628"/>
      <c r="W39" s="629"/>
      <c r="X39" s="629"/>
      <c r="Y39" s="629"/>
      <c r="Z39" s="629"/>
      <c r="AA39" s="629"/>
      <c r="AB39" s="629"/>
      <c r="AC39" s="629"/>
      <c r="AD39" s="629"/>
      <c r="AE39" s="629"/>
      <c r="AF39" s="629"/>
      <c r="AG39" s="629"/>
      <c r="AH39" s="629"/>
      <c r="AI39" s="629"/>
      <c r="AJ39" s="629"/>
      <c r="AK39" s="629"/>
      <c r="AL39" s="630"/>
      <c r="AM39" s="631"/>
      <c r="AN39" s="631"/>
      <c r="AO39" s="631"/>
      <c r="AP39" s="631"/>
      <c r="AQ39" s="631"/>
      <c r="AR39" s="631"/>
      <c r="AS39" s="631"/>
      <c r="AT39" s="631"/>
      <c r="AU39" s="631"/>
      <c r="AV39" s="631"/>
      <c r="AW39" s="631"/>
      <c r="AX39" s="631"/>
      <c r="AY39" s="630"/>
      <c r="AZ39" s="632"/>
      <c r="BA39" s="606"/>
      <c r="BB39" s="606"/>
      <c r="BC39" s="606"/>
      <c r="BD39" s="606"/>
      <c r="BE39" s="606"/>
      <c r="BF39" s="606"/>
      <c r="BG39" s="606"/>
      <c r="BH39" s="606"/>
      <c r="BI39" s="606"/>
      <c r="BJ39" s="606"/>
    </row>
    <row r="40" spans="1:62" s="607" customFormat="1" ht="93" customHeight="1" x14ac:dyDescent="0.25">
      <c r="A40" s="415" t="s">
        <v>284</v>
      </c>
      <c r="B40" s="415" t="s">
        <v>285</v>
      </c>
      <c r="C40" s="415" t="s">
        <v>286</v>
      </c>
      <c r="D40" s="415" t="s">
        <v>287</v>
      </c>
      <c r="E40" s="415" t="s">
        <v>288</v>
      </c>
      <c r="F40" s="415" t="s">
        <v>289</v>
      </c>
      <c r="G40" s="415" t="s">
        <v>291</v>
      </c>
      <c r="H40" s="625"/>
      <c r="I40" s="625"/>
      <c r="J40" s="625"/>
      <c r="K40" s="625"/>
      <c r="L40" s="625"/>
      <c r="M40" s="625"/>
      <c r="N40" s="625"/>
      <c r="O40" s="626"/>
      <c r="P40" s="626"/>
      <c r="Q40" s="626"/>
      <c r="R40" s="626"/>
      <c r="S40" s="626"/>
      <c r="T40" s="626"/>
      <c r="U40" s="627"/>
      <c r="V40" s="628"/>
      <c r="W40" s="629"/>
      <c r="X40" s="629"/>
      <c r="Y40" s="629"/>
      <c r="Z40" s="629"/>
      <c r="AA40" s="629"/>
      <c r="AB40" s="629"/>
      <c r="AC40" s="629"/>
      <c r="AD40" s="629"/>
      <c r="AE40" s="629"/>
      <c r="AF40" s="629"/>
      <c r="AG40" s="629"/>
      <c r="AH40" s="629"/>
      <c r="AI40" s="629"/>
      <c r="AJ40" s="629"/>
      <c r="AK40" s="629"/>
      <c r="AL40" s="630"/>
      <c r="AM40" s="631"/>
      <c r="AN40" s="631"/>
      <c r="AO40" s="631"/>
      <c r="AP40" s="631"/>
      <c r="AQ40" s="631"/>
      <c r="AR40" s="631"/>
      <c r="AS40" s="631"/>
      <c r="AT40" s="631"/>
      <c r="AU40" s="631"/>
      <c r="AV40" s="631"/>
      <c r="AW40" s="631"/>
      <c r="AX40" s="631"/>
      <c r="AY40" s="630"/>
      <c r="AZ40" s="632"/>
      <c r="BA40" s="606"/>
      <c r="BB40" s="606"/>
      <c r="BC40" s="606"/>
      <c r="BD40" s="606"/>
      <c r="BE40" s="606"/>
      <c r="BF40" s="606"/>
      <c r="BG40" s="606"/>
      <c r="BH40" s="606"/>
      <c r="BI40" s="606"/>
      <c r="BJ40" s="606"/>
    </row>
    <row r="41" spans="1:62" s="607" customFormat="1" ht="93" customHeight="1" x14ac:dyDescent="0.25">
      <c r="A41" s="644" t="s">
        <v>249</v>
      </c>
      <c r="B41" s="644" t="s">
        <v>218</v>
      </c>
      <c r="C41" s="644" t="s">
        <v>192</v>
      </c>
      <c r="D41" s="417" t="s">
        <v>70</v>
      </c>
      <c r="E41" s="417" t="s">
        <v>297</v>
      </c>
      <c r="F41" s="645">
        <v>1037</v>
      </c>
      <c r="G41" s="417" t="s">
        <v>145</v>
      </c>
      <c r="H41" s="625"/>
      <c r="I41" s="625"/>
      <c r="J41" s="625"/>
      <c r="K41" s="625"/>
      <c r="L41" s="625"/>
      <c r="M41" s="625"/>
      <c r="N41" s="625"/>
      <c r="O41" s="626"/>
      <c r="P41" s="626"/>
      <c r="Q41" s="626"/>
      <c r="R41" s="626"/>
      <c r="S41" s="626"/>
      <c r="T41" s="626"/>
      <c r="U41" s="627"/>
      <c r="V41" s="628"/>
      <c r="W41" s="629"/>
      <c r="X41" s="629"/>
      <c r="Y41" s="629"/>
      <c r="Z41" s="629"/>
      <c r="AA41" s="629"/>
      <c r="AB41" s="629"/>
      <c r="AC41" s="629"/>
      <c r="AD41" s="629"/>
      <c r="AE41" s="629"/>
      <c r="AF41" s="629"/>
      <c r="AG41" s="629"/>
      <c r="AH41" s="629"/>
      <c r="AI41" s="629"/>
      <c r="AJ41" s="629"/>
      <c r="AK41" s="629"/>
      <c r="AL41" s="630"/>
      <c r="AM41" s="631"/>
      <c r="AN41" s="631"/>
      <c r="AO41" s="631"/>
      <c r="AP41" s="631"/>
      <c r="AQ41" s="631"/>
      <c r="AR41" s="631"/>
      <c r="AS41" s="631"/>
      <c r="AT41" s="631"/>
      <c r="AU41" s="631"/>
      <c r="AV41" s="631"/>
      <c r="AW41" s="631"/>
      <c r="AX41" s="631"/>
      <c r="AY41" s="630"/>
      <c r="AZ41" s="632"/>
      <c r="BA41" s="606"/>
      <c r="BB41" s="606"/>
      <c r="BC41" s="606"/>
      <c r="BD41" s="606"/>
      <c r="BE41" s="606"/>
      <c r="BF41" s="606"/>
      <c r="BG41" s="606"/>
      <c r="BH41" s="606"/>
      <c r="BI41" s="606"/>
      <c r="BJ41" s="606"/>
    </row>
    <row r="42" spans="1:62" s="607" customFormat="1" ht="93" customHeight="1" x14ac:dyDescent="0.25">
      <c r="A42" s="644" t="s">
        <v>298</v>
      </c>
      <c r="B42" s="644" t="s">
        <v>74</v>
      </c>
      <c r="C42" s="644" t="s">
        <v>171</v>
      </c>
      <c r="D42" s="417" t="s">
        <v>299</v>
      </c>
      <c r="E42" s="417" t="s">
        <v>300</v>
      </c>
      <c r="F42" s="645">
        <v>1134</v>
      </c>
      <c r="G42" s="417" t="s">
        <v>301</v>
      </c>
      <c r="H42" s="625"/>
      <c r="I42" s="625"/>
      <c r="J42" s="625"/>
      <c r="K42" s="625"/>
      <c r="L42" s="625"/>
      <c r="M42" s="625"/>
      <c r="N42" s="625"/>
      <c r="O42" s="626"/>
      <c r="P42" s="626"/>
      <c r="Q42" s="626"/>
      <c r="R42" s="626"/>
      <c r="S42" s="626"/>
      <c r="T42" s="626"/>
      <c r="U42" s="627"/>
      <c r="V42" s="628"/>
      <c r="W42" s="629"/>
      <c r="X42" s="629"/>
      <c r="Y42" s="629"/>
      <c r="Z42" s="629"/>
      <c r="AA42" s="629"/>
      <c r="AB42" s="629"/>
      <c r="AC42" s="629"/>
      <c r="AD42" s="629"/>
      <c r="AE42" s="629"/>
      <c r="AF42" s="629"/>
      <c r="AG42" s="629"/>
      <c r="AH42" s="629"/>
      <c r="AI42" s="629"/>
      <c r="AJ42" s="629"/>
      <c r="AK42" s="629"/>
      <c r="AL42" s="630"/>
      <c r="AM42" s="631"/>
      <c r="AN42" s="631"/>
      <c r="AO42" s="631"/>
      <c r="AP42" s="631"/>
      <c r="AQ42" s="631"/>
      <c r="AR42" s="631"/>
      <c r="AS42" s="631"/>
      <c r="AT42" s="631"/>
      <c r="AU42" s="631"/>
      <c r="AV42" s="631"/>
      <c r="AW42" s="631"/>
      <c r="AX42" s="631"/>
      <c r="AY42" s="630"/>
      <c r="AZ42" s="632"/>
      <c r="BA42" s="606"/>
      <c r="BB42" s="606"/>
      <c r="BC42" s="606"/>
      <c r="BD42" s="606"/>
      <c r="BE42" s="606"/>
      <c r="BF42" s="606"/>
      <c r="BG42" s="606"/>
      <c r="BH42" s="606"/>
      <c r="BI42" s="606"/>
      <c r="BJ42" s="606"/>
    </row>
    <row r="43" spans="1:62" s="607" customFormat="1" ht="93" customHeight="1" x14ac:dyDescent="0.25">
      <c r="A43" s="644" t="s">
        <v>242</v>
      </c>
      <c r="B43" s="644" t="s">
        <v>193</v>
      </c>
      <c r="C43" s="644" t="s">
        <v>68</v>
      </c>
      <c r="D43" s="417" t="s">
        <v>302</v>
      </c>
      <c r="E43" s="417"/>
      <c r="F43" s="645">
        <v>1041</v>
      </c>
      <c r="G43" s="417" t="s">
        <v>305</v>
      </c>
      <c r="H43" s="625"/>
      <c r="I43" s="625"/>
      <c r="J43" s="625"/>
      <c r="K43" s="625"/>
      <c r="L43" s="625"/>
      <c r="M43" s="625"/>
      <c r="N43" s="625"/>
      <c r="O43" s="626"/>
      <c r="P43" s="626"/>
      <c r="Q43" s="626"/>
      <c r="R43" s="626"/>
      <c r="S43" s="626"/>
      <c r="T43" s="626"/>
      <c r="U43" s="627"/>
      <c r="V43" s="628"/>
      <c r="W43" s="629"/>
      <c r="X43" s="629"/>
      <c r="Y43" s="629"/>
      <c r="Z43" s="629"/>
      <c r="AA43" s="629"/>
      <c r="AB43" s="629"/>
      <c r="AC43" s="629"/>
      <c r="AD43" s="629"/>
      <c r="AE43" s="629"/>
      <c r="AF43" s="629"/>
      <c r="AG43" s="629"/>
      <c r="AH43" s="629"/>
      <c r="AI43" s="629"/>
      <c r="AJ43" s="629"/>
      <c r="AK43" s="629"/>
      <c r="AL43" s="630"/>
      <c r="AM43" s="631"/>
      <c r="AN43" s="631"/>
      <c r="AO43" s="631"/>
      <c r="AP43" s="631"/>
      <c r="AQ43" s="631"/>
      <c r="AR43" s="631"/>
      <c r="AS43" s="631"/>
      <c r="AT43" s="631"/>
      <c r="AU43" s="631"/>
      <c r="AV43" s="631"/>
      <c r="AW43" s="631"/>
      <c r="AX43" s="631"/>
      <c r="AY43" s="630"/>
      <c r="AZ43" s="632"/>
      <c r="BA43" s="606"/>
      <c r="BB43" s="606"/>
      <c r="BC43" s="606"/>
      <c r="BD43" s="606"/>
      <c r="BE43" s="606"/>
      <c r="BF43" s="606"/>
      <c r="BG43" s="606"/>
      <c r="BH43" s="606"/>
      <c r="BI43" s="606"/>
      <c r="BJ43" s="606"/>
    </row>
    <row r="44" spans="1:62" ht="93" customHeight="1" x14ac:dyDescent="0.3">
      <c r="A44" s="644" t="s">
        <v>310</v>
      </c>
      <c r="B44" s="646" t="s">
        <v>311</v>
      </c>
      <c r="C44" s="644" t="s">
        <v>177</v>
      </c>
      <c r="D44" s="417" t="s">
        <v>73</v>
      </c>
      <c r="E44" s="417"/>
      <c r="F44" s="417">
        <v>1078</v>
      </c>
      <c r="G44" s="417" t="s">
        <v>312</v>
      </c>
      <c r="H44" s="400"/>
      <c r="I44" s="400"/>
      <c r="J44" s="400"/>
      <c r="K44" s="400"/>
      <c r="L44" s="400"/>
      <c r="M44" s="400"/>
      <c r="N44" s="400"/>
      <c r="U44" s="401"/>
      <c r="V44" s="647"/>
      <c r="W44" s="402"/>
      <c r="X44" s="402"/>
      <c r="Y44" s="402"/>
      <c r="Z44" s="402"/>
      <c r="AA44" s="402"/>
      <c r="AB44" s="402"/>
      <c r="AC44" s="402"/>
      <c r="AD44" s="402"/>
      <c r="AE44" s="402"/>
      <c r="AF44" s="402"/>
      <c r="AG44" s="402"/>
      <c r="AH44" s="402"/>
      <c r="AI44" s="402"/>
      <c r="AJ44" s="402"/>
      <c r="AK44" s="402"/>
      <c r="AL44" s="403"/>
      <c r="AM44" s="648"/>
      <c r="AN44" s="648"/>
      <c r="AO44" s="648"/>
      <c r="AP44" s="648"/>
      <c r="AQ44" s="648"/>
      <c r="AR44" s="648"/>
      <c r="AS44" s="648"/>
      <c r="AT44" s="648"/>
      <c r="AU44" s="648"/>
      <c r="AV44" s="648"/>
      <c r="AW44" s="648"/>
      <c r="AX44" s="648"/>
      <c r="AY44" s="403"/>
      <c r="AZ44" s="404"/>
      <c r="BA44" s="363"/>
      <c r="BB44" s="363"/>
      <c r="BC44" s="363"/>
      <c r="BD44" s="363"/>
      <c r="BE44" s="363"/>
      <c r="BF44" s="363"/>
      <c r="BG44" s="363"/>
      <c r="BH44" s="363"/>
      <c r="BI44" s="363"/>
      <c r="BJ44" s="363"/>
    </row>
    <row r="45" spans="1:62" ht="93" customHeight="1" x14ac:dyDescent="0.3">
      <c r="A45" s="644" t="s">
        <v>224</v>
      </c>
      <c r="B45" s="644" t="s">
        <v>316</v>
      </c>
      <c r="C45" s="644" t="s">
        <v>252</v>
      </c>
      <c r="D45" s="417" t="s">
        <v>318</v>
      </c>
      <c r="E45" s="417"/>
      <c r="F45" s="417">
        <v>1130</v>
      </c>
      <c r="G45" s="417" t="s">
        <v>319</v>
      </c>
      <c r="H45" s="400"/>
      <c r="I45" s="400"/>
      <c r="J45" s="400"/>
      <c r="K45" s="400"/>
      <c r="L45" s="400"/>
      <c r="M45" s="400"/>
      <c r="N45" s="400"/>
      <c r="U45" s="401"/>
      <c r="V45" s="647"/>
      <c r="W45" s="402"/>
      <c r="X45" s="402"/>
      <c r="Y45" s="402"/>
      <c r="Z45" s="402"/>
      <c r="AA45" s="402"/>
      <c r="AB45" s="402"/>
      <c r="AC45" s="402"/>
      <c r="AD45" s="402"/>
      <c r="AE45" s="402"/>
      <c r="AF45" s="402"/>
      <c r="AG45" s="402"/>
      <c r="AH45" s="402"/>
      <c r="AI45" s="402"/>
      <c r="AJ45" s="402"/>
      <c r="AK45" s="402"/>
      <c r="AL45" s="403"/>
      <c r="AM45" s="648"/>
      <c r="AN45" s="648"/>
      <c r="AO45" s="648"/>
      <c r="AP45" s="648"/>
      <c r="AQ45" s="648"/>
      <c r="AR45" s="648"/>
      <c r="AS45" s="648"/>
      <c r="AT45" s="648"/>
      <c r="AU45" s="648"/>
      <c r="AV45" s="648"/>
      <c r="AW45" s="648"/>
      <c r="AX45" s="648"/>
      <c r="AY45" s="403"/>
      <c r="AZ45" s="404"/>
      <c r="BA45" s="363"/>
      <c r="BB45" s="363"/>
      <c r="BC45" s="363"/>
      <c r="BD45" s="363"/>
      <c r="BE45" s="363"/>
      <c r="BF45" s="363"/>
      <c r="BG45" s="363"/>
      <c r="BH45" s="363"/>
      <c r="BI45" s="363"/>
      <c r="BJ45" s="363"/>
    </row>
    <row r="46" spans="1:62" ht="93" customHeight="1" x14ac:dyDescent="0.3">
      <c r="A46" s="644" t="s">
        <v>230</v>
      </c>
      <c r="B46" s="649" t="s">
        <v>69</v>
      </c>
      <c r="C46" s="644" t="s">
        <v>313</v>
      </c>
      <c r="D46" s="417" t="s">
        <v>324</v>
      </c>
      <c r="E46" s="417"/>
      <c r="F46" s="417"/>
      <c r="G46" s="419"/>
      <c r="H46" s="400"/>
      <c r="I46" s="400"/>
      <c r="J46" s="400"/>
      <c r="K46" s="400"/>
      <c r="L46" s="400"/>
      <c r="M46" s="400"/>
      <c r="N46" s="400"/>
      <c r="U46" s="401"/>
      <c r="V46" s="647"/>
      <c r="W46" s="402"/>
      <c r="X46" s="402"/>
      <c r="Y46" s="402"/>
      <c r="Z46" s="402"/>
      <c r="AA46" s="402"/>
      <c r="AB46" s="402"/>
      <c r="AC46" s="402"/>
      <c r="AD46" s="402"/>
      <c r="AE46" s="402"/>
      <c r="AF46" s="402"/>
      <c r="AG46" s="402"/>
      <c r="AH46" s="402"/>
      <c r="AI46" s="402"/>
      <c r="AJ46" s="402"/>
      <c r="AK46" s="402"/>
      <c r="AL46" s="403"/>
      <c r="AM46" s="648"/>
      <c r="AN46" s="648"/>
      <c r="AO46" s="648"/>
      <c r="AP46" s="648"/>
      <c r="AQ46" s="648"/>
      <c r="AR46" s="648"/>
      <c r="AS46" s="648"/>
      <c r="AT46" s="648"/>
      <c r="AU46" s="648"/>
      <c r="AV46" s="648"/>
      <c r="AW46" s="648"/>
      <c r="AX46" s="648"/>
      <c r="AY46" s="403"/>
      <c r="AZ46" s="404"/>
      <c r="BA46" s="363"/>
      <c r="BB46" s="363"/>
      <c r="BC46" s="363"/>
      <c r="BD46" s="363"/>
      <c r="BE46" s="363"/>
      <c r="BF46" s="363"/>
      <c r="BG46" s="363"/>
      <c r="BH46" s="363"/>
      <c r="BI46" s="363"/>
      <c r="BJ46" s="363"/>
    </row>
    <row r="47" spans="1:62" ht="93" customHeight="1" x14ac:dyDescent="0.3">
      <c r="A47" s="644" t="s">
        <v>188</v>
      </c>
      <c r="B47" s="644" t="s">
        <v>262</v>
      </c>
      <c r="C47" s="644" t="s">
        <v>325</v>
      </c>
      <c r="D47" s="417" t="s">
        <v>263</v>
      </c>
      <c r="E47" s="417"/>
      <c r="F47" s="417"/>
      <c r="G47" s="419"/>
      <c r="H47" s="400"/>
      <c r="I47" s="400"/>
      <c r="J47" s="400"/>
      <c r="K47" s="400"/>
      <c r="L47" s="400"/>
      <c r="M47" s="400"/>
      <c r="N47" s="400"/>
      <c r="U47" s="401"/>
      <c r="V47" s="647"/>
      <c r="W47" s="402"/>
      <c r="X47" s="402"/>
      <c r="Y47" s="402"/>
      <c r="Z47" s="402"/>
      <c r="AA47" s="402"/>
      <c r="AB47" s="402"/>
      <c r="AC47" s="402"/>
      <c r="AD47" s="402"/>
      <c r="AE47" s="402"/>
      <c r="AF47" s="402"/>
      <c r="AG47" s="402"/>
      <c r="AH47" s="402"/>
      <c r="AI47" s="402"/>
      <c r="AJ47" s="402"/>
      <c r="AK47" s="402"/>
      <c r="AL47" s="403"/>
      <c r="AM47" s="648"/>
      <c r="AN47" s="648"/>
      <c r="AO47" s="648"/>
      <c r="AP47" s="648"/>
      <c r="AQ47" s="648"/>
      <c r="AR47" s="648"/>
      <c r="AS47" s="648"/>
      <c r="AT47" s="648"/>
      <c r="AU47" s="648"/>
      <c r="AV47" s="648"/>
      <c r="AW47" s="648"/>
      <c r="AX47" s="648"/>
      <c r="AY47" s="403"/>
      <c r="AZ47" s="404"/>
      <c r="BA47" s="363"/>
      <c r="BB47" s="363"/>
      <c r="BC47" s="363"/>
      <c r="BD47" s="363"/>
      <c r="BE47" s="363"/>
      <c r="BF47" s="363"/>
      <c r="BG47" s="363"/>
      <c r="BH47" s="363"/>
      <c r="BI47" s="363"/>
      <c r="BJ47" s="363"/>
    </row>
    <row r="48" spans="1:62" ht="93" customHeight="1" x14ac:dyDescent="0.3">
      <c r="A48" s="644" t="s">
        <v>137</v>
      </c>
      <c r="B48" s="644" t="s">
        <v>144</v>
      </c>
      <c r="C48" s="644"/>
      <c r="D48" s="417" t="s">
        <v>194</v>
      </c>
      <c r="E48" s="417"/>
      <c r="F48" s="417"/>
      <c r="G48" s="419"/>
      <c r="H48" s="400"/>
      <c r="I48" s="400"/>
      <c r="J48" s="400"/>
      <c r="K48" s="400"/>
      <c r="L48" s="400"/>
      <c r="M48" s="400"/>
      <c r="N48" s="400"/>
      <c r="U48" s="401"/>
      <c r="V48" s="647"/>
      <c r="W48" s="402"/>
      <c r="X48" s="402"/>
      <c r="Y48" s="402"/>
      <c r="Z48" s="402"/>
      <c r="AA48" s="402"/>
      <c r="AB48" s="402"/>
      <c r="AC48" s="402"/>
      <c r="AD48" s="402"/>
      <c r="AE48" s="402"/>
      <c r="AF48" s="402"/>
      <c r="AG48" s="402"/>
      <c r="AH48" s="402"/>
      <c r="AI48" s="402"/>
      <c r="AJ48" s="402"/>
      <c r="AK48" s="402"/>
      <c r="AL48" s="403"/>
      <c r="AM48" s="648"/>
      <c r="AN48" s="648"/>
      <c r="AO48" s="648"/>
      <c r="AP48" s="648"/>
      <c r="AQ48" s="648"/>
      <c r="AR48" s="648"/>
      <c r="AS48" s="648"/>
      <c r="AT48" s="648"/>
      <c r="AU48" s="648"/>
      <c r="AV48" s="648"/>
      <c r="AW48" s="648"/>
      <c r="AX48" s="648"/>
      <c r="AY48" s="403"/>
      <c r="AZ48" s="404"/>
      <c r="BA48" s="363"/>
      <c r="BB48" s="363"/>
      <c r="BC48" s="363"/>
      <c r="BD48" s="363"/>
      <c r="BE48" s="363"/>
      <c r="BF48" s="363"/>
      <c r="BG48" s="363"/>
      <c r="BH48" s="363"/>
      <c r="BI48" s="363"/>
      <c r="BJ48" s="363"/>
    </row>
    <row r="49" spans="1:62" ht="93" customHeight="1" x14ac:dyDescent="0.3">
      <c r="A49" s="645" t="s">
        <v>331</v>
      </c>
      <c r="B49" s="644" t="s">
        <v>332</v>
      </c>
      <c r="C49" s="644"/>
      <c r="D49" s="417" t="s">
        <v>254</v>
      </c>
      <c r="E49" s="417"/>
      <c r="F49" s="417"/>
      <c r="G49" s="419"/>
      <c r="H49" s="400"/>
      <c r="I49" s="400"/>
      <c r="J49" s="400"/>
      <c r="K49" s="400"/>
      <c r="L49" s="400"/>
      <c r="M49" s="400"/>
      <c r="N49" s="400"/>
      <c r="U49" s="401"/>
      <c r="V49" s="647"/>
      <c r="W49" s="402"/>
      <c r="X49" s="402"/>
      <c r="Y49" s="402"/>
      <c r="Z49" s="402"/>
      <c r="AA49" s="402"/>
      <c r="AB49" s="402"/>
      <c r="AC49" s="402"/>
      <c r="AD49" s="402"/>
      <c r="AE49" s="402"/>
      <c r="AF49" s="402"/>
      <c r="AG49" s="402"/>
      <c r="AH49" s="402"/>
      <c r="AI49" s="402"/>
      <c r="AJ49" s="402"/>
      <c r="AK49" s="402"/>
      <c r="AL49" s="403"/>
      <c r="AM49" s="648"/>
      <c r="AN49" s="648"/>
      <c r="AO49" s="648"/>
      <c r="AP49" s="648"/>
      <c r="AQ49" s="648"/>
      <c r="AR49" s="648"/>
      <c r="AS49" s="648"/>
      <c r="AT49" s="648"/>
      <c r="AU49" s="648"/>
      <c r="AV49" s="648"/>
      <c r="AW49" s="648"/>
      <c r="AX49" s="648"/>
      <c r="AY49" s="403"/>
      <c r="AZ49" s="404"/>
      <c r="BA49" s="363"/>
      <c r="BB49" s="363"/>
      <c r="BC49" s="363"/>
      <c r="BD49" s="363"/>
      <c r="BE49" s="363"/>
      <c r="BF49" s="363"/>
      <c r="BG49" s="363"/>
      <c r="BH49" s="363"/>
      <c r="BI49" s="363"/>
      <c r="BJ49" s="363"/>
    </row>
    <row r="50" spans="1:62" ht="93" customHeight="1" x14ac:dyDescent="0.3">
      <c r="A50" s="644" t="s">
        <v>71</v>
      </c>
      <c r="B50" s="644" t="s">
        <v>253</v>
      </c>
      <c r="C50" s="646"/>
      <c r="D50" s="417" t="s">
        <v>334</v>
      </c>
      <c r="E50" s="417"/>
      <c r="F50" s="417"/>
      <c r="G50" s="419"/>
      <c r="H50" s="400"/>
      <c r="I50" s="400"/>
      <c r="J50" s="400"/>
      <c r="K50" s="400"/>
      <c r="L50" s="400"/>
      <c r="M50" s="400"/>
      <c r="N50" s="400"/>
      <c r="U50" s="401"/>
      <c r="V50" s="647"/>
      <c r="W50" s="402"/>
      <c r="X50" s="402"/>
      <c r="Y50" s="402"/>
      <c r="Z50" s="402"/>
      <c r="AA50" s="402"/>
      <c r="AB50" s="402"/>
      <c r="AC50" s="402"/>
      <c r="AD50" s="402"/>
      <c r="AE50" s="402"/>
      <c r="AF50" s="402"/>
      <c r="AG50" s="402"/>
      <c r="AH50" s="402"/>
      <c r="AI50" s="402"/>
      <c r="AJ50" s="402"/>
      <c r="AK50" s="402"/>
      <c r="AL50" s="403"/>
      <c r="AM50" s="648"/>
      <c r="AN50" s="648"/>
      <c r="AO50" s="648"/>
      <c r="AP50" s="648"/>
      <c r="AQ50" s="648"/>
      <c r="AR50" s="648"/>
      <c r="AS50" s="648"/>
      <c r="AT50" s="648"/>
      <c r="AU50" s="648"/>
      <c r="AV50" s="648"/>
      <c r="AW50" s="648"/>
      <c r="AX50" s="648"/>
      <c r="AY50" s="403"/>
      <c r="AZ50" s="404"/>
      <c r="BA50" s="363"/>
      <c r="BB50" s="363"/>
      <c r="BC50" s="363"/>
      <c r="BD50" s="363"/>
      <c r="BE50" s="363"/>
      <c r="BF50" s="363"/>
      <c r="BG50" s="363"/>
      <c r="BH50" s="363"/>
      <c r="BI50" s="363"/>
      <c r="BJ50" s="363"/>
    </row>
    <row r="51" spans="1:62" ht="93" customHeight="1" x14ac:dyDescent="0.3">
      <c r="A51" s="644" t="s">
        <v>66</v>
      </c>
      <c r="B51" s="644" t="s">
        <v>340</v>
      </c>
      <c r="C51" s="646"/>
      <c r="D51" s="417" t="s">
        <v>151</v>
      </c>
      <c r="E51" s="417"/>
      <c r="F51" s="417"/>
      <c r="G51" s="419"/>
      <c r="H51" s="400"/>
      <c r="I51" s="400"/>
      <c r="J51" s="400"/>
      <c r="K51" s="400"/>
      <c r="L51" s="400"/>
      <c r="M51" s="400"/>
      <c r="N51" s="400"/>
      <c r="U51" s="401"/>
      <c r="V51" s="647"/>
      <c r="W51" s="402"/>
      <c r="X51" s="402"/>
      <c r="Y51" s="402"/>
      <c r="Z51" s="402"/>
      <c r="AA51" s="402"/>
      <c r="AB51" s="402"/>
      <c r="AC51" s="402"/>
      <c r="AD51" s="402"/>
      <c r="AE51" s="402"/>
      <c r="AF51" s="402"/>
      <c r="AG51" s="402"/>
      <c r="AH51" s="402"/>
      <c r="AI51" s="402"/>
      <c r="AJ51" s="402"/>
      <c r="AK51" s="402"/>
      <c r="AL51" s="403"/>
      <c r="AM51" s="648"/>
      <c r="AN51" s="648"/>
      <c r="AO51" s="648"/>
      <c r="AP51" s="648"/>
      <c r="AQ51" s="648"/>
      <c r="AR51" s="648"/>
      <c r="AS51" s="648"/>
      <c r="AT51" s="648"/>
      <c r="AU51" s="648"/>
      <c r="AV51" s="648"/>
      <c r="AW51" s="648"/>
      <c r="AX51" s="648"/>
      <c r="AY51" s="403"/>
      <c r="AZ51" s="404"/>
      <c r="BA51" s="363"/>
      <c r="BB51" s="363"/>
      <c r="BC51" s="363"/>
      <c r="BD51" s="363"/>
      <c r="BE51" s="363"/>
      <c r="BF51" s="363"/>
      <c r="BG51" s="363"/>
      <c r="BH51" s="363"/>
      <c r="BI51" s="363"/>
      <c r="BJ51" s="363"/>
    </row>
    <row r="52" spans="1:62" ht="93" customHeight="1" x14ac:dyDescent="0.3">
      <c r="A52" s="645"/>
      <c r="B52" s="644" t="s">
        <v>341</v>
      </c>
      <c r="C52" s="646"/>
      <c r="D52" s="417" t="s">
        <v>76</v>
      </c>
      <c r="E52" s="417"/>
      <c r="F52" s="417"/>
      <c r="G52" s="419"/>
      <c r="H52" s="400"/>
      <c r="I52" s="400"/>
      <c r="J52" s="400"/>
      <c r="K52" s="400"/>
      <c r="L52" s="400"/>
      <c r="M52" s="400"/>
      <c r="N52" s="400"/>
      <c r="U52" s="401"/>
      <c r="V52" s="647"/>
      <c r="W52" s="402"/>
      <c r="X52" s="402"/>
      <c r="Y52" s="402"/>
      <c r="Z52" s="402"/>
      <c r="AA52" s="402"/>
      <c r="AB52" s="402"/>
      <c r="AC52" s="402"/>
      <c r="AD52" s="402"/>
      <c r="AE52" s="402"/>
      <c r="AF52" s="402"/>
      <c r="AG52" s="402"/>
      <c r="AH52" s="402"/>
      <c r="AI52" s="402"/>
      <c r="AJ52" s="402"/>
      <c r="AK52" s="402"/>
      <c r="AL52" s="403"/>
      <c r="AM52" s="648"/>
      <c r="AN52" s="648"/>
      <c r="AO52" s="648"/>
      <c r="AP52" s="648"/>
      <c r="AQ52" s="648"/>
      <c r="AR52" s="648"/>
      <c r="AS52" s="648"/>
      <c r="AT52" s="648"/>
      <c r="AU52" s="648"/>
      <c r="AV52" s="648"/>
      <c r="AW52" s="648"/>
      <c r="AX52" s="648"/>
      <c r="AY52" s="403"/>
      <c r="AZ52" s="404"/>
      <c r="BA52" s="363"/>
      <c r="BB52" s="363"/>
      <c r="BC52" s="363"/>
      <c r="BD52" s="363"/>
      <c r="BE52" s="363"/>
      <c r="BF52" s="363"/>
      <c r="BG52" s="363"/>
      <c r="BH52" s="363"/>
      <c r="BI52" s="363"/>
      <c r="BJ52" s="363"/>
    </row>
    <row r="53" spans="1:62" ht="93" customHeight="1" x14ac:dyDescent="0.3">
      <c r="A53" s="644"/>
      <c r="B53" s="644" t="s">
        <v>348</v>
      </c>
      <c r="C53" s="646"/>
      <c r="D53" s="417" t="s">
        <v>349</v>
      </c>
      <c r="E53" s="417"/>
      <c r="F53" s="417"/>
      <c r="G53" s="419"/>
      <c r="H53" s="400"/>
      <c r="I53" s="400"/>
      <c r="J53" s="400"/>
      <c r="K53" s="400"/>
      <c r="L53" s="400"/>
      <c r="M53" s="400"/>
      <c r="N53" s="400"/>
      <c r="U53" s="401"/>
      <c r="V53" s="647"/>
      <c r="W53" s="402"/>
      <c r="X53" s="402"/>
      <c r="Y53" s="402"/>
      <c r="Z53" s="402"/>
      <c r="AA53" s="402"/>
      <c r="AB53" s="402"/>
      <c r="AC53" s="402"/>
      <c r="AD53" s="402"/>
      <c r="AE53" s="402"/>
      <c r="AF53" s="402"/>
      <c r="AG53" s="402"/>
      <c r="AH53" s="402"/>
      <c r="AI53" s="402"/>
      <c r="AJ53" s="402"/>
      <c r="AK53" s="402"/>
      <c r="AL53" s="403"/>
      <c r="AM53" s="648"/>
      <c r="AN53" s="648"/>
      <c r="AO53" s="648"/>
      <c r="AP53" s="648"/>
      <c r="AQ53" s="648"/>
      <c r="AR53" s="648"/>
      <c r="AS53" s="648"/>
      <c r="AT53" s="648"/>
      <c r="AU53" s="648"/>
      <c r="AV53" s="648"/>
      <c r="AW53" s="648"/>
      <c r="AX53" s="648"/>
      <c r="AY53" s="403"/>
      <c r="AZ53" s="404"/>
      <c r="BA53" s="363"/>
      <c r="BB53" s="363"/>
      <c r="BC53" s="363"/>
      <c r="BD53" s="363"/>
      <c r="BE53" s="363"/>
      <c r="BF53" s="363"/>
      <c r="BG53" s="363"/>
      <c r="BH53" s="363"/>
      <c r="BI53" s="363"/>
      <c r="BJ53" s="363"/>
    </row>
    <row r="54" spans="1:62" ht="93" customHeight="1" x14ac:dyDescent="0.3">
      <c r="A54" s="644"/>
      <c r="B54" s="644" t="s">
        <v>314</v>
      </c>
      <c r="C54" s="650"/>
      <c r="D54" s="417" t="s">
        <v>350</v>
      </c>
      <c r="E54" s="417"/>
      <c r="F54" s="417"/>
      <c r="G54" s="419"/>
      <c r="H54" s="400"/>
      <c r="I54" s="400"/>
      <c r="J54" s="400"/>
      <c r="K54" s="400"/>
      <c r="L54" s="400"/>
      <c r="M54" s="400"/>
      <c r="N54" s="400"/>
      <c r="U54" s="401"/>
      <c r="V54" s="647"/>
      <c r="W54" s="402"/>
      <c r="X54" s="402"/>
      <c r="Y54" s="402"/>
      <c r="Z54" s="402"/>
      <c r="AA54" s="402"/>
      <c r="AB54" s="402"/>
      <c r="AC54" s="402"/>
      <c r="AD54" s="402"/>
      <c r="AE54" s="402"/>
      <c r="AF54" s="402"/>
      <c r="AG54" s="402"/>
      <c r="AH54" s="402"/>
      <c r="AI54" s="402"/>
      <c r="AJ54" s="402"/>
      <c r="AK54" s="402"/>
      <c r="AL54" s="403"/>
      <c r="AM54" s="648"/>
      <c r="AN54" s="648"/>
      <c r="AO54" s="648"/>
      <c r="AP54" s="648"/>
      <c r="AQ54" s="648"/>
      <c r="AR54" s="648"/>
      <c r="AS54" s="648"/>
      <c r="AT54" s="648"/>
      <c r="AU54" s="648"/>
      <c r="AV54" s="648"/>
      <c r="AW54" s="648"/>
      <c r="AX54" s="648"/>
      <c r="AY54" s="403"/>
      <c r="AZ54" s="404"/>
      <c r="BA54" s="363"/>
      <c r="BB54" s="363"/>
      <c r="BC54" s="363"/>
      <c r="BD54" s="363"/>
      <c r="BE54" s="363"/>
      <c r="BF54" s="363"/>
      <c r="BG54" s="363"/>
      <c r="BH54" s="363"/>
      <c r="BI54" s="363"/>
      <c r="BJ54" s="363"/>
    </row>
    <row r="55" spans="1:62" ht="93" customHeight="1" x14ac:dyDescent="0.3">
      <c r="A55" s="644"/>
      <c r="B55" s="644" t="s">
        <v>352</v>
      </c>
      <c r="C55" s="650"/>
      <c r="D55" s="417" t="s">
        <v>353</v>
      </c>
      <c r="E55" s="417"/>
      <c r="F55" s="417"/>
      <c r="G55" s="419"/>
      <c r="H55" s="400"/>
      <c r="I55" s="400"/>
      <c r="J55" s="400"/>
      <c r="K55" s="400"/>
      <c r="L55" s="400"/>
      <c r="M55" s="400"/>
      <c r="N55" s="400"/>
      <c r="U55" s="401"/>
      <c r="V55" s="647"/>
      <c r="W55" s="402"/>
      <c r="X55" s="402"/>
      <c r="Y55" s="402"/>
      <c r="Z55" s="402"/>
      <c r="AA55" s="402"/>
      <c r="AB55" s="402"/>
      <c r="AC55" s="402"/>
      <c r="AD55" s="402"/>
      <c r="AE55" s="402"/>
      <c r="AF55" s="402"/>
      <c r="AG55" s="402"/>
      <c r="AH55" s="402"/>
      <c r="AI55" s="402"/>
      <c r="AJ55" s="402"/>
      <c r="AK55" s="402"/>
      <c r="AL55" s="403"/>
      <c r="AM55" s="648"/>
      <c r="AN55" s="648"/>
      <c r="AO55" s="648"/>
      <c r="AP55" s="648"/>
      <c r="AQ55" s="648"/>
      <c r="AR55" s="648"/>
      <c r="AS55" s="648"/>
      <c r="AT55" s="648"/>
      <c r="AU55" s="648"/>
      <c r="AV55" s="648"/>
      <c r="AW55" s="648"/>
      <c r="AX55" s="648"/>
      <c r="AY55" s="403"/>
      <c r="AZ55" s="404"/>
      <c r="BA55" s="363"/>
      <c r="BB55" s="363"/>
      <c r="BC55" s="363"/>
      <c r="BD55" s="363"/>
      <c r="BE55" s="363"/>
      <c r="BF55" s="363"/>
      <c r="BG55" s="363"/>
      <c r="BH55" s="363"/>
      <c r="BI55" s="363"/>
      <c r="BJ55" s="363"/>
    </row>
    <row r="56" spans="1:62" ht="93" customHeight="1" x14ac:dyDescent="0.3">
      <c r="A56" s="644"/>
      <c r="B56" s="649" t="s">
        <v>201</v>
      </c>
      <c r="C56" s="650"/>
      <c r="D56" s="417"/>
      <c r="E56" s="417"/>
      <c r="F56" s="417"/>
      <c r="G56" s="419"/>
      <c r="H56" s="400"/>
      <c r="I56" s="400"/>
      <c r="J56" s="400"/>
      <c r="K56" s="400"/>
      <c r="L56" s="400"/>
      <c r="M56" s="400"/>
      <c r="N56" s="400"/>
      <c r="U56" s="401"/>
      <c r="V56" s="647"/>
      <c r="W56" s="402"/>
      <c r="X56" s="402"/>
      <c r="Y56" s="402"/>
      <c r="Z56" s="402"/>
      <c r="AA56" s="402"/>
      <c r="AB56" s="402"/>
      <c r="AC56" s="402"/>
      <c r="AD56" s="402"/>
      <c r="AE56" s="402"/>
      <c r="AF56" s="402"/>
      <c r="AG56" s="402"/>
      <c r="AH56" s="402"/>
      <c r="AI56" s="402"/>
      <c r="AJ56" s="402"/>
      <c r="AK56" s="402"/>
      <c r="AL56" s="403"/>
      <c r="AM56" s="648"/>
      <c r="AN56" s="648"/>
      <c r="AO56" s="648"/>
      <c r="AP56" s="648"/>
      <c r="AQ56" s="648"/>
      <c r="AR56" s="648"/>
      <c r="AS56" s="648"/>
      <c r="AT56" s="648"/>
      <c r="AU56" s="648"/>
      <c r="AV56" s="648"/>
      <c r="AW56" s="648"/>
      <c r="AX56" s="648"/>
      <c r="AY56" s="403"/>
      <c r="AZ56" s="404"/>
      <c r="BA56" s="363"/>
      <c r="BB56" s="363"/>
      <c r="BC56" s="363"/>
      <c r="BD56" s="363"/>
      <c r="BE56" s="363"/>
      <c r="BF56" s="363"/>
      <c r="BG56" s="363"/>
      <c r="BH56" s="363"/>
      <c r="BI56" s="363"/>
      <c r="BJ56" s="363"/>
    </row>
    <row r="57" spans="1:62" ht="93" customHeight="1" x14ac:dyDescent="0.3">
      <c r="A57" s="651"/>
      <c r="B57" s="652" t="s">
        <v>361</v>
      </c>
      <c r="C57" s="650"/>
      <c r="D57" s="650"/>
      <c r="E57" s="650"/>
      <c r="F57" s="417"/>
      <c r="G57" s="419"/>
      <c r="H57" s="400"/>
      <c r="I57" s="400"/>
      <c r="J57" s="400"/>
      <c r="K57" s="400"/>
      <c r="L57" s="400"/>
      <c r="M57" s="400"/>
      <c r="N57" s="400"/>
      <c r="U57" s="401"/>
      <c r="V57" s="647"/>
      <c r="W57" s="402"/>
      <c r="X57" s="402"/>
      <c r="Y57" s="402"/>
      <c r="Z57" s="402"/>
      <c r="AA57" s="402"/>
      <c r="AB57" s="402"/>
      <c r="AC57" s="402"/>
      <c r="AD57" s="402"/>
      <c r="AE57" s="402"/>
      <c r="AF57" s="402"/>
      <c r="AG57" s="402"/>
      <c r="AH57" s="402"/>
      <c r="AI57" s="402"/>
      <c r="AJ57" s="402"/>
      <c r="AK57" s="402"/>
      <c r="AL57" s="403"/>
      <c r="AM57" s="648"/>
      <c r="AN57" s="648"/>
      <c r="AO57" s="648"/>
      <c r="AP57" s="648"/>
      <c r="AQ57" s="648"/>
      <c r="AR57" s="648"/>
      <c r="AS57" s="648"/>
      <c r="AT57" s="648"/>
      <c r="AU57" s="648"/>
      <c r="AV57" s="648"/>
      <c r="AW57" s="648"/>
      <c r="AX57" s="648"/>
      <c r="AY57" s="403"/>
      <c r="AZ57" s="404"/>
      <c r="BA57" s="363"/>
      <c r="BB57" s="363"/>
      <c r="BC57" s="363"/>
      <c r="BD57" s="363"/>
      <c r="BE57" s="363"/>
      <c r="BF57" s="363"/>
      <c r="BG57" s="363"/>
      <c r="BH57" s="363"/>
      <c r="BI57" s="363"/>
      <c r="BJ57" s="363"/>
    </row>
    <row r="58" spans="1:62" ht="93" customHeight="1" x14ac:dyDescent="0.3">
      <c r="F58" s="399"/>
      <c r="G58" s="400"/>
      <c r="H58" s="400"/>
      <c r="I58" s="400"/>
      <c r="J58" s="400"/>
      <c r="K58" s="400"/>
      <c r="L58" s="400"/>
      <c r="M58" s="400"/>
      <c r="N58" s="400"/>
      <c r="U58" s="401"/>
      <c r="V58" s="647"/>
      <c r="W58" s="402"/>
      <c r="X58" s="402"/>
      <c r="Y58" s="402"/>
      <c r="Z58" s="402"/>
      <c r="AA58" s="402"/>
      <c r="AB58" s="402"/>
      <c r="AC58" s="402"/>
      <c r="AD58" s="402"/>
      <c r="AE58" s="402"/>
      <c r="AF58" s="402"/>
      <c r="AG58" s="402"/>
      <c r="AH58" s="402"/>
      <c r="AI58" s="402"/>
      <c r="AJ58" s="402"/>
      <c r="AK58" s="402"/>
      <c r="AL58" s="403"/>
      <c r="AM58" s="648"/>
      <c r="AN58" s="648"/>
      <c r="AO58" s="648"/>
      <c r="AP58" s="648"/>
      <c r="AQ58" s="648"/>
      <c r="AR58" s="648"/>
      <c r="AS58" s="648"/>
      <c r="AT58" s="648"/>
      <c r="AU58" s="648"/>
      <c r="AV58" s="648"/>
      <c r="AW58" s="648"/>
      <c r="AX58" s="648"/>
      <c r="AY58" s="403"/>
      <c r="AZ58" s="404"/>
      <c r="BA58" s="363"/>
      <c r="BB58" s="363"/>
      <c r="BC58" s="363"/>
      <c r="BD58" s="363"/>
      <c r="BE58" s="363"/>
      <c r="BF58" s="363"/>
      <c r="BG58" s="363"/>
      <c r="BH58" s="363"/>
      <c r="BI58" s="363"/>
      <c r="BJ58" s="363"/>
    </row>
    <row r="79" spans="6:62" ht="93" customHeight="1" x14ac:dyDescent="0.3">
      <c r="F79" s="399"/>
      <c r="G79" s="400"/>
      <c r="H79" s="400"/>
      <c r="I79" s="400"/>
      <c r="J79" s="400"/>
      <c r="K79" s="400"/>
      <c r="L79" s="400"/>
      <c r="M79" s="400"/>
      <c r="N79" s="400"/>
      <c r="U79" s="401"/>
      <c r="V79" s="647"/>
      <c r="W79" s="402"/>
      <c r="X79" s="402"/>
      <c r="Y79" s="402"/>
      <c r="Z79" s="402"/>
      <c r="AA79" s="402"/>
      <c r="AB79" s="402"/>
      <c r="AC79" s="402"/>
      <c r="AD79" s="402"/>
      <c r="AE79" s="402"/>
      <c r="AF79" s="402"/>
      <c r="AG79" s="402"/>
      <c r="AH79" s="402"/>
      <c r="AI79" s="402"/>
      <c r="AJ79" s="402"/>
      <c r="AK79" s="402"/>
      <c r="AL79" s="403"/>
      <c r="AM79" s="648"/>
      <c r="AN79" s="648"/>
      <c r="AO79" s="648"/>
      <c r="AP79" s="648"/>
      <c r="AQ79" s="648"/>
      <c r="AR79" s="648"/>
      <c r="AS79" s="648"/>
      <c r="AT79" s="648"/>
      <c r="AU79" s="648"/>
      <c r="AV79" s="648"/>
      <c r="AW79" s="648"/>
      <c r="AX79" s="648"/>
      <c r="AY79" s="403"/>
      <c r="AZ79" s="404"/>
      <c r="BA79" s="363"/>
      <c r="BB79" s="363"/>
      <c r="BC79" s="363"/>
      <c r="BD79" s="363"/>
      <c r="BE79" s="363"/>
      <c r="BF79" s="363"/>
      <c r="BG79" s="363"/>
      <c r="BH79" s="363"/>
      <c r="BI79" s="363"/>
      <c r="BJ79" s="363"/>
    </row>
    <row r="80" spans="6:62" ht="93" customHeight="1" x14ac:dyDescent="0.3">
      <c r="F80" s="399"/>
      <c r="G80" s="400"/>
      <c r="H80" s="400"/>
      <c r="I80" s="400"/>
      <c r="J80" s="400"/>
      <c r="K80" s="400"/>
      <c r="L80" s="400"/>
      <c r="M80" s="400"/>
      <c r="N80" s="400"/>
      <c r="U80" s="401"/>
      <c r="V80" s="647"/>
      <c r="W80" s="402"/>
      <c r="X80" s="402"/>
      <c r="Y80" s="402"/>
      <c r="Z80" s="402"/>
      <c r="AA80" s="402"/>
      <c r="AB80" s="402"/>
      <c r="AC80" s="402"/>
      <c r="AD80" s="402"/>
      <c r="AE80" s="402"/>
      <c r="AF80" s="402"/>
      <c r="AG80" s="402"/>
      <c r="AH80" s="402"/>
      <c r="AI80" s="402"/>
      <c r="AJ80" s="402"/>
      <c r="AK80" s="402"/>
      <c r="AL80" s="403"/>
      <c r="AM80" s="648"/>
      <c r="AN80" s="648"/>
      <c r="AO80" s="648"/>
      <c r="AP80" s="648"/>
      <c r="AQ80" s="648"/>
      <c r="AR80" s="648"/>
      <c r="AS80" s="648"/>
      <c r="AT80" s="648"/>
      <c r="AU80" s="648"/>
      <c r="AV80" s="648"/>
      <c r="AW80" s="648"/>
      <c r="AX80" s="648"/>
      <c r="AY80" s="403"/>
      <c r="AZ80" s="404"/>
      <c r="BA80" s="363"/>
      <c r="BB80" s="363"/>
      <c r="BC80" s="363"/>
      <c r="BD80" s="363"/>
      <c r="BE80" s="363"/>
      <c r="BF80" s="363"/>
      <c r="BG80" s="363"/>
      <c r="BH80" s="363"/>
      <c r="BI80" s="363"/>
      <c r="BJ80" s="363"/>
    </row>
    <row r="81" spans="6:62" ht="93" customHeight="1" x14ac:dyDescent="0.3">
      <c r="F81" s="399"/>
      <c r="G81" s="400"/>
      <c r="H81" s="400"/>
      <c r="I81" s="400"/>
      <c r="J81" s="400"/>
      <c r="K81" s="400"/>
      <c r="L81" s="400"/>
      <c r="M81" s="400"/>
      <c r="N81" s="400"/>
      <c r="U81" s="401"/>
      <c r="V81" s="647"/>
      <c r="W81" s="402"/>
      <c r="X81" s="402"/>
      <c r="Y81" s="402"/>
      <c r="Z81" s="402"/>
      <c r="AA81" s="402"/>
      <c r="AB81" s="402"/>
      <c r="AC81" s="402"/>
      <c r="AD81" s="402"/>
      <c r="AE81" s="402"/>
      <c r="AF81" s="402"/>
      <c r="AG81" s="402"/>
      <c r="AH81" s="402"/>
      <c r="AI81" s="402"/>
      <c r="AJ81" s="402"/>
      <c r="AK81" s="402"/>
      <c r="AL81" s="403"/>
      <c r="AM81" s="648"/>
      <c r="AN81" s="648"/>
      <c r="AO81" s="648"/>
      <c r="AP81" s="648"/>
      <c r="AQ81" s="648"/>
      <c r="AR81" s="648"/>
      <c r="AS81" s="648"/>
      <c r="AT81" s="648"/>
      <c r="AU81" s="648"/>
      <c r="AV81" s="648"/>
      <c r="AW81" s="648"/>
      <c r="AX81" s="648"/>
      <c r="AY81" s="403"/>
      <c r="AZ81" s="404"/>
      <c r="BA81" s="363"/>
      <c r="BB81" s="363"/>
      <c r="BC81" s="363"/>
      <c r="BD81" s="363"/>
      <c r="BE81" s="363"/>
      <c r="BF81" s="363"/>
      <c r="BG81" s="363"/>
      <c r="BH81" s="363"/>
      <c r="BI81" s="363"/>
      <c r="BJ81" s="363"/>
    </row>
    <row r="82" spans="6:62" ht="93" customHeight="1" x14ac:dyDescent="0.3">
      <c r="F82" s="399"/>
      <c r="G82" s="400"/>
      <c r="H82" s="400"/>
      <c r="I82" s="400"/>
      <c r="J82" s="400"/>
      <c r="K82" s="400"/>
      <c r="L82" s="400"/>
      <c r="M82" s="400"/>
      <c r="N82" s="400"/>
      <c r="U82" s="401"/>
      <c r="V82" s="647"/>
      <c r="W82" s="402"/>
      <c r="X82" s="402"/>
      <c r="Y82" s="402"/>
      <c r="Z82" s="402"/>
      <c r="AA82" s="402"/>
      <c r="AB82" s="402"/>
      <c r="AC82" s="402"/>
      <c r="AD82" s="402"/>
      <c r="AE82" s="402"/>
      <c r="AF82" s="402"/>
      <c r="AG82" s="402"/>
      <c r="AH82" s="402"/>
      <c r="AI82" s="402"/>
      <c r="AJ82" s="402"/>
      <c r="AK82" s="402"/>
      <c r="AL82" s="403"/>
      <c r="AM82" s="648"/>
      <c r="AN82" s="648"/>
      <c r="AO82" s="648"/>
      <c r="AP82" s="648"/>
      <c r="AQ82" s="648"/>
      <c r="AR82" s="648"/>
      <c r="AS82" s="648"/>
      <c r="AT82" s="648"/>
      <c r="AU82" s="648"/>
      <c r="AV82" s="648"/>
      <c r="AW82" s="648"/>
      <c r="AX82" s="648"/>
      <c r="AY82" s="403"/>
      <c r="AZ82" s="404"/>
      <c r="BA82" s="363"/>
      <c r="BB82" s="363"/>
      <c r="BC82" s="363"/>
      <c r="BD82" s="363"/>
      <c r="BE82" s="363"/>
      <c r="BF82" s="363"/>
      <c r="BG82" s="363"/>
      <c r="BH82" s="363"/>
      <c r="BI82" s="363"/>
      <c r="BJ82" s="363"/>
    </row>
    <row r="83" spans="6:62" ht="93" customHeight="1" x14ac:dyDescent="0.3">
      <c r="F83" s="399"/>
      <c r="G83" s="400"/>
      <c r="H83" s="400"/>
      <c r="I83" s="400"/>
      <c r="J83" s="400"/>
      <c r="K83" s="400"/>
      <c r="L83" s="400"/>
      <c r="M83" s="400"/>
      <c r="N83" s="400"/>
      <c r="U83" s="401"/>
      <c r="V83" s="647"/>
      <c r="W83" s="402"/>
      <c r="X83" s="402"/>
      <c r="Y83" s="402"/>
      <c r="Z83" s="402"/>
      <c r="AA83" s="402"/>
      <c r="AB83" s="402"/>
      <c r="AC83" s="402"/>
      <c r="AD83" s="402"/>
      <c r="AE83" s="402"/>
      <c r="AF83" s="402"/>
      <c r="AG83" s="402"/>
      <c r="AH83" s="402"/>
      <c r="AI83" s="402"/>
      <c r="AJ83" s="402"/>
      <c r="AK83" s="402"/>
      <c r="AL83" s="403"/>
      <c r="AM83" s="648"/>
      <c r="AN83" s="648"/>
      <c r="AO83" s="648"/>
      <c r="AP83" s="648"/>
      <c r="AQ83" s="648"/>
      <c r="AR83" s="648"/>
      <c r="AS83" s="648"/>
      <c r="AT83" s="648"/>
      <c r="AU83" s="648"/>
      <c r="AV83" s="648"/>
      <c r="AW83" s="648"/>
      <c r="AX83" s="648"/>
      <c r="AY83" s="403"/>
      <c r="AZ83" s="404"/>
      <c r="BA83" s="363"/>
      <c r="BB83" s="363"/>
      <c r="BC83" s="363"/>
      <c r="BD83" s="363"/>
      <c r="BE83" s="363"/>
      <c r="BF83" s="363"/>
      <c r="BG83" s="363"/>
      <c r="BH83" s="363"/>
      <c r="BI83" s="363"/>
      <c r="BJ83" s="363"/>
    </row>
    <row r="84" spans="6:62" ht="93" customHeight="1" x14ac:dyDescent="0.3">
      <c r="F84" s="399"/>
      <c r="G84" s="400"/>
      <c r="H84" s="400"/>
      <c r="I84" s="400"/>
      <c r="J84" s="400"/>
      <c r="K84" s="400"/>
      <c r="L84" s="400"/>
      <c r="M84" s="400"/>
      <c r="N84" s="400"/>
      <c r="U84" s="401"/>
      <c r="V84" s="647"/>
      <c r="W84" s="402"/>
      <c r="X84" s="402"/>
      <c r="Y84" s="402"/>
      <c r="Z84" s="402"/>
      <c r="AA84" s="402"/>
      <c r="AB84" s="402"/>
      <c r="AC84" s="402"/>
      <c r="AD84" s="402"/>
      <c r="AE84" s="402"/>
      <c r="AF84" s="402"/>
      <c r="AG84" s="402"/>
      <c r="AH84" s="402"/>
      <c r="AI84" s="402"/>
      <c r="AJ84" s="402"/>
      <c r="AK84" s="402"/>
      <c r="AL84" s="403"/>
      <c r="AM84" s="648"/>
      <c r="AN84" s="648"/>
      <c r="AO84" s="648"/>
      <c r="AP84" s="648"/>
      <c r="AQ84" s="648"/>
      <c r="AR84" s="648"/>
      <c r="AS84" s="648"/>
      <c r="AT84" s="648"/>
      <c r="AU84" s="648"/>
      <c r="AV84" s="648"/>
      <c r="AW84" s="648"/>
      <c r="AX84" s="648"/>
      <c r="AY84" s="403"/>
      <c r="AZ84" s="404"/>
      <c r="BA84" s="363"/>
      <c r="BB84" s="363"/>
      <c r="BC84" s="363"/>
      <c r="BD84" s="363"/>
      <c r="BE84" s="363"/>
      <c r="BF84" s="363"/>
      <c r="BG84" s="363"/>
      <c r="BH84" s="363"/>
      <c r="BI84" s="363"/>
      <c r="BJ84" s="363"/>
    </row>
    <row r="85" spans="6:62" ht="93" customHeight="1" x14ac:dyDescent="0.3">
      <c r="F85" s="399"/>
      <c r="G85" s="400"/>
      <c r="H85" s="400"/>
      <c r="I85" s="400"/>
      <c r="J85" s="400"/>
      <c r="K85" s="400"/>
      <c r="L85" s="400"/>
      <c r="M85" s="400"/>
      <c r="N85" s="400"/>
      <c r="U85" s="401"/>
      <c r="V85" s="647"/>
      <c r="W85" s="402"/>
      <c r="X85" s="402"/>
      <c r="Y85" s="402"/>
      <c r="Z85" s="402"/>
      <c r="AA85" s="402"/>
      <c r="AB85" s="402"/>
      <c r="AC85" s="402"/>
      <c r="AD85" s="402"/>
      <c r="AE85" s="402"/>
      <c r="AF85" s="402"/>
      <c r="AG85" s="402"/>
      <c r="AH85" s="402"/>
      <c r="AI85" s="402"/>
      <c r="AJ85" s="402"/>
      <c r="AK85" s="402"/>
      <c r="AL85" s="403"/>
      <c r="AM85" s="648"/>
      <c r="AN85" s="648"/>
      <c r="AO85" s="648"/>
      <c r="AP85" s="648"/>
      <c r="AQ85" s="648"/>
      <c r="AR85" s="648"/>
      <c r="AS85" s="648"/>
      <c r="AT85" s="648"/>
      <c r="AU85" s="648"/>
      <c r="AV85" s="648"/>
      <c r="AW85" s="648"/>
      <c r="AX85" s="648"/>
      <c r="AY85" s="403"/>
      <c r="AZ85" s="404"/>
      <c r="BA85" s="363"/>
      <c r="BB85" s="363"/>
      <c r="BC85" s="363"/>
      <c r="BD85" s="363"/>
      <c r="BE85" s="363"/>
      <c r="BF85" s="363"/>
      <c r="BG85" s="363"/>
      <c r="BH85" s="363"/>
      <c r="BI85" s="363"/>
      <c r="BJ85" s="363"/>
    </row>
    <row r="86" spans="6:62" ht="93" customHeight="1" x14ac:dyDescent="0.3">
      <c r="F86" s="399"/>
      <c r="G86" s="400"/>
      <c r="H86" s="400"/>
      <c r="I86" s="400"/>
      <c r="J86" s="400"/>
      <c r="K86" s="400"/>
      <c r="L86" s="400"/>
      <c r="M86" s="400"/>
      <c r="N86" s="400"/>
      <c r="U86" s="401"/>
      <c r="V86" s="647"/>
      <c r="W86" s="402"/>
      <c r="X86" s="402"/>
      <c r="Y86" s="402"/>
      <c r="Z86" s="402"/>
      <c r="AA86" s="402"/>
      <c r="AB86" s="402"/>
      <c r="AC86" s="402"/>
      <c r="AD86" s="402"/>
      <c r="AE86" s="402"/>
      <c r="AF86" s="402"/>
      <c r="AG86" s="402"/>
      <c r="AH86" s="402"/>
      <c r="AI86" s="402"/>
      <c r="AJ86" s="402"/>
      <c r="AK86" s="402"/>
      <c r="AL86" s="403"/>
      <c r="AM86" s="648"/>
      <c r="AN86" s="648"/>
      <c r="AO86" s="648"/>
      <c r="AP86" s="648"/>
      <c r="AQ86" s="648"/>
      <c r="AR86" s="648"/>
      <c r="AS86" s="648"/>
      <c r="AT86" s="648"/>
      <c r="AU86" s="648"/>
      <c r="AV86" s="648"/>
      <c r="AW86" s="648"/>
      <c r="AX86" s="648"/>
      <c r="AY86" s="403"/>
      <c r="AZ86" s="404"/>
      <c r="BA86" s="363"/>
      <c r="BB86" s="363"/>
      <c r="BC86" s="363"/>
      <c r="BD86" s="363"/>
      <c r="BE86" s="363"/>
      <c r="BF86" s="363"/>
      <c r="BG86" s="363"/>
      <c r="BH86" s="363"/>
      <c r="BI86" s="363"/>
      <c r="BJ86" s="363"/>
    </row>
    <row r="87" spans="6:62" ht="93" customHeight="1" x14ac:dyDescent="0.3">
      <c r="F87" s="399"/>
      <c r="G87" s="400"/>
      <c r="H87" s="400"/>
      <c r="I87" s="400"/>
      <c r="J87" s="400"/>
      <c r="K87" s="400"/>
      <c r="L87" s="400"/>
      <c r="M87" s="400"/>
      <c r="N87" s="400"/>
      <c r="U87" s="401"/>
      <c r="V87" s="647"/>
      <c r="W87" s="402"/>
      <c r="X87" s="402"/>
      <c r="Y87" s="402"/>
      <c r="Z87" s="402"/>
      <c r="AA87" s="402"/>
      <c r="AB87" s="402"/>
      <c r="AC87" s="402"/>
      <c r="AD87" s="402"/>
      <c r="AE87" s="402"/>
      <c r="AF87" s="402"/>
      <c r="AG87" s="402"/>
      <c r="AH87" s="402"/>
      <c r="AI87" s="402"/>
      <c r="AJ87" s="402"/>
      <c r="AK87" s="402"/>
      <c r="AL87" s="403"/>
      <c r="AM87" s="648"/>
      <c r="AN87" s="648"/>
      <c r="AO87" s="648"/>
      <c r="AP87" s="648"/>
      <c r="AQ87" s="648"/>
      <c r="AR87" s="648"/>
      <c r="AS87" s="648"/>
      <c r="AT87" s="648"/>
      <c r="AU87" s="648"/>
      <c r="AV87" s="648"/>
      <c r="AW87" s="648"/>
      <c r="AX87" s="648"/>
      <c r="AY87" s="403"/>
      <c r="AZ87" s="404"/>
      <c r="BA87" s="363"/>
      <c r="BB87" s="363"/>
      <c r="BC87" s="363"/>
      <c r="BD87" s="363"/>
      <c r="BE87" s="363"/>
      <c r="BF87" s="363"/>
      <c r="BG87" s="363"/>
      <c r="BH87" s="363"/>
      <c r="BI87" s="363"/>
      <c r="BJ87" s="363"/>
    </row>
    <row r="88" spans="6:62" ht="93" customHeight="1" x14ac:dyDescent="0.3">
      <c r="F88" s="399"/>
      <c r="G88" s="400"/>
      <c r="H88" s="400"/>
      <c r="I88" s="400"/>
      <c r="J88" s="400"/>
      <c r="K88" s="400"/>
      <c r="L88" s="400"/>
      <c r="M88" s="400"/>
      <c r="N88" s="400"/>
      <c r="U88" s="401"/>
      <c r="V88" s="647"/>
      <c r="W88" s="402"/>
      <c r="X88" s="402"/>
      <c r="Y88" s="402"/>
      <c r="Z88" s="402"/>
      <c r="AA88" s="402"/>
      <c r="AB88" s="402"/>
      <c r="AC88" s="402"/>
      <c r="AD88" s="402"/>
      <c r="AE88" s="402"/>
      <c r="AF88" s="402"/>
      <c r="AG88" s="402"/>
      <c r="AH88" s="402"/>
      <c r="AI88" s="402"/>
      <c r="AJ88" s="402"/>
      <c r="AK88" s="402"/>
      <c r="AL88" s="403"/>
      <c r="AM88" s="648"/>
      <c r="AN88" s="648"/>
      <c r="AO88" s="648"/>
      <c r="AP88" s="648"/>
      <c r="AQ88" s="648"/>
      <c r="AR88" s="648"/>
      <c r="AS88" s="648"/>
      <c r="AT88" s="648"/>
      <c r="AU88" s="648"/>
      <c r="AV88" s="648"/>
      <c r="AW88" s="648"/>
      <c r="AX88" s="648"/>
      <c r="AY88" s="403"/>
      <c r="AZ88" s="404"/>
      <c r="BA88" s="363"/>
      <c r="BB88" s="363"/>
      <c r="BC88" s="363"/>
      <c r="BD88" s="363"/>
      <c r="BE88" s="363"/>
      <c r="BF88" s="363"/>
      <c r="BG88" s="363"/>
      <c r="BH88" s="363"/>
      <c r="BI88" s="363"/>
      <c r="BJ88" s="363"/>
    </row>
    <row r="89" spans="6:62" ht="93" customHeight="1" x14ac:dyDescent="0.3">
      <c r="F89" s="399"/>
      <c r="G89" s="400"/>
      <c r="H89" s="400"/>
      <c r="I89" s="400"/>
      <c r="J89" s="400"/>
      <c r="K89" s="400"/>
      <c r="L89" s="400"/>
      <c r="M89" s="400"/>
      <c r="N89" s="400"/>
      <c r="U89" s="401"/>
      <c r="V89" s="647"/>
      <c r="W89" s="402"/>
      <c r="X89" s="402"/>
      <c r="Y89" s="402"/>
      <c r="Z89" s="402"/>
      <c r="AA89" s="402"/>
      <c r="AB89" s="402"/>
      <c r="AC89" s="402"/>
      <c r="AD89" s="402"/>
      <c r="AE89" s="402"/>
      <c r="AF89" s="402"/>
      <c r="AG89" s="402"/>
      <c r="AH89" s="402"/>
      <c r="AI89" s="402"/>
      <c r="AJ89" s="402"/>
      <c r="AK89" s="402"/>
      <c r="AL89" s="403"/>
      <c r="AM89" s="648"/>
      <c r="AN89" s="648"/>
      <c r="AO89" s="648"/>
      <c r="AP89" s="648"/>
      <c r="AQ89" s="648"/>
      <c r="AR89" s="648"/>
      <c r="AS89" s="648"/>
      <c r="AT89" s="648"/>
      <c r="AU89" s="648"/>
      <c r="AV89" s="648"/>
      <c r="AW89" s="648"/>
      <c r="AX89" s="648"/>
      <c r="AY89" s="403"/>
      <c r="AZ89" s="404"/>
      <c r="BA89" s="363"/>
      <c r="BB89" s="363"/>
      <c r="BC89" s="363"/>
      <c r="BD89" s="363"/>
      <c r="BE89" s="363"/>
      <c r="BF89" s="363"/>
      <c r="BG89" s="363"/>
      <c r="BH89" s="363"/>
      <c r="BI89" s="363"/>
      <c r="BJ89" s="363"/>
    </row>
    <row r="90" spans="6:62" ht="93" customHeight="1" x14ac:dyDescent="0.3">
      <c r="F90" s="399"/>
      <c r="G90" s="400"/>
      <c r="H90" s="400"/>
      <c r="I90" s="400"/>
      <c r="J90" s="400"/>
      <c r="K90" s="400"/>
      <c r="L90" s="400"/>
      <c r="M90" s="400"/>
      <c r="N90" s="400"/>
      <c r="U90" s="401"/>
      <c r="V90" s="647"/>
      <c r="W90" s="402"/>
      <c r="X90" s="402"/>
      <c r="Y90" s="402"/>
      <c r="Z90" s="402"/>
      <c r="AA90" s="402"/>
      <c r="AB90" s="402"/>
      <c r="AC90" s="402"/>
      <c r="AD90" s="402"/>
      <c r="AE90" s="402"/>
      <c r="AF90" s="402"/>
      <c r="AG90" s="402"/>
      <c r="AH90" s="402"/>
      <c r="AI90" s="402"/>
      <c r="AJ90" s="402"/>
      <c r="AK90" s="402"/>
      <c r="AL90" s="403"/>
      <c r="AM90" s="648"/>
      <c r="AN90" s="648"/>
      <c r="AO90" s="648"/>
      <c r="AP90" s="648"/>
      <c r="AQ90" s="648"/>
      <c r="AR90" s="648"/>
      <c r="AS90" s="648"/>
      <c r="AT90" s="648"/>
      <c r="AU90" s="648"/>
      <c r="AV90" s="648"/>
      <c r="AW90" s="648"/>
      <c r="AX90" s="648"/>
      <c r="AY90" s="403"/>
      <c r="AZ90" s="404"/>
      <c r="BA90" s="363"/>
      <c r="BB90" s="363"/>
      <c r="BC90" s="363"/>
      <c r="BD90" s="363"/>
      <c r="BE90" s="363"/>
      <c r="BF90" s="363"/>
      <c r="BG90" s="363"/>
      <c r="BH90" s="363"/>
      <c r="BI90" s="363"/>
      <c r="BJ90" s="363"/>
    </row>
    <row r="91" spans="6:62" ht="93" customHeight="1" x14ac:dyDescent="0.3">
      <c r="F91" s="399"/>
      <c r="G91" s="400"/>
      <c r="H91" s="400"/>
      <c r="I91" s="400"/>
      <c r="J91" s="400"/>
      <c r="K91" s="400"/>
      <c r="L91" s="400"/>
      <c r="M91" s="400"/>
      <c r="N91" s="400"/>
      <c r="U91" s="401"/>
      <c r="V91" s="647"/>
      <c r="W91" s="402"/>
      <c r="X91" s="402"/>
      <c r="Y91" s="402"/>
      <c r="Z91" s="402"/>
      <c r="AA91" s="402"/>
      <c r="AB91" s="402"/>
      <c r="AC91" s="402"/>
      <c r="AD91" s="402"/>
      <c r="AE91" s="402"/>
      <c r="AF91" s="402"/>
      <c r="AG91" s="402"/>
      <c r="AH91" s="402"/>
      <c r="AI91" s="402"/>
      <c r="AJ91" s="402"/>
      <c r="AK91" s="402"/>
      <c r="AL91" s="403"/>
      <c r="AM91" s="648"/>
      <c r="AN91" s="648"/>
      <c r="AO91" s="648"/>
      <c r="AP91" s="648"/>
      <c r="AQ91" s="648"/>
      <c r="AR91" s="648"/>
      <c r="AS91" s="648"/>
      <c r="AT91" s="648"/>
      <c r="AU91" s="648"/>
      <c r="AV91" s="648"/>
      <c r="AW91" s="648"/>
      <c r="AX91" s="648"/>
      <c r="AY91" s="403"/>
      <c r="AZ91" s="404"/>
      <c r="BA91" s="363"/>
      <c r="BB91" s="363"/>
      <c r="BC91" s="363"/>
      <c r="BD91" s="363"/>
      <c r="BE91" s="363"/>
      <c r="BF91" s="363"/>
      <c r="BG91" s="363"/>
      <c r="BH91" s="363"/>
      <c r="BI91" s="363"/>
      <c r="BJ91" s="363"/>
    </row>
    <row r="92" spans="6:62" ht="93" customHeight="1" x14ac:dyDescent="0.3">
      <c r="F92" s="399"/>
      <c r="G92" s="400"/>
      <c r="H92" s="400"/>
      <c r="I92" s="400"/>
      <c r="J92" s="400"/>
      <c r="K92" s="400"/>
      <c r="L92" s="400"/>
      <c r="M92" s="400"/>
      <c r="N92" s="400"/>
      <c r="U92" s="401"/>
      <c r="V92" s="647"/>
      <c r="W92" s="402"/>
      <c r="X92" s="402"/>
      <c r="Y92" s="402"/>
      <c r="Z92" s="402"/>
      <c r="AA92" s="402"/>
      <c r="AB92" s="402"/>
      <c r="AC92" s="402"/>
      <c r="AD92" s="402"/>
      <c r="AE92" s="402"/>
      <c r="AF92" s="402"/>
      <c r="AG92" s="402"/>
      <c r="AH92" s="402"/>
      <c r="AI92" s="402"/>
      <c r="AJ92" s="402"/>
      <c r="AK92" s="402"/>
      <c r="AL92" s="403"/>
      <c r="AM92" s="648"/>
      <c r="AN92" s="648"/>
      <c r="AO92" s="648"/>
      <c r="AP92" s="648"/>
      <c r="AQ92" s="648"/>
      <c r="AR92" s="648"/>
      <c r="AS92" s="648"/>
      <c r="AT92" s="648"/>
      <c r="AU92" s="648"/>
      <c r="AV92" s="648"/>
      <c r="AW92" s="648"/>
      <c r="AX92" s="648"/>
      <c r="AY92" s="403"/>
      <c r="AZ92" s="404"/>
      <c r="BA92" s="363"/>
      <c r="BB92" s="363"/>
      <c r="BC92" s="363"/>
      <c r="BD92" s="363"/>
      <c r="BE92" s="363"/>
      <c r="BF92" s="363"/>
      <c r="BG92" s="363"/>
      <c r="BH92" s="363"/>
      <c r="BI92" s="363"/>
      <c r="BJ92" s="363"/>
    </row>
    <row r="93" spans="6:62" ht="93" customHeight="1" x14ac:dyDescent="0.3">
      <c r="F93" s="399"/>
      <c r="G93" s="400"/>
      <c r="H93" s="400"/>
      <c r="I93" s="400"/>
      <c r="J93" s="400"/>
      <c r="K93" s="400"/>
      <c r="L93" s="400"/>
      <c r="M93" s="400"/>
      <c r="N93" s="400"/>
      <c r="U93" s="401"/>
      <c r="V93" s="647"/>
      <c r="W93" s="402"/>
      <c r="X93" s="402"/>
      <c r="Y93" s="402"/>
      <c r="Z93" s="402"/>
      <c r="AA93" s="402"/>
      <c r="AB93" s="402"/>
      <c r="AC93" s="402"/>
      <c r="AD93" s="402"/>
      <c r="AE93" s="402"/>
      <c r="AF93" s="402"/>
      <c r="AG93" s="402"/>
      <c r="AH93" s="402"/>
      <c r="AI93" s="402"/>
      <c r="AJ93" s="402"/>
      <c r="AK93" s="402"/>
      <c r="AL93" s="403"/>
      <c r="AM93" s="648"/>
      <c r="AN93" s="648"/>
      <c r="AO93" s="648"/>
      <c r="AP93" s="648"/>
      <c r="AQ93" s="648"/>
      <c r="AR93" s="648"/>
      <c r="AS93" s="648"/>
      <c r="AT93" s="648"/>
      <c r="AU93" s="648"/>
      <c r="AV93" s="648"/>
      <c r="AW93" s="648"/>
      <c r="AX93" s="648"/>
      <c r="AY93" s="403"/>
      <c r="AZ93" s="404"/>
      <c r="BA93" s="363"/>
      <c r="BB93" s="363"/>
      <c r="BC93" s="363"/>
      <c r="BD93" s="363"/>
      <c r="BE93" s="363"/>
      <c r="BF93" s="363"/>
      <c r="BG93" s="363"/>
      <c r="BH93" s="363"/>
      <c r="BI93" s="363"/>
      <c r="BJ93" s="363"/>
    </row>
    <row r="94" spans="6:62" ht="93" customHeight="1" x14ac:dyDescent="0.3">
      <c r="F94" s="399"/>
      <c r="G94" s="400"/>
      <c r="H94" s="400"/>
      <c r="I94" s="400"/>
      <c r="J94" s="400"/>
      <c r="K94" s="400"/>
      <c r="L94" s="400"/>
      <c r="M94" s="400"/>
      <c r="N94" s="400"/>
      <c r="U94" s="401"/>
      <c r="V94" s="647"/>
      <c r="W94" s="402"/>
      <c r="X94" s="402"/>
      <c r="Y94" s="402"/>
      <c r="Z94" s="402"/>
      <c r="AA94" s="402"/>
      <c r="AB94" s="402"/>
      <c r="AC94" s="402"/>
      <c r="AD94" s="402"/>
      <c r="AE94" s="402"/>
      <c r="AF94" s="402"/>
      <c r="AG94" s="402"/>
      <c r="AH94" s="402"/>
      <c r="AI94" s="402"/>
      <c r="AJ94" s="402"/>
      <c r="AK94" s="402"/>
      <c r="AL94" s="403"/>
      <c r="AM94" s="648"/>
      <c r="AN94" s="648"/>
      <c r="AO94" s="648"/>
      <c r="AP94" s="648"/>
      <c r="AQ94" s="648"/>
      <c r="AR94" s="648"/>
      <c r="AS94" s="648"/>
      <c r="AT94" s="648"/>
      <c r="AU94" s="648"/>
      <c r="AV94" s="648"/>
      <c r="AW94" s="648"/>
      <c r="AX94" s="648"/>
      <c r="AY94" s="403"/>
      <c r="AZ94" s="404"/>
      <c r="BA94" s="363"/>
      <c r="BB94" s="363"/>
      <c r="BC94" s="363"/>
      <c r="BD94" s="363"/>
      <c r="BE94" s="363"/>
      <c r="BF94" s="363"/>
      <c r="BG94" s="363"/>
      <c r="BH94" s="363"/>
      <c r="BI94" s="363"/>
      <c r="BJ94" s="363"/>
    </row>
    <row r="95" spans="6:62" ht="93" customHeight="1" x14ac:dyDescent="0.3">
      <c r="F95" s="399"/>
      <c r="G95" s="400"/>
      <c r="H95" s="400"/>
      <c r="I95" s="400"/>
      <c r="J95" s="400"/>
      <c r="K95" s="400"/>
      <c r="L95" s="400"/>
      <c r="M95" s="400"/>
      <c r="N95" s="400"/>
      <c r="U95" s="401"/>
      <c r="V95" s="647"/>
      <c r="W95" s="402"/>
      <c r="X95" s="402"/>
      <c r="Y95" s="402"/>
      <c r="Z95" s="402"/>
      <c r="AA95" s="402"/>
      <c r="AB95" s="402"/>
      <c r="AC95" s="402"/>
      <c r="AD95" s="402"/>
      <c r="AE95" s="402"/>
      <c r="AF95" s="402"/>
      <c r="AG95" s="402"/>
      <c r="AH95" s="402"/>
      <c r="AI95" s="402"/>
      <c r="AJ95" s="402"/>
      <c r="AK95" s="402"/>
      <c r="AL95" s="403"/>
      <c r="AM95" s="648"/>
      <c r="AN95" s="648"/>
      <c r="AO95" s="648"/>
      <c r="AP95" s="648"/>
      <c r="AQ95" s="648"/>
      <c r="AR95" s="648"/>
      <c r="AS95" s="648"/>
      <c r="AT95" s="648"/>
      <c r="AU95" s="648"/>
      <c r="AV95" s="648"/>
      <c r="AW95" s="648"/>
      <c r="AX95" s="648"/>
      <c r="AY95" s="403"/>
      <c r="AZ95" s="404"/>
      <c r="BA95" s="363"/>
      <c r="BB95" s="363"/>
      <c r="BC95" s="363"/>
      <c r="BD95" s="363"/>
      <c r="BE95" s="363"/>
      <c r="BF95" s="363"/>
      <c r="BG95" s="363"/>
      <c r="BH95" s="363"/>
      <c r="BI95" s="363"/>
      <c r="BJ95" s="363"/>
    </row>
    <row r="96" spans="6:62" ht="93" customHeight="1" x14ac:dyDescent="0.3">
      <c r="F96" s="399"/>
      <c r="G96" s="400"/>
      <c r="H96" s="400"/>
      <c r="I96" s="400"/>
      <c r="J96" s="400"/>
      <c r="K96" s="400"/>
      <c r="L96" s="400"/>
      <c r="M96" s="400"/>
      <c r="N96" s="400"/>
      <c r="U96" s="401"/>
      <c r="V96" s="647"/>
      <c r="W96" s="402"/>
      <c r="X96" s="402"/>
      <c r="Y96" s="402"/>
      <c r="Z96" s="402"/>
      <c r="AA96" s="402"/>
      <c r="AB96" s="402"/>
      <c r="AC96" s="402"/>
      <c r="AD96" s="402"/>
      <c r="AE96" s="402"/>
      <c r="AF96" s="402"/>
      <c r="AG96" s="402"/>
      <c r="AH96" s="402"/>
      <c r="AI96" s="402"/>
      <c r="AJ96" s="402"/>
      <c r="AK96" s="402"/>
      <c r="AL96" s="403"/>
      <c r="AM96" s="648"/>
      <c r="AN96" s="648"/>
      <c r="AO96" s="648"/>
      <c r="AP96" s="648"/>
      <c r="AQ96" s="648"/>
      <c r="AR96" s="648"/>
      <c r="AS96" s="648"/>
      <c r="AT96" s="648"/>
      <c r="AU96" s="648"/>
      <c r="AV96" s="648"/>
      <c r="AW96" s="648"/>
      <c r="AX96" s="648"/>
      <c r="AY96" s="403"/>
      <c r="AZ96" s="404"/>
      <c r="BA96" s="363"/>
      <c r="BB96" s="363"/>
      <c r="BC96" s="363"/>
      <c r="BD96" s="363"/>
      <c r="BE96" s="363"/>
      <c r="BF96" s="363"/>
      <c r="BG96" s="363"/>
      <c r="BH96" s="363"/>
      <c r="BI96" s="363"/>
      <c r="BJ96" s="363"/>
    </row>
    <row r="97" spans="6:62" ht="93" customHeight="1" x14ac:dyDescent="0.3">
      <c r="F97" s="399"/>
      <c r="G97" s="400"/>
      <c r="H97" s="400"/>
      <c r="I97" s="400"/>
      <c r="J97" s="400"/>
      <c r="K97" s="400"/>
      <c r="L97" s="400"/>
      <c r="M97" s="400"/>
      <c r="N97" s="400"/>
      <c r="U97" s="401"/>
      <c r="V97" s="647"/>
      <c r="W97" s="402"/>
      <c r="X97" s="402"/>
      <c r="Y97" s="402"/>
      <c r="Z97" s="402"/>
      <c r="AA97" s="402"/>
      <c r="AB97" s="402"/>
      <c r="AC97" s="402"/>
      <c r="AD97" s="402"/>
      <c r="AE97" s="402"/>
      <c r="AF97" s="402"/>
      <c r="AG97" s="402"/>
      <c r="AH97" s="402"/>
      <c r="AI97" s="402"/>
      <c r="AJ97" s="402"/>
      <c r="AK97" s="402"/>
      <c r="AL97" s="403"/>
      <c r="AM97" s="648"/>
      <c r="AN97" s="648"/>
      <c r="AO97" s="648"/>
      <c r="AP97" s="648"/>
      <c r="AQ97" s="648"/>
      <c r="AR97" s="648"/>
      <c r="AS97" s="648"/>
      <c r="AT97" s="648"/>
      <c r="AU97" s="648"/>
      <c r="AV97" s="648"/>
      <c r="AW97" s="648"/>
      <c r="AX97" s="648"/>
      <c r="AY97" s="403"/>
      <c r="AZ97" s="404"/>
      <c r="BA97" s="363"/>
      <c r="BB97" s="363"/>
      <c r="BC97" s="363"/>
      <c r="BD97" s="363"/>
      <c r="BE97" s="363"/>
      <c r="BF97" s="363"/>
      <c r="BG97" s="363"/>
      <c r="BH97" s="363"/>
      <c r="BI97" s="363"/>
      <c r="BJ97" s="363"/>
    </row>
    <row r="98" spans="6:62" ht="93" customHeight="1" x14ac:dyDescent="0.3">
      <c r="F98" s="399"/>
      <c r="G98" s="400"/>
      <c r="H98" s="400"/>
      <c r="I98" s="400"/>
      <c r="J98" s="400"/>
      <c r="K98" s="400"/>
      <c r="L98" s="400"/>
      <c r="M98" s="400"/>
      <c r="N98" s="400"/>
      <c r="U98" s="401"/>
      <c r="V98" s="647"/>
      <c r="W98" s="402"/>
      <c r="X98" s="402"/>
      <c r="Y98" s="402"/>
      <c r="Z98" s="402"/>
      <c r="AA98" s="402"/>
      <c r="AB98" s="402"/>
      <c r="AC98" s="402"/>
      <c r="AD98" s="402"/>
      <c r="AE98" s="402"/>
      <c r="AF98" s="402"/>
      <c r="AG98" s="402"/>
      <c r="AH98" s="402"/>
      <c r="AI98" s="402"/>
      <c r="AJ98" s="402"/>
      <c r="AK98" s="402"/>
      <c r="AL98" s="403"/>
      <c r="AM98" s="648"/>
      <c r="AN98" s="648"/>
      <c r="AO98" s="648"/>
      <c r="AP98" s="648"/>
      <c r="AQ98" s="648"/>
      <c r="AR98" s="648"/>
      <c r="AS98" s="648"/>
      <c r="AT98" s="648"/>
      <c r="AU98" s="648"/>
      <c r="AV98" s="648"/>
      <c r="AW98" s="648"/>
      <c r="AX98" s="648"/>
      <c r="AY98" s="403"/>
      <c r="AZ98" s="404"/>
      <c r="BA98" s="363"/>
      <c r="BB98" s="363"/>
      <c r="BC98" s="363"/>
      <c r="BD98" s="363"/>
      <c r="BE98" s="363"/>
      <c r="BF98" s="363"/>
      <c r="BG98" s="363"/>
      <c r="BH98" s="363"/>
      <c r="BI98" s="363"/>
      <c r="BJ98" s="363"/>
    </row>
    <row r="99" spans="6:62" ht="93" customHeight="1" x14ac:dyDescent="0.3">
      <c r="F99" s="399"/>
      <c r="G99" s="400"/>
      <c r="H99" s="400"/>
      <c r="I99" s="400"/>
      <c r="J99" s="400"/>
      <c r="K99" s="400"/>
      <c r="L99" s="400"/>
      <c r="M99" s="400"/>
      <c r="N99" s="400"/>
      <c r="U99" s="401"/>
      <c r="V99" s="647"/>
      <c r="W99" s="402"/>
      <c r="X99" s="402"/>
      <c r="Y99" s="402"/>
      <c r="Z99" s="402"/>
      <c r="AA99" s="402"/>
      <c r="AB99" s="402"/>
      <c r="AC99" s="402"/>
      <c r="AD99" s="402"/>
      <c r="AE99" s="402"/>
      <c r="AF99" s="402"/>
      <c r="AG99" s="402"/>
      <c r="AH99" s="402"/>
      <c r="AI99" s="402"/>
      <c r="AJ99" s="402"/>
      <c r="AK99" s="402"/>
      <c r="AL99" s="403"/>
      <c r="AM99" s="648"/>
      <c r="AN99" s="648"/>
      <c r="AO99" s="648"/>
      <c r="AP99" s="648"/>
      <c r="AQ99" s="648"/>
      <c r="AR99" s="648"/>
      <c r="AS99" s="648"/>
      <c r="AT99" s="648"/>
      <c r="AU99" s="648"/>
      <c r="AV99" s="648"/>
      <c r="AW99" s="648"/>
      <c r="AX99" s="648"/>
      <c r="AY99" s="403"/>
      <c r="AZ99" s="404"/>
      <c r="BA99" s="363"/>
      <c r="BB99" s="363"/>
      <c r="BC99" s="363"/>
      <c r="BD99" s="363"/>
      <c r="BE99" s="363"/>
      <c r="BF99" s="363"/>
      <c r="BG99" s="363"/>
      <c r="BH99" s="363"/>
      <c r="BI99" s="363"/>
      <c r="BJ99" s="363"/>
    </row>
    <row r="100" spans="6:62" ht="93" customHeight="1" x14ac:dyDescent="0.3">
      <c r="F100" s="399"/>
      <c r="G100" s="400"/>
      <c r="H100" s="400"/>
      <c r="I100" s="400"/>
      <c r="J100" s="400"/>
      <c r="K100" s="400"/>
      <c r="L100" s="400"/>
      <c r="M100" s="400"/>
      <c r="N100" s="400"/>
      <c r="U100" s="401"/>
      <c r="V100" s="647"/>
      <c r="W100" s="402"/>
      <c r="X100" s="402"/>
      <c r="Y100" s="402"/>
      <c r="Z100" s="402"/>
      <c r="AA100" s="402"/>
      <c r="AB100" s="402"/>
      <c r="AC100" s="402"/>
      <c r="AD100" s="402"/>
      <c r="AE100" s="402"/>
      <c r="AF100" s="402"/>
      <c r="AG100" s="402"/>
      <c r="AH100" s="402"/>
      <c r="AI100" s="402"/>
      <c r="AJ100" s="402"/>
      <c r="AK100" s="402"/>
      <c r="AL100" s="403"/>
      <c r="AM100" s="648"/>
      <c r="AN100" s="648"/>
      <c r="AO100" s="648"/>
      <c r="AP100" s="648"/>
      <c r="AQ100" s="648"/>
      <c r="AR100" s="648"/>
      <c r="AS100" s="648"/>
      <c r="AT100" s="648"/>
      <c r="AU100" s="648"/>
      <c r="AV100" s="648"/>
      <c r="AW100" s="648"/>
      <c r="AX100" s="648"/>
      <c r="AY100" s="403"/>
      <c r="AZ100" s="404"/>
      <c r="BA100" s="363"/>
      <c r="BB100" s="363"/>
      <c r="BC100" s="363"/>
      <c r="BD100" s="363"/>
      <c r="BE100" s="363"/>
      <c r="BF100" s="363"/>
      <c r="BG100" s="363"/>
      <c r="BH100" s="363"/>
      <c r="BI100" s="363"/>
      <c r="BJ100" s="363"/>
    </row>
    <row r="101" spans="6:62" ht="93" customHeight="1" x14ac:dyDescent="0.3">
      <c r="F101" s="399"/>
      <c r="G101" s="400"/>
      <c r="H101" s="400"/>
      <c r="I101" s="400"/>
      <c r="J101" s="400"/>
      <c r="K101" s="400"/>
      <c r="L101" s="400"/>
      <c r="M101" s="400"/>
      <c r="N101" s="400"/>
      <c r="U101" s="401"/>
      <c r="V101" s="647"/>
      <c r="W101" s="402"/>
      <c r="X101" s="402"/>
      <c r="Y101" s="402"/>
      <c r="Z101" s="402"/>
      <c r="AA101" s="402"/>
      <c r="AB101" s="402"/>
      <c r="AC101" s="402"/>
      <c r="AD101" s="402"/>
      <c r="AE101" s="402"/>
      <c r="AF101" s="402"/>
      <c r="AG101" s="402"/>
      <c r="AH101" s="402"/>
      <c r="AI101" s="402"/>
      <c r="AJ101" s="402"/>
      <c r="AK101" s="402"/>
      <c r="AL101" s="403"/>
      <c r="AM101" s="648"/>
      <c r="AN101" s="648"/>
      <c r="AO101" s="648"/>
      <c r="AP101" s="648"/>
      <c r="AQ101" s="648"/>
      <c r="AR101" s="648"/>
      <c r="AS101" s="648"/>
      <c r="AT101" s="648"/>
      <c r="AU101" s="648"/>
      <c r="AV101" s="648"/>
      <c r="AW101" s="648"/>
      <c r="AX101" s="648"/>
      <c r="AY101" s="403"/>
      <c r="AZ101" s="404"/>
      <c r="BA101" s="363"/>
      <c r="BB101" s="363"/>
      <c r="BC101" s="363"/>
      <c r="BD101" s="363"/>
      <c r="BE101" s="363"/>
      <c r="BF101" s="363"/>
      <c r="BG101" s="363"/>
      <c r="BH101" s="363"/>
      <c r="BI101" s="363"/>
      <c r="BJ101" s="363"/>
    </row>
    <row r="102" spans="6:62" ht="93" customHeight="1" x14ac:dyDescent="0.3">
      <c r="F102" s="399"/>
      <c r="G102" s="400"/>
      <c r="H102" s="400"/>
      <c r="I102" s="400"/>
      <c r="J102" s="400"/>
      <c r="K102" s="400"/>
      <c r="L102" s="400"/>
      <c r="M102" s="400"/>
      <c r="N102" s="400"/>
      <c r="U102" s="401"/>
      <c r="V102" s="647"/>
      <c r="W102" s="402"/>
      <c r="X102" s="402"/>
      <c r="Y102" s="402"/>
      <c r="Z102" s="402"/>
      <c r="AA102" s="402"/>
      <c r="AB102" s="402"/>
      <c r="AC102" s="402"/>
      <c r="AD102" s="402"/>
      <c r="AE102" s="402"/>
      <c r="AF102" s="402"/>
      <c r="AG102" s="402"/>
      <c r="AH102" s="402"/>
      <c r="AI102" s="402"/>
      <c r="AJ102" s="402"/>
      <c r="AK102" s="402"/>
      <c r="AL102" s="403"/>
      <c r="AM102" s="648"/>
      <c r="AN102" s="648"/>
      <c r="AO102" s="648"/>
      <c r="AP102" s="648"/>
      <c r="AQ102" s="648"/>
      <c r="AR102" s="648"/>
      <c r="AS102" s="648"/>
      <c r="AT102" s="648"/>
      <c r="AU102" s="648"/>
      <c r="AV102" s="648"/>
      <c r="AW102" s="648"/>
      <c r="AX102" s="648"/>
      <c r="AY102" s="403"/>
      <c r="AZ102" s="404"/>
      <c r="BA102" s="363"/>
      <c r="BB102" s="363"/>
      <c r="BC102" s="363"/>
      <c r="BD102" s="363"/>
      <c r="BE102" s="363"/>
      <c r="BF102" s="363"/>
      <c r="BG102" s="363"/>
      <c r="BH102" s="363"/>
      <c r="BI102" s="363"/>
      <c r="BJ102" s="363"/>
    </row>
    <row r="103" spans="6:62" ht="93" customHeight="1" x14ac:dyDescent="0.3">
      <c r="F103" s="399"/>
      <c r="G103" s="400"/>
      <c r="H103" s="400"/>
      <c r="I103" s="400"/>
      <c r="J103" s="400"/>
      <c r="K103" s="400"/>
      <c r="L103" s="400"/>
      <c r="M103" s="400"/>
      <c r="N103" s="400"/>
      <c r="U103" s="401"/>
      <c r="V103" s="647"/>
      <c r="W103" s="402"/>
      <c r="X103" s="402"/>
      <c r="Y103" s="402"/>
      <c r="Z103" s="402"/>
      <c r="AA103" s="402"/>
      <c r="AB103" s="402"/>
      <c r="AC103" s="402"/>
      <c r="AD103" s="402"/>
      <c r="AE103" s="402"/>
      <c r="AF103" s="402"/>
      <c r="AG103" s="402"/>
      <c r="AH103" s="402"/>
      <c r="AI103" s="402"/>
      <c r="AJ103" s="402"/>
      <c r="AK103" s="402"/>
      <c r="AL103" s="403"/>
      <c r="AM103" s="648"/>
      <c r="AN103" s="648"/>
      <c r="AO103" s="648"/>
      <c r="AP103" s="648"/>
      <c r="AQ103" s="648"/>
      <c r="AR103" s="648"/>
      <c r="AS103" s="648"/>
      <c r="AT103" s="648"/>
      <c r="AU103" s="648"/>
      <c r="AV103" s="648"/>
      <c r="AW103" s="648"/>
      <c r="AX103" s="648"/>
      <c r="AY103" s="403"/>
      <c r="AZ103" s="404"/>
      <c r="BA103" s="363"/>
      <c r="BB103" s="363"/>
      <c r="BC103" s="363"/>
      <c r="BD103" s="363"/>
      <c r="BE103" s="363"/>
      <c r="BF103" s="363"/>
      <c r="BG103" s="363"/>
      <c r="BH103" s="363"/>
      <c r="BI103" s="363"/>
      <c r="BJ103" s="363"/>
    </row>
    <row r="104" spans="6:62" ht="93" customHeight="1" x14ac:dyDescent="0.3">
      <c r="F104" s="399"/>
      <c r="G104" s="400"/>
      <c r="H104" s="400"/>
      <c r="I104" s="400"/>
      <c r="J104" s="400"/>
      <c r="K104" s="400"/>
      <c r="L104" s="400"/>
      <c r="M104" s="400"/>
      <c r="N104" s="400"/>
      <c r="U104" s="401"/>
      <c r="V104" s="647"/>
      <c r="W104" s="402"/>
      <c r="X104" s="402"/>
      <c r="Y104" s="402"/>
      <c r="Z104" s="402"/>
      <c r="AA104" s="402"/>
      <c r="AB104" s="402"/>
      <c r="AC104" s="402"/>
      <c r="AD104" s="402"/>
      <c r="AE104" s="402"/>
      <c r="AF104" s="402"/>
      <c r="AG104" s="402"/>
      <c r="AH104" s="402"/>
      <c r="AI104" s="402"/>
      <c r="AJ104" s="402"/>
      <c r="AK104" s="402"/>
      <c r="AL104" s="403"/>
      <c r="AM104" s="648"/>
      <c r="AN104" s="648"/>
      <c r="AO104" s="648"/>
      <c r="AP104" s="648"/>
      <c r="AQ104" s="648"/>
      <c r="AR104" s="648"/>
      <c r="AS104" s="648"/>
      <c r="AT104" s="648"/>
      <c r="AU104" s="648"/>
      <c r="AV104" s="648"/>
      <c r="AW104" s="648"/>
      <c r="AX104" s="648"/>
      <c r="AY104" s="403"/>
      <c r="AZ104" s="404"/>
      <c r="BA104" s="363"/>
      <c r="BB104" s="363"/>
      <c r="BC104" s="363"/>
      <c r="BD104" s="363"/>
      <c r="BE104" s="363"/>
      <c r="BF104" s="363"/>
      <c r="BG104" s="363"/>
      <c r="BH104" s="363"/>
      <c r="BI104" s="363"/>
      <c r="BJ104" s="363"/>
    </row>
    <row r="105" spans="6:62" ht="93" customHeight="1" x14ac:dyDescent="0.3">
      <c r="F105" s="399"/>
      <c r="G105" s="400"/>
      <c r="H105" s="400"/>
      <c r="I105" s="400"/>
      <c r="J105" s="400"/>
      <c r="K105" s="400"/>
      <c r="L105" s="400"/>
      <c r="M105" s="400"/>
      <c r="N105" s="400"/>
      <c r="U105" s="401"/>
      <c r="V105" s="647"/>
      <c r="W105" s="402"/>
      <c r="X105" s="402"/>
      <c r="Y105" s="402"/>
      <c r="Z105" s="402"/>
      <c r="AA105" s="402"/>
      <c r="AB105" s="402"/>
      <c r="AC105" s="402"/>
      <c r="AD105" s="402"/>
      <c r="AE105" s="402"/>
      <c r="AF105" s="402"/>
      <c r="AG105" s="402"/>
      <c r="AH105" s="402"/>
      <c r="AI105" s="402"/>
      <c r="AJ105" s="402"/>
      <c r="AK105" s="402"/>
      <c r="AL105" s="403"/>
      <c r="AM105" s="648"/>
      <c r="AN105" s="648"/>
      <c r="AO105" s="648"/>
      <c r="AP105" s="648"/>
      <c r="AQ105" s="648"/>
      <c r="AR105" s="648"/>
      <c r="AS105" s="648"/>
      <c r="AT105" s="648"/>
      <c r="AU105" s="648"/>
      <c r="AV105" s="648"/>
      <c r="AW105" s="648"/>
      <c r="AX105" s="648"/>
      <c r="AY105" s="403"/>
      <c r="AZ105" s="404"/>
      <c r="BA105" s="363"/>
      <c r="BB105" s="363"/>
      <c r="BC105" s="363"/>
      <c r="BD105" s="363"/>
      <c r="BE105" s="363"/>
      <c r="BF105" s="363"/>
      <c r="BG105" s="363"/>
      <c r="BH105" s="363"/>
      <c r="BI105" s="363"/>
      <c r="BJ105" s="363"/>
    </row>
    <row r="106" spans="6:62" ht="93" customHeight="1" x14ac:dyDescent="0.3">
      <c r="F106" s="399"/>
      <c r="G106" s="400"/>
      <c r="H106" s="400"/>
      <c r="I106" s="400"/>
      <c r="J106" s="400"/>
      <c r="K106" s="400"/>
      <c r="L106" s="400"/>
      <c r="M106" s="400"/>
      <c r="N106" s="400"/>
      <c r="U106" s="401"/>
      <c r="V106" s="647"/>
      <c r="W106" s="402"/>
      <c r="X106" s="402"/>
      <c r="Y106" s="402"/>
      <c r="Z106" s="402"/>
      <c r="AA106" s="402"/>
      <c r="AB106" s="402"/>
      <c r="AC106" s="402"/>
      <c r="AD106" s="402"/>
      <c r="AE106" s="402"/>
      <c r="AF106" s="402"/>
      <c r="AG106" s="402"/>
      <c r="AH106" s="402"/>
      <c r="AI106" s="402"/>
      <c r="AJ106" s="402"/>
      <c r="AK106" s="402"/>
      <c r="AL106" s="403"/>
      <c r="AM106" s="648"/>
      <c r="AN106" s="648"/>
      <c r="AO106" s="648"/>
      <c r="AP106" s="648"/>
      <c r="AQ106" s="648"/>
      <c r="AR106" s="648"/>
      <c r="AS106" s="648"/>
      <c r="AT106" s="648"/>
      <c r="AU106" s="648"/>
      <c r="AV106" s="648"/>
      <c r="AW106" s="648"/>
      <c r="AX106" s="648"/>
      <c r="AY106" s="403"/>
      <c r="AZ106" s="404"/>
      <c r="BA106" s="363"/>
      <c r="BB106" s="363"/>
      <c r="BC106" s="363"/>
      <c r="BD106" s="363"/>
      <c r="BE106" s="363"/>
      <c r="BF106" s="363"/>
      <c r="BG106" s="363"/>
      <c r="BH106" s="363"/>
      <c r="BI106" s="363"/>
      <c r="BJ106" s="363"/>
    </row>
    <row r="107" spans="6:62" ht="93" customHeight="1" x14ac:dyDescent="0.3">
      <c r="F107" s="399"/>
      <c r="G107" s="400"/>
      <c r="H107" s="400"/>
      <c r="I107" s="400"/>
      <c r="J107" s="400"/>
      <c r="K107" s="400"/>
      <c r="L107" s="400"/>
      <c r="M107" s="400"/>
      <c r="N107" s="400"/>
      <c r="U107" s="401"/>
      <c r="V107" s="647"/>
      <c r="W107" s="402"/>
      <c r="X107" s="402"/>
      <c r="Y107" s="402"/>
      <c r="Z107" s="402"/>
      <c r="AA107" s="402"/>
      <c r="AB107" s="402"/>
      <c r="AC107" s="402"/>
      <c r="AD107" s="402"/>
      <c r="AE107" s="402"/>
      <c r="AF107" s="402"/>
      <c r="AG107" s="402"/>
      <c r="AH107" s="402"/>
      <c r="AI107" s="402"/>
      <c r="AJ107" s="402"/>
      <c r="AK107" s="402"/>
      <c r="AL107" s="403"/>
      <c r="AM107" s="648"/>
      <c r="AN107" s="648"/>
      <c r="AO107" s="648"/>
      <c r="AP107" s="648"/>
      <c r="AQ107" s="648"/>
      <c r="AR107" s="648"/>
      <c r="AS107" s="648"/>
      <c r="AT107" s="648"/>
      <c r="AU107" s="648"/>
      <c r="AV107" s="648"/>
      <c r="AW107" s="648"/>
      <c r="AX107" s="648"/>
      <c r="AY107" s="403"/>
      <c r="AZ107" s="404"/>
      <c r="BA107" s="363"/>
      <c r="BB107" s="363"/>
      <c r="BC107" s="363"/>
      <c r="BD107" s="363"/>
      <c r="BE107" s="363"/>
      <c r="BF107" s="363"/>
      <c r="BG107" s="363"/>
      <c r="BH107" s="363"/>
      <c r="BI107" s="363"/>
      <c r="BJ107" s="363"/>
    </row>
    <row r="108" spans="6:62" ht="93" customHeight="1" x14ac:dyDescent="0.3">
      <c r="F108" s="399"/>
      <c r="G108" s="400"/>
      <c r="H108" s="400"/>
      <c r="I108" s="400"/>
      <c r="J108" s="400"/>
      <c r="K108" s="400"/>
      <c r="L108" s="400"/>
      <c r="M108" s="400"/>
      <c r="N108" s="400"/>
      <c r="U108" s="401"/>
      <c r="V108" s="647"/>
      <c r="W108" s="402"/>
      <c r="X108" s="402"/>
      <c r="Y108" s="402"/>
      <c r="Z108" s="402"/>
      <c r="AA108" s="402"/>
      <c r="AB108" s="402"/>
      <c r="AC108" s="402"/>
      <c r="AD108" s="402"/>
      <c r="AE108" s="402"/>
      <c r="AF108" s="402"/>
      <c r="AG108" s="402"/>
      <c r="AH108" s="402"/>
      <c r="AI108" s="402"/>
      <c r="AJ108" s="402"/>
      <c r="AK108" s="402"/>
      <c r="AL108" s="403"/>
      <c r="AM108" s="648"/>
      <c r="AN108" s="648"/>
      <c r="AO108" s="648"/>
      <c r="AP108" s="648"/>
      <c r="AQ108" s="648"/>
      <c r="AR108" s="648"/>
      <c r="AS108" s="648"/>
      <c r="AT108" s="648"/>
      <c r="AU108" s="648"/>
      <c r="AV108" s="648"/>
      <c r="AW108" s="648"/>
      <c r="AX108" s="648"/>
      <c r="AY108" s="403"/>
      <c r="AZ108" s="404"/>
      <c r="BA108" s="363"/>
      <c r="BB108" s="363"/>
      <c r="BC108" s="363"/>
      <c r="BD108" s="363"/>
      <c r="BE108" s="363"/>
      <c r="BF108" s="363"/>
      <c r="BG108" s="363"/>
      <c r="BH108" s="363"/>
      <c r="BI108" s="363"/>
      <c r="BJ108" s="363"/>
    </row>
    <row r="109" spans="6:62" ht="93" customHeight="1" x14ac:dyDescent="0.3">
      <c r="F109" s="399"/>
      <c r="G109" s="400"/>
      <c r="H109" s="400"/>
      <c r="I109" s="400"/>
      <c r="J109" s="400"/>
      <c r="K109" s="400"/>
      <c r="L109" s="400"/>
      <c r="M109" s="400"/>
      <c r="N109" s="400"/>
      <c r="U109" s="401"/>
      <c r="V109" s="647"/>
      <c r="W109" s="402"/>
      <c r="X109" s="402"/>
      <c r="Y109" s="402"/>
      <c r="Z109" s="402"/>
      <c r="AA109" s="402"/>
      <c r="AB109" s="402"/>
      <c r="AC109" s="402"/>
      <c r="AD109" s="402"/>
      <c r="AE109" s="402"/>
      <c r="AF109" s="402"/>
      <c r="AG109" s="402"/>
      <c r="AH109" s="402"/>
      <c r="AI109" s="402"/>
      <c r="AJ109" s="402"/>
      <c r="AK109" s="402"/>
      <c r="AL109" s="403"/>
      <c r="AM109" s="648"/>
      <c r="AN109" s="648"/>
      <c r="AO109" s="648"/>
      <c r="AP109" s="648"/>
      <c r="AQ109" s="648"/>
      <c r="AR109" s="648"/>
      <c r="AS109" s="648"/>
      <c r="AT109" s="648"/>
      <c r="AU109" s="648"/>
      <c r="AV109" s="648"/>
      <c r="AW109" s="648"/>
      <c r="AX109" s="648"/>
      <c r="AY109" s="403"/>
      <c r="AZ109" s="404"/>
      <c r="BA109" s="363"/>
      <c r="BB109" s="363"/>
      <c r="BC109" s="363"/>
      <c r="BD109" s="363"/>
      <c r="BE109" s="363"/>
      <c r="BF109" s="363"/>
      <c r="BG109" s="363"/>
      <c r="BH109" s="363"/>
      <c r="BI109" s="363"/>
      <c r="BJ109" s="363"/>
    </row>
    <row r="110" spans="6:62" ht="93" customHeight="1" x14ac:dyDescent="0.3">
      <c r="F110" s="399"/>
      <c r="G110" s="400"/>
      <c r="H110" s="400"/>
      <c r="I110" s="400"/>
      <c r="J110" s="400"/>
      <c r="K110" s="400"/>
      <c r="L110" s="400"/>
      <c r="M110" s="400"/>
      <c r="N110" s="400"/>
      <c r="U110" s="401"/>
      <c r="V110" s="647"/>
      <c r="W110" s="402"/>
      <c r="X110" s="402"/>
      <c r="Y110" s="402"/>
      <c r="Z110" s="402"/>
      <c r="AA110" s="402"/>
      <c r="AB110" s="402"/>
      <c r="AC110" s="402"/>
      <c r="AD110" s="402"/>
      <c r="AE110" s="402"/>
      <c r="AF110" s="402"/>
      <c r="AG110" s="402"/>
      <c r="AH110" s="402"/>
      <c r="AI110" s="402"/>
      <c r="AJ110" s="402"/>
      <c r="AK110" s="402"/>
      <c r="AL110" s="403"/>
      <c r="AM110" s="648"/>
      <c r="AN110" s="648"/>
      <c r="AO110" s="648"/>
      <c r="AP110" s="648"/>
      <c r="AQ110" s="648"/>
      <c r="AR110" s="648"/>
      <c r="AS110" s="648"/>
      <c r="AT110" s="648"/>
      <c r="AU110" s="648"/>
      <c r="AV110" s="648"/>
      <c r="AW110" s="648"/>
      <c r="AX110" s="648"/>
      <c r="AY110" s="403"/>
      <c r="AZ110" s="404"/>
      <c r="BA110" s="363"/>
      <c r="BB110" s="363"/>
      <c r="BC110" s="363"/>
      <c r="BD110" s="363"/>
      <c r="BE110" s="363"/>
      <c r="BF110" s="363"/>
      <c r="BG110" s="363"/>
      <c r="BH110" s="363"/>
      <c r="BI110" s="363"/>
      <c r="BJ110" s="363"/>
    </row>
    <row r="111" spans="6:62" ht="93" customHeight="1" x14ac:dyDescent="0.3">
      <c r="F111" s="399"/>
      <c r="G111" s="400"/>
      <c r="H111" s="400"/>
      <c r="I111" s="400"/>
      <c r="J111" s="400"/>
      <c r="K111" s="400"/>
      <c r="L111" s="400"/>
      <c r="M111" s="400"/>
      <c r="N111" s="400"/>
      <c r="U111" s="401"/>
      <c r="V111" s="647"/>
      <c r="W111" s="402"/>
      <c r="X111" s="402"/>
      <c r="Y111" s="402"/>
      <c r="Z111" s="402"/>
      <c r="AA111" s="402"/>
      <c r="AB111" s="402"/>
      <c r="AC111" s="402"/>
      <c r="AD111" s="402"/>
      <c r="AE111" s="402"/>
      <c r="AF111" s="402"/>
      <c r="AG111" s="402"/>
      <c r="AH111" s="402"/>
      <c r="AI111" s="402"/>
      <c r="AJ111" s="402"/>
      <c r="AK111" s="402"/>
      <c r="AL111" s="403"/>
      <c r="AM111" s="648"/>
      <c r="AN111" s="648"/>
      <c r="AO111" s="648"/>
      <c r="AP111" s="648"/>
      <c r="AQ111" s="648"/>
      <c r="AR111" s="648"/>
      <c r="AS111" s="648"/>
      <c r="AT111" s="648"/>
      <c r="AU111" s="648"/>
      <c r="AV111" s="648"/>
      <c r="AW111" s="648"/>
      <c r="AX111" s="648"/>
      <c r="AY111" s="403"/>
      <c r="AZ111" s="404"/>
      <c r="BA111" s="363"/>
      <c r="BB111" s="363"/>
      <c r="BC111" s="363"/>
      <c r="BD111" s="363"/>
      <c r="BE111" s="363"/>
      <c r="BF111" s="363"/>
      <c r="BG111" s="363"/>
      <c r="BH111" s="363"/>
      <c r="BI111" s="363"/>
      <c r="BJ111" s="363"/>
    </row>
    <row r="112" spans="6:62" ht="93" customHeight="1" x14ac:dyDescent="0.3">
      <c r="F112" s="399"/>
      <c r="G112" s="400"/>
      <c r="H112" s="400"/>
      <c r="I112" s="400"/>
      <c r="J112" s="400"/>
      <c r="K112" s="400"/>
      <c r="L112" s="400"/>
      <c r="M112" s="400"/>
      <c r="N112" s="400"/>
      <c r="U112" s="401"/>
      <c r="V112" s="647"/>
      <c r="W112" s="402"/>
      <c r="X112" s="402"/>
      <c r="Y112" s="402"/>
      <c r="Z112" s="402"/>
      <c r="AA112" s="402"/>
      <c r="AB112" s="402"/>
      <c r="AC112" s="402"/>
      <c r="AD112" s="402"/>
      <c r="AE112" s="402"/>
      <c r="AF112" s="402"/>
      <c r="AG112" s="402"/>
      <c r="AH112" s="402"/>
      <c r="AI112" s="402"/>
      <c r="AJ112" s="402"/>
      <c r="AK112" s="402"/>
      <c r="AL112" s="403"/>
      <c r="AM112" s="648"/>
      <c r="AN112" s="648"/>
      <c r="AO112" s="648"/>
      <c r="AP112" s="648"/>
      <c r="AQ112" s="648"/>
      <c r="AR112" s="648"/>
      <c r="AS112" s="648"/>
      <c r="AT112" s="648"/>
      <c r="AU112" s="648"/>
      <c r="AV112" s="648"/>
      <c r="AW112" s="648"/>
      <c r="AX112" s="648"/>
      <c r="AY112" s="403"/>
      <c r="AZ112" s="404"/>
      <c r="BA112" s="363"/>
      <c r="BB112" s="363"/>
      <c r="BC112" s="363"/>
      <c r="BD112" s="363"/>
      <c r="BE112" s="363"/>
      <c r="BF112" s="363"/>
      <c r="BG112" s="363"/>
      <c r="BH112" s="363"/>
      <c r="BI112" s="363"/>
      <c r="BJ112" s="363"/>
    </row>
    <row r="113" spans="6:62" ht="93" customHeight="1" x14ac:dyDescent="0.3">
      <c r="F113" s="399"/>
      <c r="G113" s="400"/>
      <c r="H113" s="400"/>
      <c r="I113" s="400"/>
      <c r="J113" s="400"/>
      <c r="K113" s="400"/>
      <c r="L113" s="400"/>
      <c r="M113" s="400"/>
      <c r="N113" s="400"/>
      <c r="U113" s="401"/>
      <c r="V113" s="647"/>
      <c r="W113" s="402"/>
      <c r="X113" s="402"/>
      <c r="Y113" s="402"/>
      <c r="Z113" s="402"/>
      <c r="AA113" s="402"/>
      <c r="AB113" s="402"/>
      <c r="AC113" s="402"/>
      <c r="AD113" s="402"/>
      <c r="AE113" s="402"/>
      <c r="AF113" s="402"/>
      <c r="AG113" s="402"/>
      <c r="AH113" s="402"/>
      <c r="AI113" s="402"/>
      <c r="AJ113" s="402"/>
      <c r="AK113" s="402"/>
      <c r="AL113" s="403"/>
      <c r="AM113" s="648"/>
      <c r="AN113" s="648"/>
      <c r="AO113" s="648"/>
      <c r="AP113" s="648"/>
      <c r="AQ113" s="648"/>
      <c r="AR113" s="648"/>
      <c r="AS113" s="648"/>
      <c r="AT113" s="648"/>
      <c r="AU113" s="648"/>
      <c r="AV113" s="648"/>
      <c r="AW113" s="648"/>
      <c r="AX113" s="648"/>
      <c r="AY113" s="403"/>
      <c r="AZ113" s="404"/>
      <c r="BA113" s="363"/>
      <c r="BB113" s="363"/>
      <c r="BC113" s="363"/>
      <c r="BD113" s="363"/>
      <c r="BE113" s="363"/>
      <c r="BF113" s="363"/>
      <c r="BG113" s="363"/>
      <c r="BH113" s="363"/>
      <c r="BI113" s="363"/>
      <c r="BJ113" s="363"/>
    </row>
    <row r="114" spans="6:62" ht="93" customHeight="1" x14ac:dyDescent="0.3">
      <c r="F114" s="399"/>
      <c r="G114" s="400"/>
      <c r="H114" s="400"/>
      <c r="I114" s="400"/>
      <c r="J114" s="400"/>
      <c r="K114" s="400"/>
      <c r="L114" s="400"/>
      <c r="M114" s="400"/>
      <c r="N114" s="400"/>
      <c r="U114" s="401"/>
      <c r="V114" s="647"/>
      <c r="W114" s="402"/>
      <c r="X114" s="402"/>
      <c r="Y114" s="402"/>
      <c r="Z114" s="402"/>
      <c r="AA114" s="402"/>
      <c r="AB114" s="402"/>
      <c r="AC114" s="402"/>
      <c r="AD114" s="402"/>
      <c r="AE114" s="402"/>
      <c r="AF114" s="402"/>
      <c r="AG114" s="402"/>
      <c r="AH114" s="402"/>
      <c r="AI114" s="402"/>
      <c r="AJ114" s="402"/>
      <c r="AK114" s="402"/>
      <c r="AL114" s="403"/>
      <c r="AM114" s="648"/>
      <c r="AN114" s="648"/>
      <c r="AO114" s="648"/>
      <c r="AP114" s="648"/>
      <c r="AQ114" s="648"/>
      <c r="AR114" s="648"/>
      <c r="AS114" s="648"/>
      <c r="AT114" s="648"/>
      <c r="AU114" s="648"/>
      <c r="AV114" s="648"/>
      <c r="AW114" s="648"/>
      <c r="AX114" s="648"/>
      <c r="AY114" s="403"/>
      <c r="AZ114" s="404"/>
      <c r="BA114" s="363"/>
      <c r="BB114" s="363"/>
      <c r="BC114" s="363"/>
      <c r="BD114" s="363"/>
      <c r="BE114" s="363"/>
      <c r="BF114" s="363"/>
      <c r="BG114" s="363"/>
      <c r="BH114" s="363"/>
      <c r="BI114" s="363"/>
      <c r="BJ114" s="363"/>
    </row>
    <row r="115" spans="6:62" ht="93" customHeight="1" x14ac:dyDescent="0.3">
      <c r="F115" s="399"/>
      <c r="G115" s="400"/>
      <c r="H115" s="400"/>
      <c r="I115" s="400"/>
      <c r="J115" s="400"/>
      <c r="K115" s="400"/>
      <c r="L115" s="400"/>
      <c r="M115" s="400"/>
      <c r="N115" s="400"/>
      <c r="U115" s="401"/>
      <c r="V115" s="647"/>
      <c r="W115" s="402"/>
      <c r="X115" s="402"/>
      <c r="Y115" s="402"/>
      <c r="Z115" s="402"/>
      <c r="AA115" s="402"/>
      <c r="AB115" s="402"/>
      <c r="AC115" s="402"/>
      <c r="AD115" s="402"/>
      <c r="AE115" s="402"/>
      <c r="AF115" s="402"/>
      <c r="AG115" s="402"/>
      <c r="AH115" s="402"/>
      <c r="AI115" s="402"/>
      <c r="AJ115" s="402"/>
      <c r="AK115" s="402"/>
      <c r="AL115" s="403"/>
      <c r="AM115" s="648"/>
      <c r="AN115" s="648"/>
      <c r="AO115" s="648"/>
      <c r="AP115" s="648"/>
      <c r="AQ115" s="648"/>
      <c r="AR115" s="648"/>
      <c r="AS115" s="648"/>
      <c r="AT115" s="648"/>
      <c r="AU115" s="648"/>
      <c r="AV115" s="648"/>
      <c r="AW115" s="648"/>
      <c r="AX115" s="648"/>
      <c r="AY115" s="403"/>
      <c r="AZ115" s="404"/>
      <c r="BA115" s="363"/>
      <c r="BB115" s="363"/>
      <c r="BC115" s="363"/>
      <c r="BD115" s="363"/>
      <c r="BE115" s="363"/>
      <c r="BF115" s="363"/>
      <c r="BG115" s="363"/>
      <c r="BH115" s="363"/>
      <c r="BI115" s="363"/>
      <c r="BJ115" s="363"/>
    </row>
    <row r="116" spans="6:62" ht="93" customHeight="1" x14ac:dyDescent="0.3">
      <c r="F116" s="399"/>
      <c r="G116" s="400"/>
      <c r="H116" s="400"/>
      <c r="I116" s="400"/>
      <c r="J116" s="400"/>
      <c r="K116" s="400"/>
      <c r="L116" s="400"/>
      <c r="M116" s="400"/>
      <c r="N116" s="400"/>
      <c r="U116" s="401"/>
      <c r="V116" s="647"/>
      <c r="W116" s="402"/>
      <c r="X116" s="402"/>
      <c r="Y116" s="402"/>
      <c r="Z116" s="402"/>
      <c r="AA116" s="402"/>
      <c r="AB116" s="402"/>
      <c r="AC116" s="402"/>
      <c r="AD116" s="402"/>
      <c r="AE116" s="402"/>
      <c r="AF116" s="402"/>
      <c r="AG116" s="402"/>
      <c r="AH116" s="402"/>
      <c r="AI116" s="402"/>
      <c r="AJ116" s="402"/>
      <c r="AK116" s="402"/>
      <c r="AL116" s="403"/>
      <c r="AM116" s="648"/>
      <c r="AN116" s="648"/>
      <c r="AO116" s="648"/>
      <c r="AP116" s="648"/>
      <c r="AQ116" s="648"/>
      <c r="AR116" s="648"/>
      <c r="AS116" s="648"/>
      <c r="AT116" s="648"/>
      <c r="AU116" s="648"/>
      <c r="AV116" s="648"/>
      <c r="AW116" s="648"/>
      <c r="AX116" s="648"/>
      <c r="AY116" s="403"/>
      <c r="AZ116" s="404"/>
      <c r="BA116" s="363"/>
      <c r="BB116" s="363"/>
      <c r="BC116" s="363"/>
      <c r="BD116" s="363"/>
      <c r="BE116" s="363"/>
      <c r="BF116" s="363"/>
      <c r="BG116" s="363"/>
      <c r="BH116" s="363"/>
      <c r="BI116" s="363"/>
      <c r="BJ116" s="363"/>
    </row>
    <row r="117" spans="6:62" ht="93" customHeight="1" x14ac:dyDescent="0.3">
      <c r="F117" s="399"/>
      <c r="G117" s="400"/>
      <c r="H117" s="400"/>
      <c r="I117" s="400"/>
      <c r="J117" s="400"/>
      <c r="K117" s="400"/>
      <c r="L117" s="400"/>
      <c r="M117" s="400"/>
      <c r="N117" s="400"/>
      <c r="U117" s="401"/>
      <c r="V117" s="647"/>
      <c r="W117" s="402"/>
      <c r="X117" s="402"/>
      <c r="Y117" s="402"/>
      <c r="Z117" s="402"/>
      <c r="AA117" s="402"/>
      <c r="AB117" s="402"/>
      <c r="AC117" s="402"/>
      <c r="AD117" s="402"/>
      <c r="AE117" s="402"/>
      <c r="AF117" s="402"/>
      <c r="AG117" s="402"/>
      <c r="AH117" s="402"/>
      <c r="AI117" s="402"/>
      <c r="AJ117" s="402"/>
      <c r="AK117" s="402"/>
      <c r="AL117" s="403"/>
      <c r="AM117" s="648"/>
      <c r="AN117" s="648"/>
      <c r="AO117" s="648"/>
      <c r="AP117" s="648"/>
      <c r="AQ117" s="648"/>
      <c r="AR117" s="648"/>
      <c r="AS117" s="648"/>
      <c r="AT117" s="648"/>
      <c r="AU117" s="648"/>
      <c r="AV117" s="648"/>
      <c r="AW117" s="648"/>
      <c r="AX117" s="648"/>
      <c r="AY117" s="403"/>
      <c r="AZ117" s="404"/>
      <c r="BA117" s="363"/>
      <c r="BB117" s="363"/>
      <c r="BC117" s="363"/>
      <c r="BD117" s="363"/>
      <c r="BE117" s="363"/>
      <c r="BF117" s="363"/>
      <c r="BG117" s="363"/>
      <c r="BH117" s="363"/>
      <c r="BI117" s="363"/>
      <c r="BJ117" s="363"/>
    </row>
    <row r="118" spans="6:62" ht="93" customHeight="1" x14ac:dyDescent="0.3">
      <c r="F118" s="399"/>
      <c r="G118" s="400"/>
      <c r="H118" s="400"/>
      <c r="I118" s="400"/>
      <c r="J118" s="400"/>
      <c r="K118" s="400"/>
      <c r="L118" s="400"/>
      <c r="M118" s="400"/>
      <c r="N118" s="400"/>
      <c r="U118" s="401"/>
      <c r="V118" s="647"/>
      <c r="W118" s="402"/>
      <c r="X118" s="402"/>
      <c r="Y118" s="402"/>
      <c r="Z118" s="402"/>
      <c r="AA118" s="402"/>
      <c r="AB118" s="402"/>
      <c r="AC118" s="402"/>
      <c r="AD118" s="402"/>
      <c r="AE118" s="402"/>
      <c r="AF118" s="402"/>
      <c r="AG118" s="402"/>
      <c r="AH118" s="402"/>
      <c r="AI118" s="402"/>
      <c r="AJ118" s="402"/>
      <c r="AK118" s="402"/>
      <c r="AL118" s="403"/>
      <c r="AM118" s="648"/>
      <c r="AN118" s="648"/>
      <c r="AO118" s="648"/>
      <c r="AP118" s="648"/>
      <c r="AQ118" s="648"/>
      <c r="AR118" s="648"/>
      <c r="AS118" s="648"/>
      <c r="AT118" s="648"/>
      <c r="AU118" s="648"/>
      <c r="AV118" s="648"/>
      <c r="AW118" s="648"/>
      <c r="AX118" s="648"/>
      <c r="AY118" s="403"/>
      <c r="AZ118" s="404"/>
      <c r="BA118" s="363"/>
      <c r="BB118" s="363"/>
      <c r="BC118" s="363"/>
      <c r="BD118" s="363"/>
      <c r="BE118" s="363"/>
      <c r="BF118" s="363"/>
      <c r="BG118" s="363"/>
      <c r="BH118" s="363"/>
      <c r="BI118" s="363"/>
      <c r="BJ118" s="363"/>
    </row>
    <row r="119" spans="6:62" ht="93" customHeight="1" x14ac:dyDescent="0.3">
      <c r="F119" s="399"/>
      <c r="G119" s="400"/>
      <c r="H119" s="400"/>
      <c r="I119" s="400"/>
      <c r="J119" s="400"/>
      <c r="K119" s="400"/>
      <c r="L119" s="400"/>
      <c r="M119" s="400"/>
      <c r="N119" s="400"/>
      <c r="U119" s="401"/>
      <c r="V119" s="647"/>
      <c r="W119" s="402"/>
      <c r="X119" s="402"/>
      <c r="Y119" s="402"/>
      <c r="Z119" s="402"/>
      <c r="AA119" s="402"/>
      <c r="AB119" s="402"/>
      <c r="AC119" s="402"/>
      <c r="AD119" s="402"/>
      <c r="AE119" s="402"/>
      <c r="AF119" s="402"/>
      <c r="AG119" s="402"/>
      <c r="AH119" s="402"/>
      <c r="AI119" s="402"/>
      <c r="AJ119" s="402"/>
      <c r="AK119" s="402"/>
      <c r="AL119" s="403"/>
      <c r="AM119" s="648"/>
      <c r="AN119" s="648"/>
      <c r="AO119" s="648"/>
      <c r="AP119" s="648"/>
      <c r="AQ119" s="648"/>
      <c r="AR119" s="648"/>
      <c r="AS119" s="648"/>
      <c r="AT119" s="648"/>
      <c r="AU119" s="648"/>
      <c r="AV119" s="648"/>
      <c r="AW119" s="648"/>
      <c r="AX119" s="648"/>
      <c r="AY119" s="403"/>
      <c r="AZ119" s="404"/>
      <c r="BA119" s="363"/>
      <c r="BB119" s="363"/>
      <c r="BC119" s="363"/>
      <c r="BD119" s="363"/>
      <c r="BE119" s="363"/>
      <c r="BF119" s="363"/>
      <c r="BG119" s="363"/>
      <c r="BH119" s="363"/>
      <c r="BI119" s="363"/>
      <c r="BJ119" s="363"/>
    </row>
    <row r="120" spans="6:62" ht="93" customHeight="1" x14ac:dyDescent="0.3">
      <c r="F120" s="399"/>
      <c r="G120" s="400"/>
      <c r="H120" s="400"/>
      <c r="I120" s="400"/>
      <c r="J120" s="400"/>
      <c r="K120" s="400"/>
      <c r="L120" s="400"/>
      <c r="M120" s="400"/>
      <c r="N120" s="400"/>
      <c r="U120" s="401"/>
      <c r="V120" s="647"/>
      <c r="W120" s="402"/>
      <c r="X120" s="402"/>
      <c r="Y120" s="402"/>
      <c r="Z120" s="402"/>
      <c r="AA120" s="402"/>
      <c r="AB120" s="402"/>
      <c r="AC120" s="402"/>
      <c r="AD120" s="402"/>
      <c r="AE120" s="402"/>
      <c r="AF120" s="402"/>
      <c r="AG120" s="402"/>
      <c r="AH120" s="402"/>
      <c r="AI120" s="402"/>
      <c r="AJ120" s="402"/>
      <c r="AK120" s="402"/>
      <c r="AL120" s="403"/>
      <c r="AM120" s="648"/>
      <c r="AN120" s="648"/>
      <c r="AO120" s="648"/>
      <c r="AP120" s="648"/>
      <c r="AQ120" s="648"/>
      <c r="AR120" s="648"/>
      <c r="AS120" s="648"/>
      <c r="AT120" s="648"/>
      <c r="AU120" s="648"/>
      <c r="AV120" s="648"/>
      <c r="AW120" s="648"/>
      <c r="AX120" s="648"/>
      <c r="AY120" s="403"/>
      <c r="AZ120" s="404"/>
      <c r="BA120" s="363"/>
      <c r="BB120" s="363"/>
      <c r="BC120" s="363"/>
      <c r="BD120" s="363"/>
      <c r="BE120" s="363"/>
      <c r="BF120" s="363"/>
      <c r="BG120" s="363"/>
      <c r="BH120" s="363"/>
      <c r="BI120" s="363"/>
      <c r="BJ120" s="363"/>
    </row>
    <row r="121" spans="6:62" ht="93" customHeight="1" x14ac:dyDescent="0.3">
      <c r="F121" s="399"/>
      <c r="G121" s="400"/>
      <c r="H121" s="400"/>
      <c r="I121" s="400"/>
      <c r="J121" s="400"/>
      <c r="K121" s="400"/>
      <c r="L121" s="400"/>
      <c r="M121" s="400"/>
      <c r="N121" s="400"/>
      <c r="U121" s="401"/>
      <c r="V121" s="647"/>
      <c r="W121" s="402"/>
      <c r="X121" s="402"/>
      <c r="Y121" s="402"/>
      <c r="Z121" s="402"/>
      <c r="AA121" s="402"/>
      <c r="AB121" s="402"/>
      <c r="AC121" s="402"/>
      <c r="AD121" s="402"/>
      <c r="AE121" s="402"/>
      <c r="AF121" s="402"/>
      <c r="AG121" s="402"/>
      <c r="AH121" s="402"/>
      <c r="AI121" s="402"/>
      <c r="AJ121" s="402"/>
      <c r="AK121" s="402"/>
      <c r="AL121" s="403"/>
      <c r="AM121" s="648"/>
      <c r="AN121" s="648"/>
      <c r="AO121" s="648"/>
      <c r="AP121" s="648"/>
      <c r="AQ121" s="648"/>
      <c r="AR121" s="648"/>
      <c r="AS121" s="648"/>
      <c r="AT121" s="648"/>
      <c r="AU121" s="648"/>
      <c r="AV121" s="648"/>
      <c r="AW121" s="648"/>
      <c r="AX121" s="648"/>
      <c r="AY121" s="403"/>
      <c r="AZ121" s="404"/>
      <c r="BA121" s="363"/>
      <c r="BB121" s="363"/>
      <c r="BC121" s="363"/>
      <c r="BD121" s="363"/>
      <c r="BE121" s="363"/>
      <c r="BF121" s="363"/>
      <c r="BG121" s="363"/>
      <c r="BH121" s="363"/>
      <c r="BI121" s="363"/>
      <c r="BJ121" s="363"/>
    </row>
    <row r="122" spans="6:62" ht="93" customHeight="1" x14ac:dyDescent="0.3">
      <c r="F122" s="399"/>
      <c r="G122" s="400"/>
      <c r="H122" s="400"/>
      <c r="I122" s="400"/>
      <c r="J122" s="400"/>
      <c r="K122" s="400"/>
      <c r="L122" s="400"/>
      <c r="M122" s="400"/>
      <c r="N122" s="400"/>
      <c r="U122" s="401"/>
      <c r="V122" s="647"/>
      <c r="W122" s="402"/>
      <c r="X122" s="402"/>
      <c r="Y122" s="402"/>
      <c r="Z122" s="402"/>
      <c r="AA122" s="402"/>
      <c r="AB122" s="402"/>
      <c r="AC122" s="402"/>
      <c r="AD122" s="402"/>
      <c r="AE122" s="402"/>
      <c r="AF122" s="402"/>
      <c r="AG122" s="402"/>
      <c r="AH122" s="402"/>
      <c r="AI122" s="402"/>
      <c r="AJ122" s="402"/>
      <c r="AK122" s="402"/>
      <c r="AL122" s="403"/>
      <c r="AM122" s="648"/>
      <c r="AN122" s="648"/>
      <c r="AO122" s="648"/>
      <c r="AP122" s="648"/>
      <c r="AQ122" s="648"/>
      <c r="AR122" s="648"/>
      <c r="AS122" s="648"/>
      <c r="AT122" s="648"/>
      <c r="AU122" s="648"/>
      <c r="AV122" s="648"/>
      <c r="AW122" s="648"/>
      <c r="AX122" s="648"/>
      <c r="AY122" s="403"/>
      <c r="AZ122" s="404"/>
      <c r="BA122" s="363"/>
      <c r="BB122" s="363"/>
      <c r="BC122" s="363"/>
      <c r="BD122" s="363"/>
      <c r="BE122" s="363"/>
      <c r="BF122" s="363"/>
      <c r="BG122" s="363"/>
      <c r="BH122" s="363"/>
      <c r="BI122" s="363"/>
      <c r="BJ122" s="363"/>
    </row>
    <row r="123" spans="6:62" ht="93" customHeight="1" x14ac:dyDescent="0.3">
      <c r="F123" s="399"/>
      <c r="G123" s="400"/>
      <c r="H123" s="400"/>
      <c r="I123" s="400"/>
      <c r="J123" s="400"/>
      <c r="K123" s="400"/>
      <c r="L123" s="400"/>
      <c r="M123" s="400"/>
      <c r="N123" s="400"/>
      <c r="U123" s="401"/>
      <c r="V123" s="647"/>
      <c r="W123" s="402"/>
      <c r="X123" s="402"/>
      <c r="Y123" s="402"/>
      <c r="Z123" s="402"/>
      <c r="AA123" s="402"/>
      <c r="AB123" s="402"/>
      <c r="AC123" s="402"/>
      <c r="AD123" s="402"/>
      <c r="AE123" s="402"/>
      <c r="AF123" s="402"/>
      <c r="AG123" s="402"/>
      <c r="AH123" s="402"/>
      <c r="AI123" s="402"/>
      <c r="AJ123" s="402"/>
      <c r="AK123" s="402"/>
      <c r="AL123" s="403"/>
      <c r="AM123" s="648"/>
      <c r="AN123" s="648"/>
      <c r="AO123" s="648"/>
      <c r="AP123" s="648"/>
      <c r="AQ123" s="648"/>
      <c r="AR123" s="648"/>
      <c r="AS123" s="648"/>
      <c r="AT123" s="648"/>
      <c r="AU123" s="648"/>
      <c r="AV123" s="648"/>
      <c r="AW123" s="648"/>
      <c r="AX123" s="648"/>
      <c r="AY123" s="403"/>
      <c r="AZ123" s="404"/>
      <c r="BA123" s="363"/>
      <c r="BB123" s="363"/>
      <c r="BC123" s="363"/>
      <c r="BD123" s="363"/>
      <c r="BE123" s="363"/>
      <c r="BF123" s="363"/>
      <c r="BG123" s="363"/>
      <c r="BH123" s="363"/>
      <c r="BI123" s="363"/>
      <c r="BJ123" s="363"/>
    </row>
    <row r="124" spans="6:62" ht="93" customHeight="1" x14ac:dyDescent="0.3">
      <c r="F124" s="399"/>
      <c r="G124" s="400"/>
      <c r="H124" s="400"/>
      <c r="I124" s="400"/>
      <c r="J124" s="400"/>
      <c r="K124" s="400"/>
      <c r="L124" s="400"/>
      <c r="M124" s="400"/>
      <c r="N124" s="400"/>
      <c r="U124" s="401"/>
      <c r="V124" s="647"/>
      <c r="W124" s="402"/>
      <c r="X124" s="402"/>
      <c r="Y124" s="402"/>
      <c r="Z124" s="402"/>
      <c r="AA124" s="402"/>
      <c r="AB124" s="402"/>
      <c r="AC124" s="402"/>
      <c r="AD124" s="402"/>
      <c r="AE124" s="402"/>
      <c r="AF124" s="402"/>
      <c r="AG124" s="402"/>
      <c r="AH124" s="402"/>
      <c r="AI124" s="402"/>
      <c r="AJ124" s="402"/>
      <c r="AK124" s="402"/>
      <c r="AL124" s="403"/>
      <c r="AM124" s="648"/>
      <c r="AN124" s="648"/>
      <c r="AO124" s="648"/>
      <c r="AP124" s="648"/>
      <c r="AQ124" s="648"/>
      <c r="AR124" s="648"/>
      <c r="AS124" s="648"/>
      <c r="AT124" s="648"/>
      <c r="AU124" s="648"/>
      <c r="AV124" s="648"/>
      <c r="AW124" s="648"/>
      <c r="AX124" s="648"/>
      <c r="AY124" s="403"/>
      <c r="AZ124" s="404"/>
      <c r="BA124" s="363"/>
      <c r="BB124" s="363"/>
      <c r="BC124" s="363"/>
      <c r="BD124" s="363"/>
      <c r="BE124" s="363"/>
      <c r="BF124" s="363"/>
      <c r="BG124" s="363"/>
      <c r="BH124" s="363"/>
      <c r="BI124" s="363"/>
      <c r="BJ124" s="363"/>
    </row>
    <row r="125" spans="6:62" ht="93" customHeight="1" x14ac:dyDescent="0.3">
      <c r="F125" s="399"/>
      <c r="G125" s="400"/>
      <c r="H125" s="400"/>
      <c r="I125" s="400"/>
      <c r="J125" s="400"/>
      <c r="K125" s="400"/>
      <c r="L125" s="400"/>
      <c r="M125" s="400"/>
      <c r="N125" s="400"/>
      <c r="U125" s="401"/>
      <c r="V125" s="647"/>
      <c r="W125" s="402"/>
      <c r="X125" s="402"/>
      <c r="Y125" s="402"/>
      <c r="Z125" s="402"/>
      <c r="AA125" s="402"/>
      <c r="AB125" s="402"/>
      <c r="AC125" s="402"/>
      <c r="AD125" s="402"/>
      <c r="AE125" s="402"/>
      <c r="AF125" s="402"/>
      <c r="AG125" s="402"/>
      <c r="AH125" s="402"/>
      <c r="AI125" s="402"/>
      <c r="AJ125" s="402"/>
      <c r="AK125" s="402"/>
      <c r="AL125" s="403"/>
      <c r="AM125" s="648"/>
      <c r="AN125" s="648"/>
      <c r="AO125" s="648"/>
      <c r="AP125" s="648"/>
      <c r="AQ125" s="648"/>
      <c r="AR125" s="648"/>
      <c r="AS125" s="648"/>
      <c r="AT125" s="648"/>
      <c r="AU125" s="648"/>
      <c r="AV125" s="648"/>
      <c r="AW125" s="648"/>
      <c r="AX125" s="648"/>
      <c r="AY125" s="403"/>
      <c r="AZ125" s="404"/>
      <c r="BA125" s="363"/>
      <c r="BB125" s="363"/>
      <c r="BC125" s="363"/>
      <c r="BD125" s="363"/>
      <c r="BE125" s="363"/>
      <c r="BF125" s="363"/>
      <c r="BG125" s="363"/>
      <c r="BH125" s="363"/>
      <c r="BI125" s="363"/>
      <c r="BJ125" s="363"/>
    </row>
    <row r="126" spans="6:62" ht="93" customHeight="1" x14ac:dyDescent="0.3">
      <c r="F126" s="399"/>
      <c r="G126" s="400"/>
      <c r="H126" s="400"/>
      <c r="I126" s="400"/>
      <c r="J126" s="400"/>
      <c r="K126" s="400"/>
      <c r="L126" s="400"/>
      <c r="M126" s="400"/>
      <c r="N126" s="400"/>
      <c r="U126" s="401"/>
      <c r="V126" s="647"/>
      <c r="W126" s="402"/>
      <c r="X126" s="402"/>
      <c r="Y126" s="402"/>
      <c r="Z126" s="402"/>
      <c r="AA126" s="402"/>
      <c r="AB126" s="402"/>
      <c r="AC126" s="402"/>
      <c r="AD126" s="402"/>
      <c r="AE126" s="402"/>
      <c r="AF126" s="402"/>
      <c r="AG126" s="402"/>
      <c r="AH126" s="402"/>
      <c r="AI126" s="402"/>
      <c r="AJ126" s="402"/>
      <c r="AK126" s="402"/>
      <c r="AL126" s="403"/>
      <c r="AM126" s="648"/>
      <c r="AN126" s="648"/>
      <c r="AO126" s="648"/>
      <c r="AP126" s="648"/>
      <c r="AQ126" s="648"/>
      <c r="AR126" s="648"/>
      <c r="AS126" s="648"/>
      <c r="AT126" s="648"/>
      <c r="AU126" s="648"/>
      <c r="AV126" s="648"/>
      <c r="AW126" s="648"/>
      <c r="AX126" s="648"/>
      <c r="AY126" s="403"/>
      <c r="AZ126" s="404"/>
      <c r="BA126" s="363"/>
      <c r="BB126" s="363"/>
      <c r="BC126" s="363"/>
      <c r="BD126" s="363"/>
      <c r="BE126" s="363"/>
      <c r="BF126" s="363"/>
      <c r="BG126" s="363"/>
      <c r="BH126" s="363"/>
      <c r="BI126" s="363"/>
      <c r="BJ126" s="363"/>
    </row>
    <row r="127" spans="6:62" ht="93" customHeight="1" x14ac:dyDescent="0.3">
      <c r="F127" s="399"/>
      <c r="G127" s="400"/>
      <c r="H127" s="400"/>
      <c r="I127" s="400"/>
      <c r="J127" s="400"/>
      <c r="K127" s="400"/>
      <c r="L127" s="400"/>
      <c r="M127" s="400"/>
      <c r="N127" s="400"/>
      <c r="U127" s="401"/>
      <c r="V127" s="647"/>
      <c r="W127" s="402"/>
      <c r="X127" s="402"/>
      <c r="Y127" s="402"/>
      <c r="Z127" s="402"/>
      <c r="AA127" s="402"/>
      <c r="AB127" s="402"/>
      <c r="AC127" s="402"/>
      <c r="AD127" s="402"/>
      <c r="AE127" s="402"/>
      <c r="AF127" s="402"/>
      <c r="AG127" s="402"/>
      <c r="AH127" s="402"/>
      <c r="AI127" s="402"/>
      <c r="AJ127" s="402"/>
      <c r="AK127" s="402"/>
      <c r="AL127" s="403"/>
      <c r="AM127" s="648"/>
      <c r="AN127" s="648"/>
      <c r="AO127" s="648"/>
      <c r="AP127" s="648"/>
      <c r="AQ127" s="648"/>
      <c r="AR127" s="648"/>
      <c r="AS127" s="648"/>
      <c r="AT127" s="648"/>
      <c r="AU127" s="648"/>
      <c r="AV127" s="648"/>
      <c r="AW127" s="648"/>
      <c r="AX127" s="648"/>
      <c r="AY127" s="403"/>
      <c r="AZ127" s="404"/>
      <c r="BA127" s="363"/>
      <c r="BB127" s="363"/>
      <c r="BC127" s="363"/>
      <c r="BD127" s="363"/>
      <c r="BE127" s="363"/>
      <c r="BF127" s="363"/>
      <c r="BG127" s="363"/>
      <c r="BH127" s="363"/>
      <c r="BI127" s="363"/>
      <c r="BJ127" s="363"/>
    </row>
    <row r="128" spans="6:62" ht="93" customHeight="1" x14ac:dyDescent="0.3">
      <c r="F128" s="399"/>
      <c r="G128" s="400"/>
      <c r="H128" s="400"/>
      <c r="I128" s="400"/>
      <c r="J128" s="400"/>
      <c r="K128" s="400"/>
      <c r="L128" s="400"/>
      <c r="M128" s="400"/>
      <c r="N128" s="400"/>
      <c r="U128" s="401"/>
      <c r="V128" s="647"/>
      <c r="W128" s="402"/>
      <c r="X128" s="402"/>
      <c r="Y128" s="402"/>
      <c r="Z128" s="402"/>
      <c r="AA128" s="402"/>
      <c r="AB128" s="402"/>
      <c r="AC128" s="402"/>
      <c r="AD128" s="402"/>
      <c r="AE128" s="402"/>
      <c r="AF128" s="402"/>
      <c r="AG128" s="402"/>
      <c r="AH128" s="402"/>
      <c r="AI128" s="402"/>
      <c r="AJ128" s="402"/>
      <c r="AK128" s="402"/>
      <c r="AL128" s="403"/>
      <c r="AM128" s="648"/>
      <c r="AN128" s="648"/>
      <c r="AO128" s="648"/>
      <c r="AP128" s="648"/>
      <c r="AQ128" s="648"/>
      <c r="AR128" s="648"/>
      <c r="AS128" s="648"/>
      <c r="AT128" s="648"/>
      <c r="AU128" s="648"/>
      <c r="AV128" s="648"/>
      <c r="AW128" s="648"/>
      <c r="AX128" s="648"/>
      <c r="AY128" s="403"/>
      <c r="AZ128" s="404"/>
      <c r="BA128" s="363"/>
      <c r="BB128" s="363"/>
      <c r="BC128" s="363"/>
      <c r="BD128" s="363"/>
      <c r="BE128" s="363"/>
      <c r="BF128" s="363"/>
      <c r="BG128" s="363"/>
      <c r="BH128" s="363"/>
      <c r="BI128" s="363"/>
      <c r="BJ128" s="363"/>
    </row>
    <row r="129" spans="6:62" ht="93" customHeight="1" x14ac:dyDescent="0.3">
      <c r="F129" s="399"/>
      <c r="G129" s="400"/>
      <c r="H129" s="400"/>
      <c r="I129" s="400"/>
      <c r="J129" s="400"/>
      <c r="K129" s="400"/>
      <c r="L129" s="400"/>
      <c r="M129" s="400"/>
      <c r="N129" s="400"/>
      <c r="U129" s="401"/>
      <c r="V129" s="647"/>
      <c r="W129" s="402"/>
      <c r="X129" s="402"/>
      <c r="Y129" s="402"/>
      <c r="Z129" s="402"/>
      <c r="AA129" s="402"/>
      <c r="AB129" s="402"/>
      <c r="AC129" s="402"/>
      <c r="AD129" s="402"/>
      <c r="AE129" s="402"/>
      <c r="AF129" s="402"/>
      <c r="AG129" s="402"/>
      <c r="AH129" s="402"/>
      <c r="AI129" s="402"/>
      <c r="AJ129" s="402"/>
      <c r="AK129" s="402"/>
      <c r="AL129" s="403"/>
      <c r="AM129" s="648"/>
      <c r="AN129" s="648"/>
      <c r="AO129" s="648"/>
      <c r="AP129" s="648"/>
      <c r="AQ129" s="648"/>
      <c r="AR129" s="648"/>
      <c r="AS129" s="648"/>
      <c r="AT129" s="648"/>
      <c r="AU129" s="648"/>
      <c r="AV129" s="648"/>
      <c r="AW129" s="648"/>
      <c r="AX129" s="648"/>
      <c r="AY129" s="403"/>
      <c r="AZ129" s="404"/>
      <c r="BA129" s="363"/>
      <c r="BB129" s="363"/>
      <c r="BC129" s="363"/>
      <c r="BD129" s="363"/>
      <c r="BE129" s="363"/>
      <c r="BF129" s="363"/>
      <c r="BG129" s="363"/>
      <c r="BH129" s="363"/>
      <c r="BI129" s="363"/>
      <c r="BJ129" s="363"/>
    </row>
    <row r="130" spans="6:62" ht="93" customHeight="1" x14ac:dyDescent="0.3">
      <c r="F130" s="399"/>
      <c r="G130" s="400"/>
      <c r="H130" s="400"/>
      <c r="I130" s="400"/>
      <c r="J130" s="400"/>
      <c r="K130" s="400"/>
      <c r="L130" s="400"/>
      <c r="M130" s="400"/>
      <c r="N130" s="400"/>
      <c r="U130" s="401"/>
      <c r="V130" s="647"/>
      <c r="W130" s="402"/>
      <c r="X130" s="402"/>
      <c r="Y130" s="402"/>
      <c r="Z130" s="402"/>
      <c r="AA130" s="402"/>
      <c r="AB130" s="402"/>
      <c r="AC130" s="402"/>
      <c r="AD130" s="402"/>
      <c r="AE130" s="402"/>
      <c r="AF130" s="402"/>
      <c r="AG130" s="402"/>
      <c r="AH130" s="402"/>
      <c r="AI130" s="402"/>
      <c r="AJ130" s="402"/>
      <c r="AK130" s="402"/>
      <c r="AL130" s="403"/>
      <c r="AM130" s="648"/>
      <c r="AN130" s="648"/>
      <c r="AO130" s="648"/>
      <c r="AP130" s="648"/>
      <c r="AQ130" s="648"/>
      <c r="AR130" s="648"/>
      <c r="AS130" s="648"/>
      <c r="AT130" s="648"/>
      <c r="AU130" s="648"/>
      <c r="AV130" s="648"/>
      <c r="AW130" s="648"/>
      <c r="AX130" s="648"/>
      <c r="AY130" s="403"/>
      <c r="AZ130" s="404"/>
      <c r="BA130" s="363"/>
      <c r="BB130" s="363"/>
      <c r="BC130" s="363"/>
      <c r="BD130" s="363"/>
      <c r="BE130" s="363"/>
      <c r="BF130" s="363"/>
      <c r="BG130" s="363"/>
      <c r="BH130" s="363"/>
      <c r="BI130" s="363"/>
      <c r="BJ130" s="363"/>
    </row>
    <row r="131" spans="6:62" ht="93" customHeight="1" x14ac:dyDescent="0.3">
      <c r="F131" s="399"/>
      <c r="G131" s="400"/>
      <c r="H131" s="400"/>
      <c r="I131" s="400"/>
      <c r="J131" s="400"/>
      <c r="K131" s="400"/>
      <c r="L131" s="400"/>
      <c r="M131" s="400"/>
      <c r="N131" s="400"/>
      <c r="U131" s="401"/>
      <c r="V131" s="647"/>
      <c r="W131" s="402"/>
      <c r="X131" s="402"/>
      <c r="Y131" s="402"/>
      <c r="Z131" s="402"/>
      <c r="AA131" s="402"/>
      <c r="AB131" s="402"/>
      <c r="AC131" s="402"/>
      <c r="AD131" s="402"/>
      <c r="AE131" s="402"/>
      <c r="AF131" s="402"/>
      <c r="AG131" s="402"/>
      <c r="AH131" s="402"/>
      <c r="AI131" s="402"/>
      <c r="AJ131" s="402"/>
      <c r="AK131" s="402"/>
      <c r="AL131" s="403"/>
      <c r="AM131" s="648"/>
      <c r="AN131" s="648"/>
      <c r="AO131" s="648"/>
      <c r="AP131" s="648"/>
      <c r="AQ131" s="648"/>
      <c r="AR131" s="648"/>
      <c r="AS131" s="648"/>
      <c r="AT131" s="648"/>
      <c r="AU131" s="648"/>
      <c r="AV131" s="648"/>
      <c r="AW131" s="648"/>
      <c r="AX131" s="648"/>
      <c r="AY131" s="403"/>
      <c r="AZ131" s="404"/>
      <c r="BA131" s="363"/>
      <c r="BB131" s="363"/>
      <c r="BC131" s="363"/>
      <c r="BD131" s="363"/>
      <c r="BE131" s="363"/>
      <c r="BF131" s="363"/>
      <c r="BG131" s="363"/>
      <c r="BH131" s="363"/>
      <c r="BI131" s="363"/>
      <c r="BJ131" s="363"/>
    </row>
    <row r="132" spans="6:62" ht="93" customHeight="1" x14ac:dyDescent="0.3">
      <c r="F132" s="399"/>
      <c r="G132" s="400"/>
      <c r="H132" s="400"/>
      <c r="I132" s="400"/>
      <c r="J132" s="400"/>
      <c r="K132" s="400"/>
      <c r="L132" s="400"/>
      <c r="M132" s="400"/>
      <c r="N132" s="400"/>
      <c r="U132" s="401"/>
      <c r="V132" s="647"/>
      <c r="W132" s="402"/>
      <c r="X132" s="402"/>
      <c r="Y132" s="402"/>
      <c r="Z132" s="402"/>
      <c r="AA132" s="402"/>
      <c r="AB132" s="402"/>
      <c r="AC132" s="402"/>
      <c r="AD132" s="402"/>
      <c r="AE132" s="402"/>
      <c r="AF132" s="402"/>
      <c r="AG132" s="402"/>
      <c r="AH132" s="402"/>
      <c r="AI132" s="402"/>
      <c r="AJ132" s="402"/>
      <c r="AK132" s="402"/>
      <c r="AL132" s="403"/>
      <c r="AM132" s="648"/>
      <c r="AN132" s="648"/>
      <c r="AO132" s="648"/>
      <c r="AP132" s="648"/>
      <c r="AQ132" s="648"/>
      <c r="AR132" s="648"/>
      <c r="AS132" s="648"/>
      <c r="AT132" s="648"/>
      <c r="AU132" s="648"/>
      <c r="AV132" s="648"/>
      <c r="AW132" s="648"/>
      <c r="AX132" s="648"/>
      <c r="AY132" s="403"/>
      <c r="AZ132" s="404"/>
      <c r="BA132" s="363"/>
      <c r="BB132" s="363"/>
      <c r="BC132" s="363"/>
      <c r="BD132" s="363"/>
      <c r="BE132" s="363"/>
      <c r="BF132" s="363"/>
      <c r="BG132" s="363"/>
      <c r="BH132" s="363"/>
      <c r="BI132" s="363"/>
      <c r="BJ132" s="363"/>
    </row>
    <row r="133" spans="6:62" ht="93" customHeight="1" x14ac:dyDescent="0.3">
      <c r="F133" s="399"/>
      <c r="G133" s="400"/>
      <c r="H133" s="400"/>
      <c r="I133" s="400"/>
      <c r="J133" s="400"/>
      <c r="K133" s="400"/>
      <c r="L133" s="400"/>
      <c r="M133" s="400"/>
      <c r="N133" s="400"/>
      <c r="U133" s="401"/>
      <c r="V133" s="647"/>
      <c r="W133" s="402"/>
      <c r="X133" s="402"/>
      <c r="Y133" s="402"/>
      <c r="Z133" s="402"/>
      <c r="AA133" s="402"/>
      <c r="AB133" s="402"/>
      <c r="AC133" s="402"/>
      <c r="AD133" s="402"/>
      <c r="AE133" s="402"/>
      <c r="AF133" s="402"/>
      <c r="AG133" s="402"/>
      <c r="AH133" s="402"/>
      <c r="AI133" s="402"/>
      <c r="AJ133" s="402"/>
      <c r="AK133" s="402"/>
      <c r="AL133" s="403"/>
      <c r="AM133" s="648"/>
      <c r="AN133" s="648"/>
      <c r="AO133" s="648"/>
      <c r="AP133" s="648"/>
      <c r="AQ133" s="648"/>
      <c r="AR133" s="648"/>
      <c r="AS133" s="648"/>
      <c r="AT133" s="648"/>
      <c r="AU133" s="648"/>
      <c r="AV133" s="648"/>
      <c r="AW133" s="648"/>
      <c r="AX133" s="648"/>
      <c r="AY133" s="403"/>
      <c r="AZ133" s="404"/>
      <c r="BA133" s="363"/>
      <c r="BB133" s="363"/>
      <c r="BC133" s="363"/>
      <c r="BD133" s="363"/>
      <c r="BE133" s="363"/>
      <c r="BF133" s="363"/>
      <c r="BG133" s="363"/>
      <c r="BH133" s="363"/>
      <c r="BI133" s="363"/>
      <c r="BJ133" s="363"/>
    </row>
    <row r="134" spans="6:62" ht="22.5" customHeight="1" x14ac:dyDescent="0.3">
      <c r="F134" s="399" t="s">
        <v>511</v>
      </c>
      <c r="G134" s="400"/>
      <c r="H134" s="400"/>
      <c r="I134" s="400"/>
      <c r="J134" s="400"/>
      <c r="K134" s="400"/>
      <c r="L134" s="400"/>
      <c r="M134" s="400"/>
      <c r="N134" s="400"/>
      <c r="U134" s="401"/>
      <c r="V134" s="647"/>
      <c r="W134" s="402"/>
      <c r="X134" s="402"/>
      <c r="Y134" s="402"/>
      <c r="Z134" s="402"/>
      <c r="AA134" s="402"/>
      <c r="AB134" s="402"/>
      <c r="AC134" s="402"/>
      <c r="AD134" s="402"/>
      <c r="AE134" s="402"/>
      <c r="AF134" s="402"/>
      <c r="AG134" s="402"/>
      <c r="AH134" s="402"/>
      <c r="AI134" s="402"/>
      <c r="AJ134" s="402"/>
      <c r="AK134" s="402"/>
      <c r="AL134" s="403"/>
      <c r="AM134" s="648"/>
      <c r="AN134" s="648"/>
      <c r="AO134" s="648"/>
      <c r="AP134" s="648"/>
      <c r="AQ134" s="648"/>
      <c r="AR134" s="648"/>
      <c r="AS134" s="648"/>
      <c r="AT134" s="648"/>
      <c r="AU134" s="648"/>
      <c r="AV134" s="648"/>
      <c r="AW134" s="648"/>
      <c r="AX134" s="648"/>
      <c r="AY134" s="403"/>
      <c r="AZ134" s="404"/>
      <c r="BA134" s="363"/>
      <c r="BB134" s="363"/>
      <c r="BC134" s="363"/>
      <c r="BD134" s="363"/>
      <c r="BE134" s="363"/>
      <c r="BF134" s="363"/>
      <c r="BG134" s="363"/>
      <c r="BH134" s="363"/>
      <c r="BI134" s="363"/>
      <c r="BJ134" s="363"/>
    </row>
    <row r="135" spans="6:62" ht="22.5" customHeight="1" x14ac:dyDescent="0.3">
      <c r="F135" s="399" t="s">
        <v>513</v>
      </c>
      <c r="G135" s="400"/>
      <c r="H135" s="400"/>
      <c r="I135" s="400"/>
      <c r="J135" s="400"/>
      <c r="K135" s="400"/>
      <c r="L135" s="400"/>
      <c r="M135" s="400"/>
      <c r="N135" s="400"/>
      <c r="U135" s="401"/>
      <c r="V135" s="647"/>
      <c r="W135" s="402"/>
      <c r="X135" s="402"/>
      <c r="Y135" s="402"/>
      <c r="Z135" s="402"/>
      <c r="AA135" s="402"/>
      <c r="AB135" s="402"/>
      <c r="AC135" s="402"/>
      <c r="AD135" s="402"/>
      <c r="AE135" s="402"/>
      <c r="AF135" s="402"/>
      <c r="AG135" s="402"/>
      <c r="AH135" s="402"/>
      <c r="AI135" s="402"/>
      <c r="AJ135" s="402"/>
      <c r="AK135" s="402"/>
      <c r="AL135" s="403"/>
      <c r="AM135" s="648"/>
      <c r="AN135" s="648"/>
      <c r="AO135" s="648"/>
      <c r="AP135" s="648"/>
      <c r="AQ135" s="648"/>
      <c r="AR135" s="648"/>
      <c r="AS135" s="648"/>
      <c r="AT135" s="648"/>
      <c r="AU135" s="648"/>
      <c r="AV135" s="648"/>
      <c r="AW135" s="648"/>
      <c r="AX135" s="648"/>
      <c r="AY135" s="403"/>
      <c r="AZ135" s="404"/>
      <c r="BA135" s="363"/>
      <c r="BB135" s="363"/>
      <c r="BC135" s="363"/>
      <c r="BD135" s="363"/>
      <c r="BE135" s="363"/>
      <c r="BF135" s="363"/>
      <c r="BG135" s="363"/>
      <c r="BH135" s="363"/>
      <c r="BI135" s="363"/>
      <c r="BJ135" s="363"/>
    </row>
    <row r="136" spans="6:62" ht="22.5" customHeight="1" x14ac:dyDescent="0.3">
      <c r="F136" s="399" t="s">
        <v>516</v>
      </c>
      <c r="G136" s="400"/>
      <c r="H136" s="400"/>
      <c r="I136" s="400"/>
      <c r="J136" s="400"/>
      <c r="K136" s="400"/>
      <c r="L136" s="400"/>
      <c r="M136" s="400"/>
      <c r="N136" s="400"/>
      <c r="U136" s="401"/>
      <c r="V136" s="647"/>
      <c r="W136" s="402"/>
      <c r="X136" s="402"/>
      <c r="Y136" s="402"/>
      <c r="Z136" s="402"/>
      <c r="AA136" s="402"/>
      <c r="AB136" s="402"/>
      <c r="AC136" s="402"/>
      <c r="AD136" s="402"/>
      <c r="AE136" s="402"/>
      <c r="AF136" s="402"/>
      <c r="AG136" s="402"/>
      <c r="AH136" s="402"/>
      <c r="AI136" s="402"/>
      <c r="AJ136" s="402"/>
      <c r="AK136" s="402"/>
      <c r="AL136" s="403"/>
      <c r="AM136" s="648"/>
      <c r="AN136" s="648"/>
      <c r="AO136" s="648"/>
      <c r="AP136" s="648"/>
      <c r="AQ136" s="648"/>
      <c r="AR136" s="648"/>
      <c r="AS136" s="648"/>
      <c r="AT136" s="648"/>
      <c r="AU136" s="648"/>
      <c r="AV136" s="648"/>
      <c r="AW136" s="648"/>
      <c r="AX136" s="648"/>
      <c r="AY136" s="403"/>
      <c r="AZ136" s="404"/>
      <c r="BA136" s="363"/>
      <c r="BB136" s="363"/>
      <c r="BC136" s="363"/>
      <c r="BD136" s="363"/>
      <c r="BE136" s="363"/>
      <c r="BF136" s="363"/>
      <c r="BG136" s="363"/>
      <c r="BH136" s="363"/>
      <c r="BI136" s="363"/>
      <c r="BJ136" s="363"/>
    </row>
    <row r="137" spans="6:62" ht="93" customHeight="1" x14ac:dyDescent="0.3">
      <c r="F137" s="399"/>
      <c r="G137" s="400"/>
      <c r="H137" s="400"/>
      <c r="I137" s="400"/>
      <c r="J137" s="400"/>
      <c r="K137" s="400"/>
      <c r="L137" s="400"/>
      <c r="M137" s="400"/>
      <c r="N137" s="400"/>
      <c r="U137" s="401"/>
      <c r="V137" s="647"/>
      <c r="W137" s="402"/>
      <c r="X137" s="402"/>
      <c r="Y137" s="402"/>
      <c r="Z137" s="402"/>
      <c r="AA137" s="402"/>
      <c r="AB137" s="402"/>
      <c r="AC137" s="402"/>
      <c r="AD137" s="402"/>
      <c r="AE137" s="402"/>
      <c r="AF137" s="402"/>
      <c r="AG137" s="402"/>
      <c r="AH137" s="402"/>
      <c r="AI137" s="402"/>
      <c r="AJ137" s="402"/>
      <c r="AK137" s="402"/>
      <c r="AL137" s="403"/>
      <c r="AM137" s="648"/>
      <c r="AN137" s="648"/>
      <c r="AO137" s="648"/>
      <c r="AP137" s="648"/>
      <c r="AQ137" s="648"/>
      <c r="AR137" s="648"/>
      <c r="AS137" s="648"/>
      <c r="AT137" s="648"/>
      <c r="AU137" s="648"/>
      <c r="AV137" s="648"/>
      <c r="AW137" s="648"/>
      <c r="AX137" s="648"/>
      <c r="AY137" s="403"/>
      <c r="AZ137" s="404"/>
      <c r="BA137" s="363"/>
      <c r="BB137" s="363"/>
      <c r="BC137" s="363"/>
      <c r="BD137" s="363"/>
      <c r="BE137" s="363"/>
      <c r="BF137" s="363"/>
      <c r="BG137" s="363"/>
      <c r="BH137" s="363"/>
      <c r="BI137" s="363"/>
      <c r="BJ137" s="363"/>
    </row>
    <row r="138" spans="6:62" ht="63.75" customHeight="1" x14ac:dyDescent="0.3">
      <c r="F138" s="399" t="s">
        <v>521</v>
      </c>
      <c r="G138" s="400"/>
      <c r="H138" s="400"/>
      <c r="I138" s="400"/>
      <c r="J138" s="400"/>
      <c r="K138" s="400"/>
      <c r="L138" s="400"/>
      <c r="M138" s="400"/>
      <c r="N138" s="400"/>
      <c r="U138" s="401"/>
      <c r="V138" s="647"/>
      <c r="W138" s="402"/>
      <c r="X138" s="402"/>
      <c r="Y138" s="402"/>
      <c r="Z138" s="402"/>
      <c r="AA138" s="402"/>
      <c r="AB138" s="402"/>
      <c r="AC138" s="402"/>
      <c r="AD138" s="402"/>
      <c r="AE138" s="402"/>
      <c r="AF138" s="402"/>
      <c r="AG138" s="402"/>
      <c r="AH138" s="402"/>
      <c r="AI138" s="402"/>
      <c r="AJ138" s="402"/>
      <c r="AK138" s="402"/>
      <c r="AL138" s="403"/>
      <c r="AM138" s="648"/>
      <c r="AN138" s="648"/>
      <c r="AO138" s="648"/>
      <c r="AP138" s="648"/>
      <c r="AQ138" s="648"/>
      <c r="AR138" s="648"/>
      <c r="AS138" s="648"/>
      <c r="AT138" s="648"/>
      <c r="AU138" s="648"/>
      <c r="AV138" s="648"/>
      <c r="AW138" s="648"/>
      <c r="AX138" s="648"/>
      <c r="AY138" s="403"/>
      <c r="AZ138" s="404"/>
      <c r="BA138" s="363"/>
      <c r="BB138" s="363"/>
      <c r="BC138" s="363"/>
      <c r="BD138" s="363"/>
      <c r="BE138" s="363"/>
      <c r="BF138" s="363"/>
      <c r="BG138" s="363"/>
      <c r="BH138" s="363"/>
      <c r="BI138" s="363"/>
      <c r="BJ138" s="363"/>
    </row>
    <row r="139" spans="6:62" ht="63.75" customHeight="1" x14ac:dyDescent="0.3">
      <c r="F139" s="399" t="s">
        <v>522</v>
      </c>
      <c r="G139" s="400"/>
      <c r="H139" s="400"/>
      <c r="I139" s="400"/>
      <c r="J139" s="400"/>
      <c r="K139" s="400"/>
      <c r="L139" s="400"/>
      <c r="M139" s="400"/>
      <c r="N139" s="400"/>
      <c r="U139" s="401"/>
      <c r="V139" s="647"/>
      <c r="W139" s="402"/>
      <c r="X139" s="402"/>
      <c r="Y139" s="402"/>
      <c r="Z139" s="402"/>
      <c r="AA139" s="402"/>
      <c r="AB139" s="402"/>
      <c r="AC139" s="402"/>
      <c r="AD139" s="402"/>
      <c r="AE139" s="402"/>
      <c r="AF139" s="402"/>
      <c r="AG139" s="402"/>
      <c r="AH139" s="402"/>
      <c r="AI139" s="402"/>
      <c r="AJ139" s="402"/>
      <c r="AK139" s="402"/>
      <c r="AL139" s="403"/>
      <c r="AM139" s="648"/>
      <c r="AN139" s="648"/>
      <c r="AO139" s="648"/>
      <c r="AP139" s="648"/>
      <c r="AQ139" s="648"/>
      <c r="AR139" s="648"/>
      <c r="AS139" s="648"/>
      <c r="AT139" s="648"/>
      <c r="AU139" s="648"/>
      <c r="AV139" s="648"/>
      <c r="AW139" s="648"/>
      <c r="AX139" s="648"/>
      <c r="AY139" s="403"/>
      <c r="AZ139" s="404"/>
      <c r="BA139" s="363"/>
      <c r="BB139" s="363"/>
      <c r="BC139" s="363"/>
      <c r="BD139" s="363"/>
      <c r="BE139" s="363"/>
      <c r="BF139" s="363"/>
      <c r="BG139" s="363"/>
      <c r="BH139" s="363"/>
      <c r="BI139" s="363"/>
      <c r="BJ139" s="363"/>
    </row>
    <row r="140" spans="6:62" ht="63.75" customHeight="1" x14ac:dyDescent="0.3">
      <c r="F140" s="399" t="s">
        <v>524</v>
      </c>
      <c r="G140" s="400"/>
      <c r="H140" s="400"/>
      <c r="I140" s="400"/>
      <c r="J140" s="400"/>
      <c r="K140" s="400"/>
      <c r="L140" s="400"/>
      <c r="M140" s="400"/>
      <c r="N140" s="400"/>
      <c r="U140" s="401"/>
      <c r="V140" s="647"/>
      <c r="W140" s="402"/>
      <c r="X140" s="402"/>
      <c r="Y140" s="402"/>
      <c r="Z140" s="402"/>
      <c r="AA140" s="402"/>
      <c r="AB140" s="402"/>
      <c r="AC140" s="402"/>
      <c r="AD140" s="402"/>
      <c r="AE140" s="402"/>
      <c r="AF140" s="402"/>
      <c r="AG140" s="402"/>
      <c r="AH140" s="402"/>
      <c r="AI140" s="402"/>
      <c r="AJ140" s="402"/>
      <c r="AK140" s="402"/>
      <c r="AL140" s="403"/>
      <c r="AM140" s="648"/>
      <c r="AN140" s="648"/>
      <c r="AO140" s="648"/>
      <c r="AP140" s="648"/>
      <c r="AQ140" s="648"/>
      <c r="AR140" s="648"/>
      <c r="AS140" s="648"/>
      <c r="AT140" s="648"/>
      <c r="AU140" s="648"/>
      <c r="AV140" s="648"/>
      <c r="AW140" s="648"/>
      <c r="AX140" s="648"/>
      <c r="AY140" s="403"/>
      <c r="AZ140" s="404"/>
      <c r="BA140" s="363"/>
      <c r="BB140" s="363"/>
      <c r="BC140" s="363"/>
      <c r="BD140" s="363"/>
      <c r="BE140" s="363"/>
      <c r="BF140" s="363"/>
      <c r="BG140" s="363"/>
      <c r="BH140" s="363"/>
      <c r="BI140" s="363"/>
      <c r="BJ140" s="363"/>
    </row>
    <row r="141" spans="6:62" ht="63.75" customHeight="1" x14ac:dyDescent="0.3">
      <c r="F141" s="399" t="s">
        <v>91</v>
      </c>
      <c r="G141" s="400"/>
      <c r="H141" s="400"/>
      <c r="I141" s="400"/>
      <c r="J141" s="400"/>
      <c r="K141" s="400"/>
      <c r="L141" s="400"/>
      <c r="M141" s="400"/>
      <c r="N141" s="400"/>
      <c r="U141" s="401"/>
      <c r="V141" s="647"/>
      <c r="W141" s="402"/>
      <c r="X141" s="402"/>
      <c r="Y141" s="402"/>
      <c r="Z141" s="402"/>
      <c r="AA141" s="402"/>
      <c r="AB141" s="402"/>
      <c r="AC141" s="402"/>
      <c r="AD141" s="402"/>
      <c r="AE141" s="402"/>
      <c r="AF141" s="402"/>
      <c r="AG141" s="402"/>
      <c r="AH141" s="402"/>
      <c r="AI141" s="402"/>
      <c r="AJ141" s="402"/>
      <c r="AK141" s="402"/>
      <c r="AL141" s="403"/>
      <c r="AM141" s="648"/>
      <c r="AN141" s="648"/>
      <c r="AO141" s="648"/>
      <c r="AP141" s="648"/>
      <c r="AQ141" s="648"/>
      <c r="AR141" s="648"/>
      <c r="AS141" s="648"/>
      <c r="AT141" s="648"/>
      <c r="AU141" s="648"/>
      <c r="AV141" s="648"/>
      <c r="AW141" s="648"/>
      <c r="AX141" s="648"/>
      <c r="AY141" s="403"/>
      <c r="AZ141" s="404"/>
      <c r="BA141" s="363"/>
      <c r="BB141" s="363"/>
      <c r="BC141" s="363"/>
      <c r="BD141" s="363"/>
      <c r="BE141" s="363"/>
      <c r="BF141" s="363"/>
      <c r="BG141" s="363"/>
      <c r="BH141" s="363"/>
      <c r="BI141" s="363"/>
      <c r="BJ141" s="363"/>
    </row>
    <row r="142" spans="6:62" ht="63.75" customHeight="1" x14ac:dyDescent="0.3">
      <c r="F142" s="399" t="s">
        <v>525</v>
      </c>
      <c r="G142" s="400"/>
      <c r="H142" s="400"/>
      <c r="I142" s="400"/>
      <c r="J142" s="400"/>
      <c r="K142" s="400"/>
      <c r="L142" s="400"/>
      <c r="M142" s="400"/>
      <c r="N142" s="400"/>
      <c r="U142" s="401"/>
      <c r="V142" s="647"/>
      <c r="W142" s="402"/>
      <c r="X142" s="402"/>
      <c r="Y142" s="402"/>
      <c r="Z142" s="402"/>
      <c r="AA142" s="402"/>
      <c r="AB142" s="402"/>
      <c r="AC142" s="402"/>
      <c r="AD142" s="402"/>
      <c r="AE142" s="402"/>
      <c r="AF142" s="402"/>
      <c r="AG142" s="402"/>
      <c r="AH142" s="402"/>
      <c r="AI142" s="402"/>
      <c r="AJ142" s="402"/>
      <c r="AK142" s="402"/>
      <c r="AL142" s="403"/>
      <c r="AM142" s="648"/>
      <c r="AN142" s="648"/>
      <c r="AO142" s="648"/>
      <c r="AP142" s="648"/>
      <c r="AQ142" s="648"/>
      <c r="AR142" s="648"/>
      <c r="AS142" s="648"/>
      <c r="AT142" s="648"/>
      <c r="AU142" s="648"/>
      <c r="AV142" s="648"/>
      <c r="AW142" s="648"/>
      <c r="AX142" s="648"/>
      <c r="AY142" s="403"/>
      <c r="AZ142" s="404"/>
      <c r="BA142" s="363"/>
      <c r="BB142" s="363"/>
      <c r="BC142" s="363"/>
      <c r="BD142" s="363"/>
      <c r="BE142" s="363"/>
      <c r="BF142" s="363"/>
      <c r="BG142" s="363"/>
      <c r="BH142" s="363"/>
      <c r="BI142" s="363"/>
      <c r="BJ142" s="363"/>
    </row>
    <row r="143" spans="6:62" ht="63.75" customHeight="1" x14ac:dyDescent="0.3">
      <c r="F143" s="399" t="s">
        <v>526</v>
      </c>
      <c r="G143" s="400"/>
      <c r="H143" s="400"/>
      <c r="I143" s="400"/>
      <c r="J143" s="400"/>
      <c r="K143" s="400"/>
      <c r="L143" s="400"/>
      <c r="M143" s="400"/>
      <c r="N143" s="400"/>
      <c r="U143" s="401"/>
      <c r="V143" s="647"/>
      <c r="W143" s="402"/>
      <c r="X143" s="402"/>
      <c r="Y143" s="402"/>
      <c r="Z143" s="402"/>
      <c r="AA143" s="402"/>
      <c r="AB143" s="402"/>
      <c r="AC143" s="402"/>
      <c r="AD143" s="402"/>
      <c r="AE143" s="402"/>
      <c r="AF143" s="402"/>
      <c r="AG143" s="402"/>
      <c r="AH143" s="402"/>
      <c r="AI143" s="402"/>
      <c r="AJ143" s="402"/>
      <c r="AK143" s="402"/>
      <c r="AL143" s="403"/>
      <c r="AM143" s="648"/>
      <c r="AN143" s="648"/>
      <c r="AO143" s="648"/>
      <c r="AP143" s="648"/>
      <c r="AQ143" s="648"/>
      <c r="AR143" s="648"/>
      <c r="AS143" s="648"/>
      <c r="AT143" s="648"/>
      <c r="AU143" s="648"/>
      <c r="AV143" s="648"/>
      <c r="AW143" s="648"/>
      <c r="AX143" s="648"/>
      <c r="AY143" s="403"/>
      <c r="AZ143" s="404"/>
      <c r="BA143" s="363"/>
      <c r="BB143" s="363"/>
      <c r="BC143" s="363"/>
      <c r="BD143" s="363"/>
      <c r="BE143" s="363"/>
      <c r="BF143" s="363"/>
      <c r="BG143" s="363"/>
      <c r="BH143" s="363"/>
      <c r="BI143" s="363"/>
      <c r="BJ143" s="363"/>
    </row>
    <row r="144" spans="6:62" ht="38.25" customHeight="1" x14ac:dyDescent="0.3">
      <c r="F144" s="399" t="s">
        <v>527</v>
      </c>
      <c r="G144" s="400"/>
      <c r="H144" s="400"/>
      <c r="I144" s="400"/>
      <c r="J144" s="400"/>
      <c r="K144" s="400"/>
      <c r="L144" s="400"/>
      <c r="M144" s="400"/>
      <c r="N144" s="400"/>
      <c r="U144" s="401"/>
      <c r="V144" s="647"/>
      <c r="W144" s="402"/>
      <c r="X144" s="402"/>
      <c r="Y144" s="402"/>
      <c r="Z144" s="402"/>
      <c r="AA144" s="402"/>
      <c r="AB144" s="402"/>
      <c r="AC144" s="402"/>
      <c r="AD144" s="402"/>
      <c r="AE144" s="402"/>
      <c r="AF144" s="402"/>
      <c r="AG144" s="402"/>
      <c r="AH144" s="402"/>
      <c r="AI144" s="402"/>
      <c r="AJ144" s="402"/>
      <c r="AK144" s="402"/>
      <c r="AL144" s="403"/>
      <c r="AM144" s="648"/>
      <c r="AN144" s="648"/>
      <c r="AO144" s="648"/>
      <c r="AP144" s="648"/>
      <c r="AQ144" s="648"/>
      <c r="AR144" s="648"/>
      <c r="AS144" s="648"/>
      <c r="AT144" s="648"/>
      <c r="AU144" s="648"/>
      <c r="AV144" s="648"/>
      <c r="AW144" s="648"/>
      <c r="AX144" s="648"/>
      <c r="AY144" s="403"/>
      <c r="AZ144" s="404"/>
      <c r="BA144" s="363"/>
      <c r="BB144" s="363"/>
      <c r="BC144" s="363"/>
      <c r="BD144" s="363"/>
      <c r="BE144" s="363"/>
      <c r="BF144" s="363"/>
      <c r="BG144" s="363"/>
      <c r="BH144" s="363"/>
      <c r="BI144" s="363"/>
      <c r="BJ144" s="363"/>
    </row>
    <row r="145" spans="6:62" ht="38.25" customHeight="1" x14ac:dyDescent="0.3">
      <c r="F145" s="399" t="s">
        <v>528</v>
      </c>
      <c r="G145" s="400"/>
      <c r="H145" s="400"/>
      <c r="I145" s="400"/>
      <c r="J145" s="400"/>
      <c r="K145" s="400"/>
      <c r="L145" s="400"/>
      <c r="M145" s="400"/>
      <c r="N145" s="400"/>
      <c r="U145" s="401"/>
      <c r="V145" s="647"/>
      <c r="W145" s="402"/>
      <c r="X145" s="402"/>
      <c r="Y145" s="402"/>
      <c r="Z145" s="402"/>
      <c r="AA145" s="402"/>
      <c r="AB145" s="402"/>
      <c r="AC145" s="402"/>
      <c r="AD145" s="402"/>
      <c r="AE145" s="402"/>
      <c r="AF145" s="402"/>
      <c r="AG145" s="402"/>
      <c r="AH145" s="402"/>
      <c r="AI145" s="402"/>
      <c r="AJ145" s="402"/>
      <c r="AK145" s="402"/>
      <c r="AL145" s="403"/>
      <c r="AM145" s="648"/>
      <c r="AN145" s="648"/>
      <c r="AO145" s="648"/>
      <c r="AP145" s="648"/>
      <c r="AQ145" s="648"/>
      <c r="AR145" s="648"/>
      <c r="AS145" s="648"/>
      <c r="AT145" s="648"/>
      <c r="AU145" s="648"/>
      <c r="AV145" s="648"/>
      <c r="AW145" s="648"/>
      <c r="AX145" s="648"/>
      <c r="AY145" s="403"/>
      <c r="AZ145" s="404"/>
      <c r="BA145" s="363"/>
      <c r="BB145" s="363"/>
      <c r="BC145" s="363"/>
      <c r="BD145" s="363"/>
      <c r="BE145" s="363"/>
      <c r="BF145" s="363"/>
      <c r="BG145" s="363"/>
      <c r="BH145" s="363"/>
      <c r="BI145" s="363"/>
      <c r="BJ145" s="363"/>
    </row>
    <row r="146" spans="6:62" ht="38.25" customHeight="1" x14ac:dyDescent="0.3">
      <c r="F146" s="399" t="s">
        <v>529</v>
      </c>
      <c r="G146" s="400"/>
      <c r="H146" s="400"/>
      <c r="I146" s="400"/>
      <c r="J146" s="400"/>
      <c r="K146" s="400"/>
      <c r="L146" s="400"/>
      <c r="M146" s="400"/>
      <c r="N146" s="400"/>
      <c r="U146" s="401"/>
      <c r="V146" s="647"/>
      <c r="W146" s="402"/>
      <c r="X146" s="402"/>
      <c r="Y146" s="402"/>
      <c r="Z146" s="402"/>
      <c r="AA146" s="402"/>
      <c r="AB146" s="402"/>
      <c r="AC146" s="402"/>
      <c r="AD146" s="402"/>
      <c r="AE146" s="402"/>
      <c r="AF146" s="402"/>
      <c r="AG146" s="402"/>
      <c r="AH146" s="402"/>
      <c r="AI146" s="402"/>
      <c r="AJ146" s="402"/>
      <c r="AK146" s="402"/>
      <c r="AL146" s="403"/>
      <c r="AM146" s="648"/>
      <c r="AN146" s="648"/>
      <c r="AO146" s="648"/>
      <c r="AP146" s="648"/>
      <c r="AQ146" s="648"/>
      <c r="AR146" s="648"/>
      <c r="AS146" s="648"/>
      <c r="AT146" s="648"/>
      <c r="AU146" s="648"/>
      <c r="AV146" s="648"/>
      <c r="AW146" s="648"/>
      <c r="AX146" s="648"/>
      <c r="AY146" s="403"/>
      <c r="AZ146" s="404"/>
      <c r="BA146" s="363"/>
      <c r="BB146" s="363"/>
      <c r="BC146" s="363"/>
      <c r="BD146" s="363"/>
      <c r="BE146" s="363"/>
      <c r="BF146" s="363"/>
      <c r="BG146" s="363"/>
      <c r="BH146" s="363"/>
      <c r="BI146" s="363"/>
      <c r="BJ146" s="363"/>
    </row>
    <row r="147" spans="6:62" ht="38.25" customHeight="1" x14ac:dyDescent="0.3">
      <c r="F147" s="399" t="s">
        <v>530</v>
      </c>
      <c r="G147" s="400"/>
      <c r="H147" s="400"/>
      <c r="I147" s="400"/>
      <c r="J147" s="400"/>
      <c r="K147" s="400"/>
      <c r="L147" s="400"/>
      <c r="M147" s="400"/>
      <c r="N147" s="400"/>
      <c r="U147" s="401"/>
      <c r="V147" s="647"/>
      <c r="W147" s="402"/>
      <c r="X147" s="402"/>
      <c r="Y147" s="402"/>
      <c r="Z147" s="402"/>
      <c r="AA147" s="402"/>
      <c r="AB147" s="402"/>
      <c r="AC147" s="402"/>
      <c r="AD147" s="402"/>
      <c r="AE147" s="402"/>
      <c r="AF147" s="402"/>
      <c r="AG147" s="402"/>
      <c r="AH147" s="402"/>
      <c r="AI147" s="402"/>
      <c r="AJ147" s="402"/>
      <c r="AK147" s="402"/>
      <c r="AL147" s="403"/>
      <c r="AM147" s="648"/>
      <c r="AN147" s="648"/>
      <c r="AO147" s="648"/>
      <c r="AP147" s="648"/>
      <c r="AQ147" s="648"/>
      <c r="AR147" s="648"/>
      <c r="AS147" s="648"/>
      <c r="AT147" s="648"/>
      <c r="AU147" s="648"/>
      <c r="AV147" s="648"/>
      <c r="AW147" s="648"/>
      <c r="AX147" s="648"/>
      <c r="AY147" s="403"/>
      <c r="AZ147" s="404"/>
      <c r="BA147" s="363"/>
      <c r="BB147" s="363"/>
      <c r="BC147" s="363"/>
      <c r="BD147" s="363"/>
      <c r="BE147" s="363"/>
      <c r="BF147" s="363"/>
      <c r="BG147" s="363"/>
      <c r="BH147" s="363"/>
      <c r="BI147" s="363"/>
      <c r="BJ147" s="363"/>
    </row>
    <row r="148" spans="6:62" ht="38.25" customHeight="1" x14ac:dyDescent="0.3">
      <c r="F148" s="399" t="s">
        <v>531</v>
      </c>
      <c r="G148" s="400"/>
      <c r="H148" s="400"/>
      <c r="I148" s="400"/>
      <c r="J148" s="400"/>
      <c r="K148" s="400"/>
      <c r="L148" s="400"/>
      <c r="M148" s="400"/>
      <c r="N148" s="400"/>
      <c r="U148" s="401"/>
      <c r="V148" s="647"/>
      <c r="W148" s="402"/>
      <c r="X148" s="402"/>
      <c r="Y148" s="402"/>
      <c r="Z148" s="402"/>
      <c r="AA148" s="402"/>
      <c r="AB148" s="402"/>
      <c r="AC148" s="402"/>
      <c r="AD148" s="402"/>
      <c r="AE148" s="402"/>
      <c r="AF148" s="402"/>
      <c r="AG148" s="402"/>
      <c r="AH148" s="402"/>
      <c r="AI148" s="402"/>
      <c r="AJ148" s="402"/>
      <c r="AK148" s="402"/>
      <c r="AL148" s="403"/>
      <c r="AM148" s="648"/>
      <c r="AN148" s="648"/>
      <c r="AO148" s="648"/>
      <c r="AP148" s="648"/>
      <c r="AQ148" s="648"/>
      <c r="AR148" s="648"/>
      <c r="AS148" s="648"/>
      <c r="AT148" s="648"/>
      <c r="AU148" s="648"/>
      <c r="AV148" s="648"/>
      <c r="AW148" s="648"/>
      <c r="AX148" s="648"/>
      <c r="AY148" s="403"/>
      <c r="AZ148" s="404"/>
      <c r="BA148" s="363"/>
      <c r="BB148" s="363"/>
      <c r="BC148" s="363"/>
      <c r="BD148" s="363"/>
      <c r="BE148" s="363"/>
      <c r="BF148" s="363"/>
      <c r="BG148" s="363"/>
      <c r="BH148" s="363"/>
      <c r="BI148" s="363"/>
      <c r="BJ148" s="363"/>
    </row>
    <row r="149" spans="6:62" ht="38.25" customHeight="1" x14ac:dyDescent="0.3">
      <c r="F149" s="399" t="s">
        <v>532</v>
      </c>
      <c r="G149" s="400"/>
      <c r="H149" s="400"/>
      <c r="I149" s="400"/>
      <c r="J149" s="400"/>
      <c r="K149" s="400"/>
      <c r="L149" s="400"/>
      <c r="M149" s="400"/>
      <c r="N149" s="400"/>
      <c r="U149" s="401"/>
      <c r="V149" s="647"/>
      <c r="W149" s="402"/>
      <c r="X149" s="402"/>
      <c r="Y149" s="402"/>
      <c r="Z149" s="402"/>
      <c r="AA149" s="402"/>
      <c r="AB149" s="402"/>
      <c r="AC149" s="402"/>
      <c r="AD149" s="402"/>
      <c r="AE149" s="402"/>
      <c r="AF149" s="402"/>
      <c r="AG149" s="402"/>
      <c r="AH149" s="402"/>
      <c r="AI149" s="402"/>
      <c r="AJ149" s="402"/>
      <c r="AK149" s="402"/>
      <c r="AL149" s="403"/>
      <c r="AM149" s="648"/>
      <c r="AN149" s="648"/>
      <c r="AO149" s="648"/>
      <c r="AP149" s="648"/>
      <c r="AQ149" s="648"/>
      <c r="AR149" s="648"/>
      <c r="AS149" s="648"/>
      <c r="AT149" s="648"/>
      <c r="AU149" s="648"/>
      <c r="AV149" s="648"/>
      <c r="AW149" s="648"/>
      <c r="AX149" s="648"/>
      <c r="AY149" s="403"/>
      <c r="AZ149" s="404"/>
      <c r="BA149" s="363"/>
      <c r="BB149" s="363"/>
      <c r="BC149" s="363"/>
      <c r="BD149" s="363"/>
      <c r="BE149" s="363"/>
      <c r="BF149" s="363"/>
      <c r="BG149" s="363"/>
      <c r="BH149" s="363"/>
      <c r="BI149" s="363"/>
      <c r="BJ149" s="363"/>
    </row>
    <row r="150" spans="6:62" ht="38.25" customHeight="1" x14ac:dyDescent="0.3">
      <c r="F150" s="399" t="s">
        <v>533</v>
      </c>
      <c r="G150" s="400"/>
      <c r="H150" s="400"/>
      <c r="I150" s="400"/>
      <c r="J150" s="400"/>
      <c r="K150" s="400"/>
      <c r="L150" s="400"/>
      <c r="M150" s="400"/>
      <c r="N150" s="400"/>
      <c r="U150" s="401"/>
      <c r="V150" s="647"/>
      <c r="W150" s="402"/>
      <c r="X150" s="402"/>
      <c r="Y150" s="402"/>
      <c r="Z150" s="402"/>
      <c r="AA150" s="402"/>
      <c r="AB150" s="402"/>
      <c r="AC150" s="402"/>
      <c r="AD150" s="402"/>
      <c r="AE150" s="402"/>
      <c r="AF150" s="402"/>
      <c r="AG150" s="402"/>
      <c r="AH150" s="402"/>
      <c r="AI150" s="402"/>
      <c r="AJ150" s="402"/>
      <c r="AK150" s="402"/>
      <c r="AL150" s="403"/>
      <c r="AM150" s="648"/>
      <c r="AN150" s="648"/>
      <c r="AO150" s="648"/>
      <c r="AP150" s="648"/>
      <c r="AQ150" s="648"/>
      <c r="AR150" s="648"/>
      <c r="AS150" s="648"/>
      <c r="AT150" s="648"/>
      <c r="AU150" s="648"/>
      <c r="AV150" s="648"/>
      <c r="AW150" s="648"/>
      <c r="AX150" s="648"/>
      <c r="AY150" s="403"/>
      <c r="AZ150" s="404"/>
      <c r="BA150" s="363"/>
      <c r="BB150" s="363"/>
      <c r="BC150" s="363"/>
      <c r="BD150" s="363"/>
      <c r="BE150" s="363"/>
      <c r="BF150" s="363"/>
      <c r="BG150" s="363"/>
      <c r="BH150" s="363"/>
      <c r="BI150" s="363"/>
      <c r="BJ150" s="363"/>
    </row>
    <row r="151" spans="6:62" ht="38.25" customHeight="1" x14ac:dyDescent="0.3">
      <c r="F151" s="399" t="s">
        <v>530</v>
      </c>
      <c r="G151" s="400"/>
      <c r="H151" s="400"/>
      <c r="I151" s="400"/>
      <c r="J151" s="400"/>
      <c r="K151" s="400"/>
      <c r="L151" s="400"/>
      <c r="M151" s="400"/>
      <c r="N151" s="400"/>
      <c r="U151" s="401"/>
      <c r="V151" s="647"/>
      <c r="W151" s="402"/>
      <c r="X151" s="402"/>
      <c r="Y151" s="402"/>
      <c r="Z151" s="402"/>
      <c r="AA151" s="402"/>
      <c r="AB151" s="402"/>
      <c r="AC151" s="402"/>
      <c r="AD151" s="402"/>
      <c r="AE151" s="402"/>
      <c r="AF151" s="402"/>
      <c r="AG151" s="402"/>
      <c r="AH151" s="402"/>
      <c r="AI151" s="402"/>
      <c r="AJ151" s="402"/>
      <c r="AK151" s="402"/>
      <c r="AL151" s="403"/>
      <c r="AM151" s="648"/>
      <c r="AN151" s="648"/>
      <c r="AO151" s="648"/>
      <c r="AP151" s="648"/>
      <c r="AQ151" s="648"/>
      <c r="AR151" s="648"/>
      <c r="AS151" s="648"/>
      <c r="AT151" s="648"/>
      <c r="AU151" s="648"/>
      <c r="AV151" s="648"/>
      <c r="AW151" s="648"/>
      <c r="AX151" s="648"/>
      <c r="AY151" s="403"/>
      <c r="AZ151" s="404"/>
      <c r="BA151" s="363"/>
      <c r="BB151" s="363"/>
      <c r="BC151" s="363"/>
      <c r="BD151" s="363"/>
      <c r="BE151" s="363"/>
      <c r="BF151" s="363"/>
      <c r="BG151" s="363"/>
      <c r="BH151" s="363"/>
      <c r="BI151" s="363"/>
      <c r="BJ151" s="363"/>
    </row>
    <row r="152" spans="6:62" ht="54" customHeight="1" x14ac:dyDescent="0.3">
      <c r="F152" s="399" t="s">
        <v>534</v>
      </c>
      <c r="G152" s="400"/>
      <c r="H152" s="400"/>
      <c r="I152" s="400"/>
      <c r="J152" s="400"/>
      <c r="K152" s="400"/>
      <c r="L152" s="400"/>
      <c r="M152" s="400"/>
      <c r="N152" s="400"/>
      <c r="U152" s="401"/>
      <c r="V152" s="647"/>
      <c r="W152" s="402"/>
      <c r="X152" s="402"/>
      <c r="Y152" s="402"/>
      <c r="Z152" s="402"/>
      <c r="AA152" s="402"/>
      <c r="AB152" s="402"/>
      <c r="AC152" s="402"/>
      <c r="AD152" s="402"/>
      <c r="AE152" s="402"/>
      <c r="AF152" s="402"/>
      <c r="AG152" s="402"/>
      <c r="AH152" s="402"/>
      <c r="AI152" s="402"/>
      <c r="AJ152" s="402"/>
      <c r="AK152" s="402"/>
      <c r="AL152" s="403"/>
      <c r="AM152" s="648"/>
      <c r="AN152" s="648"/>
      <c r="AO152" s="648"/>
      <c r="AP152" s="648"/>
      <c r="AQ152" s="648"/>
      <c r="AR152" s="648"/>
      <c r="AS152" s="648"/>
      <c r="AT152" s="648"/>
      <c r="AU152" s="648"/>
      <c r="AV152" s="648"/>
      <c r="AW152" s="648"/>
      <c r="AX152" s="648"/>
      <c r="AY152" s="403"/>
      <c r="AZ152" s="404"/>
      <c r="BA152" s="363"/>
      <c r="BB152" s="363"/>
      <c r="BC152" s="363"/>
      <c r="BD152" s="363"/>
      <c r="BE152" s="363"/>
      <c r="BF152" s="363"/>
      <c r="BG152" s="363"/>
      <c r="BH152" s="363"/>
      <c r="BI152" s="363"/>
      <c r="BJ152" s="363"/>
    </row>
    <row r="153" spans="6:62" ht="42.75" customHeight="1" x14ac:dyDescent="0.3">
      <c r="F153" s="399" t="s">
        <v>535</v>
      </c>
      <c r="G153" s="400"/>
      <c r="H153" s="400"/>
      <c r="I153" s="400"/>
      <c r="J153" s="400"/>
      <c r="K153" s="400"/>
      <c r="L153" s="400"/>
      <c r="M153" s="400"/>
      <c r="N153" s="400"/>
      <c r="U153" s="401"/>
      <c r="V153" s="647"/>
      <c r="W153" s="402"/>
      <c r="X153" s="402"/>
      <c r="Y153" s="402"/>
      <c r="Z153" s="402"/>
      <c r="AA153" s="402"/>
      <c r="AB153" s="402"/>
      <c r="AC153" s="402"/>
      <c r="AD153" s="402"/>
      <c r="AE153" s="402"/>
      <c r="AF153" s="402"/>
      <c r="AG153" s="402"/>
      <c r="AH153" s="402"/>
      <c r="AI153" s="402"/>
      <c r="AJ153" s="402"/>
      <c r="AK153" s="402"/>
      <c r="AL153" s="403"/>
      <c r="AM153" s="648"/>
      <c r="AN153" s="648"/>
      <c r="AO153" s="648"/>
      <c r="AP153" s="648"/>
      <c r="AQ153" s="648"/>
      <c r="AR153" s="648"/>
      <c r="AS153" s="648"/>
      <c r="AT153" s="648"/>
      <c r="AU153" s="648"/>
      <c r="AV153" s="648"/>
      <c r="AW153" s="648"/>
      <c r="AX153" s="648"/>
      <c r="AY153" s="403"/>
      <c r="AZ153" s="404"/>
      <c r="BA153" s="363"/>
      <c r="BB153" s="363"/>
      <c r="BC153" s="363"/>
      <c r="BD153" s="363"/>
      <c r="BE153" s="363"/>
      <c r="BF153" s="363"/>
      <c r="BG153" s="363"/>
      <c r="BH153" s="363"/>
      <c r="BI153" s="363"/>
      <c r="BJ153" s="363"/>
    </row>
    <row r="154" spans="6:62" ht="93" customHeight="1" x14ac:dyDescent="0.3">
      <c r="F154" s="399"/>
      <c r="G154" s="400"/>
      <c r="H154" s="400"/>
      <c r="I154" s="400"/>
      <c r="J154" s="400"/>
      <c r="K154" s="400"/>
      <c r="L154" s="400"/>
      <c r="M154" s="400"/>
      <c r="N154" s="400"/>
      <c r="U154" s="401"/>
      <c r="V154" s="647"/>
      <c r="W154" s="402"/>
      <c r="X154" s="402"/>
      <c r="Y154" s="402"/>
      <c r="Z154" s="402"/>
      <c r="AA154" s="402"/>
      <c r="AB154" s="402"/>
      <c r="AC154" s="402"/>
      <c r="AD154" s="402"/>
      <c r="AE154" s="402"/>
      <c r="AF154" s="402"/>
      <c r="AG154" s="402"/>
      <c r="AH154" s="402"/>
      <c r="AI154" s="402"/>
      <c r="AJ154" s="402"/>
      <c r="AK154" s="402"/>
      <c r="AL154" s="403"/>
      <c r="AM154" s="648"/>
      <c r="AN154" s="648"/>
      <c r="AO154" s="648"/>
      <c r="AP154" s="648"/>
      <c r="AQ154" s="648"/>
      <c r="AR154" s="648"/>
      <c r="AS154" s="648"/>
      <c r="AT154" s="648"/>
      <c r="AU154" s="648"/>
      <c r="AV154" s="648"/>
      <c r="AW154" s="648"/>
      <c r="AX154" s="648"/>
      <c r="AY154" s="403"/>
      <c r="AZ154" s="404"/>
      <c r="BA154" s="363"/>
      <c r="BB154" s="363"/>
      <c r="BC154" s="363"/>
      <c r="BD154" s="363"/>
      <c r="BE154" s="363"/>
      <c r="BF154" s="363"/>
      <c r="BG154" s="363"/>
      <c r="BH154" s="363"/>
      <c r="BI154" s="363"/>
      <c r="BJ154" s="363"/>
    </row>
    <row r="155" spans="6:62" ht="93" customHeight="1" x14ac:dyDescent="0.3">
      <c r="F155" s="399"/>
      <c r="G155" s="400"/>
      <c r="H155" s="400"/>
      <c r="I155" s="400"/>
      <c r="J155" s="400"/>
      <c r="K155" s="400"/>
      <c r="L155" s="400"/>
      <c r="M155" s="400"/>
      <c r="N155" s="400"/>
      <c r="U155" s="401"/>
      <c r="V155" s="647"/>
      <c r="W155" s="402"/>
      <c r="X155" s="402"/>
      <c r="Y155" s="402"/>
      <c r="Z155" s="402"/>
      <c r="AA155" s="402"/>
      <c r="AB155" s="402"/>
      <c r="AC155" s="402"/>
      <c r="AD155" s="402"/>
      <c r="AE155" s="402"/>
      <c r="AF155" s="402"/>
      <c r="AG155" s="402"/>
      <c r="AH155" s="402"/>
      <c r="AI155" s="402"/>
      <c r="AJ155" s="402"/>
      <c r="AK155" s="402"/>
      <c r="AL155" s="403"/>
      <c r="AM155" s="648"/>
      <c r="AN155" s="648"/>
      <c r="AO155" s="648"/>
      <c r="AP155" s="648"/>
      <c r="AQ155" s="648"/>
      <c r="AR155" s="648"/>
      <c r="AS155" s="648"/>
      <c r="AT155" s="648"/>
      <c r="AU155" s="648"/>
      <c r="AV155" s="648"/>
      <c r="AW155" s="648"/>
      <c r="AX155" s="648"/>
      <c r="AY155" s="403"/>
      <c r="AZ155" s="404"/>
      <c r="BA155" s="363"/>
      <c r="BB155" s="363"/>
      <c r="BC155" s="363"/>
      <c r="BD155" s="363"/>
      <c r="BE155" s="363"/>
      <c r="BF155" s="363"/>
      <c r="BG155" s="363"/>
      <c r="BH155" s="363"/>
      <c r="BI155" s="363"/>
      <c r="BJ155" s="363"/>
    </row>
    <row r="156" spans="6:62" ht="93" customHeight="1" x14ac:dyDescent="0.3">
      <c r="F156" s="399"/>
      <c r="G156" s="400"/>
      <c r="H156" s="400"/>
      <c r="I156" s="400"/>
      <c r="J156" s="400"/>
      <c r="K156" s="400"/>
      <c r="L156" s="400"/>
      <c r="M156" s="400"/>
      <c r="N156" s="400"/>
      <c r="U156" s="401"/>
      <c r="V156" s="647"/>
      <c r="W156" s="402"/>
      <c r="X156" s="402"/>
      <c r="Y156" s="402"/>
      <c r="Z156" s="402"/>
      <c r="AA156" s="402"/>
      <c r="AB156" s="402"/>
      <c r="AC156" s="402"/>
      <c r="AD156" s="402"/>
      <c r="AE156" s="402"/>
      <c r="AF156" s="402"/>
      <c r="AG156" s="402"/>
      <c r="AH156" s="402"/>
      <c r="AI156" s="402"/>
      <c r="AJ156" s="402"/>
      <c r="AK156" s="402"/>
      <c r="AL156" s="403"/>
      <c r="AM156" s="648"/>
      <c r="AN156" s="648"/>
      <c r="AO156" s="648"/>
      <c r="AP156" s="648"/>
      <c r="AQ156" s="648"/>
      <c r="AR156" s="648"/>
      <c r="AS156" s="648"/>
      <c r="AT156" s="648"/>
      <c r="AU156" s="648"/>
      <c r="AV156" s="648"/>
      <c r="AW156" s="648"/>
      <c r="AX156" s="648"/>
      <c r="AY156" s="403"/>
      <c r="AZ156" s="404"/>
      <c r="BA156" s="363"/>
      <c r="BB156" s="363"/>
      <c r="BC156" s="363"/>
      <c r="BD156" s="363"/>
      <c r="BE156" s="363"/>
      <c r="BF156" s="363"/>
      <c r="BG156" s="363"/>
      <c r="BH156" s="363"/>
      <c r="BI156" s="363"/>
      <c r="BJ156" s="363"/>
    </row>
    <row r="157" spans="6:62" ht="93" customHeight="1" x14ac:dyDescent="0.3">
      <c r="F157" s="399"/>
      <c r="G157" s="400"/>
      <c r="H157" s="400"/>
      <c r="I157" s="400"/>
      <c r="J157" s="400"/>
      <c r="K157" s="400"/>
      <c r="L157" s="400"/>
      <c r="M157" s="400"/>
      <c r="N157" s="400"/>
      <c r="U157" s="401"/>
      <c r="V157" s="647"/>
      <c r="W157" s="402"/>
      <c r="X157" s="402"/>
      <c r="Y157" s="402"/>
      <c r="Z157" s="402"/>
      <c r="AA157" s="402"/>
      <c r="AB157" s="402"/>
      <c r="AC157" s="402"/>
      <c r="AD157" s="402"/>
      <c r="AE157" s="402"/>
      <c r="AF157" s="402"/>
      <c r="AG157" s="402"/>
      <c r="AH157" s="402"/>
      <c r="AI157" s="402"/>
      <c r="AJ157" s="402"/>
      <c r="AK157" s="402"/>
      <c r="AL157" s="403"/>
      <c r="AM157" s="648"/>
      <c r="AN157" s="648"/>
      <c r="AO157" s="648"/>
      <c r="AP157" s="648"/>
      <c r="AQ157" s="648"/>
      <c r="AR157" s="648"/>
      <c r="AS157" s="648"/>
      <c r="AT157" s="648"/>
      <c r="AU157" s="648"/>
      <c r="AV157" s="648"/>
      <c r="AW157" s="648"/>
      <c r="AX157" s="648"/>
      <c r="AY157" s="403"/>
      <c r="AZ157" s="404"/>
      <c r="BA157" s="363"/>
      <c r="BB157" s="363"/>
      <c r="BC157" s="363"/>
      <c r="BD157" s="363"/>
      <c r="BE157" s="363"/>
      <c r="BF157" s="363"/>
      <c r="BG157" s="363"/>
      <c r="BH157" s="363"/>
      <c r="BI157" s="363"/>
      <c r="BJ157" s="363"/>
    </row>
    <row r="158" spans="6:62" ht="93" customHeight="1" x14ac:dyDescent="0.3">
      <c r="F158" s="399"/>
      <c r="G158" s="400"/>
      <c r="H158" s="400"/>
      <c r="I158" s="400"/>
      <c r="J158" s="400"/>
      <c r="K158" s="400"/>
      <c r="L158" s="400"/>
      <c r="M158" s="400"/>
      <c r="N158" s="400"/>
      <c r="U158" s="401"/>
      <c r="V158" s="647"/>
      <c r="W158" s="402"/>
      <c r="X158" s="402"/>
      <c r="Y158" s="402"/>
      <c r="Z158" s="402"/>
      <c r="AA158" s="402"/>
      <c r="AB158" s="402"/>
      <c r="AC158" s="402"/>
      <c r="AD158" s="402"/>
      <c r="AE158" s="402"/>
      <c r="AF158" s="402"/>
      <c r="AG158" s="402"/>
      <c r="AH158" s="402"/>
      <c r="AI158" s="402"/>
      <c r="AJ158" s="402"/>
      <c r="AK158" s="402"/>
      <c r="AL158" s="403"/>
      <c r="AM158" s="648"/>
      <c r="AN158" s="648"/>
      <c r="AO158" s="648"/>
      <c r="AP158" s="648"/>
      <c r="AQ158" s="648"/>
      <c r="AR158" s="648"/>
      <c r="AS158" s="648"/>
      <c r="AT158" s="648"/>
      <c r="AU158" s="648"/>
      <c r="AV158" s="648"/>
      <c r="AW158" s="648"/>
      <c r="AX158" s="648"/>
      <c r="AY158" s="403"/>
      <c r="AZ158" s="404"/>
      <c r="BA158" s="363"/>
      <c r="BB158" s="363"/>
      <c r="BC158" s="363"/>
      <c r="BD158" s="363"/>
      <c r="BE158" s="363"/>
      <c r="BF158" s="363"/>
      <c r="BG158" s="363"/>
      <c r="BH158" s="363"/>
      <c r="BI158" s="363"/>
      <c r="BJ158" s="363"/>
    </row>
    <row r="159" spans="6:62" ht="93" customHeight="1" x14ac:dyDescent="0.3">
      <c r="F159" s="399"/>
      <c r="G159" s="400"/>
      <c r="H159" s="400"/>
      <c r="I159" s="400"/>
      <c r="J159" s="400"/>
      <c r="K159" s="400"/>
      <c r="L159" s="400"/>
      <c r="M159" s="400"/>
      <c r="N159" s="400"/>
      <c r="U159" s="401"/>
      <c r="V159" s="647"/>
      <c r="W159" s="402"/>
      <c r="X159" s="402"/>
      <c r="Y159" s="402"/>
      <c r="Z159" s="402"/>
      <c r="AA159" s="402"/>
      <c r="AB159" s="402"/>
      <c r="AC159" s="402"/>
      <c r="AD159" s="402"/>
      <c r="AE159" s="402"/>
      <c r="AF159" s="402"/>
      <c r="AG159" s="402"/>
      <c r="AH159" s="402"/>
      <c r="AI159" s="402"/>
      <c r="AJ159" s="402"/>
      <c r="AK159" s="402"/>
      <c r="AL159" s="403"/>
      <c r="AM159" s="648"/>
      <c r="AN159" s="648"/>
      <c r="AO159" s="648"/>
      <c r="AP159" s="648"/>
      <c r="AQ159" s="648"/>
      <c r="AR159" s="648"/>
      <c r="AS159" s="648"/>
      <c r="AT159" s="648"/>
      <c r="AU159" s="648"/>
      <c r="AV159" s="648"/>
      <c r="AW159" s="648"/>
      <c r="AX159" s="648"/>
      <c r="AY159" s="403"/>
      <c r="AZ159" s="404"/>
      <c r="BA159" s="363"/>
      <c r="BB159" s="363"/>
      <c r="BC159" s="363"/>
      <c r="BD159" s="363"/>
      <c r="BE159" s="363"/>
      <c r="BF159" s="363"/>
      <c r="BG159" s="363"/>
      <c r="BH159" s="363"/>
      <c r="BI159" s="363"/>
      <c r="BJ159" s="363"/>
    </row>
    <row r="160" spans="6:62" ht="93" customHeight="1" x14ac:dyDescent="0.3">
      <c r="F160" s="399"/>
      <c r="G160" s="400"/>
      <c r="H160" s="400"/>
      <c r="I160" s="400"/>
      <c r="J160" s="400"/>
      <c r="K160" s="400"/>
      <c r="L160" s="400"/>
      <c r="M160" s="400"/>
      <c r="N160" s="400"/>
      <c r="U160" s="401"/>
      <c r="V160" s="647"/>
      <c r="W160" s="402"/>
      <c r="X160" s="402"/>
      <c r="Y160" s="402"/>
      <c r="Z160" s="402"/>
      <c r="AA160" s="402"/>
      <c r="AB160" s="402"/>
      <c r="AC160" s="402"/>
      <c r="AD160" s="402"/>
      <c r="AE160" s="402"/>
      <c r="AF160" s="402"/>
      <c r="AG160" s="402"/>
      <c r="AH160" s="402"/>
      <c r="AI160" s="402"/>
      <c r="AJ160" s="402"/>
      <c r="AK160" s="402"/>
      <c r="AL160" s="403"/>
      <c r="AM160" s="648"/>
      <c r="AN160" s="648"/>
      <c r="AO160" s="648"/>
      <c r="AP160" s="648"/>
      <c r="AQ160" s="648"/>
      <c r="AR160" s="648"/>
      <c r="AS160" s="648"/>
      <c r="AT160" s="648"/>
      <c r="AU160" s="648"/>
      <c r="AV160" s="648"/>
      <c r="AW160" s="648"/>
      <c r="AX160" s="648"/>
      <c r="AY160" s="403"/>
      <c r="AZ160" s="404"/>
      <c r="BA160" s="363"/>
      <c r="BB160" s="363"/>
      <c r="BC160" s="363"/>
      <c r="BD160" s="363"/>
      <c r="BE160" s="363"/>
      <c r="BF160" s="363"/>
      <c r="BG160" s="363"/>
      <c r="BH160" s="363"/>
      <c r="BI160" s="363"/>
      <c r="BJ160" s="363"/>
    </row>
    <row r="161" spans="6:62" ht="93" customHeight="1" x14ac:dyDescent="0.3">
      <c r="F161" s="399"/>
      <c r="G161" s="400"/>
      <c r="H161" s="400"/>
      <c r="I161" s="400"/>
      <c r="J161" s="400"/>
      <c r="K161" s="400"/>
      <c r="L161" s="400"/>
      <c r="M161" s="400"/>
      <c r="N161" s="400"/>
      <c r="U161" s="401"/>
      <c r="V161" s="647"/>
      <c r="W161" s="402"/>
      <c r="X161" s="402"/>
      <c r="Y161" s="402"/>
      <c r="Z161" s="402"/>
      <c r="AA161" s="402"/>
      <c r="AB161" s="402"/>
      <c r="AC161" s="402"/>
      <c r="AD161" s="402"/>
      <c r="AE161" s="402"/>
      <c r="AF161" s="402"/>
      <c r="AG161" s="402"/>
      <c r="AH161" s="402"/>
      <c r="AI161" s="402"/>
      <c r="AJ161" s="402"/>
      <c r="AK161" s="402"/>
      <c r="AL161" s="403"/>
      <c r="AM161" s="648"/>
      <c r="AN161" s="648"/>
      <c r="AO161" s="648"/>
      <c r="AP161" s="648"/>
      <c r="AQ161" s="648"/>
      <c r="AR161" s="648"/>
      <c r="AS161" s="648"/>
      <c r="AT161" s="648"/>
      <c r="AU161" s="648"/>
      <c r="AV161" s="648"/>
      <c r="AW161" s="648"/>
      <c r="AX161" s="648"/>
      <c r="AY161" s="403"/>
      <c r="AZ161" s="404"/>
      <c r="BA161" s="363"/>
      <c r="BB161" s="363"/>
      <c r="BC161" s="363"/>
      <c r="BD161" s="363"/>
      <c r="BE161" s="363"/>
      <c r="BF161" s="363"/>
      <c r="BG161" s="363"/>
      <c r="BH161" s="363"/>
      <c r="BI161" s="363"/>
      <c r="BJ161" s="363"/>
    </row>
    <row r="162" spans="6:62" ht="93" customHeight="1" x14ac:dyDescent="0.3">
      <c r="F162" s="399"/>
      <c r="G162" s="400"/>
      <c r="H162" s="400"/>
      <c r="I162" s="400"/>
      <c r="J162" s="400"/>
      <c r="K162" s="400"/>
      <c r="L162" s="400"/>
      <c r="M162" s="400"/>
      <c r="N162" s="400"/>
      <c r="U162" s="401"/>
      <c r="V162" s="647"/>
      <c r="W162" s="402"/>
      <c r="X162" s="402"/>
      <c r="Y162" s="402"/>
      <c r="Z162" s="402"/>
      <c r="AA162" s="402"/>
      <c r="AB162" s="402"/>
      <c r="AC162" s="402"/>
      <c r="AD162" s="402"/>
      <c r="AE162" s="402"/>
      <c r="AF162" s="402"/>
      <c r="AG162" s="402"/>
      <c r="AH162" s="402"/>
      <c r="AI162" s="402"/>
      <c r="AJ162" s="402"/>
      <c r="AK162" s="402"/>
      <c r="AL162" s="403"/>
      <c r="AM162" s="648"/>
      <c r="AN162" s="648"/>
      <c r="AO162" s="648"/>
      <c r="AP162" s="648"/>
      <c r="AQ162" s="648"/>
      <c r="AR162" s="648"/>
      <c r="AS162" s="648"/>
      <c r="AT162" s="648"/>
      <c r="AU162" s="648"/>
      <c r="AV162" s="648"/>
      <c r="AW162" s="648"/>
      <c r="AX162" s="648"/>
      <c r="AY162" s="403"/>
      <c r="AZ162" s="404"/>
      <c r="BA162" s="363"/>
      <c r="BB162" s="363"/>
      <c r="BC162" s="363"/>
      <c r="BD162" s="363"/>
      <c r="BE162" s="363"/>
      <c r="BF162" s="363"/>
      <c r="BG162" s="363"/>
      <c r="BH162" s="363"/>
      <c r="BI162" s="363"/>
      <c r="BJ162" s="363"/>
    </row>
    <row r="163" spans="6:62" ht="93" customHeight="1" x14ac:dyDescent="0.3">
      <c r="F163" s="399"/>
      <c r="G163" s="400"/>
      <c r="H163" s="400"/>
      <c r="I163" s="400"/>
      <c r="J163" s="400"/>
      <c r="K163" s="400"/>
      <c r="L163" s="400"/>
      <c r="M163" s="400"/>
      <c r="N163" s="400"/>
      <c r="U163" s="401"/>
      <c r="V163" s="647"/>
      <c r="W163" s="402"/>
      <c r="X163" s="402"/>
      <c r="Y163" s="402"/>
      <c r="Z163" s="402"/>
      <c r="AA163" s="402"/>
      <c r="AB163" s="402"/>
      <c r="AC163" s="402"/>
      <c r="AD163" s="402"/>
      <c r="AE163" s="402"/>
      <c r="AF163" s="402"/>
      <c r="AG163" s="402"/>
      <c r="AH163" s="402"/>
      <c r="AI163" s="402"/>
      <c r="AJ163" s="402"/>
      <c r="AK163" s="402"/>
      <c r="AL163" s="403"/>
      <c r="AM163" s="648"/>
      <c r="AN163" s="648"/>
      <c r="AO163" s="648"/>
      <c r="AP163" s="648"/>
      <c r="AQ163" s="648"/>
      <c r="AR163" s="648"/>
      <c r="AS163" s="648"/>
      <c r="AT163" s="648"/>
      <c r="AU163" s="648"/>
      <c r="AV163" s="648"/>
      <c r="AW163" s="648"/>
      <c r="AX163" s="648"/>
      <c r="AY163" s="403"/>
      <c r="AZ163" s="404"/>
      <c r="BA163" s="363"/>
      <c r="BB163" s="363"/>
      <c r="BC163" s="363"/>
      <c r="BD163" s="363"/>
      <c r="BE163" s="363"/>
      <c r="BF163" s="363"/>
      <c r="BG163" s="363"/>
      <c r="BH163" s="363"/>
      <c r="BI163" s="363"/>
      <c r="BJ163" s="363"/>
    </row>
    <row r="164" spans="6:62" ht="93" customHeight="1" x14ac:dyDescent="0.3">
      <c r="F164" s="399"/>
      <c r="G164" s="400"/>
      <c r="H164" s="400"/>
      <c r="I164" s="400"/>
      <c r="J164" s="400"/>
      <c r="K164" s="400"/>
      <c r="L164" s="400"/>
      <c r="M164" s="400"/>
      <c r="N164" s="400"/>
      <c r="U164" s="401"/>
      <c r="V164" s="647"/>
      <c r="W164" s="402"/>
      <c r="X164" s="402"/>
      <c r="Y164" s="402"/>
      <c r="Z164" s="402"/>
      <c r="AA164" s="402"/>
      <c r="AB164" s="402"/>
      <c r="AC164" s="402"/>
      <c r="AD164" s="402"/>
      <c r="AE164" s="402"/>
      <c r="AF164" s="402"/>
      <c r="AG164" s="402"/>
      <c r="AH164" s="402"/>
      <c r="AI164" s="402"/>
      <c r="AJ164" s="402"/>
      <c r="AK164" s="402"/>
      <c r="AL164" s="403"/>
      <c r="AM164" s="648"/>
      <c r="AN164" s="648"/>
      <c r="AO164" s="648"/>
      <c r="AP164" s="648"/>
      <c r="AQ164" s="648"/>
      <c r="AR164" s="648"/>
      <c r="AS164" s="648"/>
      <c r="AT164" s="648"/>
      <c r="AU164" s="648"/>
      <c r="AV164" s="648"/>
      <c r="AW164" s="648"/>
      <c r="AX164" s="648"/>
      <c r="AY164" s="403"/>
      <c r="AZ164" s="404"/>
      <c r="BA164" s="363"/>
      <c r="BB164" s="363"/>
      <c r="BC164" s="363"/>
      <c r="BD164" s="363"/>
      <c r="BE164" s="363"/>
      <c r="BF164" s="363"/>
      <c r="BG164" s="363"/>
      <c r="BH164" s="363"/>
      <c r="BI164" s="363"/>
      <c r="BJ164" s="363"/>
    </row>
    <row r="165" spans="6:62" ht="93" customHeight="1" x14ac:dyDescent="0.3">
      <c r="F165" s="399"/>
      <c r="G165" s="400"/>
      <c r="H165" s="400"/>
      <c r="I165" s="400"/>
      <c r="J165" s="400"/>
      <c r="K165" s="400"/>
      <c r="L165" s="400"/>
      <c r="M165" s="400"/>
      <c r="N165" s="400"/>
      <c r="U165" s="401"/>
      <c r="V165" s="647"/>
      <c r="W165" s="402"/>
      <c r="X165" s="402"/>
      <c r="Y165" s="402"/>
      <c r="Z165" s="402"/>
      <c r="AA165" s="402"/>
      <c r="AB165" s="402"/>
      <c r="AC165" s="402"/>
      <c r="AD165" s="402"/>
      <c r="AE165" s="402"/>
      <c r="AF165" s="402"/>
      <c r="AG165" s="402"/>
      <c r="AH165" s="402"/>
      <c r="AI165" s="402"/>
      <c r="AJ165" s="402"/>
      <c r="AK165" s="402"/>
      <c r="AL165" s="403"/>
      <c r="AM165" s="648"/>
      <c r="AN165" s="648"/>
      <c r="AO165" s="648"/>
      <c r="AP165" s="648"/>
      <c r="AQ165" s="648"/>
      <c r="AR165" s="648"/>
      <c r="AS165" s="648"/>
      <c r="AT165" s="648"/>
      <c r="AU165" s="648"/>
      <c r="AV165" s="648"/>
      <c r="AW165" s="648"/>
      <c r="AX165" s="648"/>
      <c r="AY165" s="403"/>
      <c r="AZ165" s="404"/>
      <c r="BA165" s="363"/>
      <c r="BB165" s="363"/>
      <c r="BC165" s="363"/>
      <c r="BD165" s="363"/>
      <c r="BE165" s="363"/>
      <c r="BF165" s="363"/>
      <c r="BG165" s="363"/>
      <c r="BH165" s="363"/>
      <c r="BI165" s="363"/>
      <c r="BJ165" s="363"/>
    </row>
    <row r="166" spans="6:62" ht="93" customHeight="1" x14ac:dyDescent="0.3">
      <c r="F166" s="399"/>
      <c r="G166" s="400"/>
      <c r="H166" s="400"/>
      <c r="I166" s="400"/>
      <c r="J166" s="400"/>
      <c r="K166" s="400"/>
      <c r="L166" s="400"/>
      <c r="M166" s="400"/>
      <c r="N166" s="400"/>
      <c r="U166" s="401"/>
      <c r="V166" s="647"/>
      <c r="W166" s="402"/>
      <c r="X166" s="402"/>
      <c r="Y166" s="402"/>
      <c r="Z166" s="402"/>
      <c r="AA166" s="402"/>
      <c r="AB166" s="402"/>
      <c r="AC166" s="402"/>
      <c r="AD166" s="402"/>
      <c r="AE166" s="402"/>
      <c r="AF166" s="402"/>
      <c r="AG166" s="402"/>
      <c r="AH166" s="402"/>
      <c r="AI166" s="402"/>
      <c r="AJ166" s="402"/>
      <c r="AK166" s="402"/>
      <c r="AL166" s="403"/>
      <c r="AM166" s="648"/>
      <c r="AN166" s="648"/>
      <c r="AO166" s="648"/>
      <c r="AP166" s="648"/>
      <c r="AQ166" s="648"/>
      <c r="AR166" s="648"/>
      <c r="AS166" s="648"/>
      <c r="AT166" s="648"/>
      <c r="AU166" s="648"/>
      <c r="AV166" s="648"/>
      <c r="AW166" s="648"/>
      <c r="AX166" s="648"/>
      <c r="AY166" s="403"/>
      <c r="AZ166" s="404"/>
      <c r="BA166" s="363"/>
      <c r="BB166" s="363"/>
      <c r="BC166" s="363"/>
      <c r="BD166" s="363"/>
      <c r="BE166" s="363"/>
      <c r="BF166" s="363"/>
      <c r="BG166" s="363"/>
      <c r="BH166" s="363"/>
      <c r="BI166" s="363"/>
      <c r="BJ166" s="363"/>
    </row>
    <row r="167" spans="6:62" ht="93" customHeight="1" x14ac:dyDescent="0.3">
      <c r="F167" s="399"/>
      <c r="G167" s="400"/>
      <c r="H167" s="400"/>
      <c r="I167" s="400"/>
      <c r="J167" s="400"/>
      <c r="K167" s="400"/>
      <c r="L167" s="400"/>
      <c r="M167" s="400"/>
      <c r="N167" s="400"/>
      <c r="U167" s="401"/>
      <c r="V167" s="647"/>
      <c r="W167" s="402"/>
      <c r="X167" s="402"/>
      <c r="Y167" s="402"/>
      <c r="Z167" s="402"/>
      <c r="AA167" s="402"/>
      <c r="AB167" s="402"/>
      <c r="AC167" s="402"/>
      <c r="AD167" s="402"/>
      <c r="AE167" s="402"/>
      <c r="AF167" s="402"/>
      <c r="AG167" s="402"/>
      <c r="AH167" s="402"/>
      <c r="AI167" s="402"/>
      <c r="AJ167" s="402"/>
      <c r="AK167" s="402"/>
      <c r="AL167" s="403"/>
      <c r="AM167" s="648"/>
      <c r="AN167" s="648"/>
      <c r="AO167" s="648"/>
      <c r="AP167" s="648"/>
      <c r="AQ167" s="648"/>
      <c r="AR167" s="648"/>
      <c r="AS167" s="648"/>
      <c r="AT167" s="648"/>
      <c r="AU167" s="648"/>
      <c r="AV167" s="648"/>
      <c r="AW167" s="648"/>
      <c r="AX167" s="648"/>
      <c r="AY167" s="403"/>
      <c r="AZ167" s="404"/>
      <c r="BA167" s="363"/>
      <c r="BB167" s="363"/>
      <c r="BC167" s="363"/>
      <c r="BD167" s="363"/>
      <c r="BE167" s="363"/>
      <c r="BF167" s="363"/>
      <c r="BG167" s="363"/>
      <c r="BH167" s="363"/>
      <c r="BI167" s="363"/>
      <c r="BJ167" s="363"/>
    </row>
    <row r="168" spans="6:62" ht="93" customHeight="1" x14ac:dyDescent="0.3">
      <c r="F168" s="399"/>
      <c r="G168" s="400"/>
      <c r="H168" s="400"/>
      <c r="I168" s="400"/>
      <c r="J168" s="400"/>
      <c r="K168" s="400"/>
      <c r="L168" s="400"/>
      <c r="M168" s="400"/>
      <c r="N168" s="400"/>
      <c r="U168" s="401"/>
      <c r="V168" s="647"/>
      <c r="W168" s="402"/>
      <c r="X168" s="402"/>
      <c r="Y168" s="402"/>
      <c r="Z168" s="402"/>
      <c r="AA168" s="402"/>
      <c r="AB168" s="402"/>
      <c r="AC168" s="402"/>
      <c r="AD168" s="402"/>
      <c r="AE168" s="402"/>
      <c r="AF168" s="402"/>
      <c r="AG168" s="402"/>
      <c r="AH168" s="402"/>
      <c r="AI168" s="402"/>
      <c r="AJ168" s="402"/>
      <c r="AK168" s="402"/>
      <c r="AL168" s="403"/>
      <c r="AM168" s="648"/>
      <c r="AN168" s="648"/>
      <c r="AO168" s="648"/>
      <c r="AP168" s="648"/>
      <c r="AQ168" s="648"/>
      <c r="AR168" s="648"/>
      <c r="AS168" s="648"/>
      <c r="AT168" s="648"/>
      <c r="AU168" s="648"/>
      <c r="AV168" s="648"/>
      <c r="AW168" s="648"/>
      <c r="AX168" s="648"/>
      <c r="AY168" s="403"/>
      <c r="AZ168" s="404"/>
      <c r="BA168" s="363"/>
      <c r="BB168" s="363"/>
      <c r="BC168" s="363"/>
      <c r="BD168" s="363"/>
      <c r="BE168" s="363"/>
      <c r="BF168" s="363"/>
      <c r="BG168" s="363"/>
      <c r="BH168" s="363"/>
      <c r="BI168" s="363"/>
      <c r="BJ168" s="363"/>
    </row>
    <row r="169" spans="6:62" ht="93" customHeight="1" x14ac:dyDescent="0.3">
      <c r="F169" s="399"/>
      <c r="G169" s="400"/>
      <c r="H169" s="400"/>
      <c r="I169" s="400"/>
      <c r="J169" s="400"/>
      <c r="K169" s="400"/>
      <c r="L169" s="400"/>
      <c r="M169" s="400"/>
      <c r="N169" s="400"/>
      <c r="U169" s="401"/>
      <c r="V169" s="647"/>
      <c r="W169" s="402"/>
      <c r="X169" s="402"/>
      <c r="Y169" s="402"/>
      <c r="Z169" s="402"/>
      <c r="AA169" s="402"/>
      <c r="AB169" s="402"/>
      <c r="AC169" s="402"/>
      <c r="AD169" s="402"/>
      <c r="AE169" s="402"/>
      <c r="AF169" s="402"/>
      <c r="AG169" s="402"/>
      <c r="AH169" s="402"/>
      <c r="AI169" s="402"/>
      <c r="AJ169" s="402"/>
      <c r="AK169" s="402"/>
      <c r="AL169" s="403"/>
      <c r="AM169" s="648"/>
      <c r="AN169" s="648"/>
      <c r="AO169" s="648"/>
      <c r="AP169" s="648"/>
      <c r="AQ169" s="648"/>
      <c r="AR169" s="648"/>
      <c r="AS169" s="648"/>
      <c r="AT169" s="648"/>
      <c r="AU169" s="648"/>
      <c r="AV169" s="648"/>
      <c r="AW169" s="648"/>
      <c r="AX169" s="648"/>
      <c r="AY169" s="403"/>
      <c r="AZ169" s="404"/>
      <c r="BA169" s="363"/>
      <c r="BB169" s="363"/>
      <c r="BC169" s="363"/>
      <c r="BD169" s="363"/>
      <c r="BE169" s="363"/>
      <c r="BF169" s="363"/>
      <c r="BG169" s="363"/>
      <c r="BH169" s="363"/>
      <c r="BI169" s="363"/>
      <c r="BJ169" s="363"/>
    </row>
    <row r="170" spans="6:62" ht="93" customHeight="1" x14ac:dyDescent="0.3">
      <c r="F170" s="399"/>
      <c r="G170" s="400"/>
      <c r="H170" s="400"/>
      <c r="I170" s="400"/>
      <c r="J170" s="400"/>
      <c r="K170" s="400"/>
      <c r="L170" s="400"/>
      <c r="M170" s="400"/>
      <c r="N170" s="400"/>
      <c r="U170" s="401"/>
      <c r="V170" s="647"/>
      <c r="W170" s="402"/>
      <c r="X170" s="402"/>
      <c r="Y170" s="402"/>
      <c r="Z170" s="402"/>
      <c r="AA170" s="402"/>
      <c r="AB170" s="402"/>
      <c r="AC170" s="402"/>
      <c r="AD170" s="402"/>
      <c r="AE170" s="402"/>
      <c r="AF170" s="402"/>
      <c r="AG170" s="402"/>
      <c r="AH170" s="402"/>
      <c r="AI170" s="402"/>
      <c r="AJ170" s="402"/>
      <c r="AK170" s="402"/>
      <c r="AL170" s="403"/>
      <c r="AM170" s="648"/>
      <c r="AN170" s="648"/>
      <c r="AO170" s="648"/>
      <c r="AP170" s="648"/>
      <c r="AQ170" s="648"/>
      <c r="AR170" s="648"/>
      <c r="AS170" s="648"/>
      <c r="AT170" s="648"/>
      <c r="AU170" s="648"/>
      <c r="AV170" s="648"/>
      <c r="AW170" s="648"/>
      <c r="AX170" s="648"/>
      <c r="AY170" s="403"/>
      <c r="AZ170" s="404"/>
      <c r="BA170" s="363"/>
      <c r="BB170" s="363"/>
      <c r="BC170" s="363"/>
      <c r="BD170" s="363"/>
      <c r="BE170" s="363"/>
      <c r="BF170" s="363"/>
      <c r="BG170" s="363"/>
      <c r="BH170" s="363"/>
      <c r="BI170" s="363"/>
      <c r="BJ170" s="363"/>
    </row>
    <row r="171" spans="6:62" ht="93" customHeight="1" x14ac:dyDescent="0.3">
      <c r="F171" s="399"/>
      <c r="G171" s="400"/>
      <c r="H171" s="400"/>
      <c r="I171" s="400"/>
      <c r="J171" s="400"/>
      <c r="K171" s="400"/>
      <c r="L171" s="400"/>
      <c r="M171" s="400"/>
      <c r="N171" s="400"/>
      <c r="U171" s="401"/>
      <c r="V171" s="647"/>
      <c r="W171" s="402"/>
      <c r="X171" s="402"/>
      <c r="Y171" s="402"/>
      <c r="Z171" s="402"/>
      <c r="AA171" s="402"/>
      <c r="AB171" s="402"/>
      <c r="AC171" s="402"/>
      <c r="AD171" s="402"/>
      <c r="AE171" s="402"/>
      <c r="AF171" s="402"/>
      <c r="AG171" s="402"/>
      <c r="AH171" s="402"/>
      <c r="AI171" s="402"/>
      <c r="AJ171" s="402"/>
      <c r="AK171" s="402"/>
      <c r="AL171" s="403"/>
      <c r="AM171" s="648"/>
      <c r="AN171" s="648"/>
      <c r="AO171" s="648"/>
      <c r="AP171" s="648"/>
      <c r="AQ171" s="648"/>
      <c r="AR171" s="648"/>
      <c r="AS171" s="648"/>
      <c r="AT171" s="648"/>
      <c r="AU171" s="648"/>
      <c r="AV171" s="648"/>
      <c r="AW171" s="648"/>
      <c r="AX171" s="648"/>
      <c r="AY171" s="403"/>
      <c r="AZ171" s="404"/>
      <c r="BA171" s="363"/>
      <c r="BB171" s="363"/>
      <c r="BC171" s="363"/>
      <c r="BD171" s="363"/>
      <c r="BE171" s="363"/>
      <c r="BF171" s="363"/>
      <c r="BG171" s="363"/>
      <c r="BH171" s="363"/>
      <c r="BI171" s="363"/>
      <c r="BJ171" s="363"/>
    </row>
    <row r="172" spans="6:62" ht="93" customHeight="1" x14ac:dyDescent="0.3">
      <c r="F172" s="399"/>
      <c r="G172" s="400"/>
      <c r="H172" s="400"/>
      <c r="I172" s="400"/>
      <c r="J172" s="400"/>
      <c r="K172" s="400"/>
      <c r="L172" s="400"/>
      <c r="M172" s="400"/>
      <c r="N172" s="400"/>
      <c r="U172" s="401"/>
      <c r="V172" s="647"/>
      <c r="W172" s="402"/>
      <c r="X172" s="402"/>
      <c r="Y172" s="402"/>
      <c r="Z172" s="402"/>
      <c r="AA172" s="402"/>
      <c r="AB172" s="402"/>
      <c r="AC172" s="402"/>
      <c r="AD172" s="402"/>
      <c r="AE172" s="402"/>
      <c r="AF172" s="402"/>
      <c r="AG172" s="402"/>
      <c r="AH172" s="402"/>
      <c r="AI172" s="402"/>
      <c r="AJ172" s="402"/>
      <c r="AK172" s="402"/>
      <c r="AL172" s="403"/>
      <c r="AM172" s="648"/>
      <c r="AN172" s="648"/>
      <c r="AO172" s="648"/>
      <c r="AP172" s="648"/>
      <c r="AQ172" s="648"/>
      <c r="AR172" s="648"/>
      <c r="AS172" s="648"/>
      <c r="AT172" s="648"/>
      <c r="AU172" s="648"/>
      <c r="AV172" s="648"/>
      <c r="AW172" s="648"/>
      <c r="AX172" s="648"/>
      <c r="AY172" s="403"/>
      <c r="AZ172" s="404"/>
      <c r="BA172" s="363"/>
      <c r="BB172" s="363"/>
      <c r="BC172" s="363"/>
      <c r="BD172" s="363"/>
      <c r="BE172" s="363"/>
      <c r="BF172" s="363"/>
      <c r="BG172" s="363"/>
      <c r="BH172" s="363"/>
      <c r="BI172" s="363"/>
      <c r="BJ172" s="363"/>
    </row>
    <row r="173" spans="6:62" ht="93" customHeight="1" x14ac:dyDescent="0.3">
      <c r="F173" s="399"/>
      <c r="G173" s="400"/>
      <c r="H173" s="400"/>
      <c r="I173" s="400"/>
      <c r="J173" s="400"/>
      <c r="K173" s="400"/>
      <c r="L173" s="400"/>
      <c r="M173" s="400"/>
      <c r="N173" s="400"/>
      <c r="U173" s="401"/>
      <c r="V173" s="647"/>
      <c r="W173" s="402"/>
      <c r="X173" s="402"/>
      <c r="Y173" s="402"/>
      <c r="Z173" s="402"/>
      <c r="AA173" s="402"/>
      <c r="AB173" s="402"/>
      <c r="AC173" s="402"/>
      <c r="AD173" s="402"/>
      <c r="AE173" s="402"/>
      <c r="AF173" s="402"/>
      <c r="AG173" s="402"/>
      <c r="AH173" s="402"/>
      <c r="AI173" s="402"/>
      <c r="AJ173" s="402"/>
      <c r="AK173" s="402"/>
      <c r="AL173" s="403"/>
      <c r="AM173" s="648"/>
      <c r="AN173" s="648"/>
      <c r="AO173" s="648"/>
      <c r="AP173" s="648"/>
      <c r="AQ173" s="648"/>
      <c r="AR173" s="648"/>
      <c r="AS173" s="648"/>
      <c r="AT173" s="648"/>
      <c r="AU173" s="648"/>
      <c r="AV173" s="648"/>
      <c r="AW173" s="648"/>
      <c r="AX173" s="648"/>
      <c r="AY173" s="403"/>
      <c r="AZ173" s="404"/>
      <c r="BA173" s="363"/>
      <c r="BB173" s="363"/>
      <c r="BC173" s="363"/>
      <c r="BD173" s="363"/>
      <c r="BE173" s="363"/>
      <c r="BF173" s="363"/>
      <c r="BG173" s="363"/>
      <c r="BH173" s="363"/>
      <c r="BI173" s="363"/>
      <c r="BJ173" s="363"/>
    </row>
    <row r="174" spans="6:62" ht="93" customHeight="1" x14ac:dyDescent="0.3">
      <c r="F174" s="399"/>
      <c r="G174" s="400"/>
      <c r="H174" s="400"/>
      <c r="I174" s="400"/>
      <c r="J174" s="400"/>
      <c r="K174" s="400"/>
      <c r="L174" s="400"/>
      <c r="M174" s="400"/>
      <c r="N174" s="400"/>
      <c r="U174" s="401"/>
      <c r="V174" s="647"/>
      <c r="W174" s="402"/>
      <c r="X174" s="402"/>
      <c r="Y174" s="402"/>
      <c r="Z174" s="402"/>
      <c r="AA174" s="402"/>
      <c r="AB174" s="402"/>
      <c r="AC174" s="402"/>
      <c r="AD174" s="402"/>
      <c r="AE174" s="402"/>
      <c r="AF174" s="402"/>
      <c r="AG174" s="402"/>
      <c r="AH174" s="402"/>
      <c r="AI174" s="402"/>
      <c r="AJ174" s="402"/>
      <c r="AK174" s="402"/>
      <c r="AL174" s="403"/>
      <c r="AM174" s="648"/>
      <c r="AN174" s="648"/>
      <c r="AO174" s="648"/>
      <c r="AP174" s="648"/>
      <c r="AQ174" s="648"/>
      <c r="AR174" s="648"/>
      <c r="AS174" s="648"/>
      <c r="AT174" s="648"/>
      <c r="AU174" s="648"/>
      <c r="AV174" s="648"/>
      <c r="AW174" s="648"/>
      <c r="AX174" s="648"/>
      <c r="AY174" s="403"/>
      <c r="AZ174" s="404"/>
      <c r="BA174" s="363"/>
      <c r="BB174" s="363"/>
      <c r="BC174" s="363"/>
      <c r="BD174" s="363"/>
      <c r="BE174" s="363"/>
      <c r="BF174" s="363"/>
      <c r="BG174" s="363"/>
      <c r="BH174" s="363"/>
      <c r="BI174" s="363"/>
      <c r="BJ174" s="363"/>
    </row>
    <row r="175" spans="6:62" ht="93" customHeight="1" x14ac:dyDescent="0.3">
      <c r="F175" s="399"/>
      <c r="G175" s="400"/>
      <c r="H175" s="400"/>
      <c r="I175" s="400"/>
      <c r="J175" s="400"/>
      <c r="K175" s="400"/>
      <c r="L175" s="400"/>
      <c r="M175" s="400"/>
      <c r="N175" s="400"/>
      <c r="U175" s="401"/>
      <c r="V175" s="647"/>
      <c r="W175" s="402"/>
      <c r="X175" s="402"/>
      <c r="Y175" s="402"/>
      <c r="Z175" s="402"/>
      <c r="AA175" s="402"/>
      <c r="AB175" s="402"/>
      <c r="AC175" s="402"/>
      <c r="AD175" s="402"/>
      <c r="AE175" s="402"/>
      <c r="AF175" s="402"/>
      <c r="AG175" s="402"/>
      <c r="AH175" s="402"/>
      <c r="AI175" s="402"/>
      <c r="AJ175" s="402"/>
      <c r="AK175" s="402"/>
      <c r="AL175" s="403"/>
      <c r="AM175" s="648"/>
      <c r="AN175" s="648"/>
      <c r="AO175" s="648"/>
      <c r="AP175" s="648"/>
      <c r="AQ175" s="648"/>
      <c r="AR175" s="648"/>
      <c r="AS175" s="648"/>
      <c r="AT175" s="648"/>
      <c r="AU175" s="648"/>
      <c r="AV175" s="648"/>
      <c r="AW175" s="648"/>
      <c r="AX175" s="648"/>
      <c r="AY175" s="403"/>
      <c r="AZ175" s="404"/>
      <c r="BA175" s="363"/>
      <c r="BB175" s="363"/>
      <c r="BC175" s="363"/>
      <c r="BD175" s="363"/>
      <c r="BE175" s="363"/>
      <c r="BF175" s="363"/>
      <c r="BG175" s="363"/>
      <c r="BH175" s="363"/>
      <c r="BI175" s="363"/>
      <c r="BJ175" s="363"/>
    </row>
    <row r="176" spans="6:62" ht="93" customHeight="1" x14ac:dyDescent="0.3">
      <c r="F176" s="399"/>
      <c r="G176" s="400"/>
      <c r="H176" s="400"/>
      <c r="I176" s="400"/>
      <c r="J176" s="400"/>
      <c r="K176" s="400"/>
      <c r="L176" s="400"/>
      <c r="M176" s="400"/>
      <c r="N176" s="400"/>
      <c r="U176" s="401"/>
      <c r="V176" s="647"/>
      <c r="W176" s="402"/>
      <c r="X176" s="402"/>
      <c r="Y176" s="402"/>
      <c r="Z176" s="402"/>
      <c r="AA176" s="402"/>
      <c r="AB176" s="402"/>
      <c r="AC176" s="402"/>
      <c r="AD176" s="402"/>
      <c r="AE176" s="402"/>
      <c r="AF176" s="402"/>
      <c r="AG176" s="402"/>
      <c r="AH176" s="402"/>
      <c r="AI176" s="402"/>
      <c r="AJ176" s="402"/>
      <c r="AK176" s="402"/>
      <c r="AL176" s="403"/>
      <c r="AM176" s="648"/>
      <c r="AN176" s="648"/>
      <c r="AO176" s="648"/>
      <c r="AP176" s="648"/>
      <c r="AQ176" s="648"/>
      <c r="AR176" s="648"/>
      <c r="AS176" s="648"/>
      <c r="AT176" s="648"/>
      <c r="AU176" s="648"/>
      <c r="AV176" s="648"/>
      <c r="AW176" s="648"/>
      <c r="AX176" s="648"/>
      <c r="AY176" s="403"/>
      <c r="AZ176" s="404"/>
      <c r="BA176" s="363"/>
      <c r="BB176" s="363"/>
      <c r="BC176" s="363"/>
      <c r="BD176" s="363"/>
      <c r="BE176" s="363"/>
      <c r="BF176" s="363"/>
      <c r="BG176" s="363"/>
      <c r="BH176" s="363"/>
      <c r="BI176" s="363"/>
      <c r="BJ176" s="363"/>
    </row>
    <row r="177" spans="6:62" ht="93" customHeight="1" x14ac:dyDescent="0.3">
      <c r="F177" s="399"/>
      <c r="G177" s="400"/>
      <c r="H177" s="400"/>
      <c r="I177" s="400"/>
      <c r="J177" s="400"/>
      <c r="K177" s="400"/>
      <c r="L177" s="400"/>
      <c r="M177" s="400"/>
      <c r="N177" s="400"/>
      <c r="U177" s="401"/>
      <c r="V177" s="647"/>
      <c r="W177" s="402"/>
      <c r="X177" s="402"/>
      <c r="Y177" s="402"/>
      <c r="Z177" s="402"/>
      <c r="AA177" s="402"/>
      <c r="AB177" s="402"/>
      <c r="AC177" s="402"/>
      <c r="AD177" s="402"/>
      <c r="AE177" s="402"/>
      <c r="AF177" s="402"/>
      <c r="AG177" s="402"/>
      <c r="AH177" s="402"/>
      <c r="AI177" s="402"/>
      <c r="AJ177" s="402"/>
      <c r="AK177" s="402"/>
      <c r="AL177" s="403"/>
      <c r="AM177" s="648"/>
      <c r="AN177" s="648"/>
      <c r="AO177" s="648"/>
      <c r="AP177" s="648"/>
      <c r="AQ177" s="648"/>
      <c r="AR177" s="648"/>
      <c r="AS177" s="648"/>
      <c r="AT177" s="648"/>
      <c r="AU177" s="648"/>
      <c r="AV177" s="648"/>
      <c r="AW177" s="648"/>
      <c r="AX177" s="648"/>
      <c r="AY177" s="403"/>
      <c r="AZ177" s="404"/>
      <c r="BA177" s="363"/>
      <c r="BB177" s="363"/>
      <c r="BC177" s="363"/>
      <c r="BD177" s="363"/>
      <c r="BE177" s="363"/>
      <c r="BF177" s="363"/>
      <c r="BG177" s="363"/>
      <c r="BH177" s="363"/>
      <c r="BI177" s="363"/>
      <c r="BJ177" s="363"/>
    </row>
    <row r="178" spans="6:62" ht="93" customHeight="1" x14ac:dyDescent="0.3">
      <c r="F178" s="399"/>
      <c r="G178" s="400"/>
      <c r="H178" s="400"/>
      <c r="I178" s="400"/>
      <c r="J178" s="400"/>
      <c r="K178" s="400"/>
      <c r="L178" s="400"/>
      <c r="M178" s="400"/>
      <c r="N178" s="400"/>
      <c r="U178" s="401"/>
      <c r="V178" s="647"/>
      <c r="W178" s="402"/>
      <c r="X178" s="402"/>
      <c r="Y178" s="402"/>
      <c r="Z178" s="402"/>
      <c r="AA178" s="402"/>
      <c r="AB178" s="402"/>
      <c r="AC178" s="402"/>
      <c r="AD178" s="402"/>
      <c r="AE178" s="402"/>
      <c r="AF178" s="402"/>
      <c r="AG178" s="402"/>
      <c r="AH178" s="402"/>
      <c r="AI178" s="402"/>
      <c r="AJ178" s="402"/>
      <c r="AK178" s="402"/>
      <c r="AL178" s="403"/>
      <c r="AM178" s="648"/>
      <c r="AN178" s="648"/>
      <c r="AO178" s="648"/>
      <c r="AP178" s="648"/>
      <c r="AQ178" s="648"/>
      <c r="AR178" s="648"/>
      <c r="AS178" s="648"/>
      <c r="AT178" s="648"/>
      <c r="AU178" s="648"/>
      <c r="AV178" s="648"/>
      <c r="AW178" s="648"/>
      <c r="AX178" s="648"/>
      <c r="AY178" s="403"/>
      <c r="AZ178" s="404"/>
      <c r="BA178" s="363"/>
      <c r="BB178" s="363"/>
      <c r="BC178" s="363"/>
      <c r="BD178" s="363"/>
      <c r="BE178" s="363"/>
      <c r="BF178" s="363"/>
      <c r="BG178" s="363"/>
      <c r="BH178" s="363"/>
      <c r="BI178" s="363"/>
      <c r="BJ178" s="363"/>
    </row>
    <row r="179" spans="6:62" ht="93" customHeight="1" x14ac:dyDescent="0.3">
      <c r="F179" s="399"/>
      <c r="G179" s="400"/>
      <c r="H179" s="400"/>
      <c r="I179" s="400"/>
      <c r="J179" s="400"/>
      <c r="K179" s="400"/>
      <c r="L179" s="400"/>
      <c r="M179" s="400"/>
      <c r="N179" s="400"/>
      <c r="U179" s="401"/>
      <c r="V179" s="647"/>
      <c r="W179" s="402"/>
      <c r="X179" s="402"/>
      <c r="Y179" s="402"/>
      <c r="Z179" s="402"/>
      <c r="AA179" s="402"/>
      <c r="AB179" s="402"/>
      <c r="AC179" s="402"/>
      <c r="AD179" s="402"/>
      <c r="AE179" s="402"/>
      <c r="AF179" s="402"/>
      <c r="AG179" s="402"/>
      <c r="AH179" s="402"/>
      <c r="AI179" s="402"/>
      <c r="AJ179" s="402"/>
      <c r="AK179" s="402"/>
      <c r="AL179" s="403"/>
      <c r="AM179" s="648"/>
      <c r="AN179" s="648"/>
      <c r="AO179" s="648"/>
      <c r="AP179" s="648"/>
      <c r="AQ179" s="648"/>
      <c r="AR179" s="648"/>
      <c r="AS179" s="648"/>
      <c r="AT179" s="648"/>
      <c r="AU179" s="648"/>
      <c r="AV179" s="648"/>
      <c r="AW179" s="648"/>
      <c r="AX179" s="648"/>
      <c r="AY179" s="403"/>
      <c r="AZ179" s="404"/>
      <c r="BA179" s="363"/>
      <c r="BB179" s="363"/>
      <c r="BC179" s="363"/>
      <c r="BD179" s="363"/>
      <c r="BE179" s="363"/>
      <c r="BF179" s="363"/>
      <c r="BG179" s="363"/>
      <c r="BH179" s="363"/>
      <c r="BI179" s="363"/>
      <c r="BJ179" s="363"/>
    </row>
    <row r="180" spans="6:62" ht="93" customHeight="1" x14ac:dyDescent="0.3">
      <c r="F180" s="399"/>
      <c r="G180" s="400"/>
      <c r="H180" s="400"/>
      <c r="I180" s="400"/>
      <c r="J180" s="400"/>
      <c r="K180" s="400"/>
      <c r="L180" s="400"/>
      <c r="M180" s="400"/>
      <c r="N180" s="400"/>
      <c r="U180" s="401"/>
      <c r="V180" s="647"/>
      <c r="W180" s="402"/>
      <c r="X180" s="402"/>
      <c r="Y180" s="402"/>
      <c r="Z180" s="402"/>
      <c r="AA180" s="402"/>
      <c r="AB180" s="402"/>
      <c r="AC180" s="402"/>
      <c r="AD180" s="402"/>
      <c r="AE180" s="402"/>
      <c r="AF180" s="402"/>
      <c r="AG180" s="402"/>
      <c r="AH180" s="402"/>
      <c r="AI180" s="402"/>
      <c r="AJ180" s="402"/>
      <c r="AK180" s="402"/>
      <c r="AL180" s="403"/>
      <c r="AM180" s="648"/>
      <c r="AN180" s="648"/>
      <c r="AO180" s="648"/>
      <c r="AP180" s="648"/>
      <c r="AQ180" s="648"/>
      <c r="AR180" s="648"/>
      <c r="AS180" s="648"/>
      <c r="AT180" s="648"/>
      <c r="AU180" s="648"/>
      <c r="AV180" s="648"/>
      <c r="AW180" s="648"/>
      <c r="AX180" s="648"/>
      <c r="AY180" s="403"/>
      <c r="AZ180" s="404"/>
      <c r="BA180" s="363"/>
      <c r="BB180" s="363"/>
      <c r="BC180" s="363"/>
      <c r="BD180" s="363"/>
      <c r="BE180" s="363"/>
      <c r="BF180" s="363"/>
      <c r="BG180" s="363"/>
      <c r="BH180" s="363"/>
      <c r="BI180" s="363"/>
      <c r="BJ180" s="363"/>
    </row>
    <row r="181" spans="6:62" ht="93" customHeight="1" x14ac:dyDescent="0.3">
      <c r="F181" s="399"/>
      <c r="G181" s="400"/>
      <c r="H181" s="400"/>
      <c r="I181" s="400"/>
      <c r="J181" s="400"/>
      <c r="K181" s="400"/>
      <c r="L181" s="400"/>
      <c r="M181" s="400"/>
      <c r="N181" s="400"/>
      <c r="U181" s="401"/>
      <c r="V181" s="647"/>
      <c r="W181" s="402"/>
      <c r="X181" s="402"/>
      <c r="Y181" s="402"/>
      <c r="Z181" s="402"/>
      <c r="AA181" s="402"/>
      <c r="AB181" s="402"/>
      <c r="AC181" s="402"/>
      <c r="AD181" s="402"/>
      <c r="AE181" s="402"/>
      <c r="AF181" s="402"/>
      <c r="AG181" s="402"/>
      <c r="AH181" s="402"/>
      <c r="AI181" s="402"/>
      <c r="AJ181" s="402"/>
      <c r="AK181" s="402"/>
      <c r="AL181" s="403"/>
      <c r="AM181" s="648"/>
      <c r="AN181" s="648"/>
      <c r="AO181" s="648"/>
      <c r="AP181" s="648"/>
      <c r="AQ181" s="648"/>
      <c r="AR181" s="648"/>
      <c r="AS181" s="648"/>
      <c r="AT181" s="648"/>
      <c r="AU181" s="648"/>
      <c r="AV181" s="648"/>
      <c r="AW181" s="648"/>
      <c r="AX181" s="648"/>
      <c r="AY181" s="403"/>
      <c r="AZ181" s="404"/>
      <c r="BA181" s="363"/>
      <c r="BB181" s="363"/>
      <c r="BC181" s="363"/>
      <c r="BD181" s="363"/>
      <c r="BE181" s="363"/>
      <c r="BF181" s="363"/>
      <c r="BG181" s="363"/>
      <c r="BH181" s="363"/>
      <c r="BI181" s="363"/>
      <c r="BJ181" s="363"/>
    </row>
    <row r="182" spans="6:62" ht="93" customHeight="1" x14ac:dyDescent="0.3">
      <c r="F182" s="399"/>
      <c r="G182" s="400"/>
      <c r="H182" s="400"/>
      <c r="I182" s="400"/>
      <c r="J182" s="400"/>
      <c r="K182" s="400"/>
      <c r="L182" s="400"/>
      <c r="M182" s="400"/>
      <c r="N182" s="400"/>
      <c r="U182" s="401"/>
      <c r="V182" s="647"/>
      <c r="W182" s="402"/>
      <c r="X182" s="402"/>
      <c r="Y182" s="402"/>
      <c r="Z182" s="402"/>
      <c r="AA182" s="402"/>
      <c r="AB182" s="402"/>
      <c r="AC182" s="402"/>
      <c r="AD182" s="402"/>
      <c r="AE182" s="402"/>
      <c r="AF182" s="402"/>
      <c r="AG182" s="402"/>
      <c r="AH182" s="402"/>
      <c r="AI182" s="402"/>
      <c r="AJ182" s="402"/>
      <c r="AK182" s="402"/>
      <c r="AL182" s="403"/>
      <c r="AM182" s="648"/>
      <c r="AN182" s="648"/>
      <c r="AO182" s="648"/>
      <c r="AP182" s="648"/>
      <c r="AQ182" s="648"/>
      <c r="AR182" s="648"/>
      <c r="AS182" s="648"/>
      <c r="AT182" s="648"/>
      <c r="AU182" s="648"/>
      <c r="AV182" s="648"/>
      <c r="AW182" s="648"/>
      <c r="AX182" s="648"/>
      <c r="AY182" s="403"/>
      <c r="AZ182" s="404"/>
      <c r="BA182" s="363"/>
      <c r="BB182" s="363"/>
      <c r="BC182" s="363"/>
      <c r="BD182" s="363"/>
      <c r="BE182" s="363"/>
      <c r="BF182" s="363"/>
      <c r="BG182" s="363"/>
      <c r="BH182" s="363"/>
      <c r="BI182" s="363"/>
      <c r="BJ182" s="363"/>
    </row>
    <row r="183" spans="6:62" ht="93" customHeight="1" x14ac:dyDescent="0.3">
      <c r="F183" s="399"/>
      <c r="G183" s="400"/>
      <c r="H183" s="400"/>
      <c r="I183" s="400"/>
      <c r="J183" s="400"/>
      <c r="K183" s="400"/>
      <c r="L183" s="400"/>
      <c r="M183" s="400"/>
      <c r="N183" s="400"/>
      <c r="U183" s="401"/>
      <c r="V183" s="647"/>
      <c r="W183" s="402"/>
      <c r="X183" s="402"/>
      <c r="Y183" s="402"/>
      <c r="Z183" s="402"/>
      <c r="AA183" s="402"/>
      <c r="AB183" s="402"/>
      <c r="AC183" s="402"/>
      <c r="AD183" s="402"/>
      <c r="AE183" s="402"/>
      <c r="AF183" s="402"/>
      <c r="AG183" s="402"/>
      <c r="AH183" s="402"/>
      <c r="AI183" s="402"/>
      <c r="AJ183" s="402"/>
      <c r="AK183" s="402"/>
      <c r="AL183" s="403"/>
      <c r="AM183" s="648"/>
      <c r="AN183" s="648"/>
      <c r="AO183" s="648"/>
      <c r="AP183" s="648"/>
      <c r="AQ183" s="648"/>
      <c r="AR183" s="648"/>
      <c r="AS183" s="648"/>
      <c r="AT183" s="648"/>
      <c r="AU183" s="648"/>
      <c r="AV183" s="648"/>
      <c r="AW183" s="648"/>
      <c r="AX183" s="648"/>
      <c r="AY183" s="403"/>
      <c r="AZ183" s="404"/>
      <c r="BA183" s="363"/>
      <c r="BB183" s="363"/>
      <c r="BC183" s="363"/>
      <c r="BD183" s="363"/>
      <c r="BE183" s="363"/>
      <c r="BF183" s="363"/>
      <c r="BG183" s="363"/>
      <c r="BH183" s="363"/>
      <c r="BI183" s="363"/>
      <c r="BJ183" s="363"/>
    </row>
    <row r="184" spans="6:62" ht="93" customHeight="1" x14ac:dyDescent="0.3">
      <c r="F184" s="399"/>
      <c r="G184" s="400"/>
      <c r="H184" s="400"/>
      <c r="I184" s="400"/>
      <c r="J184" s="400"/>
      <c r="K184" s="400"/>
      <c r="L184" s="400"/>
      <c r="M184" s="400"/>
      <c r="N184" s="400"/>
      <c r="U184" s="401"/>
      <c r="V184" s="647"/>
      <c r="W184" s="402"/>
      <c r="X184" s="402"/>
      <c r="Y184" s="402"/>
      <c r="Z184" s="402"/>
      <c r="AA184" s="402"/>
      <c r="AB184" s="402"/>
      <c r="AC184" s="402"/>
      <c r="AD184" s="402"/>
      <c r="AE184" s="402"/>
      <c r="AF184" s="402"/>
      <c r="AG184" s="402"/>
      <c r="AH184" s="402"/>
      <c r="AI184" s="402"/>
      <c r="AJ184" s="402"/>
      <c r="AK184" s="402"/>
      <c r="AL184" s="403"/>
      <c r="AM184" s="648"/>
      <c r="AN184" s="648"/>
      <c r="AO184" s="648"/>
      <c r="AP184" s="648"/>
      <c r="AQ184" s="648"/>
      <c r="AR184" s="648"/>
      <c r="AS184" s="648"/>
      <c r="AT184" s="648"/>
      <c r="AU184" s="648"/>
      <c r="AV184" s="648"/>
      <c r="AW184" s="648"/>
      <c r="AX184" s="648"/>
      <c r="AY184" s="403"/>
      <c r="AZ184" s="404"/>
      <c r="BA184" s="363"/>
      <c r="BB184" s="363"/>
      <c r="BC184" s="363"/>
      <c r="BD184" s="363"/>
      <c r="BE184" s="363"/>
      <c r="BF184" s="363"/>
      <c r="BG184" s="363"/>
      <c r="BH184" s="363"/>
      <c r="BI184" s="363"/>
      <c r="BJ184" s="363"/>
    </row>
    <row r="185" spans="6:62" ht="93" customHeight="1" x14ac:dyDescent="0.3">
      <c r="F185" s="399"/>
      <c r="G185" s="400"/>
      <c r="H185" s="400"/>
      <c r="I185" s="400"/>
      <c r="J185" s="400"/>
      <c r="K185" s="400"/>
      <c r="L185" s="400"/>
      <c r="M185" s="400"/>
      <c r="N185" s="400"/>
      <c r="U185" s="401"/>
      <c r="V185" s="647"/>
      <c r="W185" s="402"/>
      <c r="X185" s="402"/>
      <c r="Y185" s="402"/>
      <c r="Z185" s="402"/>
      <c r="AA185" s="402"/>
      <c r="AB185" s="402"/>
      <c r="AC185" s="402"/>
      <c r="AD185" s="402"/>
      <c r="AE185" s="402"/>
      <c r="AF185" s="402"/>
      <c r="AG185" s="402"/>
      <c r="AH185" s="402"/>
      <c r="AI185" s="402"/>
      <c r="AJ185" s="402"/>
      <c r="AK185" s="402"/>
      <c r="AL185" s="403"/>
      <c r="AM185" s="648"/>
      <c r="AN185" s="648"/>
      <c r="AO185" s="648"/>
      <c r="AP185" s="648"/>
      <c r="AQ185" s="648"/>
      <c r="AR185" s="648"/>
      <c r="AS185" s="648"/>
      <c r="AT185" s="648"/>
      <c r="AU185" s="648"/>
      <c r="AV185" s="648"/>
      <c r="AW185" s="648"/>
      <c r="AX185" s="648"/>
      <c r="AY185" s="403"/>
      <c r="AZ185" s="404"/>
      <c r="BA185" s="363"/>
      <c r="BB185" s="363"/>
      <c r="BC185" s="363"/>
      <c r="BD185" s="363"/>
      <c r="BE185" s="363"/>
      <c r="BF185" s="363"/>
      <c r="BG185" s="363"/>
      <c r="BH185" s="363"/>
      <c r="BI185" s="363"/>
      <c r="BJ185" s="363"/>
    </row>
    <row r="186" spans="6:62" ht="93" customHeight="1" x14ac:dyDescent="0.3">
      <c r="F186" s="399"/>
      <c r="G186" s="400"/>
      <c r="H186" s="400"/>
      <c r="I186" s="400"/>
      <c r="J186" s="400"/>
      <c r="K186" s="400"/>
      <c r="L186" s="400"/>
      <c r="M186" s="400"/>
      <c r="N186" s="400"/>
      <c r="U186" s="401"/>
      <c r="V186" s="647"/>
      <c r="W186" s="402"/>
      <c r="X186" s="402"/>
      <c r="Y186" s="402"/>
      <c r="Z186" s="402"/>
      <c r="AA186" s="402"/>
      <c r="AB186" s="402"/>
      <c r="AC186" s="402"/>
      <c r="AD186" s="402"/>
      <c r="AE186" s="402"/>
      <c r="AF186" s="402"/>
      <c r="AG186" s="402"/>
      <c r="AH186" s="402"/>
      <c r="AI186" s="402"/>
      <c r="AJ186" s="402"/>
      <c r="AK186" s="402"/>
      <c r="AL186" s="403"/>
      <c r="AM186" s="648"/>
      <c r="AN186" s="648"/>
      <c r="AO186" s="648"/>
      <c r="AP186" s="648"/>
      <c r="AQ186" s="648"/>
      <c r="AR186" s="648"/>
      <c r="AS186" s="648"/>
      <c r="AT186" s="648"/>
      <c r="AU186" s="648"/>
      <c r="AV186" s="648"/>
      <c r="AW186" s="648"/>
      <c r="AX186" s="648"/>
      <c r="AY186" s="403"/>
      <c r="AZ186" s="404"/>
      <c r="BA186" s="363"/>
      <c r="BB186" s="363"/>
      <c r="BC186" s="363"/>
      <c r="BD186" s="363"/>
      <c r="BE186" s="363"/>
      <c r="BF186" s="363"/>
      <c r="BG186" s="363"/>
      <c r="BH186" s="363"/>
      <c r="BI186" s="363"/>
      <c r="BJ186" s="363"/>
    </row>
    <row r="187" spans="6:62" ht="93" customHeight="1" x14ac:dyDescent="0.3">
      <c r="F187" s="399"/>
      <c r="G187" s="400"/>
      <c r="H187" s="400"/>
      <c r="I187" s="400"/>
      <c r="J187" s="400"/>
      <c r="K187" s="400"/>
      <c r="L187" s="400"/>
      <c r="M187" s="400"/>
      <c r="N187" s="400"/>
      <c r="U187" s="401"/>
      <c r="V187" s="647"/>
      <c r="W187" s="402"/>
      <c r="X187" s="402"/>
      <c r="Y187" s="402"/>
      <c r="Z187" s="402"/>
      <c r="AA187" s="402"/>
      <c r="AB187" s="402"/>
      <c r="AC187" s="402"/>
      <c r="AD187" s="402"/>
      <c r="AE187" s="402"/>
      <c r="AF187" s="402"/>
      <c r="AG187" s="402"/>
      <c r="AH187" s="402"/>
      <c r="AI187" s="402"/>
      <c r="AJ187" s="402"/>
      <c r="AK187" s="402"/>
      <c r="AL187" s="403"/>
      <c r="AM187" s="648"/>
      <c r="AN187" s="648"/>
      <c r="AO187" s="648"/>
      <c r="AP187" s="648"/>
      <c r="AQ187" s="648"/>
      <c r="AR187" s="648"/>
      <c r="AS187" s="648"/>
      <c r="AT187" s="648"/>
      <c r="AU187" s="648"/>
      <c r="AV187" s="648"/>
      <c r="AW187" s="648"/>
      <c r="AX187" s="648"/>
      <c r="AY187" s="403"/>
      <c r="AZ187" s="404"/>
      <c r="BA187" s="363"/>
      <c r="BB187" s="363"/>
      <c r="BC187" s="363"/>
      <c r="BD187" s="363"/>
      <c r="BE187" s="363"/>
      <c r="BF187" s="363"/>
      <c r="BG187" s="363"/>
      <c r="BH187" s="363"/>
      <c r="BI187" s="363"/>
      <c r="BJ187" s="363"/>
    </row>
    <row r="188" spans="6:62" ht="93" customHeight="1" x14ac:dyDescent="0.3">
      <c r="F188" s="399"/>
      <c r="G188" s="400"/>
      <c r="H188" s="400"/>
      <c r="I188" s="400"/>
      <c r="J188" s="400"/>
      <c r="K188" s="400"/>
      <c r="L188" s="400"/>
      <c r="M188" s="400"/>
      <c r="N188" s="400"/>
      <c r="U188" s="401"/>
      <c r="V188" s="647"/>
      <c r="W188" s="402"/>
      <c r="X188" s="402"/>
      <c r="Y188" s="402"/>
      <c r="Z188" s="402"/>
      <c r="AA188" s="402"/>
      <c r="AB188" s="402"/>
      <c r="AC188" s="402"/>
      <c r="AD188" s="402"/>
      <c r="AE188" s="402"/>
      <c r="AF188" s="402"/>
      <c r="AG188" s="402"/>
      <c r="AH188" s="402"/>
      <c r="AI188" s="402"/>
      <c r="AJ188" s="402"/>
      <c r="AK188" s="402"/>
      <c r="AL188" s="403"/>
      <c r="AM188" s="648"/>
      <c r="AN188" s="648"/>
      <c r="AO188" s="648"/>
      <c r="AP188" s="648"/>
      <c r="AQ188" s="648"/>
      <c r="AR188" s="648"/>
      <c r="AS188" s="648"/>
      <c r="AT188" s="648"/>
      <c r="AU188" s="648"/>
      <c r="AV188" s="648"/>
      <c r="AW188" s="648"/>
      <c r="AX188" s="648"/>
      <c r="AY188" s="403"/>
      <c r="AZ188" s="404"/>
      <c r="BA188" s="363"/>
      <c r="BB188" s="363"/>
      <c r="BC188" s="363"/>
      <c r="BD188" s="363"/>
      <c r="BE188" s="363"/>
      <c r="BF188" s="363"/>
      <c r="BG188" s="363"/>
      <c r="BH188" s="363"/>
      <c r="BI188" s="363"/>
      <c r="BJ188" s="363"/>
    </row>
    <row r="189" spans="6:62" ht="93" customHeight="1" x14ac:dyDescent="0.3">
      <c r="F189" s="399"/>
      <c r="G189" s="400"/>
      <c r="H189" s="400"/>
      <c r="I189" s="400"/>
      <c r="J189" s="400"/>
      <c r="K189" s="400"/>
      <c r="L189" s="400"/>
      <c r="M189" s="400"/>
      <c r="N189" s="400"/>
      <c r="U189" s="401"/>
      <c r="V189" s="647"/>
      <c r="W189" s="402"/>
      <c r="X189" s="402"/>
      <c r="Y189" s="402"/>
      <c r="Z189" s="402"/>
      <c r="AA189" s="402"/>
      <c r="AB189" s="402"/>
      <c r="AC189" s="402"/>
      <c r="AD189" s="402"/>
      <c r="AE189" s="402"/>
      <c r="AF189" s="402"/>
      <c r="AG189" s="402"/>
      <c r="AH189" s="402"/>
      <c r="AI189" s="402"/>
      <c r="AJ189" s="402"/>
      <c r="AK189" s="402"/>
      <c r="AL189" s="403"/>
      <c r="AM189" s="648"/>
      <c r="AN189" s="648"/>
      <c r="AO189" s="648"/>
      <c r="AP189" s="648"/>
      <c r="AQ189" s="648"/>
      <c r="AR189" s="648"/>
      <c r="AS189" s="648"/>
      <c r="AT189" s="648"/>
      <c r="AU189" s="648"/>
      <c r="AV189" s="648"/>
      <c r="AW189" s="648"/>
      <c r="AX189" s="648"/>
      <c r="AY189" s="403"/>
      <c r="AZ189" s="404"/>
      <c r="BA189" s="363"/>
      <c r="BB189" s="363"/>
      <c r="BC189" s="363"/>
      <c r="BD189" s="363"/>
      <c r="BE189" s="363"/>
      <c r="BF189" s="363"/>
      <c r="BG189" s="363"/>
      <c r="BH189" s="363"/>
      <c r="BI189" s="363"/>
      <c r="BJ189" s="363"/>
    </row>
    <row r="190" spans="6:62" ht="93" customHeight="1" x14ac:dyDescent="0.3">
      <c r="F190" s="399"/>
      <c r="G190" s="400"/>
      <c r="H190" s="400"/>
      <c r="I190" s="400"/>
      <c r="J190" s="400"/>
      <c r="K190" s="400"/>
      <c r="L190" s="400"/>
      <c r="M190" s="400"/>
      <c r="N190" s="400"/>
      <c r="U190" s="401"/>
      <c r="V190" s="647"/>
      <c r="W190" s="402"/>
      <c r="X190" s="402"/>
      <c r="Y190" s="402"/>
      <c r="Z190" s="402"/>
      <c r="AA190" s="402"/>
      <c r="AB190" s="402"/>
      <c r="AC190" s="402"/>
      <c r="AD190" s="402"/>
      <c r="AE190" s="402"/>
      <c r="AF190" s="402"/>
      <c r="AG190" s="402"/>
      <c r="AH190" s="402"/>
      <c r="AI190" s="402"/>
      <c r="AJ190" s="402"/>
      <c r="AK190" s="402"/>
      <c r="AL190" s="403"/>
      <c r="AM190" s="648"/>
      <c r="AN190" s="648"/>
      <c r="AO190" s="648"/>
      <c r="AP190" s="648"/>
      <c r="AQ190" s="648"/>
      <c r="AR190" s="648"/>
      <c r="AS190" s="648"/>
      <c r="AT190" s="648"/>
      <c r="AU190" s="648"/>
      <c r="AV190" s="648"/>
      <c r="AW190" s="648"/>
      <c r="AX190" s="648"/>
      <c r="AY190" s="403"/>
      <c r="AZ190" s="404"/>
      <c r="BA190" s="363"/>
      <c r="BB190" s="363"/>
      <c r="BC190" s="363"/>
      <c r="BD190" s="363"/>
      <c r="BE190" s="363"/>
      <c r="BF190" s="363"/>
      <c r="BG190" s="363"/>
      <c r="BH190" s="363"/>
      <c r="BI190" s="363"/>
      <c r="BJ190" s="363"/>
    </row>
    <row r="191" spans="6:62" ht="93" customHeight="1" x14ac:dyDescent="0.3">
      <c r="F191" s="399"/>
      <c r="G191" s="400"/>
      <c r="H191" s="400"/>
      <c r="I191" s="400"/>
      <c r="J191" s="400"/>
      <c r="K191" s="400"/>
      <c r="L191" s="400"/>
      <c r="M191" s="400"/>
      <c r="N191" s="400"/>
      <c r="U191" s="401"/>
      <c r="V191" s="647"/>
      <c r="W191" s="402"/>
      <c r="X191" s="402"/>
      <c r="Y191" s="402"/>
      <c r="Z191" s="402"/>
      <c r="AA191" s="402"/>
      <c r="AB191" s="402"/>
      <c r="AC191" s="402"/>
      <c r="AD191" s="402"/>
      <c r="AE191" s="402"/>
      <c r="AF191" s="402"/>
      <c r="AG191" s="402"/>
      <c r="AH191" s="402"/>
      <c r="AI191" s="402"/>
      <c r="AJ191" s="402"/>
      <c r="AK191" s="402"/>
      <c r="AL191" s="403"/>
      <c r="AM191" s="648"/>
      <c r="AN191" s="648"/>
      <c r="AO191" s="648"/>
      <c r="AP191" s="648"/>
      <c r="AQ191" s="648"/>
      <c r="AR191" s="648"/>
      <c r="AS191" s="648"/>
      <c r="AT191" s="648"/>
      <c r="AU191" s="648"/>
      <c r="AV191" s="648"/>
      <c r="AW191" s="648"/>
      <c r="AX191" s="648"/>
      <c r="AY191" s="403"/>
      <c r="AZ191" s="404"/>
      <c r="BA191" s="363"/>
      <c r="BB191" s="363"/>
      <c r="BC191" s="363"/>
      <c r="BD191" s="363"/>
      <c r="BE191" s="363"/>
      <c r="BF191" s="363"/>
      <c r="BG191" s="363"/>
      <c r="BH191" s="363"/>
      <c r="BI191" s="363"/>
      <c r="BJ191" s="363"/>
    </row>
    <row r="192" spans="6:62" ht="93" customHeight="1" x14ac:dyDescent="0.3">
      <c r="F192" s="399"/>
      <c r="G192" s="400"/>
      <c r="H192" s="400"/>
      <c r="I192" s="400"/>
      <c r="J192" s="400"/>
      <c r="K192" s="400"/>
      <c r="L192" s="400"/>
      <c r="M192" s="400"/>
      <c r="N192" s="400"/>
      <c r="U192" s="401"/>
      <c r="V192" s="647"/>
      <c r="W192" s="402"/>
      <c r="X192" s="402"/>
      <c r="Y192" s="402"/>
      <c r="Z192" s="402"/>
      <c r="AA192" s="402"/>
      <c r="AB192" s="402"/>
      <c r="AC192" s="402"/>
      <c r="AD192" s="402"/>
      <c r="AE192" s="402"/>
      <c r="AF192" s="402"/>
      <c r="AG192" s="402"/>
      <c r="AH192" s="402"/>
      <c r="AI192" s="402"/>
      <c r="AJ192" s="402"/>
      <c r="AK192" s="402"/>
      <c r="AL192" s="403"/>
      <c r="AM192" s="648"/>
      <c r="AN192" s="648"/>
      <c r="AO192" s="648"/>
      <c r="AP192" s="648"/>
      <c r="AQ192" s="648"/>
      <c r="AR192" s="648"/>
      <c r="AS192" s="648"/>
      <c r="AT192" s="648"/>
      <c r="AU192" s="648"/>
      <c r="AV192" s="648"/>
      <c r="AW192" s="648"/>
      <c r="AX192" s="648"/>
      <c r="AY192" s="403"/>
      <c r="AZ192" s="404"/>
      <c r="BA192" s="363"/>
      <c r="BB192" s="363"/>
      <c r="BC192" s="363"/>
      <c r="BD192" s="363"/>
      <c r="BE192" s="363"/>
      <c r="BF192" s="363"/>
      <c r="BG192" s="363"/>
      <c r="BH192" s="363"/>
      <c r="BI192" s="363"/>
      <c r="BJ192" s="363"/>
    </row>
    <row r="193" spans="6:62" ht="93" customHeight="1" x14ac:dyDescent="0.3">
      <c r="F193" s="399"/>
      <c r="G193" s="400"/>
      <c r="H193" s="400"/>
      <c r="I193" s="400"/>
      <c r="J193" s="400"/>
      <c r="K193" s="400"/>
      <c r="L193" s="400"/>
      <c r="M193" s="400"/>
      <c r="N193" s="400"/>
      <c r="U193" s="401"/>
      <c r="V193" s="647"/>
      <c r="W193" s="402"/>
      <c r="X193" s="402"/>
      <c r="Y193" s="402"/>
      <c r="Z193" s="402"/>
      <c r="AA193" s="402"/>
      <c r="AB193" s="402"/>
      <c r="AC193" s="402"/>
      <c r="AD193" s="402"/>
      <c r="AE193" s="402"/>
      <c r="AF193" s="402"/>
      <c r="AG193" s="402"/>
      <c r="AH193" s="402"/>
      <c r="AI193" s="402"/>
      <c r="AJ193" s="402"/>
      <c r="AK193" s="402"/>
      <c r="AL193" s="403"/>
      <c r="AM193" s="648"/>
      <c r="AN193" s="648"/>
      <c r="AO193" s="648"/>
      <c r="AP193" s="648"/>
      <c r="AQ193" s="648"/>
      <c r="AR193" s="648"/>
      <c r="AS193" s="648"/>
      <c r="AT193" s="648"/>
      <c r="AU193" s="648"/>
      <c r="AV193" s="648"/>
      <c r="AW193" s="648"/>
      <c r="AX193" s="648"/>
      <c r="AY193" s="403"/>
      <c r="AZ193" s="404"/>
      <c r="BA193" s="363"/>
      <c r="BB193" s="363"/>
      <c r="BC193" s="363"/>
      <c r="BD193" s="363"/>
      <c r="BE193" s="363"/>
      <c r="BF193" s="363"/>
      <c r="BG193" s="363"/>
      <c r="BH193" s="363"/>
      <c r="BI193" s="363"/>
      <c r="BJ193" s="363"/>
    </row>
    <row r="194" spans="6:62" ht="93" customHeight="1" x14ac:dyDescent="0.3">
      <c r="F194" s="399"/>
      <c r="G194" s="400"/>
      <c r="H194" s="400"/>
      <c r="I194" s="400"/>
      <c r="J194" s="400"/>
      <c r="K194" s="400"/>
      <c r="L194" s="400"/>
      <c r="M194" s="400"/>
      <c r="N194" s="400"/>
      <c r="U194" s="401"/>
      <c r="V194" s="647"/>
      <c r="W194" s="402"/>
      <c r="X194" s="402"/>
      <c r="Y194" s="402"/>
      <c r="Z194" s="402"/>
      <c r="AA194" s="402"/>
      <c r="AB194" s="402"/>
      <c r="AC194" s="402"/>
      <c r="AD194" s="402"/>
      <c r="AE194" s="402"/>
      <c r="AF194" s="402"/>
      <c r="AG194" s="402"/>
      <c r="AH194" s="402"/>
      <c r="AI194" s="402"/>
      <c r="AJ194" s="402"/>
      <c r="AK194" s="402"/>
      <c r="AL194" s="403"/>
      <c r="AM194" s="648"/>
      <c r="AN194" s="648"/>
      <c r="AO194" s="648"/>
      <c r="AP194" s="648"/>
      <c r="AQ194" s="648"/>
      <c r="AR194" s="648"/>
      <c r="AS194" s="648"/>
      <c r="AT194" s="648"/>
      <c r="AU194" s="648"/>
      <c r="AV194" s="648"/>
      <c r="AW194" s="648"/>
      <c r="AX194" s="648"/>
      <c r="AY194" s="403"/>
      <c r="AZ194" s="404"/>
      <c r="BA194" s="363"/>
      <c r="BB194" s="363"/>
      <c r="BC194" s="363"/>
      <c r="BD194" s="363"/>
      <c r="BE194" s="363"/>
      <c r="BF194" s="363"/>
      <c r="BG194" s="363"/>
      <c r="BH194" s="363"/>
      <c r="BI194" s="363"/>
      <c r="BJ194" s="363"/>
    </row>
    <row r="195" spans="6:62" ht="93" customHeight="1" x14ac:dyDescent="0.3">
      <c r="F195" s="399"/>
      <c r="G195" s="400"/>
      <c r="H195" s="400"/>
      <c r="I195" s="400"/>
      <c r="J195" s="400"/>
      <c r="K195" s="400"/>
      <c r="L195" s="400"/>
      <c r="M195" s="400"/>
      <c r="N195" s="400"/>
      <c r="U195" s="401"/>
      <c r="V195" s="647"/>
      <c r="W195" s="402"/>
      <c r="X195" s="402"/>
      <c r="Y195" s="402"/>
      <c r="Z195" s="402"/>
      <c r="AA195" s="402"/>
      <c r="AB195" s="402"/>
      <c r="AC195" s="402"/>
      <c r="AD195" s="402"/>
      <c r="AE195" s="402"/>
      <c r="AF195" s="402"/>
      <c r="AG195" s="402"/>
      <c r="AH195" s="402"/>
      <c r="AI195" s="402"/>
      <c r="AJ195" s="402"/>
      <c r="AK195" s="402"/>
      <c r="AL195" s="403"/>
      <c r="AM195" s="648"/>
      <c r="AN195" s="648"/>
      <c r="AO195" s="648"/>
      <c r="AP195" s="648"/>
      <c r="AQ195" s="648"/>
      <c r="AR195" s="648"/>
      <c r="AS195" s="648"/>
      <c r="AT195" s="648"/>
      <c r="AU195" s="648"/>
      <c r="AV195" s="648"/>
      <c r="AW195" s="648"/>
      <c r="AX195" s="648"/>
      <c r="AY195" s="403"/>
      <c r="AZ195" s="404"/>
      <c r="BA195" s="363"/>
      <c r="BB195" s="363"/>
      <c r="BC195" s="363"/>
      <c r="BD195" s="363"/>
      <c r="BE195" s="363"/>
      <c r="BF195" s="363"/>
      <c r="BG195" s="363"/>
      <c r="BH195" s="363"/>
      <c r="BI195" s="363"/>
      <c r="BJ195" s="363"/>
    </row>
    <row r="196" spans="6:62" ht="93" customHeight="1" x14ac:dyDescent="0.3">
      <c r="F196" s="399"/>
      <c r="G196" s="400"/>
      <c r="H196" s="400"/>
      <c r="I196" s="400"/>
      <c r="J196" s="400"/>
      <c r="K196" s="400"/>
      <c r="L196" s="400"/>
      <c r="M196" s="400"/>
      <c r="N196" s="400"/>
      <c r="U196" s="401"/>
      <c r="V196" s="647"/>
      <c r="W196" s="402"/>
      <c r="X196" s="402"/>
      <c r="Y196" s="402"/>
      <c r="Z196" s="402"/>
      <c r="AA196" s="402"/>
      <c r="AB196" s="402"/>
      <c r="AC196" s="402"/>
      <c r="AD196" s="402"/>
      <c r="AE196" s="402"/>
      <c r="AF196" s="402"/>
      <c r="AG196" s="402"/>
      <c r="AH196" s="402"/>
      <c r="AI196" s="402"/>
      <c r="AJ196" s="402"/>
      <c r="AK196" s="402"/>
      <c r="AL196" s="403"/>
      <c r="AM196" s="648"/>
      <c r="AN196" s="648"/>
      <c r="AO196" s="648"/>
      <c r="AP196" s="648"/>
      <c r="AQ196" s="648"/>
      <c r="AR196" s="648"/>
      <c r="AS196" s="648"/>
      <c r="AT196" s="648"/>
      <c r="AU196" s="648"/>
      <c r="AV196" s="648"/>
      <c r="AW196" s="648"/>
      <c r="AX196" s="648"/>
      <c r="AY196" s="403"/>
      <c r="AZ196" s="404"/>
      <c r="BA196" s="363"/>
      <c r="BB196" s="363"/>
      <c r="BC196" s="363"/>
      <c r="BD196" s="363"/>
      <c r="BE196" s="363"/>
      <c r="BF196" s="363"/>
      <c r="BG196" s="363"/>
      <c r="BH196" s="363"/>
      <c r="BI196" s="363"/>
      <c r="BJ196" s="363"/>
    </row>
    <row r="197" spans="6:62" ht="93" customHeight="1" x14ac:dyDescent="0.3">
      <c r="F197" s="399"/>
      <c r="G197" s="400"/>
      <c r="H197" s="400"/>
      <c r="I197" s="400"/>
      <c r="J197" s="400"/>
      <c r="K197" s="400"/>
      <c r="L197" s="400"/>
      <c r="M197" s="400"/>
      <c r="N197" s="400"/>
      <c r="U197" s="401"/>
      <c r="V197" s="647"/>
      <c r="W197" s="402"/>
      <c r="X197" s="402"/>
      <c r="Y197" s="402"/>
      <c r="Z197" s="402"/>
      <c r="AA197" s="402"/>
      <c r="AB197" s="402"/>
      <c r="AC197" s="402"/>
      <c r="AD197" s="402"/>
      <c r="AE197" s="402"/>
      <c r="AF197" s="402"/>
      <c r="AG197" s="402"/>
      <c r="AH197" s="402"/>
      <c r="AI197" s="402"/>
      <c r="AJ197" s="402"/>
      <c r="AK197" s="402"/>
      <c r="AL197" s="403"/>
      <c r="AM197" s="648"/>
      <c r="AN197" s="648"/>
      <c r="AO197" s="648"/>
      <c r="AP197" s="648"/>
      <c r="AQ197" s="648"/>
      <c r="AR197" s="648"/>
      <c r="AS197" s="648"/>
      <c r="AT197" s="648"/>
      <c r="AU197" s="648"/>
      <c r="AV197" s="648"/>
      <c r="AW197" s="648"/>
      <c r="AX197" s="648"/>
      <c r="AY197" s="403"/>
      <c r="AZ197" s="404"/>
      <c r="BA197" s="363"/>
      <c r="BB197" s="363"/>
      <c r="BC197" s="363"/>
      <c r="BD197" s="363"/>
      <c r="BE197" s="363"/>
      <c r="BF197" s="363"/>
      <c r="BG197" s="363"/>
      <c r="BH197" s="363"/>
      <c r="BI197" s="363"/>
      <c r="BJ197" s="363"/>
    </row>
    <row r="198" spans="6:62" ht="93" customHeight="1" x14ac:dyDescent="0.3">
      <c r="F198" s="399"/>
      <c r="G198" s="400"/>
      <c r="H198" s="400"/>
      <c r="I198" s="400"/>
      <c r="J198" s="400"/>
      <c r="K198" s="400"/>
      <c r="L198" s="400"/>
      <c r="M198" s="400"/>
      <c r="N198" s="400"/>
      <c r="U198" s="401"/>
      <c r="V198" s="647"/>
      <c r="W198" s="402"/>
      <c r="X198" s="402"/>
      <c r="Y198" s="402"/>
      <c r="Z198" s="402"/>
      <c r="AA198" s="402"/>
      <c r="AB198" s="402"/>
      <c r="AC198" s="402"/>
      <c r="AD198" s="402"/>
      <c r="AE198" s="402"/>
      <c r="AF198" s="402"/>
      <c r="AG198" s="402"/>
      <c r="AH198" s="402"/>
      <c r="AI198" s="402"/>
      <c r="AJ198" s="402"/>
      <c r="AK198" s="402"/>
      <c r="AL198" s="403"/>
      <c r="AM198" s="648"/>
      <c r="AN198" s="648"/>
      <c r="AO198" s="648"/>
      <c r="AP198" s="648"/>
      <c r="AQ198" s="648"/>
      <c r="AR198" s="648"/>
      <c r="AS198" s="648"/>
      <c r="AT198" s="648"/>
      <c r="AU198" s="648"/>
      <c r="AV198" s="648"/>
      <c r="AW198" s="648"/>
      <c r="AX198" s="648"/>
      <c r="AY198" s="403"/>
      <c r="AZ198" s="404"/>
      <c r="BA198" s="363"/>
      <c r="BB198" s="363"/>
      <c r="BC198" s="363"/>
      <c r="BD198" s="363"/>
      <c r="BE198" s="363"/>
      <c r="BF198" s="363"/>
      <c r="BG198" s="363"/>
      <c r="BH198" s="363"/>
      <c r="BI198" s="363"/>
      <c r="BJ198" s="363"/>
    </row>
    <row r="199" spans="6:62" ht="93" customHeight="1" x14ac:dyDescent="0.3">
      <c r="F199" s="399"/>
      <c r="G199" s="400"/>
      <c r="H199" s="400"/>
      <c r="I199" s="400"/>
      <c r="J199" s="400"/>
      <c r="K199" s="400"/>
      <c r="L199" s="400"/>
      <c r="M199" s="400"/>
      <c r="N199" s="400"/>
      <c r="U199" s="401"/>
      <c r="V199" s="647"/>
      <c r="W199" s="402"/>
      <c r="X199" s="402"/>
      <c r="Y199" s="402"/>
      <c r="Z199" s="402"/>
      <c r="AA199" s="402"/>
      <c r="AB199" s="402"/>
      <c r="AC199" s="402"/>
      <c r="AD199" s="402"/>
      <c r="AE199" s="402"/>
      <c r="AF199" s="402"/>
      <c r="AG199" s="402"/>
      <c r="AH199" s="402"/>
      <c r="AI199" s="402"/>
      <c r="AJ199" s="402"/>
      <c r="AK199" s="402"/>
      <c r="AL199" s="403"/>
      <c r="AM199" s="648"/>
      <c r="AN199" s="648"/>
      <c r="AO199" s="648"/>
      <c r="AP199" s="648"/>
      <c r="AQ199" s="648"/>
      <c r="AR199" s="648"/>
      <c r="AS199" s="648"/>
      <c r="AT199" s="648"/>
      <c r="AU199" s="648"/>
      <c r="AV199" s="648"/>
      <c r="AW199" s="648"/>
      <c r="AX199" s="648"/>
      <c r="AY199" s="403"/>
      <c r="AZ199" s="404"/>
      <c r="BA199" s="363"/>
      <c r="BB199" s="363"/>
      <c r="BC199" s="363"/>
      <c r="BD199" s="363"/>
      <c r="BE199" s="363"/>
      <c r="BF199" s="363"/>
      <c r="BG199" s="363"/>
      <c r="BH199" s="363"/>
      <c r="BI199" s="363"/>
      <c r="BJ199" s="363"/>
    </row>
    <row r="200" spans="6:62" ht="93" customHeight="1" x14ac:dyDescent="0.3">
      <c r="F200" s="399"/>
      <c r="G200" s="400"/>
      <c r="H200" s="400"/>
      <c r="I200" s="400"/>
      <c r="J200" s="400"/>
      <c r="K200" s="400"/>
      <c r="L200" s="400"/>
      <c r="M200" s="400"/>
      <c r="N200" s="400"/>
      <c r="U200" s="401"/>
      <c r="V200" s="647"/>
      <c r="W200" s="402"/>
      <c r="X200" s="402"/>
      <c r="Y200" s="402"/>
      <c r="Z200" s="402"/>
      <c r="AA200" s="402"/>
      <c r="AB200" s="402"/>
      <c r="AC200" s="402"/>
      <c r="AD200" s="402"/>
      <c r="AE200" s="402"/>
      <c r="AF200" s="402"/>
      <c r="AG200" s="402"/>
      <c r="AH200" s="402"/>
      <c r="AI200" s="402"/>
      <c r="AJ200" s="402"/>
      <c r="AK200" s="402"/>
      <c r="AL200" s="403"/>
      <c r="AM200" s="648"/>
      <c r="AN200" s="648"/>
      <c r="AO200" s="648"/>
      <c r="AP200" s="648"/>
      <c r="AQ200" s="648"/>
      <c r="AR200" s="648"/>
      <c r="AS200" s="648"/>
      <c r="AT200" s="648"/>
      <c r="AU200" s="648"/>
      <c r="AV200" s="648"/>
      <c r="AW200" s="648"/>
      <c r="AX200" s="648"/>
      <c r="AY200" s="403"/>
      <c r="AZ200" s="404"/>
      <c r="BA200" s="363"/>
      <c r="BB200" s="363"/>
      <c r="BC200" s="363"/>
      <c r="BD200" s="363"/>
      <c r="BE200" s="363"/>
      <c r="BF200" s="363"/>
      <c r="BG200" s="363"/>
      <c r="BH200" s="363"/>
      <c r="BI200" s="363"/>
      <c r="BJ200" s="363"/>
    </row>
    <row r="201" spans="6:62" ht="93" customHeight="1" x14ac:dyDescent="0.3">
      <c r="F201" s="399"/>
      <c r="G201" s="400"/>
      <c r="H201" s="400"/>
      <c r="I201" s="400"/>
      <c r="J201" s="400"/>
      <c r="K201" s="400"/>
      <c r="L201" s="400"/>
      <c r="M201" s="400"/>
      <c r="N201" s="400"/>
      <c r="U201" s="401"/>
      <c r="V201" s="647"/>
      <c r="W201" s="402"/>
      <c r="X201" s="402"/>
      <c r="Y201" s="402"/>
      <c r="Z201" s="402"/>
      <c r="AA201" s="402"/>
      <c r="AB201" s="402"/>
      <c r="AC201" s="402"/>
      <c r="AD201" s="402"/>
      <c r="AE201" s="402"/>
      <c r="AF201" s="402"/>
      <c r="AG201" s="402"/>
      <c r="AH201" s="402"/>
      <c r="AI201" s="402"/>
      <c r="AJ201" s="402"/>
      <c r="AK201" s="402"/>
      <c r="AL201" s="403"/>
      <c r="AM201" s="648"/>
      <c r="AN201" s="648"/>
      <c r="AO201" s="648"/>
      <c r="AP201" s="648"/>
      <c r="AQ201" s="648"/>
      <c r="AR201" s="648"/>
      <c r="AS201" s="648"/>
      <c r="AT201" s="648"/>
      <c r="AU201" s="648"/>
      <c r="AV201" s="648"/>
      <c r="AW201" s="648"/>
      <c r="AX201" s="648"/>
      <c r="AY201" s="403"/>
      <c r="AZ201" s="404"/>
      <c r="BA201" s="363"/>
      <c r="BB201" s="363"/>
      <c r="BC201" s="363"/>
      <c r="BD201" s="363"/>
      <c r="BE201" s="363"/>
      <c r="BF201" s="363"/>
      <c r="BG201" s="363"/>
      <c r="BH201" s="363"/>
      <c r="BI201" s="363"/>
      <c r="BJ201" s="363"/>
    </row>
    <row r="202" spans="6:62" ht="93" customHeight="1" x14ac:dyDescent="0.3">
      <c r="F202" s="399"/>
      <c r="G202" s="400"/>
      <c r="H202" s="400"/>
      <c r="I202" s="400"/>
      <c r="J202" s="400"/>
      <c r="K202" s="400"/>
      <c r="L202" s="400"/>
      <c r="M202" s="400"/>
      <c r="N202" s="400"/>
      <c r="U202" s="401"/>
      <c r="V202" s="647"/>
      <c r="W202" s="402"/>
      <c r="X202" s="402"/>
      <c r="Y202" s="402"/>
      <c r="Z202" s="402"/>
      <c r="AA202" s="402"/>
      <c r="AB202" s="402"/>
      <c r="AC202" s="402"/>
      <c r="AD202" s="402"/>
      <c r="AE202" s="402"/>
      <c r="AF202" s="402"/>
      <c r="AG202" s="402"/>
      <c r="AH202" s="402"/>
      <c r="AI202" s="402"/>
      <c r="AJ202" s="402"/>
      <c r="AK202" s="402"/>
      <c r="AL202" s="403"/>
      <c r="AM202" s="648"/>
      <c r="AN202" s="648"/>
      <c r="AO202" s="648"/>
      <c r="AP202" s="648"/>
      <c r="AQ202" s="648"/>
      <c r="AR202" s="648"/>
      <c r="AS202" s="648"/>
      <c r="AT202" s="648"/>
      <c r="AU202" s="648"/>
      <c r="AV202" s="648"/>
      <c r="AW202" s="648"/>
      <c r="AX202" s="648"/>
      <c r="AY202" s="403"/>
      <c r="AZ202" s="404"/>
      <c r="BA202" s="363"/>
      <c r="BB202" s="363"/>
      <c r="BC202" s="363"/>
      <c r="BD202" s="363"/>
      <c r="BE202" s="363"/>
      <c r="BF202" s="363"/>
      <c r="BG202" s="363"/>
      <c r="BH202" s="363"/>
      <c r="BI202" s="363"/>
      <c r="BJ202" s="363"/>
    </row>
    <row r="203" spans="6:62" ht="93" customHeight="1" x14ac:dyDescent="0.3">
      <c r="F203" s="399"/>
      <c r="G203" s="400"/>
      <c r="H203" s="400"/>
      <c r="I203" s="400"/>
      <c r="J203" s="400"/>
      <c r="K203" s="400"/>
      <c r="L203" s="400"/>
      <c r="M203" s="400"/>
      <c r="N203" s="400"/>
      <c r="U203" s="401"/>
      <c r="V203" s="647"/>
      <c r="W203" s="402"/>
      <c r="X203" s="402"/>
      <c r="Y203" s="402"/>
      <c r="Z203" s="402"/>
      <c r="AA203" s="402"/>
      <c r="AB203" s="402"/>
      <c r="AC203" s="402"/>
      <c r="AD203" s="402"/>
      <c r="AE203" s="402"/>
      <c r="AF203" s="402"/>
      <c r="AG203" s="402"/>
      <c r="AH203" s="402"/>
      <c r="AI203" s="402"/>
      <c r="AJ203" s="402"/>
      <c r="AK203" s="402"/>
      <c r="AL203" s="403"/>
      <c r="AM203" s="648"/>
      <c r="AN203" s="648"/>
      <c r="AO203" s="648"/>
      <c r="AP203" s="648"/>
      <c r="AQ203" s="648"/>
      <c r="AR203" s="648"/>
      <c r="AS203" s="648"/>
      <c r="AT203" s="648"/>
      <c r="AU203" s="648"/>
      <c r="AV203" s="648"/>
      <c r="AW203" s="648"/>
      <c r="AX203" s="648"/>
      <c r="AY203" s="403"/>
      <c r="AZ203" s="404"/>
      <c r="BA203" s="363"/>
      <c r="BB203" s="363"/>
      <c r="BC203" s="363"/>
      <c r="BD203" s="363"/>
      <c r="BE203" s="363"/>
      <c r="BF203" s="363"/>
      <c r="BG203" s="363"/>
      <c r="BH203" s="363"/>
      <c r="BI203" s="363"/>
      <c r="BJ203" s="363"/>
    </row>
    <row r="204" spans="6:62" ht="93" customHeight="1" x14ac:dyDescent="0.3">
      <c r="F204" s="399"/>
      <c r="G204" s="400"/>
      <c r="H204" s="400"/>
      <c r="I204" s="400"/>
      <c r="J204" s="400"/>
      <c r="K204" s="400"/>
      <c r="L204" s="400"/>
      <c r="M204" s="400"/>
      <c r="N204" s="400"/>
      <c r="U204" s="401"/>
      <c r="V204" s="647"/>
      <c r="W204" s="402"/>
      <c r="X204" s="402"/>
      <c r="Y204" s="402"/>
      <c r="Z204" s="402"/>
      <c r="AA204" s="402"/>
      <c r="AB204" s="402"/>
      <c r="AC204" s="402"/>
      <c r="AD204" s="402"/>
      <c r="AE204" s="402"/>
      <c r="AF204" s="402"/>
      <c r="AG204" s="402"/>
      <c r="AH204" s="402"/>
      <c r="AI204" s="402"/>
      <c r="AJ204" s="402"/>
      <c r="AK204" s="402"/>
      <c r="AL204" s="403"/>
      <c r="AM204" s="648"/>
      <c r="AN204" s="648"/>
      <c r="AO204" s="648"/>
      <c r="AP204" s="648"/>
      <c r="AQ204" s="648"/>
      <c r="AR204" s="648"/>
      <c r="AS204" s="648"/>
      <c r="AT204" s="648"/>
      <c r="AU204" s="648"/>
      <c r="AV204" s="648"/>
      <c r="AW204" s="648"/>
      <c r="AX204" s="648"/>
      <c r="AY204" s="403"/>
      <c r="AZ204" s="404"/>
      <c r="BA204" s="363"/>
      <c r="BB204" s="363"/>
      <c r="BC204" s="363"/>
      <c r="BD204" s="363"/>
      <c r="BE204" s="363"/>
      <c r="BF204" s="363"/>
      <c r="BG204" s="363"/>
      <c r="BH204" s="363"/>
      <c r="BI204" s="363"/>
      <c r="BJ204" s="363"/>
    </row>
    <row r="205" spans="6:62" ht="93" customHeight="1" x14ac:dyDescent="0.3">
      <c r="F205" s="399"/>
      <c r="G205" s="400"/>
      <c r="H205" s="400"/>
      <c r="I205" s="400"/>
      <c r="J205" s="400"/>
      <c r="K205" s="400"/>
      <c r="L205" s="400"/>
      <c r="M205" s="400"/>
      <c r="N205" s="400"/>
      <c r="U205" s="401"/>
      <c r="V205" s="647"/>
      <c r="W205" s="402"/>
      <c r="X205" s="402"/>
      <c r="Y205" s="402"/>
      <c r="Z205" s="402"/>
      <c r="AA205" s="402"/>
      <c r="AB205" s="402"/>
      <c r="AC205" s="402"/>
      <c r="AD205" s="402"/>
      <c r="AE205" s="402"/>
      <c r="AF205" s="402"/>
      <c r="AG205" s="402"/>
      <c r="AH205" s="402"/>
      <c r="AI205" s="402"/>
      <c r="AJ205" s="402"/>
      <c r="AK205" s="402"/>
      <c r="AL205" s="403"/>
      <c r="AM205" s="648"/>
      <c r="AN205" s="648"/>
      <c r="AO205" s="648"/>
      <c r="AP205" s="648"/>
      <c r="AQ205" s="648"/>
      <c r="AR205" s="648"/>
      <c r="AS205" s="648"/>
      <c r="AT205" s="648"/>
      <c r="AU205" s="648"/>
      <c r="AV205" s="648"/>
      <c r="AW205" s="648"/>
      <c r="AX205" s="648"/>
      <c r="AY205" s="403"/>
      <c r="AZ205" s="404"/>
      <c r="BA205" s="363"/>
      <c r="BB205" s="363"/>
      <c r="BC205" s="363"/>
      <c r="BD205" s="363"/>
      <c r="BE205" s="363"/>
      <c r="BF205" s="363"/>
      <c r="BG205" s="363"/>
      <c r="BH205" s="363"/>
      <c r="BI205" s="363"/>
      <c r="BJ205" s="363"/>
    </row>
    <row r="206" spans="6:62" ht="93" customHeight="1" x14ac:dyDescent="0.3">
      <c r="F206" s="399"/>
      <c r="G206" s="400"/>
      <c r="H206" s="400"/>
      <c r="I206" s="400"/>
      <c r="J206" s="400"/>
      <c r="K206" s="400"/>
      <c r="L206" s="400"/>
      <c r="M206" s="400"/>
      <c r="N206" s="400"/>
      <c r="U206" s="401"/>
      <c r="V206" s="647"/>
      <c r="W206" s="402"/>
      <c r="X206" s="402"/>
      <c r="Y206" s="402"/>
      <c r="Z206" s="402"/>
      <c r="AA206" s="402"/>
      <c r="AB206" s="402"/>
      <c r="AC206" s="402"/>
      <c r="AD206" s="402"/>
      <c r="AE206" s="402"/>
      <c r="AF206" s="402"/>
      <c r="AG206" s="402"/>
      <c r="AH206" s="402"/>
      <c r="AI206" s="402"/>
      <c r="AJ206" s="402"/>
      <c r="AK206" s="402"/>
      <c r="AL206" s="403"/>
      <c r="AM206" s="648"/>
      <c r="AN206" s="648"/>
      <c r="AO206" s="648"/>
      <c r="AP206" s="648"/>
      <c r="AQ206" s="648"/>
      <c r="AR206" s="648"/>
      <c r="AS206" s="648"/>
      <c r="AT206" s="648"/>
      <c r="AU206" s="648"/>
      <c r="AV206" s="648"/>
      <c r="AW206" s="648"/>
      <c r="AX206" s="648"/>
      <c r="AY206" s="403"/>
      <c r="AZ206" s="404"/>
      <c r="BA206" s="363"/>
      <c r="BB206" s="363"/>
      <c r="BC206" s="363"/>
      <c r="BD206" s="363"/>
      <c r="BE206" s="363"/>
      <c r="BF206" s="363"/>
      <c r="BG206" s="363"/>
      <c r="BH206" s="363"/>
      <c r="BI206" s="363"/>
      <c r="BJ206" s="363"/>
    </row>
    <row r="207" spans="6:62" ht="93" customHeight="1" x14ac:dyDescent="0.3">
      <c r="F207" s="399"/>
      <c r="G207" s="400"/>
      <c r="H207" s="400"/>
      <c r="I207" s="400"/>
      <c r="J207" s="400"/>
      <c r="K207" s="400"/>
      <c r="L207" s="400"/>
      <c r="M207" s="400"/>
      <c r="N207" s="400"/>
      <c r="U207" s="401"/>
      <c r="V207" s="647"/>
      <c r="W207" s="402"/>
      <c r="X207" s="402"/>
      <c r="Y207" s="402"/>
      <c r="Z207" s="402"/>
      <c r="AA207" s="402"/>
      <c r="AB207" s="402"/>
      <c r="AC207" s="402"/>
      <c r="AD207" s="402"/>
      <c r="AE207" s="402"/>
      <c r="AF207" s="402"/>
      <c r="AG207" s="402"/>
      <c r="AH207" s="402"/>
      <c r="AI207" s="402"/>
      <c r="AJ207" s="402"/>
      <c r="AK207" s="402"/>
      <c r="AL207" s="403"/>
      <c r="AM207" s="648"/>
      <c r="AN207" s="648"/>
      <c r="AO207" s="648"/>
      <c r="AP207" s="648"/>
      <c r="AQ207" s="648"/>
      <c r="AR207" s="648"/>
      <c r="AS207" s="648"/>
      <c r="AT207" s="648"/>
      <c r="AU207" s="648"/>
      <c r="AV207" s="648"/>
      <c r="AW207" s="648"/>
      <c r="AX207" s="648"/>
      <c r="AY207" s="403"/>
      <c r="AZ207" s="404"/>
      <c r="BA207" s="363"/>
      <c r="BB207" s="363"/>
      <c r="BC207" s="363"/>
      <c r="BD207" s="363"/>
      <c r="BE207" s="363"/>
      <c r="BF207" s="363"/>
      <c r="BG207" s="363"/>
      <c r="BH207" s="363"/>
      <c r="BI207" s="363"/>
      <c r="BJ207" s="363"/>
    </row>
    <row r="208" spans="6:62" ht="93" customHeight="1" x14ac:dyDescent="0.3">
      <c r="F208" s="399"/>
      <c r="G208" s="400"/>
      <c r="H208" s="400"/>
      <c r="I208" s="400"/>
      <c r="J208" s="400"/>
      <c r="K208" s="400"/>
      <c r="L208" s="400"/>
      <c r="M208" s="400"/>
      <c r="N208" s="400"/>
      <c r="U208" s="401"/>
      <c r="V208" s="647"/>
      <c r="W208" s="402"/>
      <c r="X208" s="402"/>
      <c r="Y208" s="402"/>
      <c r="Z208" s="402"/>
      <c r="AA208" s="402"/>
      <c r="AB208" s="402"/>
      <c r="AC208" s="402"/>
      <c r="AD208" s="402"/>
      <c r="AE208" s="402"/>
      <c r="AF208" s="402"/>
      <c r="AG208" s="402"/>
      <c r="AH208" s="402"/>
      <c r="AI208" s="402"/>
      <c r="AJ208" s="402"/>
      <c r="AK208" s="402"/>
      <c r="AL208" s="403"/>
      <c r="AM208" s="648"/>
      <c r="AN208" s="648"/>
      <c r="AO208" s="648"/>
      <c r="AP208" s="648"/>
      <c r="AQ208" s="648"/>
      <c r="AR208" s="648"/>
      <c r="AS208" s="648"/>
      <c r="AT208" s="648"/>
      <c r="AU208" s="648"/>
      <c r="AV208" s="648"/>
      <c r="AW208" s="648"/>
      <c r="AX208" s="648"/>
      <c r="AY208" s="403"/>
      <c r="AZ208" s="404"/>
      <c r="BA208" s="363"/>
      <c r="BB208" s="363"/>
      <c r="BC208" s="363"/>
      <c r="BD208" s="363"/>
      <c r="BE208" s="363"/>
      <c r="BF208" s="363"/>
      <c r="BG208" s="363"/>
      <c r="BH208" s="363"/>
      <c r="BI208" s="363"/>
      <c r="BJ208" s="363"/>
    </row>
    <row r="209" spans="6:62" ht="93" customHeight="1" x14ac:dyDescent="0.3">
      <c r="F209" s="399"/>
      <c r="G209" s="400"/>
      <c r="H209" s="400"/>
      <c r="I209" s="400"/>
      <c r="J209" s="400"/>
      <c r="K209" s="400"/>
      <c r="L209" s="400"/>
      <c r="M209" s="400"/>
      <c r="N209" s="400"/>
      <c r="U209" s="401"/>
      <c r="V209" s="647"/>
      <c r="W209" s="402"/>
      <c r="X209" s="402"/>
      <c r="Y209" s="402"/>
      <c r="Z209" s="402"/>
      <c r="AA209" s="402"/>
      <c r="AB209" s="402"/>
      <c r="AC209" s="402"/>
      <c r="AD209" s="402"/>
      <c r="AE209" s="402"/>
      <c r="AF209" s="402"/>
      <c r="AG209" s="402"/>
      <c r="AH209" s="402"/>
      <c r="AI209" s="402"/>
      <c r="AJ209" s="402"/>
      <c r="AK209" s="402"/>
      <c r="AL209" s="403"/>
      <c r="AM209" s="648"/>
      <c r="AN209" s="648"/>
      <c r="AO209" s="648"/>
      <c r="AP209" s="648"/>
      <c r="AQ209" s="648"/>
      <c r="AR209" s="648"/>
      <c r="AS209" s="648"/>
      <c r="AT209" s="648"/>
      <c r="AU209" s="648"/>
      <c r="AV209" s="648"/>
      <c r="AW209" s="648"/>
      <c r="AX209" s="648"/>
      <c r="AY209" s="403"/>
      <c r="AZ209" s="404"/>
      <c r="BA209" s="363"/>
      <c r="BB209" s="363"/>
      <c r="BC209" s="363"/>
      <c r="BD209" s="363"/>
      <c r="BE209" s="363"/>
      <c r="BF209" s="363"/>
      <c r="BG209" s="363"/>
      <c r="BH209" s="363"/>
      <c r="BI209" s="363"/>
      <c r="BJ209" s="363"/>
    </row>
    <row r="210" spans="6:62" ht="93" customHeight="1" x14ac:dyDescent="0.3">
      <c r="F210" s="399"/>
      <c r="G210" s="400"/>
      <c r="H210" s="400"/>
      <c r="I210" s="400"/>
      <c r="J210" s="400"/>
      <c r="K210" s="400"/>
      <c r="L210" s="400"/>
      <c r="M210" s="400"/>
      <c r="N210" s="400"/>
      <c r="U210" s="401"/>
      <c r="V210" s="647"/>
      <c r="W210" s="402"/>
      <c r="X210" s="402"/>
      <c r="Y210" s="402"/>
      <c r="Z210" s="402"/>
      <c r="AA210" s="402"/>
      <c r="AB210" s="402"/>
      <c r="AC210" s="402"/>
      <c r="AD210" s="402"/>
      <c r="AE210" s="402"/>
      <c r="AF210" s="402"/>
      <c r="AG210" s="402"/>
      <c r="AH210" s="402"/>
      <c r="AI210" s="402"/>
      <c r="AJ210" s="402"/>
      <c r="AK210" s="402"/>
      <c r="AL210" s="403"/>
      <c r="AM210" s="648"/>
      <c r="AN210" s="648"/>
      <c r="AO210" s="648"/>
      <c r="AP210" s="648"/>
      <c r="AQ210" s="648"/>
      <c r="AR210" s="648"/>
      <c r="AS210" s="648"/>
      <c r="AT210" s="648"/>
      <c r="AU210" s="648"/>
      <c r="AV210" s="648"/>
      <c r="AW210" s="648"/>
      <c r="AX210" s="648"/>
      <c r="AY210" s="403"/>
      <c r="AZ210" s="404"/>
      <c r="BA210" s="363"/>
      <c r="BB210" s="363"/>
      <c r="BC210" s="363"/>
      <c r="BD210" s="363"/>
      <c r="BE210" s="363"/>
      <c r="BF210" s="363"/>
      <c r="BG210" s="363"/>
      <c r="BH210" s="363"/>
      <c r="BI210" s="363"/>
      <c r="BJ210" s="363"/>
    </row>
    <row r="211" spans="6:62" ht="93" customHeight="1" x14ac:dyDescent="0.3">
      <c r="F211" s="399"/>
      <c r="G211" s="400"/>
      <c r="H211" s="400"/>
      <c r="I211" s="400"/>
      <c r="J211" s="400"/>
      <c r="K211" s="400"/>
      <c r="L211" s="400"/>
      <c r="M211" s="400"/>
      <c r="N211" s="400"/>
      <c r="U211" s="401"/>
      <c r="V211" s="647"/>
      <c r="W211" s="402"/>
      <c r="X211" s="402"/>
      <c r="Y211" s="402"/>
      <c r="Z211" s="402"/>
      <c r="AA211" s="402"/>
      <c r="AB211" s="402"/>
      <c r="AC211" s="402"/>
      <c r="AD211" s="402"/>
      <c r="AE211" s="402"/>
      <c r="AF211" s="402"/>
      <c r="AG211" s="402"/>
      <c r="AH211" s="402"/>
      <c r="AI211" s="402"/>
      <c r="AJ211" s="402"/>
      <c r="AK211" s="402"/>
      <c r="AL211" s="403"/>
      <c r="AM211" s="648"/>
      <c r="AN211" s="648"/>
      <c r="AO211" s="648"/>
      <c r="AP211" s="648"/>
      <c r="AQ211" s="648"/>
      <c r="AR211" s="648"/>
      <c r="AS211" s="648"/>
      <c r="AT211" s="648"/>
      <c r="AU211" s="648"/>
      <c r="AV211" s="648"/>
      <c r="AW211" s="648"/>
      <c r="AX211" s="648"/>
      <c r="AY211" s="403"/>
      <c r="AZ211" s="404"/>
      <c r="BA211" s="363"/>
      <c r="BB211" s="363"/>
      <c r="BC211" s="363"/>
      <c r="BD211" s="363"/>
      <c r="BE211" s="363"/>
      <c r="BF211" s="363"/>
      <c r="BG211" s="363"/>
      <c r="BH211" s="363"/>
      <c r="BI211" s="363"/>
      <c r="BJ211" s="363"/>
    </row>
    <row r="212" spans="6:62" ht="93" customHeight="1" x14ac:dyDescent="0.3">
      <c r="F212" s="399"/>
      <c r="G212" s="400"/>
      <c r="H212" s="400"/>
      <c r="I212" s="400"/>
      <c r="J212" s="400"/>
      <c r="K212" s="400"/>
      <c r="L212" s="400"/>
      <c r="M212" s="400"/>
      <c r="N212" s="400"/>
      <c r="U212" s="401"/>
      <c r="V212" s="647"/>
      <c r="W212" s="402"/>
      <c r="X212" s="402"/>
      <c r="Y212" s="402"/>
      <c r="Z212" s="402"/>
      <c r="AA212" s="402"/>
      <c r="AB212" s="402"/>
      <c r="AC212" s="402"/>
      <c r="AD212" s="402"/>
      <c r="AE212" s="402"/>
      <c r="AF212" s="402"/>
      <c r="AG212" s="402"/>
      <c r="AH212" s="402"/>
      <c r="AI212" s="402"/>
      <c r="AJ212" s="402"/>
      <c r="AK212" s="402"/>
      <c r="AL212" s="403"/>
      <c r="AM212" s="648"/>
      <c r="AN212" s="648"/>
      <c r="AO212" s="648"/>
      <c r="AP212" s="648"/>
      <c r="AQ212" s="648"/>
      <c r="AR212" s="648"/>
      <c r="AS212" s="648"/>
      <c r="AT212" s="648"/>
      <c r="AU212" s="648"/>
      <c r="AV212" s="648"/>
      <c r="AW212" s="648"/>
      <c r="AX212" s="648"/>
      <c r="AY212" s="403"/>
      <c r="AZ212" s="404"/>
      <c r="BA212" s="363"/>
      <c r="BB212" s="363"/>
      <c r="BC212" s="363"/>
      <c r="BD212" s="363"/>
      <c r="BE212" s="363"/>
      <c r="BF212" s="363"/>
      <c r="BG212" s="363"/>
      <c r="BH212" s="363"/>
      <c r="BI212" s="363"/>
      <c r="BJ212" s="363"/>
    </row>
    <row r="213" spans="6:62" ht="93" customHeight="1" x14ac:dyDescent="0.3">
      <c r="F213" s="399"/>
      <c r="G213" s="400"/>
      <c r="H213" s="400"/>
      <c r="I213" s="400"/>
      <c r="J213" s="400"/>
      <c r="K213" s="400"/>
      <c r="L213" s="400"/>
      <c r="M213" s="400"/>
      <c r="N213" s="400"/>
      <c r="U213" s="401"/>
      <c r="V213" s="647"/>
      <c r="W213" s="402"/>
      <c r="X213" s="402"/>
      <c r="Y213" s="402"/>
      <c r="Z213" s="402"/>
      <c r="AA213" s="402"/>
      <c r="AB213" s="402"/>
      <c r="AC213" s="402"/>
      <c r="AD213" s="402"/>
      <c r="AE213" s="402"/>
      <c r="AF213" s="402"/>
      <c r="AG213" s="402"/>
      <c r="AH213" s="402"/>
      <c r="AI213" s="402"/>
      <c r="AJ213" s="402"/>
      <c r="AK213" s="402"/>
      <c r="AL213" s="403"/>
      <c r="AM213" s="648"/>
      <c r="AN213" s="648"/>
      <c r="AO213" s="648"/>
      <c r="AP213" s="648"/>
      <c r="AQ213" s="648"/>
      <c r="AR213" s="648"/>
      <c r="AS213" s="648"/>
      <c r="AT213" s="648"/>
      <c r="AU213" s="648"/>
      <c r="AV213" s="648"/>
      <c r="AW213" s="648"/>
      <c r="AX213" s="648"/>
      <c r="AY213" s="403"/>
      <c r="AZ213" s="404"/>
      <c r="BA213" s="363"/>
      <c r="BB213" s="363"/>
      <c r="BC213" s="363"/>
      <c r="BD213" s="363"/>
      <c r="BE213" s="363"/>
      <c r="BF213" s="363"/>
      <c r="BG213" s="363"/>
      <c r="BH213" s="363"/>
      <c r="BI213" s="363"/>
      <c r="BJ213" s="363"/>
    </row>
    <row r="214" spans="6:62" ht="93" customHeight="1" x14ac:dyDescent="0.3">
      <c r="F214" s="399"/>
      <c r="G214" s="400"/>
      <c r="H214" s="400"/>
      <c r="I214" s="400"/>
      <c r="J214" s="400"/>
      <c r="K214" s="400"/>
      <c r="L214" s="400"/>
      <c r="M214" s="400"/>
      <c r="N214" s="400"/>
      <c r="U214" s="401"/>
      <c r="V214" s="647"/>
      <c r="W214" s="402"/>
      <c r="X214" s="402"/>
      <c r="Y214" s="402"/>
      <c r="Z214" s="402"/>
      <c r="AA214" s="402"/>
      <c r="AB214" s="402"/>
      <c r="AC214" s="402"/>
      <c r="AD214" s="402"/>
      <c r="AE214" s="402"/>
      <c r="AF214" s="402"/>
      <c r="AG214" s="402"/>
      <c r="AH214" s="402"/>
      <c r="AI214" s="402"/>
      <c r="AJ214" s="402"/>
      <c r="AK214" s="402"/>
      <c r="AL214" s="403"/>
      <c r="AM214" s="648"/>
      <c r="AN214" s="648"/>
      <c r="AO214" s="648"/>
      <c r="AP214" s="648"/>
      <c r="AQ214" s="648"/>
      <c r="AR214" s="648"/>
      <c r="AS214" s="648"/>
      <c r="AT214" s="648"/>
      <c r="AU214" s="648"/>
      <c r="AV214" s="648"/>
      <c r="AW214" s="648"/>
      <c r="AX214" s="648"/>
      <c r="AY214" s="403"/>
      <c r="AZ214" s="404"/>
      <c r="BA214" s="363"/>
      <c r="BB214" s="363"/>
      <c r="BC214" s="363"/>
      <c r="BD214" s="363"/>
      <c r="BE214" s="363"/>
      <c r="BF214" s="363"/>
      <c r="BG214" s="363"/>
      <c r="BH214" s="363"/>
      <c r="BI214" s="363"/>
      <c r="BJ214" s="363"/>
    </row>
    <row r="215" spans="6:62" ht="93" customHeight="1" x14ac:dyDescent="0.3">
      <c r="F215" s="399"/>
      <c r="G215" s="400"/>
      <c r="H215" s="400"/>
      <c r="I215" s="400"/>
      <c r="J215" s="400"/>
      <c r="K215" s="400"/>
      <c r="L215" s="400"/>
      <c r="M215" s="400"/>
      <c r="N215" s="400"/>
      <c r="U215" s="401"/>
      <c r="V215" s="647"/>
      <c r="W215" s="402"/>
      <c r="X215" s="402"/>
      <c r="Y215" s="402"/>
      <c r="Z215" s="402"/>
      <c r="AA215" s="402"/>
      <c r="AB215" s="402"/>
      <c r="AC215" s="402"/>
      <c r="AD215" s="402"/>
      <c r="AE215" s="402"/>
      <c r="AF215" s="402"/>
      <c r="AG215" s="402"/>
      <c r="AH215" s="402"/>
      <c r="AI215" s="402"/>
      <c r="AJ215" s="402"/>
      <c r="AK215" s="402"/>
      <c r="AL215" s="403"/>
      <c r="AM215" s="648"/>
      <c r="AN215" s="648"/>
      <c r="AO215" s="648"/>
      <c r="AP215" s="648"/>
      <c r="AQ215" s="648"/>
      <c r="AR215" s="648"/>
      <c r="AS215" s="648"/>
      <c r="AT215" s="648"/>
      <c r="AU215" s="648"/>
      <c r="AV215" s="648"/>
      <c r="AW215" s="648"/>
      <c r="AX215" s="648"/>
      <c r="AY215" s="403"/>
      <c r="AZ215" s="404"/>
      <c r="BA215" s="363"/>
      <c r="BB215" s="363"/>
      <c r="BC215" s="363"/>
      <c r="BD215" s="363"/>
      <c r="BE215" s="363"/>
      <c r="BF215" s="363"/>
      <c r="BG215" s="363"/>
      <c r="BH215" s="363"/>
      <c r="BI215" s="363"/>
      <c r="BJ215" s="363"/>
    </row>
    <row r="216" spans="6:62" ht="93" customHeight="1" x14ac:dyDescent="0.3">
      <c r="F216" s="399"/>
      <c r="G216" s="400"/>
      <c r="H216" s="400"/>
      <c r="I216" s="400"/>
      <c r="J216" s="400"/>
      <c r="K216" s="400"/>
      <c r="L216" s="400"/>
      <c r="M216" s="400"/>
      <c r="N216" s="400"/>
      <c r="U216" s="401"/>
      <c r="V216" s="647"/>
      <c r="W216" s="402"/>
      <c r="X216" s="402"/>
      <c r="Y216" s="402"/>
      <c r="Z216" s="402"/>
      <c r="AA216" s="402"/>
      <c r="AB216" s="402"/>
      <c r="AC216" s="402"/>
      <c r="AD216" s="402"/>
      <c r="AE216" s="402"/>
      <c r="AF216" s="402"/>
      <c r="AG216" s="402"/>
      <c r="AH216" s="402"/>
      <c r="AI216" s="402"/>
      <c r="AJ216" s="402"/>
      <c r="AK216" s="402"/>
      <c r="AL216" s="403"/>
      <c r="AM216" s="648"/>
      <c r="AN216" s="648"/>
      <c r="AO216" s="648"/>
      <c r="AP216" s="648"/>
      <c r="AQ216" s="648"/>
      <c r="AR216" s="648"/>
      <c r="AS216" s="648"/>
      <c r="AT216" s="648"/>
      <c r="AU216" s="648"/>
      <c r="AV216" s="648"/>
      <c r="AW216" s="648"/>
      <c r="AX216" s="648"/>
      <c r="AY216" s="403"/>
      <c r="AZ216" s="404"/>
      <c r="BA216" s="363"/>
      <c r="BB216" s="363"/>
      <c r="BC216" s="363"/>
      <c r="BD216" s="363"/>
      <c r="BE216" s="363"/>
      <c r="BF216" s="363"/>
      <c r="BG216" s="363"/>
      <c r="BH216" s="363"/>
      <c r="BI216" s="363"/>
      <c r="BJ216" s="363"/>
    </row>
    <row r="217" spans="6:62" ht="93" customHeight="1" x14ac:dyDescent="0.3">
      <c r="F217" s="399"/>
      <c r="G217" s="400"/>
      <c r="H217" s="400"/>
      <c r="I217" s="400"/>
      <c r="J217" s="400"/>
      <c r="K217" s="400"/>
      <c r="L217" s="400"/>
      <c r="M217" s="400"/>
      <c r="N217" s="400"/>
      <c r="U217" s="401"/>
      <c r="V217" s="647"/>
      <c r="W217" s="402"/>
      <c r="X217" s="402"/>
      <c r="Y217" s="402"/>
      <c r="Z217" s="402"/>
      <c r="AA217" s="402"/>
      <c r="AB217" s="402"/>
      <c r="AC217" s="402"/>
      <c r="AD217" s="402"/>
      <c r="AE217" s="402"/>
      <c r="AF217" s="402"/>
      <c r="AG217" s="402"/>
      <c r="AH217" s="402"/>
      <c r="AI217" s="402"/>
      <c r="AJ217" s="402"/>
      <c r="AK217" s="402"/>
      <c r="AL217" s="403"/>
      <c r="AM217" s="648"/>
      <c r="AN217" s="648"/>
      <c r="AO217" s="648"/>
      <c r="AP217" s="648"/>
      <c r="AQ217" s="648"/>
      <c r="AR217" s="648"/>
      <c r="AS217" s="648"/>
      <c r="AT217" s="648"/>
      <c r="AU217" s="648"/>
      <c r="AV217" s="648"/>
      <c r="AW217" s="648"/>
      <c r="AX217" s="648"/>
      <c r="AY217" s="403"/>
      <c r="AZ217" s="404"/>
      <c r="BA217" s="363"/>
      <c r="BB217" s="363"/>
      <c r="BC217" s="363"/>
      <c r="BD217" s="363"/>
      <c r="BE217" s="363"/>
      <c r="BF217" s="363"/>
      <c r="BG217" s="363"/>
      <c r="BH217" s="363"/>
      <c r="BI217" s="363"/>
      <c r="BJ217" s="363"/>
    </row>
    <row r="218" spans="6:62" ht="93" customHeight="1" x14ac:dyDescent="0.3">
      <c r="F218" s="399"/>
      <c r="G218" s="400"/>
      <c r="H218" s="400"/>
      <c r="I218" s="400"/>
      <c r="J218" s="400"/>
      <c r="K218" s="400"/>
      <c r="L218" s="400"/>
      <c r="M218" s="400"/>
      <c r="N218" s="400"/>
      <c r="U218" s="401"/>
      <c r="V218" s="647"/>
      <c r="W218" s="402"/>
      <c r="X218" s="402"/>
      <c r="Y218" s="402"/>
      <c r="Z218" s="402"/>
      <c r="AA218" s="402"/>
      <c r="AB218" s="402"/>
      <c r="AC218" s="402"/>
      <c r="AD218" s="402"/>
      <c r="AE218" s="402"/>
      <c r="AF218" s="402"/>
      <c r="AG218" s="402"/>
      <c r="AH218" s="402"/>
      <c r="AI218" s="402"/>
      <c r="AJ218" s="402"/>
      <c r="AK218" s="402"/>
      <c r="AL218" s="403"/>
      <c r="AM218" s="648"/>
      <c r="AN218" s="648"/>
      <c r="AO218" s="648"/>
      <c r="AP218" s="648"/>
      <c r="AQ218" s="648"/>
      <c r="AR218" s="648"/>
      <c r="AS218" s="648"/>
      <c r="AT218" s="648"/>
      <c r="AU218" s="648"/>
      <c r="AV218" s="648"/>
      <c r="AW218" s="648"/>
      <c r="AX218" s="648"/>
      <c r="AY218" s="403"/>
      <c r="AZ218" s="404"/>
      <c r="BA218" s="363"/>
      <c r="BB218" s="363"/>
      <c r="BC218" s="363"/>
      <c r="BD218" s="363"/>
      <c r="BE218" s="363"/>
      <c r="BF218" s="363"/>
      <c r="BG218" s="363"/>
      <c r="BH218" s="363"/>
      <c r="BI218" s="363"/>
      <c r="BJ218" s="363"/>
    </row>
    <row r="219" spans="6:62" ht="93" customHeight="1" x14ac:dyDescent="0.3">
      <c r="F219" s="399"/>
      <c r="G219" s="400"/>
      <c r="H219" s="400"/>
      <c r="I219" s="400"/>
      <c r="J219" s="400"/>
      <c r="K219" s="400"/>
      <c r="L219" s="400"/>
      <c r="M219" s="400"/>
      <c r="N219" s="400"/>
      <c r="U219" s="401"/>
      <c r="V219" s="647"/>
      <c r="W219" s="402"/>
      <c r="X219" s="402"/>
      <c r="Y219" s="402"/>
      <c r="Z219" s="402"/>
      <c r="AA219" s="402"/>
      <c r="AB219" s="402"/>
      <c r="AC219" s="402"/>
      <c r="AD219" s="402"/>
      <c r="AE219" s="402"/>
      <c r="AF219" s="402"/>
      <c r="AG219" s="402"/>
      <c r="AH219" s="402"/>
      <c r="AI219" s="402"/>
      <c r="AJ219" s="402"/>
      <c r="AK219" s="402"/>
      <c r="AL219" s="403"/>
      <c r="AM219" s="648"/>
      <c r="AN219" s="648"/>
      <c r="AO219" s="648"/>
      <c r="AP219" s="648"/>
      <c r="AQ219" s="648"/>
      <c r="AR219" s="648"/>
      <c r="AS219" s="648"/>
      <c r="AT219" s="648"/>
      <c r="AU219" s="648"/>
      <c r="AV219" s="648"/>
      <c r="AW219" s="648"/>
      <c r="AX219" s="648"/>
      <c r="AY219" s="403"/>
      <c r="AZ219" s="404"/>
      <c r="BA219" s="363"/>
      <c r="BB219" s="363"/>
      <c r="BC219" s="363"/>
      <c r="BD219" s="363"/>
      <c r="BE219" s="363"/>
      <c r="BF219" s="363"/>
      <c r="BG219" s="363"/>
      <c r="BH219" s="363"/>
      <c r="BI219" s="363"/>
      <c r="BJ219" s="363"/>
    </row>
    <row r="220" spans="6:62" ht="93" customHeight="1" x14ac:dyDescent="0.3">
      <c r="F220" s="399"/>
      <c r="G220" s="400"/>
      <c r="H220" s="400"/>
      <c r="I220" s="400"/>
      <c r="J220" s="400"/>
      <c r="K220" s="400"/>
      <c r="L220" s="400"/>
      <c r="M220" s="400"/>
      <c r="N220" s="400"/>
      <c r="U220" s="401"/>
      <c r="V220" s="647"/>
      <c r="W220" s="402"/>
      <c r="X220" s="402"/>
      <c r="Y220" s="402"/>
      <c r="Z220" s="402"/>
      <c r="AA220" s="402"/>
      <c r="AB220" s="402"/>
      <c r="AC220" s="402"/>
      <c r="AD220" s="402"/>
      <c r="AE220" s="402"/>
      <c r="AF220" s="402"/>
      <c r="AG220" s="402"/>
      <c r="AH220" s="402"/>
      <c r="AI220" s="402"/>
      <c r="AJ220" s="402"/>
      <c r="AK220" s="402"/>
      <c r="AL220" s="403"/>
      <c r="AM220" s="648"/>
      <c r="AN220" s="648"/>
      <c r="AO220" s="648"/>
      <c r="AP220" s="648"/>
      <c r="AQ220" s="648"/>
      <c r="AR220" s="648"/>
      <c r="AS220" s="648"/>
      <c r="AT220" s="648"/>
      <c r="AU220" s="648"/>
      <c r="AV220" s="648"/>
      <c r="AW220" s="648"/>
      <c r="AX220" s="648"/>
      <c r="AY220" s="403"/>
      <c r="AZ220" s="404"/>
      <c r="BA220" s="363"/>
      <c r="BB220" s="363"/>
      <c r="BC220" s="363"/>
      <c r="BD220" s="363"/>
      <c r="BE220" s="363"/>
      <c r="BF220" s="363"/>
      <c r="BG220" s="363"/>
      <c r="BH220" s="363"/>
      <c r="BI220" s="363"/>
      <c r="BJ220" s="363"/>
    </row>
    <row r="221" spans="6:62" ht="93" customHeight="1" x14ac:dyDescent="0.3">
      <c r="F221" s="399"/>
      <c r="G221" s="400"/>
      <c r="H221" s="400"/>
      <c r="I221" s="400"/>
      <c r="J221" s="400"/>
      <c r="K221" s="400"/>
      <c r="L221" s="400"/>
      <c r="M221" s="400"/>
      <c r="N221" s="400"/>
      <c r="U221" s="401"/>
      <c r="V221" s="647"/>
      <c r="W221" s="402"/>
      <c r="X221" s="402"/>
      <c r="Y221" s="402"/>
      <c r="Z221" s="402"/>
      <c r="AA221" s="402"/>
      <c r="AB221" s="402"/>
      <c r="AC221" s="402"/>
      <c r="AD221" s="402"/>
      <c r="AE221" s="402"/>
      <c r="AF221" s="402"/>
      <c r="AG221" s="402"/>
      <c r="AH221" s="402"/>
      <c r="AI221" s="402"/>
      <c r="AJ221" s="402"/>
      <c r="AK221" s="402"/>
      <c r="AL221" s="403"/>
      <c r="AM221" s="648"/>
      <c r="AN221" s="648"/>
      <c r="AO221" s="648"/>
      <c r="AP221" s="648"/>
      <c r="AQ221" s="648"/>
      <c r="AR221" s="648"/>
      <c r="AS221" s="648"/>
      <c r="AT221" s="648"/>
      <c r="AU221" s="648"/>
      <c r="AV221" s="648"/>
      <c r="AW221" s="648"/>
      <c r="AX221" s="648"/>
      <c r="AY221" s="403"/>
      <c r="AZ221" s="404"/>
      <c r="BA221" s="363"/>
      <c r="BB221" s="363"/>
      <c r="BC221" s="363"/>
      <c r="BD221" s="363"/>
      <c r="BE221" s="363"/>
      <c r="BF221" s="363"/>
      <c r="BG221" s="363"/>
      <c r="BH221" s="363"/>
      <c r="BI221" s="363"/>
      <c r="BJ221" s="363"/>
    </row>
    <row r="222" spans="6:62" ht="93" customHeight="1" x14ac:dyDescent="0.3">
      <c r="F222" s="399"/>
      <c r="G222" s="400"/>
      <c r="H222" s="400"/>
      <c r="I222" s="400"/>
      <c r="J222" s="400"/>
      <c r="K222" s="400"/>
      <c r="L222" s="400"/>
      <c r="M222" s="400"/>
      <c r="N222" s="400"/>
      <c r="U222" s="401"/>
      <c r="V222" s="647"/>
      <c r="W222" s="402"/>
      <c r="X222" s="402"/>
      <c r="Y222" s="402"/>
      <c r="Z222" s="402"/>
      <c r="AA222" s="402"/>
      <c r="AB222" s="402"/>
      <c r="AC222" s="402"/>
      <c r="AD222" s="402"/>
      <c r="AE222" s="402"/>
      <c r="AF222" s="402"/>
      <c r="AG222" s="402"/>
      <c r="AH222" s="402"/>
      <c r="AI222" s="402"/>
      <c r="AJ222" s="402"/>
      <c r="AK222" s="402"/>
      <c r="AL222" s="403"/>
      <c r="AM222" s="648"/>
      <c r="AN222" s="648"/>
      <c r="AO222" s="648"/>
      <c r="AP222" s="648"/>
      <c r="AQ222" s="648"/>
      <c r="AR222" s="648"/>
      <c r="AS222" s="648"/>
      <c r="AT222" s="648"/>
      <c r="AU222" s="648"/>
      <c r="AV222" s="648"/>
      <c r="AW222" s="648"/>
      <c r="AX222" s="648"/>
      <c r="AY222" s="403"/>
      <c r="AZ222" s="404"/>
      <c r="BA222" s="363"/>
      <c r="BB222" s="363"/>
      <c r="BC222" s="363"/>
      <c r="BD222" s="363"/>
      <c r="BE222" s="363"/>
      <c r="BF222" s="363"/>
      <c r="BG222" s="363"/>
      <c r="BH222" s="363"/>
      <c r="BI222" s="363"/>
      <c r="BJ222" s="363"/>
    </row>
    <row r="223" spans="6:62" ht="93" customHeight="1" x14ac:dyDescent="0.3">
      <c r="F223" s="399"/>
      <c r="G223" s="400"/>
      <c r="H223" s="400"/>
      <c r="I223" s="400"/>
      <c r="J223" s="400"/>
      <c r="K223" s="400"/>
      <c r="L223" s="400"/>
      <c r="M223" s="400"/>
      <c r="N223" s="400"/>
      <c r="U223" s="401"/>
      <c r="V223" s="647"/>
      <c r="W223" s="402"/>
      <c r="X223" s="402"/>
      <c r="Y223" s="402"/>
      <c r="Z223" s="402"/>
      <c r="AA223" s="402"/>
      <c r="AB223" s="402"/>
      <c r="AC223" s="402"/>
      <c r="AD223" s="402"/>
      <c r="AE223" s="402"/>
      <c r="AF223" s="402"/>
      <c r="AG223" s="402"/>
      <c r="AH223" s="402"/>
      <c r="AI223" s="402"/>
      <c r="AJ223" s="402"/>
      <c r="AK223" s="402"/>
      <c r="AL223" s="403"/>
      <c r="AM223" s="648"/>
      <c r="AN223" s="648"/>
      <c r="AO223" s="648"/>
      <c r="AP223" s="648"/>
      <c r="AQ223" s="648"/>
      <c r="AR223" s="648"/>
      <c r="AS223" s="648"/>
      <c r="AT223" s="648"/>
      <c r="AU223" s="648"/>
      <c r="AV223" s="648"/>
      <c r="AW223" s="648"/>
      <c r="AX223" s="648"/>
      <c r="AY223" s="403"/>
      <c r="AZ223" s="404"/>
      <c r="BA223" s="363"/>
      <c r="BB223" s="363"/>
      <c r="BC223" s="363"/>
      <c r="BD223" s="363"/>
      <c r="BE223" s="363"/>
      <c r="BF223" s="363"/>
      <c r="BG223" s="363"/>
      <c r="BH223" s="363"/>
      <c r="BI223" s="363"/>
      <c r="BJ223" s="363"/>
    </row>
    <row r="224" spans="6:62" ht="93" customHeight="1" x14ac:dyDescent="0.3">
      <c r="F224" s="399"/>
      <c r="G224" s="400"/>
      <c r="H224" s="400"/>
      <c r="I224" s="400"/>
      <c r="J224" s="400"/>
      <c r="K224" s="400"/>
      <c r="L224" s="400"/>
      <c r="M224" s="400"/>
      <c r="N224" s="400"/>
      <c r="U224" s="401"/>
      <c r="V224" s="647"/>
      <c r="W224" s="402"/>
      <c r="X224" s="402"/>
      <c r="Y224" s="402"/>
      <c r="Z224" s="402"/>
      <c r="AA224" s="402"/>
      <c r="AB224" s="402"/>
      <c r="AC224" s="402"/>
      <c r="AD224" s="402"/>
      <c r="AE224" s="402"/>
      <c r="AF224" s="402"/>
      <c r="AG224" s="402"/>
      <c r="AH224" s="402"/>
      <c r="AI224" s="402"/>
      <c r="AJ224" s="402"/>
      <c r="AK224" s="402"/>
      <c r="AL224" s="403"/>
      <c r="AM224" s="648"/>
      <c r="AN224" s="648"/>
      <c r="AO224" s="648"/>
      <c r="AP224" s="648"/>
      <c r="AQ224" s="648"/>
      <c r="AR224" s="648"/>
      <c r="AS224" s="648"/>
      <c r="AT224" s="648"/>
      <c r="AU224" s="648"/>
      <c r="AV224" s="648"/>
      <c r="AW224" s="648"/>
      <c r="AX224" s="648"/>
      <c r="AY224" s="403"/>
      <c r="AZ224" s="404"/>
      <c r="BA224" s="363"/>
      <c r="BB224" s="363"/>
      <c r="BC224" s="363"/>
      <c r="BD224" s="363"/>
      <c r="BE224" s="363"/>
      <c r="BF224" s="363"/>
      <c r="BG224" s="363"/>
      <c r="BH224" s="363"/>
      <c r="BI224" s="363"/>
      <c r="BJ224" s="363"/>
    </row>
    <row r="225" spans="6:62" ht="93" customHeight="1" x14ac:dyDescent="0.3">
      <c r="F225" s="399"/>
      <c r="G225" s="400"/>
      <c r="H225" s="400"/>
      <c r="I225" s="400"/>
      <c r="J225" s="400"/>
      <c r="K225" s="400"/>
      <c r="L225" s="400"/>
      <c r="M225" s="400"/>
      <c r="N225" s="400"/>
      <c r="U225" s="401"/>
      <c r="V225" s="647"/>
      <c r="W225" s="402"/>
      <c r="X225" s="402"/>
      <c r="Y225" s="402"/>
      <c r="Z225" s="402"/>
      <c r="AA225" s="402"/>
      <c r="AB225" s="402"/>
      <c r="AC225" s="402"/>
      <c r="AD225" s="402"/>
      <c r="AE225" s="402"/>
      <c r="AF225" s="402"/>
      <c r="AG225" s="402"/>
      <c r="AH225" s="402"/>
      <c r="AI225" s="402"/>
      <c r="AJ225" s="402"/>
      <c r="AK225" s="402"/>
      <c r="AL225" s="403"/>
      <c r="AM225" s="648"/>
      <c r="AN225" s="648"/>
      <c r="AO225" s="648"/>
      <c r="AP225" s="648"/>
      <c r="AQ225" s="648"/>
      <c r="AR225" s="648"/>
      <c r="AS225" s="648"/>
      <c r="AT225" s="648"/>
      <c r="AU225" s="648"/>
      <c r="AV225" s="648"/>
      <c r="AW225" s="648"/>
      <c r="AX225" s="648"/>
      <c r="AY225" s="403"/>
      <c r="AZ225" s="404"/>
      <c r="BA225" s="363"/>
      <c r="BB225" s="363"/>
      <c r="BC225" s="363"/>
      <c r="BD225" s="363"/>
      <c r="BE225" s="363"/>
      <c r="BF225" s="363"/>
      <c r="BG225" s="363"/>
      <c r="BH225" s="363"/>
      <c r="BI225" s="363"/>
      <c r="BJ225" s="363"/>
    </row>
    <row r="226" spans="6:62" ht="93" customHeight="1" x14ac:dyDescent="0.3">
      <c r="F226" s="399"/>
      <c r="G226" s="400"/>
      <c r="H226" s="400"/>
      <c r="I226" s="400"/>
      <c r="J226" s="400"/>
      <c r="K226" s="400"/>
      <c r="L226" s="400"/>
      <c r="M226" s="400"/>
      <c r="N226" s="400"/>
      <c r="U226" s="401"/>
      <c r="V226" s="647"/>
      <c r="W226" s="402"/>
      <c r="X226" s="402"/>
      <c r="Y226" s="402"/>
      <c r="Z226" s="402"/>
      <c r="AA226" s="402"/>
      <c r="AB226" s="402"/>
      <c r="AC226" s="402"/>
      <c r="AD226" s="402"/>
      <c r="AE226" s="402"/>
      <c r="AF226" s="402"/>
      <c r="AG226" s="402"/>
      <c r="AH226" s="402"/>
      <c r="AI226" s="402"/>
      <c r="AJ226" s="402"/>
      <c r="AK226" s="402"/>
      <c r="AL226" s="403"/>
      <c r="AM226" s="648"/>
      <c r="AN226" s="648"/>
      <c r="AO226" s="648"/>
      <c r="AP226" s="648"/>
      <c r="AQ226" s="648"/>
      <c r="AR226" s="648"/>
      <c r="AS226" s="648"/>
      <c r="AT226" s="648"/>
      <c r="AU226" s="648"/>
      <c r="AV226" s="648"/>
      <c r="AW226" s="648"/>
      <c r="AX226" s="648"/>
      <c r="AY226" s="403"/>
      <c r="AZ226" s="404"/>
      <c r="BA226" s="363"/>
      <c r="BB226" s="363"/>
      <c r="BC226" s="363"/>
      <c r="BD226" s="363"/>
      <c r="BE226" s="363"/>
      <c r="BF226" s="363"/>
      <c r="BG226" s="363"/>
      <c r="BH226" s="363"/>
      <c r="BI226" s="363"/>
      <c r="BJ226" s="363"/>
    </row>
    <row r="227" spans="6:62" ht="93" customHeight="1" x14ac:dyDescent="0.3">
      <c r="F227" s="399"/>
      <c r="G227" s="400"/>
      <c r="H227" s="400"/>
      <c r="I227" s="400"/>
      <c r="J227" s="400"/>
      <c r="K227" s="400"/>
      <c r="L227" s="400"/>
      <c r="M227" s="400"/>
      <c r="N227" s="400"/>
      <c r="U227" s="401"/>
      <c r="V227" s="647"/>
      <c r="W227" s="402"/>
      <c r="X227" s="402"/>
      <c r="Y227" s="402"/>
      <c r="Z227" s="402"/>
      <c r="AA227" s="402"/>
      <c r="AB227" s="402"/>
      <c r="AC227" s="402"/>
      <c r="AD227" s="402"/>
      <c r="AE227" s="402"/>
      <c r="AF227" s="402"/>
      <c r="AG227" s="402"/>
      <c r="AH227" s="402"/>
      <c r="AI227" s="402"/>
      <c r="AJ227" s="402"/>
      <c r="AK227" s="402"/>
      <c r="AL227" s="403"/>
      <c r="AM227" s="648"/>
      <c r="AN227" s="648"/>
      <c r="AO227" s="648"/>
      <c r="AP227" s="648"/>
      <c r="AQ227" s="648"/>
      <c r="AR227" s="648"/>
      <c r="AS227" s="648"/>
      <c r="AT227" s="648"/>
      <c r="AU227" s="648"/>
      <c r="AV227" s="648"/>
      <c r="AW227" s="648"/>
      <c r="AX227" s="648"/>
      <c r="AY227" s="403"/>
      <c r="AZ227" s="404"/>
      <c r="BA227" s="363"/>
      <c r="BB227" s="363"/>
      <c r="BC227" s="363"/>
      <c r="BD227" s="363"/>
      <c r="BE227" s="363"/>
      <c r="BF227" s="363"/>
      <c r="BG227" s="363"/>
      <c r="BH227" s="363"/>
      <c r="BI227" s="363"/>
      <c r="BJ227" s="363"/>
    </row>
    <row r="228" spans="6:62" ht="93" customHeight="1" x14ac:dyDescent="0.3">
      <c r="F228" s="399"/>
      <c r="G228" s="400"/>
      <c r="H228" s="400"/>
      <c r="I228" s="400"/>
      <c r="J228" s="400"/>
      <c r="K228" s="400"/>
      <c r="L228" s="400"/>
      <c r="M228" s="400"/>
      <c r="N228" s="400"/>
      <c r="U228" s="401"/>
      <c r="V228" s="647"/>
      <c r="W228" s="402"/>
      <c r="X228" s="402"/>
      <c r="Y228" s="402"/>
      <c r="Z228" s="402"/>
      <c r="AA228" s="402"/>
      <c r="AB228" s="402"/>
      <c r="AC228" s="402"/>
      <c r="AD228" s="402"/>
      <c r="AE228" s="402"/>
      <c r="AF228" s="402"/>
      <c r="AG228" s="402"/>
      <c r="AH228" s="402"/>
      <c r="AI228" s="402"/>
      <c r="AJ228" s="402"/>
      <c r="AK228" s="402"/>
      <c r="AL228" s="403"/>
      <c r="AM228" s="648"/>
      <c r="AN228" s="648"/>
      <c r="AO228" s="648"/>
      <c r="AP228" s="648"/>
      <c r="AQ228" s="648"/>
      <c r="AR228" s="648"/>
      <c r="AS228" s="648"/>
      <c r="AT228" s="648"/>
      <c r="AU228" s="648"/>
      <c r="AV228" s="648"/>
      <c r="AW228" s="648"/>
      <c r="AX228" s="648"/>
      <c r="AY228" s="403"/>
      <c r="AZ228" s="404"/>
      <c r="BA228" s="363"/>
      <c r="BB228" s="363"/>
      <c r="BC228" s="363"/>
      <c r="BD228" s="363"/>
      <c r="BE228" s="363"/>
      <c r="BF228" s="363"/>
      <c r="BG228" s="363"/>
      <c r="BH228" s="363"/>
      <c r="BI228" s="363"/>
      <c r="BJ228" s="363"/>
    </row>
    <row r="229" spans="6:62" ht="93" customHeight="1" x14ac:dyDescent="0.3">
      <c r="F229" s="399"/>
      <c r="G229" s="400"/>
      <c r="H229" s="400"/>
      <c r="I229" s="400"/>
      <c r="J229" s="400"/>
      <c r="K229" s="400"/>
      <c r="L229" s="400"/>
      <c r="M229" s="400"/>
      <c r="N229" s="400"/>
      <c r="U229" s="401"/>
      <c r="V229" s="647"/>
      <c r="W229" s="402"/>
      <c r="X229" s="402"/>
      <c r="Y229" s="402"/>
      <c r="Z229" s="402"/>
      <c r="AA229" s="402"/>
      <c r="AB229" s="402"/>
      <c r="AC229" s="402"/>
      <c r="AD229" s="402"/>
      <c r="AE229" s="402"/>
      <c r="AF229" s="402"/>
      <c r="AG229" s="402"/>
      <c r="AH229" s="402"/>
      <c r="AI229" s="402"/>
      <c r="AJ229" s="402"/>
      <c r="AK229" s="402"/>
      <c r="AL229" s="403"/>
      <c r="AM229" s="648"/>
      <c r="AN229" s="648"/>
      <c r="AO229" s="648"/>
      <c r="AP229" s="648"/>
      <c r="AQ229" s="648"/>
      <c r="AR229" s="648"/>
      <c r="AS229" s="648"/>
      <c r="AT229" s="648"/>
      <c r="AU229" s="648"/>
      <c r="AV229" s="648"/>
      <c r="AW229" s="648"/>
      <c r="AX229" s="648"/>
      <c r="AY229" s="403"/>
      <c r="AZ229" s="404"/>
      <c r="BA229" s="363"/>
      <c r="BB229" s="363"/>
      <c r="BC229" s="363"/>
      <c r="BD229" s="363"/>
      <c r="BE229" s="363"/>
      <c r="BF229" s="363"/>
      <c r="BG229" s="363"/>
      <c r="BH229" s="363"/>
      <c r="BI229" s="363"/>
      <c r="BJ229" s="363"/>
    </row>
    <row r="230" spans="6:62" ht="93" customHeight="1" x14ac:dyDescent="0.3">
      <c r="F230" s="399"/>
      <c r="G230" s="400"/>
      <c r="H230" s="400"/>
      <c r="I230" s="400"/>
      <c r="J230" s="400"/>
      <c r="K230" s="400"/>
      <c r="L230" s="400"/>
      <c r="M230" s="400"/>
      <c r="N230" s="400"/>
      <c r="U230" s="401"/>
      <c r="V230" s="647"/>
      <c r="W230" s="402"/>
      <c r="X230" s="402"/>
      <c r="Y230" s="402"/>
      <c r="Z230" s="402"/>
      <c r="AA230" s="402"/>
      <c r="AB230" s="402"/>
      <c r="AC230" s="402"/>
      <c r="AD230" s="402"/>
      <c r="AE230" s="402"/>
      <c r="AF230" s="402"/>
      <c r="AG230" s="402"/>
      <c r="AH230" s="402"/>
      <c r="AI230" s="402"/>
      <c r="AJ230" s="402"/>
      <c r="AK230" s="402"/>
      <c r="AL230" s="403"/>
      <c r="AM230" s="648"/>
      <c r="AN230" s="648"/>
      <c r="AO230" s="648"/>
      <c r="AP230" s="648"/>
      <c r="AQ230" s="648"/>
      <c r="AR230" s="648"/>
      <c r="AS230" s="648"/>
      <c r="AT230" s="648"/>
      <c r="AU230" s="648"/>
      <c r="AV230" s="648"/>
      <c r="AW230" s="648"/>
      <c r="AX230" s="648"/>
      <c r="AY230" s="403"/>
      <c r="AZ230" s="404"/>
      <c r="BA230" s="363"/>
      <c r="BB230" s="363"/>
      <c r="BC230" s="363"/>
      <c r="BD230" s="363"/>
      <c r="BE230" s="363"/>
      <c r="BF230" s="363"/>
      <c r="BG230" s="363"/>
      <c r="BH230" s="363"/>
      <c r="BI230" s="363"/>
      <c r="BJ230" s="363"/>
    </row>
    <row r="231" spans="6:62" ht="93" customHeight="1" x14ac:dyDescent="0.3">
      <c r="F231" s="399"/>
      <c r="G231" s="400"/>
      <c r="H231" s="400"/>
      <c r="I231" s="400"/>
      <c r="J231" s="400"/>
      <c r="K231" s="400"/>
      <c r="L231" s="400"/>
      <c r="M231" s="400"/>
      <c r="N231" s="400"/>
      <c r="U231" s="401"/>
      <c r="V231" s="647"/>
      <c r="W231" s="402"/>
      <c r="X231" s="402"/>
      <c r="Y231" s="402"/>
      <c r="Z231" s="402"/>
      <c r="AA231" s="402"/>
      <c r="AB231" s="402"/>
      <c r="AC231" s="402"/>
      <c r="AD231" s="402"/>
      <c r="AE231" s="402"/>
      <c r="AF231" s="402"/>
      <c r="AG231" s="402"/>
      <c r="AH231" s="402"/>
      <c r="AI231" s="402"/>
      <c r="AJ231" s="402"/>
      <c r="AK231" s="402"/>
      <c r="AL231" s="403"/>
      <c r="AM231" s="648"/>
      <c r="AN231" s="648"/>
      <c r="AO231" s="648"/>
      <c r="AP231" s="648"/>
      <c r="AQ231" s="648"/>
      <c r="AR231" s="648"/>
      <c r="AS231" s="648"/>
      <c r="AT231" s="648"/>
      <c r="AU231" s="648"/>
      <c r="AV231" s="648"/>
      <c r="AW231" s="648"/>
      <c r="AX231" s="648"/>
      <c r="AY231" s="403"/>
      <c r="AZ231" s="404"/>
      <c r="BA231" s="363"/>
      <c r="BB231" s="363"/>
      <c r="BC231" s="363"/>
      <c r="BD231" s="363"/>
      <c r="BE231" s="363"/>
      <c r="BF231" s="363"/>
      <c r="BG231" s="363"/>
      <c r="BH231" s="363"/>
      <c r="BI231" s="363"/>
      <c r="BJ231" s="363"/>
    </row>
    <row r="232" spans="6:62" ht="93" customHeight="1" x14ac:dyDescent="0.3">
      <c r="F232" s="399"/>
      <c r="G232" s="400"/>
      <c r="H232" s="400"/>
      <c r="I232" s="400"/>
      <c r="J232" s="400"/>
      <c r="K232" s="400"/>
      <c r="L232" s="400"/>
      <c r="M232" s="400"/>
      <c r="N232" s="400"/>
      <c r="U232" s="401"/>
      <c r="V232" s="647"/>
      <c r="W232" s="402"/>
      <c r="X232" s="402"/>
      <c r="Y232" s="402"/>
      <c r="Z232" s="402"/>
      <c r="AA232" s="402"/>
      <c r="AB232" s="402"/>
      <c r="AC232" s="402"/>
      <c r="AD232" s="402"/>
      <c r="AE232" s="402"/>
      <c r="AF232" s="402"/>
      <c r="AG232" s="402"/>
      <c r="AH232" s="402"/>
      <c r="AI232" s="402"/>
      <c r="AJ232" s="402"/>
      <c r="AK232" s="402"/>
      <c r="AL232" s="403"/>
      <c r="AM232" s="648"/>
      <c r="AN232" s="648"/>
      <c r="AO232" s="648"/>
      <c r="AP232" s="648"/>
      <c r="AQ232" s="648"/>
      <c r="AR232" s="648"/>
      <c r="AS232" s="648"/>
      <c r="AT232" s="648"/>
      <c r="AU232" s="648"/>
      <c r="AV232" s="648"/>
      <c r="AW232" s="648"/>
      <c r="AX232" s="648"/>
      <c r="AY232" s="403"/>
      <c r="AZ232" s="404"/>
      <c r="BA232" s="363"/>
      <c r="BB232" s="363"/>
      <c r="BC232" s="363"/>
      <c r="BD232" s="363"/>
      <c r="BE232" s="363"/>
      <c r="BF232" s="363"/>
      <c r="BG232" s="363"/>
      <c r="BH232" s="363"/>
      <c r="BI232" s="363"/>
      <c r="BJ232" s="363"/>
    </row>
    <row r="233" spans="6:62" ht="93" customHeight="1" x14ac:dyDescent="0.3">
      <c r="F233" s="399"/>
      <c r="G233" s="400"/>
      <c r="H233" s="400"/>
      <c r="I233" s="400"/>
      <c r="J233" s="400"/>
      <c r="K233" s="400"/>
      <c r="L233" s="400"/>
      <c r="M233" s="400"/>
      <c r="N233" s="400"/>
      <c r="U233" s="401"/>
      <c r="V233" s="647"/>
      <c r="W233" s="402"/>
      <c r="X233" s="402"/>
      <c r="Y233" s="402"/>
      <c r="Z233" s="402"/>
      <c r="AA233" s="402"/>
      <c r="AB233" s="402"/>
      <c r="AC233" s="402"/>
      <c r="AD233" s="402"/>
      <c r="AE233" s="402"/>
      <c r="AF233" s="402"/>
      <c r="AG233" s="402"/>
      <c r="AH233" s="402"/>
      <c r="AI233" s="402"/>
      <c r="AJ233" s="402"/>
      <c r="AK233" s="402"/>
      <c r="AL233" s="403"/>
      <c r="AM233" s="648"/>
      <c r="AN233" s="648"/>
      <c r="AO233" s="648"/>
      <c r="AP233" s="648"/>
      <c r="AQ233" s="648"/>
      <c r="AR233" s="648"/>
      <c r="AS233" s="648"/>
      <c r="AT233" s="648"/>
      <c r="AU233" s="648"/>
      <c r="AV233" s="648"/>
      <c r="AW233" s="648"/>
      <c r="AX233" s="648"/>
      <c r="AY233" s="403"/>
      <c r="AZ233" s="404"/>
      <c r="BA233" s="363"/>
      <c r="BB233" s="363"/>
      <c r="BC233" s="363"/>
      <c r="BD233" s="363"/>
      <c r="BE233" s="363"/>
      <c r="BF233" s="363"/>
      <c r="BG233" s="363"/>
      <c r="BH233" s="363"/>
      <c r="BI233" s="363"/>
      <c r="BJ233" s="363"/>
    </row>
    <row r="234" spans="6:62" ht="93" customHeight="1" x14ac:dyDescent="0.3">
      <c r="F234" s="399"/>
      <c r="G234" s="400"/>
      <c r="H234" s="400"/>
      <c r="I234" s="400"/>
      <c r="J234" s="400"/>
      <c r="K234" s="400"/>
      <c r="L234" s="400"/>
      <c r="M234" s="400"/>
      <c r="N234" s="400"/>
      <c r="U234" s="401"/>
      <c r="V234" s="647"/>
      <c r="W234" s="402"/>
      <c r="X234" s="402"/>
      <c r="Y234" s="402"/>
      <c r="Z234" s="402"/>
      <c r="AA234" s="402"/>
      <c r="AB234" s="402"/>
      <c r="AC234" s="402"/>
      <c r="AD234" s="402"/>
      <c r="AE234" s="402"/>
      <c r="AF234" s="402"/>
      <c r="AG234" s="402"/>
      <c r="AH234" s="402"/>
      <c r="AI234" s="402"/>
      <c r="AJ234" s="402"/>
      <c r="AK234" s="402"/>
      <c r="AL234" s="403"/>
      <c r="AM234" s="648"/>
      <c r="AN234" s="648"/>
      <c r="AO234" s="648"/>
      <c r="AP234" s="648"/>
      <c r="AQ234" s="648"/>
      <c r="AR234" s="648"/>
      <c r="AS234" s="648"/>
      <c r="AT234" s="648"/>
      <c r="AU234" s="648"/>
      <c r="AV234" s="648"/>
      <c r="AW234" s="648"/>
      <c r="AX234" s="648"/>
      <c r="AY234" s="403"/>
      <c r="AZ234" s="404"/>
      <c r="BA234" s="363"/>
      <c r="BB234" s="363"/>
      <c r="BC234" s="363"/>
      <c r="BD234" s="363"/>
      <c r="BE234" s="363"/>
      <c r="BF234" s="363"/>
      <c r="BG234" s="363"/>
      <c r="BH234" s="363"/>
      <c r="BI234" s="363"/>
      <c r="BJ234" s="363"/>
    </row>
    <row r="235" spans="6:62" ht="93" customHeight="1" x14ac:dyDescent="0.3">
      <c r="F235" s="399"/>
      <c r="G235" s="400"/>
      <c r="H235" s="400"/>
      <c r="I235" s="400"/>
      <c r="J235" s="400"/>
      <c r="K235" s="400"/>
      <c r="L235" s="400"/>
      <c r="M235" s="400"/>
      <c r="N235" s="400"/>
      <c r="U235" s="401"/>
      <c r="V235" s="647"/>
      <c r="W235" s="402"/>
      <c r="X235" s="402"/>
      <c r="Y235" s="402"/>
      <c r="Z235" s="402"/>
      <c r="AA235" s="402"/>
      <c r="AB235" s="402"/>
      <c r="AC235" s="402"/>
      <c r="AD235" s="402"/>
      <c r="AE235" s="402"/>
      <c r="AF235" s="402"/>
      <c r="AG235" s="402"/>
      <c r="AH235" s="402"/>
      <c r="AI235" s="402"/>
      <c r="AJ235" s="402"/>
      <c r="AK235" s="402"/>
      <c r="AL235" s="403"/>
      <c r="AM235" s="648"/>
      <c r="AN235" s="648"/>
      <c r="AO235" s="648"/>
      <c r="AP235" s="648"/>
      <c r="AQ235" s="648"/>
      <c r="AR235" s="648"/>
      <c r="AS235" s="648"/>
      <c r="AT235" s="648"/>
      <c r="AU235" s="648"/>
      <c r="AV235" s="648"/>
      <c r="AW235" s="648"/>
      <c r="AX235" s="648"/>
      <c r="AY235" s="403"/>
      <c r="AZ235" s="404"/>
      <c r="BA235" s="363"/>
      <c r="BB235" s="363"/>
      <c r="BC235" s="363"/>
      <c r="BD235" s="363"/>
      <c r="BE235" s="363"/>
      <c r="BF235" s="363"/>
      <c r="BG235" s="363"/>
      <c r="BH235" s="363"/>
      <c r="BI235" s="363"/>
      <c r="BJ235" s="363"/>
    </row>
    <row r="236" spans="6:62" ht="93" customHeight="1" x14ac:dyDescent="0.3">
      <c r="F236" s="399"/>
      <c r="G236" s="400"/>
      <c r="H236" s="400"/>
      <c r="I236" s="400"/>
      <c r="J236" s="400"/>
      <c r="K236" s="400"/>
      <c r="L236" s="400"/>
      <c r="M236" s="400"/>
      <c r="N236" s="400"/>
      <c r="U236" s="401"/>
      <c r="V236" s="647"/>
      <c r="W236" s="402"/>
      <c r="X236" s="402"/>
      <c r="Y236" s="402"/>
      <c r="Z236" s="402"/>
      <c r="AA236" s="402"/>
      <c r="AB236" s="402"/>
      <c r="AC236" s="402"/>
      <c r="AD236" s="402"/>
      <c r="AE236" s="402"/>
      <c r="AF236" s="402"/>
      <c r="AG236" s="402"/>
      <c r="AH236" s="402"/>
      <c r="AI236" s="402"/>
      <c r="AJ236" s="402"/>
      <c r="AK236" s="402"/>
      <c r="AL236" s="403"/>
      <c r="AM236" s="648"/>
      <c r="AN236" s="648"/>
      <c r="AO236" s="648"/>
      <c r="AP236" s="648"/>
      <c r="AQ236" s="648"/>
      <c r="AR236" s="648"/>
      <c r="AS236" s="648"/>
      <c r="AT236" s="648"/>
      <c r="AU236" s="648"/>
      <c r="AV236" s="648"/>
      <c r="AW236" s="648"/>
      <c r="AX236" s="648"/>
      <c r="AY236" s="403"/>
      <c r="AZ236" s="404"/>
      <c r="BA236" s="363"/>
      <c r="BB236" s="363"/>
      <c r="BC236" s="363"/>
      <c r="BD236" s="363"/>
      <c r="BE236" s="363"/>
      <c r="BF236" s="363"/>
      <c r="BG236" s="363"/>
      <c r="BH236" s="363"/>
      <c r="BI236" s="363"/>
      <c r="BJ236" s="363"/>
    </row>
    <row r="237" spans="6:62" ht="93" customHeight="1" x14ac:dyDescent="0.3">
      <c r="F237" s="399"/>
      <c r="G237" s="400"/>
      <c r="H237" s="400"/>
      <c r="I237" s="400"/>
      <c r="J237" s="400"/>
      <c r="K237" s="400"/>
      <c r="L237" s="400"/>
      <c r="M237" s="400"/>
      <c r="N237" s="400"/>
      <c r="U237" s="401"/>
      <c r="V237" s="647"/>
      <c r="W237" s="402"/>
      <c r="X237" s="402"/>
      <c r="Y237" s="402"/>
      <c r="Z237" s="402"/>
      <c r="AA237" s="402"/>
      <c r="AB237" s="402"/>
      <c r="AC237" s="402"/>
      <c r="AD237" s="402"/>
      <c r="AE237" s="402"/>
      <c r="AF237" s="402"/>
      <c r="AG237" s="402"/>
      <c r="AH237" s="402"/>
      <c r="AI237" s="402"/>
      <c r="AJ237" s="402"/>
      <c r="AK237" s="402"/>
      <c r="AL237" s="403"/>
      <c r="AM237" s="648"/>
      <c r="AN237" s="648"/>
      <c r="AO237" s="648"/>
      <c r="AP237" s="648"/>
      <c r="AQ237" s="648"/>
      <c r="AR237" s="648"/>
      <c r="AS237" s="648"/>
      <c r="AT237" s="648"/>
      <c r="AU237" s="648"/>
      <c r="AV237" s="648"/>
      <c r="AW237" s="648"/>
      <c r="AX237" s="648"/>
      <c r="AY237" s="403"/>
      <c r="AZ237" s="404"/>
      <c r="BA237" s="363"/>
      <c r="BB237" s="363"/>
      <c r="BC237" s="363"/>
      <c r="BD237" s="363"/>
      <c r="BE237" s="363"/>
      <c r="BF237" s="363"/>
      <c r="BG237" s="363"/>
      <c r="BH237" s="363"/>
      <c r="BI237" s="363"/>
      <c r="BJ237" s="363"/>
    </row>
    <row r="238" spans="6:62" ht="93" customHeight="1" x14ac:dyDescent="0.3">
      <c r="F238" s="399"/>
      <c r="G238" s="400"/>
      <c r="H238" s="400"/>
      <c r="I238" s="400"/>
      <c r="J238" s="400"/>
      <c r="K238" s="400"/>
      <c r="L238" s="400"/>
      <c r="M238" s="400"/>
      <c r="N238" s="400"/>
      <c r="U238" s="401"/>
      <c r="V238" s="647"/>
      <c r="W238" s="402"/>
      <c r="X238" s="402"/>
      <c r="Y238" s="402"/>
      <c r="Z238" s="402"/>
      <c r="AA238" s="402"/>
      <c r="AB238" s="402"/>
      <c r="AC238" s="402"/>
      <c r="AD238" s="402"/>
      <c r="AE238" s="402"/>
      <c r="AF238" s="402"/>
      <c r="AG238" s="402"/>
      <c r="AH238" s="402"/>
      <c r="AI238" s="402"/>
      <c r="AJ238" s="402"/>
      <c r="AK238" s="402"/>
      <c r="AL238" s="403"/>
      <c r="AM238" s="648"/>
      <c r="AN238" s="648"/>
      <c r="AO238" s="648"/>
      <c r="AP238" s="648"/>
      <c r="AQ238" s="648"/>
      <c r="AR238" s="648"/>
      <c r="AS238" s="648"/>
      <c r="AT238" s="648"/>
      <c r="AU238" s="648"/>
      <c r="AV238" s="648"/>
      <c r="AW238" s="648"/>
      <c r="AX238" s="648"/>
      <c r="AY238" s="403"/>
      <c r="AZ238" s="404"/>
      <c r="BA238" s="363"/>
      <c r="BB238" s="363"/>
      <c r="BC238" s="363"/>
      <c r="BD238" s="363"/>
      <c r="BE238" s="363"/>
      <c r="BF238" s="363"/>
      <c r="BG238" s="363"/>
      <c r="BH238" s="363"/>
      <c r="BI238" s="363"/>
      <c r="BJ238" s="363"/>
    </row>
    <row r="239" spans="6:62" ht="93" customHeight="1" x14ac:dyDescent="0.3">
      <c r="F239" s="399"/>
      <c r="G239" s="400"/>
      <c r="H239" s="400"/>
      <c r="I239" s="400"/>
      <c r="J239" s="400"/>
      <c r="K239" s="400"/>
      <c r="L239" s="400"/>
      <c r="M239" s="400"/>
      <c r="N239" s="400"/>
      <c r="U239" s="401"/>
      <c r="V239" s="647"/>
      <c r="W239" s="402"/>
      <c r="X239" s="402"/>
      <c r="Y239" s="402"/>
      <c r="Z239" s="402"/>
      <c r="AA239" s="402"/>
      <c r="AB239" s="402"/>
      <c r="AC239" s="402"/>
      <c r="AD239" s="402"/>
      <c r="AE239" s="402"/>
      <c r="AF239" s="402"/>
      <c r="AG239" s="402"/>
      <c r="AH239" s="402"/>
      <c r="AI239" s="402"/>
      <c r="AJ239" s="402"/>
      <c r="AK239" s="402"/>
      <c r="AL239" s="403"/>
      <c r="AM239" s="648"/>
      <c r="AN239" s="648"/>
      <c r="AO239" s="648"/>
      <c r="AP239" s="648"/>
      <c r="AQ239" s="648"/>
      <c r="AR239" s="648"/>
      <c r="AS239" s="648"/>
      <c r="AT239" s="648"/>
      <c r="AU239" s="648"/>
      <c r="AV239" s="648"/>
      <c r="AW239" s="648"/>
      <c r="AX239" s="648"/>
      <c r="AY239" s="403"/>
      <c r="AZ239" s="404"/>
      <c r="BA239" s="363"/>
      <c r="BB239" s="363"/>
      <c r="BC239" s="363"/>
      <c r="BD239" s="363"/>
      <c r="BE239" s="363"/>
      <c r="BF239" s="363"/>
      <c r="BG239" s="363"/>
      <c r="BH239" s="363"/>
      <c r="BI239" s="363"/>
      <c r="BJ239" s="363"/>
    </row>
    <row r="240" spans="6:62" ht="93" customHeight="1" x14ac:dyDescent="0.3">
      <c r="F240" s="399"/>
      <c r="G240" s="400"/>
      <c r="H240" s="400"/>
      <c r="I240" s="400"/>
      <c r="J240" s="400"/>
      <c r="K240" s="400"/>
      <c r="L240" s="400"/>
      <c r="M240" s="400"/>
      <c r="N240" s="400"/>
      <c r="U240" s="401"/>
      <c r="V240" s="647"/>
      <c r="W240" s="402"/>
      <c r="X240" s="402"/>
      <c r="Y240" s="402"/>
      <c r="Z240" s="402"/>
      <c r="AA240" s="402"/>
      <c r="AB240" s="402"/>
      <c r="AC240" s="402"/>
      <c r="AD240" s="402"/>
      <c r="AE240" s="402"/>
      <c r="AF240" s="402"/>
      <c r="AG240" s="402"/>
      <c r="AH240" s="402"/>
      <c r="AI240" s="402"/>
      <c r="AJ240" s="402"/>
      <c r="AK240" s="402"/>
      <c r="AL240" s="403"/>
      <c r="AM240" s="648"/>
      <c r="AN240" s="648"/>
      <c r="AO240" s="648"/>
      <c r="AP240" s="648"/>
      <c r="AQ240" s="648"/>
      <c r="AR240" s="648"/>
      <c r="AS240" s="648"/>
      <c r="AT240" s="648"/>
      <c r="AU240" s="648"/>
      <c r="AV240" s="648"/>
      <c r="AW240" s="648"/>
      <c r="AX240" s="648"/>
      <c r="AY240" s="403"/>
      <c r="AZ240" s="404"/>
      <c r="BA240" s="363"/>
      <c r="BB240" s="363"/>
      <c r="BC240" s="363"/>
      <c r="BD240" s="363"/>
      <c r="BE240" s="363"/>
      <c r="BF240" s="363"/>
      <c r="BG240" s="363"/>
      <c r="BH240" s="363"/>
      <c r="BI240" s="363"/>
      <c r="BJ240" s="363"/>
    </row>
    <row r="241" spans="6:62" ht="93" customHeight="1" x14ac:dyDescent="0.3">
      <c r="F241" s="399"/>
      <c r="G241" s="400"/>
      <c r="H241" s="400"/>
      <c r="I241" s="400"/>
      <c r="J241" s="400"/>
      <c r="K241" s="400"/>
      <c r="L241" s="400"/>
      <c r="M241" s="400"/>
      <c r="N241" s="400"/>
      <c r="U241" s="401"/>
      <c r="V241" s="647"/>
      <c r="W241" s="402"/>
      <c r="X241" s="402"/>
      <c r="Y241" s="402"/>
      <c r="Z241" s="402"/>
      <c r="AA241" s="402"/>
      <c r="AB241" s="402"/>
      <c r="AC241" s="402"/>
      <c r="AD241" s="402"/>
      <c r="AE241" s="402"/>
      <c r="AF241" s="402"/>
      <c r="AG241" s="402"/>
      <c r="AH241" s="402"/>
      <c r="AI241" s="402"/>
      <c r="AJ241" s="402"/>
      <c r="AK241" s="402"/>
      <c r="AL241" s="403"/>
      <c r="AM241" s="648"/>
      <c r="AN241" s="648"/>
      <c r="AO241" s="648"/>
      <c r="AP241" s="648"/>
      <c r="AQ241" s="648"/>
      <c r="AR241" s="648"/>
      <c r="AS241" s="648"/>
      <c r="AT241" s="648"/>
      <c r="AU241" s="648"/>
      <c r="AV241" s="648"/>
      <c r="AW241" s="648"/>
      <c r="AX241" s="648"/>
      <c r="AY241" s="403"/>
      <c r="AZ241" s="404"/>
      <c r="BA241" s="363"/>
      <c r="BB241" s="363"/>
      <c r="BC241" s="363"/>
      <c r="BD241" s="363"/>
      <c r="BE241" s="363"/>
      <c r="BF241" s="363"/>
      <c r="BG241" s="363"/>
      <c r="BH241" s="363"/>
      <c r="BI241" s="363"/>
      <c r="BJ241" s="363"/>
    </row>
    <row r="242" spans="6:62" ht="93" customHeight="1" x14ac:dyDescent="0.3">
      <c r="F242" s="399"/>
      <c r="G242" s="400"/>
      <c r="H242" s="400"/>
      <c r="I242" s="400"/>
      <c r="J242" s="400"/>
      <c r="K242" s="400"/>
      <c r="L242" s="400"/>
      <c r="M242" s="400"/>
      <c r="N242" s="400"/>
      <c r="U242" s="401"/>
      <c r="V242" s="647"/>
      <c r="W242" s="402"/>
      <c r="X242" s="402"/>
      <c r="Y242" s="402"/>
      <c r="Z242" s="402"/>
      <c r="AA242" s="402"/>
      <c r="AB242" s="402"/>
      <c r="AC242" s="402"/>
      <c r="AD242" s="402"/>
      <c r="AE242" s="402"/>
      <c r="AF242" s="402"/>
      <c r="AG242" s="402"/>
      <c r="AH242" s="402"/>
      <c r="AI242" s="402"/>
      <c r="AJ242" s="402"/>
      <c r="AK242" s="402"/>
      <c r="AL242" s="403"/>
      <c r="AM242" s="648"/>
      <c r="AN242" s="648"/>
      <c r="AO242" s="648"/>
      <c r="AP242" s="648"/>
      <c r="AQ242" s="648"/>
      <c r="AR242" s="648"/>
      <c r="AS242" s="648"/>
      <c r="AT242" s="648"/>
      <c r="AU242" s="648"/>
      <c r="AV242" s="648"/>
      <c r="AW242" s="648"/>
      <c r="AX242" s="648"/>
      <c r="AY242" s="403"/>
      <c r="AZ242" s="404"/>
      <c r="BA242" s="363"/>
      <c r="BB242" s="363"/>
      <c r="BC242" s="363"/>
      <c r="BD242" s="363"/>
      <c r="BE242" s="363"/>
      <c r="BF242" s="363"/>
      <c r="BG242" s="363"/>
      <c r="BH242" s="363"/>
      <c r="BI242" s="363"/>
      <c r="BJ242" s="363"/>
    </row>
    <row r="243" spans="6:62" ht="93" customHeight="1" x14ac:dyDescent="0.3">
      <c r="F243" s="399"/>
      <c r="G243" s="400"/>
      <c r="H243" s="400"/>
      <c r="I243" s="400"/>
      <c r="J243" s="400"/>
      <c r="K243" s="400"/>
      <c r="L243" s="400"/>
      <c r="M243" s="400"/>
      <c r="N243" s="400"/>
      <c r="U243" s="401"/>
      <c r="V243" s="647"/>
      <c r="W243" s="402"/>
      <c r="X243" s="402"/>
      <c r="Y243" s="402"/>
      <c r="Z243" s="402"/>
      <c r="AA243" s="402"/>
      <c r="AB243" s="402"/>
      <c r="AC243" s="402"/>
      <c r="AD243" s="402"/>
      <c r="AE243" s="402"/>
      <c r="AF243" s="402"/>
      <c r="AG243" s="402"/>
      <c r="AH243" s="402"/>
      <c r="AI243" s="402"/>
      <c r="AJ243" s="402"/>
      <c r="AK243" s="402"/>
      <c r="AL243" s="403"/>
      <c r="AM243" s="648"/>
      <c r="AN243" s="648"/>
      <c r="AO243" s="648"/>
      <c r="AP243" s="648"/>
      <c r="AQ243" s="648"/>
      <c r="AR243" s="648"/>
      <c r="AS243" s="648"/>
      <c r="AT243" s="648"/>
      <c r="AU243" s="648"/>
      <c r="AV243" s="648"/>
      <c r="AW243" s="648"/>
      <c r="AX243" s="648"/>
      <c r="AY243" s="403"/>
      <c r="AZ243" s="404"/>
      <c r="BA243" s="363"/>
      <c r="BB243" s="363"/>
      <c r="BC243" s="363"/>
      <c r="BD243" s="363"/>
      <c r="BE243" s="363"/>
      <c r="BF243" s="363"/>
      <c r="BG243" s="363"/>
      <c r="BH243" s="363"/>
      <c r="BI243" s="363"/>
      <c r="BJ243" s="363"/>
    </row>
    <row r="244" spans="6:62" ht="93" customHeight="1" x14ac:dyDescent="0.3">
      <c r="F244" s="399"/>
      <c r="G244" s="400"/>
      <c r="H244" s="400"/>
      <c r="I244" s="400"/>
      <c r="J244" s="400"/>
      <c r="K244" s="400"/>
      <c r="L244" s="400"/>
      <c r="M244" s="400"/>
      <c r="N244" s="400"/>
      <c r="U244" s="401"/>
      <c r="V244" s="647"/>
      <c r="W244" s="402"/>
      <c r="X244" s="402"/>
      <c r="Y244" s="402"/>
      <c r="Z244" s="402"/>
      <c r="AA244" s="402"/>
      <c r="AB244" s="402"/>
      <c r="AC244" s="402"/>
      <c r="AD244" s="402"/>
      <c r="AE244" s="402"/>
      <c r="AF244" s="402"/>
      <c r="AG244" s="402"/>
      <c r="AH244" s="402"/>
      <c r="AI244" s="402"/>
      <c r="AJ244" s="402"/>
      <c r="AK244" s="402"/>
      <c r="AL244" s="403"/>
      <c r="AM244" s="648"/>
      <c r="AN244" s="648"/>
      <c r="AO244" s="648"/>
      <c r="AP244" s="648"/>
      <c r="AQ244" s="648"/>
      <c r="AR244" s="648"/>
      <c r="AS244" s="648"/>
      <c r="AT244" s="648"/>
      <c r="AU244" s="648"/>
      <c r="AV244" s="648"/>
      <c r="AW244" s="648"/>
      <c r="AX244" s="648"/>
      <c r="AY244" s="403"/>
      <c r="AZ244" s="404"/>
      <c r="BA244" s="363"/>
      <c r="BB244" s="363"/>
      <c r="BC244" s="363"/>
      <c r="BD244" s="363"/>
      <c r="BE244" s="363"/>
      <c r="BF244" s="363"/>
      <c r="BG244" s="363"/>
      <c r="BH244" s="363"/>
      <c r="BI244" s="363"/>
      <c r="BJ244" s="363"/>
    </row>
    <row r="245" spans="6:62" ht="93" customHeight="1" x14ac:dyDescent="0.3">
      <c r="F245" s="399"/>
      <c r="G245" s="400"/>
      <c r="H245" s="400"/>
      <c r="I245" s="400"/>
      <c r="J245" s="400"/>
      <c r="K245" s="400"/>
      <c r="L245" s="400"/>
      <c r="M245" s="400"/>
      <c r="N245" s="400"/>
      <c r="U245" s="401"/>
      <c r="V245" s="647"/>
      <c r="W245" s="402"/>
      <c r="X245" s="402"/>
      <c r="Y245" s="402"/>
      <c r="Z245" s="402"/>
      <c r="AA245" s="402"/>
      <c r="AB245" s="402"/>
      <c r="AC245" s="402"/>
      <c r="AD245" s="402"/>
      <c r="AE245" s="402"/>
      <c r="AF245" s="402"/>
      <c r="AG245" s="402"/>
      <c r="AH245" s="402"/>
      <c r="AI245" s="402"/>
      <c r="AJ245" s="402"/>
      <c r="AK245" s="402"/>
      <c r="AL245" s="403"/>
      <c r="AM245" s="648"/>
      <c r="AN245" s="648"/>
      <c r="AO245" s="648"/>
      <c r="AP245" s="648"/>
      <c r="AQ245" s="648"/>
      <c r="AR245" s="648"/>
      <c r="AS245" s="648"/>
      <c r="AT245" s="648"/>
      <c r="AU245" s="648"/>
      <c r="AV245" s="648"/>
      <c r="AW245" s="648"/>
      <c r="AX245" s="648"/>
      <c r="AY245" s="403"/>
      <c r="AZ245" s="404"/>
      <c r="BA245" s="363"/>
      <c r="BB245" s="363"/>
      <c r="BC245" s="363"/>
      <c r="BD245" s="363"/>
      <c r="BE245" s="363"/>
      <c r="BF245" s="363"/>
      <c r="BG245" s="363"/>
      <c r="BH245" s="363"/>
      <c r="BI245" s="363"/>
      <c r="BJ245" s="363"/>
    </row>
    <row r="246" spans="6:62" ht="93" customHeight="1" x14ac:dyDescent="0.3">
      <c r="F246" s="399"/>
      <c r="G246" s="400"/>
      <c r="H246" s="400"/>
      <c r="I246" s="400"/>
      <c r="J246" s="400"/>
      <c r="K246" s="400"/>
      <c r="L246" s="400"/>
      <c r="M246" s="400"/>
      <c r="N246" s="400"/>
      <c r="U246" s="401"/>
      <c r="V246" s="647"/>
      <c r="W246" s="402"/>
      <c r="X246" s="402"/>
      <c r="Y246" s="402"/>
      <c r="Z246" s="402"/>
      <c r="AA246" s="402"/>
      <c r="AB246" s="402"/>
      <c r="AC246" s="402"/>
      <c r="AD246" s="402"/>
      <c r="AE246" s="402"/>
      <c r="AF246" s="402"/>
      <c r="AG246" s="402"/>
      <c r="AH246" s="402"/>
      <c r="AI246" s="402"/>
      <c r="AJ246" s="402"/>
      <c r="AK246" s="402"/>
      <c r="AL246" s="403"/>
      <c r="AM246" s="648"/>
      <c r="AN246" s="648"/>
      <c r="AO246" s="648"/>
      <c r="AP246" s="648"/>
      <c r="AQ246" s="648"/>
      <c r="AR246" s="648"/>
      <c r="AS246" s="648"/>
      <c r="AT246" s="648"/>
      <c r="AU246" s="648"/>
      <c r="AV246" s="648"/>
      <c r="AW246" s="648"/>
      <c r="AX246" s="648"/>
      <c r="AY246" s="403"/>
      <c r="AZ246" s="404"/>
      <c r="BA246" s="363"/>
      <c r="BB246" s="363"/>
      <c r="BC246" s="363"/>
      <c r="BD246" s="363"/>
      <c r="BE246" s="363"/>
      <c r="BF246" s="363"/>
      <c r="BG246" s="363"/>
      <c r="BH246" s="363"/>
      <c r="BI246" s="363"/>
      <c r="BJ246" s="363"/>
    </row>
    <row r="247" spans="6:62" ht="93" customHeight="1" x14ac:dyDescent="0.3">
      <c r="F247" s="399"/>
      <c r="G247" s="400"/>
      <c r="H247" s="400"/>
      <c r="I247" s="400"/>
      <c r="J247" s="400"/>
      <c r="K247" s="400"/>
      <c r="L247" s="400"/>
      <c r="M247" s="400"/>
      <c r="N247" s="400"/>
      <c r="U247" s="401"/>
      <c r="V247" s="647"/>
      <c r="W247" s="402"/>
      <c r="X247" s="402"/>
      <c r="Y247" s="402"/>
      <c r="Z247" s="402"/>
      <c r="AA247" s="402"/>
      <c r="AB247" s="402"/>
      <c r="AC247" s="402"/>
      <c r="AD247" s="402"/>
      <c r="AE247" s="402"/>
      <c r="AF247" s="402"/>
      <c r="AG247" s="402"/>
      <c r="AH247" s="402"/>
      <c r="AI247" s="402"/>
      <c r="AJ247" s="402"/>
      <c r="AK247" s="402"/>
      <c r="AL247" s="403"/>
      <c r="AM247" s="648"/>
      <c r="AN247" s="648"/>
      <c r="AO247" s="648"/>
      <c r="AP247" s="648"/>
      <c r="AQ247" s="648"/>
      <c r="AR247" s="648"/>
      <c r="AS247" s="648"/>
      <c r="AT247" s="648"/>
      <c r="AU247" s="648"/>
      <c r="AV247" s="648"/>
      <c r="AW247" s="648"/>
      <c r="AX247" s="648"/>
      <c r="AY247" s="403"/>
      <c r="AZ247" s="404"/>
      <c r="BA247" s="363"/>
      <c r="BB247" s="363"/>
      <c r="BC247" s="363"/>
      <c r="BD247" s="363"/>
      <c r="BE247" s="363"/>
      <c r="BF247" s="363"/>
      <c r="BG247" s="363"/>
      <c r="BH247" s="363"/>
      <c r="BI247" s="363"/>
      <c r="BJ247" s="363"/>
    </row>
    <row r="248" spans="6:62" ht="93" customHeight="1" x14ac:dyDescent="0.3">
      <c r="F248" s="399"/>
      <c r="G248" s="400"/>
      <c r="H248" s="400"/>
      <c r="I248" s="400"/>
      <c r="J248" s="400"/>
      <c r="K248" s="400"/>
      <c r="L248" s="400"/>
      <c r="M248" s="400"/>
      <c r="N248" s="400"/>
      <c r="U248" s="401"/>
      <c r="V248" s="647"/>
      <c r="W248" s="402"/>
      <c r="X248" s="402"/>
      <c r="Y248" s="402"/>
      <c r="Z248" s="402"/>
      <c r="AA248" s="402"/>
      <c r="AB248" s="402"/>
      <c r="AC248" s="402"/>
      <c r="AD248" s="402"/>
      <c r="AE248" s="402"/>
      <c r="AF248" s="402"/>
      <c r="AG248" s="402"/>
      <c r="AH248" s="402"/>
      <c r="AI248" s="402"/>
      <c r="AJ248" s="402"/>
      <c r="AK248" s="402"/>
      <c r="AL248" s="403"/>
      <c r="AM248" s="648"/>
      <c r="AN248" s="648"/>
      <c r="AO248" s="648"/>
      <c r="AP248" s="648"/>
      <c r="AQ248" s="648"/>
      <c r="AR248" s="648"/>
      <c r="AS248" s="648"/>
      <c r="AT248" s="648"/>
      <c r="AU248" s="648"/>
      <c r="AV248" s="648"/>
      <c r="AW248" s="648"/>
      <c r="AX248" s="648"/>
      <c r="AY248" s="403"/>
      <c r="AZ248" s="404"/>
      <c r="BA248" s="363"/>
      <c r="BB248" s="363"/>
      <c r="BC248" s="363"/>
      <c r="BD248" s="363"/>
      <c r="BE248" s="363"/>
      <c r="BF248" s="363"/>
      <c r="BG248" s="363"/>
      <c r="BH248" s="363"/>
      <c r="BI248" s="363"/>
      <c r="BJ248" s="363"/>
    </row>
    <row r="249" spans="6:62" ht="93" customHeight="1" x14ac:dyDescent="0.3">
      <c r="F249" s="399"/>
      <c r="G249" s="400"/>
      <c r="H249" s="400"/>
      <c r="I249" s="400"/>
      <c r="J249" s="400"/>
      <c r="K249" s="400"/>
      <c r="L249" s="400"/>
      <c r="M249" s="400"/>
      <c r="N249" s="400"/>
      <c r="U249" s="401"/>
      <c r="V249" s="647"/>
      <c r="W249" s="402"/>
      <c r="X249" s="402"/>
      <c r="Y249" s="402"/>
      <c r="Z249" s="402"/>
      <c r="AA249" s="402"/>
      <c r="AB249" s="402"/>
      <c r="AC249" s="402"/>
      <c r="AD249" s="402"/>
      <c r="AE249" s="402"/>
      <c r="AF249" s="402"/>
      <c r="AG249" s="402"/>
      <c r="AH249" s="402"/>
      <c r="AI249" s="402"/>
      <c r="AJ249" s="402"/>
      <c r="AK249" s="402"/>
      <c r="AL249" s="403"/>
      <c r="AM249" s="648"/>
      <c r="AN249" s="648"/>
      <c r="AO249" s="648"/>
      <c r="AP249" s="648"/>
      <c r="AQ249" s="648"/>
      <c r="AR249" s="648"/>
      <c r="AS249" s="648"/>
      <c r="AT249" s="648"/>
      <c r="AU249" s="648"/>
      <c r="AV249" s="648"/>
      <c r="AW249" s="648"/>
      <c r="AX249" s="648"/>
      <c r="AY249" s="403"/>
      <c r="AZ249" s="404"/>
      <c r="BA249" s="363"/>
      <c r="BB249" s="363"/>
      <c r="BC249" s="363"/>
      <c r="BD249" s="363"/>
      <c r="BE249" s="363"/>
      <c r="BF249" s="363"/>
      <c r="BG249" s="363"/>
      <c r="BH249" s="363"/>
      <c r="BI249" s="363"/>
      <c r="BJ249" s="363"/>
    </row>
    <row r="250" spans="6:62" ht="93" customHeight="1" x14ac:dyDescent="0.3">
      <c r="F250" s="399"/>
      <c r="G250" s="400"/>
      <c r="H250" s="400"/>
      <c r="I250" s="400"/>
      <c r="J250" s="400"/>
      <c r="K250" s="400"/>
      <c r="L250" s="400"/>
      <c r="M250" s="400"/>
      <c r="N250" s="400"/>
      <c r="U250" s="401"/>
      <c r="V250" s="647"/>
      <c r="W250" s="402"/>
      <c r="X250" s="402"/>
      <c r="Y250" s="402"/>
      <c r="Z250" s="402"/>
      <c r="AA250" s="402"/>
      <c r="AB250" s="402"/>
      <c r="AC250" s="402"/>
      <c r="AD250" s="402"/>
      <c r="AE250" s="402"/>
      <c r="AF250" s="402"/>
      <c r="AG250" s="402"/>
      <c r="AH250" s="402"/>
      <c r="AI250" s="402"/>
      <c r="AJ250" s="402"/>
      <c r="AK250" s="402"/>
      <c r="AL250" s="403"/>
      <c r="AM250" s="648"/>
      <c r="AN250" s="648"/>
      <c r="AO250" s="648"/>
      <c r="AP250" s="648"/>
      <c r="AQ250" s="648"/>
      <c r="AR250" s="648"/>
      <c r="AS250" s="648"/>
      <c r="AT250" s="648"/>
      <c r="AU250" s="648"/>
      <c r="AV250" s="648"/>
      <c r="AW250" s="648"/>
      <c r="AX250" s="648"/>
      <c r="AY250" s="403"/>
      <c r="AZ250" s="404"/>
      <c r="BA250" s="363"/>
      <c r="BB250" s="363"/>
      <c r="BC250" s="363"/>
      <c r="BD250" s="363"/>
      <c r="BE250" s="363"/>
      <c r="BF250" s="363"/>
      <c r="BG250" s="363"/>
      <c r="BH250" s="363"/>
      <c r="BI250" s="363"/>
      <c r="BJ250" s="363"/>
    </row>
    <row r="251" spans="6:62" ht="93" customHeight="1" x14ac:dyDescent="0.3">
      <c r="F251" s="399"/>
      <c r="G251" s="400"/>
      <c r="H251" s="400"/>
      <c r="I251" s="400"/>
      <c r="J251" s="400"/>
      <c r="K251" s="400"/>
      <c r="L251" s="400"/>
      <c r="M251" s="400"/>
      <c r="N251" s="400"/>
      <c r="U251" s="401"/>
      <c r="V251" s="647"/>
      <c r="W251" s="402"/>
      <c r="X251" s="402"/>
      <c r="Y251" s="402"/>
      <c r="Z251" s="402"/>
      <c r="AA251" s="402"/>
      <c r="AB251" s="402"/>
      <c r="AC251" s="402"/>
      <c r="AD251" s="402"/>
      <c r="AE251" s="402"/>
      <c r="AF251" s="402"/>
      <c r="AG251" s="402"/>
      <c r="AH251" s="402"/>
      <c r="AI251" s="402"/>
      <c r="AJ251" s="402"/>
      <c r="AK251" s="402"/>
      <c r="AL251" s="403"/>
      <c r="AM251" s="648"/>
      <c r="AN251" s="648"/>
      <c r="AO251" s="648"/>
      <c r="AP251" s="648"/>
      <c r="AQ251" s="648"/>
      <c r="AR251" s="648"/>
      <c r="AS251" s="648"/>
      <c r="AT251" s="648"/>
      <c r="AU251" s="648"/>
      <c r="AV251" s="648"/>
      <c r="AW251" s="648"/>
      <c r="AX251" s="648"/>
      <c r="AY251" s="403"/>
      <c r="AZ251" s="404"/>
      <c r="BA251" s="363"/>
      <c r="BB251" s="363"/>
      <c r="BC251" s="363"/>
      <c r="BD251" s="363"/>
      <c r="BE251" s="363"/>
      <c r="BF251" s="363"/>
      <c r="BG251" s="363"/>
      <c r="BH251" s="363"/>
      <c r="BI251" s="363"/>
      <c r="BJ251" s="363"/>
    </row>
    <row r="252" spans="6:62" ht="93" customHeight="1" x14ac:dyDescent="0.3">
      <c r="F252" s="399"/>
      <c r="G252" s="400"/>
      <c r="H252" s="400"/>
      <c r="I252" s="400"/>
      <c r="J252" s="400"/>
      <c r="K252" s="400"/>
      <c r="L252" s="400"/>
      <c r="M252" s="400"/>
      <c r="N252" s="400"/>
      <c r="U252" s="401"/>
      <c r="V252" s="647"/>
      <c r="W252" s="402"/>
      <c r="X252" s="402"/>
      <c r="Y252" s="402"/>
      <c r="Z252" s="402"/>
      <c r="AA252" s="402"/>
      <c r="AB252" s="402"/>
      <c r="AC252" s="402"/>
      <c r="AD252" s="402"/>
      <c r="AE252" s="402"/>
      <c r="AF252" s="402"/>
      <c r="AG252" s="402"/>
      <c r="AH252" s="402"/>
      <c r="AI252" s="402"/>
      <c r="AJ252" s="402"/>
      <c r="AK252" s="402"/>
      <c r="AL252" s="403"/>
      <c r="AM252" s="648"/>
      <c r="AN252" s="648"/>
      <c r="AO252" s="648"/>
      <c r="AP252" s="648"/>
      <c r="AQ252" s="648"/>
      <c r="AR252" s="648"/>
      <c r="AS252" s="648"/>
      <c r="AT252" s="648"/>
      <c r="AU252" s="648"/>
      <c r="AV252" s="648"/>
      <c r="AW252" s="648"/>
      <c r="AX252" s="648"/>
      <c r="AY252" s="403"/>
      <c r="AZ252" s="404"/>
      <c r="BA252" s="363"/>
      <c r="BB252" s="363"/>
      <c r="BC252" s="363"/>
      <c r="BD252" s="363"/>
      <c r="BE252" s="363"/>
      <c r="BF252" s="363"/>
      <c r="BG252" s="363"/>
      <c r="BH252" s="363"/>
      <c r="BI252" s="363"/>
      <c r="BJ252" s="363"/>
    </row>
    <row r="253" spans="6:62" ht="93" customHeight="1" x14ac:dyDescent="0.3">
      <c r="F253" s="399"/>
      <c r="G253" s="400"/>
      <c r="H253" s="400"/>
      <c r="I253" s="400"/>
      <c r="J253" s="400"/>
      <c r="K253" s="400"/>
      <c r="L253" s="400"/>
      <c r="M253" s="400"/>
      <c r="N253" s="400"/>
      <c r="U253" s="401"/>
      <c r="V253" s="647"/>
      <c r="W253" s="402"/>
      <c r="X253" s="402"/>
      <c r="Y253" s="402"/>
      <c r="Z253" s="402"/>
      <c r="AA253" s="402"/>
      <c r="AB253" s="402"/>
      <c r="AC253" s="402"/>
      <c r="AD253" s="402"/>
      <c r="AE253" s="402"/>
      <c r="AF253" s="402"/>
      <c r="AG253" s="402"/>
      <c r="AH253" s="402"/>
      <c r="AI253" s="402"/>
      <c r="AJ253" s="402"/>
      <c r="AK253" s="402"/>
      <c r="AL253" s="403"/>
      <c r="AM253" s="648"/>
      <c r="AN253" s="648"/>
      <c r="AO253" s="648"/>
      <c r="AP253" s="648"/>
      <c r="AQ253" s="648"/>
      <c r="AR253" s="648"/>
      <c r="AS253" s="648"/>
      <c r="AT253" s="648"/>
      <c r="AU253" s="648"/>
      <c r="AV253" s="648"/>
      <c r="AW253" s="648"/>
      <c r="AX253" s="648"/>
      <c r="AY253" s="403"/>
      <c r="AZ253" s="404"/>
      <c r="BA253" s="363"/>
      <c r="BB253" s="363"/>
      <c r="BC253" s="363"/>
      <c r="BD253" s="363"/>
      <c r="BE253" s="363"/>
      <c r="BF253" s="363"/>
      <c r="BG253" s="363"/>
      <c r="BH253" s="363"/>
      <c r="BI253" s="363"/>
      <c r="BJ253" s="363"/>
    </row>
    <row r="254" spans="6:62" ht="93" customHeight="1" x14ac:dyDescent="0.3">
      <c r="F254" s="399"/>
      <c r="G254" s="400"/>
      <c r="H254" s="400"/>
      <c r="I254" s="400"/>
      <c r="J254" s="400"/>
      <c r="K254" s="400"/>
      <c r="L254" s="400"/>
      <c r="M254" s="400"/>
      <c r="N254" s="400"/>
      <c r="U254" s="401"/>
      <c r="V254" s="647"/>
      <c r="W254" s="402"/>
      <c r="X254" s="402"/>
      <c r="Y254" s="402"/>
      <c r="Z254" s="402"/>
      <c r="AA254" s="402"/>
      <c r="AB254" s="402"/>
      <c r="AC254" s="402"/>
      <c r="AD254" s="402"/>
      <c r="AE254" s="402"/>
      <c r="AF254" s="402"/>
      <c r="AG254" s="402"/>
      <c r="AH254" s="402"/>
      <c r="AI254" s="402"/>
      <c r="AJ254" s="402"/>
      <c r="AK254" s="402"/>
      <c r="AL254" s="403"/>
      <c r="AM254" s="648"/>
      <c r="AN254" s="648"/>
      <c r="AO254" s="648"/>
      <c r="AP254" s="648"/>
      <c r="AQ254" s="648"/>
      <c r="AR254" s="648"/>
      <c r="AS254" s="648"/>
      <c r="AT254" s="648"/>
      <c r="AU254" s="648"/>
      <c r="AV254" s="648"/>
      <c r="AW254" s="648"/>
      <c r="AX254" s="648"/>
      <c r="AY254" s="403"/>
      <c r="AZ254" s="404"/>
      <c r="BA254" s="363"/>
      <c r="BB254" s="363"/>
      <c r="BC254" s="363"/>
      <c r="BD254" s="363"/>
      <c r="BE254" s="363"/>
      <c r="BF254" s="363"/>
      <c r="BG254" s="363"/>
      <c r="BH254" s="363"/>
      <c r="BI254" s="363"/>
      <c r="BJ254" s="363"/>
    </row>
    <row r="255" spans="6:62" ht="93" customHeight="1" x14ac:dyDescent="0.3">
      <c r="F255" s="399"/>
      <c r="G255" s="400"/>
      <c r="H255" s="400"/>
      <c r="I255" s="400"/>
      <c r="J255" s="400"/>
      <c r="K255" s="400"/>
      <c r="L255" s="400"/>
      <c r="M255" s="400"/>
      <c r="N255" s="400"/>
      <c r="U255" s="401"/>
      <c r="V255" s="647"/>
      <c r="W255" s="402"/>
      <c r="X255" s="402"/>
      <c r="Y255" s="402"/>
      <c r="Z255" s="402"/>
      <c r="AA255" s="402"/>
      <c r="AB255" s="402"/>
      <c r="AC255" s="402"/>
      <c r="AD255" s="402"/>
      <c r="AE255" s="402"/>
      <c r="AF255" s="402"/>
      <c r="AG255" s="402"/>
      <c r="AH255" s="402"/>
      <c r="AI255" s="402"/>
      <c r="AJ255" s="402"/>
      <c r="AK255" s="402"/>
      <c r="AL255" s="403"/>
      <c r="AM255" s="648"/>
      <c r="AN255" s="648"/>
      <c r="AO255" s="648"/>
      <c r="AP255" s="648"/>
      <c r="AQ255" s="648"/>
      <c r="AR255" s="648"/>
      <c r="AS255" s="648"/>
      <c r="AT255" s="648"/>
      <c r="AU255" s="648"/>
      <c r="AV255" s="648"/>
      <c r="AW255" s="648"/>
      <c r="AX255" s="648"/>
      <c r="AY255" s="403"/>
      <c r="AZ255" s="404"/>
      <c r="BA255" s="363"/>
      <c r="BB255" s="363"/>
      <c r="BC255" s="363"/>
      <c r="BD255" s="363"/>
      <c r="BE255" s="363"/>
      <c r="BF255" s="363"/>
      <c r="BG255" s="363"/>
      <c r="BH255" s="363"/>
      <c r="BI255" s="363"/>
      <c r="BJ255" s="363"/>
    </row>
    <row r="256" spans="6:62" ht="93" customHeight="1" x14ac:dyDescent="0.3">
      <c r="F256" s="399"/>
      <c r="G256" s="400"/>
      <c r="H256" s="400"/>
      <c r="I256" s="400"/>
      <c r="J256" s="400"/>
      <c r="K256" s="400"/>
      <c r="L256" s="400"/>
      <c r="M256" s="400"/>
      <c r="N256" s="400"/>
      <c r="U256" s="401"/>
      <c r="V256" s="647"/>
      <c r="W256" s="402"/>
      <c r="X256" s="402"/>
      <c r="Y256" s="402"/>
      <c r="Z256" s="402"/>
      <c r="AA256" s="402"/>
      <c r="AB256" s="402"/>
      <c r="AC256" s="402"/>
      <c r="AD256" s="402"/>
      <c r="AE256" s="402"/>
      <c r="AF256" s="402"/>
      <c r="AG256" s="402"/>
      <c r="AH256" s="402"/>
      <c r="AI256" s="402"/>
      <c r="AJ256" s="402"/>
      <c r="AK256" s="402"/>
      <c r="AL256" s="403"/>
      <c r="AM256" s="648"/>
      <c r="AN256" s="648"/>
      <c r="AO256" s="648"/>
      <c r="AP256" s="648"/>
      <c r="AQ256" s="648"/>
      <c r="AR256" s="648"/>
      <c r="AS256" s="648"/>
      <c r="AT256" s="648"/>
      <c r="AU256" s="648"/>
      <c r="AV256" s="648"/>
      <c r="AW256" s="648"/>
      <c r="AX256" s="648"/>
      <c r="AY256" s="403"/>
      <c r="AZ256" s="404"/>
      <c r="BA256" s="363"/>
      <c r="BB256" s="363"/>
      <c r="BC256" s="363"/>
      <c r="BD256" s="363"/>
      <c r="BE256" s="363"/>
      <c r="BF256" s="363"/>
      <c r="BG256" s="363"/>
      <c r="BH256" s="363"/>
      <c r="BI256" s="363"/>
      <c r="BJ256" s="363"/>
    </row>
    <row r="257" spans="6:62" ht="93" customHeight="1" x14ac:dyDescent="0.3">
      <c r="F257" s="399"/>
      <c r="G257" s="400"/>
      <c r="H257" s="400"/>
      <c r="I257" s="400"/>
      <c r="J257" s="400"/>
      <c r="K257" s="400"/>
      <c r="L257" s="400"/>
      <c r="M257" s="400"/>
      <c r="N257" s="400"/>
      <c r="U257" s="401"/>
      <c r="V257" s="647"/>
      <c r="W257" s="402"/>
      <c r="X257" s="402"/>
      <c r="Y257" s="402"/>
      <c r="Z257" s="402"/>
      <c r="AA257" s="402"/>
      <c r="AB257" s="402"/>
      <c r="AC257" s="402"/>
      <c r="AD257" s="402"/>
      <c r="AE257" s="402"/>
      <c r="AF257" s="402"/>
      <c r="AG257" s="402"/>
      <c r="AH257" s="402"/>
      <c r="AI257" s="402"/>
      <c r="AJ257" s="402"/>
      <c r="AK257" s="402"/>
      <c r="AL257" s="403"/>
      <c r="AM257" s="648"/>
      <c r="AN257" s="648"/>
      <c r="AO257" s="648"/>
      <c r="AP257" s="648"/>
      <c r="AQ257" s="648"/>
      <c r="AR257" s="648"/>
      <c r="AS257" s="648"/>
      <c r="AT257" s="648"/>
      <c r="AU257" s="648"/>
      <c r="AV257" s="648"/>
      <c r="AW257" s="648"/>
      <c r="AX257" s="648"/>
      <c r="AY257" s="403"/>
      <c r="AZ257" s="404"/>
      <c r="BA257" s="363"/>
      <c r="BB257" s="363"/>
      <c r="BC257" s="363"/>
      <c r="BD257" s="363"/>
      <c r="BE257" s="363"/>
      <c r="BF257" s="363"/>
      <c r="BG257" s="363"/>
      <c r="BH257" s="363"/>
      <c r="BI257" s="363"/>
      <c r="BJ257" s="363"/>
    </row>
    <row r="258" spans="6:62" ht="93" customHeight="1" x14ac:dyDescent="0.3">
      <c r="F258" s="399"/>
      <c r="G258" s="400"/>
      <c r="H258" s="400"/>
      <c r="I258" s="400"/>
      <c r="J258" s="400"/>
      <c r="K258" s="400"/>
      <c r="L258" s="400"/>
      <c r="M258" s="400"/>
      <c r="N258" s="400"/>
      <c r="U258" s="401"/>
      <c r="V258" s="647"/>
      <c r="W258" s="402"/>
      <c r="X258" s="402"/>
      <c r="Y258" s="402"/>
      <c r="Z258" s="402"/>
      <c r="AA258" s="402"/>
      <c r="AB258" s="402"/>
      <c r="AC258" s="402"/>
      <c r="AD258" s="402"/>
      <c r="AE258" s="402"/>
      <c r="AF258" s="402"/>
      <c r="AG258" s="402"/>
      <c r="AH258" s="402"/>
      <c r="AI258" s="402"/>
      <c r="AJ258" s="402"/>
      <c r="AK258" s="402"/>
      <c r="AL258" s="403"/>
      <c r="AM258" s="648"/>
      <c r="AN258" s="648"/>
      <c r="AO258" s="648"/>
      <c r="AP258" s="648"/>
      <c r="AQ258" s="648"/>
      <c r="AR258" s="648"/>
      <c r="AS258" s="648"/>
      <c r="AT258" s="648"/>
      <c r="AU258" s="648"/>
      <c r="AV258" s="648"/>
      <c r="AW258" s="648"/>
      <c r="AX258" s="648"/>
      <c r="AY258" s="403"/>
      <c r="AZ258" s="404"/>
      <c r="BA258" s="363"/>
      <c r="BB258" s="363"/>
      <c r="BC258" s="363"/>
      <c r="BD258" s="363"/>
      <c r="BE258" s="363"/>
      <c r="BF258" s="363"/>
      <c r="BG258" s="363"/>
      <c r="BH258" s="363"/>
      <c r="BI258" s="363"/>
      <c r="BJ258" s="363"/>
    </row>
    <row r="259" spans="6:62" ht="93" customHeight="1" x14ac:dyDescent="0.3">
      <c r="F259" s="399"/>
      <c r="G259" s="400"/>
      <c r="H259" s="400"/>
      <c r="I259" s="400"/>
      <c r="J259" s="400"/>
      <c r="K259" s="400"/>
      <c r="L259" s="400"/>
      <c r="M259" s="400"/>
      <c r="N259" s="400"/>
      <c r="U259" s="401"/>
      <c r="V259" s="647"/>
      <c r="W259" s="402"/>
      <c r="X259" s="402"/>
      <c r="Y259" s="402"/>
      <c r="Z259" s="402"/>
      <c r="AA259" s="402"/>
      <c r="AB259" s="402"/>
      <c r="AC259" s="402"/>
      <c r="AD259" s="402"/>
      <c r="AE259" s="402"/>
      <c r="AF259" s="402"/>
      <c r="AG259" s="402"/>
      <c r="AH259" s="402"/>
      <c r="AI259" s="402"/>
      <c r="AJ259" s="402"/>
      <c r="AK259" s="402"/>
      <c r="AL259" s="403"/>
      <c r="AM259" s="648"/>
      <c r="AN259" s="648"/>
      <c r="AO259" s="648"/>
      <c r="AP259" s="648"/>
      <c r="AQ259" s="648"/>
      <c r="AR259" s="648"/>
      <c r="AS259" s="648"/>
      <c r="AT259" s="648"/>
      <c r="AU259" s="648"/>
      <c r="AV259" s="648"/>
      <c r="AW259" s="648"/>
      <c r="AX259" s="648"/>
      <c r="AY259" s="403"/>
      <c r="AZ259" s="404"/>
      <c r="BA259" s="363"/>
      <c r="BB259" s="363"/>
      <c r="BC259" s="363"/>
      <c r="BD259" s="363"/>
      <c r="BE259" s="363"/>
      <c r="BF259" s="363"/>
      <c r="BG259" s="363"/>
      <c r="BH259" s="363"/>
      <c r="BI259" s="363"/>
      <c r="BJ259" s="363"/>
    </row>
    <row r="260" spans="6:62" ht="93" customHeight="1" x14ac:dyDescent="0.3">
      <c r="F260" s="399"/>
      <c r="G260" s="400"/>
      <c r="H260" s="400"/>
      <c r="I260" s="400"/>
      <c r="J260" s="400"/>
      <c r="K260" s="400"/>
      <c r="L260" s="400"/>
      <c r="M260" s="400"/>
      <c r="N260" s="400"/>
      <c r="U260" s="401"/>
      <c r="V260" s="647"/>
      <c r="W260" s="402"/>
      <c r="X260" s="402"/>
      <c r="Y260" s="402"/>
      <c r="Z260" s="402"/>
      <c r="AA260" s="402"/>
      <c r="AB260" s="402"/>
      <c r="AC260" s="402"/>
      <c r="AD260" s="402"/>
      <c r="AE260" s="402"/>
      <c r="AF260" s="402"/>
      <c r="AG260" s="402"/>
      <c r="AH260" s="402"/>
      <c r="AI260" s="402"/>
      <c r="AJ260" s="402"/>
      <c r="AK260" s="402"/>
      <c r="AL260" s="403"/>
      <c r="AM260" s="648"/>
      <c r="AN260" s="648"/>
      <c r="AO260" s="648"/>
      <c r="AP260" s="648"/>
      <c r="AQ260" s="648"/>
      <c r="AR260" s="648"/>
      <c r="AS260" s="648"/>
      <c r="AT260" s="648"/>
      <c r="AU260" s="648"/>
      <c r="AV260" s="648"/>
      <c r="AW260" s="648"/>
      <c r="AX260" s="648"/>
      <c r="AY260" s="403"/>
      <c r="AZ260" s="404"/>
      <c r="BA260" s="363"/>
      <c r="BB260" s="363"/>
      <c r="BC260" s="363"/>
      <c r="BD260" s="363"/>
      <c r="BE260" s="363"/>
      <c r="BF260" s="363"/>
      <c r="BG260" s="363"/>
      <c r="BH260" s="363"/>
      <c r="BI260" s="363"/>
      <c r="BJ260" s="363"/>
    </row>
    <row r="261" spans="6:62" ht="93" customHeight="1" x14ac:dyDescent="0.3">
      <c r="F261" s="399"/>
      <c r="G261" s="400"/>
      <c r="H261" s="400"/>
      <c r="I261" s="400"/>
      <c r="J261" s="400"/>
      <c r="K261" s="400"/>
      <c r="L261" s="400"/>
      <c r="M261" s="400"/>
      <c r="N261" s="400"/>
      <c r="U261" s="401"/>
      <c r="V261" s="647"/>
      <c r="W261" s="402"/>
      <c r="X261" s="402"/>
      <c r="Y261" s="402"/>
      <c r="Z261" s="402"/>
      <c r="AA261" s="402"/>
      <c r="AB261" s="402"/>
      <c r="AC261" s="402"/>
      <c r="AD261" s="402"/>
      <c r="AE261" s="402"/>
      <c r="AF261" s="402"/>
      <c r="AG261" s="402"/>
      <c r="AH261" s="402"/>
      <c r="AI261" s="402"/>
      <c r="AJ261" s="402"/>
      <c r="AK261" s="402"/>
      <c r="AL261" s="403"/>
      <c r="AM261" s="648"/>
      <c r="AN261" s="648"/>
      <c r="AO261" s="648"/>
      <c r="AP261" s="648"/>
      <c r="AQ261" s="648"/>
      <c r="AR261" s="648"/>
      <c r="AS261" s="648"/>
      <c r="AT261" s="648"/>
      <c r="AU261" s="648"/>
      <c r="AV261" s="648"/>
      <c r="AW261" s="648"/>
      <c r="AX261" s="648"/>
      <c r="AY261" s="403"/>
      <c r="AZ261" s="404"/>
      <c r="BA261" s="363"/>
      <c r="BB261" s="363"/>
      <c r="BC261" s="363"/>
      <c r="BD261" s="363"/>
      <c r="BE261" s="363"/>
      <c r="BF261" s="363"/>
      <c r="BG261" s="363"/>
      <c r="BH261" s="363"/>
      <c r="BI261" s="363"/>
      <c r="BJ261" s="363"/>
    </row>
    <row r="262" spans="6:62" ht="93" customHeight="1" x14ac:dyDescent="0.3">
      <c r="F262" s="399"/>
      <c r="G262" s="400"/>
      <c r="H262" s="400"/>
      <c r="I262" s="400"/>
      <c r="J262" s="400"/>
      <c r="K262" s="400"/>
      <c r="L262" s="400"/>
      <c r="M262" s="400"/>
      <c r="N262" s="400"/>
      <c r="U262" s="401"/>
      <c r="V262" s="647"/>
      <c r="W262" s="402"/>
      <c r="X262" s="402"/>
      <c r="Y262" s="402"/>
      <c r="Z262" s="402"/>
      <c r="AA262" s="402"/>
      <c r="AB262" s="402"/>
      <c r="AC262" s="402"/>
      <c r="AD262" s="402"/>
      <c r="AE262" s="402"/>
      <c r="AF262" s="402"/>
      <c r="AG262" s="402"/>
      <c r="AH262" s="402"/>
      <c r="AI262" s="402"/>
      <c r="AJ262" s="402"/>
      <c r="AK262" s="402"/>
      <c r="AL262" s="403"/>
      <c r="AM262" s="648"/>
      <c r="AN262" s="648"/>
      <c r="AO262" s="648"/>
      <c r="AP262" s="648"/>
      <c r="AQ262" s="648"/>
      <c r="AR262" s="648"/>
      <c r="AS262" s="648"/>
      <c r="AT262" s="648"/>
      <c r="AU262" s="648"/>
      <c r="AV262" s="648"/>
      <c r="AW262" s="648"/>
      <c r="AX262" s="648"/>
      <c r="AY262" s="403"/>
      <c r="AZ262" s="404"/>
      <c r="BA262" s="363"/>
      <c r="BB262" s="363"/>
      <c r="BC262" s="363"/>
      <c r="BD262" s="363"/>
      <c r="BE262" s="363"/>
      <c r="BF262" s="363"/>
      <c r="BG262" s="363"/>
      <c r="BH262" s="363"/>
      <c r="BI262" s="363"/>
      <c r="BJ262" s="363"/>
    </row>
    <row r="263" spans="6:62" ht="93" customHeight="1" x14ac:dyDescent="0.3">
      <c r="F263" s="399"/>
      <c r="G263" s="400"/>
      <c r="H263" s="400"/>
      <c r="I263" s="400"/>
      <c r="J263" s="400"/>
      <c r="K263" s="400"/>
      <c r="L263" s="400"/>
      <c r="M263" s="400"/>
      <c r="N263" s="400"/>
      <c r="U263" s="401"/>
      <c r="V263" s="647"/>
      <c r="W263" s="402"/>
      <c r="X263" s="402"/>
      <c r="Y263" s="402"/>
      <c r="Z263" s="402"/>
      <c r="AA263" s="402"/>
      <c r="AB263" s="402"/>
      <c r="AC263" s="402"/>
      <c r="AD263" s="402"/>
      <c r="AE263" s="402"/>
      <c r="AF263" s="402"/>
      <c r="AG263" s="402"/>
      <c r="AH263" s="402"/>
      <c r="AI263" s="402"/>
      <c r="AJ263" s="402"/>
      <c r="AK263" s="402"/>
      <c r="AL263" s="403"/>
      <c r="AM263" s="648"/>
      <c r="AN263" s="648"/>
      <c r="AO263" s="648"/>
      <c r="AP263" s="648"/>
      <c r="AQ263" s="648"/>
      <c r="AR263" s="648"/>
      <c r="AS263" s="648"/>
      <c r="AT263" s="648"/>
      <c r="AU263" s="648"/>
      <c r="AV263" s="648"/>
      <c r="AW263" s="648"/>
      <c r="AX263" s="648"/>
      <c r="AY263" s="403"/>
      <c r="AZ263" s="404"/>
      <c r="BA263" s="363"/>
      <c r="BB263" s="363"/>
      <c r="BC263" s="363"/>
      <c r="BD263" s="363"/>
      <c r="BE263" s="363"/>
      <c r="BF263" s="363"/>
      <c r="BG263" s="363"/>
      <c r="BH263" s="363"/>
      <c r="BI263" s="363"/>
      <c r="BJ263" s="363"/>
    </row>
    <row r="264" spans="6:62" ht="93" customHeight="1" x14ac:dyDescent="0.3">
      <c r="F264" s="399"/>
      <c r="G264" s="400"/>
      <c r="H264" s="400"/>
      <c r="I264" s="400"/>
      <c r="J264" s="400"/>
      <c r="K264" s="400"/>
      <c r="L264" s="400"/>
      <c r="M264" s="400"/>
      <c r="N264" s="400"/>
      <c r="U264" s="401"/>
      <c r="V264" s="647"/>
      <c r="W264" s="402"/>
      <c r="X264" s="402"/>
      <c r="Y264" s="402"/>
      <c r="Z264" s="402"/>
      <c r="AA264" s="402"/>
      <c r="AB264" s="402"/>
      <c r="AC264" s="402"/>
      <c r="AD264" s="402"/>
      <c r="AE264" s="402"/>
      <c r="AF264" s="402"/>
      <c r="AG264" s="402"/>
      <c r="AH264" s="402"/>
      <c r="AI264" s="402"/>
      <c r="AJ264" s="402"/>
      <c r="AK264" s="402"/>
      <c r="AL264" s="403"/>
      <c r="AM264" s="648"/>
      <c r="AN264" s="648"/>
      <c r="AO264" s="648"/>
      <c r="AP264" s="648"/>
      <c r="AQ264" s="648"/>
      <c r="AR264" s="648"/>
      <c r="AS264" s="648"/>
      <c r="AT264" s="648"/>
      <c r="AU264" s="648"/>
      <c r="AV264" s="648"/>
      <c r="AW264" s="648"/>
      <c r="AX264" s="648"/>
      <c r="AY264" s="403"/>
      <c r="AZ264" s="404"/>
      <c r="BA264" s="363"/>
      <c r="BB264" s="363"/>
      <c r="BC264" s="363"/>
      <c r="BD264" s="363"/>
      <c r="BE264" s="363"/>
      <c r="BF264" s="363"/>
      <c r="BG264" s="363"/>
      <c r="BH264" s="363"/>
      <c r="BI264" s="363"/>
      <c r="BJ264" s="363"/>
    </row>
    <row r="265" spans="6:62" ht="93" customHeight="1" x14ac:dyDescent="0.3">
      <c r="F265" s="399"/>
      <c r="G265" s="400"/>
      <c r="H265" s="400"/>
      <c r="I265" s="400"/>
      <c r="J265" s="400"/>
      <c r="K265" s="400"/>
      <c r="L265" s="400"/>
      <c r="M265" s="400"/>
      <c r="N265" s="400"/>
      <c r="U265" s="401"/>
      <c r="V265" s="647"/>
      <c r="W265" s="402"/>
      <c r="X265" s="402"/>
      <c r="Y265" s="402"/>
      <c r="Z265" s="402"/>
      <c r="AA265" s="402"/>
      <c r="AB265" s="402"/>
      <c r="AC265" s="402"/>
      <c r="AD265" s="402"/>
      <c r="AE265" s="402"/>
      <c r="AF265" s="402"/>
      <c r="AG265" s="402"/>
      <c r="AH265" s="402"/>
      <c r="AI265" s="402"/>
      <c r="AJ265" s="402"/>
      <c r="AK265" s="402"/>
      <c r="AL265" s="403"/>
      <c r="AM265" s="648"/>
      <c r="AN265" s="648"/>
      <c r="AO265" s="648"/>
      <c r="AP265" s="648"/>
      <c r="AQ265" s="648"/>
      <c r="AR265" s="648"/>
      <c r="AS265" s="648"/>
      <c r="AT265" s="648"/>
      <c r="AU265" s="648"/>
      <c r="AV265" s="648"/>
      <c r="AW265" s="648"/>
      <c r="AX265" s="648"/>
      <c r="AY265" s="403"/>
      <c r="AZ265" s="404"/>
      <c r="BA265" s="363"/>
      <c r="BB265" s="363"/>
      <c r="BC265" s="363"/>
      <c r="BD265" s="363"/>
      <c r="BE265" s="363"/>
      <c r="BF265" s="363"/>
      <c r="BG265" s="363"/>
      <c r="BH265" s="363"/>
      <c r="BI265" s="363"/>
      <c r="BJ265" s="363"/>
    </row>
    <row r="266" spans="6:62" ht="93" customHeight="1" x14ac:dyDescent="0.3">
      <c r="F266" s="399"/>
      <c r="G266" s="400"/>
      <c r="H266" s="400"/>
      <c r="I266" s="400"/>
      <c r="J266" s="400"/>
      <c r="K266" s="400"/>
      <c r="L266" s="400"/>
      <c r="M266" s="400"/>
      <c r="N266" s="400"/>
      <c r="U266" s="401"/>
      <c r="V266" s="647"/>
      <c r="W266" s="402"/>
      <c r="X266" s="402"/>
      <c r="Y266" s="402"/>
      <c r="Z266" s="402"/>
      <c r="AA266" s="402"/>
      <c r="AB266" s="402"/>
      <c r="AC266" s="402"/>
      <c r="AD266" s="402"/>
      <c r="AE266" s="402"/>
      <c r="AF266" s="402"/>
      <c r="AG266" s="402"/>
      <c r="AH266" s="402"/>
      <c r="AI266" s="402"/>
      <c r="AJ266" s="402"/>
      <c r="AK266" s="402"/>
      <c r="AL266" s="403"/>
      <c r="AM266" s="648"/>
      <c r="AN266" s="648"/>
      <c r="AO266" s="648"/>
      <c r="AP266" s="648"/>
      <c r="AQ266" s="648"/>
      <c r="AR266" s="648"/>
      <c r="AS266" s="648"/>
      <c r="AT266" s="648"/>
      <c r="AU266" s="648"/>
      <c r="AV266" s="648"/>
      <c r="AW266" s="648"/>
      <c r="AX266" s="648"/>
      <c r="AY266" s="403"/>
      <c r="AZ266" s="404"/>
      <c r="BA266" s="363"/>
      <c r="BB266" s="363"/>
      <c r="BC266" s="363"/>
      <c r="BD266" s="363"/>
      <c r="BE266" s="363"/>
      <c r="BF266" s="363"/>
      <c r="BG266" s="363"/>
      <c r="BH266" s="363"/>
      <c r="BI266" s="363"/>
      <c r="BJ266" s="363"/>
    </row>
    <row r="267" spans="6:62" ht="93" customHeight="1" x14ac:dyDescent="0.3">
      <c r="F267" s="399"/>
      <c r="G267" s="400"/>
      <c r="H267" s="400"/>
      <c r="I267" s="400"/>
      <c r="J267" s="400"/>
      <c r="K267" s="400"/>
      <c r="L267" s="400"/>
      <c r="M267" s="400"/>
      <c r="N267" s="400"/>
      <c r="U267" s="401"/>
      <c r="V267" s="647"/>
      <c r="W267" s="402"/>
      <c r="X267" s="402"/>
      <c r="Y267" s="402"/>
      <c r="Z267" s="402"/>
      <c r="AA267" s="402"/>
      <c r="AB267" s="402"/>
      <c r="AC267" s="402"/>
      <c r="AD267" s="402"/>
      <c r="AE267" s="402"/>
      <c r="AF267" s="402"/>
      <c r="AG267" s="402"/>
      <c r="AH267" s="402"/>
      <c r="AI267" s="402"/>
      <c r="AJ267" s="402"/>
      <c r="AK267" s="402"/>
      <c r="AL267" s="403"/>
      <c r="AM267" s="648"/>
      <c r="AN267" s="648"/>
      <c r="AO267" s="648"/>
      <c r="AP267" s="648"/>
      <c r="AQ267" s="648"/>
      <c r="AR267" s="648"/>
      <c r="AS267" s="648"/>
      <c r="AT267" s="648"/>
      <c r="AU267" s="648"/>
      <c r="AV267" s="648"/>
      <c r="AW267" s="648"/>
      <c r="AX267" s="648"/>
      <c r="AY267" s="403"/>
      <c r="AZ267" s="404"/>
      <c r="BA267" s="363"/>
      <c r="BB267" s="363"/>
      <c r="BC267" s="363"/>
      <c r="BD267" s="363"/>
      <c r="BE267" s="363"/>
      <c r="BF267" s="363"/>
      <c r="BG267" s="363"/>
      <c r="BH267" s="363"/>
      <c r="BI267" s="363"/>
      <c r="BJ267" s="363"/>
    </row>
    <row r="268" spans="6:62" ht="93" customHeight="1" x14ac:dyDescent="0.3">
      <c r="F268" s="399"/>
      <c r="G268" s="400"/>
      <c r="H268" s="400"/>
      <c r="I268" s="400"/>
      <c r="J268" s="400"/>
      <c r="K268" s="400"/>
      <c r="L268" s="400"/>
      <c r="M268" s="400"/>
      <c r="N268" s="400"/>
      <c r="U268" s="401"/>
      <c r="V268" s="647"/>
      <c r="W268" s="402"/>
      <c r="X268" s="402"/>
      <c r="Y268" s="402"/>
      <c r="Z268" s="402"/>
      <c r="AA268" s="402"/>
      <c r="AB268" s="402"/>
      <c r="AC268" s="402"/>
      <c r="AD268" s="402"/>
      <c r="AE268" s="402"/>
      <c r="AF268" s="402"/>
      <c r="AG268" s="402"/>
      <c r="AH268" s="402"/>
      <c r="AI268" s="402"/>
      <c r="AJ268" s="402"/>
      <c r="AK268" s="402"/>
      <c r="AL268" s="403"/>
      <c r="AM268" s="648"/>
      <c r="AN268" s="648"/>
      <c r="AO268" s="648"/>
      <c r="AP268" s="648"/>
      <c r="AQ268" s="648"/>
      <c r="AR268" s="648"/>
      <c r="AS268" s="648"/>
      <c r="AT268" s="648"/>
      <c r="AU268" s="648"/>
      <c r="AV268" s="648"/>
      <c r="AW268" s="648"/>
      <c r="AX268" s="648"/>
      <c r="AY268" s="403"/>
      <c r="AZ268" s="404"/>
      <c r="BA268" s="363"/>
      <c r="BB268" s="363"/>
      <c r="BC268" s="363"/>
      <c r="BD268" s="363"/>
      <c r="BE268" s="363"/>
      <c r="BF268" s="363"/>
      <c r="BG268" s="363"/>
      <c r="BH268" s="363"/>
      <c r="BI268" s="363"/>
      <c r="BJ268" s="363"/>
    </row>
    <row r="269" spans="6:62" ht="93" customHeight="1" x14ac:dyDescent="0.3">
      <c r="F269" s="399"/>
      <c r="G269" s="400"/>
      <c r="H269" s="400"/>
      <c r="I269" s="400"/>
      <c r="J269" s="400"/>
      <c r="K269" s="400"/>
      <c r="L269" s="400"/>
      <c r="M269" s="400"/>
      <c r="N269" s="400"/>
      <c r="U269" s="401"/>
      <c r="V269" s="647"/>
      <c r="W269" s="402"/>
      <c r="X269" s="402"/>
      <c r="Y269" s="402"/>
      <c r="Z269" s="402"/>
      <c r="AA269" s="402"/>
      <c r="AB269" s="402"/>
      <c r="AC269" s="402"/>
      <c r="AD269" s="402"/>
      <c r="AE269" s="402"/>
      <c r="AF269" s="402"/>
      <c r="AG269" s="402"/>
      <c r="AH269" s="402"/>
      <c r="AI269" s="402"/>
      <c r="AJ269" s="402"/>
      <c r="AK269" s="402"/>
      <c r="AL269" s="403"/>
      <c r="AM269" s="648"/>
      <c r="AN269" s="648"/>
      <c r="AO269" s="648"/>
      <c r="AP269" s="648"/>
      <c r="AQ269" s="648"/>
      <c r="AR269" s="648"/>
      <c r="AS269" s="648"/>
      <c r="AT269" s="648"/>
      <c r="AU269" s="648"/>
      <c r="AV269" s="648"/>
      <c r="AW269" s="648"/>
      <c r="AX269" s="648"/>
      <c r="AY269" s="403"/>
      <c r="AZ269" s="404"/>
      <c r="BA269" s="363"/>
      <c r="BB269" s="363"/>
      <c r="BC269" s="363"/>
      <c r="BD269" s="363"/>
      <c r="BE269" s="363"/>
      <c r="BF269" s="363"/>
      <c r="BG269" s="363"/>
      <c r="BH269" s="363"/>
      <c r="BI269" s="363"/>
      <c r="BJ269" s="363"/>
    </row>
    <row r="270" spans="6:62" ht="93" customHeight="1" x14ac:dyDescent="0.3">
      <c r="F270" s="399"/>
      <c r="G270" s="400"/>
      <c r="H270" s="400"/>
      <c r="I270" s="400"/>
      <c r="J270" s="400"/>
      <c r="K270" s="400"/>
      <c r="L270" s="400"/>
      <c r="M270" s="400"/>
      <c r="N270" s="400"/>
      <c r="U270" s="401"/>
      <c r="V270" s="647"/>
      <c r="W270" s="402"/>
      <c r="X270" s="402"/>
      <c r="Y270" s="402"/>
      <c r="Z270" s="402"/>
      <c r="AA270" s="402"/>
      <c r="AB270" s="402"/>
      <c r="AC270" s="402"/>
      <c r="AD270" s="402"/>
      <c r="AE270" s="402"/>
      <c r="AF270" s="402"/>
      <c r="AG270" s="402"/>
      <c r="AH270" s="402"/>
      <c r="AI270" s="402"/>
      <c r="AJ270" s="402"/>
      <c r="AK270" s="402"/>
      <c r="AL270" s="403"/>
      <c r="AM270" s="648"/>
      <c r="AN270" s="648"/>
      <c r="AO270" s="648"/>
      <c r="AP270" s="648"/>
      <c r="AQ270" s="648"/>
      <c r="AR270" s="648"/>
      <c r="AS270" s="648"/>
      <c r="AT270" s="648"/>
      <c r="AU270" s="648"/>
      <c r="AV270" s="648"/>
      <c r="AW270" s="648"/>
      <c r="AX270" s="648"/>
      <c r="AY270" s="403"/>
      <c r="AZ270" s="404"/>
      <c r="BA270" s="363"/>
      <c r="BB270" s="363"/>
      <c r="BC270" s="363"/>
      <c r="BD270" s="363"/>
      <c r="BE270" s="363"/>
      <c r="BF270" s="363"/>
      <c r="BG270" s="363"/>
      <c r="BH270" s="363"/>
      <c r="BI270" s="363"/>
      <c r="BJ270" s="363"/>
    </row>
    <row r="271" spans="6:62" ht="93" customHeight="1" x14ac:dyDescent="0.3">
      <c r="F271" s="399"/>
      <c r="G271" s="400"/>
      <c r="H271" s="400"/>
      <c r="I271" s="400"/>
      <c r="J271" s="400"/>
      <c r="K271" s="400"/>
      <c r="L271" s="400"/>
      <c r="M271" s="400"/>
      <c r="N271" s="400"/>
      <c r="U271" s="401"/>
      <c r="V271" s="647"/>
      <c r="W271" s="402"/>
      <c r="X271" s="402"/>
      <c r="Y271" s="402"/>
      <c r="Z271" s="402"/>
      <c r="AA271" s="402"/>
      <c r="AB271" s="402"/>
      <c r="AC271" s="402"/>
      <c r="AD271" s="402"/>
      <c r="AE271" s="402"/>
      <c r="AF271" s="402"/>
      <c r="AG271" s="402"/>
      <c r="AH271" s="402"/>
      <c r="AI271" s="402"/>
      <c r="AJ271" s="402"/>
      <c r="AK271" s="402"/>
      <c r="AL271" s="403"/>
      <c r="AM271" s="648"/>
      <c r="AN271" s="648"/>
      <c r="AO271" s="648"/>
      <c r="AP271" s="648"/>
      <c r="AQ271" s="648"/>
      <c r="AR271" s="648"/>
      <c r="AS271" s="648"/>
      <c r="AT271" s="648"/>
      <c r="AU271" s="648"/>
      <c r="AV271" s="648"/>
      <c r="AW271" s="648"/>
      <c r="AX271" s="648"/>
      <c r="AY271" s="403"/>
      <c r="AZ271" s="404"/>
      <c r="BA271" s="363"/>
      <c r="BB271" s="363"/>
      <c r="BC271" s="363"/>
      <c r="BD271" s="363"/>
      <c r="BE271" s="363"/>
      <c r="BF271" s="363"/>
      <c r="BG271" s="363"/>
      <c r="BH271" s="363"/>
      <c r="BI271" s="363"/>
      <c r="BJ271" s="363"/>
    </row>
    <row r="272" spans="6:62" ht="93" customHeight="1" x14ac:dyDescent="0.3">
      <c r="F272" s="399"/>
      <c r="G272" s="400"/>
      <c r="H272" s="400"/>
      <c r="I272" s="400"/>
      <c r="J272" s="400"/>
      <c r="K272" s="400"/>
      <c r="L272" s="400"/>
      <c r="M272" s="400"/>
      <c r="N272" s="400"/>
      <c r="U272" s="401"/>
      <c r="V272" s="647"/>
      <c r="W272" s="402"/>
      <c r="X272" s="402"/>
      <c r="Y272" s="402"/>
      <c r="Z272" s="402"/>
      <c r="AA272" s="402"/>
      <c r="AB272" s="402"/>
      <c r="AC272" s="402"/>
      <c r="AD272" s="402"/>
      <c r="AE272" s="402"/>
      <c r="AF272" s="402"/>
      <c r="AG272" s="402"/>
      <c r="AH272" s="402"/>
      <c r="AI272" s="402"/>
      <c r="AJ272" s="402"/>
      <c r="AK272" s="402"/>
      <c r="AL272" s="403"/>
      <c r="AM272" s="648"/>
      <c r="AN272" s="648"/>
      <c r="AO272" s="648"/>
      <c r="AP272" s="648"/>
      <c r="AQ272" s="648"/>
      <c r="AR272" s="648"/>
      <c r="AS272" s="648"/>
      <c r="AT272" s="648"/>
      <c r="AU272" s="648"/>
      <c r="AV272" s="648"/>
      <c r="AW272" s="648"/>
      <c r="AX272" s="648"/>
      <c r="AY272" s="403"/>
      <c r="AZ272" s="404"/>
      <c r="BA272" s="363"/>
      <c r="BB272" s="363"/>
      <c r="BC272" s="363"/>
      <c r="BD272" s="363"/>
      <c r="BE272" s="363"/>
      <c r="BF272" s="363"/>
      <c r="BG272" s="363"/>
      <c r="BH272" s="363"/>
      <c r="BI272" s="363"/>
      <c r="BJ272" s="363"/>
    </row>
    <row r="273" spans="6:62" ht="93" customHeight="1" x14ac:dyDescent="0.3">
      <c r="F273" s="399"/>
      <c r="G273" s="400"/>
      <c r="H273" s="400"/>
      <c r="I273" s="400"/>
      <c r="J273" s="400"/>
      <c r="K273" s="400"/>
      <c r="L273" s="400"/>
      <c r="M273" s="400"/>
      <c r="N273" s="400"/>
      <c r="U273" s="401"/>
      <c r="V273" s="647"/>
      <c r="W273" s="402"/>
      <c r="X273" s="402"/>
      <c r="Y273" s="402"/>
      <c r="Z273" s="402"/>
      <c r="AA273" s="402"/>
      <c r="AB273" s="402"/>
      <c r="AC273" s="402"/>
      <c r="AD273" s="402"/>
      <c r="AE273" s="402"/>
      <c r="AF273" s="402"/>
      <c r="AG273" s="402"/>
      <c r="AH273" s="402"/>
      <c r="AI273" s="402"/>
      <c r="AJ273" s="402"/>
      <c r="AK273" s="402"/>
      <c r="AL273" s="403"/>
      <c r="AM273" s="648"/>
      <c r="AN273" s="648"/>
      <c r="AO273" s="648"/>
      <c r="AP273" s="648"/>
      <c r="AQ273" s="648"/>
      <c r="AR273" s="648"/>
      <c r="AS273" s="648"/>
      <c r="AT273" s="648"/>
      <c r="AU273" s="648"/>
      <c r="AV273" s="648"/>
      <c r="AW273" s="648"/>
      <c r="AX273" s="648"/>
      <c r="AY273" s="403"/>
      <c r="AZ273" s="404"/>
      <c r="BA273" s="363"/>
      <c r="BB273" s="363"/>
      <c r="BC273" s="363"/>
      <c r="BD273" s="363"/>
      <c r="BE273" s="363"/>
      <c r="BF273" s="363"/>
      <c r="BG273" s="363"/>
      <c r="BH273" s="363"/>
      <c r="BI273" s="363"/>
      <c r="BJ273" s="363"/>
    </row>
    <row r="274" spans="6:62" ht="93" customHeight="1" x14ac:dyDescent="0.3">
      <c r="F274" s="399"/>
      <c r="G274" s="400"/>
      <c r="H274" s="400"/>
      <c r="I274" s="400"/>
      <c r="J274" s="400"/>
      <c r="K274" s="400"/>
      <c r="L274" s="400"/>
      <c r="M274" s="400"/>
      <c r="N274" s="400"/>
      <c r="U274" s="401"/>
      <c r="V274" s="647"/>
      <c r="W274" s="402"/>
      <c r="X274" s="402"/>
      <c r="Y274" s="402"/>
      <c r="Z274" s="402"/>
      <c r="AA274" s="402"/>
      <c r="AB274" s="402"/>
      <c r="AC274" s="402"/>
      <c r="AD274" s="402"/>
      <c r="AE274" s="402"/>
      <c r="AF274" s="402"/>
      <c r="AG274" s="402"/>
      <c r="AH274" s="402"/>
      <c r="AI274" s="402"/>
      <c r="AJ274" s="402"/>
      <c r="AK274" s="402"/>
      <c r="AL274" s="403"/>
      <c r="AM274" s="648"/>
      <c r="AN274" s="648"/>
      <c r="AO274" s="648"/>
      <c r="AP274" s="648"/>
      <c r="AQ274" s="648"/>
      <c r="AR274" s="648"/>
      <c r="AS274" s="648"/>
      <c r="AT274" s="648"/>
      <c r="AU274" s="648"/>
      <c r="AV274" s="648"/>
      <c r="AW274" s="648"/>
      <c r="AX274" s="648"/>
      <c r="AY274" s="403"/>
      <c r="AZ274" s="404"/>
      <c r="BA274" s="363"/>
      <c r="BB274" s="363"/>
      <c r="BC274" s="363"/>
      <c r="BD274" s="363"/>
      <c r="BE274" s="363"/>
      <c r="BF274" s="363"/>
      <c r="BG274" s="363"/>
      <c r="BH274" s="363"/>
      <c r="BI274" s="363"/>
      <c r="BJ274" s="363"/>
    </row>
    <row r="275" spans="6:62" ht="93" customHeight="1" x14ac:dyDescent="0.3">
      <c r="F275" s="399"/>
      <c r="G275" s="400"/>
      <c r="H275" s="400"/>
      <c r="I275" s="400"/>
      <c r="J275" s="400"/>
      <c r="K275" s="400"/>
      <c r="L275" s="400"/>
      <c r="M275" s="400"/>
      <c r="N275" s="400"/>
      <c r="U275" s="401"/>
      <c r="V275" s="647"/>
      <c r="W275" s="402"/>
      <c r="X275" s="402"/>
      <c r="Y275" s="402"/>
      <c r="Z275" s="402"/>
      <c r="AA275" s="402"/>
      <c r="AB275" s="402"/>
      <c r="AC275" s="402"/>
      <c r="AD275" s="402"/>
      <c r="AE275" s="402"/>
      <c r="AF275" s="402"/>
      <c r="AG275" s="402"/>
      <c r="AH275" s="402"/>
      <c r="AI275" s="402"/>
      <c r="AJ275" s="402"/>
      <c r="AK275" s="402"/>
      <c r="AL275" s="403"/>
      <c r="AM275" s="648"/>
      <c r="AN275" s="648"/>
      <c r="AO275" s="648"/>
      <c r="AP275" s="648"/>
      <c r="AQ275" s="648"/>
      <c r="AR275" s="648"/>
      <c r="AS275" s="648"/>
      <c r="AT275" s="648"/>
      <c r="AU275" s="648"/>
      <c r="AV275" s="648"/>
      <c r="AW275" s="648"/>
      <c r="AX275" s="648"/>
      <c r="AY275" s="403"/>
      <c r="AZ275" s="404"/>
      <c r="BA275" s="363"/>
      <c r="BB275" s="363"/>
      <c r="BC275" s="363"/>
      <c r="BD275" s="363"/>
      <c r="BE275" s="363"/>
      <c r="BF275" s="363"/>
      <c r="BG275" s="363"/>
      <c r="BH275" s="363"/>
      <c r="BI275" s="363"/>
      <c r="BJ275" s="363"/>
    </row>
    <row r="276" spans="6:62" ht="93" customHeight="1" x14ac:dyDescent="0.3">
      <c r="F276" s="399"/>
      <c r="G276" s="400"/>
      <c r="H276" s="400"/>
      <c r="I276" s="400"/>
      <c r="J276" s="400"/>
      <c r="K276" s="400"/>
      <c r="L276" s="400"/>
      <c r="M276" s="400"/>
      <c r="N276" s="400"/>
      <c r="U276" s="401"/>
      <c r="V276" s="647"/>
      <c r="W276" s="402"/>
      <c r="X276" s="402"/>
      <c r="Y276" s="402"/>
      <c r="Z276" s="402"/>
      <c r="AA276" s="402"/>
      <c r="AB276" s="402"/>
      <c r="AC276" s="402"/>
      <c r="AD276" s="402"/>
      <c r="AE276" s="402"/>
      <c r="AF276" s="402"/>
      <c r="AG276" s="402"/>
      <c r="AH276" s="402"/>
      <c r="AI276" s="402"/>
      <c r="AJ276" s="402"/>
      <c r="AK276" s="402"/>
      <c r="AL276" s="403"/>
      <c r="AM276" s="648"/>
      <c r="AN276" s="648"/>
      <c r="AO276" s="648"/>
      <c r="AP276" s="648"/>
      <c r="AQ276" s="648"/>
      <c r="AR276" s="648"/>
      <c r="AS276" s="648"/>
      <c r="AT276" s="648"/>
      <c r="AU276" s="648"/>
      <c r="AV276" s="648"/>
      <c r="AW276" s="648"/>
      <c r="AX276" s="648"/>
      <c r="AY276" s="403"/>
      <c r="AZ276" s="404"/>
      <c r="BA276" s="363"/>
      <c r="BB276" s="363"/>
      <c r="BC276" s="363"/>
      <c r="BD276" s="363"/>
      <c r="BE276" s="363"/>
      <c r="BF276" s="363"/>
      <c r="BG276" s="363"/>
      <c r="BH276" s="363"/>
      <c r="BI276" s="363"/>
      <c r="BJ276" s="363"/>
    </row>
    <row r="277" spans="6:62" ht="93" customHeight="1" x14ac:dyDescent="0.3">
      <c r="F277" s="399"/>
      <c r="G277" s="400"/>
      <c r="H277" s="400"/>
      <c r="I277" s="400"/>
      <c r="J277" s="400"/>
      <c r="K277" s="400"/>
      <c r="L277" s="400"/>
      <c r="M277" s="400"/>
      <c r="N277" s="400"/>
      <c r="U277" s="401"/>
      <c r="V277" s="647"/>
      <c r="W277" s="402"/>
      <c r="X277" s="402"/>
      <c r="Y277" s="402"/>
      <c r="Z277" s="402"/>
      <c r="AA277" s="402"/>
      <c r="AB277" s="402"/>
      <c r="AC277" s="402"/>
      <c r="AD277" s="402"/>
      <c r="AE277" s="402"/>
      <c r="AF277" s="402"/>
      <c r="AG277" s="402"/>
      <c r="AH277" s="402"/>
      <c r="AI277" s="402"/>
      <c r="AJ277" s="402"/>
      <c r="AK277" s="402"/>
      <c r="AL277" s="403"/>
      <c r="AM277" s="648"/>
      <c r="AN277" s="648"/>
      <c r="AO277" s="648"/>
      <c r="AP277" s="648"/>
      <c r="AQ277" s="648"/>
      <c r="AR277" s="648"/>
      <c r="AS277" s="648"/>
      <c r="AT277" s="648"/>
      <c r="AU277" s="648"/>
      <c r="AV277" s="648"/>
      <c r="AW277" s="648"/>
      <c r="AX277" s="648"/>
      <c r="AY277" s="403"/>
      <c r="AZ277" s="404"/>
      <c r="BA277" s="363"/>
      <c r="BB277" s="363"/>
      <c r="BC277" s="363"/>
      <c r="BD277" s="363"/>
      <c r="BE277" s="363"/>
      <c r="BF277" s="363"/>
      <c r="BG277" s="363"/>
      <c r="BH277" s="363"/>
      <c r="BI277" s="363"/>
      <c r="BJ277" s="363"/>
    </row>
    <row r="278" spans="6:62" ht="93" customHeight="1" x14ac:dyDescent="0.3">
      <c r="F278" s="399"/>
      <c r="G278" s="400"/>
      <c r="H278" s="400"/>
      <c r="I278" s="400"/>
      <c r="J278" s="400"/>
      <c r="K278" s="400"/>
      <c r="L278" s="400"/>
      <c r="M278" s="400"/>
      <c r="N278" s="400"/>
      <c r="U278" s="401"/>
      <c r="V278" s="647"/>
      <c r="W278" s="402"/>
      <c r="X278" s="402"/>
      <c r="Y278" s="402"/>
      <c r="Z278" s="402"/>
      <c r="AA278" s="402"/>
      <c r="AB278" s="402"/>
      <c r="AC278" s="402"/>
      <c r="AD278" s="402"/>
      <c r="AE278" s="402"/>
      <c r="AF278" s="402"/>
      <c r="AG278" s="402"/>
      <c r="AH278" s="402"/>
      <c r="AI278" s="402"/>
      <c r="AJ278" s="402"/>
      <c r="AK278" s="402"/>
      <c r="AL278" s="403"/>
      <c r="AM278" s="648"/>
      <c r="AN278" s="648"/>
      <c r="AO278" s="648"/>
      <c r="AP278" s="648"/>
      <c r="AQ278" s="648"/>
      <c r="AR278" s="648"/>
      <c r="AS278" s="648"/>
      <c r="AT278" s="648"/>
      <c r="AU278" s="648"/>
      <c r="AV278" s="648"/>
      <c r="AW278" s="648"/>
      <c r="AX278" s="648"/>
      <c r="AY278" s="403"/>
      <c r="AZ278" s="404"/>
      <c r="BA278" s="363"/>
      <c r="BB278" s="363"/>
      <c r="BC278" s="363"/>
      <c r="BD278" s="363"/>
      <c r="BE278" s="363"/>
      <c r="BF278" s="363"/>
      <c r="BG278" s="363"/>
      <c r="BH278" s="363"/>
      <c r="BI278" s="363"/>
      <c r="BJ278" s="363"/>
    </row>
    <row r="279" spans="6:62" ht="93" customHeight="1" x14ac:dyDescent="0.3">
      <c r="F279" s="399"/>
      <c r="G279" s="400"/>
      <c r="H279" s="400"/>
      <c r="I279" s="400"/>
      <c r="J279" s="400"/>
      <c r="K279" s="400"/>
      <c r="L279" s="400"/>
      <c r="M279" s="400"/>
      <c r="N279" s="400"/>
      <c r="U279" s="401"/>
      <c r="V279" s="647"/>
      <c r="W279" s="402"/>
      <c r="X279" s="402"/>
      <c r="Y279" s="402"/>
      <c r="Z279" s="402"/>
      <c r="AA279" s="402"/>
      <c r="AB279" s="402"/>
      <c r="AC279" s="402"/>
      <c r="AD279" s="402"/>
      <c r="AE279" s="402"/>
      <c r="AF279" s="402"/>
      <c r="AG279" s="402"/>
      <c r="AH279" s="402"/>
      <c r="AI279" s="402"/>
      <c r="AJ279" s="402"/>
      <c r="AK279" s="402"/>
      <c r="AL279" s="403"/>
      <c r="AM279" s="648"/>
      <c r="AN279" s="648"/>
      <c r="AO279" s="648"/>
      <c r="AP279" s="648"/>
      <c r="AQ279" s="648"/>
      <c r="AR279" s="648"/>
      <c r="AS279" s="648"/>
      <c r="AT279" s="648"/>
      <c r="AU279" s="648"/>
      <c r="AV279" s="648"/>
      <c r="AW279" s="648"/>
      <c r="AX279" s="648"/>
      <c r="AY279" s="403"/>
      <c r="AZ279" s="404"/>
      <c r="BA279" s="363"/>
      <c r="BB279" s="363"/>
      <c r="BC279" s="363"/>
      <c r="BD279" s="363"/>
      <c r="BE279" s="363"/>
      <c r="BF279" s="363"/>
      <c r="BG279" s="363"/>
      <c r="BH279" s="363"/>
      <c r="BI279" s="363"/>
      <c r="BJ279" s="363"/>
    </row>
    <row r="280" spans="6:62" ht="93" customHeight="1" x14ac:dyDescent="0.3">
      <c r="F280" s="399"/>
      <c r="G280" s="400"/>
      <c r="H280" s="400"/>
      <c r="I280" s="400"/>
      <c r="J280" s="400"/>
      <c r="K280" s="400"/>
      <c r="L280" s="400"/>
      <c r="M280" s="400"/>
      <c r="N280" s="400"/>
      <c r="U280" s="401"/>
      <c r="V280" s="647"/>
      <c r="W280" s="402"/>
      <c r="X280" s="402"/>
      <c r="Y280" s="402"/>
      <c r="Z280" s="402"/>
      <c r="AA280" s="402"/>
      <c r="AB280" s="402"/>
      <c r="AC280" s="402"/>
      <c r="AD280" s="402"/>
      <c r="AE280" s="402"/>
      <c r="AF280" s="402"/>
      <c r="AG280" s="402"/>
      <c r="AH280" s="402"/>
      <c r="AI280" s="402"/>
      <c r="AJ280" s="402"/>
      <c r="AK280" s="402"/>
      <c r="AL280" s="403"/>
      <c r="AM280" s="648"/>
      <c r="AN280" s="648"/>
      <c r="AO280" s="648"/>
      <c r="AP280" s="648"/>
      <c r="AQ280" s="648"/>
      <c r="AR280" s="648"/>
      <c r="AS280" s="648"/>
      <c r="AT280" s="648"/>
      <c r="AU280" s="648"/>
      <c r="AV280" s="648"/>
      <c r="AW280" s="648"/>
      <c r="AX280" s="648"/>
      <c r="AY280" s="403"/>
      <c r="AZ280" s="404"/>
      <c r="BA280" s="363"/>
      <c r="BB280" s="363"/>
      <c r="BC280" s="363"/>
      <c r="BD280" s="363"/>
      <c r="BE280" s="363"/>
      <c r="BF280" s="363"/>
      <c r="BG280" s="363"/>
      <c r="BH280" s="363"/>
      <c r="BI280" s="363"/>
      <c r="BJ280" s="363"/>
    </row>
    <row r="281" spans="6:62" ht="93" customHeight="1" x14ac:dyDescent="0.3">
      <c r="F281" s="399"/>
      <c r="G281" s="400"/>
      <c r="H281" s="400"/>
      <c r="I281" s="400"/>
      <c r="J281" s="400"/>
      <c r="K281" s="400"/>
      <c r="L281" s="400"/>
      <c r="M281" s="400"/>
      <c r="N281" s="400"/>
      <c r="U281" s="401"/>
      <c r="V281" s="647"/>
      <c r="W281" s="402"/>
      <c r="X281" s="402"/>
      <c r="Y281" s="402"/>
      <c r="Z281" s="402"/>
      <c r="AA281" s="402"/>
      <c r="AB281" s="402"/>
      <c r="AC281" s="402"/>
      <c r="AD281" s="402"/>
      <c r="AE281" s="402"/>
      <c r="AF281" s="402"/>
      <c r="AG281" s="402"/>
      <c r="AH281" s="402"/>
      <c r="AI281" s="402"/>
      <c r="AJ281" s="402"/>
      <c r="AK281" s="402"/>
      <c r="AL281" s="403"/>
      <c r="AM281" s="648"/>
      <c r="AN281" s="648"/>
      <c r="AO281" s="648"/>
      <c r="AP281" s="648"/>
      <c r="AQ281" s="648"/>
      <c r="AR281" s="648"/>
      <c r="AS281" s="648"/>
      <c r="AT281" s="648"/>
      <c r="AU281" s="648"/>
      <c r="AV281" s="648"/>
      <c r="AW281" s="648"/>
      <c r="AX281" s="648"/>
      <c r="AY281" s="403"/>
      <c r="AZ281" s="404"/>
      <c r="BA281" s="363"/>
      <c r="BB281" s="363"/>
      <c r="BC281" s="363"/>
      <c r="BD281" s="363"/>
      <c r="BE281" s="363"/>
      <c r="BF281" s="363"/>
      <c r="BG281" s="363"/>
      <c r="BH281" s="363"/>
      <c r="BI281" s="363"/>
      <c r="BJ281" s="363"/>
    </row>
    <row r="282" spans="6:62" ht="93" customHeight="1" x14ac:dyDescent="0.3">
      <c r="F282" s="399"/>
      <c r="G282" s="400"/>
      <c r="H282" s="400"/>
      <c r="I282" s="400"/>
      <c r="J282" s="400"/>
      <c r="K282" s="400"/>
      <c r="L282" s="400"/>
      <c r="M282" s="400"/>
      <c r="N282" s="400"/>
      <c r="U282" s="401"/>
      <c r="V282" s="647"/>
      <c r="W282" s="402"/>
      <c r="X282" s="402"/>
      <c r="Y282" s="402"/>
      <c r="Z282" s="402"/>
      <c r="AA282" s="402"/>
      <c r="AB282" s="402"/>
      <c r="AC282" s="402"/>
      <c r="AD282" s="402"/>
      <c r="AE282" s="402"/>
      <c r="AF282" s="402"/>
      <c r="AG282" s="402"/>
      <c r="AH282" s="402"/>
      <c r="AI282" s="402"/>
      <c r="AJ282" s="402"/>
      <c r="AK282" s="402"/>
      <c r="AL282" s="403"/>
      <c r="AM282" s="648"/>
      <c r="AN282" s="648"/>
      <c r="AO282" s="648"/>
      <c r="AP282" s="648"/>
      <c r="AQ282" s="648"/>
      <c r="AR282" s="648"/>
      <c r="AS282" s="648"/>
      <c r="AT282" s="648"/>
      <c r="AU282" s="648"/>
      <c r="AV282" s="648"/>
      <c r="AW282" s="648"/>
      <c r="AX282" s="648"/>
      <c r="AY282" s="403"/>
      <c r="AZ282" s="404"/>
      <c r="BA282" s="363"/>
      <c r="BB282" s="363"/>
      <c r="BC282" s="363"/>
      <c r="BD282" s="363"/>
      <c r="BE282" s="363"/>
      <c r="BF282" s="363"/>
      <c r="BG282" s="363"/>
      <c r="BH282" s="363"/>
      <c r="BI282" s="363"/>
      <c r="BJ282" s="363"/>
    </row>
    <row r="283" spans="6:62" ht="93" customHeight="1" x14ac:dyDescent="0.3">
      <c r="F283" s="399"/>
      <c r="G283" s="400"/>
      <c r="H283" s="400"/>
      <c r="I283" s="400"/>
      <c r="J283" s="400"/>
      <c r="K283" s="400"/>
      <c r="L283" s="400"/>
      <c r="M283" s="400"/>
      <c r="N283" s="400"/>
      <c r="U283" s="401"/>
      <c r="V283" s="647"/>
      <c r="W283" s="402"/>
      <c r="X283" s="402"/>
      <c r="Y283" s="402"/>
      <c r="Z283" s="402"/>
      <c r="AA283" s="402"/>
      <c r="AB283" s="402"/>
      <c r="AC283" s="402"/>
      <c r="AD283" s="402"/>
      <c r="AE283" s="402"/>
      <c r="AF283" s="402"/>
      <c r="AG283" s="402"/>
      <c r="AH283" s="402"/>
      <c r="AI283" s="402"/>
      <c r="AJ283" s="402"/>
      <c r="AK283" s="402"/>
      <c r="AL283" s="403"/>
      <c r="AM283" s="648"/>
      <c r="AN283" s="648"/>
      <c r="AO283" s="648"/>
      <c r="AP283" s="648"/>
      <c r="AQ283" s="648"/>
      <c r="AR283" s="648"/>
      <c r="AS283" s="648"/>
      <c r="AT283" s="648"/>
      <c r="AU283" s="648"/>
      <c r="AV283" s="648"/>
      <c r="AW283" s="648"/>
      <c r="AX283" s="648"/>
      <c r="AY283" s="403"/>
      <c r="AZ283" s="404"/>
      <c r="BA283" s="363"/>
      <c r="BB283" s="363"/>
      <c r="BC283" s="363"/>
      <c r="BD283" s="363"/>
      <c r="BE283" s="363"/>
      <c r="BF283" s="363"/>
      <c r="BG283" s="363"/>
      <c r="BH283" s="363"/>
      <c r="BI283" s="363"/>
      <c r="BJ283" s="363"/>
    </row>
    <row r="284" spans="6:62" ht="93" customHeight="1" x14ac:dyDescent="0.3">
      <c r="F284" s="399"/>
      <c r="G284" s="400"/>
      <c r="H284" s="400"/>
      <c r="I284" s="400"/>
      <c r="J284" s="400"/>
      <c r="K284" s="400"/>
      <c r="L284" s="400"/>
      <c r="M284" s="400"/>
      <c r="N284" s="400"/>
      <c r="U284" s="401"/>
      <c r="V284" s="647"/>
      <c r="W284" s="402"/>
      <c r="X284" s="402"/>
      <c r="Y284" s="402"/>
      <c r="Z284" s="402"/>
      <c r="AA284" s="402"/>
      <c r="AB284" s="402"/>
      <c r="AC284" s="402"/>
      <c r="AD284" s="402"/>
      <c r="AE284" s="402"/>
      <c r="AF284" s="402"/>
      <c r="AG284" s="402"/>
      <c r="AH284" s="402"/>
      <c r="AI284" s="402"/>
      <c r="AJ284" s="402"/>
      <c r="AK284" s="402"/>
      <c r="AL284" s="403"/>
      <c r="AM284" s="648"/>
      <c r="AN284" s="648"/>
      <c r="AO284" s="648"/>
      <c r="AP284" s="648"/>
      <c r="AQ284" s="648"/>
      <c r="AR284" s="648"/>
      <c r="AS284" s="648"/>
      <c r="AT284" s="648"/>
      <c r="AU284" s="648"/>
      <c r="AV284" s="648"/>
      <c r="AW284" s="648"/>
      <c r="AX284" s="648"/>
      <c r="AY284" s="403"/>
      <c r="AZ284" s="404"/>
      <c r="BA284" s="363"/>
      <c r="BB284" s="363"/>
      <c r="BC284" s="363"/>
      <c r="BD284" s="363"/>
      <c r="BE284" s="363"/>
      <c r="BF284" s="363"/>
      <c r="BG284" s="363"/>
      <c r="BH284" s="363"/>
      <c r="BI284" s="363"/>
      <c r="BJ284" s="363"/>
    </row>
    <row r="285" spans="6:62" ht="93" customHeight="1" x14ac:dyDescent="0.3">
      <c r="F285" s="399"/>
      <c r="G285" s="400"/>
      <c r="H285" s="400"/>
      <c r="I285" s="400"/>
      <c r="J285" s="400"/>
      <c r="K285" s="400"/>
      <c r="L285" s="400"/>
      <c r="M285" s="400"/>
      <c r="N285" s="400"/>
      <c r="U285" s="401"/>
      <c r="V285" s="647"/>
      <c r="W285" s="402"/>
      <c r="X285" s="402"/>
      <c r="Y285" s="402"/>
      <c r="Z285" s="402"/>
      <c r="AA285" s="402"/>
      <c r="AB285" s="402"/>
      <c r="AC285" s="402"/>
      <c r="AD285" s="402"/>
      <c r="AE285" s="402"/>
      <c r="AF285" s="402"/>
      <c r="AG285" s="402"/>
      <c r="AH285" s="402"/>
      <c r="AI285" s="402"/>
      <c r="AJ285" s="402"/>
      <c r="AK285" s="402"/>
      <c r="AL285" s="403"/>
      <c r="AM285" s="648"/>
      <c r="AN285" s="648"/>
      <c r="AO285" s="648"/>
      <c r="AP285" s="648"/>
      <c r="AQ285" s="648"/>
      <c r="AR285" s="648"/>
      <c r="AS285" s="648"/>
      <c r="AT285" s="648"/>
      <c r="AU285" s="648"/>
      <c r="AV285" s="648"/>
      <c r="AW285" s="648"/>
      <c r="AX285" s="648"/>
      <c r="AY285" s="403"/>
      <c r="AZ285" s="404"/>
      <c r="BA285" s="363"/>
      <c r="BB285" s="363"/>
      <c r="BC285" s="363"/>
      <c r="BD285" s="363"/>
      <c r="BE285" s="363"/>
      <c r="BF285" s="363"/>
      <c r="BG285" s="363"/>
      <c r="BH285" s="363"/>
      <c r="BI285" s="363"/>
      <c r="BJ285" s="363"/>
    </row>
    <row r="286" spans="6:62" ht="93" customHeight="1" x14ac:dyDescent="0.3">
      <c r="F286" s="399"/>
      <c r="G286" s="400"/>
      <c r="H286" s="400"/>
      <c r="I286" s="400"/>
      <c r="J286" s="400"/>
      <c r="K286" s="400"/>
      <c r="L286" s="400"/>
      <c r="M286" s="400"/>
      <c r="N286" s="400"/>
      <c r="U286" s="401"/>
      <c r="V286" s="647"/>
      <c r="W286" s="402"/>
      <c r="X286" s="402"/>
      <c r="Y286" s="402"/>
      <c r="Z286" s="402"/>
      <c r="AA286" s="402"/>
      <c r="AB286" s="402"/>
      <c r="AC286" s="402"/>
      <c r="AD286" s="402"/>
      <c r="AE286" s="402"/>
      <c r="AF286" s="402"/>
      <c r="AG286" s="402"/>
      <c r="AH286" s="402"/>
      <c r="AI286" s="402"/>
      <c r="AJ286" s="402"/>
      <c r="AK286" s="402"/>
      <c r="AL286" s="403"/>
      <c r="AM286" s="648"/>
      <c r="AN286" s="648"/>
      <c r="AO286" s="648"/>
      <c r="AP286" s="648"/>
      <c r="AQ286" s="648"/>
      <c r="AR286" s="648"/>
      <c r="AS286" s="648"/>
      <c r="AT286" s="648"/>
      <c r="AU286" s="648"/>
      <c r="AV286" s="648"/>
      <c r="AW286" s="648"/>
      <c r="AX286" s="648"/>
      <c r="AY286" s="403"/>
      <c r="AZ286" s="404"/>
      <c r="BA286" s="363"/>
      <c r="BB286" s="363"/>
      <c r="BC286" s="363"/>
      <c r="BD286" s="363"/>
      <c r="BE286" s="363"/>
      <c r="BF286" s="363"/>
      <c r="BG286" s="363"/>
      <c r="BH286" s="363"/>
      <c r="BI286" s="363"/>
      <c r="BJ286" s="363"/>
    </row>
    <row r="287" spans="6:62" ht="93" customHeight="1" x14ac:dyDescent="0.3">
      <c r="F287" s="399"/>
      <c r="G287" s="400"/>
      <c r="H287" s="400"/>
      <c r="I287" s="400"/>
      <c r="J287" s="400"/>
      <c r="K287" s="400"/>
      <c r="L287" s="400"/>
      <c r="M287" s="400"/>
      <c r="N287" s="400"/>
      <c r="U287" s="401"/>
      <c r="V287" s="647"/>
      <c r="W287" s="402"/>
      <c r="X287" s="402"/>
      <c r="Y287" s="402"/>
      <c r="Z287" s="402"/>
      <c r="AA287" s="402"/>
      <c r="AB287" s="402"/>
      <c r="AC287" s="402"/>
      <c r="AD287" s="402"/>
      <c r="AE287" s="402"/>
      <c r="AF287" s="402"/>
      <c r="AG287" s="402"/>
      <c r="AH287" s="402"/>
      <c r="AI287" s="402"/>
      <c r="AJ287" s="402"/>
      <c r="AK287" s="402"/>
      <c r="AL287" s="403"/>
      <c r="AM287" s="648"/>
      <c r="AN287" s="648"/>
      <c r="AO287" s="648"/>
      <c r="AP287" s="648"/>
      <c r="AQ287" s="648"/>
      <c r="AR287" s="648"/>
      <c r="AS287" s="648"/>
      <c r="AT287" s="648"/>
      <c r="AU287" s="648"/>
      <c r="AV287" s="648"/>
      <c r="AW287" s="648"/>
      <c r="AX287" s="648"/>
      <c r="AY287" s="403"/>
      <c r="AZ287" s="404"/>
      <c r="BA287" s="363"/>
      <c r="BB287" s="363"/>
      <c r="BC287" s="363"/>
      <c r="BD287" s="363"/>
      <c r="BE287" s="363"/>
      <c r="BF287" s="363"/>
      <c r="BG287" s="363"/>
      <c r="BH287" s="363"/>
      <c r="BI287" s="363"/>
      <c r="BJ287" s="363"/>
    </row>
    <row r="288" spans="6:62" ht="93" customHeight="1" x14ac:dyDescent="0.3">
      <c r="F288" s="399"/>
      <c r="G288" s="400"/>
      <c r="H288" s="400"/>
      <c r="I288" s="400"/>
      <c r="J288" s="400"/>
      <c r="K288" s="400"/>
      <c r="L288" s="400"/>
      <c r="M288" s="400"/>
      <c r="N288" s="400"/>
      <c r="U288" s="401"/>
      <c r="V288" s="647"/>
      <c r="W288" s="402"/>
      <c r="X288" s="402"/>
      <c r="Y288" s="402"/>
      <c r="Z288" s="402"/>
      <c r="AA288" s="402"/>
      <c r="AB288" s="402"/>
      <c r="AC288" s="402"/>
      <c r="AD288" s="402"/>
      <c r="AE288" s="402"/>
      <c r="AF288" s="402"/>
      <c r="AG288" s="402"/>
      <c r="AH288" s="402"/>
      <c r="AI288" s="402"/>
      <c r="AJ288" s="402"/>
      <c r="AK288" s="402"/>
      <c r="AL288" s="403"/>
      <c r="AM288" s="648"/>
      <c r="AN288" s="648"/>
      <c r="AO288" s="648"/>
      <c r="AP288" s="648"/>
      <c r="AQ288" s="648"/>
      <c r="AR288" s="648"/>
      <c r="AS288" s="648"/>
      <c r="AT288" s="648"/>
      <c r="AU288" s="648"/>
      <c r="AV288" s="648"/>
      <c r="AW288" s="648"/>
      <c r="AX288" s="648"/>
      <c r="AY288" s="403"/>
      <c r="AZ288" s="404"/>
      <c r="BA288" s="363"/>
      <c r="BB288" s="363"/>
      <c r="BC288" s="363"/>
      <c r="BD288" s="363"/>
      <c r="BE288" s="363"/>
      <c r="BF288" s="363"/>
      <c r="BG288" s="363"/>
      <c r="BH288" s="363"/>
      <c r="BI288" s="363"/>
      <c r="BJ288" s="363"/>
    </row>
    <row r="289" spans="6:62" ht="93" customHeight="1" x14ac:dyDescent="0.3">
      <c r="F289" s="399"/>
      <c r="G289" s="400"/>
      <c r="H289" s="400"/>
      <c r="I289" s="400"/>
      <c r="J289" s="400"/>
      <c r="K289" s="400"/>
      <c r="L289" s="400"/>
      <c r="M289" s="400"/>
      <c r="N289" s="400"/>
      <c r="U289" s="401"/>
      <c r="V289" s="647"/>
      <c r="W289" s="402"/>
      <c r="X289" s="402"/>
      <c r="Y289" s="402"/>
      <c r="Z289" s="402"/>
      <c r="AA289" s="402"/>
      <c r="AB289" s="402"/>
      <c r="AC289" s="402"/>
      <c r="AD289" s="402"/>
      <c r="AE289" s="402"/>
      <c r="AF289" s="402"/>
      <c r="AG289" s="402"/>
      <c r="AH289" s="402"/>
      <c r="AI289" s="402"/>
      <c r="AJ289" s="402"/>
      <c r="AK289" s="402"/>
      <c r="AL289" s="403"/>
      <c r="AM289" s="648"/>
      <c r="AN289" s="648"/>
      <c r="AO289" s="648"/>
      <c r="AP289" s="648"/>
      <c r="AQ289" s="648"/>
      <c r="AR289" s="648"/>
      <c r="AS289" s="648"/>
      <c r="AT289" s="648"/>
      <c r="AU289" s="648"/>
      <c r="AV289" s="648"/>
      <c r="AW289" s="648"/>
      <c r="AX289" s="648"/>
      <c r="AY289" s="403"/>
      <c r="AZ289" s="404"/>
      <c r="BA289" s="363"/>
      <c r="BB289" s="363"/>
      <c r="BC289" s="363"/>
      <c r="BD289" s="363"/>
      <c r="BE289" s="363"/>
      <c r="BF289" s="363"/>
      <c r="BG289" s="363"/>
      <c r="BH289" s="363"/>
      <c r="BI289" s="363"/>
      <c r="BJ289" s="363"/>
    </row>
    <row r="290" spans="6:62" ht="93" customHeight="1" x14ac:dyDescent="0.3">
      <c r="F290" s="399"/>
      <c r="G290" s="400"/>
      <c r="H290" s="400"/>
      <c r="I290" s="400"/>
      <c r="J290" s="400"/>
      <c r="K290" s="400"/>
      <c r="L290" s="400"/>
      <c r="M290" s="400"/>
      <c r="N290" s="400"/>
      <c r="U290" s="401"/>
      <c r="V290" s="647"/>
      <c r="W290" s="402"/>
      <c r="X290" s="402"/>
      <c r="Y290" s="402"/>
      <c r="Z290" s="402"/>
      <c r="AA290" s="402"/>
      <c r="AB290" s="402"/>
      <c r="AC290" s="402"/>
      <c r="AD290" s="402"/>
      <c r="AE290" s="402"/>
      <c r="AF290" s="402"/>
      <c r="AG290" s="402"/>
      <c r="AH290" s="402"/>
      <c r="AI290" s="402"/>
      <c r="AJ290" s="402"/>
      <c r="AK290" s="402"/>
      <c r="AL290" s="403"/>
      <c r="AM290" s="648"/>
      <c r="AN290" s="648"/>
      <c r="AO290" s="648"/>
      <c r="AP290" s="648"/>
      <c r="AQ290" s="648"/>
      <c r="AR290" s="648"/>
      <c r="AS290" s="648"/>
      <c r="AT290" s="648"/>
      <c r="AU290" s="648"/>
      <c r="AV290" s="648"/>
      <c r="AW290" s="648"/>
      <c r="AX290" s="648"/>
      <c r="AY290" s="403"/>
      <c r="AZ290" s="404"/>
      <c r="BA290" s="363"/>
      <c r="BB290" s="363"/>
      <c r="BC290" s="363"/>
      <c r="BD290" s="363"/>
      <c r="BE290" s="363"/>
      <c r="BF290" s="363"/>
      <c r="BG290" s="363"/>
      <c r="BH290" s="363"/>
      <c r="BI290" s="363"/>
      <c r="BJ290" s="363"/>
    </row>
    <row r="291" spans="6:62" ht="93" customHeight="1" x14ac:dyDescent="0.3">
      <c r="F291" s="399"/>
      <c r="G291" s="400"/>
      <c r="H291" s="400"/>
      <c r="I291" s="400"/>
      <c r="J291" s="400"/>
      <c r="K291" s="400"/>
      <c r="L291" s="400"/>
      <c r="M291" s="400"/>
      <c r="N291" s="400"/>
      <c r="U291" s="401"/>
      <c r="V291" s="647"/>
      <c r="W291" s="402"/>
      <c r="X291" s="402"/>
      <c r="Y291" s="402"/>
      <c r="Z291" s="402"/>
      <c r="AA291" s="402"/>
      <c r="AB291" s="402"/>
      <c r="AC291" s="402"/>
      <c r="AD291" s="402"/>
      <c r="AE291" s="402"/>
      <c r="AF291" s="402"/>
      <c r="AG291" s="402"/>
      <c r="AH291" s="402"/>
      <c r="AI291" s="402"/>
      <c r="AJ291" s="402"/>
      <c r="AK291" s="402"/>
      <c r="AL291" s="403"/>
      <c r="AM291" s="648"/>
      <c r="AN291" s="648"/>
      <c r="AO291" s="648"/>
      <c r="AP291" s="648"/>
      <c r="AQ291" s="648"/>
      <c r="AR291" s="648"/>
      <c r="AS291" s="648"/>
      <c r="AT291" s="648"/>
      <c r="AU291" s="648"/>
      <c r="AV291" s="648"/>
      <c r="AW291" s="648"/>
      <c r="AX291" s="648"/>
      <c r="AY291" s="403"/>
      <c r="AZ291" s="404"/>
      <c r="BA291" s="363"/>
      <c r="BB291" s="363"/>
      <c r="BC291" s="363"/>
      <c r="BD291" s="363"/>
      <c r="BE291" s="363"/>
      <c r="BF291" s="363"/>
      <c r="BG291" s="363"/>
      <c r="BH291" s="363"/>
      <c r="BI291" s="363"/>
      <c r="BJ291" s="363"/>
    </row>
    <row r="292" spans="6:62" ht="93" customHeight="1" x14ac:dyDescent="0.3">
      <c r="F292" s="399"/>
      <c r="G292" s="400"/>
      <c r="H292" s="400"/>
      <c r="I292" s="400"/>
      <c r="J292" s="400"/>
      <c r="K292" s="400"/>
      <c r="L292" s="400"/>
      <c r="M292" s="400"/>
      <c r="N292" s="400"/>
      <c r="U292" s="401"/>
      <c r="V292" s="647"/>
      <c r="W292" s="402"/>
      <c r="X292" s="402"/>
      <c r="Y292" s="402"/>
      <c r="Z292" s="402"/>
      <c r="AA292" s="402"/>
      <c r="AB292" s="402"/>
      <c r="AC292" s="402"/>
      <c r="AD292" s="402"/>
      <c r="AE292" s="402"/>
      <c r="AF292" s="402"/>
      <c r="AG292" s="402"/>
      <c r="AH292" s="402"/>
      <c r="AI292" s="402"/>
      <c r="AJ292" s="402"/>
      <c r="AK292" s="402"/>
      <c r="AL292" s="403"/>
      <c r="AM292" s="648"/>
      <c r="AN292" s="648"/>
      <c r="AO292" s="648"/>
      <c r="AP292" s="648"/>
      <c r="AQ292" s="648"/>
      <c r="AR292" s="648"/>
      <c r="AS292" s="648"/>
      <c r="AT292" s="648"/>
      <c r="AU292" s="648"/>
      <c r="AV292" s="648"/>
      <c r="AW292" s="648"/>
      <c r="AX292" s="648"/>
      <c r="AY292" s="403"/>
      <c r="AZ292" s="404"/>
      <c r="BA292" s="363"/>
      <c r="BB292" s="363"/>
      <c r="BC292" s="363"/>
      <c r="BD292" s="363"/>
      <c r="BE292" s="363"/>
      <c r="BF292" s="363"/>
      <c r="BG292" s="363"/>
      <c r="BH292" s="363"/>
      <c r="BI292" s="363"/>
      <c r="BJ292" s="363"/>
    </row>
    <row r="293" spans="6:62" ht="93" customHeight="1" x14ac:dyDescent="0.3">
      <c r="F293" s="399"/>
      <c r="G293" s="400"/>
      <c r="H293" s="400"/>
      <c r="I293" s="400"/>
      <c r="J293" s="400"/>
      <c r="K293" s="400"/>
      <c r="L293" s="400"/>
      <c r="M293" s="400"/>
      <c r="N293" s="400"/>
      <c r="U293" s="401"/>
      <c r="V293" s="647"/>
      <c r="W293" s="402"/>
      <c r="X293" s="402"/>
      <c r="Y293" s="402"/>
      <c r="Z293" s="402"/>
      <c r="AA293" s="402"/>
      <c r="AB293" s="402"/>
      <c r="AC293" s="402"/>
      <c r="AD293" s="402"/>
      <c r="AE293" s="402"/>
      <c r="AF293" s="402"/>
      <c r="AG293" s="402"/>
      <c r="AH293" s="402"/>
      <c r="AI293" s="402"/>
      <c r="AJ293" s="402"/>
      <c r="AK293" s="402"/>
      <c r="AL293" s="403"/>
      <c r="AM293" s="648"/>
      <c r="AN293" s="648"/>
      <c r="AO293" s="648"/>
      <c r="AP293" s="648"/>
      <c r="AQ293" s="648"/>
      <c r="AR293" s="648"/>
      <c r="AS293" s="648"/>
      <c r="AT293" s="648"/>
      <c r="AU293" s="648"/>
      <c r="AV293" s="648"/>
      <c r="AW293" s="648"/>
      <c r="AX293" s="648"/>
      <c r="AY293" s="403"/>
      <c r="AZ293" s="404"/>
      <c r="BA293" s="363"/>
      <c r="BB293" s="363"/>
      <c r="BC293" s="363"/>
      <c r="BD293" s="363"/>
      <c r="BE293" s="363"/>
      <c r="BF293" s="363"/>
      <c r="BG293" s="363"/>
      <c r="BH293" s="363"/>
      <c r="BI293" s="363"/>
      <c r="BJ293" s="363"/>
    </row>
    <row r="294" spans="6:62" ht="93" customHeight="1" x14ac:dyDescent="0.3">
      <c r="F294" s="399"/>
      <c r="G294" s="400"/>
      <c r="H294" s="400"/>
      <c r="I294" s="400"/>
      <c r="J294" s="400"/>
      <c r="K294" s="400"/>
      <c r="L294" s="400"/>
      <c r="M294" s="400"/>
      <c r="N294" s="400"/>
      <c r="U294" s="401"/>
      <c r="V294" s="647"/>
      <c r="W294" s="402"/>
      <c r="X294" s="402"/>
      <c r="Y294" s="402"/>
      <c r="Z294" s="402"/>
      <c r="AA294" s="402"/>
      <c r="AB294" s="402"/>
      <c r="AC294" s="402"/>
      <c r="AD294" s="402"/>
      <c r="AE294" s="402"/>
      <c r="AF294" s="402"/>
      <c r="AG294" s="402"/>
      <c r="AH294" s="402"/>
      <c r="AI294" s="402"/>
      <c r="AJ294" s="402"/>
      <c r="AK294" s="402"/>
      <c r="AL294" s="403"/>
      <c r="AM294" s="648"/>
      <c r="AN294" s="648"/>
      <c r="AO294" s="648"/>
      <c r="AP294" s="648"/>
      <c r="AQ294" s="648"/>
      <c r="AR294" s="648"/>
      <c r="AS294" s="648"/>
      <c r="AT294" s="648"/>
      <c r="AU294" s="648"/>
      <c r="AV294" s="648"/>
      <c r="AW294" s="648"/>
      <c r="AX294" s="648"/>
      <c r="AY294" s="403"/>
      <c r="AZ294" s="404"/>
      <c r="BA294" s="363"/>
      <c r="BB294" s="363"/>
      <c r="BC294" s="363"/>
      <c r="BD294" s="363"/>
      <c r="BE294" s="363"/>
      <c r="BF294" s="363"/>
      <c r="BG294" s="363"/>
      <c r="BH294" s="363"/>
      <c r="BI294" s="363"/>
      <c r="BJ294" s="363"/>
    </row>
    <row r="295" spans="6:62" ht="93" customHeight="1" x14ac:dyDescent="0.3">
      <c r="F295" s="399"/>
      <c r="G295" s="400"/>
      <c r="H295" s="400"/>
      <c r="I295" s="400"/>
      <c r="J295" s="400"/>
      <c r="K295" s="400"/>
      <c r="L295" s="400"/>
      <c r="M295" s="400"/>
      <c r="N295" s="400"/>
      <c r="U295" s="401"/>
      <c r="V295" s="647"/>
      <c r="W295" s="402"/>
      <c r="X295" s="402"/>
      <c r="Y295" s="402"/>
      <c r="Z295" s="402"/>
      <c r="AA295" s="402"/>
      <c r="AB295" s="402"/>
      <c r="AC295" s="402"/>
      <c r="AD295" s="402"/>
      <c r="AE295" s="402"/>
      <c r="AF295" s="402"/>
      <c r="AG295" s="402"/>
      <c r="AH295" s="402"/>
      <c r="AI295" s="402"/>
      <c r="AJ295" s="402"/>
      <c r="AK295" s="402"/>
      <c r="AL295" s="403"/>
      <c r="AM295" s="648"/>
      <c r="AN295" s="648"/>
      <c r="AO295" s="648"/>
      <c r="AP295" s="648"/>
      <c r="AQ295" s="648"/>
      <c r="AR295" s="648"/>
      <c r="AS295" s="648"/>
      <c r="AT295" s="648"/>
      <c r="AU295" s="648"/>
      <c r="AV295" s="648"/>
      <c r="AW295" s="648"/>
      <c r="AX295" s="648"/>
      <c r="AY295" s="403"/>
      <c r="AZ295" s="404"/>
      <c r="BA295" s="363"/>
      <c r="BB295" s="363"/>
      <c r="BC295" s="363"/>
      <c r="BD295" s="363"/>
      <c r="BE295" s="363"/>
      <c r="BF295" s="363"/>
      <c r="BG295" s="363"/>
      <c r="BH295" s="363"/>
      <c r="BI295" s="363"/>
      <c r="BJ295" s="363"/>
    </row>
    <row r="296" spans="6:62" ht="93" customHeight="1" x14ac:dyDescent="0.3">
      <c r="F296" s="399"/>
      <c r="G296" s="400"/>
      <c r="H296" s="400"/>
      <c r="I296" s="400"/>
      <c r="J296" s="400"/>
      <c r="K296" s="400"/>
      <c r="L296" s="400"/>
      <c r="M296" s="400"/>
      <c r="N296" s="400"/>
      <c r="U296" s="401"/>
      <c r="V296" s="647"/>
      <c r="W296" s="402"/>
      <c r="X296" s="402"/>
      <c r="Y296" s="402"/>
      <c r="Z296" s="402"/>
      <c r="AA296" s="402"/>
      <c r="AB296" s="402"/>
      <c r="AC296" s="402"/>
      <c r="AD296" s="402"/>
      <c r="AE296" s="402"/>
      <c r="AF296" s="402"/>
      <c r="AG296" s="402"/>
      <c r="AH296" s="402"/>
      <c r="AI296" s="402"/>
      <c r="AJ296" s="402"/>
      <c r="AK296" s="402"/>
      <c r="AL296" s="403"/>
      <c r="AM296" s="648"/>
      <c r="AN296" s="648"/>
      <c r="AO296" s="648"/>
      <c r="AP296" s="648"/>
      <c r="AQ296" s="648"/>
      <c r="AR296" s="648"/>
      <c r="AS296" s="648"/>
      <c r="AT296" s="648"/>
      <c r="AU296" s="648"/>
      <c r="AV296" s="648"/>
      <c r="AW296" s="648"/>
      <c r="AX296" s="648"/>
      <c r="AY296" s="403"/>
      <c r="AZ296" s="404"/>
      <c r="BA296" s="363"/>
      <c r="BB296" s="363"/>
      <c r="BC296" s="363"/>
      <c r="BD296" s="363"/>
      <c r="BE296" s="363"/>
      <c r="BF296" s="363"/>
      <c r="BG296" s="363"/>
      <c r="BH296" s="363"/>
      <c r="BI296" s="363"/>
      <c r="BJ296" s="363"/>
    </row>
    <row r="297" spans="6:62" ht="93" customHeight="1" x14ac:dyDescent="0.3">
      <c r="F297" s="399"/>
      <c r="G297" s="400"/>
      <c r="H297" s="400"/>
      <c r="I297" s="400"/>
      <c r="J297" s="400"/>
      <c r="K297" s="400"/>
      <c r="L297" s="400"/>
      <c r="M297" s="400"/>
      <c r="N297" s="400"/>
      <c r="U297" s="401"/>
      <c r="V297" s="647"/>
      <c r="W297" s="402"/>
      <c r="X297" s="402"/>
      <c r="Y297" s="402"/>
      <c r="Z297" s="402"/>
      <c r="AA297" s="402"/>
      <c r="AB297" s="402"/>
      <c r="AC297" s="402"/>
      <c r="AD297" s="402"/>
      <c r="AE297" s="402"/>
      <c r="AF297" s="402"/>
      <c r="AG297" s="402"/>
      <c r="AH297" s="402"/>
      <c r="AI297" s="402"/>
      <c r="AJ297" s="402"/>
      <c r="AK297" s="402"/>
      <c r="AL297" s="403"/>
      <c r="AM297" s="648"/>
      <c r="AN297" s="648"/>
      <c r="AO297" s="648"/>
      <c r="AP297" s="648"/>
      <c r="AQ297" s="648"/>
      <c r="AR297" s="648"/>
      <c r="AS297" s="648"/>
      <c r="AT297" s="648"/>
      <c r="AU297" s="648"/>
      <c r="AV297" s="648"/>
      <c r="AW297" s="648"/>
      <c r="AX297" s="648"/>
      <c r="AY297" s="403"/>
      <c r="AZ297" s="404"/>
      <c r="BA297" s="363"/>
      <c r="BB297" s="363"/>
      <c r="BC297" s="363"/>
      <c r="BD297" s="363"/>
      <c r="BE297" s="363"/>
      <c r="BF297" s="363"/>
      <c r="BG297" s="363"/>
      <c r="BH297" s="363"/>
      <c r="BI297" s="363"/>
      <c r="BJ297" s="363"/>
    </row>
    <row r="298" spans="6:62" ht="93" customHeight="1" x14ac:dyDescent="0.3">
      <c r="F298" s="399"/>
      <c r="G298" s="400"/>
      <c r="H298" s="400"/>
      <c r="I298" s="400"/>
      <c r="J298" s="400"/>
      <c r="K298" s="400"/>
      <c r="L298" s="400"/>
      <c r="M298" s="400"/>
      <c r="N298" s="400"/>
      <c r="U298" s="401"/>
      <c r="V298" s="647"/>
      <c r="W298" s="402"/>
      <c r="X298" s="402"/>
      <c r="Y298" s="402"/>
      <c r="Z298" s="402"/>
      <c r="AA298" s="402"/>
      <c r="AB298" s="402"/>
      <c r="AC298" s="402"/>
      <c r="AD298" s="402"/>
      <c r="AE298" s="402"/>
      <c r="AF298" s="402"/>
      <c r="AG298" s="402"/>
      <c r="AH298" s="402"/>
      <c r="AI298" s="402"/>
      <c r="AJ298" s="402"/>
      <c r="AK298" s="402"/>
      <c r="AL298" s="403"/>
      <c r="AM298" s="648"/>
      <c r="AN298" s="648"/>
      <c r="AO298" s="648"/>
      <c r="AP298" s="648"/>
      <c r="AQ298" s="648"/>
      <c r="AR298" s="648"/>
      <c r="AS298" s="648"/>
      <c r="AT298" s="648"/>
      <c r="AU298" s="648"/>
      <c r="AV298" s="648"/>
      <c r="AW298" s="648"/>
      <c r="AX298" s="648"/>
      <c r="AY298" s="403"/>
      <c r="AZ298" s="404"/>
      <c r="BA298" s="363"/>
      <c r="BB298" s="363"/>
      <c r="BC298" s="363"/>
      <c r="BD298" s="363"/>
      <c r="BE298" s="363"/>
      <c r="BF298" s="363"/>
      <c r="BG298" s="363"/>
      <c r="BH298" s="363"/>
      <c r="BI298" s="363"/>
      <c r="BJ298" s="363"/>
    </row>
    <row r="299" spans="6:62" ht="93" customHeight="1" x14ac:dyDescent="0.3">
      <c r="F299" s="399"/>
      <c r="G299" s="400"/>
      <c r="H299" s="400"/>
      <c r="I299" s="400"/>
      <c r="J299" s="400"/>
      <c r="K299" s="400"/>
      <c r="L299" s="400"/>
      <c r="M299" s="400"/>
      <c r="N299" s="400"/>
      <c r="U299" s="401"/>
      <c r="V299" s="647"/>
      <c r="W299" s="402"/>
      <c r="X299" s="402"/>
      <c r="Y299" s="402"/>
      <c r="Z299" s="402"/>
      <c r="AA299" s="402"/>
      <c r="AB299" s="402"/>
      <c r="AC299" s="402"/>
      <c r="AD299" s="402"/>
      <c r="AE299" s="402"/>
      <c r="AF299" s="402"/>
      <c r="AG299" s="402"/>
      <c r="AH299" s="402"/>
      <c r="AI299" s="402"/>
      <c r="AJ299" s="402"/>
      <c r="AK299" s="402"/>
      <c r="AL299" s="403"/>
      <c r="AM299" s="648"/>
      <c r="AN299" s="648"/>
      <c r="AO299" s="648"/>
      <c r="AP299" s="648"/>
      <c r="AQ299" s="648"/>
      <c r="AR299" s="648"/>
      <c r="AS299" s="648"/>
      <c r="AT299" s="648"/>
      <c r="AU299" s="648"/>
      <c r="AV299" s="648"/>
      <c r="AW299" s="648"/>
      <c r="AX299" s="648"/>
      <c r="AY299" s="403"/>
      <c r="AZ299" s="404"/>
      <c r="BA299" s="363"/>
      <c r="BB299" s="363"/>
      <c r="BC299" s="363"/>
      <c r="BD299" s="363"/>
      <c r="BE299" s="363"/>
      <c r="BF299" s="363"/>
      <c r="BG299" s="363"/>
      <c r="BH299" s="363"/>
      <c r="BI299" s="363"/>
      <c r="BJ299" s="363"/>
    </row>
    <row r="300" spans="6:62" ht="93" customHeight="1" x14ac:dyDescent="0.3">
      <c r="F300" s="399"/>
      <c r="G300" s="400"/>
      <c r="H300" s="400"/>
      <c r="I300" s="400"/>
      <c r="J300" s="400"/>
      <c r="K300" s="400"/>
      <c r="L300" s="400"/>
      <c r="M300" s="400"/>
      <c r="N300" s="400"/>
      <c r="U300" s="401"/>
      <c r="V300" s="647"/>
      <c r="W300" s="402"/>
      <c r="X300" s="402"/>
      <c r="Y300" s="402"/>
      <c r="Z300" s="402"/>
      <c r="AA300" s="402"/>
      <c r="AB300" s="402"/>
      <c r="AC300" s="402"/>
      <c r="AD300" s="402"/>
      <c r="AE300" s="402"/>
      <c r="AF300" s="402"/>
      <c r="AG300" s="402"/>
      <c r="AH300" s="402"/>
      <c r="AI300" s="402"/>
      <c r="AJ300" s="402"/>
      <c r="AK300" s="402"/>
      <c r="AL300" s="403"/>
      <c r="AM300" s="648"/>
      <c r="AN300" s="648"/>
      <c r="AO300" s="648"/>
      <c r="AP300" s="648"/>
      <c r="AQ300" s="648"/>
      <c r="AR300" s="648"/>
      <c r="AS300" s="648"/>
      <c r="AT300" s="648"/>
      <c r="AU300" s="648"/>
      <c r="AV300" s="648"/>
      <c r="AW300" s="648"/>
      <c r="AX300" s="648"/>
      <c r="AY300" s="403"/>
      <c r="AZ300" s="404"/>
      <c r="BA300" s="363"/>
      <c r="BB300" s="363"/>
      <c r="BC300" s="363"/>
      <c r="BD300" s="363"/>
      <c r="BE300" s="363"/>
      <c r="BF300" s="363"/>
      <c r="BG300" s="363"/>
      <c r="BH300" s="363"/>
      <c r="BI300" s="363"/>
      <c r="BJ300" s="363"/>
    </row>
    <row r="301" spans="6:62" ht="93" customHeight="1" x14ac:dyDescent="0.3">
      <c r="F301" s="399"/>
      <c r="G301" s="400"/>
      <c r="H301" s="400"/>
      <c r="I301" s="400"/>
      <c r="J301" s="400"/>
      <c r="K301" s="400"/>
      <c r="L301" s="400"/>
      <c r="M301" s="400"/>
      <c r="N301" s="400"/>
      <c r="U301" s="401"/>
      <c r="V301" s="647"/>
      <c r="W301" s="402"/>
      <c r="X301" s="402"/>
      <c r="Y301" s="402"/>
      <c r="Z301" s="402"/>
      <c r="AA301" s="402"/>
      <c r="AB301" s="402"/>
      <c r="AC301" s="402"/>
      <c r="AD301" s="402"/>
      <c r="AE301" s="402"/>
      <c r="AF301" s="402"/>
      <c r="AG301" s="402"/>
      <c r="AH301" s="402"/>
      <c r="AI301" s="402"/>
      <c r="AJ301" s="402"/>
      <c r="AK301" s="402"/>
      <c r="AL301" s="403"/>
      <c r="AM301" s="648"/>
      <c r="AN301" s="648"/>
      <c r="AO301" s="648"/>
      <c r="AP301" s="648"/>
      <c r="AQ301" s="648"/>
      <c r="AR301" s="648"/>
      <c r="AS301" s="648"/>
      <c r="AT301" s="648"/>
      <c r="AU301" s="648"/>
      <c r="AV301" s="648"/>
      <c r="AW301" s="648"/>
      <c r="AX301" s="648"/>
      <c r="AY301" s="403"/>
      <c r="AZ301" s="404"/>
      <c r="BA301" s="363"/>
      <c r="BB301" s="363"/>
      <c r="BC301" s="363"/>
      <c r="BD301" s="363"/>
      <c r="BE301" s="363"/>
      <c r="BF301" s="363"/>
      <c r="BG301" s="363"/>
      <c r="BH301" s="363"/>
      <c r="BI301" s="363"/>
      <c r="BJ301" s="363"/>
    </row>
    <row r="302" spans="6:62" ht="93" customHeight="1" x14ac:dyDescent="0.3">
      <c r="F302" s="399"/>
      <c r="G302" s="400"/>
      <c r="H302" s="400"/>
      <c r="I302" s="400"/>
      <c r="J302" s="400"/>
      <c r="K302" s="400"/>
      <c r="L302" s="400"/>
      <c r="M302" s="400"/>
      <c r="N302" s="400"/>
      <c r="U302" s="401"/>
      <c r="V302" s="647"/>
      <c r="W302" s="402"/>
      <c r="X302" s="402"/>
      <c r="Y302" s="402"/>
      <c r="Z302" s="402"/>
      <c r="AA302" s="402"/>
      <c r="AB302" s="402"/>
      <c r="AC302" s="402"/>
      <c r="AD302" s="402"/>
      <c r="AE302" s="402"/>
      <c r="AF302" s="402"/>
      <c r="AG302" s="402"/>
      <c r="AH302" s="402"/>
      <c r="AI302" s="402"/>
      <c r="AJ302" s="402"/>
      <c r="AK302" s="402"/>
      <c r="AL302" s="403"/>
      <c r="AM302" s="648"/>
      <c r="AN302" s="648"/>
      <c r="AO302" s="648"/>
      <c r="AP302" s="648"/>
      <c r="AQ302" s="648"/>
      <c r="AR302" s="648"/>
      <c r="AS302" s="648"/>
      <c r="AT302" s="648"/>
      <c r="AU302" s="648"/>
      <c r="AV302" s="648"/>
      <c r="AW302" s="648"/>
      <c r="AX302" s="648"/>
      <c r="AY302" s="403"/>
      <c r="AZ302" s="404"/>
      <c r="BA302" s="363"/>
      <c r="BB302" s="363"/>
      <c r="BC302" s="363"/>
      <c r="BD302" s="363"/>
      <c r="BE302" s="363"/>
      <c r="BF302" s="363"/>
      <c r="BG302" s="363"/>
      <c r="BH302" s="363"/>
      <c r="BI302" s="363"/>
      <c r="BJ302" s="363"/>
    </row>
    <row r="303" spans="6:62" ht="93" customHeight="1" x14ac:dyDescent="0.3">
      <c r="F303" s="399"/>
      <c r="G303" s="400"/>
      <c r="H303" s="400"/>
      <c r="I303" s="400"/>
      <c r="J303" s="400"/>
      <c r="K303" s="400"/>
      <c r="L303" s="400"/>
      <c r="M303" s="400"/>
      <c r="N303" s="400"/>
      <c r="U303" s="401"/>
      <c r="V303" s="647"/>
      <c r="W303" s="402"/>
      <c r="X303" s="402"/>
      <c r="Y303" s="402"/>
      <c r="Z303" s="402"/>
      <c r="AA303" s="402"/>
      <c r="AB303" s="402"/>
      <c r="AC303" s="402"/>
      <c r="AD303" s="402"/>
      <c r="AE303" s="402"/>
      <c r="AF303" s="402"/>
      <c r="AG303" s="402"/>
      <c r="AH303" s="402"/>
      <c r="AI303" s="402"/>
      <c r="AJ303" s="402"/>
      <c r="AK303" s="402"/>
      <c r="AL303" s="403"/>
      <c r="AM303" s="648"/>
      <c r="AN303" s="648"/>
      <c r="AO303" s="648"/>
      <c r="AP303" s="648"/>
      <c r="AQ303" s="648"/>
      <c r="AR303" s="648"/>
      <c r="AS303" s="648"/>
      <c r="AT303" s="648"/>
      <c r="AU303" s="648"/>
      <c r="AV303" s="648"/>
      <c r="AW303" s="648"/>
      <c r="AX303" s="648"/>
      <c r="AY303" s="403"/>
      <c r="AZ303" s="404"/>
      <c r="BA303" s="363"/>
      <c r="BB303" s="363"/>
      <c r="BC303" s="363"/>
      <c r="BD303" s="363"/>
      <c r="BE303" s="363"/>
      <c r="BF303" s="363"/>
      <c r="BG303" s="363"/>
      <c r="BH303" s="363"/>
      <c r="BI303" s="363"/>
      <c r="BJ303" s="363"/>
    </row>
    <row r="304" spans="6:62" ht="93" customHeight="1" x14ac:dyDescent="0.3">
      <c r="F304" s="399"/>
      <c r="G304" s="400"/>
      <c r="H304" s="400"/>
      <c r="I304" s="400"/>
      <c r="J304" s="400"/>
      <c r="K304" s="400"/>
      <c r="L304" s="400"/>
      <c r="M304" s="400"/>
      <c r="N304" s="400"/>
      <c r="U304" s="401"/>
      <c r="V304" s="647"/>
      <c r="W304" s="402"/>
      <c r="X304" s="402"/>
      <c r="Y304" s="402"/>
      <c r="Z304" s="402"/>
      <c r="AA304" s="402"/>
      <c r="AB304" s="402"/>
      <c r="AC304" s="402"/>
      <c r="AD304" s="402"/>
      <c r="AE304" s="402"/>
      <c r="AF304" s="402"/>
      <c r="AG304" s="402"/>
      <c r="AH304" s="402"/>
      <c r="AI304" s="402"/>
      <c r="AJ304" s="402"/>
      <c r="AK304" s="402"/>
      <c r="AL304" s="403"/>
      <c r="AM304" s="648"/>
      <c r="AN304" s="648"/>
      <c r="AO304" s="648"/>
      <c r="AP304" s="648"/>
      <c r="AQ304" s="648"/>
      <c r="AR304" s="648"/>
      <c r="AS304" s="648"/>
      <c r="AT304" s="648"/>
      <c r="AU304" s="648"/>
      <c r="AV304" s="648"/>
      <c r="AW304" s="648"/>
      <c r="AX304" s="648"/>
      <c r="AY304" s="403"/>
      <c r="AZ304" s="404"/>
      <c r="BA304" s="363"/>
      <c r="BB304" s="363"/>
      <c r="BC304" s="363"/>
      <c r="BD304" s="363"/>
      <c r="BE304" s="363"/>
      <c r="BF304" s="363"/>
      <c r="BG304" s="363"/>
      <c r="BH304" s="363"/>
      <c r="BI304" s="363"/>
      <c r="BJ304" s="363"/>
    </row>
    <row r="305" spans="6:62" ht="93" customHeight="1" x14ac:dyDescent="0.3">
      <c r="F305" s="399"/>
      <c r="G305" s="400"/>
      <c r="H305" s="400"/>
      <c r="I305" s="400"/>
      <c r="J305" s="400"/>
      <c r="K305" s="400"/>
      <c r="L305" s="400"/>
      <c r="M305" s="400"/>
      <c r="N305" s="400"/>
      <c r="U305" s="401"/>
      <c r="V305" s="647"/>
      <c r="W305" s="402"/>
      <c r="X305" s="402"/>
      <c r="Y305" s="402"/>
      <c r="Z305" s="402"/>
      <c r="AA305" s="402"/>
      <c r="AB305" s="402"/>
      <c r="AC305" s="402"/>
      <c r="AD305" s="402"/>
      <c r="AE305" s="402"/>
      <c r="AF305" s="402"/>
      <c r="AG305" s="402"/>
      <c r="AH305" s="402"/>
      <c r="AI305" s="402"/>
      <c r="AJ305" s="402"/>
      <c r="AK305" s="402"/>
      <c r="AL305" s="403"/>
      <c r="AM305" s="648"/>
      <c r="AN305" s="648"/>
      <c r="AO305" s="648"/>
      <c r="AP305" s="648"/>
      <c r="AQ305" s="648"/>
      <c r="AR305" s="648"/>
      <c r="AS305" s="648"/>
      <c r="AT305" s="648"/>
      <c r="AU305" s="648"/>
      <c r="AV305" s="648"/>
      <c r="AW305" s="648"/>
      <c r="AX305" s="648"/>
      <c r="AY305" s="403"/>
      <c r="AZ305" s="404"/>
      <c r="BA305" s="363"/>
      <c r="BB305" s="363"/>
      <c r="BC305" s="363"/>
      <c r="BD305" s="363"/>
      <c r="BE305" s="363"/>
      <c r="BF305" s="363"/>
      <c r="BG305" s="363"/>
      <c r="BH305" s="363"/>
      <c r="BI305" s="363"/>
      <c r="BJ305" s="363"/>
    </row>
    <row r="306" spans="6:62" ht="93" customHeight="1" x14ac:dyDescent="0.3">
      <c r="F306" s="399"/>
      <c r="G306" s="400"/>
      <c r="H306" s="400"/>
      <c r="I306" s="400"/>
      <c r="J306" s="400"/>
      <c r="K306" s="400"/>
      <c r="L306" s="400"/>
      <c r="M306" s="400"/>
      <c r="N306" s="400"/>
      <c r="U306" s="401"/>
      <c r="V306" s="647"/>
      <c r="W306" s="402"/>
      <c r="X306" s="402"/>
      <c r="Y306" s="402"/>
      <c r="Z306" s="402"/>
      <c r="AA306" s="402"/>
      <c r="AB306" s="402"/>
      <c r="AC306" s="402"/>
      <c r="AD306" s="402"/>
      <c r="AE306" s="402"/>
      <c r="AF306" s="402"/>
      <c r="AG306" s="402"/>
      <c r="AH306" s="402"/>
      <c r="AI306" s="402"/>
      <c r="AJ306" s="402"/>
      <c r="AK306" s="402"/>
      <c r="AL306" s="403"/>
      <c r="AM306" s="648"/>
      <c r="AN306" s="648"/>
      <c r="AO306" s="648"/>
      <c r="AP306" s="648"/>
      <c r="AQ306" s="648"/>
      <c r="AR306" s="648"/>
      <c r="AS306" s="648"/>
      <c r="AT306" s="648"/>
      <c r="AU306" s="648"/>
      <c r="AV306" s="648"/>
      <c r="AW306" s="648"/>
      <c r="AX306" s="648"/>
      <c r="AY306" s="403"/>
      <c r="AZ306" s="404"/>
      <c r="BA306" s="363"/>
      <c r="BB306" s="363"/>
      <c r="BC306" s="363"/>
      <c r="BD306" s="363"/>
      <c r="BE306" s="363"/>
      <c r="BF306" s="363"/>
      <c r="BG306" s="363"/>
      <c r="BH306" s="363"/>
      <c r="BI306" s="363"/>
      <c r="BJ306" s="363"/>
    </row>
    <row r="307" spans="6:62" ht="93" customHeight="1" x14ac:dyDescent="0.3">
      <c r="F307" s="399"/>
      <c r="G307" s="400"/>
      <c r="H307" s="400"/>
      <c r="I307" s="400"/>
      <c r="J307" s="400"/>
      <c r="K307" s="400"/>
      <c r="L307" s="400"/>
      <c r="M307" s="400"/>
      <c r="N307" s="400"/>
      <c r="U307" s="401"/>
      <c r="V307" s="647"/>
      <c r="W307" s="402"/>
      <c r="X307" s="402"/>
      <c r="Y307" s="402"/>
      <c r="Z307" s="402"/>
      <c r="AA307" s="402"/>
      <c r="AB307" s="402"/>
      <c r="AC307" s="402"/>
      <c r="AD307" s="402"/>
      <c r="AE307" s="402"/>
      <c r="AF307" s="402"/>
      <c r="AG307" s="402"/>
      <c r="AH307" s="402"/>
      <c r="AI307" s="402"/>
      <c r="AJ307" s="402"/>
      <c r="AK307" s="402"/>
      <c r="AL307" s="403"/>
      <c r="AM307" s="648"/>
      <c r="AN307" s="648"/>
      <c r="AO307" s="648"/>
      <c r="AP307" s="648"/>
      <c r="AQ307" s="648"/>
      <c r="AR307" s="648"/>
      <c r="AS307" s="648"/>
      <c r="AT307" s="648"/>
      <c r="AU307" s="648"/>
      <c r="AV307" s="648"/>
      <c r="AW307" s="648"/>
      <c r="AX307" s="648"/>
      <c r="AY307" s="403"/>
      <c r="AZ307" s="404"/>
      <c r="BA307" s="363"/>
      <c r="BB307" s="363"/>
      <c r="BC307" s="363"/>
      <c r="BD307" s="363"/>
      <c r="BE307" s="363"/>
      <c r="BF307" s="363"/>
      <c r="BG307" s="363"/>
      <c r="BH307" s="363"/>
      <c r="BI307" s="363"/>
      <c r="BJ307" s="363"/>
    </row>
    <row r="308" spans="6:62" ht="93" customHeight="1" x14ac:dyDescent="0.3">
      <c r="F308" s="399"/>
      <c r="G308" s="400"/>
      <c r="H308" s="400"/>
      <c r="I308" s="400"/>
      <c r="J308" s="400"/>
      <c r="K308" s="400"/>
      <c r="L308" s="400"/>
      <c r="M308" s="400"/>
      <c r="N308" s="400"/>
      <c r="U308" s="401"/>
      <c r="V308" s="647"/>
      <c r="W308" s="402"/>
      <c r="X308" s="402"/>
      <c r="Y308" s="402"/>
      <c r="Z308" s="402"/>
      <c r="AA308" s="402"/>
      <c r="AB308" s="402"/>
      <c r="AC308" s="402"/>
      <c r="AD308" s="402"/>
      <c r="AE308" s="402"/>
      <c r="AF308" s="402"/>
      <c r="AG308" s="402"/>
      <c r="AH308" s="402"/>
      <c r="AI308" s="402"/>
      <c r="AJ308" s="402"/>
      <c r="AK308" s="402"/>
      <c r="AL308" s="403"/>
      <c r="AM308" s="648"/>
      <c r="AN308" s="648"/>
      <c r="AO308" s="648"/>
      <c r="AP308" s="648"/>
      <c r="AQ308" s="648"/>
      <c r="AR308" s="648"/>
      <c r="AS308" s="648"/>
      <c r="AT308" s="648"/>
      <c r="AU308" s="648"/>
      <c r="AV308" s="648"/>
      <c r="AW308" s="648"/>
      <c r="AX308" s="648"/>
      <c r="AY308" s="403"/>
      <c r="AZ308" s="404"/>
      <c r="BA308" s="363"/>
      <c r="BB308" s="363"/>
      <c r="BC308" s="363"/>
      <c r="BD308" s="363"/>
      <c r="BE308" s="363"/>
      <c r="BF308" s="363"/>
      <c r="BG308" s="363"/>
      <c r="BH308" s="363"/>
      <c r="BI308" s="363"/>
      <c r="BJ308" s="363"/>
    </row>
    <row r="309" spans="6:62" ht="93" customHeight="1" x14ac:dyDescent="0.3">
      <c r="F309" s="399"/>
      <c r="G309" s="400"/>
      <c r="H309" s="400"/>
      <c r="I309" s="400"/>
      <c r="J309" s="400"/>
      <c r="K309" s="400"/>
      <c r="L309" s="400"/>
      <c r="M309" s="400"/>
      <c r="N309" s="400"/>
      <c r="U309" s="401"/>
      <c r="V309" s="647"/>
      <c r="W309" s="402"/>
      <c r="X309" s="402"/>
      <c r="Y309" s="402"/>
      <c r="Z309" s="402"/>
      <c r="AA309" s="402"/>
      <c r="AB309" s="402"/>
      <c r="AC309" s="402"/>
      <c r="AD309" s="402"/>
      <c r="AE309" s="402"/>
      <c r="AF309" s="402"/>
      <c r="AG309" s="402"/>
      <c r="AH309" s="402"/>
      <c r="AI309" s="402"/>
      <c r="AJ309" s="402"/>
      <c r="AK309" s="402"/>
      <c r="AL309" s="403"/>
      <c r="AM309" s="648"/>
      <c r="AN309" s="648"/>
      <c r="AO309" s="648"/>
      <c r="AP309" s="648"/>
      <c r="AQ309" s="648"/>
      <c r="AR309" s="648"/>
      <c r="AS309" s="648"/>
      <c r="AT309" s="648"/>
      <c r="AU309" s="648"/>
      <c r="AV309" s="648"/>
      <c r="AW309" s="648"/>
      <c r="AX309" s="648"/>
      <c r="AY309" s="403"/>
      <c r="AZ309" s="404"/>
      <c r="BA309" s="363"/>
      <c r="BB309" s="363"/>
      <c r="BC309" s="363"/>
      <c r="BD309" s="363"/>
      <c r="BE309" s="363"/>
      <c r="BF309" s="363"/>
      <c r="BG309" s="363"/>
      <c r="BH309" s="363"/>
      <c r="BI309" s="363"/>
      <c r="BJ309" s="363"/>
    </row>
    <row r="310" spans="6:62" ht="93" customHeight="1" x14ac:dyDescent="0.3">
      <c r="F310" s="399"/>
      <c r="G310" s="400"/>
      <c r="H310" s="400"/>
      <c r="I310" s="400"/>
      <c r="J310" s="400"/>
      <c r="K310" s="400"/>
      <c r="L310" s="400"/>
      <c r="M310" s="400"/>
      <c r="N310" s="400"/>
      <c r="U310" s="401"/>
      <c r="V310" s="647"/>
      <c r="W310" s="402"/>
      <c r="X310" s="402"/>
      <c r="Y310" s="402"/>
      <c r="Z310" s="402"/>
      <c r="AA310" s="402"/>
      <c r="AB310" s="402"/>
      <c r="AC310" s="402"/>
      <c r="AD310" s="402"/>
      <c r="AE310" s="402"/>
      <c r="AF310" s="402"/>
      <c r="AG310" s="402"/>
      <c r="AH310" s="402"/>
      <c r="AI310" s="402"/>
      <c r="AJ310" s="402"/>
      <c r="AK310" s="402"/>
      <c r="AL310" s="403"/>
      <c r="AM310" s="648"/>
      <c r="AN310" s="648"/>
      <c r="AO310" s="648"/>
      <c r="AP310" s="648"/>
      <c r="AQ310" s="648"/>
      <c r="AR310" s="648"/>
      <c r="AS310" s="648"/>
      <c r="AT310" s="648"/>
      <c r="AU310" s="648"/>
      <c r="AV310" s="648"/>
      <c r="AW310" s="648"/>
      <c r="AX310" s="648"/>
      <c r="AY310" s="403"/>
      <c r="AZ310" s="404"/>
      <c r="BA310" s="363"/>
      <c r="BB310" s="363"/>
      <c r="BC310" s="363"/>
      <c r="BD310" s="363"/>
      <c r="BE310" s="363"/>
      <c r="BF310" s="363"/>
      <c r="BG310" s="363"/>
      <c r="BH310" s="363"/>
      <c r="BI310" s="363"/>
      <c r="BJ310" s="363"/>
    </row>
    <row r="311" spans="6:62" ht="93" customHeight="1" x14ac:dyDescent="0.3">
      <c r="F311" s="399"/>
      <c r="G311" s="400"/>
      <c r="H311" s="400"/>
      <c r="I311" s="400"/>
      <c r="J311" s="400"/>
      <c r="K311" s="400"/>
      <c r="L311" s="400"/>
      <c r="M311" s="400"/>
      <c r="N311" s="400"/>
      <c r="U311" s="401"/>
      <c r="V311" s="647"/>
      <c r="W311" s="402"/>
      <c r="X311" s="402"/>
      <c r="Y311" s="402"/>
      <c r="Z311" s="402"/>
      <c r="AA311" s="402"/>
      <c r="AB311" s="402"/>
      <c r="AC311" s="402"/>
      <c r="AD311" s="402"/>
      <c r="AE311" s="402"/>
      <c r="AF311" s="402"/>
      <c r="AG311" s="402"/>
      <c r="AH311" s="402"/>
      <c r="AI311" s="402"/>
      <c r="AJ311" s="402"/>
      <c r="AK311" s="402"/>
      <c r="AL311" s="403"/>
      <c r="AM311" s="648"/>
      <c r="AN311" s="648"/>
      <c r="AO311" s="648"/>
      <c r="AP311" s="648"/>
      <c r="AQ311" s="648"/>
      <c r="AR311" s="648"/>
      <c r="AS311" s="648"/>
      <c r="AT311" s="648"/>
      <c r="AU311" s="648"/>
      <c r="AV311" s="648"/>
      <c r="AW311" s="648"/>
      <c r="AX311" s="648"/>
      <c r="AY311" s="403"/>
      <c r="AZ311" s="404"/>
      <c r="BA311" s="363"/>
      <c r="BB311" s="363"/>
      <c r="BC311" s="363"/>
      <c r="BD311" s="363"/>
      <c r="BE311" s="363"/>
      <c r="BF311" s="363"/>
      <c r="BG311" s="363"/>
      <c r="BH311" s="363"/>
      <c r="BI311" s="363"/>
      <c r="BJ311" s="363"/>
    </row>
    <row r="312" spans="6:62" ht="93" customHeight="1" x14ac:dyDescent="0.3">
      <c r="F312" s="399"/>
      <c r="G312" s="400"/>
      <c r="H312" s="400"/>
      <c r="I312" s="400"/>
      <c r="J312" s="400"/>
      <c r="K312" s="400"/>
      <c r="L312" s="400"/>
      <c r="M312" s="400"/>
      <c r="N312" s="400"/>
      <c r="U312" s="401"/>
      <c r="V312" s="647"/>
      <c r="W312" s="402"/>
      <c r="X312" s="402"/>
      <c r="Y312" s="402"/>
      <c r="Z312" s="402"/>
      <c r="AA312" s="402"/>
      <c r="AB312" s="402"/>
      <c r="AC312" s="402"/>
      <c r="AD312" s="402"/>
      <c r="AE312" s="402"/>
      <c r="AF312" s="402"/>
      <c r="AG312" s="402"/>
      <c r="AH312" s="402"/>
      <c r="AI312" s="402"/>
      <c r="AJ312" s="402"/>
      <c r="AK312" s="402"/>
      <c r="AL312" s="403"/>
      <c r="AM312" s="648"/>
      <c r="AN312" s="648"/>
      <c r="AO312" s="648"/>
      <c r="AP312" s="648"/>
      <c r="AQ312" s="648"/>
      <c r="AR312" s="648"/>
      <c r="AS312" s="648"/>
      <c r="AT312" s="648"/>
      <c r="AU312" s="648"/>
      <c r="AV312" s="648"/>
      <c r="AW312" s="648"/>
      <c r="AX312" s="648"/>
      <c r="AY312" s="403"/>
      <c r="AZ312" s="404"/>
      <c r="BA312" s="363"/>
      <c r="BB312" s="363"/>
      <c r="BC312" s="363"/>
      <c r="BD312" s="363"/>
      <c r="BE312" s="363"/>
      <c r="BF312" s="363"/>
      <c r="BG312" s="363"/>
      <c r="BH312" s="363"/>
      <c r="BI312" s="363"/>
      <c r="BJ312" s="363"/>
    </row>
    <row r="313" spans="6:62" ht="93" customHeight="1" x14ac:dyDescent="0.3">
      <c r="F313" s="399"/>
      <c r="G313" s="400"/>
      <c r="H313" s="400"/>
      <c r="I313" s="400"/>
      <c r="J313" s="400"/>
      <c r="K313" s="400"/>
      <c r="L313" s="400"/>
      <c r="M313" s="400"/>
      <c r="N313" s="400"/>
      <c r="U313" s="401"/>
      <c r="V313" s="647"/>
      <c r="W313" s="402"/>
      <c r="X313" s="402"/>
      <c r="Y313" s="402"/>
      <c r="Z313" s="402"/>
      <c r="AA313" s="402"/>
      <c r="AB313" s="402"/>
      <c r="AC313" s="402"/>
      <c r="AD313" s="402"/>
      <c r="AE313" s="402"/>
      <c r="AF313" s="402"/>
      <c r="AG313" s="402"/>
      <c r="AH313" s="402"/>
      <c r="AI313" s="402"/>
      <c r="AJ313" s="402"/>
      <c r="AK313" s="402"/>
      <c r="AL313" s="403"/>
      <c r="AM313" s="648"/>
      <c r="AN313" s="648"/>
      <c r="AO313" s="648"/>
      <c r="AP313" s="648"/>
      <c r="AQ313" s="648"/>
      <c r="AR313" s="648"/>
      <c r="AS313" s="648"/>
      <c r="AT313" s="648"/>
      <c r="AU313" s="648"/>
      <c r="AV313" s="648"/>
      <c r="AW313" s="648"/>
      <c r="AX313" s="648"/>
      <c r="AY313" s="403"/>
      <c r="AZ313" s="404"/>
      <c r="BA313" s="363"/>
      <c r="BB313" s="363"/>
      <c r="BC313" s="363"/>
      <c r="BD313" s="363"/>
      <c r="BE313" s="363"/>
      <c r="BF313" s="363"/>
      <c r="BG313" s="363"/>
      <c r="BH313" s="363"/>
      <c r="BI313" s="363"/>
      <c r="BJ313" s="363"/>
    </row>
    <row r="314" spans="6:62" ht="93" customHeight="1" x14ac:dyDescent="0.3">
      <c r="F314" s="399"/>
      <c r="G314" s="400"/>
      <c r="H314" s="400"/>
      <c r="I314" s="400"/>
      <c r="J314" s="400"/>
      <c r="K314" s="400"/>
      <c r="L314" s="400"/>
      <c r="M314" s="400"/>
      <c r="N314" s="400"/>
      <c r="U314" s="401"/>
      <c r="V314" s="647"/>
      <c r="W314" s="402"/>
      <c r="X314" s="402"/>
      <c r="Y314" s="402"/>
      <c r="Z314" s="402"/>
      <c r="AA314" s="402"/>
      <c r="AB314" s="402"/>
      <c r="AC314" s="402"/>
      <c r="AD314" s="402"/>
      <c r="AE314" s="402"/>
      <c r="AF314" s="402"/>
      <c r="AG314" s="402"/>
      <c r="AH314" s="402"/>
      <c r="AI314" s="402"/>
      <c r="AJ314" s="402"/>
      <c r="AK314" s="402"/>
      <c r="AL314" s="403"/>
      <c r="AM314" s="648"/>
      <c r="AN314" s="648"/>
      <c r="AO314" s="648"/>
      <c r="AP314" s="648"/>
      <c r="AQ314" s="648"/>
      <c r="AR314" s="648"/>
      <c r="AS314" s="648"/>
      <c r="AT314" s="648"/>
      <c r="AU314" s="648"/>
      <c r="AV314" s="648"/>
      <c r="AW314" s="648"/>
      <c r="AX314" s="648"/>
      <c r="AY314" s="403"/>
      <c r="AZ314" s="404"/>
      <c r="BA314" s="363"/>
      <c r="BB314" s="363"/>
      <c r="BC314" s="363"/>
      <c r="BD314" s="363"/>
      <c r="BE314" s="363"/>
      <c r="BF314" s="363"/>
      <c r="BG314" s="363"/>
      <c r="BH314" s="363"/>
      <c r="BI314" s="363"/>
      <c r="BJ314" s="363"/>
    </row>
    <row r="315" spans="6:62" ht="93" customHeight="1" x14ac:dyDescent="0.3">
      <c r="F315" s="399"/>
      <c r="G315" s="400"/>
      <c r="H315" s="400"/>
      <c r="I315" s="400"/>
      <c r="J315" s="400"/>
      <c r="K315" s="400"/>
      <c r="L315" s="400"/>
      <c r="M315" s="400"/>
      <c r="N315" s="400"/>
      <c r="U315" s="401"/>
      <c r="V315" s="647"/>
      <c r="W315" s="402"/>
      <c r="X315" s="402"/>
      <c r="Y315" s="402"/>
      <c r="Z315" s="402"/>
      <c r="AA315" s="402"/>
      <c r="AB315" s="402"/>
      <c r="AC315" s="402"/>
      <c r="AD315" s="402"/>
      <c r="AE315" s="402"/>
      <c r="AF315" s="402"/>
      <c r="AG315" s="402"/>
      <c r="AH315" s="402"/>
      <c r="AI315" s="402"/>
      <c r="AJ315" s="402"/>
      <c r="AK315" s="402"/>
      <c r="AL315" s="403"/>
      <c r="AM315" s="648"/>
      <c r="AN315" s="648"/>
      <c r="AO315" s="648"/>
      <c r="AP315" s="648"/>
      <c r="AQ315" s="648"/>
      <c r="AR315" s="648"/>
      <c r="AS315" s="648"/>
      <c r="AT315" s="648"/>
      <c r="AU315" s="648"/>
      <c r="AV315" s="648"/>
      <c r="AW315" s="648"/>
      <c r="AX315" s="648"/>
      <c r="AY315" s="403"/>
      <c r="AZ315" s="404"/>
      <c r="BA315" s="363"/>
      <c r="BB315" s="363"/>
      <c r="BC315" s="363"/>
      <c r="BD315" s="363"/>
      <c r="BE315" s="363"/>
      <c r="BF315" s="363"/>
      <c r="BG315" s="363"/>
      <c r="BH315" s="363"/>
      <c r="BI315" s="363"/>
      <c r="BJ315" s="363"/>
    </row>
    <row r="316" spans="6:62" ht="93" customHeight="1" x14ac:dyDescent="0.3">
      <c r="F316" s="399"/>
      <c r="G316" s="400"/>
      <c r="H316" s="400"/>
      <c r="I316" s="400"/>
      <c r="J316" s="400"/>
      <c r="K316" s="400"/>
      <c r="L316" s="400"/>
      <c r="M316" s="400"/>
      <c r="N316" s="400"/>
      <c r="U316" s="401"/>
      <c r="V316" s="647"/>
      <c r="W316" s="402"/>
      <c r="X316" s="402"/>
      <c r="Y316" s="402"/>
      <c r="Z316" s="402"/>
      <c r="AA316" s="402"/>
      <c r="AB316" s="402"/>
      <c r="AC316" s="402"/>
      <c r="AD316" s="402"/>
      <c r="AE316" s="402"/>
      <c r="AF316" s="402"/>
      <c r="AG316" s="402"/>
      <c r="AH316" s="402"/>
      <c r="AI316" s="402"/>
      <c r="AJ316" s="402"/>
      <c r="AK316" s="402"/>
      <c r="AL316" s="403"/>
      <c r="AM316" s="648"/>
      <c r="AN316" s="648"/>
      <c r="AO316" s="648"/>
      <c r="AP316" s="648"/>
      <c r="AQ316" s="648"/>
      <c r="AR316" s="648"/>
      <c r="AS316" s="648"/>
      <c r="AT316" s="648"/>
      <c r="AU316" s="648"/>
      <c r="AV316" s="648"/>
      <c r="AW316" s="648"/>
      <c r="AX316" s="648"/>
      <c r="AY316" s="403"/>
      <c r="AZ316" s="404"/>
      <c r="BA316" s="363"/>
      <c r="BB316" s="363"/>
      <c r="BC316" s="363"/>
      <c r="BD316" s="363"/>
      <c r="BE316" s="363"/>
      <c r="BF316" s="363"/>
      <c r="BG316" s="363"/>
      <c r="BH316" s="363"/>
      <c r="BI316" s="363"/>
      <c r="BJ316" s="363"/>
    </row>
    <row r="317" spans="6:62" ht="93" customHeight="1" x14ac:dyDescent="0.3">
      <c r="F317" s="399"/>
      <c r="G317" s="400"/>
      <c r="H317" s="400"/>
      <c r="I317" s="400"/>
      <c r="J317" s="400"/>
      <c r="K317" s="400"/>
      <c r="L317" s="400"/>
      <c r="M317" s="400"/>
      <c r="N317" s="400"/>
      <c r="U317" s="401"/>
      <c r="V317" s="647"/>
      <c r="W317" s="402"/>
      <c r="X317" s="402"/>
      <c r="Y317" s="402"/>
      <c r="Z317" s="402"/>
      <c r="AA317" s="402"/>
      <c r="AB317" s="402"/>
      <c r="AC317" s="402"/>
      <c r="AD317" s="402"/>
      <c r="AE317" s="402"/>
      <c r="AF317" s="402"/>
      <c r="AG317" s="402"/>
      <c r="AH317" s="402"/>
      <c r="AI317" s="402"/>
      <c r="AJ317" s="402"/>
      <c r="AK317" s="402"/>
      <c r="AL317" s="403"/>
      <c r="AM317" s="648"/>
      <c r="AN317" s="648"/>
      <c r="AO317" s="648"/>
      <c r="AP317" s="648"/>
      <c r="AQ317" s="648"/>
      <c r="AR317" s="648"/>
      <c r="AS317" s="648"/>
      <c r="AT317" s="648"/>
      <c r="AU317" s="648"/>
      <c r="AV317" s="648"/>
      <c r="AW317" s="648"/>
      <c r="AX317" s="648"/>
      <c r="AY317" s="403"/>
      <c r="AZ317" s="404"/>
      <c r="BA317" s="363"/>
      <c r="BB317" s="363"/>
      <c r="BC317" s="363"/>
      <c r="BD317" s="363"/>
      <c r="BE317" s="363"/>
      <c r="BF317" s="363"/>
      <c r="BG317" s="363"/>
      <c r="BH317" s="363"/>
      <c r="BI317" s="363"/>
      <c r="BJ317" s="363"/>
    </row>
    <row r="318" spans="6:62" ht="93" customHeight="1" x14ac:dyDescent="0.3">
      <c r="F318" s="399"/>
      <c r="G318" s="400"/>
      <c r="H318" s="400"/>
      <c r="I318" s="400"/>
      <c r="J318" s="400"/>
      <c r="K318" s="400"/>
      <c r="L318" s="400"/>
      <c r="M318" s="400"/>
      <c r="N318" s="400"/>
      <c r="U318" s="401"/>
      <c r="V318" s="647"/>
      <c r="W318" s="402"/>
      <c r="X318" s="402"/>
      <c r="Y318" s="402"/>
      <c r="Z318" s="402"/>
      <c r="AA318" s="402"/>
      <c r="AB318" s="402"/>
      <c r="AC318" s="402"/>
      <c r="AD318" s="402"/>
      <c r="AE318" s="402"/>
      <c r="AF318" s="402"/>
      <c r="AG318" s="402"/>
      <c r="AH318" s="402"/>
      <c r="AI318" s="402"/>
      <c r="AJ318" s="402"/>
      <c r="AK318" s="402"/>
      <c r="AL318" s="403"/>
      <c r="AM318" s="648"/>
      <c r="AN318" s="648"/>
      <c r="AO318" s="648"/>
      <c r="AP318" s="648"/>
      <c r="AQ318" s="648"/>
      <c r="AR318" s="648"/>
      <c r="AS318" s="648"/>
      <c r="AT318" s="648"/>
      <c r="AU318" s="648"/>
      <c r="AV318" s="648"/>
      <c r="AW318" s="648"/>
      <c r="AX318" s="648"/>
      <c r="AY318" s="403"/>
      <c r="AZ318" s="404"/>
      <c r="BA318" s="363"/>
      <c r="BB318" s="363"/>
      <c r="BC318" s="363"/>
      <c r="BD318" s="363"/>
      <c r="BE318" s="363"/>
      <c r="BF318" s="363"/>
      <c r="BG318" s="363"/>
      <c r="BH318" s="363"/>
      <c r="BI318" s="363"/>
      <c r="BJ318" s="363"/>
    </row>
    <row r="319" spans="6:62" ht="93" customHeight="1" x14ac:dyDescent="0.3">
      <c r="F319" s="399"/>
      <c r="G319" s="400"/>
      <c r="H319" s="400"/>
      <c r="I319" s="400"/>
      <c r="J319" s="400"/>
      <c r="K319" s="400"/>
      <c r="L319" s="400"/>
      <c r="M319" s="400"/>
      <c r="N319" s="400"/>
      <c r="U319" s="401"/>
      <c r="V319" s="647"/>
      <c r="W319" s="402"/>
      <c r="X319" s="402"/>
      <c r="Y319" s="402"/>
      <c r="Z319" s="402"/>
      <c r="AA319" s="402"/>
      <c r="AB319" s="402"/>
      <c r="AC319" s="402"/>
      <c r="AD319" s="402"/>
      <c r="AE319" s="402"/>
      <c r="AF319" s="402"/>
      <c r="AG319" s="402"/>
      <c r="AH319" s="402"/>
      <c r="AI319" s="402"/>
      <c r="AJ319" s="402"/>
      <c r="AK319" s="402"/>
      <c r="AL319" s="403"/>
      <c r="AM319" s="648"/>
      <c r="AN319" s="648"/>
      <c r="AO319" s="648"/>
      <c r="AP319" s="648"/>
      <c r="AQ319" s="648"/>
      <c r="AR319" s="648"/>
      <c r="AS319" s="648"/>
      <c r="AT319" s="648"/>
      <c r="AU319" s="648"/>
      <c r="AV319" s="648"/>
      <c r="AW319" s="648"/>
      <c r="AX319" s="648"/>
      <c r="AY319" s="403"/>
      <c r="AZ319" s="404"/>
      <c r="BA319" s="363"/>
      <c r="BB319" s="363"/>
      <c r="BC319" s="363"/>
      <c r="BD319" s="363"/>
      <c r="BE319" s="363"/>
      <c r="BF319" s="363"/>
      <c r="BG319" s="363"/>
      <c r="BH319" s="363"/>
      <c r="BI319" s="363"/>
      <c r="BJ319" s="363"/>
    </row>
    <row r="320" spans="6:62" ht="93" customHeight="1" x14ac:dyDescent="0.3">
      <c r="F320" s="399"/>
      <c r="G320" s="400"/>
      <c r="H320" s="400"/>
      <c r="I320" s="400"/>
      <c r="J320" s="400"/>
      <c r="K320" s="400"/>
      <c r="L320" s="400"/>
      <c r="M320" s="400"/>
      <c r="N320" s="400"/>
      <c r="U320" s="401"/>
      <c r="V320" s="647"/>
      <c r="W320" s="402"/>
      <c r="X320" s="402"/>
      <c r="Y320" s="402"/>
      <c r="Z320" s="402"/>
      <c r="AA320" s="402"/>
      <c r="AB320" s="402"/>
      <c r="AC320" s="402"/>
      <c r="AD320" s="402"/>
      <c r="AE320" s="402"/>
      <c r="AF320" s="402"/>
      <c r="AG320" s="402"/>
      <c r="AH320" s="402"/>
      <c r="AI320" s="402"/>
      <c r="AJ320" s="402"/>
      <c r="AK320" s="402"/>
      <c r="AL320" s="403"/>
      <c r="AM320" s="648"/>
      <c r="AN320" s="648"/>
      <c r="AO320" s="648"/>
      <c r="AP320" s="648"/>
      <c r="AQ320" s="648"/>
      <c r="AR320" s="648"/>
      <c r="AS320" s="648"/>
      <c r="AT320" s="648"/>
      <c r="AU320" s="648"/>
      <c r="AV320" s="648"/>
      <c r="AW320" s="648"/>
      <c r="AX320" s="648"/>
      <c r="AY320" s="403"/>
      <c r="AZ320" s="404"/>
      <c r="BA320" s="363"/>
      <c r="BB320" s="363"/>
      <c r="BC320" s="363"/>
      <c r="BD320" s="363"/>
      <c r="BE320" s="363"/>
      <c r="BF320" s="363"/>
      <c r="BG320" s="363"/>
      <c r="BH320" s="363"/>
      <c r="BI320" s="363"/>
      <c r="BJ320" s="363"/>
    </row>
    <row r="321" spans="6:62" ht="93" customHeight="1" x14ac:dyDescent="0.3">
      <c r="F321" s="399"/>
      <c r="G321" s="400"/>
      <c r="H321" s="400"/>
      <c r="I321" s="400"/>
      <c r="J321" s="400"/>
      <c r="K321" s="400"/>
      <c r="L321" s="400"/>
      <c r="M321" s="400"/>
      <c r="N321" s="400"/>
      <c r="U321" s="401"/>
      <c r="V321" s="647"/>
      <c r="W321" s="402"/>
      <c r="X321" s="402"/>
      <c r="Y321" s="402"/>
      <c r="Z321" s="402"/>
      <c r="AA321" s="402"/>
      <c r="AB321" s="402"/>
      <c r="AC321" s="402"/>
      <c r="AD321" s="402"/>
      <c r="AE321" s="402"/>
      <c r="AF321" s="402"/>
      <c r="AG321" s="402"/>
      <c r="AH321" s="402"/>
      <c r="AI321" s="402"/>
      <c r="AJ321" s="402"/>
      <c r="AK321" s="402"/>
      <c r="AL321" s="403"/>
      <c r="AM321" s="648"/>
      <c r="AN321" s="648"/>
      <c r="AO321" s="648"/>
      <c r="AP321" s="648"/>
      <c r="AQ321" s="648"/>
      <c r="AR321" s="648"/>
      <c r="AS321" s="648"/>
      <c r="AT321" s="648"/>
      <c r="AU321" s="648"/>
      <c r="AV321" s="648"/>
      <c r="AW321" s="648"/>
      <c r="AX321" s="648"/>
      <c r="AY321" s="403"/>
      <c r="AZ321" s="404"/>
      <c r="BA321" s="363"/>
      <c r="BB321" s="363"/>
      <c r="BC321" s="363"/>
      <c r="BD321" s="363"/>
      <c r="BE321" s="363"/>
      <c r="BF321" s="363"/>
      <c r="BG321" s="363"/>
      <c r="BH321" s="363"/>
      <c r="BI321" s="363"/>
      <c r="BJ321" s="363"/>
    </row>
    <row r="322" spans="6:62" ht="93" customHeight="1" x14ac:dyDescent="0.3">
      <c r="F322" s="399"/>
      <c r="G322" s="400"/>
      <c r="H322" s="400"/>
      <c r="I322" s="400"/>
      <c r="J322" s="400"/>
      <c r="K322" s="400"/>
      <c r="L322" s="400"/>
      <c r="M322" s="400"/>
      <c r="N322" s="400"/>
      <c r="U322" s="401"/>
      <c r="V322" s="647"/>
      <c r="W322" s="402"/>
      <c r="X322" s="402"/>
      <c r="Y322" s="402"/>
      <c r="Z322" s="402"/>
      <c r="AA322" s="402"/>
      <c r="AB322" s="402"/>
      <c r="AC322" s="402"/>
      <c r="AD322" s="402"/>
      <c r="AE322" s="402"/>
      <c r="AF322" s="402"/>
      <c r="AG322" s="402"/>
      <c r="AH322" s="402"/>
      <c r="AI322" s="402"/>
      <c r="AJ322" s="402"/>
      <c r="AK322" s="402"/>
      <c r="AL322" s="403"/>
      <c r="AM322" s="648"/>
      <c r="AN322" s="648"/>
      <c r="AO322" s="648"/>
      <c r="AP322" s="648"/>
      <c r="AQ322" s="648"/>
      <c r="AR322" s="648"/>
      <c r="AS322" s="648"/>
      <c r="AT322" s="648"/>
      <c r="AU322" s="648"/>
      <c r="AV322" s="648"/>
      <c r="AW322" s="648"/>
      <c r="AX322" s="648"/>
      <c r="AY322" s="403"/>
      <c r="AZ322" s="404"/>
      <c r="BA322" s="363"/>
      <c r="BB322" s="363"/>
      <c r="BC322" s="363"/>
      <c r="BD322" s="363"/>
      <c r="BE322" s="363"/>
      <c r="BF322" s="363"/>
      <c r="BG322" s="363"/>
      <c r="BH322" s="363"/>
      <c r="BI322" s="363"/>
      <c r="BJ322" s="363"/>
    </row>
    <row r="323" spans="6:62" ht="93" customHeight="1" x14ac:dyDescent="0.3">
      <c r="F323" s="399"/>
      <c r="G323" s="400"/>
      <c r="H323" s="400"/>
      <c r="I323" s="400"/>
      <c r="J323" s="400"/>
      <c r="K323" s="400"/>
      <c r="L323" s="400"/>
      <c r="M323" s="400"/>
      <c r="N323" s="400"/>
      <c r="U323" s="401"/>
      <c r="V323" s="647"/>
      <c r="W323" s="402"/>
      <c r="X323" s="402"/>
      <c r="Y323" s="402"/>
      <c r="Z323" s="402"/>
      <c r="AA323" s="402"/>
      <c r="AB323" s="402"/>
      <c r="AC323" s="402"/>
      <c r="AD323" s="402"/>
      <c r="AE323" s="402"/>
      <c r="AF323" s="402"/>
      <c r="AG323" s="402"/>
      <c r="AH323" s="402"/>
      <c r="AI323" s="402"/>
      <c r="AJ323" s="402"/>
      <c r="AK323" s="402"/>
      <c r="AL323" s="403"/>
      <c r="AM323" s="648"/>
      <c r="AN323" s="648"/>
      <c r="AO323" s="648"/>
      <c r="AP323" s="648"/>
      <c r="AQ323" s="648"/>
      <c r="AR323" s="648"/>
      <c r="AS323" s="648"/>
      <c r="AT323" s="648"/>
      <c r="AU323" s="648"/>
      <c r="AV323" s="648"/>
      <c r="AW323" s="648"/>
      <c r="AX323" s="648"/>
      <c r="AY323" s="403"/>
      <c r="AZ323" s="404"/>
      <c r="BA323" s="363"/>
      <c r="BB323" s="363"/>
      <c r="BC323" s="363"/>
      <c r="BD323" s="363"/>
      <c r="BE323" s="363"/>
      <c r="BF323" s="363"/>
      <c r="BG323" s="363"/>
      <c r="BH323" s="363"/>
      <c r="BI323" s="363"/>
      <c r="BJ323" s="363"/>
    </row>
    <row r="324" spans="6:62" ht="93" customHeight="1" x14ac:dyDescent="0.3">
      <c r="F324" s="399"/>
      <c r="G324" s="400"/>
      <c r="H324" s="400"/>
      <c r="I324" s="400"/>
      <c r="J324" s="400"/>
      <c r="K324" s="400"/>
      <c r="L324" s="400"/>
      <c r="M324" s="400"/>
      <c r="N324" s="400"/>
      <c r="U324" s="401"/>
      <c r="V324" s="647"/>
      <c r="W324" s="402"/>
      <c r="X324" s="402"/>
      <c r="Y324" s="402"/>
      <c r="Z324" s="402"/>
      <c r="AA324" s="402"/>
      <c r="AB324" s="402"/>
      <c r="AC324" s="402"/>
      <c r="AD324" s="402"/>
      <c r="AE324" s="402"/>
      <c r="AF324" s="402"/>
      <c r="AG324" s="402"/>
      <c r="AH324" s="402"/>
      <c r="AI324" s="402"/>
      <c r="AJ324" s="402"/>
      <c r="AK324" s="402"/>
      <c r="AL324" s="403"/>
      <c r="AM324" s="648"/>
      <c r="AN324" s="648"/>
      <c r="AO324" s="648"/>
      <c r="AP324" s="648"/>
      <c r="AQ324" s="648"/>
      <c r="AR324" s="648"/>
      <c r="AS324" s="648"/>
      <c r="AT324" s="648"/>
      <c r="AU324" s="648"/>
      <c r="AV324" s="648"/>
      <c r="AW324" s="648"/>
      <c r="AX324" s="648"/>
      <c r="AY324" s="403"/>
      <c r="AZ324" s="404"/>
      <c r="BA324" s="363"/>
      <c r="BB324" s="363"/>
      <c r="BC324" s="363"/>
      <c r="BD324" s="363"/>
      <c r="BE324" s="363"/>
      <c r="BF324" s="363"/>
      <c r="BG324" s="363"/>
      <c r="BH324" s="363"/>
      <c r="BI324" s="363"/>
      <c r="BJ324" s="363"/>
    </row>
    <row r="325" spans="6:62" ht="93" customHeight="1" x14ac:dyDescent="0.3">
      <c r="F325" s="399"/>
      <c r="G325" s="400"/>
      <c r="H325" s="400"/>
      <c r="I325" s="400"/>
      <c r="J325" s="400"/>
      <c r="K325" s="400"/>
      <c r="L325" s="400"/>
      <c r="M325" s="400"/>
      <c r="N325" s="400"/>
      <c r="U325" s="401"/>
      <c r="V325" s="647"/>
      <c r="W325" s="402"/>
      <c r="X325" s="402"/>
      <c r="Y325" s="402"/>
      <c r="Z325" s="402"/>
      <c r="AA325" s="402"/>
      <c r="AB325" s="402"/>
      <c r="AC325" s="402"/>
      <c r="AD325" s="402"/>
      <c r="AE325" s="402"/>
      <c r="AF325" s="402"/>
      <c r="AG325" s="402"/>
      <c r="AH325" s="402"/>
      <c r="AI325" s="402"/>
      <c r="AJ325" s="402"/>
      <c r="AK325" s="402"/>
      <c r="AL325" s="403"/>
      <c r="AM325" s="648"/>
      <c r="AN325" s="648"/>
      <c r="AO325" s="648"/>
      <c r="AP325" s="648"/>
      <c r="AQ325" s="648"/>
      <c r="AR325" s="648"/>
      <c r="AS325" s="648"/>
      <c r="AT325" s="648"/>
      <c r="AU325" s="648"/>
      <c r="AV325" s="648"/>
      <c r="AW325" s="648"/>
      <c r="AX325" s="648"/>
      <c r="AY325" s="403"/>
      <c r="AZ325" s="404"/>
      <c r="BA325" s="363"/>
      <c r="BB325" s="363"/>
      <c r="BC325" s="363"/>
      <c r="BD325" s="363"/>
      <c r="BE325" s="363"/>
      <c r="BF325" s="363"/>
      <c r="BG325" s="363"/>
      <c r="BH325" s="363"/>
      <c r="BI325" s="363"/>
      <c r="BJ325" s="363"/>
    </row>
    <row r="326" spans="6:62" ht="93" customHeight="1" x14ac:dyDescent="0.3">
      <c r="F326" s="399"/>
      <c r="G326" s="400"/>
      <c r="H326" s="400"/>
      <c r="I326" s="400"/>
      <c r="J326" s="400"/>
      <c r="K326" s="400"/>
      <c r="L326" s="400"/>
      <c r="M326" s="400"/>
      <c r="N326" s="400"/>
      <c r="U326" s="401"/>
      <c r="V326" s="647"/>
      <c r="W326" s="402"/>
      <c r="X326" s="402"/>
      <c r="Y326" s="402"/>
      <c r="Z326" s="402"/>
      <c r="AA326" s="402"/>
      <c r="AB326" s="402"/>
      <c r="AC326" s="402"/>
      <c r="AD326" s="402"/>
      <c r="AE326" s="402"/>
      <c r="AF326" s="402"/>
      <c r="AG326" s="402"/>
      <c r="AH326" s="402"/>
      <c r="AI326" s="402"/>
      <c r="AJ326" s="402"/>
      <c r="AK326" s="402"/>
      <c r="AL326" s="403"/>
      <c r="AM326" s="648"/>
      <c r="AN326" s="648"/>
      <c r="AO326" s="648"/>
      <c r="AP326" s="648"/>
      <c r="AQ326" s="648"/>
      <c r="AR326" s="648"/>
      <c r="AS326" s="648"/>
      <c r="AT326" s="648"/>
      <c r="AU326" s="648"/>
      <c r="AV326" s="648"/>
      <c r="AW326" s="648"/>
      <c r="AX326" s="648"/>
      <c r="AY326" s="403"/>
      <c r="AZ326" s="404"/>
      <c r="BA326" s="363"/>
      <c r="BB326" s="363"/>
      <c r="BC326" s="363"/>
      <c r="BD326" s="363"/>
      <c r="BE326" s="363"/>
      <c r="BF326" s="363"/>
      <c r="BG326" s="363"/>
      <c r="BH326" s="363"/>
      <c r="BI326" s="363"/>
      <c r="BJ326" s="363"/>
    </row>
    <row r="327" spans="6:62" ht="93" customHeight="1" x14ac:dyDescent="0.3">
      <c r="F327" s="399"/>
      <c r="G327" s="400"/>
      <c r="H327" s="400"/>
      <c r="I327" s="400"/>
      <c r="J327" s="400"/>
      <c r="K327" s="400"/>
      <c r="L327" s="400"/>
      <c r="M327" s="400"/>
      <c r="N327" s="400"/>
      <c r="U327" s="401"/>
      <c r="V327" s="647"/>
      <c r="W327" s="402"/>
      <c r="X327" s="402"/>
      <c r="Y327" s="402"/>
      <c r="Z327" s="402"/>
      <c r="AA327" s="402"/>
      <c r="AB327" s="402"/>
      <c r="AC327" s="402"/>
      <c r="AD327" s="402"/>
      <c r="AE327" s="402"/>
      <c r="AF327" s="402"/>
      <c r="AG327" s="402"/>
      <c r="AH327" s="402"/>
      <c r="AI327" s="402"/>
      <c r="AJ327" s="402"/>
      <c r="AK327" s="402"/>
      <c r="AL327" s="403"/>
      <c r="AM327" s="648"/>
      <c r="AN327" s="648"/>
      <c r="AO327" s="648"/>
      <c r="AP327" s="648"/>
      <c r="AQ327" s="648"/>
      <c r="AR327" s="648"/>
      <c r="AS327" s="648"/>
      <c r="AT327" s="648"/>
      <c r="AU327" s="648"/>
      <c r="AV327" s="648"/>
      <c r="AW327" s="648"/>
      <c r="AX327" s="648"/>
      <c r="AY327" s="403"/>
      <c r="AZ327" s="404"/>
      <c r="BA327" s="363"/>
      <c r="BB327" s="363"/>
      <c r="BC327" s="363"/>
      <c r="BD327" s="363"/>
      <c r="BE327" s="363"/>
      <c r="BF327" s="363"/>
      <c r="BG327" s="363"/>
      <c r="BH327" s="363"/>
      <c r="BI327" s="363"/>
      <c r="BJ327" s="363"/>
    </row>
    <row r="328" spans="6:62" ht="93" customHeight="1" x14ac:dyDescent="0.3">
      <c r="F328" s="399"/>
      <c r="G328" s="400"/>
      <c r="H328" s="400"/>
      <c r="I328" s="400"/>
      <c r="J328" s="400"/>
      <c r="K328" s="400"/>
      <c r="L328" s="400"/>
      <c r="M328" s="400"/>
      <c r="N328" s="400"/>
      <c r="U328" s="401"/>
      <c r="V328" s="647"/>
      <c r="W328" s="402"/>
      <c r="X328" s="402"/>
      <c r="Y328" s="402"/>
      <c r="Z328" s="402"/>
      <c r="AA328" s="402"/>
      <c r="AB328" s="402"/>
      <c r="AC328" s="402"/>
      <c r="AD328" s="402"/>
      <c r="AE328" s="402"/>
      <c r="AF328" s="402"/>
      <c r="AG328" s="402"/>
      <c r="AH328" s="402"/>
      <c r="AI328" s="402"/>
      <c r="AJ328" s="402"/>
      <c r="AK328" s="402"/>
      <c r="AL328" s="403"/>
      <c r="AM328" s="648"/>
      <c r="AN328" s="648"/>
      <c r="AO328" s="648"/>
      <c r="AP328" s="648"/>
      <c r="AQ328" s="648"/>
      <c r="AR328" s="648"/>
      <c r="AS328" s="648"/>
      <c r="AT328" s="648"/>
      <c r="AU328" s="648"/>
      <c r="AV328" s="648"/>
      <c r="AW328" s="648"/>
      <c r="AX328" s="648"/>
      <c r="AY328" s="403"/>
      <c r="AZ328" s="404"/>
      <c r="BA328" s="363"/>
      <c r="BB328" s="363"/>
      <c r="BC328" s="363"/>
      <c r="BD328" s="363"/>
      <c r="BE328" s="363"/>
      <c r="BF328" s="363"/>
      <c r="BG328" s="363"/>
      <c r="BH328" s="363"/>
      <c r="BI328" s="363"/>
      <c r="BJ328" s="363"/>
    </row>
    <row r="329" spans="6:62" ht="93" customHeight="1" x14ac:dyDescent="0.3">
      <c r="F329" s="399"/>
      <c r="G329" s="400"/>
      <c r="H329" s="400"/>
      <c r="I329" s="400"/>
      <c r="J329" s="400"/>
      <c r="K329" s="400"/>
      <c r="L329" s="400"/>
      <c r="M329" s="400"/>
      <c r="N329" s="400"/>
      <c r="U329" s="401"/>
      <c r="V329" s="647"/>
      <c r="W329" s="402"/>
      <c r="X329" s="402"/>
      <c r="Y329" s="402"/>
      <c r="Z329" s="402"/>
      <c r="AA329" s="402"/>
      <c r="AB329" s="402"/>
      <c r="AC329" s="402"/>
      <c r="AD329" s="402"/>
      <c r="AE329" s="402"/>
      <c r="AF329" s="402"/>
      <c r="AG329" s="402"/>
      <c r="AH329" s="402"/>
      <c r="AI329" s="402"/>
      <c r="AJ329" s="402"/>
      <c r="AK329" s="402"/>
      <c r="AL329" s="403"/>
      <c r="AM329" s="648"/>
      <c r="AN329" s="648"/>
      <c r="AO329" s="648"/>
      <c r="AP329" s="648"/>
      <c r="AQ329" s="648"/>
      <c r="AR329" s="648"/>
      <c r="AS329" s="648"/>
      <c r="AT329" s="648"/>
      <c r="AU329" s="648"/>
      <c r="AV329" s="648"/>
      <c r="AW329" s="648"/>
      <c r="AX329" s="648"/>
      <c r="AY329" s="403"/>
      <c r="AZ329" s="404"/>
      <c r="BA329" s="363"/>
      <c r="BB329" s="363"/>
      <c r="BC329" s="363"/>
      <c r="BD329" s="363"/>
      <c r="BE329" s="363"/>
      <c r="BF329" s="363"/>
      <c r="BG329" s="363"/>
      <c r="BH329" s="363"/>
      <c r="BI329" s="363"/>
      <c r="BJ329" s="363"/>
    </row>
    <row r="330" spans="6:62" ht="93" customHeight="1" x14ac:dyDescent="0.3">
      <c r="F330" s="399"/>
      <c r="G330" s="400"/>
      <c r="H330" s="400"/>
      <c r="I330" s="400"/>
      <c r="J330" s="400"/>
      <c r="K330" s="400"/>
      <c r="L330" s="400"/>
      <c r="M330" s="400"/>
      <c r="N330" s="400"/>
      <c r="U330" s="401"/>
      <c r="V330" s="647"/>
      <c r="W330" s="402"/>
      <c r="X330" s="402"/>
      <c r="Y330" s="402"/>
      <c r="Z330" s="402"/>
      <c r="AA330" s="402"/>
      <c r="AB330" s="402"/>
      <c r="AC330" s="402"/>
      <c r="AD330" s="402"/>
      <c r="AE330" s="402"/>
      <c r="AF330" s="402"/>
      <c r="AG330" s="402"/>
      <c r="AH330" s="402"/>
      <c r="AI330" s="402"/>
      <c r="AJ330" s="402"/>
      <c r="AK330" s="402"/>
      <c r="AL330" s="403"/>
      <c r="AM330" s="648"/>
      <c r="AN330" s="648"/>
      <c r="AO330" s="648"/>
      <c r="AP330" s="648"/>
      <c r="AQ330" s="648"/>
      <c r="AR330" s="648"/>
      <c r="AS330" s="648"/>
      <c r="AT330" s="648"/>
      <c r="AU330" s="648"/>
      <c r="AV330" s="648"/>
      <c r="AW330" s="648"/>
      <c r="AX330" s="648"/>
      <c r="AY330" s="403"/>
      <c r="AZ330" s="404"/>
      <c r="BA330" s="363"/>
      <c r="BB330" s="363"/>
      <c r="BC330" s="363"/>
      <c r="BD330" s="363"/>
      <c r="BE330" s="363"/>
      <c r="BF330" s="363"/>
      <c r="BG330" s="363"/>
      <c r="BH330" s="363"/>
      <c r="BI330" s="363"/>
      <c r="BJ330" s="363"/>
    </row>
    <row r="331" spans="6:62" ht="93" customHeight="1" x14ac:dyDescent="0.3">
      <c r="F331" s="399"/>
      <c r="G331" s="400"/>
      <c r="H331" s="400"/>
      <c r="I331" s="400"/>
      <c r="J331" s="400"/>
      <c r="K331" s="400"/>
      <c r="L331" s="400"/>
      <c r="M331" s="400"/>
      <c r="N331" s="400"/>
      <c r="U331" s="401"/>
      <c r="V331" s="647"/>
      <c r="W331" s="402"/>
      <c r="X331" s="402"/>
      <c r="Y331" s="402"/>
      <c r="Z331" s="402"/>
      <c r="AA331" s="402"/>
      <c r="AB331" s="402"/>
      <c r="AC331" s="402"/>
      <c r="AD331" s="402"/>
      <c r="AE331" s="402"/>
      <c r="AF331" s="402"/>
      <c r="AG331" s="402"/>
      <c r="AH331" s="402"/>
      <c r="AI331" s="402"/>
      <c r="AJ331" s="402"/>
      <c r="AK331" s="402"/>
      <c r="AL331" s="403"/>
      <c r="AM331" s="648"/>
      <c r="AN331" s="648"/>
      <c r="AO331" s="648"/>
      <c r="AP331" s="648"/>
      <c r="AQ331" s="648"/>
      <c r="AR331" s="648"/>
      <c r="AS331" s="648"/>
      <c r="AT331" s="648"/>
      <c r="AU331" s="648"/>
      <c r="AV331" s="648"/>
      <c r="AW331" s="648"/>
      <c r="AX331" s="648"/>
      <c r="AY331" s="403"/>
      <c r="AZ331" s="404"/>
      <c r="BA331" s="363"/>
      <c r="BB331" s="363"/>
      <c r="BC331" s="363"/>
      <c r="BD331" s="363"/>
      <c r="BE331" s="363"/>
      <c r="BF331" s="363"/>
      <c r="BG331" s="363"/>
      <c r="BH331" s="363"/>
      <c r="BI331" s="363"/>
      <c r="BJ331" s="363"/>
    </row>
    <row r="332" spans="6:62" ht="93" customHeight="1" x14ac:dyDescent="0.3">
      <c r="F332" s="399"/>
      <c r="G332" s="400"/>
      <c r="H332" s="400"/>
      <c r="I332" s="400"/>
      <c r="J332" s="400"/>
      <c r="K332" s="400"/>
      <c r="L332" s="400"/>
      <c r="M332" s="400"/>
      <c r="N332" s="400"/>
      <c r="U332" s="401"/>
      <c r="V332" s="647"/>
      <c r="W332" s="402"/>
      <c r="X332" s="402"/>
      <c r="Y332" s="402"/>
      <c r="Z332" s="402"/>
      <c r="AA332" s="402"/>
      <c r="AB332" s="402"/>
      <c r="AC332" s="402"/>
      <c r="AD332" s="402"/>
      <c r="AE332" s="402"/>
      <c r="AF332" s="402"/>
      <c r="AG332" s="402"/>
      <c r="AH332" s="402"/>
      <c r="AI332" s="402"/>
      <c r="AJ332" s="402"/>
      <c r="AK332" s="402"/>
      <c r="AL332" s="403"/>
      <c r="AM332" s="648"/>
      <c r="AN332" s="648"/>
      <c r="AO332" s="648"/>
      <c r="AP332" s="648"/>
      <c r="AQ332" s="648"/>
      <c r="AR332" s="648"/>
      <c r="AS332" s="648"/>
      <c r="AT332" s="648"/>
      <c r="AU332" s="648"/>
      <c r="AV332" s="648"/>
      <c r="AW332" s="648"/>
      <c r="AX332" s="648"/>
      <c r="AY332" s="403"/>
      <c r="AZ332" s="404"/>
      <c r="BA332" s="363"/>
      <c r="BB332" s="363"/>
      <c r="BC332" s="363"/>
      <c r="BD332" s="363"/>
      <c r="BE332" s="363"/>
      <c r="BF332" s="363"/>
      <c r="BG332" s="363"/>
      <c r="BH332" s="363"/>
      <c r="BI332" s="363"/>
      <c r="BJ332" s="363"/>
    </row>
    <row r="333" spans="6:62" ht="93" customHeight="1" x14ac:dyDescent="0.3">
      <c r="F333" s="399"/>
      <c r="G333" s="400"/>
      <c r="H333" s="400"/>
      <c r="I333" s="400"/>
      <c r="J333" s="400"/>
      <c r="K333" s="400"/>
      <c r="L333" s="400"/>
      <c r="M333" s="400"/>
      <c r="N333" s="400"/>
      <c r="U333" s="401"/>
      <c r="V333" s="647"/>
      <c r="W333" s="402"/>
      <c r="X333" s="402"/>
      <c r="Y333" s="402"/>
      <c r="Z333" s="402"/>
      <c r="AA333" s="402"/>
      <c r="AB333" s="402"/>
      <c r="AC333" s="402"/>
      <c r="AD333" s="402"/>
      <c r="AE333" s="402"/>
      <c r="AF333" s="402"/>
      <c r="AG333" s="402"/>
      <c r="AH333" s="402"/>
      <c r="AI333" s="402"/>
      <c r="AJ333" s="402"/>
      <c r="AK333" s="402"/>
      <c r="AL333" s="403"/>
      <c r="AM333" s="648"/>
      <c r="AN333" s="648"/>
      <c r="AO333" s="648"/>
      <c r="AP333" s="648"/>
      <c r="AQ333" s="648"/>
      <c r="AR333" s="648"/>
      <c r="AS333" s="648"/>
      <c r="AT333" s="648"/>
      <c r="AU333" s="648"/>
      <c r="AV333" s="648"/>
      <c r="AW333" s="648"/>
      <c r="AX333" s="648"/>
      <c r="AY333" s="403"/>
      <c r="AZ333" s="404"/>
      <c r="BA333" s="363"/>
      <c r="BB333" s="363"/>
      <c r="BC333" s="363"/>
      <c r="BD333" s="363"/>
      <c r="BE333" s="363"/>
      <c r="BF333" s="363"/>
      <c r="BG333" s="363"/>
      <c r="BH333" s="363"/>
      <c r="BI333" s="363"/>
      <c r="BJ333" s="363"/>
    </row>
    <row r="334" spans="6:62" ht="93" customHeight="1" x14ac:dyDescent="0.3">
      <c r="F334" s="399"/>
      <c r="G334" s="400"/>
      <c r="H334" s="400"/>
      <c r="I334" s="400"/>
      <c r="J334" s="400"/>
      <c r="K334" s="400"/>
      <c r="L334" s="400"/>
      <c r="M334" s="400"/>
      <c r="N334" s="400"/>
      <c r="U334" s="401"/>
      <c r="V334" s="647"/>
      <c r="W334" s="402"/>
      <c r="X334" s="402"/>
      <c r="Y334" s="402"/>
      <c r="Z334" s="402"/>
      <c r="AA334" s="402"/>
      <c r="AB334" s="402"/>
      <c r="AC334" s="402"/>
      <c r="AD334" s="402"/>
      <c r="AE334" s="402"/>
      <c r="AF334" s="402"/>
      <c r="AG334" s="402"/>
      <c r="AH334" s="402"/>
      <c r="AI334" s="402"/>
      <c r="AJ334" s="402"/>
      <c r="AK334" s="402"/>
      <c r="AL334" s="403"/>
      <c r="AM334" s="648"/>
      <c r="AN334" s="648"/>
      <c r="AO334" s="648"/>
      <c r="AP334" s="648"/>
      <c r="AQ334" s="648"/>
      <c r="AR334" s="648"/>
      <c r="AS334" s="648"/>
      <c r="AT334" s="648"/>
      <c r="AU334" s="648"/>
      <c r="AV334" s="648"/>
      <c r="AW334" s="648"/>
      <c r="AX334" s="648"/>
      <c r="AY334" s="403"/>
      <c r="AZ334" s="404"/>
      <c r="BA334" s="363"/>
      <c r="BB334" s="363"/>
      <c r="BC334" s="363"/>
      <c r="BD334" s="363"/>
      <c r="BE334" s="363"/>
      <c r="BF334" s="363"/>
      <c r="BG334" s="363"/>
      <c r="BH334" s="363"/>
      <c r="BI334" s="363"/>
      <c r="BJ334" s="363"/>
    </row>
    <row r="335" spans="6:62" ht="93" customHeight="1" x14ac:dyDescent="0.3">
      <c r="F335" s="399"/>
      <c r="G335" s="400"/>
      <c r="H335" s="400"/>
      <c r="I335" s="400"/>
      <c r="J335" s="400"/>
      <c r="K335" s="400"/>
      <c r="L335" s="400"/>
      <c r="M335" s="400"/>
      <c r="N335" s="400"/>
      <c r="U335" s="401"/>
      <c r="V335" s="647"/>
      <c r="W335" s="402"/>
      <c r="X335" s="402"/>
      <c r="Y335" s="402"/>
      <c r="Z335" s="402"/>
      <c r="AA335" s="402"/>
      <c r="AB335" s="402"/>
      <c r="AC335" s="402"/>
      <c r="AD335" s="402"/>
      <c r="AE335" s="402"/>
      <c r="AF335" s="402"/>
      <c r="AG335" s="402"/>
      <c r="AH335" s="402"/>
      <c r="AI335" s="402"/>
      <c r="AJ335" s="402"/>
      <c r="AK335" s="402"/>
      <c r="AL335" s="403"/>
      <c r="AM335" s="648"/>
      <c r="AN335" s="648"/>
      <c r="AO335" s="648"/>
      <c r="AP335" s="648"/>
      <c r="AQ335" s="648"/>
      <c r="AR335" s="648"/>
      <c r="AS335" s="648"/>
      <c r="AT335" s="648"/>
      <c r="AU335" s="648"/>
      <c r="AV335" s="648"/>
      <c r="AW335" s="648"/>
      <c r="AX335" s="648"/>
      <c r="AY335" s="403"/>
      <c r="AZ335" s="404"/>
      <c r="BA335" s="363"/>
      <c r="BB335" s="363"/>
      <c r="BC335" s="363"/>
      <c r="BD335" s="363"/>
      <c r="BE335" s="363"/>
      <c r="BF335" s="363"/>
      <c r="BG335" s="363"/>
      <c r="BH335" s="363"/>
      <c r="BI335" s="363"/>
      <c r="BJ335" s="363"/>
    </row>
    <row r="336" spans="6:62" ht="93" customHeight="1" x14ac:dyDescent="0.3">
      <c r="F336" s="399"/>
      <c r="G336" s="400"/>
      <c r="H336" s="400"/>
      <c r="I336" s="400"/>
      <c r="J336" s="400"/>
      <c r="K336" s="400"/>
      <c r="L336" s="400"/>
      <c r="M336" s="400"/>
      <c r="N336" s="400"/>
      <c r="U336" s="401"/>
      <c r="V336" s="647"/>
      <c r="W336" s="402"/>
      <c r="X336" s="402"/>
      <c r="Y336" s="402"/>
      <c r="Z336" s="402"/>
      <c r="AA336" s="402"/>
      <c r="AB336" s="402"/>
      <c r="AC336" s="402"/>
      <c r="AD336" s="402"/>
      <c r="AE336" s="402"/>
      <c r="AF336" s="402"/>
      <c r="AG336" s="402"/>
      <c r="AH336" s="402"/>
      <c r="AI336" s="402"/>
      <c r="AJ336" s="402"/>
      <c r="AK336" s="402"/>
      <c r="AL336" s="403"/>
      <c r="AM336" s="648"/>
      <c r="AN336" s="648"/>
      <c r="AO336" s="648"/>
      <c r="AP336" s="648"/>
      <c r="AQ336" s="648"/>
      <c r="AR336" s="648"/>
      <c r="AS336" s="648"/>
      <c r="AT336" s="648"/>
      <c r="AU336" s="648"/>
      <c r="AV336" s="648"/>
      <c r="AW336" s="648"/>
      <c r="AX336" s="648"/>
      <c r="AY336" s="403"/>
      <c r="AZ336" s="404"/>
      <c r="BA336" s="363"/>
      <c r="BB336" s="363"/>
      <c r="BC336" s="363"/>
      <c r="BD336" s="363"/>
      <c r="BE336" s="363"/>
      <c r="BF336" s="363"/>
      <c r="BG336" s="363"/>
      <c r="BH336" s="363"/>
      <c r="BI336" s="363"/>
      <c r="BJ336" s="363"/>
    </row>
    <row r="337" spans="6:62" ht="93" customHeight="1" x14ac:dyDescent="0.3">
      <c r="F337" s="399"/>
      <c r="G337" s="400"/>
      <c r="H337" s="400"/>
      <c r="I337" s="400"/>
      <c r="J337" s="400"/>
      <c r="K337" s="400"/>
      <c r="L337" s="400"/>
      <c r="M337" s="400"/>
      <c r="N337" s="400"/>
      <c r="U337" s="401"/>
      <c r="V337" s="647"/>
      <c r="W337" s="402"/>
      <c r="X337" s="402"/>
      <c r="Y337" s="402"/>
      <c r="Z337" s="402"/>
      <c r="AA337" s="402"/>
      <c r="AB337" s="402"/>
      <c r="AC337" s="402"/>
      <c r="AD337" s="402"/>
      <c r="AE337" s="402"/>
      <c r="AF337" s="402"/>
      <c r="AG337" s="402"/>
      <c r="AH337" s="402"/>
      <c r="AI337" s="402"/>
      <c r="AJ337" s="402"/>
      <c r="AK337" s="402"/>
      <c r="AL337" s="403"/>
      <c r="AM337" s="648"/>
      <c r="AN337" s="648"/>
      <c r="AO337" s="648"/>
      <c r="AP337" s="648"/>
      <c r="AQ337" s="648"/>
      <c r="AR337" s="648"/>
      <c r="AS337" s="648"/>
      <c r="AT337" s="648"/>
      <c r="AU337" s="648"/>
      <c r="AV337" s="648"/>
      <c r="AW337" s="648"/>
      <c r="AX337" s="648"/>
      <c r="AY337" s="403"/>
      <c r="AZ337" s="404"/>
      <c r="BA337" s="363"/>
      <c r="BB337" s="363"/>
      <c r="BC337" s="363"/>
      <c r="BD337" s="363"/>
      <c r="BE337" s="363"/>
      <c r="BF337" s="363"/>
      <c r="BG337" s="363"/>
      <c r="BH337" s="363"/>
      <c r="BI337" s="363"/>
      <c r="BJ337" s="363"/>
    </row>
    <row r="338" spans="6:62" ht="93" customHeight="1" x14ac:dyDescent="0.3">
      <c r="F338" s="399"/>
      <c r="G338" s="400"/>
      <c r="H338" s="400"/>
      <c r="I338" s="400"/>
      <c r="J338" s="400"/>
      <c r="K338" s="400"/>
      <c r="L338" s="400"/>
      <c r="M338" s="400"/>
      <c r="N338" s="400"/>
      <c r="U338" s="401"/>
      <c r="V338" s="647"/>
      <c r="W338" s="402"/>
      <c r="X338" s="402"/>
      <c r="Y338" s="402"/>
      <c r="Z338" s="402"/>
      <c r="AA338" s="402"/>
      <c r="AB338" s="402"/>
      <c r="AC338" s="402"/>
      <c r="AD338" s="402"/>
      <c r="AE338" s="402"/>
      <c r="AF338" s="402"/>
      <c r="AG338" s="402"/>
      <c r="AH338" s="402"/>
      <c r="AI338" s="402"/>
      <c r="AJ338" s="402"/>
      <c r="AK338" s="402"/>
      <c r="AL338" s="403"/>
      <c r="AM338" s="648"/>
      <c r="AN338" s="648"/>
      <c r="AO338" s="648"/>
      <c r="AP338" s="648"/>
      <c r="AQ338" s="648"/>
      <c r="AR338" s="648"/>
      <c r="AS338" s="648"/>
      <c r="AT338" s="648"/>
      <c r="AU338" s="648"/>
      <c r="AV338" s="648"/>
      <c r="AW338" s="648"/>
      <c r="AX338" s="648"/>
      <c r="AY338" s="403"/>
      <c r="AZ338" s="404"/>
      <c r="BA338" s="363"/>
      <c r="BB338" s="363"/>
      <c r="BC338" s="363"/>
      <c r="BD338" s="363"/>
      <c r="BE338" s="363"/>
      <c r="BF338" s="363"/>
      <c r="BG338" s="363"/>
      <c r="BH338" s="363"/>
      <c r="BI338" s="363"/>
      <c r="BJ338" s="363"/>
    </row>
    <row r="339" spans="6:62" ht="93" customHeight="1" x14ac:dyDescent="0.3">
      <c r="F339" s="399"/>
      <c r="G339" s="400"/>
      <c r="H339" s="400"/>
      <c r="I339" s="400"/>
      <c r="J339" s="400"/>
      <c r="K339" s="400"/>
      <c r="L339" s="400"/>
      <c r="M339" s="400"/>
      <c r="N339" s="400"/>
      <c r="U339" s="401"/>
      <c r="V339" s="647"/>
      <c r="W339" s="402"/>
      <c r="X339" s="402"/>
      <c r="Y339" s="402"/>
      <c r="Z339" s="402"/>
      <c r="AA339" s="402"/>
      <c r="AB339" s="402"/>
      <c r="AC339" s="402"/>
      <c r="AD339" s="402"/>
      <c r="AE339" s="402"/>
      <c r="AF339" s="402"/>
      <c r="AG339" s="402"/>
      <c r="AH339" s="402"/>
      <c r="AI339" s="402"/>
      <c r="AJ339" s="402"/>
      <c r="AK339" s="402"/>
      <c r="AL339" s="403"/>
      <c r="AM339" s="648"/>
      <c r="AN339" s="648"/>
      <c r="AO339" s="648"/>
      <c r="AP339" s="648"/>
      <c r="AQ339" s="648"/>
      <c r="AR339" s="648"/>
      <c r="AS339" s="648"/>
      <c r="AT339" s="648"/>
      <c r="AU339" s="648"/>
      <c r="AV339" s="648"/>
      <c r="AW339" s="648"/>
      <c r="AX339" s="648"/>
      <c r="AY339" s="403"/>
      <c r="AZ339" s="404"/>
      <c r="BA339" s="363"/>
      <c r="BB339" s="363"/>
      <c r="BC339" s="363"/>
      <c r="BD339" s="363"/>
      <c r="BE339" s="363"/>
      <c r="BF339" s="363"/>
      <c r="BG339" s="363"/>
      <c r="BH339" s="363"/>
      <c r="BI339" s="363"/>
      <c r="BJ339" s="363"/>
    </row>
    <row r="340" spans="6:62" ht="93" customHeight="1" x14ac:dyDescent="0.3">
      <c r="F340" s="399"/>
      <c r="G340" s="400"/>
      <c r="H340" s="400"/>
      <c r="I340" s="400"/>
      <c r="J340" s="400"/>
      <c r="K340" s="400"/>
      <c r="L340" s="400"/>
      <c r="M340" s="400"/>
      <c r="N340" s="400"/>
      <c r="U340" s="401"/>
      <c r="V340" s="647"/>
      <c r="W340" s="402"/>
      <c r="X340" s="402"/>
      <c r="Y340" s="402"/>
      <c r="Z340" s="402"/>
      <c r="AA340" s="402"/>
      <c r="AB340" s="402"/>
      <c r="AC340" s="402"/>
      <c r="AD340" s="402"/>
      <c r="AE340" s="402"/>
      <c r="AF340" s="402"/>
      <c r="AG340" s="402"/>
      <c r="AH340" s="402"/>
      <c r="AI340" s="402"/>
      <c r="AJ340" s="402"/>
      <c r="AK340" s="402"/>
      <c r="AL340" s="403"/>
      <c r="AM340" s="648"/>
      <c r="AN340" s="648"/>
      <c r="AO340" s="648"/>
      <c r="AP340" s="648"/>
      <c r="AQ340" s="648"/>
      <c r="AR340" s="648"/>
      <c r="AS340" s="648"/>
      <c r="AT340" s="648"/>
      <c r="AU340" s="648"/>
      <c r="AV340" s="648"/>
      <c r="AW340" s="648"/>
      <c r="AX340" s="648"/>
      <c r="AY340" s="403"/>
      <c r="AZ340" s="404"/>
      <c r="BA340" s="363"/>
      <c r="BB340" s="363"/>
      <c r="BC340" s="363"/>
      <c r="BD340" s="363"/>
      <c r="BE340" s="363"/>
      <c r="BF340" s="363"/>
      <c r="BG340" s="363"/>
      <c r="BH340" s="363"/>
      <c r="BI340" s="363"/>
      <c r="BJ340" s="363"/>
    </row>
    <row r="341" spans="6:62" ht="93" customHeight="1" x14ac:dyDescent="0.3">
      <c r="F341" s="399"/>
      <c r="G341" s="400"/>
      <c r="H341" s="400"/>
      <c r="I341" s="400"/>
      <c r="J341" s="400"/>
      <c r="K341" s="400"/>
      <c r="L341" s="400"/>
      <c r="M341" s="400"/>
      <c r="N341" s="400"/>
      <c r="U341" s="401"/>
      <c r="V341" s="647"/>
      <c r="W341" s="402"/>
      <c r="X341" s="402"/>
      <c r="Y341" s="402"/>
      <c r="Z341" s="402"/>
      <c r="AA341" s="402"/>
      <c r="AB341" s="402"/>
      <c r="AC341" s="402"/>
      <c r="AD341" s="402"/>
      <c r="AE341" s="402"/>
      <c r="AF341" s="402"/>
      <c r="AG341" s="402"/>
      <c r="AH341" s="402"/>
      <c r="AI341" s="402"/>
      <c r="AJ341" s="402"/>
      <c r="AK341" s="402"/>
      <c r="AL341" s="403"/>
      <c r="AM341" s="648"/>
      <c r="AN341" s="648"/>
      <c r="AO341" s="648"/>
      <c r="AP341" s="648"/>
      <c r="AQ341" s="648"/>
      <c r="AR341" s="648"/>
      <c r="AS341" s="648"/>
      <c r="AT341" s="648"/>
      <c r="AU341" s="648"/>
      <c r="AV341" s="648"/>
      <c r="AW341" s="648"/>
      <c r="AX341" s="648"/>
      <c r="AY341" s="403"/>
      <c r="AZ341" s="404"/>
      <c r="BA341" s="363"/>
      <c r="BB341" s="363"/>
      <c r="BC341" s="363"/>
      <c r="BD341" s="363"/>
      <c r="BE341" s="363"/>
      <c r="BF341" s="363"/>
      <c r="BG341" s="363"/>
      <c r="BH341" s="363"/>
      <c r="BI341" s="363"/>
      <c r="BJ341" s="363"/>
    </row>
    <row r="342" spans="6:62" ht="93" customHeight="1" x14ac:dyDescent="0.3">
      <c r="F342" s="399"/>
      <c r="G342" s="400"/>
      <c r="H342" s="400"/>
      <c r="I342" s="400"/>
      <c r="J342" s="400"/>
      <c r="K342" s="400"/>
      <c r="L342" s="400"/>
      <c r="M342" s="400"/>
      <c r="N342" s="400"/>
      <c r="U342" s="401"/>
      <c r="V342" s="647"/>
      <c r="W342" s="402"/>
      <c r="X342" s="402"/>
      <c r="Y342" s="402"/>
      <c r="Z342" s="402"/>
      <c r="AA342" s="402"/>
      <c r="AB342" s="402"/>
      <c r="AC342" s="402"/>
      <c r="AD342" s="402"/>
      <c r="AE342" s="402"/>
      <c r="AF342" s="402"/>
      <c r="AG342" s="402"/>
      <c r="AH342" s="402"/>
      <c r="AI342" s="402"/>
      <c r="AJ342" s="402"/>
      <c r="AK342" s="402"/>
      <c r="AL342" s="403"/>
      <c r="AM342" s="648"/>
      <c r="AN342" s="648"/>
      <c r="AO342" s="648"/>
      <c r="AP342" s="648"/>
      <c r="AQ342" s="648"/>
      <c r="AR342" s="648"/>
      <c r="AS342" s="648"/>
      <c r="AT342" s="648"/>
      <c r="AU342" s="648"/>
      <c r="AV342" s="648"/>
      <c r="AW342" s="648"/>
      <c r="AX342" s="648"/>
      <c r="AY342" s="403"/>
      <c r="AZ342" s="404"/>
      <c r="BA342" s="363"/>
      <c r="BB342" s="363"/>
      <c r="BC342" s="363"/>
      <c r="BD342" s="363"/>
      <c r="BE342" s="363"/>
      <c r="BF342" s="363"/>
      <c r="BG342" s="363"/>
      <c r="BH342" s="363"/>
      <c r="BI342" s="363"/>
      <c r="BJ342" s="363"/>
    </row>
    <row r="343" spans="6:62" ht="93" customHeight="1" x14ac:dyDescent="0.3">
      <c r="F343" s="399"/>
      <c r="G343" s="400"/>
      <c r="H343" s="400"/>
      <c r="I343" s="400"/>
      <c r="J343" s="400"/>
      <c r="K343" s="400"/>
      <c r="L343" s="400"/>
      <c r="M343" s="400"/>
      <c r="N343" s="400"/>
      <c r="U343" s="401"/>
      <c r="V343" s="647"/>
      <c r="W343" s="402"/>
      <c r="X343" s="402"/>
      <c r="Y343" s="402"/>
      <c r="Z343" s="402"/>
      <c r="AA343" s="402"/>
      <c r="AB343" s="402"/>
      <c r="AC343" s="402"/>
      <c r="AD343" s="402"/>
      <c r="AE343" s="402"/>
      <c r="AF343" s="402"/>
      <c r="AG343" s="402"/>
      <c r="AH343" s="402"/>
      <c r="AI343" s="402"/>
      <c r="AJ343" s="402"/>
      <c r="AK343" s="402"/>
      <c r="AL343" s="403"/>
      <c r="AM343" s="648"/>
      <c r="AN343" s="648"/>
      <c r="AO343" s="648"/>
      <c r="AP343" s="648"/>
      <c r="AQ343" s="648"/>
      <c r="AR343" s="648"/>
      <c r="AS343" s="648"/>
      <c r="AT343" s="648"/>
      <c r="AU343" s="648"/>
      <c r="AV343" s="648"/>
      <c r="AW343" s="648"/>
      <c r="AX343" s="648"/>
      <c r="AY343" s="403"/>
      <c r="AZ343" s="404"/>
      <c r="BA343" s="363"/>
      <c r="BB343" s="363"/>
      <c r="BC343" s="363"/>
      <c r="BD343" s="363"/>
      <c r="BE343" s="363"/>
      <c r="BF343" s="363"/>
      <c r="BG343" s="363"/>
      <c r="BH343" s="363"/>
      <c r="BI343" s="363"/>
      <c r="BJ343" s="363"/>
    </row>
    <row r="344" spans="6:62" ht="93" customHeight="1" x14ac:dyDescent="0.3">
      <c r="F344" s="399"/>
      <c r="G344" s="400"/>
      <c r="H344" s="400"/>
      <c r="I344" s="400"/>
      <c r="J344" s="400"/>
      <c r="K344" s="400"/>
      <c r="L344" s="400"/>
      <c r="M344" s="400"/>
      <c r="N344" s="400"/>
      <c r="U344" s="401"/>
      <c r="V344" s="647"/>
      <c r="W344" s="402"/>
      <c r="X344" s="402"/>
      <c r="Y344" s="402"/>
      <c r="Z344" s="402"/>
      <c r="AA344" s="402"/>
      <c r="AB344" s="402"/>
      <c r="AC344" s="402"/>
      <c r="AD344" s="402"/>
      <c r="AE344" s="402"/>
      <c r="AF344" s="402"/>
      <c r="AG344" s="402"/>
      <c r="AH344" s="402"/>
      <c r="AI344" s="402"/>
      <c r="AJ344" s="402"/>
      <c r="AK344" s="402"/>
      <c r="AL344" s="403"/>
      <c r="AM344" s="648"/>
      <c r="AN344" s="648"/>
      <c r="AO344" s="648"/>
      <c r="AP344" s="648"/>
      <c r="AQ344" s="648"/>
      <c r="AR344" s="648"/>
      <c r="AS344" s="648"/>
      <c r="AT344" s="648"/>
      <c r="AU344" s="648"/>
      <c r="AV344" s="648"/>
      <c r="AW344" s="648"/>
      <c r="AX344" s="648"/>
      <c r="AY344" s="403"/>
      <c r="AZ344" s="404"/>
      <c r="BA344" s="363"/>
      <c r="BB344" s="363"/>
      <c r="BC344" s="363"/>
      <c r="BD344" s="363"/>
      <c r="BE344" s="363"/>
      <c r="BF344" s="363"/>
      <c r="BG344" s="363"/>
      <c r="BH344" s="363"/>
      <c r="BI344" s="363"/>
      <c r="BJ344" s="363"/>
    </row>
    <row r="345" spans="6:62" ht="93" customHeight="1" x14ac:dyDescent="0.3">
      <c r="F345" s="399"/>
      <c r="G345" s="400"/>
      <c r="H345" s="400"/>
      <c r="I345" s="400"/>
      <c r="J345" s="400"/>
      <c r="K345" s="400"/>
      <c r="L345" s="400"/>
      <c r="M345" s="400"/>
      <c r="N345" s="400"/>
      <c r="U345" s="401"/>
      <c r="V345" s="647"/>
      <c r="W345" s="402"/>
      <c r="X345" s="402"/>
      <c r="Y345" s="402"/>
      <c r="Z345" s="402"/>
      <c r="AA345" s="402"/>
      <c r="AB345" s="402"/>
      <c r="AC345" s="402"/>
      <c r="AD345" s="402"/>
      <c r="AE345" s="402"/>
      <c r="AF345" s="402"/>
      <c r="AG345" s="402"/>
      <c r="AH345" s="402"/>
      <c r="AI345" s="402"/>
      <c r="AJ345" s="402"/>
      <c r="AK345" s="402"/>
      <c r="AL345" s="403"/>
      <c r="AM345" s="648"/>
      <c r="AN345" s="648"/>
      <c r="AO345" s="648"/>
      <c r="AP345" s="648"/>
      <c r="AQ345" s="648"/>
      <c r="AR345" s="648"/>
      <c r="AS345" s="648"/>
      <c r="AT345" s="648"/>
      <c r="AU345" s="648"/>
      <c r="AV345" s="648"/>
      <c r="AW345" s="648"/>
      <c r="AX345" s="648"/>
      <c r="AY345" s="403"/>
      <c r="AZ345" s="404"/>
      <c r="BA345" s="363"/>
      <c r="BB345" s="363"/>
      <c r="BC345" s="363"/>
      <c r="BD345" s="363"/>
      <c r="BE345" s="363"/>
      <c r="BF345" s="363"/>
      <c r="BG345" s="363"/>
      <c r="BH345" s="363"/>
      <c r="BI345" s="363"/>
      <c r="BJ345" s="363"/>
    </row>
    <row r="346" spans="6:62" ht="93" customHeight="1" x14ac:dyDescent="0.3">
      <c r="F346" s="399"/>
      <c r="G346" s="400"/>
      <c r="H346" s="400"/>
      <c r="I346" s="400"/>
      <c r="J346" s="400"/>
      <c r="K346" s="400"/>
      <c r="L346" s="400"/>
      <c r="M346" s="400"/>
      <c r="N346" s="400"/>
      <c r="U346" s="401"/>
      <c r="V346" s="647"/>
      <c r="W346" s="402"/>
      <c r="X346" s="402"/>
      <c r="Y346" s="402"/>
      <c r="Z346" s="402"/>
      <c r="AA346" s="402"/>
      <c r="AB346" s="402"/>
      <c r="AC346" s="402"/>
      <c r="AD346" s="402"/>
      <c r="AE346" s="402"/>
      <c r="AF346" s="402"/>
      <c r="AG346" s="402"/>
      <c r="AH346" s="402"/>
      <c r="AI346" s="402"/>
      <c r="AJ346" s="402"/>
      <c r="AK346" s="402"/>
      <c r="AL346" s="403"/>
      <c r="AM346" s="648"/>
      <c r="AN346" s="648"/>
      <c r="AO346" s="648"/>
      <c r="AP346" s="648"/>
      <c r="AQ346" s="648"/>
      <c r="AR346" s="648"/>
      <c r="AS346" s="648"/>
      <c r="AT346" s="648"/>
      <c r="AU346" s="648"/>
      <c r="AV346" s="648"/>
      <c r="AW346" s="648"/>
      <c r="AX346" s="648"/>
      <c r="AY346" s="403"/>
      <c r="AZ346" s="404"/>
      <c r="BA346" s="363"/>
      <c r="BB346" s="363"/>
      <c r="BC346" s="363"/>
      <c r="BD346" s="363"/>
      <c r="BE346" s="363"/>
      <c r="BF346" s="363"/>
      <c r="BG346" s="363"/>
      <c r="BH346" s="363"/>
      <c r="BI346" s="363"/>
      <c r="BJ346" s="363"/>
    </row>
    <row r="347" spans="6:62" ht="93" customHeight="1" x14ac:dyDescent="0.3">
      <c r="F347" s="399"/>
      <c r="G347" s="400"/>
      <c r="H347" s="400"/>
      <c r="I347" s="400"/>
      <c r="J347" s="400"/>
      <c r="K347" s="400"/>
      <c r="L347" s="400"/>
      <c r="M347" s="400"/>
      <c r="N347" s="400"/>
      <c r="U347" s="401"/>
      <c r="V347" s="647"/>
      <c r="W347" s="402"/>
      <c r="X347" s="402"/>
      <c r="Y347" s="402"/>
      <c r="Z347" s="402"/>
      <c r="AA347" s="402"/>
      <c r="AB347" s="402"/>
      <c r="AC347" s="402"/>
      <c r="AD347" s="402"/>
      <c r="AE347" s="402"/>
      <c r="AF347" s="402"/>
      <c r="AG347" s="402"/>
      <c r="AH347" s="402"/>
      <c r="AI347" s="402"/>
      <c r="AJ347" s="402"/>
      <c r="AK347" s="402"/>
      <c r="AL347" s="403"/>
      <c r="AM347" s="648"/>
      <c r="AN347" s="648"/>
      <c r="AO347" s="648"/>
      <c r="AP347" s="648"/>
      <c r="AQ347" s="648"/>
      <c r="AR347" s="648"/>
      <c r="AS347" s="648"/>
      <c r="AT347" s="648"/>
      <c r="AU347" s="648"/>
      <c r="AV347" s="648"/>
      <c r="AW347" s="648"/>
      <c r="AX347" s="648"/>
      <c r="AY347" s="403"/>
      <c r="AZ347" s="404"/>
      <c r="BA347" s="363"/>
      <c r="BB347" s="363"/>
      <c r="BC347" s="363"/>
      <c r="BD347" s="363"/>
      <c r="BE347" s="363"/>
      <c r="BF347" s="363"/>
      <c r="BG347" s="363"/>
      <c r="BH347" s="363"/>
      <c r="BI347" s="363"/>
      <c r="BJ347" s="363"/>
    </row>
    <row r="348" spans="6:62" ht="93" customHeight="1" x14ac:dyDescent="0.3">
      <c r="F348" s="399"/>
      <c r="G348" s="400"/>
      <c r="H348" s="400"/>
      <c r="I348" s="400"/>
      <c r="J348" s="400"/>
      <c r="K348" s="400"/>
      <c r="L348" s="400"/>
      <c r="M348" s="400"/>
      <c r="N348" s="400"/>
      <c r="U348" s="401"/>
      <c r="V348" s="647"/>
      <c r="W348" s="402"/>
      <c r="X348" s="402"/>
      <c r="Y348" s="402"/>
      <c r="Z348" s="402"/>
      <c r="AA348" s="402"/>
      <c r="AB348" s="402"/>
      <c r="AC348" s="402"/>
      <c r="AD348" s="402"/>
      <c r="AE348" s="402"/>
      <c r="AF348" s="402"/>
      <c r="AG348" s="402"/>
      <c r="AH348" s="402"/>
      <c r="AI348" s="402"/>
      <c r="AJ348" s="402"/>
      <c r="AK348" s="402"/>
      <c r="AL348" s="403"/>
      <c r="AM348" s="648"/>
      <c r="AN348" s="648"/>
      <c r="AO348" s="648"/>
      <c r="AP348" s="648"/>
      <c r="AQ348" s="648"/>
      <c r="AR348" s="648"/>
      <c r="AS348" s="648"/>
      <c r="AT348" s="648"/>
      <c r="AU348" s="648"/>
      <c r="AV348" s="648"/>
      <c r="AW348" s="648"/>
      <c r="AX348" s="648"/>
      <c r="AY348" s="403"/>
      <c r="AZ348" s="404"/>
      <c r="BA348" s="363"/>
      <c r="BB348" s="363"/>
      <c r="BC348" s="363"/>
      <c r="BD348" s="363"/>
      <c r="BE348" s="363"/>
      <c r="BF348" s="363"/>
      <c r="BG348" s="363"/>
      <c r="BH348" s="363"/>
      <c r="BI348" s="363"/>
      <c r="BJ348" s="363"/>
    </row>
    <row r="349" spans="6:62" ht="93" customHeight="1" x14ac:dyDescent="0.3">
      <c r="F349" s="399"/>
      <c r="G349" s="400"/>
      <c r="H349" s="400"/>
      <c r="I349" s="400"/>
      <c r="J349" s="400"/>
      <c r="K349" s="400"/>
      <c r="L349" s="400"/>
      <c r="M349" s="400"/>
      <c r="N349" s="400"/>
      <c r="U349" s="401"/>
      <c r="V349" s="647"/>
      <c r="W349" s="402"/>
      <c r="X349" s="402"/>
      <c r="Y349" s="402"/>
      <c r="Z349" s="402"/>
      <c r="AA349" s="402"/>
      <c r="AB349" s="402"/>
      <c r="AC349" s="402"/>
      <c r="AD349" s="402"/>
      <c r="AE349" s="402"/>
      <c r="AF349" s="402"/>
      <c r="AG349" s="402"/>
      <c r="AH349" s="402"/>
      <c r="AI349" s="402"/>
      <c r="AJ349" s="402"/>
      <c r="AK349" s="402"/>
      <c r="AL349" s="403"/>
      <c r="AM349" s="648"/>
      <c r="AN349" s="648"/>
      <c r="AO349" s="648"/>
      <c r="AP349" s="648"/>
      <c r="AQ349" s="648"/>
      <c r="AR349" s="648"/>
      <c r="AS349" s="648"/>
      <c r="AT349" s="648"/>
      <c r="AU349" s="648"/>
      <c r="AV349" s="648"/>
      <c r="AW349" s="648"/>
      <c r="AX349" s="648"/>
      <c r="AY349" s="403"/>
      <c r="AZ349" s="404"/>
      <c r="BA349" s="363"/>
      <c r="BB349" s="363"/>
      <c r="BC349" s="363"/>
      <c r="BD349" s="363"/>
      <c r="BE349" s="363"/>
      <c r="BF349" s="363"/>
      <c r="BG349" s="363"/>
      <c r="BH349" s="363"/>
      <c r="BI349" s="363"/>
      <c r="BJ349" s="363"/>
    </row>
    <row r="350" spans="6:62" ht="93" customHeight="1" x14ac:dyDescent="0.3">
      <c r="F350" s="399"/>
      <c r="G350" s="400"/>
      <c r="H350" s="400"/>
      <c r="I350" s="400"/>
      <c r="J350" s="400"/>
      <c r="K350" s="400"/>
      <c r="L350" s="400"/>
      <c r="M350" s="400"/>
      <c r="N350" s="400"/>
      <c r="U350" s="401"/>
      <c r="V350" s="647"/>
      <c r="W350" s="402"/>
      <c r="X350" s="402"/>
      <c r="Y350" s="402"/>
      <c r="Z350" s="402"/>
      <c r="AA350" s="402"/>
      <c r="AB350" s="402"/>
      <c r="AC350" s="402"/>
      <c r="AD350" s="402"/>
      <c r="AE350" s="402"/>
      <c r="AF350" s="402"/>
      <c r="AG350" s="402"/>
      <c r="AH350" s="402"/>
      <c r="AI350" s="402"/>
      <c r="AJ350" s="402"/>
      <c r="AK350" s="402"/>
      <c r="AL350" s="403"/>
      <c r="AM350" s="648"/>
      <c r="AN350" s="648"/>
      <c r="AO350" s="648"/>
      <c r="AP350" s="648"/>
      <c r="AQ350" s="648"/>
      <c r="AR350" s="648"/>
      <c r="AS350" s="648"/>
      <c r="AT350" s="648"/>
      <c r="AU350" s="648"/>
      <c r="AV350" s="648"/>
      <c r="AW350" s="648"/>
      <c r="AX350" s="648"/>
      <c r="AY350" s="403"/>
      <c r="AZ350" s="404"/>
      <c r="BA350" s="363"/>
      <c r="BB350" s="363"/>
      <c r="BC350" s="363"/>
      <c r="BD350" s="363"/>
      <c r="BE350" s="363"/>
      <c r="BF350" s="363"/>
      <c r="BG350" s="363"/>
      <c r="BH350" s="363"/>
      <c r="BI350" s="363"/>
      <c r="BJ350" s="363"/>
    </row>
    <row r="351" spans="6:62" ht="93" customHeight="1" x14ac:dyDescent="0.3">
      <c r="F351" s="399"/>
      <c r="G351" s="400"/>
      <c r="H351" s="400"/>
      <c r="I351" s="400"/>
      <c r="J351" s="400"/>
      <c r="K351" s="400"/>
      <c r="L351" s="400"/>
      <c r="M351" s="400"/>
      <c r="N351" s="400"/>
      <c r="U351" s="401"/>
      <c r="V351" s="647"/>
      <c r="W351" s="402"/>
      <c r="X351" s="402"/>
      <c r="Y351" s="402"/>
      <c r="Z351" s="402"/>
      <c r="AA351" s="402"/>
      <c r="AB351" s="402"/>
      <c r="AC351" s="402"/>
      <c r="AD351" s="402"/>
      <c r="AE351" s="402"/>
      <c r="AF351" s="402"/>
      <c r="AG351" s="402"/>
      <c r="AH351" s="402"/>
      <c r="AI351" s="402"/>
      <c r="AJ351" s="402"/>
      <c r="AK351" s="402"/>
      <c r="AL351" s="403"/>
      <c r="AM351" s="648"/>
      <c r="AN351" s="648"/>
      <c r="AO351" s="648"/>
      <c r="AP351" s="648"/>
      <c r="AQ351" s="648"/>
      <c r="AR351" s="648"/>
      <c r="AS351" s="648"/>
      <c r="AT351" s="648"/>
      <c r="AU351" s="648"/>
      <c r="AV351" s="648"/>
      <c r="AW351" s="648"/>
      <c r="AX351" s="648"/>
      <c r="AY351" s="403"/>
      <c r="AZ351" s="404"/>
      <c r="BA351" s="363"/>
      <c r="BB351" s="363"/>
      <c r="BC351" s="363"/>
      <c r="BD351" s="363"/>
      <c r="BE351" s="363"/>
      <c r="BF351" s="363"/>
      <c r="BG351" s="363"/>
      <c r="BH351" s="363"/>
      <c r="BI351" s="363"/>
      <c r="BJ351" s="363"/>
    </row>
    <row r="352" spans="6:62" ht="93" customHeight="1" x14ac:dyDescent="0.3">
      <c r="F352" s="399"/>
      <c r="G352" s="400"/>
      <c r="H352" s="400"/>
      <c r="I352" s="400"/>
      <c r="J352" s="400"/>
      <c r="K352" s="400"/>
      <c r="L352" s="400"/>
      <c r="M352" s="400"/>
      <c r="N352" s="400"/>
      <c r="U352" s="401"/>
      <c r="V352" s="647"/>
      <c r="W352" s="402"/>
      <c r="X352" s="402"/>
      <c r="Y352" s="402"/>
      <c r="Z352" s="402"/>
      <c r="AA352" s="402"/>
      <c r="AB352" s="402"/>
      <c r="AC352" s="402"/>
      <c r="AD352" s="402"/>
      <c r="AE352" s="402"/>
      <c r="AF352" s="402"/>
      <c r="AG352" s="402"/>
      <c r="AH352" s="402"/>
      <c r="AI352" s="402"/>
      <c r="AJ352" s="402"/>
      <c r="AK352" s="402"/>
      <c r="AL352" s="403"/>
      <c r="AM352" s="648"/>
      <c r="AN352" s="648"/>
      <c r="AO352" s="648"/>
      <c r="AP352" s="648"/>
      <c r="AQ352" s="648"/>
      <c r="AR352" s="648"/>
      <c r="AS352" s="648"/>
      <c r="AT352" s="648"/>
      <c r="AU352" s="648"/>
      <c r="AV352" s="648"/>
      <c r="AW352" s="648"/>
      <c r="AX352" s="648"/>
      <c r="AY352" s="403"/>
      <c r="AZ352" s="404"/>
      <c r="BA352" s="363"/>
      <c r="BB352" s="363"/>
      <c r="BC352" s="363"/>
      <c r="BD352" s="363"/>
      <c r="BE352" s="363"/>
      <c r="BF352" s="363"/>
      <c r="BG352" s="363"/>
      <c r="BH352" s="363"/>
      <c r="BI352" s="363"/>
      <c r="BJ352" s="363"/>
    </row>
    <row r="353" spans="6:62" ht="93" customHeight="1" x14ac:dyDescent="0.3">
      <c r="F353" s="399"/>
      <c r="G353" s="400"/>
      <c r="H353" s="400"/>
      <c r="I353" s="400"/>
      <c r="J353" s="400"/>
      <c r="K353" s="400"/>
      <c r="L353" s="400"/>
      <c r="M353" s="400"/>
      <c r="N353" s="400"/>
      <c r="U353" s="401"/>
      <c r="V353" s="647"/>
      <c r="W353" s="402"/>
      <c r="X353" s="402"/>
      <c r="Y353" s="402"/>
      <c r="Z353" s="402"/>
      <c r="AA353" s="402"/>
      <c r="AB353" s="402"/>
      <c r="AC353" s="402"/>
      <c r="AD353" s="402"/>
      <c r="AE353" s="402"/>
      <c r="AF353" s="402"/>
      <c r="AG353" s="402"/>
      <c r="AH353" s="402"/>
      <c r="AI353" s="402"/>
      <c r="AJ353" s="402"/>
      <c r="AK353" s="402"/>
      <c r="AL353" s="403"/>
      <c r="AM353" s="648"/>
      <c r="AN353" s="648"/>
      <c r="AO353" s="648"/>
      <c r="AP353" s="648"/>
      <c r="AQ353" s="648"/>
      <c r="AR353" s="648"/>
      <c r="AS353" s="648"/>
      <c r="AT353" s="648"/>
      <c r="AU353" s="648"/>
      <c r="AV353" s="648"/>
      <c r="AW353" s="648"/>
      <c r="AX353" s="648"/>
      <c r="AY353" s="403"/>
      <c r="AZ353" s="404"/>
      <c r="BA353" s="363"/>
      <c r="BB353" s="363"/>
      <c r="BC353" s="363"/>
      <c r="BD353" s="363"/>
      <c r="BE353" s="363"/>
      <c r="BF353" s="363"/>
      <c r="BG353" s="363"/>
      <c r="BH353" s="363"/>
      <c r="BI353" s="363"/>
      <c r="BJ353" s="363"/>
    </row>
    <row r="354" spans="6:62" ht="93" customHeight="1" x14ac:dyDescent="0.3">
      <c r="F354" s="399"/>
      <c r="G354" s="400"/>
      <c r="H354" s="400"/>
      <c r="I354" s="400"/>
      <c r="J354" s="400"/>
      <c r="K354" s="400"/>
      <c r="L354" s="400"/>
      <c r="M354" s="400"/>
      <c r="N354" s="400"/>
      <c r="U354" s="401"/>
      <c r="V354" s="647"/>
      <c r="W354" s="402"/>
      <c r="X354" s="402"/>
      <c r="Y354" s="402"/>
      <c r="Z354" s="402"/>
      <c r="AA354" s="402"/>
      <c r="AB354" s="402"/>
      <c r="AC354" s="402"/>
      <c r="AD354" s="402"/>
      <c r="AE354" s="402"/>
      <c r="AF354" s="402"/>
      <c r="AG354" s="402"/>
      <c r="AH354" s="402"/>
      <c r="AI354" s="402"/>
      <c r="AJ354" s="402"/>
      <c r="AK354" s="402"/>
      <c r="AL354" s="403"/>
      <c r="AM354" s="648"/>
      <c r="AN354" s="648"/>
      <c r="AO354" s="648"/>
      <c r="AP354" s="648"/>
      <c r="AQ354" s="648"/>
      <c r="AR354" s="648"/>
      <c r="AS354" s="648"/>
      <c r="AT354" s="648"/>
      <c r="AU354" s="648"/>
      <c r="AV354" s="648"/>
      <c r="AW354" s="648"/>
      <c r="AX354" s="648"/>
      <c r="AY354" s="403"/>
      <c r="AZ354" s="404"/>
      <c r="BA354" s="363"/>
      <c r="BB354" s="363"/>
      <c r="BC354" s="363"/>
      <c r="BD354" s="363"/>
      <c r="BE354" s="363"/>
      <c r="BF354" s="363"/>
      <c r="BG354" s="363"/>
      <c r="BH354" s="363"/>
      <c r="BI354" s="363"/>
      <c r="BJ354" s="363"/>
    </row>
    <row r="355" spans="6:62" ht="93" customHeight="1" x14ac:dyDescent="0.3">
      <c r="F355" s="399"/>
      <c r="G355" s="400"/>
      <c r="H355" s="400"/>
      <c r="I355" s="400"/>
      <c r="J355" s="400"/>
      <c r="K355" s="400"/>
      <c r="L355" s="400"/>
      <c r="M355" s="400"/>
      <c r="N355" s="400"/>
      <c r="U355" s="401"/>
      <c r="V355" s="647"/>
      <c r="W355" s="402"/>
      <c r="X355" s="402"/>
      <c r="Y355" s="402"/>
      <c r="Z355" s="402"/>
      <c r="AA355" s="402"/>
      <c r="AB355" s="402"/>
      <c r="AC355" s="402"/>
      <c r="AD355" s="402"/>
      <c r="AE355" s="402"/>
      <c r="AF355" s="402"/>
      <c r="AG355" s="402"/>
      <c r="AH355" s="402"/>
      <c r="AI355" s="402"/>
      <c r="AJ355" s="402"/>
      <c r="AK355" s="402"/>
      <c r="AL355" s="403"/>
      <c r="AM355" s="648"/>
      <c r="AN355" s="648"/>
      <c r="AO355" s="648"/>
      <c r="AP355" s="648"/>
      <c r="AQ355" s="648"/>
      <c r="AR355" s="648"/>
      <c r="AS355" s="648"/>
      <c r="AT355" s="648"/>
      <c r="AU355" s="648"/>
      <c r="AV355" s="648"/>
      <c r="AW355" s="648"/>
      <c r="AX355" s="648"/>
      <c r="AY355" s="403"/>
      <c r="AZ355" s="404"/>
      <c r="BA355" s="363"/>
      <c r="BB355" s="363"/>
      <c r="BC355" s="363"/>
      <c r="BD355" s="363"/>
      <c r="BE355" s="363"/>
      <c r="BF355" s="363"/>
      <c r="BG355" s="363"/>
      <c r="BH355" s="363"/>
      <c r="BI355" s="363"/>
      <c r="BJ355" s="363"/>
    </row>
    <row r="356" spans="6:62" ht="93" customHeight="1" x14ac:dyDescent="0.3">
      <c r="F356" s="399"/>
      <c r="G356" s="400"/>
      <c r="H356" s="400"/>
      <c r="I356" s="400"/>
      <c r="J356" s="400"/>
      <c r="K356" s="400"/>
      <c r="L356" s="400"/>
      <c r="M356" s="400"/>
      <c r="N356" s="400"/>
      <c r="U356" s="401"/>
      <c r="V356" s="647"/>
      <c r="W356" s="402"/>
      <c r="X356" s="402"/>
      <c r="Y356" s="402"/>
      <c r="Z356" s="402"/>
      <c r="AA356" s="402"/>
      <c r="AB356" s="402"/>
      <c r="AC356" s="402"/>
      <c r="AD356" s="402"/>
      <c r="AE356" s="402"/>
      <c r="AF356" s="402"/>
      <c r="AG356" s="402"/>
      <c r="AH356" s="402"/>
      <c r="AI356" s="402"/>
      <c r="AJ356" s="402"/>
      <c r="AK356" s="402"/>
      <c r="AL356" s="403"/>
      <c r="AM356" s="648"/>
      <c r="AN356" s="648"/>
      <c r="AO356" s="648"/>
      <c r="AP356" s="648"/>
      <c r="AQ356" s="648"/>
      <c r="AR356" s="648"/>
      <c r="AS356" s="648"/>
      <c r="AT356" s="648"/>
      <c r="AU356" s="648"/>
      <c r="AV356" s="648"/>
      <c r="AW356" s="648"/>
      <c r="AX356" s="648"/>
      <c r="AY356" s="403"/>
      <c r="AZ356" s="404"/>
      <c r="BA356" s="363"/>
      <c r="BB356" s="363"/>
      <c r="BC356" s="363"/>
      <c r="BD356" s="363"/>
      <c r="BE356" s="363"/>
      <c r="BF356" s="363"/>
      <c r="BG356" s="363"/>
      <c r="BH356" s="363"/>
      <c r="BI356" s="363"/>
      <c r="BJ356" s="363"/>
    </row>
    <row r="357" spans="6:62" ht="93" customHeight="1" x14ac:dyDescent="0.3">
      <c r="F357" s="399"/>
      <c r="G357" s="400"/>
      <c r="H357" s="400"/>
      <c r="I357" s="400"/>
      <c r="J357" s="400"/>
      <c r="K357" s="400"/>
      <c r="L357" s="400"/>
      <c r="M357" s="400"/>
      <c r="N357" s="400"/>
      <c r="U357" s="401"/>
      <c r="V357" s="647"/>
      <c r="W357" s="402"/>
      <c r="X357" s="402"/>
      <c r="Y357" s="402"/>
      <c r="Z357" s="402"/>
      <c r="AA357" s="402"/>
      <c r="AB357" s="402"/>
      <c r="AC357" s="402"/>
      <c r="AD357" s="402"/>
      <c r="AE357" s="402"/>
      <c r="AF357" s="402"/>
      <c r="AG357" s="402"/>
      <c r="AH357" s="402"/>
      <c r="AI357" s="402"/>
      <c r="AJ357" s="402"/>
      <c r="AK357" s="402"/>
      <c r="AL357" s="403"/>
      <c r="AM357" s="648"/>
      <c r="AN357" s="648"/>
      <c r="AO357" s="648"/>
      <c r="AP357" s="648"/>
      <c r="AQ357" s="648"/>
      <c r="AR357" s="648"/>
      <c r="AS357" s="648"/>
      <c r="AT357" s="648"/>
      <c r="AU357" s="648"/>
      <c r="AV357" s="648"/>
      <c r="AW357" s="648"/>
      <c r="AX357" s="648"/>
      <c r="AY357" s="403"/>
      <c r="AZ357" s="404"/>
      <c r="BA357" s="363"/>
      <c r="BB357" s="363"/>
      <c r="BC357" s="363"/>
      <c r="BD357" s="363"/>
      <c r="BE357" s="363"/>
      <c r="BF357" s="363"/>
      <c r="BG357" s="363"/>
      <c r="BH357" s="363"/>
      <c r="BI357" s="363"/>
      <c r="BJ357" s="363"/>
    </row>
    <row r="358" spans="6:62" ht="93" customHeight="1" x14ac:dyDescent="0.3">
      <c r="F358" s="399"/>
      <c r="G358" s="400"/>
      <c r="H358" s="400"/>
      <c r="I358" s="400"/>
      <c r="J358" s="400"/>
      <c r="K358" s="400"/>
      <c r="L358" s="400"/>
      <c r="M358" s="400"/>
      <c r="N358" s="400"/>
      <c r="U358" s="401"/>
      <c r="V358" s="647"/>
      <c r="W358" s="402"/>
      <c r="X358" s="402"/>
      <c r="Y358" s="402"/>
      <c r="Z358" s="402"/>
      <c r="AA358" s="402"/>
      <c r="AB358" s="402"/>
      <c r="AC358" s="402"/>
      <c r="AD358" s="402"/>
      <c r="AE358" s="402"/>
      <c r="AF358" s="402"/>
      <c r="AG358" s="402"/>
      <c r="AH358" s="402"/>
      <c r="AI358" s="402"/>
      <c r="AJ358" s="402"/>
      <c r="AK358" s="402"/>
      <c r="AL358" s="403"/>
      <c r="AM358" s="648"/>
      <c r="AN358" s="648"/>
      <c r="AO358" s="648"/>
      <c r="AP358" s="648"/>
      <c r="AQ358" s="648"/>
      <c r="AR358" s="648"/>
      <c r="AS358" s="648"/>
      <c r="AT358" s="648"/>
      <c r="AU358" s="648"/>
      <c r="AV358" s="648"/>
      <c r="AW358" s="648"/>
      <c r="AX358" s="648"/>
      <c r="AY358" s="403"/>
      <c r="AZ358" s="404"/>
      <c r="BA358" s="363"/>
      <c r="BB358" s="363"/>
      <c r="BC358" s="363"/>
      <c r="BD358" s="363"/>
      <c r="BE358" s="363"/>
      <c r="BF358" s="363"/>
      <c r="BG358" s="363"/>
      <c r="BH358" s="363"/>
      <c r="BI358" s="363"/>
      <c r="BJ358" s="363"/>
    </row>
    <row r="359" spans="6:62" ht="93" customHeight="1" x14ac:dyDescent="0.3">
      <c r="F359" s="399"/>
      <c r="G359" s="400"/>
      <c r="H359" s="400"/>
      <c r="I359" s="400"/>
      <c r="J359" s="400"/>
      <c r="K359" s="400"/>
      <c r="L359" s="400"/>
      <c r="M359" s="400"/>
      <c r="N359" s="400"/>
      <c r="U359" s="401"/>
      <c r="V359" s="647"/>
      <c r="W359" s="402"/>
      <c r="X359" s="402"/>
      <c r="Y359" s="402"/>
      <c r="Z359" s="402"/>
      <c r="AA359" s="402"/>
      <c r="AB359" s="402"/>
      <c r="AC359" s="402"/>
      <c r="AD359" s="402"/>
      <c r="AE359" s="402"/>
      <c r="AF359" s="402"/>
      <c r="AG359" s="402"/>
      <c r="AH359" s="402"/>
      <c r="AI359" s="402"/>
      <c r="AJ359" s="402"/>
      <c r="AK359" s="402"/>
      <c r="AL359" s="403"/>
      <c r="AM359" s="648"/>
      <c r="AN359" s="648"/>
      <c r="AO359" s="648"/>
      <c r="AP359" s="648"/>
      <c r="AQ359" s="648"/>
      <c r="AR359" s="648"/>
      <c r="AS359" s="648"/>
      <c r="AT359" s="648"/>
      <c r="AU359" s="648"/>
      <c r="AV359" s="648"/>
      <c r="AW359" s="648"/>
      <c r="AX359" s="648"/>
      <c r="AY359" s="403"/>
      <c r="AZ359" s="404"/>
      <c r="BA359" s="363"/>
      <c r="BB359" s="363"/>
      <c r="BC359" s="363"/>
      <c r="BD359" s="363"/>
      <c r="BE359" s="363"/>
      <c r="BF359" s="363"/>
      <c r="BG359" s="363"/>
      <c r="BH359" s="363"/>
      <c r="BI359" s="363"/>
      <c r="BJ359" s="363"/>
    </row>
    <row r="360" spans="6:62" ht="93" customHeight="1" x14ac:dyDescent="0.3">
      <c r="F360" s="399"/>
      <c r="G360" s="400"/>
      <c r="H360" s="400"/>
      <c r="I360" s="400"/>
      <c r="J360" s="400"/>
      <c r="K360" s="400"/>
      <c r="L360" s="400"/>
      <c r="M360" s="400"/>
      <c r="N360" s="400"/>
      <c r="U360" s="401"/>
      <c r="V360" s="647"/>
      <c r="W360" s="402"/>
      <c r="X360" s="402"/>
      <c r="Y360" s="402"/>
      <c r="Z360" s="402"/>
      <c r="AA360" s="402"/>
      <c r="AB360" s="402"/>
      <c r="AC360" s="402"/>
      <c r="AD360" s="402"/>
      <c r="AE360" s="402"/>
      <c r="AF360" s="402"/>
      <c r="AG360" s="402"/>
      <c r="AH360" s="402"/>
      <c r="AI360" s="402"/>
      <c r="AJ360" s="402"/>
      <c r="AK360" s="402"/>
      <c r="AL360" s="403"/>
      <c r="AM360" s="648"/>
      <c r="AN360" s="648"/>
      <c r="AO360" s="648"/>
      <c r="AP360" s="648"/>
      <c r="AQ360" s="648"/>
      <c r="AR360" s="648"/>
      <c r="AS360" s="648"/>
      <c r="AT360" s="648"/>
      <c r="AU360" s="648"/>
      <c r="AV360" s="648"/>
      <c r="AW360" s="648"/>
      <c r="AX360" s="648"/>
      <c r="AY360" s="403"/>
      <c r="AZ360" s="404"/>
      <c r="BA360" s="363"/>
      <c r="BB360" s="363"/>
      <c r="BC360" s="363"/>
      <c r="BD360" s="363"/>
      <c r="BE360" s="363"/>
      <c r="BF360" s="363"/>
      <c r="BG360" s="363"/>
      <c r="BH360" s="363"/>
      <c r="BI360" s="363"/>
      <c r="BJ360" s="363"/>
    </row>
    <row r="361" spans="6:62" ht="93" customHeight="1" x14ac:dyDescent="0.3">
      <c r="F361" s="399"/>
      <c r="G361" s="400"/>
      <c r="H361" s="400"/>
      <c r="I361" s="400"/>
      <c r="J361" s="400"/>
      <c r="K361" s="400"/>
      <c r="L361" s="400"/>
      <c r="M361" s="400"/>
      <c r="N361" s="400"/>
      <c r="U361" s="401"/>
      <c r="V361" s="647"/>
      <c r="W361" s="402"/>
      <c r="X361" s="402"/>
      <c r="Y361" s="402"/>
      <c r="Z361" s="402"/>
      <c r="AA361" s="402"/>
      <c r="AB361" s="402"/>
      <c r="AC361" s="402"/>
      <c r="AD361" s="402"/>
      <c r="AE361" s="402"/>
      <c r="AF361" s="402"/>
      <c r="AG361" s="402"/>
      <c r="AH361" s="402"/>
      <c r="AI361" s="402"/>
      <c r="AJ361" s="402"/>
      <c r="AK361" s="402"/>
      <c r="AL361" s="403"/>
      <c r="AM361" s="648"/>
      <c r="AN361" s="648"/>
      <c r="AO361" s="648"/>
      <c r="AP361" s="648"/>
      <c r="AQ361" s="648"/>
      <c r="AR361" s="648"/>
      <c r="AS361" s="648"/>
      <c r="AT361" s="648"/>
      <c r="AU361" s="648"/>
      <c r="AV361" s="648"/>
      <c r="AW361" s="648"/>
      <c r="AX361" s="648"/>
      <c r="AY361" s="403"/>
      <c r="AZ361" s="404"/>
      <c r="BA361" s="363"/>
      <c r="BB361" s="363"/>
      <c r="BC361" s="363"/>
      <c r="BD361" s="363"/>
      <c r="BE361" s="363"/>
      <c r="BF361" s="363"/>
      <c r="BG361" s="363"/>
      <c r="BH361" s="363"/>
      <c r="BI361" s="363"/>
      <c r="BJ361" s="363"/>
    </row>
    <row r="362" spans="6:62" ht="93" customHeight="1" x14ac:dyDescent="0.3">
      <c r="F362" s="399"/>
      <c r="G362" s="400"/>
      <c r="H362" s="400"/>
      <c r="I362" s="400"/>
      <c r="J362" s="400"/>
      <c r="K362" s="400"/>
      <c r="L362" s="400"/>
      <c r="M362" s="400"/>
      <c r="N362" s="400"/>
      <c r="U362" s="401"/>
      <c r="V362" s="647"/>
      <c r="W362" s="402"/>
      <c r="X362" s="402"/>
      <c r="Y362" s="402"/>
      <c r="Z362" s="402"/>
      <c r="AA362" s="402"/>
      <c r="AB362" s="402"/>
      <c r="AC362" s="402"/>
      <c r="AD362" s="402"/>
      <c r="AE362" s="402"/>
      <c r="AF362" s="402"/>
      <c r="AG362" s="402"/>
      <c r="AH362" s="402"/>
      <c r="AI362" s="402"/>
      <c r="AJ362" s="402"/>
      <c r="AK362" s="402"/>
      <c r="AL362" s="403"/>
      <c r="AM362" s="648"/>
      <c r="AN362" s="648"/>
      <c r="AO362" s="648"/>
      <c r="AP362" s="648"/>
      <c r="AQ362" s="648"/>
      <c r="AR362" s="648"/>
      <c r="AS362" s="648"/>
      <c r="AT362" s="648"/>
      <c r="AU362" s="648"/>
      <c r="AV362" s="648"/>
      <c r="AW362" s="648"/>
      <c r="AX362" s="648"/>
      <c r="AY362" s="403"/>
      <c r="AZ362" s="404"/>
      <c r="BA362" s="363"/>
      <c r="BB362" s="363"/>
      <c r="BC362" s="363"/>
      <c r="BD362" s="363"/>
      <c r="BE362" s="363"/>
      <c r="BF362" s="363"/>
      <c r="BG362" s="363"/>
      <c r="BH362" s="363"/>
      <c r="BI362" s="363"/>
      <c r="BJ362" s="363"/>
    </row>
    <row r="363" spans="6:62" ht="93" customHeight="1" x14ac:dyDescent="0.3">
      <c r="F363" s="399"/>
      <c r="G363" s="400"/>
      <c r="H363" s="400"/>
      <c r="I363" s="400"/>
      <c r="J363" s="400"/>
      <c r="K363" s="400"/>
      <c r="L363" s="400"/>
      <c r="M363" s="400"/>
      <c r="N363" s="400"/>
      <c r="U363" s="401"/>
      <c r="V363" s="647"/>
      <c r="W363" s="402"/>
      <c r="X363" s="402"/>
      <c r="Y363" s="402"/>
      <c r="Z363" s="402"/>
      <c r="AA363" s="402"/>
      <c r="AB363" s="402"/>
      <c r="AC363" s="402"/>
      <c r="AD363" s="402"/>
      <c r="AE363" s="402"/>
      <c r="AF363" s="402"/>
      <c r="AG363" s="402"/>
      <c r="AH363" s="402"/>
      <c r="AI363" s="402"/>
      <c r="AJ363" s="402"/>
      <c r="AK363" s="402"/>
      <c r="AL363" s="403"/>
      <c r="AM363" s="648"/>
      <c r="AN363" s="648"/>
      <c r="AO363" s="648"/>
      <c r="AP363" s="648"/>
      <c r="AQ363" s="648"/>
      <c r="AR363" s="648"/>
      <c r="AS363" s="648"/>
      <c r="AT363" s="648"/>
      <c r="AU363" s="648"/>
      <c r="AV363" s="648"/>
      <c r="AW363" s="648"/>
      <c r="AX363" s="648"/>
      <c r="AY363" s="403"/>
      <c r="AZ363" s="404"/>
      <c r="BA363" s="363"/>
      <c r="BB363" s="363"/>
      <c r="BC363" s="363"/>
      <c r="BD363" s="363"/>
      <c r="BE363" s="363"/>
      <c r="BF363" s="363"/>
      <c r="BG363" s="363"/>
      <c r="BH363" s="363"/>
      <c r="BI363" s="363"/>
      <c r="BJ363" s="363"/>
    </row>
    <row r="364" spans="6:62" ht="93" customHeight="1" x14ac:dyDescent="0.3">
      <c r="F364" s="399"/>
      <c r="G364" s="400"/>
      <c r="H364" s="400"/>
      <c r="I364" s="400"/>
      <c r="J364" s="400"/>
      <c r="K364" s="400"/>
      <c r="L364" s="400"/>
      <c r="M364" s="400"/>
      <c r="N364" s="400"/>
      <c r="U364" s="401"/>
      <c r="V364" s="647"/>
      <c r="W364" s="402"/>
      <c r="X364" s="402"/>
      <c r="Y364" s="402"/>
      <c r="Z364" s="402"/>
      <c r="AA364" s="402"/>
      <c r="AB364" s="402"/>
      <c r="AC364" s="402"/>
      <c r="AD364" s="402"/>
      <c r="AE364" s="402"/>
      <c r="AF364" s="402"/>
      <c r="AG364" s="402"/>
      <c r="AH364" s="402"/>
      <c r="AI364" s="402"/>
      <c r="AJ364" s="402"/>
      <c r="AK364" s="402"/>
      <c r="AL364" s="403"/>
      <c r="AM364" s="648"/>
      <c r="AN364" s="648"/>
      <c r="AO364" s="648"/>
      <c r="AP364" s="648"/>
      <c r="AQ364" s="648"/>
      <c r="AR364" s="648"/>
      <c r="AS364" s="648"/>
      <c r="AT364" s="648"/>
      <c r="AU364" s="648"/>
      <c r="AV364" s="648"/>
      <c r="AW364" s="648"/>
      <c r="AX364" s="648"/>
      <c r="AY364" s="403"/>
      <c r="AZ364" s="404"/>
      <c r="BA364" s="363"/>
      <c r="BB364" s="363"/>
      <c r="BC364" s="363"/>
      <c r="BD364" s="363"/>
      <c r="BE364" s="363"/>
      <c r="BF364" s="363"/>
      <c r="BG364" s="363"/>
      <c r="BH364" s="363"/>
      <c r="BI364" s="363"/>
      <c r="BJ364" s="363"/>
    </row>
    <row r="365" spans="6:62" ht="93" customHeight="1" x14ac:dyDescent="0.3">
      <c r="F365" s="399"/>
      <c r="G365" s="400"/>
      <c r="H365" s="400"/>
      <c r="I365" s="400"/>
      <c r="J365" s="400"/>
      <c r="K365" s="400"/>
      <c r="L365" s="400"/>
      <c r="M365" s="400"/>
      <c r="N365" s="400"/>
      <c r="U365" s="401"/>
      <c r="V365" s="647"/>
      <c r="W365" s="402"/>
      <c r="X365" s="402"/>
      <c r="Y365" s="402"/>
      <c r="Z365" s="402"/>
      <c r="AA365" s="402"/>
      <c r="AB365" s="402"/>
      <c r="AC365" s="402"/>
      <c r="AD365" s="402"/>
      <c r="AE365" s="402"/>
      <c r="AF365" s="402"/>
      <c r="AG365" s="402"/>
      <c r="AH365" s="402"/>
      <c r="AI365" s="402"/>
      <c r="AJ365" s="402"/>
      <c r="AK365" s="402"/>
      <c r="AL365" s="403"/>
      <c r="AM365" s="648"/>
      <c r="AN365" s="648"/>
      <c r="AO365" s="648"/>
      <c r="AP365" s="648"/>
      <c r="AQ365" s="648"/>
      <c r="AR365" s="648"/>
      <c r="AS365" s="648"/>
      <c r="AT365" s="648"/>
      <c r="AU365" s="648"/>
      <c r="AV365" s="648"/>
      <c r="AW365" s="648"/>
      <c r="AX365" s="648"/>
      <c r="AY365" s="403"/>
      <c r="AZ365" s="404"/>
      <c r="BA365" s="363"/>
      <c r="BB365" s="363"/>
      <c r="BC365" s="363"/>
      <c r="BD365" s="363"/>
      <c r="BE365" s="363"/>
      <c r="BF365" s="363"/>
      <c r="BG365" s="363"/>
      <c r="BH365" s="363"/>
      <c r="BI365" s="363"/>
      <c r="BJ365" s="363"/>
    </row>
    <row r="366" spans="6:62" ht="93" customHeight="1" x14ac:dyDescent="0.3">
      <c r="F366" s="399"/>
      <c r="G366" s="400"/>
      <c r="H366" s="400"/>
      <c r="I366" s="400"/>
      <c r="J366" s="400"/>
      <c r="K366" s="400"/>
      <c r="L366" s="400"/>
      <c r="M366" s="400"/>
      <c r="N366" s="400"/>
      <c r="U366" s="401"/>
      <c r="V366" s="647"/>
      <c r="W366" s="402"/>
      <c r="X366" s="402"/>
      <c r="Y366" s="402"/>
      <c r="Z366" s="402"/>
      <c r="AA366" s="402"/>
      <c r="AB366" s="402"/>
      <c r="AC366" s="402"/>
      <c r="AD366" s="402"/>
      <c r="AE366" s="402"/>
      <c r="AF366" s="402"/>
      <c r="AG366" s="402"/>
      <c r="AH366" s="402"/>
      <c r="AI366" s="402"/>
      <c r="AJ366" s="402"/>
      <c r="AK366" s="402"/>
      <c r="AL366" s="403"/>
      <c r="AM366" s="648"/>
      <c r="AN366" s="648"/>
      <c r="AO366" s="648"/>
      <c r="AP366" s="648"/>
      <c r="AQ366" s="648"/>
      <c r="AR366" s="648"/>
      <c r="AS366" s="648"/>
      <c r="AT366" s="648"/>
      <c r="AU366" s="648"/>
      <c r="AV366" s="648"/>
      <c r="AW366" s="648"/>
      <c r="AX366" s="648"/>
      <c r="AY366" s="403"/>
      <c r="AZ366" s="404"/>
      <c r="BA366" s="363"/>
      <c r="BB366" s="363"/>
      <c r="BC366" s="363"/>
      <c r="BD366" s="363"/>
      <c r="BE366" s="363"/>
      <c r="BF366" s="363"/>
      <c r="BG366" s="363"/>
      <c r="BH366" s="363"/>
      <c r="BI366" s="363"/>
      <c r="BJ366" s="363"/>
    </row>
    <row r="367" spans="6:62" ht="93" customHeight="1" x14ac:dyDescent="0.3">
      <c r="F367" s="399"/>
      <c r="G367" s="400"/>
      <c r="H367" s="400"/>
      <c r="I367" s="400"/>
      <c r="J367" s="400"/>
      <c r="K367" s="400"/>
      <c r="L367" s="400"/>
      <c r="M367" s="400"/>
      <c r="N367" s="400"/>
      <c r="U367" s="401"/>
      <c r="V367" s="647"/>
      <c r="W367" s="402"/>
      <c r="X367" s="402"/>
      <c r="Y367" s="402"/>
      <c r="Z367" s="402"/>
      <c r="AA367" s="402"/>
      <c r="AB367" s="402"/>
      <c r="AC367" s="402"/>
      <c r="AD367" s="402"/>
      <c r="AE367" s="402"/>
      <c r="AF367" s="402"/>
      <c r="AG367" s="402"/>
      <c r="AH367" s="402"/>
      <c r="AI367" s="402"/>
      <c r="AJ367" s="402"/>
      <c r="AK367" s="402"/>
      <c r="AL367" s="403"/>
      <c r="AM367" s="648"/>
      <c r="AN367" s="648"/>
      <c r="AO367" s="648"/>
      <c r="AP367" s="648"/>
      <c r="AQ367" s="648"/>
      <c r="AR367" s="648"/>
      <c r="AS367" s="648"/>
      <c r="AT367" s="648"/>
      <c r="AU367" s="648"/>
      <c r="AV367" s="648"/>
      <c r="AW367" s="648"/>
      <c r="AX367" s="648"/>
      <c r="AY367" s="403"/>
      <c r="AZ367" s="404"/>
      <c r="BA367" s="363"/>
      <c r="BB367" s="363"/>
      <c r="BC367" s="363"/>
      <c r="BD367" s="363"/>
      <c r="BE367" s="363"/>
      <c r="BF367" s="363"/>
      <c r="BG367" s="363"/>
      <c r="BH367" s="363"/>
      <c r="BI367" s="363"/>
      <c r="BJ367" s="363"/>
    </row>
    <row r="368" spans="6:62" ht="93" customHeight="1" x14ac:dyDescent="0.3">
      <c r="F368" s="399"/>
      <c r="G368" s="400"/>
      <c r="H368" s="400"/>
      <c r="I368" s="400"/>
      <c r="J368" s="400"/>
      <c r="K368" s="400"/>
      <c r="L368" s="400"/>
      <c r="M368" s="400"/>
      <c r="N368" s="400"/>
      <c r="U368" s="401"/>
      <c r="V368" s="647"/>
      <c r="W368" s="402"/>
      <c r="X368" s="402"/>
      <c r="Y368" s="402"/>
      <c r="Z368" s="402"/>
      <c r="AA368" s="402"/>
      <c r="AB368" s="402"/>
      <c r="AC368" s="402"/>
      <c r="AD368" s="402"/>
      <c r="AE368" s="402"/>
      <c r="AF368" s="402"/>
      <c r="AG368" s="402"/>
      <c r="AH368" s="402"/>
      <c r="AI368" s="402"/>
      <c r="AJ368" s="402"/>
      <c r="AK368" s="402"/>
      <c r="AL368" s="403"/>
      <c r="AM368" s="648"/>
      <c r="AN368" s="648"/>
      <c r="AO368" s="648"/>
      <c r="AP368" s="648"/>
      <c r="AQ368" s="648"/>
      <c r="AR368" s="648"/>
      <c r="AS368" s="648"/>
      <c r="AT368" s="648"/>
      <c r="AU368" s="648"/>
      <c r="AV368" s="648"/>
      <c r="AW368" s="648"/>
      <c r="AX368" s="648"/>
      <c r="AY368" s="403"/>
      <c r="AZ368" s="404"/>
      <c r="BA368" s="363"/>
      <c r="BB368" s="363"/>
      <c r="BC368" s="363"/>
      <c r="BD368" s="363"/>
      <c r="BE368" s="363"/>
      <c r="BF368" s="363"/>
      <c r="BG368" s="363"/>
      <c r="BH368" s="363"/>
      <c r="BI368" s="363"/>
      <c r="BJ368" s="363"/>
    </row>
    <row r="369" spans="6:62" ht="93" customHeight="1" x14ac:dyDescent="0.3">
      <c r="F369" s="399"/>
      <c r="G369" s="400"/>
      <c r="H369" s="400"/>
      <c r="I369" s="400"/>
      <c r="J369" s="400"/>
      <c r="K369" s="400"/>
      <c r="L369" s="400"/>
      <c r="M369" s="400"/>
      <c r="N369" s="400"/>
      <c r="U369" s="401"/>
      <c r="V369" s="647"/>
      <c r="W369" s="402"/>
      <c r="X369" s="402"/>
      <c r="Y369" s="402"/>
      <c r="Z369" s="402"/>
      <c r="AA369" s="402"/>
      <c r="AB369" s="402"/>
      <c r="AC369" s="402"/>
      <c r="AD369" s="402"/>
      <c r="AE369" s="402"/>
      <c r="AF369" s="402"/>
      <c r="AG369" s="402"/>
      <c r="AH369" s="402"/>
      <c r="AI369" s="402"/>
      <c r="AJ369" s="402"/>
      <c r="AK369" s="402"/>
      <c r="AL369" s="403"/>
      <c r="AM369" s="648"/>
      <c r="AN369" s="648"/>
      <c r="AO369" s="648"/>
      <c r="AP369" s="648"/>
      <c r="AQ369" s="648"/>
      <c r="AR369" s="648"/>
      <c r="AS369" s="648"/>
      <c r="AT369" s="648"/>
      <c r="AU369" s="648"/>
      <c r="AV369" s="648"/>
      <c r="AW369" s="648"/>
      <c r="AX369" s="648"/>
      <c r="AY369" s="403"/>
      <c r="AZ369" s="404"/>
      <c r="BA369" s="363"/>
      <c r="BB369" s="363"/>
      <c r="BC369" s="363"/>
      <c r="BD369" s="363"/>
      <c r="BE369" s="363"/>
      <c r="BF369" s="363"/>
      <c r="BG369" s="363"/>
      <c r="BH369" s="363"/>
      <c r="BI369" s="363"/>
      <c r="BJ369" s="363"/>
    </row>
    <row r="370" spans="6:62" ht="93" customHeight="1" x14ac:dyDescent="0.3">
      <c r="F370" s="399"/>
      <c r="G370" s="400"/>
      <c r="H370" s="400"/>
      <c r="I370" s="400"/>
      <c r="J370" s="400"/>
      <c r="K370" s="400"/>
      <c r="L370" s="400"/>
      <c r="M370" s="400"/>
      <c r="N370" s="400"/>
      <c r="U370" s="401"/>
      <c r="V370" s="647"/>
      <c r="W370" s="402"/>
      <c r="X370" s="402"/>
      <c r="Y370" s="402"/>
      <c r="Z370" s="402"/>
      <c r="AA370" s="402"/>
      <c r="AB370" s="402"/>
      <c r="AC370" s="402"/>
      <c r="AD370" s="402"/>
      <c r="AE370" s="402"/>
      <c r="AF370" s="402"/>
      <c r="AG370" s="402"/>
      <c r="AH370" s="402"/>
      <c r="AI370" s="402"/>
      <c r="AJ370" s="402"/>
      <c r="AK370" s="402"/>
      <c r="AL370" s="403"/>
      <c r="AM370" s="648"/>
      <c r="AN370" s="648"/>
      <c r="AO370" s="648"/>
      <c r="AP370" s="648"/>
      <c r="AQ370" s="648"/>
      <c r="AR370" s="648"/>
      <c r="AS370" s="648"/>
      <c r="AT370" s="648"/>
      <c r="AU370" s="648"/>
      <c r="AV370" s="648"/>
      <c r="AW370" s="648"/>
      <c r="AX370" s="648"/>
      <c r="AY370" s="403"/>
      <c r="AZ370" s="404"/>
      <c r="BA370" s="363"/>
      <c r="BB370" s="363"/>
      <c r="BC370" s="363"/>
      <c r="BD370" s="363"/>
      <c r="BE370" s="363"/>
      <c r="BF370" s="363"/>
      <c r="BG370" s="363"/>
      <c r="BH370" s="363"/>
      <c r="BI370" s="363"/>
      <c r="BJ370" s="363"/>
    </row>
    <row r="371" spans="6:62" ht="93" customHeight="1" x14ac:dyDescent="0.3">
      <c r="F371" s="399"/>
      <c r="G371" s="400"/>
      <c r="H371" s="400"/>
      <c r="I371" s="400"/>
      <c r="J371" s="400"/>
      <c r="K371" s="400"/>
      <c r="L371" s="400"/>
      <c r="M371" s="400"/>
      <c r="N371" s="400"/>
      <c r="U371" s="401"/>
      <c r="V371" s="647"/>
      <c r="W371" s="402"/>
      <c r="X371" s="402"/>
      <c r="Y371" s="402"/>
      <c r="Z371" s="402"/>
      <c r="AA371" s="402"/>
      <c r="AB371" s="402"/>
      <c r="AC371" s="402"/>
      <c r="AD371" s="402"/>
      <c r="AE371" s="402"/>
      <c r="AF371" s="402"/>
      <c r="AG371" s="402"/>
      <c r="AH371" s="402"/>
      <c r="AI371" s="402"/>
      <c r="AJ371" s="402"/>
      <c r="AK371" s="402"/>
      <c r="AL371" s="403"/>
      <c r="AM371" s="648"/>
      <c r="AN371" s="648"/>
      <c r="AO371" s="648"/>
      <c r="AP371" s="648"/>
      <c r="AQ371" s="648"/>
      <c r="AR371" s="648"/>
      <c r="AS371" s="648"/>
      <c r="AT371" s="648"/>
      <c r="AU371" s="648"/>
      <c r="AV371" s="648"/>
      <c r="AW371" s="648"/>
      <c r="AX371" s="648"/>
      <c r="AY371" s="403"/>
      <c r="AZ371" s="404"/>
      <c r="BA371" s="363"/>
      <c r="BB371" s="363"/>
      <c r="BC371" s="363"/>
      <c r="BD371" s="363"/>
      <c r="BE371" s="363"/>
      <c r="BF371" s="363"/>
      <c r="BG371" s="363"/>
      <c r="BH371" s="363"/>
      <c r="BI371" s="363"/>
      <c r="BJ371" s="363"/>
    </row>
    <row r="372" spans="6:62" ht="93" customHeight="1" x14ac:dyDescent="0.3">
      <c r="F372" s="399"/>
      <c r="G372" s="400"/>
      <c r="H372" s="400"/>
      <c r="I372" s="400"/>
      <c r="J372" s="400"/>
      <c r="K372" s="400"/>
      <c r="L372" s="400"/>
      <c r="M372" s="400"/>
      <c r="N372" s="400"/>
      <c r="U372" s="401"/>
      <c r="V372" s="647"/>
      <c r="W372" s="402"/>
      <c r="X372" s="402"/>
      <c r="Y372" s="402"/>
      <c r="Z372" s="402"/>
      <c r="AA372" s="402"/>
      <c r="AB372" s="402"/>
      <c r="AC372" s="402"/>
      <c r="AD372" s="402"/>
      <c r="AE372" s="402"/>
      <c r="AF372" s="402"/>
      <c r="AG372" s="402"/>
      <c r="AH372" s="402"/>
      <c r="AI372" s="402"/>
      <c r="AJ372" s="402"/>
      <c r="AK372" s="402"/>
      <c r="AL372" s="403"/>
      <c r="AM372" s="648"/>
      <c r="AN372" s="648"/>
      <c r="AO372" s="648"/>
      <c r="AP372" s="648"/>
      <c r="AQ372" s="648"/>
      <c r="AR372" s="648"/>
      <c r="AS372" s="648"/>
      <c r="AT372" s="648"/>
      <c r="AU372" s="648"/>
      <c r="AV372" s="648"/>
      <c r="AW372" s="648"/>
      <c r="AX372" s="648"/>
      <c r="AY372" s="403"/>
      <c r="AZ372" s="404"/>
      <c r="BA372" s="363"/>
      <c r="BB372" s="363"/>
      <c r="BC372" s="363"/>
      <c r="BD372" s="363"/>
      <c r="BE372" s="363"/>
      <c r="BF372" s="363"/>
      <c r="BG372" s="363"/>
      <c r="BH372" s="363"/>
      <c r="BI372" s="363"/>
      <c r="BJ372" s="363"/>
    </row>
    <row r="373" spans="6:62" ht="93" customHeight="1" x14ac:dyDescent="0.3">
      <c r="F373" s="399"/>
      <c r="G373" s="400"/>
      <c r="H373" s="400"/>
      <c r="I373" s="400"/>
      <c r="J373" s="400"/>
      <c r="K373" s="400"/>
      <c r="L373" s="400"/>
      <c r="M373" s="400"/>
      <c r="N373" s="400"/>
      <c r="U373" s="401"/>
      <c r="V373" s="647"/>
      <c r="W373" s="402"/>
      <c r="X373" s="402"/>
      <c r="Y373" s="402"/>
      <c r="Z373" s="402"/>
      <c r="AA373" s="402"/>
      <c r="AB373" s="402"/>
      <c r="AC373" s="402"/>
      <c r="AD373" s="402"/>
      <c r="AE373" s="402"/>
      <c r="AF373" s="402"/>
      <c r="AG373" s="402"/>
      <c r="AH373" s="402"/>
      <c r="AI373" s="402"/>
      <c r="AJ373" s="402"/>
      <c r="AK373" s="402"/>
      <c r="AL373" s="403"/>
      <c r="AM373" s="648"/>
      <c r="AN373" s="648"/>
      <c r="AO373" s="648"/>
      <c r="AP373" s="648"/>
      <c r="AQ373" s="648"/>
      <c r="AR373" s="648"/>
      <c r="AS373" s="648"/>
      <c r="AT373" s="648"/>
      <c r="AU373" s="648"/>
      <c r="AV373" s="648"/>
      <c r="AW373" s="648"/>
      <c r="AX373" s="648"/>
      <c r="AY373" s="403"/>
      <c r="AZ373" s="404"/>
      <c r="BA373" s="363"/>
      <c r="BB373" s="363"/>
      <c r="BC373" s="363"/>
      <c r="BD373" s="363"/>
      <c r="BE373" s="363"/>
      <c r="BF373" s="363"/>
      <c r="BG373" s="363"/>
      <c r="BH373" s="363"/>
      <c r="BI373" s="363"/>
      <c r="BJ373" s="363"/>
    </row>
    <row r="374" spans="6:62" ht="93" customHeight="1" x14ac:dyDescent="0.3">
      <c r="F374" s="399"/>
      <c r="G374" s="400"/>
      <c r="H374" s="400"/>
      <c r="I374" s="400"/>
      <c r="J374" s="400"/>
      <c r="K374" s="400"/>
      <c r="L374" s="400"/>
      <c r="M374" s="400"/>
      <c r="N374" s="400"/>
      <c r="U374" s="401"/>
      <c r="V374" s="647"/>
      <c r="W374" s="402"/>
      <c r="X374" s="402"/>
      <c r="Y374" s="402"/>
      <c r="Z374" s="402"/>
      <c r="AA374" s="402"/>
      <c r="AB374" s="402"/>
      <c r="AC374" s="402"/>
      <c r="AD374" s="402"/>
      <c r="AE374" s="402"/>
      <c r="AF374" s="402"/>
      <c r="AG374" s="402"/>
      <c r="AH374" s="402"/>
      <c r="AI374" s="402"/>
      <c r="AJ374" s="402"/>
      <c r="AK374" s="402"/>
      <c r="AL374" s="403"/>
      <c r="AM374" s="648"/>
      <c r="AN374" s="648"/>
      <c r="AO374" s="648"/>
      <c r="AP374" s="648"/>
      <c r="AQ374" s="648"/>
      <c r="AR374" s="648"/>
      <c r="AS374" s="648"/>
      <c r="AT374" s="648"/>
      <c r="AU374" s="648"/>
      <c r="AV374" s="648"/>
      <c r="AW374" s="648"/>
      <c r="AX374" s="648"/>
      <c r="AY374" s="403"/>
      <c r="AZ374" s="404"/>
      <c r="BA374" s="363"/>
      <c r="BB374" s="363"/>
      <c r="BC374" s="363"/>
      <c r="BD374" s="363"/>
      <c r="BE374" s="363"/>
      <c r="BF374" s="363"/>
      <c r="BG374" s="363"/>
      <c r="BH374" s="363"/>
      <c r="BI374" s="363"/>
      <c r="BJ374" s="363"/>
    </row>
    <row r="375" spans="6:62" ht="93" customHeight="1" x14ac:dyDescent="0.3">
      <c r="F375" s="399"/>
      <c r="G375" s="400"/>
      <c r="H375" s="400"/>
      <c r="I375" s="400"/>
      <c r="J375" s="400"/>
      <c r="K375" s="400"/>
      <c r="L375" s="400"/>
      <c r="M375" s="400"/>
      <c r="N375" s="400"/>
      <c r="U375" s="401"/>
      <c r="V375" s="647"/>
      <c r="W375" s="402"/>
      <c r="X375" s="402"/>
      <c r="Y375" s="402"/>
      <c r="Z375" s="402"/>
      <c r="AA375" s="402"/>
      <c r="AB375" s="402"/>
      <c r="AC375" s="402"/>
      <c r="AD375" s="402"/>
      <c r="AE375" s="402"/>
      <c r="AF375" s="402"/>
      <c r="AG375" s="402"/>
      <c r="AH375" s="402"/>
      <c r="AI375" s="402"/>
      <c r="AJ375" s="402"/>
      <c r="AK375" s="402"/>
      <c r="AL375" s="403"/>
      <c r="AM375" s="648"/>
      <c r="AN375" s="648"/>
      <c r="AO375" s="648"/>
      <c r="AP375" s="648"/>
      <c r="AQ375" s="648"/>
      <c r="AR375" s="648"/>
      <c r="AS375" s="648"/>
      <c r="AT375" s="648"/>
      <c r="AU375" s="648"/>
      <c r="AV375" s="648"/>
      <c r="AW375" s="648"/>
      <c r="AX375" s="648"/>
      <c r="AY375" s="403"/>
      <c r="AZ375" s="404"/>
      <c r="BA375" s="363"/>
      <c r="BB375" s="363"/>
      <c r="BC375" s="363"/>
      <c r="BD375" s="363"/>
      <c r="BE375" s="363"/>
      <c r="BF375" s="363"/>
      <c r="BG375" s="363"/>
      <c r="BH375" s="363"/>
      <c r="BI375" s="363"/>
      <c r="BJ375" s="363"/>
    </row>
    <row r="376" spans="6:62" ht="93" customHeight="1" x14ac:dyDescent="0.3">
      <c r="F376" s="399"/>
      <c r="G376" s="400"/>
      <c r="H376" s="400"/>
      <c r="I376" s="400"/>
      <c r="J376" s="400"/>
      <c r="K376" s="400"/>
      <c r="L376" s="400"/>
      <c r="M376" s="400"/>
      <c r="N376" s="400"/>
      <c r="U376" s="401"/>
      <c r="V376" s="647"/>
      <c r="W376" s="402"/>
      <c r="X376" s="402"/>
      <c r="Y376" s="402"/>
      <c r="Z376" s="402"/>
      <c r="AA376" s="402"/>
      <c r="AB376" s="402"/>
      <c r="AC376" s="402"/>
      <c r="AD376" s="402"/>
      <c r="AE376" s="402"/>
      <c r="AF376" s="402"/>
      <c r="AG376" s="402"/>
      <c r="AH376" s="402"/>
      <c r="AI376" s="402"/>
      <c r="AJ376" s="402"/>
      <c r="AK376" s="402"/>
      <c r="AL376" s="403"/>
      <c r="AM376" s="648"/>
      <c r="AN376" s="648"/>
      <c r="AO376" s="648"/>
      <c r="AP376" s="648"/>
      <c r="AQ376" s="648"/>
      <c r="AR376" s="648"/>
      <c r="AS376" s="648"/>
      <c r="AT376" s="648"/>
      <c r="AU376" s="648"/>
      <c r="AV376" s="648"/>
      <c r="AW376" s="648"/>
      <c r="AX376" s="648"/>
      <c r="AY376" s="403"/>
      <c r="AZ376" s="404"/>
      <c r="BA376" s="363"/>
      <c r="BB376" s="363"/>
      <c r="BC376" s="363"/>
      <c r="BD376" s="363"/>
      <c r="BE376" s="363"/>
      <c r="BF376" s="363"/>
      <c r="BG376" s="363"/>
      <c r="BH376" s="363"/>
      <c r="BI376" s="363"/>
      <c r="BJ376" s="363"/>
    </row>
    <row r="377" spans="6:62" ht="93" customHeight="1" x14ac:dyDescent="0.3">
      <c r="F377" s="399"/>
      <c r="G377" s="400"/>
      <c r="H377" s="400"/>
      <c r="I377" s="400"/>
      <c r="J377" s="400"/>
      <c r="K377" s="400"/>
      <c r="L377" s="400"/>
      <c r="M377" s="400"/>
      <c r="N377" s="400"/>
      <c r="U377" s="401"/>
      <c r="V377" s="647"/>
      <c r="W377" s="402"/>
      <c r="X377" s="402"/>
      <c r="Y377" s="402"/>
      <c r="Z377" s="402"/>
      <c r="AA377" s="402"/>
      <c r="AB377" s="402"/>
      <c r="AC377" s="402"/>
      <c r="AD377" s="402"/>
      <c r="AE377" s="402"/>
      <c r="AF377" s="402"/>
      <c r="AG377" s="402"/>
      <c r="AH377" s="402"/>
      <c r="AI377" s="402"/>
      <c r="AJ377" s="402"/>
      <c r="AK377" s="402"/>
      <c r="AL377" s="403"/>
      <c r="AM377" s="648"/>
      <c r="AN377" s="648"/>
      <c r="AO377" s="648"/>
      <c r="AP377" s="648"/>
      <c r="AQ377" s="648"/>
      <c r="AR377" s="648"/>
      <c r="AS377" s="648"/>
      <c r="AT377" s="648"/>
      <c r="AU377" s="648"/>
      <c r="AV377" s="648"/>
      <c r="AW377" s="648"/>
      <c r="AX377" s="648"/>
      <c r="AY377" s="403"/>
      <c r="AZ377" s="404"/>
      <c r="BA377" s="363"/>
      <c r="BB377" s="363"/>
      <c r="BC377" s="363"/>
      <c r="BD377" s="363"/>
      <c r="BE377" s="363"/>
      <c r="BF377" s="363"/>
      <c r="BG377" s="363"/>
      <c r="BH377" s="363"/>
      <c r="BI377" s="363"/>
      <c r="BJ377" s="363"/>
    </row>
    <row r="378" spans="6:62" ht="93" customHeight="1" x14ac:dyDescent="0.3">
      <c r="F378" s="399"/>
      <c r="G378" s="400"/>
      <c r="H378" s="400"/>
      <c r="I378" s="400"/>
      <c r="J378" s="400"/>
      <c r="K378" s="400"/>
      <c r="L378" s="400"/>
      <c r="M378" s="400"/>
      <c r="N378" s="400"/>
      <c r="U378" s="401"/>
      <c r="V378" s="647"/>
      <c r="W378" s="402"/>
      <c r="X378" s="402"/>
      <c r="Y378" s="402"/>
      <c r="Z378" s="402"/>
      <c r="AA378" s="402"/>
      <c r="AB378" s="402"/>
      <c r="AC378" s="402"/>
      <c r="AD378" s="402"/>
      <c r="AE378" s="402"/>
      <c r="AF378" s="402"/>
      <c r="AG378" s="402"/>
      <c r="AH378" s="402"/>
      <c r="AI378" s="402"/>
      <c r="AJ378" s="402"/>
      <c r="AK378" s="402"/>
      <c r="AL378" s="403"/>
      <c r="AM378" s="648"/>
      <c r="AN378" s="648"/>
      <c r="AO378" s="648"/>
      <c r="AP378" s="648"/>
      <c r="AQ378" s="648"/>
      <c r="AR378" s="648"/>
      <c r="AS378" s="648"/>
      <c r="AT378" s="648"/>
      <c r="AU378" s="648"/>
      <c r="AV378" s="648"/>
      <c r="AW378" s="648"/>
      <c r="AX378" s="648"/>
      <c r="AY378" s="403"/>
      <c r="AZ378" s="404"/>
      <c r="BA378" s="363"/>
      <c r="BB378" s="363"/>
      <c r="BC378" s="363"/>
      <c r="BD378" s="363"/>
      <c r="BE378" s="363"/>
      <c r="BF378" s="363"/>
      <c r="BG378" s="363"/>
      <c r="BH378" s="363"/>
      <c r="BI378" s="363"/>
      <c r="BJ378" s="363"/>
    </row>
    <row r="379" spans="6:62" ht="93" customHeight="1" x14ac:dyDescent="0.3">
      <c r="F379" s="399"/>
      <c r="G379" s="400"/>
      <c r="H379" s="400"/>
      <c r="I379" s="400"/>
      <c r="J379" s="400"/>
      <c r="K379" s="400"/>
      <c r="L379" s="400"/>
      <c r="M379" s="400"/>
      <c r="N379" s="400"/>
      <c r="U379" s="401"/>
      <c r="V379" s="647"/>
      <c r="W379" s="402"/>
      <c r="X379" s="402"/>
      <c r="Y379" s="402"/>
      <c r="Z379" s="402"/>
      <c r="AA379" s="402"/>
      <c r="AB379" s="402"/>
      <c r="AC379" s="402"/>
      <c r="AD379" s="402"/>
      <c r="AE379" s="402"/>
      <c r="AF379" s="402"/>
      <c r="AG379" s="402"/>
      <c r="AH379" s="402"/>
      <c r="AI379" s="402"/>
      <c r="AJ379" s="402"/>
      <c r="AK379" s="402"/>
      <c r="AL379" s="403"/>
      <c r="AM379" s="648"/>
      <c r="AN379" s="648"/>
      <c r="AO379" s="648"/>
      <c r="AP379" s="648"/>
      <c r="AQ379" s="648"/>
      <c r="AR379" s="648"/>
      <c r="AS379" s="648"/>
      <c r="AT379" s="648"/>
      <c r="AU379" s="648"/>
      <c r="AV379" s="648"/>
      <c r="AW379" s="648"/>
      <c r="AX379" s="648"/>
      <c r="AY379" s="403"/>
      <c r="AZ379" s="404"/>
      <c r="BA379" s="363"/>
      <c r="BB379" s="363"/>
      <c r="BC379" s="363"/>
      <c r="BD379" s="363"/>
      <c r="BE379" s="363"/>
      <c r="BF379" s="363"/>
      <c r="BG379" s="363"/>
      <c r="BH379" s="363"/>
      <c r="BI379" s="363"/>
      <c r="BJ379" s="363"/>
    </row>
    <row r="380" spans="6:62" ht="93" customHeight="1" x14ac:dyDescent="0.3">
      <c r="F380" s="399"/>
      <c r="G380" s="400"/>
      <c r="H380" s="400"/>
      <c r="I380" s="400"/>
      <c r="J380" s="400"/>
      <c r="K380" s="400"/>
      <c r="L380" s="400"/>
      <c r="M380" s="400"/>
      <c r="N380" s="400"/>
      <c r="U380" s="401"/>
      <c r="V380" s="647"/>
      <c r="W380" s="402"/>
      <c r="X380" s="402"/>
      <c r="Y380" s="402"/>
      <c r="Z380" s="402"/>
      <c r="AA380" s="402"/>
      <c r="AB380" s="402"/>
      <c r="AC380" s="402"/>
      <c r="AD380" s="402"/>
      <c r="AE380" s="402"/>
      <c r="AF380" s="402"/>
      <c r="AG380" s="402"/>
      <c r="AH380" s="402"/>
      <c r="AI380" s="402"/>
      <c r="AJ380" s="402"/>
      <c r="AK380" s="402"/>
      <c r="AL380" s="403"/>
      <c r="AM380" s="648"/>
      <c r="AN380" s="648"/>
      <c r="AO380" s="648"/>
      <c r="AP380" s="648"/>
      <c r="AQ380" s="648"/>
      <c r="AR380" s="648"/>
      <c r="AS380" s="648"/>
      <c r="AT380" s="648"/>
      <c r="AU380" s="648"/>
      <c r="AV380" s="648"/>
      <c r="AW380" s="648"/>
      <c r="AX380" s="648"/>
      <c r="AY380" s="403"/>
      <c r="AZ380" s="404"/>
      <c r="BA380" s="363"/>
      <c r="BB380" s="363"/>
      <c r="BC380" s="363"/>
      <c r="BD380" s="363"/>
      <c r="BE380" s="363"/>
      <c r="BF380" s="363"/>
      <c r="BG380" s="363"/>
      <c r="BH380" s="363"/>
      <c r="BI380" s="363"/>
      <c r="BJ380" s="363"/>
    </row>
    <row r="381" spans="6:62" ht="93" customHeight="1" x14ac:dyDescent="0.3">
      <c r="F381" s="399"/>
      <c r="G381" s="400"/>
      <c r="H381" s="400"/>
      <c r="I381" s="400"/>
      <c r="J381" s="400"/>
      <c r="K381" s="400"/>
      <c r="L381" s="400"/>
      <c r="M381" s="400"/>
      <c r="N381" s="400"/>
      <c r="U381" s="401"/>
      <c r="V381" s="647"/>
      <c r="W381" s="402"/>
      <c r="X381" s="402"/>
      <c r="Y381" s="402"/>
      <c r="Z381" s="402"/>
      <c r="AA381" s="402"/>
      <c r="AB381" s="402"/>
      <c r="AC381" s="402"/>
      <c r="AD381" s="402"/>
      <c r="AE381" s="402"/>
      <c r="AF381" s="402"/>
      <c r="AG381" s="402"/>
      <c r="AH381" s="402"/>
      <c r="AI381" s="402"/>
      <c r="AJ381" s="402"/>
      <c r="AK381" s="402"/>
      <c r="AL381" s="403"/>
      <c r="AM381" s="648"/>
      <c r="AN381" s="648"/>
      <c r="AO381" s="648"/>
      <c r="AP381" s="648"/>
      <c r="AQ381" s="648"/>
      <c r="AR381" s="648"/>
      <c r="AS381" s="648"/>
      <c r="AT381" s="648"/>
      <c r="AU381" s="648"/>
      <c r="AV381" s="648"/>
      <c r="AW381" s="648"/>
      <c r="AX381" s="648"/>
      <c r="AY381" s="403"/>
      <c r="AZ381" s="404"/>
      <c r="BA381" s="363"/>
      <c r="BB381" s="363"/>
      <c r="BC381" s="363"/>
      <c r="BD381" s="363"/>
      <c r="BE381" s="363"/>
      <c r="BF381" s="363"/>
      <c r="BG381" s="363"/>
      <c r="BH381" s="363"/>
      <c r="BI381" s="363"/>
      <c r="BJ381" s="363"/>
    </row>
    <row r="382" spans="6:62" ht="93" customHeight="1" x14ac:dyDescent="0.3">
      <c r="F382" s="399"/>
      <c r="G382" s="400"/>
      <c r="H382" s="400"/>
      <c r="I382" s="400"/>
      <c r="J382" s="400"/>
      <c r="K382" s="400"/>
      <c r="L382" s="400"/>
      <c r="M382" s="400"/>
      <c r="N382" s="400"/>
      <c r="U382" s="401"/>
      <c r="V382" s="647"/>
      <c r="W382" s="402"/>
      <c r="X382" s="402"/>
      <c r="Y382" s="402"/>
      <c r="Z382" s="402"/>
      <c r="AA382" s="402"/>
      <c r="AB382" s="402"/>
      <c r="AC382" s="402"/>
      <c r="AD382" s="402"/>
      <c r="AE382" s="402"/>
      <c r="AF382" s="402"/>
      <c r="AG382" s="402"/>
      <c r="AH382" s="402"/>
      <c r="AI382" s="402"/>
      <c r="AJ382" s="402"/>
      <c r="AK382" s="402"/>
      <c r="AL382" s="403"/>
      <c r="AM382" s="648"/>
      <c r="AN382" s="648"/>
      <c r="AO382" s="648"/>
      <c r="AP382" s="648"/>
      <c r="AQ382" s="648"/>
      <c r="AR382" s="648"/>
      <c r="AS382" s="648"/>
      <c r="AT382" s="648"/>
      <c r="AU382" s="648"/>
      <c r="AV382" s="648"/>
      <c r="AW382" s="648"/>
      <c r="AX382" s="648"/>
      <c r="AY382" s="403"/>
      <c r="AZ382" s="404"/>
      <c r="BA382" s="363"/>
      <c r="BB382" s="363"/>
      <c r="BC382" s="363"/>
      <c r="BD382" s="363"/>
      <c r="BE382" s="363"/>
      <c r="BF382" s="363"/>
      <c r="BG382" s="363"/>
      <c r="BH382" s="363"/>
      <c r="BI382" s="363"/>
      <c r="BJ382" s="363"/>
    </row>
    <row r="383" spans="6:62" ht="93" customHeight="1" x14ac:dyDescent="0.3">
      <c r="F383" s="399"/>
      <c r="G383" s="400"/>
      <c r="H383" s="400"/>
      <c r="I383" s="400"/>
      <c r="J383" s="400"/>
      <c r="K383" s="400"/>
      <c r="L383" s="400"/>
      <c r="M383" s="400"/>
      <c r="N383" s="400"/>
      <c r="U383" s="401"/>
      <c r="V383" s="647"/>
      <c r="W383" s="402"/>
      <c r="X383" s="402"/>
      <c r="Y383" s="402"/>
      <c r="Z383" s="402"/>
      <c r="AA383" s="402"/>
      <c r="AB383" s="402"/>
      <c r="AC383" s="402"/>
      <c r="AD383" s="402"/>
      <c r="AE383" s="402"/>
      <c r="AF383" s="402"/>
      <c r="AG383" s="402"/>
      <c r="AH383" s="402"/>
      <c r="AI383" s="402"/>
      <c r="AJ383" s="402"/>
      <c r="AK383" s="402"/>
      <c r="AL383" s="403"/>
      <c r="AM383" s="648"/>
      <c r="AN383" s="648"/>
      <c r="AO383" s="648"/>
      <c r="AP383" s="648"/>
      <c r="AQ383" s="648"/>
      <c r="AR383" s="648"/>
      <c r="AS383" s="648"/>
      <c r="AT383" s="648"/>
      <c r="AU383" s="648"/>
      <c r="AV383" s="648"/>
      <c r="AW383" s="648"/>
      <c r="AX383" s="648"/>
      <c r="AY383" s="403"/>
      <c r="AZ383" s="404"/>
      <c r="BA383" s="363"/>
      <c r="BB383" s="363"/>
      <c r="BC383" s="363"/>
      <c r="BD383" s="363"/>
      <c r="BE383" s="363"/>
      <c r="BF383" s="363"/>
      <c r="BG383" s="363"/>
      <c r="BH383" s="363"/>
      <c r="BI383" s="363"/>
      <c r="BJ383" s="363"/>
    </row>
    <row r="384" spans="6:62" ht="93" customHeight="1" x14ac:dyDescent="0.3">
      <c r="F384" s="399"/>
      <c r="G384" s="400"/>
      <c r="H384" s="400"/>
      <c r="I384" s="400"/>
      <c r="J384" s="400"/>
      <c r="K384" s="400"/>
      <c r="L384" s="400"/>
      <c r="M384" s="400"/>
      <c r="N384" s="400"/>
      <c r="U384" s="401"/>
      <c r="V384" s="647"/>
      <c r="W384" s="402"/>
      <c r="X384" s="402"/>
      <c r="Y384" s="402"/>
      <c r="Z384" s="402"/>
      <c r="AA384" s="402"/>
      <c r="AB384" s="402"/>
      <c r="AC384" s="402"/>
      <c r="AD384" s="402"/>
      <c r="AE384" s="402"/>
      <c r="AF384" s="402"/>
      <c r="AG384" s="402"/>
      <c r="AH384" s="402"/>
      <c r="AI384" s="402"/>
      <c r="AJ384" s="402"/>
      <c r="AK384" s="402"/>
      <c r="AL384" s="403"/>
      <c r="AM384" s="648"/>
      <c r="AN384" s="648"/>
      <c r="AO384" s="648"/>
      <c r="AP384" s="648"/>
      <c r="AQ384" s="648"/>
      <c r="AR384" s="648"/>
      <c r="AS384" s="648"/>
      <c r="AT384" s="648"/>
      <c r="AU384" s="648"/>
      <c r="AV384" s="648"/>
      <c r="AW384" s="648"/>
      <c r="AX384" s="648"/>
      <c r="AY384" s="403"/>
      <c r="AZ384" s="404"/>
      <c r="BA384" s="363"/>
      <c r="BB384" s="363"/>
      <c r="BC384" s="363"/>
      <c r="BD384" s="363"/>
      <c r="BE384" s="363"/>
      <c r="BF384" s="363"/>
      <c r="BG384" s="363"/>
      <c r="BH384" s="363"/>
      <c r="BI384" s="363"/>
      <c r="BJ384" s="363"/>
    </row>
    <row r="385" spans="6:62" ht="93" customHeight="1" x14ac:dyDescent="0.3">
      <c r="F385" s="399"/>
      <c r="G385" s="400"/>
      <c r="H385" s="400"/>
      <c r="I385" s="400"/>
      <c r="J385" s="400"/>
      <c r="K385" s="400"/>
      <c r="L385" s="400"/>
      <c r="M385" s="400"/>
      <c r="N385" s="400"/>
      <c r="U385" s="401"/>
      <c r="V385" s="647"/>
      <c r="W385" s="402"/>
      <c r="X385" s="402"/>
      <c r="Y385" s="402"/>
      <c r="Z385" s="402"/>
      <c r="AA385" s="402"/>
      <c r="AB385" s="402"/>
      <c r="AC385" s="402"/>
      <c r="AD385" s="402"/>
      <c r="AE385" s="402"/>
      <c r="AF385" s="402"/>
      <c r="AG385" s="402"/>
      <c r="AH385" s="402"/>
      <c r="AI385" s="402"/>
      <c r="AJ385" s="402"/>
      <c r="AK385" s="402"/>
      <c r="AL385" s="403"/>
      <c r="AM385" s="648"/>
      <c r="AN385" s="648"/>
      <c r="AO385" s="648"/>
      <c r="AP385" s="648"/>
      <c r="AQ385" s="648"/>
      <c r="AR385" s="648"/>
      <c r="AS385" s="648"/>
      <c r="AT385" s="648"/>
      <c r="AU385" s="648"/>
      <c r="AV385" s="648"/>
      <c r="AW385" s="648"/>
      <c r="AX385" s="648"/>
      <c r="AY385" s="403"/>
      <c r="AZ385" s="404"/>
      <c r="BA385" s="363"/>
      <c r="BB385" s="363"/>
      <c r="BC385" s="363"/>
      <c r="BD385" s="363"/>
      <c r="BE385" s="363"/>
      <c r="BF385" s="363"/>
      <c r="BG385" s="363"/>
      <c r="BH385" s="363"/>
      <c r="BI385" s="363"/>
      <c r="BJ385" s="363"/>
    </row>
    <row r="386" spans="6:62" ht="93" customHeight="1" x14ac:dyDescent="0.3">
      <c r="F386" s="399"/>
      <c r="G386" s="400"/>
      <c r="H386" s="400"/>
      <c r="I386" s="400"/>
      <c r="J386" s="400"/>
      <c r="K386" s="400"/>
      <c r="L386" s="400"/>
      <c r="M386" s="400"/>
      <c r="N386" s="400"/>
      <c r="U386" s="401"/>
      <c r="V386" s="647"/>
      <c r="W386" s="402"/>
      <c r="X386" s="402"/>
      <c r="Y386" s="402"/>
      <c r="Z386" s="402"/>
      <c r="AA386" s="402"/>
      <c r="AB386" s="402"/>
      <c r="AC386" s="402"/>
      <c r="AD386" s="402"/>
      <c r="AE386" s="402"/>
      <c r="AF386" s="402"/>
      <c r="AG386" s="402"/>
      <c r="AH386" s="402"/>
      <c r="AI386" s="402"/>
      <c r="AJ386" s="402"/>
      <c r="AK386" s="402"/>
      <c r="AL386" s="403"/>
      <c r="AM386" s="648"/>
      <c r="AN386" s="648"/>
      <c r="AO386" s="648"/>
      <c r="AP386" s="648"/>
      <c r="AQ386" s="648"/>
      <c r="AR386" s="648"/>
      <c r="AS386" s="648"/>
      <c r="AT386" s="648"/>
      <c r="AU386" s="648"/>
      <c r="AV386" s="648"/>
      <c r="AW386" s="648"/>
      <c r="AX386" s="648"/>
      <c r="AY386" s="403"/>
      <c r="AZ386" s="404"/>
      <c r="BA386" s="363"/>
      <c r="BB386" s="363"/>
      <c r="BC386" s="363"/>
      <c r="BD386" s="363"/>
      <c r="BE386" s="363"/>
      <c r="BF386" s="363"/>
      <c r="BG386" s="363"/>
      <c r="BH386" s="363"/>
      <c r="BI386" s="363"/>
      <c r="BJ386" s="363"/>
    </row>
    <row r="387" spans="6:62" ht="93" customHeight="1" x14ac:dyDescent="0.3">
      <c r="F387" s="399"/>
      <c r="G387" s="400"/>
      <c r="H387" s="400"/>
      <c r="I387" s="400"/>
      <c r="J387" s="400"/>
      <c r="K387" s="400"/>
      <c r="L387" s="400"/>
      <c r="M387" s="400"/>
      <c r="N387" s="400"/>
      <c r="U387" s="401"/>
      <c r="V387" s="647"/>
      <c r="W387" s="402"/>
      <c r="X387" s="402"/>
      <c r="Y387" s="402"/>
      <c r="Z387" s="402"/>
      <c r="AA387" s="402"/>
      <c r="AB387" s="402"/>
      <c r="AC387" s="402"/>
      <c r="AD387" s="402"/>
      <c r="AE387" s="402"/>
      <c r="AF387" s="402"/>
      <c r="AG387" s="402"/>
      <c r="AH387" s="402"/>
      <c r="AI387" s="402"/>
      <c r="AJ387" s="402"/>
      <c r="AK387" s="402"/>
      <c r="AL387" s="403"/>
      <c r="AM387" s="648"/>
      <c r="AN387" s="648"/>
      <c r="AO387" s="648"/>
      <c r="AP387" s="648"/>
      <c r="AQ387" s="648"/>
      <c r="AR387" s="648"/>
      <c r="AS387" s="648"/>
      <c r="AT387" s="648"/>
      <c r="AU387" s="648"/>
      <c r="AV387" s="648"/>
      <c r="AW387" s="648"/>
      <c r="AX387" s="648"/>
      <c r="AY387" s="403"/>
      <c r="AZ387" s="404"/>
      <c r="BA387" s="363"/>
      <c r="BB387" s="363"/>
      <c r="BC387" s="363"/>
      <c r="BD387" s="363"/>
      <c r="BE387" s="363"/>
      <c r="BF387" s="363"/>
      <c r="BG387" s="363"/>
      <c r="BH387" s="363"/>
      <c r="BI387" s="363"/>
      <c r="BJ387" s="363"/>
    </row>
    <row r="388" spans="6:62" ht="93" customHeight="1" x14ac:dyDescent="0.3">
      <c r="F388" s="399"/>
      <c r="G388" s="400"/>
      <c r="H388" s="400"/>
      <c r="I388" s="400"/>
      <c r="J388" s="400"/>
      <c r="K388" s="400"/>
      <c r="L388" s="400"/>
      <c r="M388" s="400"/>
      <c r="N388" s="400"/>
      <c r="U388" s="401"/>
      <c r="V388" s="647"/>
      <c r="W388" s="402"/>
      <c r="X388" s="402"/>
      <c r="Y388" s="402"/>
      <c r="Z388" s="402"/>
      <c r="AA388" s="402"/>
      <c r="AB388" s="402"/>
      <c r="AC388" s="402"/>
      <c r="AD388" s="402"/>
      <c r="AE388" s="402"/>
      <c r="AF388" s="402"/>
      <c r="AG388" s="402"/>
      <c r="AH388" s="402"/>
      <c r="AI388" s="402"/>
      <c r="AJ388" s="402"/>
      <c r="AK388" s="402"/>
      <c r="AL388" s="403"/>
      <c r="AM388" s="648"/>
      <c r="AN388" s="648"/>
      <c r="AO388" s="648"/>
      <c r="AP388" s="648"/>
      <c r="AQ388" s="648"/>
      <c r="AR388" s="648"/>
      <c r="AS388" s="648"/>
      <c r="AT388" s="648"/>
      <c r="AU388" s="648"/>
      <c r="AV388" s="648"/>
      <c r="AW388" s="648"/>
      <c r="AX388" s="648"/>
      <c r="AY388" s="403"/>
      <c r="AZ388" s="404"/>
      <c r="BA388" s="363"/>
      <c r="BB388" s="363"/>
      <c r="BC388" s="363"/>
      <c r="BD388" s="363"/>
      <c r="BE388" s="363"/>
      <c r="BF388" s="363"/>
      <c r="BG388" s="363"/>
      <c r="BH388" s="363"/>
      <c r="BI388" s="363"/>
      <c r="BJ388" s="363"/>
    </row>
    <row r="389" spans="6:62" ht="93" customHeight="1" x14ac:dyDescent="0.3">
      <c r="F389" s="399"/>
      <c r="G389" s="400"/>
      <c r="H389" s="400"/>
      <c r="I389" s="400"/>
      <c r="J389" s="400"/>
      <c r="K389" s="400"/>
      <c r="L389" s="400"/>
      <c r="M389" s="400"/>
      <c r="N389" s="400"/>
      <c r="U389" s="401"/>
      <c r="V389" s="647"/>
      <c r="W389" s="402"/>
      <c r="X389" s="402"/>
      <c r="Y389" s="402"/>
      <c r="Z389" s="402"/>
      <c r="AA389" s="402"/>
      <c r="AB389" s="402"/>
      <c r="AC389" s="402"/>
      <c r="AD389" s="402"/>
      <c r="AE389" s="402"/>
      <c r="AF389" s="402"/>
      <c r="AG389" s="402"/>
      <c r="AH389" s="402"/>
      <c r="AI389" s="402"/>
      <c r="AJ389" s="402"/>
      <c r="AK389" s="402"/>
      <c r="AL389" s="403"/>
      <c r="AM389" s="648"/>
      <c r="AN389" s="648"/>
      <c r="AO389" s="648"/>
      <c r="AP389" s="648"/>
      <c r="AQ389" s="648"/>
      <c r="AR389" s="648"/>
      <c r="AS389" s="648"/>
      <c r="AT389" s="648"/>
      <c r="AU389" s="648"/>
      <c r="AV389" s="648"/>
      <c r="AW389" s="648"/>
      <c r="AX389" s="648"/>
      <c r="AY389" s="403"/>
      <c r="AZ389" s="404"/>
      <c r="BA389" s="363"/>
      <c r="BB389" s="363"/>
      <c r="BC389" s="363"/>
      <c r="BD389" s="363"/>
      <c r="BE389" s="363"/>
      <c r="BF389" s="363"/>
      <c r="BG389" s="363"/>
      <c r="BH389" s="363"/>
      <c r="BI389" s="363"/>
      <c r="BJ389" s="363"/>
    </row>
    <row r="390" spans="6:62" ht="93" customHeight="1" x14ac:dyDescent="0.3">
      <c r="F390" s="399"/>
      <c r="G390" s="400"/>
      <c r="H390" s="400"/>
      <c r="I390" s="400"/>
      <c r="J390" s="400"/>
      <c r="K390" s="400"/>
      <c r="L390" s="400"/>
      <c r="M390" s="400"/>
      <c r="N390" s="400"/>
      <c r="U390" s="401"/>
      <c r="V390" s="647"/>
      <c r="W390" s="402"/>
      <c r="X390" s="402"/>
      <c r="Y390" s="402"/>
      <c r="Z390" s="402"/>
      <c r="AA390" s="402"/>
      <c r="AB390" s="402"/>
      <c r="AC390" s="402"/>
      <c r="AD390" s="402"/>
      <c r="AE390" s="402"/>
      <c r="AF390" s="402"/>
      <c r="AG390" s="402"/>
      <c r="AH390" s="402"/>
      <c r="AI390" s="402"/>
      <c r="AJ390" s="402"/>
      <c r="AK390" s="402"/>
      <c r="AL390" s="403"/>
      <c r="AM390" s="648"/>
      <c r="AN390" s="648"/>
      <c r="AO390" s="648"/>
      <c r="AP390" s="648"/>
      <c r="AQ390" s="648"/>
      <c r="AR390" s="648"/>
      <c r="AS390" s="648"/>
      <c r="AT390" s="648"/>
      <c r="AU390" s="648"/>
      <c r="AV390" s="648"/>
      <c r="AW390" s="648"/>
      <c r="AX390" s="648"/>
      <c r="AY390" s="403"/>
      <c r="AZ390" s="404"/>
      <c r="BA390" s="363"/>
      <c r="BB390" s="363"/>
      <c r="BC390" s="363"/>
      <c r="BD390" s="363"/>
      <c r="BE390" s="363"/>
      <c r="BF390" s="363"/>
      <c r="BG390" s="363"/>
      <c r="BH390" s="363"/>
      <c r="BI390" s="363"/>
      <c r="BJ390" s="363"/>
    </row>
    <row r="391" spans="6:62" ht="93" customHeight="1" x14ac:dyDescent="0.3">
      <c r="F391" s="399"/>
      <c r="G391" s="400"/>
      <c r="H391" s="400"/>
      <c r="I391" s="400"/>
      <c r="J391" s="400"/>
      <c r="K391" s="400"/>
      <c r="L391" s="400"/>
      <c r="M391" s="400"/>
      <c r="N391" s="400"/>
      <c r="U391" s="401"/>
      <c r="V391" s="647"/>
      <c r="W391" s="402"/>
      <c r="X391" s="402"/>
      <c r="Y391" s="402"/>
      <c r="Z391" s="402"/>
      <c r="AA391" s="402"/>
      <c r="AB391" s="402"/>
      <c r="AC391" s="402"/>
      <c r="AD391" s="402"/>
      <c r="AE391" s="402"/>
      <c r="AF391" s="402"/>
      <c r="AG391" s="402"/>
      <c r="AH391" s="402"/>
      <c r="AI391" s="402"/>
      <c r="AJ391" s="402"/>
      <c r="AK391" s="402"/>
      <c r="AL391" s="403"/>
      <c r="AM391" s="648"/>
      <c r="AN391" s="648"/>
      <c r="AO391" s="648"/>
      <c r="AP391" s="648"/>
      <c r="AQ391" s="648"/>
      <c r="AR391" s="648"/>
      <c r="AS391" s="648"/>
      <c r="AT391" s="648"/>
      <c r="AU391" s="648"/>
      <c r="AV391" s="648"/>
      <c r="AW391" s="648"/>
      <c r="AX391" s="648"/>
      <c r="AY391" s="403"/>
      <c r="AZ391" s="404"/>
      <c r="BA391" s="363"/>
      <c r="BB391" s="363"/>
      <c r="BC391" s="363"/>
      <c r="BD391" s="363"/>
      <c r="BE391" s="363"/>
      <c r="BF391" s="363"/>
      <c r="BG391" s="363"/>
      <c r="BH391" s="363"/>
      <c r="BI391" s="363"/>
      <c r="BJ391" s="363"/>
    </row>
    <row r="392" spans="6:62" ht="93" customHeight="1" x14ac:dyDescent="0.3">
      <c r="F392" s="399"/>
      <c r="G392" s="400"/>
      <c r="H392" s="400"/>
      <c r="I392" s="400"/>
      <c r="J392" s="400"/>
      <c r="K392" s="400"/>
      <c r="L392" s="400"/>
      <c r="M392" s="400"/>
      <c r="N392" s="400"/>
      <c r="U392" s="401"/>
      <c r="V392" s="647"/>
      <c r="W392" s="402"/>
      <c r="X392" s="402"/>
      <c r="Y392" s="402"/>
      <c r="Z392" s="402"/>
      <c r="AA392" s="402"/>
      <c r="AB392" s="402"/>
      <c r="AC392" s="402"/>
      <c r="AD392" s="402"/>
      <c r="AE392" s="402"/>
      <c r="AF392" s="402"/>
      <c r="AG392" s="402"/>
      <c r="AH392" s="402"/>
      <c r="AI392" s="402"/>
      <c r="AJ392" s="402"/>
      <c r="AK392" s="402"/>
      <c r="AL392" s="403"/>
      <c r="AM392" s="648"/>
      <c r="AN392" s="648"/>
      <c r="AO392" s="648"/>
      <c r="AP392" s="648"/>
      <c r="AQ392" s="648"/>
      <c r="AR392" s="648"/>
      <c r="AS392" s="648"/>
      <c r="AT392" s="648"/>
      <c r="AU392" s="648"/>
      <c r="AV392" s="648"/>
      <c r="AW392" s="648"/>
      <c r="AX392" s="648"/>
      <c r="AY392" s="403"/>
      <c r="AZ392" s="404"/>
      <c r="BA392" s="363"/>
      <c r="BB392" s="363"/>
      <c r="BC392" s="363"/>
      <c r="BD392" s="363"/>
      <c r="BE392" s="363"/>
      <c r="BF392" s="363"/>
      <c r="BG392" s="363"/>
      <c r="BH392" s="363"/>
      <c r="BI392" s="363"/>
      <c r="BJ392" s="363"/>
    </row>
    <row r="393" spans="6:62" ht="93" customHeight="1" x14ac:dyDescent="0.3">
      <c r="F393" s="399"/>
      <c r="G393" s="400"/>
      <c r="H393" s="400"/>
      <c r="I393" s="400"/>
      <c r="J393" s="400"/>
      <c r="K393" s="400"/>
      <c r="L393" s="400"/>
      <c r="M393" s="400"/>
      <c r="N393" s="400"/>
      <c r="U393" s="401"/>
      <c r="V393" s="647"/>
      <c r="W393" s="402"/>
      <c r="X393" s="402"/>
      <c r="Y393" s="402"/>
      <c r="Z393" s="402"/>
      <c r="AA393" s="402"/>
      <c r="AB393" s="402"/>
      <c r="AC393" s="402"/>
      <c r="AD393" s="402"/>
      <c r="AE393" s="402"/>
      <c r="AF393" s="402"/>
      <c r="AG393" s="402"/>
      <c r="AH393" s="402"/>
      <c r="AI393" s="402"/>
      <c r="AJ393" s="402"/>
      <c r="AK393" s="402"/>
      <c r="AL393" s="403"/>
      <c r="AM393" s="648"/>
      <c r="AN393" s="648"/>
      <c r="AO393" s="648"/>
      <c r="AP393" s="648"/>
      <c r="AQ393" s="648"/>
      <c r="AR393" s="648"/>
      <c r="AS393" s="648"/>
      <c r="AT393" s="648"/>
      <c r="AU393" s="648"/>
      <c r="AV393" s="648"/>
      <c r="AW393" s="648"/>
      <c r="AX393" s="648"/>
      <c r="AY393" s="403"/>
      <c r="AZ393" s="404"/>
      <c r="BA393" s="363"/>
      <c r="BB393" s="363"/>
      <c r="BC393" s="363"/>
      <c r="BD393" s="363"/>
      <c r="BE393" s="363"/>
      <c r="BF393" s="363"/>
      <c r="BG393" s="363"/>
      <c r="BH393" s="363"/>
      <c r="BI393" s="363"/>
      <c r="BJ393" s="363"/>
    </row>
    <row r="394" spans="6:62" ht="93" customHeight="1" x14ac:dyDescent="0.3">
      <c r="F394" s="399"/>
      <c r="G394" s="400"/>
      <c r="H394" s="400"/>
      <c r="I394" s="400"/>
      <c r="J394" s="400"/>
      <c r="K394" s="400"/>
      <c r="L394" s="400"/>
      <c r="M394" s="400"/>
      <c r="N394" s="400"/>
      <c r="U394" s="401"/>
      <c r="V394" s="647"/>
      <c r="W394" s="402"/>
      <c r="X394" s="402"/>
      <c r="Y394" s="402"/>
      <c r="Z394" s="402"/>
      <c r="AA394" s="402"/>
      <c r="AB394" s="402"/>
      <c r="AC394" s="402"/>
      <c r="AD394" s="402"/>
      <c r="AE394" s="402"/>
      <c r="AF394" s="402"/>
      <c r="AG394" s="402"/>
      <c r="AH394" s="402"/>
      <c r="AI394" s="402"/>
      <c r="AJ394" s="402"/>
      <c r="AK394" s="402"/>
      <c r="AL394" s="403"/>
      <c r="AM394" s="648"/>
      <c r="AN394" s="648"/>
      <c r="AO394" s="648"/>
      <c r="AP394" s="648"/>
      <c r="AQ394" s="648"/>
      <c r="AR394" s="648"/>
      <c r="AS394" s="648"/>
      <c r="AT394" s="648"/>
      <c r="AU394" s="648"/>
      <c r="AV394" s="648"/>
      <c r="AW394" s="648"/>
      <c r="AX394" s="648"/>
      <c r="AY394" s="403"/>
      <c r="AZ394" s="404"/>
      <c r="BA394" s="363"/>
      <c r="BB394" s="363"/>
      <c r="BC394" s="363"/>
      <c r="BD394" s="363"/>
      <c r="BE394" s="363"/>
      <c r="BF394" s="363"/>
      <c r="BG394" s="363"/>
      <c r="BH394" s="363"/>
      <c r="BI394" s="363"/>
      <c r="BJ394" s="363"/>
    </row>
    <row r="395" spans="6:62" ht="93" customHeight="1" x14ac:dyDescent="0.3">
      <c r="F395" s="399"/>
      <c r="G395" s="400"/>
      <c r="H395" s="400"/>
      <c r="I395" s="400"/>
      <c r="J395" s="400"/>
      <c r="K395" s="400"/>
      <c r="L395" s="400"/>
      <c r="M395" s="400"/>
      <c r="N395" s="400"/>
      <c r="U395" s="401"/>
      <c r="V395" s="647"/>
      <c r="W395" s="402"/>
      <c r="X395" s="402"/>
      <c r="Y395" s="402"/>
      <c r="Z395" s="402"/>
      <c r="AA395" s="402"/>
      <c r="AB395" s="402"/>
      <c r="AC395" s="402"/>
      <c r="AD395" s="402"/>
      <c r="AE395" s="402"/>
      <c r="AF395" s="402"/>
      <c r="AG395" s="402"/>
      <c r="AH395" s="402"/>
      <c r="AI395" s="402"/>
      <c r="AJ395" s="402"/>
      <c r="AK395" s="402"/>
      <c r="AL395" s="403"/>
      <c r="AM395" s="648"/>
      <c r="AN395" s="648"/>
      <c r="AO395" s="648"/>
      <c r="AP395" s="648"/>
      <c r="AQ395" s="648"/>
      <c r="AR395" s="648"/>
      <c r="AS395" s="648"/>
      <c r="AT395" s="648"/>
      <c r="AU395" s="648"/>
      <c r="AV395" s="648"/>
      <c r="AW395" s="648"/>
      <c r="AX395" s="648"/>
      <c r="AY395" s="403"/>
      <c r="AZ395" s="404"/>
      <c r="BA395" s="363"/>
      <c r="BB395" s="363"/>
      <c r="BC395" s="363"/>
      <c r="BD395" s="363"/>
      <c r="BE395" s="363"/>
      <c r="BF395" s="363"/>
      <c r="BG395" s="363"/>
      <c r="BH395" s="363"/>
      <c r="BI395" s="363"/>
      <c r="BJ395" s="363"/>
    </row>
    <row r="396" spans="6:62" ht="93" customHeight="1" x14ac:dyDescent="0.3">
      <c r="F396" s="399"/>
      <c r="G396" s="400"/>
      <c r="H396" s="400"/>
      <c r="I396" s="400"/>
      <c r="J396" s="400"/>
      <c r="K396" s="400"/>
      <c r="L396" s="400"/>
      <c r="M396" s="400"/>
      <c r="N396" s="400"/>
      <c r="U396" s="401"/>
      <c r="V396" s="647"/>
      <c r="W396" s="402"/>
      <c r="X396" s="402"/>
      <c r="Y396" s="402"/>
      <c r="Z396" s="402"/>
      <c r="AA396" s="402"/>
      <c r="AB396" s="402"/>
      <c r="AC396" s="402"/>
      <c r="AD396" s="402"/>
      <c r="AE396" s="402"/>
      <c r="AF396" s="402"/>
      <c r="AG396" s="402"/>
      <c r="AH396" s="402"/>
      <c r="AI396" s="402"/>
      <c r="AJ396" s="402"/>
      <c r="AK396" s="402"/>
      <c r="AL396" s="403"/>
      <c r="AM396" s="648"/>
      <c r="AN396" s="648"/>
      <c r="AO396" s="648"/>
      <c r="AP396" s="648"/>
      <c r="AQ396" s="648"/>
      <c r="AR396" s="648"/>
      <c r="AS396" s="648"/>
      <c r="AT396" s="648"/>
      <c r="AU396" s="648"/>
      <c r="AV396" s="648"/>
      <c r="AW396" s="648"/>
      <c r="AX396" s="648"/>
      <c r="AY396" s="403"/>
      <c r="AZ396" s="404"/>
      <c r="BA396" s="363"/>
      <c r="BB396" s="363"/>
      <c r="BC396" s="363"/>
      <c r="BD396" s="363"/>
      <c r="BE396" s="363"/>
      <c r="BF396" s="363"/>
      <c r="BG396" s="363"/>
      <c r="BH396" s="363"/>
      <c r="BI396" s="363"/>
      <c r="BJ396" s="363"/>
    </row>
    <row r="397" spans="6:62" ht="93" customHeight="1" x14ac:dyDescent="0.3">
      <c r="F397" s="399"/>
      <c r="G397" s="400"/>
      <c r="H397" s="400"/>
      <c r="I397" s="400"/>
      <c r="J397" s="400"/>
      <c r="K397" s="400"/>
      <c r="L397" s="400"/>
      <c r="M397" s="400"/>
      <c r="N397" s="400"/>
      <c r="U397" s="401"/>
      <c r="V397" s="647"/>
      <c r="W397" s="402"/>
      <c r="X397" s="402"/>
      <c r="Y397" s="402"/>
      <c r="Z397" s="402"/>
      <c r="AA397" s="402"/>
      <c r="AB397" s="402"/>
      <c r="AC397" s="402"/>
      <c r="AD397" s="402"/>
      <c r="AE397" s="402"/>
      <c r="AF397" s="402"/>
      <c r="AG397" s="402"/>
      <c r="AH397" s="402"/>
      <c r="AI397" s="402"/>
      <c r="AJ397" s="402"/>
      <c r="AK397" s="402"/>
      <c r="AL397" s="403"/>
      <c r="AM397" s="648"/>
      <c r="AN397" s="648"/>
      <c r="AO397" s="648"/>
      <c r="AP397" s="648"/>
      <c r="AQ397" s="648"/>
      <c r="AR397" s="648"/>
      <c r="AS397" s="648"/>
      <c r="AT397" s="648"/>
      <c r="AU397" s="648"/>
      <c r="AV397" s="648"/>
      <c r="AW397" s="648"/>
      <c r="AX397" s="648"/>
      <c r="AY397" s="403"/>
      <c r="AZ397" s="404"/>
      <c r="BA397" s="363"/>
      <c r="BB397" s="363"/>
      <c r="BC397" s="363"/>
      <c r="BD397" s="363"/>
      <c r="BE397" s="363"/>
      <c r="BF397" s="363"/>
      <c r="BG397" s="363"/>
      <c r="BH397" s="363"/>
      <c r="BI397" s="363"/>
      <c r="BJ397" s="363"/>
    </row>
    <row r="398" spans="6:62" ht="93" customHeight="1" x14ac:dyDescent="0.3">
      <c r="F398" s="399"/>
      <c r="G398" s="400"/>
      <c r="H398" s="400"/>
      <c r="I398" s="400"/>
      <c r="J398" s="400"/>
      <c r="K398" s="400"/>
      <c r="L398" s="400"/>
      <c r="M398" s="400"/>
      <c r="N398" s="400"/>
      <c r="U398" s="401"/>
      <c r="V398" s="647"/>
      <c r="W398" s="402"/>
      <c r="X398" s="402"/>
      <c r="Y398" s="402"/>
      <c r="Z398" s="402"/>
      <c r="AA398" s="402"/>
      <c r="AB398" s="402"/>
      <c r="AC398" s="402"/>
      <c r="AD398" s="402"/>
      <c r="AE398" s="402"/>
      <c r="AF398" s="402"/>
      <c r="AG398" s="402"/>
      <c r="AH398" s="402"/>
      <c r="AI398" s="402"/>
      <c r="AJ398" s="402"/>
      <c r="AK398" s="402"/>
      <c r="AL398" s="403"/>
      <c r="AM398" s="648"/>
      <c r="AN398" s="648"/>
      <c r="AO398" s="648"/>
      <c r="AP398" s="648"/>
      <c r="AQ398" s="648"/>
      <c r="AR398" s="648"/>
      <c r="AS398" s="648"/>
      <c r="AT398" s="648"/>
      <c r="AU398" s="648"/>
      <c r="AV398" s="648"/>
      <c r="AW398" s="648"/>
      <c r="AX398" s="648"/>
      <c r="AY398" s="403"/>
      <c r="AZ398" s="404"/>
      <c r="BA398" s="363"/>
      <c r="BB398" s="363"/>
      <c r="BC398" s="363"/>
      <c r="BD398" s="363"/>
      <c r="BE398" s="363"/>
      <c r="BF398" s="363"/>
      <c r="BG398" s="363"/>
      <c r="BH398" s="363"/>
      <c r="BI398" s="363"/>
      <c r="BJ398" s="363"/>
    </row>
    <row r="399" spans="6:62" ht="93" customHeight="1" x14ac:dyDescent="0.3">
      <c r="F399" s="399"/>
      <c r="G399" s="400"/>
      <c r="H399" s="400"/>
      <c r="I399" s="400"/>
      <c r="J399" s="400"/>
      <c r="K399" s="400"/>
      <c r="L399" s="400"/>
      <c r="M399" s="400"/>
      <c r="N399" s="400"/>
      <c r="U399" s="401"/>
      <c r="V399" s="647"/>
      <c r="W399" s="402"/>
      <c r="X399" s="402"/>
      <c r="Y399" s="402"/>
      <c r="Z399" s="402"/>
      <c r="AA399" s="402"/>
      <c r="AB399" s="402"/>
      <c r="AC399" s="402"/>
      <c r="AD399" s="402"/>
      <c r="AE399" s="402"/>
      <c r="AF399" s="402"/>
      <c r="AG399" s="402"/>
      <c r="AH399" s="402"/>
      <c r="AI399" s="402"/>
      <c r="AJ399" s="402"/>
      <c r="AK399" s="402"/>
      <c r="AL399" s="403"/>
      <c r="AM399" s="648"/>
      <c r="AN399" s="648"/>
      <c r="AO399" s="648"/>
      <c r="AP399" s="648"/>
      <c r="AQ399" s="648"/>
      <c r="AR399" s="648"/>
      <c r="AS399" s="648"/>
      <c r="AT399" s="648"/>
      <c r="AU399" s="648"/>
      <c r="AV399" s="648"/>
      <c r="AW399" s="648"/>
      <c r="AX399" s="648"/>
      <c r="AY399" s="403"/>
      <c r="AZ399" s="404"/>
      <c r="BA399" s="363"/>
      <c r="BB399" s="363"/>
      <c r="BC399" s="363"/>
      <c r="BD399" s="363"/>
      <c r="BE399" s="363"/>
      <c r="BF399" s="363"/>
      <c r="BG399" s="363"/>
      <c r="BH399" s="363"/>
      <c r="BI399" s="363"/>
      <c r="BJ399" s="363"/>
    </row>
    <row r="400" spans="6:62" ht="93" customHeight="1" x14ac:dyDescent="0.3">
      <c r="F400" s="399"/>
      <c r="G400" s="400"/>
      <c r="H400" s="400"/>
      <c r="I400" s="400"/>
      <c r="J400" s="400"/>
      <c r="K400" s="400"/>
      <c r="L400" s="400"/>
      <c r="M400" s="400"/>
      <c r="N400" s="400"/>
      <c r="U400" s="401"/>
      <c r="V400" s="647"/>
      <c r="W400" s="402"/>
      <c r="X400" s="402"/>
      <c r="Y400" s="402"/>
      <c r="Z400" s="402"/>
      <c r="AA400" s="402"/>
      <c r="AB400" s="402"/>
      <c r="AC400" s="402"/>
      <c r="AD400" s="402"/>
      <c r="AE400" s="402"/>
      <c r="AF400" s="402"/>
      <c r="AG400" s="402"/>
      <c r="AH400" s="402"/>
      <c r="AI400" s="402"/>
      <c r="AJ400" s="402"/>
      <c r="AK400" s="402"/>
      <c r="AL400" s="403"/>
      <c r="AM400" s="648"/>
      <c r="AN400" s="648"/>
      <c r="AO400" s="648"/>
      <c r="AP400" s="648"/>
      <c r="AQ400" s="648"/>
      <c r="AR400" s="648"/>
      <c r="AS400" s="648"/>
      <c r="AT400" s="648"/>
      <c r="AU400" s="648"/>
      <c r="AV400" s="648"/>
      <c r="AW400" s="648"/>
      <c r="AX400" s="648"/>
      <c r="AY400" s="403"/>
      <c r="AZ400" s="404"/>
      <c r="BA400" s="363"/>
      <c r="BB400" s="363"/>
      <c r="BC400" s="363"/>
      <c r="BD400" s="363"/>
      <c r="BE400" s="363"/>
      <c r="BF400" s="363"/>
      <c r="BG400" s="363"/>
      <c r="BH400" s="363"/>
      <c r="BI400" s="363"/>
      <c r="BJ400" s="363"/>
    </row>
    <row r="401" spans="6:62" ht="93" customHeight="1" x14ac:dyDescent="0.3">
      <c r="F401" s="399"/>
      <c r="G401" s="400"/>
      <c r="H401" s="400"/>
      <c r="I401" s="400"/>
      <c r="J401" s="400"/>
      <c r="K401" s="400"/>
      <c r="L401" s="400"/>
      <c r="M401" s="400"/>
      <c r="N401" s="400"/>
      <c r="U401" s="401"/>
      <c r="V401" s="647"/>
      <c r="W401" s="402"/>
      <c r="X401" s="402"/>
      <c r="Y401" s="402"/>
      <c r="Z401" s="402"/>
      <c r="AA401" s="402"/>
      <c r="AB401" s="402"/>
      <c r="AC401" s="402"/>
      <c r="AD401" s="402"/>
      <c r="AE401" s="402"/>
      <c r="AF401" s="402"/>
      <c r="AG401" s="402"/>
      <c r="AH401" s="402"/>
      <c r="AI401" s="402"/>
      <c r="AJ401" s="402"/>
      <c r="AK401" s="402"/>
      <c r="AL401" s="403"/>
      <c r="AM401" s="648"/>
      <c r="AN401" s="648"/>
      <c r="AO401" s="648"/>
      <c r="AP401" s="648"/>
      <c r="AQ401" s="648"/>
      <c r="AR401" s="648"/>
      <c r="AS401" s="648"/>
      <c r="AT401" s="648"/>
      <c r="AU401" s="648"/>
      <c r="AV401" s="648"/>
      <c r="AW401" s="648"/>
      <c r="AX401" s="648"/>
      <c r="AY401" s="403"/>
      <c r="AZ401" s="404"/>
      <c r="BA401" s="363"/>
      <c r="BB401" s="363"/>
      <c r="BC401" s="363"/>
      <c r="BD401" s="363"/>
      <c r="BE401" s="363"/>
      <c r="BF401" s="363"/>
      <c r="BG401" s="363"/>
      <c r="BH401" s="363"/>
      <c r="BI401" s="363"/>
      <c r="BJ401" s="363"/>
    </row>
    <row r="402" spans="6:62" ht="93" customHeight="1" x14ac:dyDescent="0.3">
      <c r="F402" s="399"/>
      <c r="G402" s="400"/>
      <c r="H402" s="400"/>
      <c r="I402" s="400"/>
      <c r="J402" s="400"/>
      <c r="K402" s="400"/>
      <c r="L402" s="400"/>
      <c r="M402" s="400"/>
      <c r="N402" s="400"/>
      <c r="U402" s="401"/>
      <c r="V402" s="647"/>
      <c r="W402" s="402"/>
      <c r="X402" s="402"/>
      <c r="Y402" s="402"/>
      <c r="Z402" s="402"/>
      <c r="AA402" s="402"/>
      <c r="AB402" s="402"/>
      <c r="AC402" s="402"/>
      <c r="AD402" s="402"/>
      <c r="AE402" s="402"/>
      <c r="AF402" s="402"/>
      <c r="AG402" s="402"/>
      <c r="AH402" s="402"/>
      <c r="AI402" s="402"/>
      <c r="AJ402" s="402"/>
      <c r="AK402" s="402"/>
      <c r="AL402" s="403"/>
      <c r="AM402" s="648"/>
      <c r="AN402" s="648"/>
      <c r="AO402" s="648"/>
      <c r="AP402" s="648"/>
      <c r="AQ402" s="648"/>
      <c r="AR402" s="648"/>
      <c r="AS402" s="648"/>
      <c r="AT402" s="648"/>
      <c r="AU402" s="648"/>
      <c r="AV402" s="648"/>
      <c r="AW402" s="648"/>
      <c r="AX402" s="648"/>
      <c r="AY402" s="403"/>
      <c r="AZ402" s="404"/>
      <c r="BA402" s="363"/>
      <c r="BB402" s="363"/>
      <c r="BC402" s="363"/>
      <c r="BD402" s="363"/>
      <c r="BE402" s="363"/>
      <c r="BF402" s="363"/>
      <c r="BG402" s="363"/>
      <c r="BH402" s="363"/>
      <c r="BI402" s="363"/>
      <c r="BJ402" s="363"/>
    </row>
    <row r="403" spans="6:62" ht="93" customHeight="1" x14ac:dyDescent="0.3">
      <c r="F403" s="399"/>
      <c r="G403" s="400"/>
      <c r="H403" s="400"/>
      <c r="I403" s="400"/>
      <c r="J403" s="400"/>
      <c r="K403" s="400"/>
      <c r="L403" s="400"/>
      <c r="M403" s="400"/>
      <c r="N403" s="400"/>
      <c r="U403" s="401"/>
      <c r="V403" s="647"/>
      <c r="W403" s="402"/>
      <c r="X403" s="402"/>
      <c r="Y403" s="402"/>
      <c r="Z403" s="402"/>
      <c r="AA403" s="402"/>
      <c r="AB403" s="402"/>
      <c r="AC403" s="402"/>
      <c r="AD403" s="402"/>
      <c r="AE403" s="402"/>
      <c r="AF403" s="402"/>
      <c r="AG403" s="402"/>
      <c r="AH403" s="402"/>
      <c r="AI403" s="402"/>
      <c r="AJ403" s="402"/>
      <c r="AK403" s="402"/>
      <c r="AL403" s="403"/>
      <c r="AM403" s="648"/>
      <c r="AN403" s="648"/>
      <c r="AO403" s="648"/>
      <c r="AP403" s="648"/>
      <c r="AQ403" s="648"/>
      <c r="AR403" s="648"/>
      <c r="AS403" s="648"/>
      <c r="AT403" s="648"/>
      <c r="AU403" s="648"/>
      <c r="AV403" s="648"/>
      <c r="AW403" s="648"/>
      <c r="AX403" s="648"/>
      <c r="AY403" s="403"/>
      <c r="AZ403" s="404"/>
      <c r="BA403" s="363"/>
      <c r="BB403" s="363"/>
      <c r="BC403" s="363"/>
      <c r="BD403" s="363"/>
      <c r="BE403" s="363"/>
      <c r="BF403" s="363"/>
      <c r="BG403" s="363"/>
      <c r="BH403" s="363"/>
      <c r="BI403" s="363"/>
      <c r="BJ403" s="363"/>
    </row>
    <row r="404" spans="6:62" ht="93" customHeight="1" x14ac:dyDescent="0.3">
      <c r="F404" s="399"/>
      <c r="G404" s="400"/>
      <c r="H404" s="400"/>
      <c r="I404" s="400"/>
      <c r="J404" s="400"/>
      <c r="K404" s="400"/>
      <c r="L404" s="400"/>
      <c r="M404" s="400"/>
      <c r="N404" s="400"/>
      <c r="U404" s="401"/>
      <c r="V404" s="647"/>
      <c r="W404" s="402"/>
      <c r="X404" s="402"/>
      <c r="Y404" s="402"/>
      <c r="Z404" s="402"/>
      <c r="AA404" s="402"/>
      <c r="AB404" s="402"/>
      <c r="AC404" s="402"/>
      <c r="AD404" s="402"/>
      <c r="AE404" s="402"/>
      <c r="AF404" s="402"/>
      <c r="AG404" s="402"/>
      <c r="AH404" s="402"/>
      <c r="AI404" s="402"/>
      <c r="AJ404" s="402"/>
      <c r="AK404" s="402"/>
      <c r="AL404" s="403"/>
      <c r="AM404" s="648"/>
      <c r="AN404" s="648"/>
      <c r="AO404" s="648"/>
      <c r="AP404" s="648"/>
      <c r="AQ404" s="648"/>
      <c r="AR404" s="648"/>
      <c r="AS404" s="648"/>
      <c r="AT404" s="648"/>
      <c r="AU404" s="648"/>
      <c r="AV404" s="648"/>
      <c r="AW404" s="648"/>
      <c r="AX404" s="648"/>
      <c r="AY404" s="403"/>
      <c r="AZ404" s="404"/>
      <c r="BA404" s="363"/>
      <c r="BB404" s="363"/>
      <c r="BC404" s="363"/>
      <c r="BD404" s="363"/>
      <c r="BE404" s="363"/>
      <c r="BF404" s="363"/>
      <c r="BG404" s="363"/>
      <c r="BH404" s="363"/>
      <c r="BI404" s="363"/>
      <c r="BJ404" s="363"/>
    </row>
    <row r="405" spans="6:62" ht="93" customHeight="1" x14ac:dyDescent="0.3">
      <c r="F405" s="399"/>
      <c r="G405" s="400"/>
      <c r="H405" s="400"/>
      <c r="I405" s="400"/>
      <c r="J405" s="400"/>
      <c r="K405" s="400"/>
      <c r="L405" s="400"/>
      <c r="M405" s="400"/>
      <c r="N405" s="400"/>
      <c r="U405" s="401"/>
      <c r="V405" s="647"/>
      <c r="W405" s="402"/>
      <c r="X405" s="402"/>
      <c r="Y405" s="402"/>
      <c r="Z405" s="402"/>
      <c r="AA405" s="402"/>
      <c r="AB405" s="402"/>
      <c r="AC405" s="402"/>
      <c r="AD405" s="402"/>
      <c r="AE405" s="402"/>
      <c r="AF405" s="402"/>
      <c r="AG405" s="402"/>
      <c r="AH405" s="402"/>
      <c r="AI405" s="402"/>
      <c r="AJ405" s="402"/>
      <c r="AK405" s="402"/>
      <c r="AL405" s="403"/>
      <c r="AM405" s="648"/>
      <c r="AN405" s="648"/>
      <c r="AO405" s="648"/>
      <c r="AP405" s="648"/>
      <c r="AQ405" s="648"/>
      <c r="AR405" s="648"/>
      <c r="AS405" s="648"/>
      <c r="AT405" s="648"/>
      <c r="AU405" s="648"/>
      <c r="AV405" s="648"/>
      <c r="AW405" s="648"/>
      <c r="AX405" s="648"/>
      <c r="AY405" s="403"/>
      <c r="AZ405" s="404"/>
      <c r="BA405" s="363"/>
      <c r="BB405" s="363"/>
      <c r="BC405" s="363"/>
      <c r="BD405" s="363"/>
      <c r="BE405" s="363"/>
      <c r="BF405" s="363"/>
      <c r="BG405" s="363"/>
      <c r="BH405" s="363"/>
      <c r="BI405" s="363"/>
      <c r="BJ405" s="363"/>
    </row>
    <row r="406" spans="6:62" ht="93" customHeight="1" x14ac:dyDescent="0.3">
      <c r="F406" s="399"/>
      <c r="G406" s="400"/>
      <c r="H406" s="400"/>
      <c r="I406" s="400"/>
      <c r="J406" s="400"/>
      <c r="K406" s="400"/>
      <c r="L406" s="400"/>
      <c r="M406" s="400"/>
      <c r="N406" s="400"/>
      <c r="U406" s="401"/>
      <c r="V406" s="647"/>
      <c r="W406" s="402"/>
      <c r="X406" s="402"/>
      <c r="Y406" s="402"/>
      <c r="Z406" s="402"/>
      <c r="AA406" s="402"/>
      <c r="AB406" s="402"/>
      <c r="AC406" s="402"/>
      <c r="AD406" s="402"/>
      <c r="AE406" s="402"/>
      <c r="AF406" s="402"/>
      <c r="AG406" s="402"/>
      <c r="AH406" s="402"/>
      <c r="AI406" s="402"/>
      <c r="AJ406" s="402"/>
      <c r="AK406" s="402"/>
      <c r="AL406" s="403"/>
      <c r="AM406" s="648"/>
      <c r="AN406" s="648"/>
      <c r="AO406" s="648"/>
      <c r="AP406" s="648"/>
      <c r="AQ406" s="648"/>
      <c r="AR406" s="648"/>
      <c r="AS406" s="648"/>
      <c r="AT406" s="648"/>
      <c r="AU406" s="648"/>
      <c r="AV406" s="648"/>
      <c r="AW406" s="648"/>
      <c r="AX406" s="648"/>
      <c r="AY406" s="403"/>
      <c r="AZ406" s="404"/>
      <c r="BA406" s="363"/>
      <c r="BB406" s="363"/>
      <c r="BC406" s="363"/>
      <c r="BD406" s="363"/>
      <c r="BE406" s="363"/>
      <c r="BF406" s="363"/>
      <c r="BG406" s="363"/>
      <c r="BH406" s="363"/>
      <c r="BI406" s="363"/>
      <c r="BJ406" s="363"/>
    </row>
    <row r="407" spans="6:62" ht="93" customHeight="1" x14ac:dyDescent="0.3">
      <c r="F407" s="399"/>
      <c r="G407" s="400"/>
      <c r="H407" s="400"/>
      <c r="I407" s="400"/>
      <c r="J407" s="400"/>
      <c r="K407" s="400"/>
      <c r="L407" s="400"/>
      <c r="M407" s="400"/>
      <c r="N407" s="400"/>
      <c r="U407" s="401"/>
      <c r="V407" s="647"/>
      <c r="W407" s="402"/>
      <c r="X407" s="402"/>
      <c r="Y407" s="402"/>
      <c r="Z407" s="402"/>
      <c r="AA407" s="402"/>
      <c r="AB407" s="402"/>
      <c r="AC407" s="402"/>
      <c r="AD407" s="402"/>
      <c r="AE407" s="402"/>
      <c r="AF407" s="402"/>
      <c r="AG407" s="402"/>
      <c r="AH407" s="402"/>
      <c r="AI407" s="402"/>
      <c r="AJ407" s="402"/>
      <c r="AK407" s="402"/>
      <c r="AL407" s="403"/>
      <c r="AM407" s="648"/>
      <c r="AN407" s="648"/>
      <c r="AO407" s="648"/>
      <c r="AP407" s="648"/>
      <c r="AQ407" s="648"/>
      <c r="AR407" s="648"/>
      <c r="AS407" s="648"/>
      <c r="AT407" s="648"/>
      <c r="AU407" s="648"/>
      <c r="AV407" s="648"/>
      <c r="AW407" s="648"/>
      <c r="AX407" s="648"/>
      <c r="AY407" s="403"/>
      <c r="AZ407" s="404"/>
      <c r="BA407" s="363"/>
      <c r="BB407" s="363"/>
      <c r="BC407" s="363"/>
      <c r="BD407" s="363"/>
      <c r="BE407" s="363"/>
      <c r="BF407" s="363"/>
      <c r="BG407" s="363"/>
      <c r="BH407" s="363"/>
      <c r="BI407" s="363"/>
      <c r="BJ407" s="363"/>
    </row>
    <row r="408" spans="6:62" ht="93" customHeight="1" x14ac:dyDescent="0.3">
      <c r="F408" s="399"/>
      <c r="G408" s="400"/>
      <c r="H408" s="400"/>
      <c r="I408" s="400"/>
      <c r="J408" s="400"/>
      <c r="K408" s="400"/>
      <c r="L408" s="400"/>
      <c r="M408" s="400"/>
      <c r="N408" s="400"/>
      <c r="U408" s="401"/>
      <c r="V408" s="647"/>
      <c r="W408" s="402"/>
      <c r="X408" s="402"/>
      <c r="Y408" s="402"/>
      <c r="Z408" s="402"/>
      <c r="AA408" s="402"/>
      <c r="AB408" s="402"/>
      <c r="AC408" s="402"/>
      <c r="AD408" s="402"/>
      <c r="AE408" s="402"/>
      <c r="AF408" s="402"/>
      <c r="AG408" s="402"/>
      <c r="AH408" s="402"/>
      <c r="AI408" s="402"/>
      <c r="AJ408" s="402"/>
      <c r="AK408" s="402"/>
      <c r="AL408" s="403"/>
      <c r="AM408" s="648"/>
      <c r="AN408" s="648"/>
      <c r="AO408" s="648"/>
      <c r="AP408" s="648"/>
      <c r="AQ408" s="648"/>
      <c r="AR408" s="648"/>
      <c r="AS408" s="648"/>
      <c r="AT408" s="648"/>
      <c r="AU408" s="648"/>
      <c r="AV408" s="648"/>
      <c r="AW408" s="648"/>
      <c r="AX408" s="648"/>
      <c r="AY408" s="403"/>
      <c r="AZ408" s="404"/>
      <c r="BA408" s="363"/>
      <c r="BB408" s="363"/>
      <c r="BC408" s="363"/>
      <c r="BD408" s="363"/>
      <c r="BE408" s="363"/>
      <c r="BF408" s="363"/>
      <c r="BG408" s="363"/>
      <c r="BH408" s="363"/>
      <c r="BI408" s="363"/>
      <c r="BJ408" s="363"/>
    </row>
    <row r="409" spans="6:62" ht="93" customHeight="1" x14ac:dyDescent="0.3">
      <c r="F409" s="399"/>
      <c r="G409" s="400"/>
      <c r="H409" s="400"/>
      <c r="I409" s="400"/>
      <c r="J409" s="400"/>
      <c r="K409" s="400"/>
      <c r="L409" s="400"/>
      <c r="M409" s="400"/>
      <c r="N409" s="400"/>
      <c r="U409" s="401"/>
      <c r="V409" s="647"/>
      <c r="W409" s="402"/>
      <c r="X409" s="402"/>
      <c r="Y409" s="402"/>
      <c r="Z409" s="402"/>
      <c r="AA409" s="402"/>
      <c r="AB409" s="402"/>
      <c r="AC409" s="402"/>
      <c r="AD409" s="402"/>
      <c r="AE409" s="402"/>
      <c r="AF409" s="402"/>
      <c r="AG409" s="402"/>
      <c r="AH409" s="402"/>
      <c r="AI409" s="402"/>
      <c r="AJ409" s="402"/>
      <c r="AK409" s="402"/>
      <c r="AL409" s="403"/>
      <c r="AM409" s="648"/>
      <c r="AN409" s="648"/>
      <c r="AO409" s="648"/>
      <c r="AP409" s="648"/>
      <c r="AQ409" s="648"/>
      <c r="AR409" s="648"/>
      <c r="AS409" s="648"/>
      <c r="AT409" s="648"/>
      <c r="AU409" s="648"/>
      <c r="AV409" s="648"/>
      <c r="AW409" s="648"/>
      <c r="AX409" s="648"/>
      <c r="AY409" s="403"/>
      <c r="AZ409" s="404"/>
      <c r="BA409" s="363"/>
      <c r="BB409" s="363"/>
      <c r="BC409" s="363"/>
      <c r="BD409" s="363"/>
      <c r="BE409" s="363"/>
      <c r="BF409" s="363"/>
      <c r="BG409" s="363"/>
      <c r="BH409" s="363"/>
      <c r="BI409" s="363"/>
      <c r="BJ409" s="363"/>
    </row>
    <row r="410" spans="6:62" ht="93" customHeight="1" x14ac:dyDescent="0.3">
      <c r="F410" s="399"/>
      <c r="G410" s="400"/>
      <c r="H410" s="400"/>
      <c r="I410" s="400"/>
      <c r="J410" s="400"/>
      <c r="K410" s="400"/>
      <c r="L410" s="400"/>
      <c r="M410" s="400"/>
      <c r="N410" s="400"/>
      <c r="U410" s="401"/>
      <c r="V410" s="647"/>
      <c r="W410" s="402"/>
      <c r="X410" s="402"/>
      <c r="Y410" s="402"/>
      <c r="Z410" s="402"/>
      <c r="AA410" s="402"/>
      <c r="AB410" s="402"/>
      <c r="AC410" s="402"/>
      <c r="AD410" s="402"/>
      <c r="AE410" s="402"/>
      <c r="AF410" s="402"/>
      <c r="AG410" s="402"/>
      <c r="AH410" s="402"/>
      <c r="AI410" s="402"/>
      <c r="AJ410" s="402"/>
      <c r="AK410" s="402"/>
      <c r="AL410" s="403"/>
      <c r="AM410" s="648"/>
      <c r="AN410" s="648"/>
      <c r="AO410" s="648"/>
      <c r="AP410" s="648"/>
      <c r="AQ410" s="648"/>
      <c r="AR410" s="648"/>
      <c r="AS410" s="648"/>
      <c r="AT410" s="648"/>
      <c r="AU410" s="648"/>
      <c r="AV410" s="648"/>
      <c r="AW410" s="648"/>
      <c r="AX410" s="648"/>
      <c r="AY410" s="403"/>
      <c r="AZ410" s="404"/>
      <c r="BA410" s="363"/>
      <c r="BB410" s="363"/>
      <c r="BC410" s="363"/>
      <c r="BD410" s="363"/>
      <c r="BE410" s="363"/>
      <c r="BF410" s="363"/>
      <c r="BG410" s="363"/>
      <c r="BH410" s="363"/>
      <c r="BI410" s="363"/>
      <c r="BJ410" s="363"/>
    </row>
    <row r="411" spans="6:62" ht="93" customHeight="1" x14ac:dyDescent="0.3">
      <c r="F411" s="399"/>
      <c r="G411" s="400"/>
      <c r="H411" s="400"/>
      <c r="I411" s="400"/>
      <c r="J411" s="400"/>
      <c r="K411" s="400"/>
      <c r="L411" s="400"/>
      <c r="M411" s="400"/>
      <c r="N411" s="400"/>
      <c r="U411" s="401"/>
      <c r="V411" s="647"/>
      <c r="W411" s="402"/>
      <c r="X411" s="402"/>
      <c r="Y411" s="402"/>
      <c r="Z411" s="402"/>
      <c r="AA411" s="402"/>
      <c r="AB411" s="402"/>
      <c r="AC411" s="402"/>
      <c r="AD411" s="402"/>
      <c r="AE411" s="402"/>
      <c r="AF411" s="402"/>
      <c r="AG411" s="402"/>
      <c r="AH411" s="402"/>
      <c r="AI411" s="402"/>
      <c r="AJ411" s="402"/>
      <c r="AK411" s="402"/>
      <c r="AL411" s="403"/>
      <c r="AM411" s="648"/>
      <c r="AN411" s="648"/>
      <c r="AO411" s="648"/>
      <c r="AP411" s="648"/>
      <c r="AQ411" s="648"/>
      <c r="AR411" s="648"/>
      <c r="AS411" s="648"/>
      <c r="AT411" s="648"/>
      <c r="AU411" s="648"/>
      <c r="AV411" s="648"/>
      <c r="AW411" s="648"/>
      <c r="AX411" s="648"/>
      <c r="AY411" s="403"/>
      <c r="AZ411" s="404"/>
      <c r="BA411" s="363"/>
      <c r="BB411" s="363"/>
      <c r="BC411" s="363"/>
      <c r="BD411" s="363"/>
      <c r="BE411" s="363"/>
      <c r="BF411" s="363"/>
      <c r="BG411" s="363"/>
      <c r="BH411" s="363"/>
      <c r="BI411" s="363"/>
      <c r="BJ411" s="363"/>
    </row>
    <row r="412" spans="6:62" ht="93" customHeight="1" x14ac:dyDescent="0.3">
      <c r="F412" s="399"/>
      <c r="G412" s="400"/>
      <c r="H412" s="400"/>
      <c r="I412" s="400"/>
      <c r="J412" s="400"/>
      <c r="K412" s="400"/>
      <c r="L412" s="400"/>
      <c r="M412" s="400"/>
      <c r="N412" s="400"/>
      <c r="U412" s="401"/>
      <c r="V412" s="647"/>
      <c r="W412" s="402"/>
      <c r="X412" s="402"/>
      <c r="Y412" s="402"/>
      <c r="Z412" s="402"/>
      <c r="AA412" s="402"/>
      <c r="AB412" s="402"/>
      <c r="AC412" s="402"/>
      <c r="AD412" s="402"/>
      <c r="AE412" s="402"/>
      <c r="AF412" s="402"/>
      <c r="AG412" s="402"/>
      <c r="AH412" s="402"/>
      <c r="AI412" s="402"/>
      <c r="AJ412" s="402"/>
      <c r="AK412" s="402"/>
      <c r="AL412" s="403"/>
      <c r="AM412" s="648"/>
      <c r="AN412" s="648"/>
      <c r="AO412" s="648"/>
      <c r="AP412" s="648"/>
      <c r="AQ412" s="648"/>
      <c r="AR412" s="648"/>
      <c r="AS412" s="648"/>
      <c r="AT412" s="648"/>
      <c r="AU412" s="648"/>
      <c r="AV412" s="648"/>
      <c r="AW412" s="648"/>
      <c r="AX412" s="648"/>
      <c r="AY412" s="403"/>
      <c r="AZ412" s="404"/>
      <c r="BA412" s="363"/>
      <c r="BB412" s="363"/>
      <c r="BC412" s="363"/>
      <c r="BD412" s="363"/>
      <c r="BE412" s="363"/>
      <c r="BF412" s="363"/>
      <c r="BG412" s="363"/>
      <c r="BH412" s="363"/>
      <c r="BI412" s="363"/>
      <c r="BJ412" s="363"/>
    </row>
    <row r="413" spans="6:62" ht="93" customHeight="1" x14ac:dyDescent="0.3">
      <c r="F413" s="399"/>
      <c r="G413" s="400"/>
      <c r="H413" s="400"/>
      <c r="I413" s="400"/>
      <c r="J413" s="400"/>
      <c r="K413" s="400"/>
      <c r="L413" s="400"/>
      <c r="M413" s="400"/>
      <c r="N413" s="400"/>
      <c r="U413" s="401"/>
      <c r="V413" s="647"/>
      <c r="W413" s="402"/>
      <c r="X413" s="402"/>
      <c r="Y413" s="402"/>
      <c r="Z413" s="402"/>
      <c r="AA413" s="402"/>
      <c r="AB413" s="402"/>
      <c r="AC413" s="402"/>
      <c r="AD413" s="402"/>
      <c r="AE413" s="402"/>
      <c r="AF413" s="402"/>
      <c r="AG413" s="402"/>
      <c r="AH413" s="402"/>
      <c r="AI413" s="402"/>
      <c r="AJ413" s="402"/>
      <c r="AK413" s="402"/>
      <c r="AL413" s="403"/>
      <c r="AM413" s="648"/>
      <c r="AN413" s="648"/>
      <c r="AO413" s="648"/>
      <c r="AP413" s="648"/>
      <c r="AQ413" s="648"/>
      <c r="AR413" s="648"/>
      <c r="AS413" s="648"/>
      <c r="AT413" s="648"/>
      <c r="AU413" s="648"/>
      <c r="AV413" s="648"/>
      <c r="AW413" s="648"/>
      <c r="AX413" s="648"/>
      <c r="AY413" s="403"/>
      <c r="AZ413" s="404"/>
      <c r="BA413" s="363"/>
      <c r="BB413" s="363"/>
      <c r="BC413" s="363"/>
      <c r="BD413" s="363"/>
      <c r="BE413" s="363"/>
      <c r="BF413" s="363"/>
      <c r="BG413" s="363"/>
      <c r="BH413" s="363"/>
      <c r="BI413" s="363"/>
      <c r="BJ413" s="363"/>
    </row>
    <row r="414" spans="6:62" ht="93" customHeight="1" x14ac:dyDescent="0.3">
      <c r="F414" s="399"/>
      <c r="G414" s="400"/>
      <c r="H414" s="400"/>
      <c r="I414" s="400"/>
      <c r="J414" s="400"/>
      <c r="K414" s="400"/>
      <c r="L414" s="400"/>
      <c r="M414" s="400"/>
      <c r="N414" s="400"/>
      <c r="U414" s="401"/>
      <c r="V414" s="647"/>
      <c r="W414" s="402"/>
      <c r="X414" s="402"/>
      <c r="Y414" s="402"/>
      <c r="Z414" s="402"/>
      <c r="AA414" s="402"/>
      <c r="AB414" s="402"/>
      <c r="AC414" s="402"/>
      <c r="AD414" s="402"/>
      <c r="AE414" s="402"/>
      <c r="AF414" s="402"/>
      <c r="AG414" s="402"/>
      <c r="AH414" s="402"/>
      <c r="AI414" s="402"/>
      <c r="AJ414" s="402"/>
      <c r="AK414" s="402"/>
      <c r="AL414" s="403"/>
      <c r="AM414" s="648"/>
      <c r="AN414" s="648"/>
      <c r="AO414" s="648"/>
      <c r="AP414" s="648"/>
      <c r="AQ414" s="648"/>
      <c r="AR414" s="648"/>
      <c r="AS414" s="648"/>
      <c r="AT414" s="648"/>
      <c r="AU414" s="648"/>
      <c r="AV414" s="648"/>
      <c r="AW414" s="648"/>
      <c r="AX414" s="648"/>
      <c r="AY414" s="403"/>
      <c r="AZ414" s="404"/>
      <c r="BA414" s="363"/>
      <c r="BB414" s="363"/>
      <c r="BC414" s="363"/>
      <c r="BD414" s="363"/>
      <c r="BE414" s="363"/>
      <c r="BF414" s="363"/>
      <c r="BG414" s="363"/>
      <c r="BH414" s="363"/>
      <c r="BI414" s="363"/>
      <c r="BJ414" s="363"/>
    </row>
    <row r="415" spans="6:62" ht="93" customHeight="1" x14ac:dyDescent="0.3">
      <c r="F415" s="399"/>
      <c r="G415" s="400"/>
      <c r="H415" s="400"/>
      <c r="I415" s="400"/>
      <c r="J415" s="400"/>
      <c r="K415" s="400"/>
      <c r="L415" s="400"/>
      <c r="M415" s="400"/>
      <c r="N415" s="400"/>
      <c r="U415" s="401"/>
      <c r="V415" s="647"/>
      <c r="W415" s="402"/>
      <c r="X415" s="402"/>
      <c r="Y415" s="402"/>
      <c r="Z415" s="402"/>
      <c r="AA415" s="402"/>
      <c r="AB415" s="402"/>
      <c r="AC415" s="402"/>
      <c r="AD415" s="402"/>
      <c r="AE415" s="402"/>
      <c r="AF415" s="402"/>
      <c r="AG415" s="402"/>
      <c r="AH415" s="402"/>
      <c r="AI415" s="402"/>
      <c r="AJ415" s="402"/>
      <c r="AK415" s="402"/>
      <c r="AL415" s="403"/>
      <c r="AM415" s="648"/>
      <c r="AN415" s="648"/>
      <c r="AO415" s="648"/>
      <c r="AP415" s="648"/>
      <c r="AQ415" s="648"/>
      <c r="AR415" s="648"/>
      <c r="AS415" s="648"/>
      <c r="AT415" s="648"/>
      <c r="AU415" s="648"/>
      <c r="AV415" s="648"/>
      <c r="AW415" s="648"/>
      <c r="AX415" s="648"/>
      <c r="AY415" s="403"/>
      <c r="AZ415" s="404"/>
      <c r="BA415" s="363"/>
      <c r="BB415" s="363"/>
      <c r="BC415" s="363"/>
      <c r="BD415" s="363"/>
      <c r="BE415" s="363"/>
      <c r="BF415" s="363"/>
      <c r="BG415" s="363"/>
      <c r="BH415" s="363"/>
      <c r="BI415" s="363"/>
      <c r="BJ415" s="363"/>
    </row>
    <row r="416" spans="6:62" ht="93" customHeight="1" x14ac:dyDescent="0.3">
      <c r="F416" s="399"/>
      <c r="G416" s="400"/>
      <c r="H416" s="400"/>
      <c r="I416" s="400"/>
      <c r="J416" s="400"/>
      <c r="K416" s="400"/>
      <c r="L416" s="400"/>
      <c r="M416" s="400"/>
      <c r="N416" s="400"/>
      <c r="U416" s="401"/>
      <c r="V416" s="647"/>
      <c r="W416" s="402"/>
      <c r="X416" s="402"/>
      <c r="Y416" s="402"/>
      <c r="Z416" s="402"/>
      <c r="AA416" s="402"/>
      <c r="AB416" s="402"/>
      <c r="AC416" s="402"/>
      <c r="AD416" s="402"/>
      <c r="AE416" s="402"/>
      <c r="AF416" s="402"/>
      <c r="AG416" s="402"/>
      <c r="AH416" s="402"/>
      <c r="AI416" s="402"/>
      <c r="AJ416" s="402"/>
      <c r="AK416" s="402"/>
      <c r="AL416" s="403"/>
      <c r="AM416" s="648"/>
      <c r="AN416" s="648"/>
      <c r="AO416" s="648"/>
      <c r="AP416" s="648"/>
      <c r="AQ416" s="648"/>
      <c r="AR416" s="648"/>
      <c r="AS416" s="648"/>
      <c r="AT416" s="648"/>
      <c r="AU416" s="648"/>
      <c r="AV416" s="648"/>
      <c r="AW416" s="648"/>
      <c r="AX416" s="648"/>
      <c r="AY416" s="403"/>
      <c r="AZ416" s="404"/>
      <c r="BA416" s="363"/>
      <c r="BB416" s="363"/>
      <c r="BC416" s="363"/>
      <c r="BD416" s="363"/>
      <c r="BE416" s="363"/>
      <c r="BF416" s="363"/>
      <c r="BG416" s="363"/>
      <c r="BH416" s="363"/>
      <c r="BI416" s="363"/>
      <c r="BJ416" s="363"/>
    </row>
    <row r="417" spans="6:62" ht="93" customHeight="1" x14ac:dyDescent="0.3">
      <c r="F417" s="399"/>
      <c r="G417" s="400"/>
      <c r="H417" s="400"/>
      <c r="I417" s="400"/>
      <c r="J417" s="400"/>
      <c r="K417" s="400"/>
      <c r="L417" s="400"/>
      <c r="M417" s="400"/>
      <c r="N417" s="400"/>
      <c r="U417" s="401"/>
      <c r="V417" s="647"/>
      <c r="W417" s="402"/>
      <c r="X417" s="402"/>
      <c r="Y417" s="402"/>
      <c r="Z417" s="402"/>
      <c r="AA417" s="402"/>
      <c r="AB417" s="402"/>
      <c r="AC417" s="402"/>
      <c r="AD417" s="402"/>
      <c r="AE417" s="402"/>
      <c r="AF417" s="402"/>
      <c r="AG417" s="402"/>
      <c r="AH417" s="402"/>
      <c r="AI417" s="402"/>
      <c r="AJ417" s="402"/>
      <c r="AK417" s="402"/>
      <c r="AL417" s="403"/>
      <c r="AM417" s="648"/>
      <c r="AN417" s="648"/>
      <c r="AO417" s="648"/>
      <c r="AP417" s="648"/>
      <c r="AQ417" s="648"/>
      <c r="AR417" s="648"/>
      <c r="AS417" s="648"/>
      <c r="AT417" s="648"/>
      <c r="AU417" s="648"/>
      <c r="AV417" s="648"/>
      <c r="AW417" s="648"/>
      <c r="AX417" s="648"/>
      <c r="AY417" s="403"/>
      <c r="AZ417" s="404"/>
      <c r="BA417" s="363"/>
      <c r="BB417" s="363"/>
      <c r="BC417" s="363"/>
      <c r="BD417" s="363"/>
      <c r="BE417" s="363"/>
      <c r="BF417" s="363"/>
      <c r="BG417" s="363"/>
      <c r="BH417" s="363"/>
      <c r="BI417" s="363"/>
      <c r="BJ417" s="363"/>
    </row>
    <row r="418" spans="6:62" ht="93" customHeight="1" x14ac:dyDescent="0.3">
      <c r="F418" s="399"/>
      <c r="G418" s="400"/>
      <c r="H418" s="400"/>
      <c r="I418" s="400"/>
      <c r="J418" s="400"/>
      <c r="K418" s="400"/>
      <c r="L418" s="400"/>
      <c r="M418" s="400"/>
      <c r="N418" s="400"/>
      <c r="U418" s="401"/>
      <c r="V418" s="647"/>
      <c r="W418" s="402"/>
      <c r="X418" s="402"/>
      <c r="Y418" s="402"/>
      <c r="Z418" s="402"/>
      <c r="AA418" s="402"/>
      <c r="AB418" s="402"/>
      <c r="AC418" s="402"/>
      <c r="AD418" s="402"/>
      <c r="AE418" s="402"/>
      <c r="AF418" s="402"/>
      <c r="AG418" s="402"/>
      <c r="AH418" s="402"/>
      <c r="AI418" s="402"/>
      <c r="AJ418" s="402"/>
      <c r="AK418" s="402"/>
      <c r="AL418" s="403"/>
      <c r="AM418" s="648"/>
      <c r="AN418" s="648"/>
      <c r="AO418" s="648"/>
      <c r="AP418" s="648"/>
      <c r="AQ418" s="648"/>
      <c r="AR418" s="648"/>
      <c r="AS418" s="648"/>
      <c r="AT418" s="648"/>
      <c r="AU418" s="648"/>
      <c r="AV418" s="648"/>
      <c r="AW418" s="648"/>
      <c r="AX418" s="648"/>
      <c r="AY418" s="403"/>
      <c r="AZ418" s="404"/>
      <c r="BA418" s="363"/>
      <c r="BB418" s="363"/>
      <c r="BC418" s="363"/>
      <c r="BD418" s="363"/>
      <c r="BE418" s="363"/>
      <c r="BF418" s="363"/>
      <c r="BG418" s="363"/>
      <c r="BH418" s="363"/>
      <c r="BI418" s="363"/>
      <c r="BJ418" s="363"/>
    </row>
    <row r="419" spans="6:62" ht="93" customHeight="1" x14ac:dyDescent="0.3">
      <c r="F419" s="399"/>
      <c r="G419" s="400"/>
      <c r="H419" s="400"/>
      <c r="I419" s="400"/>
      <c r="J419" s="400"/>
      <c r="K419" s="400"/>
      <c r="L419" s="400"/>
      <c r="M419" s="400"/>
      <c r="N419" s="400"/>
      <c r="U419" s="401"/>
      <c r="V419" s="647"/>
      <c r="W419" s="402"/>
      <c r="X419" s="402"/>
      <c r="Y419" s="402"/>
      <c r="Z419" s="402"/>
      <c r="AA419" s="402"/>
      <c r="AB419" s="402"/>
      <c r="AC419" s="402"/>
      <c r="AD419" s="402"/>
      <c r="AE419" s="402"/>
      <c r="AF419" s="402"/>
      <c r="AG419" s="402"/>
      <c r="AH419" s="402"/>
      <c r="AI419" s="402"/>
      <c r="AJ419" s="402"/>
      <c r="AK419" s="402"/>
      <c r="AL419" s="403"/>
      <c r="AM419" s="648"/>
      <c r="AN419" s="648"/>
      <c r="AO419" s="648"/>
      <c r="AP419" s="648"/>
      <c r="AQ419" s="648"/>
      <c r="AR419" s="648"/>
      <c r="AS419" s="648"/>
      <c r="AT419" s="648"/>
      <c r="AU419" s="648"/>
      <c r="AV419" s="648"/>
      <c r="AW419" s="648"/>
      <c r="AX419" s="648"/>
      <c r="AY419" s="403"/>
      <c r="AZ419" s="404"/>
      <c r="BA419" s="363"/>
      <c r="BB419" s="363"/>
      <c r="BC419" s="363"/>
      <c r="BD419" s="363"/>
      <c r="BE419" s="363"/>
      <c r="BF419" s="363"/>
      <c r="BG419" s="363"/>
      <c r="BH419" s="363"/>
      <c r="BI419" s="363"/>
      <c r="BJ419" s="363"/>
    </row>
    <row r="420" spans="6:62" ht="93" customHeight="1" x14ac:dyDescent="0.3">
      <c r="F420" s="399"/>
      <c r="G420" s="400"/>
      <c r="H420" s="400"/>
      <c r="I420" s="400"/>
      <c r="J420" s="400"/>
      <c r="K420" s="400"/>
      <c r="L420" s="400"/>
      <c r="M420" s="400"/>
      <c r="N420" s="400"/>
      <c r="U420" s="401"/>
      <c r="V420" s="647"/>
      <c r="W420" s="402"/>
      <c r="X420" s="402"/>
      <c r="Y420" s="402"/>
      <c r="Z420" s="402"/>
      <c r="AA420" s="402"/>
      <c r="AB420" s="402"/>
      <c r="AC420" s="402"/>
      <c r="AD420" s="402"/>
      <c r="AE420" s="402"/>
      <c r="AF420" s="402"/>
      <c r="AG420" s="402"/>
      <c r="AH420" s="402"/>
      <c r="AI420" s="402"/>
      <c r="AJ420" s="402"/>
      <c r="AK420" s="402"/>
      <c r="AL420" s="403"/>
      <c r="AM420" s="648"/>
      <c r="AN420" s="648"/>
      <c r="AO420" s="648"/>
      <c r="AP420" s="648"/>
      <c r="AQ420" s="648"/>
      <c r="AR420" s="648"/>
      <c r="AS420" s="648"/>
      <c r="AT420" s="648"/>
      <c r="AU420" s="648"/>
      <c r="AV420" s="648"/>
      <c r="AW420" s="648"/>
      <c r="AX420" s="648"/>
      <c r="AY420" s="403"/>
      <c r="AZ420" s="404"/>
      <c r="BA420" s="363"/>
      <c r="BB420" s="363"/>
      <c r="BC420" s="363"/>
      <c r="BD420" s="363"/>
      <c r="BE420" s="363"/>
      <c r="BF420" s="363"/>
      <c r="BG420" s="363"/>
      <c r="BH420" s="363"/>
      <c r="BI420" s="363"/>
      <c r="BJ420" s="363"/>
    </row>
    <row r="421" spans="6:62" ht="93" customHeight="1" x14ac:dyDescent="0.3">
      <c r="F421" s="399"/>
      <c r="G421" s="400"/>
      <c r="H421" s="400"/>
      <c r="I421" s="400"/>
      <c r="J421" s="400"/>
      <c r="K421" s="400"/>
      <c r="L421" s="400"/>
      <c r="M421" s="400"/>
      <c r="N421" s="400"/>
      <c r="U421" s="401"/>
      <c r="V421" s="647"/>
      <c r="W421" s="402"/>
      <c r="X421" s="402"/>
      <c r="Y421" s="402"/>
      <c r="Z421" s="402"/>
      <c r="AA421" s="402"/>
      <c r="AB421" s="402"/>
      <c r="AC421" s="402"/>
      <c r="AD421" s="402"/>
      <c r="AE421" s="402"/>
      <c r="AF421" s="402"/>
      <c r="AG421" s="402"/>
      <c r="AH421" s="402"/>
      <c r="AI421" s="402"/>
      <c r="AJ421" s="402"/>
      <c r="AK421" s="402"/>
      <c r="AL421" s="403"/>
      <c r="AM421" s="648"/>
      <c r="AN421" s="648"/>
      <c r="AO421" s="648"/>
      <c r="AP421" s="648"/>
      <c r="AQ421" s="648"/>
      <c r="AR421" s="648"/>
      <c r="AS421" s="648"/>
      <c r="AT421" s="648"/>
      <c r="AU421" s="648"/>
      <c r="AV421" s="648"/>
      <c r="AW421" s="648"/>
      <c r="AX421" s="648"/>
      <c r="AY421" s="403"/>
      <c r="AZ421" s="404"/>
      <c r="BA421" s="363"/>
      <c r="BB421" s="363"/>
      <c r="BC421" s="363"/>
      <c r="BD421" s="363"/>
      <c r="BE421" s="363"/>
      <c r="BF421" s="363"/>
      <c r="BG421" s="363"/>
      <c r="BH421" s="363"/>
      <c r="BI421" s="363"/>
      <c r="BJ421" s="363"/>
    </row>
    <row r="422" spans="6:62" ht="93" customHeight="1" x14ac:dyDescent="0.3">
      <c r="F422" s="399"/>
      <c r="G422" s="400"/>
      <c r="H422" s="400"/>
      <c r="I422" s="400"/>
      <c r="J422" s="400"/>
      <c r="K422" s="400"/>
      <c r="L422" s="400"/>
      <c r="M422" s="400"/>
      <c r="N422" s="400"/>
      <c r="U422" s="401"/>
      <c r="V422" s="647"/>
      <c r="W422" s="402"/>
      <c r="X422" s="402"/>
      <c r="Y422" s="402"/>
      <c r="Z422" s="402"/>
      <c r="AA422" s="402"/>
      <c r="AB422" s="402"/>
      <c r="AC422" s="402"/>
      <c r="AD422" s="402"/>
      <c r="AE422" s="402"/>
      <c r="AF422" s="402"/>
      <c r="AG422" s="402"/>
      <c r="AH422" s="402"/>
      <c r="AI422" s="402"/>
      <c r="AJ422" s="402"/>
      <c r="AK422" s="402"/>
      <c r="AL422" s="403"/>
      <c r="AM422" s="648"/>
      <c r="AN422" s="648"/>
      <c r="AO422" s="648"/>
      <c r="AP422" s="648"/>
      <c r="AQ422" s="648"/>
      <c r="AR422" s="648"/>
      <c r="AS422" s="648"/>
      <c r="AT422" s="648"/>
      <c r="AU422" s="648"/>
      <c r="AV422" s="648"/>
      <c r="AW422" s="648"/>
      <c r="AX422" s="648"/>
      <c r="AY422" s="403"/>
      <c r="AZ422" s="404"/>
      <c r="BA422" s="363"/>
      <c r="BB422" s="363"/>
      <c r="BC422" s="363"/>
      <c r="BD422" s="363"/>
      <c r="BE422" s="363"/>
      <c r="BF422" s="363"/>
      <c r="BG422" s="363"/>
      <c r="BH422" s="363"/>
      <c r="BI422" s="363"/>
      <c r="BJ422" s="363"/>
    </row>
    <row r="423" spans="6:62" ht="93" customHeight="1" x14ac:dyDescent="0.3">
      <c r="F423" s="399"/>
      <c r="G423" s="400"/>
      <c r="H423" s="400"/>
      <c r="I423" s="400"/>
      <c r="J423" s="400"/>
      <c r="K423" s="400"/>
      <c r="L423" s="400"/>
      <c r="M423" s="400"/>
      <c r="N423" s="400"/>
      <c r="U423" s="401"/>
      <c r="V423" s="647"/>
      <c r="W423" s="402"/>
      <c r="X423" s="402"/>
      <c r="Y423" s="402"/>
      <c r="Z423" s="402"/>
      <c r="AA423" s="402"/>
      <c r="AB423" s="402"/>
      <c r="AC423" s="402"/>
      <c r="AD423" s="402"/>
      <c r="AE423" s="402"/>
      <c r="AF423" s="402"/>
      <c r="AG423" s="402"/>
      <c r="AH423" s="402"/>
      <c r="AI423" s="402"/>
      <c r="AJ423" s="402"/>
      <c r="AK423" s="402"/>
      <c r="AL423" s="403"/>
      <c r="AM423" s="648"/>
      <c r="AN423" s="648"/>
      <c r="AO423" s="648"/>
      <c r="AP423" s="648"/>
      <c r="AQ423" s="648"/>
      <c r="AR423" s="648"/>
      <c r="AS423" s="648"/>
      <c r="AT423" s="648"/>
      <c r="AU423" s="648"/>
      <c r="AV423" s="648"/>
      <c r="AW423" s="648"/>
      <c r="AX423" s="648"/>
      <c r="AY423" s="403"/>
      <c r="AZ423" s="404"/>
      <c r="BA423" s="363"/>
      <c r="BB423" s="363"/>
      <c r="BC423" s="363"/>
      <c r="BD423" s="363"/>
      <c r="BE423" s="363"/>
      <c r="BF423" s="363"/>
      <c r="BG423" s="363"/>
      <c r="BH423" s="363"/>
      <c r="BI423" s="363"/>
      <c r="BJ423" s="363"/>
    </row>
    <row r="424" spans="6:62" ht="93" customHeight="1" x14ac:dyDescent="0.3">
      <c r="F424" s="399"/>
      <c r="G424" s="400"/>
      <c r="H424" s="400"/>
      <c r="I424" s="400"/>
      <c r="J424" s="400"/>
      <c r="K424" s="400"/>
      <c r="L424" s="400"/>
      <c r="M424" s="400"/>
      <c r="N424" s="400"/>
      <c r="U424" s="401"/>
      <c r="V424" s="647"/>
      <c r="W424" s="402"/>
      <c r="X424" s="402"/>
      <c r="Y424" s="402"/>
      <c r="Z424" s="402"/>
      <c r="AA424" s="402"/>
      <c r="AB424" s="402"/>
      <c r="AC424" s="402"/>
      <c r="AD424" s="402"/>
      <c r="AE424" s="402"/>
      <c r="AF424" s="402"/>
      <c r="AG424" s="402"/>
      <c r="AH424" s="402"/>
      <c r="AI424" s="402"/>
      <c r="AJ424" s="402"/>
      <c r="AK424" s="402"/>
      <c r="AL424" s="403"/>
      <c r="AM424" s="648"/>
      <c r="AN424" s="648"/>
      <c r="AO424" s="648"/>
      <c r="AP424" s="648"/>
      <c r="AQ424" s="648"/>
      <c r="AR424" s="648"/>
      <c r="AS424" s="648"/>
      <c r="AT424" s="648"/>
      <c r="AU424" s="648"/>
      <c r="AV424" s="648"/>
      <c r="AW424" s="648"/>
      <c r="AX424" s="648"/>
      <c r="AY424" s="403"/>
      <c r="AZ424" s="404"/>
      <c r="BA424" s="363"/>
      <c r="BB424" s="363"/>
      <c r="BC424" s="363"/>
      <c r="BD424" s="363"/>
      <c r="BE424" s="363"/>
      <c r="BF424" s="363"/>
      <c r="BG424" s="363"/>
      <c r="BH424" s="363"/>
      <c r="BI424" s="363"/>
      <c r="BJ424" s="363"/>
    </row>
    <row r="425" spans="6:62" ht="93" customHeight="1" x14ac:dyDescent="0.3">
      <c r="F425" s="399"/>
      <c r="G425" s="400"/>
      <c r="H425" s="400"/>
      <c r="I425" s="400"/>
      <c r="J425" s="400"/>
      <c r="K425" s="400"/>
      <c r="L425" s="400"/>
      <c r="M425" s="400"/>
      <c r="N425" s="400"/>
      <c r="U425" s="401"/>
      <c r="V425" s="647"/>
      <c r="W425" s="402"/>
      <c r="X425" s="402"/>
      <c r="Y425" s="402"/>
      <c r="Z425" s="402"/>
      <c r="AA425" s="402"/>
      <c r="AB425" s="402"/>
      <c r="AC425" s="402"/>
      <c r="AD425" s="402"/>
      <c r="AE425" s="402"/>
      <c r="AF425" s="402"/>
      <c r="AG425" s="402"/>
      <c r="AH425" s="402"/>
      <c r="AI425" s="402"/>
      <c r="AJ425" s="402"/>
      <c r="AK425" s="402"/>
      <c r="AL425" s="403"/>
      <c r="AM425" s="648"/>
      <c r="AN425" s="648"/>
      <c r="AO425" s="648"/>
      <c r="AP425" s="648"/>
      <c r="AQ425" s="648"/>
      <c r="AR425" s="648"/>
      <c r="AS425" s="648"/>
      <c r="AT425" s="648"/>
      <c r="AU425" s="648"/>
      <c r="AV425" s="648"/>
      <c r="AW425" s="648"/>
      <c r="AX425" s="648"/>
      <c r="AY425" s="403"/>
      <c r="AZ425" s="404"/>
      <c r="BA425" s="363"/>
      <c r="BB425" s="363"/>
      <c r="BC425" s="363"/>
      <c r="BD425" s="363"/>
      <c r="BE425" s="363"/>
      <c r="BF425" s="363"/>
      <c r="BG425" s="363"/>
      <c r="BH425" s="363"/>
      <c r="BI425" s="363"/>
      <c r="BJ425" s="363"/>
    </row>
    <row r="426" spans="6:62" ht="93" customHeight="1" x14ac:dyDescent="0.3">
      <c r="F426" s="399"/>
      <c r="G426" s="400"/>
      <c r="H426" s="400"/>
      <c r="I426" s="400"/>
      <c r="J426" s="400"/>
      <c r="K426" s="400"/>
      <c r="L426" s="400"/>
      <c r="M426" s="400"/>
      <c r="N426" s="400"/>
      <c r="U426" s="401"/>
      <c r="V426" s="647"/>
      <c r="W426" s="402"/>
      <c r="X426" s="402"/>
      <c r="Y426" s="402"/>
      <c r="Z426" s="402"/>
      <c r="AA426" s="402"/>
      <c r="AB426" s="402"/>
      <c r="AC426" s="402"/>
      <c r="AD426" s="402"/>
      <c r="AE426" s="402"/>
      <c r="AF426" s="402"/>
      <c r="AG426" s="402"/>
      <c r="AH426" s="402"/>
      <c r="AI426" s="402"/>
      <c r="AJ426" s="402"/>
      <c r="AK426" s="402"/>
      <c r="AL426" s="403"/>
      <c r="AM426" s="648"/>
      <c r="AN426" s="648"/>
      <c r="AO426" s="648"/>
      <c r="AP426" s="648"/>
      <c r="AQ426" s="648"/>
      <c r="AR426" s="648"/>
      <c r="AS426" s="648"/>
      <c r="AT426" s="648"/>
      <c r="AU426" s="648"/>
      <c r="AV426" s="648"/>
      <c r="AW426" s="648"/>
      <c r="AX426" s="648"/>
      <c r="AY426" s="403"/>
      <c r="AZ426" s="404"/>
      <c r="BA426" s="363"/>
      <c r="BB426" s="363"/>
      <c r="BC426" s="363"/>
      <c r="BD426" s="363"/>
      <c r="BE426" s="363"/>
      <c r="BF426" s="363"/>
      <c r="BG426" s="363"/>
      <c r="BH426" s="363"/>
      <c r="BI426" s="363"/>
      <c r="BJ426" s="363"/>
    </row>
    <row r="427" spans="6:62" ht="93" customHeight="1" x14ac:dyDescent="0.3">
      <c r="F427" s="399"/>
      <c r="G427" s="400"/>
      <c r="H427" s="400"/>
      <c r="I427" s="400"/>
      <c r="J427" s="400"/>
      <c r="K427" s="400"/>
      <c r="L427" s="400"/>
      <c r="M427" s="400"/>
      <c r="N427" s="400"/>
      <c r="U427" s="401"/>
      <c r="V427" s="647"/>
      <c r="W427" s="402"/>
      <c r="X427" s="402"/>
      <c r="Y427" s="402"/>
      <c r="Z427" s="402"/>
      <c r="AA427" s="402"/>
      <c r="AB427" s="402"/>
      <c r="AC427" s="402"/>
      <c r="AD427" s="402"/>
      <c r="AE427" s="402"/>
      <c r="AF427" s="402"/>
      <c r="AG427" s="402"/>
      <c r="AH427" s="402"/>
      <c r="AI427" s="402"/>
      <c r="AJ427" s="402"/>
      <c r="AK427" s="402"/>
      <c r="AL427" s="403"/>
      <c r="AM427" s="648"/>
      <c r="AN427" s="648"/>
      <c r="AO427" s="648"/>
      <c r="AP427" s="648"/>
      <c r="AQ427" s="648"/>
      <c r="AR427" s="648"/>
      <c r="AS427" s="648"/>
      <c r="AT427" s="648"/>
      <c r="AU427" s="648"/>
      <c r="AV427" s="648"/>
      <c r="AW427" s="648"/>
      <c r="AX427" s="648"/>
      <c r="AY427" s="403"/>
      <c r="AZ427" s="404"/>
      <c r="BA427" s="363"/>
      <c r="BB427" s="363"/>
      <c r="BC427" s="363"/>
      <c r="BD427" s="363"/>
      <c r="BE427" s="363"/>
      <c r="BF427" s="363"/>
      <c r="BG427" s="363"/>
      <c r="BH427" s="363"/>
      <c r="BI427" s="363"/>
      <c r="BJ427" s="363"/>
    </row>
    <row r="428" spans="6:62" ht="93" customHeight="1" x14ac:dyDescent="0.3">
      <c r="F428" s="399"/>
      <c r="G428" s="400"/>
      <c r="H428" s="400"/>
      <c r="I428" s="400"/>
      <c r="J428" s="400"/>
      <c r="K428" s="400"/>
      <c r="L428" s="400"/>
      <c r="M428" s="400"/>
      <c r="N428" s="400"/>
      <c r="U428" s="401"/>
      <c r="V428" s="647"/>
      <c r="W428" s="402"/>
      <c r="X428" s="402"/>
      <c r="Y428" s="402"/>
      <c r="Z428" s="402"/>
      <c r="AA428" s="402"/>
      <c r="AB428" s="402"/>
      <c r="AC428" s="402"/>
      <c r="AD428" s="402"/>
      <c r="AE428" s="402"/>
      <c r="AF428" s="402"/>
      <c r="AG428" s="402"/>
      <c r="AH428" s="402"/>
      <c r="AI428" s="402"/>
      <c r="AJ428" s="402"/>
      <c r="AK428" s="402"/>
      <c r="AL428" s="403"/>
      <c r="AM428" s="648"/>
      <c r="AN428" s="648"/>
      <c r="AO428" s="648"/>
      <c r="AP428" s="648"/>
      <c r="AQ428" s="648"/>
      <c r="AR428" s="648"/>
      <c r="AS428" s="648"/>
      <c r="AT428" s="648"/>
      <c r="AU428" s="648"/>
      <c r="AV428" s="648"/>
      <c r="AW428" s="648"/>
      <c r="AX428" s="648"/>
      <c r="AY428" s="403"/>
      <c r="AZ428" s="404"/>
      <c r="BA428" s="363"/>
      <c r="BB428" s="363"/>
      <c r="BC428" s="363"/>
      <c r="BD428" s="363"/>
      <c r="BE428" s="363"/>
      <c r="BF428" s="363"/>
      <c r="BG428" s="363"/>
      <c r="BH428" s="363"/>
      <c r="BI428" s="363"/>
      <c r="BJ428" s="363"/>
    </row>
    <row r="429" spans="6:62" ht="93" customHeight="1" x14ac:dyDescent="0.3">
      <c r="F429" s="399"/>
      <c r="G429" s="400"/>
      <c r="H429" s="400"/>
      <c r="I429" s="400"/>
      <c r="J429" s="400"/>
      <c r="K429" s="400"/>
      <c r="L429" s="400"/>
      <c r="M429" s="400"/>
      <c r="N429" s="400"/>
      <c r="U429" s="401"/>
      <c r="V429" s="647"/>
      <c r="W429" s="402"/>
      <c r="X429" s="402"/>
      <c r="Y429" s="402"/>
      <c r="Z429" s="402"/>
      <c r="AA429" s="402"/>
      <c r="AB429" s="402"/>
      <c r="AC429" s="402"/>
      <c r="AD429" s="402"/>
      <c r="AE429" s="402"/>
      <c r="AF429" s="402"/>
      <c r="AG429" s="402"/>
      <c r="AH429" s="402"/>
      <c r="AI429" s="402"/>
      <c r="AJ429" s="402"/>
      <c r="AK429" s="402"/>
      <c r="AL429" s="403"/>
      <c r="AM429" s="648"/>
      <c r="AN429" s="648"/>
      <c r="AO429" s="648"/>
      <c r="AP429" s="648"/>
      <c r="AQ429" s="648"/>
      <c r="AR429" s="648"/>
      <c r="AS429" s="648"/>
      <c r="AT429" s="648"/>
      <c r="AU429" s="648"/>
      <c r="AV429" s="648"/>
      <c r="AW429" s="648"/>
      <c r="AX429" s="648"/>
      <c r="AY429" s="403"/>
      <c r="AZ429" s="404"/>
      <c r="BA429" s="363"/>
      <c r="BB429" s="363"/>
      <c r="BC429" s="363"/>
      <c r="BD429" s="363"/>
      <c r="BE429" s="363"/>
      <c r="BF429" s="363"/>
      <c r="BG429" s="363"/>
      <c r="BH429" s="363"/>
      <c r="BI429" s="363"/>
      <c r="BJ429" s="363"/>
    </row>
    <row r="430" spans="6:62" ht="93" customHeight="1" x14ac:dyDescent="0.3">
      <c r="F430" s="399"/>
      <c r="G430" s="400"/>
      <c r="H430" s="400"/>
      <c r="I430" s="400"/>
      <c r="J430" s="400"/>
      <c r="K430" s="400"/>
      <c r="L430" s="400"/>
      <c r="M430" s="400"/>
      <c r="N430" s="400"/>
      <c r="U430" s="401"/>
      <c r="V430" s="647"/>
      <c r="W430" s="402"/>
      <c r="X430" s="402"/>
      <c r="Y430" s="402"/>
      <c r="Z430" s="402"/>
      <c r="AA430" s="402"/>
      <c r="AB430" s="402"/>
      <c r="AC430" s="402"/>
      <c r="AD430" s="402"/>
      <c r="AE430" s="402"/>
      <c r="AF430" s="402"/>
      <c r="AG430" s="402"/>
      <c r="AH430" s="402"/>
      <c r="AI430" s="402"/>
      <c r="AJ430" s="402"/>
      <c r="AK430" s="402"/>
      <c r="AL430" s="403"/>
      <c r="AM430" s="648"/>
      <c r="AN430" s="648"/>
      <c r="AO430" s="648"/>
      <c r="AP430" s="648"/>
      <c r="AQ430" s="648"/>
      <c r="AR430" s="648"/>
      <c r="AS430" s="648"/>
      <c r="AT430" s="648"/>
      <c r="AU430" s="648"/>
      <c r="AV430" s="648"/>
      <c r="AW430" s="648"/>
      <c r="AX430" s="648"/>
      <c r="AY430" s="403"/>
      <c r="AZ430" s="404"/>
      <c r="BA430" s="363"/>
      <c r="BB430" s="363"/>
      <c r="BC430" s="363"/>
      <c r="BD430" s="363"/>
      <c r="BE430" s="363"/>
      <c r="BF430" s="363"/>
      <c r="BG430" s="363"/>
      <c r="BH430" s="363"/>
      <c r="BI430" s="363"/>
      <c r="BJ430" s="363"/>
    </row>
    <row r="431" spans="6:62" ht="93" customHeight="1" x14ac:dyDescent="0.3">
      <c r="F431" s="399"/>
      <c r="G431" s="400"/>
      <c r="H431" s="400"/>
      <c r="I431" s="400"/>
      <c r="J431" s="400"/>
      <c r="K431" s="400"/>
      <c r="L431" s="400"/>
      <c r="M431" s="400"/>
      <c r="N431" s="400"/>
      <c r="U431" s="401"/>
      <c r="V431" s="647"/>
      <c r="W431" s="402"/>
      <c r="X431" s="402"/>
      <c r="Y431" s="402"/>
      <c r="Z431" s="402"/>
      <c r="AA431" s="402"/>
      <c r="AB431" s="402"/>
      <c r="AC431" s="402"/>
      <c r="AD431" s="402"/>
      <c r="AE431" s="402"/>
      <c r="AF431" s="402"/>
      <c r="AG431" s="402"/>
      <c r="AH431" s="402"/>
      <c r="AI431" s="402"/>
      <c r="AJ431" s="402"/>
      <c r="AK431" s="402"/>
      <c r="AL431" s="403"/>
      <c r="AM431" s="648"/>
      <c r="AN431" s="648"/>
      <c r="AO431" s="648"/>
      <c r="AP431" s="648"/>
      <c r="AQ431" s="648"/>
      <c r="AR431" s="648"/>
      <c r="AS431" s="648"/>
      <c r="AT431" s="648"/>
      <c r="AU431" s="648"/>
      <c r="AV431" s="648"/>
      <c r="AW431" s="648"/>
      <c r="AX431" s="648"/>
      <c r="AY431" s="403"/>
      <c r="AZ431" s="404"/>
      <c r="BA431" s="363"/>
      <c r="BB431" s="363"/>
      <c r="BC431" s="363"/>
      <c r="BD431" s="363"/>
      <c r="BE431" s="363"/>
      <c r="BF431" s="363"/>
      <c r="BG431" s="363"/>
      <c r="BH431" s="363"/>
      <c r="BI431" s="363"/>
      <c r="BJ431" s="363"/>
    </row>
    <row r="432" spans="6:62" ht="93" customHeight="1" x14ac:dyDescent="0.3">
      <c r="F432" s="399"/>
      <c r="G432" s="400"/>
      <c r="H432" s="400"/>
      <c r="I432" s="400"/>
      <c r="J432" s="400"/>
      <c r="K432" s="400"/>
      <c r="L432" s="400"/>
      <c r="M432" s="400"/>
      <c r="N432" s="400"/>
      <c r="U432" s="401"/>
      <c r="V432" s="647"/>
      <c r="W432" s="402"/>
      <c r="X432" s="402"/>
      <c r="Y432" s="402"/>
      <c r="Z432" s="402"/>
      <c r="AA432" s="402"/>
      <c r="AB432" s="402"/>
      <c r="AC432" s="402"/>
      <c r="AD432" s="402"/>
      <c r="AE432" s="402"/>
      <c r="AF432" s="402"/>
      <c r="AG432" s="402"/>
      <c r="AH432" s="402"/>
      <c r="AI432" s="402"/>
      <c r="AJ432" s="402"/>
      <c r="AK432" s="402"/>
      <c r="AL432" s="403"/>
      <c r="AM432" s="648"/>
      <c r="AN432" s="648"/>
      <c r="AO432" s="648"/>
      <c r="AP432" s="648"/>
      <c r="AQ432" s="648"/>
      <c r="AR432" s="648"/>
      <c r="AS432" s="648"/>
      <c r="AT432" s="648"/>
      <c r="AU432" s="648"/>
      <c r="AV432" s="648"/>
      <c r="AW432" s="648"/>
      <c r="AX432" s="648"/>
      <c r="AY432" s="403"/>
      <c r="AZ432" s="404"/>
      <c r="BA432" s="363"/>
      <c r="BB432" s="363"/>
      <c r="BC432" s="363"/>
      <c r="BD432" s="363"/>
      <c r="BE432" s="363"/>
      <c r="BF432" s="363"/>
      <c r="BG432" s="363"/>
      <c r="BH432" s="363"/>
      <c r="BI432" s="363"/>
      <c r="BJ432" s="363"/>
    </row>
    <row r="433" spans="6:62" ht="93" customHeight="1" x14ac:dyDescent="0.3">
      <c r="F433" s="399"/>
      <c r="G433" s="400"/>
      <c r="H433" s="400"/>
      <c r="I433" s="400"/>
      <c r="J433" s="400"/>
      <c r="K433" s="400"/>
      <c r="L433" s="400"/>
      <c r="M433" s="400"/>
      <c r="N433" s="400"/>
      <c r="U433" s="401"/>
      <c r="V433" s="647"/>
      <c r="W433" s="402"/>
      <c r="X433" s="402"/>
      <c r="Y433" s="402"/>
      <c r="Z433" s="402"/>
      <c r="AA433" s="402"/>
      <c r="AB433" s="402"/>
      <c r="AC433" s="402"/>
      <c r="AD433" s="402"/>
      <c r="AE433" s="402"/>
      <c r="AF433" s="402"/>
      <c r="AG433" s="402"/>
      <c r="AH433" s="402"/>
      <c r="AI433" s="402"/>
      <c r="AJ433" s="402"/>
      <c r="AK433" s="402"/>
      <c r="AL433" s="403"/>
      <c r="AM433" s="648"/>
      <c r="AN433" s="648"/>
      <c r="AO433" s="648"/>
      <c r="AP433" s="648"/>
      <c r="AQ433" s="648"/>
      <c r="AR433" s="648"/>
      <c r="AS433" s="648"/>
      <c r="AT433" s="648"/>
      <c r="AU433" s="648"/>
      <c r="AV433" s="648"/>
      <c r="AW433" s="648"/>
      <c r="AX433" s="648"/>
      <c r="AY433" s="403"/>
      <c r="AZ433" s="404"/>
      <c r="BA433" s="363"/>
      <c r="BB433" s="363"/>
      <c r="BC433" s="363"/>
      <c r="BD433" s="363"/>
      <c r="BE433" s="363"/>
      <c r="BF433" s="363"/>
      <c r="BG433" s="363"/>
      <c r="BH433" s="363"/>
      <c r="BI433" s="363"/>
      <c r="BJ433" s="363"/>
    </row>
    <row r="434" spans="6:62" ht="93" customHeight="1" x14ac:dyDescent="0.3">
      <c r="F434" s="399"/>
      <c r="G434" s="400"/>
      <c r="H434" s="400"/>
      <c r="I434" s="400"/>
      <c r="J434" s="400"/>
      <c r="K434" s="400"/>
      <c r="L434" s="400"/>
      <c r="M434" s="400"/>
      <c r="N434" s="400"/>
      <c r="U434" s="401"/>
      <c r="V434" s="647"/>
      <c r="W434" s="402"/>
      <c r="X434" s="402"/>
      <c r="Y434" s="402"/>
      <c r="Z434" s="402"/>
      <c r="AA434" s="402"/>
      <c r="AB434" s="402"/>
      <c r="AC434" s="402"/>
      <c r="AD434" s="402"/>
      <c r="AE434" s="402"/>
      <c r="AF434" s="402"/>
      <c r="AG434" s="402"/>
      <c r="AH434" s="402"/>
      <c r="AI434" s="402"/>
      <c r="AJ434" s="402"/>
      <c r="AK434" s="402"/>
      <c r="AL434" s="403"/>
      <c r="AM434" s="648"/>
      <c r="AN434" s="648"/>
      <c r="AO434" s="648"/>
      <c r="AP434" s="648"/>
      <c r="AQ434" s="648"/>
      <c r="AR434" s="648"/>
      <c r="AS434" s="648"/>
      <c r="AT434" s="648"/>
      <c r="AU434" s="648"/>
      <c r="AV434" s="648"/>
      <c r="AW434" s="648"/>
      <c r="AX434" s="648"/>
      <c r="AY434" s="403"/>
      <c r="AZ434" s="404"/>
      <c r="BA434" s="363"/>
      <c r="BB434" s="363"/>
      <c r="BC434" s="363"/>
      <c r="BD434" s="363"/>
      <c r="BE434" s="363"/>
      <c r="BF434" s="363"/>
      <c r="BG434" s="363"/>
      <c r="BH434" s="363"/>
      <c r="BI434" s="363"/>
      <c r="BJ434" s="363"/>
    </row>
    <row r="435" spans="6:62" ht="93" customHeight="1" x14ac:dyDescent="0.3">
      <c r="F435" s="399"/>
      <c r="G435" s="400"/>
      <c r="H435" s="400"/>
      <c r="I435" s="400"/>
      <c r="J435" s="400"/>
      <c r="K435" s="400"/>
      <c r="L435" s="400"/>
      <c r="M435" s="400"/>
      <c r="N435" s="400"/>
      <c r="U435" s="401"/>
      <c r="V435" s="647"/>
      <c r="W435" s="402"/>
      <c r="X435" s="402"/>
      <c r="Y435" s="402"/>
      <c r="Z435" s="402"/>
      <c r="AA435" s="402"/>
      <c r="AB435" s="402"/>
      <c r="AC435" s="402"/>
      <c r="AD435" s="402"/>
      <c r="AE435" s="402"/>
      <c r="AF435" s="402"/>
      <c r="AG435" s="402"/>
      <c r="AH435" s="402"/>
      <c r="AI435" s="402"/>
      <c r="AJ435" s="402"/>
      <c r="AK435" s="402"/>
      <c r="AL435" s="403"/>
      <c r="AM435" s="648"/>
      <c r="AN435" s="648"/>
      <c r="AO435" s="648"/>
      <c r="AP435" s="648"/>
      <c r="AQ435" s="648"/>
      <c r="AR435" s="648"/>
      <c r="AS435" s="648"/>
      <c r="AT435" s="648"/>
      <c r="AU435" s="648"/>
      <c r="AV435" s="648"/>
      <c r="AW435" s="648"/>
      <c r="AX435" s="648"/>
      <c r="AY435" s="403"/>
      <c r="AZ435" s="404"/>
      <c r="BA435" s="363"/>
      <c r="BB435" s="363"/>
      <c r="BC435" s="363"/>
      <c r="BD435" s="363"/>
      <c r="BE435" s="363"/>
      <c r="BF435" s="363"/>
      <c r="BG435" s="363"/>
      <c r="BH435" s="363"/>
      <c r="BI435" s="363"/>
      <c r="BJ435" s="363"/>
    </row>
    <row r="436" spans="6:62" ht="93" customHeight="1" x14ac:dyDescent="0.3">
      <c r="F436" s="399"/>
      <c r="G436" s="400"/>
      <c r="H436" s="400"/>
      <c r="I436" s="400"/>
      <c r="J436" s="400"/>
      <c r="K436" s="400"/>
      <c r="L436" s="400"/>
      <c r="M436" s="400"/>
      <c r="N436" s="400"/>
      <c r="U436" s="401"/>
      <c r="V436" s="647"/>
      <c r="W436" s="402"/>
      <c r="X436" s="402"/>
      <c r="Y436" s="402"/>
      <c r="Z436" s="402"/>
      <c r="AA436" s="402"/>
      <c r="AB436" s="402"/>
      <c r="AC436" s="402"/>
      <c r="AD436" s="402"/>
      <c r="AE436" s="402"/>
      <c r="AF436" s="402"/>
      <c r="AG436" s="402"/>
      <c r="AH436" s="402"/>
      <c r="AI436" s="402"/>
      <c r="AJ436" s="402"/>
      <c r="AK436" s="402"/>
      <c r="AL436" s="403"/>
      <c r="AM436" s="648"/>
      <c r="AN436" s="648"/>
      <c r="AO436" s="648"/>
      <c r="AP436" s="648"/>
      <c r="AQ436" s="648"/>
      <c r="AR436" s="648"/>
      <c r="AS436" s="648"/>
      <c r="AT436" s="648"/>
      <c r="AU436" s="648"/>
      <c r="AV436" s="648"/>
      <c r="AW436" s="648"/>
      <c r="AX436" s="648"/>
      <c r="AY436" s="403"/>
      <c r="AZ436" s="404"/>
      <c r="BA436" s="363"/>
      <c r="BB436" s="363"/>
      <c r="BC436" s="363"/>
      <c r="BD436" s="363"/>
      <c r="BE436" s="363"/>
      <c r="BF436" s="363"/>
      <c r="BG436" s="363"/>
      <c r="BH436" s="363"/>
      <c r="BI436" s="363"/>
      <c r="BJ436" s="363"/>
    </row>
    <row r="437" spans="6:62" ht="93" customHeight="1" x14ac:dyDescent="0.3">
      <c r="F437" s="399"/>
      <c r="G437" s="400"/>
      <c r="H437" s="400"/>
      <c r="I437" s="400"/>
      <c r="J437" s="400"/>
      <c r="K437" s="400"/>
      <c r="L437" s="400"/>
      <c r="M437" s="400"/>
      <c r="N437" s="400"/>
      <c r="U437" s="401"/>
      <c r="V437" s="647"/>
      <c r="W437" s="402"/>
      <c r="X437" s="402"/>
      <c r="Y437" s="402"/>
      <c r="Z437" s="402"/>
      <c r="AA437" s="402"/>
      <c r="AB437" s="402"/>
      <c r="AC437" s="402"/>
      <c r="AD437" s="402"/>
      <c r="AE437" s="402"/>
      <c r="AF437" s="402"/>
      <c r="AG437" s="402"/>
      <c r="AH437" s="402"/>
      <c r="AI437" s="402"/>
      <c r="AJ437" s="402"/>
      <c r="AK437" s="402"/>
      <c r="AL437" s="403"/>
      <c r="AM437" s="648"/>
      <c r="AN437" s="648"/>
      <c r="AO437" s="648"/>
      <c r="AP437" s="648"/>
      <c r="AQ437" s="648"/>
      <c r="AR437" s="648"/>
      <c r="AS437" s="648"/>
      <c r="AT437" s="648"/>
      <c r="AU437" s="648"/>
      <c r="AV437" s="648"/>
      <c r="AW437" s="648"/>
      <c r="AX437" s="648"/>
      <c r="AY437" s="403"/>
      <c r="AZ437" s="404"/>
      <c r="BA437" s="363"/>
      <c r="BB437" s="363"/>
      <c r="BC437" s="363"/>
      <c r="BD437" s="363"/>
      <c r="BE437" s="363"/>
      <c r="BF437" s="363"/>
      <c r="BG437" s="363"/>
      <c r="BH437" s="363"/>
      <c r="BI437" s="363"/>
      <c r="BJ437" s="363"/>
    </row>
    <row r="438" spans="6:62" ht="93" customHeight="1" x14ac:dyDescent="0.3">
      <c r="F438" s="399"/>
      <c r="G438" s="400"/>
      <c r="H438" s="400"/>
      <c r="I438" s="400"/>
      <c r="J438" s="400"/>
      <c r="K438" s="400"/>
      <c r="L438" s="400"/>
      <c r="M438" s="400"/>
      <c r="N438" s="400"/>
      <c r="U438" s="401"/>
      <c r="V438" s="647"/>
      <c r="W438" s="402"/>
      <c r="X438" s="402"/>
      <c r="Y438" s="402"/>
      <c r="Z438" s="402"/>
      <c r="AA438" s="402"/>
      <c r="AB438" s="402"/>
      <c r="AC438" s="402"/>
      <c r="AD438" s="402"/>
      <c r="AE438" s="402"/>
      <c r="AF438" s="402"/>
      <c r="AG438" s="402"/>
      <c r="AH438" s="402"/>
      <c r="AI438" s="402"/>
      <c r="AJ438" s="402"/>
      <c r="AK438" s="402"/>
      <c r="AL438" s="403"/>
      <c r="AM438" s="648"/>
      <c r="AN438" s="648"/>
      <c r="AO438" s="648"/>
      <c r="AP438" s="648"/>
      <c r="AQ438" s="648"/>
      <c r="AR438" s="648"/>
      <c r="AS438" s="648"/>
      <c r="AT438" s="648"/>
      <c r="AU438" s="648"/>
      <c r="AV438" s="648"/>
      <c r="AW438" s="648"/>
      <c r="AX438" s="648"/>
      <c r="AY438" s="403"/>
      <c r="AZ438" s="404"/>
      <c r="BA438" s="363"/>
      <c r="BB438" s="363"/>
      <c r="BC438" s="363"/>
      <c r="BD438" s="363"/>
      <c r="BE438" s="363"/>
      <c r="BF438" s="363"/>
      <c r="BG438" s="363"/>
      <c r="BH438" s="363"/>
      <c r="BI438" s="363"/>
      <c r="BJ438" s="363"/>
    </row>
    <row r="439" spans="6:62" ht="93" customHeight="1" x14ac:dyDescent="0.3">
      <c r="F439" s="399"/>
      <c r="G439" s="400"/>
      <c r="H439" s="400"/>
      <c r="I439" s="400"/>
      <c r="J439" s="400"/>
      <c r="K439" s="400"/>
      <c r="L439" s="400"/>
      <c r="M439" s="400"/>
      <c r="N439" s="400"/>
      <c r="U439" s="401"/>
      <c r="V439" s="647"/>
      <c r="W439" s="402"/>
      <c r="X439" s="402"/>
      <c r="Y439" s="402"/>
      <c r="Z439" s="402"/>
      <c r="AA439" s="402"/>
      <c r="AB439" s="402"/>
      <c r="AC439" s="402"/>
      <c r="AD439" s="402"/>
      <c r="AE439" s="402"/>
      <c r="AF439" s="402"/>
      <c r="AG439" s="402"/>
      <c r="AH439" s="402"/>
      <c r="AI439" s="402"/>
      <c r="AJ439" s="402"/>
      <c r="AK439" s="402"/>
      <c r="AL439" s="403"/>
      <c r="AM439" s="648"/>
      <c r="AN439" s="648"/>
      <c r="AO439" s="648"/>
      <c r="AP439" s="648"/>
      <c r="AQ439" s="648"/>
      <c r="AR439" s="648"/>
      <c r="AS439" s="648"/>
      <c r="AT439" s="648"/>
      <c r="AU439" s="648"/>
      <c r="AV439" s="648"/>
      <c r="AW439" s="648"/>
      <c r="AX439" s="648"/>
      <c r="AY439" s="403"/>
      <c r="AZ439" s="404"/>
      <c r="BA439" s="363"/>
      <c r="BB439" s="363"/>
      <c r="BC439" s="363"/>
      <c r="BD439" s="363"/>
      <c r="BE439" s="363"/>
      <c r="BF439" s="363"/>
      <c r="BG439" s="363"/>
      <c r="BH439" s="363"/>
      <c r="BI439" s="363"/>
      <c r="BJ439" s="363"/>
    </row>
    <row r="440" spans="6:62" ht="93" customHeight="1" x14ac:dyDescent="0.3">
      <c r="F440" s="399"/>
      <c r="G440" s="400"/>
      <c r="H440" s="400"/>
      <c r="I440" s="400"/>
      <c r="J440" s="400"/>
      <c r="K440" s="400"/>
      <c r="L440" s="400"/>
      <c r="M440" s="400"/>
      <c r="N440" s="400"/>
      <c r="U440" s="401"/>
      <c r="V440" s="647"/>
      <c r="W440" s="402"/>
      <c r="X440" s="402"/>
      <c r="Y440" s="402"/>
      <c r="Z440" s="402"/>
      <c r="AA440" s="402"/>
      <c r="AB440" s="402"/>
      <c r="AC440" s="402"/>
      <c r="AD440" s="402"/>
      <c r="AE440" s="402"/>
      <c r="AF440" s="402"/>
      <c r="AG440" s="402"/>
      <c r="AH440" s="402"/>
      <c r="AI440" s="402"/>
      <c r="AJ440" s="402"/>
      <c r="AK440" s="402"/>
      <c r="AL440" s="403"/>
      <c r="AM440" s="648"/>
      <c r="AN440" s="648"/>
      <c r="AO440" s="648"/>
      <c r="AP440" s="648"/>
      <c r="AQ440" s="648"/>
      <c r="AR440" s="648"/>
      <c r="AS440" s="648"/>
      <c r="AT440" s="648"/>
      <c r="AU440" s="648"/>
      <c r="AV440" s="648"/>
      <c r="AW440" s="648"/>
      <c r="AX440" s="648"/>
      <c r="AY440" s="403"/>
      <c r="AZ440" s="404"/>
      <c r="BA440" s="363"/>
      <c r="BB440" s="363"/>
      <c r="BC440" s="363"/>
      <c r="BD440" s="363"/>
      <c r="BE440" s="363"/>
      <c r="BF440" s="363"/>
      <c r="BG440" s="363"/>
      <c r="BH440" s="363"/>
      <c r="BI440" s="363"/>
      <c r="BJ440" s="363"/>
    </row>
    <row r="441" spans="6:62" ht="93" customHeight="1" x14ac:dyDescent="0.3">
      <c r="F441" s="399"/>
      <c r="G441" s="400"/>
      <c r="H441" s="400"/>
      <c r="I441" s="400"/>
      <c r="J441" s="400"/>
      <c r="K441" s="400"/>
      <c r="L441" s="400"/>
      <c r="M441" s="400"/>
      <c r="N441" s="400"/>
      <c r="U441" s="401"/>
      <c r="V441" s="647"/>
      <c r="W441" s="402"/>
      <c r="X441" s="402"/>
      <c r="Y441" s="402"/>
      <c r="Z441" s="402"/>
      <c r="AA441" s="402"/>
      <c r="AB441" s="402"/>
      <c r="AC441" s="402"/>
      <c r="AD441" s="402"/>
      <c r="AE441" s="402"/>
      <c r="AF441" s="402"/>
      <c r="AG441" s="402"/>
      <c r="AH441" s="402"/>
      <c r="AI441" s="402"/>
      <c r="AJ441" s="402"/>
      <c r="AK441" s="402"/>
      <c r="AL441" s="403"/>
      <c r="AM441" s="648"/>
      <c r="AN441" s="648"/>
      <c r="AO441" s="648"/>
      <c r="AP441" s="648"/>
      <c r="AQ441" s="648"/>
      <c r="AR441" s="648"/>
      <c r="AS441" s="648"/>
      <c r="AT441" s="648"/>
      <c r="AU441" s="648"/>
      <c r="AV441" s="648"/>
      <c r="AW441" s="648"/>
      <c r="AX441" s="648"/>
      <c r="AY441" s="403"/>
      <c r="AZ441" s="404"/>
      <c r="BA441" s="363"/>
      <c r="BB441" s="363"/>
      <c r="BC441" s="363"/>
      <c r="BD441" s="363"/>
      <c r="BE441" s="363"/>
      <c r="BF441" s="363"/>
      <c r="BG441" s="363"/>
      <c r="BH441" s="363"/>
      <c r="BI441" s="363"/>
      <c r="BJ441" s="363"/>
    </row>
    <row r="442" spans="6:62" ht="93" customHeight="1" x14ac:dyDescent="0.3">
      <c r="F442" s="399"/>
      <c r="G442" s="400"/>
      <c r="H442" s="400"/>
      <c r="I442" s="400"/>
      <c r="J442" s="400"/>
      <c r="K442" s="400"/>
      <c r="L442" s="400"/>
      <c r="M442" s="400"/>
      <c r="N442" s="400"/>
      <c r="U442" s="401"/>
      <c r="V442" s="647"/>
      <c r="W442" s="402"/>
      <c r="X442" s="402"/>
      <c r="Y442" s="402"/>
      <c r="Z442" s="402"/>
      <c r="AA442" s="402"/>
      <c r="AB442" s="402"/>
      <c r="AC442" s="402"/>
      <c r="AD442" s="402"/>
      <c r="AE442" s="402"/>
      <c r="AF442" s="402"/>
      <c r="AG442" s="402"/>
      <c r="AH442" s="402"/>
      <c r="AI442" s="402"/>
      <c r="AJ442" s="402"/>
      <c r="AK442" s="402"/>
      <c r="AL442" s="403"/>
      <c r="AM442" s="648"/>
      <c r="AN442" s="648"/>
      <c r="AO442" s="648"/>
      <c r="AP442" s="648"/>
      <c r="AQ442" s="648"/>
      <c r="AR442" s="648"/>
      <c r="AS442" s="648"/>
      <c r="AT442" s="648"/>
      <c r="AU442" s="648"/>
      <c r="AV442" s="648"/>
      <c r="AW442" s="648"/>
      <c r="AX442" s="648"/>
      <c r="AY442" s="403"/>
      <c r="AZ442" s="404"/>
      <c r="BA442" s="363"/>
      <c r="BB442" s="363"/>
      <c r="BC442" s="363"/>
      <c r="BD442" s="363"/>
      <c r="BE442" s="363"/>
      <c r="BF442" s="363"/>
      <c r="BG442" s="363"/>
      <c r="BH442" s="363"/>
      <c r="BI442" s="363"/>
      <c r="BJ442" s="363"/>
    </row>
    <row r="443" spans="6:62" ht="93" customHeight="1" x14ac:dyDescent="0.3">
      <c r="F443" s="399"/>
      <c r="G443" s="400"/>
      <c r="H443" s="400"/>
      <c r="I443" s="400"/>
      <c r="J443" s="400"/>
      <c r="K443" s="400"/>
      <c r="L443" s="400"/>
      <c r="M443" s="400"/>
      <c r="N443" s="400"/>
      <c r="U443" s="401"/>
      <c r="V443" s="647"/>
      <c r="W443" s="402"/>
      <c r="X443" s="402"/>
      <c r="Y443" s="402"/>
      <c r="Z443" s="402"/>
      <c r="AA443" s="402"/>
      <c r="AB443" s="402"/>
      <c r="AC443" s="402"/>
      <c r="AD443" s="402"/>
      <c r="AE443" s="402"/>
      <c r="AF443" s="402"/>
      <c r="AG443" s="402"/>
      <c r="AH443" s="402"/>
      <c r="AI443" s="402"/>
      <c r="AJ443" s="402"/>
      <c r="AK443" s="402"/>
      <c r="AL443" s="403"/>
      <c r="AM443" s="648"/>
      <c r="AN443" s="648"/>
      <c r="AO443" s="648"/>
      <c r="AP443" s="648"/>
      <c r="AQ443" s="648"/>
      <c r="AR443" s="648"/>
      <c r="AS443" s="648"/>
      <c r="AT443" s="648"/>
      <c r="AU443" s="648"/>
      <c r="AV443" s="648"/>
      <c r="AW443" s="648"/>
      <c r="AX443" s="648"/>
      <c r="AY443" s="403"/>
      <c r="AZ443" s="404"/>
      <c r="BA443" s="363"/>
      <c r="BB443" s="363"/>
      <c r="BC443" s="363"/>
      <c r="BD443" s="363"/>
      <c r="BE443" s="363"/>
      <c r="BF443" s="363"/>
      <c r="BG443" s="363"/>
      <c r="BH443" s="363"/>
      <c r="BI443" s="363"/>
      <c r="BJ443" s="363"/>
    </row>
    <row r="444" spans="6:62" ht="93" customHeight="1" x14ac:dyDescent="0.3">
      <c r="F444" s="399"/>
      <c r="G444" s="400"/>
      <c r="H444" s="400"/>
      <c r="I444" s="400"/>
      <c r="J444" s="400"/>
      <c r="K444" s="400"/>
      <c r="L444" s="400"/>
      <c r="M444" s="400"/>
      <c r="N444" s="400"/>
      <c r="U444" s="401"/>
      <c r="V444" s="647"/>
      <c r="W444" s="402"/>
      <c r="X444" s="402"/>
      <c r="Y444" s="402"/>
      <c r="Z444" s="402"/>
      <c r="AA444" s="402"/>
      <c r="AB444" s="402"/>
      <c r="AC444" s="402"/>
      <c r="AD444" s="402"/>
      <c r="AE444" s="402"/>
      <c r="AF444" s="402"/>
      <c r="AG444" s="402"/>
      <c r="AH444" s="402"/>
      <c r="AI444" s="402"/>
      <c r="AJ444" s="402"/>
      <c r="AK444" s="402"/>
      <c r="AL444" s="403"/>
      <c r="AM444" s="648"/>
      <c r="AN444" s="648"/>
      <c r="AO444" s="648"/>
      <c r="AP444" s="648"/>
      <c r="AQ444" s="648"/>
      <c r="AR444" s="648"/>
      <c r="AS444" s="648"/>
      <c r="AT444" s="648"/>
      <c r="AU444" s="648"/>
      <c r="AV444" s="648"/>
      <c r="AW444" s="648"/>
      <c r="AX444" s="648"/>
      <c r="AY444" s="403"/>
      <c r="AZ444" s="404"/>
      <c r="BA444" s="363"/>
      <c r="BB444" s="363"/>
      <c r="BC444" s="363"/>
      <c r="BD444" s="363"/>
      <c r="BE444" s="363"/>
      <c r="BF444" s="363"/>
      <c r="BG444" s="363"/>
      <c r="BH444" s="363"/>
      <c r="BI444" s="363"/>
      <c r="BJ444" s="363"/>
    </row>
    <row r="445" spans="6:62" ht="93" customHeight="1" x14ac:dyDescent="0.3">
      <c r="F445" s="399"/>
      <c r="G445" s="400"/>
      <c r="H445" s="400"/>
      <c r="I445" s="400"/>
      <c r="J445" s="400"/>
      <c r="K445" s="400"/>
      <c r="L445" s="400"/>
      <c r="M445" s="400"/>
      <c r="N445" s="400"/>
      <c r="U445" s="401"/>
      <c r="V445" s="647"/>
      <c r="W445" s="402"/>
      <c r="X445" s="402"/>
      <c r="Y445" s="402"/>
      <c r="Z445" s="402"/>
      <c r="AA445" s="402"/>
      <c r="AB445" s="402"/>
      <c r="AC445" s="402"/>
      <c r="AD445" s="402"/>
      <c r="AE445" s="402"/>
      <c r="AF445" s="402"/>
      <c r="AG445" s="402"/>
      <c r="AH445" s="402"/>
      <c r="AI445" s="402"/>
      <c r="AJ445" s="402"/>
      <c r="AK445" s="402"/>
      <c r="AL445" s="403"/>
      <c r="AM445" s="648"/>
      <c r="AN445" s="648"/>
      <c r="AO445" s="648"/>
      <c r="AP445" s="648"/>
      <c r="AQ445" s="648"/>
      <c r="AR445" s="648"/>
      <c r="AS445" s="648"/>
      <c r="AT445" s="648"/>
      <c r="AU445" s="648"/>
      <c r="AV445" s="648"/>
      <c r="AW445" s="648"/>
      <c r="AX445" s="648"/>
      <c r="AY445" s="403"/>
      <c r="AZ445" s="404"/>
      <c r="BA445" s="363"/>
      <c r="BB445" s="363"/>
      <c r="BC445" s="363"/>
      <c r="BD445" s="363"/>
      <c r="BE445" s="363"/>
      <c r="BF445" s="363"/>
      <c r="BG445" s="363"/>
      <c r="BH445" s="363"/>
      <c r="BI445" s="363"/>
      <c r="BJ445" s="363"/>
    </row>
    <row r="446" spans="6:62" ht="93" customHeight="1" x14ac:dyDescent="0.3">
      <c r="F446" s="399"/>
      <c r="G446" s="400"/>
      <c r="H446" s="400"/>
      <c r="I446" s="400"/>
      <c r="J446" s="400"/>
      <c r="K446" s="400"/>
      <c r="L446" s="400"/>
      <c r="M446" s="400"/>
      <c r="N446" s="400"/>
      <c r="U446" s="401"/>
      <c r="V446" s="647"/>
      <c r="W446" s="402"/>
      <c r="X446" s="402"/>
      <c r="Y446" s="402"/>
      <c r="Z446" s="402"/>
      <c r="AA446" s="402"/>
      <c r="AB446" s="402"/>
      <c r="AC446" s="402"/>
      <c r="AD446" s="402"/>
      <c r="AE446" s="402"/>
      <c r="AF446" s="402"/>
      <c r="AG446" s="402"/>
      <c r="AH446" s="402"/>
      <c r="AI446" s="402"/>
      <c r="AJ446" s="402"/>
      <c r="AK446" s="402"/>
      <c r="AL446" s="403"/>
      <c r="AM446" s="648"/>
      <c r="AN446" s="648"/>
      <c r="AO446" s="648"/>
      <c r="AP446" s="648"/>
      <c r="AQ446" s="648"/>
      <c r="AR446" s="648"/>
      <c r="AS446" s="648"/>
      <c r="AT446" s="648"/>
      <c r="AU446" s="648"/>
      <c r="AV446" s="648"/>
      <c r="AW446" s="648"/>
      <c r="AX446" s="648"/>
      <c r="AY446" s="403"/>
      <c r="AZ446" s="404"/>
      <c r="BA446" s="363"/>
      <c r="BB446" s="363"/>
      <c r="BC446" s="363"/>
      <c r="BD446" s="363"/>
      <c r="BE446" s="363"/>
      <c r="BF446" s="363"/>
      <c r="BG446" s="363"/>
      <c r="BH446" s="363"/>
      <c r="BI446" s="363"/>
      <c r="BJ446" s="363"/>
    </row>
    <row r="447" spans="6:62" ht="93" customHeight="1" x14ac:dyDescent="0.3">
      <c r="F447" s="399"/>
      <c r="G447" s="400"/>
      <c r="H447" s="400"/>
      <c r="I447" s="400"/>
      <c r="J447" s="400"/>
      <c r="K447" s="400"/>
      <c r="L447" s="400"/>
      <c r="M447" s="400"/>
      <c r="N447" s="400"/>
      <c r="U447" s="401"/>
      <c r="V447" s="647"/>
      <c r="W447" s="402"/>
      <c r="X447" s="402"/>
      <c r="Y447" s="402"/>
      <c r="Z447" s="402"/>
      <c r="AA447" s="402"/>
      <c r="AB447" s="402"/>
      <c r="AC447" s="402"/>
      <c r="AD447" s="402"/>
      <c r="AE447" s="402"/>
      <c r="AF447" s="402"/>
      <c r="AG447" s="402"/>
      <c r="AH447" s="402"/>
      <c r="AI447" s="402"/>
      <c r="AJ447" s="402"/>
      <c r="AK447" s="402"/>
      <c r="AL447" s="403"/>
      <c r="AM447" s="648"/>
      <c r="AN447" s="648"/>
      <c r="AO447" s="648"/>
      <c r="AP447" s="648"/>
      <c r="AQ447" s="648"/>
      <c r="AR447" s="648"/>
      <c r="AS447" s="648"/>
      <c r="AT447" s="648"/>
      <c r="AU447" s="648"/>
      <c r="AV447" s="648"/>
      <c r="AW447" s="648"/>
      <c r="AX447" s="648"/>
      <c r="AY447" s="403"/>
      <c r="AZ447" s="404"/>
      <c r="BA447" s="363"/>
      <c r="BB447" s="363"/>
      <c r="BC447" s="363"/>
      <c r="BD447" s="363"/>
      <c r="BE447" s="363"/>
      <c r="BF447" s="363"/>
      <c r="BG447" s="363"/>
      <c r="BH447" s="363"/>
      <c r="BI447" s="363"/>
      <c r="BJ447" s="363"/>
    </row>
    <row r="448" spans="6:62" ht="93" customHeight="1" x14ac:dyDescent="0.3">
      <c r="F448" s="399"/>
      <c r="G448" s="400"/>
      <c r="H448" s="400"/>
      <c r="I448" s="400"/>
      <c r="J448" s="400"/>
      <c r="K448" s="400"/>
      <c r="L448" s="400"/>
      <c r="M448" s="400"/>
      <c r="N448" s="400"/>
      <c r="U448" s="401"/>
      <c r="V448" s="647"/>
      <c r="W448" s="402"/>
      <c r="X448" s="402"/>
      <c r="Y448" s="402"/>
      <c r="Z448" s="402"/>
      <c r="AA448" s="402"/>
      <c r="AB448" s="402"/>
      <c r="AC448" s="402"/>
      <c r="AD448" s="402"/>
      <c r="AE448" s="402"/>
      <c r="AF448" s="402"/>
      <c r="AG448" s="402"/>
      <c r="AH448" s="402"/>
      <c r="AI448" s="402"/>
      <c r="AJ448" s="402"/>
      <c r="AK448" s="402"/>
      <c r="AL448" s="403"/>
      <c r="AM448" s="648"/>
      <c r="AN448" s="648"/>
      <c r="AO448" s="648"/>
      <c r="AP448" s="648"/>
      <c r="AQ448" s="648"/>
      <c r="AR448" s="648"/>
      <c r="AS448" s="648"/>
      <c r="AT448" s="648"/>
      <c r="AU448" s="648"/>
      <c r="AV448" s="648"/>
      <c r="AW448" s="648"/>
      <c r="AX448" s="648"/>
      <c r="AY448" s="403"/>
      <c r="AZ448" s="404"/>
      <c r="BA448" s="363"/>
      <c r="BB448" s="363"/>
      <c r="BC448" s="363"/>
      <c r="BD448" s="363"/>
      <c r="BE448" s="363"/>
      <c r="BF448" s="363"/>
      <c r="BG448" s="363"/>
      <c r="BH448" s="363"/>
      <c r="BI448" s="363"/>
      <c r="BJ448" s="363"/>
    </row>
    <row r="449" spans="6:62" ht="93" customHeight="1" x14ac:dyDescent="0.3">
      <c r="F449" s="399"/>
      <c r="G449" s="400"/>
      <c r="H449" s="400"/>
      <c r="I449" s="400"/>
      <c r="J449" s="400"/>
      <c r="K449" s="400"/>
      <c r="L449" s="400"/>
      <c r="M449" s="400"/>
      <c r="N449" s="400"/>
      <c r="U449" s="401"/>
      <c r="V449" s="647"/>
      <c r="W449" s="402"/>
      <c r="X449" s="402"/>
      <c r="Y449" s="402"/>
      <c r="Z449" s="402"/>
      <c r="AA449" s="402"/>
      <c r="AB449" s="402"/>
      <c r="AC449" s="402"/>
      <c r="AD449" s="402"/>
      <c r="AE449" s="402"/>
      <c r="AF449" s="402"/>
      <c r="AG449" s="402"/>
      <c r="AH449" s="402"/>
      <c r="AI449" s="402"/>
      <c r="AJ449" s="402"/>
      <c r="AK449" s="402"/>
      <c r="AL449" s="403"/>
      <c r="AM449" s="648"/>
      <c r="AN449" s="648"/>
      <c r="AO449" s="648"/>
      <c r="AP449" s="648"/>
      <c r="AQ449" s="648"/>
      <c r="AR449" s="648"/>
      <c r="AS449" s="648"/>
      <c r="AT449" s="648"/>
      <c r="AU449" s="648"/>
      <c r="AV449" s="648"/>
      <c r="AW449" s="648"/>
      <c r="AX449" s="648"/>
      <c r="AY449" s="403"/>
      <c r="AZ449" s="404"/>
      <c r="BA449" s="363"/>
      <c r="BB449" s="363"/>
      <c r="BC449" s="363"/>
      <c r="BD449" s="363"/>
      <c r="BE449" s="363"/>
      <c r="BF449" s="363"/>
      <c r="BG449" s="363"/>
      <c r="BH449" s="363"/>
      <c r="BI449" s="363"/>
      <c r="BJ449" s="363"/>
    </row>
    <row r="450" spans="6:62" ht="93" customHeight="1" x14ac:dyDescent="0.3">
      <c r="F450" s="399"/>
      <c r="G450" s="400"/>
      <c r="H450" s="400"/>
      <c r="I450" s="400"/>
      <c r="J450" s="400"/>
      <c r="K450" s="400"/>
      <c r="L450" s="400"/>
      <c r="M450" s="400"/>
      <c r="N450" s="400"/>
      <c r="U450" s="401"/>
      <c r="V450" s="647"/>
      <c r="W450" s="402"/>
      <c r="X450" s="402"/>
      <c r="Y450" s="402"/>
      <c r="Z450" s="402"/>
      <c r="AA450" s="402"/>
      <c r="AB450" s="402"/>
      <c r="AC450" s="402"/>
      <c r="AD450" s="402"/>
      <c r="AE450" s="402"/>
      <c r="AF450" s="402"/>
      <c r="AG450" s="402"/>
      <c r="AH450" s="402"/>
      <c r="AI450" s="402"/>
      <c r="AJ450" s="402"/>
      <c r="AK450" s="402"/>
      <c r="AL450" s="403"/>
      <c r="AM450" s="648"/>
      <c r="AN450" s="648"/>
      <c r="AO450" s="648"/>
      <c r="AP450" s="648"/>
      <c r="AQ450" s="648"/>
      <c r="AR450" s="648"/>
      <c r="AS450" s="648"/>
      <c r="AT450" s="648"/>
      <c r="AU450" s="648"/>
      <c r="AV450" s="648"/>
      <c r="AW450" s="648"/>
      <c r="AX450" s="648"/>
      <c r="AY450" s="403"/>
      <c r="AZ450" s="404"/>
      <c r="BA450" s="363"/>
      <c r="BB450" s="363"/>
      <c r="BC450" s="363"/>
      <c r="BD450" s="363"/>
      <c r="BE450" s="363"/>
      <c r="BF450" s="363"/>
      <c r="BG450" s="363"/>
      <c r="BH450" s="363"/>
      <c r="BI450" s="363"/>
      <c r="BJ450" s="363"/>
    </row>
    <row r="451" spans="6:62" ht="93" customHeight="1" x14ac:dyDescent="0.3">
      <c r="F451" s="399"/>
      <c r="G451" s="400"/>
      <c r="H451" s="400"/>
      <c r="I451" s="400"/>
      <c r="J451" s="400"/>
      <c r="K451" s="400"/>
      <c r="L451" s="400"/>
      <c r="M451" s="400"/>
      <c r="N451" s="400"/>
      <c r="U451" s="401"/>
      <c r="V451" s="647"/>
      <c r="W451" s="402"/>
      <c r="X451" s="402"/>
      <c r="Y451" s="402"/>
      <c r="Z451" s="402"/>
      <c r="AA451" s="402"/>
      <c r="AB451" s="402"/>
      <c r="AC451" s="402"/>
      <c r="AD451" s="402"/>
      <c r="AE451" s="402"/>
      <c r="AF451" s="402"/>
      <c r="AG451" s="402"/>
      <c r="AH451" s="402"/>
      <c r="AI451" s="402"/>
      <c r="AJ451" s="402"/>
      <c r="AK451" s="402"/>
      <c r="AL451" s="403"/>
      <c r="AM451" s="648"/>
      <c r="AN451" s="648"/>
      <c r="AO451" s="648"/>
      <c r="AP451" s="648"/>
      <c r="AQ451" s="648"/>
      <c r="AR451" s="648"/>
      <c r="AS451" s="648"/>
      <c r="AT451" s="648"/>
      <c r="AU451" s="648"/>
      <c r="AV451" s="648"/>
      <c r="AW451" s="648"/>
      <c r="AX451" s="648"/>
      <c r="AY451" s="403"/>
      <c r="AZ451" s="404"/>
      <c r="BA451" s="363"/>
      <c r="BB451" s="363"/>
      <c r="BC451" s="363"/>
      <c r="BD451" s="363"/>
      <c r="BE451" s="363"/>
      <c r="BF451" s="363"/>
      <c r="BG451" s="363"/>
      <c r="BH451" s="363"/>
      <c r="BI451" s="363"/>
      <c r="BJ451" s="363"/>
    </row>
    <row r="452" spans="6:62" ht="93" customHeight="1" x14ac:dyDescent="0.3">
      <c r="F452" s="399"/>
      <c r="G452" s="400"/>
      <c r="H452" s="400"/>
      <c r="I452" s="400"/>
      <c r="J452" s="400"/>
      <c r="K452" s="400"/>
      <c r="L452" s="400"/>
      <c r="M452" s="400"/>
      <c r="N452" s="400"/>
      <c r="U452" s="401"/>
      <c r="V452" s="647"/>
      <c r="W452" s="402"/>
      <c r="X452" s="402"/>
      <c r="Y452" s="402"/>
      <c r="Z452" s="402"/>
      <c r="AA452" s="402"/>
      <c r="AB452" s="402"/>
      <c r="AC452" s="402"/>
      <c r="AD452" s="402"/>
      <c r="AE452" s="402"/>
      <c r="AF452" s="402"/>
      <c r="AG452" s="402"/>
      <c r="AH452" s="402"/>
      <c r="AI452" s="402"/>
      <c r="AJ452" s="402"/>
      <c r="AK452" s="402"/>
      <c r="AL452" s="403"/>
      <c r="AM452" s="648"/>
      <c r="AN452" s="648"/>
      <c r="AO452" s="648"/>
      <c r="AP452" s="648"/>
      <c r="AQ452" s="648"/>
      <c r="AR452" s="648"/>
      <c r="AS452" s="648"/>
      <c r="AT452" s="648"/>
      <c r="AU452" s="648"/>
      <c r="AV452" s="648"/>
      <c r="AW452" s="648"/>
      <c r="AX452" s="648"/>
      <c r="AY452" s="403"/>
      <c r="AZ452" s="404"/>
      <c r="BA452" s="363"/>
      <c r="BB452" s="363"/>
      <c r="BC452" s="363"/>
      <c r="BD452" s="363"/>
      <c r="BE452" s="363"/>
      <c r="BF452" s="363"/>
      <c r="BG452" s="363"/>
      <c r="BH452" s="363"/>
      <c r="BI452" s="363"/>
      <c r="BJ452" s="363"/>
    </row>
    <row r="453" spans="6:62" ht="93" customHeight="1" x14ac:dyDescent="0.3">
      <c r="F453" s="399"/>
      <c r="G453" s="400"/>
      <c r="H453" s="400"/>
      <c r="I453" s="400"/>
      <c r="J453" s="400"/>
      <c r="K453" s="400"/>
      <c r="L453" s="400"/>
      <c r="M453" s="400"/>
      <c r="N453" s="400"/>
      <c r="U453" s="401"/>
      <c r="V453" s="647"/>
      <c r="W453" s="402"/>
      <c r="X453" s="402"/>
      <c r="Y453" s="402"/>
      <c r="Z453" s="402"/>
      <c r="AA453" s="402"/>
      <c r="AB453" s="402"/>
      <c r="AC453" s="402"/>
      <c r="AD453" s="402"/>
      <c r="AE453" s="402"/>
      <c r="AF453" s="402"/>
      <c r="AG453" s="402"/>
      <c r="AH453" s="402"/>
      <c r="AI453" s="402"/>
      <c r="AJ453" s="402"/>
      <c r="AK453" s="402"/>
      <c r="AL453" s="403"/>
      <c r="AM453" s="648"/>
      <c r="AN453" s="648"/>
      <c r="AO453" s="648"/>
      <c r="AP453" s="648"/>
      <c r="AQ453" s="648"/>
      <c r="AR453" s="648"/>
      <c r="AS453" s="648"/>
      <c r="AT453" s="648"/>
      <c r="AU453" s="648"/>
      <c r="AV453" s="648"/>
      <c r="AW453" s="648"/>
      <c r="AX453" s="648"/>
      <c r="AY453" s="403"/>
      <c r="AZ453" s="404"/>
      <c r="BA453" s="363"/>
      <c r="BB453" s="363"/>
      <c r="BC453" s="363"/>
      <c r="BD453" s="363"/>
      <c r="BE453" s="363"/>
      <c r="BF453" s="363"/>
      <c r="BG453" s="363"/>
      <c r="BH453" s="363"/>
      <c r="BI453" s="363"/>
      <c r="BJ453" s="363"/>
    </row>
    <row r="454" spans="6:62" ht="93" customHeight="1" x14ac:dyDescent="0.3">
      <c r="F454" s="399"/>
      <c r="G454" s="400"/>
      <c r="H454" s="400"/>
      <c r="I454" s="400"/>
      <c r="J454" s="400"/>
      <c r="K454" s="400"/>
      <c r="L454" s="400"/>
      <c r="M454" s="400"/>
      <c r="N454" s="400"/>
      <c r="U454" s="401"/>
      <c r="V454" s="647"/>
      <c r="W454" s="402"/>
      <c r="X454" s="402"/>
      <c r="Y454" s="402"/>
      <c r="Z454" s="402"/>
      <c r="AA454" s="402"/>
      <c r="AB454" s="402"/>
      <c r="AC454" s="402"/>
      <c r="AD454" s="402"/>
      <c r="AE454" s="402"/>
      <c r="AF454" s="402"/>
      <c r="AG454" s="402"/>
      <c r="AH454" s="402"/>
      <c r="AI454" s="402"/>
      <c r="AJ454" s="402"/>
      <c r="AK454" s="402"/>
      <c r="AL454" s="403"/>
      <c r="AM454" s="648"/>
      <c r="AN454" s="648"/>
      <c r="AO454" s="648"/>
      <c r="AP454" s="648"/>
      <c r="AQ454" s="648"/>
      <c r="AR454" s="648"/>
      <c r="AS454" s="648"/>
      <c r="AT454" s="648"/>
      <c r="AU454" s="648"/>
      <c r="AV454" s="648"/>
      <c r="AW454" s="648"/>
      <c r="AX454" s="648"/>
      <c r="AY454" s="403"/>
      <c r="AZ454" s="404"/>
      <c r="BA454" s="363"/>
      <c r="BB454" s="363"/>
      <c r="BC454" s="363"/>
      <c r="BD454" s="363"/>
      <c r="BE454" s="363"/>
      <c r="BF454" s="363"/>
      <c r="BG454" s="363"/>
      <c r="BH454" s="363"/>
      <c r="BI454" s="363"/>
      <c r="BJ454" s="363"/>
    </row>
    <row r="455" spans="6:62" ht="93" customHeight="1" x14ac:dyDescent="0.3">
      <c r="F455" s="399"/>
      <c r="G455" s="400"/>
      <c r="H455" s="400"/>
      <c r="I455" s="400"/>
      <c r="J455" s="400"/>
      <c r="K455" s="400"/>
      <c r="L455" s="400"/>
      <c r="M455" s="400"/>
      <c r="N455" s="400"/>
      <c r="U455" s="401"/>
      <c r="V455" s="647"/>
      <c r="W455" s="402"/>
      <c r="X455" s="402"/>
      <c r="Y455" s="402"/>
      <c r="Z455" s="402"/>
      <c r="AA455" s="402"/>
      <c r="AB455" s="402"/>
      <c r="AC455" s="402"/>
      <c r="AD455" s="402"/>
      <c r="AE455" s="402"/>
      <c r="AF455" s="402"/>
      <c r="AG455" s="402"/>
      <c r="AH455" s="402"/>
      <c r="AI455" s="402"/>
      <c r="AJ455" s="402"/>
      <c r="AK455" s="402"/>
      <c r="AL455" s="403"/>
      <c r="AM455" s="648"/>
      <c r="AN455" s="648"/>
      <c r="AO455" s="648"/>
      <c r="AP455" s="648"/>
      <c r="AQ455" s="648"/>
      <c r="AR455" s="648"/>
      <c r="AS455" s="648"/>
      <c r="AT455" s="648"/>
      <c r="AU455" s="648"/>
      <c r="AV455" s="648"/>
      <c r="AW455" s="648"/>
      <c r="AX455" s="648"/>
      <c r="AY455" s="403"/>
      <c r="AZ455" s="404"/>
      <c r="BA455" s="363"/>
      <c r="BB455" s="363"/>
      <c r="BC455" s="363"/>
      <c r="BD455" s="363"/>
      <c r="BE455" s="363"/>
      <c r="BF455" s="363"/>
      <c r="BG455" s="363"/>
      <c r="BH455" s="363"/>
      <c r="BI455" s="363"/>
      <c r="BJ455" s="363"/>
    </row>
    <row r="456" spans="6:62" ht="93" customHeight="1" x14ac:dyDescent="0.3">
      <c r="F456" s="399"/>
      <c r="G456" s="400"/>
      <c r="H456" s="400"/>
      <c r="I456" s="400"/>
      <c r="J456" s="400"/>
      <c r="K456" s="400"/>
      <c r="L456" s="400"/>
      <c r="M456" s="400"/>
      <c r="N456" s="400"/>
      <c r="U456" s="401"/>
      <c r="V456" s="647"/>
      <c r="W456" s="402"/>
      <c r="X456" s="402"/>
      <c r="Y456" s="402"/>
      <c r="Z456" s="402"/>
      <c r="AA456" s="402"/>
      <c r="AB456" s="402"/>
      <c r="AC456" s="402"/>
      <c r="AD456" s="402"/>
      <c r="AE456" s="402"/>
      <c r="AF456" s="402"/>
      <c r="AG456" s="402"/>
      <c r="AH456" s="402"/>
      <c r="AI456" s="402"/>
      <c r="AJ456" s="402"/>
      <c r="AK456" s="402"/>
      <c r="AL456" s="403"/>
      <c r="AM456" s="648"/>
      <c r="AN456" s="648"/>
      <c r="AO456" s="648"/>
      <c r="AP456" s="648"/>
      <c r="AQ456" s="648"/>
      <c r="AR456" s="648"/>
      <c r="AS456" s="648"/>
      <c r="AT456" s="648"/>
      <c r="AU456" s="648"/>
      <c r="AV456" s="648"/>
      <c r="AW456" s="648"/>
      <c r="AX456" s="648"/>
      <c r="AY456" s="403"/>
      <c r="AZ456" s="404"/>
      <c r="BA456" s="363"/>
      <c r="BB456" s="363"/>
      <c r="BC456" s="363"/>
      <c r="BD456" s="363"/>
      <c r="BE456" s="363"/>
      <c r="BF456" s="363"/>
      <c r="BG456" s="363"/>
      <c r="BH456" s="363"/>
      <c r="BI456" s="363"/>
      <c r="BJ456" s="363"/>
    </row>
    <row r="457" spans="6:62" ht="93" customHeight="1" x14ac:dyDescent="0.3">
      <c r="F457" s="399"/>
      <c r="G457" s="400"/>
      <c r="H457" s="400"/>
      <c r="I457" s="400"/>
      <c r="J457" s="400"/>
      <c r="K457" s="400"/>
      <c r="L457" s="400"/>
      <c r="M457" s="400"/>
      <c r="N457" s="400"/>
      <c r="U457" s="401"/>
      <c r="V457" s="647"/>
      <c r="W457" s="402"/>
      <c r="X457" s="402"/>
      <c r="Y457" s="402"/>
      <c r="Z457" s="402"/>
      <c r="AA457" s="402"/>
      <c r="AB457" s="402"/>
      <c r="AC457" s="402"/>
      <c r="AD457" s="402"/>
      <c r="AE457" s="402"/>
      <c r="AF457" s="402"/>
      <c r="AG457" s="402"/>
      <c r="AH457" s="402"/>
      <c r="AI457" s="402"/>
      <c r="AJ457" s="402"/>
      <c r="AK457" s="402"/>
      <c r="AL457" s="403"/>
      <c r="AM457" s="648"/>
      <c r="AN457" s="648"/>
      <c r="AO457" s="648"/>
      <c r="AP457" s="648"/>
      <c r="AQ457" s="648"/>
      <c r="AR457" s="648"/>
      <c r="AS457" s="648"/>
      <c r="AT457" s="648"/>
      <c r="AU457" s="648"/>
      <c r="AV457" s="648"/>
      <c r="AW457" s="648"/>
      <c r="AX457" s="648"/>
      <c r="AY457" s="403"/>
      <c r="AZ457" s="404"/>
      <c r="BA457" s="363"/>
      <c r="BB457" s="363"/>
      <c r="BC457" s="363"/>
      <c r="BD457" s="363"/>
      <c r="BE457" s="363"/>
      <c r="BF457" s="363"/>
      <c r="BG457" s="363"/>
      <c r="BH457" s="363"/>
      <c r="BI457" s="363"/>
      <c r="BJ457" s="363"/>
    </row>
    <row r="458" spans="6:62" ht="93" customHeight="1" x14ac:dyDescent="0.3">
      <c r="F458" s="399"/>
      <c r="G458" s="400"/>
      <c r="H458" s="400"/>
      <c r="I458" s="400"/>
      <c r="J458" s="400"/>
      <c r="K458" s="400"/>
      <c r="L458" s="400"/>
      <c r="M458" s="400"/>
      <c r="N458" s="400"/>
      <c r="U458" s="401"/>
      <c r="V458" s="647"/>
      <c r="W458" s="402"/>
      <c r="X458" s="402"/>
      <c r="Y458" s="402"/>
      <c r="Z458" s="402"/>
      <c r="AA458" s="402"/>
      <c r="AB458" s="402"/>
      <c r="AC458" s="402"/>
      <c r="AD458" s="402"/>
      <c r="AE458" s="402"/>
      <c r="AF458" s="402"/>
      <c r="AG458" s="402"/>
      <c r="AH458" s="402"/>
      <c r="AI458" s="402"/>
      <c r="AJ458" s="402"/>
      <c r="AK458" s="402"/>
      <c r="AL458" s="403"/>
      <c r="AM458" s="648"/>
      <c r="AN458" s="648"/>
      <c r="AO458" s="648"/>
      <c r="AP458" s="648"/>
      <c r="AQ458" s="648"/>
      <c r="AR458" s="648"/>
      <c r="AS458" s="648"/>
      <c r="AT458" s="648"/>
      <c r="AU458" s="648"/>
      <c r="AV458" s="648"/>
      <c r="AW458" s="648"/>
      <c r="AX458" s="648"/>
      <c r="AY458" s="403"/>
      <c r="AZ458" s="404"/>
      <c r="BA458" s="363"/>
      <c r="BB458" s="363"/>
      <c r="BC458" s="363"/>
      <c r="BD458" s="363"/>
      <c r="BE458" s="363"/>
      <c r="BF458" s="363"/>
      <c r="BG458" s="363"/>
      <c r="BH458" s="363"/>
      <c r="BI458" s="363"/>
      <c r="BJ458" s="363"/>
    </row>
    <row r="459" spans="6:62" ht="93" customHeight="1" x14ac:dyDescent="0.3">
      <c r="F459" s="399"/>
      <c r="G459" s="400"/>
      <c r="H459" s="400"/>
      <c r="I459" s="400"/>
      <c r="J459" s="400"/>
      <c r="K459" s="400"/>
      <c r="L459" s="400"/>
      <c r="M459" s="400"/>
      <c r="N459" s="400"/>
      <c r="U459" s="401"/>
      <c r="V459" s="647"/>
      <c r="W459" s="402"/>
      <c r="X459" s="402"/>
      <c r="Y459" s="402"/>
      <c r="Z459" s="402"/>
      <c r="AA459" s="402"/>
      <c r="AB459" s="402"/>
      <c r="AC459" s="402"/>
      <c r="AD459" s="402"/>
      <c r="AE459" s="402"/>
      <c r="AF459" s="402"/>
      <c r="AG459" s="402"/>
      <c r="AH459" s="402"/>
      <c r="AI459" s="402"/>
      <c r="AJ459" s="402"/>
      <c r="AK459" s="402"/>
      <c r="AL459" s="403"/>
      <c r="AM459" s="648"/>
      <c r="AN459" s="648"/>
      <c r="AO459" s="648"/>
      <c r="AP459" s="648"/>
      <c r="AQ459" s="648"/>
      <c r="AR459" s="648"/>
      <c r="AS459" s="648"/>
      <c r="AT459" s="648"/>
      <c r="AU459" s="648"/>
      <c r="AV459" s="648"/>
      <c r="AW459" s="648"/>
      <c r="AX459" s="648"/>
      <c r="AY459" s="403"/>
      <c r="AZ459" s="404"/>
      <c r="BA459" s="363"/>
      <c r="BB459" s="363"/>
      <c r="BC459" s="363"/>
      <c r="BD459" s="363"/>
      <c r="BE459" s="363"/>
      <c r="BF459" s="363"/>
      <c r="BG459" s="363"/>
      <c r="BH459" s="363"/>
      <c r="BI459" s="363"/>
      <c r="BJ459" s="363"/>
    </row>
    <row r="460" spans="6:62" ht="93" customHeight="1" x14ac:dyDescent="0.3">
      <c r="F460" s="399"/>
      <c r="G460" s="400"/>
      <c r="H460" s="400"/>
      <c r="I460" s="400"/>
      <c r="J460" s="400"/>
      <c r="K460" s="400"/>
      <c r="L460" s="400"/>
      <c r="M460" s="400"/>
      <c r="N460" s="400"/>
      <c r="U460" s="401"/>
      <c r="V460" s="647"/>
      <c r="W460" s="402"/>
      <c r="X460" s="402"/>
      <c r="Y460" s="402"/>
      <c r="Z460" s="402"/>
      <c r="AA460" s="402"/>
      <c r="AB460" s="402"/>
      <c r="AC460" s="402"/>
      <c r="AD460" s="402"/>
      <c r="AE460" s="402"/>
      <c r="AF460" s="402"/>
      <c r="AG460" s="402"/>
      <c r="AH460" s="402"/>
      <c r="AI460" s="402"/>
      <c r="AJ460" s="402"/>
      <c r="AK460" s="402"/>
      <c r="AL460" s="403"/>
      <c r="AM460" s="648"/>
      <c r="AN460" s="648"/>
      <c r="AO460" s="648"/>
      <c r="AP460" s="648"/>
      <c r="AQ460" s="648"/>
      <c r="AR460" s="648"/>
      <c r="AS460" s="648"/>
      <c r="AT460" s="648"/>
      <c r="AU460" s="648"/>
      <c r="AV460" s="648"/>
      <c r="AW460" s="648"/>
      <c r="AX460" s="648"/>
      <c r="AY460" s="403"/>
      <c r="AZ460" s="404"/>
      <c r="BA460" s="363"/>
      <c r="BB460" s="363"/>
      <c r="BC460" s="363"/>
      <c r="BD460" s="363"/>
      <c r="BE460" s="363"/>
      <c r="BF460" s="363"/>
      <c r="BG460" s="363"/>
      <c r="BH460" s="363"/>
      <c r="BI460" s="363"/>
      <c r="BJ460" s="363"/>
    </row>
    <row r="461" spans="6:62" ht="93" customHeight="1" x14ac:dyDescent="0.3">
      <c r="F461" s="399"/>
      <c r="G461" s="400"/>
      <c r="H461" s="400"/>
      <c r="I461" s="400"/>
      <c r="J461" s="400"/>
      <c r="K461" s="400"/>
      <c r="L461" s="400"/>
      <c r="M461" s="400"/>
      <c r="N461" s="400"/>
      <c r="U461" s="401"/>
      <c r="V461" s="647"/>
      <c r="W461" s="402"/>
      <c r="X461" s="402"/>
      <c r="Y461" s="402"/>
      <c r="Z461" s="402"/>
      <c r="AA461" s="402"/>
      <c r="AB461" s="402"/>
      <c r="AC461" s="402"/>
      <c r="AD461" s="402"/>
      <c r="AE461" s="402"/>
      <c r="AF461" s="402"/>
      <c r="AG461" s="402"/>
      <c r="AH461" s="402"/>
      <c r="AI461" s="402"/>
      <c r="AJ461" s="402"/>
      <c r="AK461" s="402"/>
      <c r="AL461" s="403"/>
      <c r="AM461" s="648"/>
      <c r="AN461" s="648"/>
      <c r="AO461" s="648"/>
      <c r="AP461" s="648"/>
      <c r="AQ461" s="648"/>
      <c r="AR461" s="648"/>
      <c r="AS461" s="648"/>
      <c r="AT461" s="648"/>
      <c r="AU461" s="648"/>
      <c r="AV461" s="648"/>
      <c r="AW461" s="648"/>
      <c r="AX461" s="648"/>
      <c r="AY461" s="403"/>
      <c r="AZ461" s="404"/>
      <c r="BA461" s="363"/>
      <c r="BB461" s="363"/>
      <c r="BC461" s="363"/>
      <c r="BD461" s="363"/>
      <c r="BE461" s="363"/>
      <c r="BF461" s="363"/>
      <c r="BG461" s="363"/>
      <c r="BH461" s="363"/>
      <c r="BI461" s="363"/>
      <c r="BJ461" s="363"/>
    </row>
    <row r="462" spans="6:62" ht="93" customHeight="1" x14ac:dyDescent="0.3">
      <c r="F462" s="399"/>
      <c r="G462" s="400"/>
      <c r="H462" s="400"/>
      <c r="I462" s="400"/>
      <c r="J462" s="400"/>
      <c r="K462" s="400"/>
      <c r="L462" s="400"/>
      <c r="M462" s="400"/>
      <c r="N462" s="400"/>
      <c r="U462" s="401"/>
      <c r="V462" s="647"/>
      <c r="W462" s="402"/>
      <c r="X462" s="402"/>
      <c r="Y462" s="402"/>
      <c r="Z462" s="402"/>
      <c r="AA462" s="402"/>
      <c r="AB462" s="402"/>
      <c r="AC462" s="402"/>
      <c r="AD462" s="402"/>
      <c r="AE462" s="402"/>
      <c r="AF462" s="402"/>
      <c r="AG462" s="402"/>
      <c r="AH462" s="402"/>
      <c r="AI462" s="402"/>
      <c r="AJ462" s="402"/>
      <c r="AK462" s="402"/>
      <c r="AL462" s="403"/>
      <c r="AM462" s="648"/>
      <c r="AN462" s="648"/>
      <c r="AO462" s="648"/>
      <c r="AP462" s="648"/>
      <c r="AQ462" s="648"/>
      <c r="AR462" s="648"/>
      <c r="AS462" s="648"/>
      <c r="AT462" s="648"/>
      <c r="AU462" s="648"/>
      <c r="AV462" s="648"/>
      <c r="AW462" s="648"/>
      <c r="AX462" s="648"/>
      <c r="AY462" s="403"/>
      <c r="AZ462" s="404"/>
      <c r="BA462" s="363"/>
      <c r="BB462" s="363"/>
      <c r="BC462" s="363"/>
      <c r="BD462" s="363"/>
      <c r="BE462" s="363"/>
      <c r="BF462" s="363"/>
      <c r="BG462" s="363"/>
      <c r="BH462" s="363"/>
      <c r="BI462" s="363"/>
      <c r="BJ462" s="363"/>
    </row>
    <row r="463" spans="6:62" ht="93" customHeight="1" x14ac:dyDescent="0.3">
      <c r="F463" s="399"/>
      <c r="G463" s="400"/>
      <c r="H463" s="400"/>
      <c r="I463" s="400"/>
      <c r="J463" s="400"/>
      <c r="K463" s="400"/>
      <c r="L463" s="400"/>
      <c r="M463" s="400"/>
      <c r="N463" s="400"/>
      <c r="U463" s="401"/>
      <c r="V463" s="647"/>
      <c r="W463" s="402"/>
      <c r="X463" s="402"/>
      <c r="Y463" s="402"/>
      <c r="Z463" s="402"/>
      <c r="AA463" s="402"/>
      <c r="AB463" s="402"/>
      <c r="AC463" s="402"/>
      <c r="AD463" s="402"/>
      <c r="AE463" s="402"/>
      <c r="AF463" s="402"/>
      <c r="AG463" s="402"/>
      <c r="AH463" s="402"/>
      <c r="AI463" s="402"/>
      <c r="AJ463" s="402"/>
      <c r="AK463" s="402"/>
      <c r="AL463" s="403"/>
      <c r="AM463" s="648"/>
      <c r="AN463" s="648"/>
      <c r="AO463" s="648"/>
      <c r="AP463" s="648"/>
      <c r="AQ463" s="648"/>
      <c r="AR463" s="648"/>
      <c r="AS463" s="648"/>
      <c r="AT463" s="648"/>
      <c r="AU463" s="648"/>
      <c r="AV463" s="648"/>
      <c r="AW463" s="648"/>
      <c r="AX463" s="648"/>
      <c r="AY463" s="403"/>
      <c r="AZ463" s="404"/>
      <c r="BA463" s="363"/>
      <c r="BB463" s="363"/>
      <c r="BC463" s="363"/>
      <c r="BD463" s="363"/>
      <c r="BE463" s="363"/>
      <c r="BF463" s="363"/>
      <c r="BG463" s="363"/>
      <c r="BH463" s="363"/>
      <c r="BI463" s="363"/>
      <c r="BJ463" s="363"/>
    </row>
    <row r="464" spans="6:62" ht="93" customHeight="1" x14ac:dyDescent="0.3">
      <c r="F464" s="399"/>
      <c r="G464" s="400"/>
      <c r="H464" s="400"/>
      <c r="I464" s="400"/>
      <c r="J464" s="400"/>
      <c r="K464" s="400"/>
      <c r="L464" s="400"/>
      <c r="M464" s="400"/>
      <c r="N464" s="400"/>
      <c r="U464" s="401"/>
      <c r="V464" s="647"/>
      <c r="W464" s="402"/>
      <c r="X464" s="402"/>
      <c r="Y464" s="402"/>
      <c r="Z464" s="402"/>
      <c r="AA464" s="402"/>
      <c r="AB464" s="402"/>
      <c r="AC464" s="402"/>
      <c r="AD464" s="402"/>
      <c r="AE464" s="402"/>
      <c r="AF464" s="402"/>
      <c r="AG464" s="402"/>
      <c r="AH464" s="402"/>
      <c r="AI464" s="402"/>
      <c r="AJ464" s="402"/>
      <c r="AK464" s="402"/>
      <c r="AL464" s="403"/>
      <c r="AM464" s="648"/>
      <c r="AN464" s="648"/>
      <c r="AO464" s="648"/>
      <c r="AP464" s="648"/>
      <c r="AQ464" s="648"/>
      <c r="AR464" s="648"/>
      <c r="AS464" s="648"/>
      <c r="AT464" s="648"/>
      <c r="AU464" s="648"/>
      <c r="AV464" s="648"/>
      <c r="AW464" s="648"/>
      <c r="AX464" s="648"/>
      <c r="AY464" s="403"/>
      <c r="AZ464" s="404"/>
      <c r="BA464" s="363"/>
      <c r="BB464" s="363"/>
      <c r="BC464" s="363"/>
      <c r="BD464" s="363"/>
      <c r="BE464" s="363"/>
      <c r="BF464" s="363"/>
      <c r="BG464" s="363"/>
      <c r="BH464" s="363"/>
      <c r="BI464" s="363"/>
      <c r="BJ464" s="363"/>
    </row>
    <row r="465" spans="6:62" ht="93" customHeight="1" x14ac:dyDescent="0.3">
      <c r="F465" s="399"/>
      <c r="G465" s="400"/>
      <c r="H465" s="400"/>
      <c r="I465" s="400"/>
      <c r="J465" s="400"/>
      <c r="K465" s="400"/>
      <c r="L465" s="400"/>
      <c r="M465" s="400"/>
      <c r="N465" s="400"/>
      <c r="U465" s="401"/>
      <c r="V465" s="647"/>
      <c r="W465" s="402"/>
      <c r="X465" s="402"/>
      <c r="Y465" s="402"/>
      <c r="Z465" s="402"/>
      <c r="AA465" s="402"/>
      <c r="AB465" s="402"/>
      <c r="AC465" s="402"/>
      <c r="AD465" s="402"/>
      <c r="AE465" s="402"/>
      <c r="AF465" s="402"/>
      <c r="AG465" s="402"/>
      <c r="AH465" s="402"/>
      <c r="AI465" s="402"/>
      <c r="AJ465" s="402"/>
      <c r="AK465" s="402"/>
      <c r="AL465" s="403"/>
      <c r="AM465" s="648"/>
      <c r="AN465" s="648"/>
      <c r="AO465" s="648"/>
      <c r="AP465" s="648"/>
      <c r="AQ465" s="648"/>
      <c r="AR465" s="648"/>
      <c r="AS465" s="648"/>
      <c r="AT465" s="648"/>
      <c r="AU465" s="648"/>
      <c r="AV465" s="648"/>
      <c r="AW465" s="648"/>
      <c r="AX465" s="648"/>
      <c r="AY465" s="403"/>
      <c r="AZ465" s="404"/>
      <c r="BA465" s="363"/>
      <c r="BB465" s="363"/>
      <c r="BC465" s="363"/>
      <c r="BD465" s="363"/>
      <c r="BE465" s="363"/>
      <c r="BF465" s="363"/>
      <c r="BG465" s="363"/>
      <c r="BH465" s="363"/>
      <c r="BI465" s="363"/>
      <c r="BJ465" s="363"/>
    </row>
    <row r="466" spans="6:62" ht="93" customHeight="1" x14ac:dyDescent="0.3">
      <c r="F466" s="399"/>
      <c r="G466" s="400"/>
      <c r="H466" s="400"/>
      <c r="I466" s="400"/>
      <c r="J466" s="400"/>
      <c r="K466" s="400"/>
      <c r="L466" s="400"/>
      <c r="M466" s="400"/>
      <c r="N466" s="400"/>
      <c r="U466" s="401"/>
      <c r="V466" s="647"/>
      <c r="W466" s="402"/>
      <c r="X466" s="402"/>
      <c r="Y466" s="402"/>
      <c r="Z466" s="402"/>
      <c r="AA466" s="402"/>
      <c r="AB466" s="402"/>
      <c r="AC466" s="402"/>
      <c r="AD466" s="402"/>
      <c r="AE466" s="402"/>
      <c r="AF466" s="402"/>
      <c r="AG466" s="402"/>
      <c r="AH466" s="402"/>
      <c r="AI466" s="402"/>
      <c r="AJ466" s="402"/>
      <c r="AK466" s="402"/>
      <c r="AL466" s="403"/>
      <c r="AM466" s="648"/>
      <c r="AN466" s="648"/>
      <c r="AO466" s="648"/>
      <c r="AP466" s="648"/>
      <c r="AQ466" s="648"/>
      <c r="AR466" s="648"/>
      <c r="AS466" s="648"/>
      <c r="AT466" s="648"/>
      <c r="AU466" s="648"/>
      <c r="AV466" s="648"/>
      <c r="AW466" s="648"/>
      <c r="AX466" s="648"/>
      <c r="AY466" s="403"/>
      <c r="AZ466" s="404"/>
      <c r="BA466" s="363"/>
      <c r="BB466" s="363"/>
      <c r="BC466" s="363"/>
      <c r="BD466" s="363"/>
      <c r="BE466" s="363"/>
      <c r="BF466" s="363"/>
      <c r="BG466" s="363"/>
      <c r="BH466" s="363"/>
      <c r="BI466" s="363"/>
      <c r="BJ466" s="363"/>
    </row>
    <row r="467" spans="6:62" ht="93" customHeight="1" x14ac:dyDescent="0.3">
      <c r="F467" s="399"/>
      <c r="G467" s="400"/>
      <c r="H467" s="400"/>
      <c r="I467" s="400"/>
      <c r="J467" s="400"/>
      <c r="K467" s="400"/>
      <c r="L467" s="400"/>
      <c r="M467" s="400"/>
      <c r="N467" s="400"/>
      <c r="U467" s="401"/>
      <c r="V467" s="647"/>
      <c r="W467" s="402"/>
      <c r="X467" s="402"/>
      <c r="Y467" s="402"/>
      <c r="Z467" s="402"/>
      <c r="AA467" s="402"/>
      <c r="AB467" s="402"/>
      <c r="AC467" s="402"/>
      <c r="AD467" s="402"/>
      <c r="AE467" s="402"/>
      <c r="AF467" s="402"/>
      <c r="AG467" s="402"/>
      <c r="AH467" s="402"/>
      <c r="AI467" s="402"/>
      <c r="AJ467" s="402"/>
      <c r="AK467" s="402"/>
      <c r="AL467" s="403"/>
      <c r="AM467" s="648"/>
      <c r="AN467" s="648"/>
      <c r="AO467" s="648"/>
      <c r="AP467" s="648"/>
      <c r="AQ467" s="648"/>
      <c r="AR467" s="648"/>
      <c r="AS467" s="648"/>
      <c r="AT467" s="648"/>
      <c r="AU467" s="648"/>
      <c r="AV467" s="648"/>
      <c r="AW467" s="648"/>
      <c r="AX467" s="648"/>
      <c r="AY467" s="403"/>
      <c r="AZ467" s="404"/>
      <c r="BA467" s="363"/>
      <c r="BB467" s="363"/>
      <c r="BC467" s="363"/>
      <c r="BD467" s="363"/>
      <c r="BE467" s="363"/>
      <c r="BF467" s="363"/>
      <c r="BG467" s="363"/>
      <c r="BH467" s="363"/>
      <c r="BI467" s="363"/>
      <c r="BJ467" s="363"/>
    </row>
    <row r="468" spans="6:62" ht="93" customHeight="1" x14ac:dyDescent="0.3">
      <c r="F468" s="399"/>
      <c r="G468" s="400"/>
      <c r="H468" s="400"/>
      <c r="I468" s="400"/>
      <c r="J468" s="400"/>
      <c r="K468" s="400"/>
      <c r="L468" s="400"/>
      <c r="M468" s="400"/>
      <c r="N468" s="400"/>
      <c r="U468" s="401"/>
      <c r="V468" s="647"/>
      <c r="W468" s="402"/>
      <c r="X468" s="402"/>
      <c r="Y468" s="402"/>
      <c r="Z468" s="402"/>
      <c r="AA468" s="402"/>
      <c r="AB468" s="402"/>
      <c r="AC468" s="402"/>
      <c r="AD468" s="402"/>
      <c r="AE468" s="402"/>
      <c r="AF468" s="402"/>
      <c r="AG468" s="402"/>
      <c r="AH468" s="402"/>
      <c r="AI468" s="402"/>
      <c r="AJ468" s="402"/>
      <c r="AK468" s="402"/>
      <c r="AL468" s="403"/>
      <c r="AM468" s="648"/>
      <c r="AN468" s="648"/>
      <c r="AO468" s="648"/>
      <c r="AP468" s="648"/>
      <c r="AQ468" s="648"/>
      <c r="AR468" s="648"/>
      <c r="AS468" s="648"/>
      <c r="AT468" s="648"/>
      <c r="AU468" s="648"/>
      <c r="AV468" s="648"/>
      <c r="AW468" s="648"/>
      <c r="AX468" s="648"/>
      <c r="AY468" s="403"/>
      <c r="AZ468" s="404"/>
      <c r="BA468" s="363"/>
      <c r="BB468" s="363"/>
      <c r="BC468" s="363"/>
      <c r="BD468" s="363"/>
      <c r="BE468" s="363"/>
      <c r="BF468" s="363"/>
      <c r="BG468" s="363"/>
      <c r="BH468" s="363"/>
      <c r="BI468" s="363"/>
      <c r="BJ468" s="363"/>
    </row>
    <row r="469" spans="6:62" ht="93" customHeight="1" x14ac:dyDescent="0.3">
      <c r="F469" s="399"/>
      <c r="G469" s="400"/>
      <c r="H469" s="400"/>
      <c r="I469" s="400"/>
      <c r="J469" s="400"/>
      <c r="K469" s="400"/>
      <c r="L469" s="400"/>
      <c r="M469" s="400"/>
      <c r="N469" s="400"/>
      <c r="U469" s="401"/>
      <c r="V469" s="647"/>
      <c r="W469" s="402"/>
      <c r="X469" s="402"/>
      <c r="Y469" s="402"/>
      <c r="Z469" s="402"/>
      <c r="AA469" s="402"/>
      <c r="AB469" s="402"/>
      <c r="AC469" s="402"/>
      <c r="AD469" s="402"/>
      <c r="AE469" s="402"/>
      <c r="AF469" s="402"/>
      <c r="AG469" s="402"/>
      <c r="AH469" s="402"/>
      <c r="AI469" s="402"/>
      <c r="AJ469" s="402"/>
      <c r="AK469" s="402"/>
      <c r="AL469" s="403"/>
      <c r="AM469" s="648"/>
      <c r="AN469" s="648"/>
      <c r="AO469" s="648"/>
      <c r="AP469" s="648"/>
      <c r="AQ469" s="648"/>
      <c r="AR469" s="648"/>
      <c r="AS469" s="648"/>
      <c r="AT469" s="648"/>
      <c r="AU469" s="648"/>
      <c r="AV469" s="648"/>
      <c r="AW469" s="648"/>
      <c r="AX469" s="648"/>
      <c r="AY469" s="403"/>
      <c r="AZ469" s="404"/>
      <c r="BA469" s="363"/>
      <c r="BB469" s="363"/>
      <c r="BC469" s="363"/>
      <c r="BD469" s="363"/>
      <c r="BE469" s="363"/>
      <c r="BF469" s="363"/>
      <c r="BG469" s="363"/>
      <c r="BH469" s="363"/>
      <c r="BI469" s="363"/>
      <c r="BJ469" s="363"/>
    </row>
    <row r="470" spans="6:62" ht="93" customHeight="1" x14ac:dyDescent="0.3">
      <c r="F470" s="399"/>
      <c r="G470" s="400"/>
      <c r="H470" s="400"/>
      <c r="I470" s="400"/>
      <c r="J470" s="400"/>
      <c r="K470" s="400"/>
      <c r="L470" s="400"/>
      <c r="M470" s="400"/>
      <c r="N470" s="400"/>
      <c r="U470" s="401"/>
      <c r="V470" s="647"/>
      <c r="W470" s="402"/>
      <c r="X470" s="402"/>
      <c r="Y470" s="402"/>
      <c r="Z470" s="402"/>
      <c r="AA470" s="402"/>
      <c r="AB470" s="402"/>
      <c r="AC470" s="402"/>
      <c r="AD470" s="402"/>
      <c r="AE470" s="402"/>
      <c r="AF470" s="402"/>
      <c r="AG470" s="402"/>
      <c r="AH470" s="402"/>
      <c r="AI470" s="402"/>
      <c r="AJ470" s="402"/>
      <c r="AK470" s="402"/>
      <c r="AL470" s="403"/>
      <c r="AM470" s="648"/>
      <c r="AN470" s="648"/>
      <c r="AO470" s="648"/>
      <c r="AP470" s="648"/>
      <c r="AQ470" s="648"/>
      <c r="AR470" s="648"/>
      <c r="AS470" s="648"/>
      <c r="AT470" s="648"/>
      <c r="AU470" s="648"/>
      <c r="AV470" s="648"/>
      <c r="AW470" s="648"/>
      <c r="AX470" s="648"/>
      <c r="AY470" s="403"/>
      <c r="AZ470" s="404"/>
      <c r="BA470" s="363"/>
      <c r="BB470" s="363"/>
      <c r="BC470" s="363"/>
      <c r="BD470" s="363"/>
      <c r="BE470" s="363"/>
      <c r="BF470" s="363"/>
      <c r="BG470" s="363"/>
      <c r="BH470" s="363"/>
      <c r="BI470" s="363"/>
      <c r="BJ470" s="363"/>
    </row>
    <row r="471" spans="6:62" ht="93" customHeight="1" x14ac:dyDescent="0.3">
      <c r="F471" s="399"/>
      <c r="G471" s="400"/>
      <c r="H471" s="400"/>
      <c r="I471" s="400"/>
      <c r="J471" s="400"/>
      <c r="K471" s="400"/>
      <c r="L471" s="400"/>
      <c r="M471" s="400"/>
      <c r="N471" s="400"/>
      <c r="U471" s="401"/>
      <c r="V471" s="647"/>
      <c r="W471" s="402"/>
      <c r="X471" s="402"/>
      <c r="Y471" s="402"/>
      <c r="Z471" s="402"/>
      <c r="AA471" s="402"/>
      <c r="AB471" s="402"/>
      <c r="AC471" s="402"/>
      <c r="AD471" s="402"/>
      <c r="AE471" s="402"/>
      <c r="AF471" s="402"/>
      <c r="AG471" s="402"/>
      <c r="AH471" s="402"/>
      <c r="AI471" s="402"/>
      <c r="AJ471" s="402"/>
      <c r="AK471" s="402"/>
      <c r="AL471" s="403"/>
      <c r="AM471" s="648"/>
      <c r="AN471" s="648"/>
      <c r="AO471" s="648"/>
      <c r="AP471" s="648"/>
      <c r="AQ471" s="648"/>
      <c r="AR471" s="648"/>
      <c r="AS471" s="648"/>
      <c r="AT471" s="648"/>
      <c r="AU471" s="648"/>
      <c r="AV471" s="648"/>
      <c r="AW471" s="648"/>
      <c r="AX471" s="648"/>
      <c r="AY471" s="403"/>
      <c r="AZ471" s="404"/>
      <c r="BA471" s="363"/>
      <c r="BB471" s="363"/>
      <c r="BC471" s="363"/>
      <c r="BD471" s="363"/>
      <c r="BE471" s="363"/>
      <c r="BF471" s="363"/>
      <c r="BG471" s="363"/>
      <c r="BH471" s="363"/>
      <c r="BI471" s="363"/>
      <c r="BJ471" s="363"/>
    </row>
    <row r="472" spans="6:62" ht="93" customHeight="1" x14ac:dyDescent="0.3">
      <c r="F472" s="399"/>
      <c r="G472" s="400"/>
      <c r="H472" s="400"/>
      <c r="I472" s="400"/>
      <c r="J472" s="400"/>
      <c r="K472" s="400"/>
      <c r="L472" s="400"/>
      <c r="M472" s="400"/>
      <c r="N472" s="400"/>
      <c r="U472" s="401"/>
      <c r="V472" s="647"/>
      <c r="W472" s="402"/>
      <c r="X472" s="402"/>
      <c r="Y472" s="402"/>
      <c r="Z472" s="402"/>
      <c r="AA472" s="402"/>
      <c r="AB472" s="402"/>
      <c r="AC472" s="402"/>
      <c r="AD472" s="402"/>
      <c r="AE472" s="402"/>
      <c r="AF472" s="402"/>
      <c r="AG472" s="402"/>
      <c r="AH472" s="402"/>
      <c r="AI472" s="402"/>
      <c r="AJ472" s="402"/>
      <c r="AK472" s="402"/>
      <c r="AL472" s="403"/>
      <c r="AM472" s="648"/>
      <c r="AN472" s="648"/>
      <c r="AO472" s="648"/>
      <c r="AP472" s="648"/>
      <c r="AQ472" s="648"/>
      <c r="AR472" s="648"/>
      <c r="AS472" s="648"/>
      <c r="AT472" s="648"/>
      <c r="AU472" s="648"/>
      <c r="AV472" s="648"/>
      <c r="AW472" s="648"/>
      <c r="AX472" s="648"/>
      <c r="AY472" s="403"/>
      <c r="AZ472" s="404"/>
      <c r="BA472" s="363"/>
      <c r="BB472" s="363"/>
      <c r="BC472" s="363"/>
      <c r="BD472" s="363"/>
      <c r="BE472" s="363"/>
      <c r="BF472" s="363"/>
      <c r="BG472" s="363"/>
      <c r="BH472" s="363"/>
      <c r="BI472" s="363"/>
      <c r="BJ472" s="363"/>
    </row>
    <row r="473" spans="6:62" ht="93" customHeight="1" x14ac:dyDescent="0.3">
      <c r="F473" s="399"/>
      <c r="G473" s="400"/>
      <c r="H473" s="400"/>
      <c r="I473" s="400"/>
      <c r="J473" s="400"/>
      <c r="K473" s="400"/>
      <c r="L473" s="400"/>
      <c r="M473" s="400"/>
      <c r="N473" s="400"/>
      <c r="U473" s="401"/>
      <c r="V473" s="647"/>
      <c r="W473" s="402"/>
      <c r="X473" s="402"/>
      <c r="Y473" s="402"/>
      <c r="Z473" s="402"/>
      <c r="AA473" s="402"/>
      <c r="AB473" s="402"/>
      <c r="AC473" s="402"/>
      <c r="AD473" s="402"/>
      <c r="AE473" s="402"/>
      <c r="AF473" s="402"/>
      <c r="AG473" s="402"/>
      <c r="AH473" s="402"/>
      <c r="AI473" s="402"/>
      <c r="AJ473" s="402"/>
      <c r="AK473" s="402"/>
      <c r="AL473" s="403"/>
      <c r="AM473" s="648"/>
      <c r="AN473" s="648"/>
      <c r="AO473" s="648"/>
      <c r="AP473" s="648"/>
      <c r="AQ473" s="648"/>
      <c r="AR473" s="648"/>
      <c r="AS473" s="648"/>
      <c r="AT473" s="648"/>
      <c r="AU473" s="648"/>
      <c r="AV473" s="648"/>
      <c r="AW473" s="648"/>
      <c r="AX473" s="648"/>
      <c r="AY473" s="403"/>
      <c r="AZ473" s="404"/>
      <c r="BA473" s="363"/>
      <c r="BB473" s="363"/>
      <c r="BC473" s="363"/>
      <c r="BD473" s="363"/>
      <c r="BE473" s="363"/>
      <c r="BF473" s="363"/>
      <c r="BG473" s="363"/>
      <c r="BH473" s="363"/>
      <c r="BI473" s="363"/>
      <c r="BJ473" s="363"/>
    </row>
    <row r="474" spans="6:62" ht="93" customHeight="1" x14ac:dyDescent="0.3">
      <c r="F474" s="399"/>
      <c r="G474" s="400"/>
      <c r="H474" s="400"/>
      <c r="I474" s="400"/>
      <c r="J474" s="400"/>
      <c r="K474" s="400"/>
      <c r="L474" s="400"/>
      <c r="M474" s="400"/>
      <c r="N474" s="400"/>
      <c r="U474" s="401"/>
      <c r="V474" s="647"/>
      <c r="W474" s="402"/>
      <c r="X474" s="402"/>
      <c r="Y474" s="402"/>
      <c r="Z474" s="402"/>
      <c r="AA474" s="402"/>
      <c r="AB474" s="402"/>
      <c r="AC474" s="402"/>
      <c r="AD474" s="402"/>
      <c r="AE474" s="402"/>
      <c r="AF474" s="402"/>
      <c r="AG474" s="402"/>
      <c r="AH474" s="402"/>
      <c r="AI474" s="402"/>
      <c r="AJ474" s="402"/>
      <c r="AK474" s="402"/>
      <c r="AL474" s="403"/>
      <c r="AM474" s="648"/>
      <c r="AN474" s="648"/>
      <c r="AO474" s="648"/>
      <c r="AP474" s="648"/>
      <c r="AQ474" s="648"/>
      <c r="AR474" s="648"/>
      <c r="AS474" s="648"/>
      <c r="AT474" s="648"/>
      <c r="AU474" s="648"/>
      <c r="AV474" s="648"/>
      <c r="AW474" s="648"/>
      <c r="AX474" s="648"/>
      <c r="AY474" s="403"/>
      <c r="AZ474" s="404"/>
      <c r="BA474" s="363"/>
      <c r="BB474" s="363"/>
      <c r="BC474" s="363"/>
      <c r="BD474" s="363"/>
      <c r="BE474" s="363"/>
      <c r="BF474" s="363"/>
      <c r="BG474" s="363"/>
      <c r="BH474" s="363"/>
      <c r="BI474" s="363"/>
      <c r="BJ474" s="363"/>
    </row>
    <row r="475" spans="6:62" ht="93" customHeight="1" x14ac:dyDescent="0.3">
      <c r="F475" s="399"/>
      <c r="G475" s="400"/>
      <c r="H475" s="400"/>
      <c r="I475" s="400"/>
      <c r="J475" s="400"/>
      <c r="K475" s="400"/>
      <c r="L475" s="400"/>
      <c r="M475" s="400"/>
      <c r="N475" s="400"/>
      <c r="U475" s="401"/>
      <c r="V475" s="647"/>
      <c r="W475" s="402"/>
      <c r="X475" s="402"/>
      <c r="Y475" s="402"/>
      <c r="Z475" s="402"/>
      <c r="AA475" s="402"/>
      <c r="AB475" s="402"/>
      <c r="AC475" s="402"/>
      <c r="AD475" s="402"/>
      <c r="AE475" s="402"/>
      <c r="AF475" s="402"/>
      <c r="AG475" s="402"/>
      <c r="AH475" s="402"/>
      <c r="AI475" s="402"/>
      <c r="AJ475" s="402"/>
      <c r="AK475" s="402"/>
      <c r="AL475" s="403"/>
      <c r="AM475" s="648"/>
      <c r="AN475" s="648"/>
      <c r="AO475" s="648"/>
      <c r="AP475" s="648"/>
      <c r="AQ475" s="648"/>
      <c r="AR475" s="648"/>
      <c r="AS475" s="648"/>
      <c r="AT475" s="648"/>
      <c r="AU475" s="648"/>
      <c r="AV475" s="648"/>
      <c r="AW475" s="648"/>
      <c r="AX475" s="648"/>
      <c r="AY475" s="403"/>
      <c r="AZ475" s="404"/>
      <c r="BA475" s="363"/>
      <c r="BB475" s="363"/>
      <c r="BC475" s="363"/>
      <c r="BD475" s="363"/>
      <c r="BE475" s="363"/>
      <c r="BF475" s="363"/>
      <c r="BG475" s="363"/>
      <c r="BH475" s="363"/>
      <c r="BI475" s="363"/>
      <c r="BJ475" s="363"/>
    </row>
    <row r="476" spans="6:62" ht="93" customHeight="1" x14ac:dyDescent="0.3">
      <c r="F476" s="399"/>
      <c r="G476" s="400"/>
      <c r="H476" s="400"/>
      <c r="I476" s="400"/>
      <c r="J476" s="400"/>
      <c r="K476" s="400"/>
      <c r="L476" s="400"/>
      <c r="M476" s="400"/>
      <c r="N476" s="400"/>
      <c r="U476" s="401"/>
      <c r="V476" s="647"/>
      <c r="W476" s="402"/>
      <c r="X476" s="402"/>
      <c r="Y476" s="402"/>
      <c r="Z476" s="402"/>
      <c r="AA476" s="402"/>
      <c r="AB476" s="402"/>
      <c r="AC476" s="402"/>
      <c r="AD476" s="402"/>
      <c r="AE476" s="402"/>
      <c r="AF476" s="402"/>
      <c r="AG476" s="402"/>
      <c r="AH476" s="402"/>
      <c r="AI476" s="402"/>
      <c r="AJ476" s="402"/>
      <c r="AK476" s="402"/>
      <c r="AL476" s="403"/>
      <c r="AM476" s="648"/>
      <c r="AN476" s="648"/>
      <c r="AO476" s="648"/>
      <c r="AP476" s="648"/>
      <c r="AQ476" s="648"/>
      <c r="AR476" s="648"/>
      <c r="AS476" s="648"/>
      <c r="AT476" s="648"/>
      <c r="AU476" s="648"/>
      <c r="AV476" s="648"/>
      <c r="AW476" s="648"/>
      <c r="AX476" s="648"/>
      <c r="AY476" s="403"/>
      <c r="AZ476" s="404"/>
      <c r="BA476" s="363"/>
      <c r="BB476" s="363"/>
      <c r="BC476" s="363"/>
      <c r="BD476" s="363"/>
      <c r="BE476" s="363"/>
      <c r="BF476" s="363"/>
      <c r="BG476" s="363"/>
      <c r="BH476" s="363"/>
      <c r="BI476" s="363"/>
      <c r="BJ476" s="363"/>
    </row>
    <row r="477" spans="6:62" ht="93" customHeight="1" x14ac:dyDescent="0.3">
      <c r="F477" s="399"/>
      <c r="G477" s="400"/>
      <c r="H477" s="400"/>
      <c r="I477" s="400"/>
      <c r="J477" s="400"/>
      <c r="K477" s="400"/>
      <c r="L477" s="400"/>
      <c r="M477" s="400"/>
      <c r="N477" s="400"/>
      <c r="U477" s="401"/>
      <c r="V477" s="647"/>
      <c r="W477" s="402"/>
      <c r="X477" s="402"/>
      <c r="Y477" s="402"/>
      <c r="Z477" s="402"/>
      <c r="AA477" s="402"/>
      <c r="AB477" s="402"/>
      <c r="AC477" s="402"/>
      <c r="AD477" s="402"/>
      <c r="AE477" s="402"/>
      <c r="AF477" s="402"/>
      <c r="AG477" s="402"/>
      <c r="AH477" s="402"/>
      <c r="AI477" s="402"/>
      <c r="AJ477" s="402"/>
      <c r="AK477" s="402"/>
      <c r="AL477" s="403"/>
      <c r="AM477" s="648"/>
      <c r="AN477" s="648"/>
      <c r="AO477" s="648"/>
      <c r="AP477" s="648"/>
      <c r="AQ477" s="648"/>
      <c r="AR477" s="648"/>
      <c r="AS477" s="648"/>
      <c r="AT477" s="648"/>
      <c r="AU477" s="648"/>
      <c r="AV477" s="648"/>
      <c r="AW477" s="648"/>
      <c r="AX477" s="648"/>
      <c r="AY477" s="403"/>
      <c r="AZ477" s="404"/>
      <c r="BA477" s="363"/>
      <c r="BB477" s="363"/>
      <c r="BC477" s="363"/>
      <c r="BD477" s="363"/>
      <c r="BE477" s="363"/>
      <c r="BF477" s="363"/>
      <c r="BG477" s="363"/>
      <c r="BH477" s="363"/>
      <c r="BI477" s="363"/>
      <c r="BJ477" s="363"/>
    </row>
    <row r="478" spans="6:62" ht="93" customHeight="1" x14ac:dyDescent="0.3">
      <c r="F478" s="399"/>
      <c r="G478" s="400"/>
      <c r="H478" s="400"/>
      <c r="I478" s="400"/>
      <c r="J478" s="400"/>
      <c r="K478" s="400"/>
      <c r="L478" s="400"/>
      <c r="M478" s="400"/>
      <c r="N478" s="400"/>
      <c r="U478" s="401"/>
      <c r="V478" s="647"/>
      <c r="W478" s="402"/>
      <c r="X478" s="402"/>
      <c r="Y478" s="402"/>
      <c r="Z478" s="402"/>
      <c r="AA478" s="402"/>
      <c r="AB478" s="402"/>
      <c r="AC478" s="402"/>
      <c r="AD478" s="402"/>
      <c r="AE478" s="402"/>
      <c r="AF478" s="402"/>
      <c r="AG478" s="402"/>
      <c r="AH478" s="402"/>
      <c r="AI478" s="402"/>
      <c r="AJ478" s="402"/>
      <c r="AK478" s="402"/>
      <c r="AL478" s="403"/>
      <c r="AM478" s="648"/>
      <c r="AN478" s="648"/>
      <c r="AO478" s="648"/>
      <c r="AP478" s="648"/>
      <c r="AQ478" s="648"/>
      <c r="AR478" s="648"/>
      <c r="AS478" s="648"/>
      <c r="AT478" s="648"/>
      <c r="AU478" s="648"/>
      <c r="AV478" s="648"/>
      <c r="AW478" s="648"/>
      <c r="AX478" s="648"/>
      <c r="AY478" s="403"/>
      <c r="AZ478" s="404"/>
      <c r="BA478" s="363"/>
      <c r="BB478" s="363"/>
      <c r="BC478" s="363"/>
      <c r="BD478" s="363"/>
      <c r="BE478" s="363"/>
      <c r="BF478" s="363"/>
      <c r="BG478" s="363"/>
      <c r="BH478" s="363"/>
      <c r="BI478" s="363"/>
      <c r="BJ478" s="363"/>
    </row>
    <row r="479" spans="6:62" ht="93" customHeight="1" x14ac:dyDescent="0.3">
      <c r="F479" s="399"/>
      <c r="G479" s="400"/>
      <c r="H479" s="400"/>
      <c r="I479" s="400"/>
      <c r="J479" s="400"/>
      <c r="K479" s="400"/>
      <c r="L479" s="400"/>
      <c r="M479" s="400"/>
      <c r="N479" s="400"/>
      <c r="U479" s="401"/>
      <c r="V479" s="647"/>
      <c r="W479" s="402"/>
      <c r="X479" s="402"/>
      <c r="Y479" s="402"/>
      <c r="Z479" s="402"/>
      <c r="AA479" s="402"/>
      <c r="AB479" s="402"/>
      <c r="AC479" s="402"/>
      <c r="AD479" s="402"/>
      <c r="AE479" s="402"/>
      <c r="AF479" s="402"/>
      <c r="AG479" s="402"/>
      <c r="AH479" s="402"/>
      <c r="AI479" s="402"/>
      <c r="AJ479" s="402"/>
      <c r="AK479" s="402"/>
      <c r="AL479" s="403"/>
      <c r="AM479" s="648"/>
      <c r="AN479" s="648"/>
      <c r="AO479" s="648"/>
      <c r="AP479" s="648"/>
      <c r="AQ479" s="648"/>
      <c r="AR479" s="648"/>
      <c r="AS479" s="648"/>
      <c r="AT479" s="648"/>
      <c r="AU479" s="648"/>
      <c r="AV479" s="648"/>
      <c r="AW479" s="648"/>
      <c r="AX479" s="648"/>
      <c r="AY479" s="403"/>
      <c r="AZ479" s="404"/>
      <c r="BA479" s="363"/>
      <c r="BB479" s="363"/>
      <c r="BC479" s="363"/>
      <c r="BD479" s="363"/>
      <c r="BE479" s="363"/>
      <c r="BF479" s="363"/>
      <c r="BG479" s="363"/>
      <c r="BH479" s="363"/>
      <c r="BI479" s="363"/>
      <c r="BJ479" s="363"/>
    </row>
    <row r="480" spans="6:62" ht="93" customHeight="1" x14ac:dyDescent="0.3">
      <c r="F480" s="399"/>
      <c r="G480" s="400"/>
      <c r="H480" s="400"/>
      <c r="I480" s="400"/>
      <c r="J480" s="400"/>
      <c r="K480" s="400"/>
      <c r="L480" s="400"/>
      <c r="M480" s="400"/>
      <c r="N480" s="400"/>
      <c r="U480" s="401"/>
      <c r="V480" s="647"/>
      <c r="W480" s="402"/>
      <c r="X480" s="402"/>
      <c r="Y480" s="402"/>
      <c r="Z480" s="402"/>
      <c r="AA480" s="402"/>
      <c r="AB480" s="402"/>
      <c r="AC480" s="402"/>
      <c r="AD480" s="402"/>
      <c r="AE480" s="402"/>
      <c r="AF480" s="402"/>
      <c r="AG480" s="402"/>
      <c r="AH480" s="402"/>
      <c r="AI480" s="402"/>
      <c r="AJ480" s="402"/>
      <c r="AK480" s="402"/>
      <c r="AL480" s="403"/>
      <c r="AM480" s="648"/>
      <c r="AN480" s="648"/>
      <c r="AO480" s="648"/>
      <c r="AP480" s="648"/>
      <c r="AQ480" s="648"/>
      <c r="AR480" s="648"/>
      <c r="AS480" s="648"/>
      <c r="AT480" s="648"/>
      <c r="AU480" s="648"/>
      <c r="AV480" s="648"/>
      <c r="AW480" s="648"/>
      <c r="AX480" s="648"/>
      <c r="AY480" s="403"/>
      <c r="AZ480" s="404"/>
      <c r="BA480" s="363"/>
      <c r="BB480" s="363"/>
      <c r="BC480" s="363"/>
      <c r="BD480" s="363"/>
      <c r="BE480" s="363"/>
      <c r="BF480" s="363"/>
      <c r="BG480" s="363"/>
      <c r="BH480" s="363"/>
      <c r="BI480" s="363"/>
      <c r="BJ480" s="363"/>
    </row>
    <row r="481" spans="6:62" ht="93" customHeight="1" x14ac:dyDescent="0.3">
      <c r="F481" s="399"/>
      <c r="G481" s="400"/>
      <c r="H481" s="400"/>
      <c r="I481" s="400"/>
      <c r="J481" s="400"/>
      <c r="K481" s="400"/>
      <c r="L481" s="400"/>
      <c r="M481" s="400"/>
      <c r="N481" s="400"/>
      <c r="U481" s="401"/>
      <c r="V481" s="647"/>
      <c r="W481" s="402"/>
      <c r="X481" s="402"/>
      <c r="Y481" s="402"/>
      <c r="Z481" s="402"/>
      <c r="AA481" s="402"/>
      <c r="AB481" s="402"/>
      <c r="AC481" s="402"/>
      <c r="AD481" s="402"/>
      <c r="AE481" s="402"/>
      <c r="AF481" s="402"/>
      <c r="AG481" s="402"/>
      <c r="AH481" s="402"/>
      <c r="AI481" s="402"/>
      <c r="AJ481" s="402"/>
      <c r="AK481" s="402"/>
      <c r="AL481" s="403"/>
      <c r="AM481" s="648"/>
      <c r="AN481" s="648"/>
      <c r="AO481" s="648"/>
      <c r="AP481" s="648"/>
      <c r="AQ481" s="648"/>
      <c r="AR481" s="648"/>
      <c r="AS481" s="648"/>
      <c r="AT481" s="648"/>
      <c r="AU481" s="648"/>
      <c r="AV481" s="648"/>
      <c r="AW481" s="648"/>
      <c r="AX481" s="648"/>
      <c r="AY481" s="403"/>
      <c r="AZ481" s="404"/>
      <c r="BA481" s="363"/>
      <c r="BB481" s="363"/>
      <c r="BC481" s="363"/>
      <c r="BD481" s="363"/>
      <c r="BE481" s="363"/>
      <c r="BF481" s="363"/>
      <c r="BG481" s="363"/>
      <c r="BH481" s="363"/>
      <c r="BI481" s="363"/>
      <c r="BJ481" s="363"/>
    </row>
    <row r="482" spans="6:62" ht="93" customHeight="1" x14ac:dyDescent="0.3">
      <c r="F482" s="399"/>
      <c r="G482" s="400"/>
      <c r="H482" s="400"/>
      <c r="I482" s="400"/>
      <c r="J482" s="400"/>
      <c r="K482" s="400"/>
      <c r="L482" s="400"/>
      <c r="M482" s="400"/>
      <c r="N482" s="400"/>
      <c r="U482" s="401"/>
      <c r="V482" s="647"/>
      <c r="W482" s="402"/>
      <c r="X482" s="402"/>
      <c r="Y482" s="402"/>
      <c r="Z482" s="402"/>
      <c r="AA482" s="402"/>
      <c r="AB482" s="402"/>
      <c r="AC482" s="402"/>
      <c r="AD482" s="402"/>
      <c r="AE482" s="402"/>
      <c r="AF482" s="402"/>
      <c r="AG482" s="402"/>
      <c r="AH482" s="402"/>
      <c r="AI482" s="402"/>
      <c r="AJ482" s="402"/>
      <c r="AK482" s="402"/>
      <c r="AL482" s="403"/>
      <c r="AM482" s="648"/>
      <c r="AN482" s="648"/>
      <c r="AO482" s="648"/>
      <c r="AP482" s="648"/>
      <c r="AQ482" s="648"/>
      <c r="AR482" s="648"/>
      <c r="AS482" s="648"/>
      <c r="AT482" s="648"/>
      <c r="AU482" s="648"/>
      <c r="AV482" s="648"/>
      <c r="AW482" s="648"/>
      <c r="AX482" s="648"/>
      <c r="AY482" s="403"/>
      <c r="AZ482" s="404"/>
      <c r="BA482" s="363"/>
      <c r="BB482" s="363"/>
      <c r="BC482" s="363"/>
      <c r="BD482" s="363"/>
      <c r="BE482" s="363"/>
      <c r="BF482" s="363"/>
      <c r="BG482" s="363"/>
      <c r="BH482" s="363"/>
      <c r="BI482" s="363"/>
      <c r="BJ482" s="363"/>
    </row>
    <row r="483" spans="6:62" ht="93" customHeight="1" x14ac:dyDescent="0.3">
      <c r="F483" s="399"/>
      <c r="G483" s="400"/>
      <c r="H483" s="400"/>
      <c r="I483" s="400"/>
      <c r="J483" s="400"/>
      <c r="K483" s="400"/>
      <c r="L483" s="400"/>
      <c r="M483" s="400"/>
      <c r="N483" s="400"/>
      <c r="U483" s="401"/>
      <c r="V483" s="647"/>
      <c r="W483" s="402"/>
      <c r="X483" s="402"/>
      <c r="Y483" s="402"/>
      <c r="Z483" s="402"/>
      <c r="AA483" s="402"/>
      <c r="AB483" s="402"/>
      <c r="AC483" s="402"/>
      <c r="AD483" s="402"/>
      <c r="AE483" s="402"/>
      <c r="AF483" s="402"/>
      <c r="AG483" s="402"/>
      <c r="AH483" s="402"/>
      <c r="AI483" s="402"/>
      <c r="AJ483" s="402"/>
      <c r="AK483" s="402"/>
      <c r="AL483" s="403"/>
      <c r="AM483" s="648"/>
      <c r="AN483" s="648"/>
      <c r="AO483" s="648"/>
      <c r="AP483" s="648"/>
      <c r="AQ483" s="648"/>
      <c r="AR483" s="648"/>
      <c r="AS483" s="648"/>
      <c r="AT483" s="648"/>
      <c r="AU483" s="648"/>
      <c r="AV483" s="648"/>
      <c r="AW483" s="648"/>
      <c r="AX483" s="648"/>
      <c r="AY483" s="403"/>
      <c r="AZ483" s="404"/>
      <c r="BA483" s="363"/>
      <c r="BB483" s="363"/>
      <c r="BC483" s="363"/>
      <c r="BD483" s="363"/>
      <c r="BE483" s="363"/>
      <c r="BF483" s="363"/>
      <c r="BG483" s="363"/>
      <c r="BH483" s="363"/>
      <c r="BI483" s="363"/>
      <c r="BJ483" s="363"/>
    </row>
    <row r="484" spans="6:62" ht="93" customHeight="1" x14ac:dyDescent="0.3">
      <c r="F484" s="399"/>
      <c r="G484" s="400"/>
      <c r="H484" s="400"/>
      <c r="I484" s="400"/>
      <c r="J484" s="400"/>
      <c r="K484" s="400"/>
      <c r="L484" s="400"/>
      <c r="M484" s="400"/>
      <c r="N484" s="400"/>
      <c r="U484" s="401"/>
      <c r="V484" s="647"/>
      <c r="W484" s="402"/>
      <c r="X484" s="402"/>
      <c r="Y484" s="402"/>
      <c r="Z484" s="402"/>
      <c r="AA484" s="402"/>
      <c r="AB484" s="402"/>
      <c r="AC484" s="402"/>
      <c r="AD484" s="402"/>
      <c r="AE484" s="402"/>
      <c r="AF484" s="402"/>
      <c r="AG484" s="402"/>
      <c r="AH484" s="402"/>
      <c r="AI484" s="402"/>
      <c r="AJ484" s="402"/>
      <c r="AK484" s="402"/>
      <c r="AL484" s="403"/>
      <c r="AM484" s="648"/>
      <c r="AN484" s="648"/>
      <c r="AO484" s="648"/>
      <c r="AP484" s="648"/>
      <c r="AQ484" s="648"/>
      <c r="AR484" s="648"/>
      <c r="AS484" s="648"/>
      <c r="AT484" s="648"/>
      <c r="AU484" s="648"/>
      <c r="AV484" s="648"/>
      <c r="AW484" s="648"/>
      <c r="AX484" s="648"/>
      <c r="AY484" s="403"/>
      <c r="AZ484" s="404"/>
      <c r="BA484" s="363"/>
      <c r="BB484" s="363"/>
      <c r="BC484" s="363"/>
      <c r="BD484" s="363"/>
      <c r="BE484" s="363"/>
      <c r="BF484" s="363"/>
      <c r="BG484" s="363"/>
      <c r="BH484" s="363"/>
      <c r="BI484" s="363"/>
      <c r="BJ484" s="363"/>
    </row>
    <row r="485" spans="6:62" ht="93" customHeight="1" x14ac:dyDescent="0.3">
      <c r="F485" s="399"/>
      <c r="G485" s="400"/>
      <c r="H485" s="400"/>
      <c r="I485" s="400"/>
      <c r="J485" s="400"/>
      <c r="K485" s="400"/>
      <c r="L485" s="400"/>
      <c r="M485" s="400"/>
      <c r="N485" s="400"/>
      <c r="U485" s="401"/>
      <c r="V485" s="647"/>
      <c r="W485" s="402"/>
      <c r="X485" s="402"/>
      <c r="Y485" s="402"/>
      <c r="Z485" s="402"/>
      <c r="AA485" s="402"/>
      <c r="AB485" s="402"/>
      <c r="AC485" s="402"/>
      <c r="AD485" s="402"/>
      <c r="AE485" s="402"/>
      <c r="AF485" s="402"/>
      <c r="AG485" s="402"/>
      <c r="AH485" s="402"/>
      <c r="AI485" s="402"/>
      <c r="AJ485" s="402"/>
      <c r="AK485" s="402"/>
      <c r="AL485" s="403"/>
      <c r="AM485" s="648"/>
      <c r="AN485" s="648"/>
      <c r="AO485" s="648"/>
      <c r="AP485" s="648"/>
      <c r="AQ485" s="648"/>
      <c r="AR485" s="648"/>
      <c r="AS485" s="648"/>
      <c r="AT485" s="648"/>
      <c r="AU485" s="648"/>
      <c r="AV485" s="648"/>
      <c r="AW485" s="648"/>
      <c r="AX485" s="648"/>
      <c r="AY485" s="403"/>
      <c r="AZ485" s="404"/>
      <c r="BA485" s="363"/>
      <c r="BB485" s="363"/>
      <c r="BC485" s="363"/>
      <c r="BD485" s="363"/>
      <c r="BE485" s="363"/>
      <c r="BF485" s="363"/>
      <c r="BG485" s="363"/>
      <c r="BH485" s="363"/>
      <c r="BI485" s="363"/>
      <c r="BJ485" s="363"/>
    </row>
    <row r="486" spans="6:62" ht="93" customHeight="1" x14ac:dyDescent="0.3">
      <c r="F486" s="399"/>
      <c r="G486" s="400"/>
      <c r="H486" s="400"/>
      <c r="I486" s="400"/>
      <c r="J486" s="400"/>
      <c r="K486" s="400"/>
      <c r="L486" s="400"/>
      <c r="M486" s="400"/>
      <c r="N486" s="400"/>
      <c r="U486" s="401"/>
      <c r="V486" s="647"/>
      <c r="W486" s="402"/>
      <c r="X486" s="402"/>
      <c r="Y486" s="402"/>
      <c r="Z486" s="402"/>
      <c r="AA486" s="402"/>
      <c r="AB486" s="402"/>
      <c r="AC486" s="402"/>
      <c r="AD486" s="402"/>
      <c r="AE486" s="402"/>
      <c r="AF486" s="402"/>
      <c r="AG486" s="402"/>
      <c r="AH486" s="402"/>
      <c r="AI486" s="402"/>
      <c r="AJ486" s="402"/>
      <c r="AK486" s="402"/>
      <c r="AL486" s="403"/>
      <c r="AM486" s="648"/>
      <c r="AN486" s="648"/>
      <c r="AO486" s="648"/>
      <c r="AP486" s="648"/>
      <c r="AQ486" s="648"/>
      <c r="AR486" s="648"/>
      <c r="AS486" s="648"/>
      <c r="AT486" s="648"/>
      <c r="AU486" s="648"/>
      <c r="AV486" s="648"/>
      <c r="AW486" s="648"/>
      <c r="AX486" s="648"/>
      <c r="AY486" s="403"/>
      <c r="AZ486" s="404"/>
      <c r="BA486" s="363"/>
      <c r="BB486" s="363"/>
      <c r="BC486" s="363"/>
      <c r="BD486" s="363"/>
      <c r="BE486" s="363"/>
      <c r="BF486" s="363"/>
      <c r="BG486" s="363"/>
      <c r="BH486" s="363"/>
      <c r="BI486" s="363"/>
      <c r="BJ486" s="363"/>
    </row>
    <row r="487" spans="6:62" ht="93" customHeight="1" x14ac:dyDescent="0.3">
      <c r="F487" s="399"/>
      <c r="G487" s="400"/>
      <c r="H487" s="400"/>
      <c r="I487" s="400"/>
      <c r="J487" s="400"/>
      <c r="K487" s="400"/>
      <c r="L487" s="400"/>
      <c r="M487" s="400"/>
      <c r="N487" s="400"/>
      <c r="U487" s="401"/>
      <c r="V487" s="647"/>
      <c r="W487" s="402"/>
      <c r="X487" s="402"/>
      <c r="Y487" s="402"/>
      <c r="Z487" s="402"/>
      <c r="AA487" s="402"/>
      <c r="AB487" s="402"/>
      <c r="AC487" s="402"/>
      <c r="AD487" s="402"/>
      <c r="AE487" s="402"/>
      <c r="AF487" s="402"/>
      <c r="AG487" s="402"/>
      <c r="AH487" s="402"/>
      <c r="AI487" s="402"/>
      <c r="AJ487" s="402"/>
      <c r="AK487" s="402"/>
      <c r="AL487" s="403"/>
      <c r="AM487" s="648"/>
      <c r="AN487" s="648"/>
      <c r="AO487" s="648"/>
      <c r="AP487" s="648"/>
      <c r="AQ487" s="648"/>
      <c r="AR487" s="648"/>
      <c r="AS487" s="648"/>
      <c r="AT487" s="648"/>
      <c r="AU487" s="648"/>
      <c r="AV487" s="648"/>
      <c r="AW487" s="648"/>
      <c r="AX487" s="648"/>
      <c r="AY487" s="403"/>
      <c r="AZ487" s="404"/>
      <c r="BA487" s="363"/>
      <c r="BB487" s="363"/>
      <c r="BC487" s="363"/>
      <c r="BD487" s="363"/>
      <c r="BE487" s="363"/>
      <c r="BF487" s="363"/>
      <c r="BG487" s="363"/>
      <c r="BH487" s="363"/>
      <c r="BI487" s="363"/>
      <c r="BJ487" s="363"/>
    </row>
    <row r="488" spans="6:62" ht="93" customHeight="1" x14ac:dyDescent="0.3">
      <c r="F488" s="399"/>
      <c r="G488" s="400"/>
      <c r="H488" s="400"/>
      <c r="I488" s="400"/>
      <c r="J488" s="400"/>
      <c r="K488" s="400"/>
      <c r="L488" s="400"/>
      <c r="M488" s="400"/>
      <c r="N488" s="400"/>
      <c r="U488" s="401"/>
      <c r="V488" s="647"/>
      <c r="W488" s="402"/>
      <c r="X488" s="402"/>
      <c r="Y488" s="402"/>
      <c r="Z488" s="402"/>
      <c r="AA488" s="402"/>
      <c r="AB488" s="402"/>
      <c r="AC488" s="402"/>
      <c r="AD488" s="402"/>
      <c r="AE488" s="402"/>
      <c r="AF488" s="402"/>
      <c r="AG488" s="402"/>
      <c r="AH488" s="402"/>
      <c r="AI488" s="402"/>
      <c r="AJ488" s="402"/>
      <c r="AK488" s="402"/>
      <c r="AL488" s="403"/>
      <c r="AM488" s="648"/>
      <c r="AN488" s="648"/>
      <c r="AO488" s="648"/>
      <c r="AP488" s="648"/>
      <c r="AQ488" s="648"/>
      <c r="AR488" s="648"/>
      <c r="AS488" s="648"/>
      <c r="AT488" s="648"/>
      <c r="AU488" s="648"/>
      <c r="AV488" s="648"/>
      <c r="AW488" s="648"/>
      <c r="AX488" s="648"/>
      <c r="AY488" s="403"/>
      <c r="AZ488" s="404"/>
      <c r="BA488" s="363"/>
      <c r="BB488" s="363"/>
      <c r="BC488" s="363"/>
      <c r="BD488" s="363"/>
      <c r="BE488" s="363"/>
      <c r="BF488" s="363"/>
      <c r="BG488" s="363"/>
      <c r="BH488" s="363"/>
      <c r="BI488" s="363"/>
      <c r="BJ488" s="363"/>
    </row>
    <row r="489" spans="6:62" ht="93" customHeight="1" x14ac:dyDescent="0.3">
      <c r="F489" s="399"/>
      <c r="G489" s="400"/>
      <c r="H489" s="400"/>
      <c r="I489" s="400"/>
      <c r="J489" s="400"/>
      <c r="K489" s="400"/>
      <c r="L489" s="400"/>
      <c r="M489" s="400"/>
      <c r="N489" s="400"/>
      <c r="U489" s="401"/>
      <c r="V489" s="647"/>
      <c r="W489" s="402"/>
      <c r="X489" s="402"/>
      <c r="Y489" s="402"/>
      <c r="Z489" s="402"/>
      <c r="AA489" s="402"/>
      <c r="AB489" s="402"/>
      <c r="AC489" s="402"/>
      <c r="AD489" s="402"/>
      <c r="AE489" s="402"/>
      <c r="AF489" s="402"/>
      <c r="AG489" s="402"/>
      <c r="AH489" s="402"/>
      <c r="AI489" s="402"/>
      <c r="AJ489" s="402"/>
      <c r="AK489" s="402"/>
      <c r="AL489" s="403"/>
      <c r="AM489" s="648"/>
      <c r="AN489" s="648"/>
      <c r="AO489" s="648"/>
      <c r="AP489" s="648"/>
      <c r="AQ489" s="648"/>
      <c r="AR489" s="648"/>
      <c r="AS489" s="648"/>
      <c r="AT489" s="648"/>
      <c r="AU489" s="648"/>
      <c r="AV489" s="648"/>
      <c r="AW489" s="648"/>
      <c r="AX489" s="648"/>
      <c r="AY489" s="403"/>
      <c r="AZ489" s="404"/>
      <c r="BA489" s="363"/>
      <c r="BB489" s="363"/>
      <c r="BC489" s="363"/>
      <c r="BD489" s="363"/>
      <c r="BE489" s="363"/>
      <c r="BF489" s="363"/>
      <c r="BG489" s="363"/>
      <c r="BH489" s="363"/>
      <c r="BI489" s="363"/>
      <c r="BJ489" s="363"/>
    </row>
    <row r="490" spans="6:62" ht="93" customHeight="1" x14ac:dyDescent="0.3">
      <c r="F490" s="399"/>
      <c r="G490" s="400"/>
      <c r="H490" s="400"/>
      <c r="I490" s="400"/>
      <c r="J490" s="400"/>
      <c r="K490" s="400"/>
      <c r="L490" s="400"/>
      <c r="M490" s="400"/>
      <c r="N490" s="400"/>
      <c r="U490" s="401"/>
      <c r="V490" s="647"/>
      <c r="W490" s="402"/>
      <c r="X490" s="402"/>
      <c r="Y490" s="402"/>
      <c r="Z490" s="402"/>
      <c r="AA490" s="402"/>
      <c r="AB490" s="402"/>
      <c r="AC490" s="402"/>
      <c r="AD490" s="402"/>
      <c r="AE490" s="402"/>
      <c r="AF490" s="402"/>
      <c r="AG490" s="402"/>
      <c r="AH490" s="402"/>
      <c r="AI490" s="402"/>
      <c r="AJ490" s="402"/>
      <c r="AK490" s="402"/>
      <c r="AL490" s="403"/>
      <c r="AM490" s="648"/>
      <c r="AN490" s="648"/>
      <c r="AO490" s="648"/>
      <c r="AP490" s="648"/>
      <c r="AQ490" s="648"/>
      <c r="AR490" s="648"/>
      <c r="AS490" s="648"/>
      <c r="AT490" s="648"/>
      <c r="AU490" s="648"/>
      <c r="AV490" s="648"/>
      <c r="AW490" s="648"/>
      <c r="AX490" s="648"/>
      <c r="AY490" s="403"/>
      <c r="AZ490" s="404"/>
      <c r="BA490" s="363"/>
      <c r="BB490" s="363"/>
      <c r="BC490" s="363"/>
      <c r="BD490" s="363"/>
      <c r="BE490" s="363"/>
      <c r="BF490" s="363"/>
      <c r="BG490" s="363"/>
      <c r="BH490" s="363"/>
      <c r="BI490" s="363"/>
      <c r="BJ490" s="363"/>
    </row>
    <row r="491" spans="6:62" ht="93" customHeight="1" x14ac:dyDescent="0.3">
      <c r="F491" s="399"/>
      <c r="G491" s="400"/>
      <c r="H491" s="400"/>
      <c r="I491" s="400"/>
      <c r="J491" s="400"/>
      <c r="K491" s="400"/>
      <c r="L491" s="400"/>
      <c r="M491" s="400"/>
      <c r="N491" s="400"/>
      <c r="U491" s="401"/>
      <c r="V491" s="647"/>
      <c r="W491" s="402"/>
      <c r="X491" s="402"/>
      <c r="Y491" s="402"/>
      <c r="Z491" s="402"/>
      <c r="AA491" s="402"/>
      <c r="AB491" s="402"/>
      <c r="AC491" s="402"/>
      <c r="AD491" s="402"/>
      <c r="AE491" s="402"/>
      <c r="AF491" s="402"/>
      <c r="AG491" s="402"/>
      <c r="AH491" s="402"/>
      <c r="AI491" s="402"/>
      <c r="AJ491" s="402"/>
      <c r="AK491" s="402"/>
      <c r="AL491" s="403"/>
      <c r="AM491" s="648"/>
      <c r="AN491" s="648"/>
      <c r="AO491" s="648"/>
      <c r="AP491" s="648"/>
      <c r="AQ491" s="648"/>
      <c r="AR491" s="648"/>
      <c r="AS491" s="648"/>
      <c r="AT491" s="648"/>
      <c r="AU491" s="648"/>
      <c r="AV491" s="648"/>
      <c r="AW491" s="648"/>
      <c r="AX491" s="648"/>
      <c r="AY491" s="403"/>
      <c r="AZ491" s="404"/>
      <c r="BA491" s="363"/>
      <c r="BB491" s="363"/>
      <c r="BC491" s="363"/>
      <c r="BD491" s="363"/>
      <c r="BE491" s="363"/>
      <c r="BF491" s="363"/>
      <c r="BG491" s="363"/>
      <c r="BH491" s="363"/>
      <c r="BI491" s="363"/>
      <c r="BJ491" s="363"/>
    </row>
    <row r="492" spans="6:62" ht="93" customHeight="1" x14ac:dyDescent="0.3">
      <c r="F492" s="399"/>
      <c r="G492" s="400"/>
      <c r="H492" s="400"/>
      <c r="I492" s="400"/>
      <c r="J492" s="400"/>
      <c r="K492" s="400"/>
      <c r="L492" s="400"/>
      <c r="M492" s="400"/>
      <c r="N492" s="400"/>
      <c r="U492" s="401"/>
      <c r="V492" s="647"/>
      <c r="W492" s="402"/>
      <c r="X492" s="402"/>
      <c r="Y492" s="402"/>
      <c r="Z492" s="402"/>
      <c r="AA492" s="402"/>
      <c r="AB492" s="402"/>
      <c r="AC492" s="402"/>
      <c r="AD492" s="402"/>
      <c r="AE492" s="402"/>
      <c r="AF492" s="402"/>
      <c r="AG492" s="402"/>
      <c r="AH492" s="402"/>
      <c r="AI492" s="402"/>
      <c r="AJ492" s="402"/>
      <c r="AK492" s="402"/>
      <c r="AL492" s="403"/>
      <c r="AM492" s="648"/>
      <c r="AN492" s="648"/>
      <c r="AO492" s="648"/>
      <c r="AP492" s="648"/>
      <c r="AQ492" s="648"/>
      <c r="AR492" s="648"/>
      <c r="AS492" s="648"/>
      <c r="AT492" s="648"/>
      <c r="AU492" s="648"/>
      <c r="AV492" s="648"/>
      <c r="AW492" s="648"/>
      <c r="AX492" s="648"/>
      <c r="AY492" s="403"/>
      <c r="AZ492" s="404"/>
      <c r="BA492" s="363"/>
      <c r="BB492" s="363"/>
      <c r="BC492" s="363"/>
      <c r="BD492" s="363"/>
      <c r="BE492" s="363"/>
      <c r="BF492" s="363"/>
      <c r="BG492" s="363"/>
      <c r="BH492" s="363"/>
      <c r="BI492" s="363"/>
      <c r="BJ492" s="363"/>
    </row>
    <row r="493" spans="6:62" ht="93" customHeight="1" x14ac:dyDescent="0.3">
      <c r="F493" s="399"/>
      <c r="G493" s="400"/>
      <c r="H493" s="400"/>
      <c r="I493" s="400"/>
      <c r="J493" s="400"/>
      <c r="K493" s="400"/>
      <c r="L493" s="400"/>
      <c r="M493" s="400"/>
      <c r="N493" s="400"/>
      <c r="U493" s="401"/>
      <c r="V493" s="647"/>
      <c r="W493" s="402"/>
      <c r="X493" s="402"/>
      <c r="Y493" s="402"/>
      <c r="Z493" s="402"/>
      <c r="AA493" s="402"/>
      <c r="AB493" s="402"/>
      <c r="AC493" s="402"/>
      <c r="AD493" s="402"/>
      <c r="AE493" s="402"/>
      <c r="AF493" s="402"/>
      <c r="AG493" s="402"/>
      <c r="AH493" s="402"/>
      <c r="AI493" s="402"/>
      <c r="AJ493" s="402"/>
      <c r="AK493" s="402"/>
      <c r="AL493" s="403"/>
      <c r="AM493" s="648"/>
      <c r="AN493" s="648"/>
      <c r="AO493" s="648"/>
      <c r="AP493" s="648"/>
      <c r="AQ493" s="648"/>
      <c r="AR493" s="648"/>
      <c r="AS493" s="648"/>
      <c r="AT493" s="648"/>
      <c r="AU493" s="648"/>
      <c r="AV493" s="648"/>
      <c r="AW493" s="648"/>
      <c r="AX493" s="648"/>
      <c r="AY493" s="403"/>
      <c r="AZ493" s="404"/>
      <c r="BA493" s="363"/>
      <c r="BB493" s="363"/>
      <c r="BC493" s="363"/>
      <c r="BD493" s="363"/>
      <c r="BE493" s="363"/>
      <c r="BF493" s="363"/>
      <c r="BG493" s="363"/>
      <c r="BH493" s="363"/>
      <c r="BI493" s="363"/>
      <c r="BJ493" s="363"/>
    </row>
    <row r="494" spans="6:62" ht="93" customHeight="1" x14ac:dyDescent="0.3">
      <c r="F494" s="399"/>
      <c r="G494" s="400"/>
      <c r="H494" s="400"/>
      <c r="I494" s="400"/>
      <c r="J494" s="400"/>
      <c r="K494" s="400"/>
      <c r="L494" s="400"/>
      <c r="M494" s="400"/>
      <c r="N494" s="400"/>
      <c r="U494" s="401"/>
      <c r="V494" s="647"/>
      <c r="W494" s="402"/>
      <c r="X494" s="402"/>
      <c r="Y494" s="402"/>
      <c r="Z494" s="402"/>
      <c r="AA494" s="402"/>
      <c r="AB494" s="402"/>
      <c r="AC494" s="402"/>
      <c r="AD494" s="402"/>
      <c r="AE494" s="402"/>
      <c r="AF494" s="402"/>
      <c r="AG494" s="402"/>
      <c r="AH494" s="402"/>
      <c r="AI494" s="402"/>
      <c r="AJ494" s="402"/>
      <c r="AK494" s="402"/>
      <c r="AL494" s="403"/>
      <c r="AM494" s="648"/>
      <c r="AN494" s="648"/>
      <c r="AO494" s="648"/>
      <c r="AP494" s="648"/>
      <c r="AQ494" s="648"/>
      <c r="AR494" s="648"/>
      <c r="AS494" s="648"/>
      <c r="AT494" s="648"/>
      <c r="AU494" s="648"/>
      <c r="AV494" s="648"/>
      <c r="AW494" s="648"/>
      <c r="AX494" s="648"/>
      <c r="AY494" s="403"/>
      <c r="AZ494" s="404"/>
      <c r="BA494" s="363"/>
      <c r="BB494" s="363"/>
      <c r="BC494" s="363"/>
      <c r="BD494" s="363"/>
      <c r="BE494" s="363"/>
      <c r="BF494" s="363"/>
      <c r="BG494" s="363"/>
      <c r="BH494" s="363"/>
      <c r="BI494" s="363"/>
      <c r="BJ494" s="363"/>
    </row>
    <row r="495" spans="6:62" ht="93" customHeight="1" x14ac:dyDescent="0.3">
      <c r="F495" s="399"/>
      <c r="G495" s="400"/>
      <c r="H495" s="400"/>
      <c r="I495" s="400"/>
      <c r="J495" s="400"/>
      <c r="K495" s="400"/>
      <c r="L495" s="400"/>
      <c r="M495" s="400"/>
      <c r="N495" s="400"/>
      <c r="U495" s="401"/>
      <c r="V495" s="647"/>
      <c r="W495" s="402"/>
      <c r="X495" s="402"/>
      <c r="Y495" s="402"/>
      <c r="Z495" s="402"/>
      <c r="AA495" s="402"/>
      <c r="AB495" s="402"/>
      <c r="AC495" s="402"/>
      <c r="AD495" s="402"/>
      <c r="AE495" s="402"/>
      <c r="AF495" s="402"/>
      <c r="AG495" s="402"/>
      <c r="AH495" s="402"/>
      <c r="AI495" s="402"/>
      <c r="AJ495" s="402"/>
      <c r="AK495" s="402"/>
      <c r="AL495" s="403"/>
      <c r="AM495" s="648"/>
      <c r="AN495" s="648"/>
      <c r="AO495" s="648"/>
      <c r="AP495" s="648"/>
      <c r="AQ495" s="648"/>
      <c r="AR495" s="648"/>
      <c r="AS495" s="648"/>
      <c r="AT495" s="648"/>
      <c r="AU495" s="648"/>
      <c r="AV495" s="648"/>
      <c r="AW495" s="648"/>
      <c r="AX495" s="648"/>
      <c r="AY495" s="403"/>
      <c r="AZ495" s="404"/>
      <c r="BA495" s="363"/>
      <c r="BB495" s="363"/>
      <c r="BC495" s="363"/>
      <c r="BD495" s="363"/>
      <c r="BE495" s="363"/>
      <c r="BF495" s="363"/>
      <c r="BG495" s="363"/>
      <c r="BH495" s="363"/>
      <c r="BI495" s="363"/>
      <c r="BJ495" s="363"/>
    </row>
    <row r="496" spans="6:62" ht="93" customHeight="1" x14ac:dyDescent="0.3">
      <c r="F496" s="399"/>
      <c r="G496" s="400"/>
      <c r="H496" s="400"/>
      <c r="I496" s="400"/>
      <c r="J496" s="400"/>
      <c r="K496" s="400"/>
      <c r="L496" s="400"/>
      <c r="M496" s="400"/>
      <c r="N496" s="400"/>
      <c r="U496" s="401"/>
      <c r="V496" s="647"/>
      <c r="W496" s="402"/>
      <c r="X496" s="402"/>
      <c r="Y496" s="402"/>
      <c r="Z496" s="402"/>
      <c r="AA496" s="402"/>
      <c r="AB496" s="402"/>
      <c r="AC496" s="402"/>
      <c r="AD496" s="402"/>
      <c r="AE496" s="402"/>
      <c r="AF496" s="402"/>
      <c r="AG496" s="402"/>
      <c r="AH496" s="402"/>
      <c r="AI496" s="402"/>
      <c r="AJ496" s="402"/>
      <c r="AK496" s="402"/>
      <c r="AL496" s="403"/>
      <c r="AM496" s="648"/>
      <c r="AN496" s="648"/>
      <c r="AO496" s="648"/>
      <c r="AP496" s="648"/>
      <c r="AQ496" s="648"/>
      <c r="AR496" s="648"/>
      <c r="AS496" s="648"/>
      <c r="AT496" s="648"/>
      <c r="AU496" s="648"/>
      <c r="AV496" s="648"/>
      <c r="AW496" s="648"/>
      <c r="AX496" s="648"/>
      <c r="AY496" s="403"/>
      <c r="AZ496" s="404"/>
      <c r="BA496" s="363"/>
      <c r="BB496" s="363"/>
      <c r="BC496" s="363"/>
      <c r="BD496" s="363"/>
      <c r="BE496" s="363"/>
      <c r="BF496" s="363"/>
      <c r="BG496" s="363"/>
      <c r="BH496" s="363"/>
      <c r="BI496" s="363"/>
      <c r="BJ496" s="363"/>
    </row>
    <row r="497" spans="6:62" ht="93" customHeight="1" x14ac:dyDescent="0.3">
      <c r="F497" s="399"/>
      <c r="G497" s="400"/>
      <c r="H497" s="400"/>
      <c r="I497" s="400"/>
      <c r="J497" s="400"/>
      <c r="K497" s="400"/>
      <c r="L497" s="400"/>
      <c r="M497" s="400"/>
      <c r="N497" s="400"/>
      <c r="U497" s="401"/>
      <c r="V497" s="647"/>
      <c r="W497" s="402"/>
      <c r="X497" s="402"/>
      <c r="Y497" s="402"/>
      <c r="Z497" s="402"/>
      <c r="AA497" s="402"/>
      <c r="AB497" s="402"/>
      <c r="AC497" s="402"/>
      <c r="AD497" s="402"/>
      <c r="AE497" s="402"/>
      <c r="AF497" s="402"/>
      <c r="AG497" s="402"/>
      <c r="AH497" s="402"/>
      <c r="AI497" s="402"/>
      <c r="AJ497" s="402"/>
      <c r="AK497" s="402"/>
      <c r="AL497" s="403"/>
      <c r="AM497" s="648"/>
      <c r="AN497" s="648"/>
      <c r="AO497" s="648"/>
      <c r="AP497" s="648"/>
      <c r="AQ497" s="648"/>
      <c r="AR497" s="648"/>
      <c r="AS497" s="648"/>
      <c r="AT497" s="648"/>
      <c r="AU497" s="648"/>
      <c r="AV497" s="648"/>
      <c r="AW497" s="648"/>
      <c r="AX497" s="648"/>
      <c r="AY497" s="403"/>
      <c r="AZ497" s="404"/>
      <c r="BA497" s="363"/>
      <c r="BB497" s="363"/>
      <c r="BC497" s="363"/>
      <c r="BD497" s="363"/>
      <c r="BE497" s="363"/>
      <c r="BF497" s="363"/>
      <c r="BG497" s="363"/>
      <c r="BH497" s="363"/>
      <c r="BI497" s="363"/>
      <c r="BJ497" s="363"/>
    </row>
    <row r="498" spans="6:62" ht="93" customHeight="1" x14ac:dyDescent="0.3">
      <c r="F498" s="399"/>
      <c r="G498" s="400"/>
      <c r="H498" s="400"/>
      <c r="I498" s="400"/>
      <c r="J498" s="400"/>
      <c r="K498" s="400"/>
      <c r="L498" s="400"/>
      <c r="M498" s="400"/>
      <c r="N498" s="400"/>
      <c r="U498" s="401"/>
      <c r="V498" s="647"/>
      <c r="W498" s="402"/>
      <c r="X498" s="402"/>
      <c r="Y498" s="402"/>
      <c r="Z498" s="402"/>
      <c r="AA498" s="402"/>
      <c r="AB498" s="402"/>
      <c r="AC498" s="402"/>
      <c r="AD498" s="402"/>
      <c r="AE498" s="402"/>
      <c r="AF498" s="402"/>
      <c r="AG498" s="402"/>
      <c r="AH498" s="402"/>
      <c r="AI498" s="402"/>
      <c r="AJ498" s="402"/>
      <c r="AK498" s="402"/>
      <c r="AL498" s="403"/>
      <c r="AM498" s="648"/>
      <c r="AN498" s="648"/>
      <c r="AO498" s="648"/>
      <c r="AP498" s="648"/>
      <c r="AQ498" s="648"/>
      <c r="AR498" s="648"/>
      <c r="AS498" s="648"/>
      <c r="AT498" s="648"/>
      <c r="AU498" s="648"/>
      <c r="AV498" s="648"/>
      <c r="AW498" s="648"/>
      <c r="AX498" s="648"/>
      <c r="AY498" s="403"/>
      <c r="AZ498" s="404"/>
      <c r="BA498" s="363"/>
      <c r="BB498" s="363"/>
      <c r="BC498" s="363"/>
      <c r="BD498" s="363"/>
      <c r="BE498" s="363"/>
      <c r="BF498" s="363"/>
      <c r="BG498" s="363"/>
      <c r="BH498" s="363"/>
      <c r="BI498" s="363"/>
      <c r="BJ498" s="363"/>
    </row>
    <row r="499" spans="6:62" ht="93" customHeight="1" x14ac:dyDescent="0.3">
      <c r="F499" s="399"/>
      <c r="G499" s="400"/>
      <c r="H499" s="400"/>
      <c r="I499" s="400"/>
      <c r="J499" s="400"/>
      <c r="K499" s="400"/>
      <c r="L499" s="400"/>
      <c r="M499" s="400"/>
      <c r="N499" s="400"/>
      <c r="U499" s="401"/>
      <c r="V499" s="647"/>
      <c r="W499" s="402"/>
      <c r="X499" s="402"/>
      <c r="Y499" s="402"/>
      <c r="Z499" s="402"/>
      <c r="AA499" s="402"/>
      <c r="AB499" s="402"/>
      <c r="AC499" s="402"/>
      <c r="AD499" s="402"/>
      <c r="AE499" s="402"/>
      <c r="AF499" s="402"/>
      <c r="AG499" s="402"/>
      <c r="AH499" s="402"/>
      <c r="AI499" s="402"/>
      <c r="AJ499" s="402"/>
      <c r="AK499" s="402"/>
      <c r="AL499" s="403"/>
      <c r="AM499" s="648"/>
      <c r="AN499" s="648"/>
      <c r="AO499" s="648"/>
      <c r="AP499" s="648"/>
      <c r="AQ499" s="648"/>
      <c r="AR499" s="648"/>
      <c r="AS499" s="648"/>
      <c r="AT499" s="648"/>
      <c r="AU499" s="648"/>
      <c r="AV499" s="648"/>
      <c r="AW499" s="648"/>
      <c r="AX499" s="648"/>
      <c r="AY499" s="403"/>
      <c r="AZ499" s="404"/>
      <c r="BA499" s="363"/>
      <c r="BB499" s="363"/>
      <c r="BC499" s="363"/>
      <c r="BD499" s="363"/>
      <c r="BE499" s="363"/>
      <c r="BF499" s="363"/>
      <c r="BG499" s="363"/>
      <c r="BH499" s="363"/>
      <c r="BI499" s="363"/>
      <c r="BJ499" s="363"/>
    </row>
    <row r="500" spans="6:62" ht="93" customHeight="1" x14ac:dyDescent="0.3">
      <c r="F500" s="399"/>
      <c r="G500" s="400"/>
      <c r="H500" s="400"/>
      <c r="I500" s="400"/>
      <c r="J500" s="400"/>
      <c r="K500" s="400"/>
      <c r="L500" s="400"/>
      <c r="M500" s="400"/>
      <c r="N500" s="400"/>
      <c r="U500" s="401"/>
      <c r="V500" s="647"/>
      <c r="W500" s="402"/>
      <c r="X500" s="402"/>
      <c r="Y500" s="402"/>
      <c r="Z500" s="402"/>
      <c r="AA500" s="402"/>
      <c r="AB500" s="402"/>
      <c r="AC500" s="402"/>
      <c r="AD500" s="402"/>
      <c r="AE500" s="402"/>
      <c r="AF500" s="402"/>
      <c r="AG500" s="402"/>
      <c r="AH500" s="402"/>
      <c r="AI500" s="402"/>
      <c r="AJ500" s="402"/>
      <c r="AK500" s="402"/>
      <c r="AL500" s="403"/>
      <c r="AM500" s="648"/>
      <c r="AN500" s="648"/>
      <c r="AO500" s="648"/>
      <c r="AP500" s="648"/>
      <c r="AQ500" s="648"/>
      <c r="AR500" s="648"/>
      <c r="AS500" s="648"/>
      <c r="AT500" s="648"/>
      <c r="AU500" s="648"/>
      <c r="AV500" s="648"/>
      <c r="AW500" s="648"/>
      <c r="AX500" s="648"/>
      <c r="AY500" s="403"/>
      <c r="AZ500" s="404"/>
      <c r="BA500" s="363"/>
      <c r="BB500" s="363"/>
      <c r="BC500" s="363"/>
      <c r="BD500" s="363"/>
      <c r="BE500" s="363"/>
      <c r="BF500" s="363"/>
      <c r="BG500" s="363"/>
      <c r="BH500" s="363"/>
      <c r="BI500" s="363"/>
      <c r="BJ500" s="363"/>
    </row>
    <row r="501" spans="6:62" ht="93" customHeight="1" x14ac:dyDescent="0.3">
      <c r="F501" s="399"/>
      <c r="G501" s="400"/>
      <c r="H501" s="400"/>
      <c r="I501" s="400"/>
      <c r="J501" s="400"/>
      <c r="K501" s="400"/>
      <c r="L501" s="400"/>
      <c r="M501" s="400"/>
      <c r="N501" s="400"/>
      <c r="U501" s="401"/>
      <c r="V501" s="647"/>
      <c r="W501" s="402"/>
      <c r="X501" s="402"/>
      <c r="Y501" s="402"/>
      <c r="Z501" s="402"/>
      <c r="AA501" s="402"/>
      <c r="AB501" s="402"/>
      <c r="AC501" s="402"/>
      <c r="AD501" s="402"/>
      <c r="AE501" s="402"/>
      <c r="AF501" s="402"/>
      <c r="AG501" s="402"/>
      <c r="AH501" s="402"/>
      <c r="AI501" s="402"/>
      <c r="AJ501" s="402"/>
      <c r="AK501" s="402"/>
      <c r="AL501" s="403"/>
      <c r="AM501" s="648"/>
      <c r="AN501" s="648"/>
      <c r="AO501" s="648"/>
      <c r="AP501" s="648"/>
      <c r="AQ501" s="648"/>
      <c r="AR501" s="648"/>
      <c r="AS501" s="648"/>
      <c r="AT501" s="648"/>
      <c r="AU501" s="648"/>
      <c r="AV501" s="648"/>
      <c r="AW501" s="648"/>
      <c r="AX501" s="648"/>
      <c r="AY501" s="403"/>
      <c r="AZ501" s="404"/>
      <c r="BA501" s="363"/>
      <c r="BB501" s="363"/>
      <c r="BC501" s="363"/>
      <c r="BD501" s="363"/>
      <c r="BE501" s="363"/>
      <c r="BF501" s="363"/>
      <c r="BG501" s="363"/>
      <c r="BH501" s="363"/>
      <c r="BI501" s="363"/>
      <c r="BJ501" s="363"/>
    </row>
    <row r="502" spans="6:62" ht="93" customHeight="1" x14ac:dyDescent="0.3">
      <c r="F502" s="399"/>
      <c r="G502" s="400"/>
      <c r="H502" s="400"/>
      <c r="I502" s="400"/>
      <c r="J502" s="400"/>
      <c r="K502" s="400"/>
      <c r="L502" s="400"/>
      <c r="M502" s="400"/>
      <c r="N502" s="400"/>
      <c r="U502" s="401"/>
      <c r="V502" s="647"/>
      <c r="W502" s="402"/>
      <c r="X502" s="402"/>
      <c r="Y502" s="402"/>
      <c r="Z502" s="402"/>
      <c r="AA502" s="402"/>
      <c r="AB502" s="402"/>
      <c r="AC502" s="402"/>
      <c r="AD502" s="402"/>
      <c r="AE502" s="402"/>
      <c r="AF502" s="402"/>
      <c r="AG502" s="402"/>
      <c r="AH502" s="402"/>
      <c r="AI502" s="402"/>
      <c r="AJ502" s="402"/>
      <c r="AK502" s="402"/>
      <c r="AL502" s="403"/>
      <c r="AM502" s="648"/>
      <c r="AN502" s="648"/>
      <c r="AO502" s="648"/>
      <c r="AP502" s="648"/>
      <c r="AQ502" s="648"/>
      <c r="AR502" s="648"/>
      <c r="AS502" s="648"/>
      <c r="AT502" s="648"/>
      <c r="AU502" s="648"/>
      <c r="AV502" s="648"/>
      <c r="AW502" s="648"/>
      <c r="AX502" s="648"/>
      <c r="AY502" s="403"/>
      <c r="AZ502" s="404"/>
      <c r="BA502" s="363"/>
      <c r="BB502" s="363"/>
      <c r="BC502" s="363"/>
      <c r="BD502" s="363"/>
      <c r="BE502" s="363"/>
      <c r="BF502" s="363"/>
      <c r="BG502" s="363"/>
      <c r="BH502" s="363"/>
      <c r="BI502" s="363"/>
      <c r="BJ502" s="363"/>
    </row>
    <row r="503" spans="6:62" ht="93" customHeight="1" x14ac:dyDescent="0.3">
      <c r="F503" s="399"/>
      <c r="G503" s="400"/>
      <c r="H503" s="400"/>
      <c r="I503" s="400"/>
      <c r="J503" s="400"/>
      <c r="K503" s="400"/>
      <c r="L503" s="400"/>
      <c r="M503" s="400"/>
      <c r="N503" s="400"/>
      <c r="U503" s="401"/>
      <c r="V503" s="647"/>
      <c r="W503" s="402"/>
      <c r="X503" s="402"/>
      <c r="Y503" s="402"/>
      <c r="Z503" s="402"/>
      <c r="AA503" s="402"/>
      <c r="AB503" s="402"/>
      <c r="AC503" s="402"/>
      <c r="AD503" s="402"/>
      <c r="AE503" s="402"/>
      <c r="AF503" s="402"/>
      <c r="AG503" s="402"/>
      <c r="AH503" s="402"/>
      <c r="AI503" s="402"/>
      <c r="AJ503" s="402"/>
      <c r="AK503" s="402"/>
      <c r="AL503" s="403"/>
      <c r="AM503" s="648"/>
      <c r="AN503" s="648"/>
      <c r="AO503" s="648"/>
      <c r="AP503" s="648"/>
      <c r="AQ503" s="648"/>
      <c r="AR503" s="648"/>
      <c r="AS503" s="648"/>
      <c r="AT503" s="648"/>
      <c r="AU503" s="648"/>
      <c r="AV503" s="648"/>
      <c r="AW503" s="648"/>
      <c r="AX503" s="648"/>
      <c r="AY503" s="403"/>
      <c r="AZ503" s="404"/>
      <c r="BA503" s="363"/>
      <c r="BB503" s="363"/>
      <c r="BC503" s="363"/>
      <c r="BD503" s="363"/>
      <c r="BE503" s="363"/>
      <c r="BF503" s="363"/>
      <c r="BG503" s="363"/>
      <c r="BH503" s="363"/>
      <c r="BI503" s="363"/>
      <c r="BJ503" s="363"/>
    </row>
    <row r="504" spans="6:62" ht="93" customHeight="1" x14ac:dyDescent="0.3">
      <c r="F504" s="399"/>
      <c r="G504" s="400"/>
      <c r="H504" s="400"/>
      <c r="I504" s="400"/>
      <c r="J504" s="400"/>
      <c r="K504" s="400"/>
      <c r="L504" s="400"/>
      <c r="M504" s="400"/>
      <c r="N504" s="400"/>
      <c r="U504" s="401"/>
      <c r="V504" s="647"/>
      <c r="W504" s="402"/>
      <c r="X504" s="402"/>
      <c r="Y504" s="402"/>
      <c r="Z504" s="402"/>
      <c r="AA504" s="402"/>
      <c r="AB504" s="402"/>
      <c r="AC504" s="402"/>
      <c r="AD504" s="402"/>
      <c r="AE504" s="402"/>
      <c r="AF504" s="402"/>
      <c r="AG504" s="402"/>
      <c r="AH504" s="402"/>
      <c r="AI504" s="402"/>
      <c r="AJ504" s="402"/>
      <c r="AK504" s="402"/>
      <c r="AL504" s="403"/>
      <c r="AM504" s="648"/>
      <c r="AN504" s="648"/>
      <c r="AO504" s="648"/>
      <c r="AP504" s="648"/>
      <c r="AQ504" s="648"/>
      <c r="AR504" s="648"/>
      <c r="AS504" s="648"/>
      <c r="AT504" s="648"/>
      <c r="AU504" s="648"/>
      <c r="AV504" s="648"/>
      <c r="AW504" s="648"/>
      <c r="AX504" s="648"/>
      <c r="AY504" s="403"/>
      <c r="AZ504" s="404"/>
      <c r="BA504" s="363"/>
      <c r="BB504" s="363"/>
      <c r="BC504" s="363"/>
      <c r="BD504" s="363"/>
      <c r="BE504" s="363"/>
      <c r="BF504" s="363"/>
      <c r="BG504" s="363"/>
      <c r="BH504" s="363"/>
      <c r="BI504" s="363"/>
      <c r="BJ504" s="363"/>
    </row>
    <row r="505" spans="6:62" ht="93" customHeight="1" x14ac:dyDescent="0.3">
      <c r="F505" s="399"/>
      <c r="G505" s="400"/>
      <c r="H505" s="400"/>
      <c r="I505" s="400"/>
      <c r="J505" s="400"/>
      <c r="K505" s="400"/>
      <c r="L505" s="400"/>
      <c r="M505" s="400"/>
      <c r="N505" s="400"/>
      <c r="U505" s="401"/>
      <c r="V505" s="647"/>
      <c r="W505" s="402"/>
      <c r="X505" s="402"/>
      <c r="Y505" s="402"/>
      <c r="Z505" s="402"/>
      <c r="AA505" s="402"/>
      <c r="AB505" s="402"/>
      <c r="AC505" s="402"/>
      <c r="AD505" s="402"/>
      <c r="AE505" s="402"/>
      <c r="AF505" s="402"/>
      <c r="AG505" s="402"/>
      <c r="AH505" s="402"/>
      <c r="AI505" s="402"/>
      <c r="AJ505" s="402"/>
      <c r="AK505" s="402"/>
      <c r="AL505" s="403"/>
      <c r="AM505" s="648"/>
      <c r="AN505" s="648"/>
      <c r="AO505" s="648"/>
      <c r="AP505" s="648"/>
      <c r="AQ505" s="648"/>
      <c r="AR505" s="648"/>
      <c r="AS505" s="648"/>
      <c r="AT505" s="648"/>
      <c r="AU505" s="648"/>
      <c r="AV505" s="648"/>
      <c r="AW505" s="648"/>
      <c r="AX505" s="648"/>
      <c r="AY505" s="403"/>
      <c r="AZ505" s="404"/>
      <c r="BA505" s="363"/>
      <c r="BB505" s="363"/>
      <c r="BC505" s="363"/>
      <c r="BD505" s="363"/>
      <c r="BE505" s="363"/>
      <c r="BF505" s="363"/>
      <c r="BG505" s="363"/>
      <c r="BH505" s="363"/>
      <c r="BI505" s="363"/>
      <c r="BJ505" s="363"/>
    </row>
    <row r="506" spans="6:62" ht="93" customHeight="1" x14ac:dyDescent="0.3">
      <c r="F506" s="399"/>
      <c r="G506" s="400"/>
      <c r="H506" s="400"/>
      <c r="I506" s="400"/>
      <c r="J506" s="400"/>
      <c r="K506" s="400"/>
      <c r="L506" s="400"/>
      <c r="M506" s="400"/>
      <c r="N506" s="400"/>
      <c r="U506" s="401"/>
      <c r="V506" s="647"/>
      <c r="W506" s="402"/>
      <c r="X506" s="402"/>
      <c r="Y506" s="402"/>
      <c r="Z506" s="402"/>
      <c r="AA506" s="402"/>
      <c r="AB506" s="402"/>
      <c r="AC506" s="402"/>
      <c r="AD506" s="402"/>
      <c r="AE506" s="402"/>
      <c r="AF506" s="402"/>
      <c r="AG506" s="402"/>
      <c r="AH506" s="402"/>
      <c r="AI506" s="402"/>
      <c r="AJ506" s="402"/>
      <c r="AK506" s="402"/>
      <c r="AL506" s="403"/>
      <c r="AM506" s="648"/>
      <c r="AN506" s="648"/>
      <c r="AO506" s="648"/>
      <c r="AP506" s="648"/>
      <c r="AQ506" s="648"/>
      <c r="AR506" s="648"/>
      <c r="AS506" s="648"/>
      <c r="AT506" s="648"/>
      <c r="AU506" s="648"/>
      <c r="AV506" s="648"/>
      <c r="AW506" s="648"/>
      <c r="AX506" s="648"/>
      <c r="AY506" s="403"/>
      <c r="AZ506" s="404"/>
      <c r="BA506" s="363"/>
      <c r="BB506" s="363"/>
      <c r="BC506" s="363"/>
      <c r="BD506" s="363"/>
      <c r="BE506" s="363"/>
      <c r="BF506" s="363"/>
      <c r="BG506" s="363"/>
      <c r="BH506" s="363"/>
      <c r="BI506" s="363"/>
      <c r="BJ506" s="363"/>
    </row>
    <row r="507" spans="6:62" ht="93" customHeight="1" x14ac:dyDescent="0.3">
      <c r="F507" s="399"/>
      <c r="G507" s="400"/>
      <c r="H507" s="400"/>
      <c r="I507" s="400"/>
      <c r="J507" s="400"/>
      <c r="K507" s="400"/>
      <c r="L507" s="400"/>
      <c r="M507" s="400"/>
      <c r="N507" s="400"/>
      <c r="U507" s="401"/>
      <c r="V507" s="647"/>
      <c r="W507" s="402"/>
      <c r="X507" s="402"/>
      <c r="Y507" s="402"/>
      <c r="Z507" s="402"/>
      <c r="AA507" s="402"/>
      <c r="AB507" s="402"/>
      <c r="AC507" s="402"/>
      <c r="AD507" s="402"/>
      <c r="AE507" s="402"/>
      <c r="AF507" s="402"/>
      <c r="AG507" s="402"/>
      <c r="AH507" s="402"/>
      <c r="AI507" s="402"/>
      <c r="AJ507" s="402"/>
      <c r="AK507" s="402"/>
      <c r="AL507" s="403"/>
      <c r="AM507" s="648"/>
      <c r="AN507" s="648"/>
      <c r="AO507" s="648"/>
      <c r="AP507" s="648"/>
      <c r="AQ507" s="648"/>
      <c r="AR507" s="648"/>
      <c r="AS507" s="648"/>
      <c r="AT507" s="648"/>
      <c r="AU507" s="648"/>
      <c r="AV507" s="648"/>
      <c r="AW507" s="648"/>
      <c r="AX507" s="648"/>
      <c r="AY507" s="403"/>
      <c r="AZ507" s="404"/>
      <c r="BA507" s="363"/>
      <c r="BB507" s="363"/>
      <c r="BC507" s="363"/>
      <c r="BD507" s="363"/>
      <c r="BE507" s="363"/>
      <c r="BF507" s="363"/>
      <c r="BG507" s="363"/>
      <c r="BH507" s="363"/>
      <c r="BI507" s="363"/>
      <c r="BJ507" s="363"/>
    </row>
    <row r="508" spans="6:62" ht="93" customHeight="1" x14ac:dyDescent="0.3">
      <c r="F508" s="399"/>
      <c r="G508" s="400"/>
      <c r="H508" s="400"/>
      <c r="I508" s="400"/>
      <c r="J508" s="400"/>
      <c r="K508" s="400"/>
      <c r="L508" s="400"/>
      <c r="M508" s="400"/>
      <c r="N508" s="400"/>
      <c r="U508" s="401"/>
      <c r="V508" s="647"/>
      <c r="W508" s="402"/>
      <c r="X508" s="402"/>
      <c r="Y508" s="402"/>
      <c r="Z508" s="402"/>
      <c r="AA508" s="402"/>
      <c r="AB508" s="402"/>
      <c r="AC508" s="402"/>
      <c r="AD508" s="402"/>
      <c r="AE508" s="402"/>
      <c r="AF508" s="402"/>
      <c r="AG508" s="402"/>
      <c r="AH508" s="402"/>
      <c r="AI508" s="402"/>
      <c r="AJ508" s="402"/>
      <c r="AK508" s="402"/>
      <c r="AL508" s="403"/>
      <c r="AM508" s="648"/>
      <c r="AN508" s="648"/>
      <c r="AO508" s="648"/>
      <c r="AP508" s="648"/>
      <c r="AQ508" s="648"/>
      <c r="AR508" s="648"/>
      <c r="AS508" s="648"/>
      <c r="AT508" s="648"/>
      <c r="AU508" s="648"/>
      <c r="AV508" s="648"/>
      <c r="AW508" s="648"/>
      <c r="AX508" s="648"/>
      <c r="AY508" s="403"/>
      <c r="AZ508" s="404"/>
      <c r="BA508" s="363"/>
      <c r="BB508" s="363"/>
      <c r="BC508" s="363"/>
      <c r="BD508" s="363"/>
      <c r="BE508" s="363"/>
      <c r="BF508" s="363"/>
      <c r="BG508" s="363"/>
      <c r="BH508" s="363"/>
      <c r="BI508" s="363"/>
      <c r="BJ508" s="363"/>
    </row>
    <row r="509" spans="6:62" ht="93" customHeight="1" x14ac:dyDescent="0.3">
      <c r="F509" s="399"/>
      <c r="G509" s="400"/>
      <c r="H509" s="400"/>
      <c r="I509" s="400"/>
      <c r="J509" s="400"/>
      <c r="K509" s="400"/>
      <c r="L509" s="400"/>
      <c r="M509" s="400"/>
      <c r="N509" s="400"/>
      <c r="U509" s="401"/>
      <c r="V509" s="647"/>
      <c r="W509" s="402"/>
      <c r="X509" s="402"/>
      <c r="Y509" s="402"/>
      <c r="Z509" s="402"/>
      <c r="AA509" s="402"/>
      <c r="AB509" s="402"/>
      <c r="AC509" s="402"/>
      <c r="AD509" s="402"/>
      <c r="AE509" s="402"/>
      <c r="AF509" s="402"/>
      <c r="AG509" s="402"/>
      <c r="AH509" s="402"/>
      <c r="AI509" s="402"/>
      <c r="AJ509" s="402"/>
      <c r="AK509" s="402"/>
      <c r="AL509" s="403"/>
      <c r="AM509" s="648"/>
      <c r="AN509" s="648"/>
      <c r="AO509" s="648"/>
      <c r="AP509" s="648"/>
      <c r="AQ509" s="648"/>
      <c r="AR509" s="648"/>
      <c r="AS509" s="648"/>
      <c r="AT509" s="648"/>
      <c r="AU509" s="648"/>
      <c r="AV509" s="648"/>
      <c r="AW509" s="648"/>
      <c r="AX509" s="648"/>
      <c r="AY509" s="403"/>
      <c r="AZ509" s="404"/>
      <c r="BA509" s="363"/>
      <c r="BB509" s="363"/>
      <c r="BC509" s="363"/>
      <c r="BD509" s="363"/>
      <c r="BE509" s="363"/>
      <c r="BF509" s="363"/>
      <c r="BG509" s="363"/>
      <c r="BH509" s="363"/>
      <c r="BI509" s="363"/>
      <c r="BJ509" s="363"/>
    </row>
    <row r="510" spans="6:62" ht="93" customHeight="1" x14ac:dyDescent="0.3">
      <c r="F510" s="399"/>
      <c r="G510" s="400"/>
      <c r="H510" s="400"/>
      <c r="I510" s="400"/>
      <c r="J510" s="400"/>
      <c r="K510" s="400"/>
      <c r="L510" s="400"/>
      <c r="M510" s="400"/>
      <c r="N510" s="400"/>
      <c r="U510" s="401"/>
      <c r="V510" s="647"/>
      <c r="W510" s="402"/>
      <c r="X510" s="402"/>
      <c r="Y510" s="402"/>
      <c r="Z510" s="402"/>
      <c r="AA510" s="402"/>
      <c r="AB510" s="402"/>
      <c r="AC510" s="402"/>
      <c r="AD510" s="402"/>
      <c r="AE510" s="402"/>
      <c r="AF510" s="402"/>
      <c r="AG510" s="402"/>
      <c r="AH510" s="402"/>
      <c r="AI510" s="402"/>
      <c r="AJ510" s="402"/>
      <c r="AK510" s="402"/>
      <c r="AL510" s="403"/>
      <c r="AM510" s="648"/>
      <c r="AN510" s="648"/>
      <c r="AO510" s="648"/>
      <c r="AP510" s="648"/>
      <c r="AQ510" s="648"/>
      <c r="AR510" s="648"/>
      <c r="AS510" s="648"/>
      <c r="AT510" s="648"/>
      <c r="AU510" s="648"/>
      <c r="AV510" s="648"/>
      <c r="AW510" s="648"/>
      <c r="AX510" s="648"/>
      <c r="AY510" s="403"/>
      <c r="AZ510" s="404"/>
      <c r="BA510" s="363"/>
      <c r="BB510" s="363"/>
      <c r="BC510" s="363"/>
      <c r="BD510" s="363"/>
      <c r="BE510" s="363"/>
      <c r="BF510" s="363"/>
      <c r="BG510" s="363"/>
      <c r="BH510" s="363"/>
      <c r="BI510" s="363"/>
      <c r="BJ510" s="363"/>
    </row>
    <row r="511" spans="6:62" ht="93" customHeight="1" x14ac:dyDescent="0.3">
      <c r="F511" s="399"/>
      <c r="G511" s="400"/>
      <c r="H511" s="400"/>
      <c r="I511" s="400"/>
      <c r="J511" s="400"/>
      <c r="K511" s="400"/>
      <c r="L511" s="400"/>
      <c r="M511" s="400"/>
      <c r="N511" s="400"/>
      <c r="U511" s="401"/>
      <c r="V511" s="647"/>
      <c r="W511" s="402"/>
      <c r="X511" s="402"/>
      <c r="Y511" s="402"/>
      <c r="Z511" s="402"/>
      <c r="AA511" s="402"/>
      <c r="AB511" s="402"/>
      <c r="AC511" s="402"/>
      <c r="AD511" s="402"/>
      <c r="AE511" s="402"/>
      <c r="AF511" s="402"/>
      <c r="AG511" s="402"/>
      <c r="AH511" s="402"/>
      <c r="AI511" s="402"/>
      <c r="AJ511" s="402"/>
      <c r="AK511" s="402"/>
      <c r="AL511" s="403"/>
      <c r="AM511" s="648"/>
      <c r="AN511" s="648"/>
      <c r="AO511" s="648"/>
      <c r="AP511" s="648"/>
      <c r="AQ511" s="648"/>
      <c r="AR511" s="648"/>
      <c r="AS511" s="648"/>
      <c r="AT511" s="648"/>
      <c r="AU511" s="648"/>
      <c r="AV511" s="648"/>
      <c r="AW511" s="648"/>
      <c r="AX511" s="648"/>
      <c r="AY511" s="403"/>
      <c r="AZ511" s="404"/>
      <c r="BA511" s="363"/>
      <c r="BB511" s="363"/>
      <c r="BC511" s="363"/>
      <c r="BD511" s="363"/>
      <c r="BE511" s="363"/>
      <c r="BF511" s="363"/>
      <c r="BG511" s="363"/>
      <c r="BH511" s="363"/>
      <c r="BI511" s="363"/>
      <c r="BJ511" s="363"/>
    </row>
    <row r="512" spans="6:62" ht="93" customHeight="1" x14ac:dyDescent="0.3">
      <c r="F512" s="399"/>
      <c r="G512" s="400"/>
      <c r="H512" s="400"/>
      <c r="I512" s="400"/>
      <c r="J512" s="400"/>
      <c r="K512" s="400"/>
      <c r="L512" s="400"/>
      <c r="M512" s="400"/>
      <c r="N512" s="400"/>
      <c r="U512" s="401"/>
      <c r="V512" s="647"/>
      <c r="W512" s="402"/>
      <c r="X512" s="402"/>
      <c r="Y512" s="402"/>
      <c r="Z512" s="402"/>
      <c r="AA512" s="402"/>
      <c r="AB512" s="402"/>
      <c r="AC512" s="402"/>
      <c r="AD512" s="402"/>
      <c r="AE512" s="402"/>
      <c r="AF512" s="402"/>
      <c r="AG512" s="402"/>
      <c r="AH512" s="402"/>
      <c r="AI512" s="402"/>
      <c r="AJ512" s="402"/>
      <c r="AK512" s="402"/>
      <c r="AL512" s="403"/>
      <c r="AM512" s="648"/>
      <c r="AN512" s="648"/>
      <c r="AO512" s="648"/>
      <c r="AP512" s="648"/>
      <c r="AQ512" s="648"/>
      <c r="AR512" s="648"/>
      <c r="AS512" s="648"/>
      <c r="AT512" s="648"/>
      <c r="AU512" s="648"/>
      <c r="AV512" s="648"/>
      <c r="AW512" s="648"/>
      <c r="AX512" s="648"/>
      <c r="AY512" s="403"/>
      <c r="AZ512" s="404"/>
      <c r="BA512" s="363"/>
      <c r="BB512" s="363"/>
      <c r="BC512" s="363"/>
      <c r="BD512" s="363"/>
      <c r="BE512" s="363"/>
      <c r="BF512" s="363"/>
      <c r="BG512" s="363"/>
      <c r="BH512" s="363"/>
      <c r="BI512" s="363"/>
      <c r="BJ512" s="363"/>
    </row>
    <row r="513" spans="6:62" ht="93" customHeight="1" x14ac:dyDescent="0.3">
      <c r="F513" s="399"/>
      <c r="G513" s="400"/>
      <c r="H513" s="400"/>
      <c r="I513" s="400"/>
      <c r="J513" s="400"/>
      <c r="K513" s="400"/>
      <c r="L513" s="400"/>
      <c r="M513" s="400"/>
      <c r="N513" s="400"/>
      <c r="U513" s="401"/>
      <c r="V513" s="647"/>
      <c r="W513" s="402"/>
      <c r="X513" s="402"/>
      <c r="Y513" s="402"/>
      <c r="Z513" s="402"/>
      <c r="AA513" s="402"/>
      <c r="AB513" s="402"/>
      <c r="AC513" s="402"/>
      <c r="AD513" s="402"/>
      <c r="AE513" s="402"/>
      <c r="AF513" s="402"/>
      <c r="AG513" s="402"/>
      <c r="AH513" s="402"/>
      <c r="AI513" s="402"/>
      <c r="AJ513" s="402"/>
      <c r="AK513" s="402"/>
      <c r="AL513" s="403"/>
      <c r="AM513" s="648"/>
      <c r="AN513" s="648"/>
      <c r="AO513" s="648"/>
      <c r="AP513" s="648"/>
      <c r="AQ513" s="648"/>
      <c r="AR513" s="648"/>
      <c r="AS513" s="648"/>
      <c r="AT513" s="648"/>
      <c r="AU513" s="648"/>
      <c r="AV513" s="648"/>
      <c r="AW513" s="648"/>
      <c r="AX513" s="648"/>
      <c r="AY513" s="403"/>
      <c r="AZ513" s="404"/>
      <c r="BA513" s="363"/>
      <c r="BB513" s="363"/>
      <c r="BC513" s="363"/>
      <c r="BD513" s="363"/>
      <c r="BE513" s="363"/>
      <c r="BF513" s="363"/>
      <c r="BG513" s="363"/>
      <c r="BH513" s="363"/>
      <c r="BI513" s="363"/>
      <c r="BJ513" s="363"/>
    </row>
    <row r="514" spans="6:62" ht="93" customHeight="1" x14ac:dyDescent="0.3">
      <c r="F514" s="399"/>
      <c r="G514" s="400"/>
      <c r="H514" s="400"/>
      <c r="I514" s="400"/>
      <c r="J514" s="400"/>
      <c r="K514" s="400"/>
      <c r="L514" s="400"/>
      <c r="M514" s="400"/>
      <c r="N514" s="400"/>
      <c r="U514" s="401"/>
      <c r="V514" s="647"/>
      <c r="W514" s="402"/>
      <c r="X514" s="402"/>
      <c r="Y514" s="402"/>
      <c r="Z514" s="402"/>
      <c r="AA514" s="402"/>
      <c r="AB514" s="402"/>
      <c r="AC514" s="402"/>
      <c r="AD514" s="402"/>
      <c r="AE514" s="402"/>
      <c r="AF514" s="402"/>
      <c r="AG514" s="402"/>
      <c r="AH514" s="402"/>
      <c r="AI514" s="402"/>
      <c r="AJ514" s="402"/>
      <c r="AK514" s="402"/>
      <c r="AL514" s="403"/>
      <c r="AM514" s="648"/>
      <c r="AN514" s="648"/>
      <c r="AO514" s="648"/>
      <c r="AP514" s="648"/>
      <c r="AQ514" s="648"/>
      <c r="AR514" s="648"/>
      <c r="AS514" s="648"/>
      <c r="AT514" s="648"/>
      <c r="AU514" s="648"/>
      <c r="AV514" s="648"/>
      <c r="AW514" s="648"/>
      <c r="AX514" s="648"/>
      <c r="AY514" s="403"/>
      <c r="AZ514" s="404"/>
      <c r="BA514" s="363"/>
      <c r="BB514" s="363"/>
      <c r="BC514" s="363"/>
      <c r="BD514" s="363"/>
      <c r="BE514" s="363"/>
      <c r="BF514" s="363"/>
      <c r="BG514" s="363"/>
      <c r="BH514" s="363"/>
      <c r="BI514" s="363"/>
      <c r="BJ514" s="363"/>
    </row>
    <row r="515" spans="6:62" ht="93" customHeight="1" x14ac:dyDescent="0.3">
      <c r="F515" s="399"/>
      <c r="G515" s="400"/>
      <c r="H515" s="400"/>
      <c r="I515" s="400"/>
      <c r="J515" s="400"/>
      <c r="K515" s="400"/>
      <c r="L515" s="400"/>
      <c r="M515" s="400"/>
      <c r="N515" s="400"/>
      <c r="U515" s="401"/>
      <c r="V515" s="647"/>
      <c r="W515" s="402"/>
      <c r="X515" s="402"/>
      <c r="Y515" s="402"/>
      <c r="Z515" s="402"/>
      <c r="AA515" s="402"/>
      <c r="AB515" s="402"/>
      <c r="AC515" s="402"/>
      <c r="AD515" s="402"/>
      <c r="AE515" s="402"/>
      <c r="AF515" s="402"/>
      <c r="AG515" s="402"/>
      <c r="AH515" s="402"/>
      <c r="AI515" s="402"/>
      <c r="AJ515" s="402"/>
      <c r="AK515" s="402"/>
      <c r="AL515" s="403"/>
      <c r="AM515" s="648"/>
      <c r="AN515" s="648"/>
      <c r="AO515" s="648"/>
      <c r="AP515" s="648"/>
      <c r="AQ515" s="648"/>
      <c r="AR515" s="648"/>
      <c r="AS515" s="648"/>
      <c r="AT515" s="648"/>
      <c r="AU515" s="648"/>
      <c r="AV515" s="648"/>
      <c r="AW515" s="648"/>
      <c r="AX515" s="648"/>
      <c r="AY515" s="403"/>
      <c r="AZ515" s="404"/>
      <c r="BA515" s="363"/>
      <c r="BB515" s="363"/>
      <c r="BC515" s="363"/>
      <c r="BD515" s="363"/>
      <c r="BE515" s="363"/>
      <c r="BF515" s="363"/>
      <c r="BG515" s="363"/>
      <c r="BH515" s="363"/>
      <c r="BI515" s="363"/>
      <c r="BJ515" s="363"/>
    </row>
    <row r="516" spans="6:62" ht="93" customHeight="1" x14ac:dyDescent="0.3">
      <c r="F516" s="399"/>
      <c r="G516" s="400"/>
      <c r="H516" s="400"/>
      <c r="I516" s="400"/>
      <c r="J516" s="400"/>
      <c r="K516" s="400"/>
      <c r="L516" s="400"/>
      <c r="M516" s="400"/>
      <c r="N516" s="400"/>
      <c r="U516" s="401"/>
      <c r="V516" s="647"/>
      <c r="W516" s="402"/>
      <c r="X516" s="402"/>
      <c r="Y516" s="402"/>
      <c r="Z516" s="402"/>
      <c r="AA516" s="402"/>
      <c r="AB516" s="402"/>
      <c r="AC516" s="402"/>
      <c r="AD516" s="402"/>
      <c r="AE516" s="402"/>
      <c r="AF516" s="402"/>
      <c r="AG516" s="402"/>
      <c r="AH516" s="402"/>
      <c r="AI516" s="402"/>
      <c r="AJ516" s="402"/>
      <c r="AK516" s="402"/>
      <c r="AL516" s="403"/>
      <c r="AM516" s="648"/>
      <c r="AN516" s="648"/>
      <c r="AO516" s="648"/>
      <c r="AP516" s="648"/>
      <c r="AQ516" s="648"/>
      <c r="AR516" s="648"/>
      <c r="AS516" s="648"/>
      <c r="AT516" s="648"/>
      <c r="AU516" s="648"/>
      <c r="AV516" s="648"/>
      <c r="AW516" s="648"/>
      <c r="AX516" s="648"/>
      <c r="AY516" s="403"/>
      <c r="AZ516" s="404"/>
      <c r="BA516" s="363"/>
      <c r="BB516" s="363"/>
      <c r="BC516" s="363"/>
      <c r="BD516" s="363"/>
      <c r="BE516" s="363"/>
      <c r="BF516" s="363"/>
      <c r="BG516" s="363"/>
      <c r="BH516" s="363"/>
      <c r="BI516" s="363"/>
      <c r="BJ516" s="363"/>
    </row>
    <row r="517" spans="6:62" ht="93" customHeight="1" x14ac:dyDescent="0.3">
      <c r="F517" s="399"/>
      <c r="G517" s="400"/>
      <c r="H517" s="400"/>
      <c r="I517" s="400"/>
      <c r="J517" s="400"/>
      <c r="K517" s="400"/>
      <c r="L517" s="400"/>
      <c r="M517" s="400"/>
      <c r="N517" s="400"/>
      <c r="U517" s="401"/>
      <c r="V517" s="647"/>
      <c r="W517" s="402"/>
      <c r="X517" s="402"/>
      <c r="Y517" s="402"/>
      <c r="Z517" s="402"/>
      <c r="AA517" s="402"/>
      <c r="AB517" s="402"/>
      <c r="AC517" s="402"/>
      <c r="AD517" s="402"/>
      <c r="AE517" s="402"/>
      <c r="AF517" s="402"/>
      <c r="AG517" s="402"/>
      <c r="AH517" s="402"/>
      <c r="AI517" s="402"/>
      <c r="AJ517" s="402"/>
      <c r="AK517" s="402"/>
      <c r="AL517" s="403"/>
      <c r="AM517" s="648"/>
      <c r="AN517" s="648"/>
      <c r="AO517" s="648"/>
      <c r="AP517" s="648"/>
      <c r="AQ517" s="648"/>
      <c r="AR517" s="648"/>
      <c r="AS517" s="648"/>
      <c r="AT517" s="648"/>
      <c r="AU517" s="648"/>
      <c r="AV517" s="648"/>
      <c r="AW517" s="648"/>
      <c r="AX517" s="648"/>
      <c r="AY517" s="403"/>
      <c r="AZ517" s="404"/>
      <c r="BA517" s="363"/>
      <c r="BB517" s="363"/>
      <c r="BC517" s="363"/>
      <c r="BD517" s="363"/>
      <c r="BE517" s="363"/>
      <c r="BF517" s="363"/>
      <c r="BG517" s="363"/>
      <c r="BH517" s="363"/>
      <c r="BI517" s="363"/>
      <c r="BJ517" s="363"/>
    </row>
    <row r="518" spans="6:62" ht="93" customHeight="1" x14ac:dyDescent="0.3">
      <c r="F518" s="399"/>
      <c r="G518" s="400"/>
      <c r="H518" s="400"/>
      <c r="I518" s="400"/>
      <c r="J518" s="400"/>
      <c r="K518" s="400"/>
      <c r="L518" s="400"/>
      <c r="M518" s="400"/>
      <c r="N518" s="400"/>
      <c r="U518" s="401"/>
      <c r="V518" s="647"/>
      <c r="W518" s="402"/>
      <c r="X518" s="402"/>
      <c r="Y518" s="402"/>
      <c r="Z518" s="402"/>
      <c r="AA518" s="402"/>
      <c r="AB518" s="402"/>
      <c r="AC518" s="402"/>
      <c r="AD518" s="402"/>
      <c r="AE518" s="402"/>
      <c r="AF518" s="402"/>
      <c r="AG518" s="402"/>
      <c r="AH518" s="402"/>
      <c r="AI518" s="402"/>
      <c r="AJ518" s="402"/>
      <c r="AK518" s="402"/>
      <c r="AL518" s="403"/>
      <c r="AM518" s="648"/>
      <c r="AN518" s="648"/>
      <c r="AO518" s="648"/>
      <c r="AP518" s="648"/>
      <c r="AQ518" s="648"/>
      <c r="AR518" s="648"/>
      <c r="AS518" s="648"/>
      <c r="AT518" s="648"/>
      <c r="AU518" s="648"/>
      <c r="AV518" s="648"/>
      <c r="AW518" s="648"/>
      <c r="AX518" s="648"/>
      <c r="AY518" s="403"/>
      <c r="AZ518" s="404"/>
      <c r="BA518" s="363"/>
      <c r="BB518" s="363"/>
      <c r="BC518" s="363"/>
      <c r="BD518" s="363"/>
      <c r="BE518" s="363"/>
      <c r="BF518" s="363"/>
      <c r="BG518" s="363"/>
      <c r="BH518" s="363"/>
      <c r="BI518" s="363"/>
      <c r="BJ518" s="363"/>
    </row>
    <row r="519" spans="6:62" ht="93" customHeight="1" x14ac:dyDescent="0.3">
      <c r="F519" s="399"/>
      <c r="G519" s="400"/>
      <c r="H519" s="400"/>
      <c r="I519" s="400"/>
      <c r="J519" s="400"/>
      <c r="K519" s="400"/>
      <c r="L519" s="400"/>
      <c r="M519" s="400"/>
      <c r="N519" s="400"/>
      <c r="U519" s="401"/>
      <c r="V519" s="647"/>
      <c r="W519" s="402"/>
      <c r="X519" s="402"/>
      <c r="Y519" s="402"/>
      <c r="Z519" s="402"/>
      <c r="AA519" s="402"/>
      <c r="AB519" s="402"/>
      <c r="AC519" s="402"/>
      <c r="AD519" s="402"/>
      <c r="AE519" s="402"/>
      <c r="AF519" s="402"/>
      <c r="AG519" s="402"/>
      <c r="AH519" s="402"/>
      <c r="AI519" s="402"/>
      <c r="AJ519" s="402"/>
      <c r="AK519" s="402"/>
      <c r="AL519" s="403"/>
      <c r="AM519" s="648"/>
      <c r="AN519" s="648"/>
      <c r="AO519" s="648"/>
      <c r="AP519" s="648"/>
      <c r="AQ519" s="648"/>
      <c r="AR519" s="648"/>
      <c r="AS519" s="648"/>
      <c r="AT519" s="648"/>
      <c r="AU519" s="648"/>
      <c r="AV519" s="648"/>
      <c r="AW519" s="648"/>
      <c r="AX519" s="648"/>
      <c r="AY519" s="403"/>
      <c r="AZ519" s="404"/>
      <c r="BA519" s="363"/>
      <c r="BB519" s="363"/>
      <c r="BC519" s="363"/>
      <c r="BD519" s="363"/>
      <c r="BE519" s="363"/>
      <c r="BF519" s="363"/>
      <c r="BG519" s="363"/>
      <c r="BH519" s="363"/>
      <c r="BI519" s="363"/>
      <c r="BJ519" s="363"/>
    </row>
    <row r="520" spans="6:62" ht="93" customHeight="1" x14ac:dyDescent="0.3">
      <c r="F520" s="399"/>
      <c r="G520" s="400"/>
      <c r="H520" s="400"/>
      <c r="I520" s="400"/>
      <c r="J520" s="400"/>
      <c r="K520" s="400"/>
      <c r="L520" s="400"/>
      <c r="M520" s="400"/>
      <c r="N520" s="400"/>
      <c r="U520" s="401"/>
      <c r="V520" s="647"/>
      <c r="W520" s="402"/>
      <c r="X520" s="402"/>
      <c r="Y520" s="402"/>
      <c r="Z520" s="402"/>
      <c r="AA520" s="402"/>
      <c r="AB520" s="402"/>
      <c r="AC520" s="402"/>
      <c r="AD520" s="402"/>
      <c r="AE520" s="402"/>
      <c r="AF520" s="402"/>
      <c r="AG520" s="402"/>
      <c r="AH520" s="402"/>
      <c r="AI520" s="402"/>
      <c r="AJ520" s="402"/>
      <c r="AK520" s="402"/>
      <c r="AL520" s="403"/>
      <c r="AM520" s="648"/>
      <c r="AN520" s="648"/>
      <c r="AO520" s="648"/>
      <c r="AP520" s="648"/>
      <c r="AQ520" s="648"/>
      <c r="AR520" s="648"/>
      <c r="AS520" s="648"/>
      <c r="AT520" s="648"/>
      <c r="AU520" s="648"/>
      <c r="AV520" s="648"/>
      <c r="AW520" s="648"/>
      <c r="AX520" s="648"/>
      <c r="AY520" s="403"/>
      <c r="AZ520" s="404"/>
      <c r="BA520" s="363"/>
      <c r="BB520" s="363"/>
      <c r="BC520" s="363"/>
      <c r="BD520" s="363"/>
      <c r="BE520" s="363"/>
      <c r="BF520" s="363"/>
      <c r="BG520" s="363"/>
      <c r="BH520" s="363"/>
      <c r="BI520" s="363"/>
      <c r="BJ520" s="363"/>
    </row>
    <row r="521" spans="6:62" ht="93" customHeight="1" x14ac:dyDescent="0.3">
      <c r="F521" s="399"/>
      <c r="G521" s="400"/>
      <c r="H521" s="400"/>
      <c r="I521" s="400"/>
      <c r="J521" s="400"/>
      <c r="K521" s="400"/>
      <c r="L521" s="400"/>
      <c r="M521" s="400"/>
      <c r="N521" s="400"/>
      <c r="U521" s="401"/>
      <c r="V521" s="647"/>
      <c r="W521" s="402"/>
      <c r="X521" s="402"/>
      <c r="Y521" s="402"/>
      <c r="Z521" s="402"/>
      <c r="AA521" s="402"/>
      <c r="AB521" s="402"/>
      <c r="AC521" s="402"/>
      <c r="AD521" s="402"/>
      <c r="AE521" s="402"/>
      <c r="AF521" s="402"/>
      <c r="AG521" s="402"/>
      <c r="AH521" s="402"/>
      <c r="AI521" s="402"/>
      <c r="AJ521" s="402"/>
      <c r="AK521" s="402"/>
      <c r="AL521" s="403"/>
      <c r="AM521" s="648"/>
      <c r="AN521" s="648"/>
      <c r="AO521" s="648"/>
      <c r="AP521" s="648"/>
      <c r="AQ521" s="648"/>
      <c r="AR521" s="648"/>
      <c r="AS521" s="648"/>
      <c r="AT521" s="648"/>
      <c r="AU521" s="648"/>
      <c r="AV521" s="648"/>
      <c r="AW521" s="648"/>
      <c r="AX521" s="648"/>
      <c r="AY521" s="403"/>
      <c r="AZ521" s="404"/>
      <c r="BA521" s="363"/>
      <c r="BB521" s="363"/>
      <c r="BC521" s="363"/>
      <c r="BD521" s="363"/>
      <c r="BE521" s="363"/>
      <c r="BF521" s="363"/>
      <c r="BG521" s="363"/>
      <c r="BH521" s="363"/>
      <c r="BI521" s="363"/>
      <c r="BJ521" s="363"/>
    </row>
    <row r="522" spans="6:62" ht="93" customHeight="1" x14ac:dyDescent="0.3">
      <c r="F522" s="399"/>
      <c r="G522" s="400"/>
      <c r="H522" s="400"/>
      <c r="I522" s="400"/>
      <c r="J522" s="400"/>
      <c r="K522" s="400"/>
      <c r="L522" s="400"/>
      <c r="M522" s="400"/>
      <c r="N522" s="400"/>
      <c r="U522" s="401"/>
      <c r="V522" s="647"/>
      <c r="W522" s="402"/>
      <c r="X522" s="402"/>
      <c r="Y522" s="402"/>
      <c r="Z522" s="402"/>
      <c r="AA522" s="402"/>
      <c r="AB522" s="402"/>
      <c r="AC522" s="402"/>
      <c r="AD522" s="402"/>
      <c r="AE522" s="402"/>
      <c r="AF522" s="402"/>
      <c r="AG522" s="402"/>
      <c r="AH522" s="402"/>
      <c r="AI522" s="402"/>
      <c r="AJ522" s="402"/>
      <c r="AK522" s="402"/>
      <c r="AL522" s="403"/>
      <c r="AM522" s="648"/>
      <c r="AN522" s="648"/>
      <c r="AO522" s="648"/>
      <c r="AP522" s="648"/>
      <c r="AQ522" s="648"/>
      <c r="AR522" s="648"/>
      <c r="AS522" s="648"/>
      <c r="AT522" s="648"/>
      <c r="AU522" s="648"/>
      <c r="AV522" s="648"/>
      <c r="AW522" s="648"/>
      <c r="AX522" s="648"/>
      <c r="AY522" s="403"/>
      <c r="AZ522" s="404"/>
      <c r="BA522" s="363"/>
      <c r="BB522" s="363"/>
      <c r="BC522" s="363"/>
      <c r="BD522" s="363"/>
      <c r="BE522" s="363"/>
      <c r="BF522" s="363"/>
      <c r="BG522" s="363"/>
      <c r="BH522" s="363"/>
      <c r="BI522" s="363"/>
      <c r="BJ522" s="363"/>
    </row>
    <row r="523" spans="6:62" ht="93" customHeight="1" x14ac:dyDescent="0.3">
      <c r="F523" s="399"/>
      <c r="G523" s="400"/>
      <c r="H523" s="400"/>
      <c r="I523" s="400"/>
      <c r="J523" s="400"/>
      <c r="K523" s="400"/>
      <c r="L523" s="400"/>
      <c r="M523" s="400"/>
      <c r="N523" s="400"/>
      <c r="U523" s="401"/>
      <c r="V523" s="647"/>
      <c r="W523" s="402"/>
      <c r="X523" s="402"/>
      <c r="Y523" s="402"/>
      <c r="Z523" s="402"/>
      <c r="AA523" s="402"/>
      <c r="AB523" s="402"/>
      <c r="AC523" s="402"/>
      <c r="AD523" s="402"/>
      <c r="AE523" s="402"/>
      <c r="AF523" s="402"/>
      <c r="AG523" s="402"/>
      <c r="AH523" s="402"/>
      <c r="AI523" s="402"/>
      <c r="AJ523" s="402"/>
      <c r="AK523" s="402"/>
      <c r="AL523" s="403"/>
      <c r="AM523" s="648"/>
      <c r="AN523" s="648"/>
      <c r="AO523" s="648"/>
      <c r="AP523" s="648"/>
      <c r="AQ523" s="648"/>
      <c r="AR523" s="648"/>
      <c r="AS523" s="648"/>
      <c r="AT523" s="648"/>
      <c r="AU523" s="648"/>
      <c r="AV523" s="648"/>
      <c r="AW523" s="648"/>
      <c r="AX523" s="648"/>
      <c r="AY523" s="403"/>
      <c r="AZ523" s="404"/>
      <c r="BA523" s="363"/>
      <c r="BB523" s="363"/>
      <c r="BC523" s="363"/>
      <c r="BD523" s="363"/>
      <c r="BE523" s="363"/>
      <c r="BF523" s="363"/>
      <c r="BG523" s="363"/>
      <c r="BH523" s="363"/>
      <c r="BI523" s="363"/>
      <c r="BJ523" s="363"/>
    </row>
    <row r="524" spans="6:62" ht="93" customHeight="1" x14ac:dyDescent="0.3">
      <c r="F524" s="399"/>
      <c r="G524" s="400"/>
      <c r="H524" s="400"/>
      <c r="I524" s="400"/>
      <c r="J524" s="400"/>
      <c r="K524" s="400"/>
      <c r="L524" s="400"/>
      <c r="M524" s="400"/>
      <c r="N524" s="400"/>
      <c r="U524" s="401"/>
      <c r="V524" s="647"/>
      <c r="W524" s="402"/>
      <c r="X524" s="402"/>
      <c r="Y524" s="402"/>
      <c r="Z524" s="402"/>
      <c r="AA524" s="402"/>
      <c r="AB524" s="402"/>
      <c r="AC524" s="402"/>
      <c r="AD524" s="402"/>
      <c r="AE524" s="402"/>
      <c r="AF524" s="402"/>
      <c r="AG524" s="402"/>
      <c r="AH524" s="402"/>
      <c r="AI524" s="402"/>
      <c r="AJ524" s="402"/>
      <c r="AK524" s="402"/>
      <c r="AL524" s="403"/>
      <c r="AM524" s="648"/>
      <c r="AN524" s="648"/>
      <c r="AO524" s="648"/>
      <c r="AP524" s="648"/>
      <c r="AQ524" s="648"/>
      <c r="AR524" s="648"/>
      <c r="AS524" s="648"/>
      <c r="AT524" s="648"/>
      <c r="AU524" s="648"/>
      <c r="AV524" s="648"/>
      <c r="AW524" s="648"/>
      <c r="AX524" s="648"/>
      <c r="AY524" s="403"/>
      <c r="AZ524" s="404"/>
      <c r="BA524" s="363"/>
      <c r="BB524" s="363"/>
      <c r="BC524" s="363"/>
      <c r="BD524" s="363"/>
      <c r="BE524" s="363"/>
      <c r="BF524" s="363"/>
      <c r="BG524" s="363"/>
      <c r="BH524" s="363"/>
      <c r="BI524" s="363"/>
      <c r="BJ524" s="363"/>
    </row>
    <row r="525" spans="6:62" ht="93" customHeight="1" x14ac:dyDescent="0.3">
      <c r="F525" s="399"/>
      <c r="G525" s="400"/>
      <c r="H525" s="400"/>
      <c r="I525" s="400"/>
      <c r="J525" s="400"/>
      <c r="K525" s="400"/>
      <c r="L525" s="400"/>
      <c r="M525" s="400"/>
      <c r="N525" s="400"/>
      <c r="U525" s="401"/>
      <c r="V525" s="647"/>
      <c r="W525" s="402"/>
      <c r="X525" s="402"/>
      <c r="Y525" s="402"/>
      <c r="Z525" s="402"/>
      <c r="AA525" s="402"/>
      <c r="AB525" s="402"/>
      <c r="AC525" s="402"/>
      <c r="AD525" s="402"/>
      <c r="AE525" s="402"/>
      <c r="AF525" s="402"/>
      <c r="AG525" s="402"/>
      <c r="AH525" s="402"/>
      <c r="AI525" s="402"/>
      <c r="AJ525" s="402"/>
      <c r="AK525" s="402"/>
      <c r="AL525" s="403"/>
      <c r="AM525" s="648"/>
      <c r="AN525" s="648"/>
      <c r="AO525" s="648"/>
      <c r="AP525" s="648"/>
      <c r="AQ525" s="648"/>
      <c r="AR525" s="648"/>
      <c r="AS525" s="648"/>
      <c r="AT525" s="648"/>
      <c r="AU525" s="648"/>
      <c r="AV525" s="648"/>
      <c r="AW525" s="648"/>
      <c r="AX525" s="648"/>
      <c r="AY525" s="403"/>
      <c r="AZ525" s="404"/>
      <c r="BA525" s="363"/>
      <c r="BB525" s="363"/>
      <c r="BC525" s="363"/>
      <c r="BD525" s="363"/>
      <c r="BE525" s="363"/>
      <c r="BF525" s="363"/>
      <c r="BG525" s="363"/>
      <c r="BH525" s="363"/>
      <c r="BI525" s="363"/>
      <c r="BJ525" s="363"/>
    </row>
    <row r="526" spans="6:62" ht="93" customHeight="1" x14ac:dyDescent="0.3">
      <c r="F526" s="399"/>
      <c r="G526" s="400"/>
      <c r="H526" s="400"/>
      <c r="I526" s="400"/>
      <c r="J526" s="400"/>
      <c r="K526" s="400"/>
      <c r="L526" s="400"/>
      <c r="M526" s="400"/>
      <c r="N526" s="400"/>
      <c r="U526" s="401"/>
      <c r="V526" s="647"/>
      <c r="W526" s="402"/>
      <c r="X526" s="402"/>
      <c r="Y526" s="402"/>
      <c r="Z526" s="402"/>
      <c r="AA526" s="402"/>
      <c r="AB526" s="402"/>
      <c r="AC526" s="402"/>
      <c r="AD526" s="402"/>
      <c r="AE526" s="402"/>
      <c r="AF526" s="402"/>
      <c r="AG526" s="402"/>
      <c r="AH526" s="402"/>
      <c r="AI526" s="402"/>
      <c r="AJ526" s="402"/>
      <c r="AK526" s="402"/>
      <c r="AL526" s="403"/>
      <c r="AM526" s="648"/>
      <c r="AN526" s="648"/>
      <c r="AO526" s="648"/>
      <c r="AP526" s="648"/>
      <c r="AQ526" s="648"/>
      <c r="AR526" s="648"/>
      <c r="AS526" s="648"/>
      <c r="AT526" s="648"/>
      <c r="AU526" s="648"/>
      <c r="AV526" s="648"/>
      <c r="AW526" s="648"/>
      <c r="AX526" s="648"/>
      <c r="AY526" s="403"/>
      <c r="AZ526" s="404"/>
      <c r="BA526" s="363"/>
      <c r="BB526" s="363"/>
      <c r="BC526" s="363"/>
      <c r="BD526" s="363"/>
      <c r="BE526" s="363"/>
      <c r="BF526" s="363"/>
      <c r="BG526" s="363"/>
      <c r="BH526" s="363"/>
      <c r="BI526" s="363"/>
      <c r="BJ526" s="363"/>
    </row>
    <row r="527" spans="6:62" ht="93" customHeight="1" x14ac:dyDescent="0.3">
      <c r="F527" s="399"/>
      <c r="G527" s="400"/>
      <c r="H527" s="400"/>
      <c r="I527" s="400"/>
      <c r="J527" s="400"/>
      <c r="K527" s="400"/>
      <c r="L527" s="400"/>
      <c r="M527" s="400"/>
      <c r="N527" s="400"/>
      <c r="U527" s="401"/>
      <c r="V527" s="647"/>
      <c r="W527" s="402"/>
      <c r="X527" s="402"/>
      <c r="Y527" s="402"/>
      <c r="Z527" s="402"/>
      <c r="AA527" s="402"/>
      <c r="AB527" s="402"/>
      <c r="AC527" s="402"/>
      <c r="AD527" s="402"/>
      <c r="AE527" s="402"/>
      <c r="AF527" s="402"/>
      <c r="AG527" s="402"/>
      <c r="AH527" s="402"/>
      <c r="AI527" s="402"/>
      <c r="AJ527" s="402"/>
      <c r="AK527" s="402"/>
      <c r="AL527" s="403"/>
      <c r="AM527" s="648"/>
      <c r="AN527" s="648"/>
      <c r="AO527" s="648"/>
      <c r="AP527" s="648"/>
      <c r="AQ527" s="648"/>
      <c r="AR527" s="648"/>
      <c r="AS527" s="648"/>
      <c r="AT527" s="648"/>
      <c r="AU527" s="648"/>
      <c r="AV527" s="648"/>
      <c r="AW527" s="648"/>
      <c r="AX527" s="648"/>
      <c r="AY527" s="403"/>
      <c r="AZ527" s="404"/>
      <c r="BA527" s="363"/>
      <c r="BB527" s="363"/>
      <c r="BC527" s="363"/>
      <c r="BD527" s="363"/>
      <c r="BE527" s="363"/>
      <c r="BF527" s="363"/>
      <c r="BG527" s="363"/>
      <c r="BH527" s="363"/>
      <c r="BI527" s="363"/>
      <c r="BJ527" s="363"/>
    </row>
    <row r="528" spans="6:62" ht="93" customHeight="1" x14ac:dyDescent="0.3">
      <c r="F528" s="399"/>
      <c r="G528" s="400"/>
      <c r="H528" s="400"/>
      <c r="I528" s="400"/>
      <c r="J528" s="400"/>
      <c r="K528" s="400"/>
      <c r="L528" s="400"/>
      <c r="M528" s="400"/>
      <c r="N528" s="400"/>
      <c r="U528" s="401"/>
      <c r="V528" s="647"/>
      <c r="W528" s="402"/>
      <c r="X528" s="402"/>
      <c r="Y528" s="402"/>
      <c r="Z528" s="402"/>
      <c r="AA528" s="402"/>
      <c r="AB528" s="402"/>
      <c r="AC528" s="402"/>
      <c r="AD528" s="402"/>
      <c r="AE528" s="402"/>
      <c r="AF528" s="402"/>
      <c r="AG528" s="402"/>
      <c r="AH528" s="402"/>
      <c r="AI528" s="402"/>
      <c r="AJ528" s="402"/>
      <c r="AK528" s="402"/>
      <c r="AL528" s="403"/>
      <c r="AM528" s="648"/>
      <c r="AN528" s="648"/>
      <c r="AO528" s="648"/>
      <c r="AP528" s="648"/>
      <c r="AQ528" s="648"/>
      <c r="AR528" s="648"/>
      <c r="AS528" s="648"/>
      <c r="AT528" s="648"/>
      <c r="AU528" s="648"/>
      <c r="AV528" s="648"/>
      <c r="AW528" s="648"/>
      <c r="AX528" s="648"/>
      <c r="AY528" s="403"/>
      <c r="AZ528" s="404"/>
      <c r="BA528" s="363"/>
      <c r="BB528" s="363"/>
      <c r="BC528" s="363"/>
      <c r="BD528" s="363"/>
      <c r="BE528" s="363"/>
      <c r="BF528" s="363"/>
      <c r="BG528" s="363"/>
      <c r="BH528" s="363"/>
      <c r="BI528" s="363"/>
      <c r="BJ528" s="363"/>
    </row>
    <row r="529" spans="6:62" ht="93" customHeight="1" x14ac:dyDescent="0.3">
      <c r="F529" s="399"/>
      <c r="G529" s="400"/>
      <c r="H529" s="400"/>
      <c r="I529" s="400"/>
      <c r="J529" s="400"/>
      <c r="K529" s="400"/>
      <c r="L529" s="400"/>
      <c r="M529" s="400"/>
      <c r="N529" s="400"/>
      <c r="U529" s="401"/>
      <c r="V529" s="647"/>
      <c r="W529" s="402"/>
      <c r="X529" s="402"/>
      <c r="Y529" s="402"/>
      <c r="Z529" s="402"/>
      <c r="AA529" s="402"/>
      <c r="AB529" s="402"/>
      <c r="AC529" s="402"/>
      <c r="AD529" s="402"/>
      <c r="AE529" s="402"/>
      <c r="AF529" s="402"/>
      <c r="AG529" s="402"/>
      <c r="AH529" s="402"/>
      <c r="AI529" s="402"/>
      <c r="AJ529" s="402"/>
      <c r="AK529" s="402"/>
      <c r="AL529" s="403"/>
      <c r="AM529" s="648"/>
      <c r="AN529" s="648"/>
      <c r="AO529" s="648"/>
      <c r="AP529" s="648"/>
      <c r="AQ529" s="648"/>
      <c r="AR529" s="648"/>
      <c r="AS529" s="648"/>
      <c r="AT529" s="648"/>
      <c r="AU529" s="648"/>
      <c r="AV529" s="648"/>
      <c r="AW529" s="648"/>
      <c r="AX529" s="648"/>
      <c r="AY529" s="403"/>
      <c r="AZ529" s="404"/>
      <c r="BA529" s="363"/>
      <c r="BB529" s="363"/>
      <c r="BC529" s="363"/>
      <c r="BD529" s="363"/>
      <c r="BE529" s="363"/>
      <c r="BF529" s="363"/>
      <c r="BG529" s="363"/>
      <c r="BH529" s="363"/>
      <c r="BI529" s="363"/>
      <c r="BJ529" s="363"/>
    </row>
    <row r="530" spans="6:62" ht="93" customHeight="1" x14ac:dyDescent="0.3">
      <c r="F530" s="399"/>
      <c r="G530" s="400"/>
      <c r="H530" s="400"/>
      <c r="I530" s="400"/>
      <c r="J530" s="400"/>
      <c r="K530" s="400"/>
      <c r="L530" s="400"/>
      <c r="M530" s="400"/>
      <c r="N530" s="400"/>
      <c r="U530" s="401"/>
      <c r="V530" s="647"/>
      <c r="W530" s="402"/>
      <c r="X530" s="402"/>
      <c r="Y530" s="402"/>
      <c r="Z530" s="402"/>
      <c r="AA530" s="402"/>
      <c r="AB530" s="402"/>
      <c r="AC530" s="402"/>
      <c r="AD530" s="402"/>
      <c r="AE530" s="402"/>
      <c r="AF530" s="402"/>
      <c r="AG530" s="402"/>
      <c r="AH530" s="402"/>
      <c r="AI530" s="402"/>
      <c r="AJ530" s="402"/>
      <c r="AK530" s="402"/>
      <c r="AL530" s="403"/>
      <c r="AM530" s="648"/>
      <c r="AN530" s="648"/>
      <c r="AO530" s="648"/>
      <c r="AP530" s="648"/>
      <c r="AQ530" s="648"/>
      <c r="AR530" s="648"/>
      <c r="AS530" s="648"/>
      <c r="AT530" s="648"/>
      <c r="AU530" s="648"/>
      <c r="AV530" s="648"/>
      <c r="AW530" s="648"/>
      <c r="AX530" s="648"/>
      <c r="AY530" s="403"/>
      <c r="AZ530" s="404"/>
      <c r="BA530" s="363"/>
      <c r="BB530" s="363"/>
      <c r="BC530" s="363"/>
      <c r="BD530" s="363"/>
      <c r="BE530" s="363"/>
      <c r="BF530" s="363"/>
      <c r="BG530" s="363"/>
      <c r="BH530" s="363"/>
      <c r="BI530" s="363"/>
      <c r="BJ530" s="363"/>
    </row>
    <row r="531" spans="6:62" ht="93" customHeight="1" x14ac:dyDescent="0.3">
      <c r="F531" s="399"/>
      <c r="G531" s="400"/>
      <c r="H531" s="400"/>
      <c r="I531" s="400"/>
      <c r="J531" s="400"/>
      <c r="K531" s="400"/>
      <c r="L531" s="400"/>
      <c r="M531" s="400"/>
      <c r="N531" s="400"/>
      <c r="U531" s="401"/>
      <c r="V531" s="647"/>
      <c r="W531" s="402"/>
      <c r="X531" s="402"/>
      <c r="Y531" s="402"/>
      <c r="Z531" s="402"/>
      <c r="AA531" s="402"/>
      <c r="AB531" s="402"/>
      <c r="AC531" s="402"/>
      <c r="AD531" s="402"/>
      <c r="AE531" s="402"/>
      <c r="AF531" s="402"/>
      <c r="AG531" s="402"/>
      <c r="AH531" s="402"/>
      <c r="AI531" s="402"/>
      <c r="AJ531" s="402"/>
      <c r="AK531" s="402"/>
      <c r="AL531" s="403"/>
      <c r="AM531" s="648"/>
      <c r="AN531" s="648"/>
      <c r="AO531" s="648"/>
      <c r="AP531" s="648"/>
      <c r="AQ531" s="648"/>
      <c r="AR531" s="648"/>
      <c r="AS531" s="648"/>
      <c r="AT531" s="648"/>
      <c r="AU531" s="648"/>
      <c r="AV531" s="648"/>
      <c r="AW531" s="648"/>
      <c r="AX531" s="648"/>
      <c r="AY531" s="403"/>
      <c r="AZ531" s="404"/>
      <c r="BA531" s="363"/>
      <c r="BB531" s="363"/>
      <c r="BC531" s="363"/>
      <c r="BD531" s="363"/>
      <c r="BE531" s="363"/>
      <c r="BF531" s="363"/>
      <c r="BG531" s="363"/>
      <c r="BH531" s="363"/>
      <c r="BI531" s="363"/>
      <c r="BJ531" s="363"/>
    </row>
    <row r="532" spans="6:62" ht="93" customHeight="1" x14ac:dyDescent="0.3">
      <c r="F532" s="399"/>
      <c r="G532" s="400"/>
      <c r="H532" s="400"/>
      <c r="I532" s="400"/>
      <c r="J532" s="400"/>
      <c r="K532" s="400"/>
      <c r="L532" s="400"/>
      <c r="M532" s="400"/>
      <c r="N532" s="400"/>
      <c r="U532" s="401"/>
      <c r="V532" s="647"/>
      <c r="W532" s="402"/>
      <c r="X532" s="402"/>
      <c r="Y532" s="402"/>
      <c r="Z532" s="402"/>
      <c r="AA532" s="402"/>
      <c r="AB532" s="402"/>
      <c r="AC532" s="402"/>
      <c r="AD532" s="402"/>
      <c r="AE532" s="402"/>
      <c r="AF532" s="402"/>
      <c r="AG532" s="402"/>
      <c r="AH532" s="402"/>
      <c r="AI532" s="402"/>
      <c r="AJ532" s="402"/>
      <c r="AK532" s="402"/>
      <c r="AL532" s="403"/>
      <c r="AM532" s="648"/>
      <c r="AN532" s="648"/>
      <c r="AO532" s="648"/>
      <c r="AP532" s="648"/>
      <c r="AQ532" s="648"/>
      <c r="AR532" s="648"/>
      <c r="AS532" s="648"/>
      <c r="AT532" s="648"/>
      <c r="AU532" s="648"/>
      <c r="AV532" s="648"/>
      <c r="AW532" s="648"/>
      <c r="AX532" s="648"/>
      <c r="AY532" s="403"/>
      <c r="AZ532" s="404"/>
      <c r="BA532" s="363"/>
      <c r="BB532" s="363"/>
      <c r="BC532" s="363"/>
      <c r="BD532" s="363"/>
      <c r="BE532" s="363"/>
      <c r="BF532" s="363"/>
      <c r="BG532" s="363"/>
      <c r="BH532" s="363"/>
      <c r="BI532" s="363"/>
      <c r="BJ532" s="363"/>
    </row>
    <row r="533" spans="6:62" ht="93" customHeight="1" x14ac:dyDescent="0.3">
      <c r="F533" s="399"/>
      <c r="G533" s="400"/>
      <c r="H533" s="400"/>
      <c r="I533" s="400"/>
      <c r="J533" s="400"/>
      <c r="K533" s="400"/>
      <c r="L533" s="400"/>
      <c r="M533" s="400"/>
      <c r="N533" s="400"/>
      <c r="U533" s="401"/>
      <c r="V533" s="647"/>
      <c r="W533" s="402"/>
      <c r="X533" s="402"/>
      <c r="Y533" s="402"/>
      <c r="Z533" s="402"/>
      <c r="AA533" s="402"/>
      <c r="AB533" s="402"/>
      <c r="AC533" s="402"/>
      <c r="AD533" s="402"/>
      <c r="AE533" s="402"/>
      <c r="AF533" s="402"/>
      <c r="AG533" s="402"/>
      <c r="AH533" s="402"/>
      <c r="AI533" s="402"/>
      <c r="AJ533" s="402"/>
      <c r="AK533" s="402"/>
      <c r="AL533" s="403"/>
      <c r="AM533" s="648"/>
      <c r="AN533" s="648"/>
      <c r="AO533" s="648"/>
      <c r="AP533" s="648"/>
      <c r="AQ533" s="648"/>
      <c r="AR533" s="648"/>
      <c r="AS533" s="648"/>
      <c r="AT533" s="648"/>
      <c r="AU533" s="648"/>
      <c r="AV533" s="648"/>
      <c r="AW533" s="648"/>
      <c r="AX533" s="648"/>
      <c r="AY533" s="403"/>
      <c r="AZ533" s="404"/>
      <c r="BA533" s="363"/>
      <c r="BB533" s="363"/>
      <c r="BC533" s="363"/>
      <c r="BD533" s="363"/>
      <c r="BE533" s="363"/>
      <c r="BF533" s="363"/>
      <c r="BG533" s="363"/>
      <c r="BH533" s="363"/>
      <c r="BI533" s="363"/>
      <c r="BJ533" s="363"/>
    </row>
    <row r="534" spans="6:62" ht="93" customHeight="1" x14ac:dyDescent="0.3">
      <c r="F534" s="399"/>
      <c r="G534" s="400"/>
      <c r="H534" s="400"/>
      <c r="I534" s="400"/>
      <c r="J534" s="400"/>
      <c r="K534" s="400"/>
      <c r="L534" s="400"/>
      <c r="M534" s="400"/>
      <c r="N534" s="400"/>
      <c r="U534" s="401"/>
      <c r="V534" s="647"/>
      <c r="W534" s="402"/>
      <c r="X534" s="402"/>
      <c r="Y534" s="402"/>
      <c r="Z534" s="402"/>
      <c r="AA534" s="402"/>
      <c r="AB534" s="402"/>
      <c r="AC534" s="402"/>
      <c r="AD534" s="402"/>
      <c r="AE534" s="402"/>
      <c r="AF534" s="402"/>
      <c r="AG534" s="402"/>
      <c r="AH534" s="402"/>
      <c r="AI534" s="402"/>
      <c r="AJ534" s="402"/>
      <c r="AK534" s="402"/>
      <c r="AL534" s="403"/>
      <c r="AM534" s="648"/>
      <c r="AN534" s="648"/>
      <c r="AO534" s="648"/>
      <c r="AP534" s="648"/>
      <c r="AQ534" s="648"/>
      <c r="AR534" s="648"/>
      <c r="AS534" s="648"/>
      <c r="AT534" s="648"/>
      <c r="AU534" s="648"/>
      <c r="AV534" s="648"/>
      <c r="AW534" s="648"/>
      <c r="AX534" s="648"/>
      <c r="AY534" s="403"/>
      <c r="AZ534" s="404"/>
      <c r="BA534" s="363"/>
      <c r="BB534" s="363"/>
      <c r="BC534" s="363"/>
      <c r="BD534" s="363"/>
      <c r="BE534" s="363"/>
      <c r="BF534" s="363"/>
      <c r="BG534" s="363"/>
      <c r="BH534" s="363"/>
      <c r="BI534" s="363"/>
      <c r="BJ534" s="363"/>
    </row>
    <row r="535" spans="6:62" ht="93" customHeight="1" x14ac:dyDescent="0.3">
      <c r="F535" s="399"/>
      <c r="G535" s="400"/>
      <c r="H535" s="400"/>
      <c r="I535" s="400"/>
      <c r="J535" s="400"/>
      <c r="K535" s="400"/>
      <c r="L535" s="400"/>
      <c r="M535" s="400"/>
      <c r="N535" s="400"/>
      <c r="U535" s="401"/>
      <c r="V535" s="647"/>
      <c r="W535" s="402"/>
      <c r="X535" s="402"/>
      <c r="Y535" s="402"/>
      <c r="Z535" s="402"/>
      <c r="AA535" s="402"/>
      <c r="AB535" s="402"/>
      <c r="AC535" s="402"/>
      <c r="AD535" s="402"/>
      <c r="AE535" s="402"/>
      <c r="AF535" s="402"/>
      <c r="AG535" s="402"/>
      <c r="AH535" s="402"/>
      <c r="AI535" s="402"/>
      <c r="AJ535" s="402"/>
      <c r="AK535" s="402"/>
      <c r="AL535" s="403"/>
      <c r="AM535" s="648"/>
      <c r="AN535" s="648"/>
      <c r="AO535" s="648"/>
      <c r="AP535" s="648"/>
      <c r="AQ535" s="648"/>
      <c r="AR535" s="648"/>
      <c r="AS535" s="648"/>
      <c r="AT535" s="648"/>
      <c r="AU535" s="648"/>
      <c r="AV535" s="648"/>
      <c r="AW535" s="648"/>
      <c r="AX535" s="648"/>
      <c r="AY535" s="403"/>
      <c r="AZ535" s="404"/>
      <c r="BA535" s="363"/>
      <c r="BB535" s="363"/>
      <c r="BC535" s="363"/>
      <c r="BD535" s="363"/>
      <c r="BE535" s="363"/>
      <c r="BF535" s="363"/>
      <c r="BG535" s="363"/>
      <c r="BH535" s="363"/>
      <c r="BI535" s="363"/>
      <c r="BJ535" s="363"/>
    </row>
    <row r="536" spans="6:62" ht="93" customHeight="1" x14ac:dyDescent="0.3">
      <c r="F536" s="399"/>
      <c r="G536" s="400"/>
      <c r="H536" s="400"/>
      <c r="I536" s="400"/>
      <c r="J536" s="400"/>
      <c r="K536" s="400"/>
      <c r="L536" s="400"/>
      <c r="M536" s="400"/>
      <c r="N536" s="400"/>
      <c r="U536" s="401"/>
      <c r="V536" s="647"/>
      <c r="W536" s="402"/>
      <c r="X536" s="402"/>
      <c r="Y536" s="402"/>
      <c r="Z536" s="402"/>
      <c r="AA536" s="402"/>
      <c r="AB536" s="402"/>
      <c r="AC536" s="402"/>
      <c r="AD536" s="402"/>
      <c r="AE536" s="402"/>
      <c r="AF536" s="402"/>
      <c r="AG536" s="402"/>
      <c r="AH536" s="402"/>
      <c r="AI536" s="402"/>
      <c r="AJ536" s="402"/>
      <c r="AK536" s="402"/>
      <c r="AL536" s="403"/>
      <c r="AM536" s="648"/>
      <c r="AN536" s="648"/>
      <c r="AO536" s="648"/>
      <c r="AP536" s="648"/>
      <c r="AQ536" s="648"/>
      <c r="AR536" s="648"/>
      <c r="AS536" s="648"/>
      <c r="AT536" s="648"/>
      <c r="AU536" s="648"/>
      <c r="AV536" s="648"/>
      <c r="AW536" s="648"/>
      <c r="AX536" s="648"/>
      <c r="AY536" s="403"/>
      <c r="AZ536" s="404"/>
      <c r="BA536" s="363"/>
      <c r="BB536" s="363"/>
      <c r="BC536" s="363"/>
      <c r="BD536" s="363"/>
      <c r="BE536" s="363"/>
      <c r="BF536" s="363"/>
      <c r="BG536" s="363"/>
      <c r="BH536" s="363"/>
      <c r="BI536" s="363"/>
      <c r="BJ536" s="363"/>
    </row>
    <row r="537" spans="6:62" ht="93" customHeight="1" x14ac:dyDescent="0.3">
      <c r="F537" s="399"/>
      <c r="G537" s="400"/>
      <c r="H537" s="400"/>
      <c r="I537" s="400"/>
      <c r="J537" s="400"/>
      <c r="K537" s="400"/>
      <c r="L537" s="400"/>
      <c r="M537" s="400"/>
      <c r="N537" s="400"/>
      <c r="U537" s="401"/>
      <c r="V537" s="647"/>
      <c r="W537" s="402"/>
      <c r="X537" s="402"/>
      <c r="Y537" s="402"/>
      <c r="Z537" s="402"/>
      <c r="AA537" s="402"/>
      <c r="AB537" s="402"/>
      <c r="AC537" s="402"/>
      <c r="AD537" s="402"/>
      <c r="AE537" s="402"/>
      <c r="AF537" s="402"/>
      <c r="AG537" s="402"/>
      <c r="AH537" s="402"/>
      <c r="AI537" s="402"/>
      <c r="AJ537" s="402"/>
      <c r="AK537" s="402"/>
      <c r="AL537" s="403"/>
      <c r="AM537" s="648"/>
      <c r="AN537" s="648"/>
      <c r="AO537" s="648"/>
      <c r="AP537" s="648"/>
      <c r="AQ537" s="648"/>
      <c r="AR537" s="648"/>
      <c r="AS537" s="648"/>
      <c r="AT537" s="648"/>
      <c r="AU537" s="648"/>
      <c r="AV537" s="648"/>
      <c r="AW537" s="648"/>
      <c r="AX537" s="648"/>
      <c r="AY537" s="403"/>
      <c r="AZ537" s="404"/>
      <c r="BA537" s="363"/>
      <c r="BB537" s="363"/>
      <c r="BC537" s="363"/>
      <c r="BD537" s="363"/>
      <c r="BE537" s="363"/>
      <c r="BF537" s="363"/>
      <c r="BG537" s="363"/>
      <c r="BH537" s="363"/>
      <c r="BI537" s="363"/>
      <c r="BJ537" s="363"/>
    </row>
    <row r="538" spans="6:62" ht="93" customHeight="1" x14ac:dyDescent="0.3">
      <c r="F538" s="399"/>
      <c r="G538" s="400"/>
      <c r="H538" s="400"/>
      <c r="I538" s="400"/>
      <c r="J538" s="400"/>
      <c r="K538" s="400"/>
      <c r="L538" s="400"/>
      <c r="M538" s="400"/>
      <c r="N538" s="400"/>
      <c r="U538" s="401"/>
      <c r="V538" s="647"/>
      <c r="W538" s="402"/>
      <c r="X538" s="402"/>
      <c r="Y538" s="402"/>
      <c r="Z538" s="402"/>
      <c r="AA538" s="402"/>
      <c r="AB538" s="402"/>
      <c r="AC538" s="402"/>
      <c r="AD538" s="402"/>
      <c r="AE538" s="402"/>
      <c r="AF538" s="402"/>
      <c r="AG538" s="402"/>
      <c r="AH538" s="402"/>
      <c r="AI538" s="402"/>
      <c r="AJ538" s="402"/>
      <c r="AK538" s="402"/>
      <c r="AL538" s="403"/>
      <c r="AM538" s="648"/>
      <c r="AN538" s="648"/>
      <c r="AO538" s="648"/>
      <c r="AP538" s="648"/>
      <c r="AQ538" s="648"/>
      <c r="AR538" s="648"/>
      <c r="AS538" s="648"/>
      <c r="AT538" s="648"/>
      <c r="AU538" s="648"/>
      <c r="AV538" s="648"/>
      <c r="AW538" s="648"/>
      <c r="AX538" s="648"/>
      <c r="AY538" s="403"/>
      <c r="AZ538" s="404"/>
      <c r="BA538" s="363"/>
      <c r="BB538" s="363"/>
      <c r="BC538" s="363"/>
      <c r="BD538" s="363"/>
      <c r="BE538" s="363"/>
      <c r="BF538" s="363"/>
      <c r="BG538" s="363"/>
      <c r="BH538" s="363"/>
      <c r="BI538" s="363"/>
      <c r="BJ538" s="363"/>
    </row>
    <row r="539" spans="6:62" ht="93" customHeight="1" x14ac:dyDescent="0.3">
      <c r="F539" s="399"/>
      <c r="G539" s="400"/>
      <c r="H539" s="400"/>
      <c r="I539" s="400"/>
      <c r="J539" s="400"/>
      <c r="K539" s="400"/>
      <c r="L539" s="400"/>
      <c r="M539" s="400"/>
      <c r="N539" s="400"/>
      <c r="U539" s="401"/>
      <c r="V539" s="647"/>
      <c r="W539" s="402"/>
      <c r="X539" s="402"/>
      <c r="Y539" s="402"/>
      <c r="Z539" s="402"/>
      <c r="AA539" s="402"/>
      <c r="AB539" s="402"/>
      <c r="AC539" s="402"/>
      <c r="AD539" s="402"/>
      <c r="AE539" s="402"/>
      <c r="AF539" s="402"/>
      <c r="AG539" s="402"/>
      <c r="AH539" s="402"/>
      <c r="AI539" s="402"/>
      <c r="AJ539" s="402"/>
      <c r="AK539" s="402"/>
      <c r="AL539" s="403"/>
      <c r="AM539" s="648"/>
      <c r="AN539" s="648"/>
      <c r="AO539" s="648"/>
      <c r="AP539" s="648"/>
      <c r="AQ539" s="648"/>
      <c r="AR539" s="648"/>
      <c r="AS539" s="648"/>
      <c r="AT539" s="648"/>
      <c r="AU539" s="648"/>
      <c r="AV539" s="648"/>
      <c r="AW539" s="648"/>
      <c r="AX539" s="648"/>
      <c r="AY539" s="403"/>
      <c r="AZ539" s="404"/>
      <c r="BA539" s="363"/>
      <c r="BB539" s="363"/>
      <c r="BC539" s="363"/>
      <c r="BD539" s="363"/>
      <c r="BE539" s="363"/>
      <c r="BF539" s="363"/>
      <c r="BG539" s="363"/>
      <c r="BH539" s="363"/>
      <c r="BI539" s="363"/>
      <c r="BJ539" s="363"/>
    </row>
    <row r="540" spans="6:62" ht="93" customHeight="1" x14ac:dyDescent="0.3">
      <c r="F540" s="399"/>
      <c r="G540" s="400"/>
      <c r="H540" s="400"/>
      <c r="I540" s="400"/>
      <c r="J540" s="400"/>
      <c r="K540" s="400"/>
      <c r="L540" s="400"/>
      <c r="M540" s="400"/>
      <c r="N540" s="400"/>
      <c r="U540" s="401"/>
      <c r="V540" s="647"/>
      <c r="W540" s="402"/>
      <c r="X540" s="402"/>
      <c r="Y540" s="402"/>
      <c r="Z540" s="402"/>
      <c r="AA540" s="402"/>
      <c r="AB540" s="402"/>
      <c r="AC540" s="402"/>
      <c r="AD540" s="402"/>
      <c r="AE540" s="402"/>
      <c r="AF540" s="402"/>
      <c r="AG540" s="402"/>
      <c r="AH540" s="402"/>
      <c r="AI540" s="402"/>
      <c r="AJ540" s="402"/>
      <c r="AK540" s="402"/>
      <c r="AL540" s="403"/>
      <c r="AM540" s="648"/>
      <c r="AN540" s="648"/>
      <c r="AO540" s="648"/>
      <c r="AP540" s="648"/>
      <c r="AQ540" s="648"/>
      <c r="AR540" s="648"/>
      <c r="AS540" s="648"/>
      <c r="AT540" s="648"/>
      <c r="AU540" s="648"/>
      <c r="AV540" s="648"/>
      <c r="AW540" s="648"/>
      <c r="AX540" s="648"/>
      <c r="AY540" s="403"/>
      <c r="AZ540" s="404"/>
      <c r="BA540" s="363"/>
      <c r="BB540" s="363"/>
      <c r="BC540" s="363"/>
      <c r="BD540" s="363"/>
      <c r="BE540" s="363"/>
      <c r="BF540" s="363"/>
      <c r="BG540" s="363"/>
      <c r="BH540" s="363"/>
      <c r="BI540" s="363"/>
      <c r="BJ540" s="363"/>
    </row>
    <row r="541" spans="6:62" ht="93" customHeight="1" x14ac:dyDescent="0.3">
      <c r="F541" s="399"/>
      <c r="G541" s="400"/>
      <c r="H541" s="400"/>
      <c r="I541" s="400"/>
      <c r="J541" s="400"/>
      <c r="K541" s="400"/>
      <c r="L541" s="400"/>
      <c r="M541" s="400"/>
      <c r="N541" s="400"/>
      <c r="U541" s="401"/>
      <c r="V541" s="647"/>
      <c r="W541" s="402"/>
      <c r="X541" s="402"/>
      <c r="Y541" s="402"/>
      <c r="Z541" s="402"/>
      <c r="AA541" s="402"/>
      <c r="AB541" s="402"/>
      <c r="AC541" s="402"/>
      <c r="AD541" s="402"/>
      <c r="AE541" s="402"/>
      <c r="AF541" s="402"/>
      <c r="AG541" s="402"/>
      <c r="AH541" s="402"/>
      <c r="AI541" s="402"/>
      <c r="AJ541" s="402"/>
      <c r="AK541" s="402"/>
      <c r="AL541" s="403"/>
      <c r="AM541" s="648"/>
      <c r="AN541" s="648"/>
      <c r="AO541" s="648"/>
      <c r="AP541" s="648"/>
      <c r="AQ541" s="648"/>
      <c r="AR541" s="648"/>
      <c r="AS541" s="648"/>
      <c r="AT541" s="648"/>
      <c r="AU541" s="648"/>
      <c r="AV541" s="648"/>
      <c r="AW541" s="648"/>
      <c r="AX541" s="648"/>
      <c r="AY541" s="403"/>
      <c r="AZ541" s="404"/>
      <c r="BA541" s="363"/>
      <c r="BB541" s="363"/>
      <c r="BC541" s="363"/>
      <c r="BD541" s="363"/>
      <c r="BE541" s="363"/>
      <c r="BF541" s="363"/>
      <c r="BG541" s="363"/>
      <c r="BH541" s="363"/>
      <c r="BI541" s="363"/>
      <c r="BJ541" s="363"/>
    </row>
    <row r="542" spans="6:62" ht="93" customHeight="1" x14ac:dyDescent="0.3">
      <c r="F542" s="399"/>
      <c r="G542" s="400"/>
      <c r="H542" s="400"/>
      <c r="I542" s="400"/>
      <c r="J542" s="400"/>
      <c r="K542" s="400"/>
      <c r="L542" s="400"/>
      <c r="M542" s="400"/>
      <c r="N542" s="400"/>
      <c r="U542" s="401"/>
      <c r="V542" s="647"/>
      <c r="W542" s="402"/>
      <c r="X542" s="402"/>
      <c r="Y542" s="402"/>
      <c r="Z542" s="402"/>
      <c r="AA542" s="402"/>
      <c r="AB542" s="402"/>
      <c r="AC542" s="402"/>
      <c r="AD542" s="402"/>
      <c r="AE542" s="402"/>
      <c r="AF542" s="402"/>
      <c r="AG542" s="402"/>
      <c r="AH542" s="402"/>
      <c r="AI542" s="402"/>
      <c r="AJ542" s="402"/>
      <c r="AK542" s="402"/>
      <c r="AL542" s="403"/>
      <c r="AM542" s="648"/>
      <c r="AN542" s="648"/>
      <c r="AO542" s="648"/>
      <c r="AP542" s="648"/>
      <c r="AQ542" s="648"/>
      <c r="AR542" s="648"/>
      <c r="AS542" s="648"/>
      <c r="AT542" s="648"/>
      <c r="AU542" s="648"/>
      <c r="AV542" s="648"/>
      <c r="AW542" s="648"/>
      <c r="AX542" s="648"/>
      <c r="AY542" s="403"/>
      <c r="AZ542" s="404"/>
      <c r="BA542" s="363"/>
      <c r="BB542" s="363"/>
      <c r="BC542" s="363"/>
      <c r="BD542" s="363"/>
      <c r="BE542" s="363"/>
      <c r="BF542" s="363"/>
      <c r="BG542" s="363"/>
      <c r="BH542" s="363"/>
      <c r="BI542" s="363"/>
      <c r="BJ542" s="363"/>
    </row>
    <row r="543" spans="6:62" ht="93" customHeight="1" x14ac:dyDescent="0.3">
      <c r="F543" s="399"/>
      <c r="G543" s="400"/>
      <c r="H543" s="400"/>
      <c r="I543" s="400"/>
      <c r="J543" s="400"/>
      <c r="K543" s="400"/>
      <c r="L543" s="400"/>
      <c r="M543" s="400"/>
      <c r="N543" s="400"/>
      <c r="U543" s="401"/>
      <c r="V543" s="647"/>
      <c r="W543" s="402"/>
      <c r="X543" s="402"/>
      <c r="Y543" s="402"/>
      <c r="Z543" s="402"/>
      <c r="AA543" s="402"/>
      <c r="AB543" s="402"/>
      <c r="AC543" s="402"/>
      <c r="AD543" s="402"/>
      <c r="AE543" s="402"/>
      <c r="AF543" s="402"/>
      <c r="AG543" s="402"/>
      <c r="AH543" s="402"/>
      <c r="AI543" s="402"/>
      <c r="AJ543" s="402"/>
      <c r="AK543" s="402"/>
      <c r="AL543" s="403"/>
      <c r="AM543" s="648"/>
      <c r="AN543" s="648"/>
      <c r="AO543" s="648"/>
      <c r="AP543" s="648"/>
      <c r="AQ543" s="648"/>
      <c r="AR543" s="648"/>
      <c r="AS543" s="648"/>
      <c r="AT543" s="648"/>
      <c r="AU543" s="648"/>
      <c r="AV543" s="648"/>
      <c r="AW543" s="648"/>
      <c r="AX543" s="648"/>
      <c r="AY543" s="403"/>
      <c r="AZ543" s="404"/>
      <c r="BA543" s="363"/>
      <c r="BB543" s="363"/>
      <c r="BC543" s="363"/>
      <c r="BD543" s="363"/>
      <c r="BE543" s="363"/>
      <c r="BF543" s="363"/>
      <c r="BG543" s="363"/>
      <c r="BH543" s="363"/>
      <c r="BI543" s="363"/>
      <c r="BJ543" s="363"/>
    </row>
    <row r="544" spans="6:62" ht="93" customHeight="1" x14ac:dyDescent="0.3">
      <c r="F544" s="399"/>
      <c r="G544" s="400"/>
      <c r="H544" s="400"/>
      <c r="I544" s="400"/>
      <c r="J544" s="400"/>
      <c r="K544" s="400"/>
      <c r="L544" s="400"/>
      <c r="M544" s="400"/>
      <c r="N544" s="400"/>
      <c r="U544" s="401"/>
      <c r="V544" s="647"/>
      <c r="W544" s="402"/>
      <c r="X544" s="402"/>
      <c r="Y544" s="402"/>
      <c r="Z544" s="402"/>
      <c r="AA544" s="402"/>
      <c r="AB544" s="402"/>
      <c r="AC544" s="402"/>
      <c r="AD544" s="402"/>
      <c r="AE544" s="402"/>
      <c r="AF544" s="402"/>
      <c r="AG544" s="402"/>
      <c r="AH544" s="402"/>
      <c r="AI544" s="402"/>
      <c r="AJ544" s="402"/>
      <c r="AK544" s="402"/>
      <c r="AL544" s="403"/>
      <c r="AM544" s="648"/>
      <c r="AN544" s="648"/>
      <c r="AO544" s="648"/>
      <c r="AP544" s="648"/>
      <c r="AQ544" s="648"/>
      <c r="AR544" s="648"/>
      <c r="AS544" s="648"/>
      <c r="AT544" s="648"/>
      <c r="AU544" s="648"/>
      <c r="AV544" s="648"/>
      <c r="AW544" s="648"/>
      <c r="AX544" s="648"/>
      <c r="AY544" s="403"/>
      <c r="AZ544" s="404"/>
      <c r="BA544" s="363"/>
      <c r="BB544" s="363"/>
      <c r="BC544" s="363"/>
      <c r="BD544" s="363"/>
      <c r="BE544" s="363"/>
      <c r="BF544" s="363"/>
      <c r="BG544" s="363"/>
      <c r="BH544" s="363"/>
      <c r="BI544" s="363"/>
      <c r="BJ544" s="363"/>
    </row>
    <row r="545" spans="6:62" ht="93" customHeight="1" x14ac:dyDescent="0.3">
      <c r="F545" s="399"/>
      <c r="G545" s="400"/>
      <c r="H545" s="400"/>
      <c r="I545" s="400"/>
      <c r="J545" s="400"/>
      <c r="K545" s="400"/>
      <c r="L545" s="400"/>
      <c r="M545" s="400"/>
      <c r="N545" s="400"/>
      <c r="U545" s="401"/>
      <c r="V545" s="647"/>
      <c r="W545" s="402"/>
      <c r="X545" s="402"/>
      <c r="Y545" s="402"/>
      <c r="Z545" s="402"/>
      <c r="AA545" s="402"/>
      <c r="AB545" s="402"/>
      <c r="AC545" s="402"/>
      <c r="AD545" s="402"/>
      <c r="AE545" s="402"/>
      <c r="AF545" s="402"/>
      <c r="AG545" s="402"/>
      <c r="AH545" s="402"/>
      <c r="AI545" s="402"/>
      <c r="AJ545" s="402"/>
      <c r="AK545" s="402"/>
      <c r="AL545" s="403"/>
      <c r="AM545" s="648"/>
      <c r="AN545" s="648"/>
      <c r="AO545" s="648"/>
      <c r="AP545" s="648"/>
      <c r="AQ545" s="648"/>
      <c r="AR545" s="648"/>
      <c r="AS545" s="648"/>
      <c r="AT545" s="648"/>
      <c r="AU545" s="648"/>
      <c r="AV545" s="648"/>
      <c r="AW545" s="648"/>
      <c r="AX545" s="648"/>
      <c r="AY545" s="403"/>
      <c r="AZ545" s="404"/>
      <c r="BA545" s="363"/>
      <c r="BB545" s="363"/>
      <c r="BC545" s="363"/>
      <c r="BD545" s="363"/>
      <c r="BE545" s="363"/>
      <c r="BF545" s="363"/>
      <c r="BG545" s="363"/>
      <c r="BH545" s="363"/>
      <c r="BI545" s="363"/>
      <c r="BJ545" s="363"/>
    </row>
    <row r="546" spans="6:62" ht="93" customHeight="1" x14ac:dyDescent="0.3">
      <c r="F546" s="399"/>
      <c r="G546" s="400"/>
      <c r="H546" s="400"/>
      <c r="I546" s="400"/>
      <c r="J546" s="400"/>
      <c r="K546" s="400"/>
      <c r="L546" s="400"/>
      <c r="M546" s="400"/>
      <c r="N546" s="400"/>
      <c r="U546" s="401"/>
      <c r="V546" s="647"/>
      <c r="W546" s="402"/>
      <c r="X546" s="402"/>
      <c r="Y546" s="402"/>
      <c r="Z546" s="402"/>
      <c r="AA546" s="402"/>
      <c r="AB546" s="402"/>
      <c r="AC546" s="402"/>
      <c r="AD546" s="402"/>
      <c r="AE546" s="402"/>
      <c r="AF546" s="402"/>
      <c r="AG546" s="402"/>
      <c r="AH546" s="402"/>
      <c r="AI546" s="402"/>
      <c r="AJ546" s="402"/>
      <c r="AK546" s="402"/>
      <c r="AL546" s="403"/>
      <c r="AM546" s="648"/>
      <c r="AN546" s="648"/>
      <c r="AO546" s="648"/>
      <c r="AP546" s="648"/>
      <c r="AQ546" s="648"/>
      <c r="AR546" s="648"/>
      <c r="AS546" s="648"/>
      <c r="AT546" s="648"/>
      <c r="AU546" s="648"/>
      <c r="AV546" s="648"/>
      <c r="AW546" s="648"/>
      <c r="AX546" s="648"/>
      <c r="AY546" s="403"/>
      <c r="AZ546" s="404"/>
      <c r="BA546" s="363"/>
      <c r="BB546" s="363"/>
      <c r="BC546" s="363"/>
      <c r="BD546" s="363"/>
      <c r="BE546" s="363"/>
      <c r="BF546" s="363"/>
      <c r="BG546" s="363"/>
      <c r="BH546" s="363"/>
      <c r="BI546" s="363"/>
      <c r="BJ546" s="363"/>
    </row>
    <row r="547" spans="6:62" ht="93" customHeight="1" x14ac:dyDescent="0.3">
      <c r="F547" s="399"/>
      <c r="G547" s="400"/>
      <c r="H547" s="400"/>
      <c r="I547" s="400"/>
      <c r="J547" s="400"/>
      <c r="K547" s="400"/>
      <c r="L547" s="400"/>
      <c r="M547" s="400"/>
      <c r="N547" s="400"/>
      <c r="U547" s="401"/>
      <c r="V547" s="647"/>
      <c r="W547" s="402"/>
      <c r="X547" s="402"/>
      <c r="Y547" s="402"/>
      <c r="Z547" s="402"/>
      <c r="AA547" s="402"/>
      <c r="AB547" s="402"/>
      <c r="AC547" s="402"/>
      <c r="AD547" s="402"/>
      <c r="AE547" s="402"/>
      <c r="AF547" s="402"/>
      <c r="AG547" s="402"/>
      <c r="AH547" s="402"/>
      <c r="AI547" s="402"/>
      <c r="AJ547" s="402"/>
      <c r="AK547" s="402"/>
      <c r="AL547" s="403"/>
      <c r="AM547" s="648"/>
      <c r="AN547" s="648"/>
      <c r="AO547" s="648"/>
      <c r="AP547" s="648"/>
      <c r="AQ547" s="648"/>
      <c r="AR547" s="648"/>
      <c r="AS547" s="648"/>
      <c r="AT547" s="648"/>
      <c r="AU547" s="648"/>
      <c r="AV547" s="648"/>
      <c r="AW547" s="648"/>
      <c r="AX547" s="648"/>
      <c r="AY547" s="403"/>
      <c r="AZ547" s="404"/>
      <c r="BA547" s="363"/>
      <c r="BB547" s="363"/>
      <c r="BC547" s="363"/>
      <c r="BD547" s="363"/>
      <c r="BE547" s="363"/>
      <c r="BF547" s="363"/>
      <c r="BG547" s="363"/>
      <c r="BH547" s="363"/>
      <c r="BI547" s="363"/>
      <c r="BJ547" s="363"/>
    </row>
    <row r="548" spans="6:62" ht="93" customHeight="1" x14ac:dyDescent="0.3">
      <c r="F548" s="399"/>
      <c r="G548" s="400"/>
      <c r="H548" s="400"/>
      <c r="I548" s="400"/>
      <c r="J548" s="400"/>
      <c r="K548" s="400"/>
      <c r="L548" s="400"/>
      <c r="M548" s="400"/>
      <c r="N548" s="400"/>
      <c r="U548" s="401"/>
      <c r="V548" s="647"/>
      <c r="W548" s="402"/>
      <c r="X548" s="402"/>
      <c r="Y548" s="402"/>
      <c r="Z548" s="402"/>
      <c r="AA548" s="402"/>
      <c r="AB548" s="402"/>
      <c r="AC548" s="402"/>
      <c r="AD548" s="402"/>
      <c r="AE548" s="402"/>
      <c r="AF548" s="402"/>
      <c r="AG548" s="402"/>
      <c r="AH548" s="402"/>
      <c r="AI548" s="402"/>
      <c r="AJ548" s="402"/>
      <c r="AK548" s="402"/>
      <c r="AL548" s="403"/>
      <c r="AM548" s="648"/>
      <c r="AN548" s="648"/>
      <c r="AO548" s="648"/>
      <c r="AP548" s="648"/>
      <c r="AQ548" s="648"/>
      <c r="AR548" s="648"/>
      <c r="AS548" s="648"/>
      <c r="AT548" s="648"/>
      <c r="AU548" s="648"/>
      <c r="AV548" s="648"/>
      <c r="AW548" s="648"/>
      <c r="AX548" s="648"/>
      <c r="AY548" s="403"/>
      <c r="AZ548" s="404"/>
      <c r="BA548" s="363"/>
      <c r="BB548" s="363"/>
      <c r="BC548" s="363"/>
      <c r="BD548" s="363"/>
      <c r="BE548" s="363"/>
      <c r="BF548" s="363"/>
      <c r="BG548" s="363"/>
      <c r="BH548" s="363"/>
      <c r="BI548" s="363"/>
      <c r="BJ548" s="363"/>
    </row>
    <row r="549" spans="6:62" ht="93" customHeight="1" x14ac:dyDescent="0.3">
      <c r="F549" s="399"/>
      <c r="G549" s="400"/>
      <c r="H549" s="400"/>
      <c r="I549" s="400"/>
      <c r="J549" s="400"/>
      <c r="K549" s="400"/>
      <c r="L549" s="400"/>
      <c r="M549" s="400"/>
      <c r="N549" s="400"/>
      <c r="U549" s="401"/>
      <c r="V549" s="647"/>
      <c r="W549" s="402"/>
      <c r="X549" s="402"/>
      <c r="Y549" s="402"/>
      <c r="Z549" s="402"/>
      <c r="AA549" s="402"/>
      <c r="AB549" s="402"/>
      <c r="AC549" s="402"/>
      <c r="AD549" s="402"/>
      <c r="AE549" s="402"/>
      <c r="AF549" s="402"/>
      <c r="AG549" s="402"/>
      <c r="AH549" s="402"/>
      <c r="AI549" s="402"/>
      <c r="AJ549" s="402"/>
      <c r="AK549" s="402"/>
      <c r="AL549" s="403"/>
      <c r="AM549" s="648"/>
      <c r="AN549" s="648"/>
      <c r="AO549" s="648"/>
      <c r="AP549" s="648"/>
      <c r="AQ549" s="648"/>
      <c r="AR549" s="648"/>
      <c r="AS549" s="648"/>
      <c r="AT549" s="648"/>
      <c r="AU549" s="648"/>
      <c r="AV549" s="648"/>
      <c r="AW549" s="648"/>
      <c r="AX549" s="648"/>
      <c r="AY549" s="403"/>
      <c r="AZ549" s="404"/>
      <c r="BA549" s="363"/>
      <c r="BB549" s="363"/>
      <c r="BC549" s="363"/>
      <c r="BD549" s="363"/>
      <c r="BE549" s="363"/>
      <c r="BF549" s="363"/>
      <c r="BG549" s="363"/>
      <c r="BH549" s="363"/>
      <c r="BI549" s="363"/>
      <c r="BJ549" s="363"/>
    </row>
    <row r="550" spans="6:62" ht="93" customHeight="1" x14ac:dyDescent="0.3">
      <c r="F550" s="399"/>
      <c r="G550" s="400"/>
      <c r="H550" s="400"/>
      <c r="I550" s="400"/>
      <c r="J550" s="400"/>
      <c r="K550" s="400"/>
      <c r="L550" s="400"/>
      <c r="M550" s="400"/>
      <c r="N550" s="400"/>
      <c r="U550" s="401"/>
      <c r="V550" s="647"/>
      <c r="W550" s="402"/>
      <c r="X550" s="402"/>
      <c r="Y550" s="402"/>
      <c r="Z550" s="402"/>
      <c r="AA550" s="402"/>
      <c r="AB550" s="402"/>
      <c r="AC550" s="402"/>
      <c r="AD550" s="402"/>
      <c r="AE550" s="402"/>
      <c r="AF550" s="402"/>
      <c r="AG550" s="402"/>
      <c r="AH550" s="402"/>
      <c r="AI550" s="402"/>
      <c r="AJ550" s="402"/>
      <c r="AK550" s="402"/>
      <c r="AL550" s="403"/>
      <c r="AM550" s="648"/>
      <c r="AN550" s="648"/>
      <c r="AO550" s="648"/>
      <c r="AP550" s="648"/>
      <c r="AQ550" s="648"/>
      <c r="AR550" s="648"/>
      <c r="AS550" s="648"/>
      <c r="AT550" s="648"/>
      <c r="AU550" s="648"/>
      <c r="AV550" s="648"/>
      <c r="AW550" s="648"/>
      <c r="AX550" s="648"/>
      <c r="AY550" s="403"/>
      <c r="AZ550" s="404"/>
      <c r="BA550" s="363"/>
      <c r="BB550" s="363"/>
      <c r="BC550" s="363"/>
      <c r="BD550" s="363"/>
      <c r="BE550" s="363"/>
      <c r="BF550" s="363"/>
      <c r="BG550" s="363"/>
      <c r="BH550" s="363"/>
      <c r="BI550" s="363"/>
      <c r="BJ550" s="363"/>
    </row>
    <row r="551" spans="6:62" ht="93" customHeight="1" x14ac:dyDescent="0.3">
      <c r="F551" s="399"/>
      <c r="G551" s="400"/>
      <c r="H551" s="400"/>
      <c r="I551" s="400"/>
      <c r="J551" s="400"/>
      <c r="K551" s="400"/>
      <c r="L551" s="400"/>
      <c r="M551" s="400"/>
      <c r="N551" s="400"/>
      <c r="U551" s="401"/>
      <c r="V551" s="647"/>
      <c r="W551" s="402"/>
      <c r="X551" s="402"/>
      <c r="Y551" s="402"/>
      <c r="Z551" s="402"/>
      <c r="AA551" s="402"/>
      <c r="AB551" s="402"/>
      <c r="AC551" s="402"/>
      <c r="AD551" s="402"/>
      <c r="AE551" s="402"/>
      <c r="AF551" s="402"/>
      <c r="AG551" s="402"/>
      <c r="AH551" s="402"/>
      <c r="AI551" s="402"/>
      <c r="AJ551" s="402"/>
      <c r="AK551" s="402"/>
      <c r="AL551" s="403"/>
      <c r="AM551" s="648"/>
      <c r="AN551" s="648"/>
      <c r="AO551" s="648"/>
      <c r="AP551" s="648"/>
      <c r="AQ551" s="648"/>
      <c r="AR551" s="648"/>
      <c r="AS551" s="648"/>
      <c r="AT551" s="648"/>
      <c r="AU551" s="648"/>
      <c r="AV551" s="648"/>
      <c r="AW551" s="648"/>
      <c r="AX551" s="648"/>
      <c r="AY551" s="403"/>
      <c r="AZ551" s="404"/>
      <c r="BA551" s="363"/>
      <c r="BB551" s="363"/>
      <c r="BC551" s="363"/>
      <c r="BD551" s="363"/>
      <c r="BE551" s="363"/>
      <c r="BF551" s="363"/>
      <c r="BG551" s="363"/>
      <c r="BH551" s="363"/>
      <c r="BI551" s="363"/>
      <c r="BJ551" s="363"/>
    </row>
    <row r="552" spans="6:62" ht="93" customHeight="1" x14ac:dyDescent="0.3">
      <c r="F552" s="399"/>
      <c r="G552" s="400"/>
      <c r="H552" s="400"/>
      <c r="I552" s="400"/>
      <c r="J552" s="400"/>
      <c r="K552" s="400"/>
      <c r="L552" s="400"/>
      <c r="M552" s="400"/>
      <c r="N552" s="400"/>
      <c r="U552" s="401"/>
      <c r="V552" s="647"/>
      <c r="W552" s="402"/>
      <c r="X552" s="402"/>
      <c r="Y552" s="402"/>
      <c r="Z552" s="402"/>
      <c r="AA552" s="402"/>
      <c r="AB552" s="402"/>
      <c r="AC552" s="402"/>
      <c r="AD552" s="402"/>
      <c r="AE552" s="402"/>
      <c r="AF552" s="402"/>
      <c r="AG552" s="402"/>
      <c r="AH552" s="402"/>
      <c r="AI552" s="402"/>
      <c r="AJ552" s="402"/>
      <c r="AK552" s="402"/>
      <c r="AL552" s="403"/>
      <c r="AM552" s="648"/>
      <c r="AN552" s="648"/>
      <c r="AO552" s="648"/>
      <c r="AP552" s="648"/>
      <c r="AQ552" s="648"/>
      <c r="AR552" s="648"/>
      <c r="AS552" s="648"/>
      <c r="AT552" s="648"/>
      <c r="AU552" s="648"/>
      <c r="AV552" s="648"/>
      <c r="AW552" s="648"/>
      <c r="AX552" s="648"/>
      <c r="AY552" s="403"/>
      <c r="AZ552" s="404"/>
      <c r="BA552" s="363"/>
      <c r="BB552" s="363"/>
      <c r="BC552" s="363"/>
      <c r="BD552" s="363"/>
      <c r="BE552" s="363"/>
      <c r="BF552" s="363"/>
      <c r="BG552" s="363"/>
      <c r="BH552" s="363"/>
      <c r="BI552" s="363"/>
      <c r="BJ552" s="363"/>
    </row>
    <row r="553" spans="6:62" ht="93" customHeight="1" x14ac:dyDescent="0.3">
      <c r="F553" s="399"/>
      <c r="G553" s="400"/>
      <c r="H553" s="400"/>
      <c r="I553" s="400"/>
      <c r="J553" s="400"/>
      <c r="K553" s="400"/>
      <c r="L553" s="400"/>
      <c r="M553" s="400"/>
      <c r="N553" s="400"/>
      <c r="U553" s="401"/>
      <c r="V553" s="647"/>
      <c r="W553" s="402"/>
      <c r="X553" s="402"/>
      <c r="Y553" s="402"/>
      <c r="Z553" s="402"/>
      <c r="AA553" s="402"/>
      <c r="AB553" s="402"/>
      <c r="AC553" s="402"/>
      <c r="AD553" s="402"/>
      <c r="AE553" s="402"/>
      <c r="AF553" s="402"/>
      <c r="AG553" s="402"/>
      <c r="AH553" s="402"/>
      <c r="AI553" s="402"/>
      <c r="AJ553" s="402"/>
      <c r="AK553" s="402"/>
      <c r="AL553" s="403"/>
      <c r="AM553" s="648"/>
      <c r="AN553" s="648"/>
      <c r="AO553" s="648"/>
      <c r="AP553" s="648"/>
      <c r="AQ553" s="648"/>
      <c r="AR553" s="648"/>
      <c r="AS553" s="648"/>
      <c r="AT553" s="648"/>
      <c r="AU553" s="648"/>
      <c r="AV553" s="648"/>
      <c r="AW553" s="648"/>
      <c r="AX553" s="648"/>
      <c r="AY553" s="403"/>
      <c r="AZ553" s="404"/>
      <c r="BA553" s="363"/>
      <c r="BB553" s="363"/>
      <c r="BC553" s="363"/>
      <c r="BD553" s="363"/>
      <c r="BE553" s="363"/>
      <c r="BF553" s="363"/>
      <c r="BG553" s="363"/>
      <c r="BH553" s="363"/>
      <c r="BI553" s="363"/>
      <c r="BJ553" s="363"/>
    </row>
    <row r="554" spans="6:62" ht="93" customHeight="1" x14ac:dyDescent="0.3">
      <c r="F554" s="399"/>
      <c r="G554" s="400"/>
      <c r="H554" s="400"/>
      <c r="I554" s="400"/>
      <c r="J554" s="400"/>
      <c r="K554" s="400"/>
      <c r="L554" s="400"/>
      <c r="M554" s="400"/>
      <c r="N554" s="400"/>
      <c r="U554" s="401"/>
      <c r="V554" s="647"/>
      <c r="W554" s="402"/>
      <c r="X554" s="402"/>
      <c r="Y554" s="402"/>
      <c r="Z554" s="402"/>
      <c r="AA554" s="402"/>
      <c r="AB554" s="402"/>
      <c r="AC554" s="402"/>
      <c r="AD554" s="402"/>
      <c r="AE554" s="402"/>
      <c r="AF554" s="402"/>
      <c r="AG554" s="402"/>
      <c r="AH554" s="402"/>
      <c r="AI554" s="402"/>
      <c r="AJ554" s="402"/>
      <c r="AK554" s="402"/>
      <c r="AL554" s="403"/>
      <c r="AM554" s="648"/>
      <c r="AN554" s="648"/>
      <c r="AO554" s="648"/>
      <c r="AP554" s="648"/>
      <c r="AQ554" s="648"/>
      <c r="AR554" s="648"/>
      <c r="AS554" s="648"/>
      <c r="AT554" s="648"/>
      <c r="AU554" s="648"/>
      <c r="AV554" s="648"/>
      <c r="AW554" s="648"/>
      <c r="AX554" s="648"/>
      <c r="AY554" s="403"/>
      <c r="AZ554" s="404"/>
      <c r="BA554" s="363"/>
      <c r="BB554" s="363"/>
      <c r="BC554" s="363"/>
      <c r="BD554" s="363"/>
      <c r="BE554" s="363"/>
      <c r="BF554" s="363"/>
      <c r="BG554" s="363"/>
      <c r="BH554" s="363"/>
      <c r="BI554" s="363"/>
      <c r="BJ554" s="363"/>
    </row>
    <row r="555" spans="6:62" ht="93" customHeight="1" x14ac:dyDescent="0.3">
      <c r="F555" s="399"/>
      <c r="G555" s="400"/>
      <c r="H555" s="400"/>
      <c r="I555" s="400"/>
      <c r="J555" s="400"/>
      <c r="K555" s="400"/>
      <c r="L555" s="400"/>
      <c r="M555" s="400"/>
      <c r="N555" s="400"/>
      <c r="U555" s="401"/>
      <c r="V555" s="647"/>
      <c r="W555" s="402"/>
      <c r="X555" s="402"/>
      <c r="Y555" s="402"/>
      <c r="Z555" s="402"/>
      <c r="AA555" s="402"/>
      <c r="AB555" s="402"/>
      <c r="AC555" s="402"/>
      <c r="AD555" s="402"/>
      <c r="AE555" s="402"/>
      <c r="AF555" s="402"/>
      <c r="AG555" s="402"/>
      <c r="AH555" s="402"/>
      <c r="AI555" s="402"/>
      <c r="AJ555" s="402"/>
      <c r="AK555" s="402"/>
      <c r="AL555" s="403"/>
      <c r="AM555" s="648"/>
      <c r="AN555" s="648"/>
      <c r="AO555" s="648"/>
      <c r="AP555" s="648"/>
      <c r="AQ555" s="648"/>
      <c r="AR555" s="648"/>
      <c r="AS555" s="648"/>
      <c r="AT555" s="648"/>
      <c r="AU555" s="648"/>
      <c r="AV555" s="648"/>
      <c r="AW555" s="648"/>
      <c r="AX555" s="648"/>
      <c r="AY555" s="403"/>
      <c r="AZ555" s="404"/>
      <c r="BA555" s="363"/>
      <c r="BB555" s="363"/>
      <c r="BC555" s="363"/>
      <c r="BD555" s="363"/>
      <c r="BE555" s="363"/>
      <c r="BF555" s="363"/>
      <c r="BG555" s="363"/>
      <c r="BH555" s="363"/>
      <c r="BI555" s="363"/>
      <c r="BJ555" s="363"/>
    </row>
    <row r="556" spans="6:62" ht="93" customHeight="1" x14ac:dyDescent="0.3">
      <c r="F556" s="399"/>
      <c r="G556" s="400"/>
      <c r="H556" s="400"/>
      <c r="I556" s="400"/>
      <c r="J556" s="400"/>
      <c r="K556" s="400"/>
      <c r="L556" s="400"/>
      <c r="M556" s="400"/>
      <c r="N556" s="400"/>
      <c r="U556" s="401"/>
      <c r="V556" s="647"/>
      <c r="W556" s="402"/>
      <c r="X556" s="402"/>
      <c r="Y556" s="402"/>
      <c r="Z556" s="402"/>
      <c r="AA556" s="402"/>
      <c r="AB556" s="402"/>
      <c r="AC556" s="402"/>
      <c r="AD556" s="402"/>
      <c r="AE556" s="402"/>
      <c r="AF556" s="402"/>
      <c r="AG556" s="402"/>
      <c r="AH556" s="402"/>
      <c r="AI556" s="402"/>
      <c r="AJ556" s="402"/>
      <c r="AK556" s="402"/>
      <c r="AL556" s="403"/>
      <c r="AM556" s="648"/>
      <c r="AN556" s="648"/>
      <c r="AO556" s="648"/>
      <c r="AP556" s="648"/>
      <c r="AQ556" s="648"/>
      <c r="AR556" s="648"/>
      <c r="AS556" s="648"/>
      <c r="AT556" s="648"/>
      <c r="AU556" s="648"/>
      <c r="AV556" s="648"/>
      <c r="AW556" s="648"/>
      <c r="AX556" s="648"/>
      <c r="AY556" s="403"/>
      <c r="AZ556" s="404"/>
      <c r="BA556" s="363"/>
      <c r="BB556" s="363"/>
      <c r="BC556" s="363"/>
      <c r="BD556" s="363"/>
      <c r="BE556" s="363"/>
      <c r="BF556" s="363"/>
      <c r="BG556" s="363"/>
      <c r="BH556" s="363"/>
      <c r="BI556" s="363"/>
      <c r="BJ556" s="363"/>
    </row>
    <row r="557" spans="6:62" ht="93" customHeight="1" x14ac:dyDescent="0.3">
      <c r="F557" s="399"/>
      <c r="G557" s="400"/>
      <c r="H557" s="400"/>
      <c r="I557" s="400"/>
      <c r="J557" s="400"/>
      <c r="K557" s="400"/>
      <c r="L557" s="400"/>
      <c r="M557" s="400"/>
      <c r="N557" s="400"/>
      <c r="U557" s="401"/>
      <c r="V557" s="647"/>
      <c r="W557" s="402"/>
      <c r="X557" s="402"/>
      <c r="Y557" s="402"/>
      <c r="Z557" s="402"/>
      <c r="AA557" s="402"/>
      <c r="AB557" s="402"/>
      <c r="AC557" s="402"/>
      <c r="AD557" s="402"/>
      <c r="AE557" s="402"/>
      <c r="AF557" s="402"/>
      <c r="AG557" s="402"/>
      <c r="AH557" s="402"/>
      <c r="AI557" s="402"/>
      <c r="AJ557" s="402"/>
      <c r="AK557" s="402"/>
      <c r="AL557" s="403"/>
      <c r="AM557" s="648"/>
      <c r="AN557" s="648"/>
      <c r="AO557" s="648"/>
      <c r="AP557" s="648"/>
      <c r="AQ557" s="648"/>
      <c r="AR557" s="648"/>
      <c r="AS557" s="648"/>
      <c r="AT557" s="648"/>
      <c r="AU557" s="648"/>
      <c r="AV557" s="648"/>
      <c r="AW557" s="648"/>
      <c r="AX557" s="648"/>
      <c r="AY557" s="403"/>
      <c r="AZ557" s="404"/>
      <c r="BA557" s="363"/>
      <c r="BB557" s="363"/>
      <c r="BC557" s="363"/>
      <c r="BD557" s="363"/>
      <c r="BE557" s="363"/>
      <c r="BF557" s="363"/>
      <c r="BG557" s="363"/>
      <c r="BH557" s="363"/>
      <c r="BI557" s="363"/>
      <c r="BJ557" s="363"/>
    </row>
    <row r="558" spans="6:62" ht="93" customHeight="1" x14ac:dyDescent="0.3">
      <c r="F558" s="399"/>
      <c r="G558" s="400"/>
      <c r="H558" s="400"/>
      <c r="I558" s="400"/>
      <c r="J558" s="400"/>
      <c r="K558" s="400"/>
      <c r="L558" s="400"/>
      <c r="M558" s="400"/>
      <c r="N558" s="400"/>
      <c r="U558" s="401"/>
      <c r="V558" s="647"/>
      <c r="W558" s="402"/>
      <c r="X558" s="402"/>
      <c r="Y558" s="402"/>
      <c r="Z558" s="402"/>
      <c r="AA558" s="402"/>
      <c r="AB558" s="402"/>
      <c r="AC558" s="402"/>
      <c r="AD558" s="402"/>
      <c r="AE558" s="402"/>
      <c r="AF558" s="402"/>
      <c r="AG558" s="402"/>
      <c r="AH558" s="402"/>
      <c r="AI558" s="402"/>
      <c r="AJ558" s="402"/>
      <c r="AK558" s="402"/>
      <c r="AL558" s="403"/>
      <c r="AM558" s="648"/>
      <c r="AN558" s="648"/>
      <c r="AO558" s="648"/>
      <c r="AP558" s="648"/>
      <c r="AQ558" s="648"/>
      <c r="AR558" s="648"/>
      <c r="AS558" s="648"/>
      <c r="AT558" s="648"/>
      <c r="AU558" s="648"/>
      <c r="AV558" s="648"/>
      <c r="AW558" s="648"/>
      <c r="AX558" s="648"/>
      <c r="AY558" s="403"/>
      <c r="AZ558" s="404"/>
      <c r="BA558" s="363"/>
      <c r="BB558" s="363"/>
      <c r="BC558" s="363"/>
      <c r="BD558" s="363"/>
      <c r="BE558" s="363"/>
      <c r="BF558" s="363"/>
      <c r="BG558" s="363"/>
      <c r="BH558" s="363"/>
      <c r="BI558" s="363"/>
      <c r="BJ558" s="363"/>
    </row>
    <row r="559" spans="6:62" ht="93" customHeight="1" x14ac:dyDescent="0.3">
      <c r="F559" s="399"/>
      <c r="G559" s="400"/>
      <c r="H559" s="400"/>
      <c r="I559" s="400"/>
      <c r="J559" s="400"/>
      <c r="K559" s="400"/>
      <c r="L559" s="400"/>
      <c r="M559" s="400"/>
      <c r="N559" s="400"/>
      <c r="U559" s="401"/>
      <c r="V559" s="647"/>
      <c r="W559" s="402"/>
      <c r="X559" s="402"/>
      <c r="Y559" s="402"/>
      <c r="Z559" s="402"/>
      <c r="AA559" s="402"/>
      <c r="AB559" s="402"/>
      <c r="AC559" s="402"/>
      <c r="AD559" s="402"/>
      <c r="AE559" s="402"/>
      <c r="AF559" s="402"/>
      <c r="AG559" s="402"/>
      <c r="AH559" s="402"/>
      <c r="AI559" s="402"/>
      <c r="AJ559" s="402"/>
      <c r="AK559" s="402"/>
      <c r="AL559" s="403"/>
      <c r="AM559" s="648"/>
      <c r="AN559" s="648"/>
      <c r="AO559" s="648"/>
      <c r="AP559" s="648"/>
      <c r="AQ559" s="648"/>
      <c r="AR559" s="648"/>
      <c r="AS559" s="648"/>
      <c r="AT559" s="648"/>
      <c r="AU559" s="648"/>
      <c r="AV559" s="648"/>
      <c r="AW559" s="648"/>
      <c r="AX559" s="648"/>
      <c r="AY559" s="403"/>
      <c r="AZ559" s="404"/>
      <c r="BA559" s="363"/>
      <c r="BB559" s="363"/>
      <c r="BC559" s="363"/>
      <c r="BD559" s="363"/>
      <c r="BE559" s="363"/>
      <c r="BF559" s="363"/>
      <c r="BG559" s="363"/>
      <c r="BH559" s="363"/>
      <c r="BI559" s="363"/>
      <c r="BJ559" s="363"/>
    </row>
    <row r="560" spans="6:62" ht="93" customHeight="1" x14ac:dyDescent="0.3">
      <c r="F560" s="399"/>
      <c r="G560" s="400"/>
      <c r="H560" s="400"/>
      <c r="I560" s="400"/>
      <c r="J560" s="400"/>
      <c r="K560" s="400"/>
      <c r="L560" s="400"/>
      <c r="M560" s="400"/>
      <c r="N560" s="400"/>
      <c r="U560" s="401"/>
      <c r="V560" s="647"/>
      <c r="W560" s="402"/>
      <c r="X560" s="402"/>
      <c r="Y560" s="402"/>
      <c r="Z560" s="402"/>
      <c r="AA560" s="402"/>
      <c r="AB560" s="402"/>
      <c r="AC560" s="402"/>
      <c r="AD560" s="402"/>
      <c r="AE560" s="402"/>
      <c r="AF560" s="402"/>
      <c r="AG560" s="402"/>
      <c r="AH560" s="402"/>
      <c r="AI560" s="402"/>
      <c r="AJ560" s="402"/>
      <c r="AK560" s="402"/>
      <c r="AL560" s="403"/>
      <c r="AM560" s="648"/>
      <c r="AN560" s="648"/>
      <c r="AO560" s="648"/>
      <c r="AP560" s="648"/>
      <c r="AQ560" s="648"/>
      <c r="AR560" s="648"/>
      <c r="AS560" s="648"/>
      <c r="AT560" s="648"/>
      <c r="AU560" s="648"/>
      <c r="AV560" s="648"/>
      <c r="AW560" s="648"/>
      <c r="AX560" s="648"/>
      <c r="AY560" s="403"/>
      <c r="AZ560" s="404"/>
      <c r="BA560" s="363"/>
      <c r="BB560" s="363"/>
      <c r="BC560" s="363"/>
      <c r="BD560" s="363"/>
      <c r="BE560" s="363"/>
      <c r="BF560" s="363"/>
      <c r="BG560" s="363"/>
      <c r="BH560" s="363"/>
      <c r="BI560" s="363"/>
      <c r="BJ560" s="363"/>
    </row>
    <row r="561" spans="6:62" ht="93" customHeight="1" x14ac:dyDescent="0.3">
      <c r="F561" s="399"/>
      <c r="G561" s="400"/>
      <c r="H561" s="400"/>
      <c r="I561" s="400"/>
      <c r="J561" s="400"/>
      <c r="K561" s="400"/>
      <c r="L561" s="400"/>
      <c r="M561" s="400"/>
      <c r="N561" s="400"/>
      <c r="U561" s="401"/>
      <c r="V561" s="647"/>
      <c r="W561" s="402"/>
      <c r="X561" s="402"/>
      <c r="Y561" s="402"/>
      <c r="Z561" s="402"/>
      <c r="AA561" s="402"/>
      <c r="AB561" s="402"/>
      <c r="AC561" s="402"/>
      <c r="AD561" s="402"/>
      <c r="AE561" s="402"/>
      <c r="AF561" s="402"/>
      <c r="AG561" s="402"/>
      <c r="AH561" s="402"/>
      <c r="AI561" s="402"/>
      <c r="AJ561" s="402"/>
      <c r="AK561" s="402"/>
      <c r="AL561" s="403"/>
      <c r="AM561" s="648"/>
      <c r="AN561" s="648"/>
      <c r="AO561" s="648"/>
      <c r="AP561" s="648"/>
      <c r="AQ561" s="648"/>
      <c r="AR561" s="648"/>
      <c r="AS561" s="648"/>
      <c r="AT561" s="648"/>
      <c r="AU561" s="648"/>
      <c r="AV561" s="648"/>
      <c r="AW561" s="648"/>
      <c r="AX561" s="648"/>
      <c r="AY561" s="403"/>
      <c r="AZ561" s="404"/>
      <c r="BA561" s="363"/>
      <c r="BB561" s="363"/>
      <c r="BC561" s="363"/>
      <c r="BD561" s="363"/>
      <c r="BE561" s="363"/>
      <c r="BF561" s="363"/>
      <c r="BG561" s="363"/>
      <c r="BH561" s="363"/>
      <c r="BI561" s="363"/>
      <c r="BJ561" s="363"/>
    </row>
    <row r="562" spans="6:62" ht="93" customHeight="1" x14ac:dyDescent="0.3">
      <c r="F562" s="399"/>
      <c r="G562" s="400"/>
      <c r="H562" s="400"/>
      <c r="I562" s="400"/>
      <c r="J562" s="400"/>
      <c r="K562" s="400"/>
      <c r="L562" s="400"/>
      <c r="M562" s="400"/>
      <c r="N562" s="400"/>
      <c r="U562" s="401"/>
      <c r="V562" s="647"/>
      <c r="W562" s="402"/>
      <c r="X562" s="402"/>
      <c r="Y562" s="402"/>
      <c r="Z562" s="402"/>
      <c r="AA562" s="402"/>
      <c r="AB562" s="402"/>
      <c r="AC562" s="402"/>
      <c r="AD562" s="402"/>
      <c r="AE562" s="402"/>
      <c r="AF562" s="402"/>
      <c r="AG562" s="402"/>
      <c r="AH562" s="402"/>
      <c r="AI562" s="402"/>
      <c r="AJ562" s="402"/>
      <c r="AK562" s="402"/>
      <c r="AL562" s="403"/>
      <c r="AM562" s="648"/>
      <c r="AN562" s="648"/>
      <c r="AO562" s="648"/>
      <c r="AP562" s="648"/>
      <c r="AQ562" s="648"/>
      <c r="AR562" s="648"/>
      <c r="AS562" s="648"/>
      <c r="AT562" s="648"/>
      <c r="AU562" s="648"/>
      <c r="AV562" s="648"/>
      <c r="AW562" s="648"/>
      <c r="AX562" s="648"/>
      <c r="AY562" s="403"/>
      <c r="AZ562" s="404"/>
      <c r="BA562" s="363"/>
      <c r="BB562" s="363"/>
      <c r="BC562" s="363"/>
      <c r="BD562" s="363"/>
      <c r="BE562" s="363"/>
      <c r="BF562" s="363"/>
      <c r="BG562" s="363"/>
      <c r="BH562" s="363"/>
      <c r="BI562" s="363"/>
      <c r="BJ562" s="363"/>
    </row>
    <row r="563" spans="6:62" ht="93" customHeight="1" x14ac:dyDescent="0.3">
      <c r="F563" s="399"/>
      <c r="G563" s="400"/>
      <c r="H563" s="400"/>
      <c r="I563" s="400"/>
      <c r="J563" s="400"/>
      <c r="K563" s="400"/>
      <c r="L563" s="400"/>
      <c r="M563" s="400"/>
      <c r="N563" s="400"/>
      <c r="U563" s="401"/>
      <c r="V563" s="647"/>
      <c r="W563" s="402"/>
      <c r="X563" s="402"/>
      <c r="Y563" s="402"/>
      <c r="Z563" s="402"/>
      <c r="AA563" s="402"/>
      <c r="AB563" s="402"/>
      <c r="AC563" s="402"/>
      <c r="AD563" s="402"/>
      <c r="AE563" s="402"/>
      <c r="AF563" s="402"/>
      <c r="AG563" s="402"/>
      <c r="AH563" s="402"/>
      <c r="AI563" s="402"/>
      <c r="AJ563" s="402"/>
      <c r="AK563" s="402"/>
      <c r="AL563" s="403"/>
      <c r="AM563" s="648"/>
      <c r="AN563" s="648"/>
      <c r="AO563" s="648"/>
      <c r="AP563" s="648"/>
      <c r="AQ563" s="648"/>
      <c r="AR563" s="648"/>
      <c r="AS563" s="648"/>
      <c r="AT563" s="648"/>
      <c r="AU563" s="648"/>
      <c r="AV563" s="648"/>
      <c r="AW563" s="648"/>
      <c r="AX563" s="648"/>
      <c r="AY563" s="403"/>
      <c r="AZ563" s="404"/>
      <c r="BA563" s="363"/>
      <c r="BB563" s="363"/>
      <c r="BC563" s="363"/>
      <c r="BD563" s="363"/>
      <c r="BE563" s="363"/>
      <c r="BF563" s="363"/>
      <c r="BG563" s="363"/>
      <c r="BH563" s="363"/>
      <c r="BI563" s="363"/>
      <c r="BJ563" s="363"/>
    </row>
    <row r="564" spans="6:62" ht="93" customHeight="1" x14ac:dyDescent="0.3">
      <c r="F564" s="399"/>
      <c r="G564" s="400"/>
      <c r="H564" s="400"/>
      <c r="I564" s="400"/>
      <c r="J564" s="400"/>
      <c r="K564" s="400"/>
      <c r="L564" s="400"/>
      <c r="M564" s="400"/>
      <c r="N564" s="400"/>
      <c r="U564" s="401"/>
      <c r="V564" s="647"/>
      <c r="W564" s="402"/>
      <c r="X564" s="402"/>
      <c r="Y564" s="402"/>
      <c r="Z564" s="402"/>
      <c r="AA564" s="402"/>
      <c r="AB564" s="402"/>
      <c r="AC564" s="402"/>
      <c r="AD564" s="402"/>
      <c r="AE564" s="402"/>
      <c r="AF564" s="402"/>
      <c r="AG564" s="402"/>
      <c r="AH564" s="402"/>
      <c r="AI564" s="402"/>
      <c r="AJ564" s="402"/>
      <c r="AK564" s="402"/>
      <c r="AL564" s="403"/>
      <c r="AM564" s="648"/>
      <c r="AN564" s="648"/>
      <c r="AO564" s="648"/>
      <c r="AP564" s="648"/>
      <c r="AQ564" s="648"/>
      <c r="AR564" s="648"/>
      <c r="AS564" s="648"/>
      <c r="AT564" s="648"/>
      <c r="AU564" s="648"/>
      <c r="AV564" s="648"/>
      <c r="AW564" s="648"/>
      <c r="AX564" s="648"/>
      <c r="AY564" s="403"/>
      <c r="AZ564" s="404"/>
      <c r="BA564" s="363"/>
      <c r="BB564" s="363"/>
      <c r="BC564" s="363"/>
      <c r="BD564" s="363"/>
      <c r="BE564" s="363"/>
      <c r="BF564" s="363"/>
      <c r="BG564" s="363"/>
      <c r="BH564" s="363"/>
      <c r="BI564" s="363"/>
      <c r="BJ564" s="363"/>
    </row>
    <row r="565" spans="6:62" ht="93" customHeight="1" x14ac:dyDescent="0.3">
      <c r="F565" s="399"/>
      <c r="G565" s="400"/>
      <c r="H565" s="400"/>
      <c r="I565" s="400"/>
      <c r="J565" s="400"/>
      <c r="K565" s="400"/>
      <c r="L565" s="400"/>
      <c r="M565" s="400"/>
      <c r="N565" s="400"/>
      <c r="U565" s="401"/>
      <c r="V565" s="647"/>
      <c r="W565" s="402"/>
      <c r="X565" s="402"/>
      <c r="Y565" s="402"/>
      <c r="Z565" s="402"/>
      <c r="AA565" s="402"/>
      <c r="AB565" s="402"/>
      <c r="AC565" s="402"/>
      <c r="AD565" s="402"/>
      <c r="AE565" s="402"/>
      <c r="AF565" s="402"/>
      <c r="AG565" s="402"/>
      <c r="AH565" s="402"/>
      <c r="AI565" s="402"/>
      <c r="AJ565" s="402"/>
      <c r="AK565" s="402"/>
      <c r="AL565" s="403"/>
      <c r="AM565" s="648"/>
      <c r="AN565" s="648"/>
      <c r="AO565" s="648"/>
      <c r="AP565" s="648"/>
      <c r="AQ565" s="648"/>
      <c r="AR565" s="648"/>
      <c r="AS565" s="648"/>
      <c r="AT565" s="648"/>
      <c r="AU565" s="648"/>
      <c r="AV565" s="648"/>
      <c r="AW565" s="648"/>
      <c r="AX565" s="648"/>
      <c r="AY565" s="403"/>
      <c r="AZ565" s="404"/>
      <c r="BA565" s="363"/>
      <c r="BB565" s="363"/>
      <c r="BC565" s="363"/>
      <c r="BD565" s="363"/>
      <c r="BE565" s="363"/>
      <c r="BF565" s="363"/>
      <c r="BG565" s="363"/>
      <c r="BH565" s="363"/>
      <c r="BI565" s="363"/>
      <c r="BJ565" s="363"/>
    </row>
    <row r="566" spans="6:62" ht="93" customHeight="1" x14ac:dyDescent="0.3">
      <c r="F566" s="399"/>
      <c r="G566" s="400"/>
      <c r="H566" s="400"/>
      <c r="I566" s="400"/>
      <c r="J566" s="400"/>
      <c r="K566" s="400"/>
      <c r="L566" s="400"/>
      <c r="M566" s="400"/>
      <c r="N566" s="400"/>
      <c r="U566" s="401"/>
      <c r="V566" s="647"/>
      <c r="W566" s="402"/>
      <c r="X566" s="402"/>
      <c r="Y566" s="402"/>
      <c r="Z566" s="402"/>
      <c r="AA566" s="402"/>
      <c r="AB566" s="402"/>
      <c r="AC566" s="402"/>
      <c r="AD566" s="402"/>
      <c r="AE566" s="402"/>
      <c r="AF566" s="402"/>
      <c r="AG566" s="402"/>
      <c r="AH566" s="402"/>
      <c r="AI566" s="402"/>
      <c r="AJ566" s="402"/>
      <c r="AK566" s="402"/>
      <c r="AL566" s="403"/>
      <c r="AM566" s="648"/>
      <c r="AN566" s="648"/>
      <c r="AO566" s="648"/>
      <c r="AP566" s="648"/>
      <c r="AQ566" s="648"/>
      <c r="AR566" s="648"/>
      <c r="AS566" s="648"/>
      <c r="AT566" s="648"/>
      <c r="AU566" s="648"/>
      <c r="AV566" s="648"/>
      <c r="AW566" s="648"/>
      <c r="AX566" s="648"/>
      <c r="AY566" s="403"/>
      <c r="AZ566" s="404"/>
      <c r="BA566" s="363"/>
      <c r="BB566" s="363"/>
      <c r="BC566" s="363"/>
      <c r="BD566" s="363"/>
      <c r="BE566" s="363"/>
      <c r="BF566" s="363"/>
      <c r="BG566" s="363"/>
      <c r="BH566" s="363"/>
      <c r="BI566" s="363"/>
      <c r="BJ566" s="363"/>
    </row>
    <row r="567" spans="6:62" ht="93" customHeight="1" x14ac:dyDescent="0.3">
      <c r="F567" s="399"/>
      <c r="G567" s="400"/>
      <c r="H567" s="400"/>
      <c r="I567" s="400"/>
      <c r="J567" s="400"/>
      <c r="K567" s="400"/>
      <c r="L567" s="400"/>
      <c r="M567" s="400"/>
      <c r="N567" s="400"/>
      <c r="U567" s="401"/>
      <c r="V567" s="647"/>
      <c r="W567" s="402"/>
      <c r="X567" s="402"/>
      <c r="Y567" s="402"/>
      <c r="Z567" s="402"/>
      <c r="AA567" s="402"/>
      <c r="AB567" s="402"/>
      <c r="AC567" s="402"/>
      <c r="AD567" s="402"/>
      <c r="AE567" s="402"/>
      <c r="AF567" s="402"/>
      <c r="AG567" s="402"/>
      <c r="AH567" s="402"/>
      <c r="AI567" s="402"/>
      <c r="AJ567" s="402"/>
      <c r="AK567" s="402"/>
      <c r="AL567" s="403"/>
      <c r="AM567" s="648"/>
      <c r="AN567" s="648"/>
      <c r="AO567" s="648"/>
      <c r="AP567" s="648"/>
      <c r="AQ567" s="648"/>
      <c r="AR567" s="648"/>
      <c r="AS567" s="648"/>
      <c r="AT567" s="648"/>
      <c r="AU567" s="648"/>
      <c r="AV567" s="648"/>
      <c r="AW567" s="648"/>
      <c r="AX567" s="648"/>
      <c r="AY567" s="403"/>
      <c r="AZ567" s="404"/>
      <c r="BA567" s="363"/>
      <c r="BB567" s="363"/>
      <c r="BC567" s="363"/>
      <c r="BD567" s="363"/>
      <c r="BE567" s="363"/>
      <c r="BF567" s="363"/>
      <c r="BG567" s="363"/>
      <c r="BH567" s="363"/>
      <c r="BI567" s="363"/>
      <c r="BJ567" s="363"/>
    </row>
    <row r="568" spans="6:62" ht="93" customHeight="1" x14ac:dyDescent="0.3">
      <c r="F568" s="399"/>
      <c r="G568" s="400"/>
      <c r="H568" s="400"/>
      <c r="I568" s="400"/>
      <c r="J568" s="400"/>
      <c r="K568" s="400"/>
      <c r="L568" s="400"/>
      <c r="M568" s="400"/>
      <c r="N568" s="400"/>
      <c r="U568" s="401"/>
      <c r="V568" s="647"/>
      <c r="W568" s="402"/>
      <c r="X568" s="402"/>
      <c r="Y568" s="402"/>
      <c r="Z568" s="402"/>
      <c r="AA568" s="402"/>
      <c r="AB568" s="402"/>
      <c r="AC568" s="402"/>
      <c r="AD568" s="402"/>
      <c r="AE568" s="402"/>
      <c r="AF568" s="402"/>
      <c r="AG568" s="402"/>
      <c r="AH568" s="402"/>
      <c r="AI568" s="402"/>
      <c r="AJ568" s="402"/>
      <c r="AK568" s="402"/>
      <c r="AL568" s="403"/>
      <c r="AM568" s="648"/>
      <c r="AN568" s="648"/>
      <c r="AO568" s="648"/>
      <c r="AP568" s="648"/>
      <c r="AQ568" s="648"/>
      <c r="AR568" s="648"/>
      <c r="AS568" s="648"/>
      <c r="AT568" s="648"/>
      <c r="AU568" s="648"/>
      <c r="AV568" s="648"/>
      <c r="AW568" s="648"/>
      <c r="AX568" s="648"/>
      <c r="AY568" s="403"/>
      <c r="AZ568" s="404"/>
      <c r="BA568" s="363"/>
      <c r="BB568" s="363"/>
      <c r="BC568" s="363"/>
      <c r="BD568" s="363"/>
      <c r="BE568" s="363"/>
      <c r="BF568" s="363"/>
      <c r="BG568" s="363"/>
      <c r="BH568" s="363"/>
      <c r="BI568" s="363"/>
      <c r="BJ568" s="363"/>
    </row>
    <row r="569" spans="6:62" ht="93" customHeight="1" x14ac:dyDescent="0.3">
      <c r="F569" s="399"/>
      <c r="G569" s="400"/>
      <c r="H569" s="400"/>
      <c r="I569" s="400"/>
      <c r="J569" s="400"/>
      <c r="K569" s="400"/>
      <c r="L569" s="400"/>
      <c r="M569" s="400"/>
      <c r="N569" s="400"/>
      <c r="U569" s="401"/>
      <c r="V569" s="647"/>
      <c r="W569" s="402"/>
      <c r="X569" s="402"/>
      <c r="Y569" s="402"/>
      <c r="Z569" s="402"/>
      <c r="AA569" s="402"/>
      <c r="AB569" s="402"/>
      <c r="AC569" s="402"/>
      <c r="AD569" s="402"/>
      <c r="AE569" s="402"/>
      <c r="AF569" s="402"/>
      <c r="AG569" s="402"/>
      <c r="AH569" s="402"/>
      <c r="AI569" s="402"/>
      <c r="AJ569" s="402"/>
      <c r="AK569" s="402"/>
      <c r="AL569" s="403"/>
      <c r="AM569" s="648"/>
      <c r="AN569" s="648"/>
      <c r="AO569" s="648"/>
      <c r="AP569" s="648"/>
      <c r="AQ569" s="648"/>
      <c r="AR569" s="648"/>
      <c r="AS569" s="648"/>
      <c r="AT569" s="648"/>
      <c r="AU569" s="648"/>
      <c r="AV569" s="648"/>
      <c r="AW569" s="648"/>
      <c r="AX569" s="648"/>
      <c r="AY569" s="403"/>
      <c r="AZ569" s="404"/>
      <c r="BA569" s="363"/>
      <c r="BB569" s="363"/>
      <c r="BC569" s="363"/>
      <c r="BD569" s="363"/>
      <c r="BE569" s="363"/>
      <c r="BF569" s="363"/>
      <c r="BG569" s="363"/>
      <c r="BH569" s="363"/>
      <c r="BI569" s="363"/>
      <c r="BJ569" s="363"/>
    </row>
    <row r="570" spans="6:62" ht="93" customHeight="1" x14ac:dyDescent="0.3">
      <c r="F570" s="399"/>
      <c r="G570" s="400"/>
      <c r="H570" s="400"/>
      <c r="I570" s="400"/>
      <c r="J570" s="400"/>
      <c r="K570" s="400"/>
      <c r="L570" s="400"/>
      <c r="M570" s="400"/>
      <c r="N570" s="400"/>
      <c r="U570" s="401"/>
      <c r="V570" s="647"/>
      <c r="W570" s="402"/>
      <c r="X570" s="402"/>
      <c r="Y570" s="402"/>
      <c r="Z570" s="402"/>
      <c r="AA570" s="402"/>
      <c r="AB570" s="402"/>
      <c r="AC570" s="402"/>
      <c r="AD570" s="402"/>
      <c r="AE570" s="402"/>
      <c r="AF570" s="402"/>
      <c r="AG570" s="402"/>
      <c r="AH570" s="402"/>
      <c r="AI570" s="402"/>
      <c r="AJ570" s="402"/>
      <c r="AK570" s="402"/>
      <c r="AL570" s="403"/>
      <c r="AM570" s="648"/>
      <c r="AN570" s="648"/>
      <c r="AO570" s="648"/>
      <c r="AP570" s="648"/>
      <c r="AQ570" s="648"/>
      <c r="AR570" s="648"/>
      <c r="AS570" s="648"/>
      <c r="AT570" s="648"/>
      <c r="AU570" s="648"/>
      <c r="AV570" s="648"/>
      <c r="AW570" s="648"/>
      <c r="AX570" s="648"/>
      <c r="AY570" s="403"/>
      <c r="AZ570" s="404"/>
      <c r="BA570" s="363"/>
      <c r="BB570" s="363"/>
      <c r="BC570" s="363"/>
      <c r="BD570" s="363"/>
      <c r="BE570" s="363"/>
      <c r="BF570" s="363"/>
      <c r="BG570" s="363"/>
      <c r="BH570" s="363"/>
      <c r="BI570" s="363"/>
      <c r="BJ570" s="363"/>
    </row>
    <row r="571" spans="6:62" ht="93" customHeight="1" x14ac:dyDescent="0.3">
      <c r="F571" s="399"/>
      <c r="G571" s="400"/>
      <c r="H571" s="400"/>
      <c r="I571" s="400"/>
      <c r="J571" s="400"/>
      <c r="K571" s="400"/>
      <c r="L571" s="400"/>
      <c r="M571" s="400"/>
      <c r="N571" s="400"/>
      <c r="U571" s="401"/>
      <c r="V571" s="647"/>
      <c r="W571" s="402"/>
      <c r="X571" s="402"/>
      <c r="Y571" s="402"/>
      <c r="Z571" s="402"/>
      <c r="AA571" s="402"/>
      <c r="AB571" s="402"/>
      <c r="AC571" s="402"/>
      <c r="AD571" s="402"/>
      <c r="AE571" s="402"/>
      <c r="AF571" s="402"/>
      <c r="AG571" s="402"/>
      <c r="AH571" s="402"/>
      <c r="AI571" s="402"/>
      <c r="AJ571" s="402"/>
      <c r="AK571" s="402"/>
      <c r="AL571" s="403"/>
      <c r="AM571" s="648"/>
      <c r="AN571" s="648"/>
      <c r="AO571" s="648"/>
      <c r="AP571" s="648"/>
      <c r="AQ571" s="648"/>
      <c r="AR571" s="648"/>
      <c r="AS571" s="648"/>
      <c r="AT571" s="648"/>
      <c r="AU571" s="648"/>
      <c r="AV571" s="648"/>
      <c r="AW571" s="648"/>
      <c r="AX571" s="648"/>
      <c r="AY571" s="403"/>
      <c r="AZ571" s="404"/>
      <c r="BA571" s="363"/>
      <c r="BB571" s="363"/>
      <c r="BC571" s="363"/>
      <c r="BD571" s="363"/>
      <c r="BE571" s="363"/>
      <c r="BF571" s="363"/>
      <c r="BG571" s="363"/>
      <c r="BH571" s="363"/>
      <c r="BI571" s="363"/>
      <c r="BJ571" s="363"/>
    </row>
    <row r="572" spans="6:62" ht="93" customHeight="1" x14ac:dyDescent="0.3">
      <c r="F572" s="399"/>
      <c r="G572" s="400"/>
      <c r="H572" s="400"/>
      <c r="I572" s="400"/>
      <c r="J572" s="400"/>
      <c r="K572" s="400"/>
      <c r="L572" s="400"/>
      <c r="M572" s="400"/>
      <c r="N572" s="400"/>
      <c r="U572" s="401"/>
      <c r="V572" s="647"/>
      <c r="W572" s="402"/>
      <c r="X572" s="402"/>
      <c r="Y572" s="402"/>
      <c r="Z572" s="402"/>
      <c r="AA572" s="402"/>
      <c r="AB572" s="402"/>
      <c r="AC572" s="402"/>
      <c r="AD572" s="402"/>
      <c r="AE572" s="402"/>
      <c r="AF572" s="402"/>
      <c r="AG572" s="402"/>
      <c r="AH572" s="402"/>
      <c r="AI572" s="402"/>
      <c r="AJ572" s="402"/>
      <c r="AK572" s="402"/>
      <c r="AL572" s="403"/>
      <c r="AM572" s="648"/>
      <c r="AN572" s="648"/>
      <c r="AO572" s="648"/>
      <c r="AP572" s="648"/>
      <c r="AQ572" s="648"/>
      <c r="AR572" s="648"/>
      <c r="AS572" s="648"/>
      <c r="AT572" s="648"/>
      <c r="AU572" s="648"/>
      <c r="AV572" s="648"/>
      <c r="AW572" s="648"/>
      <c r="AX572" s="648"/>
      <c r="AY572" s="403"/>
      <c r="AZ572" s="404"/>
      <c r="BA572" s="363"/>
      <c r="BB572" s="363"/>
      <c r="BC572" s="363"/>
      <c r="BD572" s="363"/>
      <c r="BE572" s="363"/>
      <c r="BF572" s="363"/>
      <c r="BG572" s="363"/>
      <c r="BH572" s="363"/>
      <c r="BI572" s="363"/>
      <c r="BJ572" s="363"/>
    </row>
    <row r="573" spans="6:62" ht="93" customHeight="1" x14ac:dyDescent="0.3">
      <c r="F573" s="399"/>
      <c r="G573" s="400"/>
      <c r="H573" s="400"/>
      <c r="I573" s="400"/>
      <c r="J573" s="400"/>
      <c r="K573" s="400"/>
      <c r="L573" s="400"/>
      <c r="M573" s="400"/>
      <c r="N573" s="400"/>
      <c r="U573" s="401"/>
      <c r="V573" s="647"/>
      <c r="W573" s="402"/>
      <c r="X573" s="402"/>
      <c r="Y573" s="402"/>
      <c r="Z573" s="402"/>
      <c r="AA573" s="402"/>
      <c r="AB573" s="402"/>
      <c r="AC573" s="402"/>
      <c r="AD573" s="402"/>
      <c r="AE573" s="402"/>
      <c r="AF573" s="402"/>
      <c r="AG573" s="402"/>
      <c r="AH573" s="402"/>
      <c r="AI573" s="402"/>
      <c r="AJ573" s="402"/>
      <c r="AK573" s="402"/>
      <c r="AL573" s="403"/>
      <c r="AM573" s="648"/>
      <c r="AN573" s="648"/>
      <c r="AO573" s="648"/>
      <c r="AP573" s="648"/>
      <c r="AQ573" s="648"/>
      <c r="AR573" s="648"/>
      <c r="AS573" s="648"/>
      <c r="AT573" s="648"/>
      <c r="AU573" s="648"/>
      <c r="AV573" s="648"/>
      <c r="AW573" s="648"/>
      <c r="AX573" s="648"/>
      <c r="AY573" s="403"/>
      <c r="AZ573" s="404"/>
      <c r="BA573" s="363"/>
      <c r="BB573" s="363"/>
      <c r="BC573" s="363"/>
      <c r="BD573" s="363"/>
      <c r="BE573" s="363"/>
      <c r="BF573" s="363"/>
      <c r="BG573" s="363"/>
      <c r="BH573" s="363"/>
      <c r="BI573" s="363"/>
      <c r="BJ573" s="363"/>
    </row>
    <row r="574" spans="6:62" ht="93" customHeight="1" x14ac:dyDescent="0.3">
      <c r="F574" s="399"/>
      <c r="G574" s="400"/>
      <c r="H574" s="400"/>
      <c r="I574" s="400"/>
      <c r="J574" s="400"/>
      <c r="K574" s="400"/>
      <c r="L574" s="400"/>
      <c r="M574" s="400"/>
      <c r="N574" s="400"/>
      <c r="U574" s="401"/>
      <c r="V574" s="647"/>
      <c r="W574" s="402"/>
      <c r="X574" s="402"/>
      <c r="Y574" s="402"/>
      <c r="Z574" s="402"/>
      <c r="AA574" s="402"/>
      <c r="AB574" s="402"/>
      <c r="AC574" s="402"/>
      <c r="AD574" s="402"/>
      <c r="AE574" s="402"/>
      <c r="AF574" s="402"/>
      <c r="AG574" s="402"/>
      <c r="AH574" s="402"/>
      <c r="AI574" s="402"/>
      <c r="AJ574" s="402"/>
      <c r="AK574" s="402"/>
      <c r="AL574" s="403"/>
      <c r="AM574" s="648"/>
      <c r="AN574" s="648"/>
      <c r="AO574" s="648"/>
      <c r="AP574" s="648"/>
      <c r="AQ574" s="648"/>
      <c r="AR574" s="648"/>
      <c r="AS574" s="648"/>
      <c r="AT574" s="648"/>
      <c r="AU574" s="648"/>
      <c r="AV574" s="648"/>
      <c r="AW574" s="648"/>
      <c r="AX574" s="648"/>
      <c r="AY574" s="403"/>
      <c r="AZ574" s="404"/>
      <c r="BA574" s="363"/>
      <c r="BB574" s="363"/>
      <c r="BC574" s="363"/>
      <c r="BD574" s="363"/>
      <c r="BE574" s="363"/>
      <c r="BF574" s="363"/>
      <c r="BG574" s="363"/>
      <c r="BH574" s="363"/>
      <c r="BI574" s="363"/>
      <c r="BJ574" s="363"/>
    </row>
    <row r="575" spans="6:62" ht="93" customHeight="1" x14ac:dyDescent="0.3">
      <c r="F575" s="399"/>
      <c r="G575" s="400"/>
      <c r="H575" s="400"/>
      <c r="I575" s="400"/>
      <c r="J575" s="400"/>
      <c r="K575" s="400"/>
      <c r="L575" s="400"/>
      <c r="M575" s="400"/>
      <c r="N575" s="400"/>
      <c r="U575" s="401"/>
      <c r="V575" s="647"/>
      <c r="W575" s="402"/>
      <c r="X575" s="402"/>
      <c r="Y575" s="402"/>
      <c r="Z575" s="402"/>
      <c r="AA575" s="402"/>
      <c r="AB575" s="402"/>
      <c r="AC575" s="402"/>
      <c r="AD575" s="402"/>
      <c r="AE575" s="402"/>
      <c r="AF575" s="402"/>
      <c r="AG575" s="402"/>
      <c r="AH575" s="402"/>
      <c r="AI575" s="402"/>
      <c r="AJ575" s="402"/>
      <c r="AK575" s="402"/>
      <c r="AL575" s="403"/>
      <c r="AM575" s="648"/>
      <c r="AN575" s="648"/>
      <c r="AO575" s="648"/>
      <c r="AP575" s="648"/>
      <c r="AQ575" s="648"/>
      <c r="AR575" s="648"/>
      <c r="AS575" s="648"/>
      <c r="AT575" s="648"/>
      <c r="AU575" s="648"/>
      <c r="AV575" s="648"/>
      <c r="AW575" s="648"/>
      <c r="AX575" s="648"/>
      <c r="AY575" s="403"/>
      <c r="AZ575" s="404"/>
      <c r="BA575" s="363"/>
      <c r="BB575" s="363"/>
      <c r="BC575" s="363"/>
      <c r="BD575" s="363"/>
      <c r="BE575" s="363"/>
      <c r="BF575" s="363"/>
      <c r="BG575" s="363"/>
      <c r="BH575" s="363"/>
      <c r="BI575" s="363"/>
      <c r="BJ575" s="363"/>
    </row>
    <row r="576" spans="6:62" ht="93" customHeight="1" x14ac:dyDescent="0.3">
      <c r="F576" s="399"/>
      <c r="G576" s="400"/>
      <c r="H576" s="400"/>
      <c r="I576" s="400"/>
      <c r="J576" s="400"/>
      <c r="K576" s="400"/>
      <c r="L576" s="400"/>
      <c r="M576" s="400"/>
      <c r="N576" s="400"/>
      <c r="U576" s="401"/>
      <c r="V576" s="647"/>
      <c r="W576" s="402"/>
      <c r="X576" s="402"/>
      <c r="Y576" s="402"/>
      <c r="Z576" s="402"/>
      <c r="AA576" s="402"/>
      <c r="AB576" s="402"/>
      <c r="AC576" s="402"/>
      <c r="AD576" s="402"/>
      <c r="AE576" s="402"/>
      <c r="AF576" s="402"/>
      <c r="AG576" s="402"/>
      <c r="AH576" s="402"/>
      <c r="AI576" s="402"/>
      <c r="AJ576" s="402"/>
      <c r="AK576" s="402"/>
      <c r="AL576" s="403"/>
      <c r="AM576" s="648"/>
      <c r="AN576" s="648"/>
      <c r="AO576" s="648"/>
      <c r="AP576" s="648"/>
      <c r="AQ576" s="648"/>
      <c r="AR576" s="648"/>
      <c r="AS576" s="648"/>
      <c r="AT576" s="648"/>
      <c r="AU576" s="648"/>
      <c r="AV576" s="648"/>
      <c r="AW576" s="648"/>
      <c r="AX576" s="648"/>
      <c r="AY576" s="403"/>
      <c r="AZ576" s="404"/>
      <c r="BA576" s="363"/>
      <c r="BB576" s="363"/>
      <c r="BC576" s="363"/>
      <c r="BD576" s="363"/>
      <c r="BE576" s="363"/>
      <c r="BF576" s="363"/>
      <c r="BG576" s="363"/>
      <c r="BH576" s="363"/>
      <c r="BI576" s="363"/>
      <c r="BJ576" s="363"/>
    </row>
    <row r="577" spans="6:62" ht="93" customHeight="1" x14ac:dyDescent="0.3">
      <c r="F577" s="399"/>
      <c r="G577" s="400"/>
      <c r="H577" s="400"/>
      <c r="I577" s="400"/>
      <c r="J577" s="400"/>
      <c r="K577" s="400"/>
      <c r="L577" s="400"/>
      <c r="M577" s="400"/>
      <c r="N577" s="400"/>
      <c r="U577" s="401"/>
      <c r="V577" s="647"/>
      <c r="W577" s="402"/>
      <c r="X577" s="402"/>
      <c r="Y577" s="402"/>
      <c r="Z577" s="402"/>
      <c r="AA577" s="402"/>
      <c r="AB577" s="402"/>
      <c r="AC577" s="402"/>
      <c r="AD577" s="402"/>
      <c r="AE577" s="402"/>
      <c r="AF577" s="402"/>
      <c r="AG577" s="402"/>
      <c r="AH577" s="402"/>
      <c r="AI577" s="402"/>
      <c r="AJ577" s="402"/>
      <c r="AK577" s="402"/>
      <c r="AL577" s="403"/>
      <c r="AM577" s="648"/>
      <c r="AN577" s="648"/>
      <c r="AO577" s="648"/>
      <c r="AP577" s="648"/>
      <c r="AQ577" s="648"/>
      <c r="AR577" s="648"/>
      <c r="AS577" s="648"/>
      <c r="AT577" s="648"/>
      <c r="AU577" s="648"/>
      <c r="AV577" s="648"/>
      <c r="AW577" s="648"/>
      <c r="AX577" s="648"/>
      <c r="AY577" s="403"/>
      <c r="AZ577" s="404"/>
      <c r="BA577" s="363"/>
      <c r="BB577" s="363"/>
      <c r="BC577" s="363"/>
      <c r="BD577" s="363"/>
      <c r="BE577" s="363"/>
      <c r="BF577" s="363"/>
      <c r="BG577" s="363"/>
      <c r="BH577" s="363"/>
      <c r="BI577" s="363"/>
      <c r="BJ577" s="363"/>
    </row>
    <row r="578" spans="6:62" ht="93" customHeight="1" x14ac:dyDescent="0.3">
      <c r="F578" s="399"/>
      <c r="G578" s="400"/>
      <c r="H578" s="400"/>
      <c r="I578" s="400"/>
      <c r="J578" s="400"/>
      <c r="K578" s="400"/>
      <c r="L578" s="400"/>
      <c r="M578" s="400"/>
      <c r="N578" s="400"/>
      <c r="U578" s="401"/>
      <c r="V578" s="647"/>
      <c r="W578" s="402"/>
      <c r="X578" s="402"/>
      <c r="Y578" s="402"/>
      <c r="Z578" s="402"/>
      <c r="AA578" s="402"/>
      <c r="AB578" s="402"/>
      <c r="AC578" s="402"/>
      <c r="AD578" s="402"/>
      <c r="AE578" s="402"/>
      <c r="AF578" s="402"/>
      <c r="AG578" s="402"/>
      <c r="AH578" s="402"/>
      <c r="AI578" s="402"/>
      <c r="AJ578" s="402"/>
      <c r="AK578" s="402"/>
      <c r="AL578" s="403"/>
      <c r="AM578" s="648"/>
      <c r="AN578" s="648"/>
      <c r="AO578" s="648"/>
      <c r="AP578" s="648"/>
      <c r="AQ578" s="648"/>
      <c r="AR578" s="648"/>
      <c r="AS578" s="648"/>
      <c r="AT578" s="648"/>
      <c r="AU578" s="648"/>
      <c r="AV578" s="648"/>
      <c r="AW578" s="648"/>
      <c r="AX578" s="648"/>
      <c r="AY578" s="403"/>
      <c r="AZ578" s="404"/>
      <c r="BA578" s="363"/>
      <c r="BB578" s="363"/>
      <c r="BC578" s="363"/>
      <c r="BD578" s="363"/>
      <c r="BE578" s="363"/>
      <c r="BF578" s="363"/>
      <c r="BG578" s="363"/>
      <c r="BH578" s="363"/>
      <c r="BI578" s="363"/>
      <c r="BJ578" s="363"/>
    </row>
    <row r="579" spans="6:62" ht="93" customHeight="1" x14ac:dyDescent="0.3">
      <c r="F579" s="399"/>
      <c r="G579" s="400"/>
      <c r="H579" s="400"/>
      <c r="I579" s="400"/>
      <c r="J579" s="400"/>
      <c r="K579" s="400"/>
      <c r="L579" s="400"/>
      <c r="M579" s="400"/>
      <c r="N579" s="400"/>
      <c r="U579" s="401"/>
      <c r="V579" s="647"/>
      <c r="W579" s="402"/>
      <c r="X579" s="402"/>
      <c r="Y579" s="402"/>
      <c r="Z579" s="402"/>
      <c r="AA579" s="402"/>
      <c r="AB579" s="402"/>
      <c r="AC579" s="402"/>
      <c r="AD579" s="402"/>
      <c r="AE579" s="402"/>
      <c r="AF579" s="402"/>
      <c r="AG579" s="402"/>
      <c r="AH579" s="402"/>
      <c r="AI579" s="402"/>
      <c r="AJ579" s="402"/>
      <c r="AK579" s="402"/>
      <c r="AL579" s="403"/>
      <c r="AM579" s="648"/>
      <c r="AN579" s="648"/>
      <c r="AO579" s="648"/>
      <c r="AP579" s="648"/>
      <c r="AQ579" s="648"/>
      <c r="AR579" s="648"/>
      <c r="AS579" s="648"/>
      <c r="AT579" s="648"/>
      <c r="AU579" s="648"/>
      <c r="AV579" s="648"/>
      <c r="AW579" s="648"/>
      <c r="AX579" s="648"/>
      <c r="AY579" s="403"/>
      <c r="AZ579" s="404"/>
      <c r="BA579" s="363"/>
      <c r="BB579" s="363"/>
      <c r="BC579" s="363"/>
      <c r="BD579" s="363"/>
      <c r="BE579" s="363"/>
      <c r="BF579" s="363"/>
      <c r="BG579" s="363"/>
      <c r="BH579" s="363"/>
      <c r="BI579" s="363"/>
      <c r="BJ579" s="363"/>
    </row>
    <row r="580" spans="6:62" ht="93" customHeight="1" x14ac:dyDescent="0.3">
      <c r="F580" s="399"/>
      <c r="G580" s="400"/>
      <c r="H580" s="400"/>
      <c r="I580" s="400"/>
      <c r="J580" s="400"/>
      <c r="K580" s="400"/>
      <c r="L580" s="400"/>
      <c r="M580" s="400"/>
      <c r="N580" s="400"/>
      <c r="U580" s="401"/>
      <c r="V580" s="647"/>
      <c r="W580" s="402"/>
      <c r="X580" s="402"/>
      <c r="Y580" s="402"/>
      <c r="Z580" s="402"/>
      <c r="AA580" s="402"/>
      <c r="AB580" s="402"/>
      <c r="AC580" s="402"/>
      <c r="AD580" s="402"/>
      <c r="AE580" s="402"/>
      <c r="AF580" s="402"/>
      <c r="AG580" s="402"/>
      <c r="AH580" s="402"/>
      <c r="AI580" s="402"/>
      <c r="AJ580" s="402"/>
      <c r="AK580" s="402"/>
      <c r="AL580" s="403"/>
      <c r="AM580" s="648"/>
      <c r="AN580" s="648"/>
      <c r="AO580" s="648"/>
      <c r="AP580" s="648"/>
      <c r="AQ580" s="648"/>
      <c r="AR580" s="648"/>
      <c r="AS580" s="648"/>
      <c r="AT580" s="648"/>
      <c r="AU580" s="648"/>
      <c r="AV580" s="648"/>
      <c r="AW580" s="648"/>
      <c r="AX580" s="648"/>
      <c r="AY580" s="403"/>
      <c r="AZ580" s="404"/>
      <c r="BA580" s="363"/>
      <c r="BB580" s="363"/>
      <c r="BC580" s="363"/>
      <c r="BD580" s="363"/>
      <c r="BE580" s="363"/>
      <c r="BF580" s="363"/>
      <c r="BG580" s="363"/>
      <c r="BH580" s="363"/>
      <c r="BI580" s="363"/>
      <c r="BJ580" s="363"/>
    </row>
    <row r="581" spans="6:62" ht="93" customHeight="1" x14ac:dyDescent="0.3">
      <c r="F581" s="399"/>
      <c r="G581" s="400"/>
      <c r="H581" s="400"/>
      <c r="I581" s="400"/>
      <c r="J581" s="400"/>
      <c r="K581" s="400"/>
      <c r="L581" s="400"/>
      <c r="M581" s="400"/>
      <c r="N581" s="400"/>
      <c r="U581" s="401"/>
      <c r="V581" s="647"/>
      <c r="W581" s="402"/>
      <c r="X581" s="402"/>
      <c r="Y581" s="402"/>
      <c r="Z581" s="402"/>
      <c r="AA581" s="402"/>
      <c r="AB581" s="402"/>
      <c r="AC581" s="402"/>
      <c r="AD581" s="402"/>
      <c r="AE581" s="402"/>
      <c r="AF581" s="402"/>
      <c r="AG581" s="402"/>
      <c r="AH581" s="402"/>
      <c r="AI581" s="402"/>
      <c r="AJ581" s="402"/>
      <c r="AK581" s="402"/>
      <c r="AL581" s="403"/>
      <c r="AM581" s="648"/>
      <c r="AN581" s="648"/>
      <c r="AO581" s="648"/>
      <c r="AP581" s="648"/>
      <c r="AQ581" s="648"/>
      <c r="AR581" s="648"/>
      <c r="AS581" s="648"/>
      <c r="AT581" s="648"/>
      <c r="AU581" s="648"/>
      <c r="AV581" s="648"/>
      <c r="AW581" s="648"/>
      <c r="AX581" s="648"/>
      <c r="AY581" s="403"/>
      <c r="AZ581" s="404"/>
      <c r="BA581" s="363"/>
      <c r="BB581" s="363"/>
      <c r="BC581" s="363"/>
      <c r="BD581" s="363"/>
      <c r="BE581" s="363"/>
      <c r="BF581" s="363"/>
      <c r="BG581" s="363"/>
      <c r="BH581" s="363"/>
      <c r="BI581" s="363"/>
      <c r="BJ581" s="363"/>
    </row>
    <row r="582" spans="6:62" ht="93" customHeight="1" x14ac:dyDescent="0.3">
      <c r="F582" s="399"/>
      <c r="G582" s="400"/>
      <c r="H582" s="400"/>
      <c r="I582" s="400"/>
      <c r="J582" s="400"/>
      <c r="K582" s="400"/>
      <c r="L582" s="400"/>
      <c r="M582" s="400"/>
      <c r="N582" s="400"/>
      <c r="U582" s="401"/>
      <c r="V582" s="647"/>
      <c r="W582" s="402"/>
      <c r="X582" s="402"/>
      <c r="Y582" s="402"/>
      <c r="Z582" s="402"/>
      <c r="AA582" s="402"/>
      <c r="AB582" s="402"/>
      <c r="AC582" s="402"/>
      <c r="AD582" s="402"/>
      <c r="AE582" s="402"/>
      <c r="AF582" s="402"/>
      <c r="AG582" s="402"/>
      <c r="AH582" s="402"/>
      <c r="AI582" s="402"/>
      <c r="AJ582" s="402"/>
      <c r="AK582" s="402"/>
      <c r="AL582" s="403"/>
      <c r="AM582" s="648"/>
      <c r="AN582" s="648"/>
      <c r="AO582" s="648"/>
      <c r="AP582" s="648"/>
      <c r="AQ582" s="648"/>
      <c r="AR582" s="648"/>
      <c r="AS582" s="648"/>
      <c r="AT582" s="648"/>
      <c r="AU582" s="648"/>
      <c r="AV582" s="648"/>
      <c r="AW582" s="648"/>
      <c r="AX582" s="648"/>
      <c r="AY582" s="403"/>
      <c r="AZ582" s="404"/>
      <c r="BA582" s="363"/>
      <c r="BB582" s="363"/>
      <c r="BC582" s="363"/>
      <c r="BD582" s="363"/>
      <c r="BE582" s="363"/>
      <c r="BF582" s="363"/>
      <c r="BG582" s="363"/>
      <c r="BH582" s="363"/>
      <c r="BI582" s="363"/>
      <c r="BJ582" s="363"/>
    </row>
    <row r="583" spans="6:62" ht="93" customHeight="1" x14ac:dyDescent="0.3">
      <c r="F583" s="399"/>
      <c r="G583" s="400"/>
      <c r="H583" s="400"/>
      <c r="I583" s="400"/>
      <c r="J583" s="400"/>
      <c r="K583" s="400"/>
      <c r="L583" s="400"/>
      <c r="M583" s="400"/>
      <c r="N583" s="400"/>
      <c r="U583" s="401"/>
      <c r="V583" s="647"/>
      <c r="W583" s="402"/>
      <c r="X583" s="402"/>
      <c r="Y583" s="402"/>
      <c r="Z583" s="402"/>
      <c r="AA583" s="402"/>
      <c r="AB583" s="402"/>
      <c r="AC583" s="402"/>
      <c r="AD583" s="402"/>
      <c r="AE583" s="402"/>
      <c r="AF583" s="402"/>
      <c r="AG583" s="402"/>
      <c r="AH583" s="402"/>
      <c r="AI583" s="402"/>
      <c r="AJ583" s="402"/>
      <c r="AK583" s="402"/>
      <c r="AL583" s="403"/>
      <c r="AM583" s="648"/>
      <c r="AN583" s="648"/>
      <c r="AO583" s="648"/>
      <c r="AP583" s="648"/>
      <c r="AQ583" s="648"/>
      <c r="AR583" s="648"/>
      <c r="AS583" s="648"/>
      <c r="AT583" s="648"/>
      <c r="AU583" s="648"/>
      <c r="AV583" s="648"/>
      <c r="AW583" s="648"/>
      <c r="AX583" s="648"/>
      <c r="AY583" s="403"/>
      <c r="AZ583" s="404"/>
      <c r="BA583" s="363"/>
      <c r="BB583" s="363"/>
      <c r="BC583" s="363"/>
      <c r="BD583" s="363"/>
      <c r="BE583" s="363"/>
      <c r="BF583" s="363"/>
      <c r="BG583" s="363"/>
      <c r="BH583" s="363"/>
      <c r="BI583" s="363"/>
      <c r="BJ583" s="363"/>
    </row>
    <row r="584" spans="6:62" ht="93" customHeight="1" x14ac:dyDescent="0.3">
      <c r="F584" s="399"/>
      <c r="G584" s="400"/>
      <c r="H584" s="400"/>
      <c r="I584" s="400"/>
      <c r="J584" s="400"/>
      <c r="K584" s="400"/>
      <c r="L584" s="400"/>
      <c r="M584" s="400"/>
      <c r="N584" s="400"/>
      <c r="U584" s="401"/>
      <c r="V584" s="647"/>
      <c r="W584" s="402"/>
      <c r="X584" s="402"/>
      <c r="Y584" s="402"/>
      <c r="Z584" s="402"/>
      <c r="AA584" s="402"/>
      <c r="AB584" s="402"/>
      <c r="AC584" s="402"/>
      <c r="AD584" s="402"/>
      <c r="AE584" s="402"/>
      <c r="AF584" s="402"/>
      <c r="AG584" s="402"/>
      <c r="AH584" s="402"/>
      <c r="AI584" s="402"/>
      <c r="AJ584" s="402"/>
      <c r="AK584" s="402"/>
      <c r="AL584" s="403"/>
      <c r="AM584" s="648"/>
      <c r="AN584" s="648"/>
      <c r="AO584" s="648"/>
      <c r="AP584" s="648"/>
      <c r="AQ584" s="648"/>
      <c r="AR584" s="648"/>
      <c r="AS584" s="648"/>
      <c r="AT584" s="648"/>
      <c r="AU584" s="648"/>
      <c r="AV584" s="648"/>
      <c r="AW584" s="648"/>
      <c r="AX584" s="648"/>
      <c r="AY584" s="403"/>
      <c r="AZ584" s="404"/>
      <c r="BA584" s="363"/>
      <c r="BB584" s="363"/>
      <c r="BC584" s="363"/>
      <c r="BD584" s="363"/>
      <c r="BE584" s="363"/>
      <c r="BF584" s="363"/>
      <c r="BG584" s="363"/>
      <c r="BH584" s="363"/>
      <c r="BI584" s="363"/>
      <c r="BJ584" s="363"/>
    </row>
    <row r="585" spans="6:62" ht="93" customHeight="1" x14ac:dyDescent="0.3">
      <c r="F585" s="399"/>
      <c r="G585" s="400"/>
      <c r="H585" s="400"/>
      <c r="I585" s="400"/>
      <c r="J585" s="400"/>
      <c r="K585" s="400"/>
      <c r="L585" s="400"/>
      <c r="M585" s="400"/>
      <c r="N585" s="400"/>
      <c r="U585" s="401"/>
      <c r="V585" s="647"/>
      <c r="W585" s="402"/>
      <c r="X585" s="402"/>
      <c r="Y585" s="402"/>
      <c r="Z585" s="402"/>
      <c r="AA585" s="402"/>
      <c r="AB585" s="402"/>
      <c r="AC585" s="402"/>
      <c r="AD585" s="402"/>
      <c r="AE585" s="402"/>
      <c r="AF585" s="402"/>
      <c r="AG585" s="402"/>
      <c r="AH585" s="402"/>
      <c r="AI585" s="402"/>
      <c r="AJ585" s="402"/>
      <c r="AK585" s="402"/>
      <c r="AL585" s="403"/>
      <c r="AM585" s="648"/>
      <c r="AN585" s="648"/>
      <c r="AO585" s="648"/>
      <c r="AP585" s="648"/>
      <c r="AQ585" s="648"/>
      <c r="AR585" s="648"/>
      <c r="AS585" s="648"/>
      <c r="AT585" s="648"/>
      <c r="AU585" s="648"/>
      <c r="AV585" s="648"/>
      <c r="AW585" s="648"/>
      <c r="AX585" s="648"/>
      <c r="AY585" s="403"/>
      <c r="AZ585" s="404"/>
      <c r="BA585" s="363"/>
      <c r="BB585" s="363"/>
      <c r="BC585" s="363"/>
      <c r="BD585" s="363"/>
      <c r="BE585" s="363"/>
      <c r="BF585" s="363"/>
      <c r="BG585" s="363"/>
      <c r="BH585" s="363"/>
      <c r="BI585" s="363"/>
      <c r="BJ585" s="363"/>
    </row>
    <row r="586" spans="6:62" ht="93" customHeight="1" x14ac:dyDescent="0.3">
      <c r="F586" s="399"/>
      <c r="G586" s="400"/>
      <c r="H586" s="400"/>
      <c r="I586" s="400"/>
      <c r="J586" s="400"/>
      <c r="K586" s="400"/>
      <c r="L586" s="400"/>
      <c r="M586" s="400"/>
      <c r="N586" s="400"/>
      <c r="U586" s="401"/>
      <c r="V586" s="647"/>
      <c r="W586" s="402"/>
      <c r="X586" s="402"/>
      <c r="Y586" s="402"/>
      <c r="Z586" s="402"/>
      <c r="AA586" s="402"/>
      <c r="AB586" s="402"/>
      <c r="AC586" s="402"/>
      <c r="AD586" s="402"/>
      <c r="AE586" s="402"/>
      <c r="AF586" s="402"/>
      <c r="AG586" s="402"/>
      <c r="AH586" s="402"/>
      <c r="AI586" s="402"/>
      <c r="AJ586" s="402"/>
      <c r="AK586" s="402"/>
      <c r="AL586" s="403"/>
      <c r="AM586" s="648"/>
      <c r="AN586" s="648"/>
      <c r="AO586" s="648"/>
      <c r="AP586" s="648"/>
      <c r="AQ586" s="648"/>
      <c r="AR586" s="648"/>
      <c r="AS586" s="648"/>
      <c r="AT586" s="648"/>
      <c r="AU586" s="648"/>
      <c r="AV586" s="648"/>
      <c r="AW586" s="648"/>
      <c r="AX586" s="648"/>
      <c r="AY586" s="403"/>
      <c r="AZ586" s="404"/>
      <c r="BA586" s="363"/>
      <c r="BB586" s="363"/>
      <c r="BC586" s="363"/>
      <c r="BD586" s="363"/>
      <c r="BE586" s="363"/>
      <c r="BF586" s="363"/>
      <c r="BG586" s="363"/>
      <c r="BH586" s="363"/>
      <c r="BI586" s="363"/>
      <c r="BJ586" s="363"/>
    </row>
    <row r="587" spans="6:62" ht="93" customHeight="1" x14ac:dyDescent="0.3">
      <c r="F587" s="399"/>
      <c r="G587" s="400"/>
      <c r="H587" s="400"/>
      <c r="I587" s="400"/>
      <c r="J587" s="400"/>
      <c r="K587" s="400"/>
      <c r="L587" s="400"/>
      <c r="M587" s="400"/>
      <c r="N587" s="400"/>
      <c r="U587" s="401"/>
      <c r="V587" s="647"/>
      <c r="W587" s="402"/>
      <c r="X587" s="402"/>
      <c r="Y587" s="402"/>
      <c r="Z587" s="402"/>
      <c r="AA587" s="402"/>
      <c r="AB587" s="402"/>
      <c r="AC587" s="402"/>
      <c r="AD587" s="402"/>
      <c r="AE587" s="402"/>
      <c r="AF587" s="402"/>
      <c r="AG587" s="402"/>
      <c r="AH587" s="402"/>
      <c r="AI587" s="402"/>
      <c r="AJ587" s="402"/>
      <c r="AK587" s="402"/>
      <c r="AL587" s="403"/>
      <c r="AM587" s="648"/>
      <c r="AN587" s="648"/>
      <c r="AO587" s="648"/>
      <c r="AP587" s="648"/>
      <c r="AQ587" s="648"/>
      <c r="AR587" s="648"/>
      <c r="AS587" s="648"/>
      <c r="AT587" s="648"/>
      <c r="AU587" s="648"/>
      <c r="AV587" s="648"/>
      <c r="AW587" s="648"/>
      <c r="AX587" s="648"/>
      <c r="AY587" s="403"/>
      <c r="AZ587" s="404"/>
      <c r="BA587" s="363"/>
      <c r="BB587" s="363"/>
      <c r="BC587" s="363"/>
      <c r="BD587" s="363"/>
      <c r="BE587" s="363"/>
      <c r="BF587" s="363"/>
      <c r="BG587" s="363"/>
      <c r="BH587" s="363"/>
      <c r="BI587" s="363"/>
      <c r="BJ587" s="363"/>
    </row>
    <row r="588" spans="6:62" ht="93" customHeight="1" x14ac:dyDescent="0.3">
      <c r="F588" s="399"/>
      <c r="G588" s="400"/>
      <c r="H588" s="400"/>
      <c r="I588" s="400"/>
      <c r="J588" s="400"/>
      <c r="K588" s="400"/>
      <c r="L588" s="400"/>
      <c r="M588" s="400"/>
      <c r="N588" s="400"/>
      <c r="U588" s="401"/>
      <c r="V588" s="647"/>
      <c r="W588" s="402"/>
      <c r="X588" s="402"/>
      <c r="Y588" s="402"/>
      <c r="Z588" s="402"/>
      <c r="AA588" s="402"/>
      <c r="AB588" s="402"/>
      <c r="AC588" s="402"/>
      <c r="AD588" s="402"/>
      <c r="AE588" s="402"/>
      <c r="AF588" s="402"/>
      <c r="AG588" s="402"/>
      <c r="AH588" s="402"/>
      <c r="AI588" s="402"/>
      <c r="AJ588" s="402"/>
      <c r="AK588" s="402"/>
      <c r="AL588" s="403"/>
      <c r="AM588" s="648"/>
      <c r="AN588" s="648"/>
      <c r="AO588" s="648"/>
      <c r="AP588" s="648"/>
      <c r="AQ588" s="648"/>
      <c r="AR588" s="648"/>
      <c r="AS588" s="648"/>
      <c r="AT588" s="648"/>
      <c r="AU588" s="648"/>
      <c r="AV588" s="648"/>
      <c r="AW588" s="648"/>
      <c r="AX588" s="648"/>
      <c r="AY588" s="403"/>
      <c r="AZ588" s="404"/>
      <c r="BA588" s="363"/>
      <c r="BB588" s="363"/>
      <c r="BC588" s="363"/>
      <c r="BD588" s="363"/>
      <c r="BE588" s="363"/>
      <c r="BF588" s="363"/>
      <c r="BG588" s="363"/>
      <c r="BH588" s="363"/>
      <c r="BI588" s="363"/>
      <c r="BJ588" s="363"/>
    </row>
    <row r="589" spans="6:62" ht="93" customHeight="1" x14ac:dyDescent="0.3">
      <c r="F589" s="399"/>
      <c r="G589" s="400"/>
      <c r="H589" s="400"/>
      <c r="I589" s="400"/>
      <c r="J589" s="400"/>
      <c r="K589" s="400"/>
      <c r="L589" s="400"/>
      <c r="M589" s="400"/>
      <c r="N589" s="400"/>
      <c r="U589" s="401"/>
      <c r="V589" s="647"/>
      <c r="W589" s="402"/>
      <c r="X589" s="402"/>
      <c r="Y589" s="402"/>
      <c r="Z589" s="402"/>
      <c r="AA589" s="402"/>
      <c r="AB589" s="402"/>
      <c r="AC589" s="402"/>
      <c r="AD589" s="402"/>
      <c r="AE589" s="402"/>
      <c r="AF589" s="402"/>
      <c r="AG589" s="402"/>
      <c r="AH589" s="402"/>
      <c r="AI589" s="402"/>
      <c r="AJ589" s="402"/>
      <c r="AK589" s="402"/>
      <c r="AL589" s="403"/>
      <c r="AM589" s="648"/>
      <c r="AN589" s="648"/>
      <c r="AO589" s="648"/>
      <c r="AP589" s="648"/>
      <c r="AQ589" s="648"/>
      <c r="AR589" s="648"/>
      <c r="AS589" s="648"/>
      <c r="AT589" s="648"/>
      <c r="AU589" s="648"/>
      <c r="AV589" s="648"/>
      <c r="AW589" s="648"/>
      <c r="AX589" s="648"/>
      <c r="AY589" s="403"/>
      <c r="AZ589" s="404"/>
      <c r="BA589" s="363"/>
      <c r="BB589" s="363"/>
      <c r="BC589" s="363"/>
      <c r="BD589" s="363"/>
      <c r="BE589" s="363"/>
      <c r="BF589" s="363"/>
      <c r="BG589" s="363"/>
      <c r="BH589" s="363"/>
      <c r="BI589" s="363"/>
      <c r="BJ589" s="363"/>
    </row>
    <row r="590" spans="6:62" ht="93" customHeight="1" x14ac:dyDescent="0.3">
      <c r="F590" s="399"/>
      <c r="G590" s="400"/>
      <c r="H590" s="400"/>
      <c r="I590" s="400"/>
      <c r="J590" s="400"/>
      <c r="K590" s="400"/>
      <c r="L590" s="400"/>
      <c r="M590" s="400"/>
      <c r="N590" s="400"/>
      <c r="U590" s="401"/>
      <c r="V590" s="647"/>
      <c r="W590" s="402"/>
      <c r="X590" s="402"/>
      <c r="Y590" s="402"/>
      <c r="Z590" s="402"/>
      <c r="AA590" s="402"/>
      <c r="AB590" s="402"/>
      <c r="AC590" s="402"/>
      <c r="AD590" s="402"/>
      <c r="AE590" s="402"/>
      <c r="AF590" s="402"/>
      <c r="AG590" s="402"/>
      <c r="AH590" s="402"/>
      <c r="AI590" s="402"/>
      <c r="AJ590" s="402"/>
      <c r="AK590" s="402"/>
      <c r="AL590" s="403"/>
      <c r="AM590" s="648"/>
      <c r="AN590" s="648"/>
      <c r="AO590" s="648"/>
      <c r="AP590" s="648"/>
      <c r="AQ590" s="648"/>
      <c r="AR590" s="648"/>
      <c r="AS590" s="648"/>
      <c r="AT590" s="648"/>
      <c r="AU590" s="648"/>
      <c r="AV590" s="648"/>
      <c r="AW590" s="648"/>
      <c r="AX590" s="648"/>
      <c r="AY590" s="403"/>
      <c r="AZ590" s="404"/>
      <c r="BA590" s="363"/>
      <c r="BB590" s="363"/>
      <c r="BC590" s="363"/>
      <c r="BD590" s="363"/>
      <c r="BE590" s="363"/>
      <c r="BF590" s="363"/>
      <c r="BG590" s="363"/>
      <c r="BH590" s="363"/>
      <c r="BI590" s="363"/>
      <c r="BJ590" s="363"/>
    </row>
    <row r="591" spans="6:62" ht="93" customHeight="1" x14ac:dyDescent="0.3">
      <c r="F591" s="399"/>
      <c r="G591" s="400"/>
      <c r="H591" s="400"/>
      <c r="I591" s="400"/>
      <c r="J591" s="400"/>
      <c r="K591" s="400"/>
      <c r="L591" s="400"/>
      <c r="M591" s="400"/>
      <c r="N591" s="400"/>
      <c r="U591" s="401"/>
      <c r="V591" s="647"/>
      <c r="W591" s="402"/>
      <c r="X591" s="402"/>
      <c r="Y591" s="402"/>
      <c r="Z591" s="402"/>
      <c r="AA591" s="402"/>
      <c r="AB591" s="402"/>
      <c r="AC591" s="402"/>
      <c r="AD591" s="402"/>
      <c r="AE591" s="402"/>
      <c r="AF591" s="402"/>
      <c r="AG591" s="402"/>
      <c r="AH591" s="402"/>
      <c r="AI591" s="402"/>
      <c r="AJ591" s="402"/>
      <c r="AK591" s="402"/>
      <c r="AL591" s="403"/>
      <c r="AM591" s="648"/>
      <c r="AN591" s="648"/>
      <c r="AO591" s="648"/>
      <c r="AP591" s="648"/>
      <c r="AQ591" s="648"/>
      <c r="AR591" s="648"/>
      <c r="AS591" s="648"/>
      <c r="AT591" s="648"/>
      <c r="AU591" s="648"/>
      <c r="AV591" s="648"/>
      <c r="AW591" s="648"/>
      <c r="AX591" s="648"/>
      <c r="AY591" s="403"/>
      <c r="AZ591" s="404"/>
      <c r="BA591" s="363"/>
      <c r="BB591" s="363"/>
      <c r="BC591" s="363"/>
      <c r="BD591" s="363"/>
      <c r="BE591" s="363"/>
      <c r="BF591" s="363"/>
      <c r="BG591" s="363"/>
      <c r="BH591" s="363"/>
      <c r="BI591" s="363"/>
      <c r="BJ591" s="363"/>
    </row>
    <row r="592" spans="6:62" ht="93" customHeight="1" x14ac:dyDescent="0.3">
      <c r="F592" s="399"/>
      <c r="G592" s="400"/>
      <c r="H592" s="400"/>
      <c r="I592" s="400"/>
      <c r="J592" s="400"/>
      <c r="K592" s="400"/>
      <c r="L592" s="400"/>
      <c r="M592" s="400"/>
      <c r="N592" s="400"/>
      <c r="U592" s="401"/>
      <c r="V592" s="647"/>
      <c r="W592" s="402"/>
      <c r="X592" s="402"/>
      <c r="Y592" s="402"/>
      <c r="Z592" s="402"/>
      <c r="AA592" s="402"/>
      <c r="AB592" s="402"/>
      <c r="AC592" s="402"/>
      <c r="AD592" s="402"/>
      <c r="AE592" s="402"/>
      <c r="AF592" s="402"/>
      <c r="AG592" s="402"/>
      <c r="AH592" s="402"/>
      <c r="AI592" s="402"/>
      <c r="AJ592" s="402"/>
      <c r="AK592" s="402"/>
      <c r="AL592" s="403"/>
      <c r="AM592" s="648"/>
      <c r="AN592" s="648"/>
      <c r="AO592" s="648"/>
      <c r="AP592" s="648"/>
      <c r="AQ592" s="648"/>
      <c r="AR592" s="648"/>
      <c r="AS592" s="648"/>
      <c r="AT592" s="648"/>
      <c r="AU592" s="648"/>
      <c r="AV592" s="648"/>
      <c r="AW592" s="648"/>
      <c r="AX592" s="648"/>
      <c r="AY592" s="403"/>
      <c r="AZ592" s="404"/>
      <c r="BA592" s="363"/>
      <c r="BB592" s="363"/>
      <c r="BC592" s="363"/>
      <c r="BD592" s="363"/>
      <c r="BE592" s="363"/>
      <c r="BF592" s="363"/>
      <c r="BG592" s="363"/>
      <c r="BH592" s="363"/>
      <c r="BI592" s="363"/>
      <c r="BJ592" s="363"/>
    </row>
    <row r="593" spans="6:62" ht="93" customHeight="1" x14ac:dyDescent="0.3">
      <c r="F593" s="399"/>
      <c r="G593" s="400"/>
      <c r="H593" s="400"/>
      <c r="I593" s="400"/>
      <c r="J593" s="400"/>
      <c r="K593" s="400"/>
      <c r="L593" s="400"/>
      <c r="M593" s="400"/>
      <c r="N593" s="400"/>
      <c r="U593" s="401"/>
      <c r="V593" s="647"/>
      <c r="W593" s="402"/>
      <c r="X593" s="402"/>
      <c r="Y593" s="402"/>
      <c r="Z593" s="402"/>
      <c r="AA593" s="402"/>
      <c r="AB593" s="402"/>
      <c r="AC593" s="402"/>
      <c r="AD593" s="402"/>
      <c r="AE593" s="402"/>
      <c r="AF593" s="402"/>
      <c r="AG593" s="402"/>
      <c r="AH593" s="402"/>
      <c r="AI593" s="402"/>
      <c r="AJ593" s="402"/>
      <c r="AK593" s="402"/>
      <c r="AL593" s="403"/>
      <c r="AM593" s="648"/>
      <c r="AN593" s="648"/>
      <c r="AO593" s="648"/>
      <c r="AP593" s="648"/>
      <c r="AQ593" s="648"/>
      <c r="AR593" s="648"/>
      <c r="AS593" s="648"/>
      <c r="AT593" s="648"/>
      <c r="AU593" s="648"/>
      <c r="AV593" s="648"/>
      <c r="AW593" s="648"/>
      <c r="AX593" s="648"/>
      <c r="AY593" s="403"/>
      <c r="AZ593" s="404"/>
      <c r="BA593" s="363"/>
      <c r="BB593" s="363"/>
      <c r="BC593" s="363"/>
      <c r="BD593" s="363"/>
      <c r="BE593" s="363"/>
      <c r="BF593" s="363"/>
      <c r="BG593" s="363"/>
      <c r="BH593" s="363"/>
      <c r="BI593" s="363"/>
      <c r="BJ593" s="363"/>
    </row>
    <row r="594" spans="6:62" ht="93" customHeight="1" x14ac:dyDescent="0.3">
      <c r="F594" s="399"/>
      <c r="G594" s="400"/>
      <c r="H594" s="400"/>
      <c r="I594" s="400"/>
      <c r="J594" s="400"/>
      <c r="K594" s="400"/>
      <c r="L594" s="400"/>
      <c r="M594" s="400"/>
      <c r="N594" s="400"/>
      <c r="U594" s="401"/>
      <c r="V594" s="647"/>
      <c r="W594" s="402"/>
      <c r="X594" s="402"/>
      <c r="Y594" s="402"/>
      <c r="Z594" s="402"/>
      <c r="AA594" s="402"/>
      <c r="AB594" s="402"/>
      <c r="AC594" s="402"/>
      <c r="AD594" s="402"/>
      <c r="AE594" s="402"/>
      <c r="AF594" s="402"/>
      <c r="AG594" s="402"/>
      <c r="AH594" s="402"/>
      <c r="AI594" s="402"/>
      <c r="AJ594" s="402"/>
      <c r="AK594" s="402"/>
      <c r="AL594" s="403"/>
      <c r="AM594" s="648"/>
      <c r="AN594" s="648"/>
      <c r="AO594" s="648"/>
      <c r="AP594" s="648"/>
      <c r="AQ594" s="648"/>
      <c r="AR594" s="648"/>
      <c r="AS594" s="648"/>
      <c r="AT594" s="648"/>
      <c r="AU594" s="648"/>
      <c r="AV594" s="648"/>
      <c r="AW594" s="648"/>
      <c r="AX594" s="648"/>
      <c r="AY594" s="403"/>
      <c r="AZ594" s="404"/>
      <c r="BA594" s="363"/>
      <c r="BB594" s="363"/>
      <c r="BC594" s="363"/>
      <c r="BD594" s="363"/>
      <c r="BE594" s="363"/>
      <c r="BF594" s="363"/>
      <c r="BG594" s="363"/>
      <c r="BH594" s="363"/>
      <c r="BI594" s="363"/>
      <c r="BJ594" s="363"/>
    </row>
    <row r="595" spans="6:62" ht="93" customHeight="1" x14ac:dyDescent="0.3">
      <c r="F595" s="399"/>
      <c r="G595" s="400"/>
      <c r="H595" s="400"/>
      <c r="I595" s="400"/>
      <c r="J595" s="400"/>
      <c r="K595" s="400"/>
      <c r="L595" s="400"/>
      <c r="M595" s="400"/>
      <c r="N595" s="400"/>
      <c r="U595" s="401"/>
      <c r="V595" s="647"/>
      <c r="W595" s="402"/>
      <c r="X595" s="402"/>
      <c r="Y595" s="402"/>
      <c r="Z595" s="402"/>
      <c r="AA595" s="402"/>
      <c r="AB595" s="402"/>
      <c r="AC595" s="402"/>
      <c r="AD595" s="402"/>
      <c r="AE595" s="402"/>
      <c r="AF595" s="402"/>
      <c r="AG595" s="402"/>
      <c r="AH595" s="402"/>
      <c r="AI595" s="402"/>
      <c r="AJ595" s="402"/>
      <c r="AK595" s="402"/>
      <c r="AL595" s="403"/>
      <c r="AM595" s="648"/>
      <c r="AN595" s="648"/>
      <c r="AO595" s="648"/>
      <c r="AP595" s="648"/>
      <c r="AQ595" s="648"/>
      <c r="AR595" s="648"/>
      <c r="AS595" s="648"/>
      <c r="AT595" s="648"/>
      <c r="AU595" s="648"/>
      <c r="AV595" s="648"/>
      <c r="AW595" s="648"/>
      <c r="AX595" s="648"/>
      <c r="AY595" s="403"/>
      <c r="AZ595" s="404"/>
      <c r="BA595" s="363"/>
      <c r="BB595" s="363"/>
      <c r="BC595" s="363"/>
      <c r="BD595" s="363"/>
      <c r="BE595" s="363"/>
      <c r="BF595" s="363"/>
      <c r="BG595" s="363"/>
      <c r="BH595" s="363"/>
      <c r="BI595" s="363"/>
      <c r="BJ595" s="363"/>
    </row>
    <row r="596" spans="6:62" ht="93" customHeight="1" x14ac:dyDescent="0.3">
      <c r="F596" s="399"/>
      <c r="G596" s="400"/>
      <c r="H596" s="400"/>
      <c r="I596" s="400"/>
      <c r="J596" s="400"/>
      <c r="K596" s="400"/>
      <c r="L596" s="400"/>
      <c r="M596" s="400"/>
      <c r="N596" s="400"/>
      <c r="U596" s="401"/>
      <c r="V596" s="647"/>
      <c r="W596" s="402"/>
      <c r="X596" s="402"/>
      <c r="Y596" s="402"/>
      <c r="Z596" s="402"/>
      <c r="AA596" s="402"/>
      <c r="AB596" s="402"/>
      <c r="AC596" s="402"/>
      <c r="AD596" s="402"/>
      <c r="AE596" s="402"/>
      <c r="AF596" s="402"/>
      <c r="AG596" s="402"/>
      <c r="AH596" s="402"/>
      <c r="AI596" s="402"/>
      <c r="AJ596" s="402"/>
      <c r="AK596" s="402"/>
      <c r="AL596" s="403"/>
      <c r="AM596" s="648"/>
      <c r="AN596" s="648"/>
      <c r="AO596" s="648"/>
      <c r="AP596" s="648"/>
      <c r="AQ596" s="648"/>
      <c r="AR596" s="648"/>
      <c r="AS596" s="648"/>
      <c r="AT596" s="648"/>
      <c r="AU596" s="648"/>
      <c r="AV596" s="648"/>
      <c r="AW596" s="648"/>
      <c r="AX596" s="648"/>
      <c r="AY596" s="403"/>
      <c r="AZ596" s="404"/>
      <c r="BA596" s="363"/>
      <c r="BB596" s="363"/>
      <c r="BC596" s="363"/>
      <c r="BD596" s="363"/>
      <c r="BE596" s="363"/>
      <c r="BF596" s="363"/>
      <c r="BG596" s="363"/>
      <c r="BH596" s="363"/>
      <c r="BI596" s="363"/>
      <c r="BJ596" s="363"/>
    </row>
    <row r="597" spans="6:62" ht="93" customHeight="1" x14ac:dyDescent="0.3">
      <c r="F597" s="399"/>
      <c r="G597" s="400"/>
      <c r="H597" s="400"/>
      <c r="I597" s="400"/>
      <c r="J597" s="400"/>
      <c r="K597" s="400"/>
      <c r="L597" s="400"/>
      <c r="M597" s="400"/>
      <c r="N597" s="400"/>
      <c r="U597" s="401"/>
      <c r="V597" s="647"/>
      <c r="W597" s="402"/>
      <c r="X597" s="402"/>
      <c r="Y597" s="402"/>
      <c r="Z597" s="402"/>
      <c r="AA597" s="402"/>
      <c r="AB597" s="402"/>
      <c r="AC597" s="402"/>
      <c r="AD597" s="402"/>
      <c r="AE597" s="402"/>
      <c r="AF597" s="402"/>
      <c r="AG597" s="402"/>
      <c r="AH597" s="402"/>
      <c r="AI597" s="402"/>
      <c r="AJ597" s="402"/>
      <c r="AK597" s="402"/>
      <c r="AL597" s="403"/>
      <c r="AM597" s="648"/>
      <c r="AN597" s="648"/>
      <c r="AO597" s="648"/>
      <c r="AP597" s="648"/>
      <c r="AQ597" s="648"/>
      <c r="AR597" s="648"/>
      <c r="AS597" s="648"/>
      <c r="AT597" s="648"/>
      <c r="AU597" s="648"/>
      <c r="AV597" s="648"/>
      <c r="AW597" s="648"/>
      <c r="AX597" s="648"/>
      <c r="AY597" s="403"/>
      <c r="AZ597" s="404"/>
      <c r="BA597" s="363"/>
      <c r="BB597" s="363"/>
      <c r="BC597" s="363"/>
      <c r="BD597" s="363"/>
      <c r="BE597" s="363"/>
      <c r="BF597" s="363"/>
      <c r="BG597" s="363"/>
      <c r="BH597" s="363"/>
      <c r="BI597" s="363"/>
      <c r="BJ597" s="363"/>
    </row>
    <row r="598" spans="6:62" ht="93" customHeight="1" x14ac:dyDescent="0.3">
      <c r="F598" s="399"/>
      <c r="G598" s="400"/>
      <c r="H598" s="400"/>
      <c r="I598" s="400"/>
      <c r="J598" s="400"/>
      <c r="K598" s="400"/>
      <c r="L598" s="400"/>
      <c r="M598" s="400"/>
      <c r="N598" s="400"/>
      <c r="U598" s="401"/>
      <c r="V598" s="647"/>
      <c r="W598" s="402"/>
      <c r="X598" s="402"/>
      <c r="Y598" s="402"/>
      <c r="Z598" s="402"/>
      <c r="AA598" s="402"/>
      <c r="AB598" s="402"/>
      <c r="AC598" s="402"/>
      <c r="AD598" s="402"/>
      <c r="AE598" s="402"/>
      <c r="AF598" s="402"/>
      <c r="AG598" s="402"/>
      <c r="AH598" s="402"/>
      <c r="AI598" s="402"/>
      <c r="AJ598" s="402"/>
      <c r="AK598" s="402"/>
      <c r="AL598" s="403"/>
      <c r="AM598" s="648"/>
      <c r="AN598" s="648"/>
      <c r="AO598" s="648"/>
      <c r="AP598" s="648"/>
      <c r="AQ598" s="648"/>
      <c r="AR598" s="648"/>
      <c r="AS598" s="648"/>
      <c r="AT598" s="648"/>
      <c r="AU598" s="648"/>
      <c r="AV598" s="648"/>
      <c r="AW598" s="648"/>
      <c r="AX598" s="648"/>
      <c r="AY598" s="403"/>
      <c r="AZ598" s="404"/>
      <c r="BA598" s="363"/>
      <c r="BB598" s="363"/>
      <c r="BC598" s="363"/>
      <c r="BD598" s="363"/>
      <c r="BE598" s="363"/>
      <c r="BF598" s="363"/>
      <c r="BG598" s="363"/>
      <c r="BH598" s="363"/>
      <c r="BI598" s="363"/>
      <c r="BJ598" s="363"/>
    </row>
    <row r="599" spans="6:62" ht="93" customHeight="1" x14ac:dyDescent="0.3">
      <c r="F599" s="399"/>
      <c r="G599" s="400"/>
      <c r="H599" s="400"/>
      <c r="I599" s="400"/>
      <c r="J599" s="400"/>
      <c r="K599" s="400"/>
      <c r="L599" s="400"/>
      <c r="M599" s="400"/>
      <c r="N599" s="400"/>
      <c r="U599" s="401"/>
      <c r="V599" s="647"/>
      <c r="W599" s="402"/>
      <c r="X599" s="402"/>
      <c r="Y599" s="402"/>
      <c r="Z599" s="402"/>
      <c r="AA599" s="402"/>
      <c r="AB599" s="402"/>
      <c r="AC599" s="402"/>
      <c r="AD599" s="402"/>
      <c r="AE599" s="402"/>
      <c r="AF599" s="402"/>
      <c r="AG599" s="402"/>
      <c r="AH599" s="402"/>
      <c r="AI599" s="402"/>
      <c r="AJ599" s="402"/>
      <c r="AK599" s="402"/>
      <c r="AL599" s="403"/>
      <c r="AM599" s="648"/>
      <c r="AN599" s="648"/>
      <c r="AO599" s="648"/>
      <c r="AP599" s="648"/>
      <c r="AQ599" s="648"/>
      <c r="AR599" s="648"/>
      <c r="AS599" s="648"/>
      <c r="AT599" s="648"/>
      <c r="AU599" s="648"/>
      <c r="AV599" s="648"/>
      <c r="AW599" s="648"/>
      <c r="AX599" s="648"/>
      <c r="AY599" s="403"/>
      <c r="AZ599" s="404"/>
      <c r="BA599" s="363"/>
      <c r="BB599" s="363"/>
      <c r="BC599" s="363"/>
      <c r="BD599" s="363"/>
      <c r="BE599" s="363"/>
      <c r="BF599" s="363"/>
      <c r="BG599" s="363"/>
      <c r="BH599" s="363"/>
      <c r="BI599" s="363"/>
      <c r="BJ599" s="363"/>
    </row>
    <row r="600" spans="6:62" ht="93" customHeight="1" x14ac:dyDescent="0.3">
      <c r="F600" s="399"/>
      <c r="G600" s="400"/>
      <c r="H600" s="400"/>
      <c r="I600" s="400"/>
      <c r="J600" s="400"/>
      <c r="K600" s="400"/>
      <c r="L600" s="400"/>
      <c r="M600" s="400"/>
      <c r="N600" s="400"/>
      <c r="U600" s="401"/>
      <c r="V600" s="647"/>
      <c r="W600" s="402"/>
      <c r="X600" s="402"/>
      <c r="Y600" s="402"/>
      <c r="Z600" s="402"/>
      <c r="AA600" s="402"/>
      <c r="AB600" s="402"/>
      <c r="AC600" s="402"/>
      <c r="AD600" s="402"/>
      <c r="AE600" s="402"/>
      <c r="AF600" s="402"/>
      <c r="AG600" s="402"/>
      <c r="AH600" s="402"/>
      <c r="AI600" s="402"/>
      <c r="AJ600" s="402"/>
      <c r="AK600" s="402"/>
      <c r="AL600" s="403"/>
      <c r="AM600" s="648"/>
      <c r="AN600" s="648"/>
      <c r="AO600" s="648"/>
      <c r="AP600" s="648"/>
      <c r="AQ600" s="648"/>
      <c r="AR600" s="648"/>
      <c r="AS600" s="648"/>
      <c r="AT600" s="648"/>
      <c r="AU600" s="648"/>
      <c r="AV600" s="648"/>
      <c r="AW600" s="648"/>
      <c r="AX600" s="648"/>
      <c r="AY600" s="403"/>
      <c r="AZ600" s="404"/>
      <c r="BA600" s="363"/>
      <c r="BB600" s="363"/>
      <c r="BC600" s="363"/>
      <c r="BD600" s="363"/>
      <c r="BE600" s="363"/>
      <c r="BF600" s="363"/>
      <c r="BG600" s="363"/>
      <c r="BH600" s="363"/>
      <c r="BI600" s="363"/>
      <c r="BJ600" s="363"/>
    </row>
    <row r="601" spans="6:62" ht="93" customHeight="1" x14ac:dyDescent="0.3">
      <c r="F601" s="399"/>
      <c r="G601" s="400"/>
      <c r="H601" s="400"/>
      <c r="I601" s="400"/>
      <c r="J601" s="400"/>
      <c r="K601" s="400"/>
      <c r="L601" s="400"/>
      <c r="M601" s="400"/>
      <c r="N601" s="400"/>
      <c r="U601" s="401"/>
      <c r="V601" s="647"/>
      <c r="W601" s="402"/>
      <c r="X601" s="402"/>
      <c r="Y601" s="402"/>
      <c r="Z601" s="402"/>
      <c r="AA601" s="402"/>
      <c r="AB601" s="402"/>
      <c r="AC601" s="402"/>
      <c r="AD601" s="402"/>
      <c r="AE601" s="402"/>
      <c r="AF601" s="402"/>
      <c r="AG601" s="402"/>
      <c r="AH601" s="402"/>
      <c r="AI601" s="402"/>
      <c r="AJ601" s="402"/>
      <c r="AK601" s="402"/>
      <c r="AL601" s="403"/>
      <c r="AM601" s="648"/>
      <c r="AN601" s="648"/>
      <c r="AO601" s="648"/>
      <c r="AP601" s="648"/>
      <c r="AQ601" s="648"/>
      <c r="AR601" s="648"/>
      <c r="AS601" s="648"/>
      <c r="AT601" s="648"/>
      <c r="AU601" s="648"/>
      <c r="AV601" s="648"/>
      <c r="AW601" s="648"/>
      <c r="AX601" s="648"/>
      <c r="AY601" s="403"/>
      <c r="AZ601" s="404"/>
      <c r="BA601" s="363"/>
      <c r="BB601" s="363"/>
      <c r="BC601" s="363"/>
      <c r="BD601" s="363"/>
      <c r="BE601" s="363"/>
      <c r="BF601" s="363"/>
      <c r="BG601" s="363"/>
      <c r="BH601" s="363"/>
      <c r="BI601" s="363"/>
      <c r="BJ601" s="363"/>
    </row>
    <row r="602" spans="6:62" ht="93" customHeight="1" x14ac:dyDescent="0.3">
      <c r="F602" s="399"/>
      <c r="G602" s="400"/>
      <c r="H602" s="400"/>
      <c r="I602" s="400"/>
      <c r="J602" s="400"/>
      <c r="K602" s="400"/>
      <c r="L602" s="400"/>
      <c r="M602" s="400"/>
      <c r="N602" s="400"/>
      <c r="U602" s="401"/>
      <c r="V602" s="647"/>
      <c r="W602" s="402"/>
      <c r="X602" s="402"/>
      <c r="Y602" s="402"/>
      <c r="Z602" s="402"/>
      <c r="AA602" s="402"/>
      <c r="AB602" s="402"/>
      <c r="AC602" s="402"/>
      <c r="AD602" s="402"/>
      <c r="AE602" s="402"/>
      <c r="AF602" s="402"/>
      <c r="AG602" s="402"/>
      <c r="AH602" s="402"/>
      <c r="AI602" s="402"/>
      <c r="AJ602" s="402"/>
      <c r="AK602" s="402"/>
      <c r="AL602" s="403"/>
      <c r="AM602" s="648"/>
      <c r="AN602" s="648"/>
      <c r="AO602" s="648"/>
      <c r="AP602" s="648"/>
      <c r="AQ602" s="648"/>
      <c r="AR602" s="648"/>
      <c r="AS602" s="648"/>
      <c r="AT602" s="648"/>
      <c r="AU602" s="648"/>
      <c r="AV602" s="648"/>
      <c r="AW602" s="648"/>
      <c r="AX602" s="648"/>
      <c r="AY602" s="403"/>
      <c r="AZ602" s="404"/>
      <c r="BA602" s="363"/>
      <c r="BB602" s="363"/>
      <c r="BC602" s="363"/>
      <c r="BD602" s="363"/>
      <c r="BE602" s="363"/>
      <c r="BF602" s="363"/>
      <c r="BG602" s="363"/>
      <c r="BH602" s="363"/>
      <c r="BI602" s="363"/>
      <c r="BJ602" s="363"/>
    </row>
    <row r="603" spans="6:62" ht="93" customHeight="1" x14ac:dyDescent="0.3">
      <c r="F603" s="399"/>
      <c r="G603" s="400"/>
      <c r="H603" s="400"/>
      <c r="I603" s="400"/>
      <c r="J603" s="400"/>
      <c r="K603" s="400"/>
      <c r="L603" s="400"/>
      <c r="M603" s="400"/>
      <c r="N603" s="400"/>
      <c r="U603" s="401"/>
      <c r="V603" s="647"/>
      <c r="W603" s="402"/>
      <c r="X603" s="402"/>
      <c r="Y603" s="402"/>
      <c r="Z603" s="402"/>
      <c r="AA603" s="402"/>
      <c r="AB603" s="402"/>
      <c r="AC603" s="402"/>
      <c r="AD603" s="402"/>
      <c r="AE603" s="402"/>
      <c r="AF603" s="402"/>
      <c r="AG603" s="402"/>
      <c r="AH603" s="402"/>
      <c r="AI603" s="402"/>
      <c r="AJ603" s="402"/>
      <c r="AK603" s="402"/>
      <c r="AL603" s="403"/>
      <c r="AM603" s="648"/>
      <c r="AN603" s="648"/>
      <c r="AO603" s="648"/>
      <c r="AP603" s="648"/>
      <c r="AQ603" s="648"/>
      <c r="AR603" s="648"/>
      <c r="AS603" s="648"/>
      <c r="AT603" s="648"/>
      <c r="AU603" s="648"/>
      <c r="AV603" s="648"/>
      <c r="AW603" s="648"/>
      <c r="AX603" s="648"/>
      <c r="AY603" s="403"/>
      <c r="AZ603" s="404"/>
      <c r="BA603" s="363"/>
      <c r="BB603" s="363"/>
      <c r="BC603" s="363"/>
      <c r="BD603" s="363"/>
      <c r="BE603" s="363"/>
      <c r="BF603" s="363"/>
      <c r="BG603" s="363"/>
      <c r="BH603" s="363"/>
      <c r="BI603" s="363"/>
      <c r="BJ603" s="363"/>
    </row>
    <row r="604" spans="6:62" ht="93" customHeight="1" x14ac:dyDescent="0.3">
      <c r="F604" s="399"/>
      <c r="G604" s="400"/>
      <c r="H604" s="400"/>
      <c r="I604" s="400"/>
      <c r="J604" s="400"/>
      <c r="K604" s="400"/>
      <c r="L604" s="400"/>
      <c r="M604" s="400"/>
      <c r="N604" s="400"/>
      <c r="U604" s="401"/>
      <c r="V604" s="647"/>
      <c r="W604" s="402"/>
      <c r="X604" s="402"/>
      <c r="Y604" s="402"/>
      <c r="Z604" s="402"/>
      <c r="AA604" s="402"/>
      <c r="AB604" s="402"/>
      <c r="AC604" s="402"/>
      <c r="AD604" s="402"/>
      <c r="AE604" s="402"/>
      <c r="AF604" s="402"/>
      <c r="AG604" s="402"/>
      <c r="AH604" s="402"/>
      <c r="AI604" s="402"/>
      <c r="AJ604" s="402"/>
      <c r="AK604" s="402"/>
      <c r="AL604" s="403"/>
      <c r="AM604" s="648"/>
      <c r="AN604" s="648"/>
      <c r="AO604" s="648"/>
      <c r="AP604" s="648"/>
      <c r="AQ604" s="648"/>
      <c r="AR604" s="648"/>
      <c r="AS604" s="648"/>
      <c r="AT604" s="648"/>
      <c r="AU604" s="648"/>
      <c r="AV604" s="648"/>
      <c r="AW604" s="648"/>
      <c r="AX604" s="648"/>
      <c r="AY604" s="403"/>
      <c r="AZ604" s="404"/>
      <c r="BA604" s="363"/>
      <c r="BB604" s="363"/>
      <c r="BC604" s="363"/>
      <c r="BD604" s="363"/>
      <c r="BE604" s="363"/>
      <c r="BF604" s="363"/>
      <c r="BG604" s="363"/>
      <c r="BH604" s="363"/>
      <c r="BI604" s="363"/>
      <c r="BJ604" s="363"/>
    </row>
    <row r="605" spans="6:62" ht="93" customHeight="1" x14ac:dyDescent="0.3">
      <c r="F605" s="399"/>
      <c r="G605" s="400"/>
      <c r="H605" s="400"/>
      <c r="I605" s="400"/>
      <c r="J605" s="400"/>
      <c r="K605" s="400"/>
      <c r="L605" s="400"/>
      <c r="M605" s="400"/>
      <c r="N605" s="400"/>
      <c r="U605" s="401"/>
      <c r="V605" s="647"/>
      <c r="W605" s="402"/>
      <c r="X605" s="402"/>
      <c r="Y605" s="402"/>
      <c r="Z605" s="402"/>
      <c r="AA605" s="402"/>
      <c r="AB605" s="402"/>
      <c r="AC605" s="402"/>
      <c r="AD605" s="402"/>
      <c r="AE605" s="402"/>
      <c r="AF605" s="402"/>
      <c r="AG605" s="402"/>
      <c r="AH605" s="402"/>
      <c r="AI605" s="402"/>
      <c r="AJ605" s="402"/>
      <c r="AK605" s="402"/>
      <c r="AL605" s="403"/>
      <c r="AM605" s="648"/>
      <c r="AN605" s="648"/>
      <c r="AO605" s="648"/>
      <c r="AP605" s="648"/>
      <c r="AQ605" s="648"/>
      <c r="AR605" s="648"/>
      <c r="AS605" s="648"/>
      <c r="AT605" s="648"/>
      <c r="AU605" s="648"/>
      <c r="AV605" s="648"/>
      <c r="AW605" s="648"/>
      <c r="AX605" s="648"/>
      <c r="AY605" s="403"/>
      <c r="AZ605" s="404"/>
      <c r="BA605" s="363"/>
      <c r="BB605" s="363"/>
      <c r="BC605" s="363"/>
      <c r="BD605" s="363"/>
      <c r="BE605" s="363"/>
      <c r="BF605" s="363"/>
      <c r="BG605" s="363"/>
      <c r="BH605" s="363"/>
      <c r="BI605" s="363"/>
      <c r="BJ605" s="363"/>
    </row>
    <row r="606" spans="6:62" ht="93" customHeight="1" x14ac:dyDescent="0.3">
      <c r="F606" s="399"/>
      <c r="G606" s="400"/>
      <c r="H606" s="400"/>
      <c r="I606" s="400"/>
      <c r="J606" s="400"/>
      <c r="K606" s="400"/>
      <c r="L606" s="400"/>
      <c r="M606" s="400"/>
      <c r="N606" s="400"/>
      <c r="U606" s="401"/>
      <c r="V606" s="647"/>
      <c r="W606" s="402"/>
      <c r="X606" s="402"/>
      <c r="Y606" s="402"/>
      <c r="Z606" s="402"/>
      <c r="AA606" s="402"/>
      <c r="AB606" s="402"/>
      <c r="AC606" s="402"/>
      <c r="AD606" s="402"/>
      <c r="AE606" s="402"/>
      <c r="AF606" s="402"/>
      <c r="AG606" s="402"/>
      <c r="AH606" s="402"/>
      <c r="AI606" s="402"/>
      <c r="AJ606" s="402"/>
      <c r="AK606" s="402"/>
      <c r="AL606" s="403"/>
      <c r="AM606" s="648"/>
      <c r="AN606" s="648"/>
      <c r="AO606" s="648"/>
      <c r="AP606" s="648"/>
      <c r="AQ606" s="648"/>
      <c r="AR606" s="648"/>
      <c r="AS606" s="648"/>
      <c r="AT606" s="648"/>
      <c r="AU606" s="648"/>
      <c r="AV606" s="648"/>
      <c r="AW606" s="648"/>
      <c r="AX606" s="648"/>
      <c r="AY606" s="403"/>
      <c r="AZ606" s="404"/>
      <c r="BA606" s="363"/>
      <c r="BB606" s="363"/>
      <c r="BC606" s="363"/>
      <c r="BD606" s="363"/>
      <c r="BE606" s="363"/>
      <c r="BF606" s="363"/>
      <c r="BG606" s="363"/>
      <c r="BH606" s="363"/>
      <c r="BI606" s="363"/>
      <c r="BJ606" s="363"/>
    </row>
    <row r="607" spans="6:62" ht="93" customHeight="1" x14ac:dyDescent="0.3">
      <c r="F607" s="399"/>
      <c r="G607" s="400"/>
      <c r="H607" s="400"/>
      <c r="I607" s="400"/>
      <c r="J607" s="400"/>
      <c r="K607" s="400"/>
      <c r="L607" s="400"/>
      <c r="M607" s="400"/>
      <c r="N607" s="400"/>
      <c r="U607" s="401"/>
      <c r="V607" s="647"/>
      <c r="W607" s="402"/>
      <c r="X607" s="402"/>
      <c r="Y607" s="402"/>
      <c r="Z607" s="402"/>
      <c r="AA607" s="402"/>
      <c r="AB607" s="402"/>
      <c r="AC607" s="402"/>
      <c r="AD607" s="402"/>
      <c r="AE607" s="402"/>
      <c r="AF607" s="402"/>
      <c r="AG607" s="402"/>
      <c r="AH607" s="402"/>
      <c r="AI607" s="402"/>
      <c r="AJ607" s="402"/>
      <c r="AK607" s="402"/>
      <c r="AL607" s="403"/>
      <c r="AM607" s="648"/>
      <c r="AN607" s="648"/>
      <c r="AO607" s="648"/>
      <c r="AP607" s="648"/>
      <c r="AQ607" s="648"/>
      <c r="AR607" s="648"/>
      <c r="AS607" s="648"/>
      <c r="AT607" s="648"/>
      <c r="AU607" s="648"/>
      <c r="AV607" s="648"/>
      <c r="AW607" s="648"/>
      <c r="AX607" s="648"/>
      <c r="AY607" s="403"/>
      <c r="AZ607" s="404"/>
      <c r="BA607" s="363"/>
      <c r="BB607" s="363"/>
      <c r="BC607" s="363"/>
      <c r="BD607" s="363"/>
      <c r="BE607" s="363"/>
      <c r="BF607" s="363"/>
      <c r="BG607" s="363"/>
      <c r="BH607" s="363"/>
      <c r="BI607" s="363"/>
      <c r="BJ607" s="363"/>
    </row>
    <row r="608" spans="6:62" ht="93" customHeight="1" x14ac:dyDescent="0.3">
      <c r="F608" s="399"/>
      <c r="G608" s="400"/>
      <c r="H608" s="400"/>
      <c r="I608" s="400"/>
      <c r="J608" s="400"/>
      <c r="K608" s="400"/>
      <c r="L608" s="400"/>
      <c r="M608" s="400"/>
      <c r="N608" s="400"/>
      <c r="U608" s="401"/>
      <c r="V608" s="647"/>
      <c r="W608" s="402"/>
      <c r="X608" s="402"/>
      <c r="Y608" s="402"/>
      <c r="Z608" s="402"/>
      <c r="AA608" s="402"/>
      <c r="AB608" s="402"/>
      <c r="AC608" s="402"/>
      <c r="AD608" s="402"/>
      <c r="AE608" s="402"/>
      <c r="AF608" s="402"/>
      <c r="AG608" s="402"/>
      <c r="AH608" s="402"/>
      <c r="AI608" s="402"/>
      <c r="AJ608" s="402"/>
      <c r="AK608" s="402"/>
      <c r="AL608" s="403"/>
      <c r="AM608" s="648"/>
      <c r="AN608" s="648"/>
      <c r="AO608" s="648"/>
      <c r="AP608" s="648"/>
      <c r="AQ608" s="648"/>
      <c r="AR608" s="648"/>
      <c r="AS608" s="648"/>
      <c r="AT608" s="648"/>
      <c r="AU608" s="648"/>
      <c r="AV608" s="648"/>
      <c r="AW608" s="648"/>
      <c r="AX608" s="648"/>
      <c r="AY608" s="403"/>
      <c r="AZ608" s="404"/>
      <c r="BA608" s="363"/>
      <c r="BB608" s="363"/>
      <c r="BC608" s="363"/>
      <c r="BD608" s="363"/>
      <c r="BE608" s="363"/>
      <c r="BF608" s="363"/>
      <c r="BG608" s="363"/>
      <c r="BH608" s="363"/>
      <c r="BI608" s="363"/>
      <c r="BJ608" s="363"/>
    </row>
    <row r="609" spans="6:62" ht="93" customHeight="1" x14ac:dyDescent="0.3">
      <c r="F609" s="399"/>
      <c r="G609" s="400"/>
      <c r="H609" s="400"/>
      <c r="I609" s="400"/>
      <c r="J609" s="400"/>
      <c r="K609" s="400"/>
      <c r="L609" s="400"/>
      <c r="M609" s="400"/>
      <c r="N609" s="400"/>
      <c r="U609" s="401"/>
      <c r="V609" s="647"/>
      <c r="W609" s="402"/>
      <c r="X609" s="402"/>
      <c r="Y609" s="402"/>
      <c r="Z609" s="402"/>
      <c r="AA609" s="402"/>
      <c r="AB609" s="402"/>
      <c r="AC609" s="402"/>
      <c r="AD609" s="402"/>
      <c r="AE609" s="402"/>
      <c r="AF609" s="402"/>
      <c r="AG609" s="402"/>
      <c r="AH609" s="402"/>
      <c r="AI609" s="402"/>
      <c r="AJ609" s="402"/>
      <c r="AK609" s="402"/>
      <c r="AL609" s="403"/>
      <c r="AM609" s="648"/>
      <c r="AN609" s="648"/>
      <c r="AO609" s="648"/>
      <c r="AP609" s="648"/>
      <c r="AQ609" s="648"/>
      <c r="AR609" s="648"/>
      <c r="AS609" s="648"/>
      <c r="AT609" s="648"/>
      <c r="AU609" s="648"/>
      <c r="AV609" s="648"/>
      <c r="AW609" s="648"/>
      <c r="AX609" s="648"/>
      <c r="AY609" s="403"/>
      <c r="AZ609" s="404"/>
      <c r="BA609" s="363"/>
      <c r="BB609" s="363"/>
      <c r="BC609" s="363"/>
      <c r="BD609" s="363"/>
      <c r="BE609" s="363"/>
      <c r="BF609" s="363"/>
      <c r="BG609" s="363"/>
      <c r="BH609" s="363"/>
      <c r="BI609" s="363"/>
      <c r="BJ609" s="363"/>
    </row>
    <row r="610" spans="6:62" ht="93" customHeight="1" x14ac:dyDescent="0.3">
      <c r="F610" s="399"/>
      <c r="G610" s="400"/>
      <c r="H610" s="400"/>
      <c r="I610" s="400"/>
      <c r="J610" s="400"/>
      <c r="K610" s="400"/>
      <c r="L610" s="400"/>
      <c r="M610" s="400"/>
      <c r="N610" s="400"/>
      <c r="U610" s="401"/>
      <c r="V610" s="647"/>
      <c r="W610" s="402"/>
      <c r="X610" s="402"/>
      <c r="Y610" s="402"/>
      <c r="Z610" s="402"/>
      <c r="AA610" s="402"/>
      <c r="AB610" s="402"/>
      <c r="AC610" s="402"/>
      <c r="AD610" s="402"/>
      <c r="AE610" s="402"/>
      <c r="AF610" s="402"/>
      <c r="AG610" s="402"/>
      <c r="AH610" s="402"/>
      <c r="AI610" s="402"/>
      <c r="AJ610" s="402"/>
      <c r="AK610" s="402"/>
      <c r="AL610" s="403"/>
      <c r="AM610" s="648"/>
      <c r="AN610" s="648"/>
      <c r="AO610" s="648"/>
      <c r="AP610" s="648"/>
      <c r="AQ610" s="648"/>
      <c r="AR610" s="648"/>
      <c r="AS610" s="648"/>
      <c r="AT610" s="648"/>
      <c r="AU610" s="648"/>
      <c r="AV610" s="648"/>
      <c r="AW610" s="648"/>
      <c r="AX610" s="648"/>
      <c r="AY610" s="403"/>
      <c r="AZ610" s="404"/>
      <c r="BA610" s="363"/>
      <c r="BB610" s="363"/>
      <c r="BC610" s="363"/>
      <c r="BD610" s="363"/>
      <c r="BE610" s="363"/>
      <c r="BF610" s="363"/>
      <c r="BG610" s="363"/>
      <c r="BH610" s="363"/>
      <c r="BI610" s="363"/>
      <c r="BJ610" s="363"/>
    </row>
    <row r="611" spans="6:62" ht="93" customHeight="1" x14ac:dyDescent="0.3">
      <c r="F611" s="399"/>
      <c r="G611" s="400"/>
      <c r="H611" s="400"/>
      <c r="I611" s="400"/>
      <c r="J611" s="400"/>
      <c r="K611" s="400"/>
      <c r="L611" s="400"/>
      <c r="M611" s="400"/>
      <c r="N611" s="400"/>
      <c r="U611" s="401"/>
      <c r="V611" s="647"/>
      <c r="W611" s="402"/>
      <c r="X611" s="402"/>
      <c r="Y611" s="402"/>
      <c r="Z611" s="402"/>
      <c r="AA611" s="402"/>
      <c r="AB611" s="402"/>
      <c r="AC611" s="402"/>
      <c r="AD611" s="402"/>
      <c r="AE611" s="402"/>
      <c r="AF611" s="402"/>
      <c r="AG611" s="402"/>
      <c r="AH611" s="402"/>
      <c r="AI611" s="402"/>
      <c r="AJ611" s="402"/>
      <c r="AK611" s="402"/>
      <c r="AL611" s="403"/>
      <c r="AM611" s="648"/>
      <c r="AN611" s="648"/>
      <c r="AO611" s="648"/>
      <c r="AP611" s="648"/>
      <c r="AQ611" s="648"/>
      <c r="AR611" s="648"/>
      <c r="AS611" s="648"/>
      <c r="AT611" s="648"/>
      <c r="AU611" s="648"/>
      <c r="AV611" s="648"/>
      <c r="AW611" s="648"/>
      <c r="AX611" s="648"/>
      <c r="AY611" s="403"/>
      <c r="AZ611" s="404"/>
      <c r="BA611" s="363"/>
      <c r="BB611" s="363"/>
      <c r="BC611" s="363"/>
      <c r="BD611" s="363"/>
      <c r="BE611" s="363"/>
      <c r="BF611" s="363"/>
      <c r="BG611" s="363"/>
      <c r="BH611" s="363"/>
      <c r="BI611" s="363"/>
      <c r="BJ611" s="363"/>
    </row>
    <row r="612" spans="6:62" ht="93" customHeight="1" x14ac:dyDescent="0.3">
      <c r="F612" s="399"/>
      <c r="G612" s="400"/>
      <c r="H612" s="400"/>
      <c r="I612" s="400"/>
      <c r="J612" s="400"/>
      <c r="K612" s="400"/>
      <c r="L612" s="400"/>
      <c r="M612" s="400"/>
      <c r="N612" s="400"/>
      <c r="U612" s="401"/>
      <c r="V612" s="647"/>
      <c r="W612" s="402"/>
      <c r="X612" s="402"/>
      <c r="Y612" s="402"/>
      <c r="Z612" s="402"/>
      <c r="AA612" s="402"/>
      <c r="AB612" s="402"/>
      <c r="AC612" s="402"/>
      <c r="AD612" s="402"/>
      <c r="AE612" s="402"/>
      <c r="AF612" s="402"/>
      <c r="AG612" s="402"/>
      <c r="AH612" s="402"/>
      <c r="AI612" s="402"/>
      <c r="AJ612" s="402"/>
      <c r="AK612" s="402"/>
      <c r="AL612" s="403"/>
      <c r="AM612" s="648"/>
      <c r="AN612" s="648"/>
      <c r="AO612" s="648"/>
      <c r="AP612" s="648"/>
      <c r="AQ612" s="648"/>
      <c r="AR612" s="648"/>
      <c r="AS612" s="648"/>
      <c r="AT612" s="648"/>
      <c r="AU612" s="648"/>
      <c r="AV612" s="648"/>
      <c r="AW612" s="648"/>
      <c r="AX612" s="648"/>
      <c r="AY612" s="403"/>
      <c r="AZ612" s="404"/>
      <c r="BA612" s="363"/>
      <c r="BB612" s="363"/>
      <c r="BC612" s="363"/>
      <c r="BD612" s="363"/>
      <c r="BE612" s="363"/>
      <c r="BF612" s="363"/>
      <c r="BG612" s="363"/>
      <c r="BH612" s="363"/>
      <c r="BI612" s="363"/>
      <c r="BJ612" s="363"/>
    </row>
    <row r="613" spans="6:62" ht="93" customHeight="1" x14ac:dyDescent="0.3">
      <c r="F613" s="399"/>
      <c r="G613" s="400"/>
      <c r="H613" s="400"/>
      <c r="I613" s="400"/>
      <c r="J613" s="400"/>
      <c r="K613" s="400"/>
      <c r="L613" s="400"/>
      <c r="M613" s="400"/>
      <c r="N613" s="400"/>
      <c r="U613" s="401"/>
      <c r="V613" s="647"/>
      <c r="W613" s="402"/>
      <c r="X613" s="402"/>
      <c r="Y613" s="402"/>
      <c r="Z613" s="402"/>
      <c r="AA613" s="402"/>
      <c r="AB613" s="402"/>
      <c r="AC613" s="402"/>
      <c r="AD613" s="402"/>
      <c r="AE613" s="402"/>
      <c r="AF613" s="402"/>
      <c r="AG613" s="402"/>
      <c r="AH613" s="402"/>
      <c r="AI613" s="402"/>
      <c r="AJ613" s="402"/>
      <c r="AK613" s="402"/>
      <c r="AL613" s="403"/>
      <c r="AM613" s="648"/>
      <c r="AN613" s="648"/>
      <c r="AO613" s="648"/>
      <c r="AP613" s="648"/>
      <c r="AQ613" s="648"/>
      <c r="AR613" s="648"/>
      <c r="AS613" s="648"/>
      <c r="AT613" s="648"/>
      <c r="AU613" s="648"/>
      <c r="AV613" s="648"/>
      <c r="AW613" s="648"/>
      <c r="AX613" s="648"/>
      <c r="AY613" s="403"/>
      <c r="AZ613" s="404"/>
      <c r="BA613" s="363"/>
      <c r="BB613" s="363"/>
      <c r="BC613" s="363"/>
      <c r="BD613" s="363"/>
      <c r="BE613" s="363"/>
      <c r="BF613" s="363"/>
      <c r="BG613" s="363"/>
      <c r="BH613" s="363"/>
      <c r="BI613" s="363"/>
      <c r="BJ613" s="363"/>
    </row>
    <row r="614" spans="6:62" ht="93" customHeight="1" x14ac:dyDescent="0.3">
      <c r="F614" s="399"/>
      <c r="G614" s="400"/>
      <c r="H614" s="400"/>
      <c r="I614" s="400"/>
      <c r="J614" s="400"/>
      <c r="K614" s="400"/>
      <c r="L614" s="400"/>
      <c r="M614" s="400"/>
      <c r="N614" s="400"/>
      <c r="U614" s="401"/>
      <c r="V614" s="647"/>
      <c r="W614" s="402"/>
      <c r="X614" s="402"/>
      <c r="Y614" s="402"/>
      <c r="Z614" s="402"/>
      <c r="AA614" s="402"/>
      <c r="AB614" s="402"/>
      <c r="AC614" s="402"/>
      <c r="AD614" s="402"/>
      <c r="AE614" s="402"/>
      <c r="AF614" s="402"/>
      <c r="AG614" s="402"/>
      <c r="AH614" s="402"/>
      <c r="AI614" s="402"/>
      <c r="AJ614" s="402"/>
      <c r="AK614" s="402"/>
      <c r="AL614" s="403"/>
      <c r="AM614" s="648"/>
      <c r="AN614" s="648"/>
      <c r="AO614" s="648"/>
      <c r="AP614" s="648"/>
      <c r="AQ614" s="648"/>
      <c r="AR614" s="648"/>
      <c r="AS614" s="648"/>
      <c r="AT614" s="648"/>
      <c r="AU614" s="648"/>
      <c r="AV614" s="648"/>
      <c r="AW614" s="648"/>
      <c r="AX614" s="648"/>
      <c r="AY614" s="403"/>
      <c r="AZ614" s="404"/>
      <c r="BA614" s="363"/>
      <c r="BB614" s="363"/>
      <c r="BC614" s="363"/>
      <c r="BD614" s="363"/>
      <c r="BE614" s="363"/>
      <c r="BF614" s="363"/>
      <c r="BG614" s="363"/>
      <c r="BH614" s="363"/>
      <c r="BI614" s="363"/>
      <c r="BJ614" s="363"/>
    </row>
    <row r="615" spans="6:62" ht="93" customHeight="1" x14ac:dyDescent="0.3">
      <c r="F615" s="399"/>
      <c r="G615" s="400"/>
      <c r="H615" s="400"/>
      <c r="I615" s="400"/>
      <c r="J615" s="400"/>
      <c r="K615" s="400"/>
      <c r="L615" s="400"/>
      <c r="M615" s="400"/>
      <c r="N615" s="400"/>
      <c r="U615" s="401"/>
      <c r="V615" s="647"/>
      <c r="W615" s="402"/>
      <c r="X615" s="402"/>
      <c r="Y615" s="402"/>
      <c r="Z615" s="402"/>
      <c r="AA615" s="402"/>
      <c r="AB615" s="402"/>
      <c r="AC615" s="402"/>
      <c r="AD615" s="402"/>
      <c r="AE615" s="402"/>
      <c r="AF615" s="402"/>
      <c r="AG615" s="402"/>
      <c r="AH615" s="402"/>
      <c r="AI615" s="402"/>
      <c r="AJ615" s="402"/>
      <c r="AK615" s="402"/>
      <c r="AL615" s="403"/>
      <c r="AM615" s="648"/>
      <c r="AN615" s="648"/>
      <c r="AO615" s="648"/>
      <c r="AP615" s="648"/>
      <c r="AQ615" s="648"/>
      <c r="AR615" s="648"/>
      <c r="AS615" s="648"/>
      <c r="AT615" s="648"/>
      <c r="AU615" s="648"/>
      <c r="AV615" s="648"/>
      <c r="AW615" s="648"/>
      <c r="AX615" s="648"/>
      <c r="AY615" s="403"/>
      <c r="AZ615" s="404"/>
      <c r="BA615" s="363"/>
      <c r="BB615" s="363"/>
      <c r="BC615" s="363"/>
      <c r="BD615" s="363"/>
      <c r="BE615" s="363"/>
      <c r="BF615" s="363"/>
      <c r="BG615" s="363"/>
      <c r="BH615" s="363"/>
      <c r="BI615" s="363"/>
      <c r="BJ615" s="363"/>
    </row>
    <row r="616" spans="6:62" ht="93" customHeight="1" x14ac:dyDescent="0.3">
      <c r="F616" s="399"/>
      <c r="G616" s="400"/>
      <c r="H616" s="400"/>
      <c r="I616" s="400"/>
      <c r="J616" s="400"/>
      <c r="K616" s="400"/>
      <c r="L616" s="400"/>
      <c r="M616" s="400"/>
      <c r="N616" s="400"/>
      <c r="U616" s="401"/>
      <c r="V616" s="647"/>
      <c r="W616" s="402"/>
      <c r="X616" s="402"/>
      <c r="Y616" s="402"/>
      <c r="Z616" s="402"/>
      <c r="AA616" s="402"/>
      <c r="AB616" s="402"/>
      <c r="AC616" s="402"/>
      <c r="AD616" s="402"/>
      <c r="AE616" s="402"/>
      <c r="AF616" s="402"/>
      <c r="AG616" s="402"/>
      <c r="AH616" s="402"/>
      <c r="AI616" s="402"/>
      <c r="AJ616" s="402"/>
      <c r="AK616" s="402"/>
      <c r="AL616" s="403"/>
      <c r="AM616" s="648"/>
      <c r="AN616" s="648"/>
      <c r="AO616" s="648"/>
      <c r="AP616" s="648"/>
      <c r="AQ616" s="648"/>
      <c r="AR616" s="648"/>
      <c r="AS616" s="648"/>
      <c r="AT616" s="648"/>
      <c r="AU616" s="648"/>
      <c r="AV616" s="648"/>
      <c r="AW616" s="648"/>
      <c r="AX616" s="648"/>
      <c r="AY616" s="403"/>
      <c r="AZ616" s="404"/>
      <c r="BA616" s="363"/>
      <c r="BB616" s="363"/>
      <c r="BC616" s="363"/>
      <c r="BD616" s="363"/>
      <c r="BE616" s="363"/>
      <c r="BF616" s="363"/>
      <c r="BG616" s="363"/>
      <c r="BH616" s="363"/>
      <c r="BI616" s="363"/>
      <c r="BJ616" s="363"/>
    </row>
    <row r="617" spans="6:62" ht="93" customHeight="1" x14ac:dyDescent="0.3">
      <c r="F617" s="399"/>
      <c r="G617" s="400"/>
      <c r="H617" s="400"/>
      <c r="I617" s="400"/>
      <c r="J617" s="400"/>
      <c r="K617" s="400"/>
      <c r="L617" s="400"/>
      <c r="M617" s="400"/>
      <c r="N617" s="400"/>
      <c r="U617" s="401"/>
      <c r="V617" s="647"/>
      <c r="W617" s="402"/>
      <c r="X617" s="402"/>
      <c r="Y617" s="402"/>
      <c r="Z617" s="402"/>
      <c r="AA617" s="402"/>
      <c r="AB617" s="402"/>
      <c r="AC617" s="402"/>
      <c r="AD617" s="402"/>
      <c r="AE617" s="402"/>
      <c r="AF617" s="402"/>
      <c r="AG617" s="402"/>
      <c r="AH617" s="402"/>
      <c r="AI617" s="402"/>
      <c r="AJ617" s="402"/>
      <c r="AK617" s="402"/>
      <c r="AL617" s="403"/>
      <c r="AM617" s="648"/>
      <c r="AN617" s="648"/>
      <c r="AO617" s="648"/>
      <c r="AP617" s="648"/>
      <c r="AQ617" s="648"/>
      <c r="AR617" s="648"/>
      <c r="AS617" s="648"/>
      <c r="AT617" s="648"/>
      <c r="AU617" s="648"/>
      <c r="AV617" s="648"/>
      <c r="AW617" s="648"/>
      <c r="AX617" s="648"/>
      <c r="AY617" s="403"/>
      <c r="AZ617" s="404"/>
      <c r="BA617" s="363"/>
      <c r="BB617" s="363"/>
      <c r="BC617" s="363"/>
      <c r="BD617" s="363"/>
      <c r="BE617" s="363"/>
      <c r="BF617" s="363"/>
      <c r="BG617" s="363"/>
      <c r="BH617" s="363"/>
      <c r="BI617" s="363"/>
      <c r="BJ617" s="363"/>
    </row>
    <row r="618" spans="6:62" ht="93" customHeight="1" x14ac:dyDescent="0.3">
      <c r="F618" s="399"/>
      <c r="G618" s="400"/>
      <c r="H618" s="400"/>
      <c r="I618" s="400"/>
      <c r="J618" s="400"/>
      <c r="K618" s="400"/>
      <c r="L618" s="400"/>
      <c r="M618" s="400"/>
      <c r="N618" s="400"/>
      <c r="U618" s="401"/>
      <c r="V618" s="647"/>
      <c r="W618" s="402"/>
      <c r="X618" s="402"/>
      <c r="Y618" s="402"/>
      <c r="Z618" s="402"/>
      <c r="AA618" s="402"/>
      <c r="AB618" s="402"/>
      <c r="AC618" s="402"/>
      <c r="AD618" s="402"/>
      <c r="AE618" s="402"/>
      <c r="AF618" s="402"/>
      <c r="AG618" s="402"/>
      <c r="AH618" s="402"/>
      <c r="AI618" s="402"/>
      <c r="AJ618" s="402"/>
      <c r="AK618" s="402"/>
      <c r="AL618" s="403"/>
      <c r="AM618" s="648"/>
      <c r="AN618" s="648"/>
      <c r="AO618" s="648"/>
      <c r="AP618" s="648"/>
      <c r="AQ618" s="648"/>
      <c r="AR618" s="648"/>
      <c r="AS618" s="648"/>
      <c r="AT618" s="648"/>
      <c r="AU618" s="648"/>
      <c r="AV618" s="648"/>
      <c r="AW618" s="648"/>
      <c r="AX618" s="648"/>
      <c r="AY618" s="403"/>
      <c r="AZ618" s="404"/>
      <c r="BA618" s="363"/>
      <c r="BB618" s="363"/>
      <c r="BC618" s="363"/>
      <c r="BD618" s="363"/>
      <c r="BE618" s="363"/>
      <c r="BF618" s="363"/>
      <c r="BG618" s="363"/>
      <c r="BH618" s="363"/>
      <c r="BI618" s="363"/>
      <c r="BJ618" s="363"/>
    </row>
    <row r="619" spans="6:62" ht="93" customHeight="1" x14ac:dyDescent="0.3">
      <c r="F619" s="399"/>
      <c r="G619" s="400"/>
      <c r="H619" s="400"/>
      <c r="I619" s="400"/>
      <c r="J619" s="400"/>
      <c r="K619" s="400"/>
      <c r="L619" s="400"/>
      <c r="M619" s="400"/>
      <c r="N619" s="400"/>
      <c r="U619" s="401"/>
      <c r="V619" s="647"/>
      <c r="W619" s="402"/>
      <c r="X619" s="402"/>
      <c r="Y619" s="402"/>
      <c r="Z619" s="402"/>
      <c r="AA619" s="402"/>
      <c r="AB619" s="402"/>
      <c r="AC619" s="402"/>
      <c r="AD619" s="402"/>
      <c r="AE619" s="402"/>
      <c r="AF619" s="402"/>
      <c r="AG619" s="402"/>
      <c r="AH619" s="402"/>
      <c r="AI619" s="402"/>
      <c r="AJ619" s="402"/>
      <c r="AK619" s="402"/>
      <c r="AL619" s="403"/>
      <c r="AM619" s="648"/>
      <c r="AN619" s="648"/>
      <c r="AO619" s="648"/>
      <c r="AP619" s="648"/>
      <c r="AQ619" s="648"/>
      <c r="AR619" s="648"/>
      <c r="AS619" s="648"/>
      <c r="AT619" s="648"/>
      <c r="AU619" s="648"/>
      <c r="AV619" s="648"/>
      <c r="AW619" s="648"/>
      <c r="AX619" s="648"/>
      <c r="AY619" s="403"/>
      <c r="AZ619" s="404"/>
      <c r="BA619" s="363"/>
      <c r="BB619" s="363"/>
      <c r="BC619" s="363"/>
      <c r="BD619" s="363"/>
      <c r="BE619" s="363"/>
      <c r="BF619" s="363"/>
      <c r="BG619" s="363"/>
      <c r="BH619" s="363"/>
      <c r="BI619" s="363"/>
      <c r="BJ619" s="363"/>
    </row>
    <row r="620" spans="6:62" ht="93" customHeight="1" x14ac:dyDescent="0.3">
      <c r="F620" s="399"/>
      <c r="G620" s="400"/>
      <c r="H620" s="400"/>
      <c r="I620" s="400"/>
      <c r="J620" s="400"/>
      <c r="K620" s="400"/>
      <c r="L620" s="400"/>
      <c r="M620" s="400"/>
      <c r="N620" s="400"/>
      <c r="U620" s="401"/>
      <c r="V620" s="647"/>
      <c r="W620" s="402"/>
      <c r="X620" s="402"/>
      <c r="Y620" s="402"/>
      <c r="Z620" s="402"/>
      <c r="AA620" s="402"/>
      <c r="AB620" s="402"/>
      <c r="AC620" s="402"/>
      <c r="AD620" s="402"/>
      <c r="AE620" s="402"/>
      <c r="AF620" s="402"/>
      <c r="AG620" s="402"/>
      <c r="AH620" s="402"/>
      <c r="AI620" s="402"/>
      <c r="AJ620" s="402"/>
      <c r="AK620" s="402"/>
      <c r="AL620" s="403"/>
      <c r="AM620" s="648"/>
      <c r="AN620" s="648"/>
      <c r="AO620" s="648"/>
      <c r="AP620" s="648"/>
      <c r="AQ620" s="648"/>
      <c r="AR620" s="648"/>
      <c r="AS620" s="648"/>
      <c r="AT620" s="648"/>
      <c r="AU620" s="648"/>
      <c r="AV620" s="648"/>
      <c r="AW620" s="648"/>
      <c r="AX620" s="648"/>
      <c r="AY620" s="403"/>
      <c r="AZ620" s="404"/>
      <c r="BA620" s="363"/>
      <c r="BB620" s="363"/>
      <c r="BC620" s="363"/>
      <c r="BD620" s="363"/>
      <c r="BE620" s="363"/>
      <c r="BF620" s="363"/>
      <c r="BG620" s="363"/>
      <c r="BH620" s="363"/>
      <c r="BI620" s="363"/>
      <c r="BJ620" s="363"/>
    </row>
    <row r="621" spans="6:62" ht="93" customHeight="1" x14ac:dyDescent="0.3">
      <c r="F621" s="399"/>
      <c r="G621" s="400"/>
      <c r="H621" s="400"/>
      <c r="I621" s="400"/>
      <c r="J621" s="400"/>
      <c r="K621" s="400"/>
      <c r="L621" s="400"/>
      <c r="M621" s="400"/>
      <c r="N621" s="400"/>
      <c r="U621" s="401"/>
      <c r="V621" s="647"/>
      <c r="W621" s="402"/>
      <c r="X621" s="402"/>
      <c r="Y621" s="402"/>
      <c r="Z621" s="402"/>
      <c r="AA621" s="402"/>
      <c r="AB621" s="402"/>
      <c r="AC621" s="402"/>
      <c r="AD621" s="402"/>
      <c r="AE621" s="402"/>
      <c r="AF621" s="402"/>
      <c r="AG621" s="402"/>
      <c r="AH621" s="402"/>
      <c r="AI621" s="402"/>
      <c r="AJ621" s="402"/>
      <c r="AK621" s="402"/>
      <c r="AL621" s="403"/>
      <c r="AM621" s="648"/>
      <c r="AN621" s="648"/>
      <c r="AO621" s="648"/>
      <c r="AP621" s="648"/>
      <c r="AQ621" s="648"/>
      <c r="AR621" s="648"/>
      <c r="AS621" s="648"/>
      <c r="AT621" s="648"/>
      <c r="AU621" s="648"/>
      <c r="AV621" s="648"/>
      <c r="AW621" s="648"/>
      <c r="AX621" s="648"/>
      <c r="AY621" s="403"/>
      <c r="AZ621" s="404"/>
      <c r="BA621" s="363"/>
      <c r="BB621" s="363"/>
      <c r="BC621" s="363"/>
      <c r="BD621" s="363"/>
      <c r="BE621" s="363"/>
      <c r="BF621" s="363"/>
      <c r="BG621" s="363"/>
      <c r="BH621" s="363"/>
      <c r="BI621" s="363"/>
      <c r="BJ621" s="363"/>
    </row>
    <row r="622" spans="6:62" ht="93" customHeight="1" x14ac:dyDescent="0.3">
      <c r="F622" s="399"/>
      <c r="G622" s="400"/>
      <c r="H622" s="400"/>
      <c r="I622" s="400"/>
      <c r="J622" s="400"/>
      <c r="K622" s="400"/>
      <c r="L622" s="400"/>
      <c r="M622" s="400"/>
      <c r="N622" s="400"/>
      <c r="U622" s="401"/>
      <c r="V622" s="647"/>
      <c r="W622" s="402"/>
      <c r="X622" s="402"/>
      <c r="Y622" s="402"/>
      <c r="Z622" s="402"/>
      <c r="AA622" s="402"/>
      <c r="AB622" s="402"/>
      <c r="AC622" s="402"/>
      <c r="AD622" s="402"/>
      <c r="AE622" s="402"/>
      <c r="AF622" s="402"/>
      <c r="AG622" s="402"/>
      <c r="AH622" s="402"/>
      <c r="AI622" s="402"/>
      <c r="AJ622" s="402"/>
      <c r="AK622" s="402"/>
      <c r="AL622" s="403"/>
      <c r="AM622" s="648"/>
      <c r="AN622" s="648"/>
      <c r="AO622" s="648"/>
      <c r="AP622" s="648"/>
      <c r="AQ622" s="648"/>
      <c r="AR622" s="648"/>
      <c r="AS622" s="648"/>
      <c r="AT622" s="648"/>
      <c r="AU622" s="648"/>
      <c r="AV622" s="648"/>
      <c r="AW622" s="648"/>
      <c r="AX622" s="648"/>
      <c r="AY622" s="403"/>
      <c r="AZ622" s="404"/>
      <c r="BA622" s="363"/>
      <c r="BB622" s="363"/>
      <c r="BC622" s="363"/>
      <c r="BD622" s="363"/>
      <c r="BE622" s="363"/>
      <c r="BF622" s="363"/>
      <c r="BG622" s="363"/>
      <c r="BH622" s="363"/>
      <c r="BI622" s="363"/>
      <c r="BJ622" s="363"/>
    </row>
    <row r="623" spans="6:62" ht="93" customHeight="1" x14ac:dyDescent="0.3">
      <c r="F623" s="399"/>
      <c r="G623" s="400"/>
      <c r="H623" s="400"/>
      <c r="I623" s="400"/>
      <c r="J623" s="400"/>
      <c r="K623" s="400"/>
      <c r="L623" s="400"/>
      <c r="M623" s="400"/>
      <c r="N623" s="400"/>
      <c r="U623" s="401"/>
      <c r="V623" s="647"/>
      <c r="W623" s="402"/>
      <c r="X623" s="402"/>
      <c r="Y623" s="402"/>
      <c r="Z623" s="402"/>
      <c r="AA623" s="402"/>
      <c r="AB623" s="402"/>
      <c r="AC623" s="402"/>
      <c r="AD623" s="402"/>
      <c r="AE623" s="402"/>
      <c r="AF623" s="402"/>
      <c r="AG623" s="402"/>
      <c r="AH623" s="402"/>
      <c r="AI623" s="402"/>
      <c r="AJ623" s="402"/>
      <c r="AK623" s="402"/>
      <c r="AL623" s="403"/>
      <c r="AM623" s="648"/>
      <c r="AN623" s="648"/>
      <c r="AO623" s="648"/>
      <c r="AP623" s="648"/>
      <c r="AQ623" s="648"/>
      <c r="AR623" s="648"/>
      <c r="AS623" s="648"/>
      <c r="AT623" s="648"/>
      <c r="AU623" s="648"/>
      <c r="AV623" s="648"/>
      <c r="AW623" s="648"/>
      <c r="AX623" s="648"/>
      <c r="AY623" s="403"/>
      <c r="AZ623" s="404"/>
      <c r="BA623" s="363"/>
      <c r="BB623" s="363"/>
      <c r="BC623" s="363"/>
      <c r="BD623" s="363"/>
      <c r="BE623" s="363"/>
      <c r="BF623" s="363"/>
      <c r="BG623" s="363"/>
      <c r="BH623" s="363"/>
      <c r="BI623" s="363"/>
      <c r="BJ623" s="363"/>
    </row>
    <row r="624" spans="6:62" ht="93" customHeight="1" x14ac:dyDescent="0.3">
      <c r="F624" s="399"/>
      <c r="G624" s="400"/>
      <c r="H624" s="400"/>
      <c r="I624" s="400"/>
      <c r="J624" s="400"/>
      <c r="K624" s="400"/>
      <c r="L624" s="400"/>
      <c r="M624" s="400"/>
      <c r="N624" s="400"/>
      <c r="U624" s="401"/>
      <c r="V624" s="647"/>
      <c r="W624" s="402"/>
      <c r="X624" s="402"/>
      <c r="Y624" s="402"/>
      <c r="Z624" s="402"/>
      <c r="AA624" s="402"/>
      <c r="AB624" s="402"/>
      <c r="AC624" s="402"/>
      <c r="AD624" s="402"/>
      <c r="AE624" s="402"/>
      <c r="AF624" s="402"/>
      <c r="AG624" s="402"/>
      <c r="AH624" s="402"/>
      <c r="AI624" s="402"/>
      <c r="AJ624" s="402"/>
      <c r="AK624" s="402"/>
      <c r="AL624" s="403"/>
      <c r="AM624" s="648"/>
      <c r="AN624" s="648"/>
      <c r="AO624" s="648"/>
      <c r="AP624" s="648"/>
      <c r="AQ624" s="648"/>
      <c r="AR624" s="648"/>
      <c r="AS624" s="648"/>
      <c r="AT624" s="648"/>
      <c r="AU624" s="648"/>
      <c r="AV624" s="648"/>
      <c r="AW624" s="648"/>
      <c r="AX624" s="648"/>
      <c r="AY624" s="403"/>
      <c r="AZ624" s="404"/>
      <c r="BA624" s="363"/>
      <c r="BB624" s="363"/>
      <c r="BC624" s="363"/>
      <c r="BD624" s="363"/>
      <c r="BE624" s="363"/>
      <c r="BF624" s="363"/>
      <c r="BG624" s="363"/>
      <c r="BH624" s="363"/>
      <c r="BI624" s="363"/>
      <c r="BJ624" s="363"/>
    </row>
    <row r="625" spans="6:62" ht="93" customHeight="1" x14ac:dyDescent="0.3">
      <c r="F625" s="399"/>
      <c r="G625" s="400"/>
      <c r="H625" s="400"/>
      <c r="I625" s="400"/>
      <c r="J625" s="400"/>
      <c r="K625" s="400"/>
      <c r="L625" s="400"/>
      <c r="M625" s="400"/>
      <c r="N625" s="400"/>
      <c r="U625" s="401"/>
      <c r="V625" s="647"/>
      <c r="W625" s="402"/>
      <c r="X625" s="402"/>
      <c r="Y625" s="402"/>
      <c r="Z625" s="402"/>
      <c r="AA625" s="402"/>
      <c r="AB625" s="402"/>
      <c r="AC625" s="402"/>
      <c r="AD625" s="402"/>
      <c r="AE625" s="402"/>
      <c r="AF625" s="402"/>
      <c r="AG625" s="402"/>
      <c r="AH625" s="402"/>
      <c r="AI625" s="402"/>
      <c r="AJ625" s="402"/>
      <c r="AK625" s="402"/>
      <c r="AL625" s="403"/>
      <c r="AM625" s="648"/>
      <c r="AN625" s="648"/>
      <c r="AO625" s="648"/>
      <c r="AP625" s="648"/>
      <c r="AQ625" s="648"/>
      <c r="AR625" s="648"/>
      <c r="AS625" s="648"/>
      <c r="AT625" s="648"/>
      <c r="AU625" s="648"/>
      <c r="AV625" s="648"/>
      <c r="AW625" s="648"/>
      <c r="AX625" s="648"/>
      <c r="AY625" s="403"/>
      <c r="AZ625" s="404"/>
      <c r="BA625" s="363"/>
      <c r="BB625" s="363"/>
      <c r="BC625" s="363"/>
      <c r="BD625" s="363"/>
      <c r="BE625" s="363"/>
      <c r="BF625" s="363"/>
      <c r="BG625" s="363"/>
      <c r="BH625" s="363"/>
      <c r="BI625" s="363"/>
      <c r="BJ625" s="363"/>
    </row>
    <row r="626" spans="6:62" ht="93" customHeight="1" x14ac:dyDescent="0.3">
      <c r="F626" s="399"/>
      <c r="G626" s="400"/>
      <c r="H626" s="400"/>
      <c r="I626" s="400"/>
      <c r="J626" s="400"/>
      <c r="K626" s="400"/>
      <c r="L626" s="400"/>
      <c r="M626" s="400"/>
      <c r="N626" s="400"/>
      <c r="U626" s="401"/>
      <c r="V626" s="647"/>
      <c r="W626" s="402"/>
      <c r="X626" s="402"/>
      <c r="Y626" s="402"/>
      <c r="Z626" s="402"/>
      <c r="AA626" s="402"/>
      <c r="AB626" s="402"/>
      <c r="AC626" s="402"/>
      <c r="AD626" s="402"/>
      <c r="AE626" s="402"/>
      <c r="AF626" s="402"/>
      <c r="AG626" s="402"/>
      <c r="AH626" s="402"/>
      <c r="AI626" s="402"/>
      <c r="AJ626" s="402"/>
      <c r="AK626" s="402"/>
      <c r="AL626" s="403"/>
      <c r="AM626" s="648"/>
      <c r="AN626" s="648"/>
      <c r="AO626" s="648"/>
      <c r="AP626" s="648"/>
      <c r="AQ626" s="648"/>
      <c r="AR626" s="648"/>
      <c r="AS626" s="648"/>
      <c r="AT626" s="648"/>
      <c r="AU626" s="648"/>
      <c r="AV626" s="648"/>
      <c r="AW626" s="648"/>
      <c r="AX626" s="648"/>
      <c r="AY626" s="403"/>
      <c r="AZ626" s="404"/>
      <c r="BA626" s="363"/>
      <c r="BB626" s="363"/>
      <c r="BC626" s="363"/>
      <c r="BD626" s="363"/>
      <c r="BE626" s="363"/>
      <c r="BF626" s="363"/>
      <c r="BG626" s="363"/>
      <c r="BH626" s="363"/>
      <c r="BI626" s="363"/>
      <c r="BJ626" s="363"/>
    </row>
    <row r="627" spans="6:62" ht="93" customHeight="1" x14ac:dyDescent="0.3">
      <c r="F627" s="399"/>
      <c r="G627" s="400"/>
      <c r="H627" s="400"/>
      <c r="I627" s="400"/>
      <c r="J627" s="400"/>
      <c r="K627" s="400"/>
      <c r="L627" s="400"/>
      <c r="M627" s="400"/>
      <c r="N627" s="400"/>
      <c r="U627" s="401"/>
      <c r="V627" s="647"/>
      <c r="W627" s="402"/>
      <c r="X627" s="402"/>
      <c r="Y627" s="402"/>
      <c r="Z627" s="402"/>
      <c r="AA627" s="402"/>
      <c r="AB627" s="402"/>
      <c r="AC627" s="402"/>
      <c r="AD627" s="402"/>
      <c r="AE627" s="402"/>
      <c r="AF627" s="402"/>
      <c r="AG627" s="402"/>
      <c r="AH627" s="402"/>
      <c r="AI627" s="402"/>
      <c r="AJ627" s="402"/>
      <c r="AK627" s="402"/>
      <c r="AL627" s="403"/>
      <c r="AM627" s="648"/>
      <c r="AN627" s="648"/>
      <c r="AO627" s="648"/>
      <c r="AP627" s="648"/>
      <c r="AQ627" s="648"/>
      <c r="AR627" s="648"/>
      <c r="AS627" s="648"/>
      <c r="AT627" s="648"/>
      <c r="AU627" s="648"/>
      <c r="AV627" s="648"/>
      <c r="AW627" s="648"/>
      <c r="AX627" s="648"/>
      <c r="AY627" s="403"/>
      <c r="AZ627" s="404"/>
      <c r="BA627" s="363"/>
      <c r="BB627" s="363"/>
      <c r="BC627" s="363"/>
      <c r="BD627" s="363"/>
      <c r="BE627" s="363"/>
      <c r="BF627" s="363"/>
      <c r="BG627" s="363"/>
      <c r="BH627" s="363"/>
      <c r="BI627" s="363"/>
      <c r="BJ627" s="363"/>
    </row>
    <row r="628" spans="6:62" ht="93" customHeight="1" x14ac:dyDescent="0.3">
      <c r="F628" s="399"/>
      <c r="G628" s="400"/>
      <c r="H628" s="400"/>
      <c r="I628" s="400"/>
      <c r="J628" s="400"/>
      <c r="K628" s="400"/>
      <c r="L628" s="400"/>
      <c r="M628" s="400"/>
      <c r="N628" s="400"/>
      <c r="U628" s="401"/>
      <c r="V628" s="647"/>
      <c r="W628" s="402"/>
      <c r="X628" s="402"/>
      <c r="Y628" s="402"/>
      <c r="Z628" s="402"/>
      <c r="AA628" s="402"/>
      <c r="AB628" s="402"/>
      <c r="AC628" s="402"/>
      <c r="AD628" s="402"/>
      <c r="AE628" s="402"/>
      <c r="AF628" s="402"/>
      <c r="AG628" s="402"/>
      <c r="AH628" s="402"/>
      <c r="AI628" s="402"/>
      <c r="AJ628" s="402"/>
      <c r="AK628" s="402"/>
      <c r="AL628" s="403"/>
      <c r="AM628" s="648"/>
      <c r="AN628" s="648"/>
      <c r="AO628" s="648"/>
      <c r="AP628" s="648"/>
      <c r="AQ628" s="648"/>
      <c r="AR628" s="648"/>
      <c r="AS628" s="648"/>
      <c r="AT628" s="648"/>
      <c r="AU628" s="648"/>
      <c r="AV628" s="648"/>
      <c r="AW628" s="648"/>
      <c r="AX628" s="648"/>
      <c r="AY628" s="403"/>
      <c r="AZ628" s="404"/>
      <c r="BA628" s="363"/>
      <c r="BB628" s="363"/>
      <c r="BC628" s="363"/>
      <c r="BD628" s="363"/>
      <c r="BE628" s="363"/>
      <c r="BF628" s="363"/>
      <c r="BG628" s="363"/>
      <c r="BH628" s="363"/>
      <c r="BI628" s="363"/>
      <c r="BJ628" s="363"/>
    </row>
    <row r="629" spans="6:62" ht="93" customHeight="1" x14ac:dyDescent="0.3">
      <c r="F629" s="399"/>
      <c r="G629" s="400"/>
      <c r="H629" s="400"/>
      <c r="I629" s="400"/>
      <c r="J629" s="400"/>
      <c r="K629" s="400"/>
      <c r="L629" s="400"/>
      <c r="M629" s="400"/>
      <c r="N629" s="400"/>
      <c r="U629" s="401"/>
      <c r="V629" s="647"/>
      <c r="W629" s="402"/>
      <c r="X629" s="402"/>
      <c r="Y629" s="402"/>
      <c r="Z629" s="402"/>
      <c r="AA629" s="402"/>
      <c r="AB629" s="402"/>
      <c r="AC629" s="402"/>
      <c r="AD629" s="402"/>
      <c r="AE629" s="402"/>
      <c r="AF629" s="402"/>
      <c r="AG629" s="402"/>
      <c r="AH629" s="402"/>
      <c r="AI629" s="402"/>
      <c r="AJ629" s="402"/>
      <c r="AK629" s="402"/>
      <c r="AL629" s="403"/>
      <c r="AM629" s="648"/>
      <c r="AN629" s="648"/>
      <c r="AO629" s="648"/>
      <c r="AP629" s="648"/>
      <c r="AQ629" s="648"/>
      <c r="AR629" s="648"/>
      <c r="AS629" s="648"/>
      <c r="AT629" s="648"/>
      <c r="AU629" s="648"/>
      <c r="AV629" s="648"/>
      <c r="AW629" s="648"/>
      <c r="AX629" s="648"/>
      <c r="AY629" s="403"/>
      <c r="AZ629" s="404"/>
      <c r="BA629" s="363"/>
      <c r="BB629" s="363"/>
      <c r="BC629" s="363"/>
      <c r="BD629" s="363"/>
      <c r="BE629" s="363"/>
      <c r="BF629" s="363"/>
      <c r="BG629" s="363"/>
      <c r="BH629" s="363"/>
      <c r="BI629" s="363"/>
      <c r="BJ629" s="363"/>
    </row>
    <row r="630" spans="6:62" ht="93" customHeight="1" x14ac:dyDescent="0.3">
      <c r="F630" s="399"/>
      <c r="G630" s="400"/>
      <c r="H630" s="400"/>
      <c r="I630" s="400"/>
      <c r="J630" s="400"/>
      <c r="K630" s="400"/>
      <c r="L630" s="400"/>
      <c r="M630" s="400"/>
      <c r="N630" s="400"/>
      <c r="U630" s="401"/>
      <c r="V630" s="647"/>
      <c r="W630" s="402"/>
      <c r="X630" s="402"/>
      <c r="Y630" s="402"/>
      <c r="Z630" s="402"/>
      <c r="AA630" s="402"/>
      <c r="AB630" s="402"/>
      <c r="AC630" s="402"/>
      <c r="AD630" s="402"/>
      <c r="AE630" s="402"/>
      <c r="AF630" s="402"/>
      <c r="AG630" s="402"/>
      <c r="AH630" s="402"/>
      <c r="AI630" s="402"/>
      <c r="AJ630" s="402"/>
      <c r="AK630" s="402"/>
      <c r="AL630" s="403"/>
      <c r="AM630" s="648"/>
      <c r="AN630" s="648"/>
      <c r="AO630" s="648"/>
      <c r="AP630" s="648"/>
      <c r="AQ630" s="648"/>
      <c r="AR630" s="648"/>
      <c r="AS630" s="648"/>
      <c r="AT630" s="648"/>
      <c r="AU630" s="648"/>
      <c r="AV630" s="648"/>
      <c r="AW630" s="648"/>
      <c r="AX630" s="648"/>
      <c r="AY630" s="403"/>
      <c r="AZ630" s="404"/>
      <c r="BA630" s="363"/>
      <c r="BB630" s="363"/>
      <c r="BC630" s="363"/>
      <c r="BD630" s="363"/>
      <c r="BE630" s="363"/>
      <c r="BF630" s="363"/>
      <c r="BG630" s="363"/>
      <c r="BH630" s="363"/>
      <c r="BI630" s="363"/>
      <c r="BJ630" s="363"/>
    </row>
    <row r="631" spans="6:62" ht="93" customHeight="1" x14ac:dyDescent="0.3">
      <c r="F631" s="399"/>
      <c r="G631" s="400"/>
      <c r="H631" s="400"/>
      <c r="I631" s="400"/>
      <c r="J631" s="400"/>
      <c r="K631" s="400"/>
      <c r="L631" s="400"/>
      <c r="M631" s="400"/>
      <c r="N631" s="400"/>
      <c r="U631" s="401"/>
      <c r="V631" s="647"/>
      <c r="W631" s="402"/>
      <c r="X631" s="402"/>
      <c r="Y631" s="402"/>
      <c r="Z631" s="402"/>
      <c r="AA631" s="402"/>
      <c r="AB631" s="402"/>
      <c r="AC631" s="402"/>
      <c r="AD631" s="402"/>
      <c r="AE631" s="402"/>
      <c r="AF631" s="402"/>
      <c r="AG631" s="402"/>
      <c r="AH631" s="402"/>
      <c r="AI631" s="402"/>
      <c r="AJ631" s="402"/>
      <c r="AK631" s="402"/>
      <c r="AL631" s="403"/>
      <c r="AM631" s="648"/>
      <c r="AN631" s="648"/>
      <c r="AO631" s="648"/>
      <c r="AP631" s="648"/>
      <c r="AQ631" s="648"/>
      <c r="AR631" s="648"/>
      <c r="AS631" s="648"/>
      <c r="AT631" s="648"/>
      <c r="AU631" s="648"/>
      <c r="AV631" s="648"/>
      <c r="AW631" s="648"/>
      <c r="AX631" s="648"/>
      <c r="AY631" s="403"/>
      <c r="AZ631" s="404"/>
      <c r="BA631" s="363"/>
      <c r="BB631" s="363"/>
      <c r="BC631" s="363"/>
      <c r="BD631" s="363"/>
      <c r="BE631" s="363"/>
      <c r="BF631" s="363"/>
      <c r="BG631" s="363"/>
      <c r="BH631" s="363"/>
      <c r="BI631" s="363"/>
      <c r="BJ631" s="363"/>
    </row>
    <row r="632" spans="6:62" ht="93" customHeight="1" x14ac:dyDescent="0.3">
      <c r="F632" s="399"/>
      <c r="G632" s="400"/>
      <c r="H632" s="400"/>
      <c r="I632" s="400"/>
      <c r="J632" s="400"/>
      <c r="K632" s="400"/>
      <c r="L632" s="400"/>
      <c r="M632" s="400"/>
      <c r="N632" s="400"/>
      <c r="U632" s="401"/>
      <c r="V632" s="647"/>
      <c r="W632" s="402"/>
      <c r="X632" s="402"/>
      <c r="Y632" s="402"/>
      <c r="Z632" s="402"/>
      <c r="AA632" s="402"/>
      <c r="AB632" s="402"/>
      <c r="AC632" s="402"/>
      <c r="AD632" s="402"/>
      <c r="AE632" s="402"/>
      <c r="AF632" s="402"/>
      <c r="AG632" s="402"/>
      <c r="AH632" s="402"/>
      <c r="AI632" s="402"/>
      <c r="AJ632" s="402"/>
      <c r="AK632" s="402"/>
      <c r="AL632" s="403"/>
      <c r="AM632" s="648"/>
      <c r="AN632" s="648"/>
      <c r="AO632" s="648"/>
      <c r="AP632" s="648"/>
      <c r="AQ632" s="648"/>
      <c r="AR632" s="648"/>
      <c r="AS632" s="648"/>
      <c r="AT632" s="648"/>
      <c r="AU632" s="648"/>
      <c r="AV632" s="648"/>
      <c r="AW632" s="648"/>
      <c r="AX632" s="648"/>
      <c r="AY632" s="403"/>
      <c r="AZ632" s="404"/>
      <c r="BA632" s="363"/>
      <c r="BB632" s="363"/>
      <c r="BC632" s="363"/>
      <c r="BD632" s="363"/>
      <c r="BE632" s="363"/>
      <c r="BF632" s="363"/>
      <c r="BG632" s="363"/>
      <c r="BH632" s="363"/>
      <c r="BI632" s="363"/>
      <c r="BJ632" s="363"/>
    </row>
    <row r="633" spans="6:62" ht="93" customHeight="1" x14ac:dyDescent="0.3">
      <c r="F633" s="399"/>
      <c r="G633" s="400"/>
      <c r="H633" s="400"/>
      <c r="I633" s="400"/>
      <c r="J633" s="400"/>
      <c r="K633" s="400"/>
      <c r="L633" s="400"/>
      <c r="M633" s="400"/>
      <c r="N633" s="400"/>
      <c r="U633" s="401"/>
      <c r="V633" s="647"/>
      <c r="W633" s="402"/>
      <c r="X633" s="402"/>
      <c r="Y633" s="402"/>
      <c r="Z633" s="402"/>
      <c r="AA633" s="402"/>
      <c r="AB633" s="402"/>
      <c r="AC633" s="402"/>
      <c r="AD633" s="402"/>
      <c r="AE633" s="402"/>
      <c r="AF633" s="402"/>
      <c r="AG633" s="402"/>
      <c r="AH633" s="402"/>
      <c r="AI633" s="402"/>
      <c r="AJ633" s="402"/>
      <c r="AK633" s="402"/>
      <c r="AL633" s="403"/>
      <c r="AM633" s="648"/>
      <c r="AN633" s="648"/>
      <c r="AO633" s="648"/>
      <c r="AP633" s="648"/>
      <c r="AQ633" s="648"/>
      <c r="AR633" s="648"/>
      <c r="AS633" s="648"/>
      <c r="AT633" s="648"/>
      <c r="AU633" s="648"/>
      <c r="AV633" s="648"/>
      <c r="AW633" s="648"/>
      <c r="AX633" s="648"/>
      <c r="AY633" s="403"/>
      <c r="AZ633" s="404"/>
      <c r="BA633" s="363"/>
      <c r="BB633" s="363"/>
      <c r="BC633" s="363"/>
      <c r="BD633" s="363"/>
      <c r="BE633" s="363"/>
      <c r="BF633" s="363"/>
      <c r="BG633" s="363"/>
      <c r="BH633" s="363"/>
      <c r="BI633" s="363"/>
      <c r="BJ633" s="363"/>
    </row>
    <row r="634" spans="6:62" ht="93" customHeight="1" x14ac:dyDescent="0.3">
      <c r="F634" s="399"/>
      <c r="G634" s="400"/>
      <c r="H634" s="400"/>
      <c r="I634" s="400"/>
      <c r="J634" s="400"/>
      <c r="K634" s="400"/>
      <c r="L634" s="400"/>
      <c r="M634" s="400"/>
      <c r="N634" s="400"/>
      <c r="U634" s="401"/>
      <c r="V634" s="647"/>
      <c r="W634" s="402"/>
      <c r="X634" s="402"/>
      <c r="Y634" s="402"/>
      <c r="Z634" s="402"/>
      <c r="AA634" s="402"/>
      <c r="AB634" s="402"/>
      <c r="AC634" s="402"/>
      <c r="AD634" s="402"/>
      <c r="AE634" s="402"/>
      <c r="AF634" s="402"/>
      <c r="AG634" s="402"/>
      <c r="AH634" s="402"/>
      <c r="AI634" s="402"/>
      <c r="AJ634" s="402"/>
      <c r="AK634" s="402"/>
      <c r="AL634" s="403"/>
      <c r="AM634" s="648"/>
      <c r="AN634" s="648"/>
      <c r="AO634" s="648"/>
      <c r="AP634" s="648"/>
      <c r="AQ634" s="648"/>
      <c r="AR634" s="648"/>
      <c r="AS634" s="648"/>
      <c r="AT634" s="648"/>
      <c r="AU634" s="648"/>
      <c r="AV634" s="648"/>
      <c r="AW634" s="648"/>
      <c r="AX634" s="648"/>
      <c r="AY634" s="403"/>
      <c r="AZ634" s="404"/>
      <c r="BA634" s="363"/>
      <c r="BB634" s="363"/>
      <c r="BC634" s="363"/>
      <c r="BD634" s="363"/>
      <c r="BE634" s="363"/>
      <c r="BF634" s="363"/>
      <c r="BG634" s="363"/>
      <c r="BH634" s="363"/>
      <c r="BI634" s="363"/>
      <c r="BJ634" s="363"/>
    </row>
    <row r="635" spans="6:62" ht="93" customHeight="1" x14ac:dyDescent="0.3">
      <c r="F635" s="399"/>
      <c r="G635" s="400"/>
      <c r="H635" s="400"/>
      <c r="I635" s="400"/>
      <c r="J635" s="400"/>
      <c r="K635" s="400"/>
      <c r="L635" s="400"/>
      <c r="M635" s="400"/>
      <c r="N635" s="400"/>
      <c r="U635" s="401"/>
      <c r="V635" s="647"/>
      <c r="W635" s="402"/>
      <c r="X635" s="402"/>
      <c r="Y635" s="402"/>
      <c r="Z635" s="402"/>
      <c r="AA635" s="402"/>
      <c r="AB635" s="402"/>
      <c r="AC635" s="402"/>
      <c r="AD635" s="402"/>
      <c r="AE635" s="402"/>
      <c r="AF635" s="402"/>
      <c r="AG635" s="402"/>
      <c r="AH635" s="402"/>
      <c r="AI635" s="402"/>
      <c r="AJ635" s="402"/>
      <c r="AK635" s="402"/>
      <c r="AL635" s="403"/>
      <c r="AM635" s="648"/>
      <c r="AN635" s="648"/>
      <c r="AO635" s="648"/>
      <c r="AP635" s="648"/>
      <c r="AQ635" s="648"/>
      <c r="AR635" s="648"/>
      <c r="AS635" s="648"/>
      <c r="AT635" s="648"/>
      <c r="AU635" s="648"/>
      <c r="AV635" s="648"/>
      <c r="AW635" s="648"/>
      <c r="AX635" s="648"/>
      <c r="AY635" s="403"/>
      <c r="AZ635" s="404"/>
      <c r="BA635" s="363"/>
      <c r="BB635" s="363"/>
      <c r="BC635" s="363"/>
      <c r="BD635" s="363"/>
      <c r="BE635" s="363"/>
      <c r="BF635" s="363"/>
      <c r="BG635" s="363"/>
      <c r="BH635" s="363"/>
      <c r="BI635" s="363"/>
      <c r="BJ635" s="363"/>
    </row>
    <row r="636" spans="6:62" ht="93" customHeight="1" x14ac:dyDescent="0.3">
      <c r="F636" s="399"/>
      <c r="G636" s="400"/>
      <c r="H636" s="400"/>
      <c r="I636" s="400"/>
      <c r="J636" s="400"/>
      <c r="K636" s="400"/>
      <c r="L636" s="400"/>
      <c r="M636" s="400"/>
      <c r="N636" s="400"/>
      <c r="U636" s="401"/>
      <c r="V636" s="647"/>
      <c r="W636" s="402"/>
      <c r="X636" s="402"/>
      <c r="Y636" s="402"/>
      <c r="Z636" s="402"/>
      <c r="AA636" s="402"/>
      <c r="AB636" s="402"/>
      <c r="AC636" s="402"/>
      <c r="AD636" s="402"/>
      <c r="AE636" s="402"/>
      <c r="AF636" s="402"/>
      <c r="AG636" s="402"/>
      <c r="AH636" s="402"/>
      <c r="AI636" s="402"/>
      <c r="AJ636" s="402"/>
      <c r="AK636" s="402"/>
      <c r="AL636" s="403"/>
      <c r="AM636" s="648"/>
      <c r="AN636" s="648"/>
      <c r="AO636" s="648"/>
      <c r="AP636" s="648"/>
      <c r="AQ636" s="648"/>
      <c r="AR636" s="648"/>
      <c r="AS636" s="648"/>
      <c r="AT636" s="648"/>
      <c r="AU636" s="648"/>
      <c r="AV636" s="648"/>
      <c r="AW636" s="648"/>
      <c r="AX636" s="648"/>
      <c r="AY636" s="403"/>
      <c r="AZ636" s="404"/>
      <c r="BA636" s="363"/>
      <c r="BB636" s="363"/>
      <c r="BC636" s="363"/>
      <c r="BD636" s="363"/>
      <c r="BE636" s="363"/>
      <c r="BF636" s="363"/>
      <c r="BG636" s="363"/>
      <c r="BH636" s="363"/>
      <c r="BI636" s="363"/>
      <c r="BJ636" s="363"/>
    </row>
    <row r="637" spans="6:62" ht="93" customHeight="1" x14ac:dyDescent="0.3">
      <c r="F637" s="399"/>
      <c r="G637" s="400"/>
      <c r="H637" s="400"/>
      <c r="I637" s="400"/>
      <c r="J637" s="400"/>
      <c r="K637" s="400"/>
      <c r="L637" s="400"/>
      <c r="M637" s="400"/>
      <c r="N637" s="400"/>
      <c r="U637" s="401"/>
      <c r="V637" s="647"/>
      <c r="W637" s="402"/>
      <c r="X637" s="402"/>
      <c r="Y637" s="402"/>
      <c r="Z637" s="402"/>
      <c r="AA637" s="402"/>
      <c r="AB637" s="402"/>
      <c r="AC637" s="402"/>
      <c r="AD637" s="402"/>
      <c r="AE637" s="402"/>
      <c r="AF637" s="402"/>
      <c r="AG637" s="402"/>
      <c r="AH637" s="402"/>
      <c r="AI637" s="402"/>
      <c r="AJ637" s="402"/>
      <c r="AK637" s="402"/>
      <c r="AL637" s="403"/>
      <c r="AM637" s="648"/>
      <c r="AN637" s="648"/>
      <c r="AO637" s="648"/>
      <c r="AP637" s="648"/>
      <c r="AQ637" s="648"/>
      <c r="AR637" s="648"/>
      <c r="AS637" s="648"/>
      <c r="AT637" s="648"/>
      <c r="AU637" s="648"/>
      <c r="AV637" s="648"/>
      <c r="AW637" s="648"/>
      <c r="AX637" s="648"/>
      <c r="AY637" s="403"/>
      <c r="AZ637" s="404"/>
      <c r="BA637" s="363"/>
      <c r="BB637" s="363"/>
      <c r="BC637" s="363"/>
      <c r="BD637" s="363"/>
      <c r="BE637" s="363"/>
      <c r="BF637" s="363"/>
      <c r="BG637" s="363"/>
      <c r="BH637" s="363"/>
      <c r="BI637" s="363"/>
      <c r="BJ637" s="363"/>
    </row>
    <row r="638" spans="6:62" ht="93" customHeight="1" x14ac:dyDescent="0.3">
      <c r="F638" s="399"/>
      <c r="G638" s="400"/>
      <c r="H638" s="400"/>
      <c r="I638" s="400"/>
      <c r="J638" s="400"/>
      <c r="K638" s="400"/>
      <c r="L638" s="400"/>
      <c r="M638" s="400"/>
      <c r="N638" s="400"/>
      <c r="U638" s="401"/>
      <c r="V638" s="647"/>
      <c r="W638" s="402"/>
      <c r="X638" s="402"/>
      <c r="Y638" s="402"/>
      <c r="Z638" s="402"/>
      <c r="AA638" s="402"/>
      <c r="AB638" s="402"/>
      <c r="AC638" s="402"/>
      <c r="AD638" s="402"/>
      <c r="AE638" s="402"/>
      <c r="AF638" s="402"/>
      <c r="AG638" s="402"/>
      <c r="AH638" s="402"/>
      <c r="AI638" s="402"/>
      <c r="AJ638" s="402"/>
      <c r="AK638" s="402"/>
      <c r="AL638" s="403"/>
      <c r="AM638" s="648"/>
      <c r="AN638" s="648"/>
      <c r="AO638" s="648"/>
      <c r="AP638" s="648"/>
      <c r="AQ638" s="648"/>
      <c r="AR638" s="648"/>
      <c r="AS638" s="648"/>
      <c r="AT638" s="648"/>
      <c r="AU638" s="648"/>
      <c r="AV638" s="648"/>
      <c r="AW638" s="648"/>
      <c r="AX638" s="648"/>
      <c r="AY638" s="403"/>
      <c r="AZ638" s="404"/>
      <c r="BA638" s="363"/>
      <c r="BB638" s="363"/>
      <c r="BC638" s="363"/>
      <c r="BD638" s="363"/>
      <c r="BE638" s="363"/>
      <c r="BF638" s="363"/>
      <c r="BG638" s="363"/>
      <c r="BH638" s="363"/>
      <c r="BI638" s="363"/>
      <c r="BJ638" s="363"/>
    </row>
    <row r="639" spans="6:62" ht="93" customHeight="1" x14ac:dyDescent="0.3">
      <c r="F639" s="399"/>
      <c r="G639" s="400"/>
      <c r="H639" s="400"/>
      <c r="I639" s="400"/>
      <c r="J639" s="400"/>
      <c r="K639" s="400"/>
      <c r="L639" s="400"/>
      <c r="M639" s="400"/>
      <c r="N639" s="400"/>
      <c r="U639" s="401"/>
      <c r="V639" s="647"/>
      <c r="W639" s="402"/>
      <c r="X639" s="402"/>
      <c r="Y639" s="402"/>
      <c r="Z639" s="402"/>
      <c r="AA639" s="402"/>
      <c r="AB639" s="402"/>
      <c r="AC639" s="402"/>
      <c r="AD639" s="402"/>
      <c r="AE639" s="402"/>
      <c r="AF639" s="402"/>
      <c r="AG639" s="402"/>
      <c r="AH639" s="402"/>
      <c r="AI639" s="402"/>
      <c r="AJ639" s="402"/>
      <c r="AK639" s="402"/>
      <c r="AL639" s="403"/>
      <c r="AM639" s="648"/>
      <c r="AN639" s="648"/>
      <c r="AO639" s="648"/>
      <c r="AP639" s="648"/>
      <c r="AQ639" s="648"/>
      <c r="AR639" s="648"/>
      <c r="AS639" s="648"/>
      <c r="AT639" s="648"/>
      <c r="AU639" s="648"/>
      <c r="AV639" s="648"/>
      <c r="AW639" s="648"/>
      <c r="AX639" s="648"/>
      <c r="AY639" s="403"/>
      <c r="AZ639" s="404"/>
      <c r="BA639" s="363"/>
      <c r="BB639" s="363"/>
      <c r="BC639" s="363"/>
      <c r="BD639" s="363"/>
      <c r="BE639" s="363"/>
      <c r="BF639" s="363"/>
      <c r="BG639" s="363"/>
      <c r="BH639" s="363"/>
      <c r="BI639" s="363"/>
      <c r="BJ639" s="363"/>
    </row>
    <row r="640" spans="6:62" ht="93" customHeight="1" x14ac:dyDescent="0.3">
      <c r="F640" s="399"/>
      <c r="G640" s="400"/>
      <c r="H640" s="400"/>
      <c r="I640" s="400"/>
      <c r="J640" s="400"/>
      <c r="K640" s="400"/>
      <c r="L640" s="400"/>
      <c r="M640" s="400"/>
      <c r="N640" s="400"/>
      <c r="U640" s="401"/>
      <c r="V640" s="647"/>
      <c r="W640" s="402"/>
      <c r="X640" s="402"/>
      <c r="Y640" s="402"/>
      <c r="Z640" s="402"/>
      <c r="AA640" s="402"/>
      <c r="AB640" s="402"/>
      <c r="AC640" s="402"/>
      <c r="AD640" s="402"/>
      <c r="AE640" s="402"/>
      <c r="AF640" s="402"/>
      <c r="AG640" s="402"/>
      <c r="AH640" s="402"/>
      <c r="AI640" s="402"/>
      <c r="AJ640" s="402"/>
      <c r="AK640" s="402"/>
      <c r="AL640" s="403"/>
      <c r="AM640" s="648"/>
      <c r="AN640" s="648"/>
      <c r="AO640" s="648"/>
      <c r="AP640" s="648"/>
      <c r="AQ640" s="648"/>
      <c r="AR640" s="648"/>
      <c r="AS640" s="648"/>
      <c r="AT640" s="648"/>
      <c r="AU640" s="648"/>
      <c r="AV640" s="648"/>
      <c r="AW640" s="648"/>
      <c r="AX640" s="648"/>
      <c r="AY640" s="403"/>
      <c r="AZ640" s="404"/>
      <c r="BA640" s="363"/>
      <c r="BB640" s="363"/>
      <c r="BC640" s="363"/>
      <c r="BD640" s="363"/>
      <c r="BE640" s="363"/>
      <c r="BF640" s="363"/>
      <c r="BG640" s="363"/>
      <c r="BH640" s="363"/>
      <c r="BI640" s="363"/>
      <c r="BJ640" s="363"/>
    </row>
    <row r="641" spans="6:62" ht="93" customHeight="1" x14ac:dyDescent="0.3">
      <c r="F641" s="399"/>
      <c r="G641" s="400"/>
      <c r="H641" s="400"/>
      <c r="I641" s="400"/>
      <c r="J641" s="400"/>
      <c r="K641" s="400"/>
      <c r="L641" s="400"/>
      <c r="M641" s="400"/>
      <c r="N641" s="400"/>
      <c r="U641" s="401"/>
      <c r="V641" s="647"/>
      <c r="W641" s="402"/>
      <c r="X641" s="402"/>
      <c r="Y641" s="402"/>
      <c r="Z641" s="402"/>
      <c r="AA641" s="402"/>
      <c r="AB641" s="402"/>
      <c r="AC641" s="402"/>
      <c r="AD641" s="402"/>
      <c r="AE641" s="402"/>
      <c r="AF641" s="402"/>
      <c r="AG641" s="402"/>
      <c r="AH641" s="402"/>
      <c r="AI641" s="402"/>
      <c r="AJ641" s="402"/>
      <c r="AK641" s="402"/>
      <c r="AL641" s="403"/>
      <c r="AM641" s="648"/>
      <c r="AN641" s="648"/>
      <c r="AO641" s="648"/>
      <c r="AP641" s="648"/>
      <c r="AQ641" s="648"/>
      <c r="AR641" s="648"/>
      <c r="AS641" s="648"/>
      <c r="AT641" s="648"/>
      <c r="AU641" s="648"/>
      <c r="AV641" s="648"/>
      <c r="AW641" s="648"/>
      <c r="AX641" s="648"/>
      <c r="AY641" s="403"/>
      <c r="AZ641" s="404"/>
      <c r="BA641" s="363"/>
      <c r="BB641" s="363"/>
      <c r="BC641" s="363"/>
      <c r="BD641" s="363"/>
      <c r="BE641" s="363"/>
      <c r="BF641" s="363"/>
      <c r="BG641" s="363"/>
      <c r="BH641" s="363"/>
      <c r="BI641" s="363"/>
      <c r="BJ641" s="363"/>
    </row>
    <row r="642" spans="6:62" ht="93" customHeight="1" x14ac:dyDescent="0.3">
      <c r="F642" s="399"/>
      <c r="G642" s="400"/>
      <c r="H642" s="400"/>
      <c r="I642" s="400"/>
      <c r="J642" s="400"/>
      <c r="K642" s="400"/>
      <c r="L642" s="400"/>
      <c r="M642" s="400"/>
      <c r="N642" s="400"/>
      <c r="U642" s="401"/>
      <c r="V642" s="647"/>
      <c r="W642" s="402"/>
      <c r="X642" s="402"/>
      <c r="Y642" s="402"/>
      <c r="Z642" s="402"/>
      <c r="AA642" s="402"/>
      <c r="AB642" s="402"/>
      <c r="AC642" s="402"/>
      <c r="AD642" s="402"/>
      <c r="AE642" s="402"/>
      <c r="AF642" s="402"/>
      <c r="AG642" s="402"/>
      <c r="AH642" s="402"/>
      <c r="AI642" s="402"/>
      <c r="AJ642" s="402"/>
      <c r="AK642" s="402"/>
      <c r="AL642" s="403"/>
      <c r="AM642" s="648"/>
      <c r="AN642" s="648"/>
      <c r="AO642" s="648"/>
      <c r="AP642" s="648"/>
      <c r="AQ642" s="648"/>
      <c r="AR642" s="648"/>
      <c r="AS642" s="648"/>
      <c r="AT642" s="648"/>
      <c r="AU642" s="648"/>
      <c r="AV642" s="648"/>
      <c r="AW642" s="648"/>
      <c r="AX642" s="648"/>
      <c r="AY642" s="403"/>
      <c r="AZ642" s="404"/>
      <c r="BA642" s="363"/>
      <c r="BB642" s="363"/>
      <c r="BC642" s="363"/>
      <c r="BD642" s="363"/>
      <c r="BE642" s="363"/>
      <c r="BF642" s="363"/>
      <c r="BG642" s="363"/>
      <c r="BH642" s="363"/>
      <c r="BI642" s="363"/>
      <c r="BJ642" s="363"/>
    </row>
    <row r="643" spans="6:62" ht="93" customHeight="1" x14ac:dyDescent="0.3">
      <c r="F643" s="399"/>
      <c r="G643" s="400"/>
      <c r="H643" s="400"/>
      <c r="I643" s="400"/>
      <c r="J643" s="400"/>
      <c r="K643" s="400"/>
      <c r="L643" s="400"/>
      <c r="M643" s="400"/>
      <c r="N643" s="400"/>
      <c r="U643" s="401"/>
      <c r="V643" s="647"/>
      <c r="W643" s="402"/>
      <c r="X643" s="402"/>
      <c r="Y643" s="402"/>
      <c r="Z643" s="402"/>
      <c r="AA643" s="402"/>
      <c r="AB643" s="402"/>
      <c r="AC643" s="402"/>
      <c r="AD643" s="402"/>
      <c r="AE643" s="402"/>
      <c r="AF643" s="402"/>
      <c r="AG643" s="402"/>
      <c r="AH643" s="402"/>
      <c r="AI643" s="402"/>
      <c r="AJ643" s="402"/>
      <c r="AK643" s="402"/>
      <c r="AL643" s="403"/>
      <c r="AM643" s="648"/>
      <c r="AN643" s="648"/>
      <c r="AO643" s="648"/>
      <c r="AP643" s="648"/>
      <c r="AQ643" s="648"/>
      <c r="AR643" s="648"/>
      <c r="AS643" s="648"/>
      <c r="AT643" s="648"/>
      <c r="AU643" s="648"/>
      <c r="AV643" s="648"/>
      <c r="AW643" s="648"/>
      <c r="AX643" s="648"/>
      <c r="AY643" s="403"/>
      <c r="AZ643" s="404"/>
      <c r="BA643" s="363"/>
      <c r="BB643" s="363"/>
      <c r="BC643" s="363"/>
      <c r="BD643" s="363"/>
      <c r="BE643" s="363"/>
      <c r="BF643" s="363"/>
      <c r="BG643" s="363"/>
      <c r="BH643" s="363"/>
      <c r="BI643" s="363"/>
      <c r="BJ643" s="363"/>
    </row>
    <row r="644" spans="6:62" ht="93" customHeight="1" x14ac:dyDescent="0.3">
      <c r="F644" s="399"/>
      <c r="G644" s="400"/>
      <c r="H644" s="400"/>
      <c r="I644" s="400"/>
      <c r="J644" s="400"/>
      <c r="K644" s="400"/>
      <c r="L644" s="400"/>
      <c r="M644" s="400"/>
      <c r="N644" s="400"/>
      <c r="U644" s="401"/>
      <c r="V644" s="647"/>
      <c r="W644" s="402"/>
      <c r="X644" s="402"/>
      <c r="Y644" s="402"/>
      <c r="Z644" s="402"/>
      <c r="AA644" s="402"/>
      <c r="AB644" s="402"/>
      <c r="AC644" s="402"/>
      <c r="AD644" s="402"/>
      <c r="AE644" s="402"/>
      <c r="AF644" s="402"/>
      <c r="AG644" s="402"/>
      <c r="AH644" s="402"/>
      <c r="AI644" s="402"/>
      <c r="AJ644" s="402"/>
      <c r="AK644" s="402"/>
      <c r="AL644" s="403"/>
      <c r="AM644" s="648"/>
      <c r="AN644" s="648"/>
      <c r="AO644" s="648"/>
      <c r="AP644" s="648"/>
      <c r="AQ644" s="648"/>
      <c r="AR644" s="648"/>
      <c r="AS644" s="648"/>
      <c r="AT644" s="648"/>
      <c r="AU644" s="648"/>
      <c r="AV644" s="648"/>
      <c r="AW644" s="648"/>
      <c r="AX644" s="648"/>
      <c r="AY644" s="403"/>
      <c r="AZ644" s="404"/>
      <c r="BA644" s="363"/>
      <c r="BB644" s="363"/>
      <c r="BC644" s="363"/>
      <c r="BD644" s="363"/>
      <c r="BE644" s="363"/>
      <c r="BF644" s="363"/>
      <c r="BG644" s="363"/>
      <c r="BH644" s="363"/>
      <c r="BI644" s="363"/>
      <c r="BJ644" s="363"/>
    </row>
    <row r="645" spans="6:62" ht="93" customHeight="1" x14ac:dyDescent="0.3">
      <c r="F645" s="399"/>
      <c r="G645" s="400"/>
      <c r="H645" s="400"/>
      <c r="I645" s="400"/>
      <c r="J645" s="400"/>
      <c r="K645" s="400"/>
      <c r="L645" s="400"/>
      <c r="M645" s="400"/>
      <c r="N645" s="400"/>
      <c r="U645" s="401"/>
      <c r="V645" s="647"/>
      <c r="W645" s="402"/>
      <c r="X645" s="402"/>
      <c r="Y645" s="402"/>
      <c r="Z645" s="402"/>
      <c r="AA645" s="402"/>
      <c r="AB645" s="402"/>
      <c r="AC645" s="402"/>
      <c r="AD645" s="402"/>
      <c r="AE645" s="402"/>
      <c r="AF645" s="402"/>
      <c r="AG645" s="402"/>
      <c r="AH645" s="402"/>
      <c r="AI645" s="402"/>
      <c r="AJ645" s="402"/>
      <c r="AK645" s="402"/>
      <c r="AL645" s="403"/>
      <c r="AM645" s="648"/>
      <c r="AN645" s="648"/>
      <c r="AO645" s="648"/>
      <c r="AP645" s="648"/>
      <c r="AQ645" s="648"/>
      <c r="AR645" s="648"/>
      <c r="AS645" s="648"/>
      <c r="AT645" s="648"/>
      <c r="AU645" s="648"/>
      <c r="AV645" s="648"/>
      <c r="AW645" s="648"/>
      <c r="AX645" s="648"/>
      <c r="AY645" s="403"/>
      <c r="AZ645" s="404"/>
      <c r="BA645" s="363"/>
      <c r="BB645" s="363"/>
      <c r="BC645" s="363"/>
      <c r="BD645" s="363"/>
      <c r="BE645" s="363"/>
      <c r="BF645" s="363"/>
      <c r="BG645" s="363"/>
      <c r="BH645" s="363"/>
      <c r="BI645" s="363"/>
      <c r="BJ645" s="363"/>
    </row>
    <row r="646" spans="6:62" ht="93" customHeight="1" x14ac:dyDescent="0.3">
      <c r="F646" s="399"/>
      <c r="G646" s="400"/>
      <c r="H646" s="400"/>
      <c r="I646" s="400"/>
      <c r="J646" s="400"/>
      <c r="K646" s="400"/>
      <c r="L646" s="400"/>
      <c r="M646" s="400"/>
      <c r="N646" s="400"/>
      <c r="U646" s="401"/>
      <c r="V646" s="647"/>
      <c r="W646" s="402"/>
      <c r="X646" s="402"/>
      <c r="Y646" s="402"/>
      <c r="Z646" s="402"/>
      <c r="AA646" s="402"/>
      <c r="AB646" s="402"/>
      <c r="AC646" s="402"/>
      <c r="AD646" s="402"/>
      <c r="AE646" s="402"/>
      <c r="AF646" s="402"/>
      <c r="AG646" s="402"/>
      <c r="AH646" s="402"/>
      <c r="AI646" s="402"/>
      <c r="AJ646" s="402"/>
      <c r="AK646" s="402"/>
      <c r="AL646" s="403"/>
      <c r="AM646" s="648"/>
      <c r="AN646" s="648"/>
      <c r="AO646" s="648"/>
      <c r="AP646" s="648"/>
      <c r="AQ646" s="648"/>
      <c r="AR646" s="648"/>
      <c r="AS646" s="648"/>
      <c r="AT646" s="648"/>
      <c r="AU646" s="648"/>
      <c r="AV646" s="648"/>
      <c r="AW646" s="648"/>
      <c r="AX646" s="648"/>
      <c r="AY646" s="403"/>
      <c r="AZ646" s="404"/>
      <c r="BA646" s="363"/>
      <c r="BB646" s="363"/>
      <c r="BC646" s="363"/>
      <c r="BD646" s="363"/>
      <c r="BE646" s="363"/>
      <c r="BF646" s="363"/>
      <c r="BG646" s="363"/>
      <c r="BH646" s="363"/>
      <c r="BI646" s="363"/>
      <c r="BJ646" s="363"/>
    </row>
    <row r="647" spans="6:62" ht="93" customHeight="1" x14ac:dyDescent="0.3">
      <c r="F647" s="399"/>
      <c r="G647" s="400"/>
      <c r="H647" s="400"/>
      <c r="I647" s="400"/>
      <c r="J647" s="400"/>
      <c r="K647" s="400"/>
      <c r="L647" s="400"/>
      <c r="M647" s="400"/>
      <c r="N647" s="400"/>
      <c r="U647" s="401"/>
      <c r="V647" s="647"/>
      <c r="W647" s="402"/>
      <c r="X647" s="402"/>
      <c r="Y647" s="402"/>
      <c r="Z647" s="402"/>
      <c r="AA647" s="402"/>
      <c r="AB647" s="402"/>
      <c r="AC647" s="402"/>
      <c r="AD647" s="402"/>
      <c r="AE647" s="402"/>
      <c r="AF647" s="402"/>
      <c r="AG647" s="402"/>
      <c r="AH647" s="402"/>
      <c r="AI647" s="402"/>
      <c r="AJ647" s="402"/>
      <c r="AK647" s="402"/>
      <c r="AL647" s="403"/>
      <c r="AM647" s="648"/>
      <c r="AN647" s="648"/>
      <c r="AO647" s="648"/>
      <c r="AP647" s="648"/>
      <c r="AQ647" s="648"/>
      <c r="AR647" s="648"/>
      <c r="AS647" s="648"/>
      <c r="AT647" s="648"/>
      <c r="AU647" s="648"/>
      <c r="AV647" s="648"/>
      <c r="AW647" s="648"/>
      <c r="AX647" s="648"/>
      <c r="AY647" s="403"/>
      <c r="AZ647" s="404"/>
      <c r="BA647" s="363"/>
      <c r="BB647" s="363"/>
      <c r="BC647" s="363"/>
      <c r="BD647" s="363"/>
      <c r="BE647" s="363"/>
      <c r="BF647" s="363"/>
      <c r="BG647" s="363"/>
      <c r="BH647" s="363"/>
      <c r="BI647" s="363"/>
      <c r="BJ647" s="363"/>
    </row>
    <row r="648" spans="6:62" ht="93" customHeight="1" x14ac:dyDescent="0.3">
      <c r="F648" s="399"/>
      <c r="G648" s="400"/>
      <c r="H648" s="400"/>
      <c r="I648" s="400"/>
      <c r="J648" s="400"/>
      <c r="K648" s="400"/>
      <c r="L648" s="400"/>
      <c r="M648" s="400"/>
      <c r="N648" s="400"/>
      <c r="U648" s="401"/>
      <c r="V648" s="647"/>
      <c r="W648" s="402"/>
      <c r="X648" s="402"/>
      <c r="Y648" s="402"/>
      <c r="Z648" s="402"/>
      <c r="AA648" s="402"/>
      <c r="AB648" s="402"/>
      <c r="AC648" s="402"/>
      <c r="AD648" s="402"/>
      <c r="AE648" s="402"/>
      <c r="AF648" s="402"/>
      <c r="AG648" s="402"/>
      <c r="AH648" s="402"/>
      <c r="AI648" s="402"/>
      <c r="AJ648" s="402"/>
      <c r="AK648" s="402"/>
      <c r="AL648" s="403"/>
      <c r="AM648" s="648"/>
      <c r="AN648" s="648"/>
      <c r="AO648" s="648"/>
      <c r="AP648" s="648"/>
      <c r="AQ648" s="648"/>
      <c r="AR648" s="648"/>
      <c r="AS648" s="648"/>
      <c r="AT648" s="648"/>
      <c r="AU648" s="648"/>
      <c r="AV648" s="648"/>
      <c r="AW648" s="648"/>
      <c r="AX648" s="648"/>
      <c r="AY648" s="403"/>
      <c r="AZ648" s="404"/>
      <c r="BA648" s="363"/>
      <c r="BB648" s="363"/>
      <c r="BC648" s="363"/>
      <c r="BD648" s="363"/>
      <c r="BE648" s="363"/>
      <c r="BF648" s="363"/>
      <c r="BG648" s="363"/>
      <c r="BH648" s="363"/>
      <c r="BI648" s="363"/>
      <c r="BJ648" s="363"/>
    </row>
    <row r="649" spans="6:62" ht="93" customHeight="1" x14ac:dyDescent="0.3">
      <c r="F649" s="399"/>
      <c r="G649" s="400"/>
      <c r="H649" s="400"/>
      <c r="I649" s="400"/>
      <c r="J649" s="400"/>
      <c r="K649" s="400"/>
      <c r="L649" s="400"/>
      <c r="M649" s="400"/>
      <c r="N649" s="400"/>
      <c r="U649" s="401"/>
      <c r="V649" s="647"/>
      <c r="W649" s="402"/>
      <c r="X649" s="402"/>
      <c r="Y649" s="402"/>
      <c r="Z649" s="402"/>
      <c r="AA649" s="402"/>
      <c r="AB649" s="402"/>
      <c r="AC649" s="402"/>
      <c r="AD649" s="402"/>
      <c r="AE649" s="402"/>
      <c r="AF649" s="402"/>
      <c r="AG649" s="402"/>
      <c r="AH649" s="402"/>
      <c r="AI649" s="402"/>
      <c r="AJ649" s="402"/>
      <c r="AK649" s="402"/>
      <c r="AL649" s="403"/>
      <c r="AM649" s="648"/>
      <c r="AN649" s="648"/>
      <c r="AO649" s="648"/>
      <c r="AP649" s="648"/>
      <c r="AQ649" s="648"/>
      <c r="AR649" s="648"/>
      <c r="AS649" s="648"/>
      <c r="AT649" s="648"/>
      <c r="AU649" s="648"/>
      <c r="AV649" s="648"/>
      <c r="AW649" s="648"/>
      <c r="AX649" s="648"/>
      <c r="AY649" s="403"/>
      <c r="AZ649" s="404"/>
      <c r="BA649" s="363"/>
      <c r="BB649" s="363"/>
      <c r="BC649" s="363"/>
      <c r="BD649" s="363"/>
      <c r="BE649" s="363"/>
      <c r="BF649" s="363"/>
      <c r="BG649" s="363"/>
      <c r="BH649" s="363"/>
      <c r="BI649" s="363"/>
      <c r="BJ649" s="363"/>
    </row>
    <row r="650" spans="6:62" ht="93" customHeight="1" x14ac:dyDescent="0.3">
      <c r="F650" s="399"/>
      <c r="G650" s="400"/>
      <c r="H650" s="400"/>
      <c r="I650" s="400"/>
      <c r="J650" s="400"/>
      <c r="K650" s="400"/>
      <c r="L650" s="400"/>
      <c r="M650" s="400"/>
      <c r="N650" s="400"/>
      <c r="U650" s="401"/>
      <c r="V650" s="647"/>
      <c r="W650" s="402"/>
      <c r="X650" s="402"/>
      <c r="Y650" s="402"/>
      <c r="Z650" s="402"/>
      <c r="AA650" s="402"/>
      <c r="AB650" s="402"/>
      <c r="AC650" s="402"/>
      <c r="AD650" s="402"/>
      <c r="AE650" s="402"/>
      <c r="AF650" s="402"/>
      <c r="AG650" s="402"/>
      <c r="AH650" s="402"/>
      <c r="AI650" s="402"/>
      <c r="AJ650" s="402"/>
      <c r="AK650" s="402"/>
      <c r="AL650" s="403"/>
      <c r="AM650" s="648"/>
      <c r="AN650" s="648"/>
      <c r="AO650" s="648"/>
      <c r="AP650" s="648"/>
      <c r="AQ650" s="648"/>
      <c r="AR650" s="648"/>
      <c r="AS650" s="648"/>
      <c r="AT650" s="648"/>
      <c r="AU650" s="648"/>
      <c r="AV650" s="648"/>
      <c r="AW650" s="648"/>
      <c r="AX650" s="648"/>
      <c r="AY650" s="403"/>
      <c r="AZ650" s="404"/>
      <c r="BA650" s="363"/>
      <c r="BB650" s="363"/>
      <c r="BC650" s="363"/>
      <c r="BD650" s="363"/>
      <c r="BE650" s="363"/>
      <c r="BF650" s="363"/>
      <c r="BG650" s="363"/>
      <c r="BH650" s="363"/>
      <c r="BI650" s="363"/>
      <c r="BJ650" s="363"/>
    </row>
    <row r="651" spans="6:62" ht="93" customHeight="1" x14ac:dyDescent="0.3">
      <c r="F651" s="399"/>
      <c r="G651" s="400"/>
      <c r="H651" s="400"/>
      <c r="I651" s="400"/>
      <c r="J651" s="400"/>
      <c r="K651" s="400"/>
      <c r="L651" s="400"/>
      <c r="M651" s="400"/>
      <c r="N651" s="400"/>
      <c r="U651" s="401"/>
      <c r="V651" s="647"/>
      <c r="W651" s="402"/>
      <c r="X651" s="402"/>
      <c r="Y651" s="402"/>
      <c r="Z651" s="402"/>
      <c r="AA651" s="402"/>
      <c r="AB651" s="402"/>
      <c r="AC651" s="402"/>
      <c r="AD651" s="402"/>
      <c r="AE651" s="402"/>
      <c r="AF651" s="402"/>
      <c r="AG651" s="402"/>
      <c r="AH651" s="402"/>
      <c r="AI651" s="402"/>
      <c r="AJ651" s="402"/>
      <c r="AK651" s="402"/>
      <c r="AL651" s="403"/>
      <c r="AM651" s="648"/>
      <c r="AN651" s="648"/>
      <c r="AO651" s="648"/>
      <c r="AP651" s="648"/>
      <c r="AQ651" s="648"/>
      <c r="AR651" s="648"/>
      <c r="AS651" s="648"/>
      <c r="AT651" s="648"/>
      <c r="AU651" s="648"/>
      <c r="AV651" s="648"/>
      <c r="AW651" s="648"/>
      <c r="AX651" s="648"/>
      <c r="AY651" s="403"/>
      <c r="AZ651" s="404"/>
      <c r="BA651" s="363"/>
      <c r="BB651" s="363"/>
      <c r="BC651" s="363"/>
      <c r="BD651" s="363"/>
      <c r="BE651" s="363"/>
      <c r="BF651" s="363"/>
      <c r="BG651" s="363"/>
      <c r="BH651" s="363"/>
      <c r="BI651" s="363"/>
      <c r="BJ651" s="363"/>
    </row>
    <row r="652" spans="6:62" ht="93" customHeight="1" x14ac:dyDescent="0.3">
      <c r="F652" s="399"/>
      <c r="G652" s="400"/>
      <c r="H652" s="400"/>
      <c r="I652" s="400"/>
      <c r="J652" s="400"/>
      <c r="K652" s="400"/>
      <c r="L652" s="400"/>
      <c r="M652" s="400"/>
      <c r="N652" s="400"/>
      <c r="U652" s="401"/>
      <c r="V652" s="647"/>
      <c r="W652" s="402"/>
      <c r="X652" s="402"/>
      <c r="Y652" s="402"/>
      <c r="Z652" s="402"/>
      <c r="AA652" s="402"/>
      <c r="AB652" s="402"/>
      <c r="AC652" s="402"/>
      <c r="AD652" s="402"/>
      <c r="AE652" s="402"/>
      <c r="AF652" s="402"/>
      <c r="AG652" s="402"/>
      <c r="AH652" s="402"/>
      <c r="AI652" s="402"/>
      <c r="AJ652" s="402"/>
      <c r="AK652" s="402"/>
      <c r="AL652" s="403"/>
      <c r="AM652" s="648"/>
      <c r="AN652" s="648"/>
      <c r="AO652" s="648"/>
      <c r="AP652" s="648"/>
      <c r="AQ652" s="648"/>
      <c r="AR652" s="648"/>
      <c r="AS652" s="648"/>
      <c r="AT652" s="648"/>
      <c r="AU652" s="648"/>
      <c r="AV652" s="648"/>
      <c r="AW652" s="648"/>
      <c r="AX652" s="648"/>
      <c r="AY652" s="403"/>
      <c r="AZ652" s="404"/>
      <c r="BA652" s="363"/>
      <c r="BB652" s="363"/>
      <c r="BC652" s="363"/>
      <c r="BD652" s="363"/>
      <c r="BE652" s="363"/>
      <c r="BF652" s="363"/>
      <c r="BG652" s="363"/>
      <c r="BH652" s="363"/>
      <c r="BI652" s="363"/>
      <c r="BJ652" s="363"/>
    </row>
    <row r="653" spans="6:62" ht="93" customHeight="1" x14ac:dyDescent="0.3">
      <c r="F653" s="399"/>
      <c r="G653" s="400"/>
      <c r="H653" s="400"/>
      <c r="I653" s="400"/>
      <c r="J653" s="400"/>
      <c r="K653" s="400"/>
      <c r="L653" s="400"/>
      <c r="M653" s="400"/>
      <c r="N653" s="400"/>
      <c r="U653" s="401"/>
      <c r="V653" s="647"/>
      <c r="W653" s="402"/>
      <c r="X653" s="402"/>
      <c r="Y653" s="402"/>
      <c r="Z653" s="402"/>
      <c r="AA653" s="402"/>
      <c r="AB653" s="402"/>
      <c r="AC653" s="402"/>
      <c r="AD653" s="402"/>
      <c r="AE653" s="402"/>
      <c r="AF653" s="402"/>
      <c r="AG653" s="402"/>
      <c r="AH653" s="402"/>
      <c r="AI653" s="402"/>
      <c r="AJ653" s="402"/>
      <c r="AK653" s="402"/>
      <c r="AL653" s="403"/>
      <c r="AM653" s="648"/>
      <c r="AN653" s="648"/>
      <c r="AO653" s="648"/>
      <c r="AP653" s="648"/>
      <c r="AQ653" s="648"/>
      <c r="AR653" s="648"/>
      <c r="AS653" s="648"/>
      <c r="AT653" s="648"/>
      <c r="AU653" s="648"/>
      <c r="AV653" s="648"/>
      <c r="AW653" s="648"/>
      <c r="AX653" s="648"/>
      <c r="AY653" s="403"/>
      <c r="AZ653" s="404"/>
      <c r="BA653" s="363"/>
      <c r="BB653" s="363"/>
      <c r="BC653" s="363"/>
      <c r="BD653" s="363"/>
      <c r="BE653" s="363"/>
      <c r="BF653" s="363"/>
      <c r="BG653" s="363"/>
      <c r="BH653" s="363"/>
      <c r="BI653" s="363"/>
      <c r="BJ653" s="363"/>
    </row>
    <row r="654" spans="6:62" ht="93" customHeight="1" x14ac:dyDescent="0.3">
      <c r="F654" s="399"/>
      <c r="G654" s="400"/>
      <c r="H654" s="400"/>
      <c r="I654" s="400"/>
      <c r="J654" s="400"/>
      <c r="K654" s="400"/>
      <c r="L654" s="400"/>
      <c r="M654" s="400"/>
      <c r="N654" s="400"/>
      <c r="U654" s="401"/>
      <c r="V654" s="647"/>
      <c r="W654" s="402"/>
      <c r="X654" s="402"/>
      <c r="Y654" s="402"/>
      <c r="Z654" s="402"/>
      <c r="AA654" s="402"/>
      <c r="AB654" s="402"/>
      <c r="AC654" s="402"/>
      <c r="AD654" s="402"/>
      <c r="AE654" s="402"/>
      <c r="AF654" s="402"/>
      <c r="AG654" s="402"/>
      <c r="AH654" s="402"/>
      <c r="AI654" s="402"/>
      <c r="AJ654" s="402"/>
      <c r="AK654" s="402"/>
      <c r="AL654" s="403"/>
      <c r="AM654" s="648"/>
      <c r="AN654" s="648"/>
      <c r="AO654" s="648"/>
      <c r="AP654" s="648"/>
      <c r="AQ654" s="648"/>
      <c r="AR654" s="648"/>
      <c r="AS654" s="648"/>
      <c r="AT654" s="648"/>
      <c r="AU654" s="648"/>
      <c r="AV654" s="648"/>
      <c r="AW654" s="648"/>
      <c r="AX654" s="648"/>
      <c r="AY654" s="403"/>
      <c r="AZ654" s="404"/>
      <c r="BA654" s="363"/>
      <c r="BB654" s="363"/>
      <c r="BC654" s="363"/>
      <c r="BD654" s="363"/>
      <c r="BE654" s="363"/>
      <c r="BF654" s="363"/>
      <c r="BG654" s="363"/>
      <c r="BH654" s="363"/>
      <c r="BI654" s="363"/>
      <c r="BJ654" s="363"/>
    </row>
    <row r="655" spans="6:62" ht="93" customHeight="1" x14ac:dyDescent="0.3">
      <c r="F655" s="399"/>
      <c r="G655" s="400"/>
      <c r="H655" s="400"/>
      <c r="I655" s="400"/>
      <c r="J655" s="400"/>
      <c r="K655" s="400"/>
      <c r="L655" s="400"/>
      <c r="M655" s="400"/>
      <c r="N655" s="400"/>
      <c r="U655" s="401"/>
      <c r="V655" s="647"/>
      <c r="W655" s="402"/>
      <c r="X655" s="402"/>
      <c r="Y655" s="402"/>
      <c r="Z655" s="402"/>
      <c r="AA655" s="402"/>
      <c r="AB655" s="402"/>
      <c r="AC655" s="402"/>
      <c r="AD655" s="402"/>
      <c r="AE655" s="402"/>
      <c r="AF655" s="402"/>
      <c r="AG655" s="402"/>
      <c r="AH655" s="402"/>
      <c r="AI655" s="402"/>
      <c r="AJ655" s="402"/>
      <c r="AK655" s="402"/>
      <c r="AL655" s="403"/>
      <c r="AM655" s="648"/>
      <c r="AN655" s="648"/>
      <c r="AO655" s="648"/>
      <c r="AP655" s="648"/>
      <c r="AQ655" s="648"/>
      <c r="AR655" s="648"/>
      <c r="AS655" s="648"/>
      <c r="AT655" s="648"/>
      <c r="AU655" s="648"/>
      <c r="AV655" s="648"/>
      <c r="AW655" s="648"/>
      <c r="AX655" s="648"/>
      <c r="AY655" s="403"/>
      <c r="AZ655" s="404"/>
      <c r="BA655" s="363"/>
      <c r="BB655" s="363"/>
      <c r="BC655" s="363"/>
      <c r="BD655" s="363"/>
      <c r="BE655" s="363"/>
      <c r="BF655" s="363"/>
      <c r="BG655" s="363"/>
      <c r="BH655" s="363"/>
      <c r="BI655" s="363"/>
      <c r="BJ655" s="363"/>
    </row>
    <row r="656" spans="6:62" ht="93" customHeight="1" x14ac:dyDescent="0.3">
      <c r="F656" s="399"/>
      <c r="G656" s="400"/>
      <c r="H656" s="400"/>
      <c r="I656" s="400"/>
      <c r="J656" s="400"/>
      <c r="K656" s="400"/>
      <c r="L656" s="400"/>
      <c r="M656" s="400"/>
      <c r="N656" s="400"/>
      <c r="U656" s="401"/>
      <c r="V656" s="647"/>
      <c r="W656" s="402"/>
      <c r="X656" s="402"/>
      <c r="Y656" s="402"/>
      <c r="Z656" s="402"/>
      <c r="AA656" s="402"/>
      <c r="AB656" s="402"/>
      <c r="AC656" s="402"/>
      <c r="AD656" s="402"/>
      <c r="AE656" s="402"/>
      <c r="AF656" s="402"/>
      <c r="AG656" s="402"/>
      <c r="AH656" s="402"/>
      <c r="AI656" s="402"/>
      <c r="AJ656" s="402"/>
      <c r="AK656" s="402"/>
      <c r="AL656" s="403"/>
      <c r="AM656" s="648"/>
      <c r="AN656" s="648"/>
      <c r="AO656" s="648"/>
      <c r="AP656" s="648"/>
      <c r="AQ656" s="648"/>
      <c r="AR656" s="648"/>
      <c r="AS656" s="648"/>
      <c r="AT656" s="648"/>
      <c r="AU656" s="648"/>
      <c r="AV656" s="648"/>
      <c r="AW656" s="648"/>
      <c r="AX656" s="648"/>
      <c r="AY656" s="403"/>
      <c r="AZ656" s="404"/>
      <c r="BA656" s="363"/>
      <c r="BB656" s="363"/>
      <c r="BC656" s="363"/>
      <c r="BD656" s="363"/>
      <c r="BE656" s="363"/>
      <c r="BF656" s="363"/>
      <c r="BG656" s="363"/>
      <c r="BH656" s="363"/>
      <c r="BI656" s="363"/>
      <c r="BJ656" s="363"/>
    </row>
    <row r="657" spans="6:62" ht="93" customHeight="1" x14ac:dyDescent="0.3">
      <c r="F657" s="399"/>
      <c r="G657" s="400"/>
      <c r="H657" s="400"/>
      <c r="I657" s="400"/>
      <c r="J657" s="400"/>
      <c r="K657" s="400"/>
      <c r="L657" s="400"/>
      <c r="M657" s="400"/>
      <c r="N657" s="400"/>
      <c r="U657" s="401"/>
      <c r="V657" s="647"/>
      <c r="W657" s="402"/>
      <c r="X657" s="402"/>
      <c r="Y657" s="402"/>
      <c r="Z657" s="402"/>
      <c r="AA657" s="402"/>
      <c r="AB657" s="402"/>
      <c r="AC657" s="402"/>
      <c r="AD657" s="402"/>
      <c r="AE657" s="402"/>
      <c r="AF657" s="402"/>
      <c r="AG657" s="402"/>
      <c r="AH657" s="402"/>
      <c r="AI657" s="402"/>
      <c r="AJ657" s="402"/>
      <c r="AK657" s="402"/>
      <c r="AL657" s="403"/>
      <c r="AM657" s="648"/>
      <c r="AN657" s="648"/>
      <c r="AO657" s="648"/>
      <c r="AP657" s="648"/>
      <c r="AQ657" s="648"/>
      <c r="AR657" s="648"/>
      <c r="AS657" s="648"/>
      <c r="AT657" s="648"/>
      <c r="AU657" s="648"/>
      <c r="AV657" s="648"/>
      <c r="AW657" s="648"/>
      <c r="AX657" s="648"/>
      <c r="AY657" s="403"/>
      <c r="AZ657" s="404"/>
      <c r="BA657" s="363"/>
      <c r="BB657" s="363"/>
      <c r="BC657" s="363"/>
      <c r="BD657" s="363"/>
      <c r="BE657" s="363"/>
      <c r="BF657" s="363"/>
      <c r="BG657" s="363"/>
      <c r="BH657" s="363"/>
      <c r="BI657" s="363"/>
      <c r="BJ657" s="363"/>
    </row>
    <row r="658" spans="6:62" ht="93" customHeight="1" x14ac:dyDescent="0.3">
      <c r="F658" s="399"/>
      <c r="G658" s="400"/>
      <c r="H658" s="400"/>
      <c r="I658" s="400"/>
      <c r="J658" s="400"/>
      <c r="K658" s="400"/>
      <c r="L658" s="400"/>
      <c r="M658" s="400"/>
      <c r="N658" s="400"/>
      <c r="U658" s="401"/>
      <c r="V658" s="647"/>
      <c r="W658" s="402"/>
      <c r="X658" s="402"/>
      <c r="Y658" s="402"/>
      <c r="Z658" s="402"/>
      <c r="AA658" s="402"/>
      <c r="AB658" s="402"/>
      <c r="AC658" s="402"/>
      <c r="AD658" s="402"/>
      <c r="AE658" s="402"/>
      <c r="AF658" s="402"/>
      <c r="AG658" s="402"/>
      <c r="AH658" s="402"/>
      <c r="AI658" s="402"/>
      <c r="AJ658" s="402"/>
      <c r="AK658" s="402"/>
      <c r="AL658" s="403"/>
      <c r="AM658" s="648"/>
      <c r="AN658" s="648"/>
      <c r="AO658" s="648"/>
      <c r="AP658" s="648"/>
      <c r="AQ658" s="648"/>
      <c r="AR658" s="648"/>
      <c r="AS658" s="648"/>
      <c r="AT658" s="648"/>
      <c r="AU658" s="648"/>
      <c r="AV658" s="648"/>
      <c r="AW658" s="648"/>
      <c r="AX658" s="648"/>
      <c r="AY658" s="403"/>
      <c r="AZ658" s="404"/>
      <c r="BA658" s="363"/>
      <c r="BB658" s="363"/>
      <c r="BC658" s="363"/>
      <c r="BD658" s="363"/>
      <c r="BE658" s="363"/>
      <c r="BF658" s="363"/>
      <c r="BG658" s="363"/>
      <c r="BH658" s="363"/>
      <c r="BI658" s="363"/>
      <c r="BJ658" s="363"/>
    </row>
    <row r="659" spans="6:62" ht="93" customHeight="1" x14ac:dyDescent="0.3">
      <c r="F659" s="399"/>
      <c r="G659" s="400"/>
      <c r="H659" s="400"/>
      <c r="I659" s="400"/>
      <c r="J659" s="400"/>
      <c r="K659" s="400"/>
      <c r="L659" s="400"/>
      <c r="M659" s="400"/>
      <c r="N659" s="400"/>
      <c r="U659" s="401"/>
      <c r="V659" s="647"/>
      <c r="W659" s="402"/>
      <c r="X659" s="402"/>
      <c r="Y659" s="402"/>
      <c r="Z659" s="402"/>
      <c r="AA659" s="402"/>
      <c r="AB659" s="402"/>
      <c r="AC659" s="402"/>
      <c r="AD659" s="402"/>
      <c r="AE659" s="402"/>
      <c r="AF659" s="402"/>
      <c r="AG659" s="402"/>
      <c r="AH659" s="402"/>
      <c r="AI659" s="402"/>
      <c r="AJ659" s="402"/>
      <c r="AK659" s="402"/>
      <c r="AL659" s="403"/>
      <c r="AM659" s="648"/>
      <c r="AN659" s="648"/>
      <c r="AO659" s="648"/>
      <c r="AP659" s="648"/>
      <c r="AQ659" s="648"/>
      <c r="AR659" s="648"/>
      <c r="AS659" s="648"/>
      <c r="AT659" s="648"/>
      <c r="AU659" s="648"/>
      <c r="AV659" s="648"/>
      <c r="AW659" s="648"/>
      <c r="AX659" s="648"/>
      <c r="AY659" s="403"/>
      <c r="AZ659" s="404"/>
      <c r="BA659" s="363"/>
      <c r="BB659" s="363"/>
      <c r="BC659" s="363"/>
      <c r="BD659" s="363"/>
      <c r="BE659" s="363"/>
      <c r="BF659" s="363"/>
      <c r="BG659" s="363"/>
      <c r="BH659" s="363"/>
      <c r="BI659" s="363"/>
      <c r="BJ659" s="363"/>
    </row>
    <row r="660" spans="6:62" ht="93" customHeight="1" x14ac:dyDescent="0.3">
      <c r="F660" s="399"/>
      <c r="G660" s="400"/>
      <c r="H660" s="400"/>
      <c r="I660" s="400"/>
      <c r="J660" s="400"/>
      <c r="K660" s="400"/>
      <c r="L660" s="400"/>
      <c r="M660" s="400"/>
      <c r="N660" s="400"/>
      <c r="U660" s="401"/>
      <c r="V660" s="647"/>
      <c r="W660" s="402"/>
      <c r="X660" s="402"/>
      <c r="Y660" s="402"/>
      <c r="Z660" s="402"/>
      <c r="AA660" s="402"/>
      <c r="AB660" s="402"/>
      <c r="AC660" s="402"/>
      <c r="AD660" s="402"/>
      <c r="AE660" s="402"/>
      <c r="AF660" s="402"/>
      <c r="AG660" s="402"/>
      <c r="AH660" s="402"/>
      <c r="AI660" s="402"/>
      <c r="AJ660" s="402"/>
      <c r="AK660" s="402"/>
      <c r="AL660" s="403"/>
      <c r="AM660" s="648"/>
      <c r="AN660" s="648"/>
      <c r="AO660" s="648"/>
      <c r="AP660" s="648"/>
      <c r="AQ660" s="648"/>
      <c r="AR660" s="648"/>
      <c r="AS660" s="648"/>
      <c r="AT660" s="648"/>
      <c r="AU660" s="648"/>
      <c r="AV660" s="648"/>
      <c r="AW660" s="648"/>
      <c r="AX660" s="648"/>
      <c r="AY660" s="403"/>
      <c r="AZ660" s="404"/>
      <c r="BA660" s="363"/>
      <c r="BB660" s="363"/>
      <c r="BC660" s="363"/>
      <c r="BD660" s="363"/>
      <c r="BE660" s="363"/>
      <c r="BF660" s="363"/>
      <c r="BG660" s="363"/>
      <c r="BH660" s="363"/>
      <c r="BI660" s="363"/>
      <c r="BJ660" s="363"/>
    </row>
    <row r="661" spans="6:62" ht="93" customHeight="1" x14ac:dyDescent="0.3">
      <c r="F661" s="399"/>
      <c r="G661" s="400"/>
      <c r="H661" s="400"/>
      <c r="I661" s="400"/>
      <c r="J661" s="400"/>
      <c r="K661" s="400"/>
      <c r="L661" s="400"/>
      <c r="M661" s="400"/>
      <c r="N661" s="400"/>
      <c r="U661" s="401"/>
      <c r="V661" s="647"/>
      <c r="W661" s="402"/>
      <c r="X661" s="402"/>
      <c r="Y661" s="402"/>
      <c r="Z661" s="402"/>
      <c r="AA661" s="402"/>
      <c r="AB661" s="402"/>
      <c r="AC661" s="402"/>
      <c r="AD661" s="402"/>
      <c r="AE661" s="402"/>
      <c r="AF661" s="402"/>
      <c r="AG661" s="402"/>
      <c r="AH661" s="402"/>
      <c r="AI661" s="402"/>
      <c r="AJ661" s="402"/>
      <c r="AK661" s="402"/>
      <c r="AL661" s="403"/>
      <c r="AM661" s="648"/>
      <c r="AN661" s="648"/>
      <c r="AO661" s="648"/>
      <c r="AP661" s="648"/>
      <c r="AQ661" s="648"/>
      <c r="AR661" s="648"/>
      <c r="AS661" s="648"/>
      <c r="AT661" s="648"/>
      <c r="AU661" s="648"/>
      <c r="AV661" s="648"/>
      <c r="AW661" s="648"/>
      <c r="AX661" s="648"/>
      <c r="AY661" s="403"/>
      <c r="AZ661" s="404"/>
      <c r="BA661" s="363"/>
      <c r="BB661" s="363"/>
      <c r="BC661" s="363"/>
      <c r="BD661" s="363"/>
      <c r="BE661" s="363"/>
      <c r="BF661" s="363"/>
      <c r="BG661" s="363"/>
      <c r="BH661" s="363"/>
      <c r="BI661" s="363"/>
      <c r="BJ661" s="363"/>
    </row>
    <row r="662" spans="6:62" ht="93" customHeight="1" x14ac:dyDescent="0.3">
      <c r="F662" s="399"/>
      <c r="G662" s="400"/>
      <c r="H662" s="400"/>
      <c r="I662" s="400"/>
      <c r="J662" s="400"/>
      <c r="K662" s="400"/>
      <c r="L662" s="400"/>
      <c r="M662" s="400"/>
      <c r="N662" s="400"/>
      <c r="U662" s="401"/>
      <c r="V662" s="647"/>
      <c r="W662" s="402"/>
      <c r="X662" s="402"/>
      <c r="Y662" s="402"/>
      <c r="Z662" s="402"/>
      <c r="AA662" s="402"/>
      <c r="AB662" s="402"/>
      <c r="AC662" s="402"/>
      <c r="AD662" s="402"/>
      <c r="AE662" s="402"/>
      <c r="AF662" s="402"/>
      <c r="AG662" s="402"/>
      <c r="AH662" s="402"/>
      <c r="AI662" s="402"/>
      <c r="AJ662" s="402"/>
      <c r="AK662" s="402"/>
      <c r="AL662" s="403"/>
      <c r="AM662" s="648"/>
      <c r="AN662" s="648"/>
      <c r="AO662" s="648"/>
      <c r="AP662" s="648"/>
      <c r="AQ662" s="648"/>
      <c r="AR662" s="648"/>
      <c r="AS662" s="648"/>
      <c r="AT662" s="648"/>
      <c r="AU662" s="648"/>
      <c r="AV662" s="648"/>
      <c r="AW662" s="648"/>
      <c r="AX662" s="648"/>
      <c r="AY662" s="403"/>
      <c r="AZ662" s="404"/>
      <c r="BA662" s="363"/>
      <c r="BB662" s="363"/>
      <c r="BC662" s="363"/>
      <c r="BD662" s="363"/>
      <c r="BE662" s="363"/>
      <c r="BF662" s="363"/>
      <c r="BG662" s="363"/>
      <c r="BH662" s="363"/>
      <c r="BI662" s="363"/>
      <c r="BJ662" s="363"/>
    </row>
    <row r="663" spans="6:62" ht="93" customHeight="1" x14ac:dyDescent="0.3">
      <c r="F663" s="399"/>
      <c r="G663" s="400"/>
      <c r="H663" s="400"/>
      <c r="I663" s="400"/>
      <c r="J663" s="400"/>
      <c r="K663" s="400"/>
      <c r="L663" s="400"/>
      <c r="M663" s="400"/>
      <c r="N663" s="400"/>
      <c r="U663" s="401"/>
      <c r="V663" s="647"/>
      <c r="W663" s="402"/>
      <c r="X663" s="402"/>
      <c r="Y663" s="402"/>
      <c r="Z663" s="402"/>
      <c r="AA663" s="402"/>
      <c r="AB663" s="402"/>
      <c r="AC663" s="402"/>
      <c r="AD663" s="402"/>
      <c r="AE663" s="402"/>
      <c r="AF663" s="402"/>
      <c r="AG663" s="402"/>
      <c r="AH663" s="402"/>
      <c r="AI663" s="402"/>
      <c r="AJ663" s="402"/>
      <c r="AK663" s="402"/>
      <c r="AL663" s="403"/>
      <c r="AM663" s="648"/>
      <c r="AN663" s="648"/>
      <c r="AO663" s="648"/>
      <c r="AP663" s="648"/>
      <c r="AQ663" s="648"/>
      <c r="AR663" s="648"/>
      <c r="AS663" s="648"/>
      <c r="AT663" s="648"/>
      <c r="AU663" s="648"/>
      <c r="AV663" s="648"/>
      <c r="AW663" s="648"/>
      <c r="AX663" s="648"/>
      <c r="AY663" s="403"/>
      <c r="AZ663" s="404"/>
      <c r="BA663" s="363"/>
      <c r="BB663" s="363"/>
      <c r="BC663" s="363"/>
      <c r="BD663" s="363"/>
      <c r="BE663" s="363"/>
      <c r="BF663" s="363"/>
      <c r="BG663" s="363"/>
      <c r="BH663" s="363"/>
      <c r="BI663" s="363"/>
      <c r="BJ663" s="363"/>
    </row>
    <row r="664" spans="6:62" ht="93" customHeight="1" x14ac:dyDescent="0.3">
      <c r="F664" s="399"/>
      <c r="G664" s="400"/>
      <c r="H664" s="400"/>
      <c r="I664" s="400"/>
      <c r="J664" s="400"/>
      <c r="K664" s="400"/>
      <c r="L664" s="400"/>
      <c r="M664" s="400"/>
      <c r="N664" s="400"/>
      <c r="U664" s="401"/>
      <c r="V664" s="647"/>
      <c r="W664" s="402"/>
      <c r="X664" s="402"/>
      <c r="Y664" s="402"/>
      <c r="Z664" s="402"/>
      <c r="AA664" s="402"/>
      <c r="AB664" s="402"/>
      <c r="AC664" s="402"/>
      <c r="AD664" s="402"/>
      <c r="AE664" s="402"/>
      <c r="AF664" s="402"/>
      <c r="AG664" s="402"/>
      <c r="AH664" s="402"/>
      <c r="AI664" s="402"/>
      <c r="AJ664" s="402"/>
      <c r="AK664" s="402"/>
      <c r="AL664" s="403"/>
      <c r="AM664" s="648"/>
      <c r="AN664" s="648"/>
      <c r="AO664" s="648"/>
      <c r="AP664" s="648"/>
      <c r="AQ664" s="648"/>
      <c r="AR664" s="648"/>
      <c r="AS664" s="648"/>
      <c r="AT664" s="648"/>
      <c r="AU664" s="648"/>
      <c r="AV664" s="648"/>
      <c r="AW664" s="648"/>
      <c r="AX664" s="648"/>
      <c r="AY664" s="403"/>
      <c r="AZ664" s="404"/>
      <c r="BA664" s="363"/>
      <c r="BB664" s="363"/>
      <c r="BC664" s="363"/>
      <c r="BD664" s="363"/>
      <c r="BE664" s="363"/>
      <c r="BF664" s="363"/>
      <c r="BG664" s="363"/>
      <c r="BH664" s="363"/>
      <c r="BI664" s="363"/>
      <c r="BJ664" s="363"/>
    </row>
    <row r="665" spans="6:62" ht="93" customHeight="1" x14ac:dyDescent="0.3">
      <c r="F665" s="399"/>
      <c r="G665" s="400"/>
      <c r="H665" s="400"/>
      <c r="I665" s="400"/>
      <c r="J665" s="400"/>
      <c r="K665" s="400"/>
      <c r="L665" s="400"/>
      <c r="M665" s="400"/>
      <c r="N665" s="400"/>
      <c r="U665" s="401"/>
      <c r="V665" s="647"/>
      <c r="W665" s="402"/>
      <c r="X665" s="402"/>
      <c r="Y665" s="402"/>
      <c r="Z665" s="402"/>
      <c r="AA665" s="402"/>
      <c r="AB665" s="402"/>
      <c r="AC665" s="402"/>
      <c r="AD665" s="402"/>
      <c r="AE665" s="402"/>
      <c r="AF665" s="402"/>
      <c r="AG665" s="402"/>
      <c r="AH665" s="402"/>
      <c r="AI665" s="402"/>
      <c r="AJ665" s="402"/>
      <c r="AK665" s="402"/>
      <c r="AL665" s="403"/>
      <c r="AM665" s="648"/>
      <c r="AN665" s="648"/>
      <c r="AO665" s="648"/>
      <c r="AP665" s="648"/>
      <c r="AQ665" s="648"/>
      <c r="AR665" s="648"/>
      <c r="AS665" s="648"/>
      <c r="AT665" s="648"/>
      <c r="AU665" s="648"/>
      <c r="AV665" s="648"/>
      <c r="AW665" s="648"/>
      <c r="AX665" s="648"/>
      <c r="AY665" s="403"/>
      <c r="AZ665" s="404"/>
      <c r="BA665" s="363"/>
      <c r="BB665" s="363"/>
      <c r="BC665" s="363"/>
      <c r="BD665" s="363"/>
      <c r="BE665" s="363"/>
      <c r="BF665" s="363"/>
      <c r="BG665" s="363"/>
      <c r="BH665" s="363"/>
      <c r="BI665" s="363"/>
      <c r="BJ665" s="363"/>
    </row>
    <row r="666" spans="6:62" ht="93" customHeight="1" x14ac:dyDescent="0.3">
      <c r="F666" s="399"/>
      <c r="G666" s="400"/>
      <c r="H666" s="400"/>
      <c r="I666" s="400"/>
      <c r="J666" s="400"/>
      <c r="K666" s="400"/>
      <c r="L666" s="400"/>
      <c r="M666" s="400"/>
      <c r="N666" s="400"/>
      <c r="U666" s="401"/>
      <c r="V666" s="647"/>
      <c r="W666" s="402"/>
      <c r="X666" s="402"/>
      <c r="Y666" s="402"/>
      <c r="Z666" s="402"/>
      <c r="AA666" s="402"/>
      <c r="AB666" s="402"/>
      <c r="AC666" s="402"/>
      <c r="AD666" s="402"/>
      <c r="AE666" s="402"/>
      <c r="AF666" s="402"/>
      <c r="AG666" s="402"/>
      <c r="AH666" s="402"/>
      <c r="AI666" s="402"/>
      <c r="AJ666" s="402"/>
      <c r="AK666" s="402"/>
      <c r="AL666" s="403"/>
      <c r="AM666" s="648"/>
      <c r="AN666" s="648"/>
      <c r="AO666" s="648"/>
      <c r="AP666" s="648"/>
      <c r="AQ666" s="648"/>
      <c r="AR666" s="648"/>
      <c r="AS666" s="648"/>
      <c r="AT666" s="648"/>
      <c r="AU666" s="648"/>
      <c r="AV666" s="648"/>
      <c r="AW666" s="648"/>
      <c r="AX666" s="648"/>
      <c r="AY666" s="403"/>
      <c r="AZ666" s="404"/>
      <c r="BA666" s="363"/>
      <c r="BB666" s="363"/>
      <c r="BC666" s="363"/>
      <c r="BD666" s="363"/>
      <c r="BE666" s="363"/>
      <c r="BF666" s="363"/>
      <c r="BG666" s="363"/>
      <c r="BH666" s="363"/>
      <c r="BI666" s="363"/>
      <c r="BJ666" s="363"/>
    </row>
    <row r="667" spans="6:62" ht="93" customHeight="1" x14ac:dyDescent="0.3">
      <c r="F667" s="399"/>
      <c r="G667" s="400"/>
      <c r="H667" s="400"/>
      <c r="I667" s="400"/>
      <c r="J667" s="400"/>
      <c r="K667" s="400"/>
      <c r="L667" s="400"/>
      <c r="M667" s="400"/>
      <c r="N667" s="400"/>
      <c r="U667" s="401"/>
      <c r="V667" s="647"/>
      <c r="W667" s="402"/>
      <c r="X667" s="402"/>
      <c r="Y667" s="402"/>
      <c r="Z667" s="402"/>
      <c r="AA667" s="402"/>
      <c r="AB667" s="402"/>
      <c r="AC667" s="402"/>
      <c r="AD667" s="402"/>
      <c r="AE667" s="402"/>
      <c r="AF667" s="402"/>
      <c r="AG667" s="402"/>
      <c r="AH667" s="402"/>
      <c r="AI667" s="402"/>
      <c r="AJ667" s="402"/>
      <c r="AK667" s="402"/>
      <c r="AL667" s="403"/>
      <c r="AM667" s="648"/>
      <c r="AN667" s="648"/>
      <c r="AO667" s="648"/>
      <c r="AP667" s="648"/>
      <c r="AQ667" s="648"/>
      <c r="AR667" s="648"/>
      <c r="AS667" s="648"/>
      <c r="AT667" s="648"/>
      <c r="AU667" s="648"/>
      <c r="AV667" s="648"/>
      <c r="AW667" s="648"/>
      <c r="AX667" s="648"/>
      <c r="AY667" s="403"/>
      <c r="AZ667" s="404"/>
      <c r="BA667" s="363"/>
      <c r="BB667" s="363"/>
      <c r="BC667" s="363"/>
      <c r="BD667" s="363"/>
      <c r="BE667" s="363"/>
      <c r="BF667" s="363"/>
      <c r="BG667" s="363"/>
      <c r="BH667" s="363"/>
      <c r="BI667" s="363"/>
      <c r="BJ667" s="363"/>
    </row>
    <row r="668" spans="6:62" ht="93" customHeight="1" x14ac:dyDescent="0.3">
      <c r="F668" s="399"/>
      <c r="G668" s="400"/>
      <c r="H668" s="400"/>
      <c r="I668" s="400"/>
      <c r="J668" s="400"/>
      <c r="K668" s="400"/>
      <c r="L668" s="400"/>
      <c r="M668" s="400"/>
      <c r="N668" s="400"/>
      <c r="U668" s="401"/>
      <c r="V668" s="647"/>
      <c r="W668" s="402"/>
      <c r="X668" s="402"/>
      <c r="Y668" s="402"/>
      <c r="Z668" s="402"/>
      <c r="AA668" s="402"/>
      <c r="AB668" s="402"/>
      <c r="AC668" s="402"/>
      <c r="AD668" s="402"/>
      <c r="AE668" s="402"/>
      <c r="AF668" s="402"/>
      <c r="AG668" s="402"/>
      <c r="AH668" s="402"/>
      <c r="AI668" s="402"/>
      <c r="AJ668" s="402"/>
      <c r="AK668" s="402"/>
      <c r="AL668" s="403"/>
      <c r="AM668" s="648"/>
      <c r="AN668" s="648"/>
      <c r="AO668" s="648"/>
      <c r="AP668" s="648"/>
      <c r="AQ668" s="648"/>
      <c r="AR668" s="648"/>
      <c r="AS668" s="648"/>
      <c r="AT668" s="648"/>
      <c r="AU668" s="648"/>
      <c r="AV668" s="648"/>
      <c r="AW668" s="648"/>
      <c r="AX668" s="648"/>
      <c r="AY668" s="403"/>
      <c r="AZ668" s="404"/>
      <c r="BA668" s="363"/>
      <c r="BB668" s="363"/>
      <c r="BC668" s="363"/>
      <c r="BD668" s="363"/>
      <c r="BE668" s="363"/>
      <c r="BF668" s="363"/>
      <c r="BG668" s="363"/>
      <c r="BH668" s="363"/>
      <c r="BI668" s="363"/>
      <c r="BJ668" s="363"/>
    </row>
    <row r="669" spans="6:62" ht="93" customHeight="1" x14ac:dyDescent="0.3">
      <c r="F669" s="399"/>
      <c r="G669" s="400"/>
      <c r="H669" s="400"/>
      <c r="I669" s="400"/>
      <c r="J669" s="400"/>
      <c r="K669" s="400"/>
      <c r="L669" s="400"/>
      <c r="M669" s="400"/>
      <c r="N669" s="400"/>
      <c r="U669" s="401"/>
      <c r="V669" s="647"/>
      <c r="W669" s="402"/>
      <c r="X669" s="402"/>
      <c r="Y669" s="402"/>
      <c r="Z669" s="402"/>
      <c r="AA669" s="402"/>
      <c r="AB669" s="402"/>
      <c r="AC669" s="402"/>
      <c r="AD669" s="402"/>
      <c r="AE669" s="402"/>
      <c r="AF669" s="402"/>
      <c r="AG669" s="402"/>
      <c r="AH669" s="402"/>
      <c r="AI669" s="402"/>
      <c r="AJ669" s="402"/>
      <c r="AK669" s="402"/>
      <c r="AL669" s="403"/>
      <c r="AM669" s="648"/>
      <c r="AN669" s="648"/>
      <c r="AO669" s="648"/>
      <c r="AP669" s="648"/>
      <c r="AQ669" s="648"/>
      <c r="AR669" s="648"/>
      <c r="AS669" s="648"/>
      <c r="AT669" s="648"/>
      <c r="AU669" s="648"/>
      <c r="AV669" s="648"/>
      <c r="AW669" s="648"/>
      <c r="AX669" s="648"/>
      <c r="AY669" s="403"/>
      <c r="AZ669" s="404"/>
      <c r="BA669" s="363"/>
      <c r="BB669" s="363"/>
      <c r="BC669" s="363"/>
      <c r="BD669" s="363"/>
      <c r="BE669" s="363"/>
      <c r="BF669" s="363"/>
      <c r="BG669" s="363"/>
      <c r="BH669" s="363"/>
      <c r="BI669" s="363"/>
      <c r="BJ669" s="363"/>
    </row>
    <row r="670" spans="6:62" ht="93" customHeight="1" x14ac:dyDescent="0.3">
      <c r="F670" s="399"/>
      <c r="G670" s="400"/>
      <c r="H670" s="400"/>
      <c r="I670" s="400"/>
      <c r="J670" s="400"/>
      <c r="K670" s="400"/>
      <c r="L670" s="400"/>
      <c r="M670" s="400"/>
      <c r="N670" s="400"/>
      <c r="U670" s="401"/>
      <c r="V670" s="647"/>
      <c r="W670" s="402"/>
      <c r="X670" s="402"/>
      <c r="Y670" s="402"/>
      <c r="Z670" s="402"/>
      <c r="AA670" s="402"/>
      <c r="AB670" s="402"/>
      <c r="AC670" s="402"/>
      <c r="AD670" s="402"/>
      <c r="AE670" s="402"/>
      <c r="AF670" s="402"/>
      <c r="AG670" s="402"/>
      <c r="AH670" s="402"/>
      <c r="AI670" s="402"/>
      <c r="AJ670" s="402"/>
      <c r="AK670" s="402"/>
      <c r="AL670" s="403"/>
      <c r="AM670" s="648"/>
      <c r="AN670" s="648"/>
      <c r="AO670" s="648"/>
      <c r="AP670" s="648"/>
      <c r="AQ670" s="648"/>
      <c r="AR670" s="648"/>
      <c r="AS670" s="648"/>
      <c r="AT670" s="648"/>
      <c r="AU670" s="648"/>
      <c r="AV670" s="648"/>
      <c r="AW670" s="648"/>
      <c r="AX670" s="648"/>
      <c r="AY670" s="403"/>
      <c r="AZ670" s="404"/>
      <c r="BA670" s="363"/>
      <c r="BB670" s="363"/>
      <c r="BC670" s="363"/>
      <c r="BD670" s="363"/>
      <c r="BE670" s="363"/>
      <c r="BF670" s="363"/>
      <c r="BG670" s="363"/>
      <c r="BH670" s="363"/>
      <c r="BI670" s="363"/>
      <c r="BJ670" s="363"/>
    </row>
    <row r="671" spans="6:62" ht="93" customHeight="1" x14ac:dyDescent="0.3">
      <c r="F671" s="399"/>
      <c r="G671" s="400"/>
      <c r="H671" s="400"/>
      <c r="I671" s="400"/>
      <c r="J671" s="400"/>
      <c r="K671" s="400"/>
      <c r="L671" s="400"/>
      <c r="M671" s="400"/>
      <c r="N671" s="400"/>
      <c r="U671" s="401"/>
      <c r="V671" s="647"/>
      <c r="W671" s="402"/>
      <c r="X671" s="402"/>
      <c r="Y671" s="402"/>
      <c r="Z671" s="402"/>
      <c r="AA671" s="402"/>
      <c r="AB671" s="402"/>
      <c r="AC671" s="402"/>
      <c r="AD671" s="402"/>
      <c r="AE671" s="402"/>
      <c r="AF671" s="402"/>
      <c r="AG671" s="402"/>
      <c r="AH671" s="402"/>
      <c r="AI671" s="402"/>
      <c r="AJ671" s="402"/>
      <c r="AK671" s="402"/>
      <c r="AL671" s="403"/>
      <c r="AM671" s="648"/>
      <c r="AN671" s="648"/>
      <c r="AO671" s="648"/>
      <c r="AP671" s="648"/>
      <c r="AQ671" s="648"/>
      <c r="AR671" s="648"/>
      <c r="AS671" s="648"/>
      <c r="AT671" s="648"/>
      <c r="AU671" s="648"/>
      <c r="AV671" s="648"/>
      <c r="AW671" s="648"/>
      <c r="AX671" s="648"/>
      <c r="AY671" s="403"/>
      <c r="AZ671" s="404"/>
      <c r="BA671" s="363"/>
      <c r="BB671" s="363"/>
      <c r="BC671" s="363"/>
      <c r="BD671" s="363"/>
      <c r="BE671" s="363"/>
      <c r="BF671" s="363"/>
      <c r="BG671" s="363"/>
      <c r="BH671" s="363"/>
      <c r="BI671" s="363"/>
      <c r="BJ671" s="363"/>
    </row>
    <row r="672" spans="6:62" ht="93" customHeight="1" x14ac:dyDescent="0.3">
      <c r="F672" s="399"/>
      <c r="G672" s="400"/>
      <c r="H672" s="400"/>
      <c r="I672" s="400"/>
      <c r="J672" s="400"/>
      <c r="K672" s="400"/>
      <c r="L672" s="400"/>
      <c r="M672" s="400"/>
      <c r="N672" s="400"/>
      <c r="U672" s="401"/>
      <c r="V672" s="647"/>
      <c r="W672" s="402"/>
      <c r="X672" s="402"/>
      <c r="Y672" s="402"/>
      <c r="Z672" s="402"/>
      <c r="AA672" s="402"/>
      <c r="AB672" s="402"/>
      <c r="AC672" s="402"/>
      <c r="AD672" s="402"/>
      <c r="AE672" s="402"/>
      <c r="AF672" s="402"/>
      <c r="AG672" s="402"/>
      <c r="AH672" s="402"/>
      <c r="AI672" s="402"/>
      <c r="AJ672" s="402"/>
      <c r="AK672" s="402"/>
      <c r="AL672" s="403"/>
      <c r="AM672" s="648"/>
      <c r="AN672" s="648"/>
      <c r="AO672" s="648"/>
      <c r="AP672" s="648"/>
      <c r="AQ672" s="648"/>
      <c r="AR672" s="648"/>
      <c r="AS672" s="648"/>
      <c r="AT672" s="648"/>
      <c r="AU672" s="648"/>
      <c r="AV672" s="648"/>
      <c r="AW672" s="648"/>
      <c r="AX672" s="648"/>
      <c r="AY672" s="403"/>
      <c r="AZ672" s="404"/>
      <c r="BA672" s="363"/>
      <c r="BB672" s="363"/>
      <c r="BC672" s="363"/>
      <c r="BD672" s="363"/>
      <c r="BE672" s="363"/>
      <c r="BF672" s="363"/>
      <c r="BG672" s="363"/>
      <c r="BH672" s="363"/>
      <c r="BI672" s="363"/>
      <c r="BJ672" s="363"/>
    </row>
    <row r="673" spans="6:62" ht="93" customHeight="1" x14ac:dyDescent="0.3">
      <c r="F673" s="399"/>
      <c r="G673" s="400"/>
      <c r="H673" s="400"/>
      <c r="I673" s="400"/>
      <c r="J673" s="400"/>
      <c r="K673" s="400"/>
      <c r="L673" s="400"/>
      <c r="M673" s="400"/>
      <c r="N673" s="400"/>
      <c r="U673" s="401"/>
      <c r="V673" s="647"/>
      <c r="W673" s="402"/>
      <c r="X673" s="402"/>
      <c r="Y673" s="402"/>
      <c r="Z673" s="402"/>
      <c r="AA673" s="402"/>
      <c r="AB673" s="402"/>
      <c r="AC673" s="402"/>
      <c r="AD673" s="402"/>
      <c r="AE673" s="402"/>
      <c r="AF673" s="402"/>
      <c r="AG673" s="402"/>
      <c r="AH673" s="402"/>
      <c r="AI673" s="402"/>
      <c r="AJ673" s="402"/>
      <c r="AK673" s="402"/>
      <c r="AL673" s="403"/>
      <c r="AM673" s="648"/>
      <c r="AN673" s="648"/>
      <c r="AO673" s="648"/>
      <c r="AP673" s="648"/>
      <c r="AQ673" s="648"/>
      <c r="AR673" s="648"/>
      <c r="AS673" s="648"/>
      <c r="AT673" s="648"/>
      <c r="AU673" s="648"/>
      <c r="AV673" s="648"/>
      <c r="AW673" s="648"/>
      <c r="AX673" s="648"/>
      <c r="AY673" s="403"/>
      <c r="AZ673" s="404"/>
      <c r="BA673" s="363"/>
      <c r="BB673" s="363"/>
      <c r="BC673" s="363"/>
      <c r="BD673" s="363"/>
      <c r="BE673" s="363"/>
      <c r="BF673" s="363"/>
      <c r="BG673" s="363"/>
      <c r="BH673" s="363"/>
      <c r="BI673" s="363"/>
      <c r="BJ673" s="363"/>
    </row>
    <row r="674" spans="6:62" ht="93" customHeight="1" x14ac:dyDescent="0.3">
      <c r="F674" s="399"/>
      <c r="G674" s="400"/>
      <c r="H674" s="400"/>
      <c r="I674" s="400"/>
      <c r="J674" s="400"/>
      <c r="K674" s="400"/>
      <c r="L674" s="400"/>
      <c r="M674" s="400"/>
      <c r="N674" s="400"/>
      <c r="U674" s="401"/>
      <c r="V674" s="647"/>
      <c r="W674" s="402"/>
      <c r="X674" s="402"/>
      <c r="Y674" s="402"/>
      <c r="Z674" s="402"/>
      <c r="AA674" s="402"/>
      <c r="AB674" s="402"/>
      <c r="AC674" s="402"/>
      <c r="AD674" s="402"/>
      <c r="AE674" s="402"/>
      <c r="AF674" s="402"/>
      <c r="AG674" s="402"/>
      <c r="AH674" s="402"/>
      <c r="AI674" s="402"/>
      <c r="AJ674" s="402"/>
      <c r="AK674" s="402"/>
      <c r="AL674" s="403"/>
      <c r="AM674" s="648"/>
      <c r="AN674" s="648"/>
      <c r="AO674" s="648"/>
      <c r="AP674" s="648"/>
      <c r="AQ674" s="648"/>
      <c r="AR674" s="648"/>
      <c r="AS674" s="648"/>
      <c r="AT674" s="648"/>
      <c r="AU674" s="648"/>
      <c r="AV674" s="648"/>
      <c r="AW674" s="648"/>
      <c r="AX674" s="648"/>
      <c r="AY674" s="403"/>
      <c r="AZ674" s="404"/>
      <c r="BA674" s="363"/>
      <c r="BB674" s="363"/>
      <c r="BC674" s="363"/>
      <c r="BD674" s="363"/>
      <c r="BE674" s="363"/>
      <c r="BF674" s="363"/>
      <c r="BG674" s="363"/>
      <c r="BH674" s="363"/>
      <c r="BI674" s="363"/>
      <c r="BJ674" s="363"/>
    </row>
    <row r="675" spans="6:62" ht="93" customHeight="1" x14ac:dyDescent="0.3">
      <c r="F675" s="399"/>
      <c r="G675" s="400"/>
      <c r="H675" s="400"/>
      <c r="I675" s="400"/>
      <c r="J675" s="400"/>
      <c r="K675" s="400"/>
      <c r="L675" s="400"/>
      <c r="M675" s="400"/>
      <c r="N675" s="400"/>
      <c r="U675" s="401"/>
      <c r="V675" s="647"/>
      <c r="W675" s="402"/>
      <c r="X675" s="402"/>
      <c r="Y675" s="402"/>
      <c r="Z675" s="402"/>
      <c r="AA675" s="402"/>
      <c r="AB675" s="402"/>
      <c r="AC675" s="402"/>
      <c r="AD675" s="402"/>
      <c r="AE675" s="402"/>
      <c r="AF675" s="402"/>
      <c r="AG675" s="402"/>
      <c r="AH675" s="402"/>
      <c r="AI675" s="402"/>
      <c r="AJ675" s="402"/>
      <c r="AK675" s="402"/>
      <c r="AL675" s="403"/>
      <c r="AM675" s="648"/>
      <c r="AN675" s="648"/>
      <c r="AO675" s="648"/>
      <c r="AP675" s="648"/>
      <c r="AQ675" s="648"/>
      <c r="AR675" s="648"/>
      <c r="AS675" s="648"/>
      <c r="AT675" s="648"/>
      <c r="AU675" s="648"/>
      <c r="AV675" s="648"/>
      <c r="AW675" s="648"/>
      <c r="AX675" s="648"/>
      <c r="AY675" s="403"/>
      <c r="AZ675" s="404"/>
      <c r="BA675" s="363"/>
      <c r="BB675" s="363"/>
      <c r="BC675" s="363"/>
      <c r="BD675" s="363"/>
      <c r="BE675" s="363"/>
      <c r="BF675" s="363"/>
      <c r="BG675" s="363"/>
      <c r="BH675" s="363"/>
      <c r="BI675" s="363"/>
      <c r="BJ675" s="363"/>
    </row>
    <row r="676" spans="6:62" ht="93" customHeight="1" x14ac:dyDescent="0.3">
      <c r="F676" s="399"/>
      <c r="G676" s="400"/>
      <c r="H676" s="400"/>
      <c r="I676" s="400"/>
      <c r="J676" s="400"/>
      <c r="K676" s="400"/>
      <c r="L676" s="400"/>
      <c r="M676" s="400"/>
      <c r="N676" s="400"/>
      <c r="U676" s="401"/>
      <c r="V676" s="647"/>
      <c r="W676" s="402"/>
      <c r="X676" s="402"/>
      <c r="Y676" s="402"/>
      <c r="Z676" s="402"/>
      <c r="AA676" s="402"/>
      <c r="AB676" s="402"/>
      <c r="AC676" s="402"/>
      <c r="AD676" s="402"/>
      <c r="AE676" s="402"/>
      <c r="AF676" s="402"/>
      <c r="AG676" s="402"/>
      <c r="AH676" s="402"/>
      <c r="AI676" s="402"/>
      <c r="AJ676" s="402"/>
      <c r="AK676" s="402"/>
      <c r="AL676" s="403"/>
      <c r="AM676" s="648"/>
      <c r="AN676" s="648"/>
      <c r="AO676" s="648"/>
      <c r="AP676" s="648"/>
      <c r="AQ676" s="648"/>
      <c r="AR676" s="648"/>
      <c r="AS676" s="648"/>
      <c r="AT676" s="648"/>
      <c r="AU676" s="648"/>
      <c r="AV676" s="648"/>
      <c r="AW676" s="648"/>
      <c r="AX676" s="648"/>
      <c r="AY676" s="403"/>
      <c r="AZ676" s="404"/>
      <c r="BA676" s="363"/>
      <c r="BB676" s="363"/>
      <c r="BC676" s="363"/>
      <c r="BD676" s="363"/>
      <c r="BE676" s="363"/>
      <c r="BF676" s="363"/>
      <c r="BG676" s="363"/>
      <c r="BH676" s="363"/>
      <c r="BI676" s="363"/>
      <c r="BJ676" s="363"/>
    </row>
    <row r="677" spans="6:62" ht="93" customHeight="1" x14ac:dyDescent="0.3">
      <c r="F677" s="399"/>
      <c r="G677" s="400"/>
      <c r="H677" s="400"/>
      <c r="I677" s="400"/>
      <c r="J677" s="400"/>
      <c r="K677" s="400"/>
      <c r="L677" s="400"/>
      <c r="M677" s="400"/>
      <c r="N677" s="400"/>
      <c r="U677" s="401"/>
      <c r="V677" s="647"/>
      <c r="W677" s="402"/>
      <c r="X677" s="402"/>
      <c r="Y677" s="402"/>
      <c r="Z677" s="402"/>
      <c r="AA677" s="402"/>
      <c r="AB677" s="402"/>
      <c r="AC677" s="402"/>
      <c r="AD677" s="402"/>
      <c r="AE677" s="402"/>
      <c r="AF677" s="402"/>
      <c r="AG677" s="402"/>
      <c r="AH677" s="402"/>
      <c r="AI677" s="402"/>
      <c r="AJ677" s="402"/>
      <c r="AK677" s="402"/>
      <c r="AL677" s="403"/>
      <c r="AM677" s="648"/>
      <c r="AN677" s="648"/>
      <c r="AO677" s="648"/>
      <c r="AP677" s="648"/>
      <c r="AQ677" s="648"/>
      <c r="AR677" s="648"/>
      <c r="AS677" s="648"/>
      <c r="AT677" s="648"/>
      <c r="AU677" s="648"/>
      <c r="AV677" s="648"/>
      <c r="AW677" s="648"/>
      <c r="AX677" s="648"/>
      <c r="AY677" s="403"/>
      <c r="AZ677" s="404"/>
      <c r="BA677" s="363"/>
      <c r="BB677" s="363"/>
      <c r="BC677" s="363"/>
      <c r="BD677" s="363"/>
      <c r="BE677" s="363"/>
      <c r="BF677" s="363"/>
      <c r="BG677" s="363"/>
      <c r="BH677" s="363"/>
      <c r="BI677" s="363"/>
      <c r="BJ677" s="363"/>
    </row>
    <row r="678" spans="6:62" ht="93" customHeight="1" x14ac:dyDescent="0.3">
      <c r="F678" s="399"/>
      <c r="G678" s="400"/>
      <c r="H678" s="400"/>
      <c r="I678" s="400"/>
      <c r="J678" s="400"/>
      <c r="K678" s="400"/>
      <c r="L678" s="400"/>
      <c r="M678" s="400"/>
      <c r="N678" s="400"/>
      <c r="U678" s="401"/>
      <c r="V678" s="647"/>
      <c r="W678" s="402"/>
      <c r="X678" s="402"/>
      <c r="Y678" s="402"/>
      <c r="Z678" s="402"/>
      <c r="AA678" s="402"/>
      <c r="AB678" s="402"/>
      <c r="AC678" s="402"/>
      <c r="AD678" s="402"/>
      <c r="AE678" s="402"/>
      <c r="AF678" s="402"/>
      <c r="AG678" s="402"/>
      <c r="AH678" s="402"/>
      <c r="AI678" s="402"/>
      <c r="AJ678" s="402"/>
      <c r="AK678" s="402"/>
      <c r="AL678" s="403"/>
      <c r="AM678" s="648"/>
      <c r="AN678" s="648"/>
      <c r="AO678" s="648"/>
      <c r="AP678" s="648"/>
      <c r="AQ678" s="648"/>
      <c r="AR678" s="648"/>
      <c r="AS678" s="648"/>
      <c r="AT678" s="648"/>
      <c r="AU678" s="648"/>
      <c r="AV678" s="648"/>
      <c r="AW678" s="648"/>
      <c r="AX678" s="648"/>
      <c r="AY678" s="403"/>
      <c r="AZ678" s="404"/>
      <c r="BA678" s="363"/>
      <c r="BB678" s="363"/>
      <c r="BC678" s="363"/>
      <c r="BD678" s="363"/>
      <c r="BE678" s="363"/>
      <c r="BF678" s="363"/>
      <c r="BG678" s="363"/>
      <c r="BH678" s="363"/>
      <c r="BI678" s="363"/>
      <c r="BJ678" s="363"/>
    </row>
    <row r="679" spans="6:62" ht="93" customHeight="1" x14ac:dyDescent="0.3">
      <c r="F679" s="399"/>
      <c r="G679" s="400"/>
      <c r="H679" s="400"/>
      <c r="I679" s="400"/>
      <c r="J679" s="400"/>
      <c r="K679" s="400"/>
      <c r="L679" s="400"/>
      <c r="M679" s="400"/>
      <c r="N679" s="400"/>
      <c r="U679" s="401"/>
      <c r="V679" s="647"/>
      <c r="W679" s="402"/>
      <c r="X679" s="402"/>
      <c r="Y679" s="402"/>
      <c r="Z679" s="402"/>
      <c r="AA679" s="402"/>
      <c r="AB679" s="402"/>
      <c r="AC679" s="402"/>
      <c r="AD679" s="402"/>
      <c r="AE679" s="402"/>
      <c r="AF679" s="402"/>
      <c r="AG679" s="402"/>
      <c r="AH679" s="402"/>
      <c r="AI679" s="402"/>
      <c r="AJ679" s="402"/>
      <c r="AK679" s="402"/>
      <c r="AL679" s="403"/>
      <c r="AM679" s="648"/>
      <c r="AN679" s="648"/>
      <c r="AO679" s="648"/>
      <c r="AP679" s="648"/>
      <c r="AQ679" s="648"/>
      <c r="AR679" s="648"/>
      <c r="AS679" s="648"/>
      <c r="AT679" s="648"/>
      <c r="AU679" s="648"/>
      <c r="AV679" s="648"/>
      <c r="AW679" s="648"/>
      <c r="AX679" s="648"/>
      <c r="AY679" s="403"/>
      <c r="AZ679" s="404"/>
      <c r="BA679" s="363"/>
      <c r="BB679" s="363"/>
      <c r="BC679" s="363"/>
      <c r="BD679" s="363"/>
      <c r="BE679" s="363"/>
      <c r="BF679" s="363"/>
      <c r="BG679" s="363"/>
      <c r="BH679" s="363"/>
      <c r="BI679" s="363"/>
      <c r="BJ679" s="363"/>
    </row>
    <row r="680" spans="6:62" ht="93" customHeight="1" x14ac:dyDescent="0.3">
      <c r="F680" s="399"/>
      <c r="G680" s="400"/>
      <c r="H680" s="400"/>
      <c r="I680" s="400"/>
      <c r="J680" s="400"/>
      <c r="K680" s="400"/>
      <c r="L680" s="400"/>
      <c r="M680" s="400"/>
      <c r="N680" s="400"/>
      <c r="U680" s="401"/>
      <c r="V680" s="647"/>
      <c r="W680" s="402"/>
      <c r="X680" s="402"/>
      <c r="Y680" s="402"/>
      <c r="Z680" s="402"/>
      <c r="AA680" s="402"/>
      <c r="AB680" s="402"/>
      <c r="AC680" s="402"/>
      <c r="AD680" s="402"/>
      <c r="AE680" s="402"/>
      <c r="AF680" s="402"/>
      <c r="AG680" s="402"/>
      <c r="AH680" s="402"/>
      <c r="AI680" s="402"/>
      <c r="AJ680" s="402"/>
      <c r="AK680" s="402"/>
      <c r="AL680" s="403"/>
      <c r="AM680" s="648"/>
      <c r="AN680" s="648"/>
      <c r="AO680" s="648"/>
      <c r="AP680" s="648"/>
      <c r="AQ680" s="648"/>
      <c r="AR680" s="648"/>
      <c r="AS680" s="648"/>
      <c r="AT680" s="648"/>
      <c r="AU680" s="648"/>
      <c r="AV680" s="648"/>
      <c r="AW680" s="648"/>
      <c r="AX680" s="648"/>
      <c r="AY680" s="403"/>
      <c r="AZ680" s="404"/>
      <c r="BA680" s="363"/>
      <c r="BB680" s="363"/>
      <c r="BC680" s="363"/>
      <c r="BD680" s="363"/>
      <c r="BE680" s="363"/>
      <c r="BF680" s="363"/>
      <c r="BG680" s="363"/>
      <c r="BH680" s="363"/>
      <c r="BI680" s="363"/>
      <c r="BJ680" s="363"/>
    </row>
    <row r="681" spans="6:62" ht="93" customHeight="1" x14ac:dyDescent="0.3">
      <c r="F681" s="399"/>
      <c r="G681" s="400"/>
      <c r="H681" s="400"/>
      <c r="I681" s="400"/>
      <c r="J681" s="400"/>
      <c r="K681" s="400"/>
      <c r="L681" s="400"/>
      <c r="M681" s="400"/>
      <c r="N681" s="400"/>
      <c r="U681" s="401"/>
      <c r="V681" s="647"/>
      <c r="W681" s="402"/>
      <c r="X681" s="402"/>
      <c r="Y681" s="402"/>
      <c r="Z681" s="402"/>
      <c r="AA681" s="402"/>
      <c r="AB681" s="402"/>
      <c r="AC681" s="402"/>
      <c r="AD681" s="402"/>
      <c r="AE681" s="402"/>
      <c r="AF681" s="402"/>
      <c r="AG681" s="402"/>
      <c r="AH681" s="402"/>
      <c r="AI681" s="402"/>
      <c r="AJ681" s="402"/>
      <c r="AK681" s="402"/>
      <c r="AL681" s="403"/>
      <c r="AM681" s="648"/>
      <c r="AN681" s="648"/>
      <c r="AO681" s="648"/>
      <c r="AP681" s="648"/>
      <c r="AQ681" s="648"/>
      <c r="AR681" s="648"/>
      <c r="AS681" s="648"/>
      <c r="AT681" s="648"/>
      <c r="AU681" s="648"/>
      <c r="AV681" s="648"/>
      <c r="AW681" s="648"/>
      <c r="AX681" s="648"/>
      <c r="AY681" s="403"/>
      <c r="AZ681" s="404"/>
      <c r="BA681" s="363"/>
      <c r="BB681" s="363"/>
      <c r="BC681" s="363"/>
      <c r="BD681" s="363"/>
      <c r="BE681" s="363"/>
      <c r="BF681" s="363"/>
      <c r="BG681" s="363"/>
      <c r="BH681" s="363"/>
      <c r="BI681" s="363"/>
      <c r="BJ681" s="363"/>
    </row>
    <row r="682" spans="6:62" ht="93" customHeight="1" x14ac:dyDescent="0.3">
      <c r="F682" s="399"/>
      <c r="G682" s="400"/>
      <c r="H682" s="400"/>
      <c r="I682" s="400"/>
      <c r="J682" s="400"/>
      <c r="K682" s="400"/>
      <c r="L682" s="400"/>
      <c r="M682" s="400"/>
      <c r="N682" s="400"/>
      <c r="U682" s="401"/>
      <c r="V682" s="647"/>
      <c r="W682" s="402"/>
      <c r="X682" s="402"/>
      <c r="Y682" s="402"/>
      <c r="Z682" s="402"/>
      <c r="AA682" s="402"/>
      <c r="AB682" s="402"/>
      <c r="AC682" s="402"/>
      <c r="AD682" s="402"/>
      <c r="AE682" s="402"/>
      <c r="AF682" s="402"/>
      <c r="AG682" s="402"/>
      <c r="AH682" s="402"/>
      <c r="AI682" s="402"/>
      <c r="AJ682" s="402"/>
      <c r="AK682" s="402"/>
      <c r="AL682" s="403"/>
      <c r="AM682" s="648"/>
      <c r="AN682" s="648"/>
      <c r="AO682" s="648"/>
      <c r="AP682" s="648"/>
      <c r="AQ682" s="648"/>
      <c r="AR682" s="648"/>
      <c r="AS682" s="648"/>
      <c r="AT682" s="648"/>
      <c r="AU682" s="648"/>
      <c r="AV682" s="648"/>
      <c r="AW682" s="648"/>
      <c r="AX682" s="648"/>
      <c r="AY682" s="403"/>
      <c r="AZ682" s="404"/>
      <c r="BA682" s="363"/>
      <c r="BB682" s="363"/>
      <c r="BC682" s="363"/>
      <c r="BD682" s="363"/>
      <c r="BE682" s="363"/>
      <c r="BF682" s="363"/>
      <c r="BG682" s="363"/>
      <c r="BH682" s="363"/>
      <c r="BI682" s="363"/>
      <c r="BJ682" s="363"/>
    </row>
    <row r="683" spans="6:62" ht="93" customHeight="1" x14ac:dyDescent="0.3">
      <c r="F683" s="399"/>
      <c r="G683" s="400"/>
      <c r="H683" s="400"/>
      <c r="I683" s="400"/>
      <c r="J683" s="400"/>
      <c r="K683" s="400"/>
      <c r="L683" s="400"/>
      <c r="M683" s="400"/>
      <c r="N683" s="400"/>
      <c r="U683" s="401"/>
      <c r="V683" s="647"/>
      <c r="W683" s="402"/>
      <c r="X683" s="402"/>
      <c r="Y683" s="402"/>
      <c r="Z683" s="402"/>
      <c r="AA683" s="402"/>
      <c r="AB683" s="402"/>
      <c r="AC683" s="402"/>
      <c r="AD683" s="402"/>
      <c r="AE683" s="402"/>
      <c r="AF683" s="402"/>
      <c r="AG683" s="402"/>
      <c r="AH683" s="402"/>
      <c r="AI683" s="402"/>
      <c r="AJ683" s="402"/>
      <c r="AK683" s="402"/>
      <c r="AL683" s="403"/>
      <c r="AM683" s="648"/>
      <c r="AN683" s="648"/>
      <c r="AO683" s="648"/>
      <c r="AP683" s="648"/>
      <c r="AQ683" s="648"/>
      <c r="AR683" s="648"/>
      <c r="AS683" s="648"/>
      <c r="AT683" s="648"/>
      <c r="AU683" s="648"/>
      <c r="AV683" s="648"/>
      <c r="AW683" s="648"/>
      <c r="AX683" s="648"/>
      <c r="AY683" s="403"/>
      <c r="AZ683" s="404"/>
      <c r="BA683" s="363"/>
      <c r="BB683" s="363"/>
      <c r="BC683" s="363"/>
      <c r="BD683" s="363"/>
      <c r="BE683" s="363"/>
      <c r="BF683" s="363"/>
      <c r="BG683" s="363"/>
      <c r="BH683" s="363"/>
      <c r="BI683" s="363"/>
      <c r="BJ683" s="363"/>
    </row>
    <row r="684" spans="6:62" ht="93" customHeight="1" x14ac:dyDescent="0.3">
      <c r="F684" s="399"/>
      <c r="G684" s="400"/>
      <c r="H684" s="400"/>
      <c r="I684" s="400"/>
      <c r="J684" s="400"/>
      <c r="K684" s="400"/>
      <c r="L684" s="400"/>
      <c r="M684" s="400"/>
      <c r="N684" s="400"/>
      <c r="U684" s="401"/>
      <c r="V684" s="647"/>
      <c r="W684" s="402"/>
      <c r="X684" s="402"/>
      <c r="Y684" s="402"/>
      <c r="Z684" s="402"/>
      <c r="AA684" s="402"/>
      <c r="AB684" s="402"/>
      <c r="AC684" s="402"/>
      <c r="AD684" s="402"/>
      <c r="AE684" s="402"/>
      <c r="AF684" s="402"/>
      <c r="AG684" s="402"/>
      <c r="AH684" s="402"/>
      <c r="AI684" s="402"/>
      <c r="AJ684" s="402"/>
      <c r="AK684" s="402"/>
      <c r="AL684" s="403"/>
      <c r="AM684" s="648"/>
      <c r="AN684" s="648"/>
      <c r="AO684" s="648"/>
      <c r="AP684" s="648"/>
      <c r="AQ684" s="648"/>
      <c r="AR684" s="648"/>
      <c r="AS684" s="648"/>
      <c r="AT684" s="648"/>
      <c r="AU684" s="648"/>
      <c r="AV684" s="648"/>
      <c r="AW684" s="648"/>
      <c r="AX684" s="648"/>
      <c r="AY684" s="403"/>
      <c r="AZ684" s="404"/>
      <c r="BA684" s="363"/>
      <c r="BB684" s="363"/>
      <c r="BC684" s="363"/>
      <c r="BD684" s="363"/>
      <c r="BE684" s="363"/>
      <c r="BF684" s="363"/>
      <c r="BG684" s="363"/>
      <c r="BH684" s="363"/>
      <c r="BI684" s="363"/>
      <c r="BJ684" s="363"/>
    </row>
    <row r="685" spans="6:62" ht="93" customHeight="1" x14ac:dyDescent="0.3">
      <c r="F685" s="399"/>
      <c r="G685" s="400"/>
      <c r="H685" s="400"/>
      <c r="I685" s="400"/>
      <c r="J685" s="400"/>
      <c r="K685" s="400"/>
      <c r="L685" s="400"/>
      <c r="M685" s="400"/>
      <c r="N685" s="400"/>
      <c r="U685" s="401"/>
      <c r="V685" s="647"/>
      <c r="W685" s="402"/>
      <c r="X685" s="402"/>
      <c r="Y685" s="402"/>
      <c r="Z685" s="402"/>
      <c r="AA685" s="402"/>
      <c r="AB685" s="402"/>
      <c r="AC685" s="402"/>
      <c r="AD685" s="402"/>
      <c r="AE685" s="402"/>
      <c r="AF685" s="402"/>
      <c r="AG685" s="402"/>
      <c r="AH685" s="402"/>
      <c r="AI685" s="402"/>
      <c r="AJ685" s="402"/>
      <c r="AK685" s="402"/>
      <c r="AL685" s="403"/>
      <c r="AM685" s="648"/>
      <c r="AN685" s="648"/>
      <c r="AO685" s="648"/>
      <c r="AP685" s="648"/>
      <c r="AQ685" s="648"/>
      <c r="AR685" s="648"/>
      <c r="AS685" s="648"/>
      <c r="AT685" s="648"/>
      <c r="AU685" s="648"/>
      <c r="AV685" s="648"/>
      <c r="AW685" s="648"/>
      <c r="AX685" s="648"/>
      <c r="AY685" s="403"/>
      <c r="AZ685" s="404"/>
      <c r="BA685" s="363"/>
      <c r="BB685" s="363"/>
      <c r="BC685" s="363"/>
      <c r="BD685" s="363"/>
      <c r="BE685" s="363"/>
      <c r="BF685" s="363"/>
      <c r="BG685" s="363"/>
      <c r="BH685" s="363"/>
      <c r="BI685" s="363"/>
      <c r="BJ685" s="363"/>
    </row>
    <row r="686" spans="6:62" ht="93" customHeight="1" x14ac:dyDescent="0.3">
      <c r="F686" s="399"/>
      <c r="G686" s="400"/>
      <c r="H686" s="400"/>
      <c r="I686" s="400"/>
      <c r="J686" s="400"/>
      <c r="K686" s="400"/>
      <c r="L686" s="400"/>
      <c r="M686" s="400"/>
      <c r="N686" s="400"/>
      <c r="U686" s="401"/>
      <c r="V686" s="647"/>
      <c r="W686" s="402"/>
      <c r="X686" s="402"/>
      <c r="Y686" s="402"/>
      <c r="Z686" s="402"/>
      <c r="AA686" s="402"/>
      <c r="AB686" s="402"/>
      <c r="AC686" s="402"/>
      <c r="AD686" s="402"/>
      <c r="AE686" s="402"/>
      <c r="AF686" s="402"/>
      <c r="AG686" s="402"/>
      <c r="AH686" s="402"/>
      <c r="AI686" s="402"/>
      <c r="AJ686" s="402"/>
      <c r="AK686" s="402"/>
      <c r="AL686" s="403"/>
      <c r="AM686" s="648"/>
      <c r="AN686" s="648"/>
      <c r="AO686" s="648"/>
      <c r="AP686" s="648"/>
      <c r="AQ686" s="648"/>
      <c r="AR686" s="648"/>
      <c r="AS686" s="648"/>
      <c r="AT686" s="648"/>
      <c r="AU686" s="648"/>
      <c r="AV686" s="648"/>
      <c r="AW686" s="648"/>
      <c r="AX686" s="648"/>
      <c r="AY686" s="403"/>
      <c r="AZ686" s="404"/>
      <c r="BA686" s="363"/>
      <c r="BB686" s="363"/>
      <c r="BC686" s="363"/>
      <c r="BD686" s="363"/>
      <c r="BE686" s="363"/>
      <c r="BF686" s="363"/>
      <c r="BG686" s="363"/>
      <c r="BH686" s="363"/>
      <c r="BI686" s="363"/>
      <c r="BJ686" s="363"/>
    </row>
    <row r="687" spans="6:62" ht="93" customHeight="1" x14ac:dyDescent="0.3">
      <c r="F687" s="399"/>
      <c r="G687" s="400"/>
      <c r="H687" s="400"/>
      <c r="I687" s="400"/>
      <c r="J687" s="400"/>
      <c r="K687" s="400"/>
      <c r="L687" s="400"/>
      <c r="M687" s="400"/>
      <c r="N687" s="400"/>
      <c r="U687" s="401"/>
      <c r="V687" s="647"/>
      <c r="W687" s="402"/>
      <c r="X687" s="402"/>
      <c r="Y687" s="402"/>
      <c r="Z687" s="402"/>
      <c r="AA687" s="402"/>
      <c r="AB687" s="402"/>
      <c r="AC687" s="402"/>
      <c r="AD687" s="402"/>
      <c r="AE687" s="402"/>
      <c r="AF687" s="402"/>
      <c r="AG687" s="402"/>
      <c r="AH687" s="402"/>
      <c r="AI687" s="402"/>
      <c r="AJ687" s="402"/>
      <c r="AK687" s="402"/>
      <c r="AL687" s="403"/>
      <c r="AM687" s="648"/>
      <c r="AN687" s="648"/>
      <c r="AO687" s="648"/>
      <c r="AP687" s="648"/>
      <c r="AQ687" s="648"/>
      <c r="AR687" s="648"/>
      <c r="AS687" s="648"/>
      <c r="AT687" s="648"/>
      <c r="AU687" s="648"/>
      <c r="AV687" s="648"/>
      <c r="AW687" s="648"/>
      <c r="AX687" s="648"/>
      <c r="AY687" s="403"/>
      <c r="AZ687" s="404"/>
      <c r="BA687" s="363"/>
      <c r="BB687" s="363"/>
      <c r="BC687" s="363"/>
      <c r="BD687" s="363"/>
      <c r="BE687" s="363"/>
      <c r="BF687" s="363"/>
      <c r="BG687" s="363"/>
      <c r="BH687" s="363"/>
      <c r="BI687" s="363"/>
      <c r="BJ687" s="363"/>
    </row>
    <row r="688" spans="6:62" ht="93" customHeight="1" x14ac:dyDescent="0.3">
      <c r="F688" s="399"/>
      <c r="G688" s="400"/>
      <c r="H688" s="400"/>
      <c r="I688" s="400"/>
      <c r="J688" s="400"/>
      <c r="K688" s="400"/>
      <c r="L688" s="400"/>
      <c r="M688" s="400"/>
      <c r="N688" s="400"/>
      <c r="U688" s="401"/>
      <c r="V688" s="647"/>
      <c r="W688" s="402"/>
      <c r="X688" s="402"/>
      <c r="Y688" s="402"/>
      <c r="Z688" s="402"/>
      <c r="AA688" s="402"/>
      <c r="AB688" s="402"/>
      <c r="AC688" s="402"/>
      <c r="AD688" s="402"/>
      <c r="AE688" s="402"/>
      <c r="AF688" s="402"/>
      <c r="AG688" s="402"/>
      <c r="AH688" s="402"/>
      <c r="AI688" s="402"/>
      <c r="AJ688" s="402"/>
      <c r="AK688" s="402"/>
      <c r="AL688" s="403"/>
      <c r="AM688" s="648"/>
      <c r="AN688" s="648"/>
      <c r="AO688" s="648"/>
      <c r="AP688" s="648"/>
      <c r="AQ688" s="648"/>
      <c r="AR688" s="648"/>
      <c r="AS688" s="648"/>
      <c r="AT688" s="648"/>
      <c r="AU688" s="648"/>
      <c r="AV688" s="648"/>
      <c r="AW688" s="648"/>
      <c r="AX688" s="648"/>
      <c r="AY688" s="403"/>
      <c r="AZ688" s="404"/>
      <c r="BA688" s="363"/>
      <c r="BB688" s="363"/>
      <c r="BC688" s="363"/>
      <c r="BD688" s="363"/>
      <c r="BE688" s="363"/>
      <c r="BF688" s="363"/>
      <c r="BG688" s="363"/>
      <c r="BH688" s="363"/>
      <c r="BI688" s="363"/>
      <c r="BJ688" s="363"/>
    </row>
    <row r="689" spans="6:62" ht="93" customHeight="1" x14ac:dyDescent="0.3">
      <c r="F689" s="399"/>
      <c r="G689" s="400"/>
      <c r="H689" s="400"/>
      <c r="I689" s="400"/>
      <c r="J689" s="400"/>
      <c r="K689" s="400"/>
      <c r="L689" s="400"/>
      <c r="M689" s="400"/>
      <c r="N689" s="400"/>
      <c r="U689" s="401"/>
      <c r="V689" s="647"/>
      <c r="W689" s="402"/>
      <c r="X689" s="402"/>
      <c r="Y689" s="402"/>
      <c r="Z689" s="402"/>
      <c r="AA689" s="402"/>
      <c r="AB689" s="402"/>
      <c r="AC689" s="402"/>
      <c r="AD689" s="402"/>
      <c r="AE689" s="402"/>
      <c r="AF689" s="402"/>
      <c r="AG689" s="402"/>
      <c r="AH689" s="402"/>
      <c r="AI689" s="402"/>
      <c r="AJ689" s="402"/>
      <c r="AK689" s="402"/>
      <c r="AL689" s="403"/>
      <c r="AM689" s="648"/>
      <c r="AN689" s="648"/>
      <c r="AO689" s="648"/>
      <c r="AP689" s="648"/>
      <c r="AQ689" s="648"/>
      <c r="AR689" s="648"/>
      <c r="AS689" s="648"/>
      <c r="AT689" s="648"/>
      <c r="AU689" s="648"/>
      <c r="AV689" s="648"/>
      <c r="AW689" s="648"/>
      <c r="AX689" s="648"/>
      <c r="AY689" s="403"/>
      <c r="AZ689" s="404"/>
      <c r="BA689" s="363"/>
      <c r="BB689" s="363"/>
      <c r="BC689" s="363"/>
      <c r="BD689" s="363"/>
      <c r="BE689" s="363"/>
      <c r="BF689" s="363"/>
      <c r="BG689" s="363"/>
      <c r="BH689" s="363"/>
      <c r="BI689" s="363"/>
      <c r="BJ689" s="363"/>
    </row>
    <row r="690" spans="6:62" ht="93" customHeight="1" x14ac:dyDescent="0.3">
      <c r="F690" s="399"/>
      <c r="G690" s="400"/>
      <c r="H690" s="400"/>
      <c r="I690" s="400"/>
      <c r="J690" s="400"/>
      <c r="K690" s="400"/>
      <c r="L690" s="400"/>
      <c r="M690" s="400"/>
      <c r="N690" s="400"/>
      <c r="U690" s="401"/>
      <c r="V690" s="647"/>
      <c r="W690" s="402"/>
      <c r="X690" s="402"/>
      <c r="Y690" s="402"/>
      <c r="Z690" s="402"/>
      <c r="AA690" s="402"/>
      <c r="AB690" s="402"/>
      <c r="AC690" s="402"/>
      <c r="AD690" s="402"/>
      <c r="AE690" s="402"/>
      <c r="AF690" s="402"/>
      <c r="AG690" s="402"/>
      <c r="AH690" s="402"/>
      <c r="AI690" s="402"/>
      <c r="AJ690" s="402"/>
      <c r="AK690" s="402"/>
      <c r="AL690" s="403"/>
      <c r="AM690" s="648"/>
      <c r="AN690" s="648"/>
      <c r="AO690" s="648"/>
      <c r="AP690" s="648"/>
      <c r="AQ690" s="648"/>
      <c r="AR690" s="648"/>
      <c r="AS690" s="648"/>
      <c r="AT690" s="648"/>
      <c r="AU690" s="648"/>
      <c r="AV690" s="648"/>
      <c r="AW690" s="648"/>
      <c r="AX690" s="648"/>
      <c r="AY690" s="403"/>
      <c r="AZ690" s="404"/>
      <c r="BA690" s="363"/>
      <c r="BB690" s="363"/>
      <c r="BC690" s="363"/>
      <c r="BD690" s="363"/>
      <c r="BE690" s="363"/>
      <c r="BF690" s="363"/>
      <c r="BG690" s="363"/>
      <c r="BH690" s="363"/>
      <c r="BI690" s="363"/>
      <c r="BJ690" s="363"/>
    </row>
    <row r="691" spans="6:62" ht="93" customHeight="1" x14ac:dyDescent="0.3">
      <c r="F691" s="399"/>
      <c r="G691" s="400"/>
      <c r="H691" s="400"/>
      <c r="I691" s="400"/>
      <c r="J691" s="400"/>
      <c r="K691" s="400"/>
      <c r="L691" s="400"/>
      <c r="M691" s="400"/>
      <c r="N691" s="400"/>
      <c r="U691" s="401"/>
      <c r="V691" s="647"/>
      <c r="W691" s="402"/>
      <c r="X691" s="402"/>
      <c r="Y691" s="402"/>
      <c r="Z691" s="402"/>
      <c r="AA691" s="402"/>
      <c r="AB691" s="402"/>
      <c r="AC691" s="402"/>
      <c r="AD691" s="402"/>
      <c r="AE691" s="402"/>
      <c r="AF691" s="402"/>
      <c r="AG691" s="402"/>
      <c r="AH691" s="402"/>
      <c r="AI691" s="402"/>
      <c r="AJ691" s="402"/>
      <c r="AK691" s="402"/>
      <c r="AL691" s="403"/>
      <c r="AM691" s="648"/>
      <c r="AN691" s="648"/>
      <c r="AO691" s="648"/>
      <c r="AP691" s="648"/>
      <c r="AQ691" s="648"/>
      <c r="AR691" s="648"/>
      <c r="AS691" s="648"/>
      <c r="AT691" s="648"/>
      <c r="AU691" s="648"/>
      <c r="AV691" s="648"/>
      <c r="AW691" s="648"/>
      <c r="AX691" s="648"/>
      <c r="AY691" s="403"/>
      <c r="AZ691" s="404"/>
      <c r="BA691" s="363"/>
      <c r="BB691" s="363"/>
      <c r="BC691" s="363"/>
      <c r="BD691" s="363"/>
      <c r="BE691" s="363"/>
      <c r="BF691" s="363"/>
      <c r="BG691" s="363"/>
      <c r="BH691" s="363"/>
      <c r="BI691" s="363"/>
      <c r="BJ691" s="363"/>
    </row>
    <row r="692" spans="6:62" ht="93" customHeight="1" x14ac:dyDescent="0.3">
      <c r="F692" s="399"/>
      <c r="G692" s="400"/>
      <c r="H692" s="400"/>
      <c r="I692" s="400"/>
      <c r="J692" s="400"/>
      <c r="K692" s="400"/>
      <c r="L692" s="400"/>
      <c r="M692" s="400"/>
      <c r="N692" s="400"/>
      <c r="U692" s="401"/>
      <c r="V692" s="647"/>
      <c r="W692" s="402"/>
      <c r="X692" s="402"/>
      <c r="Y692" s="402"/>
      <c r="Z692" s="402"/>
      <c r="AA692" s="402"/>
      <c r="AB692" s="402"/>
      <c r="AC692" s="402"/>
      <c r="AD692" s="402"/>
      <c r="AE692" s="402"/>
      <c r="AF692" s="402"/>
      <c r="AG692" s="402"/>
      <c r="AH692" s="402"/>
      <c r="AI692" s="402"/>
      <c r="AJ692" s="402"/>
      <c r="AK692" s="402"/>
      <c r="AL692" s="403"/>
      <c r="AM692" s="648"/>
      <c r="AN692" s="648"/>
      <c r="AO692" s="648"/>
      <c r="AP692" s="648"/>
      <c r="AQ692" s="648"/>
      <c r="AR692" s="648"/>
      <c r="AS692" s="648"/>
      <c r="AT692" s="648"/>
      <c r="AU692" s="648"/>
      <c r="AV692" s="648"/>
      <c r="AW692" s="648"/>
      <c r="AX692" s="648"/>
      <c r="AY692" s="403"/>
      <c r="AZ692" s="404"/>
      <c r="BA692" s="363"/>
      <c r="BB692" s="363"/>
      <c r="BC692" s="363"/>
      <c r="BD692" s="363"/>
      <c r="BE692" s="363"/>
      <c r="BF692" s="363"/>
      <c r="BG692" s="363"/>
      <c r="BH692" s="363"/>
      <c r="BI692" s="363"/>
      <c r="BJ692" s="363"/>
    </row>
    <row r="693" spans="6:62" ht="93" customHeight="1" x14ac:dyDescent="0.3">
      <c r="F693" s="399"/>
      <c r="G693" s="400"/>
      <c r="H693" s="400"/>
      <c r="I693" s="400"/>
      <c r="J693" s="400"/>
      <c r="K693" s="400"/>
      <c r="L693" s="400"/>
      <c r="M693" s="400"/>
      <c r="N693" s="400"/>
      <c r="U693" s="401"/>
      <c r="V693" s="647"/>
      <c r="W693" s="402"/>
      <c r="X693" s="402"/>
      <c r="Y693" s="402"/>
      <c r="Z693" s="402"/>
      <c r="AA693" s="402"/>
      <c r="AB693" s="402"/>
      <c r="AC693" s="402"/>
      <c r="AD693" s="402"/>
      <c r="AE693" s="402"/>
      <c r="AF693" s="402"/>
      <c r="AG693" s="402"/>
      <c r="AH693" s="402"/>
      <c r="AI693" s="402"/>
      <c r="AJ693" s="402"/>
      <c r="AK693" s="402"/>
      <c r="AL693" s="403"/>
      <c r="AM693" s="648"/>
      <c r="AN693" s="648"/>
      <c r="AO693" s="648"/>
      <c r="AP693" s="648"/>
      <c r="AQ693" s="648"/>
      <c r="AR693" s="648"/>
      <c r="AS693" s="648"/>
      <c r="AT693" s="648"/>
      <c r="AU693" s="648"/>
      <c r="AV693" s="648"/>
      <c r="AW693" s="648"/>
      <c r="AX693" s="648"/>
      <c r="AY693" s="403"/>
      <c r="AZ693" s="404"/>
      <c r="BA693" s="363"/>
      <c r="BB693" s="363"/>
      <c r="BC693" s="363"/>
      <c r="BD693" s="363"/>
      <c r="BE693" s="363"/>
      <c r="BF693" s="363"/>
      <c r="BG693" s="363"/>
      <c r="BH693" s="363"/>
      <c r="BI693" s="363"/>
      <c r="BJ693" s="363"/>
    </row>
    <row r="694" spans="6:62" ht="93" customHeight="1" x14ac:dyDescent="0.3">
      <c r="F694" s="399"/>
      <c r="G694" s="400"/>
      <c r="H694" s="400"/>
      <c r="I694" s="400"/>
      <c r="J694" s="400"/>
      <c r="K694" s="400"/>
      <c r="L694" s="400"/>
      <c r="M694" s="400"/>
      <c r="N694" s="400"/>
      <c r="U694" s="401"/>
      <c r="V694" s="647"/>
      <c r="W694" s="402"/>
      <c r="X694" s="402"/>
      <c r="Y694" s="402"/>
      <c r="Z694" s="402"/>
      <c r="AA694" s="402"/>
      <c r="AB694" s="402"/>
      <c r="AC694" s="402"/>
      <c r="AD694" s="402"/>
      <c r="AE694" s="402"/>
      <c r="AF694" s="402"/>
      <c r="AG694" s="402"/>
      <c r="AH694" s="402"/>
      <c r="AI694" s="402"/>
      <c r="AJ694" s="402"/>
      <c r="AK694" s="402"/>
      <c r="AL694" s="403"/>
      <c r="AM694" s="648"/>
      <c r="AN694" s="648"/>
      <c r="AO694" s="648"/>
      <c r="AP694" s="648"/>
      <c r="AQ694" s="648"/>
      <c r="AR694" s="648"/>
      <c r="AS694" s="648"/>
      <c r="AT694" s="648"/>
      <c r="AU694" s="648"/>
      <c r="AV694" s="648"/>
      <c r="AW694" s="648"/>
      <c r="AX694" s="648"/>
      <c r="AY694" s="403"/>
      <c r="AZ694" s="404"/>
      <c r="BA694" s="363"/>
      <c r="BB694" s="363"/>
      <c r="BC694" s="363"/>
      <c r="BD694" s="363"/>
      <c r="BE694" s="363"/>
      <c r="BF694" s="363"/>
      <c r="BG694" s="363"/>
      <c r="BH694" s="363"/>
      <c r="BI694" s="363"/>
      <c r="BJ694" s="363"/>
    </row>
    <row r="695" spans="6:62" ht="93" customHeight="1" x14ac:dyDescent="0.3">
      <c r="F695" s="399"/>
      <c r="G695" s="400"/>
      <c r="H695" s="400"/>
      <c r="I695" s="400"/>
      <c r="J695" s="400"/>
      <c r="K695" s="400"/>
      <c r="L695" s="400"/>
      <c r="M695" s="400"/>
      <c r="N695" s="400"/>
      <c r="U695" s="401"/>
      <c r="V695" s="647"/>
      <c r="W695" s="402"/>
      <c r="X695" s="402"/>
      <c r="Y695" s="402"/>
      <c r="Z695" s="402"/>
      <c r="AA695" s="402"/>
      <c r="AB695" s="402"/>
      <c r="AC695" s="402"/>
      <c r="AD695" s="402"/>
      <c r="AE695" s="402"/>
      <c r="AF695" s="402"/>
      <c r="AG695" s="402"/>
      <c r="AH695" s="402"/>
      <c r="AI695" s="402"/>
      <c r="AJ695" s="402"/>
      <c r="AK695" s="402"/>
      <c r="AL695" s="403"/>
      <c r="AM695" s="648"/>
      <c r="AN695" s="648"/>
      <c r="AO695" s="648"/>
      <c r="AP695" s="648"/>
      <c r="AQ695" s="648"/>
      <c r="AR695" s="648"/>
      <c r="AS695" s="648"/>
      <c r="AT695" s="648"/>
      <c r="AU695" s="648"/>
      <c r="AV695" s="648"/>
      <c r="AW695" s="648"/>
      <c r="AX695" s="648"/>
      <c r="AY695" s="403"/>
      <c r="AZ695" s="404"/>
      <c r="BA695" s="363"/>
      <c r="BB695" s="363"/>
      <c r="BC695" s="363"/>
      <c r="BD695" s="363"/>
      <c r="BE695" s="363"/>
      <c r="BF695" s="363"/>
      <c r="BG695" s="363"/>
      <c r="BH695" s="363"/>
      <c r="BI695" s="363"/>
      <c r="BJ695" s="363"/>
    </row>
    <row r="696" spans="6:62" ht="93" customHeight="1" x14ac:dyDescent="0.3">
      <c r="F696" s="399"/>
      <c r="G696" s="400"/>
      <c r="H696" s="400"/>
      <c r="I696" s="400"/>
      <c r="J696" s="400"/>
      <c r="K696" s="400"/>
      <c r="L696" s="400"/>
      <c r="M696" s="400"/>
      <c r="N696" s="400"/>
      <c r="U696" s="401"/>
      <c r="V696" s="647"/>
      <c r="W696" s="402"/>
      <c r="X696" s="402"/>
      <c r="Y696" s="402"/>
      <c r="Z696" s="402"/>
      <c r="AA696" s="402"/>
      <c r="AB696" s="402"/>
      <c r="AC696" s="402"/>
      <c r="AD696" s="402"/>
      <c r="AE696" s="402"/>
      <c r="AF696" s="402"/>
      <c r="AG696" s="402"/>
      <c r="AH696" s="402"/>
      <c r="AI696" s="402"/>
      <c r="AJ696" s="402"/>
      <c r="AK696" s="402"/>
      <c r="AL696" s="403"/>
      <c r="AM696" s="648"/>
      <c r="AN696" s="648"/>
      <c r="AO696" s="648"/>
      <c r="AP696" s="648"/>
      <c r="AQ696" s="648"/>
      <c r="AR696" s="648"/>
      <c r="AS696" s="648"/>
      <c r="AT696" s="648"/>
      <c r="AU696" s="648"/>
      <c r="AV696" s="648"/>
      <c r="AW696" s="648"/>
      <c r="AX696" s="648"/>
      <c r="AY696" s="403"/>
      <c r="AZ696" s="404"/>
      <c r="BA696" s="363"/>
      <c r="BB696" s="363"/>
      <c r="BC696" s="363"/>
      <c r="BD696" s="363"/>
      <c r="BE696" s="363"/>
      <c r="BF696" s="363"/>
      <c r="BG696" s="363"/>
      <c r="BH696" s="363"/>
      <c r="BI696" s="363"/>
      <c r="BJ696" s="363"/>
    </row>
    <row r="697" spans="6:62" ht="93" customHeight="1" x14ac:dyDescent="0.3">
      <c r="F697" s="399"/>
      <c r="G697" s="400"/>
      <c r="H697" s="400"/>
      <c r="I697" s="400"/>
      <c r="J697" s="400"/>
      <c r="K697" s="400"/>
      <c r="L697" s="400"/>
      <c r="M697" s="400"/>
      <c r="N697" s="400"/>
      <c r="U697" s="401"/>
      <c r="V697" s="647"/>
      <c r="W697" s="402"/>
      <c r="X697" s="402"/>
      <c r="Y697" s="402"/>
      <c r="Z697" s="402"/>
      <c r="AA697" s="402"/>
      <c r="AB697" s="402"/>
      <c r="AC697" s="402"/>
      <c r="AD697" s="402"/>
      <c r="AE697" s="402"/>
      <c r="AF697" s="402"/>
      <c r="AG697" s="402"/>
      <c r="AH697" s="402"/>
      <c r="AI697" s="402"/>
      <c r="AJ697" s="402"/>
      <c r="AK697" s="402"/>
      <c r="AL697" s="403"/>
      <c r="AM697" s="648"/>
      <c r="AN697" s="648"/>
      <c r="AO697" s="648"/>
      <c r="AP697" s="648"/>
      <c r="AQ697" s="648"/>
      <c r="AR697" s="648"/>
      <c r="AS697" s="648"/>
      <c r="AT697" s="648"/>
      <c r="AU697" s="648"/>
      <c r="AV697" s="648"/>
      <c r="AW697" s="648"/>
      <c r="AX697" s="648"/>
      <c r="AY697" s="403"/>
      <c r="AZ697" s="404"/>
      <c r="BA697" s="363"/>
      <c r="BB697" s="363"/>
      <c r="BC697" s="363"/>
      <c r="BD697" s="363"/>
      <c r="BE697" s="363"/>
      <c r="BF697" s="363"/>
      <c r="BG697" s="363"/>
      <c r="BH697" s="363"/>
      <c r="BI697" s="363"/>
      <c r="BJ697" s="363"/>
    </row>
    <row r="698" spans="6:62" ht="93" customHeight="1" x14ac:dyDescent="0.3">
      <c r="F698" s="399"/>
      <c r="G698" s="400"/>
      <c r="H698" s="400"/>
      <c r="I698" s="400"/>
      <c r="J698" s="400"/>
      <c r="K698" s="400"/>
      <c r="L698" s="400"/>
      <c r="M698" s="400"/>
      <c r="N698" s="400"/>
      <c r="U698" s="401"/>
      <c r="V698" s="647"/>
      <c r="W698" s="402"/>
      <c r="X698" s="402"/>
      <c r="Y698" s="402"/>
      <c r="Z698" s="402"/>
      <c r="AA698" s="402"/>
      <c r="AB698" s="402"/>
      <c r="AC698" s="402"/>
      <c r="AD698" s="402"/>
      <c r="AE698" s="402"/>
      <c r="AF698" s="402"/>
      <c r="AG698" s="402"/>
      <c r="AH698" s="402"/>
      <c r="AI698" s="402"/>
      <c r="AJ698" s="402"/>
      <c r="AK698" s="402"/>
      <c r="AL698" s="403"/>
      <c r="AM698" s="648"/>
      <c r="AN698" s="648"/>
      <c r="AO698" s="648"/>
      <c r="AP698" s="648"/>
      <c r="AQ698" s="648"/>
      <c r="AR698" s="648"/>
      <c r="AS698" s="648"/>
      <c r="AT698" s="648"/>
      <c r="AU698" s="648"/>
      <c r="AV698" s="648"/>
      <c r="AW698" s="648"/>
      <c r="AX698" s="648"/>
      <c r="AY698" s="403"/>
      <c r="AZ698" s="404"/>
      <c r="BA698" s="363"/>
      <c r="BB698" s="363"/>
      <c r="BC698" s="363"/>
      <c r="BD698" s="363"/>
      <c r="BE698" s="363"/>
      <c r="BF698" s="363"/>
      <c r="BG698" s="363"/>
      <c r="BH698" s="363"/>
      <c r="BI698" s="363"/>
      <c r="BJ698" s="363"/>
    </row>
    <row r="699" spans="6:62" ht="93" customHeight="1" x14ac:dyDescent="0.3">
      <c r="F699" s="399"/>
      <c r="G699" s="400"/>
      <c r="H699" s="400"/>
      <c r="I699" s="400"/>
      <c r="J699" s="400"/>
      <c r="K699" s="400"/>
      <c r="L699" s="400"/>
      <c r="M699" s="400"/>
      <c r="N699" s="400"/>
      <c r="U699" s="401"/>
      <c r="V699" s="647"/>
      <c r="W699" s="402"/>
      <c r="X699" s="402"/>
      <c r="Y699" s="402"/>
      <c r="Z699" s="402"/>
      <c r="AA699" s="402"/>
      <c r="AB699" s="402"/>
      <c r="AC699" s="402"/>
      <c r="AD699" s="402"/>
      <c r="AE699" s="402"/>
      <c r="AF699" s="402"/>
      <c r="AG699" s="402"/>
      <c r="AH699" s="402"/>
      <c r="AI699" s="402"/>
      <c r="AJ699" s="402"/>
      <c r="AK699" s="402"/>
      <c r="AL699" s="403"/>
      <c r="AM699" s="648"/>
      <c r="AN699" s="648"/>
      <c r="AO699" s="648"/>
      <c r="AP699" s="648"/>
      <c r="AQ699" s="648"/>
      <c r="AR699" s="648"/>
      <c r="AS699" s="648"/>
      <c r="AT699" s="648"/>
      <c r="AU699" s="648"/>
      <c r="AV699" s="648"/>
      <c r="AW699" s="648"/>
      <c r="AX699" s="648"/>
      <c r="AY699" s="403"/>
      <c r="AZ699" s="404"/>
      <c r="BA699" s="363"/>
      <c r="BB699" s="363"/>
      <c r="BC699" s="363"/>
      <c r="BD699" s="363"/>
      <c r="BE699" s="363"/>
      <c r="BF699" s="363"/>
      <c r="BG699" s="363"/>
      <c r="BH699" s="363"/>
      <c r="BI699" s="363"/>
      <c r="BJ699" s="363"/>
    </row>
    <row r="700" spans="6:62" ht="93" customHeight="1" x14ac:dyDescent="0.3">
      <c r="F700" s="399"/>
      <c r="G700" s="400"/>
      <c r="H700" s="400"/>
      <c r="I700" s="400"/>
      <c r="J700" s="400"/>
      <c r="K700" s="400"/>
      <c r="L700" s="400"/>
      <c r="M700" s="400"/>
      <c r="N700" s="400"/>
      <c r="U700" s="401"/>
      <c r="V700" s="647"/>
      <c r="W700" s="402"/>
      <c r="X700" s="402"/>
      <c r="Y700" s="402"/>
      <c r="Z700" s="402"/>
      <c r="AA700" s="402"/>
      <c r="AB700" s="402"/>
      <c r="AC700" s="402"/>
      <c r="AD700" s="402"/>
      <c r="AE700" s="402"/>
      <c r="AF700" s="402"/>
      <c r="AG700" s="402"/>
      <c r="AH700" s="402"/>
      <c r="AI700" s="402"/>
      <c r="AJ700" s="402"/>
      <c r="AK700" s="402"/>
      <c r="AL700" s="403"/>
      <c r="AM700" s="648"/>
      <c r="AN700" s="648"/>
      <c r="AO700" s="648"/>
      <c r="AP700" s="648"/>
      <c r="AQ700" s="648"/>
      <c r="AR700" s="648"/>
      <c r="AS700" s="648"/>
      <c r="AT700" s="648"/>
      <c r="AU700" s="648"/>
      <c r="AV700" s="648"/>
      <c r="AW700" s="648"/>
      <c r="AX700" s="648"/>
      <c r="AY700" s="403"/>
      <c r="AZ700" s="404"/>
      <c r="BA700" s="363"/>
      <c r="BB700" s="363"/>
      <c r="BC700" s="363"/>
      <c r="BD700" s="363"/>
      <c r="BE700" s="363"/>
      <c r="BF700" s="363"/>
      <c r="BG700" s="363"/>
      <c r="BH700" s="363"/>
      <c r="BI700" s="363"/>
      <c r="BJ700" s="363"/>
    </row>
    <row r="701" spans="6:62" ht="93" customHeight="1" x14ac:dyDescent="0.3">
      <c r="F701" s="399"/>
      <c r="G701" s="400"/>
      <c r="H701" s="400"/>
      <c r="I701" s="400"/>
      <c r="J701" s="400"/>
      <c r="K701" s="400"/>
      <c r="L701" s="400"/>
      <c r="M701" s="400"/>
      <c r="N701" s="400"/>
      <c r="U701" s="401"/>
      <c r="V701" s="647"/>
      <c r="W701" s="402"/>
      <c r="X701" s="402"/>
      <c r="Y701" s="402"/>
      <c r="Z701" s="402"/>
      <c r="AA701" s="402"/>
      <c r="AB701" s="402"/>
      <c r="AC701" s="402"/>
      <c r="AD701" s="402"/>
      <c r="AE701" s="402"/>
      <c r="AF701" s="402"/>
      <c r="AG701" s="402"/>
      <c r="AH701" s="402"/>
      <c r="AI701" s="402"/>
      <c r="AJ701" s="402"/>
      <c r="AK701" s="402"/>
      <c r="AL701" s="403"/>
      <c r="AM701" s="648"/>
      <c r="AN701" s="648"/>
      <c r="AO701" s="648"/>
      <c r="AP701" s="648"/>
      <c r="AQ701" s="648"/>
      <c r="AR701" s="648"/>
      <c r="AS701" s="648"/>
      <c r="AT701" s="648"/>
      <c r="AU701" s="648"/>
      <c r="AV701" s="648"/>
      <c r="AW701" s="648"/>
      <c r="AX701" s="648"/>
      <c r="AY701" s="403"/>
      <c r="AZ701" s="404"/>
      <c r="BA701" s="363"/>
      <c r="BB701" s="363"/>
      <c r="BC701" s="363"/>
      <c r="BD701" s="363"/>
      <c r="BE701" s="363"/>
      <c r="BF701" s="363"/>
      <c r="BG701" s="363"/>
      <c r="BH701" s="363"/>
      <c r="BI701" s="363"/>
      <c r="BJ701" s="363"/>
    </row>
    <row r="702" spans="6:62" ht="93" customHeight="1" x14ac:dyDescent="0.3">
      <c r="F702" s="399"/>
      <c r="G702" s="400"/>
      <c r="H702" s="400"/>
      <c r="I702" s="400"/>
      <c r="J702" s="400"/>
      <c r="K702" s="400"/>
      <c r="L702" s="400"/>
      <c r="M702" s="400"/>
      <c r="N702" s="400"/>
      <c r="U702" s="401"/>
      <c r="V702" s="647"/>
      <c r="W702" s="402"/>
      <c r="X702" s="402"/>
      <c r="Y702" s="402"/>
      <c r="Z702" s="402"/>
      <c r="AA702" s="402"/>
      <c r="AB702" s="402"/>
      <c r="AC702" s="402"/>
      <c r="AD702" s="402"/>
      <c r="AE702" s="402"/>
      <c r="AF702" s="402"/>
      <c r="AG702" s="402"/>
      <c r="AH702" s="402"/>
      <c r="AI702" s="402"/>
      <c r="AJ702" s="402"/>
      <c r="AK702" s="402"/>
      <c r="AL702" s="403"/>
      <c r="AM702" s="648"/>
      <c r="AN702" s="648"/>
      <c r="AO702" s="648"/>
      <c r="AP702" s="648"/>
      <c r="AQ702" s="648"/>
      <c r="AR702" s="648"/>
      <c r="AS702" s="648"/>
      <c r="AT702" s="648"/>
      <c r="AU702" s="648"/>
      <c r="AV702" s="648"/>
      <c r="AW702" s="648"/>
      <c r="AX702" s="648"/>
      <c r="AY702" s="403"/>
      <c r="AZ702" s="404"/>
      <c r="BA702" s="363"/>
      <c r="BB702" s="363"/>
      <c r="BC702" s="363"/>
      <c r="BD702" s="363"/>
      <c r="BE702" s="363"/>
      <c r="BF702" s="363"/>
      <c r="BG702" s="363"/>
      <c r="BH702" s="363"/>
      <c r="BI702" s="363"/>
      <c r="BJ702" s="363"/>
    </row>
    <row r="703" spans="6:62" ht="93" customHeight="1" x14ac:dyDescent="0.3">
      <c r="F703" s="399"/>
      <c r="G703" s="400"/>
      <c r="H703" s="400"/>
      <c r="I703" s="400"/>
      <c r="J703" s="400"/>
      <c r="K703" s="400"/>
      <c r="L703" s="400"/>
      <c r="M703" s="400"/>
      <c r="N703" s="400"/>
      <c r="U703" s="401"/>
      <c r="V703" s="647"/>
      <c r="W703" s="402"/>
      <c r="X703" s="402"/>
      <c r="Y703" s="402"/>
      <c r="Z703" s="402"/>
      <c r="AA703" s="402"/>
      <c r="AB703" s="402"/>
      <c r="AC703" s="402"/>
      <c r="AD703" s="402"/>
      <c r="AE703" s="402"/>
      <c r="AF703" s="402"/>
      <c r="AG703" s="402"/>
      <c r="AH703" s="402"/>
      <c r="AI703" s="402"/>
      <c r="AJ703" s="402"/>
      <c r="AK703" s="402"/>
      <c r="AL703" s="403"/>
      <c r="AM703" s="648"/>
      <c r="AN703" s="648"/>
      <c r="AO703" s="648"/>
      <c r="AP703" s="648"/>
      <c r="AQ703" s="648"/>
      <c r="AR703" s="648"/>
      <c r="AS703" s="648"/>
      <c r="AT703" s="648"/>
      <c r="AU703" s="648"/>
      <c r="AV703" s="648"/>
      <c r="AW703" s="648"/>
      <c r="AX703" s="648"/>
      <c r="AY703" s="403"/>
      <c r="AZ703" s="404"/>
      <c r="BA703" s="363"/>
      <c r="BB703" s="363"/>
      <c r="BC703" s="363"/>
      <c r="BD703" s="363"/>
      <c r="BE703" s="363"/>
      <c r="BF703" s="363"/>
      <c r="BG703" s="363"/>
      <c r="BH703" s="363"/>
      <c r="BI703" s="363"/>
      <c r="BJ703" s="363"/>
    </row>
    <row r="704" spans="6:62" ht="93" customHeight="1" x14ac:dyDescent="0.3">
      <c r="F704" s="399"/>
      <c r="G704" s="400"/>
      <c r="H704" s="400"/>
      <c r="I704" s="400"/>
      <c r="J704" s="400"/>
      <c r="K704" s="400"/>
      <c r="L704" s="400"/>
      <c r="M704" s="400"/>
      <c r="N704" s="400"/>
      <c r="U704" s="401"/>
      <c r="V704" s="647"/>
      <c r="W704" s="402"/>
      <c r="X704" s="402"/>
      <c r="Y704" s="402"/>
      <c r="Z704" s="402"/>
      <c r="AA704" s="402"/>
      <c r="AB704" s="402"/>
      <c r="AC704" s="402"/>
      <c r="AD704" s="402"/>
      <c r="AE704" s="402"/>
      <c r="AF704" s="402"/>
      <c r="AG704" s="402"/>
      <c r="AH704" s="402"/>
      <c r="AI704" s="402"/>
      <c r="AJ704" s="402"/>
      <c r="AK704" s="402"/>
      <c r="AL704" s="403"/>
      <c r="AM704" s="648"/>
      <c r="AN704" s="648"/>
      <c r="AO704" s="648"/>
      <c r="AP704" s="648"/>
      <c r="AQ704" s="648"/>
      <c r="AR704" s="648"/>
      <c r="AS704" s="648"/>
      <c r="AT704" s="648"/>
      <c r="AU704" s="648"/>
      <c r="AV704" s="648"/>
      <c r="AW704" s="648"/>
      <c r="AX704" s="648"/>
      <c r="AY704" s="403"/>
      <c r="AZ704" s="404"/>
      <c r="BA704" s="363"/>
      <c r="BB704" s="363"/>
      <c r="BC704" s="363"/>
      <c r="BD704" s="363"/>
      <c r="BE704" s="363"/>
      <c r="BF704" s="363"/>
      <c r="BG704" s="363"/>
      <c r="BH704" s="363"/>
      <c r="BI704" s="363"/>
      <c r="BJ704" s="363"/>
    </row>
    <row r="705" spans="6:62" ht="93" customHeight="1" x14ac:dyDescent="0.3">
      <c r="F705" s="399"/>
      <c r="G705" s="400"/>
      <c r="H705" s="400"/>
      <c r="I705" s="400"/>
      <c r="J705" s="400"/>
      <c r="K705" s="400"/>
      <c r="L705" s="400"/>
      <c r="M705" s="400"/>
      <c r="N705" s="400"/>
      <c r="U705" s="401"/>
      <c r="V705" s="647"/>
      <c r="W705" s="402"/>
      <c r="X705" s="402"/>
      <c r="Y705" s="402"/>
      <c r="Z705" s="402"/>
      <c r="AA705" s="402"/>
      <c r="AB705" s="402"/>
      <c r="AC705" s="402"/>
      <c r="AD705" s="402"/>
      <c r="AE705" s="402"/>
      <c r="AF705" s="402"/>
      <c r="AG705" s="402"/>
      <c r="AH705" s="402"/>
      <c r="AI705" s="402"/>
      <c r="AJ705" s="402"/>
      <c r="AK705" s="402"/>
      <c r="AL705" s="403"/>
      <c r="AM705" s="648"/>
      <c r="AN705" s="648"/>
      <c r="AO705" s="648"/>
      <c r="AP705" s="648"/>
      <c r="AQ705" s="648"/>
      <c r="AR705" s="648"/>
      <c r="AS705" s="648"/>
      <c r="AT705" s="648"/>
      <c r="AU705" s="648"/>
      <c r="AV705" s="648"/>
      <c r="AW705" s="648"/>
      <c r="AX705" s="648"/>
      <c r="AY705" s="403"/>
      <c r="AZ705" s="404"/>
      <c r="BA705" s="363"/>
      <c r="BB705" s="363"/>
      <c r="BC705" s="363"/>
      <c r="BD705" s="363"/>
      <c r="BE705" s="363"/>
      <c r="BF705" s="363"/>
      <c r="BG705" s="363"/>
      <c r="BH705" s="363"/>
      <c r="BI705" s="363"/>
      <c r="BJ705" s="363"/>
    </row>
    <row r="706" spans="6:62" ht="93" customHeight="1" x14ac:dyDescent="0.3">
      <c r="F706" s="399"/>
      <c r="G706" s="400"/>
      <c r="H706" s="400"/>
      <c r="I706" s="400"/>
      <c r="J706" s="400"/>
      <c r="K706" s="400"/>
      <c r="L706" s="400"/>
      <c r="M706" s="400"/>
      <c r="N706" s="400"/>
      <c r="U706" s="401"/>
      <c r="V706" s="647"/>
      <c r="W706" s="402"/>
      <c r="X706" s="402"/>
      <c r="Y706" s="402"/>
      <c r="Z706" s="402"/>
      <c r="AA706" s="402"/>
      <c r="AB706" s="402"/>
      <c r="AC706" s="402"/>
      <c r="AD706" s="402"/>
      <c r="AE706" s="402"/>
      <c r="AF706" s="402"/>
      <c r="AG706" s="402"/>
      <c r="AH706" s="402"/>
      <c r="AI706" s="402"/>
      <c r="AJ706" s="402"/>
      <c r="AK706" s="402"/>
      <c r="AL706" s="403"/>
      <c r="AM706" s="648"/>
      <c r="AN706" s="648"/>
      <c r="AO706" s="648"/>
      <c r="AP706" s="648"/>
      <c r="AQ706" s="648"/>
      <c r="AR706" s="648"/>
      <c r="AS706" s="648"/>
      <c r="AT706" s="648"/>
      <c r="AU706" s="648"/>
      <c r="AV706" s="648"/>
      <c r="AW706" s="648"/>
      <c r="AX706" s="648"/>
      <c r="AY706" s="403"/>
      <c r="AZ706" s="404"/>
      <c r="BA706" s="363"/>
      <c r="BB706" s="363"/>
      <c r="BC706" s="363"/>
      <c r="BD706" s="363"/>
      <c r="BE706" s="363"/>
      <c r="BF706" s="363"/>
      <c r="BG706" s="363"/>
      <c r="BH706" s="363"/>
      <c r="BI706" s="363"/>
      <c r="BJ706" s="363"/>
    </row>
    <row r="707" spans="6:62" ht="93" customHeight="1" x14ac:dyDescent="0.3">
      <c r="F707" s="399"/>
      <c r="G707" s="400"/>
      <c r="H707" s="400"/>
      <c r="I707" s="400"/>
      <c r="J707" s="400"/>
      <c r="K707" s="400"/>
      <c r="L707" s="400"/>
      <c r="M707" s="400"/>
      <c r="N707" s="400"/>
      <c r="U707" s="401"/>
      <c r="V707" s="647"/>
      <c r="W707" s="402"/>
      <c r="X707" s="402"/>
      <c r="Y707" s="402"/>
      <c r="Z707" s="402"/>
      <c r="AA707" s="402"/>
      <c r="AB707" s="402"/>
      <c r="AC707" s="402"/>
      <c r="AD707" s="402"/>
      <c r="AE707" s="402"/>
      <c r="AF707" s="402"/>
      <c r="AG707" s="402"/>
      <c r="AH707" s="402"/>
      <c r="AI707" s="402"/>
      <c r="AJ707" s="402"/>
      <c r="AK707" s="402"/>
      <c r="AL707" s="403"/>
      <c r="AM707" s="648"/>
      <c r="AN707" s="648"/>
      <c r="AO707" s="648"/>
      <c r="AP707" s="648"/>
      <c r="AQ707" s="648"/>
      <c r="AR707" s="648"/>
      <c r="AS707" s="648"/>
      <c r="AT707" s="648"/>
      <c r="AU707" s="648"/>
      <c r="AV707" s="648"/>
      <c r="AW707" s="648"/>
      <c r="AX707" s="648"/>
      <c r="AY707" s="403"/>
      <c r="AZ707" s="404"/>
      <c r="BA707" s="363"/>
      <c r="BB707" s="363"/>
      <c r="BC707" s="363"/>
      <c r="BD707" s="363"/>
      <c r="BE707" s="363"/>
      <c r="BF707" s="363"/>
      <c r="BG707" s="363"/>
      <c r="BH707" s="363"/>
      <c r="BI707" s="363"/>
      <c r="BJ707" s="363"/>
    </row>
    <row r="708" spans="6:62" ht="93" customHeight="1" x14ac:dyDescent="0.3">
      <c r="F708" s="399"/>
      <c r="G708" s="400"/>
      <c r="H708" s="400"/>
      <c r="I708" s="400"/>
      <c r="J708" s="400"/>
      <c r="K708" s="400"/>
      <c r="L708" s="400"/>
      <c r="M708" s="400"/>
      <c r="N708" s="400"/>
      <c r="U708" s="401"/>
      <c r="V708" s="647"/>
      <c r="W708" s="402"/>
      <c r="X708" s="402"/>
      <c r="Y708" s="402"/>
      <c r="Z708" s="402"/>
      <c r="AA708" s="402"/>
      <c r="AB708" s="402"/>
      <c r="AC708" s="402"/>
      <c r="AD708" s="402"/>
      <c r="AE708" s="402"/>
      <c r="AF708" s="402"/>
      <c r="AG708" s="402"/>
      <c r="AH708" s="402"/>
      <c r="AI708" s="402"/>
      <c r="AJ708" s="402"/>
      <c r="AK708" s="402"/>
      <c r="AL708" s="403"/>
      <c r="AM708" s="648"/>
      <c r="AN708" s="648"/>
      <c r="AO708" s="648"/>
      <c r="AP708" s="648"/>
      <c r="AQ708" s="648"/>
      <c r="AR708" s="648"/>
      <c r="AS708" s="648"/>
      <c r="AT708" s="648"/>
      <c r="AU708" s="648"/>
      <c r="AV708" s="648"/>
      <c r="AW708" s="648"/>
      <c r="AX708" s="648"/>
      <c r="AY708" s="403"/>
      <c r="AZ708" s="404"/>
      <c r="BA708" s="363"/>
      <c r="BB708" s="363"/>
      <c r="BC708" s="363"/>
      <c r="BD708" s="363"/>
      <c r="BE708" s="363"/>
      <c r="BF708" s="363"/>
      <c r="BG708" s="363"/>
      <c r="BH708" s="363"/>
      <c r="BI708" s="363"/>
      <c r="BJ708" s="363"/>
    </row>
    <row r="709" spans="6:62" ht="93" customHeight="1" x14ac:dyDescent="0.3">
      <c r="F709" s="399"/>
      <c r="G709" s="400"/>
      <c r="H709" s="400"/>
      <c r="I709" s="400"/>
      <c r="J709" s="400"/>
      <c r="K709" s="400"/>
      <c r="L709" s="400"/>
      <c r="M709" s="400"/>
      <c r="N709" s="400"/>
      <c r="U709" s="401"/>
      <c r="V709" s="647"/>
      <c r="W709" s="402"/>
      <c r="X709" s="402"/>
      <c r="Y709" s="402"/>
      <c r="Z709" s="402"/>
      <c r="AA709" s="402"/>
      <c r="AB709" s="402"/>
      <c r="AC709" s="402"/>
      <c r="AD709" s="402"/>
      <c r="AE709" s="402"/>
      <c r="AF709" s="402"/>
      <c r="AG709" s="402"/>
      <c r="AH709" s="402"/>
      <c r="AI709" s="402"/>
      <c r="AJ709" s="402"/>
      <c r="AK709" s="402"/>
      <c r="AL709" s="403"/>
      <c r="AM709" s="648"/>
      <c r="AN709" s="648"/>
      <c r="AO709" s="648"/>
      <c r="AP709" s="648"/>
      <c r="AQ709" s="648"/>
      <c r="AR709" s="648"/>
      <c r="AS709" s="648"/>
      <c r="AT709" s="648"/>
      <c r="AU709" s="648"/>
      <c r="AV709" s="648"/>
      <c r="AW709" s="648"/>
      <c r="AX709" s="648"/>
      <c r="AY709" s="403"/>
      <c r="AZ709" s="404"/>
      <c r="BA709" s="363"/>
      <c r="BB709" s="363"/>
      <c r="BC709" s="363"/>
      <c r="BD709" s="363"/>
      <c r="BE709" s="363"/>
      <c r="BF709" s="363"/>
      <c r="BG709" s="363"/>
      <c r="BH709" s="363"/>
      <c r="BI709" s="363"/>
      <c r="BJ709" s="363"/>
    </row>
    <row r="710" spans="6:62" ht="93" customHeight="1" x14ac:dyDescent="0.3">
      <c r="F710" s="399"/>
      <c r="G710" s="400"/>
      <c r="H710" s="400"/>
      <c r="I710" s="400"/>
      <c r="J710" s="400"/>
      <c r="K710" s="400"/>
      <c r="L710" s="400"/>
      <c r="M710" s="400"/>
      <c r="N710" s="400"/>
      <c r="U710" s="401"/>
      <c r="V710" s="647"/>
      <c r="W710" s="402"/>
      <c r="X710" s="402"/>
      <c r="Y710" s="402"/>
      <c r="Z710" s="402"/>
      <c r="AA710" s="402"/>
      <c r="AB710" s="402"/>
      <c r="AC710" s="402"/>
      <c r="AD710" s="402"/>
      <c r="AE710" s="402"/>
      <c r="AF710" s="402"/>
      <c r="AG710" s="402"/>
      <c r="AH710" s="402"/>
      <c r="AI710" s="402"/>
      <c r="AJ710" s="402"/>
      <c r="AK710" s="402"/>
      <c r="AL710" s="403"/>
      <c r="AM710" s="648"/>
      <c r="AN710" s="648"/>
      <c r="AO710" s="648"/>
      <c r="AP710" s="648"/>
      <c r="AQ710" s="648"/>
      <c r="AR710" s="648"/>
      <c r="AS710" s="648"/>
      <c r="AT710" s="648"/>
      <c r="AU710" s="648"/>
      <c r="AV710" s="648"/>
      <c r="AW710" s="648"/>
      <c r="AX710" s="648"/>
      <c r="AY710" s="403"/>
      <c r="AZ710" s="404"/>
      <c r="BA710" s="363"/>
      <c r="BB710" s="363"/>
      <c r="BC710" s="363"/>
      <c r="BD710" s="363"/>
      <c r="BE710" s="363"/>
      <c r="BF710" s="363"/>
      <c r="BG710" s="363"/>
      <c r="BH710" s="363"/>
      <c r="BI710" s="363"/>
      <c r="BJ710" s="363"/>
    </row>
    <row r="711" spans="6:62" ht="93" customHeight="1" x14ac:dyDescent="0.3">
      <c r="F711" s="399"/>
      <c r="G711" s="400"/>
      <c r="H711" s="400"/>
      <c r="I711" s="400"/>
      <c r="J711" s="400"/>
      <c r="K711" s="400"/>
      <c r="L711" s="400"/>
      <c r="M711" s="400"/>
      <c r="N711" s="400"/>
      <c r="U711" s="401"/>
      <c r="V711" s="647"/>
      <c r="W711" s="402"/>
      <c r="X711" s="402"/>
      <c r="Y711" s="402"/>
      <c r="Z711" s="402"/>
      <c r="AA711" s="402"/>
      <c r="AB711" s="402"/>
      <c r="AC711" s="402"/>
      <c r="AD711" s="402"/>
      <c r="AE711" s="402"/>
      <c r="AF711" s="402"/>
      <c r="AG711" s="402"/>
      <c r="AH711" s="402"/>
      <c r="AI711" s="402"/>
      <c r="AJ711" s="402"/>
      <c r="AK711" s="402"/>
      <c r="AL711" s="403"/>
      <c r="AM711" s="648"/>
      <c r="AN711" s="648"/>
      <c r="AO711" s="648"/>
      <c r="AP711" s="648"/>
      <c r="AQ711" s="648"/>
      <c r="AR711" s="648"/>
      <c r="AS711" s="648"/>
      <c r="AT711" s="648"/>
      <c r="AU711" s="648"/>
      <c r="AV711" s="648"/>
      <c r="AW711" s="648"/>
      <c r="AX711" s="648"/>
      <c r="AY711" s="403"/>
      <c r="AZ711" s="404"/>
      <c r="BA711" s="363"/>
      <c r="BB711" s="363"/>
      <c r="BC711" s="363"/>
      <c r="BD711" s="363"/>
      <c r="BE711" s="363"/>
      <c r="BF711" s="363"/>
      <c r="BG711" s="363"/>
      <c r="BH711" s="363"/>
      <c r="BI711" s="363"/>
      <c r="BJ711" s="363"/>
    </row>
    <row r="712" spans="6:62" ht="93" customHeight="1" x14ac:dyDescent="0.3">
      <c r="F712" s="399"/>
      <c r="G712" s="400"/>
      <c r="H712" s="400"/>
      <c r="I712" s="400"/>
      <c r="J712" s="400"/>
      <c r="K712" s="400"/>
      <c r="L712" s="400"/>
      <c r="M712" s="400"/>
      <c r="N712" s="400"/>
      <c r="U712" s="401"/>
      <c r="V712" s="647"/>
      <c r="W712" s="402"/>
      <c r="X712" s="402"/>
      <c r="Y712" s="402"/>
      <c r="Z712" s="402"/>
      <c r="AA712" s="402"/>
      <c r="AB712" s="402"/>
      <c r="AC712" s="402"/>
      <c r="AD712" s="402"/>
      <c r="AE712" s="402"/>
      <c r="AF712" s="402"/>
      <c r="AG712" s="402"/>
      <c r="AH712" s="402"/>
      <c r="AI712" s="402"/>
      <c r="AJ712" s="402"/>
      <c r="AK712" s="402"/>
      <c r="AL712" s="403"/>
      <c r="AM712" s="648"/>
      <c r="AN712" s="648"/>
      <c r="AO712" s="648"/>
      <c r="AP712" s="648"/>
      <c r="AQ712" s="648"/>
      <c r="AR712" s="648"/>
      <c r="AS712" s="648"/>
      <c r="AT712" s="648"/>
      <c r="AU712" s="648"/>
      <c r="AV712" s="648"/>
      <c r="AW712" s="648"/>
      <c r="AX712" s="648"/>
      <c r="AY712" s="403"/>
      <c r="AZ712" s="404"/>
      <c r="BA712" s="363"/>
      <c r="BB712" s="363"/>
      <c r="BC712" s="363"/>
      <c r="BD712" s="363"/>
      <c r="BE712" s="363"/>
      <c r="BF712" s="363"/>
      <c r="BG712" s="363"/>
      <c r="BH712" s="363"/>
      <c r="BI712" s="363"/>
      <c r="BJ712" s="363"/>
    </row>
    <row r="713" spans="6:62" ht="93" customHeight="1" x14ac:dyDescent="0.3">
      <c r="F713" s="399"/>
      <c r="G713" s="400"/>
      <c r="H713" s="400"/>
      <c r="I713" s="400"/>
      <c r="J713" s="400"/>
      <c r="K713" s="400"/>
      <c r="L713" s="400"/>
      <c r="M713" s="400"/>
      <c r="N713" s="400"/>
      <c r="U713" s="401"/>
      <c r="V713" s="647"/>
      <c r="W713" s="402"/>
      <c r="X713" s="402"/>
      <c r="Y713" s="402"/>
      <c r="Z713" s="402"/>
      <c r="AA713" s="402"/>
      <c r="AB713" s="402"/>
      <c r="AC713" s="402"/>
      <c r="AD713" s="402"/>
      <c r="AE713" s="402"/>
      <c r="AF713" s="402"/>
      <c r="AG713" s="402"/>
      <c r="AH713" s="402"/>
      <c r="AI713" s="402"/>
      <c r="AJ713" s="402"/>
      <c r="AK713" s="402"/>
      <c r="AL713" s="403"/>
      <c r="AM713" s="648"/>
      <c r="AN713" s="648"/>
      <c r="AO713" s="648"/>
      <c r="AP713" s="648"/>
      <c r="AQ713" s="648"/>
      <c r="AR713" s="648"/>
      <c r="AS713" s="648"/>
      <c r="AT713" s="648"/>
      <c r="AU713" s="648"/>
      <c r="AV713" s="648"/>
      <c r="AW713" s="648"/>
      <c r="AX713" s="648"/>
      <c r="AY713" s="403"/>
      <c r="AZ713" s="404"/>
      <c r="BA713" s="363"/>
      <c r="BB713" s="363"/>
      <c r="BC713" s="363"/>
      <c r="BD713" s="363"/>
      <c r="BE713" s="363"/>
      <c r="BF713" s="363"/>
      <c r="BG713" s="363"/>
      <c r="BH713" s="363"/>
      <c r="BI713" s="363"/>
      <c r="BJ713" s="363"/>
    </row>
    <row r="714" spans="6:62" ht="93" customHeight="1" x14ac:dyDescent="0.3">
      <c r="F714" s="399"/>
      <c r="G714" s="400"/>
      <c r="H714" s="400"/>
      <c r="I714" s="400"/>
      <c r="J714" s="400"/>
      <c r="K714" s="400"/>
      <c r="L714" s="400"/>
      <c r="M714" s="400"/>
      <c r="N714" s="400"/>
      <c r="U714" s="401"/>
      <c r="V714" s="647"/>
      <c r="W714" s="402"/>
      <c r="X714" s="402"/>
      <c r="Y714" s="402"/>
      <c r="Z714" s="402"/>
      <c r="AA714" s="402"/>
      <c r="AB714" s="402"/>
      <c r="AC714" s="402"/>
      <c r="AD714" s="402"/>
      <c r="AE714" s="402"/>
      <c r="AF714" s="402"/>
      <c r="AG714" s="402"/>
      <c r="AH714" s="402"/>
      <c r="AI714" s="402"/>
      <c r="AJ714" s="402"/>
      <c r="AK714" s="402"/>
      <c r="AL714" s="403"/>
      <c r="AM714" s="648"/>
      <c r="AN714" s="648"/>
      <c r="AO714" s="648"/>
      <c r="AP714" s="648"/>
      <c r="AQ714" s="648"/>
      <c r="AR714" s="648"/>
      <c r="AS714" s="648"/>
      <c r="AT714" s="648"/>
      <c r="AU714" s="648"/>
      <c r="AV714" s="648"/>
      <c r="AW714" s="648"/>
      <c r="AX714" s="648"/>
      <c r="AY714" s="403"/>
      <c r="AZ714" s="404"/>
      <c r="BA714" s="363"/>
      <c r="BB714" s="363"/>
      <c r="BC714" s="363"/>
      <c r="BD714" s="363"/>
      <c r="BE714" s="363"/>
      <c r="BF714" s="363"/>
      <c r="BG714" s="363"/>
      <c r="BH714" s="363"/>
      <c r="BI714" s="363"/>
      <c r="BJ714" s="363"/>
    </row>
    <row r="715" spans="6:62" ht="93" customHeight="1" x14ac:dyDescent="0.3">
      <c r="F715" s="399"/>
      <c r="G715" s="400"/>
      <c r="H715" s="400"/>
      <c r="I715" s="400"/>
      <c r="J715" s="400"/>
      <c r="K715" s="400"/>
      <c r="L715" s="400"/>
      <c r="M715" s="400"/>
      <c r="N715" s="400"/>
      <c r="U715" s="401"/>
      <c r="V715" s="647"/>
      <c r="W715" s="402"/>
      <c r="X715" s="402"/>
      <c r="Y715" s="402"/>
      <c r="Z715" s="402"/>
      <c r="AA715" s="402"/>
      <c r="AB715" s="402"/>
      <c r="AC715" s="402"/>
      <c r="AD715" s="402"/>
      <c r="AE715" s="402"/>
      <c r="AF715" s="402"/>
      <c r="AG715" s="402"/>
      <c r="AH715" s="402"/>
      <c r="AI715" s="402"/>
      <c r="AJ715" s="402"/>
      <c r="AK715" s="402"/>
      <c r="AL715" s="403"/>
      <c r="AM715" s="648"/>
      <c r="AN715" s="648"/>
      <c r="AO715" s="648"/>
      <c r="AP715" s="648"/>
      <c r="AQ715" s="648"/>
      <c r="AR715" s="648"/>
      <c r="AS715" s="648"/>
      <c r="AT715" s="648"/>
      <c r="AU715" s="648"/>
      <c r="AV715" s="648"/>
      <c r="AW715" s="648"/>
      <c r="AX715" s="648"/>
      <c r="AY715" s="403"/>
      <c r="AZ715" s="404"/>
      <c r="BA715" s="363"/>
      <c r="BB715" s="363"/>
      <c r="BC715" s="363"/>
      <c r="BD715" s="363"/>
      <c r="BE715" s="363"/>
      <c r="BF715" s="363"/>
      <c r="BG715" s="363"/>
      <c r="BH715" s="363"/>
      <c r="BI715" s="363"/>
      <c r="BJ715" s="363"/>
    </row>
    <row r="716" spans="6:62" ht="93" customHeight="1" x14ac:dyDescent="0.3">
      <c r="F716" s="399"/>
      <c r="G716" s="400"/>
      <c r="H716" s="400"/>
      <c r="I716" s="400"/>
      <c r="J716" s="400"/>
      <c r="K716" s="400"/>
      <c r="L716" s="400"/>
      <c r="M716" s="400"/>
      <c r="N716" s="400"/>
      <c r="U716" s="401"/>
      <c r="V716" s="647"/>
      <c r="W716" s="402"/>
      <c r="X716" s="402"/>
      <c r="Y716" s="402"/>
      <c r="Z716" s="402"/>
      <c r="AA716" s="402"/>
      <c r="AB716" s="402"/>
      <c r="AC716" s="402"/>
      <c r="AD716" s="402"/>
      <c r="AE716" s="402"/>
      <c r="AF716" s="402"/>
      <c r="AG716" s="402"/>
      <c r="AH716" s="402"/>
      <c r="AI716" s="402"/>
      <c r="AJ716" s="402"/>
      <c r="AK716" s="402"/>
      <c r="AL716" s="403"/>
      <c r="AM716" s="648"/>
      <c r="AN716" s="648"/>
      <c r="AO716" s="648"/>
      <c r="AP716" s="648"/>
      <c r="AQ716" s="648"/>
      <c r="AR716" s="648"/>
      <c r="AS716" s="648"/>
      <c r="AT716" s="648"/>
      <c r="AU716" s="648"/>
      <c r="AV716" s="648"/>
      <c r="AW716" s="648"/>
      <c r="AX716" s="648"/>
      <c r="AY716" s="403"/>
      <c r="AZ716" s="404"/>
      <c r="BA716" s="363"/>
      <c r="BB716" s="363"/>
      <c r="BC716" s="363"/>
      <c r="BD716" s="363"/>
      <c r="BE716" s="363"/>
      <c r="BF716" s="363"/>
      <c r="BG716" s="363"/>
      <c r="BH716" s="363"/>
      <c r="BI716" s="363"/>
      <c r="BJ716" s="363"/>
    </row>
    <row r="717" spans="6:62" ht="93" customHeight="1" x14ac:dyDescent="0.3">
      <c r="F717" s="399"/>
      <c r="G717" s="400"/>
      <c r="H717" s="400"/>
      <c r="I717" s="400"/>
      <c r="J717" s="400"/>
      <c r="K717" s="400"/>
      <c r="L717" s="400"/>
      <c r="M717" s="400"/>
      <c r="N717" s="400"/>
      <c r="U717" s="401"/>
      <c r="V717" s="647"/>
      <c r="W717" s="402"/>
      <c r="X717" s="402"/>
      <c r="Y717" s="402"/>
      <c r="Z717" s="402"/>
      <c r="AA717" s="402"/>
      <c r="AB717" s="402"/>
      <c r="AC717" s="402"/>
      <c r="AD717" s="402"/>
      <c r="AE717" s="402"/>
      <c r="AF717" s="402"/>
      <c r="AG717" s="402"/>
      <c r="AH717" s="402"/>
      <c r="AI717" s="402"/>
      <c r="AJ717" s="402"/>
      <c r="AK717" s="402"/>
      <c r="AL717" s="403"/>
      <c r="AM717" s="648"/>
      <c r="AN717" s="648"/>
      <c r="AO717" s="648"/>
      <c r="AP717" s="648"/>
      <c r="AQ717" s="648"/>
      <c r="AR717" s="648"/>
      <c r="AS717" s="648"/>
      <c r="AT717" s="648"/>
      <c r="AU717" s="648"/>
      <c r="AV717" s="648"/>
      <c r="AW717" s="648"/>
      <c r="AX717" s="648"/>
      <c r="AY717" s="403"/>
      <c r="AZ717" s="404"/>
      <c r="BA717" s="363"/>
      <c r="BB717" s="363"/>
      <c r="BC717" s="363"/>
      <c r="BD717" s="363"/>
      <c r="BE717" s="363"/>
      <c r="BF717" s="363"/>
      <c r="BG717" s="363"/>
      <c r="BH717" s="363"/>
      <c r="BI717" s="363"/>
      <c r="BJ717" s="363"/>
    </row>
    <row r="718" spans="6:62" ht="93" customHeight="1" x14ac:dyDescent="0.3">
      <c r="F718" s="399"/>
      <c r="G718" s="400"/>
      <c r="H718" s="400"/>
      <c r="I718" s="400"/>
      <c r="J718" s="400"/>
      <c r="K718" s="400"/>
      <c r="L718" s="400"/>
      <c r="M718" s="400"/>
      <c r="N718" s="400"/>
      <c r="U718" s="401"/>
      <c r="V718" s="647"/>
      <c r="W718" s="402"/>
      <c r="X718" s="402"/>
      <c r="Y718" s="402"/>
      <c r="Z718" s="402"/>
      <c r="AA718" s="402"/>
      <c r="AB718" s="402"/>
      <c r="AC718" s="402"/>
      <c r="AD718" s="402"/>
      <c r="AE718" s="402"/>
      <c r="AF718" s="402"/>
      <c r="AG718" s="402"/>
      <c r="AH718" s="402"/>
      <c r="AI718" s="402"/>
      <c r="AJ718" s="402"/>
      <c r="AK718" s="402"/>
      <c r="AL718" s="403"/>
      <c r="AM718" s="648"/>
      <c r="AN718" s="648"/>
      <c r="AO718" s="648"/>
      <c r="AP718" s="648"/>
      <c r="AQ718" s="648"/>
      <c r="AR718" s="648"/>
      <c r="AS718" s="648"/>
      <c r="AT718" s="648"/>
      <c r="AU718" s="648"/>
      <c r="AV718" s="648"/>
      <c r="AW718" s="648"/>
      <c r="AX718" s="648"/>
      <c r="AY718" s="403"/>
      <c r="AZ718" s="404"/>
      <c r="BA718" s="363"/>
      <c r="BB718" s="363"/>
      <c r="BC718" s="363"/>
      <c r="BD718" s="363"/>
      <c r="BE718" s="363"/>
      <c r="BF718" s="363"/>
      <c r="BG718" s="363"/>
      <c r="BH718" s="363"/>
      <c r="BI718" s="363"/>
      <c r="BJ718" s="363"/>
    </row>
    <row r="719" spans="6:62" ht="93" customHeight="1" x14ac:dyDescent="0.3">
      <c r="F719" s="399"/>
      <c r="G719" s="400"/>
      <c r="H719" s="400"/>
      <c r="I719" s="400"/>
      <c r="J719" s="400"/>
      <c r="K719" s="400"/>
      <c r="L719" s="400"/>
      <c r="M719" s="400"/>
      <c r="N719" s="400"/>
      <c r="U719" s="401"/>
      <c r="V719" s="647"/>
      <c r="W719" s="402"/>
      <c r="X719" s="402"/>
      <c r="Y719" s="402"/>
      <c r="Z719" s="402"/>
      <c r="AA719" s="402"/>
      <c r="AB719" s="402"/>
      <c r="AC719" s="402"/>
      <c r="AD719" s="402"/>
      <c r="AE719" s="402"/>
      <c r="AF719" s="402"/>
      <c r="AG719" s="402"/>
      <c r="AH719" s="402"/>
      <c r="AI719" s="402"/>
      <c r="AJ719" s="402"/>
      <c r="AK719" s="402"/>
      <c r="AL719" s="403"/>
      <c r="AM719" s="648"/>
      <c r="AN719" s="648"/>
      <c r="AO719" s="648"/>
      <c r="AP719" s="648"/>
      <c r="AQ719" s="648"/>
      <c r="AR719" s="648"/>
      <c r="AS719" s="648"/>
      <c r="AT719" s="648"/>
      <c r="AU719" s="648"/>
      <c r="AV719" s="648"/>
      <c r="AW719" s="648"/>
      <c r="AX719" s="648"/>
      <c r="AY719" s="403"/>
      <c r="AZ719" s="404"/>
      <c r="BA719" s="363"/>
      <c r="BB719" s="363"/>
      <c r="BC719" s="363"/>
      <c r="BD719" s="363"/>
      <c r="BE719" s="363"/>
      <c r="BF719" s="363"/>
      <c r="BG719" s="363"/>
      <c r="BH719" s="363"/>
      <c r="BI719" s="363"/>
      <c r="BJ719" s="363"/>
    </row>
    <row r="720" spans="6:62" ht="93" customHeight="1" x14ac:dyDescent="0.3">
      <c r="F720" s="399"/>
      <c r="G720" s="400"/>
      <c r="H720" s="400"/>
      <c r="I720" s="400"/>
      <c r="J720" s="400"/>
      <c r="K720" s="400"/>
      <c r="L720" s="400"/>
      <c r="M720" s="400"/>
      <c r="N720" s="400"/>
      <c r="U720" s="401"/>
      <c r="V720" s="647"/>
      <c r="W720" s="402"/>
      <c r="X720" s="402"/>
      <c r="Y720" s="402"/>
      <c r="Z720" s="402"/>
      <c r="AA720" s="402"/>
      <c r="AB720" s="402"/>
      <c r="AC720" s="402"/>
      <c r="AD720" s="402"/>
      <c r="AE720" s="402"/>
      <c r="AF720" s="402"/>
      <c r="AG720" s="402"/>
      <c r="AH720" s="402"/>
      <c r="AI720" s="402"/>
      <c r="AJ720" s="402"/>
      <c r="AK720" s="402"/>
      <c r="AL720" s="403"/>
      <c r="AM720" s="648"/>
      <c r="AN720" s="648"/>
      <c r="AO720" s="648"/>
      <c r="AP720" s="648"/>
      <c r="AQ720" s="648"/>
      <c r="AR720" s="648"/>
      <c r="AS720" s="648"/>
      <c r="AT720" s="648"/>
      <c r="AU720" s="648"/>
      <c r="AV720" s="648"/>
      <c r="AW720" s="648"/>
      <c r="AX720" s="648"/>
      <c r="AY720" s="403"/>
      <c r="AZ720" s="404"/>
      <c r="BA720" s="363"/>
      <c r="BB720" s="363"/>
      <c r="BC720" s="363"/>
      <c r="BD720" s="363"/>
      <c r="BE720" s="363"/>
      <c r="BF720" s="363"/>
      <c r="BG720" s="363"/>
      <c r="BH720" s="363"/>
      <c r="BI720" s="363"/>
      <c r="BJ720" s="363"/>
    </row>
    <row r="721" spans="6:62" ht="93" customHeight="1" x14ac:dyDescent="0.3">
      <c r="F721" s="399"/>
      <c r="G721" s="400"/>
      <c r="H721" s="400"/>
      <c r="I721" s="400"/>
      <c r="J721" s="400"/>
      <c r="K721" s="400"/>
      <c r="L721" s="400"/>
      <c r="M721" s="400"/>
      <c r="N721" s="400"/>
      <c r="U721" s="401"/>
      <c r="V721" s="647"/>
      <c r="W721" s="402"/>
      <c r="X721" s="402"/>
      <c r="Y721" s="402"/>
      <c r="Z721" s="402"/>
      <c r="AA721" s="402"/>
      <c r="AB721" s="402"/>
      <c r="AC721" s="402"/>
      <c r="AD721" s="402"/>
      <c r="AE721" s="402"/>
      <c r="AF721" s="402"/>
      <c r="AG721" s="402"/>
      <c r="AH721" s="402"/>
      <c r="AI721" s="402"/>
      <c r="AJ721" s="402"/>
      <c r="AK721" s="402"/>
      <c r="AL721" s="403"/>
      <c r="AM721" s="648"/>
      <c r="AN721" s="648"/>
      <c r="AO721" s="648"/>
      <c r="AP721" s="648"/>
      <c r="AQ721" s="648"/>
      <c r="AR721" s="648"/>
      <c r="AS721" s="648"/>
      <c r="AT721" s="648"/>
      <c r="AU721" s="648"/>
      <c r="AV721" s="648"/>
      <c r="AW721" s="648"/>
      <c r="AX721" s="648"/>
      <c r="AY721" s="403"/>
      <c r="AZ721" s="404"/>
      <c r="BA721" s="363"/>
      <c r="BB721" s="363"/>
      <c r="BC721" s="363"/>
      <c r="BD721" s="363"/>
      <c r="BE721" s="363"/>
      <c r="BF721" s="363"/>
      <c r="BG721" s="363"/>
      <c r="BH721" s="363"/>
      <c r="BI721" s="363"/>
      <c r="BJ721" s="363"/>
    </row>
    <row r="722" spans="6:62" ht="93" customHeight="1" x14ac:dyDescent="0.3">
      <c r="F722" s="399"/>
      <c r="G722" s="400"/>
      <c r="H722" s="400"/>
      <c r="I722" s="400"/>
      <c r="J722" s="400"/>
      <c r="K722" s="400"/>
      <c r="L722" s="400"/>
      <c r="M722" s="400"/>
      <c r="N722" s="400"/>
      <c r="U722" s="401"/>
      <c r="V722" s="647"/>
      <c r="W722" s="402"/>
      <c r="X722" s="402"/>
      <c r="Y722" s="402"/>
      <c r="Z722" s="402"/>
      <c r="AA722" s="402"/>
      <c r="AB722" s="402"/>
      <c r="AC722" s="402"/>
      <c r="AD722" s="402"/>
      <c r="AE722" s="402"/>
      <c r="AF722" s="402"/>
      <c r="AG722" s="402"/>
      <c r="AH722" s="402"/>
      <c r="AI722" s="402"/>
      <c r="AJ722" s="402"/>
      <c r="AK722" s="402"/>
      <c r="AL722" s="403"/>
      <c r="AM722" s="648"/>
      <c r="AN722" s="648"/>
      <c r="AO722" s="648"/>
      <c r="AP722" s="648"/>
      <c r="AQ722" s="648"/>
      <c r="AR722" s="648"/>
      <c r="AS722" s="648"/>
      <c r="AT722" s="648"/>
      <c r="AU722" s="648"/>
      <c r="AV722" s="648"/>
      <c r="AW722" s="648"/>
      <c r="AX722" s="648"/>
      <c r="AY722" s="403"/>
      <c r="AZ722" s="404"/>
      <c r="BA722" s="363"/>
      <c r="BB722" s="363"/>
      <c r="BC722" s="363"/>
      <c r="BD722" s="363"/>
      <c r="BE722" s="363"/>
      <c r="BF722" s="363"/>
      <c r="BG722" s="363"/>
      <c r="BH722" s="363"/>
      <c r="BI722" s="363"/>
      <c r="BJ722" s="363"/>
    </row>
    <row r="723" spans="6:62" ht="93" customHeight="1" x14ac:dyDescent="0.3">
      <c r="F723" s="399"/>
      <c r="G723" s="400"/>
      <c r="H723" s="400"/>
      <c r="I723" s="400"/>
      <c r="J723" s="400"/>
      <c r="K723" s="400"/>
      <c r="L723" s="400"/>
      <c r="M723" s="400"/>
      <c r="N723" s="400"/>
      <c r="U723" s="401"/>
      <c r="V723" s="647"/>
      <c r="W723" s="402"/>
      <c r="X723" s="402"/>
      <c r="Y723" s="402"/>
      <c r="Z723" s="402"/>
      <c r="AA723" s="402"/>
      <c r="AB723" s="402"/>
      <c r="AC723" s="402"/>
      <c r="AD723" s="402"/>
      <c r="AE723" s="402"/>
      <c r="AF723" s="402"/>
      <c r="AG723" s="402"/>
      <c r="AH723" s="402"/>
      <c r="AI723" s="402"/>
      <c r="AJ723" s="402"/>
      <c r="AK723" s="402"/>
      <c r="AL723" s="403"/>
      <c r="AM723" s="648"/>
      <c r="AN723" s="648"/>
      <c r="AO723" s="648"/>
      <c r="AP723" s="648"/>
      <c r="AQ723" s="648"/>
      <c r="AR723" s="648"/>
      <c r="AS723" s="648"/>
      <c r="AT723" s="648"/>
      <c r="AU723" s="648"/>
      <c r="AV723" s="648"/>
      <c r="AW723" s="648"/>
      <c r="AX723" s="648"/>
      <c r="AY723" s="403"/>
      <c r="AZ723" s="404"/>
      <c r="BA723" s="363"/>
      <c r="BB723" s="363"/>
      <c r="BC723" s="363"/>
      <c r="BD723" s="363"/>
      <c r="BE723" s="363"/>
      <c r="BF723" s="363"/>
      <c r="BG723" s="363"/>
      <c r="BH723" s="363"/>
      <c r="BI723" s="363"/>
      <c r="BJ723" s="363"/>
    </row>
    <row r="724" spans="6:62" ht="93" customHeight="1" x14ac:dyDescent="0.3">
      <c r="F724" s="399"/>
      <c r="G724" s="400"/>
      <c r="H724" s="400"/>
      <c r="I724" s="400"/>
      <c r="J724" s="400"/>
      <c r="K724" s="400"/>
      <c r="L724" s="400"/>
      <c r="M724" s="400"/>
      <c r="N724" s="400"/>
      <c r="U724" s="401"/>
      <c r="V724" s="647"/>
      <c r="W724" s="402"/>
      <c r="X724" s="402"/>
      <c r="Y724" s="402"/>
      <c r="Z724" s="402"/>
      <c r="AA724" s="402"/>
      <c r="AB724" s="402"/>
      <c r="AC724" s="402"/>
      <c r="AD724" s="402"/>
      <c r="AE724" s="402"/>
      <c r="AF724" s="402"/>
      <c r="AG724" s="402"/>
      <c r="AH724" s="402"/>
      <c r="AI724" s="402"/>
      <c r="AJ724" s="402"/>
      <c r="AK724" s="402"/>
      <c r="AL724" s="403"/>
      <c r="AM724" s="648"/>
      <c r="AN724" s="648"/>
      <c r="AO724" s="648"/>
      <c r="AP724" s="648"/>
      <c r="AQ724" s="648"/>
      <c r="AR724" s="648"/>
      <c r="AS724" s="648"/>
      <c r="AT724" s="648"/>
      <c r="AU724" s="648"/>
      <c r="AV724" s="648"/>
      <c r="AW724" s="648"/>
      <c r="AX724" s="648"/>
      <c r="AY724" s="403"/>
      <c r="AZ724" s="404"/>
      <c r="BA724" s="363"/>
      <c r="BB724" s="363"/>
      <c r="BC724" s="363"/>
      <c r="BD724" s="363"/>
      <c r="BE724" s="363"/>
      <c r="BF724" s="363"/>
      <c r="BG724" s="363"/>
      <c r="BH724" s="363"/>
      <c r="BI724" s="363"/>
      <c r="BJ724" s="363"/>
    </row>
    <row r="725" spans="6:62" ht="93" customHeight="1" x14ac:dyDescent="0.3">
      <c r="F725" s="399"/>
      <c r="G725" s="400"/>
      <c r="H725" s="400"/>
      <c r="I725" s="400"/>
      <c r="J725" s="400"/>
      <c r="K725" s="400"/>
      <c r="L725" s="400"/>
      <c r="M725" s="400"/>
      <c r="N725" s="400"/>
      <c r="U725" s="401"/>
      <c r="V725" s="647"/>
      <c r="W725" s="402"/>
      <c r="X725" s="402"/>
      <c r="Y725" s="402"/>
      <c r="Z725" s="402"/>
      <c r="AA725" s="402"/>
      <c r="AB725" s="402"/>
      <c r="AC725" s="402"/>
      <c r="AD725" s="402"/>
      <c r="AE725" s="402"/>
      <c r="AF725" s="402"/>
      <c r="AG725" s="402"/>
      <c r="AH725" s="402"/>
      <c r="AI725" s="402"/>
      <c r="AJ725" s="402"/>
      <c r="AK725" s="402"/>
      <c r="AL725" s="403"/>
      <c r="AM725" s="648"/>
      <c r="AN725" s="648"/>
      <c r="AO725" s="648"/>
      <c r="AP725" s="648"/>
      <c r="AQ725" s="648"/>
      <c r="AR725" s="648"/>
      <c r="AS725" s="648"/>
      <c r="AT725" s="648"/>
      <c r="AU725" s="648"/>
      <c r="AV725" s="648"/>
      <c r="AW725" s="648"/>
      <c r="AX725" s="648"/>
      <c r="AY725" s="403"/>
      <c r="AZ725" s="404"/>
      <c r="BA725" s="363"/>
      <c r="BB725" s="363"/>
      <c r="BC725" s="363"/>
      <c r="BD725" s="363"/>
      <c r="BE725" s="363"/>
      <c r="BF725" s="363"/>
      <c r="BG725" s="363"/>
      <c r="BH725" s="363"/>
      <c r="BI725" s="363"/>
      <c r="BJ725" s="363"/>
    </row>
    <row r="726" spans="6:62" ht="93" customHeight="1" x14ac:dyDescent="0.3">
      <c r="F726" s="399"/>
      <c r="G726" s="400"/>
      <c r="H726" s="400"/>
      <c r="I726" s="400"/>
      <c r="J726" s="400"/>
      <c r="K726" s="400"/>
      <c r="L726" s="400"/>
      <c r="M726" s="400"/>
      <c r="N726" s="400"/>
      <c r="U726" s="401"/>
      <c r="V726" s="647"/>
      <c r="W726" s="402"/>
      <c r="X726" s="402"/>
      <c r="Y726" s="402"/>
      <c r="Z726" s="402"/>
      <c r="AA726" s="402"/>
      <c r="AB726" s="402"/>
      <c r="AC726" s="402"/>
      <c r="AD726" s="402"/>
      <c r="AE726" s="402"/>
      <c r="AF726" s="402"/>
      <c r="AG726" s="402"/>
      <c r="AH726" s="402"/>
      <c r="AI726" s="402"/>
      <c r="AJ726" s="402"/>
      <c r="AK726" s="402"/>
      <c r="AL726" s="403"/>
      <c r="AM726" s="648"/>
      <c r="AN726" s="648"/>
      <c r="AO726" s="648"/>
      <c r="AP726" s="648"/>
      <c r="AQ726" s="648"/>
      <c r="AR726" s="648"/>
      <c r="AS726" s="648"/>
      <c r="AT726" s="648"/>
      <c r="AU726" s="648"/>
      <c r="AV726" s="648"/>
      <c r="AW726" s="648"/>
      <c r="AX726" s="648"/>
      <c r="AY726" s="403"/>
      <c r="AZ726" s="404"/>
      <c r="BA726" s="363"/>
      <c r="BB726" s="363"/>
      <c r="BC726" s="363"/>
      <c r="BD726" s="363"/>
      <c r="BE726" s="363"/>
      <c r="BF726" s="363"/>
      <c r="BG726" s="363"/>
      <c r="BH726" s="363"/>
      <c r="BI726" s="363"/>
      <c r="BJ726" s="363"/>
    </row>
    <row r="727" spans="6:62" ht="93" customHeight="1" x14ac:dyDescent="0.3">
      <c r="F727" s="399"/>
      <c r="G727" s="400"/>
      <c r="H727" s="400"/>
      <c r="I727" s="400"/>
      <c r="J727" s="400"/>
      <c r="K727" s="400"/>
      <c r="L727" s="400"/>
      <c r="M727" s="400"/>
      <c r="N727" s="400"/>
      <c r="U727" s="401"/>
      <c r="V727" s="647"/>
      <c r="W727" s="402"/>
      <c r="X727" s="402"/>
      <c r="Y727" s="402"/>
      <c r="Z727" s="402"/>
      <c r="AA727" s="402"/>
      <c r="AB727" s="402"/>
      <c r="AC727" s="402"/>
      <c r="AD727" s="402"/>
      <c r="AE727" s="402"/>
      <c r="AF727" s="402"/>
      <c r="AG727" s="402"/>
      <c r="AH727" s="402"/>
      <c r="AI727" s="402"/>
      <c r="AJ727" s="402"/>
      <c r="AK727" s="402"/>
      <c r="AL727" s="403"/>
      <c r="AM727" s="648"/>
      <c r="AN727" s="648"/>
      <c r="AO727" s="648"/>
      <c r="AP727" s="648"/>
      <c r="AQ727" s="648"/>
      <c r="AR727" s="648"/>
      <c r="AS727" s="648"/>
      <c r="AT727" s="648"/>
      <c r="AU727" s="648"/>
      <c r="AV727" s="648"/>
      <c r="AW727" s="648"/>
      <c r="AX727" s="648"/>
      <c r="AY727" s="403"/>
      <c r="AZ727" s="404"/>
      <c r="BA727" s="363"/>
      <c r="BB727" s="363"/>
      <c r="BC727" s="363"/>
      <c r="BD727" s="363"/>
      <c r="BE727" s="363"/>
      <c r="BF727" s="363"/>
      <c r="BG727" s="363"/>
      <c r="BH727" s="363"/>
      <c r="BI727" s="363"/>
      <c r="BJ727" s="363"/>
    </row>
    <row r="728" spans="6:62" ht="93" customHeight="1" x14ac:dyDescent="0.3">
      <c r="F728" s="399"/>
      <c r="G728" s="400"/>
      <c r="H728" s="400"/>
      <c r="I728" s="400"/>
      <c r="J728" s="400"/>
      <c r="K728" s="400"/>
      <c r="L728" s="400"/>
      <c r="M728" s="400"/>
      <c r="N728" s="400"/>
      <c r="U728" s="401"/>
      <c r="V728" s="647"/>
      <c r="W728" s="402"/>
      <c r="X728" s="402"/>
      <c r="Y728" s="402"/>
      <c r="Z728" s="402"/>
      <c r="AA728" s="402"/>
      <c r="AB728" s="402"/>
      <c r="AC728" s="402"/>
      <c r="AD728" s="402"/>
      <c r="AE728" s="402"/>
      <c r="AF728" s="402"/>
      <c r="AG728" s="402"/>
      <c r="AH728" s="402"/>
      <c r="AI728" s="402"/>
      <c r="AJ728" s="402"/>
      <c r="AK728" s="402"/>
      <c r="AL728" s="403"/>
      <c r="AM728" s="648"/>
      <c r="AN728" s="648"/>
      <c r="AO728" s="648"/>
      <c r="AP728" s="648"/>
      <c r="AQ728" s="648"/>
      <c r="AR728" s="648"/>
      <c r="AS728" s="648"/>
      <c r="AT728" s="648"/>
      <c r="AU728" s="648"/>
      <c r="AV728" s="648"/>
      <c r="AW728" s="648"/>
      <c r="AX728" s="648"/>
      <c r="AY728" s="403"/>
      <c r="AZ728" s="404"/>
      <c r="BA728" s="363"/>
      <c r="BB728" s="363"/>
      <c r="BC728" s="363"/>
      <c r="BD728" s="363"/>
      <c r="BE728" s="363"/>
      <c r="BF728" s="363"/>
      <c r="BG728" s="363"/>
      <c r="BH728" s="363"/>
      <c r="BI728" s="363"/>
      <c r="BJ728" s="363"/>
    </row>
    <row r="729" spans="6:62" ht="93" customHeight="1" x14ac:dyDescent="0.3">
      <c r="F729" s="399"/>
      <c r="G729" s="400"/>
      <c r="H729" s="400"/>
      <c r="I729" s="400"/>
      <c r="J729" s="400"/>
      <c r="K729" s="400"/>
      <c r="L729" s="400"/>
      <c r="M729" s="400"/>
      <c r="N729" s="400"/>
      <c r="U729" s="401"/>
      <c r="V729" s="647"/>
      <c r="W729" s="402"/>
      <c r="X729" s="402"/>
      <c r="Y729" s="402"/>
      <c r="Z729" s="402"/>
      <c r="AA729" s="402"/>
      <c r="AB729" s="402"/>
      <c r="AC729" s="402"/>
      <c r="AD729" s="402"/>
      <c r="AE729" s="402"/>
      <c r="AF729" s="402"/>
      <c r="AG729" s="402"/>
      <c r="AH729" s="402"/>
      <c r="AI729" s="402"/>
      <c r="AJ729" s="402"/>
      <c r="AK729" s="402"/>
      <c r="AL729" s="403"/>
      <c r="AM729" s="648"/>
      <c r="AN729" s="648"/>
      <c r="AO729" s="648"/>
      <c r="AP729" s="648"/>
      <c r="AQ729" s="648"/>
      <c r="AR729" s="648"/>
      <c r="AS729" s="648"/>
      <c r="AT729" s="648"/>
      <c r="AU729" s="648"/>
      <c r="AV729" s="648"/>
      <c r="AW729" s="648"/>
      <c r="AX729" s="648"/>
      <c r="AY729" s="403"/>
      <c r="AZ729" s="404"/>
      <c r="BA729" s="363"/>
      <c r="BB729" s="363"/>
      <c r="BC729" s="363"/>
      <c r="BD729" s="363"/>
      <c r="BE729" s="363"/>
      <c r="BF729" s="363"/>
      <c r="BG729" s="363"/>
      <c r="BH729" s="363"/>
      <c r="BI729" s="363"/>
      <c r="BJ729" s="363"/>
    </row>
    <row r="730" spans="6:62" ht="93" customHeight="1" x14ac:dyDescent="0.3">
      <c r="F730" s="399"/>
      <c r="G730" s="400"/>
      <c r="H730" s="400"/>
      <c r="I730" s="400"/>
      <c r="J730" s="400"/>
      <c r="K730" s="400"/>
      <c r="L730" s="400"/>
      <c r="M730" s="400"/>
      <c r="N730" s="400"/>
      <c r="U730" s="401"/>
      <c r="V730" s="647"/>
      <c r="W730" s="402"/>
      <c r="X730" s="402"/>
      <c r="Y730" s="402"/>
      <c r="Z730" s="402"/>
      <c r="AA730" s="402"/>
      <c r="AB730" s="402"/>
      <c r="AC730" s="402"/>
      <c r="AD730" s="402"/>
      <c r="AE730" s="402"/>
      <c r="AF730" s="402"/>
      <c r="AG730" s="402"/>
      <c r="AH730" s="402"/>
      <c r="AI730" s="402"/>
      <c r="AJ730" s="402"/>
      <c r="AK730" s="402"/>
      <c r="AL730" s="403"/>
      <c r="AM730" s="648"/>
      <c r="AN730" s="648"/>
      <c r="AO730" s="648"/>
      <c r="AP730" s="648"/>
      <c r="AQ730" s="648"/>
      <c r="AR730" s="648"/>
      <c r="AS730" s="648"/>
      <c r="AT730" s="648"/>
      <c r="AU730" s="648"/>
      <c r="AV730" s="648"/>
      <c r="AW730" s="648"/>
      <c r="AX730" s="648"/>
      <c r="AY730" s="403"/>
      <c r="AZ730" s="404"/>
      <c r="BA730" s="363"/>
      <c r="BB730" s="363"/>
      <c r="BC730" s="363"/>
      <c r="BD730" s="363"/>
      <c r="BE730" s="363"/>
      <c r="BF730" s="363"/>
      <c r="BG730" s="363"/>
      <c r="BH730" s="363"/>
      <c r="BI730" s="363"/>
      <c r="BJ730" s="363"/>
    </row>
    <row r="731" spans="6:62" ht="93" customHeight="1" x14ac:dyDescent="0.3">
      <c r="F731" s="399"/>
      <c r="G731" s="400"/>
      <c r="H731" s="400"/>
      <c r="I731" s="400"/>
      <c r="J731" s="400"/>
      <c r="K731" s="400"/>
      <c r="L731" s="400"/>
      <c r="M731" s="400"/>
      <c r="N731" s="400"/>
      <c r="U731" s="401"/>
      <c r="V731" s="647"/>
      <c r="W731" s="402"/>
      <c r="X731" s="402"/>
      <c r="Y731" s="402"/>
      <c r="Z731" s="402"/>
      <c r="AA731" s="402"/>
      <c r="AB731" s="402"/>
      <c r="AC731" s="402"/>
      <c r="AD731" s="402"/>
      <c r="AE731" s="402"/>
      <c r="AF731" s="402"/>
      <c r="AG731" s="402"/>
      <c r="AH731" s="402"/>
      <c r="AI731" s="402"/>
      <c r="AJ731" s="402"/>
      <c r="AK731" s="402"/>
      <c r="AL731" s="403"/>
      <c r="AM731" s="648"/>
      <c r="AN731" s="648"/>
      <c r="AO731" s="648"/>
      <c r="AP731" s="648"/>
      <c r="AQ731" s="648"/>
      <c r="AR731" s="648"/>
      <c r="AS731" s="648"/>
      <c r="AT731" s="648"/>
      <c r="AU731" s="648"/>
      <c r="AV731" s="648"/>
      <c r="AW731" s="648"/>
      <c r="AX731" s="648"/>
      <c r="AY731" s="403"/>
      <c r="AZ731" s="404"/>
      <c r="BA731" s="363"/>
      <c r="BB731" s="363"/>
      <c r="BC731" s="363"/>
      <c r="BD731" s="363"/>
      <c r="BE731" s="363"/>
      <c r="BF731" s="363"/>
      <c r="BG731" s="363"/>
      <c r="BH731" s="363"/>
      <c r="BI731" s="363"/>
      <c r="BJ731" s="363"/>
    </row>
    <row r="732" spans="6:62" ht="93" customHeight="1" x14ac:dyDescent="0.3">
      <c r="F732" s="399"/>
      <c r="G732" s="400"/>
      <c r="H732" s="400"/>
      <c r="I732" s="400"/>
      <c r="J732" s="400"/>
      <c r="K732" s="400"/>
      <c r="L732" s="400"/>
      <c r="M732" s="400"/>
      <c r="N732" s="400"/>
      <c r="U732" s="401"/>
      <c r="V732" s="647"/>
      <c r="W732" s="402"/>
      <c r="X732" s="402"/>
      <c r="Y732" s="402"/>
      <c r="Z732" s="402"/>
      <c r="AA732" s="402"/>
      <c r="AB732" s="402"/>
      <c r="AC732" s="402"/>
      <c r="AD732" s="402"/>
      <c r="AE732" s="402"/>
      <c r="AF732" s="402"/>
      <c r="AG732" s="402"/>
      <c r="AH732" s="402"/>
      <c r="AI732" s="402"/>
      <c r="AJ732" s="402"/>
      <c r="AK732" s="402"/>
      <c r="AL732" s="403"/>
      <c r="AM732" s="648"/>
      <c r="AN732" s="648"/>
      <c r="AO732" s="648"/>
      <c r="AP732" s="648"/>
      <c r="AQ732" s="648"/>
      <c r="AR732" s="648"/>
      <c r="AS732" s="648"/>
      <c r="AT732" s="648"/>
      <c r="AU732" s="648"/>
      <c r="AV732" s="648"/>
      <c r="AW732" s="648"/>
      <c r="AX732" s="648"/>
      <c r="AY732" s="403"/>
      <c r="AZ732" s="404"/>
      <c r="BA732" s="363"/>
      <c r="BB732" s="363"/>
      <c r="BC732" s="363"/>
      <c r="BD732" s="363"/>
      <c r="BE732" s="363"/>
      <c r="BF732" s="363"/>
      <c r="BG732" s="363"/>
      <c r="BH732" s="363"/>
      <c r="BI732" s="363"/>
      <c r="BJ732" s="363"/>
    </row>
    <row r="733" spans="6:62" ht="93" customHeight="1" x14ac:dyDescent="0.3">
      <c r="F733" s="399"/>
      <c r="G733" s="400"/>
      <c r="H733" s="400"/>
      <c r="I733" s="400"/>
      <c r="J733" s="400"/>
      <c r="K733" s="400"/>
      <c r="L733" s="400"/>
      <c r="M733" s="400"/>
      <c r="N733" s="400"/>
      <c r="U733" s="401"/>
      <c r="V733" s="647"/>
      <c r="W733" s="402"/>
      <c r="X733" s="402"/>
      <c r="Y733" s="402"/>
      <c r="Z733" s="402"/>
      <c r="AA733" s="402"/>
      <c r="AB733" s="402"/>
      <c r="AC733" s="402"/>
      <c r="AD733" s="402"/>
      <c r="AE733" s="402"/>
      <c r="AF733" s="402"/>
      <c r="AG733" s="402"/>
      <c r="AH733" s="402"/>
      <c r="AI733" s="402"/>
      <c r="AJ733" s="402"/>
      <c r="AK733" s="402"/>
      <c r="AL733" s="403"/>
      <c r="AM733" s="648"/>
      <c r="AN733" s="648"/>
      <c r="AO733" s="648"/>
      <c r="AP733" s="648"/>
      <c r="AQ733" s="648"/>
      <c r="AR733" s="648"/>
      <c r="AS733" s="648"/>
      <c r="AT733" s="648"/>
      <c r="AU733" s="648"/>
      <c r="AV733" s="648"/>
      <c r="AW733" s="648"/>
      <c r="AX733" s="648"/>
      <c r="AY733" s="403"/>
      <c r="AZ733" s="404"/>
      <c r="BA733" s="363"/>
      <c r="BB733" s="363"/>
      <c r="BC733" s="363"/>
      <c r="BD733" s="363"/>
      <c r="BE733" s="363"/>
      <c r="BF733" s="363"/>
      <c r="BG733" s="363"/>
      <c r="BH733" s="363"/>
      <c r="BI733" s="363"/>
      <c r="BJ733" s="363"/>
    </row>
    <row r="734" spans="6:62" ht="93" customHeight="1" x14ac:dyDescent="0.3">
      <c r="F734" s="399"/>
      <c r="G734" s="400"/>
      <c r="H734" s="400"/>
      <c r="I734" s="400"/>
      <c r="J734" s="400"/>
      <c r="K734" s="400"/>
      <c r="L734" s="400"/>
      <c r="M734" s="400"/>
      <c r="N734" s="400"/>
      <c r="U734" s="401"/>
      <c r="V734" s="647"/>
      <c r="W734" s="402"/>
      <c r="X734" s="402"/>
      <c r="Y734" s="402"/>
      <c r="Z734" s="402"/>
      <c r="AA734" s="402"/>
      <c r="AB734" s="402"/>
      <c r="AC734" s="402"/>
      <c r="AD734" s="402"/>
      <c r="AE734" s="402"/>
      <c r="AF734" s="402"/>
      <c r="AG734" s="402"/>
      <c r="AH734" s="402"/>
      <c r="AI734" s="402"/>
      <c r="AJ734" s="402"/>
      <c r="AK734" s="402"/>
      <c r="AL734" s="403"/>
      <c r="AM734" s="648"/>
      <c r="AN734" s="648"/>
      <c r="AO734" s="648"/>
      <c r="AP734" s="648"/>
      <c r="AQ734" s="648"/>
      <c r="AR734" s="648"/>
      <c r="AS734" s="648"/>
      <c r="AT734" s="648"/>
      <c r="AU734" s="648"/>
      <c r="AV734" s="648"/>
      <c r="AW734" s="648"/>
      <c r="AX734" s="648"/>
      <c r="AY734" s="403"/>
      <c r="AZ734" s="404"/>
      <c r="BA734" s="363"/>
      <c r="BB734" s="363"/>
      <c r="BC734" s="363"/>
      <c r="BD734" s="363"/>
      <c r="BE734" s="363"/>
      <c r="BF734" s="363"/>
      <c r="BG734" s="363"/>
      <c r="BH734" s="363"/>
      <c r="BI734" s="363"/>
      <c r="BJ734" s="363"/>
    </row>
    <row r="735" spans="6:62" ht="93" customHeight="1" x14ac:dyDescent="0.3">
      <c r="F735" s="399"/>
      <c r="G735" s="400"/>
      <c r="H735" s="400"/>
      <c r="I735" s="400"/>
      <c r="J735" s="400"/>
      <c r="K735" s="400"/>
      <c r="L735" s="400"/>
      <c r="M735" s="400"/>
      <c r="N735" s="400"/>
      <c r="U735" s="401"/>
      <c r="V735" s="647"/>
      <c r="W735" s="402"/>
      <c r="X735" s="402"/>
      <c r="Y735" s="402"/>
      <c r="Z735" s="402"/>
      <c r="AA735" s="402"/>
      <c r="AB735" s="402"/>
      <c r="AC735" s="402"/>
      <c r="AD735" s="402"/>
      <c r="AE735" s="402"/>
      <c r="AF735" s="402"/>
      <c r="AG735" s="402"/>
      <c r="AH735" s="402"/>
      <c r="AI735" s="402"/>
      <c r="AJ735" s="402"/>
      <c r="AK735" s="402"/>
      <c r="AL735" s="403"/>
      <c r="AM735" s="648"/>
      <c r="AN735" s="648"/>
      <c r="AO735" s="648"/>
      <c r="AP735" s="648"/>
      <c r="AQ735" s="648"/>
      <c r="AR735" s="648"/>
      <c r="AS735" s="648"/>
      <c r="AT735" s="648"/>
      <c r="AU735" s="648"/>
      <c r="AV735" s="648"/>
      <c r="AW735" s="648"/>
      <c r="AX735" s="648"/>
      <c r="AY735" s="403"/>
      <c r="AZ735" s="404"/>
      <c r="BA735" s="363"/>
      <c r="BB735" s="363"/>
      <c r="BC735" s="363"/>
      <c r="BD735" s="363"/>
      <c r="BE735" s="363"/>
      <c r="BF735" s="363"/>
      <c r="BG735" s="363"/>
      <c r="BH735" s="363"/>
      <c r="BI735" s="363"/>
      <c r="BJ735" s="363"/>
    </row>
    <row r="736" spans="6:62" ht="93" customHeight="1" x14ac:dyDescent="0.3">
      <c r="F736" s="399"/>
      <c r="G736" s="400"/>
      <c r="H736" s="400"/>
      <c r="I736" s="400"/>
      <c r="J736" s="400"/>
      <c r="K736" s="400"/>
      <c r="L736" s="400"/>
      <c r="M736" s="400"/>
      <c r="N736" s="400"/>
      <c r="U736" s="401"/>
      <c r="V736" s="647"/>
      <c r="W736" s="402"/>
      <c r="X736" s="402"/>
      <c r="Y736" s="402"/>
      <c r="Z736" s="402"/>
      <c r="AA736" s="402"/>
      <c r="AB736" s="402"/>
      <c r="AC736" s="402"/>
      <c r="AD736" s="402"/>
      <c r="AE736" s="402"/>
      <c r="AF736" s="402"/>
      <c r="AG736" s="402"/>
      <c r="AH736" s="402"/>
      <c r="AI736" s="402"/>
      <c r="AJ736" s="402"/>
      <c r="AK736" s="402"/>
      <c r="AL736" s="403"/>
      <c r="AM736" s="648"/>
      <c r="AN736" s="648"/>
      <c r="AO736" s="648"/>
      <c r="AP736" s="648"/>
      <c r="AQ736" s="648"/>
      <c r="AR736" s="648"/>
      <c r="AS736" s="648"/>
      <c r="AT736" s="648"/>
      <c r="AU736" s="648"/>
      <c r="AV736" s="648"/>
      <c r="AW736" s="648"/>
      <c r="AX736" s="648"/>
      <c r="AY736" s="403"/>
      <c r="AZ736" s="404"/>
      <c r="BA736" s="363"/>
      <c r="BB736" s="363"/>
      <c r="BC736" s="363"/>
      <c r="BD736" s="363"/>
      <c r="BE736" s="363"/>
      <c r="BF736" s="363"/>
      <c r="BG736" s="363"/>
      <c r="BH736" s="363"/>
      <c r="BI736" s="363"/>
      <c r="BJ736" s="363"/>
    </row>
    <row r="737" spans="6:62" ht="93" customHeight="1" x14ac:dyDescent="0.3">
      <c r="F737" s="399"/>
      <c r="G737" s="400"/>
      <c r="H737" s="400"/>
      <c r="I737" s="400"/>
      <c r="J737" s="400"/>
      <c r="K737" s="400"/>
      <c r="L737" s="400"/>
      <c r="M737" s="400"/>
      <c r="N737" s="400"/>
      <c r="U737" s="401"/>
      <c r="V737" s="647"/>
      <c r="W737" s="402"/>
      <c r="X737" s="402"/>
      <c r="Y737" s="402"/>
      <c r="Z737" s="402"/>
      <c r="AA737" s="402"/>
      <c r="AB737" s="402"/>
      <c r="AC737" s="402"/>
      <c r="AD737" s="402"/>
      <c r="AE737" s="402"/>
      <c r="AF737" s="402"/>
      <c r="AG737" s="402"/>
      <c r="AH737" s="402"/>
      <c r="AI737" s="402"/>
      <c r="AJ737" s="402"/>
      <c r="AK737" s="402"/>
      <c r="AL737" s="403"/>
      <c r="AM737" s="648"/>
      <c r="AN737" s="648"/>
      <c r="AO737" s="648"/>
      <c r="AP737" s="648"/>
      <c r="AQ737" s="648"/>
      <c r="AR737" s="648"/>
      <c r="AS737" s="648"/>
      <c r="AT737" s="648"/>
      <c r="AU737" s="648"/>
      <c r="AV737" s="648"/>
      <c r="AW737" s="648"/>
      <c r="AX737" s="648"/>
      <c r="AY737" s="403"/>
      <c r="AZ737" s="404"/>
      <c r="BA737" s="363"/>
      <c r="BB737" s="363"/>
      <c r="BC737" s="363"/>
      <c r="BD737" s="363"/>
      <c r="BE737" s="363"/>
      <c r="BF737" s="363"/>
      <c r="BG737" s="363"/>
      <c r="BH737" s="363"/>
      <c r="BI737" s="363"/>
      <c r="BJ737" s="363"/>
    </row>
    <row r="738" spans="6:62" ht="93" customHeight="1" x14ac:dyDescent="0.3">
      <c r="F738" s="399"/>
      <c r="G738" s="400"/>
      <c r="H738" s="400"/>
      <c r="I738" s="400"/>
      <c r="J738" s="400"/>
      <c r="K738" s="400"/>
      <c r="L738" s="400"/>
      <c r="M738" s="400"/>
      <c r="N738" s="400"/>
      <c r="U738" s="401"/>
      <c r="V738" s="647"/>
      <c r="W738" s="402"/>
      <c r="X738" s="402"/>
      <c r="Y738" s="402"/>
      <c r="Z738" s="402"/>
      <c r="AA738" s="402"/>
      <c r="AB738" s="402"/>
      <c r="AC738" s="402"/>
      <c r="AD738" s="402"/>
      <c r="AE738" s="402"/>
      <c r="AF738" s="402"/>
      <c r="AG738" s="402"/>
      <c r="AH738" s="402"/>
      <c r="AI738" s="402"/>
      <c r="AJ738" s="402"/>
      <c r="AK738" s="402"/>
      <c r="AL738" s="403"/>
      <c r="AM738" s="648"/>
      <c r="AN738" s="648"/>
      <c r="AO738" s="648"/>
      <c r="AP738" s="648"/>
      <c r="AQ738" s="648"/>
      <c r="AR738" s="648"/>
      <c r="AS738" s="648"/>
      <c r="AT738" s="648"/>
      <c r="AU738" s="648"/>
      <c r="AV738" s="648"/>
      <c r="AW738" s="648"/>
      <c r="AX738" s="648"/>
      <c r="AY738" s="403"/>
      <c r="AZ738" s="404"/>
      <c r="BA738" s="363"/>
      <c r="BB738" s="363"/>
      <c r="BC738" s="363"/>
      <c r="BD738" s="363"/>
      <c r="BE738" s="363"/>
      <c r="BF738" s="363"/>
      <c r="BG738" s="363"/>
      <c r="BH738" s="363"/>
      <c r="BI738" s="363"/>
      <c r="BJ738" s="363"/>
    </row>
    <row r="739" spans="6:62" ht="93" customHeight="1" x14ac:dyDescent="0.3">
      <c r="F739" s="399"/>
      <c r="G739" s="400"/>
      <c r="H739" s="400"/>
      <c r="I739" s="400"/>
      <c r="J739" s="400"/>
      <c r="K739" s="400"/>
      <c r="L739" s="400"/>
      <c r="M739" s="400"/>
      <c r="N739" s="400"/>
      <c r="U739" s="401"/>
      <c r="V739" s="647"/>
      <c r="W739" s="402"/>
      <c r="X739" s="402"/>
      <c r="Y739" s="402"/>
      <c r="Z739" s="402"/>
      <c r="AA739" s="402"/>
      <c r="AB739" s="402"/>
      <c r="AC739" s="402"/>
      <c r="AD739" s="402"/>
      <c r="AE739" s="402"/>
      <c r="AF739" s="402"/>
      <c r="AG739" s="402"/>
      <c r="AH739" s="402"/>
      <c r="AI739" s="402"/>
      <c r="AJ739" s="402"/>
      <c r="AK739" s="402"/>
      <c r="AL739" s="403"/>
      <c r="AM739" s="648"/>
      <c r="AN739" s="648"/>
      <c r="AO739" s="648"/>
      <c r="AP739" s="648"/>
      <c r="AQ739" s="648"/>
      <c r="AR739" s="648"/>
      <c r="AS739" s="648"/>
      <c r="AT739" s="648"/>
      <c r="AU739" s="648"/>
      <c r="AV739" s="648"/>
      <c r="AW739" s="648"/>
      <c r="AX739" s="648"/>
      <c r="AY739" s="403"/>
      <c r="AZ739" s="404"/>
      <c r="BA739" s="363"/>
      <c r="BB739" s="363"/>
      <c r="BC739" s="363"/>
      <c r="BD739" s="363"/>
      <c r="BE739" s="363"/>
      <c r="BF739" s="363"/>
      <c r="BG739" s="363"/>
      <c r="BH739" s="363"/>
      <c r="BI739" s="363"/>
      <c r="BJ739" s="363"/>
    </row>
    <row r="740" spans="6:62" ht="93" customHeight="1" x14ac:dyDescent="0.3">
      <c r="F740" s="399"/>
      <c r="G740" s="400"/>
      <c r="H740" s="400"/>
      <c r="I740" s="400"/>
      <c r="J740" s="400"/>
      <c r="K740" s="400"/>
      <c r="L740" s="400"/>
      <c r="M740" s="400"/>
      <c r="N740" s="400"/>
      <c r="U740" s="401"/>
      <c r="V740" s="647"/>
      <c r="W740" s="402"/>
      <c r="X740" s="402"/>
      <c r="Y740" s="402"/>
      <c r="Z740" s="402"/>
      <c r="AA740" s="402"/>
      <c r="AB740" s="402"/>
      <c r="AC740" s="402"/>
      <c r="AD740" s="402"/>
      <c r="AE740" s="402"/>
      <c r="AF740" s="402"/>
      <c r="AG740" s="402"/>
      <c r="AH740" s="402"/>
      <c r="AI740" s="402"/>
      <c r="AJ740" s="402"/>
      <c r="AK740" s="402"/>
      <c r="AL740" s="403"/>
      <c r="AM740" s="648"/>
      <c r="AN740" s="648"/>
      <c r="AO740" s="648"/>
      <c r="AP740" s="648"/>
      <c r="AQ740" s="648"/>
      <c r="AR740" s="648"/>
      <c r="AS740" s="648"/>
      <c r="AT740" s="648"/>
      <c r="AU740" s="648"/>
      <c r="AV740" s="648"/>
      <c r="AW740" s="648"/>
      <c r="AX740" s="648"/>
      <c r="AY740" s="403"/>
      <c r="AZ740" s="404"/>
      <c r="BA740" s="363"/>
      <c r="BB740" s="363"/>
      <c r="BC740" s="363"/>
      <c r="BD740" s="363"/>
      <c r="BE740" s="363"/>
      <c r="BF740" s="363"/>
      <c r="BG740" s="363"/>
      <c r="BH740" s="363"/>
      <c r="BI740" s="363"/>
      <c r="BJ740" s="363"/>
    </row>
    <row r="741" spans="6:62" ht="93" customHeight="1" x14ac:dyDescent="0.3">
      <c r="F741" s="399"/>
      <c r="G741" s="400"/>
      <c r="H741" s="400"/>
      <c r="I741" s="400"/>
      <c r="J741" s="400"/>
      <c r="K741" s="400"/>
      <c r="L741" s="400"/>
      <c r="M741" s="400"/>
      <c r="N741" s="400"/>
      <c r="U741" s="401"/>
      <c r="V741" s="647"/>
      <c r="W741" s="402"/>
      <c r="X741" s="402"/>
      <c r="Y741" s="402"/>
      <c r="Z741" s="402"/>
      <c r="AA741" s="402"/>
      <c r="AB741" s="402"/>
      <c r="AC741" s="402"/>
      <c r="AD741" s="402"/>
      <c r="AE741" s="402"/>
      <c r="AF741" s="402"/>
      <c r="AG741" s="402"/>
      <c r="AH741" s="402"/>
      <c r="AI741" s="402"/>
      <c r="AJ741" s="402"/>
      <c r="AK741" s="402"/>
      <c r="AL741" s="403"/>
      <c r="AM741" s="648"/>
      <c r="AN741" s="648"/>
      <c r="AO741" s="648"/>
      <c r="AP741" s="648"/>
      <c r="AQ741" s="648"/>
      <c r="AR741" s="648"/>
      <c r="AS741" s="648"/>
      <c r="AT741" s="648"/>
      <c r="AU741" s="648"/>
      <c r="AV741" s="648"/>
      <c r="AW741" s="648"/>
      <c r="AX741" s="648"/>
      <c r="AY741" s="403"/>
      <c r="AZ741" s="404"/>
      <c r="BA741" s="363"/>
      <c r="BB741" s="363"/>
      <c r="BC741" s="363"/>
      <c r="BD741" s="363"/>
      <c r="BE741" s="363"/>
      <c r="BF741" s="363"/>
      <c r="BG741" s="363"/>
      <c r="BH741" s="363"/>
      <c r="BI741" s="363"/>
      <c r="BJ741" s="363"/>
    </row>
    <row r="742" spans="6:62" ht="93" customHeight="1" x14ac:dyDescent="0.3">
      <c r="F742" s="399"/>
      <c r="G742" s="400"/>
      <c r="H742" s="400"/>
      <c r="I742" s="400"/>
      <c r="J742" s="400"/>
      <c r="K742" s="400"/>
      <c r="L742" s="400"/>
      <c r="M742" s="400"/>
      <c r="N742" s="400"/>
      <c r="U742" s="401"/>
      <c r="V742" s="647"/>
      <c r="W742" s="402"/>
      <c r="X742" s="402"/>
      <c r="Y742" s="402"/>
      <c r="Z742" s="402"/>
      <c r="AA742" s="402"/>
      <c r="AB742" s="402"/>
      <c r="AC742" s="402"/>
      <c r="AD742" s="402"/>
      <c r="AE742" s="402"/>
      <c r="AF742" s="402"/>
      <c r="AG742" s="402"/>
      <c r="AH742" s="402"/>
      <c r="AI742" s="402"/>
      <c r="AJ742" s="402"/>
      <c r="AK742" s="402"/>
      <c r="AL742" s="403"/>
      <c r="AM742" s="648"/>
      <c r="AN742" s="648"/>
      <c r="AO742" s="648"/>
      <c r="AP742" s="648"/>
      <c r="AQ742" s="648"/>
      <c r="AR742" s="648"/>
      <c r="AS742" s="648"/>
      <c r="AT742" s="648"/>
      <c r="AU742" s="648"/>
      <c r="AV742" s="648"/>
      <c r="AW742" s="648"/>
      <c r="AX742" s="648"/>
      <c r="AY742" s="403"/>
      <c r="AZ742" s="404"/>
      <c r="BA742" s="363"/>
      <c r="BB742" s="363"/>
      <c r="BC742" s="363"/>
      <c r="BD742" s="363"/>
      <c r="BE742" s="363"/>
      <c r="BF742" s="363"/>
      <c r="BG742" s="363"/>
      <c r="BH742" s="363"/>
      <c r="BI742" s="363"/>
      <c r="BJ742" s="363"/>
    </row>
    <row r="743" spans="6:62" ht="93" customHeight="1" x14ac:dyDescent="0.3">
      <c r="F743" s="399"/>
      <c r="G743" s="400"/>
      <c r="H743" s="400"/>
      <c r="I743" s="400"/>
      <c r="J743" s="400"/>
      <c r="K743" s="400"/>
      <c r="L743" s="400"/>
      <c r="M743" s="400"/>
      <c r="N743" s="400"/>
      <c r="U743" s="401"/>
      <c r="V743" s="647"/>
      <c r="W743" s="402"/>
      <c r="X743" s="402"/>
      <c r="Y743" s="402"/>
      <c r="Z743" s="402"/>
      <c r="AA743" s="402"/>
      <c r="AB743" s="402"/>
      <c r="AC743" s="402"/>
      <c r="AD743" s="402"/>
      <c r="AE743" s="402"/>
      <c r="AF743" s="402"/>
      <c r="AG743" s="402"/>
      <c r="AH743" s="402"/>
      <c r="AI743" s="402"/>
      <c r="AJ743" s="402"/>
      <c r="AK743" s="402"/>
      <c r="AL743" s="403"/>
      <c r="AM743" s="648"/>
      <c r="AN743" s="648"/>
      <c r="AO743" s="648"/>
      <c r="AP743" s="648"/>
      <c r="AQ743" s="648"/>
      <c r="AR743" s="648"/>
      <c r="AS743" s="648"/>
      <c r="AT743" s="648"/>
      <c r="AU743" s="648"/>
      <c r="AV743" s="648"/>
      <c r="AW743" s="648"/>
      <c r="AX743" s="648"/>
      <c r="AY743" s="403"/>
      <c r="AZ743" s="404"/>
      <c r="BA743" s="363"/>
      <c r="BB743" s="363"/>
      <c r="BC743" s="363"/>
      <c r="BD743" s="363"/>
      <c r="BE743" s="363"/>
      <c r="BF743" s="363"/>
      <c r="BG743" s="363"/>
      <c r="BH743" s="363"/>
      <c r="BI743" s="363"/>
      <c r="BJ743" s="363"/>
    </row>
    <row r="744" spans="6:62" ht="93" customHeight="1" x14ac:dyDescent="0.3">
      <c r="F744" s="399"/>
      <c r="G744" s="400"/>
      <c r="H744" s="400"/>
      <c r="I744" s="400"/>
      <c r="J744" s="400"/>
      <c r="K744" s="400"/>
      <c r="L744" s="400"/>
      <c r="M744" s="400"/>
      <c r="N744" s="400"/>
      <c r="U744" s="401"/>
      <c r="V744" s="647"/>
      <c r="W744" s="402"/>
      <c r="X744" s="402"/>
      <c r="Y744" s="402"/>
      <c r="Z744" s="402"/>
      <c r="AA744" s="402"/>
      <c r="AB744" s="402"/>
      <c r="AC744" s="402"/>
      <c r="AD744" s="402"/>
      <c r="AE744" s="402"/>
      <c r="AF744" s="402"/>
      <c r="AG744" s="402"/>
      <c r="AH744" s="402"/>
      <c r="AI744" s="402"/>
      <c r="AJ744" s="402"/>
      <c r="AK744" s="402"/>
      <c r="AL744" s="403"/>
      <c r="AM744" s="648"/>
      <c r="AN744" s="648"/>
      <c r="AO744" s="648"/>
      <c r="AP744" s="648"/>
      <c r="AQ744" s="648"/>
      <c r="AR744" s="648"/>
      <c r="AS744" s="648"/>
      <c r="AT744" s="648"/>
      <c r="AU744" s="648"/>
      <c r="AV744" s="648"/>
      <c r="AW744" s="648"/>
      <c r="AX744" s="648"/>
      <c r="AY744" s="403"/>
      <c r="AZ744" s="404"/>
      <c r="BA744" s="363"/>
      <c r="BB744" s="363"/>
      <c r="BC744" s="363"/>
      <c r="BD744" s="363"/>
      <c r="BE744" s="363"/>
      <c r="BF744" s="363"/>
      <c r="BG744" s="363"/>
      <c r="BH744" s="363"/>
      <c r="BI744" s="363"/>
      <c r="BJ744" s="363"/>
    </row>
    <row r="745" spans="6:62" ht="93" customHeight="1" x14ac:dyDescent="0.3">
      <c r="F745" s="399"/>
      <c r="G745" s="400"/>
      <c r="H745" s="400"/>
      <c r="I745" s="400"/>
      <c r="J745" s="400"/>
      <c r="K745" s="400"/>
      <c r="L745" s="400"/>
      <c r="M745" s="400"/>
      <c r="N745" s="400"/>
      <c r="U745" s="401"/>
      <c r="V745" s="647"/>
      <c r="W745" s="402"/>
      <c r="X745" s="402"/>
      <c r="Y745" s="402"/>
      <c r="Z745" s="402"/>
      <c r="AA745" s="402"/>
      <c r="AB745" s="402"/>
      <c r="AC745" s="402"/>
      <c r="AD745" s="402"/>
      <c r="AE745" s="402"/>
      <c r="AF745" s="402"/>
      <c r="AG745" s="402"/>
      <c r="AH745" s="402"/>
      <c r="AI745" s="402"/>
      <c r="AJ745" s="402"/>
      <c r="AK745" s="402"/>
      <c r="AL745" s="403"/>
      <c r="AM745" s="648"/>
      <c r="AN745" s="648"/>
      <c r="AO745" s="648"/>
      <c r="AP745" s="648"/>
      <c r="AQ745" s="648"/>
      <c r="AR745" s="648"/>
      <c r="AS745" s="648"/>
      <c r="AT745" s="648"/>
      <c r="AU745" s="648"/>
      <c r="AV745" s="648"/>
      <c r="AW745" s="648"/>
      <c r="AX745" s="648"/>
      <c r="AY745" s="403"/>
      <c r="AZ745" s="404"/>
      <c r="BA745" s="363"/>
      <c r="BB745" s="363"/>
      <c r="BC745" s="363"/>
      <c r="BD745" s="363"/>
      <c r="BE745" s="363"/>
      <c r="BF745" s="363"/>
      <c r="BG745" s="363"/>
      <c r="BH745" s="363"/>
      <c r="BI745" s="363"/>
      <c r="BJ745" s="363"/>
    </row>
    <row r="746" spans="6:62" ht="93" customHeight="1" x14ac:dyDescent="0.3">
      <c r="F746" s="399"/>
      <c r="G746" s="400"/>
      <c r="H746" s="400"/>
      <c r="I746" s="400"/>
      <c r="J746" s="400"/>
      <c r="K746" s="400"/>
      <c r="L746" s="400"/>
      <c r="M746" s="400"/>
      <c r="N746" s="400"/>
      <c r="U746" s="401"/>
      <c r="V746" s="647"/>
      <c r="W746" s="402"/>
      <c r="X746" s="402"/>
      <c r="Y746" s="402"/>
      <c r="Z746" s="402"/>
      <c r="AA746" s="402"/>
      <c r="AB746" s="402"/>
      <c r="AC746" s="402"/>
      <c r="AD746" s="402"/>
      <c r="AE746" s="402"/>
      <c r="AF746" s="402"/>
      <c r="AG746" s="402"/>
      <c r="AH746" s="402"/>
      <c r="AI746" s="402"/>
      <c r="AJ746" s="402"/>
      <c r="AK746" s="402"/>
      <c r="AL746" s="403"/>
      <c r="AM746" s="648"/>
      <c r="AN746" s="648"/>
      <c r="AO746" s="648"/>
      <c r="AP746" s="648"/>
      <c r="AQ746" s="648"/>
      <c r="AR746" s="648"/>
      <c r="AS746" s="648"/>
      <c r="AT746" s="648"/>
      <c r="AU746" s="648"/>
      <c r="AV746" s="648"/>
      <c r="AW746" s="648"/>
      <c r="AX746" s="648"/>
      <c r="AY746" s="403"/>
      <c r="AZ746" s="404"/>
      <c r="BA746" s="363"/>
      <c r="BB746" s="363"/>
      <c r="BC746" s="363"/>
      <c r="BD746" s="363"/>
      <c r="BE746" s="363"/>
      <c r="BF746" s="363"/>
      <c r="BG746" s="363"/>
      <c r="BH746" s="363"/>
      <c r="BI746" s="363"/>
      <c r="BJ746" s="363"/>
    </row>
    <row r="747" spans="6:62" ht="93" customHeight="1" x14ac:dyDescent="0.3">
      <c r="F747" s="399"/>
      <c r="G747" s="400"/>
      <c r="H747" s="400"/>
      <c r="I747" s="400"/>
      <c r="J747" s="400"/>
      <c r="K747" s="400"/>
      <c r="L747" s="400"/>
      <c r="M747" s="400"/>
      <c r="N747" s="400"/>
      <c r="U747" s="401"/>
      <c r="V747" s="647"/>
      <c r="W747" s="402"/>
      <c r="X747" s="402"/>
      <c r="Y747" s="402"/>
      <c r="Z747" s="402"/>
      <c r="AA747" s="402"/>
      <c r="AB747" s="402"/>
      <c r="AC747" s="402"/>
      <c r="AD747" s="402"/>
      <c r="AE747" s="402"/>
      <c r="AF747" s="402"/>
      <c r="AG747" s="402"/>
      <c r="AH747" s="402"/>
      <c r="AI747" s="402"/>
      <c r="AJ747" s="402"/>
      <c r="AK747" s="402"/>
      <c r="AL747" s="403"/>
      <c r="AM747" s="648"/>
      <c r="AN747" s="648"/>
      <c r="AO747" s="648"/>
      <c r="AP747" s="648"/>
      <c r="AQ747" s="648"/>
      <c r="AR747" s="648"/>
      <c r="AS747" s="648"/>
      <c r="AT747" s="648"/>
      <c r="AU747" s="648"/>
      <c r="AV747" s="648"/>
      <c r="AW747" s="648"/>
      <c r="AX747" s="648"/>
      <c r="AY747" s="403"/>
      <c r="AZ747" s="404"/>
      <c r="BA747" s="363"/>
      <c r="BB747" s="363"/>
      <c r="BC747" s="363"/>
      <c r="BD747" s="363"/>
      <c r="BE747" s="363"/>
      <c r="BF747" s="363"/>
      <c r="BG747" s="363"/>
      <c r="BH747" s="363"/>
      <c r="BI747" s="363"/>
      <c r="BJ747" s="363"/>
    </row>
    <row r="748" spans="6:62" ht="93" customHeight="1" x14ac:dyDescent="0.3">
      <c r="F748" s="399"/>
      <c r="G748" s="400"/>
      <c r="H748" s="400"/>
      <c r="I748" s="400"/>
      <c r="J748" s="400"/>
      <c r="K748" s="400"/>
      <c r="L748" s="400"/>
      <c r="M748" s="400"/>
      <c r="N748" s="400"/>
      <c r="U748" s="401"/>
      <c r="V748" s="647"/>
      <c r="W748" s="402"/>
      <c r="X748" s="402"/>
      <c r="Y748" s="402"/>
      <c r="Z748" s="402"/>
      <c r="AA748" s="402"/>
      <c r="AB748" s="402"/>
      <c r="AC748" s="402"/>
      <c r="AD748" s="402"/>
      <c r="AE748" s="402"/>
      <c r="AF748" s="402"/>
      <c r="AG748" s="402"/>
      <c r="AH748" s="402"/>
      <c r="AI748" s="402"/>
      <c r="AJ748" s="402"/>
      <c r="AK748" s="402"/>
      <c r="AL748" s="403"/>
      <c r="AM748" s="648"/>
      <c r="AN748" s="648"/>
      <c r="AO748" s="648"/>
      <c r="AP748" s="648"/>
      <c r="AQ748" s="648"/>
      <c r="AR748" s="648"/>
      <c r="AS748" s="648"/>
      <c r="AT748" s="648"/>
      <c r="AU748" s="648"/>
      <c r="AV748" s="648"/>
      <c r="AW748" s="648"/>
      <c r="AX748" s="648"/>
      <c r="AY748" s="403"/>
      <c r="AZ748" s="404"/>
      <c r="BA748" s="363"/>
      <c r="BB748" s="363"/>
      <c r="BC748" s="363"/>
      <c r="BD748" s="363"/>
      <c r="BE748" s="363"/>
      <c r="BF748" s="363"/>
      <c r="BG748" s="363"/>
      <c r="BH748" s="363"/>
      <c r="BI748" s="363"/>
      <c r="BJ748" s="363"/>
    </row>
    <row r="749" spans="6:62" ht="93" customHeight="1" x14ac:dyDescent="0.3">
      <c r="F749" s="399"/>
      <c r="G749" s="400"/>
      <c r="H749" s="400"/>
      <c r="I749" s="400"/>
      <c r="J749" s="400"/>
      <c r="K749" s="400"/>
      <c r="L749" s="400"/>
      <c r="M749" s="400"/>
      <c r="N749" s="400"/>
      <c r="U749" s="401"/>
      <c r="V749" s="647"/>
      <c r="W749" s="402"/>
      <c r="X749" s="402"/>
      <c r="Y749" s="402"/>
      <c r="Z749" s="402"/>
      <c r="AA749" s="402"/>
      <c r="AB749" s="402"/>
      <c r="AC749" s="402"/>
      <c r="AD749" s="402"/>
      <c r="AE749" s="402"/>
      <c r="AF749" s="402"/>
      <c r="AG749" s="402"/>
      <c r="AH749" s="402"/>
      <c r="AI749" s="402"/>
      <c r="AJ749" s="402"/>
      <c r="AK749" s="402"/>
      <c r="AL749" s="403"/>
      <c r="AM749" s="648"/>
      <c r="AN749" s="648"/>
      <c r="AO749" s="648"/>
      <c r="AP749" s="648"/>
      <c r="AQ749" s="648"/>
      <c r="AR749" s="648"/>
      <c r="AS749" s="648"/>
      <c r="AT749" s="648"/>
      <c r="AU749" s="648"/>
      <c r="AV749" s="648"/>
      <c r="AW749" s="648"/>
      <c r="AX749" s="648"/>
      <c r="AY749" s="403"/>
      <c r="AZ749" s="404"/>
      <c r="BA749" s="363"/>
      <c r="BB749" s="363"/>
      <c r="BC749" s="363"/>
      <c r="BD749" s="363"/>
      <c r="BE749" s="363"/>
      <c r="BF749" s="363"/>
      <c r="BG749" s="363"/>
      <c r="BH749" s="363"/>
      <c r="BI749" s="363"/>
      <c r="BJ749" s="363"/>
    </row>
    <row r="750" spans="6:62" ht="93" customHeight="1" x14ac:dyDescent="0.3">
      <c r="F750" s="399"/>
      <c r="G750" s="400"/>
      <c r="H750" s="400"/>
      <c r="I750" s="400"/>
      <c r="J750" s="400"/>
      <c r="K750" s="400"/>
      <c r="L750" s="400"/>
      <c r="M750" s="400"/>
      <c r="N750" s="400"/>
      <c r="U750" s="401"/>
      <c r="V750" s="647"/>
      <c r="W750" s="402"/>
      <c r="X750" s="402"/>
      <c r="Y750" s="402"/>
      <c r="Z750" s="402"/>
      <c r="AA750" s="402"/>
      <c r="AB750" s="402"/>
      <c r="AC750" s="402"/>
      <c r="AD750" s="402"/>
      <c r="AE750" s="402"/>
      <c r="AF750" s="402"/>
      <c r="AG750" s="402"/>
      <c r="AH750" s="402"/>
      <c r="AI750" s="402"/>
      <c r="AJ750" s="402"/>
      <c r="AK750" s="402"/>
      <c r="AL750" s="403"/>
      <c r="AM750" s="648"/>
      <c r="AN750" s="648"/>
      <c r="AO750" s="648"/>
      <c r="AP750" s="648"/>
      <c r="AQ750" s="648"/>
      <c r="AR750" s="648"/>
      <c r="AS750" s="648"/>
      <c r="AT750" s="648"/>
      <c r="AU750" s="648"/>
      <c r="AV750" s="648"/>
      <c r="AW750" s="648"/>
      <c r="AX750" s="648"/>
      <c r="AY750" s="403"/>
      <c r="AZ750" s="404"/>
      <c r="BA750" s="363"/>
      <c r="BB750" s="363"/>
      <c r="BC750" s="363"/>
      <c r="BD750" s="363"/>
      <c r="BE750" s="363"/>
      <c r="BF750" s="363"/>
      <c r="BG750" s="363"/>
      <c r="BH750" s="363"/>
      <c r="BI750" s="363"/>
      <c r="BJ750" s="363"/>
    </row>
    <row r="751" spans="6:62" ht="93" customHeight="1" x14ac:dyDescent="0.3">
      <c r="F751" s="399"/>
      <c r="G751" s="400"/>
      <c r="H751" s="400"/>
      <c r="I751" s="400"/>
      <c r="J751" s="400"/>
      <c r="K751" s="400"/>
      <c r="L751" s="400"/>
      <c r="M751" s="400"/>
      <c r="N751" s="400"/>
      <c r="U751" s="401"/>
      <c r="V751" s="647"/>
      <c r="W751" s="402"/>
      <c r="X751" s="402"/>
      <c r="Y751" s="402"/>
      <c r="Z751" s="402"/>
      <c r="AA751" s="402"/>
      <c r="AB751" s="402"/>
      <c r="AC751" s="402"/>
      <c r="AD751" s="402"/>
      <c r="AE751" s="402"/>
      <c r="AF751" s="402"/>
      <c r="AG751" s="402"/>
      <c r="AH751" s="402"/>
      <c r="AI751" s="402"/>
      <c r="AJ751" s="402"/>
      <c r="AK751" s="402"/>
      <c r="AL751" s="403"/>
      <c r="AM751" s="648"/>
      <c r="AN751" s="648"/>
      <c r="AO751" s="648"/>
      <c r="AP751" s="648"/>
      <c r="AQ751" s="648"/>
      <c r="AR751" s="648"/>
      <c r="AS751" s="648"/>
      <c r="AT751" s="648"/>
      <c r="AU751" s="648"/>
      <c r="AV751" s="648"/>
      <c r="AW751" s="648"/>
      <c r="AX751" s="648"/>
      <c r="AY751" s="403"/>
      <c r="AZ751" s="404"/>
      <c r="BA751" s="363"/>
      <c r="BB751" s="363"/>
      <c r="BC751" s="363"/>
      <c r="BD751" s="363"/>
      <c r="BE751" s="363"/>
      <c r="BF751" s="363"/>
      <c r="BG751" s="363"/>
      <c r="BH751" s="363"/>
      <c r="BI751" s="363"/>
      <c r="BJ751" s="363"/>
    </row>
    <row r="752" spans="6:62" ht="93" customHeight="1" x14ac:dyDescent="0.3">
      <c r="F752" s="399"/>
      <c r="G752" s="400"/>
      <c r="H752" s="400"/>
      <c r="I752" s="400"/>
      <c r="J752" s="400"/>
      <c r="K752" s="400"/>
      <c r="L752" s="400"/>
      <c r="M752" s="400"/>
      <c r="N752" s="400"/>
      <c r="U752" s="401"/>
      <c r="V752" s="647"/>
      <c r="W752" s="402"/>
      <c r="X752" s="402"/>
      <c r="Y752" s="402"/>
      <c r="Z752" s="402"/>
      <c r="AA752" s="402"/>
      <c r="AB752" s="402"/>
      <c r="AC752" s="402"/>
      <c r="AD752" s="402"/>
      <c r="AE752" s="402"/>
      <c r="AF752" s="402"/>
      <c r="AG752" s="402"/>
      <c r="AH752" s="402"/>
      <c r="AI752" s="402"/>
      <c r="AJ752" s="402"/>
      <c r="AK752" s="402"/>
      <c r="AL752" s="403"/>
      <c r="AM752" s="648"/>
      <c r="AN752" s="648"/>
      <c r="AO752" s="648"/>
      <c r="AP752" s="648"/>
      <c r="AQ752" s="648"/>
      <c r="AR752" s="648"/>
      <c r="AS752" s="648"/>
      <c r="AT752" s="648"/>
      <c r="AU752" s="648"/>
      <c r="AV752" s="648"/>
      <c r="AW752" s="648"/>
      <c r="AX752" s="648"/>
      <c r="AY752" s="403"/>
      <c r="AZ752" s="404"/>
      <c r="BA752" s="363"/>
      <c r="BB752" s="363"/>
      <c r="BC752" s="363"/>
      <c r="BD752" s="363"/>
      <c r="BE752" s="363"/>
      <c r="BF752" s="363"/>
      <c r="BG752" s="363"/>
      <c r="BH752" s="363"/>
      <c r="BI752" s="363"/>
      <c r="BJ752" s="363"/>
    </row>
    <row r="753" spans="6:62" ht="93" customHeight="1" x14ac:dyDescent="0.3">
      <c r="F753" s="399"/>
      <c r="G753" s="400"/>
      <c r="H753" s="400"/>
      <c r="I753" s="400"/>
      <c r="J753" s="400"/>
      <c r="K753" s="400"/>
      <c r="L753" s="400"/>
      <c r="M753" s="400"/>
      <c r="N753" s="400"/>
      <c r="U753" s="401"/>
      <c r="V753" s="647"/>
      <c r="W753" s="402"/>
      <c r="X753" s="402"/>
      <c r="Y753" s="402"/>
      <c r="Z753" s="402"/>
      <c r="AA753" s="402"/>
      <c r="AB753" s="402"/>
      <c r="AC753" s="402"/>
      <c r="AD753" s="402"/>
      <c r="AE753" s="402"/>
      <c r="AF753" s="402"/>
      <c r="AG753" s="402"/>
      <c r="AH753" s="402"/>
      <c r="AI753" s="402"/>
      <c r="AJ753" s="402"/>
      <c r="AK753" s="402"/>
      <c r="AL753" s="403"/>
      <c r="AM753" s="648"/>
      <c r="AN753" s="648"/>
      <c r="AO753" s="648"/>
      <c r="AP753" s="648"/>
      <c r="AQ753" s="648"/>
      <c r="AR753" s="648"/>
      <c r="AS753" s="648"/>
      <c r="AT753" s="648"/>
      <c r="AU753" s="648"/>
      <c r="AV753" s="648"/>
      <c r="AW753" s="648"/>
      <c r="AX753" s="648"/>
      <c r="AY753" s="403"/>
      <c r="AZ753" s="404"/>
      <c r="BA753" s="363"/>
      <c r="BB753" s="363"/>
      <c r="BC753" s="363"/>
      <c r="BD753" s="363"/>
      <c r="BE753" s="363"/>
      <c r="BF753" s="363"/>
      <c r="BG753" s="363"/>
      <c r="BH753" s="363"/>
      <c r="BI753" s="363"/>
      <c r="BJ753" s="363"/>
    </row>
    <row r="754" spans="6:62" ht="93" customHeight="1" x14ac:dyDescent="0.3">
      <c r="F754" s="399"/>
      <c r="G754" s="400"/>
      <c r="H754" s="400"/>
      <c r="I754" s="400"/>
      <c r="J754" s="400"/>
      <c r="K754" s="400"/>
      <c r="L754" s="400"/>
      <c r="M754" s="400"/>
      <c r="N754" s="400"/>
      <c r="U754" s="401"/>
      <c r="V754" s="647"/>
      <c r="W754" s="402"/>
      <c r="X754" s="402"/>
      <c r="Y754" s="402"/>
      <c r="Z754" s="402"/>
      <c r="AA754" s="402"/>
      <c r="AB754" s="402"/>
      <c r="AC754" s="402"/>
      <c r="AD754" s="402"/>
      <c r="AE754" s="402"/>
      <c r="AF754" s="402"/>
      <c r="AG754" s="402"/>
      <c r="AH754" s="402"/>
      <c r="AI754" s="402"/>
      <c r="AJ754" s="402"/>
      <c r="AK754" s="402"/>
      <c r="AL754" s="403"/>
      <c r="AM754" s="648"/>
      <c r="AN754" s="648"/>
      <c r="AO754" s="648"/>
      <c r="AP754" s="648"/>
      <c r="AQ754" s="648"/>
      <c r="AR754" s="648"/>
      <c r="AS754" s="648"/>
      <c r="AT754" s="648"/>
      <c r="AU754" s="648"/>
      <c r="AV754" s="648"/>
      <c r="AW754" s="648"/>
      <c r="AX754" s="648"/>
      <c r="AY754" s="403"/>
      <c r="AZ754" s="404"/>
      <c r="BA754" s="363"/>
      <c r="BB754" s="363"/>
      <c r="BC754" s="363"/>
      <c r="BD754" s="363"/>
      <c r="BE754" s="363"/>
      <c r="BF754" s="363"/>
      <c r="BG754" s="363"/>
      <c r="BH754" s="363"/>
      <c r="BI754" s="363"/>
      <c r="BJ754" s="363"/>
    </row>
    <row r="755" spans="6:62" ht="93" customHeight="1" x14ac:dyDescent="0.3">
      <c r="F755" s="399"/>
      <c r="G755" s="400"/>
      <c r="H755" s="400"/>
      <c r="I755" s="400"/>
      <c r="J755" s="400"/>
      <c r="K755" s="400"/>
      <c r="L755" s="400"/>
      <c r="M755" s="400"/>
      <c r="N755" s="400"/>
      <c r="U755" s="401"/>
      <c r="V755" s="647"/>
      <c r="W755" s="402"/>
      <c r="X755" s="402"/>
      <c r="Y755" s="402"/>
      <c r="Z755" s="402"/>
      <c r="AA755" s="402"/>
      <c r="AB755" s="402"/>
      <c r="AC755" s="402"/>
      <c r="AD755" s="402"/>
      <c r="AE755" s="402"/>
      <c r="AF755" s="402"/>
      <c r="AG755" s="402"/>
      <c r="AH755" s="402"/>
      <c r="AI755" s="402"/>
      <c r="AJ755" s="402"/>
      <c r="AK755" s="402"/>
      <c r="AL755" s="403"/>
      <c r="AM755" s="648"/>
      <c r="AN755" s="648"/>
      <c r="AO755" s="648"/>
      <c r="AP755" s="648"/>
      <c r="AQ755" s="648"/>
      <c r="AR755" s="648"/>
      <c r="AS755" s="648"/>
      <c r="AT755" s="648"/>
      <c r="AU755" s="648"/>
      <c r="AV755" s="648"/>
      <c r="AW755" s="648"/>
      <c r="AX755" s="648"/>
      <c r="AY755" s="403"/>
      <c r="AZ755" s="404"/>
      <c r="BA755" s="363"/>
      <c r="BB755" s="363"/>
      <c r="BC755" s="363"/>
      <c r="BD755" s="363"/>
      <c r="BE755" s="363"/>
      <c r="BF755" s="363"/>
      <c r="BG755" s="363"/>
      <c r="BH755" s="363"/>
      <c r="BI755" s="363"/>
      <c r="BJ755" s="363"/>
    </row>
    <row r="756" spans="6:62" ht="93" customHeight="1" x14ac:dyDescent="0.3">
      <c r="F756" s="399"/>
      <c r="G756" s="400"/>
      <c r="H756" s="400"/>
      <c r="I756" s="400"/>
      <c r="J756" s="400"/>
      <c r="K756" s="400"/>
      <c r="L756" s="400"/>
      <c r="M756" s="400"/>
      <c r="N756" s="400"/>
      <c r="U756" s="401"/>
      <c r="V756" s="647"/>
      <c r="W756" s="402"/>
      <c r="X756" s="402"/>
      <c r="Y756" s="402"/>
      <c r="Z756" s="402"/>
      <c r="AA756" s="402"/>
      <c r="AB756" s="402"/>
      <c r="AC756" s="402"/>
      <c r="AD756" s="402"/>
      <c r="AE756" s="402"/>
      <c r="AF756" s="402"/>
      <c r="AG756" s="402"/>
      <c r="AH756" s="402"/>
      <c r="AI756" s="402"/>
      <c r="AJ756" s="402"/>
      <c r="AK756" s="402"/>
      <c r="AL756" s="403"/>
      <c r="AM756" s="648"/>
      <c r="AN756" s="648"/>
      <c r="AO756" s="648"/>
      <c r="AP756" s="648"/>
      <c r="AQ756" s="648"/>
      <c r="AR756" s="648"/>
      <c r="AS756" s="648"/>
      <c r="AT756" s="648"/>
      <c r="AU756" s="648"/>
      <c r="AV756" s="648"/>
      <c r="AW756" s="648"/>
      <c r="AX756" s="648"/>
      <c r="AY756" s="403"/>
      <c r="AZ756" s="404"/>
      <c r="BA756" s="363"/>
      <c r="BB756" s="363"/>
      <c r="BC756" s="363"/>
      <c r="BD756" s="363"/>
      <c r="BE756" s="363"/>
      <c r="BF756" s="363"/>
      <c r="BG756" s="363"/>
      <c r="BH756" s="363"/>
      <c r="BI756" s="363"/>
      <c r="BJ756" s="363"/>
    </row>
    <row r="757" spans="6:62" ht="93" customHeight="1" x14ac:dyDescent="0.3">
      <c r="F757" s="399"/>
      <c r="G757" s="400"/>
      <c r="H757" s="400"/>
      <c r="I757" s="400"/>
      <c r="J757" s="400"/>
      <c r="K757" s="400"/>
      <c r="L757" s="400"/>
      <c r="M757" s="400"/>
      <c r="N757" s="400"/>
      <c r="U757" s="401"/>
      <c r="V757" s="647"/>
      <c r="W757" s="402"/>
      <c r="X757" s="402"/>
      <c r="Y757" s="402"/>
      <c r="Z757" s="402"/>
      <c r="AA757" s="402"/>
      <c r="AB757" s="402"/>
      <c r="AC757" s="402"/>
      <c r="AD757" s="402"/>
      <c r="AE757" s="402"/>
      <c r="AF757" s="402"/>
      <c r="AG757" s="402"/>
      <c r="AH757" s="402"/>
      <c r="AI757" s="402"/>
      <c r="AJ757" s="402"/>
      <c r="AK757" s="402"/>
      <c r="AL757" s="403"/>
      <c r="AM757" s="648"/>
      <c r="AN757" s="648"/>
      <c r="AO757" s="648"/>
      <c r="AP757" s="648"/>
      <c r="AQ757" s="648"/>
      <c r="AR757" s="648"/>
      <c r="AS757" s="648"/>
      <c r="AT757" s="648"/>
      <c r="AU757" s="648"/>
      <c r="AV757" s="648"/>
      <c r="AW757" s="648"/>
      <c r="AX757" s="648"/>
      <c r="AY757" s="403"/>
      <c r="AZ757" s="404"/>
      <c r="BA757" s="363"/>
      <c r="BB757" s="363"/>
      <c r="BC757" s="363"/>
      <c r="BD757" s="363"/>
      <c r="BE757" s="363"/>
      <c r="BF757" s="363"/>
      <c r="BG757" s="363"/>
      <c r="BH757" s="363"/>
      <c r="BI757" s="363"/>
      <c r="BJ757" s="363"/>
    </row>
    <row r="758" spans="6:62" ht="93" customHeight="1" x14ac:dyDescent="0.3">
      <c r="F758" s="399"/>
      <c r="G758" s="400"/>
      <c r="H758" s="400"/>
      <c r="I758" s="400"/>
      <c r="J758" s="400"/>
      <c r="K758" s="400"/>
      <c r="L758" s="400"/>
      <c r="M758" s="400"/>
      <c r="N758" s="400"/>
      <c r="U758" s="401"/>
      <c r="V758" s="647"/>
      <c r="W758" s="402"/>
      <c r="X758" s="402"/>
      <c r="Y758" s="402"/>
      <c r="Z758" s="402"/>
      <c r="AA758" s="402"/>
      <c r="AB758" s="402"/>
      <c r="AC758" s="402"/>
      <c r="AD758" s="402"/>
      <c r="AE758" s="402"/>
      <c r="AF758" s="402"/>
      <c r="AG758" s="402"/>
      <c r="AH758" s="402"/>
      <c r="AI758" s="402"/>
      <c r="AJ758" s="402"/>
      <c r="AK758" s="402"/>
      <c r="AL758" s="403"/>
      <c r="AM758" s="648"/>
      <c r="AN758" s="648"/>
      <c r="AO758" s="648"/>
      <c r="AP758" s="648"/>
      <c r="AQ758" s="648"/>
      <c r="AR758" s="648"/>
      <c r="AS758" s="648"/>
      <c r="AT758" s="648"/>
      <c r="AU758" s="648"/>
      <c r="AV758" s="648"/>
      <c r="AW758" s="648"/>
      <c r="AX758" s="648"/>
      <c r="AY758" s="403"/>
      <c r="AZ758" s="404"/>
      <c r="BA758" s="363"/>
      <c r="BB758" s="363"/>
      <c r="BC758" s="363"/>
      <c r="BD758" s="363"/>
      <c r="BE758" s="363"/>
      <c r="BF758" s="363"/>
      <c r="BG758" s="363"/>
      <c r="BH758" s="363"/>
      <c r="BI758" s="363"/>
      <c r="BJ758" s="363"/>
    </row>
    <row r="759" spans="6:62" ht="93" customHeight="1" x14ac:dyDescent="0.3">
      <c r="F759" s="399"/>
      <c r="G759" s="400"/>
      <c r="H759" s="400"/>
      <c r="I759" s="400"/>
      <c r="J759" s="400"/>
      <c r="K759" s="400"/>
      <c r="L759" s="400"/>
      <c r="M759" s="400"/>
      <c r="N759" s="400"/>
      <c r="U759" s="401"/>
      <c r="V759" s="647"/>
      <c r="W759" s="402"/>
      <c r="X759" s="402"/>
      <c r="Y759" s="402"/>
      <c r="Z759" s="402"/>
      <c r="AA759" s="402"/>
      <c r="AB759" s="402"/>
      <c r="AC759" s="402"/>
      <c r="AD759" s="402"/>
      <c r="AE759" s="402"/>
      <c r="AF759" s="402"/>
      <c r="AG759" s="402"/>
      <c r="AH759" s="402"/>
      <c r="AI759" s="402"/>
      <c r="AJ759" s="402"/>
      <c r="AK759" s="402"/>
      <c r="AL759" s="403"/>
      <c r="AM759" s="648"/>
      <c r="AN759" s="648"/>
      <c r="AO759" s="648"/>
      <c r="AP759" s="648"/>
      <c r="AQ759" s="648"/>
      <c r="AR759" s="648"/>
      <c r="AS759" s="648"/>
      <c r="AT759" s="648"/>
      <c r="AU759" s="648"/>
      <c r="AV759" s="648"/>
      <c r="AW759" s="648"/>
      <c r="AX759" s="648"/>
      <c r="AY759" s="403"/>
      <c r="AZ759" s="404"/>
      <c r="BA759" s="363"/>
      <c r="BB759" s="363"/>
      <c r="BC759" s="363"/>
      <c r="BD759" s="363"/>
      <c r="BE759" s="363"/>
      <c r="BF759" s="363"/>
      <c r="BG759" s="363"/>
      <c r="BH759" s="363"/>
      <c r="BI759" s="363"/>
      <c r="BJ759" s="363"/>
    </row>
    <row r="760" spans="6:62" ht="93" customHeight="1" x14ac:dyDescent="0.3">
      <c r="F760" s="399"/>
      <c r="G760" s="400"/>
      <c r="H760" s="400"/>
      <c r="I760" s="400"/>
      <c r="J760" s="400"/>
      <c r="K760" s="400"/>
      <c r="L760" s="400"/>
      <c r="M760" s="400"/>
      <c r="N760" s="400"/>
      <c r="U760" s="401"/>
      <c r="V760" s="647"/>
      <c r="W760" s="402"/>
      <c r="X760" s="402"/>
      <c r="Y760" s="402"/>
      <c r="Z760" s="402"/>
      <c r="AA760" s="402"/>
      <c r="AB760" s="402"/>
      <c r="AC760" s="402"/>
      <c r="AD760" s="402"/>
      <c r="AE760" s="402"/>
      <c r="AF760" s="402"/>
      <c r="AG760" s="402"/>
      <c r="AH760" s="402"/>
      <c r="AI760" s="402"/>
      <c r="AJ760" s="402"/>
      <c r="AK760" s="402"/>
      <c r="AL760" s="403"/>
      <c r="AM760" s="648"/>
      <c r="AN760" s="648"/>
      <c r="AO760" s="648"/>
      <c r="AP760" s="648"/>
      <c r="AQ760" s="648"/>
      <c r="AR760" s="648"/>
      <c r="AS760" s="648"/>
      <c r="AT760" s="648"/>
      <c r="AU760" s="648"/>
      <c r="AV760" s="648"/>
      <c r="AW760" s="648"/>
      <c r="AX760" s="648"/>
      <c r="AY760" s="403"/>
      <c r="AZ760" s="404"/>
      <c r="BA760" s="363"/>
      <c r="BB760" s="363"/>
      <c r="BC760" s="363"/>
      <c r="BD760" s="363"/>
      <c r="BE760" s="363"/>
      <c r="BF760" s="363"/>
      <c r="BG760" s="363"/>
      <c r="BH760" s="363"/>
      <c r="BI760" s="363"/>
      <c r="BJ760" s="363"/>
    </row>
    <row r="761" spans="6:62" ht="93" customHeight="1" x14ac:dyDescent="0.3">
      <c r="F761" s="399"/>
      <c r="G761" s="400"/>
      <c r="H761" s="400"/>
      <c r="I761" s="400"/>
      <c r="J761" s="400"/>
      <c r="K761" s="400"/>
      <c r="L761" s="400"/>
      <c r="M761" s="400"/>
      <c r="N761" s="400"/>
      <c r="U761" s="401"/>
      <c r="V761" s="647"/>
      <c r="W761" s="402"/>
      <c r="X761" s="402"/>
      <c r="Y761" s="402"/>
      <c r="Z761" s="402"/>
      <c r="AA761" s="402"/>
      <c r="AB761" s="402"/>
      <c r="AC761" s="402"/>
      <c r="AD761" s="402"/>
      <c r="AE761" s="402"/>
      <c r="AF761" s="402"/>
      <c r="AG761" s="402"/>
      <c r="AH761" s="402"/>
      <c r="AI761" s="402"/>
      <c r="AJ761" s="402"/>
      <c r="AK761" s="402"/>
      <c r="AL761" s="403"/>
      <c r="AM761" s="648"/>
      <c r="AN761" s="648"/>
      <c r="AO761" s="648"/>
      <c r="AP761" s="648"/>
      <c r="AQ761" s="648"/>
      <c r="AR761" s="648"/>
      <c r="AS761" s="648"/>
      <c r="AT761" s="648"/>
      <c r="AU761" s="648"/>
      <c r="AV761" s="648"/>
      <c r="AW761" s="648"/>
      <c r="AX761" s="648"/>
      <c r="AY761" s="403"/>
      <c r="AZ761" s="404"/>
      <c r="BA761" s="363"/>
      <c r="BB761" s="363"/>
      <c r="BC761" s="363"/>
      <c r="BD761" s="363"/>
      <c r="BE761" s="363"/>
      <c r="BF761" s="363"/>
      <c r="BG761" s="363"/>
      <c r="BH761" s="363"/>
      <c r="BI761" s="363"/>
      <c r="BJ761" s="363"/>
    </row>
    <row r="762" spans="6:62" ht="93" customHeight="1" x14ac:dyDescent="0.3">
      <c r="F762" s="399"/>
      <c r="G762" s="400"/>
      <c r="H762" s="400"/>
      <c r="I762" s="400"/>
      <c r="J762" s="400"/>
      <c r="K762" s="400"/>
      <c r="L762" s="400"/>
      <c r="M762" s="400"/>
      <c r="N762" s="400"/>
      <c r="U762" s="401"/>
      <c r="V762" s="647"/>
      <c r="W762" s="402"/>
      <c r="X762" s="402"/>
      <c r="Y762" s="402"/>
      <c r="Z762" s="402"/>
      <c r="AA762" s="402"/>
      <c r="AB762" s="402"/>
      <c r="AC762" s="402"/>
      <c r="AD762" s="402"/>
      <c r="AE762" s="402"/>
      <c r="AF762" s="402"/>
      <c r="AG762" s="402"/>
      <c r="AH762" s="402"/>
      <c r="AI762" s="402"/>
      <c r="AJ762" s="402"/>
      <c r="AK762" s="402"/>
      <c r="AL762" s="403"/>
      <c r="AM762" s="648"/>
      <c r="AN762" s="648"/>
      <c r="AO762" s="648"/>
      <c r="AP762" s="648"/>
      <c r="AQ762" s="648"/>
      <c r="AR762" s="648"/>
      <c r="AS762" s="648"/>
      <c r="AT762" s="648"/>
      <c r="AU762" s="648"/>
      <c r="AV762" s="648"/>
      <c r="AW762" s="648"/>
      <c r="AX762" s="648"/>
      <c r="AY762" s="403"/>
      <c r="AZ762" s="404"/>
      <c r="BA762" s="363"/>
      <c r="BB762" s="363"/>
      <c r="BC762" s="363"/>
      <c r="BD762" s="363"/>
      <c r="BE762" s="363"/>
      <c r="BF762" s="363"/>
      <c r="BG762" s="363"/>
      <c r="BH762" s="363"/>
      <c r="BI762" s="363"/>
      <c r="BJ762" s="363"/>
    </row>
    <row r="763" spans="6:62" ht="93" customHeight="1" x14ac:dyDescent="0.3">
      <c r="F763" s="399"/>
      <c r="G763" s="400"/>
      <c r="H763" s="400"/>
      <c r="I763" s="400"/>
      <c r="J763" s="400"/>
      <c r="K763" s="400"/>
      <c r="L763" s="400"/>
      <c r="M763" s="400"/>
      <c r="N763" s="400"/>
      <c r="U763" s="401"/>
      <c r="V763" s="647"/>
      <c r="W763" s="402"/>
      <c r="X763" s="402"/>
      <c r="Y763" s="402"/>
      <c r="Z763" s="402"/>
      <c r="AA763" s="402"/>
      <c r="AB763" s="402"/>
      <c r="AC763" s="402"/>
      <c r="AD763" s="402"/>
      <c r="AE763" s="402"/>
      <c r="AF763" s="402"/>
      <c r="AG763" s="402"/>
      <c r="AH763" s="402"/>
      <c r="AI763" s="402"/>
      <c r="AJ763" s="402"/>
      <c r="AK763" s="402"/>
      <c r="AL763" s="403"/>
      <c r="AM763" s="648"/>
      <c r="AN763" s="648"/>
      <c r="AO763" s="648"/>
      <c r="AP763" s="648"/>
      <c r="AQ763" s="648"/>
      <c r="AR763" s="648"/>
      <c r="AS763" s="648"/>
      <c r="AT763" s="648"/>
      <c r="AU763" s="648"/>
      <c r="AV763" s="648"/>
      <c r="AW763" s="648"/>
      <c r="AX763" s="648"/>
      <c r="AY763" s="403"/>
      <c r="AZ763" s="404"/>
      <c r="BA763" s="363"/>
      <c r="BB763" s="363"/>
      <c r="BC763" s="363"/>
      <c r="BD763" s="363"/>
      <c r="BE763" s="363"/>
      <c r="BF763" s="363"/>
      <c r="BG763" s="363"/>
      <c r="BH763" s="363"/>
      <c r="BI763" s="363"/>
      <c r="BJ763" s="363"/>
    </row>
    <row r="764" spans="6:62" ht="93" customHeight="1" x14ac:dyDescent="0.3">
      <c r="F764" s="399"/>
      <c r="G764" s="400"/>
      <c r="H764" s="400"/>
      <c r="I764" s="400"/>
      <c r="J764" s="400"/>
      <c r="K764" s="400"/>
      <c r="L764" s="400"/>
      <c r="M764" s="400"/>
      <c r="N764" s="400"/>
      <c r="U764" s="401"/>
      <c r="V764" s="647"/>
      <c r="W764" s="402"/>
      <c r="X764" s="402"/>
      <c r="Y764" s="402"/>
      <c r="Z764" s="402"/>
      <c r="AA764" s="402"/>
      <c r="AB764" s="402"/>
      <c r="AC764" s="402"/>
      <c r="AD764" s="402"/>
      <c r="AE764" s="402"/>
      <c r="AF764" s="402"/>
      <c r="AG764" s="402"/>
      <c r="AH764" s="402"/>
      <c r="AI764" s="402"/>
      <c r="AJ764" s="402"/>
      <c r="AK764" s="402"/>
      <c r="AL764" s="403"/>
      <c r="AM764" s="648"/>
      <c r="AN764" s="648"/>
      <c r="AO764" s="648"/>
      <c r="AP764" s="648"/>
      <c r="AQ764" s="648"/>
      <c r="AR764" s="648"/>
      <c r="AS764" s="648"/>
      <c r="AT764" s="648"/>
      <c r="AU764" s="648"/>
      <c r="AV764" s="648"/>
      <c r="AW764" s="648"/>
      <c r="AX764" s="648"/>
      <c r="AY764" s="403"/>
      <c r="AZ764" s="404"/>
      <c r="BA764" s="363"/>
      <c r="BB764" s="363"/>
      <c r="BC764" s="363"/>
      <c r="BD764" s="363"/>
      <c r="BE764" s="363"/>
      <c r="BF764" s="363"/>
      <c r="BG764" s="363"/>
      <c r="BH764" s="363"/>
      <c r="BI764" s="363"/>
      <c r="BJ764" s="363"/>
    </row>
    <row r="765" spans="6:62" ht="93" customHeight="1" x14ac:dyDescent="0.3">
      <c r="F765" s="399"/>
      <c r="G765" s="400"/>
      <c r="H765" s="400"/>
      <c r="I765" s="400"/>
      <c r="J765" s="400"/>
      <c r="K765" s="400"/>
      <c r="L765" s="400"/>
      <c r="M765" s="400"/>
      <c r="N765" s="400"/>
      <c r="U765" s="401"/>
      <c r="V765" s="647"/>
      <c r="W765" s="402"/>
      <c r="X765" s="402"/>
      <c r="Y765" s="402"/>
      <c r="Z765" s="402"/>
      <c r="AA765" s="402"/>
      <c r="AB765" s="402"/>
      <c r="AC765" s="402"/>
      <c r="AD765" s="402"/>
      <c r="AE765" s="402"/>
      <c r="AF765" s="402"/>
      <c r="AG765" s="402"/>
      <c r="AH765" s="402"/>
      <c r="AI765" s="402"/>
      <c r="AJ765" s="402"/>
      <c r="AK765" s="402"/>
      <c r="AL765" s="403"/>
      <c r="AM765" s="648"/>
      <c r="AN765" s="648"/>
      <c r="AO765" s="648"/>
      <c r="AP765" s="648"/>
      <c r="AQ765" s="648"/>
      <c r="AR765" s="648"/>
      <c r="AS765" s="648"/>
      <c r="AT765" s="648"/>
      <c r="AU765" s="648"/>
      <c r="AV765" s="648"/>
      <c r="AW765" s="648"/>
      <c r="AX765" s="648"/>
      <c r="AY765" s="403"/>
      <c r="AZ765" s="404"/>
      <c r="BA765" s="363"/>
      <c r="BB765" s="363"/>
      <c r="BC765" s="363"/>
      <c r="BD765" s="363"/>
      <c r="BE765" s="363"/>
      <c r="BF765" s="363"/>
      <c r="BG765" s="363"/>
      <c r="BH765" s="363"/>
      <c r="BI765" s="363"/>
      <c r="BJ765" s="363"/>
    </row>
    <row r="766" spans="6:62" ht="93" customHeight="1" x14ac:dyDescent="0.3">
      <c r="F766" s="399"/>
      <c r="G766" s="400"/>
      <c r="H766" s="400"/>
      <c r="I766" s="400"/>
      <c r="J766" s="400"/>
      <c r="K766" s="400"/>
      <c r="L766" s="400"/>
      <c r="M766" s="400"/>
      <c r="N766" s="400"/>
      <c r="U766" s="401"/>
      <c r="V766" s="647"/>
      <c r="W766" s="402"/>
      <c r="X766" s="402"/>
      <c r="Y766" s="402"/>
      <c r="Z766" s="402"/>
      <c r="AA766" s="402"/>
      <c r="AB766" s="402"/>
      <c r="AC766" s="402"/>
      <c r="AD766" s="402"/>
      <c r="AE766" s="402"/>
      <c r="AF766" s="402"/>
      <c r="AG766" s="402"/>
      <c r="AH766" s="402"/>
      <c r="AI766" s="402"/>
      <c r="AJ766" s="402"/>
      <c r="AK766" s="402"/>
      <c r="AL766" s="403"/>
      <c r="AM766" s="648"/>
      <c r="AN766" s="648"/>
      <c r="AO766" s="648"/>
      <c r="AP766" s="648"/>
      <c r="AQ766" s="648"/>
      <c r="AR766" s="648"/>
      <c r="AS766" s="648"/>
      <c r="AT766" s="648"/>
      <c r="AU766" s="648"/>
      <c r="AV766" s="648"/>
      <c r="AW766" s="648"/>
      <c r="AX766" s="648"/>
      <c r="AY766" s="403"/>
      <c r="AZ766" s="404"/>
      <c r="BA766" s="363"/>
      <c r="BB766" s="363"/>
      <c r="BC766" s="363"/>
      <c r="BD766" s="363"/>
      <c r="BE766" s="363"/>
      <c r="BF766" s="363"/>
      <c r="BG766" s="363"/>
      <c r="BH766" s="363"/>
      <c r="BI766" s="363"/>
      <c r="BJ766" s="363"/>
    </row>
    <row r="767" spans="6:62" ht="93" customHeight="1" x14ac:dyDescent="0.3">
      <c r="F767" s="399"/>
      <c r="G767" s="400"/>
      <c r="H767" s="400"/>
      <c r="I767" s="400"/>
      <c r="J767" s="400"/>
      <c r="K767" s="400"/>
      <c r="L767" s="400"/>
      <c r="M767" s="400"/>
      <c r="N767" s="400"/>
      <c r="U767" s="401"/>
      <c r="V767" s="647"/>
      <c r="W767" s="402"/>
      <c r="X767" s="402"/>
      <c r="Y767" s="402"/>
      <c r="Z767" s="402"/>
      <c r="AA767" s="402"/>
      <c r="AB767" s="402"/>
      <c r="AC767" s="402"/>
      <c r="AD767" s="402"/>
      <c r="AE767" s="402"/>
      <c r="AF767" s="402"/>
      <c r="AG767" s="402"/>
      <c r="AH767" s="402"/>
      <c r="AI767" s="402"/>
      <c r="AJ767" s="402"/>
      <c r="AK767" s="402"/>
      <c r="AL767" s="403"/>
      <c r="AM767" s="648"/>
      <c r="AN767" s="648"/>
      <c r="AO767" s="648"/>
      <c r="AP767" s="648"/>
      <c r="AQ767" s="648"/>
      <c r="AR767" s="648"/>
      <c r="AS767" s="648"/>
      <c r="AT767" s="648"/>
      <c r="AU767" s="648"/>
      <c r="AV767" s="648"/>
      <c r="AW767" s="648"/>
      <c r="AX767" s="648"/>
      <c r="AY767" s="403"/>
      <c r="AZ767" s="404"/>
      <c r="BA767" s="363"/>
      <c r="BB767" s="363"/>
      <c r="BC767" s="363"/>
      <c r="BD767" s="363"/>
      <c r="BE767" s="363"/>
      <c r="BF767" s="363"/>
      <c r="BG767" s="363"/>
      <c r="BH767" s="363"/>
      <c r="BI767" s="363"/>
      <c r="BJ767" s="363"/>
    </row>
    <row r="768" spans="6:62" ht="93" customHeight="1" x14ac:dyDescent="0.3">
      <c r="F768" s="399"/>
      <c r="G768" s="400"/>
      <c r="H768" s="400"/>
      <c r="I768" s="400"/>
      <c r="J768" s="400"/>
      <c r="K768" s="400"/>
      <c r="L768" s="400"/>
      <c r="M768" s="400"/>
      <c r="N768" s="400"/>
      <c r="U768" s="401"/>
      <c r="V768" s="647"/>
      <c r="W768" s="402"/>
      <c r="X768" s="402"/>
      <c r="Y768" s="402"/>
      <c r="Z768" s="402"/>
      <c r="AA768" s="402"/>
      <c r="AB768" s="402"/>
      <c r="AC768" s="402"/>
      <c r="AD768" s="402"/>
      <c r="AE768" s="402"/>
      <c r="AF768" s="402"/>
      <c r="AG768" s="402"/>
      <c r="AH768" s="402"/>
      <c r="AI768" s="402"/>
      <c r="AJ768" s="402"/>
      <c r="AK768" s="402"/>
      <c r="AL768" s="403"/>
      <c r="AM768" s="648"/>
      <c r="AN768" s="648"/>
      <c r="AO768" s="648"/>
      <c r="AP768" s="648"/>
      <c r="AQ768" s="648"/>
      <c r="AR768" s="648"/>
      <c r="AS768" s="648"/>
      <c r="AT768" s="648"/>
      <c r="AU768" s="648"/>
      <c r="AV768" s="648"/>
      <c r="AW768" s="648"/>
      <c r="AX768" s="648"/>
      <c r="AY768" s="403"/>
      <c r="AZ768" s="404"/>
      <c r="BA768" s="363"/>
      <c r="BB768" s="363"/>
      <c r="BC768" s="363"/>
      <c r="BD768" s="363"/>
      <c r="BE768" s="363"/>
      <c r="BF768" s="363"/>
      <c r="BG768" s="363"/>
      <c r="BH768" s="363"/>
      <c r="BI768" s="363"/>
      <c r="BJ768" s="363"/>
    </row>
    <row r="769" spans="6:62" ht="93" customHeight="1" x14ac:dyDescent="0.3">
      <c r="F769" s="399"/>
      <c r="G769" s="400"/>
      <c r="H769" s="400"/>
      <c r="I769" s="400"/>
      <c r="J769" s="400"/>
      <c r="K769" s="400"/>
      <c r="L769" s="400"/>
      <c r="M769" s="400"/>
      <c r="N769" s="400"/>
      <c r="U769" s="401"/>
      <c r="V769" s="647"/>
      <c r="W769" s="402"/>
      <c r="X769" s="402"/>
      <c r="Y769" s="402"/>
      <c r="Z769" s="402"/>
      <c r="AA769" s="402"/>
      <c r="AB769" s="402"/>
      <c r="AC769" s="402"/>
      <c r="AD769" s="402"/>
      <c r="AE769" s="402"/>
      <c r="AF769" s="402"/>
      <c r="AG769" s="402"/>
      <c r="AH769" s="402"/>
      <c r="AI769" s="402"/>
      <c r="AJ769" s="402"/>
      <c r="AK769" s="402"/>
      <c r="AL769" s="403"/>
      <c r="AM769" s="648"/>
      <c r="AN769" s="648"/>
      <c r="AO769" s="648"/>
      <c r="AP769" s="648"/>
      <c r="AQ769" s="648"/>
      <c r="AR769" s="648"/>
      <c r="AS769" s="648"/>
      <c r="AT769" s="648"/>
      <c r="AU769" s="648"/>
      <c r="AV769" s="648"/>
      <c r="AW769" s="648"/>
      <c r="AX769" s="648"/>
      <c r="AY769" s="403"/>
      <c r="AZ769" s="404"/>
      <c r="BA769" s="363"/>
      <c r="BB769" s="363"/>
      <c r="BC769" s="363"/>
      <c r="BD769" s="363"/>
      <c r="BE769" s="363"/>
      <c r="BF769" s="363"/>
      <c r="BG769" s="363"/>
      <c r="BH769" s="363"/>
      <c r="BI769" s="363"/>
      <c r="BJ769" s="363"/>
    </row>
    <row r="770" spans="6:62" ht="93" customHeight="1" x14ac:dyDescent="0.3">
      <c r="F770" s="399"/>
      <c r="G770" s="400"/>
      <c r="H770" s="400"/>
      <c r="I770" s="400"/>
      <c r="J770" s="400"/>
      <c r="K770" s="400"/>
      <c r="L770" s="400"/>
      <c r="M770" s="400"/>
      <c r="N770" s="400"/>
      <c r="U770" s="401"/>
      <c r="V770" s="647"/>
      <c r="W770" s="402"/>
      <c r="X770" s="402"/>
      <c r="Y770" s="402"/>
      <c r="Z770" s="402"/>
      <c r="AA770" s="402"/>
      <c r="AB770" s="402"/>
      <c r="AC770" s="402"/>
      <c r="AD770" s="402"/>
      <c r="AE770" s="402"/>
      <c r="AF770" s="402"/>
      <c r="AG770" s="402"/>
      <c r="AH770" s="402"/>
      <c r="AI770" s="402"/>
      <c r="AJ770" s="402"/>
      <c r="AK770" s="402"/>
      <c r="AL770" s="403"/>
      <c r="AM770" s="648"/>
      <c r="AN770" s="648"/>
      <c r="AO770" s="648"/>
      <c r="AP770" s="648"/>
      <c r="AQ770" s="648"/>
      <c r="AR770" s="648"/>
      <c r="AS770" s="648"/>
      <c r="AT770" s="648"/>
      <c r="AU770" s="648"/>
      <c r="AV770" s="648"/>
      <c r="AW770" s="648"/>
      <c r="AX770" s="648"/>
      <c r="AY770" s="403"/>
      <c r="AZ770" s="404"/>
      <c r="BA770" s="363"/>
      <c r="BB770" s="363"/>
      <c r="BC770" s="363"/>
      <c r="BD770" s="363"/>
      <c r="BE770" s="363"/>
      <c r="BF770" s="363"/>
      <c r="BG770" s="363"/>
      <c r="BH770" s="363"/>
      <c r="BI770" s="363"/>
      <c r="BJ770" s="363"/>
    </row>
    <row r="771" spans="6:62" ht="93" customHeight="1" x14ac:dyDescent="0.3">
      <c r="F771" s="399"/>
      <c r="G771" s="400"/>
      <c r="H771" s="400"/>
      <c r="I771" s="400"/>
      <c r="J771" s="400"/>
      <c r="K771" s="400"/>
      <c r="L771" s="400"/>
      <c r="M771" s="400"/>
      <c r="N771" s="400"/>
      <c r="U771" s="401"/>
      <c r="V771" s="647"/>
      <c r="W771" s="402"/>
      <c r="X771" s="402"/>
      <c r="Y771" s="402"/>
      <c r="Z771" s="402"/>
      <c r="AA771" s="402"/>
      <c r="AB771" s="402"/>
      <c r="AC771" s="402"/>
      <c r="AD771" s="402"/>
      <c r="AE771" s="402"/>
      <c r="AF771" s="402"/>
      <c r="AG771" s="402"/>
      <c r="AH771" s="402"/>
      <c r="AI771" s="402"/>
      <c r="AJ771" s="402"/>
      <c r="AK771" s="402"/>
      <c r="AL771" s="403"/>
      <c r="AM771" s="648"/>
      <c r="AN771" s="648"/>
      <c r="AO771" s="648"/>
      <c r="AP771" s="648"/>
      <c r="AQ771" s="648"/>
      <c r="AR771" s="648"/>
      <c r="AS771" s="648"/>
      <c r="AT771" s="648"/>
      <c r="AU771" s="648"/>
      <c r="AV771" s="648"/>
      <c r="AW771" s="648"/>
      <c r="AX771" s="648"/>
      <c r="AY771" s="403"/>
      <c r="AZ771" s="404"/>
      <c r="BA771" s="363"/>
      <c r="BB771" s="363"/>
      <c r="BC771" s="363"/>
      <c r="BD771" s="363"/>
      <c r="BE771" s="363"/>
      <c r="BF771" s="363"/>
      <c r="BG771" s="363"/>
      <c r="BH771" s="363"/>
      <c r="BI771" s="363"/>
      <c r="BJ771" s="363"/>
    </row>
    <row r="772" spans="6:62" ht="93" customHeight="1" x14ac:dyDescent="0.3">
      <c r="F772" s="399"/>
      <c r="G772" s="400"/>
      <c r="H772" s="400"/>
      <c r="I772" s="400"/>
      <c r="J772" s="400"/>
      <c r="K772" s="400"/>
      <c r="L772" s="400"/>
      <c r="M772" s="400"/>
      <c r="N772" s="400"/>
      <c r="U772" s="401"/>
      <c r="V772" s="647"/>
      <c r="W772" s="402"/>
      <c r="X772" s="402"/>
      <c r="Y772" s="402"/>
      <c r="Z772" s="402"/>
      <c r="AA772" s="402"/>
      <c r="AB772" s="402"/>
      <c r="AC772" s="402"/>
      <c r="AD772" s="402"/>
      <c r="AE772" s="402"/>
      <c r="AF772" s="402"/>
      <c r="AG772" s="402"/>
      <c r="AH772" s="402"/>
      <c r="AI772" s="402"/>
      <c r="AJ772" s="402"/>
      <c r="AK772" s="402"/>
      <c r="AL772" s="403"/>
      <c r="AM772" s="648"/>
      <c r="AN772" s="648"/>
      <c r="AO772" s="648"/>
      <c r="AP772" s="648"/>
      <c r="AQ772" s="648"/>
      <c r="AR772" s="648"/>
      <c r="AS772" s="648"/>
      <c r="AT772" s="648"/>
      <c r="AU772" s="648"/>
      <c r="AV772" s="648"/>
      <c r="AW772" s="648"/>
      <c r="AX772" s="648"/>
      <c r="AY772" s="403"/>
      <c r="AZ772" s="404"/>
      <c r="BA772" s="363"/>
      <c r="BB772" s="363"/>
      <c r="BC772" s="363"/>
      <c r="BD772" s="363"/>
      <c r="BE772" s="363"/>
      <c r="BF772" s="363"/>
      <c r="BG772" s="363"/>
      <c r="BH772" s="363"/>
      <c r="BI772" s="363"/>
      <c r="BJ772" s="363"/>
    </row>
    <row r="773" spans="6:62" ht="93" customHeight="1" x14ac:dyDescent="0.3">
      <c r="F773" s="399"/>
      <c r="G773" s="400"/>
      <c r="H773" s="400"/>
      <c r="I773" s="400"/>
      <c r="J773" s="400"/>
      <c r="K773" s="400"/>
      <c r="L773" s="400"/>
      <c r="M773" s="400"/>
      <c r="N773" s="400"/>
      <c r="U773" s="401"/>
      <c r="V773" s="647"/>
      <c r="W773" s="402"/>
      <c r="X773" s="402"/>
      <c r="Y773" s="402"/>
      <c r="Z773" s="402"/>
      <c r="AA773" s="402"/>
      <c r="AB773" s="402"/>
      <c r="AC773" s="402"/>
      <c r="AD773" s="402"/>
      <c r="AE773" s="402"/>
      <c r="AF773" s="402"/>
      <c r="AG773" s="402"/>
      <c r="AH773" s="402"/>
      <c r="AI773" s="402"/>
      <c r="AJ773" s="402"/>
      <c r="AK773" s="402"/>
      <c r="AL773" s="403"/>
      <c r="AM773" s="648"/>
      <c r="AN773" s="648"/>
      <c r="AO773" s="648"/>
      <c r="AP773" s="648"/>
      <c r="AQ773" s="648"/>
      <c r="AR773" s="648"/>
      <c r="AS773" s="648"/>
      <c r="AT773" s="648"/>
      <c r="AU773" s="648"/>
      <c r="AV773" s="648"/>
      <c r="AW773" s="648"/>
      <c r="AX773" s="648"/>
      <c r="AY773" s="403"/>
      <c r="AZ773" s="404"/>
      <c r="BA773" s="363"/>
      <c r="BB773" s="363"/>
      <c r="BC773" s="363"/>
      <c r="BD773" s="363"/>
      <c r="BE773" s="363"/>
      <c r="BF773" s="363"/>
      <c r="BG773" s="363"/>
      <c r="BH773" s="363"/>
      <c r="BI773" s="363"/>
      <c r="BJ773" s="363"/>
    </row>
    <row r="774" spans="6:62" ht="93" customHeight="1" x14ac:dyDescent="0.3">
      <c r="F774" s="399"/>
      <c r="G774" s="400"/>
      <c r="H774" s="400"/>
      <c r="I774" s="400"/>
      <c r="J774" s="400"/>
      <c r="K774" s="400"/>
      <c r="L774" s="400"/>
      <c r="M774" s="400"/>
      <c r="N774" s="400"/>
      <c r="U774" s="401"/>
      <c r="V774" s="647"/>
      <c r="W774" s="402"/>
      <c r="X774" s="402"/>
      <c r="Y774" s="402"/>
      <c r="Z774" s="402"/>
      <c r="AA774" s="402"/>
      <c r="AB774" s="402"/>
      <c r="AC774" s="402"/>
      <c r="AD774" s="402"/>
      <c r="AE774" s="402"/>
      <c r="AF774" s="402"/>
      <c r="AG774" s="402"/>
      <c r="AH774" s="402"/>
      <c r="AI774" s="402"/>
      <c r="AJ774" s="402"/>
      <c r="AK774" s="402"/>
      <c r="AL774" s="403"/>
      <c r="AM774" s="648"/>
      <c r="AN774" s="648"/>
      <c r="AO774" s="648"/>
      <c r="AP774" s="648"/>
      <c r="AQ774" s="648"/>
      <c r="AR774" s="648"/>
      <c r="AS774" s="648"/>
      <c r="AT774" s="648"/>
      <c r="AU774" s="648"/>
      <c r="AV774" s="648"/>
      <c r="AW774" s="648"/>
      <c r="AX774" s="648"/>
      <c r="AY774" s="403"/>
      <c r="AZ774" s="404"/>
      <c r="BA774" s="363"/>
      <c r="BB774" s="363"/>
      <c r="BC774" s="363"/>
      <c r="BD774" s="363"/>
      <c r="BE774" s="363"/>
      <c r="BF774" s="363"/>
      <c r="BG774" s="363"/>
      <c r="BH774" s="363"/>
      <c r="BI774" s="363"/>
      <c r="BJ774" s="363"/>
    </row>
    <row r="775" spans="6:62" ht="93" customHeight="1" x14ac:dyDescent="0.3">
      <c r="F775" s="399"/>
      <c r="G775" s="400"/>
      <c r="H775" s="400"/>
      <c r="I775" s="400"/>
      <c r="J775" s="400"/>
      <c r="K775" s="400"/>
      <c r="L775" s="400"/>
      <c r="M775" s="400"/>
      <c r="N775" s="400"/>
      <c r="U775" s="401"/>
      <c r="V775" s="647"/>
      <c r="W775" s="402"/>
      <c r="X775" s="402"/>
      <c r="Y775" s="402"/>
      <c r="Z775" s="402"/>
      <c r="AA775" s="402"/>
      <c r="AB775" s="402"/>
      <c r="AC775" s="402"/>
      <c r="AD775" s="402"/>
      <c r="AE775" s="402"/>
      <c r="AF775" s="402"/>
      <c r="AG775" s="402"/>
      <c r="AH775" s="402"/>
      <c r="AI775" s="402"/>
      <c r="AJ775" s="402"/>
      <c r="AK775" s="402"/>
      <c r="AL775" s="403"/>
      <c r="AM775" s="648"/>
      <c r="AN775" s="648"/>
      <c r="AO775" s="648"/>
      <c r="AP775" s="648"/>
      <c r="AQ775" s="648"/>
      <c r="AR775" s="648"/>
      <c r="AS775" s="648"/>
      <c r="AT775" s="648"/>
      <c r="AU775" s="648"/>
      <c r="AV775" s="648"/>
      <c r="AW775" s="648"/>
      <c r="AX775" s="648"/>
      <c r="AY775" s="403"/>
      <c r="AZ775" s="404"/>
      <c r="BA775" s="363"/>
      <c r="BB775" s="363"/>
      <c r="BC775" s="363"/>
      <c r="BD775" s="363"/>
      <c r="BE775" s="363"/>
      <c r="BF775" s="363"/>
      <c r="BG775" s="363"/>
      <c r="BH775" s="363"/>
      <c r="BI775" s="363"/>
      <c r="BJ775" s="363"/>
    </row>
    <row r="776" spans="6:62" ht="93" customHeight="1" x14ac:dyDescent="0.3">
      <c r="F776" s="399"/>
      <c r="G776" s="400"/>
      <c r="H776" s="400"/>
      <c r="I776" s="400"/>
      <c r="J776" s="400"/>
      <c r="K776" s="400"/>
      <c r="L776" s="400"/>
      <c r="M776" s="400"/>
      <c r="N776" s="400"/>
      <c r="U776" s="401"/>
      <c r="V776" s="647"/>
      <c r="W776" s="402"/>
      <c r="X776" s="402"/>
      <c r="Y776" s="402"/>
      <c r="Z776" s="402"/>
      <c r="AA776" s="402"/>
      <c r="AB776" s="402"/>
      <c r="AC776" s="402"/>
      <c r="AD776" s="402"/>
      <c r="AE776" s="402"/>
      <c r="AF776" s="402"/>
      <c r="AG776" s="402"/>
      <c r="AH776" s="402"/>
      <c r="AI776" s="402"/>
      <c r="AJ776" s="402"/>
      <c r="AK776" s="402"/>
      <c r="AL776" s="403"/>
      <c r="AM776" s="648"/>
      <c r="AN776" s="648"/>
      <c r="AO776" s="648"/>
      <c r="AP776" s="648"/>
      <c r="AQ776" s="648"/>
      <c r="AR776" s="648"/>
      <c r="AS776" s="648"/>
      <c r="AT776" s="648"/>
      <c r="AU776" s="648"/>
      <c r="AV776" s="648"/>
      <c r="AW776" s="648"/>
      <c r="AX776" s="648"/>
      <c r="AY776" s="403"/>
      <c r="AZ776" s="404"/>
      <c r="BA776" s="363"/>
      <c r="BB776" s="363"/>
      <c r="BC776" s="363"/>
      <c r="BD776" s="363"/>
      <c r="BE776" s="363"/>
      <c r="BF776" s="363"/>
      <c r="BG776" s="363"/>
      <c r="BH776" s="363"/>
      <c r="BI776" s="363"/>
      <c r="BJ776" s="363"/>
    </row>
    <row r="777" spans="6:62" ht="93" customHeight="1" x14ac:dyDescent="0.3">
      <c r="F777" s="399"/>
      <c r="G777" s="400"/>
      <c r="H777" s="400"/>
      <c r="I777" s="400"/>
      <c r="J777" s="400"/>
      <c r="K777" s="400"/>
      <c r="L777" s="400"/>
      <c r="M777" s="400"/>
      <c r="N777" s="400"/>
      <c r="U777" s="401"/>
      <c r="V777" s="647"/>
      <c r="W777" s="402"/>
      <c r="X777" s="402"/>
      <c r="Y777" s="402"/>
      <c r="Z777" s="402"/>
      <c r="AA777" s="402"/>
      <c r="AB777" s="402"/>
      <c r="AC777" s="402"/>
      <c r="AD777" s="402"/>
      <c r="AE777" s="402"/>
      <c r="AF777" s="402"/>
      <c r="AG777" s="402"/>
      <c r="AH777" s="402"/>
      <c r="AI777" s="402"/>
      <c r="AJ777" s="402"/>
      <c r="AK777" s="402"/>
      <c r="AL777" s="403"/>
      <c r="AM777" s="648"/>
      <c r="AN777" s="648"/>
      <c r="AO777" s="648"/>
      <c r="AP777" s="648"/>
      <c r="AQ777" s="648"/>
      <c r="AR777" s="648"/>
      <c r="AS777" s="648"/>
      <c r="AT777" s="648"/>
      <c r="AU777" s="648"/>
      <c r="AV777" s="648"/>
      <c r="AW777" s="648"/>
      <c r="AX777" s="648"/>
      <c r="AY777" s="403"/>
      <c r="AZ777" s="404"/>
      <c r="BA777" s="363"/>
      <c r="BB777" s="363"/>
      <c r="BC777" s="363"/>
      <c r="BD777" s="363"/>
      <c r="BE777" s="363"/>
      <c r="BF777" s="363"/>
      <c r="BG777" s="363"/>
      <c r="BH777" s="363"/>
      <c r="BI777" s="363"/>
      <c r="BJ777" s="363"/>
    </row>
    <row r="778" spans="6:62" ht="93" customHeight="1" x14ac:dyDescent="0.3">
      <c r="F778" s="399"/>
      <c r="G778" s="400"/>
      <c r="H778" s="400"/>
      <c r="I778" s="400"/>
      <c r="J778" s="400"/>
      <c r="K778" s="400"/>
      <c r="L778" s="400"/>
      <c r="M778" s="400"/>
      <c r="N778" s="400"/>
      <c r="U778" s="401"/>
      <c r="V778" s="647"/>
      <c r="W778" s="402"/>
      <c r="X778" s="402"/>
      <c r="Y778" s="402"/>
      <c r="Z778" s="402"/>
      <c r="AA778" s="402"/>
      <c r="AB778" s="402"/>
      <c r="AC778" s="402"/>
      <c r="AD778" s="402"/>
      <c r="AE778" s="402"/>
      <c r="AF778" s="402"/>
      <c r="AG778" s="402"/>
      <c r="AH778" s="402"/>
      <c r="AI778" s="402"/>
      <c r="AJ778" s="402"/>
      <c r="AK778" s="402"/>
      <c r="AL778" s="403"/>
      <c r="AM778" s="648"/>
      <c r="AN778" s="648"/>
      <c r="AO778" s="648"/>
      <c r="AP778" s="648"/>
      <c r="AQ778" s="648"/>
      <c r="AR778" s="648"/>
      <c r="AS778" s="648"/>
      <c r="AT778" s="648"/>
      <c r="AU778" s="648"/>
      <c r="AV778" s="648"/>
      <c r="AW778" s="648"/>
      <c r="AX778" s="648"/>
      <c r="AY778" s="403"/>
      <c r="AZ778" s="404"/>
      <c r="BA778" s="363"/>
      <c r="BB778" s="363"/>
      <c r="BC778" s="363"/>
      <c r="BD778" s="363"/>
      <c r="BE778" s="363"/>
      <c r="BF778" s="363"/>
      <c r="BG778" s="363"/>
      <c r="BH778" s="363"/>
      <c r="BI778" s="363"/>
      <c r="BJ778" s="363"/>
    </row>
    <row r="779" spans="6:62" ht="93" customHeight="1" x14ac:dyDescent="0.3">
      <c r="F779" s="399"/>
      <c r="G779" s="400"/>
      <c r="H779" s="400"/>
      <c r="I779" s="400"/>
      <c r="J779" s="400"/>
      <c r="K779" s="400"/>
      <c r="L779" s="400"/>
      <c r="M779" s="400"/>
      <c r="N779" s="400"/>
      <c r="U779" s="401"/>
      <c r="V779" s="647"/>
      <c r="W779" s="402"/>
      <c r="X779" s="402"/>
      <c r="Y779" s="402"/>
      <c r="Z779" s="402"/>
      <c r="AA779" s="402"/>
      <c r="AB779" s="402"/>
      <c r="AC779" s="402"/>
      <c r="AD779" s="402"/>
      <c r="AE779" s="402"/>
      <c r="AF779" s="402"/>
      <c r="AG779" s="402"/>
      <c r="AH779" s="402"/>
      <c r="AI779" s="402"/>
      <c r="AJ779" s="402"/>
      <c r="AK779" s="402"/>
      <c r="AL779" s="403"/>
      <c r="AM779" s="648"/>
      <c r="AN779" s="648"/>
      <c r="AO779" s="648"/>
      <c r="AP779" s="648"/>
      <c r="AQ779" s="648"/>
      <c r="AR779" s="648"/>
      <c r="AS779" s="648"/>
      <c r="AT779" s="648"/>
      <c r="AU779" s="648"/>
      <c r="AV779" s="648"/>
      <c r="AW779" s="648"/>
      <c r="AX779" s="648"/>
      <c r="AY779" s="403"/>
      <c r="AZ779" s="404"/>
      <c r="BA779" s="363"/>
      <c r="BB779" s="363"/>
      <c r="BC779" s="363"/>
      <c r="BD779" s="363"/>
      <c r="BE779" s="363"/>
      <c r="BF779" s="363"/>
      <c r="BG779" s="363"/>
      <c r="BH779" s="363"/>
      <c r="BI779" s="363"/>
      <c r="BJ779" s="363"/>
    </row>
    <row r="780" spans="6:62" ht="93" customHeight="1" x14ac:dyDescent="0.3">
      <c r="F780" s="399"/>
      <c r="G780" s="400"/>
      <c r="H780" s="400"/>
      <c r="I780" s="400"/>
      <c r="J780" s="400"/>
      <c r="K780" s="400"/>
      <c r="L780" s="400"/>
      <c r="M780" s="400"/>
      <c r="N780" s="400"/>
      <c r="U780" s="401"/>
      <c r="V780" s="647"/>
      <c r="W780" s="402"/>
      <c r="X780" s="402"/>
      <c r="Y780" s="402"/>
      <c r="Z780" s="402"/>
      <c r="AA780" s="402"/>
      <c r="AB780" s="402"/>
      <c r="AC780" s="402"/>
      <c r="AD780" s="402"/>
      <c r="AE780" s="402"/>
      <c r="AF780" s="402"/>
      <c r="AG780" s="402"/>
      <c r="AH780" s="402"/>
      <c r="AI780" s="402"/>
      <c r="AJ780" s="402"/>
      <c r="AK780" s="402"/>
      <c r="AL780" s="403"/>
      <c r="AM780" s="648"/>
      <c r="AN780" s="648"/>
      <c r="AO780" s="648"/>
      <c r="AP780" s="648"/>
      <c r="AQ780" s="648"/>
      <c r="AR780" s="648"/>
      <c r="AS780" s="648"/>
      <c r="AT780" s="648"/>
      <c r="AU780" s="648"/>
      <c r="AV780" s="648"/>
      <c r="AW780" s="648"/>
      <c r="AX780" s="648"/>
      <c r="AY780" s="403"/>
      <c r="AZ780" s="404"/>
      <c r="BA780" s="363"/>
      <c r="BB780" s="363"/>
      <c r="BC780" s="363"/>
      <c r="BD780" s="363"/>
      <c r="BE780" s="363"/>
      <c r="BF780" s="363"/>
      <c r="BG780" s="363"/>
      <c r="BH780" s="363"/>
      <c r="BI780" s="363"/>
      <c r="BJ780" s="363"/>
    </row>
    <row r="781" spans="6:62" ht="93" customHeight="1" x14ac:dyDescent="0.3">
      <c r="F781" s="399"/>
      <c r="G781" s="400"/>
      <c r="H781" s="400"/>
      <c r="I781" s="400"/>
      <c r="J781" s="400"/>
      <c r="K781" s="400"/>
      <c r="L781" s="400"/>
      <c r="M781" s="400"/>
      <c r="N781" s="400"/>
      <c r="U781" s="401"/>
      <c r="V781" s="647"/>
      <c r="W781" s="402"/>
      <c r="X781" s="402"/>
      <c r="Y781" s="402"/>
      <c r="Z781" s="402"/>
      <c r="AA781" s="402"/>
      <c r="AB781" s="402"/>
      <c r="AC781" s="402"/>
      <c r="AD781" s="402"/>
      <c r="AE781" s="402"/>
      <c r="AF781" s="402"/>
      <c r="AG781" s="402"/>
      <c r="AH781" s="402"/>
      <c r="AI781" s="402"/>
      <c r="AJ781" s="402"/>
      <c r="AK781" s="402"/>
      <c r="AL781" s="403"/>
      <c r="AM781" s="648"/>
      <c r="AN781" s="648"/>
      <c r="AO781" s="648"/>
      <c r="AP781" s="648"/>
      <c r="AQ781" s="648"/>
      <c r="AR781" s="648"/>
      <c r="AS781" s="648"/>
      <c r="AT781" s="648"/>
      <c r="AU781" s="648"/>
      <c r="AV781" s="648"/>
      <c r="AW781" s="648"/>
      <c r="AX781" s="648"/>
      <c r="AY781" s="403"/>
      <c r="AZ781" s="404"/>
      <c r="BA781" s="363"/>
      <c r="BB781" s="363"/>
      <c r="BC781" s="363"/>
      <c r="BD781" s="363"/>
      <c r="BE781" s="363"/>
      <c r="BF781" s="363"/>
      <c r="BG781" s="363"/>
      <c r="BH781" s="363"/>
      <c r="BI781" s="363"/>
      <c r="BJ781" s="363"/>
    </row>
    <row r="782" spans="6:62" ht="93" customHeight="1" x14ac:dyDescent="0.3">
      <c r="F782" s="399"/>
      <c r="G782" s="400"/>
      <c r="H782" s="400"/>
      <c r="I782" s="400"/>
      <c r="J782" s="400"/>
      <c r="K782" s="400"/>
      <c r="L782" s="400"/>
      <c r="M782" s="400"/>
      <c r="N782" s="400"/>
      <c r="U782" s="401"/>
      <c r="V782" s="647"/>
      <c r="W782" s="402"/>
      <c r="X782" s="402"/>
      <c r="Y782" s="402"/>
      <c r="Z782" s="402"/>
      <c r="AA782" s="402"/>
      <c r="AB782" s="402"/>
      <c r="AC782" s="402"/>
      <c r="AD782" s="402"/>
      <c r="AE782" s="402"/>
      <c r="AF782" s="402"/>
      <c r="AG782" s="402"/>
      <c r="AH782" s="402"/>
      <c r="AI782" s="402"/>
      <c r="AJ782" s="402"/>
      <c r="AK782" s="402"/>
      <c r="AL782" s="403"/>
      <c r="AM782" s="648"/>
      <c r="AN782" s="648"/>
      <c r="AO782" s="648"/>
      <c r="AP782" s="648"/>
      <c r="AQ782" s="648"/>
      <c r="AR782" s="648"/>
      <c r="AS782" s="648"/>
      <c r="AT782" s="648"/>
      <c r="AU782" s="648"/>
      <c r="AV782" s="648"/>
      <c r="AW782" s="648"/>
      <c r="AX782" s="648"/>
      <c r="AY782" s="403"/>
      <c r="AZ782" s="404"/>
      <c r="BA782" s="363"/>
      <c r="BB782" s="363"/>
      <c r="BC782" s="363"/>
      <c r="BD782" s="363"/>
      <c r="BE782" s="363"/>
      <c r="BF782" s="363"/>
      <c r="BG782" s="363"/>
      <c r="BH782" s="363"/>
      <c r="BI782" s="363"/>
      <c r="BJ782" s="363"/>
    </row>
    <row r="783" spans="6:62" ht="93" customHeight="1" x14ac:dyDescent="0.3">
      <c r="F783" s="399"/>
      <c r="G783" s="400"/>
      <c r="H783" s="400"/>
      <c r="I783" s="400"/>
      <c r="J783" s="400"/>
      <c r="K783" s="400"/>
      <c r="L783" s="400"/>
      <c r="M783" s="400"/>
      <c r="N783" s="400"/>
      <c r="U783" s="401"/>
      <c r="V783" s="647"/>
      <c r="W783" s="402"/>
      <c r="X783" s="402"/>
      <c r="Y783" s="402"/>
      <c r="Z783" s="402"/>
      <c r="AA783" s="402"/>
      <c r="AB783" s="402"/>
      <c r="AC783" s="402"/>
      <c r="AD783" s="402"/>
      <c r="AE783" s="402"/>
      <c r="AF783" s="402"/>
      <c r="AG783" s="402"/>
      <c r="AH783" s="402"/>
      <c r="AI783" s="402"/>
      <c r="AJ783" s="402"/>
      <c r="AK783" s="402"/>
      <c r="AL783" s="403"/>
      <c r="AM783" s="648"/>
      <c r="AN783" s="648"/>
      <c r="AO783" s="648"/>
      <c r="AP783" s="648"/>
      <c r="AQ783" s="648"/>
      <c r="AR783" s="648"/>
      <c r="AS783" s="648"/>
      <c r="AT783" s="648"/>
      <c r="AU783" s="648"/>
      <c r="AV783" s="648"/>
      <c r="AW783" s="648"/>
      <c r="AX783" s="648"/>
      <c r="AY783" s="403"/>
      <c r="AZ783" s="404"/>
      <c r="BA783" s="363"/>
      <c r="BB783" s="363"/>
      <c r="BC783" s="363"/>
      <c r="BD783" s="363"/>
      <c r="BE783" s="363"/>
      <c r="BF783" s="363"/>
      <c r="BG783" s="363"/>
      <c r="BH783" s="363"/>
      <c r="BI783" s="363"/>
      <c r="BJ783" s="363"/>
    </row>
    <row r="784" spans="6:62" ht="93" customHeight="1" x14ac:dyDescent="0.3">
      <c r="F784" s="399"/>
      <c r="G784" s="400"/>
      <c r="H784" s="400"/>
      <c r="I784" s="400"/>
      <c r="J784" s="400"/>
      <c r="K784" s="400"/>
      <c r="L784" s="400"/>
      <c r="M784" s="400"/>
      <c r="N784" s="400"/>
      <c r="U784" s="401"/>
      <c r="V784" s="647"/>
      <c r="W784" s="402"/>
      <c r="X784" s="402"/>
      <c r="Y784" s="402"/>
      <c r="Z784" s="402"/>
      <c r="AA784" s="402"/>
      <c r="AB784" s="402"/>
      <c r="AC784" s="402"/>
      <c r="AD784" s="402"/>
      <c r="AE784" s="402"/>
      <c r="AF784" s="402"/>
      <c r="AG784" s="402"/>
      <c r="AH784" s="402"/>
      <c r="AI784" s="402"/>
      <c r="AJ784" s="402"/>
      <c r="AK784" s="402"/>
      <c r="AL784" s="403"/>
      <c r="AM784" s="648"/>
      <c r="AN784" s="648"/>
      <c r="AO784" s="648"/>
      <c r="AP784" s="648"/>
      <c r="AQ784" s="648"/>
      <c r="AR784" s="648"/>
      <c r="AS784" s="648"/>
      <c r="AT784" s="648"/>
      <c r="AU784" s="648"/>
      <c r="AV784" s="648"/>
      <c r="AW784" s="648"/>
      <c r="AX784" s="648"/>
      <c r="AY784" s="403"/>
      <c r="AZ784" s="404"/>
      <c r="BA784" s="363"/>
      <c r="BB784" s="363"/>
      <c r="BC784" s="363"/>
      <c r="BD784" s="363"/>
      <c r="BE784" s="363"/>
      <c r="BF784" s="363"/>
      <c r="BG784" s="363"/>
      <c r="BH784" s="363"/>
      <c r="BI784" s="363"/>
      <c r="BJ784" s="363"/>
    </row>
    <row r="785" spans="6:62" ht="93" customHeight="1" x14ac:dyDescent="0.3">
      <c r="F785" s="399"/>
      <c r="G785" s="400"/>
      <c r="H785" s="400"/>
      <c r="I785" s="400"/>
      <c r="J785" s="400"/>
      <c r="K785" s="400"/>
      <c r="L785" s="400"/>
      <c r="M785" s="400"/>
      <c r="N785" s="400"/>
      <c r="U785" s="401"/>
      <c r="V785" s="647"/>
      <c r="W785" s="402"/>
      <c r="X785" s="402"/>
      <c r="Y785" s="402"/>
      <c r="Z785" s="402"/>
      <c r="AA785" s="402"/>
      <c r="AB785" s="402"/>
      <c r="AC785" s="402"/>
      <c r="AD785" s="402"/>
      <c r="AE785" s="402"/>
      <c r="AF785" s="402"/>
      <c r="AG785" s="402"/>
      <c r="AH785" s="402"/>
      <c r="AI785" s="402"/>
      <c r="AJ785" s="402"/>
      <c r="AK785" s="402"/>
      <c r="AL785" s="403"/>
      <c r="AM785" s="648"/>
      <c r="AN785" s="648"/>
      <c r="AO785" s="648"/>
      <c r="AP785" s="648"/>
      <c r="AQ785" s="648"/>
      <c r="AR785" s="648"/>
      <c r="AS785" s="648"/>
      <c r="AT785" s="648"/>
      <c r="AU785" s="648"/>
      <c r="AV785" s="648"/>
      <c r="AW785" s="648"/>
      <c r="AX785" s="648"/>
      <c r="AY785" s="403"/>
      <c r="AZ785" s="404"/>
      <c r="BA785" s="363"/>
      <c r="BB785" s="363"/>
      <c r="BC785" s="363"/>
      <c r="BD785" s="363"/>
      <c r="BE785" s="363"/>
      <c r="BF785" s="363"/>
      <c r="BG785" s="363"/>
      <c r="BH785" s="363"/>
      <c r="BI785" s="363"/>
      <c r="BJ785" s="363"/>
    </row>
    <row r="786" spans="6:62" ht="93" customHeight="1" x14ac:dyDescent="0.3">
      <c r="F786" s="399"/>
      <c r="G786" s="400"/>
      <c r="H786" s="400"/>
      <c r="I786" s="400"/>
      <c r="J786" s="400"/>
      <c r="K786" s="400"/>
      <c r="L786" s="400"/>
      <c r="M786" s="400"/>
      <c r="N786" s="400"/>
      <c r="U786" s="401"/>
      <c r="V786" s="647"/>
      <c r="W786" s="402"/>
      <c r="X786" s="402"/>
      <c r="Y786" s="402"/>
      <c r="Z786" s="402"/>
      <c r="AA786" s="402"/>
      <c r="AB786" s="402"/>
      <c r="AC786" s="402"/>
      <c r="AD786" s="402"/>
      <c r="AE786" s="402"/>
      <c r="AF786" s="402"/>
      <c r="AG786" s="402"/>
      <c r="AH786" s="402"/>
      <c r="AI786" s="402"/>
      <c r="AJ786" s="402"/>
      <c r="AK786" s="402"/>
      <c r="AL786" s="403"/>
      <c r="AM786" s="648"/>
      <c r="AN786" s="648"/>
      <c r="AO786" s="648"/>
      <c r="AP786" s="648"/>
      <c r="AQ786" s="648"/>
      <c r="AR786" s="648"/>
      <c r="AS786" s="648"/>
      <c r="AT786" s="648"/>
      <c r="AU786" s="648"/>
      <c r="AV786" s="648"/>
      <c r="AW786" s="648"/>
      <c r="AX786" s="648"/>
      <c r="AY786" s="403"/>
      <c r="AZ786" s="404"/>
      <c r="BA786" s="363"/>
      <c r="BB786" s="363"/>
      <c r="BC786" s="363"/>
      <c r="BD786" s="363"/>
      <c r="BE786" s="363"/>
      <c r="BF786" s="363"/>
      <c r="BG786" s="363"/>
      <c r="BH786" s="363"/>
      <c r="BI786" s="363"/>
      <c r="BJ786" s="363"/>
    </row>
    <row r="787" spans="6:62" ht="93" customHeight="1" x14ac:dyDescent="0.3">
      <c r="F787" s="399"/>
      <c r="G787" s="400"/>
      <c r="H787" s="400"/>
      <c r="I787" s="400"/>
      <c r="J787" s="400"/>
      <c r="K787" s="400"/>
      <c r="L787" s="400"/>
      <c r="M787" s="400"/>
      <c r="N787" s="400"/>
      <c r="U787" s="401"/>
      <c r="V787" s="647"/>
      <c r="W787" s="402"/>
      <c r="X787" s="402"/>
      <c r="Y787" s="402"/>
      <c r="Z787" s="402"/>
      <c r="AA787" s="402"/>
      <c r="AB787" s="402"/>
      <c r="AC787" s="402"/>
      <c r="AD787" s="402"/>
      <c r="AE787" s="402"/>
      <c r="AF787" s="402"/>
      <c r="AG787" s="402"/>
      <c r="AH787" s="402"/>
      <c r="AI787" s="402"/>
      <c r="AJ787" s="402"/>
      <c r="AK787" s="402"/>
      <c r="AL787" s="403"/>
      <c r="AM787" s="648"/>
      <c r="AN787" s="648"/>
      <c r="AO787" s="648"/>
      <c r="AP787" s="648"/>
      <c r="AQ787" s="648"/>
      <c r="AR787" s="648"/>
      <c r="AS787" s="648"/>
      <c r="AT787" s="648"/>
      <c r="AU787" s="648"/>
      <c r="AV787" s="648"/>
      <c r="AW787" s="648"/>
      <c r="AX787" s="648"/>
      <c r="AY787" s="403"/>
      <c r="AZ787" s="404"/>
      <c r="BA787" s="363"/>
      <c r="BB787" s="363"/>
      <c r="BC787" s="363"/>
      <c r="BD787" s="363"/>
      <c r="BE787" s="363"/>
      <c r="BF787" s="363"/>
      <c r="BG787" s="363"/>
      <c r="BH787" s="363"/>
      <c r="BI787" s="363"/>
      <c r="BJ787" s="363"/>
    </row>
    <row r="788" spans="6:62" ht="93" customHeight="1" x14ac:dyDescent="0.3">
      <c r="F788" s="399"/>
      <c r="G788" s="400"/>
      <c r="H788" s="400"/>
      <c r="I788" s="400"/>
      <c r="J788" s="400"/>
      <c r="K788" s="400"/>
      <c r="L788" s="400"/>
      <c r="M788" s="400"/>
      <c r="N788" s="400"/>
      <c r="U788" s="401"/>
      <c r="V788" s="647"/>
      <c r="W788" s="402"/>
      <c r="X788" s="402"/>
      <c r="Y788" s="402"/>
      <c r="Z788" s="402"/>
      <c r="AA788" s="402"/>
      <c r="AB788" s="402"/>
      <c r="AC788" s="402"/>
      <c r="AD788" s="402"/>
      <c r="AE788" s="402"/>
      <c r="AF788" s="402"/>
      <c r="AG788" s="402"/>
      <c r="AH788" s="402"/>
      <c r="AI788" s="402"/>
      <c r="AJ788" s="402"/>
      <c r="AK788" s="402"/>
      <c r="AL788" s="403"/>
      <c r="AM788" s="648"/>
      <c r="AN788" s="648"/>
      <c r="AO788" s="648"/>
      <c r="AP788" s="648"/>
      <c r="AQ788" s="648"/>
      <c r="AR788" s="648"/>
      <c r="AS788" s="648"/>
      <c r="AT788" s="648"/>
      <c r="AU788" s="648"/>
      <c r="AV788" s="648"/>
      <c r="AW788" s="648"/>
      <c r="AX788" s="648"/>
      <c r="AY788" s="403"/>
      <c r="AZ788" s="404"/>
      <c r="BA788" s="363"/>
      <c r="BB788" s="363"/>
      <c r="BC788" s="363"/>
      <c r="BD788" s="363"/>
      <c r="BE788" s="363"/>
      <c r="BF788" s="363"/>
      <c r="BG788" s="363"/>
      <c r="BH788" s="363"/>
      <c r="BI788" s="363"/>
      <c r="BJ788" s="363"/>
    </row>
    <row r="789" spans="6:62" ht="93" customHeight="1" x14ac:dyDescent="0.3">
      <c r="F789" s="399"/>
      <c r="G789" s="400"/>
      <c r="H789" s="400"/>
      <c r="I789" s="400"/>
      <c r="J789" s="400"/>
      <c r="K789" s="400"/>
      <c r="L789" s="400"/>
      <c r="M789" s="400"/>
      <c r="N789" s="400"/>
      <c r="U789" s="401"/>
      <c r="V789" s="647"/>
      <c r="W789" s="402"/>
      <c r="X789" s="402"/>
      <c r="Y789" s="402"/>
      <c r="Z789" s="402"/>
      <c r="AA789" s="402"/>
      <c r="AB789" s="402"/>
      <c r="AC789" s="402"/>
      <c r="AD789" s="402"/>
      <c r="AE789" s="402"/>
      <c r="AF789" s="402"/>
      <c r="AG789" s="402"/>
      <c r="AH789" s="402"/>
      <c r="AI789" s="402"/>
      <c r="AJ789" s="402"/>
      <c r="AK789" s="402"/>
      <c r="AL789" s="403"/>
      <c r="AM789" s="648"/>
      <c r="AN789" s="648"/>
      <c r="AO789" s="648"/>
      <c r="AP789" s="648"/>
      <c r="AQ789" s="648"/>
      <c r="AR789" s="648"/>
      <c r="AS789" s="648"/>
      <c r="AT789" s="648"/>
      <c r="AU789" s="648"/>
      <c r="AV789" s="648"/>
      <c r="AW789" s="648"/>
      <c r="AX789" s="648"/>
      <c r="AY789" s="403"/>
      <c r="AZ789" s="404"/>
      <c r="BA789" s="363"/>
      <c r="BB789" s="363"/>
      <c r="BC789" s="363"/>
      <c r="BD789" s="363"/>
      <c r="BE789" s="363"/>
      <c r="BF789" s="363"/>
      <c r="BG789" s="363"/>
      <c r="BH789" s="363"/>
      <c r="BI789" s="363"/>
      <c r="BJ789" s="363"/>
    </row>
    <row r="790" spans="6:62" ht="93" customHeight="1" x14ac:dyDescent="0.3">
      <c r="F790" s="399"/>
      <c r="G790" s="400"/>
      <c r="H790" s="400"/>
      <c r="I790" s="400"/>
      <c r="J790" s="400"/>
      <c r="K790" s="400"/>
      <c r="L790" s="400"/>
      <c r="M790" s="400"/>
      <c r="N790" s="400"/>
      <c r="U790" s="401"/>
      <c r="V790" s="647"/>
      <c r="W790" s="402"/>
      <c r="X790" s="402"/>
      <c r="Y790" s="402"/>
      <c r="Z790" s="402"/>
      <c r="AA790" s="402"/>
      <c r="AB790" s="402"/>
      <c r="AC790" s="402"/>
      <c r="AD790" s="402"/>
      <c r="AE790" s="402"/>
      <c r="AF790" s="402"/>
      <c r="AG790" s="402"/>
      <c r="AH790" s="402"/>
      <c r="AI790" s="402"/>
      <c r="AJ790" s="402"/>
      <c r="AK790" s="402"/>
      <c r="AL790" s="403"/>
      <c r="AM790" s="648"/>
      <c r="AN790" s="648"/>
      <c r="AO790" s="648"/>
      <c r="AP790" s="648"/>
      <c r="AQ790" s="648"/>
      <c r="AR790" s="648"/>
      <c r="AS790" s="648"/>
      <c r="AT790" s="648"/>
      <c r="AU790" s="648"/>
      <c r="AV790" s="648"/>
      <c r="AW790" s="648"/>
      <c r="AX790" s="648"/>
      <c r="AY790" s="403"/>
      <c r="AZ790" s="404"/>
      <c r="BA790" s="363"/>
      <c r="BB790" s="363"/>
      <c r="BC790" s="363"/>
      <c r="BD790" s="363"/>
      <c r="BE790" s="363"/>
      <c r="BF790" s="363"/>
      <c r="BG790" s="363"/>
      <c r="BH790" s="363"/>
      <c r="BI790" s="363"/>
      <c r="BJ790" s="363"/>
    </row>
    <row r="791" spans="6:62" ht="93" customHeight="1" x14ac:dyDescent="0.3">
      <c r="F791" s="399"/>
      <c r="G791" s="400"/>
      <c r="H791" s="400"/>
      <c r="I791" s="400"/>
      <c r="J791" s="400"/>
      <c r="K791" s="400"/>
      <c r="L791" s="400"/>
      <c r="M791" s="400"/>
      <c r="N791" s="400"/>
      <c r="U791" s="401"/>
      <c r="V791" s="647"/>
      <c r="W791" s="402"/>
      <c r="X791" s="402"/>
      <c r="Y791" s="402"/>
      <c r="Z791" s="402"/>
      <c r="AA791" s="402"/>
      <c r="AB791" s="402"/>
      <c r="AC791" s="402"/>
      <c r="AD791" s="402"/>
      <c r="AE791" s="402"/>
      <c r="AF791" s="402"/>
      <c r="AG791" s="402"/>
      <c r="AH791" s="402"/>
      <c r="AI791" s="402"/>
      <c r="AJ791" s="402"/>
      <c r="AK791" s="402"/>
      <c r="AL791" s="403"/>
      <c r="AM791" s="648"/>
      <c r="AN791" s="648"/>
      <c r="AO791" s="648"/>
      <c r="AP791" s="648"/>
      <c r="AQ791" s="648"/>
      <c r="AR791" s="648"/>
      <c r="AS791" s="648"/>
      <c r="AT791" s="648"/>
      <c r="AU791" s="648"/>
      <c r="AV791" s="648"/>
      <c r="AW791" s="648"/>
      <c r="AX791" s="648"/>
      <c r="AY791" s="403"/>
      <c r="AZ791" s="404"/>
      <c r="BA791" s="363"/>
      <c r="BB791" s="363"/>
      <c r="BC791" s="363"/>
      <c r="BD791" s="363"/>
      <c r="BE791" s="363"/>
      <c r="BF791" s="363"/>
      <c r="BG791" s="363"/>
      <c r="BH791" s="363"/>
      <c r="BI791" s="363"/>
      <c r="BJ791" s="363"/>
    </row>
    <row r="792" spans="6:62" ht="93" customHeight="1" x14ac:dyDescent="0.3">
      <c r="F792" s="399"/>
      <c r="G792" s="400"/>
      <c r="H792" s="400"/>
      <c r="I792" s="400"/>
      <c r="J792" s="400"/>
      <c r="K792" s="400"/>
      <c r="L792" s="400"/>
      <c r="M792" s="400"/>
      <c r="N792" s="400"/>
      <c r="U792" s="401"/>
      <c r="V792" s="647"/>
      <c r="W792" s="402"/>
      <c r="X792" s="402"/>
      <c r="Y792" s="402"/>
      <c r="Z792" s="402"/>
      <c r="AA792" s="402"/>
      <c r="AB792" s="402"/>
      <c r="AC792" s="402"/>
      <c r="AD792" s="402"/>
      <c r="AE792" s="402"/>
      <c r="AF792" s="402"/>
      <c r="AG792" s="402"/>
      <c r="AH792" s="402"/>
      <c r="AI792" s="402"/>
      <c r="AJ792" s="402"/>
      <c r="AK792" s="402"/>
      <c r="AL792" s="403"/>
      <c r="AM792" s="648"/>
      <c r="AN792" s="648"/>
      <c r="AO792" s="648"/>
      <c r="AP792" s="648"/>
      <c r="AQ792" s="648"/>
      <c r="AR792" s="648"/>
      <c r="AS792" s="648"/>
      <c r="AT792" s="648"/>
      <c r="AU792" s="648"/>
      <c r="AV792" s="648"/>
      <c r="AW792" s="648"/>
      <c r="AX792" s="648"/>
      <c r="AY792" s="403"/>
      <c r="AZ792" s="404"/>
      <c r="BA792" s="363"/>
      <c r="BB792" s="363"/>
      <c r="BC792" s="363"/>
      <c r="BD792" s="363"/>
      <c r="BE792" s="363"/>
      <c r="BF792" s="363"/>
      <c r="BG792" s="363"/>
      <c r="BH792" s="363"/>
      <c r="BI792" s="363"/>
      <c r="BJ792" s="363"/>
    </row>
    <row r="793" spans="6:62" ht="93" customHeight="1" x14ac:dyDescent="0.3">
      <c r="F793" s="399"/>
      <c r="G793" s="400"/>
      <c r="H793" s="400"/>
      <c r="I793" s="400"/>
      <c r="J793" s="400"/>
      <c r="K793" s="400"/>
      <c r="L793" s="400"/>
      <c r="M793" s="400"/>
      <c r="N793" s="400"/>
      <c r="U793" s="401"/>
      <c r="V793" s="647"/>
      <c r="W793" s="402"/>
      <c r="X793" s="402"/>
      <c r="Y793" s="402"/>
      <c r="Z793" s="402"/>
      <c r="AA793" s="402"/>
      <c r="AB793" s="402"/>
      <c r="AC793" s="402"/>
      <c r="AD793" s="402"/>
      <c r="AE793" s="402"/>
      <c r="AF793" s="402"/>
      <c r="AG793" s="402"/>
      <c r="AH793" s="402"/>
      <c r="AI793" s="402"/>
      <c r="AJ793" s="402"/>
      <c r="AK793" s="402"/>
      <c r="AL793" s="403"/>
      <c r="AM793" s="648"/>
      <c r="AN793" s="648"/>
      <c r="AO793" s="648"/>
      <c r="AP793" s="648"/>
      <c r="AQ793" s="648"/>
      <c r="AR793" s="648"/>
      <c r="AS793" s="648"/>
      <c r="AT793" s="648"/>
      <c r="AU793" s="648"/>
      <c r="AV793" s="648"/>
      <c r="AW793" s="648"/>
      <c r="AX793" s="648"/>
      <c r="AY793" s="403"/>
      <c r="AZ793" s="404"/>
      <c r="BA793" s="363"/>
      <c r="BB793" s="363"/>
      <c r="BC793" s="363"/>
      <c r="BD793" s="363"/>
      <c r="BE793" s="363"/>
      <c r="BF793" s="363"/>
      <c r="BG793" s="363"/>
      <c r="BH793" s="363"/>
      <c r="BI793" s="363"/>
      <c r="BJ793" s="363"/>
    </row>
    <row r="794" spans="6:62" ht="93" customHeight="1" x14ac:dyDescent="0.3">
      <c r="F794" s="399"/>
      <c r="G794" s="400"/>
      <c r="H794" s="400"/>
      <c r="I794" s="400"/>
      <c r="J794" s="400"/>
      <c r="K794" s="400"/>
      <c r="L794" s="400"/>
      <c r="M794" s="400"/>
      <c r="N794" s="400"/>
      <c r="U794" s="401"/>
      <c r="V794" s="647"/>
      <c r="W794" s="402"/>
      <c r="X794" s="402"/>
      <c r="Y794" s="402"/>
      <c r="Z794" s="402"/>
      <c r="AA794" s="402"/>
      <c r="AB794" s="402"/>
      <c r="AC794" s="402"/>
      <c r="AD794" s="402"/>
      <c r="AE794" s="402"/>
      <c r="AF794" s="402"/>
      <c r="AG794" s="402"/>
      <c r="AH794" s="402"/>
      <c r="AI794" s="402"/>
      <c r="AJ794" s="402"/>
      <c r="AK794" s="402"/>
      <c r="AL794" s="403"/>
      <c r="AM794" s="648"/>
      <c r="AN794" s="648"/>
      <c r="AO794" s="648"/>
      <c r="AP794" s="648"/>
      <c r="AQ794" s="648"/>
      <c r="AR794" s="648"/>
      <c r="AS794" s="648"/>
      <c r="AT794" s="648"/>
      <c r="AU794" s="648"/>
      <c r="AV794" s="648"/>
      <c r="AW794" s="648"/>
      <c r="AX794" s="648"/>
      <c r="AY794" s="403"/>
      <c r="AZ794" s="404"/>
      <c r="BA794" s="363"/>
      <c r="BB794" s="363"/>
      <c r="BC794" s="363"/>
      <c r="BD794" s="363"/>
      <c r="BE794" s="363"/>
      <c r="BF794" s="363"/>
      <c r="BG794" s="363"/>
      <c r="BH794" s="363"/>
      <c r="BI794" s="363"/>
      <c r="BJ794" s="363"/>
    </row>
    <row r="795" spans="6:62" ht="93" customHeight="1" x14ac:dyDescent="0.3">
      <c r="F795" s="399"/>
      <c r="G795" s="400"/>
      <c r="H795" s="400"/>
      <c r="I795" s="400"/>
      <c r="J795" s="400"/>
      <c r="K795" s="400"/>
      <c r="L795" s="400"/>
      <c r="M795" s="400"/>
      <c r="N795" s="400"/>
      <c r="U795" s="401"/>
      <c r="V795" s="647"/>
      <c r="W795" s="402"/>
      <c r="X795" s="402"/>
      <c r="Y795" s="402"/>
      <c r="Z795" s="402"/>
      <c r="AA795" s="402"/>
      <c r="AB795" s="402"/>
      <c r="AC795" s="402"/>
      <c r="AD795" s="402"/>
      <c r="AE795" s="402"/>
      <c r="AF795" s="402"/>
      <c r="AG795" s="402"/>
      <c r="AH795" s="402"/>
      <c r="AI795" s="402"/>
      <c r="AJ795" s="402"/>
      <c r="AK795" s="402"/>
      <c r="AL795" s="403"/>
      <c r="AM795" s="648"/>
      <c r="AN795" s="648"/>
      <c r="AO795" s="648"/>
      <c r="AP795" s="648"/>
      <c r="AQ795" s="648"/>
      <c r="AR795" s="648"/>
      <c r="AS795" s="648"/>
      <c r="AT795" s="648"/>
      <c r="AU795" s="648"/>
      <c r="AV795" s="648"/>
      <c r="AW795" s="648"/>
      <c r="AX795" s="648"/>
      <c r="AY795" s="403"/>
      <c r="AZ795" s="404"/>
      <c r="BA795" s="363"/>
      <c r="BB795" s="363"/>
      <c r="BC795" s="363"/>
      <c r="BD795" s="363"/>
      <c r="BE795" s="363"/>
      <c r="BF795" s="363"/>
      <c r="BG795" s="363"/>
      <c r="BH795" s="363"/>
      <c r="BI795" s="363"/>
      <c r="BJ795" s="363"/>
    </row>
    <row r="796" spans="6:62" ht="93" customHeight="1" x14ac:dyDescent="0.3">
      <c r="F796" s="399"/>
      <c r="G796" s="400"/>
      <c r="H796" s="400"/>
      <c r="I796" s="400"/>
      <c r="J796" s="400"/>
      <c r="K796" s="400"/>
      <c r="L796" s="400"/>
      <c r="M796" s="400"/>
      <c r="N796" s="400"/>
      <c r="U796" s="401"/>
      <c r="V796" s="647"/>
      <c r="W796" s="402"/>
      <c r="X796" s="402"/>
      <c r="Y796" s="402"/>
      <c r="Z796" s="402"/>
      <c r="AA796" s="402"/>
      <c r="AB796" s="402"/>
      <c r="AC796" s="402"/>
      <c r="AD796" s="402"/>
      <c r="AE796" s="402"/>
      <c r="AF796" s="402"/>
      <c r="AG796" s="402"/>
      <c r="AH796" s="402"/>
      <c r="AI796" s="402"/>
      <c r="AJ796" s="402"/>
      <c r="AK796" s="402"/>
      <c r="AL796" s="403"/>
      <c r="AM796" s="648"/>
      <c r="AN796" s="648"/>
      <c r="AO796" s="648"/>
      <c r="AP796" s="648"/>
      <c r="AQ796" s="648"/>
      <c r="AR796" s="648"/>
      <c r="AS796" s="648"/>
      <c r="AT796" s="648"/>
      <c r="AU796" s="648"/>
      <c r="AV796" s="648"/>
      <c r="AW796" s="648"/>
      <c r="AX796" s="648"/>
      <c r="AY796" s="403"/>
      <c r="AZ796" s="404"/>
      <c r="BA796" s="363"/>
      <c r="BB796" s="363"/>
      <c r="BC796" s="363"/>
      <c r="BD796" s="363"/>
      <c r="BE796" s="363"/>
      <c r="BF796" s="363"/>
      <c r="BG796" s="363"/>
      <c r="BH796" s="363"/>
      <c r="BI796" s="363"/>
      <c r="BJ796" s="363"/>
    </row>
    <row r="797" spans="6:62" ht="93" customHeight="1" x14ac:dyDescent="0.3">
      <c r="F797" s="399"/>
      <c r="G797" s="400"/>
      <c r="H797" s="400"/>
      <c r="I797" s="400"/>
      <c r="J797" s="400"/>
      <c r="K797" s="400"/>
      <c r="L797" s="400"/>
      <c r="M797" s="400"/>
      <c r="N797" s="400"/>
      <c r="U797" s="401"/>
      <c r="V797" s="647"/>
      <c r="W797" s="402"/>
      <c r="X797" s="402"/>
      <c r="Y797" s="402"/>
      <c r="Z797" s="402"/>
      <c r="AA797" s="402"/>
      <c r="AB797" s="402"/>
      <c r="AC797" s="402"/>
      <c r="AD797" s="402"/>
      <c r="AE797" s="402"/>
      <c r="AF797" s="402"/>
      <c r="AG797" s="402"/>
      <c r="AH797" s="402"/>
      <c r="AI797" s="402"/>
      <c r="AJ797" s="402"/>
      <c r="AK797" s="402"/>
      <c r="AL797" s="403"/>
      <c r="AM797" s="648"/>
      <c r="AN797" s="648"/>
      <c r="AO797" s="648"/>
      <c r="AP797" s="648"/>
      <c r="AQ797" s="648"/>
      <c r="AR797" s="648"/>
      <c r="AS797" s="648"/>
      <c r="AT797" s="648"/>
      <c r="AU797" s="648"/>
      <c r="AV797" s="648"/>
      <c r="AW797" s="648"/>
      <c r="AX797" s="648"/>
      <c r="AY797" s="403"/>
      <c r="AZ797" s="404"/>
      <c r="BA797" s="363"/>
      <c r="BB797" s="363"/>
      <c r="BC797" s="363"/>
      <c r="BD797" s="363"/>
      <c r="BE797" s="363"/>
      <c r="BF797" s="363"/>
      <c r="BG797" s="363"/>
      <c r="BH797" s="363"/>
      <c r="BI797" s="363"/>
      <c r="BJ797" s="363"/>
    </row>
    <row r="798" spans="6:62" ht="93" customHeight="1" x14ac:dyDescent="0.3">
      <c r="F798" s="399"/>
      <c r="G798" s="400"/>
      <c r="H798" s="400"/>
      <c r="I798" s="400"/>
      <c r="J798" s="400"/>
      <c r="K798" s="400"/>
      <c r="L798" s="400"/>
      <c r="M798" s="400"/>
      <c r="N798" s="400"/>
      <c r="U798" s="401"/>
      <c r="V798" s="647"/>
      <c r="W798" s="402"/>
      <c r="X798" s="402"/>
      <c r="Y798" s="402"/>
      <c r="Z798" s="402"/>
      <c r="AA798" s="402"/>
      <c r="AB798" s="402"/>
      <c r="AC798" s="402"/>
      <c r="AD798" s="402"/>
      <c r="AE798" s="402"/>
      <c r="AF798" s="402"/>
      <c r="AG798" s="402"/>
      <c r="AH798" s="402"/>
      <c r="AI798" s="402"/>
      <c r="AJ798" s="402"/>
      <c r="AK798" s="402"/>
      <c r="AL798" s="403"/>
      <c r="AM798" s="648"/>
      <c r="AN798" s="648"/>
      <c r="AO798" s="648"/>
      <c r="AP798" s="648"/>
      <c r="AQ798" s="648"/>
      <c r="AR798" s="648"/>
      <c r="AS798" s="648"/>
      <c r="AT798" s="648"/>
      <c r="AU798" s="648"/>
      <c r="AV798" s="648"/>
      <c r="AW798" s="648"/>
      <c r="AX798" s="648"/>
      <c r="AY798" s="403"/>
      <c r="AZ798" s="404"/>
      <c r="BA798" s="363"/>
      <c r="BB798" s="363"/>
      <c r="BC798" s="363"/>
      <c r="BD798" s="363"/>
      <c r="BE798" s="363"/>
      <c r="BF798" s="363"/>
      <c r="BG798" s="363"/>
      <c r="BH798" s="363"/>
      <c r="BI798" s="363"/>
      <c r="BJ798" s="363"/>
    </row>
    <row r="799" spans="6:62" ht="93" customHeight="1" x14ac:dyDescent="0.3">
      <c r="F799" s="399"/>
      <c r="G799" s="400"/>
      <c r="H799" s="400"/>
      <c r="I799" s="400"/>
      <c r="J799" s="400"/>
      <c r="K799" s="400"/>
      <c r="L799" s="400"/>
      <c r="M799" s="400"/>
      <c r="N799" s="400"/>
      <c r="U799" s="401"/>
      <c r="V799" s="647"/>
      <c r="W799" s="402"/>
      <c r="X799" s="402"/>
      <c r="Y799" s="402"/>
      <c r="Z799" s="402"/>
      <c r="AA799" s="402"/>
      <c r="AB799" s="402"/>
      <c r="AC799" s="402"/>
      <c r="AD799" s="402"/>
      <c r="AE799" s="402"/>
      <c r="AF799" s="402"/>
      <c r="AG799" s="402"/>
      <c r="AH799" s="402"/>
      <c r="AI799" s="402"/>
      <c r="AJ799" s="402"/>
      <c r="AK799" s="402"/>
      <c r="AL799" s="403"/>
      <c r="AM799" s="648"/>
      <c r="AN799" s="648"/>
      <c r="AO799" s="648"/>
      <c r="AP799" s="648"/>
      <c r="AQ799" s="648"/>
      <c r="AR799" s="648"/>
      <c r="AS799" s="648"/>
      <c r="AT799" s="648"/>
      <c r="AU799" s="648"/>
      <c r="AV799" s="648"/>
      <c r="AW799" s="648"/>
      <c r="AX799" s="648"/>
      <c r="AY799" s="403"/>
      <c r="AZ799" s="404"/>
      <c r="BA799" s="363"/>
      <c r="BB799" s="363"/>
      <c r="BC799" s="363"/>
      <c r="BD799" s="363"/>
      <c r="BE799" s="363"/>
      <c r="BF799" s="363"/>
      <c r="BG799" s="363"/>
      <c r="BH799" s="363"/>
      <c r="BI799" s="363"/>
      <c r="BJ799" s="363"/>
    </row>
    <row r="800" spans="6:62" ht="93" customHeight="1" x14ac:dyDescent="0.3">
      <c r="F800" s="399"/>
      <c r="G800" s="400"/>
      <c r="H800" s="400"/>
      <c r="I800" s="400"/>
      <c r="J800" s="400"/>
      <c r="K800" s="400"/>
      <c r="L800" s="400"/>
      <c r="M800" s="400"/>
      <c r="N800" s="400"/>
      <c r="U800" s="401"/>
      <c r="V800" s="647"/>
      <c r="W800" s="402"/>
      <c r="X800" s="402"/>
      <c r="Y800" s="402"/>
      <c r="Z800" s="402"/>
      <c r="AA800" s="402"/>
      <c r="AB800" s="402"/>
      <c r="AC800" s="402"/>
      <c r="AD800" s="402"/>
      <c r="AE800" s="402"/>
      <c r="AF800" s="402"/>
      <c r="AG800" s="402"/>
      <c r="AH800" s="402"/>
      <c r="AI800" s="402"/>
      <c r="AJ800" s="402"/>
      <c r="AK800" s="402"/>
      <c r="AL800" s="403"/>
      <c r="AM800" s="648"/>
      <c r="AN800" s="648"/>
      <c r="AO800" s="648"/>
      <c r="AP800" s="648"/>
      <c r="AQ800" s="648"/>
      <c r="AR800" s="648"/>
      <c r="AS800" s="648"/>
      <c r="AT800" s="648"/>
      <c r="AU800" s="648"/>
      <c r="AV800" s="648"/>
      <c r="AW800" s="648"/>
      <c r="AX800" s="648"/>
      <c r="AY800" s="403"/>
      <c r="AZ800" s="404"/>
      <c r="BA800" s="363"/>
      <c r="BB800" s="363"/>
      <c r="BC800" s="363"/>
      <c r="BD800" s="363"/>
      <c r="BE800" s="363"/>
      <c r="BF800" s="363"/>
      <c r="BG800" s="363"/>
      <c r="BH800" s="363"/>
      <c r="BI800" s="363"/>
      <c r="BJ800" s="363"/>
    </row>
    <row r="801" spans="6:62" ht="93" customHeight="1" x14ac:dyDescent="0.3">
      <c r="F801" s="399"/>
      <c r="G801" s="400"/>
      <c r="H801" s="400"/>
      <c r="I801" s="400"/>
      <c r="J801" s="400"/>
      <c r="K801" s="400"/>
      <c r="L801" s="400"/>
      <c r="M801" s="400"/>
      <c r="N801" s="400"/>
      <c r="U801" s="401"/>
      <c r="V801" s="647"/>
      <c r="W801" s="402"/>
      <c r="X801" s="402"/>
      <c r="Y801" s="402"/>
      <c r="Z801" s="402"/>
      <c r="AA801" s="402"/>
      <c r="AB801" s="402"/>
      <c r="AC801" s="402"/>
      <c r="AD801" s="402"/>
      <c r="AE801" s="402"/>
      <c r="AF801" s="402"/>
      <c r="AG801" s="402"/>
      <c r="AH801" s="402"/>
      <c r="AI801" s="402"/>
      <c r="AJ801" s="402"/>
      <c r="AK801" s="402"/>
      <c r="AL801" s="403"/>
      <c r="AM801" s="648"/>
      <c r="AN801" s="648"/>
      <c r="AO801" s="648"/>
      <c r="AP801" s="648"/>
      <c r="AQ801" s="648"/>
      <c r="AR801" s="648"/>
      <c r="AS801" s="648"/>
      <c r="AT801" s="648"/>
      <c r="AU801" s="648"/>
      <c r="AV801" s="648"/>
      <c r="AW801" s="648"/>
      <c r="AX801" s="648"/>
      <c r="AY801" s="403"/>
      <c r="AZ801" s="404"/>
      <c r="BA801" s="363"/>
      <c r="BB801" s="363"/>
      <c r="BC801" s="363"/>
      <c r="BD801" s="363"/>
      <c r="BE801" s="363"/>
      <c r="BF801" s="363"/>
      <c r="BG801" s="363"/>
      <c r="BH801" s="363"/>
      <c r="BI801" s="363"/>
      <c r="BJ801" s="363"/>
    </row>
    <row r="802" spans="6:62" ht="93" customHeight="1" x14ac:dyDescent="0.3">
      <c r="F802" s="399"/>
      <c r="G802" s="400"/>
      <c r="H802" s="400"/>
      <c r="I802" s="400"/>
      <c r="J802" s="400"/>
      <c r="K802" s="400"/>
      <c r="L802" s="400"/>
      <c r="M802" s="400"/>
      <c r="N802" s="400"/>
      <c r="U802" s="401"/>
      <c r="V802" s="647"/>
      <c r="W802" s="402"/>
      <c r="X802" s="402"/>
      <c r="Y802" s="402"/>
      <c r="Z802" s="402"/>
      <c r="AA802" s="402"/>
      <c r="AB802" s="402"/>
      <c r="AC802" s="402"/>
      <c r="AD802" s="402"/>
      <c r="AE802" s="402"/>
      <c r="AF802" s="402"/>
      <c r="AG802" s="402"/>
      <c r="AH802" s="402"/>
      <c r="AI802" s="402"/>
      <c r="AJ802" s="402"/>
      <c r="AK802" s="402"/>
      <c r="AL802" s="403"/>
      <c r="AM802" s="648"/>
      <c r="AN802" s="648"/>
      <c r="AO802" s="648"/>
      <c r="AP802" s="648"/>
      <c r="AQ802" s="648"/>
      <c r="AR802" s="648"/>
      <c r="AS802" s="648"/>
      <c r="AT802" s="648"/>
      <c r="AU802" s="648"/>
      <c r="AV802" s="648"/>
      <c r="AW802" s="648"/>
      <c r="AX802" s="648"/>
      <c r="AY802" s="403"/>
      <c r="AZ802" s="404"/>
      <c r="BA802" s="363"/>
      <c r="BB802" s="363"/>
      <c r="BC802" s="363"/>
      <c r="BD802" s="363"/>
      <c r="BE802" s="363"/>
      <c r="BF802" s="363"/>
      <c r="BG802" s="363"/>
      <c r="BH802" s="363"/>
      <c r="BI802" s="363"/>
      <c r="BJ802" s="363"/>
    </row>
    <row r="803" spans="6:62" ht="93" customHeight="1" x14ac:dyDescent="0.3">
      <c r="F803" s="399"/>
      <c r="G803" s="400"/>
      <c r="H803" s="400"/>
      <c r="I803" s="400"/>
      <c r="J803" s="400"/>
      <c r="K803" s="400"/>
      <c r="L803" s="400"/>
      <c r="M803" s="400"/>
      <c r="N803" s="400"/>
      <c r="U803" s="401"/>
      <c r="V803" s="647"/>
      <c r="W803" s="402"/>
      <c r="X803" s="402"/>
      <c r="Y803" s="402"/>
      <c r="Z803" s="402"/>
      <c r="AA803" s="402"/>
      <c r="AB803" s="402"/>
      <c r="AC803" s="402"/>
      <c r="AD803" s="402"/>
      <c r="AE803" s="402"/>
      <c r="AF803" s="402"/>
      <c r="AG803" s="402"/>
      <c r="AH803" s="402"/>
      <c r="AI803" s="402"/>
      <c r="AJ803" s="402"/>
      <c r="AK803" s="402"/>
      <c r="AL803" s="403"/>
      <c r="AM803" s="648"/>
      <c r="AN803" s="648"/>
      <c r="AO803" s="648"/>
      <c r="AP803" s="648"/>
      <c r="AQ803" s="648"/>
      <c r="AR803" s="648"/>
      <c r="AS803" s="648"/>
      <c r="AT803" s="648"/>
      <c r="AU803" s="648"/>
      <c r="AV803" s="648"/>
      <c r="AW803" s="648"/>
      <c r="AX803" s="648"/>
      <c r="AY803" s="403"/>
      <c r="AZ803" s="404"/>
      <c r="BA803" s="363"/>
      <c r="BB803" s="363"/>
      <c r="BC803" s="363"/>
      <c r="BD803" s="363"/>
      <c r="BE803" s="363"/>
      <c r="BF803" s="363"/>
      <c r="BG803" s="363"/>
      <c r="BH803" s="363"/>
      <c r="BI803" s="363"/>
      <c r="BJ803" s="363"/>
    </row>
    <row r="804" spans="6:62" ht="93" customHeight="1" x14ac:dyDescent="0.3">
      <c r="F804" s="399"/>
      <c r="G804" s="400"/>
      <c r="H804" s="400"/>
      <c r="I804" s="400"/>
      <c r="J804" s="400"/>
      <c r="K804" s="400"/>
      <c r="L804" s="400"/>
      <c r="M804" s="400"/>
      <c r="N804" s="400"/>
      <c r="U804" s="401"/>
      <c r="V804" s="647"/>
      <c r="W804" s="402"/>
      <c r="X804" s="402"/>
      <c r="Y804" s="402"/>
      <c r="Z804" s="402"/>
      <c r="AA804" s="402"/>
      <c r="AB804" s="402"/>
      <c r="AC804" s="402"/>
      <c r="AD804" s="402"/>
      <c r="AE804" s="402"/>
      <c r="AF804" s="402"/>
      <c r="AG804" s="402"/>
      <c r="AH804" s="402"/>
      <c r="AI804" s="402"/>
      <c r="AJ804" s="402"/>
      <c r="AK804" s="402"/>
      <c r="AL804" s="403"/>
      <c r="AM804" s="648"/>
      <c r="AN804" s="648"/>
      <c r="AO804" s="648"/>
      <c r="AP804" s="648"/>
      <c r="AQ804" s="648"/>
      <c r="AR804" s="648"/>
      <c r="AS804" s="648"/>
      <c r="AT804" s="648"/>
      <c r="AU804" s="648"/>
      <c r="AV804" s="648"/>
      <c r="AW804" s="648"/>
      <c r="AX804" s="648"/>
      <c r="AY804" s="403"/>
      <c r="AZ804" s="404"/>
      <c r="BA804" s="363"/>
      <c r="BB804" s="363"/>
      <c r="BC804" s="363"/>
      <c r="BD804" s="363"/>
      <c r="BE804" s="363"/>
      <c r="BF804" s="363"/>
      <c r="BG804" s="363"/>
      <c r="BH804" s="363"/>
      <c r="BI804" s="363"/>
      <c r="BJ804" s="363"/>
    </row>
  </sheetData>
  <dataConsolidate>
    <dataRefs count="1">
      <dataRef ref="Y8:AJ8" sheet=" FORMATO" r:id="rId1"/>
    </dataRefs>
  </dataConsolidate>
  <mergeCells count="45">
    <mergeCell ref="A3:C4"/>
    <mergeCell ref="D3:BA3"/>
    <mergeCell ref="D4:BA4"/>
    <mergeCell ref="A5:A7"/>
    <mergeCell ref="B5:B7"/>
    <mergeCell ref="C5:C7"/>
    <mergeCell ref="D5:D7"/>
    <mergeCell ref="E5:E7"/>
    <mergeCell ref="F5:J6"/>
    <mergeCell ref="K5:K7"/>
    <mergeCell ref="BA6:BA7"/>
    <mergeCell ref="U5:U7"/>
    <mergeCell ref="V5:BA5"/>
    <mergeCell ref="V6:V7"/>
    <mergeCell ref="W6:W7"/>
    <mergeCell ref="X6:X7"/>
    <mergeCell ref="C29:F30"/>
    <mergeCell ref="G29:H29"/>
    <mergeCell ref="AM6:AX6"/>
    <mergeCell ref="G30:H30"/>
    <mergeCell ref="M20:M23"/>
    <mergeCell ref="M24:M27"/>
    <mergeCell ref="J8:J27"/>
    <mergeCell ref="K8:K27"/>
    <mergeCell ref="L8:L27"/>
    <mergeCell ref="M8:M10"/>
    <mergeCell ref="M11:M19"/>
    <mergeCell ref="L5:L7"/>
    <mergeCell ref="M5:M7"/>
    <mergeCell ref="N5:N7"/>
    <mergeCell ref="O5:O7"/>
    <mergeCell ref="P5:P7"/>
    <mergeCell ref="AZ29:AZ30"/>
    <mergeCell ref="N11:N19"/>
    <mergeCell ref="S5:S7"/>
    <mergeCell ref="T5:T7"/>
    <mergeCell ref="BA29:BA30"/>
    <mergeCell ref="N20:N23"/>
    <mergeCell ref="N24:N27"/>
    <mergeCell ref="AY6:AY7"/>
    <mergeCell ref="AZ6:AZ7"/>
    <mergeCell ref="AL6:AL7"/>
    <mergeCell ref="Q5:R6"/>
    <mergeCell ref="Y6:Y7"/>
    <mergeCell ref="Z6:AK6"/>
  </mergeCells>
  <conditionalFormatting sqref="Y8:Y27">
    <cfRule type="cellIs" dxfId="23" priority="1" operator="equal">
      <formula>"NO CUMPLE"</formula>
    </cfRule>
    <cfRule type="cellIs" dxfId="22" priority="2" operator="equal">
      <formula>"CUMPLE"</formula>
    </cfRule>
  </conditionalFormatting>
  <dataValidations count="6">
    <dataValidation type="list" allowBlank="1" showInputMessage="1" showErrorMessage="1" sqref="F8:F27 JB8:JB27 SX8:SX27 ACT8:ACT27 AMP8:AMP27 AWL8:AWL27 BGH8:BGH27 BQD8:BQD27 BZZ8:BZZ27 CJV8:CJV27 CTR8:CTR27 DDN8:DDN27 DNJ8:DNJ27 DXF8:DXF27 EHB8:EHB27 EQX8:EQX27 FAT8:FAT27 FKP8:FKP27 FUL8:FUL27 GEH8:GEH27 GOD8:GOD27 GXZ8:GXZ27 HHV8:HHV27 HRR8:HRR27 IBN8:IBN27 ILJ8:ILJ27 IVF8:IVF27 JFB8:JFB27 JOX8:JOX27 JYT8:JYT27 KIP8:KIP27 KSL8:KSL27 LCH8:LCH27 LMD8:LMD27 LVZ8:LVZ27 MFV8:MFV27 MPR8:MPR27 MZN8:MZN27 NJJ8:NJJ27 NTF8:NTF27 ODB8:ODB27 OMX8:OMX27 OWT8:OWT27 PGP8:PGP27 PQL8:PQL27 QAH8:QAH27 QKD8:QKD27 QTZ8:QTZ27 RDV8:RDV27 RNR8:RNR27 RXN8:RXN27 SHJ8:SHJ27 SRF8:SRF27 TBB8:TBB27 TKX8:TKX27 TUT8:TUT27 UEP8:UEP27 UOL8:UOL27 UYH8:UYH27 VID8:VID27 VRZ8:VRZ27 WBV8:WBV27 WLR8:WLR27 WVN8:WVN27 F65544:F65563 JB65544:JB65563 SX65544:SX65563 ACT65544:ACT65563 AMP65544:AMP65563 AWL65544:AWL65563 BGH65544:BGH65563 BQD65544:BQD65563 BZZ65544:BZZ65563 CJV65544:CJV65563 CTR65544:CTR65563 DDN65544:DDN65563 DNJ65544:DNJ65563 DXF65544:DXF65563 EHB65544:EHB65563 EQX65544:EQX65563 FAT65544:FAT65563 FKP65544:FKP65563 FUL65544:FUL65563 GEH65544:GEH65563 GOD65544:GOD65563 GXZ65544:GXZ65563 HHV65544:HHV65563 HRR65544:HRR65563 IBN65544:IBN65563 ILJ65544:ILJ65563 IVF65544:IVF65563 JFB65544:JFB65563 JOX65544:JOX65563 JYT65544:JYT65563 KIP65544:KIP65563 KSL65544:KSL65563 LCH65544:LCH65563 LMD65544:LMD65563 LVZ65544:LVZ65563 MFV65544:MFV65563 MPR65544:MPR65563 MZN65544:MZN65563 NJJ65544:NJJ65563 NTF65544:NTF65563 ODB65544:ODB65563 OMX65544:OMX65563 OWT65544:OWT65563 PGP65544:PGP65563 PQL65544:PQL65563 QAH65544:QAH65563 QKD65544:QKD65563 QTZ65544:QTZ65563 RDV65544:RDV65563 RNR65544:RNR65563 RXN65544:RXN65563 SHJ65544:SHJ65563 SRF65544:SRF65563 TBB65544:TBB65563 TKX65544:TKX65563 TUT65544:TUT65563 UEP65544:UEP65563 UOL65544:UOL65563 UYH65544:UYH65563 VID65544:VID65563 VRZ65544:VRZ65563 WBV65544:WBV65563 WLR65544:WLR65563 WVN65544:WVN65563 F131080:F131099 JB131080:JB131099 SX131080:SX131099 ACT131080:ACT131099 AMP131080:AMP131099 AWL131080:AWL131099 BGH131080:BGH131099 BQD131080:BQD131099 BZZ131080:BZZ131099 CJV131080:CJV131099 CTR131080:CTR131099 DDN131080:DDN131099 DNJ131080:DNJ131099 DXF131080:DXF131099 EHB131080:EHB131099 EQX131080:EQX131099 FAT131080:FAT131099 FKP131080:FKP131099 FUL131080:FUL131099 GEH131080:GEH131099 GOD131080:GOD131099 GXZ131080:GXZ131099 HHV131080:HHV131099 HRR131080:HRR131099 IBN131080:IBN131099 ILJ131080:ILJ131099 IVF131080:IVF131099 JFB131080:JFB131099 JOX131080:JOX131099 JYT131080:JYT131099 KIP131080:KIP131099 KSL131080:KSL131099 LCH131080:LCH131099 LMD131080:LMD131099 LVZ131080:LVZ131099 MFV131080:MFV131099 MPR131080:MPR131099 MZN131080:MZN131099 NJJ131080:NJJ131099 NTF131080:NTF131099 ODB131080:ODB131099 OMX131080:OMX131099 OWT131080:OWT131099 PGP131080:PGP131099 PQL131080:PQL131099 QAH131080:QAH131099 QKD131080:QKD131099 QTZ131080:QTZ131099 RDV131080:RDV131099 RNR131080:RNR131099 RXN131080:RXN131099 SHJ131080:SHJ131099 SRF131080:SRF131099 TBB131080:TBB131099 TKX131080:TKX131099 TUT131080:TUT131099 UEP131080:UEP131099 UOL131080:UOL131099 UYH131080:UYH131099 VID131080:VID131099 VRZ131080:VRZ131099 WBV131080:WBV131099 WLR131080:WLR131099 WVN131080:WVN131099 F196616:F196635 JB196616:JB196635 SX196616:SX196635 ACT196616:ACT196635 AMP196616:AMP196635 AWL196616:AWL196635 BGH196616:BGH196635 BQD196616:BQD196635 BZZ196616:BZZ196635 CJV196616:CJV196635 CTR196616:CTR196635 DDN196616:DDN196635 DNJ196616:DNJ196635 DXF196616:DXF196635 EHB196616:EHB196635 EQX196616:EQX196635 FAT196616:FAT196635 FKP196616:FKP196635 FUL196616:FUL196635 GEH196616:GEH196635 GOD196616:GOD196635 GXZ196616:GXZ196635 HHV196616:HHV196635 HRR196616:HRR196635 IBN196616:IBN196635 ILJ196616:ILJ196635 IVF196616:IVF196635 JFB196616:JFB196635 JOX196616:JOX196635 JYT196616:JYT196635 KIP196616:KIP196635 KSL196616:KSL196635 LCH196616:LCH196635 LMD196616:LMD196635 LVZ196616:LVZ196635 MFV196616:MFV196635 MPR196616:MPR196635 MZN196616:MZN196635 NJJ196616:NJJ196635 NTF196616:NTF196635 ODB196616:ODB196635 OMX196616:OMX196635 OWT196616:OWT196635 PGP196616:PGP196635 PQL196616:PQL196635 QAH196616:QAH196635 QKD196616:QKD196635 QTZ196616:QTZ196635 RDV196616:RDV196635 RNR196616:RNR196635 RXN196616:RXN196635 SHJ196616:SHJ196635 SRF196616:SRF196635 TBB196616:TBB196635 TKX196616:TKX196635 TUT196616:TUT196635 UEP196616:UEP196635 UOL196616:UOL196635 UYH196616:UYH196635 VID196616:VID196635 VRZ196616:VRZ196635 WBV196616:WBV196635 WLR196616:WLR196635 WVN196616:WVN196635 F262152:F262171 JB262152:JB262171 SX262152:SX262171 ACT262152:ACT262171 AMP262152:AMP262171 AWL262152:AWL262171 BGH262152:BGH262171 BQD262152:BQD262171 BZZ262152:BZZ262171 CJV262152:CJV262171 CTR262152:CTR262171 DDN262152:DDN262171 DNJ262152:DNJ262171 DXF262152:DXF262171 EHB262152:EHB262171 EQX262152:EQX262171 FAT262152:FAT262171 FKP262152:FKP262171 FUL262152:FUL262171 GEH262152:GEH262171 GOD262152:GOD262171 GXZ262152:GXZ262171 HHV262152:HHV262171 HRR262152:HRR262171 IBN262152:IBN262171 ILJ262152:ILJ262171 IVF262152:IVF262171 JFB262152:JFB262171 JOX262152:JOX262171 JYT262152:JYT262171 KIP262152:KIP262171 KSL262152:KSL262171 LCH262152:LCH262171 LMD262152:LMD262171 LVZ262152:LVZ262171 MFV262152:MFV262171 MPR262152:MPR262171 MZN262152:MZN262171 NJJ262152:NJJ262171 NTF262152:NTF262171 ODB262152:ODB262171 OMX262152:OMX262171 OWT262152:OWT262171 PGP262152:PGP262171 PQL262152:PQL262171 QAH262152:QAH262171 QKD262152:QKD262171 QTZ262152:QTZ262171 RDV262152:RDV262171 RNR262152:RNR262171 RXN262152:RXN262171 SHJ262152:SHJ262171 SRF262152:SRF262171 TBB262152:TBB262171 TKX262152:TKX262171 TUT262152:TUT262171 UEP262152:UEP262171 UOL262152:UOL262171 UYH262152:UYH262171 VID262152:VID262171 VRZ262152:VRZ262171 WBV262152:WBV262171 WLR262152:WLR262171 WVN262152:WVN262171 F327688:F327707 JB327688:JB327707 SX327688:SX327707 ACT327688:ACT327707 AMP327688:AMP327707 AWL327688:AWL327707 BGH327688:BGH327707 BQD327688:BQD327707 BZZ327688:BZZ327707 CJV327688:CJV327707 CTR327688:CTR327707 DDN327688:DDN327707 DNJ327688:DNJ327707 DXF327688:DXF327707 EHB327688:EHB327707 EQX327688:EQX327707 FAT327688:FAT327707 FKP327688:FKP327707 FUL327688:FUL327707 GEH327688:GEH327707 GOD327688:GOD327707 GXZ327688:GXZ327707 HHV327688:HHV327707 HRR327688:HRR327707 IBN327688:IBN327707 ILJ327688:ILJ327707 IVF327688:IVF327707 JFB327688:JFB327707 JOX327688:JOX327707 JYT327688:JYT327707 KIP327688:KIP327707 KSL327688:KSL327707 LCH327688:LCH327707 LMD327688:LMD327707 LVZ327688:LVZ327707 MFV327688:MFV327707 MPR327688:MPR327707 MZN327688:MZN327707 NJJ327688:NJJ327707 NTF327688:NTF327707 ODB327688:ODB327707 OMX327688:OMX327707 OWT327688:OWT327707 PGP327688:PGP327707 PQL327688:PQL327707 QAH327688:QAH327707 QKD327688:QKD327707 QTZ327688:QTZ327707 RDV327688:RDV327707 RNR327688:RNR327707 RXN327688:RXN327707 SHJ327688:SHJ327707 SRF327688:SRF327707 TBB327688:TBB327707 TKX327688:TKX327707 TUT327688:TUT327707 UEP327688:UEP327707 UOL327688:UOL327707 UYH327688:UYH327707 VID327688:VID327707 VRZ327688:VRZ327707 WBV327688:WBV327707 WLR327688:WLR327707 WVN327688:WVN327707 F393224:F393243 JB393224:JB393243 SX393224:SX393243 ACT393224:ACT393243 AMP393224:AMP393243 AWL393224:AWL393243 BGH393224:BGH393243 BQD393224:BQD393243 BZZ393224:BZZ393243 CJV393224:CJV393243 CTR393224:CTR393243 DDN393224:DDN393243 DNJ393224:DNJ393243 DXF393224:DXF393243 EHB393224:EHB393243 EQX393224:EQX393243 FAT393224:FAT393243 FKP393224:FKP393243 FUL393224:FUL393243 GEH393224:GEH393243 GOD393224:GOD393243 GXZ393224:GXZ393243 HHV393224:HHV393243 HRR393224:HRR393243 IBN393224:IBN393243 ILJ393224:ILJ393243 IVF393224:IVF393243 JFB393224:JFB393243 JOX393224:JOX393243 JYT393224:JYT393243 KIP393224:KIP393243 KSL393224:KSL393243 LCH393224:LCH393243 LMD393224:LMD393243 LVZ393224:LVZ393243 MFV393224:MFV393243 MPR393224:MPR393243 MZN393224:MZN393243 NJJ393224:NJJ393243 NTF393224:NTF393243 ODB393224:ODB393243 OMX393224:OMX393243 OWT393224:OWT393243 PGP393224:PGP393243 PQL393224:PQL393243 QAH393224:QAH393243 QKD393224:QKD393243 QTZ393224:QTZ393243 RDV393224:RDV393243 RNR393224:RNR393243 RXN393224:RXN393243 SHJ393224:SHJ393243 SRF393224:SRF393243 TBB393224:TBB393243 TKX393224:TKX393243 TUT393224:TUT393243 UEP393224:UEP393243 UOL393224:UOL393243 UYH393224:UYH393243 VID393224:VID393243 VRZ393224:VRZ393243 WBV393224:WBV393243 WLR393224:WLR393243 WVN393224:WVN393243 F458760:F458779 JB458760:JB458779 SX458760:SX458779 ACT458760:ACT458779 AMP458760:AMP458779 AWL458760:AWL458779 BGH458760:BGH458779 BQD458760:BQD458779 BZZ458760:BZZ458779 CJV458760:CJV458779 CTR458760:CTR458779 DDN458760:DDN458779 DNJ458760:DNJ458779 DXF458760:DXF458779 EHB458760:EHB458779 EQX458760:EQX458779 FAT458760:FAT458779 FKP458760:FKP458779 FUL458760:FUL458779 GEH458760:GEH458779 GOD458760:GOD458779 GXZ458760:GXZ458779 HHV458760:HHV458779 HRR458760:HRR458779 IBN458760:IBN458779 ILJ458760:ILJ458779 IVF458760:IVF458779 JFB458760:JFB458779 JOX458760:JOX458779 JYT458760:JYT458779 KIP458760:KIP458779 KSL458760:KSL458779 LCH458760:LCH458779 LMD458760:LMD458779 LVZ458760:LVZ458779 MFV458760:MFV458779 MPR458760:MPR458779 MZN458760:MZN458779 NJJ458760:NJJ458779 NTF458760:NTF458779 ODB458760:ODB458779 OMX458760:OMX458779 OWT458760:OWT458779 PGP458760:PGP458779 PQL458760:PQL458779 QAH458760:QAH458779 QKD458760:QKD458779 QTZ458760:QTZ458779 RDV458760:RDV458779 RNR458760:RNR458779 RXN458760:RXN458779 SHJ458760:SHJ458779 SRF458760:SRF458779 TBB458760:TBB458779 TKX458760:TKX458779 TUT458760:TUT458779 UEP458760:UEP458779 UOL458760:UOL458779 UYH458760:UYH458779 VID458760:VID458779 VRZ458760:VRZ458779 WBV458760:WBV458779 WLR458760:WLR458779 WVN458760:WVN458779 F524296:F524315 JB524296:JB524315 SX524296:SX524315 ACT524296:ACT524315 AMP524296:AMP524315 AWL524296:AWL524315 BGH524296:BGH524315 BQD524296:BQD524315 BZZ524296:BZZ524315 CJV524296:CJV524315 CTR524296:CTR524315 DDN524296:DDN524315 DNJ524296:DNJ524315 DXF524296:DXF524315 EHB524296:EHB524315 EQX524296:EQX524315 FAT524296:FAT524315 FKP524296:FKP524315 FUL524296:FUL524315 GEH524296:GEH524315 GOD524296:GOD524315 GXZ524296:GXZ524315 HHV524296:HHV524315 HRR524296:HRR524315 IBN524296:IBN524315 ILJ524296:ILJ524315 IVF524296:IVF524315 JFB524296:JFB524315 JOX524296:JOX524315 JYT524296:JYT524315 KIP524296:KIP524315 KSL524296:KSL524315 LCH524296:LCH524315 LMD524296:LMD524315 LVZ524296:LVZ524315 MFV524296:MFV524315 MPR524296:MPR524315 MZN524296:MZN524315 NJJ524296:NJJ524315 NTF524296:NTF524315 ODB524296:ODB524315 OMX524296:OMX524315 OWT524296:OWT524315 PGP524296:PGP524315 PQL524296:PQL524315 QAH524296:QAH524315 QKD524296:QKD524315 QTZ524296:QTZ524315 RDV524296:RDV524315 RNR524296:RNR524315 RXN524296:RXN524315 SHJ524296:SHJ524315 SRF524296:SRF524315 TBB524296:TBB524315 TKX524296:TKX524315 TUT524296:TUT524315 UEP524296:UEP524315 UOL524296:UOL524315 UYH524296:UYH524315 VID524296:VID524315 VRZ524296:VRZ524315 WBV524296:WBV524315 WLR524296:WLR524315 WVN524296:WVN524315 F589832:F589851 JB589832:JB589851 SX589832:SX589851 ACT589832:ACT589851 AMP589832:AMP589851 AWL589832:AWL589851 BGH589832:BGH589851 BQD589832:BQD589851 BZZ589832:BZZ589851 CJV589832:CJV589851 CTR589832:CTR589851 DDN589832:DDN589851 DNJ589832:DNJ589851 DXF589832:DXF589851 EHB589832:EHB589851 EQX589832:EQX589851 FAT589832:FAT589851 FKP589832:FKP589851 FUL589832:FUL589851 GEH589832:GEH589851 GOD589832:GOD589851 GXZ589832:GXZ589851 HHV589832:HHV589851 HRR589832:HRR589851 IBN589832:IBN589851 ILJ589832:ILJ589851 IVF589832:IVF589851 JFB589832:JFB589851 JOX589832:JOX589851 JYT589832:JYT589851 KIP589832:KIP589851 KSL589832:KSL589851 LCH589832:LCH589851 LMD589832:LMD589851 LVZ589832:LVZ589851 MFV589832:MFV589851 MPR589832:MPR589851 MZN589832:MZN589851 NJJ589832:NJJ589851 NTF589832:NTF589851 ODB589832:ODB589851 OMX589832:OMX589851 OWT589832:OWT589851 PGP589832:PGP589851 PQL589832:PQL589851 QAH589832:QAH589851 QKD589832:QKD589851 QTZ589832:QTZ589851 RDV589832:RDV589851 RNR589832:RNR589851 RXN589832:RXN589851 SHJ589832:SHJ589851 SRF589832:SRF589851 TBB589832:TBB589851 TKX589832:TKX589851 TUT589832:TUT589851 UEP589832:UEP589851 UOL589832:UOL589851 UYH589832:UYH589851 VID589832:VID589851 VRZ589832:VRZ589851 WBV589832:WBV589851 WLR589832:WLR589851 WVN589832:WVN589851 F655368:F655387 JB655368:JB655387 SX655368:SX655387 ACT655368:ACT655387 AMP655368:AMP655387 AWL655368:AWL655387 BGH655368:BGH655387 BQD655368:BQD655387 BZZ655368:BZZ655387 CJV655368:CJV655387 CTR655368:CTR655387 DDN655368:DDN655387 DNJ655368:DNJ655387 DXF655368:DXF655387 EHB655368:EHB655387 EQX655368:EQX655387 FAT655368:FAT655387 FKP655368:FKP655387 FUL655368:FUL655387 GEH655368:GEH655387 GOD655368:GOD655387 GXZ655368:GXZ655387 HHV655368:HHV655387 HRR655368:HRR655387 IBN655368:IBN655387 ILJ655368:ILJ655387 IVF655368:IVF655387 JFB655368:JFB655387 JOX655368:JOX655387 JYT655368:JYT655387 KIP655368:KIP655387 KSL655368:KSL655387 LCH655368:LCH655387 LMD655368:LMD655387 LVZ655368:LVZ655387 MFV655368:MFV655387 MPR655368:MPR655387 MZN655368:MZN655387 NJJ655368:NJJ655387 NTF655368:NTF655387 ODB655368:ODB655387 OMX655368:OMX655387 OWT655368:OWT655387 PGP655368:PGP655387 PQL655368:PQL655387 QAH655368:QAH655387 QKD655368:QKD655387 QTZ655368:QTZ655387 RDV655368:RDV655387 RNR655368:RNR655387 RXN655368:RXN655387 SHJ655368:SHJ655387 SRF655368:SRF655387 TBB655368:TBB655387 TKX655368:TKX655387 TUT655368:TUT655387 UEP655368:UEP655387 UOL655368:UOL655387 UYH655368:UYH655387 VID655368:VID655387 VRZ655368:VRZ655387 WBV655368:WBV655387 WLR655368:WLR655387 WVN655368:WVN655387 F720904:F720923 JB720904:JB720923 SX720904:SX720923 ACT720904:ACT720923 AMP720904:AMP720923 AWL720904:AWL720923 BGH720904:BGH720923 BQD720904:BQD720923 BZZ720904:BZZ720923 CJV720904:CJV720923 CTR720904:CTR720923 DDN720904:DDN720923 DNJ720904:DNJ720923 DXF720904:DXF720923 EHB720904:EHB720923 EQX720904:EQX720923 FAT720904:FAT720923 FKP720904:FKP720923 FUL720904:FUL720923 GEH720904:GEH720923 GOD720904:GOD720923 GXZ720904:GXZ720923 HHV720904:HHV720923 HRR720904:HRR720923 IBN720904:IBN720923 ILJ720904:ILJ720923 IVF720904:IVF720923 JFB720904:JFB720923 JOX720904:JOX720923 JYT720904:JYT720923 KIP720904:KIP720923 KSL720904:KSL720923 LCH720904:LCH720923 LMD720904:LMD720923 LVZ720904:LVZ720923 MFV720904:MFV720923 MPR720904:MPR720923 MZN720904:MZN720923 NJJ720904:NJJ720923 NTF720904:NTF720923 ODB720904:ODB720923 OMX720904:OMX720923 OWT720904:OWT720923 PGP720904:PGP720923 PQL720904:PQL720923 QAH720904:QAH720923 QKD720904:QKD720923 QTZ720904:QTZ720923 RDV720904:RDV720923 RNR720904:RNR720923 RXN720904:RXN720923 SHJ720904:SHJ720923 SRF720904:SRF720923 TBB720904:TBB720923 TKX720904:TKX720923 TUT720904:TUT720923 UEP720904:UEP720923 UOL720904:UOL720923 UYH720904:UYH720923 VID720904:VID720923 VRZ720904:VRZ720923 WBV720904:WBV720923 WLR720904:WLR720923 WVN720904:WVN720923 F786440:F786459 JB786440:JB786459 SX786440:SX786459 ACT786440:ACT786459 AMP786440:AMP786459 AWL786440:AWL786459 BGH786440:BGH786459 BQD786440:BQD786459 BZZ786440:BZZ786459 CJV786440:CJV786459 CTR786440:CTR786459 DDN786440:DDN786459 DNJ786440:DNJ786459 DXF786440:DXF786459 EHB786440:EHB786459 EQX786440:EQX786459 FAT786440:FAT786459 FKP786440:FKP786459 FUL786440:FUL786459 GEH786440:GEH786459 GOD786440:GOD786459 GXZ786440:GXZ786459 HHV786440:HHV786459 HRR786440:HRR786459 IBN786440:IBN786459 ILJ786440:ILJ786459 IVF786440:IVF786459 JFB786440:JFB786459 JOX786440:JOX786459 JYT786440:JYT786459 KIP786440:KIP786459 KSL786440:KSL786459 LCH786440:LCH786459 LMD786440:LMD786459 LVZ786440:LVZ786459 MFV786440:MFV786459 MPR786440:MPR786459 MZN786440:MZN786459 NJJ786440:NJJ786459 NTF786440:NTF786459 ODB786440:ODB786459 OMX786440:OMX786459 OWT786440:OWT786459 PGP786440:PGP786459 PQL786440:PQL786459 QAH786440:QAH786459 QKD786440:QKD786459 QTZ786440:QTZ786459 RDV786440:RDV786459 RNR786440:RNR786459 RXN786440:RXN786459 SHJ786440:SHJ786459 SRF786440:SRF786459 TBB786440:TBB786459 TKX786440:TKX786459 TUT786440:TUT786459 UEP786440:UEP786459 UOL786440:UOL786459 UYH786440:UYH786459 VID786440:VID786459 VRZ786440:VRZ786459 WBV786440:WBV786459 WLR786440:WLR786459 WVN786440:WVN786459 F851976:F851995 JB851976:JB851995 SX851976:SX851995 ACT851976:ACT851995 AMP851976:AMP851995 AWL851976:AWL851995 BGH851976:BGH851995 BQD851976:BQD851995 BZZ851976:BZZ851995 CJV851976:CJV851995 CTR851976:CTR851995 DDN851976:DDN851995 DNJ851976:DNJ851995 DXF851976:DXF851995 EHB851976:EHB851995 EQX851976:EQX851995 FAT851976:FAT851995 FKP851976:FKP851995 FUL851976:FUL851995 GEH851976:GEH851995 GOD851976:GOD851995 GXZ851976:GXZ851995 HHV851976:HHV851995 HRR851976:HRR851995 IBN851976:IBN851995 ILJ851976:ILJ851995 IVF851976:IVF851995 JFB851976:JFB851995 JOX851976:JOX851995 JYT851976:JYT851995 KIP851976:KIP851995 KSL851976:KSL851995 LCH851976:LCH851995 LMD851976:LMD851995 LVZ851976:LVZ851995 MFV851976:MFV851995 MPR851976:MPR851995 MZN851976:MZN851995 NJJ851976:NJJ851995 NTF851976:NTF851995 ODB851976:ODB851995 OMX851976:OMX851995 OWT851976:OWT851995 PGP851976:PGP851995 PQL851976:PQL851995 QAH851976:QAH851995 QKD851976:QKD851995 QTZ851976:QTZ851995 RDV851976:RDV851995 RNR851976:RNR851995 RXN851976:RXN851995 SHJ851976:SHJ851995 SRF851976:SRF851995 TBB851976:TBB851995 TKX851976:TKX851995 TUT851976:TUT851995 UEP851976:UEP851995 UOL851976:UOL851995 UYH851976:UYH851995 VID851976:VID851995 VRZ851976:VRZ851995 WBV851976:WBV851995 WLR851976:WLR851995 WVN851976:WVN851995 F917512:F917531 JB917512:JB917531 SX917512:SX917531 ACT917512:ACT917531 AMP917512:AMP917531 AWL917512:AWL917531 BGH917512:BGH917531 BQD917512:BQD917531 BZZ917512:BZZ917531 CJV917512:CJV917531 CTR917512:CTR917531 DDN917512:DDN917531 DNJ917512:DNJ917531 DXF917512:DXF917531 EHB917512:EHB917531 EQX917512:EQX917531 FAT917512:FAT917531 FKP917512:FKP917531 FUL917512:FUL917531 GEH917512:GEH917531 GOD917512:GOD917531 GXZ917512:GXZ917531 HHV917512:HHV917531 HRR917512:HRR917531 IBN917512:IBN917531 ILJ917512:ILJ917531 IVF917512:IVF917531 JFB917512:JFB917531 JOX917512:JOX917531 JYT917512:JYT917531 KIP917512:KIP917531 KSL917512:KSL917531 LCH917512:LCH917531 LMD917512:LMD917531 LVZ917512:LVZ917531 MFV917512:MFV917531 MPR917512:MPR917531 MZN917512:MZN917531 NJJ917512:NJJ917531 NTF917512:NTF917531 ODB917512:ODB917531 OMX917512:OMX917531 OWT917512:OWT917531 PGP917512:PGP917531 PQL917512:PQL917531 QAH917512:QAH917531 QKD917512:QKD917531 QTZ917512:QTZ917531 RDV917512:RDV917531 RNR917512:RNR917531 RXN917512:RXN917531 SHJ917512:SHJ917531 SRF917512:SRF917531 TBB917512:TBB917531 TKX917512:TKX917531 TUT917512:TUT917531 UEP917512:UEP917531 UOL917512:UOL917531 UYH917512:UYH917531 VID917512:VID917531 VRZ917512:VRZ917531 WBV917512:WBV917531 WLR917512:WLR917531 WVN917512:WVN917531 F983048:F983067 JB983048:JB983067 SX983048:SX983067 ACT983048:ACT983067 AMP983048:AMP983067 AWL983048:AWL983067 BGH983048:BGH983067 BQD983048:BQD983067 BZZ983048:BZZ983067 CJV983048:CJV983067 CTR983048:CTR983067 DDN983048:DDN983067 DNJ983048:DNJ983067 DXF983048:DXF983067 EHB983048:EHB983067 EQX983048:EQX983067 FAT983048:FAT983067 FKP983048:FKP983067 FUL983048:FUL983067 GEH983048:GEH983067 GOD983048:GOD983067 GXZ983048:GXZ983067 HHV983048:HHV983067 HRR983048:HRR983067 IBN983048:IBN983067 ILJ983048:ILJ983067 IVF983048:IVF983067 JFB983048:JFB983067 JOX983048:JOX983067 JYT983048:JYT983067 KIP983048:KIP983067 KSL983048:KSL983067 LCH983048:LCH983067 LMD983048:LMD983067 LVZ983048:LVZ983067 MFV983048:MFV983067 MPR983048:MPR983067 MZN983048:MZN983067 NJJ983048:NJJ983067 NTF983048:NTF983067 ODB983048:ODB983067 OMX983048:OMX983067 OWT983048:OWT983067 PGP983048:PGP983067 PQL983048:PQL983067 QAH983048:QAH983067 QKD983048:QKD983067 QTZ983048:QTZ983067 RDV983048:RDV983067 RNR983048:RNR983067 RXN983048:RXN983067 SHJ983048:SHJ983067 SRF983048:SRF983067 TBB983048:TBB983067 TKX983048:TKX983067 TUT983048:TUT983067 UEP983048:UEP983067 UOL983048:UOL983067 UYH983048:UYH983067 VID983048:VID983067 VRZ983048:VRZ983067 WBV983048:WBV983067 WLR983048:WLR983067 WVN983048:WVN983067">
      <formula1>$F$41:$F$45</formula1>
    </dataValidation>
    <dataValidation type="list" allowBlank="1" showInputMessage="1" showErrorMessage="1" sqref="A8:A27 IW8:IW27 SS8:SS27 ACO8:ACO27 AMK8:AMK27 AWG8:AWG27 BGC8:BGC27 BPY8:BPY27 BZU8:BZU27 CJQ8:CJQ27 CTM8:CTM27 DDI8:DDI27 DNE8:DNE27 DXA8:DXA27 EGW8:EGW27 EQS8:EQS27 FAO8:FAO27 FKK8:FKK27 FUG8:FUG27 GEC8:GEC27 GNY8:GNY27 GXU8:GXU27 HHQ8:HHQ27 HRM8:HRM27 IBI8:IBI27 ILE8:ILE27 IVA8:IVA27 JEW8:JEW27 JOS8:JOS27 JYO8:JYO27 KIK8:KIK27 KSG8:KSG27 LCC8:LCC27 LLY8:LLY27 LVU8:LVU27 MFQ8:MFQ27 MPM8:MPM27 MZI8:MZI27 NJE8:NJE27 NTA8:NTA27 OCW8:OCW27 OMS8:OMS27 OWO8:OWO27 PGK8:PGK27 PQG8:PQG27 QAC8:QAC27 QJY8:QJY27 QTU8:QTU27 RDQ8:RDQ27 RNM8:RNM27 RXI8:RXI27 SHE8:SHE27 SRA8:SRA27 TAW8:TAW27 TKS8:TKS27 TUO8:TUO27 UEK8:UEK27 UOG8:UOG27 UYC8:UYC27 VHY8:VHY27 VRU8:VRU27 WBQ8:WBQ27 WLM8:WLM27 WVI8:WVI27 A65544:A65563 IW65544:IW65563 SS65544:SS65563 ACO65544:ACO65563 AMK65544:AMK65563 AWG65544:AWG65563 BGC65544:BGC65563 BPY65544:BPY65563 BZU65544:BZU65563 CJQ65544:CJQ65563 CTM65544:CTM65563 DDI65544:DDI65563 DNE65544:DNE65563 DXA65544:DXA65563 EGW65544:EGW65563 EQS65544:EQS65563 FAO65544:FAO65563 FKK65544:FKK65563 FUG65544:FUG65563 GEC65544:GEC65563 GNY65544:GNY65563 GXU65544:GXU65563 HHQ65544:HHQ65563 HRM65544:HRM65563 IBI65544:IBI65563 ILE65544:ILE65563 IVA65544:IVA65563 JEW65544:JEW65563 JOS65544:JOS65563 JYO65544:JYO65563 KIK65544:KIK65563 KSG65544:KSG65563 LCC65544:LCC65563 LLY65544:LLY65563 LVU65544:LVU65563 MFQ65544:MFQ65563 MPM65544:MPM65563 MZI65544:MZI65563 NJE65544:NJE65563 NTA65544:NTA65563 OCW65544:OCW65563 OMS65544:OMS65563 OWO65544:OWO65563 PGK65544:PGK65563 PQG65544:PQG65563 QAC65544:QAC65563 QJY65544:QJY65563 QTU65544:QTU65563 RDQ65544:RDQ65563 RNM65544:RNM65563 RXI65544:RXI65563 SHE65544:SHE65563 SRA65544:SRA65563 TAW65544:TAW65563 TKS65544:TKS65563 TUO65544:TUO65563 UEK65544:UEK65563 UOG65544:UOG65563 UYC65544:UYC65563 VHY65544:VHY65563 VRU65544:VRU65563 WBQ65544:WBQ65563 WLM65544:WLM65563 WVI65544:WVI65563 A131080:A131099 IW131080:IW131099 SS131080:SS131099 ACO131080:ACO131099 AMK131080:AMK131099 AWG131080:AWG131099 BGC131080:BGC131099 BPY131080:BPY131099 BZU131080:BZU131099 CJQ131080:CJQ131099 CTM131080:CTM131099 DDI131080:DDI131099 DNE131080:DNE131099 DXA131080:DXA131099 EGW131080:EGW131099 EQS131080:EQS131099 FAO131080:FAO131099 FKK131080:FKK131099 FUG131080:FUG131099 GEC131080:GEC131099 GNY131080:GNY131099 GXU131080:GXU131099 HHQ131080:HHQ131099 HRM131080:HRM131099 IBI131080:IBI131099 ILE131080:ILE131099 IVA131080:IVA131099 JEW131080:JEW131099 JOS131080:JOS131099 JYO131080:JYO131099 KIK131080:KIK131099 KSG131080:KSG131099 LCC131080:LCC131099 LLY131080:LLY131099 LVU131080:LVU131099 MFQ131080:MFQ131099 MPM131080:MPM131099 MZI131080:MZI131099 NJE131080:NJE131099 NTA131080:NTA131099 OCW131080:OCW131099 OMS131080:OMS131099 OWO131080:OWO131099 PGK131080:PGK131099 PQG131080:PQG131099 QAC131080:QAC131099 QJY131080:QJY131099 QTU131080:QTU131099 RDQ131080:RDQ131099 RNM131080:RNM131099 RXI131080:RXI131099 SHE131080:SHE131099 SRA131080:SRA131099 TAW131080:TAW131099 TKS131080:TKS131099 TUO131080:TUO131099 UEK131080:UEK131099 UOG131080:UOG131099 UYC131080:UYC131099 VHY131080:VHY131099 VRU131080:VRU131099 WBQ131080:WBQ131099 WLM131080:WLM131099 WVI131080:WVI131099 A196616:A196635 IW196616:IW196635 SS196616:SS196635 ACO196616:ACO196635 AMK196616:AMK196635 AWG196616:AWG196635 BGC196616:BGC196635 BPY196616:BPY196635 BZU196616:BZU196635 CJQ196616:CJQ196635 CTM196616:CTM196635 DDI196616:DDI196635 DNE196616:DNE196635 DXA196616:DXA196635 EGW196616:EGW196635 EQS196616:EQS196635 FAO196616:FAO196635 FKK196616:FKK196635 FUG196616:FUG196635 GEC196616:GEC196635 GNY196616:GNY196635 GXU196616:GXU196635 HHQ196616:HHQ196635 HRM196616:HRM196635 IBI196616:IBI196635 ILE196616:ILE196635 IVA196616:IVA196635 JEW196616:JEW196635 JOS196616:JOS196635 JYO196616:JYO196635 KIK196616:KIK196635 KSG196616:KSG196635 LCC196616:LCC196635 LLY196616:LLY196635 LVU196616:LVU196635 MFQ196616:MFQ196635 MPM196616:MPM196635 MZI196616:MZI196635 NJE196616:NJE196635 NTA196616:NTA196635 OCW196616:OCW196635 OMS196616:OMS196635 OWO196616:OWO196635 PGK196616:PGK196635 PQG196616:PQG196635 QAC196616:QAC196635 QJY196616:QJY196635 QTU196616:QTU196635 RDQ196616:RDQ196635 RNM196616:RNM196635 RXI196616:RXI196635 SHE196616:SHE196635 SRA196616:SRA196635 TAW196616:TAW196635 TKS196616:TKS196635 TUO196616:TUO196635 UEK196616:UEK196635 UOG196616:UOG196635 UYC196616:UYC196635 VHY196616:VHY196635 VRU196616:VRU196635 WBQ196616:WBQ196635 WLM196616:WLM196635 WVI196616:WVI196635 A262152:A262171 IW262152:IW262171 SS262152:SS262171 ACO262152:ACO262171 AMK262152:AMK262171 AWG262152:AWG262171 BGC262152:BGC262171 BPY262152:BPY262171 BZU262152:BZU262171 CJQ262152:CJQ262171 CTM262152:CTM262171 DDI262152:DDI262171 DNE262152:DNE262171 DXA262152:DXA262171 EGW262152:EGW262171 EQS262152:EQS262171 FAO262152:FAO262171 FKK262152:FKK262171 FUG262152:FUG262171 GEC262152:GEC262171 GNY262152:GNY262171 GXU262152:GXU262171 HHQ262152:HHQ262171 HRM262152:HRM262171 IBI262152:IBI262171 ILE262152:ILE262171 IVA262152:IVA262171 JEW262152:JEW262171 JOS262152:JOS262171 JYO262152:JYO262171 KIK262152:KIK262171 KSG262152:KSG262171 LCC262152:LCC262171 LLY262152:LLY262171 LVU262152:LVU262171 MFQ262152:MFQ262171 MPM262152:MPM262171 MZI262152:MZI262171 NJE262152:NJE262171 NTA262152:NTA262171 OCW262152:OCW262171 OMS262152:OMS262171 OWO262152:OWO262171 PGK262152:PGK262171 PQG262152:PQG262171 QAC262152:QAC262171 QJY262152:QJY262171 QTU262152:QTU262171 RDQ262152:RDQ262171 RNM262152:RNM262171 RXI262152:RXI262171 SHE262152:SHE262171 SRA262152:SRA262171 TAW262152:TAW262171 TKS262152:TKS262171 TUO262152:TUO262171 UEK262152:UEK262171 UOG262152:UOG262171 UYC262152:UYC262171 VHY262152:VHY262171 VRU262152:VRU262171 WBQ262152:WBQ262171 WLM262152:WLM262171 WVI262152:WVI262171 A327688:A327707 IW327688:IW327707 SS327688:SS327707 ACO327688:ACO327707 AMK327688:AMK327707 AWG327688:AWG327707 BGC327688:BGC327707 BPY327688:BPY327707 BZU327688:BZU327707 CJQ327688:CJQ327707 CTM327688:CTM327707 DDI327688:DDI327707 DNE327688:DNE327707 DXA327688:DXA327707 EGW327688:EGW327707 EQS327688:EQS327707 FAO327688:FAO327707 FKK327688:FKK327707 FUG327688:FUG327707 GEC327688:GEC327707 GNY327688:GNY327707 GXU327688:GXU327707 HHQ327688:HHQ327707 HRM327688:HRM327707 IBI327688:IBI327707 ILE327688:ILE327707 IVA327688:IVA327707 JEW327688:JEW327707 JOS327688:JOS327707 JYO327688:JYO327707 KIK327688:KIK327707 KSG327688:KSG327707 LCC327688:LCC327707 LLY327688:LLY327707 LVU327688:LVU327707 MFQ327688:MFQ327707 MPM327688:MPM327707 MZI327688:MZI327707 NJE327688:NJE327707 NTA327688:NTA327707 OCW327688:OCW327707 OMS327688:OMS327707 OWO327688:OWO327707 PGK327688:PGK327707 PQG327688:PQG327707 QAC327688:QAC327707 QJY327688:QJY327707 QTU327688:QTU327707 RDQ327688:RDQ327707 RNM327688:RNM327707 RXI327688:RXI327707 SHE327688:SHE327707 SRA327688:SRA327707 TAW327688:TAW327707 TKS327688:TKS327707 TUO327688:TUO327707 UEK327688:UEK327707 UOG327688:UOG327707 UYC327688:UYC327707 VHY327688:VHY327707 VRU327688:VRU327707 WBQ327688:WBQ327707 WLM327688:WLM327707 WVI327688:WVI327707 A393224:A393243 IW393224:IW393243 SS393224:SS393243 ACO393224:ACO393243 AMK393224:AMK393243 AWG393224:AWG393243 BGC393224:BGC393243 BPY393224:BPY393243 BZU393224:BZU393243 CJQ393224:CJQ393243 CTM393224:CTM393243 DDI393224:DDI393243 DNE393224:DNE393243 DXA393224:DXA393243 EGW393224:EGW393243 EQS393224:EQS393243 FAO393224:FAO393243 FKK393224:FKK393243 FUG393224:FUG393243 GEC393224:GEC393243 GNY393224:GNY393243 GXU393224:GXU393243 HHQ393224:HHQ393243 HRM393224:HRM393243 IBI393224:IBI393243 ILE393224:ILE393243 IVA393224:IVA393243 JEW393224:JEW393243 JOS393224:JOS393243 JYO393224:JYO393243 KIK393224:KIK393243 KSG393224:KSG393243 LCC393224:LCC393243 LLY393224:LLY393243 LVU393224:LVU393243 MFQ393224:MFQ393243 MPM393224:MPM393243 MZI393224:MZI393243 NJE393224:NJE393243 NTA393224:NTA393243 OCW393224:OCW393243 OMS393224:OMS393243 OWO393224:OWO393243 PGK393224:PGK393243 PQG393224:PQG393243 QAC393224:QAC393243 QJY393224:QJY393243 QTU393224:QTU393243 RDQ393224:RDQ393243 RNM393224:RNM393243 RXI393224:RXI393243 SHE393224:SHE393243 SRA393224:SRA393243 TAW393224:TAW393243 TKS393224:TKS393243 TUO393224:TUO393243 UEK393224:UEK393243 UOG393224:UOG393243 UYC393224:UYC393243 VHY393224:VHY393243 VRU393224:VRU393243 WBQ393224:WBQ393243 WLM393224:WLM393243 WVI393224:WVI393243 A458760:A458779 IW458760:IW458779 SS458760:SS458779 ACO458760:ACO458779 AMK458760:AMK458779 AWG458760:AWG458779 BGC458760:BGC458779 BPY458760:BPY458779 BZU458760:BZU458779 CJQ458760:CJQ458779 CTM458760:CTM458779 DDI458760:DDI458779 DNE458760:DNE458779 DXA458760:DXA458779 EGW458760:EGW458779 EQS458760:EQS458779 FAO458760:FAO458779 FKK458760:FKK458779 FUG458760:FUG458779 GEC458760:GEC458779 GNY458760:GNY458779 GXU458760:GXU458779 HHQ458760:HHQ458779 HRM458760:HRM458779 IBI458760:IBI458779 ILE458760:ILE458779 IVA458760:IVA458779 JEW458760:JEW458779 JOS458760:JOS458779 JYO458760:JYO458779 KIK458760:KIK458779 KSG458760:KSG458779 LCC458760:LCC458779 LLY458760:LLY458779 LVU458760:LVU458779 MFQ458760:MFQ458779 MPM458760:MPM458779 MZI458760:MZI458779 NJE458760:NJE458779 NTA458760:NTA458779 OCW458760:OCW458779 OMS458760:OMS458779 OWO458760:OWO458779 PGK458760:PGK458779 PQG458760:PQG458779 QAC458760:QAC458779 QJY458760:QJY458779 QTU458760:QTU458779 RDQ458760:RDQ458779 RNM458760:RNM458779 RXI458760:RXI458779 SHE458760:SHE458779 SRA458760:SRA458779 TAW458760:TAW458779 TKS458760:TKS458779 TUO458760:TUO458779 UEK458760:UEK458779 UOG458760:UOG458779 UYC458760:UYC458779 VHY458760:VHY458779 VRU458760:VRU458779 WBQ458760:WBQ458779 WLM458760:WLM458779 WVI458760:WVI458779 A524296:A524315 IW524296:IW524315 SS524296:SS524315 ACO524296:ACO524315 AMK524296:AMK524315 AWG524296:AWG524315 BGC524296:BGC524315 BPY524296:BPY524315 BZU524296:BZU524315 CJQ524296:CJQ524315 CTM524296:CTM524315 DDI524296:DDI524315 DNE524296:DNE524315 DXA524296:DXA524315 EGW524296:EGW524315 EQS524296:EQS524315 FAO524296:FAO524315 FKK524296:FKK524315 FUG524296:FUG524315 GEC524296:GEC524315 GNY524296:GNY524315 GXU524296:GXU524315 HHQ524296:HHQ524315 HRM524296:HRM524315 IBI524296:IBI524315 ILE524296:ILE524315 IVA524296:IVA524315 JEW524296:JEW524315 JOS524296:JOS524315 JYO524296:JYO524315 KIK524296:KIK524315 KSG524296:KSG524315 LCC524296:LCC524315 LLY524296:LLY524315 LVU524296:LVU524315 MFQ524296:MFQ524315 MPM524296:MPM524315 MZI524296:MZI524315 NJE524296:NJE524315 NTA524296:NTA524315 OCW524296:OCW524315 OMS524296:OMS524315 OWO524296:OWO524315 PGK524296:PGK524315 PQG524296:PQG524315 QAC524296:QAC524315 QJY524296:QJY524315 QTU524296:QTU524315 RDQ524296:RDQ524315 RNM524296:RNM524315 RXI524296:RXI524315 SHE524296:SHE524315 SRA524296:SRA524315 TAW524296:TAW524315 TKS524296:TKS524315 TUO524296:TUO524315 UEK524296:UEK524315 UOG524296:UOG524315 UYC524296:UYC524315 VHY524296:VHY524315 VRU524296:VRU524315 WBQ524296:WBQ524315 WLM524296:WLM524315 WVI524296:WVI524315 A589832:A589851 IW589832:IW589851 SS589832:SS589851 ACO589832:ACO589851 AMK589832:AMK589851 AWG589832:AWG589851 BGC589832:BGC589851 BPY589832:BPY589851 BZU589832:BZU589851 CJQ589832:CJQ589851 CTM589832:CTM589851 DDI589832:DDI589851 DNE589832:DNE589851 DXA589832:DXA589851 EGW589832:EGW589851 EQS589832:EQS589851 FAO589832:FAO589851 FKK589832:FKK589851 FUG589832:FUG589851 GEC589832:GEC589851 GNY589832:GNY589851 GXU589832:GXU589851 HHQ589832:HHQ589851 HRM589832:HRM589851 IBI589832:IBI589851 ILE589832:ILE589851 IVA589832:IVA589851 JEW589832:JEW589851 JOS589832:JOS589851 JYO589832:JYO589851 KIK589832:KIK589851 KSG589832:KSG589851 LCC589832:LCC589851 LLY589832:LLY589851 LVU589832:LVU589851 MFQ589832:MFQ589851 MPM589832:MPM589851 MZI589832:MZI589851 NJE589832:NJE589851 NTA589832:NTA589851 OCW589832:OCW589851 OMS589832:OMS589851 OWO589832:OWO589851 PGK589832:PGK589851 PQG589832:PQG589851 QAC589832:QAC589851 QJY589832:QJY589851 QTU589832:QTU589851 RDQ589832:RDQ589851 RNM589832:RNM589851 RXI589832:RXI589851 SHE589832:SHE589851 SRA589832:SRA589851 TAW589832:TAW589851 TKS589832:TKS589851 TUO589832:TUO589851 UEK589832:UEK589851 UOG589832:UOG589851 UYC589832:UYC589851 VHY589832:VHY589851 VRU589832:VRU589851 WBQ589832:WBQ589851 WLM589832:WLM589851 WVI589832:WVI589851 A655368:A655387 IW655368:IW655387 SS655368:SS655387 ACO655368:ACO655387 AMK655368:AMK655387 AWG655368:AWG655387 BGC655368:BGC655387 BPY655368:BPY655387 BZU655368:BZU655387 CJQ655368:CJQ655387 CTM655368:CTM655387 DDI655368:DDI655387 DNE655368:DNE655387 DXA655368:DXA655387 EGW655368:EGW655387 EQS655368:EQS655387 FAO655368:FAO655387 FKK655368:FKK655387 FUG655368:FUG655387 GEC655368:GEC655387 GNY655368:GNY655387 GXU655368:GXU655387 HHQ655368:HHQ655387 HRM655368:HRM655387 IBI655368:IBI655387 ILE655368:ILE655387 IVA655368:IVA655387 JEW655368:JEW655387 JOS655368:JOS655387 JYO655368:JYO655387 KIK655368:KIK655387 KSG655368:KSG655387 LCC655368:LCC655387 LLY655368:LLY655387 LVU655368:LVU655387 MFQ655368:MFQ655387 MPM655368:MPM655387 MZI655368:MZI655387 NJE655368:NJE655387 NTA655368:NTA655387 OCW655368:OCW655387 OMS655368:OMS655387 OWO655368:OWO655387 PGK655368:PGK655387 PQG655368:PQG655387 QAC655368:QAC655387 QJY655368:QJY655387 QTU655368:QTU655387 RDQ655368:RDQ655387 RNM655368:RNM655387 RXI655368:RXI655387 SHE655368:SHE655387 SRA655368:SRA655387 TAW655368:TAW655387 TKS655368:TKS655387 TUO655368:TUO655387 UEK655368:UEK655387 UOG655368:UOG655387 UYC655368:UYC655387 VHY655368:VHY655387 VRU655368:VRU655387 WBQ655368:WBQ655387 WLM655368:WLM655387 WVI655368:WVI655387 A720904:A720923 IW720904:IW720923 SS720904:SS720923 ACO720904:ACO720923 AMK720904:AMK720923 AWG720904:AWG720923 BGC720904:BGC720923 BPY720904:BPY720923 BZU720904:BZU720923 CJQ720904:CJQ720923 CTM720904:CTM720923 DDI720904:DDI720923 DNE720904:DNE720923 DXA720904:DXA720923 EGW720904:EGW720923 EQS720904:EQS720923 FAO720904:FAO720923 FKK720904:FKK720923 FUG720904:FUG720923 GEC720904:GEC720923 GNY720904:GNY720923 GXU720904:GXU720923 HHQ720904:HHQ720923 HRM720904:HRM720923 IBI720904:IBI720923 ILE720904:ILE720923 IVA720904:IVA720923 JEW720904:JEW720923 JOS720904:JOS720923 JYO720904:JYO720923 KIK720904:KIK720923 KSG720904:KSG720923 LCC720904:LCC720923 LLY720904:LLY720923 LVU720904:LVU720923 MFQ720904:MFQ720923 MPM720904:MPM720923 MZI720904:MZI720923 NJE720904:NJE720923 NTA720904:NTA720923 OCW720904:OCW720923 OMS720904:OMS720923 OWO720904:OWO720923 PGK720904:PGK720923 PQG720904:PQG720923 QAC720904:QAC720923 QJY720904:QJY720923 QTU720904:QTU720923 RDQ720904:RDQ720923 RNM720904:RNM720923 RXI720904:RXI720923 SHE720904:SHE720923 SRA720904:SRA720923 TAW720904:TAW720923 TKS720904:TKS720923 TUO720904:TUO720923 UEK720904:UEK720923 UOG720904:UOG720923 UYC720904:UYC720923 VHY720904:VHY720923 VRU720904:VRU720923 WBQ720904:WBQ720923 WLM720904:WLM720923 WVI720904:WVI720923 A786440:A786459 IW786440:IW786459 SS786440:SS786459 ACO786440:ACO786459 AMK786440:AMK786459 AWG786440:AWG786459 BGC786440:BGC786459 BPY786440:BPY786459 BZU786440:BZU786459 CJQ786440:CJQ786459 CTM786440:CTM786459 DDI786440:DDI786459 DNE786440:DNE786459 DXA786440:DXA786459 EGW786440:EGW786459 EQS786440:EQS786459 FAO786440:FAO786459 FKK786440:FKK786459 FUG786440:FUG786459 GEC786440:GEC786459 GNY786440:GNY786459 GXU786440:GXU786459 HHQ786440:HHQ786459 HRM786440:HRM786459 IBI786440:IBI786459 ILE786440:ILE786459 IVA786440:IVA786459 JEW786440:JEW786459 JOS786440:JOS786459 JYO786440:JYO786459 KIK786440:KIK786459 KSG786440:KSG786459 LCC786440:LCC786459 LLY786440:LLY786459 LVU786440:LVU786459 MFQ786440:MFQ786459 MPM786440:MPM786459 MZI786440:MZI786459 NJE786440:NJE786459 NTA786440:NTA786459 OCW786440:OCW786459 OMS786440:OMS786459 OWO786440:OWO786459 PGK786440:PGK786459 PQG786440:PQG786459 QAC786440:QAC786459 QJY786440:QJY786459 QTU786440:QTU786459 RDQ786440:RDQ786459 RNM786440:RNM786459 RXI786440:RXI786459 SHE786440:SHE786459 SRA786440:SRA786459 TAW786440:TAW786459 TKS786440:TKS786459 TUO786440:TUO786459 UEK786440:UEK786459 UOG786440:UOG786459 UYC786440:UYC786459 VHY786440:VHY786459 VRU786440:VRU786459 WBQ786440:WBQ786459 WLM786440:WLM786459 WVI786440:WVI786459 A851976:A851995 IW851976:IW851995 SS851976:SS851995 ACO851976:ACO851995 AMK851976:AMK851995 AWG851976:AWG851995 BGC851976:BGC851995 BPY851976:BPY851995 BZU851976:BZU851995 CJQ851976:CJQ851995 CTM851976:CTM851995 DDI851976:DDI851995 DNE851976:DNE851995 DXA851976:DXA851995 EGW851976:EGW851995 EQS851976:EQS851995 FAO851976:FAO851995 FKK851976:FKK851995 FUG851976:FUG851995 GEC851976:GEC851995 GNY851976:GNY851995 GXU851976:GXU851995 HHQ851976:HHQ851995 HRM851976:HRM851995 IBI851976:IBI851995 ILE851976:ILE851995 IVA851976:IVA851995 JEW851976:JEW851995 JOS851976:JOS851995 JYO851976:JYO851995 KIK851976:KIK851995 KSG851976:KSG851995 LCC851976:LCC851995 LLY851976:LLY851995 LVU851976:LVU851995 MFQ851976:MFQ851995 MPM851976:MPM851995 MZI851976:MZI851995 NJE851976:NJE851995 NTA851976:NTA851995 OCW851976:OCW851995 OMS851976:OMS851995 OWO851976:OWO851995 PGK851976:PGK851995 PQG851976:PQG851995 QAC851976:QAC851995 QJY851976:QJY851995 QTU851976:QTU851995 RDQ851976:RDQ851995 RNM851976:RNM851995 RXI851976:RXI851995 SHE851976:SHE851995 SRA851976:SRA851995 TAW851976:TAW851995 TKS851976:TKS851995 TUO851976:TUO851995 UEK851976:UEK851995 UOG851976:UOG851995 UYC851976:UYC851995 VHY851976:VHY851995 VRU851976:VRU851995 WBQ851976:WBQ851995 WLM851976:WLM851995 WVI851976:WVI851995 A917512:A917531 IW917512:IW917531 SS917512:SS917531 ACO917512:ACO917531 AMK917512:AMK917531 AWG917512:AWG917531 BGC917512:BGC917531 BPY917512:BPY917531 BZU917512:BZU917531 CJQ917512:CJQ917531 CTM917512:CTM917531 DDI917512:DDI917531 DNE917512:DNE917531 DXA917512:DXA917531 EGW917512:EGW917531 EQS917512:EQS917531 FAO917512:FAO917531 FKK917512:FKK917531 FUG917512:FUG917531 GEC917512:GEC917531 GNY917512:GNY917531 GXU917512:GXU917531 HHQ917512:HHQ917531 HRM917512:HRM917531 IBI917512:IBI917531 ILE917512:ILE917531 IVA917512:IVA917531 JEW917512:JEW917531 JOS917512:JOS917531 JYO917512:JYO917531 KIK917512:KIK917531 KSG917512:KSG917531 LCC917512:LCC917531 LLY917512:LLY917531 LVU917512:LVU917531 MFQ917512:MFQ917531 MPM917512:MPM917531 MZI917512:MZI917531 NJE917512:NJE917531 NTA917512:NTA917531 OCW917512:OCW917531 OMS917512:OMS917531 OWO917512:OWO917531 PGK917512:PGK917531 PQG917512:PQG917531 QAC917512:QAC917531 QJY917512:QJY917531 QTU917512:QTU917531 RDQ917512:RDQ917531 RNM917512:RNM917531 RXI917512:RXI917531 SHE917512:SHE917531 SRA917512:SRA917531 TAW917512:TAW917531 TKS917512:TKS917531 TUO917512:TUO917531 UEK917512:UEK917531 UOG917512:UOG917531 UYC917512:UYC917531 VHY917512:VHY917531 VRU917512:VRU917531 WBQ917512:WBQ917531 WLM917512:WLM917531 WVI917512:WVI917531 A983048:A983067 IW983048:IW983067 SS983048:SS983067 ACO983048:ACO983067 AMK983048:AMK983067 AWG983048:AWG983067 BGC983048:BGC983067 BPY983048:BPY983067 BZU983048:BZU983067 CJQ983048:CJQ983067 CTM983048:CTM983067 DDI983048:DDI983067 DNE983048:DNE983067 DXA983048:DXA983067 EGW983048:EGW983067 EQS983048:EQS983067 FAO983048:FAO983067 FKK983048:FKK983067 FUG983048:FUG983067 GEC983048:GEC983067 GNY983048:GNY983067 GXU983048:GXU983067 HHQ983048:HHQ983067 HRM983048:HRM983067 IBI983048:IBI983067 ILE983048:ILE983067 IVA983048:IVA983067 JEW983048:JEW983067 JOS983048:JOS983067 JYO983048:JYO983067 KIK983048:KIK983067 KSG983048:KSG983067 LCC983048:LCC983067 LLY983048:LLY983067 LVU983048:LVU983067 MFQ983048:MFQ983067 MPM983048:MPM983067 MZI983048:MZI983067 NJE983048:NJE983067 NTA983048:NTA983067 OCW983048:OCW983067 OMS983048:OMS983067 OWO983048:OWO983067 PGK983048:PGK983067 PQG983048:PQG983067 QAC983048:QAC983067 QJY983048:QJY983067 QTU983048:QTU983067 RDQ983048:RDQ983067 RNM983048:RNM983067 RXI983048:RXI983067 SHE983048:SHE983067 SRA983048:SRA983067 TAW983048:TAW983067 TKS983048:TKS983067 TUO983048:TUO983067 UEK983048:UEK983067 UOG983048:UOG983067 UYC983048:UYC983067 VHY983048:VHY983067 VRU983048:VRU983067 WBQ983048:WBQ983067 WLM983048:WLM983067 WVI983048:WVI983067">
      <formula1>$A$41:$A$51</formula1>
    </dataValidation>
    <dataValidation type="list" allowBlank="1" showInputMessage="1" showErrorMessage="1" sqref="E8:E27 JA8:JA27 SW8:SW27 ACS8:ACS27 AMO8:AMO27 AWK8:AWK27 BGG8:BGG27 BQC8:BQC27 BZY8:BZY27 CJU8:CJU27 CTQ8:CTQ27 DDM8:DDM27 DNI8:DNI27 DXE8:DXE27 EHA8:EHA27 EQW8:EQW27 FAS8:FAS27 FKO8:FKO27 FUK8:FUK27 GEG8:GEG27 GOC8:GOC27 GXY8:GXY27 HHU8:HHU27 HRQ8:HRQ27 IBM8:IBM27 ILI8:ILI27 IVE8:IVE27 JFA8:JFA27 JOW8:JOW27 JYS8:JYS27 KIO8:KIO27 KSK8:KSK27 LCG8:LCG27 LMC8:LMC27 LVY8:LVY27 MFU8:MFU27 MPQ8:MPQ27 MZM8:MZM27 NJI8:NJI27 NTE8:NTE27 ODA8:ODA27 OMW8:OMW27 OWS8:OWS27 PGO8:PGO27 PQK8:PQK27 QAG8:QAG27 QKC8:QKC27 QTY8:QTY27 RDU8:RDU27 RNQ8:RNQ27 RXM8:RXM27 SHI8:SHI27 SRE8:SRE27 TBA8:TBA27 TKW8:TKW27 TUS8:TUS27 UEO8:UEO27 UOK8:UOK27 UYG8:UYG27 VIC8:VIC27 VRY8:VRY27 WBU8:WBU27 WLQ8:WLQ27 WVM8:WVM27 E65544:E65563 JA65544:JA65563 SW65544:SW65563 ACS65544:ACS65563 AMO65544:AMO65563 AWK65544:AWK65563 BGG65544:BGG65563 BQC65544:BQC65563 BZY65544:BZY65563 CJU65544:CJU65563 CTQ65544:CTQ65563 DDM65544:DDM65563 DNI65544:DNI65563 DXE65544:DXE65563 EHA65544:EHA65563 EQW65544:EQW65563 FAS65544:FAS65563 FKO65544:FKO65563 FUK65544:FUK65563 GEG65544:GEG65563 GOC65544:GOC65563 GXY65544:GXY65563 HHU65544:HHU65563 HRQ65544:HRQ65563 IBM65544:IBM65563 ILI65544:ILI65563 IVE65544:IVE65563 JFA65544:JFA65563 JOW65544:JOW65563 JYS65544:JYS65563 KIO65544:KIO65563 KSK65544:KSK65563 LCG65544:LCG65563 LMC65544:LMC65563 LVY65544:LVY65563 MFU65544:MFU65563 MPQ65544:MPQ65563 MZM65544:MZM65563 NJI65544:NJI65563 NTE65544:NTE65563 ODA65544:ODA65563 OMW65544:OMW65563 OWS65544:OWS65563 PGO65544:PGO65563 PQK65544:PQK65563 QAG65544:QAG65563 QKC65544:QKC65563 QTY65544:QTY65563 RDU65544:RDU65563 RNQ65544:RNQ65563 RXM65544:RXM65563 SHI65544:SHI65563 SRE65544:SRE65563 TBA65544:TBA65563 TKW65544:TKW65563 TUS65544:TUS65563 UEO65544:UEO65563 UOK65544:UOK65563 UYG65544:UYG65563 VIC65544:VIC65563 VRY65544:VRY65563 WBU65544:WBU65563 WLQ65544:WLQ65563 WVM65544:WVM65563 E131080:E131099 JA131080:JA131099 SW131080:SW131099 ACS131080:ACS131099 AMO131080:AMO131099 AWK131080:AWK131099 BGG131080:BGG131099 BQC131080:BQC131099 BZY131080:BZY131099 CJU131080:CJU131099 CTQ131080:CTQ131099 DDM131080:DDM131099 DNI131080:DNI131099 DXE131080:DXE131099 EHA131080:EHA131099 EQW131080:EQW131099 FAS131080:FAS131099 FKO131080:FKO131099 FUK131080:FUK131099 GEG131080:GEG131099 GOC131080:GOC131099 GXY131080:GXY131099 HHU131080:HHU131099 HRQ131080:HRQ131099 IBM131080:IBM131099 ILI131080:ILI131099 IVE131080:IVE131099 JFA131080:JFA131099 JOW131080:JOW131099 JYS131080:JYS131099 KIO131080:KIO131099 KSK131080:KSK131099 LCG131080:LCG131099 LMC131080:LMC131099 LVY131080:LVY131099 MFU131080:MFU131099 MPQ131080:MPQ131099 MZM131080:MZM131099 NJI131080:NJI131099 NTE131080:NTE131099 ODA131080:ODA131099 OMW131080:OMW131099 OWS131080:OWS131099 PGO131080:PGO131099 PQK131080:PQK131099 QAG131080:QAG131099 QKC131080:QKC131099 QTY131080:QTY131099 RDU131080:RDU131099 RNQ131080:RNQ131099 RXM131080:RXM131099 SHI131080:SHI131099 SRE131080:SRE131099 TBA131080:TBA131099 TKW131080:TKW131099 TUS131080:TUS131099 UEO131080:UEO131099 UOK131080:UOK131099 UYG131080:UYG131099 VIC131080:VIC131099 VRY131080:VRY131099 WBU131080:WBU131099 WLQ131080:WLQ131099 WVM131080:WVM131099 E196616:E196635 JA196616:JA196635 SW196616:SW196635 ACS196616:ACS196635 AMO196616:AMO196635 AWK196616:AWK196635 BGG196616:BGG196635 BQC196616:BQC196635 BZY196616:BZY196635 CJU196616:CJU196635 CTQ196616:CTQ196635 DDM196616:DDM196635 DNI196616:DNI196635 DXE196616:DXE196635 EHA196616:EHA196635 EQW196616:EQW196635 FAS196616:FAS196635 FKO196616:FKO196635 FUK196616:FUK196635 GEG196616:GEG196635 GOC196616:GOC196635 GXY196616:GXY196635 HHU196616:HHU196635 HRQ196616:HRQ196635 IBM196616:IBM196635 ILI196616:ILI196635 IVE196616:IVE196635 JFA196616:JFA196635 JOW196616:JOW196635 JYS196616:JYS196635 KIO196616:KIO196635 KSK196616:KSK196635 LCG196616:LCG196635 LMC196616:LMC196635 LVY196616:LVY196635 MFU196616:MFU196635 MPQ196616:MPQ196635 MZM196616:MZM196635 NJI196616:NJI196635 NTE196616:NTE196635 ODA196616:ODA196635 OMW196616:OMW196635 OWS196616:OWS196635 PGO196616:PGO196635 PQK196616:PQK196635 QAG196616:QAG196635 QKC196616:QKC196635 QTY196616:QTY196635 RDU196616:RDU196635 RNQ196616:RNQ196635 RXM196616:RXM196635 SHI196616:SHI196635 SRE196616:SRE196635 TBA196616:TBA196635 TKW196616:TKW196635 TUS196616:TUS196635 UEO196616:UEO196635 UOK196616:UOK196635 UYG196616:UYG196635 VIC196616:VIC196635 VRY196616:VRY196635 WBU196616:WBU196635 WLQ196616:WLQ196635 WVM196616:WVM196635 E262152:E262171 JA262152:JA262171 SW262152:SW262171 ACS262152:ACS262171 AMO262152:AMO262171 AWK262152:AWK262171 BGG262152:BGG262171 BQC262152:BQC262171 BZY262152:BZY262171 CJU262152:CJU262171 CTQ262152:CTQ262171 DDM262152:DDM262171 DNI262152:DNI262171 DXE262152:DXE262171 EHA262152:EHA262171 EQW262152:EQW262171 FAS262152:FAS262171 FKO262152:FKO262171 FUK262152:FUK262171 GEG262152:GEG262171 GOC262152:GOC262171 GXY262152:GXY262171 HHU262152:HHU262171 HRQ262152:HRQ262171 IBM262152:IBM262171 ILI262152:ILI262171 IVE262152:IVE262171 JFA262152:JFA262171 JOW262152:JOW262171 JYS262152:JYS262171 KIO262152:KIO262171 KSK262152:KSK262171 LCG262152:LCG262171 LMC262152:LMC262171 LVY262152:LVY262171 MFU262152:MFU262171 MPQ262152:MPQ262171 MZM262152:MZM262171 NJI262152:NJI262171 NTE262152:NTE262171 ODA262152:ODA262171 OMW262152:OMW262171 OWS262152:OWS262171 PGO262152:PGO262171 PQK262152:PQK262171 QAG262152:QAG262171 QKC262152:QKC262171 QTY262152:QTY262171 RDU262152:RDU262171 RNQ262152:RNQ262171 RXM262152:RXM262171 SHI262152:SHI262171 SRE262152:SRE262171 TBA262152:TBA262171 TKW262152:TKW262171 TUS262152:TUS262171 UEO262152:UEO262171 UOK262152:UOK262171 UYG262152:UYG262171 VIC262152:VIC262171 VRY262152:VRY262171 WBU262152:WBU262171 WLQ262152:WLQ262171 WVM262152:WVM262171 E327688:E327707 JA327688:JA327707 SW327688:SW327707 ACS327688:ACS327707 AMO327688:AMO327707 AWK327688:AWK327707 BGG327688:BGG327707 BQC327688:BQC327707 BZY327688:BZY327707 CJU327688:CJU327707 CTQ327688:CTQ327707 DDM327688:DDM327707 DNI327688:DNI327707 DXE327688:DXE327707 EHA327688:EHA327707 EQW327688:EQW327707 FAS327688:FAS327707 FKO327688:FKO327707 FUK327688:FUK327707 GEG327688:GEG327707 GOC327688:GOC327707 GXY327688:GXY327707 HHU327688:HHU327707 HRQ327688:HRQ327707 IBM327688:IBM327707 ILI327688:ILI327707 IVE327688:IVE327707 JFA327688:JFA327707 JOW327688:JOW327707 JYS327688:JYS327707 KIO327688:KIO327707 KSK327688:KSK327707 LCG327688:LCG327707 LMC327688:LMC327707 LVY327688:LVY327707 MFU327688:MFU327707 MPQ327688:MPQ327707 MZM327688:MZM327707 NJI327688:NJI327707 NTE327688:NTE327707 ODA327688:ODA327707 OMW327688:OMW327707 OWS327688:OWS327707 PGO327688:PGO327707 PQK327688:PQK327707 QAG327688:QAG327707 QKC327688:QKC327707 QTY327688:QTY327707 RDU327688:RDU327707 RNQ327688:RNQ327707 RXM327688:RXM327707 SHI327688:SHI327707 SRE327688:SRE327707 TBA327688:TBA327707 TKW327688:TKW327707 TUS327688:TUS327707 UEO327688:UEO327707 UOK327688:UOK327707 UYG327688:UYG327707 VIC327688:VIC327707 VRY327688:VRY327707 WBU327688:WBU327707 WLQ327688:WLQ327707 WVM327688:WVM327707 E393224:E393243 JA393224:JA393243 SW393224:SW393243 ACS393224:ACS393243 AMO393224:AMO393243 AWK393224:AWK393243 BGG393224:BGG393243 BQC393224:BQC393243 BZY393224:BZY393243 CJU393224:CJU393243 CTQ393224:CTQ393243 DDM393224:DDM393243 DNI393224:DNI393243 DXE393224:DXE393243 EHA393224:EHA393243 EQW393224:EQW393243 FAS393224:FAS393243 FKO393224:FKO393243 FUK393224:FUK393243 GEG393224:GEG393243 GOC393224:GOC393243 GXY393224:GXY393243 HHU393224:HHU393243 HRQ393224:HRQ393243 IBM393224:IBM393243 ILI393224:ILI393243 IVE393224:IVE393243 JFA393224:JFA393243 JOW393224:JOW393243 JYS393224:JYS393243 KIO393224:KIO393243 KSK393224:KSK393243 LCG393224:LCG393243 LMC393224:LMC393243 LVY393224:LVY393243 MFU393224:MFU393243 MPQ393224:MPQ393243 MZM393224:MZM393243 NJI393224:NJI393243 NTE393224:NTE393243 ODA393224:ODA393243 OMW393224:OMW393243 OWS393224:OWS393243 PGO393224:PGO393243 PQK393224:PQK393243 QAG393224:QAG393243 QKC393224:QKC393243 QTY393224:QTY393243 RDU393224:RDU393243 RNQ393224:RNQ393243 RXM393224:RXM393243 SHI393224:SHI393243 SRE393224:SRE393243 TBA393224:TBA393243 TKW393224:TKW393243 TUS393224:TUS393243 UEO393224:UEO393243 UOK393224:UOK393243 UYG393224:UYG393243 VIC393224:VIC393243 VRY393224:VRY393243 WBU393224:WBU393243 WLQ393224:WLQ393243 WVM393224:WVM393243 E458760:E458779 JA458760:JA458779 SW458760:SW458779 ACS458760:ACS458779 AMO458760:AMO458779 AWK458760:AWK458779 BGG458760:BGG458779 BQC458760:BQC458779 BZY458760:BZY458779 CJU458760:CJU458779 CTQ458760:CTQ458779 DDM458760:DDM458779 DNI458760:DNI458779 DXE458760:DXE458779 EHA458760:EHA458779 EQW458760:EQW458779 FAS458760:FAS458779 FKO458760:FKO458779 FUK458760:FUK458779 GEG458760:GEG458779 GOC458760:GOC458779 GXY458760:GXY458779 HHU458760:HHU458779 HRQ458760:HRQ458779 IBM458760:IBM458779 ILI458760:ILI458779 IVE458760:IVE458779 JFA458760:JFA458779 JOW458760:JOW458779 JYS458760:JYS458779 KIO458760:KIO458779 KSK458760:KSK458779 LCG458760:LCG458779 LMC458760:LMC458779 LVY458760:LVY458779 MFU458760:MFU458779 MPQ458760:MPQ458779 MZM458760:MZM458779 NJI458760:NJI458779 NTE458760:NTE458779 ODA458760:ODA458779 OMW458760:OMW458779 OWS458760:OWS458779 PGO458760:PGO458779 PQK458760:PQK458779 QAG458760:QAG458779 QKC458760:QKC458779 QTY458760:QTY458779 RDU458760:RDU458779 RNQ458760:RNQ458779 RXM458760:RXM458779 SHI458760:SHI458779 SRE458760:SRE458779 TBA458760:TBA458779 TKW458760:TKW458779 TUS458760:TUS458779 UEO458760:UEO458779 UOK458760:UOK458779 UYG458760:UYG458779 VIC458760:VIC458779 VRY458760:VRY458779 WBU458760:WBU458779 WLQ458760:WLQ458779 WVM458760:WVM458779 E524296:E524315 JA524296:JA524315 SW524296:SW524315 ACS524296:ACS524315 AMO524296:AMO524315 AWK524296:AWK524315 BGG524296:BGG524315 BQC524296:BQC524315 BZY524296:BZY524315 CJU524296:CJU524315 CTQ524296:CTQ524315 DDM524296:DDM524315 DNI524296:DNI524315 DXE524296:DXE524315 EHA524296:EHA524315 EQW524296:EQW524315 FAS524296:FAS524315 FKO524296:FKO524315 FUK524296:FUK524315 GEG524296:GEG524315 GOC524296:GOC524315 GXY524296:GXY524315 HHU524296:HHU524315 HRQ524296:HRQ524315 IBM524296:IBM524315 ILI524296:ILI524315 IVE524296:IVE524315 JFA524296:JFA524315 JOW524296:JOW524315 JYS524296:JYS524315 KIO524296:KIO524315 KSK524296:KSK524315 LCG524296:LCG524315 LMC524296:LMC524315 LVY524296:LVY524315 MFU524296:MFU524315 MPQ524296:MPQ524315 MZM524296:MZM524315 NJI524296:NJI524315 NTE524296:NTE524315 ODA524296:ODA524315 OMW524296:OMW524315 OWS524296:OWS524315 PGO524296:PGO524315 PQK524296:PQK524315 QAG524296:QAG524315 QKC524296:QKC524315 QTY524296:QTY524315 RDU524296:RDU524315 RNQ524296:RNQ524315 RXM524296:RXM524315 SHI524296:SHI524315 SRE524296:SRE524315 TBA524296:TBA524315 TKW524296:TKW524315 TUS524296:TUS524315 UEO524296:UEO524315 UOK524296:UOK524315 UYG524296:UYG524315 VIC524296:VIC524315 VRY524296:VRY524315 WBU524296:WBU524315 WLQ524296:WLQ524315 WVM524296:WVM524315 E589832:E589851 JA589832:JA589851 SW589832:SW589851 ACS589832:ACS589851 AMO589832:AMO589851 AWK589832:AWK589851 BGG589832:BGG589851 BQC589832:BQC589851 BZY589832:BZY589851 CJU589832:CJU589851 CTQ589832:CTQ589851 DDM589832:DDM589851 DNI589832:DNI589851 DXE589832:DXE589851 EHA589832:EHA589851 EQW589832:EQW589851 FAS589832:FAS589851 FKO589832:FKO589851 FUK589832:FUK589851 GEG589832:GEG589851 GOC589832:GOC589851 GXY589832:GXY589851 HHU589832:HHU589851 HRQ589832:HRQ589851 IBM589832:IBM589851 ILI589832:ILI589851 IVE589832:IVE589851 JFA589832:JFA589851 JOW589832:JOW589851 JYS589832:JYS589851 KIO589832:KIO589851 KSK589832:KSK589851 LCG589832:LCG589851 LMC589832:LMC589851 LVY589832:LVY589851 MFU589832:MFU589851 MPQ589832:MPQ589851 MZM589832:MZM589851 NJI589832:NJI589851 NTE589832:NTE589851 ODA589832:ODA589851 OMW589832:OMW589851 OWS589832:OWS589851 PGO589832:PGO589851 PQK589832:PQK589851 QAG589832:QAG589851 QKC589832:QKC589851 QTY589832:QTY589851 RDU589832:RDU589851 RNQ589832:RNQ589851 RXM589832:RXM589851 SHI589832:SHI589851 SRE589832:SRE589851 TBA589832:TBA589851 TKW589832:TKW589851 TUS589832:TUS589851 UEO589832:UEO589851 UOK589832:UOK589851 UYG589832:UYG589851 VIC589832:VIC589851 VRY589832:VRY589851 WBU589832:WBU589851 WLQ589832:WLQ589851 WVM589832:WVM589851 E655368:E655387 JA655368:JA655387 SW655368:SW655387 ACS655368:ACS655387 AMO655368:AMO655387 AWK655368:AWK655387 BGG655368:BGG655387 BQC655368:BQC655387 BZY655368:BZY655387 CJU655368:CJU655387 CTQ655368:CTQ655387 DDM655368:DDM655387 DNI655368:DNI655387 DXE655368:DXE655387 EHA655368:EHA655387 EQW655368:EQW655387 FAS655368:FAS655387 FKO655368:FKO655387 FUK655368:FUK655387 GEG655368:GEG655387 GOC655368:GOC655387 GXY655368:GXY655387 HHU655368:HHU655387 HRQ655368:HRQ655387 IBM655368:IBM655387 ILI655368:ILI655387 IVE655368:IVE655387 JFA655368:JFA655387 JOW655368:JOW655387 JYS655368:JYS655387 KIO655368:KIO655387 KSK655368:KSK655387 LCG655368:LCG655387 LMC655368:LMC655387 LVY655368:LVY655387 MFU655368:MFU655387 MPQ655368:MPQ655387 MZM655368:MZM655387 NJI655368:NJI655387 NTE655368:NTE655387 ODA655368:ODA655387 OMW655368:OMW655387 OWS655368:OWS655387 PGO655368:PGO655387 PQK655368:PQK655387 QAG655368:QAG655387 QKC655368:QKC655387 QTY655368:QTY655387 RDU655368:RDU655387 RNQ655368:RNQ655387 RXM655368:RXM655387 SHI655368:SHI655387 SRE655368:SRE655387 TBA655368:TBA655387 TKW655368:TKW655387 TUS655368:TUS655387 UEO655368:UEO655387 UOK655368:UOK655387 UYG655368:UYG655387 VIC655368:VIC655387 VRY655368:VRY655387 WBU655368:WBU655387 WLQ655368:WLQ655387 WVM655368:WVM655387 E720904:E720923 JA720904:JA720923 SW720904:SW720923 ACS720904:ACS720923 AMO720904:AMO720923 AWK720904:AWK720923 BGG720904:BGG720923 BQC720904:BQC720923 BZY720904:BZY720923 CJU720904:CJU720923 CTQ720904:CTQ720923 DDM720904:DDM720923 DNI720904:DNI720923 DXE720904:DXE720923 EHA720904:EHA720923 EQW720904:EQW720923 FAS720904:FAS720923 FKO720904:FKO720923 FUK720904:FUK720923 GEG720904:GEG720923 GOC720904:GOC720923 GXY720904:GXY720923 HHU720904:HHU720923 HRQ720904:HRQ720923 IBM720904:IBM720923 ILI720904:ILI720923 IVE720904:IVE720923 JFA720904:JFA720923 JOW720904:JOW720923 JYS720904:JYS720923 KIO720904:KIO720923 KSK720904:KSK720923 LCG720904:LCG720923 LMC720904:LMC720923 LVY720904:LVY720923 MFU720904:MFU720923 MPQ720904:MPQ720923 MZM720904:MZM720923 NJI720904:NJI720923 NTE720904:NTE720923 ODA720904:ODA720923 OMW720904:OMW720923 OWS720904:OWS720923 PGO720904:PGO720923 PQK720904:PQK720923 QAG720904:QAG720923 QKC720904:QKC720923 QTY720904:QTY720923 RDU720904:RDU720923 RNQ720904:RNQ720923 RXM720904:RXM720923 SHI720904:SHI720923 SRE720904:SRE720923 TBA720904:TBA720923 TKW720904:TKW720923 TUS720904:TUS720923 UEO720904:UEO720923 UOK720904:UOK720923 UYG720904:UYG720923 VIC720904:VIC720923 VRY720904:VRY720923 WBU720904:WBU720923 WLQ720904:WLQ720923 WVM720904:WVM720923 E786440:E786459 JA786440:JA786459 SW786440:SW786459 ACS786440:ACS786459 AMO786440:AMO786459 AWK786440:AWK786459 BGG786440:BGG786459 BQC786440:BQC786459 BZY786440:BZY786459 CJU786440:CJU786459 CTQ786440:CTQ786459 DDM786440:DDM786459 DNI786440:DNI786459 DXE786440:DXE786459 EHA786440:EHA786459 EQW786440:EQW786459 FAS786440:FAS786459 FKO786440:FKO786459 FUK786440:FUK786459 GEG786440:GEG786459 GOC786440:GOC786459 GXY786440:GXY786459 HHU786440:HHU786459 HRQ786440:HRQ786459 IBM786440:IBM786459 ILI786440:ILI786459 IVE786440:IVE786459 JFA786440:JFA786459 JOW786440:JOW786459 JYS786440:JYS786459 KIO786440:KIO786459 KSK786440:KSK786459 LCG786440:LCG786459 LMC786440:LMC786459 LVY786440:LVY786459 MFU786440:MFU786459 MPQ786440:MPQ786459 MZM786440:MZM786459 NJI786440:NJI786459 NTE786440:NTE786459 ODA786440:ODA786459 OMW786440:OMW786459 OWS786440:OWS786459 PGO786440:PGO786459 PQK786440:PQK786459 QAG786440:QAG786459 QKC786440:QKC786459 QTY786440:QTY786459 RDU786440:RDU786459 RNQ786440:RNQ786459 RXM786440:RXM786459 SHI786440:SHI786459 SRE786440:SRE786459 TBA786440:TBA786459 TKW786440:TKW786459 TUS786440:TUS786459 UEO786440:UEO786459 UOK786440:UOK786459 UYG786440:UYG786459 VIC786440:VIC786459 VRY786440:VRY786459 WBU786440:WBU786459 WLQ786440:WLQ786459 WVM786440:WVM786459 E851976:E851995 JA851976:JA851995 SW851976:SW851995 ACS851976:ACS851995 AMO851976:AMO851995 AWK851976:AWK851995 BGG851976:BGG851995 BQC851976:BQC851995 BZY851976:BZY851995 CJU851976:CJU851995 CTQ851976:CTQ851995 DDM851976:DDM851995 DNI851976:DNI851995 DXE851976:DXE851995 EHA851976:EHA851995 EQW851976:EQW851995 FAS851976:FAS851995 FKO851976:FKO851995 FUK851976:FUK851995 GEG851976:GEG851995 GOC851976:GOC851995 GXY851976:GXY851995 HHU851976:HHU851995 HRQ851976:HRQ851995 IBM851976:IBM851995 ILI851976:ILI851995 IVE851976:IVE851995 JFA851976:JFA851995 JOW851976:JOW851995 JYS851976:JYS851995 KIO851976:KIO851995 KSK851976:KSK851995 LCG851976:LCG851995 LMC851976:LMC851995 LVY851976:LVY851995 MFU851976:MFU851995 MPQ851976:MPQ851995 MZM851976:MZM851995 NJI851976:NJI851995 NTE851976:NTE851995 ODA851976:ODA851995 OMW851976:OMW851995 OWS851976:OWS851995 PGO851976:PGO851995 PQK851976:PQK851995 QAG851976:QAG851995 QKC851976:QKC851995 QTY851976:QTY851995 RDU851976:RDU851995 RNQ851976:RNQ851995 RXM851976:RXM851995 SHI851976:SHI851995 SRE851976:SRE851995 TBA851976:TBA851995 TKW851976:TKW851995 TUS851976:TUS851995 UEO851976:UEO851995 UOK851976:UOK851995 UYG851976:UYG851995 VIC851976:VIC851995 VRY851976:VRY851995 WBU851976:WBU851995 WLQ851976:WLQ851995 WVM851976:WVM851995 E917512:E917531 JA917512:JA917531 SW917512:SW917531 ACS917512:ACS917531 AMO917512:AMO917531 AWK917512:AWK917531 BGG917512:BGG917531 BQC917512:BQC917531 BZY917512:BZY917531 CJU917512:CJU917531 CTQ917512:CTQ917531 DDM917512:DDM917531 DNI917512:DNI917531 DXE917512:DXE917531 EHA917512:EHA917531 EQW917512:EQW917531 FAS917512:FAS917531 FKO917512:FKO917531 FUK917512:FUK917531 GEG917512:GEG917531 GOC917512:GOC917531 GXY917512:GXY917531 HHU917512:HHU917531 HRQ917512:HRQ917531 IBM917512:IBM917531 ILI917512:ILI917531 IVE917512:IVE917531 JFA917512:JFA917531 JOW917512:JOW917531 JYS917512:JYS917531 KIO917512:KIO917531 KSK917512:KSK917531 LCG917512:LCG917531 LMC917512:LMC917531 LVY917512:LVY917531 MFU917512:MFU917531 MPQ917512:MPQ917531 MZM917512:MZM917531 NJI917512:NJI917531 NTE917512:NTE917531 ODA917512:ODA917531 OMW917512:OMW917531 OWS917512:OWS917531 PGO917512:PGO917531 PQK917512:PQK917531 QAG917512:QAG917531 QKC917512:QKC917531 QTY917512:QTY917531 RDU917512:RDU917531 RNQ917512:RNQ917531 RXM917512:RXM917531 SHI917512:SHI917531 SRE917512:SRE917531 TBA917512:TBA917531 TKW917512:TKW917531 TUS917512:TUS917531 UEO917512:UEO917531 UOK917512:UOK917531 UYG917512:UYG917531 VIC917512:VIC917531 VRY917512:VRY917531 WBU917512:WBU917531 WLQ917512:WLQ917531 WVM917512:WVM917531 E983048:E983067 JA983048:JA983067 SW983048:SW983067 ACS983048:ACS983067 AMO983048:AMO983067 AWK983048:AWK983067 BGG983048:BGG983067 BQC983048:BQC983067 BZY983048:BZY983067 CJU983048:CJU983067 CTQ983048:CTQ983067 DDM983048:DDM983067 DNI983048:DNI983067 DXE983048:DXE983067 EHA983048:EHA983067 EQW983048:EQW983067 FAS983048:FAS983067 FKO983048:FKO983067 FUK983048:FUK983067 GEG983048:GEG983067 GOC983048:GOC983067 GXY983048:GXY983067 HHU983048:HHU983067 HRQ983048:HRQ983067 IBM983048:IBM983067 ILI983048:ILI983067 IVE983048:IVE983067 JFA983048:JFA983067 JOW983048:JOW983067 JYS983048:JYS983067 KIO983048:KIO983067 KSK983048:KSK983067 LCG983048:LCG983067 LMC983048:LMC983067 LVY983048:LVY983067 MFU983048:MFU983067 MPQ983048:MPQ983067 MZM983048:MZM983067 NJI983048:NJI983067 NTE983048:NTE983067 ODA983048:ODA983067 OMW983048:OMW983067 OWS983048:OWS983067 PGO983048:PGO983067 PQK983048:PQK983067 QAG983048:QAG983067 QKC983048:QKC983067 QTY983048:QTY983067 RDU983048:RDU983067 RNQ983048:RNQ983067 RXM983048:RXM983067 SHI983048:SHI983067 SRE983048:SRE983067 TBA983048:TBA983067 TKW983048:TKW983067 TUS983048:TUS983067 UEO983048:UEO983067 UOK983048:UOK983067 UYG983048:UYG983067 VIC983048:VIC983067 VRY983048:VRY983067 WBU983048:WBU983067 WLQ983048:WLQ983067 WVM983048:WVM983067">
      <formula1>$D$41:$D$55</formula1>
    </dataValidation>
    <dataValidation type="list" allowBlank="1" showInputMessage="1" showErrorMessage="1" sqref="C8:C27 IY8:IY27 SU8:SU27 ACQ8:ACQ27 AMM8:AMM27 AWI8:AWI27 BGE8:BGE27 BQA8:BQA27 BZW8:BZW27 CJS8:CJS27 CTO8:CTO27 DDK8:DDK27 DNG8:DNG27 DXC8:DXC27 EGY8:EGY27 EQU8:EQU27 FAQ8:FAQ27 FKM8:FKM27 FUI8:FUI27 GEE8:GEE27 GOA8:GOA27 GXW8:GXW27 HHS8:HHS27 HRO8:HRO27 IBK8:IBK27 ILG8:ILG27 IVC8:IVC27 JEY8:JEY27 JOU8:JOU27 JYQ8:JYQ27 KIM8:KIM27 KSI8:KSI27 LCE8:LCE27 LMA8:LMA27 LVW8:LVW27 MFS8:MFS27 MPO8:MPO27 MZK8:MZK27 NJG8:NJG27 NTC8:NTC27 OCY8:OCY27 OMU8:OMU27 OWQ8:OWQ27 PGM8:PGM27 PQI8:PQI27 QAE8:QAE27 QKA8:QKA27 QTW8:QTW27 RDS8:RDS27 RNO8:RNO27 RXK8:RXK27 SHG8:SHG27 SRC8:SRC27 TAY8:TAY27 TKU8:TKU27 TUQ8:TUQ27 UEM8:UEM27 UOI8:UOI27 UYE8:UYE27 VIA8:VIA27 VRW8:VRW27 WBS8:WBS27 WLO8:WLO27 WVK8:WVK27 C65544:C65563 IY65544:IY65563 SU65544:SU65563 ACQ65544:ACQ65563 AMM65544:AMM65563 AWI65544:AWI65563 BGE65544:BGE65563 BQA65544:BQA65563 BZW65544:BZW65563 CJS65544:CJS65563 CTO65544:CTO65563 DDK65544:DDK65563 DNG65544:DNG65563 DXC65544:DXC65563 EGY65544:EGY65563 EQU65544:EQU65563 FAQ65544:FAQ65563 FKM65544:FKM65563 FUI65544:FUI65563 GEE65544:GEE65563 GOA65544:GOA65563 GXW65544:GXW65563 HHS65544:HHS65563 HRO65544:HRO65563 IBK65544:IBK65563 ILG65544:ILG65563 IVC65544:IVC65563 JEY65544:JEY65563 JOU65544:JOU65563 JYQ65544:JYQ65563 KIM65544:KIM65563 KSI65544:KSI65563 LCE65544:LCE65563 LMA65544:LMA65563 LVW65544:LVW65563 MFS65544:MFS65563 MPO65544:MPO65563 MZK65544:MZK65563 NJG65544:NJG65563 NTC65544:NTC65563 OCY65544:OCY65563 OMU65544:OMU65563 OWQ65544:OWQ65563 PGM65544:PGM65563 PQI65544:PQI65563 QAE65544:QAE65563 QKA65544:QKA65563 QTW65544:QTW65563 RDS65544:RDS65563 RNO65544:RNO65563 RXK65544:RXK65563 SHG65544:SHG65563 SRC65544:SRC65563 TAY65544:TAY65563 TKU65544:TKU65563 TUQ65544:TUQ65563 UEM65544:UEM65563 UOI65544:UOI65563 UYE65544:UYE65563 VIA65544:VIA65563 VRW65544:VRW65563 WBS65544:WBS65563 WLO65544:WLO65563 WVK65544:WVK65563 C131080:C131099 IY131080:IY131099 SU131080:SU131099 ACQ131080:ACQ131099 AMM131080:AMM131099 AWI131080:AWI131099 BGE131080:BGE131099 BQA131080:BQA131099 BZW131080:BZW131099 CJS131080:CJS131099 CTO131080:CTO131099 DDK131080:DDK131099 DNG131080:DNG131099 DXC131080:DXC131099 EGY131080:EGY131099 EQU131080:EQU131099 FAQ131080:FAQ131099 FKM131080:FKM131099 FUI131080:FUI131099 GEE131080:GEE131099 GOA131080:GOA131099 GXW131080:GXW131099 HHS131080:HHS131099 HRO131080:HRO131099 IBK131080:IBK131099 ILG131080:ILG131099 IVC131080:IVC131099 JEY131080:JEY131099 JOU131080:JOU131099 JYQ131080:JYQ131099 KIM131080:KIM131099 KSI131080:KSI131099 LCE131080:LCE131099 LMA131080:LMA131099 LVW131080:LVW131099 MFS131080:MFS131099 MPO131080:MPO131099 MZK131080:MZK131099 NJG131080:NJG131099 NTC131080:NTC131099 OCY131080:OCY131099 OMU131080:OMU131099 OWQ131080:OWQ131099 PGM131080:PGM131099 PQI131080:PQI131099 QAE131080:QAE131099 QKA131080:QKA131099 QTW131080:QTW131099 RDS131080:RDS131099 RNO131080:RNO131099 RXK131080:RXK131099 SHG131080:SHG131099 SRC131080:SRC131099 TAY131080:TAY131099 TKU131080:TKU131099 TUQ131080:TUQ131099 UEM131080:UEM131099 UOI131080:UOI131099 UYE131080:UYE131099 VIA131080:VIA131099 VRW131080:VRW131099 WBS131080:WBS131099 WLO131080:WLO131099 WVK131080:WVK131099 C196616:C196635 IY196616:IY196635 SU196616:SU196635 ACQ196616:ACQ196635 AMM196616:AMM196635 AWI196616:AWI196635 BGE196616:BGE196635 BQA196616:BQA196635 BZW196616:BZW196635 CJS196616:CJS196635 CTO196616:CTO196635 DDK196616:DDK196635 DNG196616:DNG196635 DXC196616:DXC196635 EGY196616:EGY196635 EQU196616:EQU196635 FAQ196616:FAQ196635 FKM196616:FKM196635 FUI196616:FUI196635 GEE196616:GEE196635 GOA196616:GOA196635 GXW196616:GXW196635 HHS196616:HHS196635 HRO196616:HRO196635 IBK196616:IBK196635 ILG196616:ILG196635 IVC196616:IVC196635 JEY196616:JEY196635 JOU196616:JOU196635 JYQ196616:JYQ196635 KIM196616:KIM196635 KSI196616:KSI196635 LCE196616:LCE196635 LMA196616:LMA196635 LVW196616:LVW196635 MFS196616:MFS196635 MPO196616:MPO196635 MZK196616:MZK196635 NJG196616:NJG196635 NTC196616:NTC196635 OCY196616:OCY196635 OMU196616:OMU196635 OWQ196616:OWQ196635 PGM196616:PGM196635 PQI196616:PQI196635 QAE196616:QAE196635 QKA196616:QKA196635 QTW196616:QTW196635 RDS196616:RDS196635 RNO196616:RNO196635 RXK196616:RXK196635 SHG196616:SHG196635 SRC196616:SRC196635 TAY196616:TAY196635 TKU196616:TKU196635 TUQ196616:TUQ196635 UEM196616:UEM196635 UOI196616:UOI196635 UYE196616:UYE196635 VIA196616:VIA196635 VRW196616:VRW196635 WBS196616:WBS196635 WLO196616:WLO196635 WVK196616:WVK196635 C262152:C262171 IY262152:IY262171 SU262152:SU262171 ACQ262152:ACQ262171 AMM262152:AMM262171 AWI262152:AWI262171 BGE262152:BGE262171 BQA262152:BQA262171 BZW262152:BZW262171 CJS262152:CJS262171 CTO262152:CTO262171 DDK262152:DDK262171 DNG262152:DNG262171 DXC262152:DXC262171 EGY262152:EGY262171 EQU262152:EQU262171 FAQ262152:FAQ262171 FKM262152:FKM262171 FUI262152:FUI262171 GEE262152:GEE262171 GOA262152:GOA262171 GXW262152:GXW262171 HHS262152:HHS262171 HRO262152:HRO262171 IBK262152:IBK262171 ILG262152:ILG262171 IVC262152:IVC262171 JEY262152:JEY262171 JOU262152:JOU262171 JYQ262152:JYQ262171 KIM262152:KIM262171 KSI262152:KSI262171 LCE262152:LCE262171 LMA262152:LMA262171 LVW262152:LVW262171 MFS262152:MFS262171 MPO262152:MPO262171 MZK262152:MZK262171 NJG262152:NJG262171 NTC262152:NTC262171 OCY262152:OCY262171 OMU262152:OMU262171 OWQ262152:OWQ262171 PGM262152:PGM262171 PQI262152:PQI262171 QAE262152:QAE262171 QKA262152:QKA262171 QTW262152:QTW262171 RDS262152:RDS262171 RNO262152:RNO262171 RXK262152:RXK262171 SHG262152:SHG262171 SRC262152:SRC262171 TAY262152:TAY262171 TKU262152:TKU262171 TUQ262152:TUQ262171 UEM262152:UEM262171 UOI262152:UOI262171 UYE262152:UYE262171 VIA262152:VIA262171 VRW262152:VRW262171 WBS262152:WBS262171 WLO262152:WLO262171 WVK262152:WVK262171 C327688:C327707 IY327688:IY327707 SU327688:SU327707 ACQ327688:ACQ327707 AMM327688:AMM327707 AWI327688:AWI327707 BGE327688:BGE327707 BQA327688:BQA327707 BZW327688:BZW327707 CJS327688:CJS327707 CTO327688:CTO327707 DDK327688:DDK327707 DNG327688:DNG327707 DXC327688:DXC327707 EGY327688:EGY327707 EQU327688:EQU327707 FAQ327688:FAQ327707 FKM327688:FKM327707 FUI327688:FUI327707 GEE327688:GEE327707 GOA327688:GOA327707 GXW327688:GXW327707 HHS327688:HHS327707 HRO327688:HRO327707 IBK327688:IBK327707 ILG327688:ILG327707 IVC327688:IVC327707 JEY327688:JEY327707 JOU327688:JOU327707 JYQ327688:JYQ327707 KIM327688:KIM327707 KSI327688:KSI327707 LCE327688:LCE327707 LMA327688:LMA327707 LVW327688:LVW327707 MFS327688:MFS327707 MPO327688:MPO327707 MZK327688:MZK327707 NJG327688:NJG327707 NTC327688:NTC327707 OCY327688:OCY327707 OMU327688:OMU327707 OWQ327688:OWQ327707 PGM327688:PGM327707 PQI327688:PQI327707 QAE327688:QAE327707 QKA327688:QKA327707 QTW327688:QTW327707 RDS327688:RDS327707 RNO327688:RNO327707 RXK327688:RXK327707 SHG327688:SHG327707 SRC327688:SRC327707 TAY327688:TAY327707 TKU327688:TKU327707 TUQ327688:TUQ327707 UEM327688:UEM327707 UOI327688:UOI327707 UYE327688:UYE327707 VIA327688:VIA327707 VRW327688:VRW327707 WBS327688:WBS327707 WLO327688:WLO327707 WVK327688:WVK327707 C393224:C393243 IY393224:IY393243 SU393224:SU393243 ACQ393224:ACQ393243 AMM393224:AMM393243 AWI393224:AWI393243 BGE393224:BGE393243 BQA393224:BQA393243 BZW393224:BZW393243 CJS393224:CJS393243 CTO393224:CTO393243 DDK393224:DDK393243 DNG393224:DNG393243 DXC393224:DXC393243 EGY393224:EGY393243 EQU393224:EQU393243 FAQ393224:FAQ393243 FKM393224:FKM393243 FUI393224:FUI393243 GEE393224:GEE393243 GOA393224:GOA393243 GXW393224:GXW393243 HHS393224:HHS393243 HRO393224:HRO393243 IBK393224:IBK393243 ILG393224:ILG393243 IVC393224:IVC393243 JEY393224:JEY393243 JOU393224:JOU393243 JYQ393224:JYQ393243 KIM393224:KIM393243 KSI393224:KSI393243 LCE393224:LCE393243 LMA393224:LMA393243 LVW393224:LVW393243 MFS393224:MFS393243 MPO393224:MPO393243 MZK393224:MZK393243 NJG393224:NJG393243 NTC393224:NTC393243 OCY393224:OCY393243 OMU393224:OMU393243 OWQ393224:OWQ393243 PGM393224:PGM393243 PQI393224:PQI393243 QAE393224:QAE393243 QKA393224:QKA393243 QTW393224:QTW393243 RDS393224:RDS393243 RNO393224:RNO393243 RXK393224:RXK393243 SHG393224:SHG393243 SRC393224:SRC393243 TAY393224:TAY393243 TKU393224:TKU393243 TUQ393224:TUQ393243 UEM393224:UEM393243 UOI393224:UOI393243 UYE393224:UYE393243 VIA393224:VIA393243 VRW393224:VRW393243 WBS393224:WBS393243 WLO393224:WLO393243 WVK393224:WVK393243 C458760:C458779 IY458760:IY458779 SU458760:SU458779 ACQ458760:ACQ458779 AMM458760:AMM458779 AWI458760:AWI458779 BGE458760:BGE458779 BQA458760:BQA458779 BZW458760:BZW458779 CJS458760:CJS458779 CTO458760:CTO458779 DDK458760:DDK458779 DNG458760:DNG458779 DXC458760:DXC458779 EGY458760:EGY458779 EQU458760:EQU458779 FAQ458760:FAQ458779 FKM458760:FKM458779 FUI458760:FUI458779 GEE458760:GEE458779 GOA458760:GOA458779 GXW458760:GXW458779 HHS458760:HHS458779 HRO458760:HRO458779 IBK458760:IBK458779 ILG458760:ILG458779 IVC458760:IVC458779 JEY458760:JEY458779 JOU458760:JOU458779 JYQ458760:JYQ458779 KIM458760:KIM458779 KSI458760:KSI458779 LCE458760:LCE458779 LMA458760:LMA458779 LVW458760:LVW458779 MFS458760:MFS458779 MPO458760:MPO458779 MZK458760:MZK458779 NJG458760:NJG458779 NTC458760:NTC458779 OCY458760:OCY458779 OMU458760:OMU458779 OWQ458760:OWQ458779 PGM458760:PGM458779 PQI458760:PQI458779 QAE458760:QAE458779 QKA458760:QKA458779 QTW458760:QTW458779 RDS458760:RDS458779 RNO458760:RNO458779 RXK458760:RXK458779 SHG458760:SHG458779 SRC458760:SRC458779 TAY458760:TAY458779 TKU458760:TKU458779 TUQ458760:TUQ458779 UEM458760:UEM458779 UOI458760:UOI458779 UYE458760:UYE458779 VIA458760:VIA458779 VRW458760:VRW458779 WBS458760:WBS458779 WLO458760:WLO458779 WVK458760:WVK458779 C524296:C524315 IY524296:IY524315 SU524296:SU524315 ACQ524296:ACQ524315 AMM524296:AMM524315 AWI524296:AWI524315 BGE524296:BGE524315 BQA524296:BQA524315 BZW524296:BZW524315 CJS524296:CJS524315 CTO524296:CTO524315 DDK524296:DDK524315 DNG524296:DNG524315 DXC524296:DXC524315 EGY524296:EGY524315 EQU524296:EQU524315 FAQ524296:FAQ524315 FKM524296:FKM524315 FUI524296:FUI524315 GEE524296:GEE524315 GOA524296:GOA524315 GXW524296:GXW524315 HHS524296:HHS524315 HRO524296:HRO524315 IBK524296:IBK524315 ILG524296:ILG524315 IVC524296:IVC524315 JEY524296:JEY524315 JOU524296:JOU524315 JYQ524296:JYQ524315 KIM524296:KIM524315 KSI524296:KSI524315 LCE524296:LCE524315 LMA524296:LMA524315 LVW524296:LVW524315 MFS524296:MFS524315 MPO524296:MPO524315 MZK524296:MZK524315 NJG524296:NJG524315 NTC524296:NTC524315 OCY524296:OCY524315 OMU524296:OMU524315 OWQ524296:OWQ524315 PGM524296:PGM524315 PQI524296:PQI524315 QAE524296:QAE524315 QKA524296:QKA524315 QTW524296:QTW524315 RDS524296:RDS524315 RNO524296:RNO524315 RXK524296:RXK524315 SHG524296:SHG524315 SRC524296:SRC524315 TAY524296:TAY524315 TKU524296:TKU524315 TUQ524296:TUQ524315 UEM524296:UEM524315 UOI524296:UOI524315 UYE524296:UYE524315 VIA524296:VIA524315 VRW524296:VRW524315 WBS524296:WBS524315 WLO524296:WLO524315 WVK524296:WVK524315 C589832:C589851 IY589832:IY589851 SU589832:SU589851 ACQ589832:ACQ589851 AMM589832:AMM589851 AWI589832:AWI589851 BGE589832:BGE589851 BQA589832:BQA589851 BZW589832:BZW589851 CJS589832:CJS589851 CTO589832:CTO589851 DDK589832:DDK589851 DNG589832:DNG589851 DXC589832:DXC589851 EGY589832:EGY589851 EQU589832:EQU589851 FAQ589832:FAQ589851 FKM589832:FKM589851 FUI589832:FUI589851 GEE589832:GEE589851 GOA589832:GOA589851 GXW589832:GXW589851 HHS589832:HHS589851 HRO589832:HRO589851 IBK589832:IBK589851 ILG589832:ILG589851 IVC589832:IVC589851 JEY589832:JEY589851 JOU589832:JOU589851 JYQ589832:JYQ589851 KIM589832:KIM589851 KSI589832:KSI589851 LCE589832:LCE589851 LMA589832:LMA589851 LVW589832:LVW589851 MFS589832:MFS589851 MPO589832:MPO589851 MZK589832:MZK589851 NJG589832:NJG589851 NTC589832:NTC589851 OCY589832:OCY589851 OMU589832:OMU589851 OWQ589832:OWQ589851 PGM589832:PGM589851 PQI589832:PQI589851 QAE589832:QAE589851 QKA589832:QKA589851 QTW589832:QTW589851 RDS589832:RDS589851 RNO589832:RNO589851 RXK589832:RXK589851 SHG589832:SHG589851 SRC589832:SRC589851 TAY589832:TAY589851 TKU589832:TKU589851 TUQ589832:TUQ589851 UEM589832:UEM589851 UOI589832:UOI589851 UYE589832:UYE589851 VIA589832:VIA589851 VRW589832:VRW589851 WBS589832:WBS589851 WLO589832:WLO589851 WVK589832:WVK589851 C655368:C655387 IY655368:IY655387 SU655368:SU655387 ACQ655368:ACQ655387 AMM655368:AMM655387 AWI655368:AWI655387 BGE655368:BGE655387 BQA655368:BQA655387 BZW655368:BZW655387 CJS655368:CJS655387 CTO655368:CTO655387 DDK655368:DDK655387 DNG655368:DNG655387 DXC655368:DXC655387 EGY655368:EGY655387 EQU655368:EQU655387 FAQ655368:FAQ655387 FKM655368:FKM655387 FUI655368:FUI655387 GEE655368:GEE655387 GOA655368:GOA655387 GXW655368:GXW655387 HHS655368:HHS655387 HRO655368:HRO655387 IBK655368:IBK655387 ILG655368:ILG655387 IVC655368:IVC655387 JEY655368:JEY655387 JOU655368:JOU655387 JYQ655368:JYQ655387 KIM655368:KIM655387 KSI655368:KSI655387 LCE655368:LCE655387 LMA655368:LMA655387 LVW655368:LVW655387 MFS655368:MFS655387 MPO655368:MPO655387 MZK655368:MZK655387 NJG655368:NJG655387 NTC655368:NTC655387 OCY655368:OCY655387 OMU655368:OMU655387 OWQ655368:OWQ655387 PGM655368:PGM655387 PQI655368:PQI655387 QAE655368:QAE655387 QKA655368:QKA655387 QTW655368:QTW655387 RDS655368:RDS655387 RNO655368:RNO655387 RXK655368:RXK655387 SHG655368:SHG655387 SRC655368:SRC655387 TAY655368:TAY655387 TKU655368:TKU655387 TUQ655368:TUQ655387 UEM655368:UEM655387 UOI655368:UOI655387 UYE655368:UYE655387 VIA655368:VIA655387 VRW655368:VRW655387 WBS655368:WBS655387 WLO655368:WLO655387 WVK655368:WVK655387 C720904:C720923 IY720904:IY720923 SU720904:SU720923 ACQ720904:ACQ720923 AMM720904:AMM720923 AWI720904:AWI720923 BGE720904:BGE720923 BQA720904:BQA720923 BZW720904:BZW720923 CJS720904:CJS720923 CTO720904:CTO720923 DDK720904:DDK720923 DNG720904:DNG720923 DXC720904:DXC720923 EGY720904:EGY720923 EQU720904:EQU720923 FAQ720904:FAQ720923 FKM720904:FKM720923 FUI720904:FUI720923 GEE720904:GEE720923 GOA720904:GOA720923 GXW720904:GXW720923 HHS720904:HHS720923 HRO720904:HRO720923 IBK720904:IBK720923 ILG720904:ILG720923 IVC720904:IVC720923 JEY720904:JEY720923 JOU720904:JOU720923 JYQ720904:JYQ720923 KIM720904:KIM720923 KSI720904:KSI720923 LCE720904:LCE720923 LMA720904:LMA720923 LVW720904:LVW720923 MFS720904:MFS720923 MPO720904:MPO720923 MZK720904:MZK720923 NJG720904:NJG720923 NTC720904:NTC720923 OCY720904:OCY720923 OMU720904:OMU720923 OWQ720904:OWQ720923 PGM720904:PGM720923 PQI720904:PQI720923 QAE720904:QAE720923 QKA720904:QKA720923 QTW720904:QTW720923 RDS720904:RDS720923 RNO720904:RNO720923 RXK720904:RXK720923 SHG720904:SHG720923 SRC720904:SRC720923 TAY720904:TAY720923 TKU720904:TKU720923 TUQ720904:TUQ720923 UEM720904:UEM720923 UOI720904:UOI720923 UYE720904:UYE720923 VIA720904:VIA720923 VRW720904:VRW720923 WBS720904:WBS720923 WLO720904:WLO720923 WVK720904:WVK720923 C786440:C786459 IY786440:IY786459 SU786440:SU786459 ACQ786440:ACQ786459 AMM786440:AMM786459 AWI786440:AWI786459 BGE786440:BGE786459 BQA786440:BQA786459 BZW786440:BZW786459 CJS786440:CJS786459 CTO786440:CTO786459 DDK786440:DDK786459 DNG786440:DNG786459 DXC786440:DXC786459 EGY786440:EGY786459 EQU786440:EQU786459 FAQ786440:FAQ786459 FKM786440:FKM786459 FUI786440:FUI786459 GEE786440:GEE786459 GOA786440:GOA786459 GXW786440:GXW786459 HHS786440:HHS786459 HRO786440:HRO786459 IBK786440:IBK786459 ILG786440:ILG786459 IVC786440:IVC786459 JEY786440:JEY786459 JOU786440:JOU786459 JYQ786440:JYQ786459 KIM786440:KIM786459 KSI786440:KSI786459 LCE786440:LCE786459 LMA786440:LMA786459 LVW786440:LVW786459 MFS786440:MFS786459 MPO786440:MPO786459 MZK786440:MZK786459 NJG786440:NJG786459 NTC786440:NTC786459 OCY786440:OCY786459 OMU786440:OMU786459 OWQ786440:OWQ786459 PGM786440:PGM786459 PQI786440:PQI786459 QAE786440:QAE786459 QKA786440:QKA786459 QTW786440:QTW786459 RDS786440:RDS786459 RNO786440:RNO786459 RXK786440:RXK786459 SHG786440:SHG786459 SRC786440:SRC786459 TAY786440:TAY786459 TKU786440:TKU786459 TUQ786440:TUQ786459 UEM786440:UEM786459 UOI786440:UOI786459 UYE786440:UYE786459 VIA786440:VIA786459 VRW786440:VRW786459 WBS786440:WBS786459 WLO786440:WLO786459 WVK786440:WVK786459 C851976:C851995 IY851976:IY851995 SU851976:SU851995 ACQ851976:ACQ851995 AMM851976:AMM851995 AWI851976:AWI851995 BGE851976:BGE851995 BQA851976:BQA851995 BZW851976:BZW851995 CJS851976:CJS851995 CTO851976:CTO851995 DDK851976:DDK851995 DNG851976:DNG851995 DXC851976:DXC851995 EGY851976:EGY851995 EQU851976:EQU851995 FAQ851976:FAQ851995 FKM851976:FKM851995 FUI851976:FUI851995 GEE851976:GEE851995 GOA851976:GOA851995 GXW851976:GXW851995 HHS851976:HHS851995 HRO851976:HRO851995 IBK851976:IBK851995 ILG851976:ILG851995 IVC851976:IVC851995 JEY851976:JEY851995 JOU851976:JOU851995 JYQ851976:JYQ851995 KIM851976:KIM851995 KSI851976:KSI851995 LCE851976:LCE851995 LMA851976:LMA851995 LVW851976:LVW851995 MFS851976:MFS851995 MPO851976:MPO851995 MZK851976:MZK851995 NJG851976:NJG851995 NTC851976:NTC851995 OCY851976:OCY851995 OMU851976:OMU851995 OWQ851976:OWQ851995 PGM851976:PGM851995 PQI851976:PQI851995 QAE851976:QAE851995 QKA851976:QKA851995 QTW851976:QTW851995 RDS851976:RDS851995 RNO851976:RNO851995 RXK851976:RXK851995 SHG851976:SHG851995 SRC851976:SRC851995 TAY851976:TAY851995 TKU851976:TKU851995 TUQ851976:TUQ851995 UEM851976:UEM851995 UOI851976:UOI851995 UYE851976:UYE851995 VIA851976:VIA851995 VRW851976:VRW851995 WBS851976:WBS851995 WLO851976:WLO851995 WVK851976:WVK851995 C917512:C917531 IY917512:IY917531 SU917512:SU917531 ACQ917512:ACQ917531 AMM917512:AMM917531 AWI917512:AWI917531 BGE917512:BGE917531 BQA917512:BQA917531 BZW917512:BZW917531 CJS917512:CJS917531 CTO917512:CTO917531 DDK917512:DDK917531 DNG917512:DNG917531 DXC917512:DXC917531 EGY917512:EGY917531 EQU917512:EQU917531 FAQ917512:FAQ917531 FKM917512:FKM917531 FUI917512:FUI917531 GEE917512:GEE917531 GOA917512:GOA917531 GXW917512:GXW917531 HHS917512:HHS917531 HRO917512:HRO917531 IBK917512:IBK917531 ILG917512:ILG917531 IVC917512:IVC917531 JEY917512:JEY917531 JOU917512:JOU917531 JYQ917512:JYQ917531 KIM917512:KIM917531 KSI917512:KSI917531 LCE917512:LCE917531 LMA917512:LMA917531 LVW917512:LVW917531 MFS917512:MFS917531 MPO917512:MPO917531 MZK917512:MZK917531 NJG917512:NJG917531 NTC917512:NTC917531 OCY917512:OCY917531 OMU917512:OMU917531 OWQ917512:OWQ917531 PGM917512:PGM917531 PQI917512:PQI917531 QAE917512:QAE917531 QKA917512:QKA917531 QTW917512:QTW917531 RDS917512:RDS917531 RNO917512:RNO917531 RXK917512:RXK917531 SHG917512:SHG917531 SRC917512:SRC917531 TAY917512:TAY917531 TKU917512:TKU917531 TUQ917512:TUQ917531 UEM917512:UEM917531 UOI917512:UOI917531 UYE917512:UYE917531 VIA917512:VIA917531 VRW917512:VRW917531 WBS917512:WBS917531 WLO917512:WLO917531 WVK917512:WVK917531 C983048:C983067 IY983048:IY983067 SU983048:SU983067 ACQ983048:ACQ983067 AMM983048:AMM983067 AWI983048:AWI983067 BGE983048:BGE983067 BQA983048:BQA983067 BZW983048:BZW983067 CJS983048:CJS983067 CTO983048:CTO983067 DDK983048:DDK983067 DNG983048:DNG983067 DXC983048:DXC983067 EGY983048:EGY983067 EQU983048:EQU983067 FAQ983048:FAQ983067 FKM983048:FKM983067 FUI983048:FUI983067 GEE983048:GEE983067 GOA983048:GOA983067 GXW983048:GXW983067 HHS983048:HHS983067 HRO983048:HRO983067 IBK983048:IBK983067 ILG983048:ILG983067 IVC983048:IVC983067 JEY983048:JEY983067 JOU983048:JOU983067 JYQ983048:JYQ983067 KIM983048:KIM983067 KSI983048:KSI983067 LCE983048:LCE983067 LMA983048:LMA983067 LVW983048:LVW983067 MFS983048:MFS983067 MPO983048:MPO983067 MZK983048:MZK983067 NJG983048:NJG983067 NTC983048:NTC983067 OCY983048:OCY983067 OMU983048:OMU983067 OWQ983048:OWQ983067 PGM983048:PGM983067 PQI983048:PQI983067 QAE983048:QAE983067 QKA983048:QKA983067 QTW983048:QTW983067 RDS983048:RDS983067 RNO983048:RNO983067 RXK983048:RXK983067 SHG983048:SHG983067 SRC983048:SRC983067 TAY983048:TAY983067 TKU983048:TKU983067 TUQ983048:TUQ983067 UEM983048:UEM983067 UOI983048:UOI983067 UYE983048:UYE983067 VIA983048:VIA983067 VRW983048:VRW983067 WBS983048:WBS983067 WLO983048:WLO983067 WVK983048:WVK983067">
      <formula1>$C$41:$C$47</formula1>
    </dataValidation>
    <dataValidation type="list" allowBlank="1" showInputMessage="1" showErrorMessage="1" sqref="D8:D27 IZ8:IZ27 SV8:SV27 ACR8:ACR27 AMN8:AMN27 AWJ8:AWJ27 BGF8:BGF27 BQB8:BQB27 BZX8:BZX27 CJT8:CJT27 CTP8:CTP27 DDL8:DDL27 DNH8:DNH27 DXD8:DXD27 EGZ8:EGZ27 EQV8:EQV27 FAR8:FAR27 FKN8:FKN27 FUJ8:FUJ27 GEF8:GEF27 GOB8:GOB27 GXX8:GXX27 HHT8:HHT27 HRP8:HRP27 IBL8:IBL27 ILH8:ILH27 IVD8:IVD27 JEZ8:JEZ27 JOV8:JOV27 JYR8:JYR27 KIN8:KIN27 KSJ8:KSJ27 LCF8:LCF27 LMB8:LMB27 LVX8:LVX27 MFT8:MFT27 MPP8:MPP27 MZL8:MZL27 NJH8:NJH27 NTD8:NTD27 OCZ8:OCZ27 OMV8:OMV27 OWR8:OWR27 PGN8:PGN27 PQJ8:PQJ27 QAF8:QAF27 QKB8:QKB27 QTX8:QTX27 RDT8:RDT27 RNP8:RNP27 RXL8:RXL27 SHH8:SHH27 SRD8:SRD27 TAZ8:TAZ27 TKV8:TKV27 TUR8:TUR27 UEN8:UEN27 UOJ8:UOJ27 UYF8:UYF27 VIB8:VIB27 VRX8:VRX27 WBT8:WBT27 WLP8:WLP27 WVL8:WVL27 D65544:D65563 IZ65544:IZ65563 SV65544:SV65563 ACR65544:ACR65563 AMN65544:AMN65563 AWJ65544:AWJ65563 BGF65544:BGF65563 BQB65544:BQB65563 BZX65544:BZX65563 CJT65544:CJT65563 CTP65544:CTP65563 DDL65544:DDL65563 DNH65544:DNH65563 DXD65544:DXD65563 EGZ65544:EGZ65563 EQV65544:EQV65563 FAR65544:FAR65563 FKN65544:FKN65563 FUJ65544:FUJ65563 GEF65544:GEF65563 GOB65544:GOB65563 GXX65544:GXX65563 HHT65544:HHT65563 HRP65544:HRP65563 IBL65544:IBL65563 ILH65544:ILH65563 IVD65544:IVD65563 JEZ65544:JEZ65563 JOV65544:JOV65563 JYR65544:JYR65563 KIN65544:KIN65563 KSJ65544:KSJ65563 LCF65544:LCF65563 LMB65544:LMB65563 LVX65544:LVX65563 MFT65544:MFT65563 MPP65544:MPP65563 MZL65544:MZL65563 NJH65544:NJH65563 NTD65544:NTD65563 OCZ65544:OCZ65563 OMV65544:OMV65563 OWR65544:OWR65563 PGN65544:PGN65563 PQJ65544:PQJ65563 QAF65544:QAF65563 QKB65544:QKB65563 QTX65544:QTX65563 RDT65544:RDT65563 RNP65544:RNP65563 RXL65544:RXL65563 SHH65544:SHH65563 SRD65544:SRD65563 TAZ65544:TAZ65563 TKV65544:TKV65563 TUR65544:TUR65563 UEN65544:UEN65563 UOJ65544:UOJ65563 UYF65544:UYF65563 VIB65544:VIB65563 VRX65544:VRX65563 WBT65544:WBT65563 WLP65544:WLP65563 WVL65544:WVL65563 D131080:D131099 IZ131080:IZ131099 SV131080:SV131099 ACR131080:ACR131099 AMN131080:AMN131099 AWJ131080:AWJ131099 BGF131080:BGF131099 BQB131080:BQB131099 BZX131080:BZX131099 CJT131080:CJT131099 CTP131080:CTP131099 DDL131080:DDL131099 DNH131080:DNH131099 DXD131080:DXD131099 EGZ131080:EGZ131099 EQV131080:EQV131099 FAR131080:FAR131099 FKN131080:FKN131099 FUJ131080:FUJ131099 GEF131080:GEF131099 GOB131080:GOB131099 GXX131080:GXX131099 HHT131080:HHT131099 HRP131080:HRP131099 IBL131080:IBL131099 ILH131080:ILH131099 IVD131080:IVD131099 JEZ131080:JEZ131099 JOV131080:JOV131099 JYR131080:JYR131099 KIN131080:KIN131099 KSJ131080:KSJ131099 LCF131080:LCF131099 LMB131080:LMB131099 LVX131080:LVX131099 MFT131080:MFT131099 MPP131080:MPP131099 MZL131080:MZL131099 NJH131080:NJH131099 NTD131080:NTD131099 OCZ131080:OCZ131099 OMV131080:OMV131099 OWR131080:OWR131099 PGN131080:PGN131099 PQJ131080:PQJ131099 QAF131080:QAF131099 QKB131080:QKB131099 QTX131080:QTX131099 RDT131080:RDT131099 RNP131080:RNP131099 RXL131080:RXL131099 SHH131080:SHH131099 SRD131080:SRD131099 TAZ131080:TAZ131099 TKV131080:TKV131099 TUR131080:TUR131099 UEN131080:UEN131099 UOJ131080:UOJ131099 UYF131080:UYF131099 VIB131080:VIB131099 VRX131080:VRX131099 WBT131080:WBT131099 WLP131080:WLP131099 WVL131080:WVL131099 D196616:D196635 IZ196616:IZ196635 SV196616:SV196635 ACR196616:ACR196635 AMN196616:AMN196635 AWJ196616:AWJ196635 BGF196616:BGF196635 BQB196616:BQB196635 BZX196616:BZX196635 CJT196616:CJT196635 CTP196616:CTP196635 DDL196616:DDL196635 DNH196616:DNH196635 DXD196616:DXD196635 EGZ196616:EGZ196635 EQV196616:EQV196635 FAR196616:FAR196635 FKN196616:FKN196635 FUJ196616:FUJ196635 GEF196616:GEF196635 GOB196616:GOB196635 GXX196616:GXX196635 HHT196616:HHT196635 HRP196616:HRP196635 IBL196616:IBL196635 ILH196616:ILH196635 IVD196616:IVD196635 JEZ196616:JEZ196635 JOV196616:JOV196635 JYR196616:JYR196635 KIN196616:KIN196635 KSJ196616:KSJ196635 LCF196616:LCF196635 LMB196616:LMB196635 LVX196616:LVX196635 MFT196616:MFT196635 MPP196616:MPP196635 MZL196616:MZL196635 NJH196616:NJH196635 NTD196616:NTD196635 OCZ196616:OCZ196635 OMV196616:OMV196635 OWR196616:OWR196635 PGN196616:PGN196635 PQJ196616:PQJ196635 QAF196616:QAF196635 QKB196616:QKB196635 QTX196616:QTX196635 RDT196616:RDT196635 RNP196616:RNP196635 RXL196616:RXL196635 SHH196616:SHH196635 SRD196616:SRD196635 TAZ196616:TAZ196635 TKV196616:TKV196635 TUR196616:TUR196635 UEN196616:UEN196635 UOJ196616:UOJ196635 UYF196616:UYF196635 VIB196616:VIB196635 VRX196616:VRX196635 WBT196616:WBT196635 WLP196616:WLP196635 WVL196616:WVL196635 D262152:D262171 IZ262152:IZ262171 SV262152:SV262171 ACR262152:ACR262171 AMN262152:AMN262171 AWJ262152:AWJ262171 BGF262152:BGF262171 BQB262152:BQB262171 BZX262152:BZX262171 CJT262152:CJT262171 CTP262152:CTP262171 DDL262152:DDL262171 DNH262152:DNH262171 DXD262152:DXD262171 EGZ262152:EGZ262171 EQV262152:EQV262171 FAR262152:FAR262171 FKN262152:FKN262171 FUJ262152:FUJ262171 GEF262152:GEF262171 GOB262152:GOB262171 GXX262152:GXX262171 HHT262152:HHT262171 HRP262152:HRP262171 IBL262152:IBL262171 ILH262152:ILH262171 IVD262152:IVD262171 JEZ262152:JEZ262171 JOV262152:JOV262171 JYR262152:JYR262171 KIN262152:KIN262171 KSJ262152:KSJ262171 LCF262152:LCF262171 LMB262152:LMB262171 LVX262152:LVX262171 MFT262152:MFT262171 MPP262152:MPP262171 MZL262152:MZL262171 NJH262152:NJH262171 NTD262152:NTD262171 OCZ262152:OCZ262171 OMV262152:OMV262171 OWR262152:OWR262171 PGN262152:PGN262171 PQJ262152:PQJ262171 QAF262152:QAF262171 QKB262152:QKB262171 QTX262152:QTX262171 RDT262152:RDT262171 RNP262152:RNP262171 RXL262152:RXL262171 SHH262152:SHH262171 SRD262152:SRD262171 TAZ262152:TAZ262171 TKV262152:TKV262171 TUR262152:TUR262171 UEN262152:UEN262171 UOJ262152:UOJ262171 UYF262152:UYF262171 VIB262152:VIB262171 VRX262152:VRX262171 WBT262152:WBT262171 WLP262152:WLP262171 WVL262152:WVL262171 D327688:D327707 IZ327688:IZ327707 SV327688:SV327707 ACR327688:ACR327707 AMN327688:AMN327707 AWJ327688:AWJ327707 BGF327688:BGF327707 BQB327688:BQB327707 BZX327688:BZX327707 CJT327688:CJT327707 CTP327688:CTP327707 DDL327688:DDL327707 DNH327688:DNH327707 DXD327688:DXD327707 EGZ327688:EGZ327707 EQV327688:EQV327707 FAR327688:FAR327707 FKN327688:FKN327707 FUJ327688:FUJ327707 GEF327688:GEF327707 GOB327688:GOB327707 GXX327688:GXX327707 HHT327688:HHT327707 HRP327688:HRP327707 IBL327688:IBL327707 ILH327688:ILH327707 IVD327688:IVD327707 JEZ327688:JEZ327707 JOV327688:JOV327707 JYR327688:JYR327707 KIN327688:KIN327707 KSJ327688:KSJ327707 LCF327688:LCF327707 LMB327688:LMB327707 LVX327688:LVX327707 MFT327688:MFT327707 MPP327688:MPP327707 MZL327688:MZL327707 NJH327688:NJH327707 NTD327688:NTD327707 OCZ327688:OCZ327707 OMV327688:OMV327707 OWR327688:OWR327707 PGN327688:PGN327707 PQJ327688:PQJ327707 QAF327688:QAF327707 QKB327688:QKB327707 QTX327688:QTX327707 RDT327688:RDT327707 RNP327688:RNP327707 RXL327688:RXL327707 SHH327688:SHH327707 SRD327688:SRD327707 TAZ327688:TAZ327707 TKV327688:TKV327707 TUR327688:TUR327707 UEN327688:UEN327707 UOJ327688:UOJ327707 UYF327688:UYF327707 VIB327688:VIB327707 VRX327688:VRX327707 WBT327688:WBT327707 WLP327688:WLP327707 WVL327688:WVL327707 D393224:D393243 IZ393224:IZ393243 SV393224:SV393243 ACR393224:ACR393243 AMN393224:AMN393243 AWJ393224:AWJ393243 BGF393224:BGF393243 BQB393224:BQB393243 BZX393224:BZX393243 CJT393224:CJT393243 CTP393224:CTP393243 DDL393224:DDL393243 DNH393224:DNH393243 DXD393224:DXD393243 EGZ393224:EGZ393243 EQV393224:EQV393243 FAR393224:FAR393243 FKN393224:FKN393243 FUJ393224:FUJ393243 GEF393224:GEF393243 GOB393224:GOB393243 GXX393224:GXX393243 HHT393224:HHT393243 HRP393224:HRP393243 IBL393224:IBL393243 ILH393224:ILH393243 IVD393224:IVD393243 JEZ393224:JEZ393243 JOV393224:JOV393243 JYR393224:JYR393243 KIN393224:KIN393243 KSJ393224:KSJ393243 LCF393224:LCF393243 LMB393224:LMB393243 LVX393224:LVX393243 MFT393224:MFT393243 MPP393224:MPP393243 MZL393224:MZL393243 NJH393224:NJH393243 NTD393224:NTD393243 OCZ393224:OCZ393243 OMV393224:OMV393243 OWR393224:OWR393243 PGN393224:PGN393243 PQJ393224:PQJ393243 QAF393224:QAF393243 QKB393224:QKB393243 QTX393224:QTX393243 RDT393224:RDT393243 RNP393224:RNP393243 RXL393224:RXL393243 SHH393224:SHH393243 SRD393224:SRD393243 TAZ393224:TAZ393243 TKV393224:TKV393243 TUR393224:TUR393243 UEN393224:UEN393243 UOJ393224:UOJ393243 UYF393224:UYF393243 VIB393224:VIB393243 VRX393224:VRX393243 WBT393224:WBT393243 WLP393224:WLP393243 WVL393224:WVL393243 D458760:D458779 IZ458760:IZ458779 SV458760:SV458779 ACR458760:ACR458779 AMN458760:AMN458779 AWJ458760:AWJ458779 BGF458760:BGF458779 BQB458760:BQB458779 BZX458760:BZX458779 CJT458760:CJT458779 CTP458760:CTP458779 DDL458760:DDL458779 DNH458760:DNH458779 DXD458760:DXD458779 EGZ458760:EGZ458779 EQV458760:EQV458779 FAR458760:FAR458779 FKN458760:FKN458779 FUJ458760:FUJ458779 GEF458760:GEF458779 GOB458760:GOB458779 GXX458760:GXX458779 HHT458760:HHT458779 HRP458760:HRP458779 IBL458760:IBL458779 ILH458760:ILH458779 IVD458760:IVD458779 JEZ458760:JEZ458779 JOV458760:JOV458779 JYR458760:JYR458779 KIN458760:KIN458779 KSJ458760:KSJ458779 LCF458760:LCF458779 LMB458760:LMB458779 LVX458760:LVX458779 MFT458760:MFT458779 MPP458760:MPP458779 MZL458760:MZL458779 NJH458760:NJH458779 NTD458760:NTD458779 OCZ458760:OCZ458779 OMV458760:OMV458779 OWR458760:OWR458779 PGN458760:PGN458779 PQJ458760:PQJ458779 QAF458760:QAF458779 QKB458760:QKB458779 QTX458760:QTX458779 RDT458760:RDT458779 RNP458760:RNP458779 RXL458760:RXL458779 SHH458760:SHH458779 SRD458760:SRD458779 TAZ458760:TAZ458779 TKV458760:TKV458779 TUR458760:TUR458779 UEN458760:UEN458779 UOJ458760:UOJ458779 UYF458760:UYF458779 VIB458760:VIB458779 VRX458760:VRX458779 WBT458760:WBT458779 WLP458760:WLP458779 WVL458760:WVL458779 D524296:D524315 IZ524296:IZ524315 SV524296:SV524315 ACR524296:ACR524315 AMN524296:AMN524315 AWJ524296:AWJ524315 BGF524296:BGF524315 BQB524296:BQB524315 BZX524296:BZX524315 CJT524296:CJT524315 CTP524296:CTP524315 DDL524296:DDL524315 DNH524296:DNH524315 DXD524296:DXD524315 EGZ524296:EGZ524315 EQV524296:EQV524315 FAR524296:FAR524315 FKN524296:FKN524315 FUJ524296:FUJ524315 GEF524296:GEF524315 GOB524296:GOB524315 GXX524296:GXX524315 HHT524296:HHT524315 HRP524296:HRP524315 IBL524296:IBL524315 ILH524296:ILH524315 IVD524296:IVD524315 JEZ524296:JEZ524315 JOV524296:JOV524315 JYR524296:JYR524315 KIN524296:KIN524315 KSJ524296:KSJ524315 LCF524296:LCF524315 LMB524296:LMB524315 LVX524296:LVX524315 MFT524296:MFT524315 MPP524296:MPP524315 MZL524296:MZL524315 NJH524296:NJH524315 NTD524296:NTD524315 OCZ524296:OCZ524315 OMV524296:OMV524315 OWR524296:OWR524315 PGN524296:PGN524315 PQJ524296:PQJ524315 QAF524296:QAF524315 QKB524296:QKB524315 QTX524296:QTX524315 RDT524296:RDT524315 RNP524296:RNP524315 RXL524296:RXL524315 SHH524296:SHH524315 SRD524296:SRD524315 TAZ524296:TAZ524315 TKV524296:TKV524315 TUR524296:TUR524315 UEN524296:UEN524315 UOJ524296:UOJ524315 UYF524296:UYF524315 VIB524296:VIB524315 VRX524296:VRX524315 WBT524296:WBT524315 WLP524296:WLP524315 WVL524296:WVL524315 D589832:D589851 IZ589832:IZ589851 SV589832:SV589851 ACR589832:ACR589851 AMN589832:AMN589851 AWJ589832:AWJ589851 BGF589832:BGF589851 BQB589832:BQB589851 BZX589832:BZX589851 CJT589832:CJT589851 CTP589832:CTP589851 DDL589832:DDL589851 DNH589832:DNH589851 DXD589832:DXD589851 EGZ589832:EGZ589851 EQV589832:EQV589851 FAR589832:FAR589851 FKN589832:FKN589851 FUJ589832:FUJ589851 GEF589832:GEF589851 GOB589832:GOB589851 GXX589832:GXX589851 HHT589832:HHT589851 HRP589832:HRP589851 IBL589832:IBL589851 ILH589832:ILH589851 IVD589832:IVD589851 JEZ589832:JEZ589851 JOV589832:JOV589851 JYR589832:JYR589851 KIN589832:KIN589851 KSJ589832:KSJ589851 LCF589832:LCF589851 LMB589832:LMB589851 LVX589832:LVX589851 MFT589832:MFT589851 MPP589832:MPP589851 MZL589832:MZL589851 NJH589832:NJH589851 NTD589832:NTD589851 OCZ589832:OCZ589851 OMV589832:OMV589851 OWR589832:OWR589851 PGN589832:PGN589851 PQJ589832:PQJ589851 QAF589832:QAF589851 QKB589832:QKB589851 QTX589832:QTX589851 RDT589832:RDT589851 RNP589832:RNP589851 RXL589832:RXL589851 SHH589832:SHH589851 SRD589832:SRD589851 TAZ589832:TAZ589851 TKV589832:TKV589851 TUR589832:TUR589851 UEN589832:UEN589851 UOJ589832:UOJ589851 UYF589832:UYF589851 VIB589832:VIB589851 VRX589832:VRX589851 WBT589832:WBT589851 WLP589832:WLP589851 WVL589832:WVL589851 D655368:D655387 IZ655368:IZ655387 SV655368:SV655387 ACR655368:ACR655387 AMN655368:AMN655387 AWJ655368:AWJ655387 BGF655368:BGF655387 BQB655368:BQB655387 BZX655368:BZX655387 CJT655368:CJT655387 CTP655368:CTP655387 DDL655368:DDL655387 DNH655368:DNH655387 DXD655368:DXD655387 EGZ655368:EGZ655387 EQV655368:EQV655387 FAR655368:FAR655387 FKN655368:FKN655387 FUJ655368:FUJ655387 GEF655368:GEF655387 GOB655368:GOB655387 GXX655368:GXX655387 HHT655368:HHT655387 HRP655368:HRP655387 IBL655368:IBL655387 ILH655368:ILH655387 IVD655368:IVD655387 JEZ655368:JEZ655387 JOV655368:JOV655387 JYR655368:JYR655387 KIN655368:KIN655387 KSJ655368:KSJ655387 LCF655368:LCF655387 LMB655368:LMB655387 LVX655368:LVX655387 MFT655368:MFT655387 MPP655368:MPP655387 MZL655368:MZL655387 NJH655368:NJH655387 NTD655368:NTD655387 OCZ655368:OCZ655387 OMV655368:OMV655387 OWR655368:OWR655387 PGN655368:PGN655387 PQJ655368:PQJ655387 QAF655368:QAF655387 QKB655368:QKB655387 QTX655368:QTX655387 RDT655368:RDT655387 RNP655368:RNP655387 RXL655368:RXL655387 SHH655368:SHH655387 SRD655368:SRD655387 TAZ655368:TAZ655387 TKV655368:TKV655387 TUR655368:TUR655387 UEN655368:UEN655387 UOJ655368:UOJ655387 UYF655368:UYF655387 VIB655368:VIB655387 VRX655368:VRX655387 WBT655368:WBT655387 WLP655368:WLP655387 WVL655368:WVL655387 D720904:D720923 IZ720904:IZ720923 SV720904:SV720923 ACR720904:ACR720923 AMN720904:AMN720923 AWJ720904:AWJ720923 BGF720904:BGF720923 BQB720904:BQB720923 BZX720904:BZX720923 CJT720904:CJT720923 CTP720904:CTP720923 DDL720904:DDL720923 DNH720904:DNH720923 DXD720904:DXD720923 EGZ720904:EGZ720923 EQV720904:EQV720923 FAR720904:FAR720923 FKN720904:FKN720923 FUJ720904:FUJ720923 GEF720904:GEF720923 GOB720904:GOB720923 GXX720904:GXX720923 HHT720904:HHT720923 HRP720904:HRP720923 IBL720904:IBL720923 ILH720904:ILH720923 IVD720904:IVD720923 JEZ720904:JEZ720923 JOV720904:JOV720923 JYR720904:JYR720923 KIN720904:KIN720923 KSJ720904:KSJ720923 LCF720904:LCF720923 LMB720904:LMB720923 LVX720904:LVX720923 MFT720904:MFT720923 MPP720904:MPP720923 MZL720904:MZL720923 NJH720904:NJH720923 NTD720904:NTD720923 OCZ720904:OCZ720923 OMV720904:OMV720923 OWR720904:OWR720923 PGN720904:PGN720923 PQJ720904:PQJ720923 QAF720904:QAF720923 QKB720904:QKB720923 QTX720904:QTX720923 RDT720904:RDT720923 RNP720904:RNP720923 RXL720904:RXL720923 SHH720904:SHH720923 SRD720904:SRD720923 TAZ720904:TAZ720923 TKV720904:TKV720923 TUR720904:TUR720923 UEN720904:UEN720923 UOJ720904:UOJ720923 UYF720904:UYF720923 VIB720904:VIB720923 VRX720904:VRX720923 WBT720904:WBT720923 WLP720904:WLP720923 WVL720904:WVL720923 D786440:D786459 IZ786440:IZ786459 SV786440:SV786459 ACR786440:ACR786459 AMN786440:AMN786459 AWJ786440:AWJ786459 BGF786440:BGF786459 BQB786440:BQB786459 BZX786440:BZX786459 CJT786440:CJT786459 CTP786440:CTP786459 DDL786440:DDL786459 DNH786440:DNH786459 DXD786440:DXD786459 EGZ786440:EGZ786459 EQV786440:EQV786459 FAR786440:FAR786459 FKN786440:FKN786459 FUJ786440:FUJ786459 GEF786440:GEF786459 GOB786440:GOB786459 GXX786440:GXX786459 HHT786440:HHT786459 HRP786440:HRP786459 IBL786440:IBL786459 ILH786440:ILH786459 IVD786440:IVD786459 JEZ786440:JEZ786459 JOV786440:JOV786459 JYR786440:JYR786459 KIN786440:KIN786459 KSJ786440:KSJ786459 LCF786440:LCF786459 LMB786440:LMB786459 LVX786440:LVX786459 MFT786440:MFT786459 MPP786440:MPP786459 MZL786440:MZL786459 NJH786440:NJH786459 NTD786440:NTD786459 OCZ786440:OCZ786459 OMV786440:OMV786459 OWR786440:OWR786459 PGN786440:PGN786459 PQJ786440:PQJ786459 QAF786440:QAF786459 QKB786440:QKB786459 QTX786440:QTX786459 RDT786440:RDT786459 RNP786440:RNP786459 RXL786440:RXL786459 SHH786440:SHH786459 SRD786440:SRD786459 TAZ786440:TAZ786459 TKV786440:TKV786459 TUR786440:TUR786459 UEN786440:UEN786459 UOJ786440:UOJ786459 UYF786440:UYF786459 VIB786440:VIB786459 VRX786440:VRX786459 WBT786440:WBT786459 WLP786440:WLP786459 WVL786440:WVL786459 D851976:D851995 IZ851976:IZ851995 SV851976:SV851995 ACR851976:ACR851995 AMN851976:AMN851995 AWJ851976:AWJ851995 BGF851976:BGF851995 BQB851976:BQB851995 BZX851976:BZX851995 CJT851976:CJT851995 CTP851976:CTP851995 DDL851976:DDL851995 DNH851976:DNH851995 DXD851976:DXD851995 EGZ851976:EGZ851995 EQV851976:EQV851995 FAR851976:FAR851995 FKN851976:FKN851995 FUJ851976:FUJ851995 GEF851976:GEF851995 GOB851976:GOB851995 GXX851976:GXX851995 HHT851976:HHT851995 HRP851976:HRP851995 IBL851976:IBL851995 ILH851976:ILH851995 IVD851976:IVD851995 JEZ851976:JEZ851995 JOV851976:JOV851995 JYR851976:JYR851995 KIN851976:KIN851995 KSJ851976:KSJ851995 LCF851976:LCF851995 LMB851976:LMB851995 LVX851976:LVX851995 MFT851976:MFT851995 MPP851976:MPP851995 MZL851976:MZL851995 NJH851976:NJH851995 NTD851976:NTD851995 OCZ851976:OCZ851995 OMV851976:OMV851995 OWR851976:OWR851995 PGN851976:PGN851995 PQJ851976:PQJ851995 QAF851976:QAF851995 QKB851976:QKB851995 QTX851976:QTX851995 RDT851976:RDT851995 RNP851976:RNP851995 RXL851976:RXL851995 SHH851976:SHH851995 SRD851976:SRD851995 TAZ851976:TAZ851995 TKV851976:TKV851995 TUR851976:TUR851995 UEN851976:UEN851995 UOJ851976:UOJ851995 UYF851976:UYF851995 VIB851976:VIB851995 VRX851976:VRX851995 WBT851976:WBT851995 WLP851976:WLP851995 WVL851976:WVL851995 D917512:D917531 IZ917512:IZ917531 SV917512:SV917531 ACR917512:ACR917531 AMN917512:AMN917531 AWJ917512:AWJ917531 BGF917512:BGF917531 BQB917512:BQB917531 BZX917512:BZX917531 CJT917512:CJT917531 CTP917512:CTP917531 DDL917512:DDL917531 DNH917512:DNH917531 DXD917512:DXD917531 EGZ917512:EGZ917531 EQV917512:EQV917531 FAR917512:FAR917531 FKN917512:FKN917531 FUJ917512:FUJ917531 GEF917512:GEF917531 GOB917512:GOB917531 GXX917512:GXX917531 HHT917512:HHT917531 HRP917512:HRP917531 IBL917512:IBL917531 ILH917512:ILH917531 IVD917512:IVD917531 JEZ917512:JEZ917531 JOV917512:JOV917531 JYR917512:JYR917531 KIN917512:KIN917531 KSJ917512:KSJ917531 LCF917512:LCF917531 LMB917512:LMB917531 LVX917512:LVX917531 MFT917512:MFT917531 MPP917512:MPP917531 MZL917512:MZL917531 NJH917512:NJH917531 NTD917512:NTD917531 OCZ917512:OCZ917531 OMV917512:OMV917531 OWR917512:OWR917531 PGN917512:PGN917531 PQJ917512:PQJ917531 QAF917512:QAF917531 QKB917512:QKB917531 QTX917512:QTX917531 RDT917512:RDT917531 RNP917512:RNP917531 RXL917512:RXL917531 SHH917512:SHH917531 SRD917512:SRD917531 TAZ917512:TAZ917531 TKV917512:TKV917531 TUR917512:TUR917531 UEN917512:UEN917531 UOJ917512:UOJ917531 UYF917512:UYF917531 VIB917512:VIB917531 VRX917512:VRX917531 WBT917512:WBT917531 WLP917512:WLP917531 WVL917512:WVL917531 D983048:D983067 IZ983048:IZ983067 SV983048:SV983067 ACR983048:ACR983067 AMN983048:AMN983067 AWJ983048:AWJ983067 BGF983048:BGF983067 BQB983048:BQB983067 BZX983048:BZX983067 CJT983048:CJT983067 CTP983048:CTP983067 DDL983048:DDL983067 DNH983048:DNH983067 DXD983048:DXD983067 EGZ983048:EGZ983067 EQV983048:EQV983067 FAR983048:FAR983067 FKN983048:FKN983067 FUJ983048:FUJ983067 GEF983048:GEF983067 GOB983048:GOB983067 GXX983048:GXX983067 HHT983048:HHT983067 HRP983048:HRP983067 IBL983048:IBL983067 ILH983048:ILH983067 IVD983048:IVD983067 JEZ983048:JEZ983067 JOV983048:JOV983067 JYR983048:JYR983067 KIN983048:KIN983067 KSJ983048:KSJ983067 LCF983048:LCF983067 LMB983048:LMB983067 LVX983048:LVX983067 MFT983048:MFT983067 MPP983048:MPP983067 MZL983048:MZL983067 NJH983048:NJH983067 NTD983048:NTD983067 OCZ983048:OCZ983067 OMV983048:OMV983067 OWR983048:OWR983067 PGN983048:PGN983067 PQJ983048:PQJ983067 QAF983048:QAF983067 QKB983048:QKB983067 QTX983048:QTX983067 RDT983048:RDT983067 RNP983048:RNP983067 RXL983048:RXL983067 SHH983048:SHH983067 SRD983048:SRD983067 TAZ983048:TAZ983067 TKV983048:TKV983067 TUR983048:TUR983067 UEN983048:UEN983067 UOJ983048:UOJ983067 UYF983048:UYF983067 VIB983048:VIB983067 VRX983048:VRX983067 WBT983048:WBT983067 WLP983048:WLP983067 WVL983048:WVL983067">
      <formula1>$B$41:$B$57</formula1>
    </dataValidation>
    <dataValidation type="list" allowBlank="1" showInputMessage="1" showErrorMessage="1"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formula1>$E$41:$E$42</formula1>
    </dataValidation>
  </dataValidations>
  <pageMargins left="0.70866141732283472" right="0.70866141732283472" top="0.74803149606299213" bottom="0.74803149606299213" header="0.31496062992125984" footer="0.31496062992125984"/>
  <pageSetup paperSize="9" scale="35" orientation="landscape" r:id="rId2"/>
  <headerFooter>
    <oddFooter>&amp;LFO-267
V-10</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791"/>
  <sheetViews>
    <sheetView topLeftCell="P4" zoomScale="55" zoomScaleNormal="55" zoomScaleSheetLayoutView="80" workbookViewId="0">
      <pane ySplit="4" topLeftCell="A8" activePane="bottomLeft" state="frozen"/>
      <selection activeCell="D4" sqref="D4"/>
      <selection pane="bottomLeft" activeCell="U8" sqref="U8"/>
    </sheetView>
  </sheetViews>
  <sheetFormatPr baseColWidth="10" defaultColWidth="15.140625" defaultRowHeight="15" customHeight="1" outlineLevelCol="4" x14ac:dyDescent="0.3"/>
  <cols>
    <col min="1" max="1" width="40.140625" style="360" customWidth="1"/>
    <col min="2" max="2" width="25.140625" style="360" customWidth="1"/>
    <col min="3" max="3" width="28.140625" style="360" customWidth="1"/>
    <col min="4" max="4" width="42.85546875" style="360" customWidth="1"/>
    <col min="5" max="5" width="23.7109375" style="360" customWidth="1"/>
    <col min="6" max="6" width="25.7109375" style="360" customWidth="1"/>
    <col min="7" max="7" width="66.42578125" style="360" bestFit="1" customWidth="1"/>
    <col min="8" max="10" width="17.42578125" style="360" customWidth="1"/>
    <col min="11" max="11" width="31.28515625" style="360" customWidth="1"/>
    <col min="12" max="12" width="27.28515625" style="360" customWidth="1"/>
    <col min="13" max="13" width="39.28515625" style="360" customWidth="1"/>
    <col min="14" max="14" width="27.28515625" style="360" customWidth="1"/>
    <col min="15" max="15" width="70.140625" style="361" customWidth="1"/>
    <col min="16" max="16" width="31.42578125" style="361" customWidth="1"/>
    <col min="17" max="17" width="21.140625" style="361" customWidth="1"/>
    <col min="18" max="18" width="19.140625" style="361" customWidth="1"/>
    <col min="19" max="19" width="23.85546875" style="361" customWidth="1"/>
    <col min="20" max="20" width="19.140625" style="361" customWidth="1"/>
    <col min="21" max="21" width="29.42578125" style="361" customWidth="1"/>
    <col min="22" max="22" width="38.28515625" style="360" customWidth="1"/>
    <col min="23" max="23" width="27" style="360" customWidth="1"/>
    <col min="24" max="24" width="24.42578125" style="360" customWidth="1"/>
    <col min="25" max="25" width="34.28515625" style="360" bestFit="1" customWidth="1"/>
    <col min="26" max="26" width="8.140625" style="360" hidden="1" customWidth="1" outlineLevel="4"/>
    <col min="27" max="27" width="10.85546875" style="360" hidden="1" customWidth="1" outlineLevel="4"/>
    <col min="28" max="28" width="8.85546875" style="360" hidden="1" customWidth="1" outlineLevel="4"/>
    <col min="29" max="29" width="7.42578125" style="360" hidden="1" customWidth="1" outlineLevel="4"/>
    <col min="30" max="30" width="7.7109375" style="360" hidden="1" customWidth="1" outlineLevel="4"/>
    <col min="31" max="31" width="7.28515625" style="360" hidden="1" customWidth="1" outlineLevel="4"/>
    <col min="32" max="32" width="7.140625" style="360" hidden="1" customWidth="1" outlineLevel="4"/>
    <col min="33" max="33" width="10.28515625" style="360" hidden="1" customWidth="1" outlineLevel="4"/>
    <col min="34" max="34" width="14.140625" style="360" hidden="1" customWidth="1" outlineLevel="4"/>
    <col min="35" max="35" width="11.28515625" style="360" hidden="1" customWidth="1" outlineLevel="4"/>
    <col min="36" max="36" width="13.42578125" style="360" hidden="1" customWidth="1" outlineLevel="4"/>
    <col min="37" max="37" width="12.42578125" style="360" hidden="1" customWidth="1" outlineLevel="4"/>
    <col min="38" max="38" width="24" style="362" customWidth="1" collapsed="1"/>
    <col min="39" max="43" width="12.42578125" style="669" customWidth="1" outlineLevel="1"/>
    <col min="44" max="44" width="7.28515625" style="669" customWidth="1" outlineLevel="1"/>
    <col min="45" max="45" width="7.140625" style="669" customWidth="1" outlineLevel="1"/>
    <col min="46" max="46" width="10.28515625" style="669" customWidth="1" outlineLevel="1"/>
    <col min="47" max="47" width="14.140625" style="669" customWidth="1" outlineLevel="1"/>
    <col min="48" max="48" width="11.28515625" style="669" customWidth="1" outlineLevel="1"/>
    <col min="49" max="49" width="13.42578125" style="669" customWidth="1" outlineLevel="1"/>
    <col min="50" max="50" width="12.42578125" style="669" customWidth="1" outlineLevel="1"/>
    <col min="51" max="51" width="35.85546875" style="362" customWidth="1"/>
    <col min="52" max="52" width="43" style="362" customWidth="1"/>
    <col min="53" max="53" width="49.85546875" style="360" customWidth="1"/>
    <col min="54" max="56" width="10" style="360" customWidth="1"/>
    <col min="57" max="57" width="39.140625" style="360" customWidth="1"/>
    <col min="58" max="58" width="37.28515625" style="360" customWidth="1"/>
    <col min="59" max="59" width="31.42578125" style="360" customWidth="1"/>
    <col min="60" max="60" width="37" style="360" customWidth="1"/>
    <col min="61" max="61" width="31.42578125" style="360" customWidth="1"/>
    <col min="62" max="62" width="10" style="360" customWidth="1"/>
    <col min="63" max="256" width="15.140625" style="360"/>
    <col min="257" max="257" width="40.140625" style="360" customWidth="1"/>
    <col min="258" max="258" width="25.140625" style="360" customWidth="1"/>
    <col min="259" max="259" width="28.140625" style="360" customWidth="1"/>
    <col min="260" max="260" width="42.85546875" style="360" customWidth="1"/>
    <col min="261" max="261" width="23.7109375" style="360" customWidth="1"/>
    <col min="262" max="262" width="25.7109375" style="360" customWidth="1"/>
    <col min="263" max="263" width="66.42578125" style="360" bestFit="1" customWidth="1"/>
    <col min="264" max="266" width="17.42578125" style="360" customWidth="1"/>
    <col min="267" max="267" width="31.28515625" style="360" customWidth="1"/>
    <col min="268" max="268" width="27.28515625" style="360" customWidth="1"/>
    <col min="269" max="269" width="39.28515625" style="360" customWidth="1"/>
    <col min="270" max="270" width="27.28515625" style="360" customWidth="1"/>
    <col min="271" max="271" width="70.140625" style="360" customWidth="1"/>
    <col min="272" max="272" width="31.42578125" style="360" customWidth="1"/>
    <col min="273" max="273" width="21.140625" style="360" customWidth="1"/>
    <col min="274" max="274" width="19.140625" style="360" customWidth="1"/>
    <col min="275" max="275" width="23.85546875" style="360" customWidth="1"/>
    <col min="276" max="276" width="19.140625" style="360" customWidth="1"/>
    <col min="277" max="277" width="29.42578125" style="360" customWidth="1"/>
    <col min="278" max="278" width="38.28515625" style="360" customWidth="1"/>
    <col min="279" max="279" width="27" style="360" customWidth="1"/>
    <col min="280" max="280" width="24.42578125" style="360" customWidth="1"/>
    <col min="281" max="281" width="34.28515625" style="360" bestFit="1" customWidth="1"/>
    <col min="282" max="293" width="0" style="360" hidden="1" customWidth="1"/>
    <col min="294" max="294" width="24" style="360" customWidth="1"/>
    <col min="295" max="299" width="12.42578125" style="360" customWidth="1"/>
    <col min="300" max="300" width="7.28515625" style="360" customWidth="1"/>
    <col min="301" max="301" width="7.140625" style="360" customWidth="1"/>
    <col min="302" max="302" width="10.28515625" style="360" customWidth="1"/>
    <col min="303" max="303" width="14.140625" style="360" customWidth="1"/>
    <col min="304" max="304" width="11.28515625" style="360" customWidth="1"/>
    <col min="305" max="305" width="13.42578125" style="360" customWidth="1"/>
    <col min="306" max="306" width="12.42578125" style="360" customWidth="1"/>
    <col min="307" max="307" width="35.85546875" style="360" customWidth="1"/>
    <col min="308" max="308" width="43" style="360" customWidth="1"/>
    <col min="309" max="309" width="49.85546875" style="360" customWidth="1"/>
    <col min="310" max="312" width="10" style="360" customWidth="1"/>
    <col min="313" max="313" width="39.140625" style="360" customWidth="1"/>
    <col min="314" max="314" width="37.28515625" style="360" customWidth="1"/>
    <col min="315" max="315" width="31.42578125" style="360" customWidth="1"/>
    <col min="316" max="316" width="37" style="360" customWidth="1"/>
    <col min="317" max="317" width="31.42578125" style="360" customWidth="1"/>
    <col min="318" max="318" width="10" style="360" customWidth="1"/>
    <col min="319" max="512" width="15.140625" style="360"/>
    <col min="513" max="513" width="40.140625" style="360" customWidth="1"/>
    <col min="514" max="514" width="25.140625" style="360" customWidth="1"/>
    <col min="515" max="515" width="28.140625" style="360" customWidth="1"/>
    <col min="516" max="516" width="42.85546875" style="360" customWidth="1"/>
    <col min="517" max="517" width="23.7109375" style="360" customWidth="1"/>
    <col min="518" max="518" width="25.7109375" style="360" customWidth="1"/>
    <col min="519" max="519" width="66.42578125" style="360" bestFit="1" customWidth="1"/>
    <col min="520" max="522" width="17.42578125" style="360" customWidth="1"/>
    <col min="523" max="523" width="31.28515625" style="360" customWidth="1"/>
    <col min="524" max="524" width="27.28515625" style="360" customWidth="1"/>
    <col min="525" max="525" width="39.28515625" style="360" customWidth="1"/>
    <col min="526" max="526" width="27.28515625" style="360" customWidth="1"/>
    <col min="527" max="527" width="70.140625" style="360" customWidth="1"/>
    <col min="528" max="528" width="31.42578125" style="360" customWidth="1"/>
    <col min="529" max="529" width="21.140625" style="360" customWidth="1"/>
    <col min="530" max="530" width="19.140625" style="360" customWidth="1"/>
    <col min="531" max="531" width="23.85546875" style="360" customWidth="1"/>
    <col min="532" max="532" width="19.140625" style="360" customWidth="1"/>
    <col min="533" max="533" width="29.42578125" style="360" customWidth="1"/>
    <col min="534" max="534" width="38.28515625" style="360" customWidth="1"/>
    <col min="535" max="535" width="27" style="360" customWidth="1"/>
    <col min="536" max="536" width="24.42578125" style="360" customWidth="1"/>
    <col min="537" max="537" width="34.28515625" style="360" bestFit="1" customWidth="1"/>
    <col min="538" max="549" width="0" style="360" hidden="1" customWidth="1"/>
    <col min="550" max="550" width="24" style="360" customWidth="1"/>
    <col min="551" max="555" width="12.42578125" style="360" customWidth="1"/>
    <col min="556" max="556" width="7.28515625" style="360" customWidth="1"/>
    <col min="557" max="557" width="7.140625" style="360" customWidth="1"/>
    <col min="558" max="558" width="10.28515625" style="360" customWidth="1"/>
    <col min="559" max="559" width="14.140625" style="360" customWidth="1"/>
    <col min="560" max="560" width="11.28515625" style="360" customWidth="1"/>
    <col min="561" max="561" width="13.42578125" style="360" customWidth="1"/>
    <col min="562" max="562" width="12.42578125" style="360" customWidth="1"/>
    <col min="563" max="563" width="35.85546875" style="360" customWidth="1"/>
    <col min="564" max="564" width="43" style="360" customWidth="1"/>
    <col min="565" max="565" width="49.85546875" style="360" customWidth="1"/>
    <col min="566" max="568" width="10" style="360" customWidth="1"/>
    <col min="569" max="569" width="39.140625" style="360" customWidth="1"/>
    <col min="570" max="570" width="37.28515625" style="360" customWidth="1"/>
    <col min="571" max="571" width="31.42578125" style="360" customWidth="1"/>
    <col min="572" max="572" width="37" style="360" customWidth="1"/>
    <col min="573" max="573" width="31.42578125" style="360" customWidth="1"/>
    <col min="574" max="574" width="10" style="360" customWidth="1"/>
    <col min="575" max="768" width="15.140625" style="360"/>
    <col min="769" max="769" width="40.140625" style="360" customWidth="1"/>
    <col min="770" max="770" width="25.140625" style="360" customWidth="1"/>
    <col min="771" max="771" width="28.140625" style="360" customWidth="1"/>
    <col min="772" max="772" width="42.85546875" style="360" customWidth="1"/>
    <col min="773" max="773" width="23.7109375" style="360" customWidth="1"/>
    <col min="774" max="774" width="25.7109375" style="360" customWidth="1"/>
    <col min="775" max="775" width="66.42578125" style="360" bestFit="1" customWidth="1"/>
    <col min="776" max="778" width="17.42578125" style="360" customWidth="1"/>
    <col min="779" max="779" width="31.28515625" style="360" customWidth="1"/>
    <col min="780" max="780" width="27.28515625" style="360" customWidth="1"/>
    <col min="781" max="781" width="39.28515625" style="360" customWidth="1"/>
    <col min="782" max="782" width="27.28515625" style="360" customWidth="1"/>
    <col min="783" max="783" width="70.140625" style="360" customWidth="1"/>
    <col min="784" max="784" width="31.42578125" style="360" customWidth="1"/>
    <col min="785" max="785" width="21.140625" style="360" customWidth="1"/>
    <col min="786" max="786" width="19.140625" style="360" customWidth="1"/>
    <col min="787" max="787" width="23.85546875" style="360" customWidth="1"/>
    <col min="788" max="788" width="19.140625" style="360" customWidth="1"/>
    <col min="789" max="789" width="29.42578125" style="360" customWidth="1"/>
    <col min="790" max="790" width="38.28515625" style="360" customWidth="1"/>
    <col min="791" max="791" width="27" style="360" customWidth="1"/>
    <col min="792" max="792" width="24.42578125" style="360" customWidth="1"/>
    <col min="793" max="793" width="34.28515625" style="360" bestFit="1" customWidth="1"/>
    <col min="794" max="805" width="0" style="360" hidden="1" customWidth="1"/>
    <col min="806" max="806" width="24" style="360" customWidth="1"/>
    <col min="807" max="811" width="12.42578125" style="360" customWidth="1"/>
    <col min="812" max="812" width="7.28515625" style="360" customWidth="1"/>
    <col min="813" max="813" width="7.140625" style="360" customWidth="1"/>
    <col min="814" max="814" width="10.28515625" style="360" customWidth="1"/>
    <col min="815" max="815" width="14.140625" style="360" customWidth="1"/>
    <col min="816" max="816" width="11.28515625" style="360" customWidth="1"/>
    <col min="817" max="817" width="13.42578125" style="360" customWidth="1"/>
    <col min="818" max="818" width="12.42578125" style="360" customWidth="1"/>
    <col min="819" max="819" width="35.85546875" style="360" customWidth="1"/>
    <col min="820" max="820" width="43" style="360" customWidth="1"/>
    <col min="821" max="821" width="49.85546875" style="360" customWidth="1"/>
    <col min="822" max="824" width="10" style="360" customWidth="1"/>
    <col min="825" max="825" width="39.140625" style="360" customWidth="1"/>
    <col min="826" max="826" width="37.28515625" style="360" customWidth="1"/>
    <col min="827" max="827" width="31.42578125" style="360" customWidth="1"/>
    <col min="828" max="828" width="37" style="360" customWidth="1"/>
    <col min="829" max="829" width="31.42578125" style="360" customWidth="1"/>
    <col min="830" max="830" width="10" style="360" customWidth="1"/>
    <col min="831" max="1024" width="15.140625" style="360"/>
    <col min="1025" max="1025" width="40.140625" style="360" customWidth="1"/>
    <col min="1026" max="1026" width="25.140625" style="360" customWidth="1"/>
    <col min="1027" max="1027" width="28.140625" style="360" customWidth="1"/>
    <col min="1028" max="1028" width="42.85546875" style="360" customWidth="1"/>
    <col min="1029" max="1029" width="23.7109375" style="360" customWidth="1"/>
    <col min="1030" max="1030" width="25.7109375" style="360" customWidth="1"/>
    <col min="1031" max="1031" width="66.42578125" style="360" bestFit="1" customWidth="1"/>
    <col min="1032" max="1034" width="17.42578125" style="360" customWidth="1"/>
    <col min="1035" max="1035" width="31.28515625" style="360" customWidth="1"/>
    <col min="1036" max="1036" width="27.28515625" style="360" customWidth="1"/>
    <col min="1037" max="1037" width="39.28515625" style="360" customWidth="1"/>
    <col min="1038" max="1038" width="27.28515625" style="360" customWidth="1"/>
    <col min="1039" max="1039" width="70.140625" style="360" customWidth="1"/>
    <col min="1040" max="1040" width="31.42578125" style="360" customWidth="1"/>
    <col min="1041" max="1041" width="21.140625" style="360" customWidth="1"/>
    <col min="1042" max="1042" width="19.140625" style="360" customWidth="1"/>
    <col min="1043" max="1043" width="23.85546875" style="360" customWidth="1"/>
    <col min="1044" max="1044" width="19.140625" style="360" customWidth="1"/>
    <col min="1045" max="1045" width="29.42578125" style="360" customWidth="1"/>
    <col min="1046" max="1046" width="38.28515625" style="360" customWidth="1"/>
    <col min="1047" max="1047" width="27" style="360" customWidth="1"/>
    <col min="1048" max="1048" width="24.42578125" style="360" customWidth="1"/>
    <col min="1049" max="1049" width="34.28515625" style="360" bestFit="1" customWidth="1"/>
    <col min="1050" max="1061" width="0" style="360" hidden="1" customWidth="1"/>
    <col min="1062" max="1062" width="24" style="360" customWidth="1"/>
    <col min="1063" max="1067" width="12.42578125" style="360" customWidth="1"/>
    <col min="1068" max="1068" width="7.28515625" style="360" customWidth="1"/>
    <col min="1069" max="1069" width="7.140625" style="360" customWidth="1"/>
    <col min="1070" max="1070" width="10.28515625" style="360" customWidth="1"/>
    <col min="1071" max="1071" width="14.140625" style="360" customWidth="1"/>
    <col min="1072" max="1072" width="11.28515625" style="360" customWidth="1"/>
    <col min="1073" max="1073" width="13.42578125" style="360" customWidth="1"/>
    <col min="1074" max="1074" width="12.42578125" style="360" customWidth="1"/>
    <col min="1075" max="1075" width="35.85546875" style="360" customWidth="1"/>
    <col min="1076" max="1076" width="43" style="360" customWidth="1"/>
    <col min="1077" max="1077" width="49.85546875" style="360" customWidth="1"/>
    <col min="1078" max="1080" width="10" style="360" customWidth="1"/>
    <col min="1081" max="1081" width="39.140625" style="360" customWidth="1"/>
    <col min="1082" max="1082" width="37.28515625" style="360" customWidth="1"/>
    <col min="1083" max="1083" width="31.42578125" style="360" customWidth="1"/>
    <col min="1084" max="1084" width="37" style="360" customWidth="1"/>
    <col min="1085" max="1085" width="31.42578125" style="360" customWidth="1"/>
    <col min="1086" max="1086" width="10" style="360" customWidth="1"/>
    <col min="1087" max="1280" width="15.140625" style="360"/>
    <col min="1281" max="1281" width="40.140625" style="360" customWidth="1"/>
    <col min="1282" max="1282" width="25.140625" style="360" customWidth="1"/>
    <col min="1283" max="1283" width="28.140625" style="360" customWidth="1"/>
    <col min="1284" max="1284" width="42.85546875" style="360" customWidth="1"/>
    <col min="1285" max="1285" width="23.7109375" style="360" customWidth="1"/>
    <col min="1286" max="1286" width="25.7109375" style="360" customWidth="1"/>
    <col min="1287" max="1287" width="66.42578125" style="360" bestFit="1" customWidth="1"/>
    <col min="1288" max="1290" width="17.42578125" style="360" customWidth="1"/>
    <col min="1291" max="1291" width="31.28515625" style="360" customWidth="1"/>
    <col min="1292" max="1292" width="27.28515625" style="360" customWidth="1"/>
    <col min="1293" max="1293" width="39.28515625" style="360" customWidth="1"/>
    <col min="1294" max="1294" width="27.28515625" style="360" customWidth="1"/>
    <col min="1295" max="1295" width="70.140625" style="360" customWidth="1"/>
    <col min="1296" max="1296" width="31.42578125" style="360" customWidth="1"/>
    <col min="1297" max="1297" width="21.140625" style="360" customWidth="1"/>
    <col min="1298" max="1298" width="19.140625" style="360" customWidth="1"/>
    <col min="1299" max="1299" width="23.85546875" style="360" customWidth="1"/>
    <col min="1300" max="1300" width="19.140625" style="360" customWidth="1"/>
    <col min="1301" max="1301" width="29.42578125" style="360" customWidth="1"/>
    <col min="1302" max="1302" width="38.28515625" style="360" customWidth="1"/>
    <col min="1303" max="1303" width="27" style="360" customWidth="1"/>
    <col min="1304" max="1304" width="24.42578125" style="360" customWidth="1"/>
    <col min="1305" max="1305" width="34.28515625" style="360" bestFit="1" customWidth="1"/>
    <col min="1306" max="1317" width="0" style="360" hidden="1" customWidth="1"/>
    <col min="1318" max="1318" width="24" style="360" customWidth="1"/>
    <col min="1319" max="1323" width="12.42578125" style="360" customWidth="1"/>
    <col min="1324" max="1324" width="7.28515625" style="360" customWidth="1"/>
    <col min="1325" max="1325" width="7.140625" style="360" customWidth="1"/>
    <col min="1326" max="1326" width="10.28515625" style="360" customWidth="1"/>
    <col min="1327" max="1327" width="14.140625" style="360" customWidth="1"/>
    <col min="1328" max="1328" width="11.28515625" style="360" customWidth="1"/>
    <col min="1329" max="1329" width="13.42578125" style="360" customWidth="1"/>
    <col min="1330" max="1330" width="12.42578125" style="360" customWidth="1"/>
    <col min="1331" max="1331" width="35.85546875" style="360" customWidth="1"/>
    <col min="1332" max="1332" width="43" style="360" customWidth="1"/>
    <col min="1333" max="1333" width="49.85546875" style="360" customWidth="1"/>
    <col min="1334" max="1336" width="10" style="360" customWidth="1"/>
    <col min="1337" max="1337" width="39.140625" style="360" customWidth="1"/>
    <col min="1338" max="1338" width="37.28515625" style="360" customWidth="1"/>
    <col min="1339" max="1339" width="31.42578125" style="360" customWidth="1"/>
    <col min="1340" max="1340" width="37" style="360" customWidth="1"/>
    <col min="1341" max="1341" width="31.42578125" style="360" customWidth="1"/>
    <col min="1342" max="1342" width="10" style="360" customWidth="1"/>
    <col min="1343" max="1536" width="15.140625" style="360"/>
    <col min="1537" max="1537" width="40.140625" style="360" customWidth="1"/>
    <col min="1538" max="1538" width="25.140625" style="360" customWidth="1"/>
    <col min="1539" max="1539" width="28.140625" style="360" customWidth="1"/>
    <col min="1540" max="1540" width="42.85546875" style="360" customWidth="1"/>
    <col min="1541" max="1541" width="23.7109375" style="360" customWidth="1"/>
    <col min="1542" max="1542" width="25.7109375" style="360" customWidth="1"/>
    <col min="1543" max="1543" width="66.42578125" style="360" bestFit="1" customWidth="1"/>
    <col min="1544" max="1546" width="17.42578125" style="360" customWidth="1"/>
    <col min="1547" max="1547" width="31.28515625" style="360" customWidth="1"/>
    <col min="1548" max="1548" width="27.28515625" style="360" customWidth="1"/>
    <col min="1549" max="1549" width="39.28515625" style="360" customWidth="1"/>
    <col min="1550" max="1550" width="27.28515625" style="360" customWidth="1"/>
    <col min="1551" max="1551" width="70.140625" style="360" customWidth="1"/>
    <col min="1552" max="1552" width="31.42578125" style="360" customWidth="1"/>
    <col min="1553" max="1553" width="21.140625" style="360" customWidth="1"/>
    <col min="1554" max="1554" width="19.140625" style="360" customWidth="1"/>
    <col min="1555" max="1555" width="23.85546875" style="360" customWidth="1"/>
    <col min="1556" max="1556" width="19.140625" style="360" customWidth="1"/>
    <col min="1557" max="1557" width="29.42578125" style="360" customWidth="1"/>
    <col min="1558" max="1558" width="38.28515625" style="360" customWidth="1"/>
    <col min="1559" max="1559" width="27" style="360" customWidth="1"/>
    <col min="1560" max="1560" width="24.42578125" style="360" customWidth="1"/>
    <col min="1561" max="1561" width="34.28515625" style="360" bestFit="1" customWidth="1"/>
    <col min="1562" max="1573" width="0" style="360" hidden="1" customWidth="1"/>
    <col min="1574" max="1574" width="24" style="360" customWidth="1"/>
    <col min="1575" max="1579" width="12.42578125" style="360" customWidth="1"/>
    <col min="1580" max="1580" width="7.28515625" style="360" customWidth="1"/>
    <col min="1581" max="1581" width="7.140625" style="360" customWidth="1"/>
    <col min="1582" max="1582" width="10.28515625" style="360" customWidth="1"/>
    <col min="1583" max="1583" width="14.140625" style="360" customWidth="1"/>
    <col min="1584" max="1584" width="11.28515625" style="360" customWidth="1"/>
    <col min="1585" max="1585" width="13.42578125" style="360" customWidth="1"/>
    <col min="1586" max="1586" width="12.42578125" style="360" customWidth="1"/>
    <col min="1587" max="1587" width="35.85546875" style="360" customWidth="1"/>
    <col min="1588" max="1588" width="43" style="360" customWidth="1"/>
    <col min="1589" max="1589" width="49.85546875" style="360" customWidth="1"/>
    <col min="1590" max="1592" width="10" style="360" customWidth="1"/>
    <col min="1593" max="1593" width="39.140625" style="360" customWidth="1"/>
    <col min="1594" max="1594" width="37.28515625" style="360" customWidth="1"/>
    <col min="1595" max="1595" width="31.42578125" style="360" customWidth="1"/>
    <col min="1596" max="1596" width="37" style="360" customWidth="1"/>
    <col min="1597" max="1597" width="31.42578125" style="360" customWidth="1"/>
    <col min="1598" max="1598" width="10" style="360" customWidth="1"/>
    <col min="1599" max="1792" width="15.140625" style="360"/>
    <col min="1793" max="1793" width="40.140625" style="360" customWidth="1"/>
    <col min="1794" max="1794" width="25.140625" style="360" customWidth="1"/>
    <col min="1795" max="1795" width="28.140625" style="360" customWidth="1"/>
    <col min="1796" max="1796" width="42.85546875" style="360" customWidth="1"/>
    <col min="1797" max="1797" width="23.7109375" style="360" customWidth="1"/>
    <col min="1798" max="1798" width="25.7109375" style="360" customWidth="1"/>
    <col min="1799" max="1799" width="66.42578125" style="360" bestFit="1" customWidth="1"/>
    <col min="1800" max="1802" width="17.42578125" style="360" customWidth="1"/>
    <col min="1803" max="1803" width="31.28515625" style="360" customWidth="1"/>
    <col min="1804" max="1804" width="27.28515625" style="360" customWidth="1"/>
    <col min="1805" max="1805" width="39.28515625" style="360" customWidth="1"/>
    <col min="1806" max="1806" width="27.28515625" style="360" customWidth="1"/>
    <col min="1807" max="1807" width="70.140625" style="360" customWidth="1"/>
    <col min="1808" max="1808" width="31.42578125" style="360" customWidth="1"/>
    <col min="1809" max="1809" width="21.140625" style="360" customWidth="1"/>
    <col min="1810" max="1810" width="19.140625" style="360" customWidth="1"/>
    <col min="1811" max="1811" width="23.85546875" style="360" customWidth="1"/>
    <col min="1812" max="1812" width="19.140625" style="360" customWidth="1"/>
    <col min="1813" max="1813" width="29.42578125" style="360" customWidth="1"/>
    <col min="1814" max="1814" width="38.28515625" style="360" customWidth="1"/>
    <col min="1815" max="1815" width="27" style="360" customWidth="1"/>
    <col min="1816" max="1816" width="24.42578125" style="360" customWidth="1"/>
    <col min="1817" max="1817" width="34.28515625" style="360" bestFit="1" customWidth="1"/>
    <col min="1818" max="1829" width="0" style="360" hidden="1" customWidth="1"/>
    <col min="1830" max="1830" width="24" style="360" customWidth="1"/>
    <col min="1831" max="1835" width="12.42578125" style="360" customWidth="1"/>
    <col min="1836" max="1836" width="7.28515625" style="360" customWidth="1"/>
    <col min="1837" max="1837" width="7.140625" style="360" customWidth="1"/>
    <col min="1838" max="1838" width="10.28515625" style="360" customWidth="1"/>
    <col min="1839" max="1839" width="14.140625" style="360" customWidth="1"/>
    <col min="1840" max="1840" width="11.28515625" style="360" customWidth="1"/>
    <col min="1841" max="1841" width="13.42578125" style="360" customWidth="1"/>
    <col min="1842" max="1842" width="12.42578125" style="360" customWidth="1"/>
    <col min="1843" max="1843" width="35.85546875" style="360" customWidth="1"/>
    <col min="1844" max="1844" width="43" style="360" customWidth="1"/>
    <col min="1845" max="1845" width="49.85546875" style="360" customWidth="1"/>
    <col min="1846" max="1848" width="10" style="360" customWidth="1"/>
    <col min="1849" max="1849" width="39.140625" style="360" customWidth="1"/>
    <col min="1850" max="1850" width="37.28515625" style="360" customWidth="1"/>
    <col min="1851" max="1851" width="31.42578125" style="360" customWidth="1"/>
    <col min="1852" max="1852" width="37" style="360" customWidth="1"/>
    <col min="1853" max="1853" width="31.42578125" style="360" customWidth="1"/>
    <col min="1854" max="1854" width="10" style="360" customWidth="1"/>
    <col min="1855" max="2048" width="15.140625" style="360"/>
    <col min="2049" max="2049" width="40.140625" style="360" customWidth="1"/>
    <col min="2050" max="2050" width="25.140625" style="360" customWidth="1"/>
    <col min="2051" max="2051" width="28.140625" style="360" customWidth="1"/>
    <col min="2052" max="2052" width="42.85546875" style="360" customWidth="1"/>
    <col min="2053" max="2053" width="23.7109375" style="360" customWidth="1"/>
    <col min="2054" max="2054" width="25.7109375" style="360" customWidth="1"/>
    <col min="2055" max="2055" width="66.42578125" style="360" bestFit="1" customWidth="1"/>
    <col min="2056" max="2058" width="17.42578125" style="360" customWidth="1"/>
    <col min="2059" max="2059" width="31.28515625" style="360" customWidth="1"/>
    <col min="2060" max="2060" width="27.28515625" style="360" customWidth="1"/>
    <col min="2061" max="2061" width="39.28515625" style="360" customWidth="1"/>
    <col min="2062" max="2062" width="27.28515625" style="360" customWidth="1"/>
    <col min="2063" max="2063" width="70.140625" style="360" customWidth="1"/>
    <col min="2064" max="2064" width="31.42578125" style="360" customWidth="1"/>
    <col min="2065" max="2065" width="21.140625" style="360" customWidth="1"/>
    <col min="2066" max="2066" width="19.140625" style="360" customWidth="1"/>
    <col min="2067" max="2067" width="23.85546875" style="360" customWidth="1"/>
    <col min="2068" max="2068" width="19.140625" style="360" customWidth="1"/>
    <col min="2069" max="2069" width="29.42578125" style="360" customWidth="1"/>
    <col min="2070" max="2070" width="38.28515625" style="360" customWidth="1"/>
    <col min="2071" max="2071" width="27" style="360" customWidth="1"/>
    <col min="2072" max="2072" width="24.42578125" style="360" customWidth="1"/>
    <col min="2073" max="2073" width="34.28515625" style="360" bestFit="1" customWidth="1"/>
    <col min="2074" max="2085" width="0" style="360" hidden="1" customWidth="1"/>
    <col min="2086" max="2086" width="24" style="360" customWidth="1"/>
    <col min="2087" max="2091" width="12.42578125" style="360" customWidth="1"/>
    <col min="2092" max="2092" width="7.28515625" style="360" customWidth="1"/>
    <col min="2093" max="2093" width="7.140625" style="360" customWidth="1"/>
    <col min="2094" max="2094" width="10.28515625" style="360" customWidth="1"/>
    <col min="2095" max="2095" width="14.140625" style="360" customWidth="1"/>
    <col min="2096" max="2096" width="11.28515625" style="360" customWidth="1"/>
    <col min="2097" max="2097" width="13.42578125" style="360" customWidth="1"/>
    <col min="2098" max="2098" width="12.42578125" style="360" customWidth="1"/>
    <col min="2099" max="2099" width="35.85546875" style="360" customWidth="1"/>
    <col min="2100" max="2100" width="43" style="360" customWidth="1"/>
    <col min="2101" max="2101" width="49.85546875" style="360" customWidth="1"/>
    <col min="2102" max="2104" width="10" style="360" customWidth="1"/>
    <col min="2105" max="2105" width="39.140625" style="360" customWidth="1"/>
    <col min="2106" max="2106" width="37.28515625" style="360" customWidth="1"/>
    <col min="2107" max="2107" width="31.42578125" style="360" customWidth="1"/>
    <col min="2108" max="2108" width="37" style="360" customWidth="1"/>
    <col min="2109" max="2109" width="31.42578125" style="360" customWidth="1"/>
    <col min="2110" max="2110" width="10" style="360" customWidth="1"/>
    <col min="2111" max="2304" width="15.140625" style="360"/>
    <col min="2305" max="2305" width="40.140625" style="360" customWidth="1"/>
    <col min="2306" max="2306" width="25.140625" style="360" customWidth="1"/>
    <col min="2307" max="2307" width="28.140625" style="360" customWidth="1"/>
    <col min="2308" max="2308" width="42.85546875" style="360" customWidth="1"/>
    <col min="2309" max="2309" width="23.7109375" style="360" customWidth="1"/>
    <col min="2310" max="2310" width="25.7109375" style="360" customWidth="1"/>
    <col min="2311" max="2311" width="66.42578125" style="360" bestFit="1" customWidth="1"/>
    <col min="2312" max="2314" width="17.42578125" style="360" customWidth="1"/>
    <col min="2315" max="2315" width="31.28515625" style="360" customWidth="1"/>
    <col min="2316" max="2316" width="27.28515625" style="360" customWidth="1"/>
    <col min="2317" max="2317" width="39.28515625" style="360" customWidth="1"/>
    <col min="2318" max="2318" width="27.28515625" style="360" customWidth="1"/>
    <col min="2319" max="2319" width="70.140625" style="360" customWidth="1"/>
    <col min="2320" max="2320" width="31.42578125" style="360" customWidth="1"/>
    <col min="2321" max="2321" width="21.140625" style="360" customWidth="1"/>
    <col min="2322" max="2322" width="19.140625" style="360" customWidth="1"/>
    <col min="2323" max="2323" width="23.85546875" style="360" customWidth="1"/>
    <col min="2324" max="2324" width="19.140625" style="360" customWidth="1"/>
    <col min="2325" max="2325" width="29.42578125" style="360" customWidth="1"/>
    <col min="2326" max="2326" width="38.28515625" style="360" customWidth="1"/>
    <col min="2327" max="2327" width="27" style="360" customWidth="1"/>
    <col min="2328" max="2328" width="24.42578125" style="360" customWidth="1"/>
    <col min="2329" max="2329" width="34.28515625" style="360" bestFit="1" customWidth="1"/>
    <col min="2330" max="2341" width="0" style="360" hidden="1" customWidth="1"/>
    <col min="2342" max="2342" width="24" style="360" customWidth="1"/>
    <col min="2343" max="2347" width="12.42578125" style="360" customWidth="1"/>
    <col min="2348" max="2348" width="7.28515625" style="360" customWidth="1"/>
    <col min="2349" max="2349" width="7.140625" style="360" customWidth="1"/>
    <col min="2350" max="2350" width="10.28515625" style="360" customWidth="1"/>
    <col min="2351" max="2351" width="14.140625" style="360" customWidth="1"/>
    <col min="2352" max="2352" width="11.28515625" style="360" customWidth="1"/>
    <col min="2353" max="2353" width="13.42578125" style="360" customWidth="1"/>
    <col min="2354" max="2354" width="12.42578125" style="360" customWidth="1"/>
    <col min="2355" max="2355" width="35.85546875" style="360" customWidth="1"/>
    <col min="2356" max="2356" width="43" style="360" customWidth="1"/>
    <col min="2357" max="2357" width="49.85546875" style="360" customWidth="1"/>
    <col min="2358" max="2360" width="10" style="360" customWidth="1"/>
    <col min="2361" max="2361" width="39.140625" style="360" customWidth="1"/>
    <col min="2362" max="2362" width="37.28515625" style="360" customWidth="1"/>
    <col min="2363" max="2363" width="31.42578125" style="360" customWidth="1"/>
    <col min="2364" max="2364" width="37" style="360" customWidth="1"/>
    <col min="2365" max="2365" width="31.42578125" style="360" customWidth="1"/>
    <col min="2366" max="2366" width="10" style="360" customWidth="1"/>
    <col min="2367" max="2560" width="15.140625" style="360"/>
    <col min="2561" max="2561" width="40.140625" style="360" customWidth="1"/>
    <col min="2562" max="2562" width="25.140625" style="360" customWidth="1"/>
    <col min="2563" max="2563" width="28.140625" style="360" customWidth="1"/>
    <col min="2564" max="2564" width="42.85546875" style="360" customWidth="1"/>
    <col min="2565" max="2565" width="23.7109375" style="360" customWidth="1"/>
    <col min="2566" max="2566" width="25.7109375" style="360" customWidth="1"/>
    <col min="2567" max="2567" width="66.42578125" style="360" bestFit="1" customWidth="1"/>
    <col min="2568" max="2570" width="17.42578125" style="360" customWidth="1"/>
    <col min="2571" max="2571" width="31.28515625" style="360" customWidth="1"/>
    <col min="2572" max="2572" width="27.28515625" style="360" customWidth="1"/>
    <col min="2573" max="2573" width="39.28515625" style="360" customWidth="1"/>
    <col min="2574" max="2574" width="27.28515625" style="360" customWidth="1"/>
    <col min="2575" max="2575" width="70.140625" style="360" customWidth="1"/>
    <col min="2576" max="2576" width="31.42578125" style="360" customWidth="1"/>
    <col min="2577" max="2577" width="21.140625" style="360" customWidth="1"/>
    <col min="2578" max="2578" width="19.140625" style="360" customWidth="1"/>
    <col min="2579" max="2579" width="23.85546875" style="360" customWidth="1"/>
    <col min="2580" max="2580" width="19.140625" style="360" customWidth="1"/>
    <col min="2581" max="2581" width="29.42578125" style="360" customWidth="1"/>
    <col min="2582" max="2582" width="38.28515625" style="360" customWidth="1"/>
    <col min="2583" max="2583" width="27" style="360" customWidth="1"/>
    <col min="2584" max="2584" width="24.42578125" style="360" customWidth="1"/>
    <col min="2585" max="2585" width="34.28515625" style="360" bestFit="1" customWidth="1"/>
    <col min="2586" max="2597" width="0" style="360" hidden="1" customWidth="1"/>
    <col min="2598" max="2598" width="24" style="360" customWidth="1"/>
    <col min="2599" max="2603" width="12.42578125" style="360" customWidth="1"/>
    <col min="2604" max="2604" width="7.28515625" style="360" customWidth="1"/>
    <col min="2605" max="2605" width="7.140625" style="360" customWidth="1"/>
    <col min="2606" max="2606" width="10.28515625" style="360" customWidth="1"/>
    <col min="2607" max="2607" width="14.140625" style="360" customWidth="1"/>
    <col min="2608" max="2608" width="11.28515625" style="360" customWidth="1"/>
    <col min="2609" max="2609" width="13.42578125" style="360" customWidth="1"/>
    <col min="2610" max="2610" width="12.42578125" style="360" customWidth="1"/>
    <col min="2611" max="2611" width="35.85546875" style="360" customWidth="1"/>
    <col min="2612" max="2612" width="43" style="360" customWidth="1"/>
    <col min="2613" max="2613" width="49.85546875" style="360" customWidth="1"/>
    <col min="2614" max="2616" width="10" style="360" customWidth="1"/>
    <col min="2617" max="2617" width="39.140625" style="360" customWidth="1"/>
    <col min="2618" max="2618" width="37.28515625" style="360" customWidth="1"/>
    <col min="2619" max="2619" width="31.42578125" style="360" customWidth="1"/>
    <col min="2620" max="2620" width="37" style="360" customWidth="1"/>
    <col min="2621" max="2621" width="31.42578125" style="360" customWidth="1"/>
    <col min="2622" max="2622" width="10" style="360" customWidth="1"/>
    <col min="2623" max="2816" width="15.140625" style="360"/>
    <col min="2817" max="2817" width="40.140625" style="360" customWidth="1"/>
    <col min="2818" max="2818" width="25.140625" style="360" customWidth="1"/>
    <col min="2819" max="2819" width="28.140625" style="360" customWidth="1"/>
    <col min="2820" max="2820" width="42.85546875" style="360" customWidth="1"/>
    <col min="2821" max="2821" width="23.7109375" style="360" customWidth="1"/>
    <col min="2822" max="2822" width="25.7109375" style="360" customWidth="1"/>
    <col min="2823" max="2823" width="66.42578125" style="360" bestFit="1" customWidth="1"/>
    <col min="2824" max="2826" width="17.42578125" style="360" customWidth="1"/>
    <col min="2827" max="2827" width="31.28515625" style="360" customWidth="1"/>
    <col min="2828" max="2828" width="27.28515625" style="360" customWidth="1"/>
    <col min="2829" max="2829" width="39.28515625" style="360" customWidth="1"/>
    <col min="2830" max="2830" width="27.28515625" style="360" customWidth="1"/>
    <col min="2831" max="2831" width="70.140625" style="360" customWidth="1"/>
    <col min="2832" max="2832" width="31.42578125" style="360" customWidth="1"/>
    <col min="2833" max="2833" width="21.140625" style="360" customWidth="1"/>
    <col min="2834" max="2834" width="19.140625" style="360" customWidth="1"/>
    <col min="2835" max="2835" width="23.85546875" style="360" customWidth="1"/>
    <col min="2836" max="2836" width="19.140625" style="360" customWidth="1"/>
    <col min="2837" max="2837" width="29.42578125" style="360" customWidth="1"/>
    <col min="2838" max="2838" width="38.28515625" style="360" customWidth="1"/>
    <col min="2839" max="2839" width="27" style="360" customWidth="1"/>
    <col min="2840" max="2840" width="24.42578125" style="360" customWidth="1"/>
    <col min="2841" max="2841" width="34.28515625" style="360" bestFit="1" customWidth="1"/>
    <col min="2842" max="2853" width="0" style="360" hidden="1" customWidth="1"/>
    <col min="2854" max="2854" width="24" style="360" customWidth="1"/>
    <col min="2855" max="2859" width="12.42578125" style="360" customWidth="1"/>
    <col min="2860" max="2860" width="7.28515625" style="360" customWidth="1"/>
    <col min="2861" max="2861" width="7.140625" style="360" customWidth="1"/>
    <col min="2862" max="2862" width="10.28515625" style="360" customWidth="1"/>
    <col min="2863" max="2863" width="14.140625" style="360" customWidth="1"/>
    <col min="2864" max="2864" width="11.28515625" style="360" customWidth="1"/>
    <col min="2865" max="2865" width="13.42578125" style="360" customWidth="1"/>
    <col min="2866" max="2866" width="12.42578125" style="360" customWidth="1"/>
    <col min="2867" max="2867" width="35.85546875" style="360" customWidth="1"/>
    <col min="2868" max="2868" width="43" style="360" customWidth="1"/>
    <col min="2869" max="2869" width="49.85546875" style="360" customWidth="1"/>
    <col min="2870" max="2872" width="10" style="360" customWidth="1"/>
    <col min="2873" max="2873" width="39.140625" style="360" customWidth="1"/>
    <col min="2874" max="2874" width="37.28515625" style="360" customWidth="1"/>
    <col min="2875" max="2875" width="31.42578125" style="360" customWidth="1"/>
    <col min="2876" max="2876" width="37" style="360" customWidth="1"/>
    <col min="2877" max="2877" width="31.42578125" style="360" customWidth="1"/>
    <col min="2878" max="2878" width="10" style="360" customWidth="1"/>
    <col min="2879" max="3072" width="15.140625" style="360"/>
    <col min="3073" max="3073" width="40.140625" style="360" customWidth="1"/>
    <col min="3074" max="3074" width="25.140625" style="360" customWidth="1"/>
    <col min="3075" max="3075" width="28.140625" style="360" customWidth="1"/>
    <col min="3076" max="3076" width="42.85546875" style="360" customWidth="1"/>
    <col min="3077" max="3077" width="23.7109375" style="360" customWidth="1"/>
    <col min="3078" max="3078" width="25.7109375" style="360" customWidth="1"/>
    <col min="3079" max="3079" width="66.42578125" style="360" bestFit="1" customWidth="1"/>
    <col min="3080" max="3082" width="17.42578125" style="360" customWidth="1"/>
    <col min="3083" max="3083" width="31.28515625" style="360" customWidth="1"/>
    <col min="3084" max="3084" width="27.28515625" style="360" customWidth="1"/>
    <col min="3085" max="3085" width="39.28515625" style="360" customWidth="1"/>
    <col min="3086" max="3086" width="27.28515625" style="360" customWidth="1"/>
    <col min="3087" max="3087" width="70.140625" style="360" customWidth="1"/>
    <col min="3088" max="3088" width="31.42578125" style="360" customWidth="1"/>
    <col min="3089" max="3089" width="21.140625" style="360" customWidth="1"/>
    <col min="3090" max="3090" width="19.140625" style="360" customWidth="1"/>
    <col min="3091" max="3091" width="23.85546875" style="360" customWidth="1"/>
    <col min="3092" max="3092" width="19.140625" style="360" customWidth="1"/>
    <col min="3093" max="3093" width="29.42578125" style="360" customWidth="1"/>
    <col min="3094" max="3094" width="38.28515625" style="360" customWidth="1"/>
    <col min="3095" max="3095" width="27" style="360" customWidth="1"/>
    <col min="3096" max="3096" width="24.42578125" style="360" customWidth="1"/>
    <col min="3097" max="3097" width="34.28515625" style="360" bestFit="1" customWidth="1"/>
    <col min="3098" max="3109" width="0" style="360" hidden="1" customWidth="1"/>
    <col min="3110" max="3110" width="24" style="360" customWidth="1"/>
    <col min="3111" max="3115" width="12.42578125" style="360" customWidth="1"/>
    <col min="3116" max="3116" width="7.28515625" style="360" customWidth="1"/>
    <col min="3117" max="3117" width="7.140625" style="360" customWidth="1"/>
    <col min="3118" max="3118" width="10.28515625" style="360" customWidth="1"/>
    <col min="3119" max="3119" width="14.140625" style="360" customWidth="1"/>
    <col min="3120" max="3120" width="11.28515625" style="360" customWidth="1"/>
    <col min="3121" max="3121" width="13.42578125" style="360" customWidth="1"/>
    <col min="3122" max="3122" width="12.42578125" style="360" customWidth="1"/>
    <col min="3123" max="3123" width="35.85546875" style="360" customWidth="1"/>
    <col min="3124" max="3124" width="43" style="360" customWidth="1"/>
    <col min="3125" max="3125" width="49.85546875" style="360" customWidth="1"/>
    <col min="3126" max="3128" width="10" style="360" customWidth="1"/>
    <col min="3129" max="3129" width="39.140625" style="360" customWidth="1"/>
    <col min="3130" max="3130" width="37.28515625" style="360" customWidth="1"/>
    <col min="3131" max="3131" width="31.42578125" style="360" customWidth="1"/>
    <col min="3132" max="3132" width="37" style="360" customWidth="1"/>
    <col min="3133" max="3133" width="31.42578125" style="360" customWidth="1"/>
    <col min="3134" max="3134" width="10" style="360" customWidth="1"/>
    <col min="3135" max="3328" width="15.140625" style="360"/>
    <col min="3329" max="3329" width="40.140625" style="360" customWidth="1"/>
    <col min="3330" max="3330" width="25.140625" style="360" customWidth="1"/>
    <col min="3331" max="3331" width="28.140625" style="360" customWidth="1"/>
    <col min="3332" max="3332" width="42.85546875" style="360" customWidth="1"/>
    <col min="3333" max="3333" width="23.7109375" style="360" customWidth="1"/>
    <col min="3334" max="3334" width="25.7109375" style="360" customWidth="1"/>
    <col min="3335" max="3335" width="66.42578125" style="360" bestFit="1" customWidth="1"/>
    <col min="3336" max="3338" width="17.42578125" style="360" customWidth="1"/>
    <col min="3339" max="3339" width="31.28515625" style="360" customWidth="1"/>
    <col min="3340" max="3340" width="27.28515625" style="360" customWidth="1"/>
    <col min="3341" max="3341" width="39.28515625" style="360" customWidth="1"/>
    <col min="3342" max="3342" width="27.28515625" style="360" customWidth="1"/>
    <col min="3343" max="3343" width="70.140625" style="360" customWidth="1"/>
    <col min="3344" max="3344" width="31.42578125" style="360" customWidth="1"/>
    <col min="3345" max="3345" width="21.140625" style="360" customWidth="1"/>
    <col min="3346" max="3346" width="19.140625" style="360" customWidth="1"/>
    <col min="3347" max="3347" width="23.85546875" style="360" customWidth="1"/>
    <col min="3348" max="3348" width="19.140625" style="360" customWidth="1"/>
    <col min="3349" max="3349" width="29.42578125" style="360" customWidth="1"/>
    <col min="3350" max="3350" width="38.28515625" style="360" customWidth="1"/>
    <col min="3351" max="3351" width="27" style="360" customWidth="1"/>
    <col min="3352" max="3352" width="24.42578125" style="360" customWidth="1"/>
    <col min="3353" max="3353" width="34.28515625" style="360" bestFit="1" customWidth="1"/>
    <col min="3354" max="3365" width="0" style="360" hidden="1" customWidth="1"/>
    <col min="3366" max="3366" width="24" style="360" customWidth="1"/>
    <col min="3367" max="3371" width="12.42578125" style="360" customWidth="1"/>
    <col min="3372" max="3372" width="7.28515625" style="360" customWidth="1"/>
    <col min="3373" max="3373" width="7.140625" style="360" customWidth="1"/>
    <col min="3374" max="3374" width="10.28515625" style="360" customWidth="1"/>
    <col min="3375" max="3375" width="14.140625" style="360" customWidth="1"/>
    <col min="3376" max="3376" width="11.28515625" style="360" customWidth="1"/>
    <col min="3377" max="3377" width="13.42578125" style="360" customWidth="1"/>
    <col min="3378" max="3378" width="12.42578125" style="360" customWidth="1"/>
    <col min="3379" max="3379" width="35.85546875" style="360" customWidth="1"/>
    <col min="3380" max="3380" width="43" style="360" customWidth="1"/>
    <col min="3381" max="3381" width="49.85546875" style="360" customWidth="1"/>
    <col min="3382" max="3384" width="10" style="360" customWidth="1"/>
    <col min="3385" max="3385" width="39.140625" style="360" customWidth="1"/>
    <col min="3386" max="3386" width="37.28515625" style="360" customWidth="1"/>
    <col min="3387" max="3387" width="31.42578125" style="360" customWidth="1"/>
    <col min="3388" max="3388" width="37" style="360" customWidth="1"/>
    <col min="3389" max="3389" width="31.42578125" style="360" customWidth="1"/>
    <col min="3390" max="3390" width="10" style="360" customWidth="1"/>
    <col min="3391" max="3584" width="15.140625" style="360"/>
    <col min="3585" max="3585" width="40.140625" style="360" customWidth="1"/>
    <col min="3586" max="3586" width="25.140625" style="360" customWidth="1"/>
    <col min="3587" max="3587" width="28.140625" style="360" customWidth="1"/>
    <col min="3588" max="3588" width="42.85546875" style="360" customWidth="1"/>
    <col min="3589" max="3589" width="23.7109375" style="360" customWidth="1"/>
    <col min="3590" max="3590" width="25.7109375" style="360" customWidth="1"/>
    <col min="3591" max="3591" width="66.42578125" style="360" bestFit="1" customWidth="1"/>
    <col min="3592" max="3594" width="17.42578125" style="360" customWidth="1"/>
    <col min="3595" max="3595" width="31.28515625" style="360" customWidth="1"/>
    <col min="3596" max="3596" width="27.28515625" style="360" customWidth="1"/>
    <col min="3597" max="3597" width="39.28515625" style="360" customWidth="1"/>
    <col min="3598" max="3598" width="27.28515625" style="360" customWidth="1"/>
    <col min="3599" max="3599" width="70.140625" style="360" customWidth="1"/>
    <col min="3600" max="3600" width="31.42578125" style="360" customWidth="1"/>
    <col min="3601" max="3601" width="21.140625" style="360" customWidth="1"/>
    <col min="3602" max="3602" width="19.140625" style="360" customWidth="1"/>
    <col min="3603" max="3603" width="23.85546875" style="360" customWidth="1"/>
    <col min="3604" max="3604" width="19.140625" style="360" customWidth="1"/>
    <col min="3605" max="3605" width="29.42578125" style="360" customWidth="1"/>
    <col min="3606" max="3606" width="38.28515625" style="360" customWidth="1"/>
    <col min="3607" max="3607" width="27" style="360" customWidth="1"/>
    <col min="3608" max="3608" width="24.42578125" style="360" customWidth="1"/>
    <col min="3609" max="3609" width="34.28515625" style="360" bestFit="1" customWidth="1"/>
    <col min="3610" max="3621" width="0" style="360" hidden="1" customWidth="1"/>
    <col min="3622" max="3622" width="24" style="360" customWidth="1"/>
    <col min="3623" max="3627" width="12.42578125" style="360" customWidth="1"/>
    <col min="3628" max="3628" width="7.28515625" style="360" customWidth="1"/>
    <col min="3629" max="3629" width="7.140625" style="360" customWidth="1"/>
    <col min="3630" max="3630" width="10.28515625" style="360" customWidth="1"/>
    <col min="3631" max="3631" width="14.140625" style="360" customWidth="1"/>
    <col min="3632" max="3632" width="11.28515625" style="360" customWidth="1"/>
    <col min="3633" max="3633" width="13.42578125" style="360" customWidth="1"/>
    <col min="3634" max="3634" width="12.42578125" style="360" customWidth="1"/>
    <col min="3635" max="3635" width="35.85546875" style="360" customWidth="1"/>
    <col min="3636" max="3636" width="43" style="360" customWidth="1"/>
    <col min="3637" max="3637" width="49.85546875" style="360" customWidth="1"/>
    <col min="3638" max="3640" width="10" style="360" customWidth="1"/>
    <col min="3641" max="3641" width="39.140625" style="360" customWidth="1"/>
    <col min="3642" max="3642" width="37.28515625" style="360" customWidth="1"/>
    <col min="3643" max="3643" width="31.42578125" style="360" customWidth="1"/>
    <col min="3644" max="3644" width="37" style="360" customWidth="1"/>
    <col min="3645" max="3645" width="31.42578125" style="360" customWidth="1"/>
    <col min="3646" max="3646" width="10" style="360" customWidth="1"/>
    <col min="3647" max="3840" width="15.140625" style="360"/>
    <col min="3841" max="3841" width="40.140625" style="360" customWidth="1"/>
    <col min="3842" max="3842" width="25.140625" style="360" customWidth="1"/>
    <col min="3843" max="3843" width="28.140625" style="360" customWidth="1"/>
    <col min="3844" max="3844" width="42.85546875" style="360" customWidth="1"/>
    <col min="3845" max="3845" width="23.7109375" style="360" customWidth="1"/>
    <col min="3846" max="3846" width="25.7109375" style="360" customWidth="1"/>
    <col min="3847" max="3847" width="66.42578125" style="360" bestFit="1" customWidth="1"/>
    <col min="3848" max="3850" width="17.42578125" style="360" customWidth="1"/>
    <col min="3851" max="3851" width="31.28515625" style="360" customWidth="1"/>
    <col min="3852" max="3852" width="27.28515625" style="360" customWidth="1"/>
    <col min="3853" max="3853" width="39.28515625" style="360" customWidth="1"/>
    <col min="3854" max="3854" width="27.28515625" style="360" customWidth="1"/>
    <col min="3855" max="3855" width="70.140625" style="360" customWidth="1"/>
    <col min="3856" max="3856" width="31.42578125" style="360" customWidth="1"/>
    <col min="3857" max="3857" width="21.140625" style="360" customWidth="1"/>
    <col min="3858" max="3858" width="19.140625" style="360" customWidth="1"/>
    <col min="3859" max="3859" width="23.85546875" style="360" customWidth="1"/>
    <col min="3860" max="3860" width="19.140625" style="360" customWidth="1"/>
    <col min="3861" max="3861" width="29.42578125" style="360" customWidth="1"/>
    <col min="3862" max="3862" width="38.28515625" style="360" customWidth="1"/>
    <col min="3863" max="3863" width="27" style="360" customWidth="1"/>
    <col min="3864" max="3864" width="24.42578125" style="360" customWidth="1"/>
    <col min="3865" max="3865" width="34.28515625" style="360" bestFit="1" customWidth="1"/>
    <col min="3866" max="3877" width="0" style="360" hidden="1" customWidth="1"/>
    <col min="3878" max="3878" width="24" style="360" customWidth="1"/>
    <col min="3879" max="3883" width="12.42578125" style="360" customWidth="1"/>
    <col min="3884" max="3884" width="7.28515625" style="360" customWidth="1"/>
    <col min="3885" max="3885" width="7.140625" style="360" customWidth="1"/>
    <col min="3886" max="3886" width="10.28515625" style="360" customWidth="1"/>
    <col min="3887" max="3887" width="14.140625" style="360" customWidth="1"/>
    <col min="3888" max="3888" width="11.28515625" style="360" customWidth="1"/>
    <col min="3889" max="3889" width="13.42578125" style="360" customWidth="1"/>
    <col min="3890" max="3890" width="12.42578125" style="360" customWidth="1"/>
    <col min="3891" max="3891" width="35.85546875" style="360" customWidth="1"/>
    <col min="3892" max="3892" width="43" style="360" customWidth="1"/>
    <col min="3893" max="3893" width="49.85546875" style="360" customWidth="1"/>
    <col min="3894" max="3896" width="10" style="360" customWidth="1"/>
    <col min="3897" max="3897" width="39.140625" style="360" customWidth="1"/>
    <col min="3898" max="3898" width="37.28515625" style="360" customWidth="1"/>
    <col min="3899" max="3899" width="31.42578125" style="360" customWidth="1"/>
    <col min="3900" max="3900" width="37" style="360" customWidth="1"/>
    <col min="3901" max="3901" width="31.42578125" style="360" customWidth="1"/>
    <col min="3902" max="3902" width="10" style="360" customWidth="1"/>
    <col min="3903" max="4096" width="15.140625" style="360"/>
    <col min="4097" max="4097" width="40.140625" style="360" customWidth="1"/>
    <col min="4098" max="4098" width="25.140625" style="360" customWidth="1"/>
    <col min="4099" max="4099" width="28.140625" style="360" customWidth="1"/>
    <col min="4100" max="4100" width="42.85546875" style="360" customWidth="1"/>
    <col min="4101" max="4101" width="23.7109375" style="360" customWidth="1"/>
    <col min="4102" max="4102" width="25.7109375" style="360" customWidth="1"/>
    <col min="4103" max="4103" width="66.42578125" style="360" bestFit="1" customWidth="1"/>
    <col min="4104" max="4106" width="17.42578125" style="360" customWidth="1"/>
    <col min="4107" max="4107" width="31.28515625" style="360" customWidth="1"/>
    <col min="4108" max="4108" width="27.28515625" style="360" customWidth="1"/>
    <col min="4109" max="4109" width="39.28515625" style="360" customWidth="1"/>
    <col min="4110" max="4110" width="27.28515625" style="360" customWidth="1"/>
    <col min="4111" max="4111" width="70.140625" style="360" customWidth="1"/>
    <col min="4112" max="4112" width="31.42578125" style="360" customWidth="1"/>
    <col min="4113" max="4113" width="21.140625" style="360" customWidth="1"/>
    <col min="4114" max="4114" width="19.140625" style="360" customWidth="1"/>
    <col min="4115" max="4115" width="23.85546875" style="360" customWidth="1"/>
    <col min="4116" max="4116" width="19.140625" style="360" customWidth="1"/>
    <col min="4117" max="4117" width="29.42578125" style="360" customWidth="1"/>
    <col min="4118" max="4118" width="38.28515625" style="360" customWidth="1"/>
    <col min="4119" max="4119" width="27" style="360" customWidth="1"/>
    <col min="4120" max="4120" width="24.42578125" style="360" customWidth="1"/>
    <col min="4121" max="4121" width="34.28515625" style="360" bestFit="1" customWidth="1"/>
    <col min="4122" max="4133" width="0" style="360" hidden="1" customWidth="1"/>
    <col min="4134" max="4134" width="24" style="360" customWidth="1"/>
    <col min="4135" max="4139" width="12.42578125" style="360" customWidth="1"/>
    <col min="4140" max="4140" width="7.28515625" style="360" customWidth="1"/>
    <col min="4141" max="4141" width="7.140625" style="360" customWidth="1"/>
    <col min="4142" max="4142" width="10.28515625" style="360" customWidth="1"/>
    <col min="4143" max="4143" width="14.140625" style="360" customWidth="1"/>
    <col min="4144" max="4144" width="11.28515625" style="360" customWidth="1"/>
    <col min="4145" max="4145" width="13.42578125" style="360" customWidth="1"/>
    <col min="4146" max="4146" width="12.42578125" style="360" customWidth="1"/>
    <col min="4147" max="4147" width="35.85546875" style="360" customWidth="1"/>
    <col min="4148" max="4148" width="43" style="360" customWidth="1"/>
    <col min="4149" max="4149" width="49.85546875" style="360" customWidth="1"/>
    <col min="4150" max="4152" width="10" style="360" customWidth="1"/>
    <col min="4153" max="4153" width="39.140625" style="360" customWidth="1"/>
    <col min="4154" max="4154" width="37.28515625" style="360" customWidth="1"/>
    <col min="4155" max="4155" width="31.42578125" style="360" customWidth="1"/>
    <col min="4156" max="4156" width="37" style="360" customWidth="1"/>
    <col min="4157" max="4157" width="31.42578125" style="360" customWidth="1"/>
    <col min="4158" max="4158" width="10" style="360" customWidth="1"/>
    <col min="4159" max="4352" width="15.140625" style="360"/>
    <col min="4353" max="4353" width="40.140625" style="360" customWidth="1"/>
    <col min="4354" max="4354" width="25.140625" style="360" customWidth="1"/>
    <col min="4355" max="4355" width="28.140625" style="360" customWidth="1"/>
    <col min="4356" max="4356" width="42.85546875" style="360" customWidth="1"/>
    <col min="4357" max="4357" width="23.7109375" style="360" customWidth="1"/>
    <col min="4358" max="4358" width="25.7109375" style="360" customWidth="1"/>
    <col min="4359" max="4359" width="66.42578125" style="360" bestFit="1" customWidth="1"/>
    <col min="4360" max="4362" width="17.42578125" style="360" customWidth="1"/>
    <col min="4363" max="4363" width="31.28515625" style="360" customWidth="1"/>
    <col min="4364" max="4364" width="27.28515625" style="360" customWidth="1"/>
    <col min="4365" max="4365" width="39.28515625" style="360" customWidth="1"/>
    <col min="4366" max="4366" width="27.28515625" style="360" customWidth="1"/>
    <col min="4367" max="4367" width="70.140625" style="360" customWidth="1"/>
    <col min="4368" max="4368" width="31.42578125" style="360" customWidth="1"/>
    <col min="4369" max="4369" width="21.140625" style="360" customWidth="1"/>
    <col min="4370" max="4370" width="19.140625" style="360" customWidth="1"/>
    <col min="4371" max="4371" width="23.85546875" style="360" customWidth="1"/>
    <col min="4372" max="4372" width="19.140625" style="360" customWidth="1"/>
    <col min="4373" max="4373" width="29.42578125" style="360" customWidth="1"/>
    <col min="4374" max="4374" width="38.28515625" style="360" customWidth="1"/>
    <col min="4375" max="4375" width="27" style="360" customWidth="1"/>
    <col min="4376" max="4376" width="24.42578125" style="360" customWidth="1"/>
    <col min="4377" max="4377" width="34.28515625" style="360" bestFit="1" customWidth="1"/>
    <col min="4378" max="4389" width="0" style="360" hidden="1" customWidth="1"/>
    <col min="4390" max="4390" width="24" style="360" customWidth="1"/>
    <col min="4391" max="4395" width="12.42578125" style="360" customWidth="1"/>
    <col min="4396" max="4396" width="7.28515625" style="360" customWidth="1"/>
    <col min="4397" max="4397" width="7.140625" style="360" customWidth="1"/>
    <col min="4398" max="4398" width="10.28515625" style="360" customWidth="1"/>
    <col min="4399" max="4399" width="14.140625" style="360" customWidth="1"/>
    <col min="4400" max="4400" width="11.28515625" style="360" customWidth="1"/>
    <col min="4401" max="4401" width="13.42578125" style="360" customWidth="1"/>
    <col min="4402" max="4402" width="12.42578125" style="360" customWidth="1"/>
    <col min="4403" max="4403" width="35.85546875" style="360" customWidth="1"/>
    <col min="4404" max="4404" width="43" style="360" customWidth="1"/>
    <col min="4405" max="4405" width="49.85546875" style="360" customWidth="1"/>
    <col min="4406" max="4408" width="10" style="360" customWidth="1"/>
    <col min="4409" max="4409" width="39.140625" style="360" customWidth="1"/>
    <col min="4410" max="4410" width="37.28515625" style="360" customWidth="1"/>
    <col min="4411" max="4411" width="31.42578125" style="360" customWidth="1"/>
    <col min="4412" max="4412" width="37" style="360" customWidth="1"/>
    <col min="4413" max="4413" width="31.42578125" style="360" customWidth="1"/>
    <col min="4414" max="4414" width="10" style="360" customWidth="1"/>
    <col min="4415" max="4608" width="15.140625" style="360"/>
    <col min="4609" max="4609" width="40.140625" style="360" customWidth="1"/>
    <col min="4610" max="4610" width="25.140625" style="360" customWidth="1"/>
    <col min="4611" max="4611" width="28.140625" style="360" customWidth="1"/>
    <col min="4612" max="4612" width="42.85546875" style="360" customWidth="1"/>
    <col min="4613" max="4613" width="23.7109375" style="360" customWidth="1"/>
    <col min="4614" max="4614" width="25.7109375" style="360" customWidth="1"/>
    <col min="4615" max="4615" width="66.42578125" style="360" bestFit="1" customWidth="1"/>
    <col min="4616" max="4618" width="17.42578125" style="360" customWidth="1"/>
    <col min="4619" max="4619" width="31.28515625" style="360" customWidth="1"/>
    <col min="4620" max="4620" width="27.28515625" style="360" customWidth="1"/>
    <col min="4621" max="4621" width="39.28515625" style="360" customWidth="1"/>
    <col min="4622" max="4622" width="27.28515625" style="360" customWidth="1"/>
    <col min="4623" max="4623" width="70.140625" style="360" customWidth="1"/>
    <col min="4624" max="4624" width="31.42578125" style="360" customWidth="1"/>
    <col min="4625" max="4625" width="21.140625" style="360" customWidth="1"/>
    <col min="4626" max="4626" width="19.140625" style="360" customWidth="1"/>
    <col min="4627" max="4627" width="23.85546875" style="360" customWidth="1"/>
    <col min="4628" max="4628" width="19.140625" style="360" customWidth="1"/>
    <col min="4629" max="4629" width="29.42578125" style="360" customWidth="1"/>
    <col min="4630" max="4630" width="38.28515625" style="360" customWidth="1"/>
    <col min="4631" max="4631" width="27" style="360" customWidth="1"/>
    <col min="4632" max="4632" width="24.42578125" style="360" customWidth="1"/>
    <col min="4633" max="4633" width="34.28515625" style="360" bestFit="1" customWidth="1"/>
    <col min="4634" max="4645" width="0" style="360" hidden="1" customWidth="1"/>
    <col min="4646" max="4646" width="24" style="360" customWidth="1"/>
    <col min="4647" max="4651" width="12.42578125" style="360" customWidth="1"/>
    <col min="4652" max="4652" width="7.28515625" style="360" customWidth="1"/>
    <col min="4653" max="4653" width="7.140625" style="360" customWidth="1"/>
    <col min="4654" max="4654" width="10.28515625" style="360" customWidth="1"/>
    <col min="4655" max="4655" width="14.140625" style="360" customWidth="1"/>
    <col min="4656" max="4656" width="11.28515625" style="360" customWidth="1"/>
    <col min="4657" max="4657" width="13.42578125" style="360" customWidth="1"/>
    <col min="4658" max="4658" width="12.42578125" style="360" customWidth="1"/>
    <col min="4659" max="4659" width="35.85546875" style="360" customWidth="1"/>
    <col min="4660" max="4660" width="43" style="360" customWidth="1"/>
    <col min="4661" max="4661" width="49.85546875" style="360" customWidth="1"/>
    <col min="4662" max="4664" width="10" style="360" customWidth="1"/>
    <col min="4665" max="4665" width="39.140625" style="360" customWidth="1"/>
    <col min="4666" max="4666" width="37.28515625" style="360" customWidth="1"/>
    <col min="4667" max="4667" width="31.42578125" style="360" customWidth="1"/>
    <col min="4668" max="4668" width="37" style="360" customWidth="1"/>
    <col min="4669" max="4669" width="31.42578125" style="360" customWidth="1"/>
    <col min="4670" max="4670" width="10" style="360" customWidth="1"/>
    <col min="4671" max="4864" width="15.140625" style="360"/>
    <col min="4865" max="4865" width="40.140625" style="360" customWidth="1"/>
    <col min="4866" max="4866" width="25.140625" style="360" customWidth="1"/>
    <col min="4867" max="4867" width="28.140625" style="360" customWidth="1"/>
    <col min="4868" max="4868" width="42.85546875" style="360" customWidth="1"/>
    <col min="4869" max="4869" width="23.7109375" style="360" customWidth="1"/>
    <col min="4870" max="4870" width="25.7109375" style="360" customWidth="1"/>
    <col min="4871" max="4871" width="66.42578125" style="360" bestFit="1" customWidth="1"/>
    <col min="4872" max="4874" width="17.42578125" style="360" customWidth="1"/>
    <col min="4875" max="4875" width="31.28515625" style="360" customWidth="1"/>
    <col min="4876" max="4876" width="27.28515625" style="360" customWidth="1"/>
    <col min="4877" max="4877" width="39.28515625" style="360" customWidth="1"/>
    <col min="4878" max="4878" width="27.28515625" style="360" customWidth="1"/>
    <col min="4879" max="4879" width="70.140625" style="360" customWidth="1"/>
    <col min="4880" max="4880" width="31.42578125" style="360" customWidth="1"/>
    <col min="4881" max="4881" width="21.140625" style="360" customWidth="1"/>
    <col min="4882" max="4882" width="19.140625" style="360" customWidth="1"/>
    <col min="4883" max="4883" width="23.85546875" style="360" customWidth="1"/>
    <col min="4884" max="4884" width="19.140625" style="360" customWidth="1"/>
    <col min="4885" max="4885" width="29.42578125" style="360" customWidth="1"/>
    <col min="4886" max="4886" width="38.28515625" style="360" customWidth="1"/>
    <col min="4887" max="4887" width="27" style="360" customWidth="1"/>
    <col min="4888" max="4888" width="24.42578125" style="360" customWidth="1"/>
    <col min="4889" max="4889" width="34.28515625" style="360" bestFit="1" customWidth="1"/>
    <col min="4890" max="4901" width="0" style="360" hidden="1" customWidth="1"/>
    <col min="4902" max="4902" width="24" style="360" customWidth="1"/>
    <col min="4903" max="4907" width="12.42578125" style="360" customWidth="1"/>
    <col min="4908" max="4908" width="7.28515625" style="360" customWidth="1"/>
    <col min="4909" max="4909" width="7.140625" style="360" customWidth="1"/>
    <col min="4910" max="4910" width="10.28515625" style="360" customWidth="1"/>
    <col min="4911" max="4911" width="14.140625" style="360" customWidth="1"/>
    <col min="4912" max="4912" width="11.28515625" style="360" customWidth="1"/>
    <col min="4913" max="4913" width="13.42578125" style="360" customWidth="1"/>
    <col min="4914" max="4914" width="12.42578125" style="360" customWidth="1"/>
    <col min="4915" max="4915" width="35.85546875" style="360" customWidth="1"/>
    <col min="4916" max="4916" width="43" style="360" customWidth="1"/>
    <col min="4917" max="4917" width="49.85546875" style="360" customWidth="1"/>
    <col min="4918" max="4920" width="10" style="360" customWidth="1"/>
    <col min="4921" max="4921" width="39.140625" style="360" customWidth="1"/>
    <col min="4922" max="4922" width="37.28515625" style="360" customWidth="1"/>
    <col min="4923" max="4923" width="31.42578125" style="360" customWidth="1"/>
    <col min="4924" max="4924" width="37" style="360" customWidth="1"/>
    <col min="4925" max="4925" width="31.42578125" style="360" customWidth="1"/>
    <col min="4926" max="4926" width="10" style="360" customWidth="1"/>
    <col min="4927" max="5120" width="15.140625" style="360"/>
    <col min="5121" max="5121" width="40.140625" style="360" customWidth="1"/>
    <col min="5122" max="5122" width="25.140625" style="360" customWidth="1"/>
    <col min="5123" max="5123" width="28.140625" style="360" customWidth="1"/>
    <col min="5124" max="5124" width="42.85546875" style="360" customWidth="1"/>
    <col min="5125" max="5125" width="23.7109375" style="360" customWidth="1"/>
    <col min="5126" max="5126" width="25.7109375" style="360" customWidth="1"/>
    <col min="5127" max="5127" width="66.42578125" style="360" bestFit="1" customWidth="1"/>
    <col min="5128" max="5130" width="17.42578125" style="360" customWidth="1"/>
    <col min="5131" max="5131" width="31.28515625" style="360" customWidth="1"/>
    <col min="5132" max="5132" width="27.28515625" style="360" customWidth="1"/>
    <col min="5133" max="5133" width="39.28515625" style="360" customWidth="1"/>
    <col min="5134" max="5134" width="27.28515625" style="360" customWidth="1"/>
    <col min="5135" max="5135" width="70.140625" style="360" customWidth="1"/>
    <col min="5136" max="5136" width="31.42578125" style="360" customWidth="1"/>
    <col min="5137" max="5137" width="21.140625" style="360" customWidth="1"/>
    <col min="5138" max="5138" width="19.140625" style="360" customWidth="1"/>
    <col min="5139" max="5139" width="23.85546875" style="360" customWidth="1"/>
    <col min="5140" max="5140" width="19.140625" style="360" customWidth="1"/>
    <col min="5141" max="5141" width="29.42578125" style="360" customWidth="1"/>
    <col min="5142" max="5142" width="38.28515625" style="360" customWidth="1"/>
    <col min="5143" max="5143" width="27" style="360" customWidth="1"/>
    <col min="5144" max="5144" width="24.42578125" style="360" customWidth="1"/>
    <col min="5145" max="5145" width="34.28515625" style="360" bestFit="1" customWidth="1"/>
    <col min="5146" max="5157" width="0" style="360" hidden="1" customWidth="1"/>
    <col min="5158" max="5158" width="24" style="360" customWidth="1"/>
    <col min="5159" max="5163" width="12.42578125" style="360" customWidth="1"/>
    <col min="5164" max="5164" width="7.28515625" style="360" customWidth="1"/>
    <col min="5165" max="5165" width="7.140625" style="360" customWidth="1"/>
    <col min="5166" max="5166" width="10.28515625" style="360" customWidth="1"/>
    <col min="5167" max="5167" width="14.140625" style="360" customWidth="1"/>
    <col min="5168" max="5168" width="11.28515625" style="360" customWidth="1"/>
    <col min="5169" max="5169" width="13.42578125" style="360" customWidth="1"/>
    <col min="5170" max="5170" width="12.42578125" style="360" customWidth="1"/>
    <col min="5171" max="5171" width="35.85546875" style="360" customWidth="1"/>
    <col min="5172" max="5172" width="43" style="360" customWidth="1"/>
    <col min="5173" max="5173" width="49.85546875" style="360" customWidth="1"/>
    <col min="5174" max="5176" width="10" style="360" customWidth="1"/>
    <col min="5177" max="5177" width="39.140625" style="360" customWidth="1"/>
    <col min="5178" max="5178" width="37.28515625" style="360" customWidth="1"/>
    <col min="5179" max="5179" width="31.42578125" style="360" customWidth="1"/>
    <col min="5180" max="5180" width="37" style="360" customWidth="1"/>
    <col min="5181" max="5181" width="31.42578125" style="360" customWidth="1"/>
    <col min="5182" max="5182" width="10" style="360" customWidth="1"/>
    <col min="5183" max="5376" width="15.140625" style="360"/>
    <col min="5377" max="5377" width="40.140625" style="360" customWidth="1"/>
    <col min="5378" max="5378" width="25.140625" style="360" customWidth="1"/>
    <col min="5379" max="5379" width="28.140625" style="360" customWidth="1"/>
    <col min="5380" max="5380" width="42.85546875" style="360" customWidth="1"/>
    <col min="5381" max="5381" width="23.7109375" style="360" customWidth="1"/>
    <col min="5382" max="5382" width="25.7109375" style="360" customWidth="1"/>
    <col min="5383" max="5383" width="66.42578125" style="360" bestFit="1" customWidth="1"/>
    <col min="5384" max="5386" width="17.42578125" style="360" customWidth="1"/>
    <col min="5387" max="5387" width="31.28515625" style="360" customWidth="1"/>
    <col min="5388" max="5388" width="27.28515625" style="360" customWidth="1"/>
    <col min="5389" max="5389" width="39.28515625" style="360" customWidth="1"/>
    <col min="5390" max="5390" width="27.28515625" style="360" customWidth="1"/>
    <col min="5391" max="5391" width="70.140625" style="360" customWidth="1"/>
    <col min="5392" max="5392" width="31.42578125" style="360" customWidth="1"/>
    <col min="5393" max="5393" width="21.140625" style="360" customWidth="1"/>
    <col min="5394" max="5394" width="19.140625" style="360" customWidth="1"/>
    <col min="5395" max="5395" width="23.85546875" style="360" customWidth="1"/>
    <col min="5396" max="5396" width="19.140625" style="360" customWidth="1"/>
    <col min="5397" max="5397" width="29.42578125" style="360" customWidth="1"/>
    <col min="5398" max="5398" width="38.28515625" style="360" customWidth="1"/>
    <col min="5399" max="5399" width="27" style="360" customWidth="1"/>
    <col min="5400" max="5400" width="24.42578125" style="360" customWidth="1"/>
    <col min="5401" max="5401" width="34.28515625" style="360" bestFit="1" customWidth="1"/>
    <col min="5402" max="5413" width="0" style="360" hidden="1" customWidth="1"/>
    <col min="5414" max="5414" width="24" style="360" customWidth="1"/>
    <col min="5415" max="5419" width="12.42578125" style="360" customWidth="1"/>
    <col min="5420" max="5420" width="7.28515625" style="360" customWidth="1"/>
    <col min="5421" max="5421" width="7.140625" style="360" customWidth="1"/>
    <col min="5422" max="5422" width="10.28515625" style="360" customWidth="1"/>
    <col min="5423" max="5423" width="14.140625" style="360" customWidth="1"/>
    <col min="5424" max="5424" width="11.28515625" style="360" customWidth="1"/>
    <col min="5425" max="5425" width="13.42578125" style="360" customWidth="1"/>
    <col min="5426" max="5426" width="12.42578125" style="360" customWidth="1"/>
    <col min="5427" max="5427" width="35.85546875" style="360" customWidth="1"/>
    <col min="5428" max="5428" width="43" style="360" customWidth="1"/>
    <col min="5429" max="5429" width="49.85546875" style="360" customWidth="1"/>
    <col min="5430" max="5432" width="10" style="360" customWidth="1"/>
    <col min="5433" max="5433" width="39.140625" style="360" customWidth="1"/>
    <col min="5434" max="5434" width="37.28515625" style="360" customWidth="1"/>
    <col min="5435" max="5435" width="31.42578125" style="360" customWidth="1"/>
    <col min="5436" max="5436" width="37" style="360" customWidth="1"/>
    <col min="5437" max="5437" width="31.42578125" style="360" customWidth="1"/>
    <col min="5438" max="5438" width="10" style="360" customWidth="1"/>
    <col min="5439" max="5632" width="15.140625" style="360"/>
    <col min="5633" max="5633" width="40.140625" style="360" customWidth="1"/>
    <col min="5634" max="5634" width="25.140625" style="360" customWidth="1"/>
    <col min="5635" max="5635" width="28.140625" style="360" customWidth="1"/>
    <col min="5636" max="5636" width="42.85546875" style="360" customWidth="1"/>
    <col min="5637" max="5637" width="23.7109375" style="360" customWidth="1"/>
    <col min="5638" max="5638" width="25.7109375" style="360" customWidth="1"/>
    <col min="5639" max="5639" width="66.42578125" style="360" bestFit="1" customWidth="1"/>
    <col min="5640" max="5642" width="17.42578125" style="360" customWidth="1"/>
    <col min="5643" max="5643" width="31.28515625" style="360" customWidth="1"/>
    <col min="5644" max="5644" width="27.28515625" style="360" customWidth="1"/>
    <col min="5645" max="5645" width="39.28515625" style="360" customWidth="1"/>
    <col min="5646" max="5646" width="27.28515625" style="360" customWidth="1"/>
    <col min="5647" max="5647" width="70.140625" style="360" customWidth="1"/>
    <col min="5648" max="5648" width="31.42578125" style="360" customWidth="1"/>
    <col min="5649" max="5649" width="21.140625" style="360" customWidth="1"/>
    <col min="5650" max="5650" width="19.140625" style="360" customWidth="1"/>
    <col min="5651" max="5651" width="23.85546875" style="360" customWidth="1"/>
    <col min="5652" max="5652" width="19.140625" style="360" customWidth="1"/>
    <col min="5653" max="5653" width="29.42578125" style="360" customWidth="1"/>
    <col min="5654" max="5654" width="38.28515625" style="360" customWidth="1"/>
    <col min="5655" max="5655" width="27" style="360" customWidth="1"/>
    <col min="5656" max="5656" width="24.42578125" style="360" customWidth="1"/>
    <col min="5657" max="5657" width="34.28515625" style="360" bestFit="1" customWidth="1"/>
    <col min="5658" max="5669" width="0" style="360" hidden="1" customWidth="1"/>
    <col min="5670" max="5670" width="24" style="360" customWidth="1"/>
    <col min="5671" max="5675" width="12.42578125" style="360" customWidth="1"/>
    <col min="5676" max="5676" width="7.28515625" style="360" customWidth="1"/>
    <col min="5677" max="5677" width="7.140625" style="360" customWidth="1"/>
    <col min="5678" max="5678" width="10.28515625" style="360" customWidth="1"/>
    <col min="5679" max="5679" width="14.140625" style="360" customWidth="1"/>
    <col min="5680" max="5680" width="11.28515625" style="360" customWidth="1"/>
    <col min="5681" max="5681" width="13.42578125" style="360" customWidth="1"/>
    <col min="5682" max="5682" width="12.42578125" style="360" customWidth="1"/>
    <col min="5683" max="5683" width="35.85546875" style="360" customWidth="1"/>
    <col min="5684" max="5684" width="43" style="360" customWidth="1"/>
    <col min="5685" max="5685" width="49.85546875" style="360" customWidth="1"/>
    <col min="5686" max="5688" width="10" style="360" customWidth="1"/>
    <col min="5689" max="5689" width="39.140625" style="360" customWidth="1"/>
    <col min="5690" max="5690" width="37.28515625" style="360" customWidth="1"/>
    <col min="5691" max="5691" width="31.42578125" style="360" customWidth="1"/>
    <col min="5692" max="5692" width="37" style="360" customWidth="1"/>
    <col min="5693" max="5693" width="31.42578125" style="360" customWidth="1"/>
    <col min="5694" max="5694" width="10" style="360" customWidth="1"/>
    <col min="5695" max="5888" width="15.140625" style="360"/>
    <col min="5889" max="5889" width="40.140625" style="360" customWidth="1"/>
    <col min="5890" max="5890" width="25.140625" style="360" customWidth="1"/>
    <col min="5891" max="5891" width="28.140625" style="360" customWidth="1"/>
    <col min="5892" max="5892" width="42.85546875" style="360" customWidth="1"/>
    <col min="5893" max="5893" width="23.7109375" style="360" customWidth="1"/>
    <col min="5894" max="5894" width="25.7109375" style="360" customWidth="1"/>
    <col min="5895" max="5895" width="66.42578125" style="360" bestFit="1" customWidth="1"/>
    <col min="5896" max="5898" width="17.42578125" style="360" customWidth="1"/>
    <col min="5899" max="5899" width="31.28515625" style="360" customWidth="1"/>
    <col min="5900" max="5900" width="27.28515625" style="360" customWidth="1"/>
    <col min="5901" max="5901" width="39.28515625" style="360" customWidth="1"/>
    <col min="5902" max="5902" width="27.28515625" style="360" customWidth="1"/>
    <col min="5903" max="5903" width="70.140625" style="360" customWidth="1"/>
    <col min="5904" max="5904" width="31.42578125" style="360" customWidth="1"/>
    <col min="5905" max="5905" width="21.140625" style="360" customWidth="1"/>
    <col min="5906" max="5906" width="19.140625" style="360" customWidth="1"/>
    <col min="5907" max="5907" width="23.85546875" style="360" customWidth="1"/>
    <col min="5908" max="5908" width="19.140625" style="360" customWidth="1"/>
    <col min="5909" max="5909" width="29.42578125" style="360" customWidth="1"/>
    <col min="5910" max="5910" width="38.28515625" style="360" customWidth="1"/>
    <col min="5911" max="5911" width="27" style="360" customWidth="1"/>
    <col min="5912" max="5912" width="24.42578125" style="360" customWidth="1"/>
    <col min="5913" max="5913" width="34.28515625" style="360" bestFit="1" customWidth="1"/>
    <col min="5914" max="5925" width="0" style="360" hidden="1" customWidth="1"/>
    <col min="5926" max="5926" width="24" style="360" customWidth="1"/>
    <col min="5927" max="5931" width="12.42578125" style="360" customWidth="1"/>
    <col min="5932" max="5932" width="7.28515625" style="360" customWidth="1"/>
    <col min="5933" max="5933" width="7.140625" style="360" customWidth="1"/>
    <col min="5934" max="5934" width="10.28515625" style="360" customWidth="1"/>
    <col min="5935" max="5935" width="14.140625" style="360" customWidth="1"/>
    <col min="5936" max="5936" width="11.28515625" style="360" customWidth="1"/>
    <col min="5937" max="5937" width="13.42578125" style="360" customWidth="1"/>
    <col min="5938" max="5938" width="12.42578125" style="360" customWidth="1"/>
    <col min="5939" max="5939" width="35.85546875" style="360" customWidth="1"/>
    <col min="5940" max="5940" width="43" style="360" customWidth="1"/>
    <col min="5941" max="5941" width="49.85546875" style="360" customWidth="1"/>
    <col min="5942" max="5944" width="10" style="360" customWidth="1"/>
    <col min="5945" max="5945" width="39.140625" style="360" customWidth="1"/>
    <col min="5946" max="5946" width="37.28515625" style="360" customWidth="1"/>
    <col min="5947" max="5947" width="31.42578125" style="360" customWidth="1"/>
    <col min="5948" max="5948" width="37" style="360" customWidth="1"/>
    <col min="5949" max="5949" width="31.42578125" style="360" customWidth="1"/>
    <col min="5950" max="5950" width="10" style="360" customWidth="1"/>
    <col min="5951" max="6144" width="15.140625" style="360"/>
    <col min="6145" max="6145" width="40.140625" style="360" customWidth="1"/>
    <col min="6146" max="6146" width="25.140625" style="360" customWidth="1"/>
    <col min="6147" max="6147" width="28.140625" style="360" customWidth="1"/>
    <col min="6148" max="6148" width="42.85546875" style="360" customWidth="1"/>
    <col min="6149" max="6149" width="23.7109375" style="360" customWidth="1"/>
    <col min="6150" max="6150" width="25.7109375" style="360" customWidth="1"/>
    <col min="6151" max="6151" width="66.42578125" style="360" bestFit="1" customWidth="1"/>
    <col min="6152" max="6154" width="17.42578125" style="360" customWidth="1"/>
    <col min="6155" max="6155" width="31.28515625" style="360" customWidth="1"/>
    <col min="6156" max="6156" width="27.28515625" style="360" customWidth="1"/>
    <col min="6157" max="6157" width="39.28515625" style="360" customWidth="1"/>
    <col min="6158" max="6158" width="27.28515625" style="360" customWidth="1"/>
    <col min="6159" max="6159" width="70.140625" style="360" customWidth="1"/>
    <col min="6160" max="6160" width="31.42578125" style="360" customWidth="1"/>
    <col min="6161" max="6161" width="21.140625" style="360" customWidth="1"/>
    <col min="6162" max="6162" width="19.140625" style="360" customWidth="1"/>
    <col min="6163" max="6163" width="23.85546875" style="360" customWidth="1"/>
    <col min="6164" max="6164" width="19.140625" style="360" customWidth="1"/>
    <col min="6165" max="6165" width="29.42578125" style="360" customWidth="1"/>
    <col min="6166" max="6166" width="38.28515625" style="360" customWidth="1"/>
    <col min="6167" max="6167" width="27" style="360" customWidth="1"/>
    <col min="6168" max="6168" width="24.42578125" style="360" customWidth="1"/>
    <col min="6169" max="6169" width="34.28515625" style="360" bestFit="1" customWidth="1"/>
    <col min="6170" max="6181" width="0" style="360" hidden="1" customWidth="1"/>
    <col min="6182" max="6182" width="24" style="360" customWidth="1"/>
    <col min="6183" max="6187" width="12.42578125" style="360" customWidth="1"/>
    <col min="6188" max="6188" width="7.28515625" style="360" customWidth="1"/>
    <col min="6189" max="6189" width="7.140625" style="360" customWidth="1"/>
    <col min="6190" max="6190" width="10.28515625" style="360" customWidth="1"/>
    <col min="6191" max="6191" width="14.140625" style="360" customWidth="1"/>
    <col min="6192" max="6192" width="11.28515625" style="360" customWidth="1"/>
    <col min="6193" max="6193" width="13.42578125" style="360" customWidth="1"/>
    <col min="6194" max="6194" width="12.42578125" style="360" customWidth="1"/>
    <col min="6195" max="6195" width="35.85546875" style="360" customWidth="1"/>
    <col min="6196" max="6196" width="43" style="360" customWidth="1"/>
    <col min="6197" max="6197" width="49.85546875" style="360" customWidth="1"/>
    <col min="6198" max="6200" width="10" style="360" customWidth="1"/>
    <col min="6201" max="6201" width="39.140625" style="360" customWidth="1"/>
    <col min="6202" max="6202" width="37.28515625" style="360" customWidth="1"/>
    <col min="6203" max="6203" width="31.42578125" style="360" customWidth="1"/>
    <col min="6204" max="6204" width="37" style="360" customWidth="1"/>
    <col min="6205" max="6205" width="31.42578125" style="360" customWidth="1"/>
    <col min="6206" max="6206" width="10" style="360" customWidth="1"/>
    <col min="6207" max="6400" width="15.140625" style="360"/>
    <col min="6401" max="6401" width="40.140625" style="360" customWidth="1"/>
    <col min="6402" max="6402" width="25.140625" style="360" customWidth="1"/>
    <col min="6403" max="6403" width="28.140625" style="360" customWidth="1"/>
    <col min="6404" max="6404" width="42.85546875" style="360" customWidth="1"/>
    <col min="6405" max="6405" width="23.7109375" style="360" customWidth="1"/>
    <col min="6406" max="6406" width="25.7109375" style="360" customWidth="1"/>
    <col min="6407" max="6407" width="66.42578125" style="360" bestFit="1" customWidth="1"/>
    <col min="6408" max="6410" width="17.42578125" style="360" customWidth="1"/>
    <col min="6411" max="6411" width="31.28515625" style="360" customWidth="1"/>
    <col min="6412" max="6412" width="27.28515625" style="360" customWidth="1"/>
    <col min="6413" max="6413" width="39.28515625" style="360" customWidth="1"/>
    <col min="6414" max="6414" width="27.28515625" style="360" customWidth="1"/>
    <col min="6415" max="6415" width="70.140625" style="360" customWidth="1"/>
    <col min="6416" max="6416" width="31.42578125" style="360" customWidth="1"/>
    <col min="6417" max="6417" width="21.140625" style="360" customWidth="1"/>
    <col min="6418" max="6418" width="19.140625" style="360" customWidth="1"/>
    <col min="6419" max="6419" width="23.85546875" style="360" customWidth="1"/>
    <col min="6420" max="6420" width="19.140625" style="360" customWidth="1"/>
    <col min="6421" max="6421" width="29.42578125" style="360" customWidth="1"/>
    <col min="6422" max="6422" width="38.28515625" style="360" customWidth="1"/>
    <col min="6423" max="6423" width="27" style="360" customWidth="1"/>
    <col min="6424" max="6424" width="24.42578125" style="360" customWidth="1"/>
    <col min="6425" max="6425" width="34.28515625" style="360" bestFit="1" customWidth="1"/>
    <col min="6426" max="6437" width="0" style="360" hidden="1" customWidth="1"/>
    <col min="6438" max="6438" width="24" style="360" customWidth="1"/>
    <col min="6439" max="6443" width="12.42578125" style="360" customWidth="1"/>
    <col min="6444" max="6444" width="7.28515625" style="360" customWidth="1"/>
    <col min="6445" max="6445" width="7.140625" style="360" customWidth="1"/>
    <col min="6446" max="6446" width="10.28515625" style="360" customWidth="1"/>
    <col min="6447" max="6447" width="14.140625" style="360" customWidth="1"/>
    <col min="6448" max="6448" width="11.28515625" style="360" customWidth="1"/>
    <col min="6449" max="6449" width="13.42578125" style="360" customWidth="1"/>
    <col min="6450" max="6450" width="12.42578125" style="360" customWidth="1"/>
    <col min="6451" max="6451" width="35.85546875" style="360" customWidth="1"/>
    <col min="6452" max="6452" width="43" style="360" customWidth="1"/>
    <col min="6453" max="6453" width="49.85546875" style="360" customWidth="1"/>
    <col min="6454" max="6456" width="10" style="360" customWidth="1"/>
    <col min="6457" max="6457" width="39.140625" style="360" customWidth="1"/>
    <col min="6458" max="6458" width="37.28515625" style="360" customWidth="1"/>
    <col min="6459" max="6459" width="31.42578125" style="360" customWidth="1"/>
    <col min="6460" max="6460" width="37" style="360" customWidth="1"/>
    <col min="6461" max="6461" width="31.42578125" style="360" customWidth="1"/>
    <col min="6462" max="6462" width="10" style="360" customWidth="1"/>
    <col min="6463" max="6656" width="15.140625" style="360"/>
    <col min="6657" max="6657" width="40.140625" style="360" customWidth="1"/>
    <col min="6658" max="6658" width="25.140625" style="360" customWidth="1"/>
    <col min="6659" max="6659" width="28.140625" style="360" customWidth="1"/>
    <col min="6660" max="6660" width="42.85546875" style="360" customWidth="1"/>
    <col min="6661" max="6661" width="23.7109375" style="360" customWidth="1"/>
    <col min="6662" max="6662" width="25.7109375" style="360" customWidth="1"/>
    <col min="6663" max="6663" width="66.42578125" style="360" bestFit="1" customWidth="1"/>
    <col min="6664" max="6666" width="17.42578125" style="360" customWidth="1"/>
    <col min="6667" max="6667" width="31.28515625" style="360" customWidth="1"/>
    <col min="6668" max="6668" width="27.28515625" style="360" customWidth="1"/>
    <col min="6669" max="6669" width="39.28515625" style="360" customWidth="1"/>
    <col min="6670" max="6670" width="27.28515625" style="360" customWidth="1"/>
    <col min="6671" max="6671" width="70.140625" style="360" customWidth="1"/>
    <col min="6672" max="6672" width="31.42578125" style="360" customWidth="1"/>
    <col min="6673" max="6673" width="21.140625" style="360" customWidth="1"/>
    <col min="6674" max="6674" width="19.140625" style="360" customWidth="1"/>
    <col min="6675" max="6675" width="23.85546875" style="360" customWidth="1"/>
    <col min="6676" max="6676" width="19.140625" style="360" customWidth="1"/>
    <col min="6677" max="6677" width="29.42578125" style="360" customWidth="1"/>
    <col min="6678" max="6678" width="38.28515625" style="360" customWidth="1"/>
    <col min="6679" max="6679" width="27" style="360" customWidth="1"/>
    <col min="6680" max="6680" width="24.42578125" style="360" customWidth="1"/>
    <col min="6681" max="6681" width="34.28515625" style="360" bestFit="1" customWidth="1"/>
    <col min="6682" max="6693" width="0" style="360" hidden="1" customWidth="1"/>
    <col min="6694" max="6694" width="24" style="360" customWidth="1"/>
    <col min="6695" max="6699" width="12.42578125" style="360" customWidth="1"/>
    <col min="6700" max="6700" width="7.28515625" style="360" customWidth="1"/>
    <col min="6701" max="6701" width="7.140625" style="360" customWidth="1"/>
    <col min="6702" max="6702" width="10.28515625" style="360" customWidth="1"/>
    <col min="6703" max="6703" width="14.140625" style="360" customWidth="1"/>
    <col min="6704" max="6704" width="11.28515625" style="360" customWidth="1"/>
    <col min="6705" max="6705" width="13.42578125" style="360" customWidth="1"/>
    <col min="6706" max="6706" width="12.42578125" style="360" customWidth="1"/>
    <col min="6707" max="6707" width="35.85546875" style="360" customWidth="1"/>
    <col min="6708" max="6708" width="43" style="360" customWidth="1"/>
    <col min="6709" max="6709" width="49.85546875" style="360" customWidth="1"/>
    <col min="6710" max="6712" width="10" style="360" customWidth="1"/>
    <col min="6713" max="6713" width="39.140625" style="360" customWidth="1"/>
    <col min="6714" max="6714" width="37.28515625" style="360" customWidth="1"/>
    <col min="6715" max="6715" width="31.42578125" style="360" customWidth="1"/>
    <col min="6716" max="6716" width="37" style="360" customWidth="1"/>
    <col min="6717" max="6717" width="31.42578125" style="360" customWidth="1"/>
    <col min="6718" max="6718" width="10" style="360" customWidth="1"/>
    <col min="6719" max="6912" width="15.140625" style="360"/>
    <col min="6913" max="6913" width="40.140625" style="360" customWidth="1"/>
    <col min="6914" max="6914" width="25.140625" style="360" customWidth="1"/>
    <col min="6915" max="6915" width="28.140625" style="360" customWidth="1"/>
    <col min="6916" max="6916" width="42.85546875" style="360" customWidth="1"/>
    <col min="6917" max="6917" width="23.7109375" style="360" customWidth="1"/>
    <col min="6918" max="6918" width="25.7109375" style="360" customWidth="1"/>
    <col min="6919" max="6919" width="66.42578125" style="360" bestFit="1" customWidth="1"/>
    <col min="6920" max="6922" width="17.42578125" style="360" customWidth="1"/>
    <col min="6923" max="6923" width="31.28515625" style="360" customWidth="1"/>
    <col min="6924" max="6924" width="27.28515625" style="360" customWidth="1"/>
    <col min="6925" max="6925" width="39.28515625" style="360" customWidth="1"/>
    <col min="6926" max="6926" width="27.28515625" style="360" customWidth="1"/>
    <col min="6927" max="6927" width="70.140625" style="360" customWidth="1"/>
    <col min="6928" max="6928" width="31.42578125" style="360" customWidth="1"/>
    <col min="6929" max="6929" width="21.140625" style="360" customWidth="1"/>
    <col min="6930" max="6930" width="19.140625" style="360" customWidth="1"/>
    <col min="6931" max="6931" width="23.85546875" style="360" customWidth="1"/>
    <col min="6932" max="6932" width="19.140625" style="360" customWidth="1"/>
    <col min="6933" max="6933" width="29.42578125" style="360" customWidth="1"/>
    <col min="6934" max="6934" width="38.28515625" style="360" customWidth="1"/>
    <col min="6935" max="6935" width="27" style="360" customWidth="1"/>
    <col min="6936" max="6936" width="24.42578125" style="360" customWidth="1"/>
    <col min="6937" max="6937" width="34.28515625" style="360" bestFit="1" customWidth="1"/>
    <col min="6938" max="6949" width="0" style="360" hidden="1" customWidth="1"/>
    <col min="6950" max="6950" width="24" style="360" customWidth="1"/>
    <col min="6951" max="6955" width="12.42578125" style="360" customWidth="1"/>
    <col min="6956" max="6956" width="7.28515625" style="360" customWidth="1"/>
    <col min="6957" max="6957" width="7.140625" style="360" customWidth="1"/>
    <col min="6958" max="6958" width="10.28515625" style="360" customWidth="1"/>
    <col min="6959" max="6959" width="14.140625" style="360" customWidth="1"/>
    <col min="6960" max="6960" width="11.28515625" style="360" customWidth="1"/>
    <col min="6961" max="6961" width="13.42578125" style="360" customWidth="1"/>
    <col min="6962" max="6962" width="12.42578125" style="360" customWidth="1"/>
    <col min="6963" max="6963" width="35.85546875" style="360" customWidth="1"/>
    <col min="6964" max="6964" width="43" style="360" customWidth="1"/>
    <col min="6965" max="6965" width="49.85546875" style="360" customWidth="1"/>
    <col min="6966" max="6968" width="10" style="360" customWidth="1"/>
    <col min="6969" max="6969" width="39.140625" style="360" customWidth="1"/>
    <col min="6970" max="6970" width="37.28515625" style="360" customWidth="1"/>
    <col min="6971" max="6971" width="31.42578125" style="360" customWidth="1"/>
    <col min="6972" max="6972" width="37" style="360" customWidth="1"/>
    <col min="6973" max="6973" width="31.42578125" style="360" customWidth="1"/>
    <col min="6974" max="6974" width="10" style="360" customWidth="1"/>
    <col min="6975" max="7168" width="15.140625" style="360"/>
    <col min="7169" max="7169" width="40.140625" style="360" customWidth="1"/>
    <col min="7170" max="7170" width="25.140625" style="360" customWidth="1"/>
    <col min="7171" max="7171" width="28.140625" style="360" customWidth="1"/>
    <col min="7172" max="7172" width="42.85546875" style="360" customWidth="1"/>
    <col min="7173" max="7173" width="23.7109375" style="360" customWidth="1"/>
    <col min="7174" max="7174" width="25.7109375" style="360" customWidth="1"/>
    <col min="7175" max="7175" width="66.42578125" style="360" bestFit="1" customWidth="1"/>
    <col min="7176" max="7178" width="17.42578125" style="360" customWidth="1"/>
    <col min="7179" max="7179" width="31.28515625" style="360" customWidth="1"/>
    <col min="7180" max="7180" width="27.28515625" style="360" customWidth="1"/>
    <col min="7181" max="7181" width="39.28515625" style="360" customWidth="1"/>
    <col min="7182" max="7182" width="27.28515625" style="360" customWidth="1"/>
    <col min="7183" max="7183" width="70.140625" style="360" customWidth="1"/>
    <col min="7184" max="7184" width="31.42578125" style="360" customWidth="1"/>
    <col min="7185" max="7185" width="21.140625" style="360" customWidth="1"/>
    <col min="7186" max="7186" width="19.140625" style="360" customWidth="1"/>
    <col min="7187" max="7187" width="23.85546875" style="360" customWidth="1"/>
    <col min="7188" max="7188" width="19.140625" style="360" customWidth="1"/>
    <col min="7189" max="7189" width="29.42578125" style="360" customWidth="1"/>
    <col min="7190" max="7190" width="38.28515625" style="360" customWidth="1"/>
    <col min="7191" max="7191" width="27" style="360" customWidth="1"/>
    <col min="7192" max="7192" width="24.42578125" style="360" customWidth="1"/>
    <col min="7193" max="7193" width="34.28515625" style="360" bestFit="1" customWidth="1"/>
    <col min="7194" max="7205" width="0" style="360" hidden="1" customWidth="1"/>
    <col min="7206" max="7206" width="24" style="360" customWidth="1"/>
    <col min="7207" max="7211" width="12.42578125" style="360" customWidth="1"/>
    <col min="7212" max="7212" width="7.28515625" style="360" customWidth="1"/>
    <col min="7213" max="7213" width="7.140625" style="360" customWidth="1"/>
    <col min="7214" max="7214" width="10.28515625" style="360" customWidth="1"/>
    <col min="7215" max="7215" width="14.140625" style="360" customWidth="1"/>
    <col min="7216" max="7216" width="11.28515625" style="360" customWidth="1"/>
    <col min="7217" max="7217" width="13.42578125" style="360" customWidth="1"/>
    <col min="7218" max="7218" width="12.42578125" style="360" customWidth="1"/>
    <col min="7219" max="7219" width="35.85546875" style="360" customWidth="1"/>
    <col min="7220" max="7220" width="43" style="360" customWidth="1"/>
    <col min="7221" max="7221" width="49.85546875" style="360" customWidth="1"/>
    <col min="7222" max="7224" width="10" style="360" customWidth="1"/>
    <col min="7225" max="7225" width="39.140625" style="360" customWidth="1"/>
    <col min="7226" max="7226" width="37.28515625" style="360" customWidth="1"/>
    <col min="7227" max="7227" width="31.42578125" style="360" customWidth="1"/>
    <col min="7228" max="7228" width="37" style="360" customWidth="1"/>
    <col min="7229" max="7229" width="31.42578125" style="360" customWidth="1"/>
    <col min="7230" max="7230" width="10" style="360" customWidth="1"/>
    <col min="7231" max="7424" width="15.140625" style="360"/>
    <col min="7425" max="7425" width="40.140625" style="360" customWidth="1"/>
    <col min="7426" max="7426" width="25.140625" style="360" customWidth="1"/>
    <col min="7427" max="7427" width="28.140625" style="360" customWidth="1"/>
    <col min="7428" max="7428" width="42.85546875" style="360" customWidth="1"/>
    <col min="7429" max="7429" width="23.7109375" style="360" customWidth="1"/>
    <col min="7430" max="7430" width="25.7109375" style="360" customWidth="1"/>
    <col min="7431" max="7431" width="66.42578125" style="360" bestFit="1" customWidth="1"/>
    <col min="7432" max="7434" width="17.42578125" style="360" customWidth="1"/>
    <col min="7435" max="7435" width="31.28515625" style="360" customWidth="1"/>
    <col min="7436" max="7436" width="27.28515625" style="360" customWidth="1"/>
    <col min="7437" max="7437" width="39.28515625" style="360" customWidth="1"/>
    <col min="7438" max="7438" width="27.28515625" style="360" customWidth="1"/>
    <col min="7439" max="7439" width="70.140625" style="360" customWidth="1"/>
    <col min="7440" max="7440" width="31.42578125" style="360" customWidth="1"/>
    <col min="7441" max="7441" width="21.140625" style="360" customWidth="1"/>
    <col min="7442" max="7442" width="19.140625" style="360" customWidth="1"/>
    <col min="7443" max="7443" width="23.85546875" style="360" customWidth="1"/>
    <col min="7444" max="7444" width="19.140625" style="360" customWidth="1"/>
    <col min="7445" max="7445" width="29.42578125" style="360" customWidth="1"/>
    <col min="7446" max="7446" width="38.28515625" style="360" customWidth="1"/>
    <col min="7447" max="7447" width="27" style="360" customWidth="1"/>
    <col min="7448" max="7448" width="24.42578125" style="360" customWidth="1"/>
    <col min="7449" max="7449" width="34.28515625" style="360" bestFit="1" customWidth="1"/>
    <col min="7450" max="7461" width="0" style="360" hidden="1" customWidth="1"/>
    <col min="7462" max="7462" width="24" style="360" customWidth="1"/>
    <col min="7463" max="7467" width="12.42578125" style="360" customWidth="1"/>
    <col min="7468" max="7468" width="7.28515625" style="360" customWidth="1"/>
    <col min="7469" max="7469" width="7.140625" style="360" customWidth="1"/>
    <col min="7470" max="7470" width="10.28515625" style="360" customWidth="1"/>
    <col min="7471" max="7471" width="14.140625" style="360" customWidth="1"/>
    <col min="7472" max="7472" width="11.28515625" style="360" customWidth="1"/>
    <col min="7473" max="7473" width="13.42578125" style="360" customWidth="1"/>
    <col min="7474" max="7474" width="12.42578125" style="360" customWidth="1"/>
    <col min="7475" max="7475" width="35.85546875" style="360" customWidth="1"/>
    <col min="7476" max="7476" width="43" style="360" customWidth="1"/>
    <col min="7477" max="7477" width="49.85546875" style="360" customWidth="1"/>
    <col min="7478" max="7480" width="10" style="360" customWidth="1"/>
    <col min="7481" max="7481" width="39.140625" style="360" customWidth="1"/>
    <col min="7482" max="7482" width="37.28515625" style="360" customWidth="1"/>
    <col min="7483" max="7483" width="31.42578125" style="360" customWidth="1"/>
    <col min="7484" max="7484" width="37" style="360" customWidth="1"/>
    <col min="7485" max="7485" width="31.42578125" style="360" customWidth="1"/>
    <col min="7486" max="7486" width="10" style="360" customWidth="1"/>
    <col min="7487" max="7680" width="15.140625" style="360"/>
    <col min="7681" max="7681" width="40.140625" style="360" customWidth="1"/>
    <col min="7682" max="7682" width="25.140625" style="360" customWidth="1"/>
    <col min="7683" max="7683" width="28.140625" style="360" customWidth="1"/>
    <col min="7684" max="7684" width="42.85546875" style="360" customWidth="1"/>
    <col min="7685" max="7685" width="23.7109375" style="360" customWidth="1"/>
    <col min="7686" max="7686" width="25.7109375" style="360" customWidth="1"/>
    <col min="7687" max="7687" width="66.42578125" style="360" bestFit="1" customWidth="1"/>
    <col min="7688" max="7690" width="17.42578125" style="360" customWidth="1"/>
    <col min="7691" max="7691" width="31.28515625" style="360" customWidth="1"/>
    <col min="7692" max="7692" width="27.28515625" style="360" customWidth="1"/>
    <col min="7693" max="7693" width="39.28515625" style="360" customWidth="1"/>
    <col min="7694" max="7694" width="27.28515625" style="360" customWidth="1"/>
    <col min="7695" max="7695" width="70.140625" style="360" customWidth="1"/>
    <col min="7696" max="7696" width="31.42578125" style="360" customWidth="1"/>
    <col min="7697" max="7697" width="21.140625" style="360" customWidth="1"/>
    <col min="7698" max="7698" width="19.140625" style="360" customWidth="1"/>
    <col min="7699" max="7699" width="23.85546875" style="360" customWidth="1"/>
    <col min="7700" max="7700" width="19.140625" style="360" customWidth="1"/>
    <col min="7701" max="7701" width="29.42578125" style="360" customWidth="1"/>
    <col min="7702" max="7702" width="38.28515625" style="360" customWidth="1"/>
    <col min="7703" max="7703" width="27" style="360" customWidth="1"/>
    <col min="7704" max="7704" width="24.42578125" style="360" customWidth="1"/>
    <col min="7705" max="7705" width="34.28515625" style="360" bestFit="1" customWidth="1"/>
    <col min="7706" max="7717" width="0" style="360" hidden="1" customWidth="1"/>
    <col min="7718" max="7718" width="24" style="360" customWidth="1"/>
    <col min="7719" max="7723" width="12.42578125" style="360" customWidth="1"/>
    <col min="7724" max="7724" width="7.28515625" style="360" customWidth="1"/>
    <col min="7725" max="7725" width="7.140625" style="360" customWidth="1"/>
    <col min="7726" max="7726" width="10.28515625" style="360" customWidth="1"/>
    <col min="7727" max="7727" width="14.140625" style="360" customWidth="1"/>
    <col min="7728" max="7728" width="11.28515625" style="360" customWidth="1"/>
    <col min="7729" max="7729" width="13.42578125" style="360" customWidth="1"/>
    <col min="7730" max="7730" width="12.42578125" style="360" customWidth="1"/>
    <col min="7731" max="7731" width="35.85546875" style="360" customWidth="1"/>
    <col min="7732" max="7732" width="43" style="360" customWidth="1"/>
    <col min="7733" max="7733" width="49.85546875" style="360" customWidth="1"/>
    <col min="7734" max="7736" width="10" style="360" customWidth="1"/>
    <col min="7737" max="7737" width="39.140625" style="360" customWidth="1"/>
    <col min="7738" max="7738" width="37.28515625" style="360" customWidth="1"/>
    <col min="7739" max="7739" width="31.42578125" style="360" customWidth="1"/>
    <col min="7740" max="7740" width="37" style="360" customWidth="1"/>
    <col min="7741" max="7741" width="31.42578125" style="360" customWidth="1"/>
    <col min="7742" max="7742" width="10" style="360" customWidth="1"/>
    <col min="7743" max="7936" width="15.140625" style="360"/>
    <col min="7937" max="7937" width="40.140625" style="360" customWidth="1"/>
    <col min="7938" max="7938" width="25.140625" style="360" customWidth="1"/>
    <col min="7939" max="7939" width="28.140625" style="360" customWidth="1"/>
    <col min="7940" max="7940" width="42.85546875" style="360" customWidth="1"/>
    <col min="7941" max="7941" width="23.7109375" style="360" customWidth="1"/>
    <col min="7942" max="7942" width="25.7109375" style="360" customWidth="1"/>
    <col min="7943" max="7943" width="66.42578125" style="360" bestFit="1" customWidth="1"/>
    <col min="7944" max="7946" width="17.42578125" style="360" customWidth="1"/>
    <col min="7947" max="7947" width="31.28515625" style="360" customWidth="1"/>
    <col min="7948" max="7948" width="27.28515625" style="360" customWidth="1"/>
    <col min="7949" max="7949" width="39.28515625" style="360" customWidth="1"/>
    <col min="7950" max="7950" width="27.28515625" style="360" customWidth="1"/>
    <col min="7951" max="7951" width="70.140625" style="360" customWidth="1"/>
    <col min="7952" max="7952" width="31.42578125" style="360" customWidth="1"/>
    <col min="7953" max="7953" width="21.140625" style="360" customWidth="1"/>
    <col min="7954" max="7954" width="19.140625" style="360" customWidth="1"/>
    <col min="7955" max="7955" width="23.85546875" style="360" customWidth="1"/>
    <col min="7956" max="7956" width="19.140625" style="360" customWidth="1"/>
    <col min="7957" max="7957" width="29.42578125" style="360" customWidth="1"/>
    <col min="7958" max="7958" width="38.28515625" style="360" customWidth="1"/>
    <col min="7959" max="7959" width="27" style="360" customWidth="1"/>
    <col min="7960" max="7960" width="24.42578125" style="360" customWidth="1"/>
    <col min="7961" max="7961" width="34.28515625" style="360" bestFit="1" customWidth="1"/>
    <col min="7962" max="7973" width="0" style="360" hidden="1" customWidth="1"/>
    <col min="7974" max="7974" width="24" style="360" customWidth="1"/>
    <col min="7975" max="7979" width="12.42578125" style="360" customWidth="1"/>
    <col min="7980" max="7980" width="7.28515625" style="360" customWidth="1"/>
    <col min="7981" max="7981" width="7.140625" style="360" customWidth="1"/>
    <col min="7982" max="7982" width="10.28515625" style="360" customWidth="1"/>
    <col min="7983" max="7983" width="14.140625" style="360" customWidth="1"/>
    <col min="7984" max="7984" width="11.28515625" style="360" customWidth="1"/>
    <col min="7985" max="7985" width="13.42578125" style="360" customWidth="1"/>
    <col min="7986" max="7986" width="12.42578125" style="360" customWidth="1"/>
    <col min="7987" max="7987" width="35.85546875" style="360" customWidth="1"/>
    <col min="7988" max="7988" width="43" style="360" customWidth="1"/>
    <col min="7989" max="7989" width="49.85546875" style="360" customWidth="1"/>
    <col min="7990" max="7992" width="10" style="360" customWidth="1"/>
    <col min="7993" max="7993" width="39.140625" style="360" customWidth="1"/>
    <col min="7994" max="7994" width="37.28515625" style="360" customWidth="1"/>
    <col min="7995" max="7995" width="31.42578125" style="360" customWidth="1"/>
    <col min="7996" max="7996" width="37" style="360" customWidth="1"/>
    <col min="7997" max="7997" width="31.42578125" style="360" customWidth="1"/>
    <col min="7998" max="7998" width="10" style="360" customWidth="1"/>
    <col min="7999" max="8192" width="15.140625" style="360"/>
    <col min="8193" max="8193" width="40.140625" style="360" customWidth="1"/>
    <col min="8194" max="8194" width="25.140625" style="360" customWidth="1"/>
    <col min="8195" max="8195" width="28.140625" style="360" customWidth="1"/>
    <col min="8196" max="8196" width="42.85546875" style="360" customWidth="1"/>
    <col min="8197" max="8197" width="23.7109375" style="360" customWidth="1"/>
    <col min="8198" max="8198" width="25.7109375" style="360" customWidth="1"/>
    <col min="8199" max="8199" width="66.42578125" style="360" bestFit="1" customWidth="1"/>
    <col min="8200" max="8202" width="17.42578125" style="360" customWidth="1"/>
    <col min="8203" max="8203" width="31.28515625" style="360" customWidth="1"/>
    <col min="8204" max="8204" width="27.28515625" style="360" customWidth="1"/>
    <col min="8205" max="8205" width="39.28515625" style="360" customWidth="1"/>
    <col min="8206" max="8206" width="27.28515625" style="360" customWidth="1"/>
    <col min="8207" max="8207" width="70.140625" style="360" customWidth="1"/>
    <col min="8208" max="8208" width="31.42578125" style="360" customWidth="1"/>
    <col min="8209" max="8209" width="21.140625" style="360" customWidth="1"/>
    <col min="8210" max="8210" width="19.140625" style="360" customWidth="1"/>
    <col min="8211" max="8211" width="23.85546875" style="360" customWidth="1"/>
    <col min="8212" max="8212" width="19.140625" style="360" customWidth="1"/>
    <col min="8213" max="8213" width="29.42578125" style="360" customWidth="1"/>
    <col min="8214" max="8214" width="38.28515625" style="360" customWidth="1"/>
    <col min="8215" max="8215" width="27" style="360" customWidth="1"/>
    <col min="8216" max="8216" width="24.42578125" style="360" customWidth="1"/>
    <col min="8217" max="8217" width="34.28515625" style="360" bestFit="1" customWidth="1"/>
    <col min="8218" max="8229" width="0" style="360" hidden="1" customWidth="1"/>
    <col min="8230" max="8230" width="24" style="360" customWidth="1"/>
    <col min="8231" max="8235" width="12.42578125" style="360" customWidth="1"/>
    <col min="8236" max="8236" width="7.28515625" style="360" customWidth="1"/>
    <col min="8237" max="8237" width="7.140625" style="360" customWidth="1"/>
    <col min="8238" max="8238" width="10.28515625" style="360" customWidth="1"/>
    <col min="8239" max="8239" width="14.140625" style="360" customWidth="1"/>
    <col min="8240" max="8240" width="11.28515625" style="360" customWidth="1"/>
    <col min="8241" max="8241" width="13.42578125" style="360" customWidth="1"/>
    <col min="8242" max="8242" width="12.42578125" style="360" customWidth="1"/>
    <col min="8243" max="8243" width="35.85546875" style="360" customWidth="1"/>
    <col min="8244" max="8244" width="43" style="360" customWidth="1"/>
    <col min="8245" max="8245" width="49.85546875" style="360" customWidth="1"/>
    <col min="8246" max="8248" width="10" style="360" customWidth="1"/>
    <col min="8249" max="8249" width="39.140625" style="360" customWidth="1"/>
    <col min="8250" max="8250" width="37.28515625" style="360" customWidth="1"/>
    <col min="8251" max="8251" width="31.42578125" style="360" customWidth="1"/>
    <col min="8252" max="8252" width="37" style="360" customWidth="1"/>
    <col min="8253" max="8253" width="31.42578125" style="360" customWidth="1"/>
    <col min="8254" max="8254" width="10" style="360" customWidth="1"/>
    <col min="8255" max="8448" width="15.140625" style="360"/>
    <col min="8449" max="8449" width="40.140625" style="360" customWidth="1"/>
    <col min="8450" max="8450" width="25.140625" style="360" customWidth="1"/>
    <col min="8451" max="8451" width="28.140625" style="360" customWidth="1"/>
    <col min="8452" max="8452" width="42.85546875" style="360" customWidth="1"/>
    <col min="8453" max="8453" width="23.7109375" style="360" customWidth="1"/>
    <col min="8454" max="8454" width="25.7109375" style="360" customWidth="1"/>
    <col min="8455" max="8455" width="66.42578125" style="360" bestFit="1" customWidth="1"/>
    <col min="8456" max="8458" width="17.42578125" style="360" customWidth="1"/>
    <col min="8459" max="8459" width="31.28515625" style="360" customWidth="1"/>
    <col min="8460" max="8460" width="27.28515625" style="360" customWidth="1"/>
    <col min="8461" max="8461" width="39.28515625" style="360" customWidth="1"/>
    <col min="8462" max="8462" width="27.28515625" style="360" customWidth="1"/>
    <col min="8463" max="8463" width="70.140625" style="360" customWidth="1"/>
    <col min="8464" max="8464" width="31.42578125" style="360" customWidth="1"/>
    <col min="8465" max="8465" width="21.140625" style="360" customWidth="1"/>
    <col min="8466" max="8466" width="19.140625" style="360" customWidth="1"/>
    <col min="8467" max="8467" width="23.85546875" style="360" customWidth="1"/>
    <col min="8468" max="8468" width="19.140625" style="360" customWidth="1"/>
    <col min="8469" max="8469" width="29.42578125" style="360" customWidth="1"/>
    <col min="8470" max="8470" width="38.28515625" style="360" customWidth="1"/>
    <col min="8471" max="8471" width="27" style="360" customWidth="1"/>
    <col min="8472" max="8472" width="24.42578125" style="360" customWidth="1"/>
    <col min="8473" max="8473" width="34.28515625" style="360" bestFit="1" customWidth="1"/>
    <col min="8474" max="8485" width="0" style="360" hidden="1" customWidth="1"/>
    <col min="8486" max="8486" width="24" style="360" customWidth="1"/>
    <col min="8487" max="8491" width="12.42578125" style="360" customWidth="1"/>
    <col min="8492" max="8492" width="7.28515625" style="360" customWidth="1"/>
    <col min="8493" max="8493" width="7.140625" style="360" customWidth="1"/>
    <col min="8494" max="8494" width="10.28515625" style="360" customWidth="1"/>
    <col min="8495" max="8495" width="14.140625" style="360" customWidth="1"/>
    <col min="8496" max="8496" width="11.28515625" style="360" customWidth="1"/>
    <col min="8497" max="8497" width="13.42578125" style="360" customWidth="1"/>
    <col min="8498" max="8498" width="12.42578125" style="360" customWidth="1"/>
    <col min="8499" max="8499" width="35.85546875" style="360" customWidth="1"/>
    <col min="8500" max="8500" width="43" style="360" customWidth="1"/>
    <col min="8501" max="8501" width="49.85546875" style="360" customWidth="1"/>
    <col min="8502" max="8504" width="10" style="360" customWidth="1"/>
    <col min="8505" max="8505" width="39.140625" style="360" customWidth="1"/>
    <col min="8506" max="8506" width="37.28515625" style="360" customWidth="1"/>
    <col min="8507" max="8507" width="31.42578125" style="360" customWidth="1"/>
    <col min="8508" max="8508" width="37" style="360" customWidth="1"/>
    <col min="8509" max="8509" width="31.42578125" style="360" customWidth="1"/>
    <col min="8510" max="8510" width="10" style="360" customWidth="1"/>
    <col min="8511" max="8704" width="15.140625" style="360"/>
    <col min="8705" max="8705" width="40.140625" style="360" customWidth="1"/>
    <col min="8706" max="8706" width="25.140625" style="360" customWidth="1"/>
    <col min="8707" max="8707" width="28.140625" style="360" customWidth="1"/>
    <col min="8708" max="8708" width="42.85546875" style="360" customWidth="1"/>
    <col min="8709" max="8709" width="23.7109375" style="360" customWidth="1"/>
    <col min="8710" max="8710" width="25.7109375" style="360" customWidth="1"/>
    <col min="8711" max="8711" width="66.42578125" style="360" bestFit="1" customWidth="1"/>
    <col min="8712" max="8714" width="17.42578125" style="360" customWidth="1"/>
    <col min="8715" max="8715" width="31.28515625" style="360" customWidth="1"/>
    <col min="8716" max="8716" width="27.28515625" style="360" customWidth="1"/>
    <col min="8717" max="8717" width="39.28515625" style="360" customWidth="1"/>
    <col min="8718" max="8718" width="27.28515625" style="360" customWidth="1"/>
    <col min="8719" max="8719" width="70.140625" style="360" customWidth="1"/>
    <col min="8720" max="8720" width="31.42578125" style="360" customWidth="1"/>
    <col min="8721" max="8721" width="21.140625" style="360" customWidth="1"/>
    <col min="8722" max="8722" width="19.140625" style="360" customWidth="1"/>
    <col min="8723" max="8723" width="23.85546875" style="360" customWidth="1"/>
    <col min="8724" max="8724" width="19.140625" style="360" customWidth="1"/>
    <col min="8725" max="8725" width="29.42578125" style="360" customWidth="1"/>
    <col min="8726" max="8726" width="38.28515625" style="360" customWidth="1"/>
    <col min="8727" max="8727" width="27" style="360" customWidth="1"/>
    <col min="8728" max="8728" width="24.42578125" style="360" customWidth="1"/>
    <col min="8729" max="8729" width="34.28515625" style="360" bestFit="1" customWidth="1"/>
    <col min="8730" max="8741" width="0" style="360" hidden="1" customWidth="1"/>
    <col min="8742" max="8742" width="24" style="360" customWidth="1"/>
    <col min="8743" max="8747" width="12.42578125" style="360" customWidth="1"/>
    <col min="8748" max="8748" width="7.28515625" style="360" customWidth="1"/>
    <col min="8749" max="8749" width="7.140625" style="360" customWidth="1"/>
    <col min="8750" max="8750" width="10.28515625" style="360" customWidth="1"/>
    <col min="8751" max="8751" width="14.140625" style="360" customWidth="1"/>
    <col min="8752" max="8752" width="11.28515625" style="360" customWidth="1"/>
    <col min="8753" max="8753" width="13.42578125" style="360" customWidth="1"/>
    <col min="8754" max="8754" width="12.42578125" style="360" customWidth="1"/>
    <col min="8755" max="8755" width="35.85546875" style="360" customWidth="1"/>
    <col min="8756" max="8756" width="43" style="360" customWidth="1"/>
    <col min="8757" max="8757" width="49.85546875" style="360" customWidth="1"/>
    <col min="8758" max="8760" width="10" style="360" customWidth="1"/>
    <col min="8761" max="8761" width="39.140625" style="360" customWidth="1"/>
    <col min="8762" max="8762" width="37.28515625" style="360" customWidth="1"/>
    <col min="8763" max="8763" width="31.42578125" style="360" customWidth="1"/>
    <col min="8764" max="8764" width="37" style="360" customWidth="1"/>
    <col min="8765" max="8765" width="31.42578125" style="360" customWidth="1"/>
    <col min="8766" max="8766" width="10" style="360" customWidth="1"/>
    <col min="8767" max="8960" width="15.140625" style="360"/>
    <col min="8961" max="8961" width="40.140625" style="360" customWidth="1"/>
    <col min="8962" max="8962" width="25.140625" style="360" customWidth="1"/>
    <col min="8963" max="8963" width="28.140625" style="360" customWidth="1"/>
    <col min="8964" max="8964" width="42.85546875" style="360" customWidth="1"/>
    <col min="8965" max="8965" width="23.7109375" style="360" customWidth="1"/>
    <col min="8966" max="8966" width="25.7109375" style="360" customWidth="1"/>
    <col min="8967" max="8967" width="66.42578125" style="360" bestFit="1" customWidth="1"/>
    <col min="8968" max="8970" width="17.42578125" style="360" customWidth="1"/>
    <col min="8971" max="8971" width="31.28515625" style="360" customWidth="1"/>
    <col min="8972" max="8972" width="27.28515625" style="360" customWidth="1"/>
    <col min="8973" max="8973" width="39.28515625" style="360" customWidth="1"/>
    <col min="8974" max="8974" width="27.28515625" style="360" customWidth="1"/>
    <col min="8975" max="8975" width="70.140625" style="360" customWidth="1"/>
    <col min="8976" max="8976" width="31.42578125" style="360" customWidth="1"/>
    <col min="8977" max="8977" width="21.140625" style="360" customWidth="1"/>
    <col min="8978" max="8978" width="19.140625" style="360" customWidth="1"/>
    <col min="8979" max="8979" width="23.85546875" style="360" customWidth="1"/>
    <col min="8980" max="8980" width="19.140625" style="360" customWidth="1"/>
    <col min="8981" max="8981" width="29.42578125" style="360" customWidth="1"/>
    <col min="8982" max="8982" width="38.28515625" style="360" customWidth="1"/>
    <col min="8983" max="8983" width="27" style="360" customWidth="1"/>
    <col min="8984" max="8984" width="24.42578125" style="360" customWidth="1"/>
    <col min="8985" max="8985" width="34.28515625" style="360" bestFit="1" customWidth="1"/>
    <col min="8986" max="8997" width="0" style="360" hidden="1" customWidth="1"/>
    <col min="8998" max="8998" width="24" style="360" customWidth="1"/>
    <col min="8999" max="9003" width="12.42578125" style="360" customWidth="1"/>
    <col min="9004" max="9004" width="7.28515625" style="360" customWidth="1"/>
    <col min="9005" max="9005" width="7.140625" style="360" customWidth="1"/>
    <col min="9006" max="9006" width="10.28515625" style="360" customWidth="1"/>
    <col min="9007" max="9007" width="14.140625" style="360" customWidth="1"/>
    <col min="9008" max="9008" width="11.28515625" style="360" customWidth="1"/>
    <col min="9009" max="9009" width="13.42578125" style="360" customWidth="1"/>
    <col min="9010" max="9010" width="12.42578125" style="360" customWidth="1"/>
    <col min="9011" max="9011" width="35.85546875" style="360" customWidth="1"/>
    <col min="9012" max="9012" width="43" style="360" customWidth="1"/>
    <col min="9013" max="9013" width="49.85546875" style="360" customWidth="1"/>
    <col min="9014" max="9016" width="10" style="360" customWidth="1"/>
    <col min="9017" max="9017" width="39.140625" style="360" customWidth="1"/>
    <col min="9018" max="9018" width="37.28515625" style="360" customWidth="1"/>
    <col min="9019" max="9019" width="31.42578125" style="360" customWidth="1"/>
    <col min="9020" max="9020" width="37" style="360" customWidth="1"/>
    <col min="9021" max="9021" width="31.42578125" style="360" customWidth="1"/>
    <col min="9022" max="9022" width="10" style="360" customWidth="1"/>
    <col min="9023" max="9216" width="15.140625" style="360"/>
    <col min="9217" max="9217" width="40.140625" style="360" customWidth="1"/>
    <col min="9218" max="9218" width="25.140625" style="360" customWidth="1"/>
    <col min="9219" max="9219" width="28.140625" style="360" customWidth="1"/>
    <col min="9220" max="9220" width="42.85546875" style="360" customWidth="1"/>
    <col min="9221" max="9221" width="23.7109375" style="360" customWidth="1"/>
    <col min="9222" max="9222" width="25.7109375" style="360" customWidth="1"/>
    <col min="9223" max="9223" width="66.42578125" style="360" bestFit="1" customWidth="1"/>
    <col min="9224" max="9226" width="17.42578125" style="360" customWidth="1"/>
    <col min="9227" max="9227" width="31.28515625" style="360" customWidth="1"/>
    <col min="9228" max="9228" width="27.28515625" style="360" customWidth="1"/>
    <col min="9229" max="9229" width="39.28515625" style="360" customWidth="1"/>
    <col min="9230" max="9230" width="27.28515625" style="360" customWidth="1"/>
    <col min="9231" max="9231" width="70.140625" style="360" customWidth="1"/>
    <col min="9232" max="9232" width="31.42578125" style="360" customWidth="1"/>
    <col min="9233" max="9233" width="21.140625" style="360" customWidth="1"/>
    <col min="9234" max="9234" width="19.140625" style="360" customWidth="1"/>
    <col min="9235" max="9235" width="23.85546875" style="360" customWidth="1"/>
    <col min="9236" max="9236" width="19.140625" style="360" customWidth="1"/>
    <col min="9237" max="9237" width="29.42578125" style="360" customWidth="1"/>
    <col min="9238" max="9238" width="38.28515625" style="360" customWidth="1"/>
    <col min="9239" max="9239" width="27" style="360" customWidth="1"/>
    <col min="9240" max="9240" width="24.42578125" style="360" customWidth="1"/>
    <col min="9241" max="9241" width="34.28515625" style="360" bestFit="1" customWidth="1"/>
    <col min="9242" max="9253" width="0" style="360" hidden="1" customWidth="1"/>
    <col min="9254" max="9254" width="24" style="360" customWidth="1"/>
    <col min="9255" max="9259" width="12.42578125" style="360" customWidth="1"/>
    <col min="9260" max="9260" width="7.28515625" style="360" customWidth="1"/>
    <col min="9261" max="9261" width="7.140625" style="360" customWidth="1"/>
    <col min="9262" max="9262" width="10.28515625" style="360" customWidth="1"/>
    <col min="9263" max="9263" width="14.140625" style="360" customWidth="1"/>
    <col min="9264" max="9264" width="11.28515625" style="360" customWidth="1"/>
    <col min="9265" max="9265" width="13.42578125" style="360" customWidth="1"/>
    <col min="9266" max="9266" width="12.42578125" style="360" customWidth="1"/>
    <col min="9267" max="9267" width="35.85546875" style="360" customWidth="1"/>
    <col min="9268" max="9268" width="43" style="360" customWidth="1"/>
    <col min="9269" max="9269" width="49.85546875" style="360" customWidth="1"/>
    <col min="9270" max="9272" width="10" style="360" customWidth="1"/>
    <col min="9273" max="9273" width="39.140625" style="360" customWidth="1"/>
    <col min="9274" max="9274" width="37.28515625" style="360" customWidth="1"/>
    <col min="9275" max="9275" width="31.42578125" style="360" customWidth="1"/>
    <col min="9276" max="9276" width="37" style="360" customWidth="1"/>
    <col min="9277" max="9277" width="31.42578125" style="360" customWidth="1"/>
    <col min="9278" max="9278" width="10" style="360" customWidth="1"/>
    <col min="9279" max="9472" width="15.140625" style="360"/>
    <col min="9473" max="9473" width="40.140625" style="360" customWidth="1"/>
    <col min="9474" max="9474" width="25.140625" style="360" customWidth="1"/>
    <col min="9475" max="9475" width="28.140625" style="360" customWidth="1"/>
    <col min="9476" max="9476" width="42.85546875" style="360" customWidth="1"/>
    <col min="9477" max="9477" width="23.7109375" style="360" customWidth="1"/>
    <col min="9478" max="9478" width="25.7109375" style="360" customWidth="1"/>
    <col min="9479" max="9479" width="66.42578125" style="360" bestFit="1" customWidth="1"/>
    <col min="9480" max="9482" width="17.42578125" style="360" customWidth="1"/>
    <col min="9483" max="9483" width="31.28515625" style="360" customWidth="1"/>
    <col min="9484" max="9484" width="27.28515625" style="360" customWidth="1"/>
    <col min="9485" max="9485" width="39.28515625" style="360" customWidth="1"/>
    <col min="9486" max="9486" width="27.28515625" style="360" customWidth="1"/>
    <col min="9487" max="9487" width="70.140625" style="360" customWidth="1"/>
    <col min="9488" max="9488" width="31.42578125" style="360" customWidth="1"/>
    <col min="9489" max="9489" width="21.140625" style="360" customWidth="1"/>
    <col min="9490" max="9490" width="19.140625" style="360" customWidth="1"/>
    <col min="9491" max="9491" width="23.85546875" style="360" customWidth="1"/>
    <col min="9492" max="9492" width="19.140625" style="360" customWidth="1"/>
    <col min="9493" max="9493" width="29.42578125" style="360" customWidth="1"/>
    <col min="9494" max="9494" width="38.28515625" style="360" customWidth="1"/>
    <col min="9495" max="9495" width="27" style="360" customWidth="1"/>
    <col min="9496" max="9496" width="24.42578125" style="360" customWidth="1"/>
    <col min="9497" max="9497" width="34.28515625" style="360" bestFit="1" customWidth="1"/>
    <col min="9498" max="9509" width="0" style="360" hidden="1" customWidth="1"/>
    <col min="9510" max="9510" width="24" style="360" customWidth="1"/>
    <col min="9511" max="9515" width="12.42578125" style="360" customWidth="1"/>
    <col min="9516" max="9516" width="7.28515625" style="360" customWidth="1"/>
    <col min="9517" max="9517" width="7.140625" style="360" customWidth="1"/>
    <col min="9518" max="9518" width="10.28515625" style="360" customWidth="1"/>
    <col min="9519" max="9519" width="14.140625" style="360" customWidth="1"/>
    <col min="9520" max="9520" width="11.28515625" style="360" customWidth="1"/>
    <col min="9521" max="9521" width="13.42578125" style="360" customWidth="1"/>
    <col min="9522" max="9522" width="12.42578125" style="360" customWidth="1"/>
    <col min="9523" max="9523" width="35.85546875" style="360" customWidth="1"/>
    <col min="9524" max="9524" width="43" style="360" customWidth="1"/>
    <col min="9525" max="9525" width="49.85546875" style="360" customWidth="1"/>
    <col min="9526" max="9528" width="10" style="360" customWidth="1"/>
    <col min="9529" max="9529" width="39.140625" style="360" customWidth="1"/>
    <col min="9530" max="9530" width="37.28515625" style="360" customWidth="1"/>
    <col min="9531" max="9531" width="31.42578125" style="360" customWidth="1"/>
    <col min="9532" max="9532" width="37" style="360" customWidth="1"/>
    <col min="9533" max="9533" width="31.42578125" style="360" customWidth="1"/>
    <col min="9534" max="9534" width="10" style="360" customWidth="1"/>
    <col min="9535" max="9728" width="15.140625" style="360"/>
    <col min="9729" max="9729" width="40.140625" style="360" customWidth="1"/>
    <col min="9730" max="9730" width="25.140625" style="360" customWidth="1"/>
    <col min="9731" max="9731" width="28.140625" style="360" customWidth="1"/>
    <col min="9732" max="9732" width="42.85546875" style="360" customWidth="1"/>
    <col min="9733" max="9733" width="23.7109375" style="360" customWidth="1"/>
    <col min="9734" max="9734" width="25.7109375" style="360" customWidth="1"/>
    <col min="9735" max="9735" width="66.42578125" style="360" bestFit="1" customWidth="1"/>
    <col min="9736" max="9738" width="17.42578125" style="360" customWidth="1"/>
    <col min="9739" max="9739" width="31.28515625" style="360" customWidth="1"/>
    <col min="9740" max="9740" width="27.28515625" style="360" customWidth="1"/>
    <col min="9741" max="9741" width="39.28515625" style="360" customWidth="1"/>
    <col min="9742" max="9742" width="27.28515625" style="360" customWidth="1"/>
    <col min="9743" max="9743" width="70.140625" style="360" customWidth="1"/>
    <col min="9744" max="9744" width="31.42578125" style="360" customWidth="1"/>
    <col min="9745" max="9745" width="21.140625" style="360" customWidth="1"/>
    <col min="9746" max="9746" width="19.140625" style="360" customWidth="1"/>
    <col min="9747" max="9747" width="23.85546875" style="360" customWidth="1"/>
    <col min="9748" max="9748" width="19.140625" style="360" customWidth="1"/>
    <col min="9749" max="9749" width="29.42578125" style="360" customWidth="1"/>
    <col min="9750" max="9750" width="38.28515625" style="360" customWidth="1"/>
    <col min="9751" max="9751" width="27" style="360" customWidth="1"/>
    <col min="9752" max="9752" width="24.42578125" style="360" customWidth="1"/>
    <col min="9753" max="9753" width="34.28515625" style="360" bestFit="1" customWidth="1"/>
    <col min="9754" max="9765" width="0" style="360" hidden="1" customWidth="1"/>
    <col min="9766" max="9766" width="24" style="360" customWidth="1"/>
    <col min="9767" max="9771" width="12.42578125" style="360" customWidth="1"/>
    <col min="9772" max="9772" width="7.28515625" style="360" customWidth="1"/>
    <col min="9773" max="9773" width="7.140625" style="360" customWidth="1"/>
    <col min="9774" max="9774" width="10.28515625" style="360" customWidth="1"/>
    <col min="9775" max="9775" width="14.140625" style="360" customWidth="1"/>
    <col min="9776" max="9776" width="11.28515625" style="360" customWidth="1"/>
    <col min="9777" max="9777" width="13.42578125" style="360" customWidth="1"/>
    <col min="9778" max="9778" width="12.42578125" style="360" customWidth="1"/>
    <col min="9779" max="9779" width="35.85546875" style="360" customWidth="1"/>
    <col min="9780" max="9780" width="43" style="360" customWidth="1"/>
    <col min="9781" max="9781" width="49.85546875" style="360" customWidth="1"/>
    <col min="9782" max="9784" width="10" style="360" customWidth="1"/>
    <col min="9785" max="9785" width="39.140625" style="360" customWidth="1"/>
    <col min="9786" max="9786" width="37.28515625" style="360" customWidth="1"/>
    <col min="9787" max="9787" width="31.42578125" style="360" customWidth="1"/>
    <col min="9788" max="9788" width="37" style="360" customWidth="1"/>
    <col min="9789" max="9789" width="31.42578125" style="360" customWidth="1"/>
    <col min="9790" max="9790" width="10" style="360" customWidth="1"/>
    <col min="9791" max="9984" width="15.140625" style="360"/>
    <col min="9985" max="9985" width="40.140625" style="360" customWidth="1"/>
    <col min="9986" max="9986" width="25.140625" style="360" customWidth="1"/>
    <col min="9987" max="9987" width="28.140625" style="360" customWidth="1"/>
    <col min="9988" max="9988" width="42.85546875" style="360" customWidth="1"/>
    <col min="9989" max="9989" width="23.7109375" style="360" customWidth="1"/>
    <col min="9990" max="9990" width="25.7109375" style="360" customWidth="1"/>
    <col min="9991" max="9991" width="66.42578125" style="360" bestFit="1" customWidth="1"/>
    <col min="9992" max="9994" width="17.42578125" style="360" customWidth="1"/>
    <col min="9995" max="9995" width="31.28515625" style="360" customWidth="1"/>
    <col min="9996" max="9996" width="27.28515625" style="360" customWidth="1"/>
    <col min="9997" max="9997" width="39.28515625" style="360" customWidth="1"/>
    <col min="9998" max="9998" width="27.28515625" style="360" customWidth="1"/>
    <col min="9999" max="9999" width="70.140625" style="360" customWidth="1"/>
    <col min="10000" max="10000" width="31.42578125" style="360" customWidth="1"/>
    <col min="10001" max="10001" width="21.140625" style="360" customWidth="1"/>
    <col min="10002" max="10002" width="19.140625" style="360" customWidth="1"/>
    <col min="10003" max="10003" width="23.85546875" style="360" customWidth="1"/>
    <col min="10004" max="10004" width="19.140625" style="360" customWidth="1"/>
    <col min="10005" max="10005" width="29.42578125" style="360" customWidth="1"/>
    <col min="10006" max="10006" width="38.28515625" style="360" customWidth="1"/>
    <col min="10007" max="10007" width="27" style="360" customWidth="1"/>
    <col min="10008" max="10008" width="24.42578125" style="360" customWidth="1"/>
    <col min="10009" max="10009" width="34.28515625" style="360" bestFit="1" customWidth="1"/>
    <col min="10010" max="10021" width="0" style="360" hidden="1" customWidth="1"/>
    <col min="10022" max="10022" width="24" style="360" customWidth="1"/>
    <col min="10023" max="10027" width="12.42578125" style="360" customWidth="1"/>
    <col min="10028" max="10028" width="7.28515625" style="360" customWidth="1"/>
    <col min="10029" max="10029" width="7.140625" style="360" customWidth="1"/>
    <col min="10030" max="10030" width="10.28515625" style="360" customWidth="1"/>
    <col min="10031" max="10031" width="14.140625" style="360" customWidth="1"/>
    <col min="10032" max="10032" width="11.28515625" style="360" customWidth="1"/>
    <col min="10033" max="10033" width="13.42578125" style="360" customWidth="1"/>
    <col min="10034" max="10034" width="12.42578125" style="360" customWidth="1"/>
    <col min="10035" max="10035" width="35.85546875" style="360" customWidth="1"/>
    <col min="10036" max="10036" width="43" style="360" customWidth="1"/>
    <col min="10037" max="10037" width="49.85546875" style="360" customWidth="1"/>
    <col min="10038" max="10040" width="10" style="360" customWidth="1"/>
    <col min="10041" max="10041" width="39.140625" style="360" customWidth="1"/>
    <col min="10042" max="10042" width="37.28515625" style="360" customWidth="1"/>
    <col min="10043" max="10043" width="31.42578125" style="360" customWidth="1"/>
    <col min="10044" max="10044" width="37" style="360" customWidth="1"/>
    <col min="10045" max="10045" width="31.42578125" style="360" customWidth="1"/>
    <col min="10046" max="10046" width="10" style="360" customWidth="1"/>
    <col min="10047" max="10240" width="15.140625" style="360"/>
    <col min="10241" max="10241" width="40.140625" style="360" customWidth="1"/>
    <col min="10242" max="10242" width="25.140625" style="360" customWidth="1"/>
    <col min="10243" max="10243" width="28.140625" style="360" customWidth="1"/>
    <col min="10244" max="10244" width="42.85546875" style="360" customWidth="1"/>
    <col min="10245" max="10245" width="23.7109375" style="360" customWidth="1"/>
    <col min="10246" max="10246" width="25.7109375" style="360" customWidth="1"/>
    <col min="10247" max="10247" width="66.42578125" style="360" bestFit="1" customWidth="1"/>
    <col min="10248" max="10250" width="17.42578125" style="360" customWidth="1"/>
    <col min="10251" max="10251" width="31.28515625" style="360" customWidth="1"/>
    <col min="10252" max="10252" width="27.28515625" style="360" customWidth="1"/>
    <col min="10253" max="10253" width="39.28515625" style="360" customWidth="1"/>
    <col min="10254" max="10254" width="27.28515625" style="360" customWidth="1"/>
    <col min="10255" max="10255" width="70.140625" style="360" customWidth="1"/>
    <col min="10256" max="10256" width="31.42578125" style="360" customWidth="1"/>
    <col min="10257" max="10257" width="21.140625" style="360" customWidth="1"/>
    <col min="10258" max="10258" width="19.140625" style="360" customWidth="1"/>
    <col min="10259" max="10259" width="23.85546875" style="360" customWidth="1"/>
    <col min="10260" max="10260" width="19.140625" style="360" customWidth="1"/>
    <col min="10261" max="10261" width="29.42578125" style="360" customWidth="1"/>
    <col min="10262" max="10262" width="38.28515625" style="360" customWidth="1"/>
    <col min="10263" max="10263" width="27" style="360" customWidth="1"/>
    <col min="10264" max="10264" width="24.42578125" style="360" customWidth="1"/>
    <col min="10265" max="10265" width="34.28515625" style="360" bestFit="1" customWidth="1"/>
    <col min="10266" max="10277" width="0" style="360" hidden="1" customWidth="1"/>
    <col min="10278" max="10278" width="24" style="360" customWidth="1"/>
    <col min="10279" max="10283" width="12.42578125" style="360" customWidth="1"/>
    <col min="10284" max="10284" width="7.28515625" style="360" customWidth="1"/>
    <col min="10285" max="10285" width="7.140625" style="360" customWidth="1"/>
    <col min="10286" max="10286" width="10.28515625" style="360" customWidth="1"/>
    <col min="10287" max="10287" width="14.140625" style="360" customWidth="1"/>
    <col min="10288" max="10288" width="11.28515625" style="360" customWidth="1"/>
    <col min="10289" max="10289" width="13.42578125" style="360" customWidth="1"/>
    <col min="10290" max="10290" width="12.42578125" style="360" customWidth="1"/>
    <col min="10291" max="10291" width="35.85546875" style="360" customWidth="1"/>
    <col min="10292" max="10292" width="43" style="360" customWidth="1"/>
    <col min="10293" max="10293" width="49.85546875" style="360" customWidth="1"/>
    <col min="10294" max="10296" width="10" style="360" customWidth="1"/>
    <col min="10297" max="10297" width="39.140625" style="360" customWidth="1"/>
    <col min="10298" max="10298" width="37.28515625" style="360" customWidth="1"/>
    <col min="10299" max="10299" width="31.42578125" style="360" customWidth="1"/>
    <col min="10300" max="10300" width="37" style="360" customWidth="1"/>
    <col min="10301" max="10301" width="31.42578125" style="360" customWidth="1"/>
    <col min="10302" max="10302" width="10" style="360" customWidth="1"/>
    <col min="10303" max="10496" width="15.140625" style="360"/>
    <col min="10497" max="10497" width="40.140625" style="360" customWidth="1"/>
    <col min="10498" max="10498" width="25.140625" style="360" customWidth="1"/>
    <col min="10499" max="10499" width="28.140625" style="360" customWidth="1"/>
    <col min="10500" max="10500" width="42.85546875" style="360" customWidth="1"/>
    <col min="10501" max="10501" width="23.7109375" style="360" customWidth="1"/>
    <col min="10502" max="10502" width="25.7109375" style="360" customWidth="1"/>
    <col min="10503" max="10503" width="66.42578125" style="360" bestFit="1" customWidth="1"/>
    <col min="10504" max="10506" width="17.42578125" style="360" customWidth="1"/>
    <col min="10507" max="10507" width="31.28515625" style="360" customWidth="1"/>
    <col min="10508" max="10508" width="27.28515625" style="360" customWidth="1"/>
    <col min="10509" max="10509" width="39.28515625" style="360" customWidth="1"/>
    <col min="10510" max="10510" width="27.28515625" style="360" customWidth="1"/>
    <col min="10511" max="10511" width="70.140625" style="360" customWidth="1"/>
    <col min="10512" max="10512" width="31.42578125" style="360" customWidth="1"/>
    <col min="10513" max="10513" width="21.140625" style="360" customWidth="1"/>
    <col min="10514" max="10514" width="19.140625" style="360" customWidth="1"/>
    <col min="10515" max="10515" width="23.85546875" style="360" customWidth="1"/>
    <col min="10516" max="10516" width="19.140625" style="360" customWidth="1"/>
    <col min="10517" max="10517" width="29.42578125" style="360" customWidth="1"/>
    <col min="10518" max="10518" width="38.28515625" style="360" customWidth="1"/>
    <col min="10519" max="10519" width="27" style="360" customWidth="1"/>
    <col min="10520" max="10520" width="24.42578125" style="360" customWidth="1"/>
    <col min="10521" max="10521" width="34.28515625" style="360" bestFit="1" customWidth="1"/>
    <col min="10522" max="10533" width="0" style="360" hidden="1" customWidth="1"/>
    <col min="10534" max="10534" width="24" style="360" customWidth="1"/>
    <col min="10535" max="10539" width="12.42578125" style="360" customWidth="1"/>
    <col min="10540" max="10540" width="7.28515625" style="360" customWidth="1"/>
    <col min="10541" max="10541" width="7.140625" style="360" customWidth="1"/>
    <col min="10542" max="10542" width="10.28515625" style="360" customWidth="1"/>
    <col min="10543" max="10543" width="14.140625" style="360" customWidth="1"/>
    <col min="10544" max="10544" width="11.28515625" style="360" customWidth="1"/>
    <col min="10545" max="10545" width="13.42578125" style="360" customWidth="1"/>
    <col min="10546" max="10546" width="12.42578125" style="360" customWidth="1"/>
    <col min="10547" max="10547" width="35.85546875" style="360" customWidth="1"/>
    <col min="10548" max="10548" width="43" style="360" customWidth="1"/>
    <col min="10549" max="10549" width="49.85546875" style="360" customWidth="1"/>
    <col min="10550" max="10552" width="10" style="360" customWidth="1"/>
    <col min="10553" max="10553" width="39.140625" style="360" customWidth="1"/>
    <col min="10554" max="10554" width="37.28515625" style="360" customWidth="1"/>
    <col min="10555" max="10555" width="31.42578125" style="360" customWidth="1"/>
    <col min="10556" max="10556" width="37" style="360" customWidth="1"/>
    <col min="10557" max="10557" width="31.42578125" style="360" customWidth="1"/>
    <col min="10558" max="10558" width="10" style="360" customWidth="1"/>
    <col min="10559" max="10752" width="15.140625" style="360"/>
    <col min="10753" max="10753" width="40.140625" style="360" customWidth="1"/>
    <col min="10754" max="10754" width="25.140625" style="360" customWidth="1"/>
    <col min="10755" max="10755" width="28.140625" style="360" customWidth="1"/>
    <col min="10756" max="10756" width="42.85546875" style="360" customWidth="1"/>
    <col min="10757" max="10757" width="23.7109375" style="360" customWidth="1"/>
    <col min="10758" max="10758" width="25.7109375" style="360" customWidth="1"/>
    <col min="10759" max="10759" width="66.42578125" style="360" bestFit="1" customWidth="1"/>
    <col min="10760" max="10762" width="17.42578125" style="360" customWidth="1"/>
    <col min="10763" max="10763" width="31.28515625" style="360" customWidth="1"/>
    <col min="10764" max="10764" width="27.28515625" style="360" customWidth="1"/>
    <col min="10765" max="10765" width="39.28515625" style="360" customWidth="1"/>
    <col min="10766" max="10766" width="27.28515625" style="360" customWidth="1"/>
    <col min="10767" max="10767" width="70.140625" style="360" customWidth="1"/>
    <col min="10768" max="10768" width="31.42578125" style="360" customWidth="1"/>
    <col min="10769" max="10769" width="21.140625" style="360" customWidth="1"/>
    <col min="10770" max="10770" width="19.140625" style="360" customWidth="1"/>
    <col min="10771" max="10771" width="23.85546875" style="360" customWidth="1"/>
    <col min="10772" max="10772" width="19.140625" style="360" customWidth="1"/>
    <col min="10773" max="10773" width="29.42578125" style="360" customWidth="1"/>
    <col min="10774" max="10774" width="38.28515625" style="360" customWidth="1"/>
    <col min="10775" max="10775" width="27" style="360" customWidth="1"/>
    <col min="10776" max="10776" width="24.42578125" style="360" customWidth="1"/>
    <col min="10777" max="10777" width="34.28515625" style="360" bestFit="1" customWidth="1"/>
    <col min="10778" max="10789" width="0" style="360" hidden="1" customWidth="1"/>
    <col min="10790" max="10790" width="24" style="360" customWidth="1"/>
    <col min="10791" max="10795" width="12.42578125" style="360" customWidth="1"/>
    <col min="10796" max="10796" width="7.28515625" style="360" customWidth="1"/>
    <col min="10797" max="10797" width="7.140625" style="360" customWidth="1"/>
    <col min="10798" max="10798" width="10.28515625" style="360" customWidth="1"/>
    <col min="10799" max="10799" width="14.140625" style="360" customWidth="1"/>
    <col min="10800" max="10800" width="11.28515625" style="360" customWidth="1"/>
    <col min="10801" max="10801" width="13.42578125" style="360" customWidth="1"/>
    <col min="10802" max="10802" width="12.42578125" style="360" customWidth="1"/>
    <col min="10803" max="10803" width="35.85546875" style="360" customWidth="1"/>
    <col min="10804" max="10804" width="43" style="360" customWidth="1"/>
    <col min="10805" max="10805" width="49.85546875" style="360" customWidth="1"/>
    <col min="10806" max="10808" width="10" style="360" customWidth="1"/>
    <col min="10809" max="10809" width="39.140625" style="360" customWidth="1"/>
    <col min="10810" max="10810" width="37.28515625" style="360" customWidth="1"/>
    <col min="10811" max="10811" width="31.42578125" style="360" customWidth="1"/>
    <col min="10812" max="10812" width="37" style="360" customWidth="1"/>
    <col min="10813" max="10813" width="31.42578125" style="360" customWidth="1"/>
    <col min="10814" max="10814" width="10" style="360" customWidth="1"/>
    <col min="10815" max="11008" width="15.140625" style="360"/>
    <col min="11009" max="11009" width="40.140625" style="360" customWidth="1"/>
    <col min="11010" max="11010" width="25.140625" style="360" customWidth="1"/>
    <col min="11011" max="11011" width="28.140625" style="360" customWidth="1"/>
    <col min="11012" max="11012" width="42.85546875" style="360" customWidth="1"/>
    <col min="11013" max="11013" width="23.7109375" style="360" customWidth="1"/>
    <col min="11014" max="11014" width="25.7109375" style="360" customWidth="1"/>
    <col min="11015" max="11015" width="66.42578125" style="360" bestFit="1" customWidth="1"/>
    <col min="11016" max="11018" width="17.42578125" style="360" customWidth="1"/>
    <col min="11019" max="11019" width="31.28515625" style="360" customWidth="1"/>
    <col min="11020" max="11020" width="27.28515625" style="360" customWidth="1"/>
    <col min="11021" max="11021" width="39.28515625" style="360" customWidth="1"/>
    <col min="11022" max="11022" width="27.28515625" style="360" customWidth="1"/>
    <col min="11023" max="11023" width="70.140625" style="360" customWidth="1"/>
    <col min="11024" max="11024" width="31.42578125" style="360" customWidth="1"/>
    <col min="11025" max="11025" width="21.140625" style="360" customWidth="1"/>
    <col min="11026" max="11026" width="19.140625" style="360" customWidth="1"/>
    <col min="11027" max="11027" width="23.85546875" style="360" customWidth="1"/>
    <col min="11028" max="11028" width="19.140625" style="360" customWidth="1"/>
    <col min="11029" max="11029" width="29.42578125" style="360" customWidth="1"/>
    <col min="11030" max="11030" width="38.28515625" style="360" customWidth="1"/>
    <col min="11031" max="11031" width="27" style="360" customWidth="1"/>
    <col min="11032" max="11032" width="24.42578125" style="360" customWidth="1"/>
    <col min="11033" max="11033" width="34.28515625" style="360" bestFit="1" customWidth="1"/>
    <col min="11034" max="11045" width="0" style="360" hidden="1" customWidth="1"/>
    <col min="11046" max="11046" width="24" style="360" customWidth="1"/>
    <col min="11047" max="11051" width="12.42578125" style="360" customWidth="1"/>
    <col min="11052" max="11052" width="7.28515625" style="360" customWidth="1"/>
    <col min="11053" max="11053" width="7.140625" style="360" customWidth="1"/>
    <col min="11054" max="11054" width="10.28515625" style="360" customWidth="1"/>
    <col min="11055" max="11055" width="14.140625" style="360" customWidth="1"/>
    <col min="11056" max="11056" width="11.28515625" style="360" customWidth="1"/>
    <col min="11057" max="11057" width="13.42578125" style="360" customWidth="1"/>
    <col min="11058" max="11058" width="12.42578125" style="360" customWidth="1"/>
    <col min="11059" max="11059" width="35.85546875" style="360" customWidth="1"/>
    <col min="11060" max="11060" width="43" style="360" customWidth="1"/>
    <col min="11061" max="11061" width="49.85546875" style="360" customWidth="1"/>
    <col min="11062" max="11064" width="10" style="360" customWidth="1"/>
    <col min="11065" max="11065" width="39.140625" style="360" customWidth="1"/>
    <col min="11066" max="11066" width="37.28515625" style="360" customWidth="1"/>
    <col min="11067" max="11067" width="31.42578125" style="360" customWidth="1"/>
    <col min="11068" max="11068" width="37" style="360" customWidth="1"/>
    <col min="11069" max="11069" width="31.42578125" style="360" customWidth="1"/>
    <col min="11070" max="11070" width="10" style="360" customWidth="1"/>
    <col min="11071" max="11264" width="15.140625" style="360"/>
    <col min="11265" max="11265" width="40.140625" style="360" customWidth="1"/>
    <col min="11266" max="11266" width="25.140625" style="360" customWidth="1"/>
    <col min="11267" max="11267" width="28.140625" style="360" customWidth="1"/>
    <col min="11268" max="11268" width="42.85546875" style="360" customWidth="1"/>
    <col min="11269" max="11269" width="23.7109375" style="360" customWidth="1"/>
    <col min="11270" max="11270" width="25.7109375" style="360" customWidth="1"/>
    <col min="11271" max="11271" width="66.42578125" style="360" bestFit="1" customWidth="1"/>
    <col min="11272" max="11274" width="17.42578125" style="360" customWidth="1"/>
    <col min="11275" max="11275" width="31.28515625" style="360" customWidth="1"/>
    <col min="11276" max="11276" width="27.28515625" style="360" customWidth="1"/>
    <col min="11277" max="11277" width="39.28515625" style="360" customWidth="1"/>
    <col min="11278" max="11278" width="27.28515625" style="360" customWidth="1"/>
    <col min="11279" max="11279" width="70.140625" style="360" customWidth="1"/>
    <col min="11280" max="11280" width="31.42578125" style="360" customWidth="1"/>
    <col min="11281" max="11281" width="21.140625" style="360" customWidth="1"/>
    <col min="11282" max="11282" width="19.140625" style="360" customWidth="1"/>
    <col min="11283" max="11283" width="23.85546875" style="360" customWidth="1"/>
    <col min="11284" max="11284" width="19.140625" style="360" customWidth="1"/>
    <col min="11285" max="11285" width="29.42578125" style="360" customWidth="1"/>
    <col min="11286" max="11286" width="38.28515625" style="360" customWidth="1"/>
    <col min="11287" max="11287" width="27" style="360" customWidth="1"/>
    <col min="11288" max="11288" width="24.42578125" style="360" customWidth="1"/>
    <col min="11289" max="11289" width="34.28515625" style="360" bestFit="1" customWidth="1"/>
    <col min="11290" max="11301" width="0" style="360" hidden="1" customWidth="1"/>
    <col min="11302" max="11302" width="24" style="360" customWidth="1"/>
    <col min="11303" max="11307" width="12.42578125" style="360" customWidth="1"/>
    <col min="11308" max="11308" width="7.28515625" style="360" customWidth="1"/>
    <col min="11309" max="11309" width="7.140625" style="360" customWidth="1"/>
    <col min="11310" max="11310" width="10.28515625" style="360" customWidth="1"/>
    <col min="11311" max="11311" width="14.140625" style="360" customWidth="1"/>
    <col min="11312" max="11312" width="11.28515625" style="360" customWidth="1"/>
    <col min="11313" max="11313" width="13.42578125" style="360" customWidth="1"/>
    <col min="11314" max="11314" width="12.42578125" style="360" customWidth="1"/>
    <col min="11315" max="11315" width="35.85546875" style="360" customWidth="1"/>
    <col min="11316" max="11316" width="43" style="360" customWidth="1"/>
    <col min="11317" max="11317" width="49.85546875" style="360" customWidth="1"/>
    <col min="11318" max="11320" width="10" style="360" customWidth="1"/>
    <col min="11321" max="11321" width="39.140625" style="360" customWidth="1"/>
    <col min="11322" max="11322" width="37.28515625" style="360" customWidth="1"/>
    <col min="11323" max="11323" width="31.42578125" style="360" customWidth="1"/>
    <col min="11324" max="11324" width="37" style="360" customWidth="1"/>
    <col min="11325" max="11325" width="31.42578125" style="360" customWidth="1"/>
    <col min="11326" max="11326" width="10" style="360" customWidth="1"/>
    <col min="11327" max="11520" width="15.140625" style="360"/>
    <col min="11521" max="11521" width="40.140625" style="360" customWidth="1"/>
    <col min="11522" max="11522" width="25.140625" style="360" customWidth="1"/>
    <col min="11523" max="11523" width="28.140625" style="360" customWidth="1"/>
    <col min="11524" max="11524" width="42.85546875" style="360" customWidth="1"/>
    <col min="11525" max="11525" width="23.7109375" style="360" customWidth="1"/>
    <col min="11526" max="11526" width="25.7109375" style="360" customWidth="1"/>
    <col min="11527" max="11527" width="66.42578125" style="360" bestFit="1" customWidth="1"/>
    <col min="11528" max="11530" width="17.42578125" style="360" customWidth="1"/>
    <col min="11531" max="11531" width="31.28515625" style="360" customWidth="1"/>
    <col min="11532" max="11532" width="27.28515625" style="360" customWidth="1"/>
    <col min="11533" max="11533" width="39.28515625" style="360" customWidth="1"/>
    <col min="11534" max="11534" width="27.28515625" style="360" customWidth="1"/>
    <col min="11535" max="11535" width="70.140625" style="360" customWidth="1"/>
    <col min="11536" max="11536" width="31.42578125" style="360" customWidth="1"/>
    <col min="11537" max="11537" width="21.140625" style="360" customWidth="1"/>
    <col min="11538" max="11538" width="19.140625" style="360" customWidth="1"/>
    <col min="11539" max="11539" width="23.85546875" style="360" customWidth="1"/>
    <col min="11540" max="11540" width="19.140625" style="360" customWidth="1"/>
    <col min="11541" max="11541" width="29.42578125" style="360" customWidth="1"/>
    <col min="11542" max="11542" width="38.28515625" style="360" customWidth="1"/>
    <col min="11543" max="11543" width="27" style="360" customWidth="1"/>
    <col min="11544" max="11544" width="24.42578125" style="360" customWidth="1"/>
    <col min="11545" max="11545" width="34.28515625" style="360" bestFit="1" customWidth="1"/>
    <col min="11546" max="11557" width="0" style="360" hidden="1" customWidth="1"/>
    <col min="11558" max="11558" width="24" style="360" customWidth="1"/>
    <col min="11559" max="11563" width="12.42578125" style="360" customWidth="1"/>
    <col min="11564" max="11564" width="7.28515625" style="360" customWidth="1"/>
    <col min="11565" max="11565" width="7.140625" style="360" customWidth="1"/>
    <col min="11566" max="11566" width="10.28515625" style="360" customWidth="1"/>
    <col min="11567" max="11567" width="14.140625" style="360" customWidth="1"/>
    <col min="11568" max="11568" width="11.28515625" style="360" customWidth="1"/>
    <col min="11569" max="11569" width="13.42578125" style="360" customWidth="1"/>
    <col min="11570" max="11570" width="12.42578125" style="360" customWidth="1"/>
    <col min="11571" max="11571" width="35.85546875" style="360" customWidth="1"/>
    <col min="11572" max="11572" width="43" style="360" customWidth="1"/>
    <col min="11573" max="11573" width="49.85546875" style="360" customWidth="1"/>
    <col min="11574" max="11576" width="10" style="360" customWidth="1"/>
    <col min="11577" max="11577" width="39.140625" style="360" customWidth="1"/>
    <col min="11578" max="11578" width="37.28515625" style="360" customWidth="1"/>
    <col min="11579" max="11579" width="31.42578125" style="360" customWidth="1"/>
    <col min="11580" max="11580" width="37" style="360" customWidth="1"/>
    <col min="11581" max="11581" width="31.42578125" style="360" customWidth="1"/>
    <col min="11582" max="11582" width="10" style="360" customWidth="1"/>
    <col min="11583" max="11776" width="15.140625" style="360"/>
    <col min="11777" max="11777" width="40.140625" style="360" customWidth="1"/>
    <col min="11778" max="11778" width="25.140625" style="360" customWidth="1"/>
    <col min="11779" max="11779" width="28.140625" style="360" customWidth="1"/>
    <col min="11780" max="11780" width="42.85546875" style="360" customWidth="1"/>
    <col min="11781" max="11781" width="23.7109375" style="360" customWidth="1"/>
    <col min="11782" max="11782" width="25.7109375" style="360" customWidth="1"/>
    <col min="11783" max="11783" width="66.42578125" style="360" bestFit="1" customWidth="1"/>
    <col min="11784" max="11786" width="17.42578125" style="360" customWidth="1"/>
    <col min="11787" max="11787" width="31.28515625" style="360" customWidth="1"/>
    <col min="11788" max="11788" width="27.28515625" style="360" customWidth="1"/>
    <col min="11789" max="11789" width="39.28515625" style="360" customWidth="1"/>
    <col min="11790" max="11790" width="27.28515625" style="360" customWidth="1"/>
    <col min="11791" max="11791" width="70.140625" style="360" customWidth="1"/>
    <col min="11792" max="11792" width="31.42578125" style="360" customWidth="1"/>
    <col min="11793" max="11793" width="21.140625" style="360" customWidth="1"/>
    <col min="11794" max="11794" width="19.140625" style="360" customWidth="1"/>
    <col min="11795" max="11795" width="23.85546875" style="360" customWidth="1"/>
    <col min="11796" max="11796" width="19.140625" style="360" customWidth="1"/>
    <col min="11797" max="11797" width="29.42578125" style="360" customWidth="1"/>
    <col min="11798" max="11798" width="38.28515625" style="360" customWidth="1"/>
    <col min="11799" max="11799" width="27" style="360" customWidth="1"/>
    <col min="11800" max="11800" width="24.42578125" style="360" customWidth="1"/>
    <col min="11801" max="11801" width="34.28515625" style="360" bestFit="1" customWidth="1"/>
    <col min="11802" max="11813" width="0" style="360" hidden="1" customWidth="1"/>
    <col min="11814" max="11814" width="24" style="360" customWidth="1"/>
    <col min="11815" max="11819" width="12.42578125" style="360" customWidth="1"/>
    <col min="11820" max="11820" width="7.28515625" style="360" customWidth="1"/>
    <col min="11821" max="11821" width="7.140625" style="360" customWidth="1"/>
    <col min="11822" max="11822" width="10.28515625" style="360" customWidth="1"/>
    <col min="11823" max="11823" width="14.140625" style="360" customWidth="1"/>
    <col min="11824" max="11824" width="11.28515625" style="360" customWidth="1"/>
    <col min="11825" max="11825" width="13.42578125" style="360" customWidth="1"/>
    <col min="11826" max="11826" width="12.42578125" style="360" customWidth="1"/>
    <col min="11827" max="11827" width="35.85546875" style="360" customWidth="1"/>
    <col min="11828" max="11828" width="43" style="360" customWidth="1"/>
    <col min="11829" max="11829" width="49.85546875" style="360" customWidth="1"/>
    <col min="11830" max="11832" width="10" style="360" customWidth="1"/>
    <col min="11833" max="11833" width="39.140625" style="360" customWidth="1"/>
    <col min="11834" max="11834" width="37.28515625" style="360" customWidth="1"/>
    <col min="11835" max="11835" width="31.42578125" style="360" customWidth="1"/>
    <col min="11836" max="11836" width="37" style="360" customWidth="1"/>
    <col min="11837" max="11837" width="31.42578125" style="360" customWidth="1"/>
    <col min="11838" max="11838" width="10" style="360" customWidth="1"/>
    <col min="11839" max="12032" width="15.140625" style="360"/>
    <col min="12033" max="12033" width="40.140625" style="360" customWidth="1"/>
    <col min="12034" max="12034" width="25.140625" style="360" customWidth="1"/>
    <col min="12035" max="12035" width="28.140625" style="360" customWidth="1"/>
    <col min="12036" max="12036" width="42.85546875" style="360" customWidth="1"/>
    <col min="12037" max="12037" width="23.7109375" style="360" customWidth="1"/>
    <col min="12038" max="12038" width="25.7109375" style="360" customWidth="1"/>
    <col min="12039" max="12039" width="66.42578125" style="360" bestFit="1" customWidth="1"/>
    <col min="12040" max="12042" width="17.42578125" style="360" customWidth="1"/>
    <col min="12043" max="12043" width="31.28515625" style="360" customWidth="1"/>
    <col min="12044" max="12044" width="27.28515625" style="360" customWidth="1"/>
    <col min="12045" max="12045" width="39.28515625" style="360" customWidth="1"/>
    <col min="12046" max="12046" width="27.28515625" style="360" customWidth="1"/>
    <col min="12047" max="12047" width="70.140625" style="360" customWidth="1"/>
    <col min="12048" max="12048" width="31.42578125" style="360" customWidth="1"/>
    <col min="12049" max="12049" width="21.140625" style="360" customWidth="1"/>
    <col min="12050" max="12050" width="19.140625" style="360" customWidth="1"/>
    <col min="12051" max="12051" width="23.85546875" style="360" customWidth="1"/>
    <col min="12052" max="12052" width="19.140625" style="360" customWidth="1"/>
    <col min="12053" max="12053" width="29.42578125" style="360" customWidth="1"/>
    <col min="12054" max="12054" width="38.28515625" style="360" customWidth="1"/>
    <col min="12055" max="12055" width="27" style="360" customWidth="1"/>
    <col min="12056" max="12056" width="24.42578125" style="360" customWidth="1"/>
    <col min="12057" max="12057" width="34.28515625" style="360" bestFit="1" customWidth="1"/>
    <col min="12058" max="12069" width="0" style="360" hidden="1" customWidth="1"/>
    <col min="12070" max="12070" width="24" style="360" customWidth="1"/>
    <col min="12071" max="12075" width="12.42578125" style="360" customWidth="1"/>
    <col min="12076" max="12076" width="7.28515625" style="360" customWidth="1"/>
    <col min="12077" max="12077" width="7.140625" style="360" customWidth="1"/>
    <col min="12078" max="12078" width="10.28515625" style="360" customWidth="1"/>
    <col min="12079" max="12079" width="14.140625" style="360" customWidth="1"/>
    <col min="12080" max="12080" width="11.28515625" style="360" customWidth="1"/>
    <col min="12081" max="12081" width="13.42578125" style="360" customWidth="1"/>
    <col min="12082" max="12082" width="12.42578125" style="360" customWidth="1"/>
    <col min="12083" max="12083" width="35.85546875" style="360" customWidth="1"/>
    <col min="12084" max="12084" width="43" style="360" customWidth="1"/>
    <col min="12085" max="12085" width="49.85546875" style="360" customWidth="1"/>
    <col min="12086" max="12088" width="10" style="360" customWidth="1"/>
    <col min="12089" max="12089" width="39.140625" style="360" customWidth="1"/>
    <col min="12090" max="12090" width="37.28515625" style="360" customWidth="1"/>
    <col min="12091" max="12091" width="31.42578125" style="360" customWidth="1"/>
    <col min="12092" max="12092" width="37" style="360" customWidth="1"/>
    <col min="12093" max="12093" width="31.42578125" style="360" customWidth="1"/>
    <col min="12094" max="12094" width="10" style="360" customWidth="1"/>
    <col min="12095" max="12288" width="15.140625" style="360"/>
    <col min="12289" max="12289" width="40.140625" style="360" customWidth="1"/>
    <col min="12290" max="12290" width="25.140625" style="360" customWidth="1"/>
    <col min="12291" max="12291" width="28.140625" style="360" customWidth="1"/>
    <col min="12292" max="12292" width="42.85546875" style="360" customWidth="1"/>
    <col min="12293" max="12293" width="23.7109375" style="360" customWidth="1"/>
    <col min="12294" max="12294" width="25.7109375" style="360" customWidth="1"/>
    <col min="12295" max="12295" width="66.42578125" style="360" bestFit="1" customWidth="1"/>
    <col min="12296" max="12298" width="17.42578125" style="360" customWidth="1"/>
    <col min="12299" max="12299" width="31.28515625" style="360" customWidth="1"/>
    <col min="12300" max="12300" width="27.28515625" style="360" customWidth="1"/>
    <col min="12301" max="12301" width="39.28515625" style="360" customWidth="1"/>
    <col min="12302" max="12302" width="27.28515625" style="360" customWidth="1"/>
    <col min="12303" max="12303" width="70.140625" style="360" customWidth="1"/>
    <col min="12304" max="12304" width="31.42578125" style="360" customWidth="1"/>
    <col min="12305" max="12305" width="21.140625" style="360" customWidth="1"/>
    <col min="12306" max="12306" width="19.140625" style="360" customWidth="1"/>
    <col min="12307" max="12307" width="23.85546875" style="360" customWidth="1"/>
    <col min="12308" max="12308" width="19.140625" style="360" customWidth="1"/>
    <col min="12309" max="12309" width="29.42578125" style="360" customWidth="1"/>
    <col min="12310" max="12310" width="38.28515625" style="360" customWidth="1"/>
    <col min="12311" max="12311" width="27" style="360" customWidth="1"/>
    <col min="12312" max="12312" width="24.42578125" style="360" customWidth="1"/>
    <col min="12313" max="12313" width="34.28515625" style="360" bestFit="1" customWidth="1"/>
    <col min="12314" max="12325" width="0" style="360" hidden="1" customWidth="1"/>
    <col min="12326" max="12326" width="24" style="360" customWidth="1"/>
    <col min="12327" max="12331" width="12.42578125" style="360" customWidth="1"/>
    <col min="12332" max="12332" width="7.28515625" style="360" customWidth="1"/>
    <col min="12333" max="12333" width="7.140625" style="360" customWidth="1"/>
    <col min="12334" max="12334" width="10.28515625" style="360" customWidth="1"/>
    <col min="12335" max="12335" width="14.140625" style="360" customWidth="1"/>
    <col min="12336" max="12336" width="11.28515625" style="360" customWidth="1"/>
    <col min="12337" max="12337" width="13.42578125" style="360" customWidth="1"/>
    <col min="12338" max="12338" width="12.42578125" style="360" customWidth="1"/>
    <col min="12339" max="12339" width="35.85546875" style="360" customWidth="1"/>
    <col min="12340" max="12340" width="43" style="360" customWidth="1"/>
    <col min="12341" max="12341" width="49.85546875" style="360" customWidth="1"/>
    <col min="12342" max="12344" width="10" style="360" customWidth="1"/>
    <col min="12345" max="12345" width="39.140625" style="360" customWidth="1"/>
    <col min="12346" max="12346" width="37.28515625" style="360" customWidth="1"/>
    <col min="12347" max="12347" width="31.42578125" style="360" customWidth="1"/>
    <col min="12348" max="12348" width="37" style="360" customWidth="1"/>
    <col min="12349" max="12349" width="31.42578125" style="360" customWidth="1"/>
    <col min="12350" max="12350" width="10" style="360" customWidth="1"/>
    <col min="12351" max="12544" width="15.140625" style="360"/>
    <col min="12545" max="12545" width="40.140625" style="360" customWidth="1"/>
    <col min="12546" max="12546" width="25.140625" style="360" customWidth="1"/>
    <col min="12547" max="12547" width="28.140625" style="360" customWidth="1"/>
    <col min="12548" max="12548" width="42.85546875" style="360" customWidth="1"/>
    <col min="12549" max="12549" width="23.7109375" style="360" customWidth="1"/>
    <col min="12550" max="12550" width="25.7109375" style="360" customWidth="1"/>
    <col min="12551" max="12551" width="66.42578125" style="360" bestFit="1" customWidth="1"/>
    <col min="12552" max="12554" width="17.42578125" style="360" customWidth="1"/>
    <col min="12555" max="12555" width="31.28515625" style="360" customWidth="1"/>
    <col min="12556" max="12556" width="27.28515625" style="360" customWidth="1"/>
    <col min="12557" max="12557" width="39.28515625" style="360" customWidth="1"/>
    <col min="12558" max="12558" width="27.28515625" style="360" customWidth="1"/>
    <col min="12559" max="12559" width="70.140625" style="360" customWidth="1"/>
    <col min="12560" max="12560" width="31.42578125" style="360" customWidth="1"/>
    <col min="12561" max="12561" width="21.140625" style="360" customWidth="1"/>
    <col min="12562" max="12562" width="19.140625" style="360" customWidth="1"/>
    <col min="12563" max="12563" width="23.85546875" style="360" customWidth="1"/>
    <col min="12564" max="12564" width="19.140625" style="360" customWidth="1"/>
    <col min="12565" max="12565" width="29.42578125" style="360" customWidth="1"/>
    <col min="12566" max="12566" width="38.28515625" style="360" customWidth="1"/>
    <col min="12567" max="12567" width="27" style="360" customWidth="1"/>
    <col min="12568" max="12568" width="24.42578125" style="360" customWidth="1"/>
    <col min="12569" max="12569" width="34.28515625" style="360" bestFit="1" customWidth="1"/>
    <col min="12570" max="12581" width="0" style="360" hidden="1" customWidth="1"/>
    <col min="12582" max="12582" width="24" style="360" customWidth="1"/>
    <col min="12583" max="12587" width="12.42578125" style="360" customWidth="1"/>
    <col min="12588" max="12588" width="7.28515625" style="360" customWidth="1"/>
    <col min="12589" max="12589" width="7.140625" style="360" customWidth="1"/>
    <col min="12590" max="12590" width="10.28515625" style="360" customWidth="1"/>
    <col min="12591" max="12591" width="14.140625" style="360" customWidth="1"/>
    <col min="12592" max="12592" width="11.28515625" style="360" customWidth="1"/>
    <col min="12593" max="12593" width="13.42578125" style="360" customWidth="1"/>
    <col min="12594" max="12594" width="12.42578125" style="360" customWidth="1"/>
    <col min="12595" max="12595" width="35.85546875" style="360" customWidth="1"/>
    <col min="12596" max="12596" width="43" style="360" customWidth="1"/>
    <col min="12597" max="12597" width="49.85546875" style="360" customWidth="1"/>
    <col min="12598" max="12600" width="10" style="360" customWidth="1"/>
    <col min="12601" max="12601" width="39.140625" style="360" customWidth="1"/>
    <col min="12602" max="12602" width="37.28515625" style="360" customWidth="1"/>
    <col min="12603" max="12603" width="31.42578125" style="360" customWidth="1"/>
    <col min="12604" max="12604" width="37" style="360" customWidth="1"/>
    <col min="12605" max="12605" width="31.42578125" style="360" customWidth="1"/>
    <col min="12606" max="12606" width="10" style="360" customWidth="1"/>
    <col min="12607" max="12800" width="15.140625" style="360"/>
    <col min="12801" max="12801" width="40.140625" style="360" customWidth="1"/>
    <col min="12802" max="12802" width="25.140625" style="360" customWidth="1"/>
    <col min="12803" max="12803" width="28.140625" style="360" customWidth="1"/>
    <col min="12804" max="12804" width="42.85546875" style="360" customWidth="1"/>
    <col min="12805" max="12805" width="23.7109375" style="360" customWidth="1"/>
    <col min="12806" max="12806" width="25.7109375" style="360" customWidth="1"/>
    <col min="12807" max="12807" width="66.42578125" style="360" bestFit="1" customWidth="1"/>
    <col min="12808" max="12810" width="17.42578125" style="360" customWidth="1"/>
    <col min="12811" max="12811" width="31.28515625" style="360" customWidth="1"/>
    <col min="12812" max="12812" width="27.28515625" style="360" customWidth="1"/>
    <col min="12813" max="12813" width="39.28515625" style="360" customWidth="1"/>
    <col min="12814" max="12814" width="27.28515625" style="360" customWidth="1"/>
    <col min="12815" max="12815" width="70.140625" style="360" customWidth="1"/>
    <col min="12816" max="12816" width="31.42578125" style="360" customWidth="1"/>
    <col min="12817" max="12817" width="21.140625" style="360" customWidth="1"/>
    <col min="12818" max="12818" width="19.140625" style="360" customWidth="1"/>
    <col min="12819" max="12819" width="23.85546875" style="360" customWidth="1"/>
    <col min="12820" max="12820" width="19.140625" style="360" customWidth="1"/>
    <col min="12821" max="12821" width="29.42578125" style="360" customWidth="1"/>
    <col min="12822" max="12822" width="38.28515625" style="360" customWidth="1"/>
    <col min="12823" max="12823" width="27" style="360" customWidth="1"/>
    <col min="12824" max="12824" width="24.42578125" style="360" customWidth="1"/>
    <col min="12825" max="12825" width="34.28515625" style="360" bestFit="1" customWidth="1"/>
    <col min="12826" max="12837" width="0" style="360" hidden="1" customWidth="1"/>
    <col min="12838" max="12838" width="24" style="360" customWidth="1"/>
    <col min="12839" max="12843" width="12.42578125" style="360" customWidth="1"/>
    <col min="12844" max="12844" width="7.28515625" style="360" customWidth="1"/>
    <col min="12845" max="12845" width="7.140625" style="360" customWidth="1"/>
    <col min="12846" max="12846" width="10.28515625" style="360" customWidth="1"/>
    <col min="12847" max="12847" width="14.140625" style="360" customWidth="1"/>
    <col min="12848" max="12848" width="11.28515625" style="360" customWidth="1"/>
    <col min="12849" max="12849" width="13.42578125" style="360" customWidth="1"/>
    <col min="12850" max="12850" width="12.42578125" style="360" customWidth="1"/>
    <col min="12851" max="12851" width="35.85546875" style="360" customWidth="1"/>
    <col min="12852" max="12852" width="43" style="360" customWidth="1"/>
    <col min="12853" max="12853" width="49.85546875" style="360" customWidth="1"/>
    <col min="12854" max="12856" width="10" style="360" customWidth="1"/>
    <col min="12857" max="12857" width="39.140625" style="360" customWidth="1"/>
    <col min="12858" max="12858" width="37.28515625" style="360" customWidth="1"/>
    <col min="12859" max="12859" width="31.42578125" style="360" customWidth="1"/>
    <col min="12860" max="12860" width="37" style="360" customWidth="1"/>
    <col min="12861" max="12861" width="31.42578125" style="360" customWidth="1"/>
    <col min="12862" max="12862" width="10" style="360" customWidth="1"/>
    <col min="12863" max="13056" width="15.140625" style="360"/>
    <col min="13057" max="13057" width="40.140625" style="360" customWidth="1"/>
    <col min="13058" max="13058" width="25.140625" style="360" customWidth="1"/>
    <col min="13059" max="13059" width="28.140625" style="360" customWidth="1"/>
    <col min="13060" max="13060" width="42.85546875" style="360" customWidth="1"/>
    <col min="13061" max="13061" width="23.7109375" style="360" customWidth="1"/>
    <col min="13062" max="13062" width="25.7109375" style="360" customWidth="1"/>
    <col min="13063" max="13063" width="66.42578125" style="360" bestFit="1" customWidth="1"/>
    <col min="13064" max="13066" width="17.42578125" style="360" customWidth="1"/>
    <col min="13067" max="13067" width="31.28515625" style="360" customWidth="1"/>
    <col min="13068" max="13068" width="27.28515625" style="360" customWidth="1"/>
    <col min="13069" max="13069" width="39.28515625" style="360" customWidth="1"/>
    <col min="13070" max="13070" width="27.28515625" style="360" customWidth="1"/>
    <col min="13071" max="13071" width="70.140625" style="360" customWidth="1"/>
    <col min="13072" max="13072" width="31.42578125" style="360" customWidth="1"/>
    <col min="13073" max="13073" width="21.140625" style="360" customWidth="1"/>
    <col min="13074" max="13074" width="19.140625" style="360" customWidth="1"/>
    <col min="13075" max="13075" width="23.85546875" style="360" customWidth="1"/>
    <col min="13076" max="13076" width="19.140625" style="360" customWidth="1"/>
    <col min="13077" max="13077" width="29.42578125" style="360" customWidth="1"/>
    <col min="13078" max="13078" width="38.28515625" style="360" customWidth="1"/>
    <col min="13079" max="13079" width="27" style="360" customWidth="1"/>
    <col min="13080" max="13080" width="24.42578125" style="360" customWidth="1"/>
    <col min="13081" max="13081" width="34.28515625" style="360" bestFit="1" customWidth="1"/>
    <col min="13082" max="13093" width="0" style="360" hidden="1" customWidth="1"/>
    <col min="13094" max="13094" width="24" style="360" customWidth="1"/>
    <col min="13095" max="13099" width="12.42578125" style="360" customWidth="1"/>
    <col min="13100" max="13100" width="7.28515625" style="360" customWidth="1"/>
    <col min="13101" max="13101" width="7.140625" style="360" customWidth="1"/>
    <col min="13102" max="13102" width="10.28515625" style="360" customWidth="1"/>
    <col min="13103" max="13103" width="14.140625" style="360" customWidth="1"/>
    <col min="13104" max="13104" width="11.28515625" style="360" customWidth="1"/>
    <col min="13105" max="13105" width="13.42578125" style="360" customWidth="1"/>
    <col min="13106" max="13106" width="12.42578125" style="360" customWidth="1"/>
    <col min="13107" max="13107" width="35.85546875" style="360" customWidth="1"/>
    <col min="13108" max="13108" width="43" style="360" customWidth="1"/>
    <col min="13109" max="13109" width="49.85546875" style="360" customWidth="1"/>
    <col min="13110" max="13112" width="10" style="360" customWidth="1"/>
    <col min="13113" max="13113" width="39.140625" style="360" customWidth="1"/>
    <col min="13114" max="13114" width="37.28515625" style="360" customWidth="1"/>
    <col min="13115" max="13115" width="31.42578125" style="360" customWidth="1"/>
    <col min="13116" max="13116" width="37" style="360" customWidth="1"/>
    <col min="13117" max="13117" width="31.42578125" style="360" customWidth="1"/>
    <col min="13118" max="13118" width="10" style="360" customWidth="1"/>
    <col min="13119" max="13312" width="15.140625" style="360"/>
    <col min="13313" max="13313" width="40.140625" style="360" customWidth="1"/>
    <col min="13314" max="13314" width="25.140625" style="360" customWidth="1"/>
    <col min="13315" max="13315" width="28.140625" style="360" customWidth="1"/>
    <col min="13316" max="13316" width="42.85546875" style="360" customWidth="1"/>
    <col min="13317" max="13317" width="23.7109375" style="360" customWidth="1"/>
    <col min="13318" max="13318" width="25.7109375" style="360" customWidth="1"/>
    <col min="13319" max="13319" width="66.42578125" style="360" bestFit="1" customWidth="1"/>
    <col min="13320" max="13322" width="17.42578125" style="360" customWidth="1"/>
    <col min="13323" max="13323" width="31.28515625" style="360" customWidth="1"/>
    <col min="13324" max="13324" width="27.28515625" style="360" customWidth="1"/>
    <col min="13325" max="13325" width="39.28515625" style="360" customWidth="1"/>
    <col min="13326" max="13326" width="27.28515625" style="360" customWidth="1"/>
    <col min="13327" max="13327" width="70.140625" style="360" customWidth="1"/>
    <col min="13328" max="13328" width="31.42578125" style="360" customWidth="1"/>
    <col min="13329" max="13329" width="21.140625" style="360" customWidth="1"/>
    <col min="13330" max="13330" width="19.140625" style="360" customWidth="1"/>
    <col min="13331" max="13331" width="23.85546875" style="360" customWidth="1"/>
    <col min="13332" max="13332" width="19.140625" style="360" customWidth="1"/>
    <col min="13333" max="13333" width="29.42578125" style="360" customWidth="1"/>
    <col min="13334" max="13334" width="38.28515625" style="360" customWidth="1"/>
    <col min="13335" max="13335" width="27" style="360" customWidth="1"/>
    <col min="13336" max="13336" width="24.42578125" style="360" customWidth="1"/>
    <col min="13337" max="13337" width="34.28515625" style="360" bestFit="1" customWidth="1"/>
    <col min="13338" max="13349" width="0" style="360" hidden="1" customWidth="1"/>
    <col min="13350" max="13350" width="24" style="360" customWidth="1"/>
    <col min="13351" max="13355" width="12.42578125" style="360" customWidth="1"/>
    <col min="13356" max="13356" width="7.28515625" style="360" customWidth="1"/>
    <col min="13357" max="13357" width="7.140625" style="360" customWidth="1"/>
    <col min="13358" max="13358" width="10.28515625" style="360" customWidth="1"/>
    <col min="13359" max="13359" width="14.140625" style="360" customWidth="1"/>
    <col min="13360" max="13360" width="11.28515625" style="360" customWidth="1"/>
    <col min="13361" max="13361" width="13.42578125" style="360" customWidth="1"/>
    <col min="13362" max="13362" width="12.42578125" style="360" customWidth="1"/>
    <col min="13363" max="13363" width="35.85546875" style="360" customWidth="1"/>
    <col min="13364" max="13364" width="43" style="360" customWidth="1"/>
    <col min="13365" max="13365" width="49.85546875" style="360" customWidth="1"/>
    <col min="13366" max="13368" width="10" style="360" customWidth="1"/>
    <col min="13369" max="13369" width="39.140625" style="360" customWidth="1"/>
    <col min="13370" max="13370" width="37.28515625" style="360" customWidth="1"/>
    <col min="13371" max="13371" width="31.42578125" style="360" customWidth="1"/>
    <col min="13372" max="13372" width="37" style="360" customWidth="1"/>
    <col min="13373" max="13373" width="31.42578125" style="360" customWidth="1"/>
    <col min="13374" max="13374" width="10" style="360" customWidth="1"/>
    <col min="13375" max="13568" width="15.140625" style="360"/>
    <col min="13569" max="13569" width="40.140625" style="360" customWidth="1"/>
    <col min="13570" max="13570" width="25.140625" style="360" customWidth="1"/>
    <col min="13571" max="13571" width="28.140625" style="360" customWidth="1"/>
    <col min="13572" max="13572" width="42.85546875" style="360" customWidth="1"/>
    <col min="13573" max="13573" width="23.7109375" style="360" customWidth="1"/>
    <col min="13574" max="13574" width="25.7109375" style="360" customWidth="1"/>
    <col min="13575" max="13575" width="66.42578125" style="360" bestFit="1" customWidth="1"/>
    <col min="13576" max="13578" width="17.42578125" style="360" customWidth="1"/>
    <col min="13579" max="13579" width="31.28515625" style="360" customWidth="1"/>
    <col min="13580" max="13580" width="27.28515625" style="360" customWidth="1"/>
    <col min="13581" max="13581" width="39.28515625" style="360" customWidth="1"/>
    <col min="13582" max="13582" width="27.28515625" style="360" customWidth="1"/>
    <col min="13583" max="13583" width="70.140625" style="360" customWidth="1"/>
    <col min="13584" max="13584" width="31.42578125" style="360" customWidth="1"/>
    <col min="13585" max="13585" width="21.140625" style="360" customWidth="1"/>
    <col min="13586" max="13586" width="19.140625" style="360" customWidth="1"/>
    <col min="13587" max="13587" width="23.85546875" style="360" customWidth="1"/>
    <col min="13588" max="13588" width="19.140625" style="360" customWidth="1"/>
    <col min="13589" max="13589" width="29.42578125" style="360" customWidth="1"/>
    <col min="13590" max="13590" width="38.28515625" style="360" customWidth="1"/>
    <col min="13591" max="13591" width="27" style="360" customWidth="1"/>
    <col min="13592" max="13592" width="24.42578125" style="360" customWidth="1"/>
    <col min="13593" max="13593" width="34.28515625" style="360" bestFit="1" customWidth="1"/>
    <col min="13594" max="13605" width="0" style="360" hidden="1" customWidth="1"/>
    <col min="13606" max="13606" width="24" style="360" customWidth="1"/>
    <col min="13607" max="13611" width="12.42578125" style="360" customWidth="1"/>
    <col min="13612" max="13612" width="7.28515625" style="360" customWidth="1"/>
    <col min="13613" max="13613" width="7.140625" style="360" customWidth="1"/>
    <col min="13614" max="13614" width="10.28515625" style="360" customWidth="1"/>
    <col min="13615" max="13615" width="14.140625" style="360" customWidth="1"/>
    <col min="13616" max="13616" width="11.28515625" style="360" customWidth="1"/>
    <col min="13617" max="13617" width="13.42578125" style="360" customWidth="1"/>
    <col min="13618" max="13618" width="12.42578125" style="360" customWidth="1"/>
    <col min="13619" max="13619" width="35.85546875" style="360" customWidth="1"/>
    <col min="13620" max="13620" width="43" style="360" customWidth="1"/>
    <col min="13621" max="13621" width="49.85546875" style="360" customWidth="1"/>
    <col min="13622" max="13624" width="10" style="360" customWidth="1"/>
    <col min="13625" max="13625" width="39.140625" style="360" customWidth="1"/>
    <col min="13626" max="13626" width="37.28515625" style="360" customWidth="1"/>
    <col min="13627" max="13627" width="31.42578125" style="360" customWidth="1"/>
    <col min="13628" max="13628" width="37" style="360" customWidth="1"/>
    <col min="13629" max="13629" width="31.42578125" style="360" customWidth="1"/>
    <col min="13630" max="13630" width="10" style="360" customWidth="1"/>
    <col min="13631" max="13824" width="15.140625" style="360"/>
    <col min="13825" max="13825" width="40.140625" style="360" customWidth="1"/>
    <col min="13826" max="13826" width="25.140625" style="360" customWidth="1"/>
    <col min="13827" max="13827" width="28.140625" style="360" customWidth="1"/>
    <col min="13828" max="13828" width="42.85546875" style="360" customWidth="1"/>
    <col min="13829" max="13829" width="23.7109375" style="360" customWidth="1"/>
    <col min="13830" max="13830" width="25.7109375" style="360" customWidth="1"/>
    <col min="13831" max="13831" width="66.42578125" style="360" bestFit="1" customWidth="1"/>
    <col min="13832" max="13834" width="17.42578125" style="360" customWidth="1"/>
    <col min="13835" max="13835" width="31.28515625" style="360" customWidth="1"/>
    <col min="13836" max="13836" width="27.28515625" style="360" customWidth="1"/>
    <col min="13837" max="13837" width="39.28515625" style="360" customWidth="1"/>
    <col min="13838" max="13838" width="27.28515625" style="360" customWidth="1"/>
    <col min="13839" max="13839" width="70.140625" style="360" customWidth="1"/>
    <col min="13840" max="13840" width="31.42578125" style="360" customWidth="1"/>
    <col min="13841" max="13841" width="21.140625" style="360" customWidth="1"/>
    <col min="13842" max="13842" width="19.140625" style="360" customWidth="1"/>
    <col min="13843" max="13843" width="23.85546875" style="360" customWidth="1"/>
    <col min="13844" max="13844" width="19.140625" style="360" customWidth="1"/>
    <col min="13845" max="13845" width="29.42578125" style="360" customWidth="1"/>
    <col min="13846" max="13846" width="38.28515625" style="360" customWidth="1"/>
    <col min="13847" max="13847" width="27" style="360" customWidth="1"/>
    <col min="13848" max="13848" width="24.42578125" style="360" customWidth="1"/>
    <col min="13849" max="13849" width="34.28515625" style="360" bestFit="1" customWidth="1"/>
    <col min="13850" max="13861" width="0" style="360" hidden="1" customWidth="1"/>
    <col min="13862" max="13862" width="24" style="360" customWidth="1"/>
    <col min="13863" max="13867" width="12.42578125" style="360" customWidth="1"/>
    <col min="13868" max="13868" width="7.28515625" style="360" customWidth="1"/>
    <col min="13869" max="13869" width="7.140625" style="360" customWidth="1"/>
    <col min="13870" max="13870" width="10.28515625" style="360" customWidth="1"/>
    <col min="13871" max="13871" width="14.140625" style="360" customWidth="1"/>
    <col min="13872" max="13872" width="11.28515625" style="360" customWidth="1"/>
    <col min="13873" max="13873" width="13.42578125" style="360" customWidth="1"/>
    <col min="13874" max="13874" width="12.42578125" style="360" customWidth="1"/>
    <col min="13875" max="13875" width="35.85546875" style="360" customWidth="1"/>
    <col min="13876" max="13876" width="43" style="360" customWidth="1"/>
    <col min="13877" max="13877" width="49.85546875" style="360" customWidth="1"/>
    <col min="13878" max="13880" width="10" style="360" customWidth="1"/>
    <col min="13881" max="13881" width="39.140625" style="360" customWidth="1"/>
    <col min="13882" max="13882" width="37.28515625" style="360" customWidth="1"/>
    <col min="13883" max="13883" width="31.42578125" style="360" customWidth="1"/>
    <col min="13884" max="13884" width="37" style="360" customWidth="1"/>
    <col min="13885" max="13885" width="31.42578125" style="360" customWidth="1"/>
    <col min="13886" max="13886" width="10" style="360" customWidth="1"/>
    <col min="13887" max="14080" width="15.140625" style="360"/>
    <col min="14081" max="14081" width="40.140625" style="360" customWidth="1"/>
    <col min="14082" max="14082" width="25.140625" style="360" customWidth="1"/>
    <col min="14083" max="14083" width="28.140625" style="360" customWidth="1"/>
    <col min="14084" max="14084" width="42.85546875" style="360" customWidth="1"/>
    <col min="14085" max="14085" width="23.7109375" style="360" customWidth="1"/>
    <col min="14086" max="14086" width="25.7109375" style="360" customWidth="1"/>
    <col min="14087" max="14087" width="66.42578125" style="360" bestFit="1" customWidth="1"/>
    <col min="14088" max="14090" width="17.42578125" style="360" customWidth="1"/>
    <col min="14091" max="14091" width="31.28515625" style="360" customWidth="1"/>
    <col min="14092" max="14092" width="27.28515625" style="360" customWidth="1"/>
    <col min="14093" max="14093" width="39.28515625" style="360" customWidth="1"/>
    <col min="14094" max="14094" width="27.28515625" style="360" customWidth="1"/>
    <col min="14095" max="14095" width="70.140625" style="360" customWidth="1"/>
    <col min="14096" max="14096" width="31.42578125" style="360" customWidth="1"/>
    <col min="14097" max="14097" width="21.140625" style="360" customWidth="1"/>
    <col min="14098" max="14098" width="19.140625" style="360" customWidth="1"/>
    <col min="14099" max="14099" width="23.85546875" style="360" customWidth="1"/>
    <col min="14100" max="14100" width="19.140625" style="360" customWidth="1"/>
    <col min="14101" max="14101" width="29.42578125" style="360" customWidth="1"/>
    <col min="14102" max="14102" width="38.28515625" style="360" customWidth="1"/>
    <col min="14103" max="14103" width="27" style="360" customWidth="1"/>
    <col min="14104" max="14104" width="24.42578125" style="360" customWidth="1"/>
    <col min="14105" max="14105" width="34.28515625" style="360" bestFit="1" customWidth="1"/>
    <col min="14106" max="14117" width="0" style="360" hidden="1" customWidth="1"/>
    <col min="14118" max="14118" width="24" style="360" customWidth="1"/>
    <col min="14119" max="14123" width="12.42578125" style="360" customWidth="1"/>
    <col min="14124" max="14124" width="7.28515625" style="360" customWidth="1"/>
    <col min="14125" max="14125" width="7.140625" style="360" customWidth="1"/>
    <col min="14126" max="14126" width="10.28515625" style="360" customWidth="1"/>
    <col min="14127" max="14127" width="14.140625" style="360" customWidth="1"/>
    <col min="14128" max="14128" width="11.28515625" style="360" customWidth="1"/>
    <col min="14129" max="14129" width="13.42578125" style="360" customWidth="1"/>
    <col min="14130" max="14130" width="12.42578125" style="360" customWidth="1"/>
    <col min="14131" max="14131" width="35.85546875" style="360" customWidth="1"/>
    <col min="14132" max="14132" width="43" style="360" customWidth="1"/>
    <col min="14133" max="14133" width="49.85546875" style="360" customWidth="1"/>
    <col min="14134" max="14136" width="10" style="360" customWidth="1"/>
    <col min="14137" max="14137" width="39.140625" style="360" customWidth="1"/>
    <col min="14138" max="14138" width="37.28515625" style="360" customWidth="1"/>
    <col min="14139" max="14139" width="31.42578125" style="360" customWidth="1"/>
    <col min="14140" max="14140" width="37" style="360" customWidth="1"/>
    <col min="14141" max="14141" width="31.42578125" style="360" customWidth="1"/>
    <col min="14142" max="14142" width="10" style="360" customWidth="1"/>
    <col min="14143" max="14336" width="15.140625" style="360"/>
    <col min="14337" max="14337" width="40.140625" style="360" customWidth="1"/>
    <col min="14338" max="14338" width="25.140625" style="360" customWidth="1"/>
    <col min="14339" max="14339" width="28.140625" style="360" customWidth="1"/>
    <col min="14340" max="14340" width="42.85546875" style="360" customWidth="1"/>
    <col min="14341" max="14341" width="23.7109375" style="360" customWidth="1"/>
    <col min="14342" max="14342" width="25.7109375" style="360" customWidth="1"/>
    <col min="14343" max="14343" width="66.42578125" style="360" bestFit="1" customWidth="1"/>
    <col min="14344" max="14346" width="17.42578125" style="360" customWidth="1"/>
    <col min="14347" max="14347" width="31.28515625" style="360" customWidth="1"/>
    <col min="14348" max="14348" width="27.28515625" style="360" customWidth="1"/>
    <col min="14349" max="14349" width="39.28515625" style="360" customWidth="1"/>
    <col min="14350" max="14350" width="27.28515625" style="360" customWidth="1"/>
    <col min="14351" max="14351" width="70.140625" style="360" customWidth="1"/>
    <col min="14352" max="14352" width="31.42578125" style="360" customWidth="1"/>
    <col min="14353" max="14353" width="21.140625" style="360" customWidth="1"/>
    <col min="14354" max="14354" width="19.140625" style="360" customWidth="1"/>
    <col min="14355" max="14355" width="23.85546875" style="360" customWidth="1"/>
    <col min="14356" max="14356" width="19.140625" style="360" customWidth="1"/>
    <col min="14357" max="14357" width="29.42578125" style="360" customWidth="1"/>
    <col min="14358" max="14358" width="38.28515625" style="360" customWidth="1"/>
    <col min="14359" max="14359" width="27" style="360" customWidth="1"/>
    <col min="14360" max="14360" width="24.42578125" style="360" customWidth="1"/>
    <col min="14361" max="14361" width="34.28515625" style="360" bestFit="1" customWidth="1"/>
    <col min="14362" max="14373" width="0" style="360" hidden="1" customWidth="1"/>
    <col min="14374" max="14374" width="24" style="360" customWidth="1"/>
    <col min="14375" max="14379" width="12.42578125" style="360" customWidth="1"/>
    <col min="14380" max="14380" width="7.28515625" style="360" customWidth="1"/>
    <col min="14381" max="14381" width="7.140625" style="360" customWidth="1"/>
    <col min="14382" max="14382" width="10.28515625" style="360" customWidth="1"/>
    <col min="14383" max="14383" width="14.140625" style="360" customWidth="1"/>
    <col min="14384" max="14384" width="11.28515625" style="360" customWidth="1"/>
    <col min="14385" max="14385" width="13.42578125" style="360" customWidth="1"/>
    <col min="14386" max="14386" width="12.42578125" style="360" customWidth="1"/>
    <col min="14387" max="14387" width="35.85546875" style="360" customWidth="1"/>
    <col min="14388" max="14388" width="43" style="360" customWidth="1"/>
    <col min="14389" max="14389" width="49.85546875" style="360" customWidth="1"/>
    <col min="14390" max="14392" width="10" style="360" customWidth="1"/>
    <col min="14393" max="14393" width="39.140625" style="360" customWidth="1"/>
    <col min="14394" max="14394" width="37.28515625" style="360" customWidth="1"/>
    <col min="14395" max="14395" width="31.42578125" style="360" customWidth="1"/>
    <col min="14396" max="14396" width="37" style="360" customWidth="1"/>
    <col min="14397" max="14397" width="31.42578125" style="360" customWidth="1"/>
    <col min="14398" max="14398" width="10" style="360" customWidth="1"/>
    <col min="14399" max="14592" width="15.140625" style="360"/>
    <col min="14593" max="14593" width="40.140625" style="360" customWidth="1"/>
    <col min="14594" max="14594" width="25.140625" style="360" customWidth="1"/>
    <col min="14595" max="14595" width="28.140625" style="360" customWidth="1"/>
    <col min="14596" max="14596" width="42.85546875" style="360" customWidth="1"/>
    <col min="14597" max="14597" width="23.7109375" style="360" customWidth="1"/>
    <col min="14598" max="14598" width="25.7109375" style="360" customWidth="1"/>
    <col min="14599" max="14599" width="66.42578125" style="360" bestFit="1" customWidth="1"/>
    <col min="14600" max="14602" width="17.42578125" style="360" customWidth="1"/>
    <col min="14603" max="14603" width="31.28515625" style="360" customWidth="1"/>
    <col min="14604" max="14604" width="27.28515625" style="360" customWidth="1"/>
    <col min="14605" max="14605" width="39.28515625" style="360" customWidth="1"/>
    <col min="14606" max="14606" width="27.28515625" style="360" customWidth="1"/>
    <col min="14607" max="14607" width="70.140625" style="360" customWidth="1"/>
    <col min="14608" max="14608" width="31.42578125" style="360" customWidth="1"/>
    <col min="14609" max="14609" width="21.140625" style="360" customWidth="1"/>
    <col min="14610" max="14610" width="19.140625" style="360" customWidth="1"/>
    <col min="14611" max="14611" width="23.85546875" style="360" customWidth="1"/>
    <col min="14612" max="14612" width="19.140625" style="360" customWidth="1"/>
    <col min="14613" max="14613" width="29.42578125" style="360" customWidth="1"/>
    <col min="14614" max="14614" width="38.28515625" style="360" customWidth="1"/>
    <col min="14615" max="14615" width="27" style="360" customWidth="1"/>
    <col min="14616" max="14616" width="24.42578125" style="360" customWidth="1"/>
    <col min="14617" max="14617" width="34.28515625" style="360" bestFit="1" customWidth="1"/>
    <col min="14618" max="14629" width="0" style="360" hidden="1" customWidth="1"/>
    <col min="14630" max="14630" width="24" style="360" customWidth="1"/>
    <col min="14631" max="14635" width="12.42578125" style="360" customWidth="1"/>
    <col min="14636" max="14636" width="7.28515625" style="360" customWidth="1"/>
    <col min="14637" max="14637" width="7.140625" style="360" customWidth="1"/>
    <col min="14638" max="14638" width="10.28515625" style="360" customWidth="1"/>
    <col min="14639" max="14639" width="14.140625" style="360" customWidth="1"/>
    <col min="14640" max="14640" width="11.28515625" style="360" customWidth="1"/>
    <col min="14641" max="14641" width="13.42578125" style="360" customWidth="1"/>
    <col min="14642" max="14642" width="12.42578125" style="360" customWidth="1"/>
    <col min="14643" max="14643" width="35.85546875" style="360" customWidth="1"/>
    <col min="14644" max="14644" width="43" style="360" customWidth="1"/>
    <col min="14645" max="14645" width="49.85546875" style="360" customWidth="1"/>
    <col min="14646" max="14648" width="10" style="360" customWidth="1"/>
    <col min="14649" max="14649" width="39.140625" style="360" customWidth="1"/>
    <col min="14650" max="14650" width="37.28515625" style="360" customWidth="1"/>
    <col min="14651" max="14651" width="31.42578125" style="360" customWidth="1"/>
    <col min="14652" max="14652" width="37" style="360" customWidth="1"/>
    <col min="14653" max="14653" width="31.42578125" style="360" customWidth="1"/>
    <col min="14654" max="14654" width="10" style="360" customWidth="1"/>
    <col min="14655" max="14848" width="15.140625" style="360"/>
    <col min="14849" max="14849" width="40.140625" style="360" customWidth="1"/>
    <col min="14850" max="14850" width="25.140625" style="360" customWidth="1"/>
    <col min="14851" max="14851" width="28.140625" style="360" customWidth="1"/>
    <col min="14852" max="14852" width="42.85546875" style="360" customWidth="1"/>
    <col min="14853" max="14853" width="23.7109375" style="360" customWidth="1"/>
    <col min="14854" max="14854" width="25.7109375" style="360" customWidth="1"/>
    <col min="14855" max="14855" width="66.42578125" style="360" bestFit="1" customWidth="1"/>
    <col min="14856" max="14858" width="17.42578125" style="360" customWidth="1"/>
    <col min="14859" max="14859" width="31.28515625" style="360" customWidth="1"/>
    <col min="14860" max="14860" width="27.28515625" style="360" customWidth="1"/>
    <col min="14861" max="14861" width="39.28515625" style="360" customWidth="1"/>
    <col min="14862" max="14862" width="27.28515625" style="360" customWidth="1"/>
    <col min="14863" max="14863" width="70.140625" style="360" customWidth="1"/>
    <col min="14864" max="14864" width="31.42578125" style="360" customWidth="1"/>
    <col min="14865" max="14865" width="21.140625" style="360" customWidth="1"/>
    <col min="14866" max="14866" width="19.140625" style="360" customWidth="1"/>
    <col min="14867" max="14867" width="23.85546875" style="360" customWidth="1"/>
    <col min="14868" max="14868" width="19.140625" style="360" customWidth="1"/>
    <col min="14869" max="14869" width="29.42578125" style="360" customWidth="1"/>
    <col min="14870" max="14870" width="38.28515625" style="360" customWidth="1"/>
    <col min="14871" max="14871" width="27" style="360" customWidth="1"/>
    <col min="14872" max="14872" width="24.42578125" style="360" customWidth="1"/>
    <col min="14873" max="14873" width="34.28515625" style="360" bestFit="1" customWidth="1"/>
    <col min="14874" max="14885" width="0" style="360" hidden="1" customWidth="1"/>
    <col min="14886" max="14886" width="24" style="360" customWidth="1"/>
    <col min="14887" max="14891" width="12.42578125" style="360" customWidth="1"/>
    <col min="14892" max="14892" width="7.28515625" style="360" customWidth="1"/>
    <col min="14893" max="14893" width="7.140625" style="360" customWidth="1"/>
    <col min="14894" max="14894" width="10.28515625" style="360" customWidth="1"/>
    <col min="14895" max="14895" width="14.140625" style="360" customWidth="1"/>
    <col min="14896" max="14896" width="11.28515625" style="360" customWidth="1"/>
    <col min="14897" max="14897" width="13.42578125" style="360" customWidth="1"/>
    <col min="14898" max="14898" width="12.42578125" style="360" customWidth="1"/>
    <col min="14899" max="14899" width="35.85546875" style="360" customWidth="1"/>
    <col min="14900" max="14900" width="43" style="360" customWidth="1"/>
    <col min="14901" max="14901" width="49.85546875" style="360" customWidth="1"/>
    <col min="14902" max="14904" width="10" style="360" customWidth="1"/>
    <col min="14905" max="14905" width="39.140625" style="360" customWidth="1"/>
    <col min="14906" max="14906" width="37.28515625" style="360" customWidth="1"/>
    <col min="14907" max="14907" width="31.42578125" style="360" customWidth="1"/>
    <col min="14908" max="14908" width="37" style="360" customWidth="1"/>
    <col min="14909" max="14909" width="31.42578125" style="360" customWidth="1"/>
    <col min="14910" max="14910" width="10" style="360" customWidth="1"/>
    <col min="14911" max="15104" width="15.140625" style="360"/>
    <col min="15105" max="15105" width="40.140625" style="360" customWidth="1"/>
    <col min="15106" max="15106" width="25.140625" style="360" customWidth="1"/>
    <col min="15107" max="15107" width="28.140625" style="360" customWidth="1"/>
    <col min="15108" max="15108" width="42.85546875" style="360" customWidth="1"/>
    <col min="15109" max="15109" width="23.7109375" style="360" customWidth="1"/>
    <col min="15110" max="15110" width="25.7109375" style="360" customWidth="1"/>
    <col min="15111" max="15111" width="66.42578125" style="360" bestFit="1" customWidth="1"/>
    <col min="15112" max="15114" width="17.42578125" style="360" customWidth="1"/>
    <col min="15115" max="15115" width="31.28515625" style="360" customWidth="1"/>
    <col min="15116" max="15116" width="27.28515625" style="360" customWidth="1"/>
    <col min="15117" max="15117" width="39.28515625" style="360" customWidth="1"/>
    <col min="15118" max="15118" width="27.28515625" style="360" customWidth="1"/>
    <col min="15119" max="15119" width="70.140625" style="360" customWidth="1"/>
    <col min="15120" max="15120" width="31.42578125" style="360" customWidth="1"/>
    <col min="15121" max="15121" width="21.140625" style="360" customWidth="1"/>
    <col min="15122" max="15122" width="19.140625" style="360" customWidth="1"/>
    <col min="15123" max="15123" width="23.85546875" style="360" customWidth="1"/>
    <col min="15124" max="15124" width="19.140625" style="360" customWidth="1"/>
    <col min="15125" max="15125" width="29.42578125" style="360" customWidth="1"/>
    <col min="15126" max="15126" width="38.28515625" style="360" customWidth="1"/>
    <col min="15127" max="15127" width="27" style="360" customWidth="1"/>
    <col min="15128" max="15128" width="24.42578125" style="360" customWidth="1"/>
    <col min="15129" max="15129" width="34.28515625" style="360" bestFit="1" customWidth="1"/>
    <col min="15130" max="15141" width="0" style="360" hidden="1" customWidth="1"/>
    <col min="15142" max="15142" width="24" style="360" customWidth="1"/>
    <col min="15143" max="15147" width="12.42578125" style="360" customWidth="1"/>
    <col min="15148" max="15148" width="7.28515625" style="360" customWidth="1"/>
    <col min="15149" max="15149" width="7.140625" style="360" customWidth="1"/>
    <col min="15150" max="15150" width="10.28515625" style="360" customWidth="1"/>
    <col min="15151" max="15151" width="14.140625" style="360" customWidth="1"/>
    <col min="15152" max="15152" width="11.28515625" style="360" customWidth="1"/>
    <col min="15153" max="15153" width="13.42578125" style="360" customWidth="1"/>
    <col min="15154" max="15154" width="12.42578125" style="360" customWidth="1"/>
    <col min="15155" max="15155" width="35.85546875" style="360" customWidth="1"/>
    <col min="15156" max="15156" width="43" style="360" customWidth="1"/>
    <col min="15157" max="15157" width="49.85546875" style="360" customWidth="1"/>
    <col min="15158" max="15160" width="10" style="360" customWidth="1"/>
    <col min="15161" max="15161" width="39.140625" style="360" customWidth="1"/>
    <col min="15162" max="15162" width="37.28515625" style="360" customWidth="1"/>
    <col min="15163" max="15163" width="31.42578125" style="360" customWidth="1"/>
    <col min="15164" max="15164" width="37" style="360" customWidth="1"/>
    <col min="15165" max="15165" width="31.42578125" style="360" customWidth="1"/>
    <col min="15166" max="15166" width="10" style="360" customWidth="1"/>
    <col min="15167" max="15360" width="15.140625" style="360"/>
    <col min="15361" max="15361" width="40.140625" style="360" customWidth="1"/>
    <col min="15362" max="15362" width="25.140625" style="360" customWidth="1"/>
    <col min="15363" max="15363" width="28.140625" style="360" customWidth="1"/>
    <col min="15364" max="15364" width="42.85546875" style="360" customWidth="1"/>
    <col min="15365" max="15365" width="23.7109375" style="360" customWidth="1"/>
    <col min="15366" max="15366" width="25.7109375" style="360" customWidth="1"/>
    <col min="15367" max="15367" width="66.42578125" style="360" bestFit="1" customWidth="1"/>
    <col min="15368" max="15370" width="17.42578125" style="360" customWidth="1"/>
    <col min="15371" max="15371" width="31.28515625" style="360" customWidth="1"/>
    <col min="15372" max="15372" width="27.28515625" style="360" customWidth="1"/>
    <col min="15373" max="15373" width="39.28515625" style="360" customWidth="1"/>
    <col min="15374" max="15374" width="27.28515625" style="360" customWidth="1"/>
    <col min="15375" max="15375" width="70.140625" style="360" customWidth="1"/>
    <col min="15376" max="15376" width="31.42578125" style="360" customWidth="1"/>
    <col min="15377" max="15377" width="21.140625" style="360" customWidth="1"/>
    <col min="15378" max="15378" width="19.140625" style="360" customWidth="1"/>
    <col min="15379" max="15379" width="23.85546875" style="360" customWidth="1"/>
    <col min="15380" max="15380" width="19.140625" style="360" customWidth="1"/>
    <col min="15381" max="15381" width="29.42578125" style="360" customWidth="1"/>
    <col min="15382" max="15382" width="38.28515625" style="360" customWidth="1"/>
    <col min="15383" max="15383" width="27" style="360" customWidth="1"/>
    <col min="15384" max="15384" width="24.42578125" style="360" customWidth="1"/>
    <col min="15385" max="15385" width="34.28515625" style="360" bestFit="1" customWidth="1"/>
    <col min="15386" max="15397" width="0" style="360" hidden="1" customWidth="1"/>
    <col min="15398" max="15398" width="24" style="360" customWidth="1"/>
    <col min="15399" max="15403" width="12.42578125" style="360" customWidth="1"/>
    <col min="15404" max="15404" width="7.28515625" style="360" customWidth="1"/>
    <col min="15405" max="15405" width="7.140625" style="360" customWidth="1"/>
    <col min="15406" max="15406" width="10.28515625" style="360" customWidth="1"/>
    <col min="15407" max="15407" width="14.140625" style="360" customWidth="1"/>
    <col min="15408" max="15408" width="11.28515625" style="360" customWidth="1"/>
    <col min="15409" max="15409" width="13.42578125" style="360" customWidth="1"/>
    <col min="15410" max="15410" width="12.42578125" style="360" customWidth="1"/>
    <col min="15411" max="15411" width="35.85546875" style="360" customWidth="1"/>
    <col min="15412" max="15412" width="43" style="360" customWidth="1"/>
    <col min="15413" max="15413" width="49.85546875" style="360" customWidth="1"/>
    <col min="15414" max="15416" width="10" style="360" customWidth="1"/>
    <col min="15417" max="15417" width="39.140625" style="360" customWidth="1"/>
    <col min="15418" max="15418" width="37.28515625" style="360" customWidth="1"/>
    <col min="15419" max="15419" width="31.42578125" style="360" customWidth="1"/>
    <col min="15420" max="15420" width="37" style="360" customWidth="1"/>
    <col min="15421" max="15421" width="31.42578125" style="360" customWidth="1"/>
    <col min="15422" max="15422" width="10" style="360" customWidth="1"/>
    <col min="15423" max="15616" width="15.140625" style="360"/>
    <col min="15617" max="15617" width="40.140625" style="360" customWidth="1"/>
    <col min="15618" max="15618" width="25.140625" style="360" customWidth="1"/>
    <col min="15619" max="15619" width="28.140625" style="360" customWidth="1"/>
    <col min="15620" max="15620" width="42.85546875" style="360" customWidth="1"/>
    <col min="15621" max="15621" width="23.7109375" style="360" customWidth="1"/>
    <col min="15622" max="15622" width="25.7109375" style="360" customWidth="1"/>
    <col min="15623" max="15623" width="66.42578125" style="360" bestFit="1" customWidth="1"/>
    <col min="15624" max="15626" width="17.42578125" style="360" customWidth="1"/>
    <col min="15627" max="15627" width="31.28515625" style="360" customWidth="1"/>
    <col min="15628" max="15628" width="27.28515625" style="360" customWidth="1"/>
    <col min="15629" max="15629" width="39.28515625" style="360" customWidth="1"/>
    <col min="15630" max="15630" width="27.28515625" style="360" customWidth="1"/>
    <col min="15631" max="15631" width="70.140625" style="360" customWidth="1"/>
    <col min="15632" max="15632" width="31.42578125" style="360" customWidth="1"/>
    <col min="15633" max="15633" width="21.140625" style="360" customWidth="1"/>
    <col min="15634" max="15634" width="19.140625" style="360" customWidth="1"/>
    <col min="15635" max="15635" width="23.85546875" style="360" customWidth="1"/>
    <col min="15636" max="15636" width="19.140625" style="360" customWidth="1"/>
    <col min="15637" max="15637" width="29.42578125" style="360" customWidth="1"/>
    <col min="15638" max="15638" width="38.28515625" style="360" customWidth="1"/>
    <col min="15639" max="15639" width="27" style="360" customWidth="1"/>
    <col min="15640" max="15640" width="24.42578125" style="360" customWidth="1"/>
    <col min="15641" max="15641" width="34.28515625" style="360" bestFit="1" customWidth="1"/>
    <col min="15642" max="15653" width="0" style="360" hidden="1" customWidth="1"/>
    <col min="15654" max="15654" width="24" style="360" customWidth="1"/>
    <col min="15655" max="15659" width="12.42578125" style="360" customWidth="1"/>
    <col min="15660" max="15660" width="7.28515625" style="360" customWidth="1"/>
    <col min="15661" max="15661" width="7.140625" style="360" customWidth="1"/>
    <col min="15662" max="15662" width="10.28515625" style="360" customWidth="1"/>
    <col min="15663" max="15663" width="14.140625" style="360" customWidth="1"/>
    <col min="15664" max="15664" width="11.28515625" style="360" customWidth="1"/>
    <col min="15665" max="15665" width="13.42578125" style="360" customWidth="1"/>
    <col min="15666" max="15666" width="12.42578125" style="360" customWidth="1"/>
    <col min="15667" max="15667" width="35.85546875" style="360" customWidth="1"/>
    <col min="15668" max="15668" width="43" style="360" customWidth="1"/>
    <col min="15669" max="15669" width="49.85546875" style="360" customWidth="1"/>
    <col min="15670" max="15672" width="10" style="360" customWidth="1"/>
    <col min="15673" max="15673" width="39.140625" style="360" customWidth="1"/>
    <col min="15674" max="15674" width="37.28515625" style="360" customWidth="1"/>
    <col min="15675" max="15675" width="31.42578125" style="360" customWidth="1"/>
    <col min="15676" max="15676" width="37" style="360" customWidth="1"/>
    <col min="15677" max="15677" width="31.42578125" style="360" customWidth="1"/>
    <col min="15678" max="15678" width="10" style="360" customWidth="1"/>
    <col min="15679" max="15872" width="15.140625" style="360"/>
    <col min="15873" max="15873" width="40.140625" style="360" customWidth="1"/>
    <col min="15874" max="15874" width="25.140625" style="360" customWidth="1"/>
    <col min="15875" max="15875" width="28.140625" style="360" customWidth="1"/>
    <col min="15876" max="15876" width="42.85546875" style="360" customWidth="1"/>
    <col min="15877" max="15877" width="23.7109375" style="360" customWidth="1"/>
    <col min="15878" max="15878" width="25.7109375" style="360" customWidth="1"/>
    <col min="15879" max="15879" width="66.42578125" style="360" bestFit="1" customWidth="1"/>
    <col min="15880" max="15882" width="17.42578125" style="360" customWidth="1"/>
    <col min="15883" max="15883" width="31.28515625" style="360" customWidth="1"/>
    <col min="15884" max="15884" width="27.28515625" style="360" customWidth="1"/>
    <col min="15885" max="15885" width="39.28515625" style="360" customWidth="1"/>
    <col min="15886" max="15886" width="27.28515625" style="360" customWidth="1"/>
    <col min="15887" max="15887" width="70.140625" style="360" customWidth="1"/>
    <col min="15888" max="15888" width="31.42578125" style="360" customWidth="1"/>
    <col min="15889" max="15889" width="21.140625" style="360" customWidth="1"/>
    <col min="15890" max="15890" width="19.140625" style="360" customWidth="1"/>
    <col min="15891" max="15891" width="23.85546875" style="360" customWidth="1"/>
    <col min="15892" max="15892" width="19.140625" style="360" customWidth="1"/>
    <col min="15893" max="15893" width="29.42578125" style="360" customWidth="1"/>
    <col min="15894" max="15894" width="38.28515625" style="360" customWidth="1"/>
    <col min="15895" max="15895" width="27" style="360" customWidth="1"/>
    <col min="15896" max="15896" width="24.42578125" style="360" customWidth="1"/>
    <col min="15897" max="15897" width="34.28515625" style="360" bestFit="1" customWidth="1"/>
    <col min="15898" max="15909" width="0" style="360" hidden="1" customWidth="1"/>
    <col min="15910" max="15910" width="24" style="360" customWidth="1"/>
    <col min="15911" max="15915" width="12.42578125" style="360" customWidth="1"/>
    <col min="15916" max="15916" width="7.28515625" style="360" customWidth="1"/>
    <col min="15917" max="15917" width="7.140625" style="360" customWidth="1"/>
    <col min="15918" max="15918" width="10.28515625" style="360" customWidth="1"/>
    <col min="15919" max="15919" width="14.140625" style="360" customWidth="1"/>
    <col min="15920" max="15920" width="11.28515625" style="360" customWidth="1"/>
    <col min="15921" max="15921" width="13.42578125" style="360" customWidth="1"/>
    <col min="15922" max="15922" width="12.42578125" style="360" customWidth="1"/>
    <col min="15923" max="15923" width="35.85546875" style="360" customWidth="1"/>
    <col min="15924" max="15924" width="43" style="360" customWidth="1"/>
    <col min="15925" max="15925" width="49.85546875" style="360" customWidth="1"/>
    <col min="15926" max="15928" width="10" style="360" customWidth="1"/>
    <col min="15929" max="15929" width="39.140625" style="360" customWidth="1"/>
    <col min="15930" max="15930" width="37.28515625" style="360" customWidth="1"/>
    <col min="15931" max="15931" width="31.42578125" style="360" customWidth="1"/>
    <col min="15932" max="15932" width="37" style="360" customWidth="1"/>
    <col min="15933" max="15933" width="31.42578125" style="360" customWidth="1"/>
    <col min="15934" max="15934" width="10" style="360" customWidth="1"/>
    <col min="15935" max="16128" width="15.140625" style="360"/>
    <col min="16129" max="16129" width="40.140625" style="360" customWidth="1"/>
    <col min="16130" max="16130" width="25.140625" style="360" customWidth="1"/>
    <col min="16131" max="16131" width="28.140625" style="360" customWidth="1"/>
    <col min="16132" max="16132" width="42.85546875" style="360" customWidth="1"/>
    <col min="16133" max="16133" width="23.7109375" style="360" customWidth="1"/>
    <col min="16134" max="16134" width="25.7109375" style="360" customWidth="1"/>
    <col min="16135" max="16135" width="66.42578125" style="360" bestFit="1" customWidth="1"/>
    <col min="16136" max="16138" width="17.42578125" style="360" customWidth="1"/>
    <col min="16139" max="16139" width="31.28515625" style="360" customWidth="1"/>
    <col min="16140" max="16140" width="27.28515625" style="360" customWidth="1"/>
    <col min="16141" max="16141" width="39.28515625" style="360" customWidth="1"/>
    <col min="16142" max="16142" width="27.28515625" style="360" customWidth="1"/>
    <col min="16143" max="16143" width="70.140625" style="360" customWidth="1"/>
    <col min="16144" max="16144" width="31.42578125" style="360" customWidth="1"/>
    <col min="16145" max="16145" width="21.140625" style="360" customWidth="1"/>
    <col min="16146" max="16146" width="19.140625" style="360" customWidth="1"/>
    <col min="16147" max="16147" width="23.85546875" style="360" customWidth="1"/>
    <col min="16148" max="16148" width="19.140625" style="360" customWidth="1"/>
    <col min="16149" max="16149" width="29.42578125" style="360" customWidth="1"/>
    <col min="16150" max="16150" width="38.28515625" style="360" customWidth="1"/>
    <col min="16151" max="16151" width="27" style="360" customWidth="1"/>
    <col min="16152" max="16152" width="24.42578125" style="360" customWidth="1"/>
    <col min="16153" max="16153" width="34.28515625" style="360" bestFit="1" customWidth="1"/>
    <col min="16154" max="16165" width="0" style="360" hidden="1" customWidth="1"/>
    <col min="16166" max="16166" width="24" style="360" customWidth="1"/>
    <col min="16167" max="16171" width="12.42578125" style="360" customWidth="1"/>
    <col min="16172" max="16172" width="7.28515625" style="360" customWidth="1"/>
    <col min="16173" max="16173" width="7.140625" style="360" customWidth="1"/>
    <col min="16174" max="16174" width="10.28515625" style="360" customWidth="1"/>
    <col min="16175" max="16175" width="14.140625" style="360" customWidth="1"/>
    <col min="16176" max="16176" width="11.28515625" style="360" customWidth="1"/>
    <col min="16177" max="16177" width="13.42578125" style="360" customWidth="1"/>
    <col min="16178" max="16178" width="12.42578125" style="360" customWidth="1"/>
    <col min="16179" max="16179" width="35.85546875" style="360" customWidth="1"/>
    <col min="16180" max="16180" width="43" style="360" customWidth="1"/>
    <col min="16181" max="16181" width="49.85546875" style="360" customWidth="1"/>
    <col min="16182" max="16184" width="10" style="360" customWidth="1"/>
    <col min="16185" max="16185" width="39.140625" style="360" customWidth="1"/>
    <col min="16186" max="16186" width="37.28515625" style="360" customWidth="1"/>
    <col min="16187" max="16187" width="31.42578125" style="360" customWidth="1"/>
    <col min="16188" max="16188" width="37" style="360" customWidth="1"/>
    <col min="16189" max="16189" width="31.42578125" style="360" customWidth="1"/>
    <col min="16190" max="16190" width="10" style="360" customWidth="1"/>
    <col min="16191" max="16384" width="15.140625" style="360"/>
  </cols>
  <sheetData>
    <row r="1" spans="1:62" ht="15" customHeight="1" x14ac:dyDescent="0.3">
      <c r="AM1" s="362"/>
      <c r="AN1" s="362"/>
      <c r="AO1" s="362"/>
      <c r="AP1" s="362"/>
      <c r="AQ1" s="362"/>
      <c r="AR1" s="362"/>
      <c r="AS1" s="362"/>
      <c r="AT1" s="362"/>
      <c r="AU1" s="362"/>
      <c r="AV1" s="362"/>
      <c r="AW1" s="362"/>
      <c r="AX1" s="362"/>
    </row>
    <row r="2" spans="1:62" ht="15" customHeight="1" x14ac:dyDescent="0.3">
      <c r="AM2" s="362"/>
      <c r="AN2" s="362"/>
      <c r="AO2" s="362"/>
      <c r="AP2" s="362"/>
      <c r="AQ2" s="362"/>
      <c r="AR2" s="362"/>
      <c r="AS2" s="362"/>
      <c r="AT2" s="362"/>
      <c r="AU2" s="362"/>
      <c r="AV2" s="362"/>
      <c r="AW2" s="362"/>
      <c r="AX2" s="362"/>
    </row>
    <row r="3" spans="1:62" ht="48.75" customHeight="1" x14ac:dyDescent="0.45">
      <c r="A3" s="935"/>
      <c r="B3" s="935"/>
      <c r="C3" s="935"/>
      <c r="D3" s="1196" t="s">
        <v>1</v>
      </c>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1196"/>
      <c r="AZ3" s="1196"/>
      <c r="BA3" s="1196"/>
      <c r="BB3" s="363"/>
      <c r="BC3" s="363"/>
      <c r="BD3" s="363"/>
      <c r="BE3" s="363"/>
      <c r="BF3" s="363"/>
      <c r="BG3" s="363"/>
      <c r="BH3" s="363"/>
      <c r="BI3" s="363"/>
      <c r="BJ3" s="363"/>
    </row>
    <row r="4" spans="1:62" ht="54.75" customHeight="1" x14ac:dyDescent="0.45">
      <c r="A4" s="935"/>
      <c r="B4" s="935"/>
      <c r="C4" s="935"/>
      <c r="D4" s="1196" t="s">
        <v>1063</v>
      </c>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196"/>
      <c r="BB4" s="363"/>
      <c r="BC4" s="363"/>
      <c r="BD4" s="363"/>
      <c r="BE4" s="363"/>
      <c r="BF4" s="363"/>
      <c r="BG4" s="363"/>
      <c r="BH4" s="363"/>
      <c r="BI4" s="363"/>
      <c r="BJ4" s="363"/>
    </row>
    <row r="5" spans="1:62" ht="36.75" customHeight="1" x14ac:dyDescent="0.3">
      <c r="A5" s="937" t="s">
        <v>6</v>
      </c>
      <c r="B5" s="937" t="s">
        <v>884</v>
      </c>
      <c r="C5" s="937" t="s">
        <v>8</v>
      </c>
      <c r="D5" s="937" t="s">
        <v>10</v>
      </c>
      <c r="E5" s="924" t="s">
        <v>11</v>
      </c>
      <c r="F5" s="939" t="s">
        <v>12</v>
      </c>
      <c r="G5" s="940"/>
      <c r="H5" s="940"/>
      <c r="I5" s="940"/>
      <c r="J5" s="941"/>
      <c r="K5" s="921" t="s">
        <v>14</v>
      </c>
      <c r="L5" s="921" t="s">
        <v>16</v>
      </c>
      <c r="M5" s="921" t="s">
        <v>17</v>
      </c>
      <c r="N5" s="921" t="s">
        <v>18</v>
      </c>
      <c r="O5" s="924" t="s">
        <v>19</v>
      </c>
      <c r="P5" s="924" t="s">
        <v>22</v>
      </c>
      <c r="Q5" s="931" t="s">
        <v>23</v>
      </c>
      <c r="R5" s="932"/>
      <c r="S5" s="915" t="s">
        <v>26</v>
      </c>
      <c r="T5" s="915" t="s">
        <v>27</v>
      </c>
      <c r="U5" s="918" t="s">
        <v>29</v>
      </c>
      <c r="V5" s="948" t="s">
        <v>30</v>
      </c>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49"/>
      <c r="AU5" s="949"/>
      <c r="AV5" s="949"/>
      <c r="AW5" s="949"/>
      <c r="AX5" s="949"/>
      <c r="AY5" s="949"/>
      <c r="AZ5" s="949"/>
      <c r="BA5" s="950"/>
      <c r="BB5" s="363"/>
      <c r="BC5" s="363"/>
      <c r="BD5" s="363"/>
      <c r="BE5" s="364"/>
      <c r="BF5" s="364"/>
      <c r="BG5" s="364"/>
      <c r="BH5" s="364"/>
      <c r="BI5" s="364"/>
      <c r="BJ5" s="363"/>
    </row>
    <row r="6" spans="1:62" ht="36.75" customHeight="1" x14ac:dyDescent="0.3">
      <c r="A6" s="937"/>
      <c r="B6" s="937"/>
      <c r="C6" s="937"/>
      <c r="D6" s="937"/>
      <c r="E6" s="925"/>
      <c r="F6" s="942"/>
      <c r="G6" s="943"/>
      <c r="H6" s="943"/>
      <c r="I6" s="943"/>
      <c r="J6" s="944"/>
      <c r="K6" s="922"/>
      <c r="L6" s="922"/>
      <c r="M6" s="922"/>
      <c r="N6" s="922"/>
      <c r="O6" s="925"/>
      <c r="P6" s="925"/>
      <c r="Q6" s="933"/>
      <c r="R6" s="934"/>
      <c r="S6" s="916"/>
      <c r="T6" s="916"/>
      <c r="U6" s="919"/>
      <c r="V6" s="951" t="s">
        <v>31</v>
      </c>
      <c r="W6" s="945" t="s">
        <v>33</v>
      </c>
      <c r="X6" s="945" t="s">
        <v>34</v>
      </c>
      <c r="Y6" s="951" t="s">
        <v>35</v>
      </c>
      <c r="Z6" s="945" t="s">
        <v>37</v>
      </c>
      <c r="AA6" s="945"/>
      <c r="AB6" s="945"/>
      <c r="AC6" s="945"/>
      <c r="AD6" s="945"/>
      <c r="AE6" s="945"/>
      <c r="AF6" s="945"/>
      <c r="AG6" s="945"/>
      <c r="AH6" s="945"/>
      <c r="AI6" s="945"/>
      <c r="AJ6" s="945"/>
      <c r="AK6" s="945"/>
      <c r="AL6" s="946" t="s">
        <v>38</v>
      </c>
      <c r="AM6" s="948"/>
      <c r="AN6" s="949"/>
      <c r="AO6" s="949"/>
      <c r="AP6" s="949"/>
      <c r="AQ6" s="949"/>
      <c r="AR6" s="949"/>
      <c r="AS6" s="949"/>
      <c r="AT6" s="949"/>
      <c r="AU6" s="949"/>
      <c r="AV6" s="949"/>
      <c r="AW6" s="949"/>
      <c r="AX6" s="950"/>
      <c r="AY6" s="946" t="s">
        <v>40</v>
      </c>
      <c r="AZ6" s="946" t="s">
        <v>41</v>
      </c>
      <c r="BA6" s="946" t="s">
        <v>42</v>
      </c>
      <c r="BB6" s="363"/>
      <c r="BC6" s="363"/>
      <c r="BD6" s="363"/>
      <c r="BJ6" s="363"/>
    </row>
    <row r="7" spans="1:62" ht="59.25" customHeight="1" x14ac:dyDescent="0.3">
      <c r="A7" s="938"/>
      <c r="B7" s="938"/>
      <c r="C7" s="938"/>
      <c r="D7" s="938"/>
      <c r="E7" s="926"/>
      <c r="F7" s="365" t="s">
        <v>44</v>
      </c>
      <c r="G7" s="365" t="s">
        <v>45</v>
      </c>
      <c r="H7" s="493" t="s">
        <v>46</v>
      </c>
      <c r="I7" s="493" t="s">
        <v>48</v>
      </c>
      <c r="J7" s="493" t="s">
        <v>49</v>
      </c>
      <c r="K7" s="923"/>
      <c r="L7" s="923"/>
      <c r="M7" s="923"/>
      <c r="N7" s="923"/>
      <c r="O7" s="925"/>
      <c r="P7" s="926"/>
      <c r="Q7" s="494" t="s">
        <v>50</v>
      </c>
      <c r="R7" s="494" t="s">
        <v>51</v>
      </c>
      <c r="S7" s="917"/>
      <c r="T7" s="917"/>
      <c r="U7" s="920"/>
      <c r="V7" s="952"/>
      <c r="W7" s="945" t="s">
        <v>798</v>
      </c>
      <c r="X7" s="945"/>
      <c r="Y7" s="952"/>
      <c r="Z7" s="495" t="s">
        <v>52</v>
      </c>
      <c r="AA7" s="495" t="s">
        <v>53</v>
      </c>
      <c r="AB7" s="495" t="s">
        <v>54</v>
      </c>
      <c r="AC7" s="495" t="s">
        <v>55</v>
      </c>
      <c r="AD7" s="495" t="s">
        <v>56</v>
      </c>
      <c r="AE7" s="495" t="s">
        <v>57</v>
      </c>
      <c r="AF7" s="495" t="s">
        <v>58</v>
      </c>
      <c r="AG7" s="495" t="s">
        <v>59</v>
      </c>
      <c r="AH7" s="495" t="s">
        <v>60</v>
      </c>
      <c r="AI7" s="495" t="s">
        <v>61</v>
      </c>
      <c r="AJ7" s="495" t="s">
        <v>62</v>
      </c>
      <c r="AK7" s="495" t="s">
        <v>63</v>
      </c>
      <c r="AL7" s="947"/>
      <c r="AM7" s="496" t="s">
        <v>64</v>
      </c>
      <c r="AN7" s="496" t="s">
        <v>65</v>
      </c>
      <c r="AO7" s="496" t="s">
        <v>54</v>
      </c>
      <c r="AP7" s="496" t="s">
        <v>55</v>
      </c>
      <c r="AQ7" s="496" t="s">
        <v>56</v>
      </c>
      <c r="AR7" s="496" t="s">
        <v>57</v>
      </c>
      <c r="AS7" s="496" t="s">
        <v>58</v>
      </c>
      <c r="AT7" s="496" t="s">
        <v>59</v>
      </c>
      <c r="AU7" s="496" t="s">
        <v>60</v>
      </c>
      <c r="AV7" s="496" t="s">
        <v>61</v>
      </c>
      <c r="AW7" s="496" t="s">
        <v>62</v>
      </c>
      <c r="AX7" s="496" t="s">
        <v>63</v>
      </c>
      <c r="AY7" s="947"/>
      <c r="AZ7" s="947"/>
      <c r="BA7" s="947"/>
      <c r="BB7" s="363"/>
      <c r="BC7" s="363"/>
      <c r="BD7" s="363"/>
      <c r="BJ7" s="363"/>
    </row>
    <row r="8" spans="1:62" s="607" customFormat="1" ht="204" customHeight="1" x14ac:dyDescent="0.25">
      <c r="A8" s="578" t="s">
        <v>66</v>
      </c>
      <c r="B8" s="579" t="s">
        <v>67</v>
      </c>
      <c r="C8" s="578" t="s">
        <v>177</v>
      </c>
      <c r="D8" s="578" t="s">
        <v>201</v>
      </c>
      <c r="E8" s="578" t="s">
        <v>318</v>
      </c>
      <c r="F8" s="578">
        <v>1134</v>
      </c>
      <c r="G8" s="580" t="str">
        <f t="shared" ref="G8:G14" si="0">IF(LEN(F8) &gt;0, VLOOKUP(F8,$F$28:$G$32,2,0)," ")</f>
        <v>Oportunidades de generación de ingresos para vendedores informales</v>
      </c>
      <c r="H8" s="1197">
        <v>1235</v>
      </c>
      <c r="I8" s="1197">
        <v>704</v>
      </c>
      <c r="J8" s="1193">
        <v>4021</v>
      </c>
      <c r="K8" s="1190" t="s">
        <v>297</v>
      </c>
      <c r="L8" s="1200" t="s">
        <v>556</v>
      </c>
      <c r="M8" s="1190" t="s">
        <v>557</v>
      </c>
      <c r="N8" s="1180">
        <v>704</v>
      </c>
      <c r="O8" s="578" t="s">
        <v>558</v>
      </c>
      <c r="P8" s="611" t="s">
        <v>1064</v>
      </c>
      <c r="Q8" s="598">
        <v>43466</v>
      </c>
      <c r="R8" s="598">
        <v>43830</v>
      </c>
      <c r="S8" s="600" t="s">
        <v>561</v>
      </c>
      <c r="T8" s="600">
        <v>1000</v>
      </c>
      <c r="U8" s="578" t="s">
        <v>563</v>
      </c>
      <c r="V8" s="600" t="s">
        <v>1065</v>
      </c>
      <c r="W8" s="599" t="s">
        <v>1066</v>
      </c>
      <c r="X8" s="598"/>
      <c r="Y8" s="590" t="str">
        <f t="shared" ref="Y8:Y14" si="1">+IF(X8&gt;R8,"NO CUMPLE","SI CUMPLE")</f>
        <v>SI CUMPLE</v>
      </c>
      <c r="Z8" s="655">
        <v>0</v>
      </c>
      <c r="AA8" s="655">
        <v>0</v>
      </c>
      <c r="AB8" s="655">
        <v>0</v>
      </c>
      <c r="AC8" s="655">
        <v>0</v>
      </c>
      <c r="AD8" s="655">
        <v>0</v>
      </c>
      <c r="AE8" s="655">
        <v>0</v>
      </c>
      <c r="AF8" s="655">
        <v>0</v>
      </c>
      <c r="AG8" s="655">
        <v>0</v>
      </c>
      <c r="AH8" s="655">
        <v>0</v>
      </c>
      <c r="AI8" s="655"/>
      <c r="AJ8" s="655"/>
      <c r="AK8" s="655"/>
      <c r="AL8" s="601">
        <f>SUM(Z8:AK8)/839</f>
        <v>0</v>
      </c>
      <c r="AM8" s="656">
        <v>108</v>
      </c>
      <c r="AN8" s="656">
        <v>93</v>
      </c>
      <c r="AO8" s="656">
        <v>127</v>
      </c>
      <c r="AP8" s="656">
        <v>143</v>
      </c>
      <c r="AQ8" s="656">
        <v>185</v>
      </c>
      <c r="AR8" s="656">
        <v>59</v>
      </c>
      <c r="AS8" s="656">
        <v>151</v>
      </c>
      <c r="AT8" s="656">
        <v>101</v>
      </c>
      <c r="AU8" s="656">
        <v>90</v>
      </c>
      <c r="AV8" s="656">
        <v>64</v>
      </c>
      <c r="AW8" s="656">
        <v>165</v>
      </c>
      <c r="AX8" s="656">
        <v>138</v>
      </c>
      <c r="AY8" s="657">
        <f>(SUM(AM8:AX8)/T8)</f>
        <v>1.4239999999999999</v>
      </c>
      <c r="AZ8" s="604"/>
      <c r="BA8" s="605"/>
      <c r="BB8" s="606"/>
      <c r="BC8" s="606"/>
      <c r="BD8" s="606"/>
      <c r="BJ8" s="606"/>
    </row>
    <row r="9" spans="1:62" s="607" customFormat="1" ht="204" customHeight="1" x14ac:dyDescent="0.25">
      <c r="A9" s="578" t="s">
        <v>66</v>
      </c>
      <c r="B9" s="579" t="s">
        <v>67</v>
      </c>
      <c r="C9" s="578" t="s">
        <v>177</v>
      </c>
      <c r="D9" s="578" t="s">
        <v>201</v>
      </c>
      <c r="E9" s="578" t="s">
        <v>318</v>
      </c>
      <c r="F9" s="578">
        <v>1134</v>
      </c>
      <c r="G9" s="580" t="str">
        <f t="shared" si="0"/>
        <v>Oportunidades de generación de ingresos para vendedores informales</v>
      </c>
      <c r="H9" s="1198"/>
      <c r="I9" s="1198"/>
      <c r="J9" s="1194"/>
      <c r="K9" s="1191"/>
      <c r="L9" s="1201"/>
      <c r="M9" s="1191"/>
      <c r="N9" s="1181"/>
      <c r="O9" s="578" t="s">
        <v>568</v>
      </c>
      <c r="P9" s="658" t="s">
        <v>569</v>
      </c>
      <c r="Q9" s="598">
        <v>43466</v>
      </c>
      <c r="R9" s="598">
        <v>43830</v>
      </c>
      <c r="S9" s="578" t="s">
        <v>1067</v>
      </c>
      <c r="T9" s="600">
        <v>55</v>
      </c>
      <c r="U9" s="578" t="s">
        <v>563</v>
      </c>
      <c r="V9" s="627" t="s">
        <v>1008</v>
      </c>
      <c r="W9" s="599"/>
      <c r="X9" s="598">
        <v>43799</v>
      </c>
      <c r="Y9" s="590" t="str">
        <f>+IF(X9&gt;R9,"NO CUMPLE","SI CUMPLE")</f>
        <v>SI CUMPLE</v>
      </c>
      <c r="Z9" s="655">
        <v>0</v>
      </c>
      <c r="AA9" s="655">
        <v>0</v>
      </c>
      <c r="AB9" s="655">
        <v>0</v>
      </c>
      <c r="AC9" s="655">
        <v>0</v>
      </c>
      <c r="AD9" s="655">
        <v>0</v>
      </c>
      <c r="AE9" s="655">
        <v>0</v>
      </c>
      <c r="AF9" s="655">
        <v>0</v>
      </c>
      <c r="AG9" s="655">
        <v>0</v>
      </c>
      <c r="AH9" s="655"/>
      <c r="AI9" s="655"/>
      <c r="AJ9" s="655"/>
      <c r="AK9" s="655"/>
      <c r="AL9" s="601">
        <f>SUM(Z9:AK9)/689</f>
        <v>0</v>
      </c>
      <c r="AM9" s="656">
        <v>0</v>
      </c>
      <c r="AN9" s="656">
        <v>0</v>
      </c>
      <c r="AO9" s="656">
        <v>0</v>
      </c>
      <c r="AP9" s="656">
        <v>0</v>
      </c>
      <c r="AQ9" s="656">
        <v>0</v>
      </c>
      <c r="AR9" s="656">
        <v>0</v>
      </c>
      <c r="AS9" s="656">
        <v>0</v>
      </c>
      <c r="AT9" s="656">
        <v>0</v>
      </c>
      <c r="AU9" s="656">
        <v>0</v>
      </c>
      <c r="AV9" s="656">
        <v>0</v>
      </c>
      <c r="AW9" s="656">
        <v>55</v>
      </c>
      <c r="AX9" s="656">
        <v>0</v>
      </c>
      <c r="AY9" s="657">
        <f t="shared" ref="AY9:AY14" si="2">(SUM(AM9:AX9)/T9)</f>
        <v>1</v>
      </c>
      <c r="AZ9" s="604"/>
      <c r="BA9" s="605"/>
      <c r="BB9" s="606"/>
      <c r="BC9" s="606"/>
      <c r="BD9" s="606"/>
      <c r="BJ9" s="606"/>
    </row>
    <row r="10" spans="1:62" s="607" customFormat="1" ht="204" customHeight="1" x14ac:dyDescent="0.25">
      <c r="A10" s="578" t="s">
        <v>66</v>
      </c>
      <c r="B10" s="579" t="s">
        <v>67</v>
      </c>
      <c r="C10" s="578" t="s">
        <v>177</v>
      </c>
      <c r="D10" s="578" t="s">
        <v>201</v>
      </c>
      <c r="E10" s="578" t="s">
        <v>318</v>
      </c>
      <c r="F10" s="578">
        <v>1134</v>
      </c>
      <c r="G10" s="580" t="str">
        <f t="shared" si="0"/>
        <v>Oportunidades de generación de ingresos para vendedores informales</v>
      </c>
      <c r="H10" s="1198"/>
      <c r="I10" s="1198"/>
      <c r="J10" s="1194"/>
      <c r="K10" s="1191"/>
      <c r="L10" s="1201"/>
      <c r="M10" s="1191"/>
      <c r="N10" s="1181"/>
      <c r="O10" s="578" t="s">
        <v>576</v>
      </c>
      <c r="P10" s="611" t="s">
        <v>577</v>
      </c>
      <c r="Q10" s="598">
        <v>43466</v>
      </c>
      <c r="R10" s="598">
        <v>43830</v>
      </c>
      <c r="S10" s="600" t="s">
        <v>1068</v>
      </c>
      <c r="T10" s="600">
        <v>53</v>
      </c>
      <c r="U10" s="578" t="s">
        <v>563</v>
      </c>
      <c r="V10" s="600" t="s">
        <v>1008</v>
      </c>
      <c r="W10" s="599"/>
      <c r="X10" s="598">
        <v>43769</v>
      </c>
      <c r="Y10" s="590" t="str">
        <f>+IF(X10&gt;R10,"NO CUMPLE","SI CUMPLE")</f>
        <v>SI CUMPLE</v>
      </c>
      <c r="Z10" s="655">
        <v>0</v>
      </c>
      <c r="AA10" s="655">
        <v>0</v>
      </c>
      <c r="AB10" s="655">
        <v>0</v>
      </c>
      <c r="AC10" s="655">
        <v>0</v>
      </c>
      <c r="AD10" s="655">
        <v>0</v>
      </c>
      <c r="AE10" s="655">
        <v>0</v>
      </c>
      <c r="AF10" s="655">
        <v>0</v>
      </c>
      <c r="AG10" s="655">
        <v>0</v>
      </c>
      <c r="AH10" s="655">
        <v>0</v>
      </c>
      <c r="AI10" s="655"/>
      <c r="AJ10" s="655"/>
      <c r="AK10" s="655"/>
      <c r="AL10" s="601">
        <f>SUM(Z10:AK10)/689</f>
        <v>0</v>
      </c>
      <c r="AM10" s="613">
        <v>10</v>
      </c>
      <c r="AN10" s="613">
        <v>0</v>
      </c>
      <c r="AO10" s="613">
        <v>17</v>
      </c>
      <c r="AP10" s="656">
        <v>0</v>
      </c>
      <c r="AQ10" s="656">
        <v>0</v>
      </c>
      <c r="AR10" s="656">
        <v>0</v>
      </c>
      <c r="AS10" s="656">
        <v>0</v>
      </c>
      <c r="AT10" s="656">
        <v>0</v>
      </c>
      <c r="AU10" s="656">
        <v>20</v>
      </c>
      <c r="AV10" s="656">
        <v>6</v>
      </c>
      <c r="AW10" s="656">
        <v>0</v>
      </c>
      <c r="AX10" s="656">
        <v>0</v>
      </c>
      <c r="AY10" s="657">
        <f t="shared" si="2"/>
        <v>1</v>
      </c>
      <c r="AZ10" s="604"/>
      <c r="BA10" s="605"/>
      <c r="BB10" s="606"/>
      <c r="BC10" s="606"/>
      <c r="BD10" s="606"/>
      <c r="BJ10" s="606"/>
    </row>
    <row r="11" spans="1:62" s="607" customFormat="1" ht="161.1" customHeight="1" x14ac:dyDescent="0.25">
      <c r="A11" s="578" t="s">
        <v>66</v>
      </c>
      <c r="B11" s="579" t="s">
        <v>67</v>
      </c>
      <c r="C11" s="578" t="s">
        <v>177</v>
      </c>
      <c r="D11" s="578" t="s">
        <v>201</v>
      </c>
      <c r="E11" s="578" t="s">
        <v>318</v>
      </c>
      <c r="F11" s="578">
        <v>1134</v>
      </c>
      <c r="G11" s="580" t="str">
        <f t="shared" si="0"/>
        <v>Oportunidades de generación de ingresos para vendedores informales</v>
      </c>
      <c r="H11" s="1198"/>
      <c r="I11" s="1198"/>
      <c r="J11" s="1194"/>
      <c r="K11" s="1191"/>
      <c r="L11" s="1201"/>
      <c r="M11" s="1191"/>
      <c r="N11" s="1181"/>
      <c r="O11" s="578" t="s">
        <v>1069</v>
      </c>
      <c r="P11" s="658" t="s">
        <v>569</v>
      </c>
      <c r="Q11" s="598">
        <v>43466</v>
      </c>
      <c r="R11" s="598">
        <v>43830</v>
      </c>
      <c r="S11" s="578" t="s">
        <v>1070</v>
      </c>
      <c r="T11" s="600">
        <v>110</v>
      </c>
      <c r="U11" s="578" t="s">
        <v>563</v>
      </c>
      <c r="V11" s="598" t="s">
        <v>1071</v>
      </c>
      <c r="W11" s="598" t="s">
        <v>1072</v>
      </c>
      <c r="X11" s="659">
        <v>43823</v>
      </c>
      <c r="Y11" s="590" t="str">
        <f>+IF(X11&gt;R11,"NO CUMPLE","SI CUMPLE")</f>
        <v>SI CUMPLE</v>
      </c>
      <c r="Z11" s="655">
        <v>0</v>
      </c>
      <c r="AA11" s="655">
        <v>0</v>
      </c>
      <c r="AB11" s="655">
        <v>31</v>
      </c>
      <c r="AC11" s="655">
        <v>0</v>
      </c>
      <c r="AD11" s="655">
        <v>0</v>
      </c>
      <c r="AE11" s="655">
        <v>18</v>
      </c>
      <c r="AF11" s="655">
        <v>0</v>
      </c>
      <c r="AG11" s="655">
        <v>11</v>
      </c>
      <c r="AH11" s="655">
        <v>0</v>
      </c>
      <c r="AI11" s="655"/>
      <c r="AJ11" s="655"/>
      <c r="AK11" s="655"/>
      <c r="AL11" s="601">
        <f>SUM(Z11:AK11)/689</f>
        <v>8.7082728592162553E-2</v>
      </c>
      <c r="AM11" s="656">
        <v>0</v>
      </c>
      <c r="AN11" s="656">
        <v>0</v>
      </c>
      <c r="AO11" s="656">
        <v>31</v>
      </c>
      <c r="AP11" s="656">
        <v>0</v>
      </c>
      <c r="AQ11" s="656">
        <v>0</v>
      </c>
      <c r="AR11" s="656">
        <v>18</v>
      </c>
      <c r="AS11" s="656">
        <v>0</v>
      </c>
      <c r="AT11" s="656">
        <v>11</v>
      </c>
      <c r="AU11" s="656">
        <v>0</v>
      </c>
      <c r="AV11" s="656">
        <v>0</v>
      </c>
      <c r="AW11" s="656">
        <v>0</v>
      </c>
      <c r="AX11" s="656">
        <v>50</v>
      </c>
      <c r="AY11" s="657">
        <f>(SUM(AM11:AX11)/T11)</f>
        <v>1</v>
      </c>
      <c r="AZ11" s="604"/>
      <c r="BA11" s="605"/>
      <c r="BB11" s="606"/>
      <c r="BC11" s="606"/>
      <c r="BD11" s="606"/>
      <c r="BJ11" s="606"/>
    </row>
    <row r="12" spans="1:62" s="607" customFormat="1" ht="161.1" customHeight="1" x14ac:dyDescent="0.25">
      <c r="A12" s="578" t="s">
        <v>66</v>
      </c>
      <c r="B12" s="579" t="s">
        <v>67</v>
      </c>
      <c r="C12" s="578" t="s">
        <v>177</v>
      </c>
      <c r="D12" s="578" t="s">
        <v>201</v>
      </c>
      <c r="E12" s="578" t="s">
        <v>318</v>
      </c>
      <c r="F12" s="578">
        <v>1134</v>
      </c>
      <c r="G12" s="580" t="str">
        <f t="shared" si="0"/>
        <v>Oportunidades de generación de ingresos para vendedores informales</v>
      </c>
      <c r="H12" s="1198"/>
      <c r="I12" s="1198"/>
      <c r="J12" s="1194"/>
      <c r="K12" s="1191"/>
      <c r="L12" s="1201"/>
      <c r="M12" s="1191"/>
      <c r="N12" s="1181"/>
      <c r="O12" s="660" t="s">
        <v>1073</v>
      </c>
      <c r="P12" s="658" t="s">
        <v>569</v>
      </c>
      <c r="Q12" s="598">
        <v>43466</v>
      </c>
      <c r="R12" s="598">
        <v>43830</v>
      </c>
      <c r="S12" s="578" t="s">
        <v>569</v>
      </c>
      <c r="T12" s="655">
        <v>539</v>
      </c>
      <c r="U12" s="578" t="s">
        <v>563</v>
      </c>
      <c r="V12" s="600" t="s">
        <v>1008</v>
      </c>
      <c r="W12" s="599"/>
      <c r="X12" s="598">
        <v>43799</v>
      </c>
      <c r="Y12" s="590" t="str">
        <f t="shared" si="1"/>
        <v>SI CUMPLE</v>
      </c>
      <c r="Z12" s="655">
        <v>0</v>
      </c>
      <c r="AA12" s="655">
        <v>0</v>
      </c>
      <c r="AB12" s="655">
        <v>95</v>
      </c>
      <c r="AC12" s="655">
        <v>0</v>
      </c>
      <c r="AD12" s="655">
        <v>101</v>
      </c>
      <c r="AE12" s="655">
        <v>58</v>
      </c>
      <c r="AF12" s="655">
        <v>90</v>
      </c>
      <c r="AG12" s="655">
        <v>0</v>
      </c>
      <c r="AH12" s="655">
        <v>98</v>
      </c>
      <c r="AI12" s="655"/>
      <c r="AJ12" s="655"/>
      <c r="AK12" s="655"/>
      <c r="AL12" s="601">
        <f>SUM(Z12:AK12)/689</f>
        <v>0.64150943396226412</v>
      </c>
      <c r="AM12" s="656">
        <v>0</v>
      </c>
      <c r="AN12" s="656">
        <v>0</v>
      </c>
      <c r="AO12" s="656">
        <v>95</v>
      </c>
      <c r="AP12" s="656">
        <v>0</v>
      </c>
      <c r="AQ12" s="656">
        <v>101</v>
      </c>
      <c r="AR12" s="656">
        <v>58</v>
      </c>
      <c r="AS12" s="656">
        <v>90</v>
      </c>
      <c r="AT12" s="656">
        <v>0</v>
      </c>
      <c r="AU12" s="656">
        <v>98</v>
      </c>
      <c r="AV12" s="656">
        <v>0</v>
      </c>
      <c r="AW12" s="656">
        <v>100</v>
      </c>
      <c r="AX12" s="656">
        <v>0</v>
      </c>
      <c r="AY12" s="657">
        <f>(SUM(AM12:AX12)/T12)</f>
        <v>1.0055658627087198</v>
      </c>
      <c r="AZ12" s="604"/>
      <c r="BA12" s="605"/>
      <c r="BB12" s="606"/>
      <c r="BC12" s="606"/>
      <c r="BD12" s="606"/>
      <c r="BJ12" s="606"/>
    </row>
    <row r="13" spans="1:62" s="607" customFormat="1" ht="181.5" customHeight="1" x14ac:dyDescent="0.25">
      <c r="A13" s="578" t="s">
        <v>66</v>
      </c>
      <c r="B13" s="579" t="s">
        <v>67</v>
      </c>
      <c r="C13" s="578" t="s">
        <v>177</v>
      </c>
      <c r="D13" s="578" t="s">
        <v>201</v>
      </c>
      <c r="E13" s="578" t="s">
        <v>318</v>
      </c>
      <c r="F13" s="578">
        <v>1134</v>
      </c>
      <c r="G13" s="580" t="str">
        <f t="shared" si="0"/>
        <v>Oportunidades de generación de ingresos para vendedores informales</v>
      </c>
      <c r="H13" s="1199"/>
      <c r="I13" s="1199"/>
      <c r="J13" s="1194"/>
      <c r="K13" s="1191"/>
      <c r="L13" s="1201"/>
      <c r="M13" s="1192"/>
      <c r="N13" s="1182"/>
      <c r="O13" s="660" t="s">
        <v>590</v>
      </c>
      <c r="P13" s="627" t="s">
        <v>1074</v>
      </c>
      <c r="Q13" s="661">
        <v>43466</v>
      </c>
      <c r="R13" s="598">
        <v>43830</v>
      </c>
      <c r="S13" s="627" t="s">
        <v>595</v>
      </c>
      <c r="T13" s="662">
        <v>40</v>
      </c>
      <c r="U13" s="578" t="s">
        <v>563</v>
      </c>
      <c r="V13" s="598" t="s">
        <v>1075</v>
      </c>
      <c r="W13" s="599" t="s">
        <v>1076</v>
      </c>
      <c r="X13" s="598"/>
      <c r="Y13" s="590" t="str">
        <f t="shared" si="1"/>
        <v>SI CUMPLE</v>
      </c>
      <c r="Z13" s="655">
        <v>0</v>
      </c>
      <c r="AA13" s="655">
        <v>0</v>
      </c>
      <c r="AB13" s="655">
        <v>0</v>
      </c>
      <c r="AC13" s="655">
        <v>0</v>
      </c>
      <c r="AD13" s="655">
        <v>0</v>
      </c>
      <c r="AE13" s="655">
        <v>0</v>
      </c>
      <c r="AF13" s="655">
        <v>0</v>
      </c>
      <c r="AG13" s="655">
        <v>0</v>
      </c>
      <c r="AH13" s="655">
        <v>0</v>
      </c>
      <c r="AI13" s="655"/>
      <c r="AJ13" s="655"/>
      <c r="AK13" s="655"/>
      <c r="AL13" s="601">
        <f>SUM(Z13:AK13)/839</f>
        <v>0</v>
      </c>
      <c r="AM13" s="656">
        <v>2</v>
      </c>
      <c r="AN13" s="656">
        <v>1</v>
      </c>
      <c r="AO13" s="656">
        <v>5</v>
      </c>
      <c r="AP13" s="656">
        <v>1</v>
      </c>
      <c r="AQ13" s="656">
        <v>4</v>
      </c>
      <c r="AR13" s="656">
        <v>4</v>
      </c>
      <c r="AS13" s="656">
        <v>5</v>
      </c>
      <c r="AT13" s="656">
        <v>5</v>
      </c>
      <c r="AU13" s="656">
        <v>4</v>
      </c>
      <c r="AV13" s="656">
        <v>3</v>
      </c>
      <c r="AW13" s="656">
        <v>6</v>
      </c>
      <c r="AX13" s="656">
        <v>2</v>
      </c>
      <c r="AY13" s="657">
        <f>(SUM(AM13:AX13)/T13)</f>
        <v>1.05</v>
      </c>
      <c r="AZ13" s="604"/>
      <c r="BA13" s="605"/>
      <c r="BB13" s="606"/>
      <c r="BC13" s="606"/>
      <c r="BD13" s="606"/>
      <c r="BJ13" s="606"/>
    </row>
    <row r="14" spans="1:62" s="607" customFormat="1" ht="197.25" customHeight="1" x14ac:dyDescent="0.25">
      <c r="A14" s="578" t="s">
        <v>66</v>
      </c>
      <c r="B14" s="579" t="s">
        <v>67</v>
      </c>
      <c r="C14" s="578" t="s">
        <v>177</v>
      </c>
      <c r="D14" s="578" t="s">
        <v>201</v>
      </c>
      <c r="E14" s="578" t="s">
        <v>318</v>
      </c>
      <c r="F14" s="578">
        <v>1134</v>
      </c>
      <c r="G14" s="580" t="str">
        <f t="shared" si="0"/>
        <v>Oportunidades de generación de ingresos para vendedores informales</v>
      </c>
      <c r="H14" s="595">
        <v>285</v>
      </c>
      <c r="I14" s="595">
        <v>65</v>
      </c>
      <c r="J14" s="1195"/>
      <c r="K14" s="1192"/>
      <c r="L14" s="1202"/>
      <c r="M14" s="663" t="s">
        <v>598</v>
      </c>
      <c r="N14" s="664">
        <v>65</v>
      </c>
      <c r="O14" s="578" t="s">
        <v>600</v>
      </c>
      <c r="P14" s="611" t="s">
        <v>601</v>
      </c>
      <c r="Q14" s="598">
        <v>43466</v>
      </c>
      <c r="R14" s="598">
        <v>43830</v>
      </c>
      <c r="S14" s="578" t="s">
        <v>602</v>
      </c>
      <c r="T14" s="596">
        <v>65</v>
      </c>
      <c r="U14" s="578" t="s">
        <v>563</v>
      </c>
      <c r="V14" s="600" t="s">
        <v>1077</v>
      </c>
      <c r="W14" s="599" t="s">
        <v>1072</v>
      </c>
      <c r="X14" s="598"/>
      <c r="Y14" s="590" t="str">
        <f t="shared" si="1"/>
        <v>SI CUMPLE</v>
      </c>
      <c r="Z14" s="655">
        <v>5</v>
      </c>
      <c r="AA14" s="655">
        <v>7</v>
      </c>
      <c r="AB14" s="655">
        <v>2</v>
      </c>
      <c r="AC14" s="655">
        <v>10</v>
      </c>
      <c r="AD14" s="655">
        <v>7</v>
      </c>
      <c r="AE14" s="655">
        <v>10</v>
      </c>
      <c r="AF14" s="655">
        <v>6</v>
      </c>
      <c r="AG14" s="655">
        <v>5</v>
      </c>
      <c r="AH14" s="655">
        <v>4</v>
      </c>
      <c r="AI14" s="655"/>
      <c r="AJ14" s="655"/>
      <c r="AK14" s="655"/>
      <c r="AL14" s="601">
        <f>SUM(Z14:AK14)/N14</f>
        <v>0.86153846153846159</v>
      </c>
      <c r="AM14" s="656">
        <v>5</v>
      </c>
      <c r="AN14" s="656">
        <v>7</v>
      </c>
      <c r="AO14" s="656">
        <v>2</v>
      </c>
      <c r="AP14" s="656">
        <v>10</v>
      </c>
      <c r="AQ14" s="656">
        <v>7</v>
      </c>
      <c r="AR14" s="656">
        <v>10</v>
      </c>
      <c r="AS14" s="656">
        <v>6</v>
      </c>
      <c r="AT14" s="656">
        <v>5</v>
      </c>
      <c r="AU14" s="656">
        <v>4</v>
      </c>
      <c r="AV14" s="656">
        <v>10</v>
      </c>
      <c r="AW14" s="656">
        <v>3</v>
      </c>
      <c r="AX14" s="656">
        <v>7</v>
      </c>
      <c r="AY14" s="657">
        <f t="shared" si="2"/>
        <v>1.1692307692307693</v>
      </c>
      <c r="AZ14" s="604"/>
      <c r="BA14" s="605"/>
      <c r="BB14" s="606"/>
      <c r="BC14" s="606"/>
      <c r="BD14" s="606"/>
      <c r="BJ14" s="606"/>
    </row>
    <row r="15" spans="1:62" s="607" customFormat="1" ht="42.75" customHeight="1" x14ac:dyDescent="0.25">
      <c r="F15" s="624"/>
      <c r="G15" s="625"/>
      <c r="H15" s="625"/>
      <c r="I15" s="625"/>
      <c r="J15" s="625"/>
      <c r="K15" s="625"/>
      <c r="L15" s="625"/>
      <c r="M15" s="625"/>
      <c r="N15" s="625"/>
      <c r="O15" s="626"/>
      <c r="P15" s="626"/>
      <c r="Q15" s="626"/>
      <c r="R15" s="626"/>
      <c r="S15" s="626"/>
      <c r="T15" s="626"/>
      <c r="U15" s="627"/>
      <c r="V15" s="629"/>
      <c r="W15" s="629"/>
      <c r="X15" s="629"/>
      <c r="Y15" s="629"/>
      <c r="Z15" s="629"/>
      <c r="AA15" s="629"/>
      <c r="AB15" s="629"/>
      <c r="AC15" s="629"/>
      <c r="AD15" s="629"/>
      <c r="AE15" s="629"/>
      <c r="AF15" s="629"/>
      <c r="AG15" s="629"/>
      <c r="AH15" s="629"/>
      <c r="AI15" s="629"/>
      <c r="AJ15" s="629"/>
      <c r="AK15" s="629"/>
      <c r="AL15" s="630"/>
      <c r="AM15" s="665"/>
      <c r="AN15" s="665"/>
      <c r="AO15" s="665"/>
      <c r="AP15" s="665"/>
      <c r="AQ15" s="665"/>
      <c r="AR15" s="665"/>
      <c r="AS15" s="665"/>
      <c r="AT15" s="665"/>
      <c r="AU15" s="665"/>
      <c r="AV15" s="665"/>
      <c r="AW15" s="665"/>
      <c r="AX15" s="665"/>
      <c r="AY15" s="630"/>
      <c r="AZ15" s="632"/>
      <c r="BA15" s="606"/>
      <c r="BB15" s="606"/>
      <c r="BC15" s="606"/>
      <c r="BD15" s="606"/>
      <c r="BJ15" s="606"/>
    </row>
    <row r="16" spans="1:62" s="607" customFormat="1" ht="58.5" customHeight="1" x14ac:dyDescent="0.25">
      <c r="A16" s="633" t="s">
        <v>214</v>
      </c>
      <c r="B16" s="634" t="s">
        <v>233</v>
      </c>
      <c r="C16" s="1186" t="s">
        <v>674</v>
      </c>
      <c r="D16" s="1186"/>
      <c r="E16" s="1186"/>
      <c r="F16" s="1186"/>
      <c r="G16" s="1187" t="s">
        <v>277</v>
      </c>
      <c r="H16" s="1188"/>
      <c r="I16" s="626"/>
      <c r="J16" s="626"/>
      <c r="K16" s="626"/>
      <c r="L16" s="626"/>
      <c r="M16" s="626"/>
      <c r="N16" s="626"/>
      <c r="O16" s="626"/>
      <c r="P16" s="626"/>
      <c r="Q16" s="626"/>
      <c r="R16" s="626"/>
      <c r="S16" s="626"/>
      <c r="T16" s="626"/>
      <c r="U16" s="626"/>
      <c r="V16" s="626"/>
      <c r="W16" s="626"/>
      <c r="X16" s="626"/>
      <c r="Y16" s="636"/>
      <c r="Z16" s="589"/>
      <c r="AA16" s="589"/>
      <c r="AB16" s="589"/>
      <c r="AC16" s="589"/>
      <c r="AD16" s="589"/>
      <c r="AE16" s="589"/>
      <c r="AF16" s="589"/>
      <c r="AG16" s="589"/>
      <c r="AH16" s="589"/>
      <c r="AI16" s="589"/>
      <c r="AJ16" s="589"/>
      <c r="AK16" s="589"/>
      <c r="AL16" s="637">
        <f>SUM(AL8:AL15)</f>
        <v>1.5901306240928883</v>
      </c>
      <c r="AM16" s="666"/>
      <c r="AN16" s="666"/>
      <c r="AO16" s="666"/>
      <c r="AP16" s="666"/>
      <c r="AQ16" s="666"/>
      <c r="AR16" s="666"/>
      <c r="AS16" s="666"/>
      <c r="AT16" s="666"/>
      <c r="AU16" s="666"/>
      <c r="AV16" s="666"/>
      <c r="AW16" s="666"/>
      <c r="AX16" s="666"/>
      <c r="AY16" s="639">
        <f>SUM(AY8:AY15)</f>
        <v>7.6487966319394882</v>
      </c>
      <c r="AZ16" s="1176"/>
      <c r="BA16" s="1176"/>
      <c r="BB16" s="606"/>
      <c r="BC16" s="606"/>
      <c r="BD16" s="606"/>
      <c r="BJ16" s="606"/>
    </row>
    <row r="17" spans="1:62" s="607" customFormat="1" ht="58.5" customHeight="1" x14ac:dyDescent="0.25">
      <c r="A17" s="633" t="s">
        <v>232</v>
      </c>
      <c r="B17" s="634" t="s">
        <v>233</v>
      </c>
      <c r="C17" s="1186"/>
      <c r="D17" s="1186"/>
      <c r="E17" s="1186"/>
      <c r="F17" s="1186"/>
      <c r="G17" s="1187" t="s">
        <v>233</v>
      </c>
      <c r="H17" s="1188"/>
      <c r="I17" s="626"/>
      <c r="J17" s="626"/>
      <c r="K17" s="626"/>
      <c r="L17" s="626"/>
      <c r="M17" s="626"/>
      <c r="N17" s="626"/>
      <c r="O17" s="626"/>
      <c r="P17" s="626"/>
      <c r="Q17" s="626"/>
      <c r="R17" s="626"/>
      <c r="S17" s="626"/>
      <c r="T17" s="626"/>
      <c r="U17" s="626"/>
      <c r="V17" s="626"/>
      <c r="W17" s="626"/>
      <c r="X17" s="626"/>
      <c r="Y17" s="636"/>
      <c r="Z17" s="640"/>
      <c r="AA17" s="640"/>
      <c r="AB17" s="640"/>
      <c r="AC17" s="640"/>
      <c r="AD17" s="640"/>
      <c r="AE17" s="640"/>
      <c r="AF17" s="640"/>
      <c r="AG17" s="640"/>
      <c r="AH17" s="640"/>
      <c r="AI17" s="640"/>
      <c r="AJ17" s="640"/>
      <c r="AK17" s="640"/>
      <c r="AL17" s="640"/>
      <c r="AM17" s="667"/>
      <c r="AN17" s="667"/>
      <c r="AO17" s="667"/>
      <c r="AP17" s="667"/>
      <c r="AQ17" s="667"/>
      <c r="AR17" s="667"/>
      <c r="AS17" s="667"/>
      <c r="AT17" s="667"/>
      <c r="AU17" s="667"/>
      <c r="AV17" s="667"/>
      <c r="AW17" s="667"/>
      <c r="AX17" s="667"/>
      <c r="AY17" s="640"/>
      <c r="AZ17" s="1176"/>
      <c r="BA17" s="1176"/>
      <c r="BB17" s="606"/>
      <c r="BC17" s="606"/>
      <c r="BD17" s="606"/>
      <c r="BJ17" s="606"/>
    </row>
    <row r="18" spans="1:62" s="607" customFormat="1" ht="50.25" customHeight="1" x14ac:dyDescent="0.25">
      <c r="F18" s="624"/>
      <c r="G18" s="625"/>
      <c r="H18" s="625"/>
      <c r="I18" s="625"/>
      <c r="J18" s="625"/>
      <c r="K18" s="625"/>
      <c r="L18" s="625"/>
      <c r="M18" s="625"/>
      <c r="N18" s="625"/>
      <c r="O18" s="626"/>
      <c r="P18" s="626"/>
      <c r="Q18" s="626"/>
      <c r="R18" s="626"/>
      <c r="S18" s="626"/>
      <c r="T18" s="626"/>
      <c r="U18" s="627"/>
      <c r="V18" s="629"/>
      <c r="W18" s="629"/>
      <c r="X18" s="629"/>
      <c r="Y18" s="629"/>
      <c r="Z18" s="629"/>
      <c r="AA18" s="629"/>
      <c r="AB18" s="629"/>
      <c r="AC18" s="629"/>
      <c r="AD18" s="629"/>
      <c r="AE18" s="629"/>
      <c r="AF18" s="629"/>
      <c r="AG18" s="629"/>
      <c r="AH18" s="629"/>
      <c r="AI18" s="629"/>
      <c r="AJ18" s="629"/>
      <c r="AK18" s="629"/>
      <c r="AL18" s="630"/>
      <c r="AM18" s="665"/>
      <c r="AN18" s="665"/>
      <c r="AO18" s="665"/>
      <c r="AP18" s="665"/>
      <c r="AQ18" s="665"/>
      <c r="AR18" s="665"/>
      <c r="AS18" s="665"/>
      <c r="AT18" s="665"/>
      <c r="AU18" s="665"/>
      <c r="AV18" s="665"/>
      <c r="AW18" s="665"/>
      <c r="AX18" s="665"/>
      <c r="AY18" s="630"/>
      <c r="AZ18" s="632"/>
      <c r="BA18" s="606"/>
      <c r="BB18" s="606"/>
      <c r="BC18" s="606"/>
      <c r="BD18" s="606"/>
      <c r="BJ18" s="606"/>
    </row>
    <row r="19" spans="1:62" s="607" customFormat="1" ht="37.5" customHeight="1" x14ac:dyDescent="0.25">
      <c r="K19" s="642"/>
      <c r="L19" s="642"/>
      <c r="M19" s="642"/>
      <c r="N19" s="642"/>
      <c r="O19" s="626"/>
      <c r="P19" s="626"/>
      <c r="Q19" s="626"/>
      <c r="R19" s="626"/>
      <c r="S19" s="626"/>
      <c r="T19" s="626"/>
      <c r="U19" s="627"/>
      <c r="V19" s="629"/>
      <c r="W19" s="629"/>
      <c r="X19" s="629"/>
      <c r="Y19" s="629"/>
      <c r="Z19" s="629"/>
      <c r="AA19" s="629"/>
      <c r="AB19" s="629"/>
      <c r="AC19" s="629"/>
      <c r="AD19" s="629"/>
      <c r="AE19" s="629"/>
      <c r="AF19" s="629"/>
      <c r="AG19" s="629"/>
      <c r="AH19" s="629"/>
      <c r="AI19" s="629"/>
      <c r="AJ19" s="629"/>
      <c r="AK19" s="629"/>
      <c r="AL19" s="630"/>
      <c r="AM19" s="665"/>
      <c r="AN19" s="665"/>
      <c r="AO19" s="665"/>
      <c r="AP19" s="665"/>
      <c r="AQ19" s="665"/>
      <c r="AR19" s="665"/>
      <c r="AS19" s="665"/>
      <c r="AT19" s="665"/>
      <c r="AU19" s="665"/>
      <c r="AV19" s="665"/>
      <c r="AW19" s="665"/>
      <c r="AX19" s="665"/>
      <c r="AY19" s="630"/>
      <c r="AZ19" s="632"/>
      <c r="BA19" s="606"/>
      <c r="BB19" s="606"/>
      <c r="BC19" s="606"/>
      <c r="BD19" s="606"/>
      <c r="BJ19" s="606"/>
    </row>
    <row r="20" spans="1:62" s="607" customFormat="1" ht="66" customHeight="1" x14ac:dyDescent="0.25">
      <c r="K20" s="643"/>
      <c r="L20" s="643"/>
      <c r="M20" s="643"/>
      <c r="N20" s="643"/>
      <c r="O20" s="626"/>
      <c r="P20" s="626"/>
      <c r="Q20" s="626"/>
      <c r="R20" s="626"/>
      <c r="S20" s="626"/>
      <c r="T20" s="626"/>
      <c r="U20" s="627"/>
      <c r="V20" s="629"/>
      <c r="W20" s="629"/>
      <c r="X20" s="629"/>
      <c r="Y20" s="629"/>
      <c r="Z20" s="629"/>
      <c r="AA20" s="629"/>
      <c r="AB20" s="629"/>
      <c r="AC20" s="629"/>
      <c r="AD20" s="629"/>
      <c r="AE20" s="629"/>
      <c r="AF20" s="629"/>
      <c r="AG20" s="629"/>
      <c r="AH20" s="629"/>
      <c r="AI20" s="629"/>
      <c r="AJ20" s="629"/>
      <c r="AK20" s="629"/>
      <c r="AL20" s="630"/>
      <c r="AM20" s="665"/>
      <c r="AN20" s="665"/>
      <c r="AO20" s="665"/>
      <c r="AP20" s="665"/>
      <c r="AQ20" s="665"/>
      <c r="AR20" s="665"/>
      <c r="AS20" s="665"/>
      <c r="AT20" s="665"/>
      <c r="AU20" s="665"/>
      <c r="AV20" s="665"/>
      <c r="AW20" s="665"/>
      <c r="AX20" s="665"/>
      <c r="AY20" s="630"/>
      <c r="AZ20" s="632"/>
      <c r="BA20" s="606"/>
      <c r="BB20" s="606"/>
      <c r="BC20" s="606"/>
      <c r="BD20" s="606"/>
      <c r="BJ20" s="606"/>
    </row>
    <row r="21" spans="1:62" s="607" customFormat="1" ht="63.75" customHeight="1" x14ac:dyDescent="0.25">
      <c r="F21" s="624"/>
      <c r="G21" s="625"/>
      <c r="H21" s="625"/>
      <c r="I21" s="625"/>
      <c r="J21" s="625"/>
      <c r="K21" s="625"/>
      <c r="L21" s="625"/>
      <c r="M21" s="625"/>
      <c r="N21" s="625"/>
      <c r="O21" s="626"/>
      <c r="P21" s="626"/>
      <c r="Q21" s="626"/>
      <c r="R21" s="626"/>
      <c r="S21" s="626"/>
      <c r="T21" s="626"/>
      <c r="U21" s="627"/>
      <c r="V21" s="629"/>
      <c r="W21" s="629"/>
      <c r="X21" s="629"/>
      <c r="Y21" s="629"/>
      <c r="Z21" s="629"/>
      <c r="AA21" s="629"/>
      <c r="AB21" s="629"/>
      <c r="AC21" s="629"/>
      <c r="AD21" s="629"/>
      <c r="AE21" s="629"/>
      <c r="AF21" s="629"/>
      <c r="AG21" s="629"/>
      <c r="AH21" s="629"/>
      <c r="AI21" s="629"/>
      <c r="AJ21" s="629"/>
      <c r="AK21" s="629"/>
      <c r="AL21" s="630"/>
      <c r="AM21" s="665"/>
      <c r="AN21" s="665"/>
      <c r="AO21" s="665"/>
      <c r="AP21" s="665"/>
      <c r="AQ21" s="665"/>
      <c r="AR21" s="665"/>
      <c r="AS21" s="665"/>
      <c r="AT21" s="665"/>
      <c r="AU21" s="665"/>
      <c r="AV21" s="665"/>
      <c r="AW21" s="665"/>
      <c r="AX21" s="665"/>
      <c r="AY21" s="630"/>
      <c r="AZ21" s="632"/>
      <c r="BA21" s="606"/>
      <c r="BB21" s="606"/>
      <c r="BC21" s="606"/>
      <c r="BD21" s="606"/>
      <c r="BJ21" s="606"/>
    </row>
    <row r="22" spans="1:62" s="607" customFormat="1" ht="93" customHeight="1" x14ac:dyDescent="0.25">
      <c r="F22" s="624"/>
      <c r="G22" s="625"/>
      <c r="H22" s="625"/>
      <c r="I22" s="625"/>
      <c r="J22" s="625"/>
      <c r="K22" s="625"/>
      <c r="L22" s="625"/>
      <c r="M22" s="625"/>
      <c r="N22" s="625"/>
      <c r="O22" s="626"/>
      <c r="P22" s="626"/>
      <c r="Q22" s="626"/>
      <c r="R22" s="626"/>
      <c r="S22" s="626"/>
      <c r="T22" s="626"/>
      <c r="U22" s="627"/>
      <c r="V22" s="629"/>
      <c r="W22" s="629"/>
      <c r="X22" s="629"/>
      <c r="Y22" s="629"/>
      <c r="Z22" s="629"/>
      <c r="AA22" s="629"/>
      <c r="AB22" s="629"/>
      <c r="AC22" s="629"/>
      <c r="AD22" s="629"/>
      <c r="AE22" s="629"/>
      <c r="AF22" s="629"/>
      <c r="AG22" s="629"/>
      <c r="AH22" s="629"/>
      <c r="AI22" s="629"/>
      <c r="AJ22" s="629"/>
      <c r="AK22" s="629"/>
      <c r="AL22" s="630"/>
      <c r="AM22" s="665"/>
      <c r="AN22" s="665"/>
      <c r="AO22" s="665"/>
      <c r="AP22" s="665"/>
      <c r="AQ22" s="665"/>
      <c r="AR22" s="665"/>
      <c r="AS22" s="665"/>
      <c r="AT22" s="665"/>
      <c r="AU22" s="665"/>
      <c r="AV22" s="665"/>
      <c r="AW22" s="665"/>
      <c r="AX22" s="665"/>
      <c r="AY22" s="630"/>
      <c r="AZ22" s="632"/>
      <c r="BA22" s="606"/>
      <c r="BB22" s="606"/>
      <c r="BC22" s="606"/>
      <c r="BD22" s="606"/>
      <c r="BJ22" s="606"/>
    </row>
    <row r="23" spans="1:62" s="607" customFormat="1" ht="93" customHeight="1" x14ac:dyDescent="0.25">
      <c r="F23" s="624"/>
      <c r="G23" s="625"/>
      <c r="H23" s="625"/>
      <c r="I23" s="625"/>
      <c r="J23" s="625"/>
      <c r="K23" s="625"/>
      <c r="L23" s="625"/>
      <c r="M23" s="625"/>
      <c r="N23" s="625"/>
      <c r="O23" s="626"/>
      <c r="P23" s="626"/>
      <c r="Q23" s="626"/>
      <c r="R23" s="626"/>
      <c r="S23" s="626"/>
      <c r="T23" s="626"/>
      <c r="U23" s="627"/>
      <c r="V23" s="629"/>
      <c r="W23" s="629"/>
      <c r="X23" s="629"/>
      <c r="Y23" s="629"/>
      <c r="Z23" s="629"/>
      <c r="AA23" s="629"/>
      <c r="AB23" s="629"/>
      <c r="AC23" s="629"/>
      <c r="AD23" s="629"/>
      <c r="AE23" s="629"/>
      <c r="AF23" s="629"/>
      <c r="AG23" s="629"/>
      <c r="AH23" s="629"/>
      <c r="AI23" s="629"/>
      <c r="AJ23" s="629"/>
      <c r="AK23" s="629"/>
      <c r="AL23" s="630"/>
      <c r="AM23" s="665"/>
      <c r="AN23" s="665"/>
      <c r="AO23" s="665"/>
      <c r="AP23" s="665"/>
      <c r="AQ23" s="665"/>
      <c r="AR23" s="665"/>
      <c r="AS23" s="665"/>
      <c r="AT23" s="665"/>
      <c r="AU23" s="665"/>
      <c r="AV23" s="665"/>
      <c r="AW23" s="665"/>
      <c r="AX23" s="665"/>
      <c r="AY23" s="630"/>
      <c r="AZ23" s="632"/>
      <c r="BA23" s="606"/>
      <c r="BB23" s="606"/>
      <c r="BC23" s="606"/>
      <c r="BD23" s="606"/>
      <c r="BJ23" s="606"/>
    </row>
    <row r="24" spans="1:62" s="607" customFormat="1" ht="93" customHeight="1" x14ac:dyDescent="0.25">
      <c r="F24" s="624"/>
      <c r="G24" s="625"/>
      <c r="H24" s="625"/>
      <c r="I24" s="625"/>
      <c r="J24" s="625"/>
      <c r="K24" s="625"/>
      <c r="L24" s="625"/>
      <c r="M24" s="625"/>
      <c r="N24" s="625"/>
      <c r="O24" s="626"/>
      <c r="P24" s="626"/>
      <c r="Q24" s="626"/>
      <c r="R24" s="626"/>
      <c r="S24" s="626"/>
      <c r="T24" s="626"/>
      <c r="U24" s="627"/>
      <c r="V24" s="629"/>
      <c r="W24" s="629"/>
      <c r="X24" s="629"/>
      <c r="Y24" s="629"/>
      <c r="Z24" s="629"/>
      <c r="AA24" s="629"/>
      <c r="AB24" s="629"/>
      <c r="AC24" s="629"/>
      <c r="AD24" s="629"/>
      <c r="AE24" s="629"/>
      <c r="AF24" s="629"/>
      <c r="AG24" s="629"/>
      <c r="AH24" s="629"/>
      <c r="AI24" s="629"/>
      <c r="AJ24" s="629"/>
      <c r="AK24" s="629"/>
      <c r="AL24" s="630"/>
      <c r="AM24" s="665"/>
      <c r="AN24" s="665"/>
      <c r="AO24" s="665"/>
      <c r="AP24" s="665"/>
      <c r="AQ24" s="665"/>
      <c r="AR24" s="665"/>
      <c r="AS24" s="665"/>
      <c r="AT24" s="665"/>
      <c r="AU24" s="665"/>
      <c r="AV24" s="665"/>
      <c r="AW24" s="665"/>
      <c r="AX24" s="665"/>
      <c r="AY24" s="630"/>
      <c r="AZ24" s="632"/>
      <c r="BA24" s="606"/>
      <c r="BB24" s="606"/>
      <c r="BC24" s="606"/>
      <c r="BD24" s="606"/>
      <c r="BJ24" s="606"/>
    </row>
    <row r="25" spans="1:62" s="607" customFormat="1" ht="93" customHeight="1" x14ac:dyDescent="0.25">
      <c r="F25" s="624"/>
      <c r="G25" s="625"/>
      <c r="H25" s="625"/>
      <c r="I25" s="625"/>
      <c r="J25" s="625"/>
      <c r="K25" s="625"/>
      <c r="L25" s="625"/>
      <c r="M25" s="625"/>
      <c r="N25" s="625"/>
      <c r="O25" s="626"/>
      <c r="P25" s="626"/>
      <c r="Q25" s="626"/>
      <c r="R25" s="626"/>
      <c r="S25" s="626"/>
      <c r="T25" s="626"/>
      <c r="U25" s="627"/>
      <c r="V25" s="629"/>
      <c r="W25" s="629"/>
      <c r="X25" s="629"/>
      <c r="Y25" s="629"/>
      <c r="Z25" s="629"/>
      <c r="AA25" s="629"/>
      <c r="AB25" s="629"/>
      <c r="AC25" s="629"/>
      <c r="AD25" s="629"/>
      <c r="AE25" s="629"/>
      <c r="AF25" s="629"/>
      <c r="AG25" s="629"/>
      <c r="AH25" s="629"/>
      <c r="AI25" s="629"/>
      <c r="AJ25" s="629"/>
      <c r="AK25" s="629"/>
      <c r="AL25" s="630"/>
      <c r="AM25" s="665"/>
      <c r="AN25" s="665"/>
      <c r="AO25" s="665"/>
      <c r="AP25" s="665"/>
      <c r="AQ25" s="665"/>
      <c r="AR25" s="665"/>
      <c r="AS25" s="665"/>
      <c r="AT25" s="665"/>
      <c r="AU25" s="665"/>
      <c r="AV25" s="665"/>
      <c r="AW25" s="665"/>
      <c r="AX25" s="665"/>
      <c r="AY25" s="630"/>
      <c r="AZ25" s="632"/>
      <c r="BA25" s="606"/>
      <c r="BB25" s="606"/>
      <c r="BC25" s="606"/>
      <c r="BD25" s="606"/>
      <c r="BJ25" s="606"/>
    </row>
    <row r="26" spans="1:62" s="607" customFormat="1" ht="93" customHeight="1" x14ac:dyDescent="0.25">
      <c r="F26" s="624"/>
      <c r="G26" s="625"/>
      <c r="H26" s="625"/>
      <c r="I26" s="625"/>
      <c r="J26" s="625"/>
      <c r="K26" s="625"/>
      <c r="L26" s="625"/>
      <c r="M26" s="625"/>
      <c r="N26" s="625"/>
      <c r="O26" s="626"/>
      <c r="P26" s="626"/>
      <c r="Q26" s="626"/>
      <c r="R26" s="626"/>
      <c r="S26" s="626"/>
      <c r="T26" s="626"/>
      <c r="U26" s="627"/>
      <c r="V26" s="629"/>
      <c r="W26" s="629"/>
      <c r="X26" s="629"/>
      <c r="Y26" s="629"/>
      <c r="Z26" s="629"/>
      <c r="AA26" s="629"/>
      <c r="AB26" s="629"/>
      <c r="AC26" s="629"/>
      <c r="AD26" s="629"/>
      <c r="AE26" s="629"/>
      <c r="AF26" s="629"/>
      <c r="AG26" s="629"/>
      <c r="AH26" s="629"/>
      <c r="AI26" s="629"/>
      <c r="AJ26" s="629"/>
      <c r="AK26" s="629"/>
      <c r="AL26" s="630"/>
      <c r="AM26" s="665"/>
      <c r="AN26" s="665"/>
      <c r="AO26" s="665"/>
      <c r="AP26" s="665"/>
      <c r="AQ26" s="665"/>
      <c r="AR26" s="665"/>
      <c r="AS26" s="665"/>
      <c r="AT26" s="665"/>
      <c r="AU26" s="665"/>
      <c r="AV26" s="665"/>
      <c r="AW26" s="665"/>
      <c r="AX26" s="665"/>
      <c r="AY26" s="630"/>
      <c r="AZ26" s="632"/>
      <c r="BA26" s="606"/>
      <c r="BB26" s="606"/>
      <c r="BC26" s="606"/>
      <c r="BD26" s="606"/>
      <c r="BE26" s="606"/>
      <c r="BF26" s="606"/>
      <c r="BG26" s="606"/>
      <c r="BH26" s="606"/>
      <c r="BI26" s="606"/>
      <c r="BJ26" s="606"/>
    </row>
    <row r="27" spans="1:62" s="607" customFormat="1" ht="93" customHeight="1" x14ac:dyDescent="0.25">
      <c r="A27" s="415" t="s">
        <v>284</v>
      </c>
      <c r="B27" s="415" t="s">
        <v>285</v>
      </c>
      <c r="C27" s="415" t="s">
        <v>286</v>
      </c>
      <c r="D27" s="415" t="s">
        <v>287</v>
      </c>
      <c r="E27" s="415" t="s">
        <v>288</v>
      </c>
      <c r="F27" s="415" t="s">
        <v>289</v>
      </c>
      <c r="G27" s="415" t="s">
        <v>291</v>
      </c>
      <c r="H27" s="625"/>
      <c r="I27" s="625"/>
      <c r="J27" s="625"/>
      <c r="K27" s="625"/>
      <c r="L27" s="625"/>
      <c r="M27" s="625"/>
      <c r="N27" s="625"/>
      <c r="O27" s="626"/>
      <c r="P27" s="626"/>
      <c r="Q27" s="626"/>
      <c r="R27" s="626"/>
      <c r="S27" s="626"/>
      <c r="T27" s="626"/>
      <c r="U27" s="627"/>
      <c r="V27" s="629"/>
      <c r="W27" s="629"/>
      <c r="X27" s="629"/>
      <c r="Y27" s="629"/>
      <c r="Z27" s="629"/>
      <c r="AA27" s="629"/>
      <c r="AB27" s="629"/>
      <c r="AC27" s="629"/>
      <c r="AD27" s="629"/>
      <c r="AE27" s="629"/>
      <c r="AF27" s="629"/>
      <c r="AG27" s="629"/>
      <c r="AH27" s="629"/>
      <c r="AI27" s="629"/>
      <c r="AJ27" s="629"/>
      <c r="AK27" s="629"/>
      <c r="AL27" s="630"/>
      <c r="AM27" s="665"/>
      <c r="AN27" s="665"/>
      <c r="AO27" s="665"/>
      <c r="AP27" s="665"/>
      <c r="AQ27" s="665"/>
      <c r="AR27" s="665"/>
      <c r="AS27" s="665"/>
      <c r="AT27" s="665"/>
      <c r="AU27" s="665"/>
      <c r="AV27" s="665"/>
      <c r="AW27" s="665"/>
      <c r="AX27" s="665"/>
      <c r="AY27" s="630"/>
      <c r="AZ27" s="632"/>
      <c r="BA27" s="606"/>
      <c r="BB27" s="606"/>
      <c r="BC27" s="606"/>
      <c r="BD27" s="606"/>
      <c r="BE27" s="606"/>
      <c r="BF27" s="606"/>
      <c r="BG27" s="606"/>
      <c r="BH27" s="606"/>
      <c r="BI27" s="606"/>
      <c r="BJ27" s="606"/>
    </row>
    <row r="28" spans="1:62" s="607" customFormat="1" ht="93" customHeight="1" x14ac:dyDescent="0.25">
      <c r="A28" s="644" t="s">
        <v>249</v>
      </c>
      <c r="B28" s="644" t="s">
        <v>218</v>
      </c>
      <c r="C28" s="644" t="s">
        <v>192</v>
      </c>
      <c r="D28" s="417" t="s">
        <v>70</v>
      </c>
      <c r="E28" s="417" t="s">
        <v>297</v>
      </c>
      <c r="F28" s="645">
        <v>1037</v>
      </c>
      <c r="G28" s="417" t="s">
        <v>145</v>
      </c>
      <c r="H28" s="625"/>
      <c r="I28" s="625"/>
      <c r="J28" s="625"/>
      <c r="K28" s="625"/>
      <c r="L28" s="625"/>
      <c r="M28" s="625"/>
      <c r="N28" s="625"/>
      <c r="O28" s="626"/>
      <c r="P28" s="626"/>
      <c r="Q28" s="626"/>
      <c r="R28" s="626"/>
      <c r="S28" s="626"/>
      <c r="T28" s="626"/>
      <c r="U28" s="627"/>
      <c r="V28" s="629"/>
      <c r="W28" s="629"/>
      <c r="X28" s="629"/>
      <c r="Y28" s="629"/>
      <c r="Z28" s="629"/>
      <c r="AA28" s="629"/>
      <c r="AB28" s="629"/>
      <c r="AC28" s="629"/>
      <c r="AD28" s="629"/>
      <c r="AE28" s="629"/>
      <c r="AF28" s="629"/>
      <c r="AG28" s="629"/>
      <c r="AH28" s="629"/>
      <c r="AI28" s="629"/>
      <c r="AJ28" s="629"/>
      <c r="AK28" s="629"/>
      <c r="AL28" s="630"/>
      <c r="AM28" s="665"/>
      <c r="AN28" s="665"/>
      <c r="AO28" s="665"/>
      <c r="AP28" s="665"/>
      <c r="AQ28" s="665"/>
      <c r="AR28" s="665"/>
      <c r="AS28" s="665"/>
      <c r="AT28" s="665"/>
      <c r="AU28" s="665"/>
      <c r="AV28" s="665"/>
      <c r="AW28" s="665"/>
      <c r="AX28" s="665"/>
      <c r="AY28" s="630"/>
      <c r="AZ28" s="632"/>
      <c r="BA28" s="606"/>
      <c r="BB28" s="606"/>
      <c r="BC28" s="606"/>
      <c r="BD28" s="606"/>
      <c r="BE28" s="606"/>
      <c r="BF28" s="606"/>
      <c r="BG28" s="606"/>
      <c r="BH28" s="606"/>
      <c r="BI28" s="606"/>
      <c r="BJ28" s="606"/>
    </row>
    <row r="29" spans="1:62" s="607" customFormat="1" ht="93" customHeight="1" x14ac:dyDescent="0.25">
      <c r="A29" s="644" t="s">
        <v>298</v>
      </c>
      <c r="B29" s="644" t="s">
        <v>74</v>
      </c>
      <c r="C29" s="644" t="s">
        <v>171</v>
      </c>
      <c r="D29" s="417" t="s">
        <v>299</v>
      </c>
      <c r="E29" s="417" t="s">
        <v>300</v>
      </c>
      <c r="F29" s="645">
        <v>1134</v>
      </c>
      <c r="G29" s="417" t="s">
        <v>301</v>
      </c>
      <c r="H29" s="625"/>
      <c r="I29" s="625"/>
      <c r="J29" s="625"/>
      <c r="K29" s="625"/>
      <c r="L29" s="625"/>
      <c r="M29" s="625"/>
      <c r="N29" s="625"/>
      <c r="O29" s="626"/>
      <c r="P29" s="626"/>
      <c r="Q29" s="626"/>
      <c r="R29" s="626"/>
      <c r="S29" s="626"/>
      <c r="T29" s="626"/>
      <c r="U29" s="627"/>
      <c r="V29" s="629"/>
      <c r="W29" s="629"/>
      <c r="X29" s="629"/>
      <c r="Y29" s="629"/>
      <c r="Z29" s="629"/>
      <c r="AA29" s="629"/>
      <c r="AB29" s="629"/>
      <c r="AC29" s="629"/>
      <c r="AD29" s="629"/>
      <c r="AE29" s="629"/>
      <c r="AF29" s="629"/>
      <c r="AG29" s="629"/>
      <c r="AH29" s="629"/>
      <c r="AI29" s="629"/>
      <c r="AJ29" s="629"/>
      <c r="AK29" s="629"/>
      <c r="AL29" s="630"/>
      <c r="AM29" s="665"/>
      <c r="AN29" s="665"/>
      <c r="AO29" s="665"/>
      <c r="AP29" s="665"/>
      <c r="AQ29" s="665"/>
      <c r="AR29" s="665"/>
      <c r="AS29" s="665"/>
      <c r="AT29" s="665"/>
      <c r="AU29" s="665"/>
      <c r="AV29" s="665"/>
      <c r="AW29" s="665"/>
      <c r="AX29" s="665"/>
      <c r="AY29" s="630"/>
      <c r="AZ29" s="632"/>
      <c r="BA29" s="606"/>
      <c r="BB29" s="606"/>
      <c r="BC29" s="606"/>
      <c r="BD29" s="606"/>
      <c r="BE29" s="606"/>
      <c r="BF29" s="606"/>
      <c r="BG29" s="606"/>
      <c r="BH29" s="606"/>
      <c r="BI29" s="606"/>
      <c r="BJ29" s="606"/>
    </row>
    <row r="30" spans="1:62" s="607" customFormat="1" ht="93" customHeight="1" x14ac:dyDescent="0.25">
      <c r="A30" s="644" t="s">
        <v>242</v>
      </c>
      <c r="B30" s="644" t="s">
        <v>193</v>
      </c>
      <c r="C30" s="644" t="s">
        <v>68</v>
      </c>
      <c r="D30" s="417" t="s">
        <v>302</v>
      </c>
      <c r="E30" s="417"/>
      <c r="F30" s="645">
        <v>1041</v>
      </c>
      <c r="G30" s="417" t="s">
        <v>305</v>
      </c>
      <c r="H30" s="625"/>
      <c r="I30" s="625"/>
      <c r="J30" s="625"/>
      <c r="K30" s="625"/>
      <c r="L30" s="625"/>
      <c r="M30" s="625"/>
      <c r="N30" s="625"/>
      <c r="O30" s="626"/>
      <c r="P30" s="626"/>
      <c r="Q30" s="626"/>
      <c r="R30" s="626"/>
      <c r="S30" s="626"/>
      <c r="T30" s="626"/>
      <c r="U30" s="627"/>
      <c r="V30" s="629"/>
      <c r="W30" s="629"/>
      <c r="X30" s="629"/>
      <c r="Y30" s="629"/>
      <c r="Z30" s="629"/>
      <c r="AA30" s="629"/>
      <c r="AB30" s="629"/>
      <c r="AC30" s="629"/>
      <c r="AD30" s="629"/>
      <c r="AE30" s="629"/>
      <c r="AF30" s="629"/>
      <c r="AG30" s="629"/>
      <c r="AH30" s="629"/>
      <c r="AI30" s="629"/>
      <c r="AJ30" s="629"/>
      <c r="AK30" s="629"/>
      <c r="AL30" s="630"/>
      <c r="AM30" s="665"/>
      <c r="AN30" s="665"/>
      <c r="AO30" s="665"/>
      <c r="AP30" s="665"/>
      <c r="AQ30" s="665"/>
      <c r="AR30" s="665"/>
      <c r="AS30" s="665"/>
      <c r="AT30" s="665"/>
      <c r="AU30" s="665"/>
      <c r="AV30" s="665"/>
      <c r="AW30" s="665"/>
      <c r="AX30" s="665"/>
      <c r="AY30" s="630"/>
      <c r="AZ30" s="632"/>
      <c r="BA30" s="606"/>
      <c r="BB30" s="606"/>
      <c r="BC30" s="606"/>
      <c r="BD30" s="606"/>
      <c r="BE30" s="606"/>
      <c r="BF30" s="606"/>
      <c r="BG30" s="606"/>
      <c r="BH30" s="606"/>
      <c r="BI30" s="606"/>
      <c r="BJ30" s="606"/>
    </row>
    <row r="31" spans="1:62" ht="93" customHeight="1" x14ac:dyDescent="0.3">
      <c r="A31" s="644" t="s">
        <v>310</v>
      </c>
      <c r="B31" s="646" t="s">
        <v>311</v>
      </c>
      <c r="C31" s="644" t="s">
        <v>177</v>
      </c>
      <c r="D31" s="417" t="s">
        <v>73</v>
      </c>
      <c r="E31" s="417"/>
      <c r="F31" s="417">
        <v>1078</v>
      </c>
      <c r="G31" s="417" t="s">
        <v>312</v>
      </c>
      <c r="H31" s="400"/>
      <c r="I31" s="400"/>
      <c r="J31" s="400"/>
      <c r="K31" s="400"/>
      <c r="L31" s="400"/>
      <c r="M31" s="400"/>
      <c r="N31" s="400"/>
      <c r="U31" s="401"/>
      <c r="V31" s="402"/>
      <c r="W31" s="402"/>
      <c r="X31" s="402"/>
      <c r="Y31" s="402"/>
      <c r="Z31" s="402"/>
      <c r="AA31" s="402"/>
      <c r="AB31" s="402"/>
      <c r="AC31" s="402"/>
      <c r="AD31" s="402"/>
      <c r="AE31" s="402"/>
      <c r="AF31" s="402"/>
      <c r="AG31" s="402"/>
      <c r="AH31" s="402"/>
      <c r="AI31" s="402"/>
      <c r="AJ31" s="402"/>
      <c r="AK31" s="402"/>
      <c r="AL31" s="403"/>
      <c r="AM31" s="668"/>
      <c r="AN31" s="668"/>
      <c r="AO31" s="668"/>
      <c r="AP31" s="668"/>
      <c r="AQ31" s="668"/>
      <c r="AR31" s="668"/>
      <c r="AS31" s="668"/>
      <c r="AT31" s="668"/>
      <c r="AU31" s="668"/>
      <c r="AV31" s="668"/>
      <c r="AW31" s="668"/>
      <c r="AX31" s="668"/>
      <c r="AY31" s="403"/>
      <c r="AZ31" s="404"/>
      <c r="BA31" s="363"/>
      <c r="BB31" s="363"/>
      <c r="BC31" s="363"/>
      <c r="BD31" s="363"/>
      <c r="BE31" s="363"/>
      <c r="BF31" s="363"/>
      <c r="BG31" s="363"/>
      <c r="BH31" s="363"/>
      <c r="BI31" s="363"/>
      <c r="BJ31" s="363"/>
    </row>
    <row r="32" spans="1:62" ht="93" customHeight="1" x14ac:dyDescent="0.3">
      <c r="A32" s="644" t="s">
        <v>224</v>
      </c>
      <c r="B32" s="644" t="s">
        <v>316</v>
      </c>
      <c r="C32" s="644" t="s">
        <v>252</v>
      </c>
      <c r="D32" s="417" t="s">
        <v>318</v>
      </c>
      <c r="E32" s="417"/>
      <c r="F32" s="417">
        <v>1130</v>
      </c>
      <c r="G32" s="417" t="s">
        <v>319</v>
      </c>
      <c r="H32" s="400"/>
      <c r="I32" s="400"/>
      <c r="J32" s="400"/>
      <c r="K32" s="400"/>
      <c r="L32" s="400"/>
      <c r="M32" s="400"/>
      <c r="N32" s="400"/>
      <c r="U32" s="401"/>
      <c r="V32" s="402"/>
      <c r="W32" s="402"/>
      <c r="X32" s="402"/>
      <c r="Y32" s="402"/>
      <c r="Z32" s="402"/>
      <c r="AA32" s="402"/>
      <c r="AB32" s="402"/>
      <c r="AC32" s="402"/>
      <c r="AD32" s="402"/>
      <c r="AE32" s="402"/>
      <c r="AF32" s="402"/>
      <c r="AG32" s="402"/>
      <c r="AH32" s="402"/>
      <c r="AI32" s="402"/>
      <c r="AJ32" s="402"/>
      <c r="AK32" s="402"/>
      <c r="AL32" s="403"/>
      <c r="AM32" s="668"/>
      <c r="AN32" s="668"/>
      <c r="AO32" s="668"/>
      <c r="AP32" s="668"/>
      <c r="AQ32" s="668"/>
      <c r="AR32" s="668"/>
      <c r="AS32" s="668"/>
      <c r="AT32" s="668"/>
      <c r="AU32" s="668"/>
      <c r="AV32" s="668"/>
      <c r="AW32" s="668"/>
      <c r="AX32" s="668"/>
      <c r="AY32" s="403"/>
      <c r="AZ32" s="404"/>
      <c r="BA32" s="363"/>
      <c r="BB32" s="363"/>
      <c r="BC32" s="363"/>
      <c r="BD32" s="363"/>
      <c r="BE32" s="363"/>
      <c r="BF32" s="363"/>
      <c r="BG32" s="363"/>
      <c r="BH32" s="363"/>
      <c r="BI32" s="363"/>
      <c r="BJ32" s="363"/>
    </row>
    <row r="33" spans="1:62" ht="93" customHeight="1" x14ac:dyDescent="0.3">
      <c r="A33" s="644" t="s">
        <v>230</v>
      </c>
      <c r="B33" s="649" t="s">
        <v>69</v>
      </c>
      <c r="C33" s="644" t="s">
        <v>313</v>
      </c>
      <c r="D33" s="417" t="s">
        <v>324</v>
      </c>
      <c r="E33" s="417"/>
      <c r="F33" s="417"/>
      <c r="G33" s="419"/>
      <c r="H33" s="400"/>
      <c r="I33" s="400"/>
      <c r="J33" s="400"/>
      <c r="K33" s="400"/>
      <c r="L33" s="400"/>
      <c r="M33" s="400"/>
      <c r="N33" s="400"/>
      <c r="U33" s="401"/>
      <c r="V33" s="402"/>
      <c r="W33" s="402"/>
      <c r="X33" s="402"/>
      <c r="Y33" s="402"/>
      <c r="Z33" s="402"/>
      <c r="AA33" s="402"/>
      <c r="AB33" s="402"/>
      <c r="AC33" s="402"/>
      <c r="AD33" s="402"/>
      <c r="AE33" s="402"/>
      <c r="AF33" s="402"/>
      <c r="AG33" s="402"/>
      <c r="AH33" s="402"/>
      <c r="AI33" s="402"/>
      <c r="AJ33" s="402"/>
      <c r="AK33" s="402"/>
      <c r="AL33" s="403"/>
      <c r="AM33" s="668"/>
      <c r="AN33" s="668"/>
      <c r="AO33" s="668"/>
      <c r="AP33" s="668"/>
      <c r="AQ33" s="668"/>
      <c r="AR33" s="668"/>
      <c r="AS33" s="668"/>
      <c r="AT33" s="668"/>
      <c r="AU33" s="668"/>
      <c r="AV33" s="668"/>
      <c r="AW33" s="668"/>
      <c r="AX33" s="668"/>
      <c r="AY33" s="403"/>
      <c r="AZ33" s="404"/>
      <c r="BA33" s="363"/>
      <c r="BB33" s="363"/>
      <c r="BC33" s="363"/>
      <c r="BD33" s="363"/>
      <c r="BE33" s="363"/>
      <c r="BF33" s="363"/>
      <c r="BG33" s="363"/>
      <c r="BH33" s="363"/>
      <c r="BI33" s="363"/>
      <c r="BJ33" s="363"/>
    </row>
    <row r="34" spans="1:62" ht="93" customHeight="1" x14ac:dyDescent="0.3">
      <c r="A34" s="644" t="s">
        <v>188</v>
      </c>
      <c r="B34" s="644" t="s">
        <v>262</v>
      </c>
      <c r="C34" s="644" t="s">
        <v>325</v>
      </c>
      <c r="D34" s="417" t="s">
        <v>263</v>
      </c>
      <c r="E34" s="417"/>
      <c r="F34" s="417"/>
      <c r="G34" s="419"/>
      <c r="H34" s="400"/>
      <c r="I34" s="400"/>
      <c r="J34" s="400"/>
      <c r="K34" s="400"/>
      <c r="L34" s="400"/>
      <c r="M34" s="400"/>
      <c r="N34" s="400"/>
      <c r="U34" s="401"/>
      <c r="V34" s="402"/>
      <c r="W34" s="402"/>
      <c r="X34" s="402"/>
      <c r="Y34" s="402"/>
      <c r="Z34" s="402"/>
      <c r="AA34" s="402"/>
      <c r="AB34" s="402"/>
      <c r="AC34" s="402"/>
      <c r="AD34" s="402"/>
      <c r="AE34" s="402"/>
      <c r="AF34" s="402"/>
      <c r="AG34" s="402"/>
      <c r="AH34" s="402"/>
      <c r="AI34" s="402"/>
      <c r="AJ34" s="402"/>
      <c r="AK34" s="402"/>
      <c r="AL34" s="403"/>
      <c r="AM34" s="668"/>
      <c r="AN34" s="668"/>
      <c r="AO34" s="668"/>
      <c r="AP34" s="668"/>
      <c r="AQ34" s="668"/>
      <c r="AR34" s="668"/>
      <c r="AS34" s="668"/>
      <c r="AT34" s="668"/>
      <c r="AU34" s="668"/>
      <c r="AV34" s="668"/>
      <c r="AW34" s="668"/>
      <c r="AX34" s="668"/>
      <c r="AY34" s="403"/>
      <c r="AZ34" s="404"/>
      <c r="BA34" s="363"/>
      <c r="BB34" s="363"/>
      <c r="BC34" s="363"/>
      <c r="BD34" s="363"/>
      <c r="BE34" s="363"/>
      <c r="BF34" s="363"/>
      <c r="BG34" s="363"/>
      <c r="BH34" s="363"/>
      <c r="BI34" s="363"/>
      <c r="BJ34" s="363"/>
    </row>
    <row r="35" spans="1:62" ht="93" customHeight="1" x14ac:dyDescent="0.3">
      <c r="A35" s="644" t="s">
        <v>137</v>
      </c>
      <c r="B35" s="644" t="s">
        <v>144</v>
      </c>
      <c r="C35" s="644"/>
      <c r="D35" s="417" t="s">
        <v>194</v>
      </c>
      <c r="E35" s="417"/>
      <c r="F35" s="417"/>
      <c r="G35" s="419"/>
      <c r="H35" s="400"/>
      <c r="I35" s="400"/>
      <c r="J35" s="400"/>
      <c r="K35" s="400"/>
      <c r="L35" s="400"/>
      <c r="M35" s="400"/>
      <c r="N35" s="400"/>
      <c r="U35" s="401"/>
      <c r="V35" s="402"/>
      <c r="W35" s="402"/>
      <c r="X35" s="402"/>
      <c r="Y35" s="402"/>
      <c r="Z35" s="402"/>
      <c r="AA35" s="402"/>
      <c r="AB35" s="402"/>
      <c r="AC35" s="402"/>
      <c r="AD35" s="402"/>
      <c r="AE35" s="402"/>
      <c r="AF35" s="402"/>
      <c r="AG35" s="402"/>
      <c r="AH35" s="402"/>
      <c r="AI35" s="402"/>
      <c r="AJ35" s="402"/>
      <c r="AK35" s="402"/>
      <c r="AL35" s="403"/>
      <c r="AM35" s="668"/>
      <c r="AN35" s="668"/>
      <c r="AO35" s="668"/>
      <c r="AP35" s="668"/>
      <c r="AQ35" s="668"/>
      <c r="AR35" s="668"/>
      <c r="AS35" s="668"/>
      <c r="AT35" s="668"/>
      <c r="AU35" s="668"/>
      <c r="AV35" s="668"/>
      <c r="AW35" s="668"/>
      <c r="AX35" s="668"/>
      <c r="AY35" s="403"/>
      <c r="AZ35" s="404"/>
      <c r="BA35" s="363"/>
      <c r="BB35" s="363"/>
      <c r="BC35" s="363"/>
      <c r="BD35" s="363"/>
      <c r="BE35" s="363"/>
      <c r="BF35" s="363"/>
      <c r="BG35" s="363"/>
      <c r="BH35" s="363"/>
      <c r="BI35" s="363"/>
      <c r="BJ35" s="363"/>
    </row>
    <row r="36" spans="1:62" ht="93" customHeight="1" x14ac:dyDescent="0.3">
      <c r="A36" s="645" t="s">
        <v>331</v>
      </c>
      <c r="B36" s="644" t="s">
        <v>356</v>
      </c>
      <c r="C36" s="644"/>
      <c r="D36" s="417" t="s">
        <v>254</v>
      </c>
      <c r="E36" s="417"/>
      <c r="F36" s="417"/>
      <c r="G36" s="419"/>
      <c r="H36" s="400"/>
      <c r="I36" s="400"/>
      <c r="J36" s="400"/>
      <c r="K36" s="400"/>
      <c r="L36" s="400"/>
      <c r="M36" s="400"/>
      <c r="N36" s="400"/>
      <c r="U36" s="401"/>
      <c r="V36" s="402"/>
      <c r="W36" s="402"/>
      <c r="X36" s="402"/>
      <c r="Y36" s="402"/>
      <c r="Z36" s="402"/>
      <c r="AA36" s="402"/>
      <c r="AB36" s="402"/>
      <c r="AC36" s="402"/>
      <c r="AD36" s="402"/>
      <c r="AE36" s="402"/>
      <c r="AF36" s="402"/>
      <c r="AG36" s="402"/>
      <c r="AH36" s="402"/>
      <c r="AI36" s="402"/>
      <c r="AJ36" s="402"/>
      <c r="AK36" s="402"/>
      <c r="AL36" s="403"/>
      <c r="AM36" s="668"/>
      <c r="AN36" s="668"/>
      <c r="AO36" s="668"/>
      <c r="AP36" s="668"/>
      <c r="AQ36" s="668"/>
      <c r="AR36" s="668"/>
      <c r="AS36" s="668"/>
      <c r="AT36" s="668"/>
      <c r="AU36" s="668"/>
      <c r="AV36" s="668"/>
      <c r="AW36" s="668"/>
      <c r="AX36" s="668"/>
      <c r="AY36" s="403"/>
      <c r="AZ36" s="404"/>
      <c r="BA36" s="363"/>
      <c r="BB36" s="363"/>
      <c r="BC36" s="363"/>
      <c r="BD36" s="363"/>
      <c r="BE36" s="363"/>
      <c r="BF36" s="363"/>
      <c r="BG36" s="363"/>
      <c r="BH36" s="363"/>
      <c r="BI36" s="363"/>
      <c r="BJ36" s="363"/>
    </row>
    <row r="37" spans="1:62" ht="93" customHeight="1" x14ac:dyDescent="0.3">
      <c r="A37" s="644" t="s">
        <v>71</v>
      </c>
      <c r="B37" s="644" t="s">
        <v>253</v>
      </c>
      <c r="C37" s="646"/>
      <c r="D37" s="417" t="s">
        <v>334</v>
      </c>
      <c r="E37" s="417"/>
      <c r="F37" s="417"/>
      <c r="G37" s="419"/>
      <c r="H37" s="400"/>
      <c r="I37" s="400"/>
      <c r="J37" s="400"/>
      <c r="K37" s="400"/>
      <c r="L37" s="400"/>
      <c r="M37" s="400"/>
      <c r="N37" s="400"/>
      <c r="U37" s="401"/>
      <c r="V37" s="402"/>
      <c r="W37" s="402"/>
      <c r="X37" s="402"/>
      <c r="Y37" s="402"/>
      <c r="Z37" s="402"/>
      <c r="AA37" s="402"/>
      <c r="AB37" s="402"/>
      <c r="AC37" s="402"/>
      <c r="AD37" s="402"/>
      <c r="AE37" s="402"/>
      <c r="AF37" s="402"/>
      <c r="AG37" s="402"/>
      <c r="AH37" s="402"/>
      <c r="AI37" s="402"/>
      <c r="AJ37" s="402"/>
      <c r="AK37" s="402"/>
      <c r="AL37" s="403"/>
      <c r="AM37" s="668"/>
      <c r="AN37" s="668"/>
      <c r="AO37" s="668"/>
      <c r="AP37" s="668"/>
      <c r="AQ37" s="668"/>
      <c r="AR37" s="668"/>
      <c r="AS37" s="668"/>
      <c r="AT37" s="668"/>
      <c r="AU37" s="668"/>
      <c r="AV37" s="668"/>
      <c r="AW37" s="668"/>
      <c r="AX37" s="668"/>
      <c r="AY37" s="403"/>
      <c r="AZ37" s="404"/>
      <c r="BA37" s="363"/>
      <c r="BB37" s="363"/>
      <c r="BC37" s="363"/>
      <c r="BD37" s="363"/>
      <c r="BE37" s="363"/>
      <c r="BF37" s="363"/>
      <c r="BG37" s="363"/>
      <c r="BH37" s="363"/>
      <c r="BI37" s="363"/>
      <c r="BJ37" s="363"/>
    </row>
    <row r="38" spans="1:62" ht="93" customHeight="1" x14ac:dyDescent="0.3">
      <c r="A38" s="644" t="s">
        <v>66</v>
      </c>
      <c r="B38" s="644" t="s">
        <v>340</v>
      </c>
      <c r="C38" s="646"/>
      <c r="D38" s="417" t="s">
        <v>151</v>
      </c>
      <c r="E38" s="417"/>
      <c r="F38" s="417"/>
      <c r="G38" s="419"/>
      <c r="H38" s="400"/>
      <c r="I38" s="400"/>
      <c r="J38" s="400"/>
      <c r="K38" s="400"/>
      <c r="L38" s="400"/>
      <c r="M38" s="400"/>
      <c r="N38" s="400"/>
      <c r="U38" s="401"/>
      <c r="V38" s="402"/>
      <c r="W38" s="402"/>
      <c r="X38" s="402"/>
      <c r="Y38" s="402"/>
      <c r="Z38" s="402"/>
      <c r="AA38" s="402"/>
      <c r="AB38" s="402"/>
      <c r="AC38" s="402"/>
      <c r="AD38" s="402"/>
      <c r="AE38" s="402"/>
      <c r="AF38" s="402"/>
      <c r="AG38" s="402"/>
      <c r="AH38" s="402"/>
      <c r="AI38" s="402"/>
      <c r="AJ38" s="402"/>
      <c r="AK38" s="402"/>
      <c r="AL38" s="403"/>
      <c r="AM38" s="668"/>
      <c r="AN38" s="668"/>
      <c r="AO38" s="668"/>
      <c r="AP38" s="668"/>
      <c r="AQ38" s="668"/>
      <c r="AR38" s="668"/>
      <c r="AS38" s="668"/>
      <c r="AT38" s="668"/>
      <c r="AU38" s="668"/>
      <c r="AV38" s="668"/>
      <c r="AW38" s="668"/>
      <c r="AX38" s="668"/>
      <c r="AY38" s="403"/>
      <c r="AZ38" s="404"/>
      <c r="BA38" s="363"/>
      <c r="BB38" s="363"/>
      <c r="BC38" s="363"/>
      <c r="BD38" s="363"/>
      <c r="BE38" s="363"/>
      <c r="BF38" s="363"/>
      <c r="BG38" s="363"/>
      <c r="BH38" s="363"/>
      <c r="BI38" s="363"/>
      <c r="BJ38" s="363"/>
    </row>
    <row r="39" spans="1:62" ht="93" customHeight="1" x14ac:dyDescent="0.3">
      <c r="A39" s="645"/>
      <c r="B39" s="644" t="s">
        <v>341</v>
      </c>
      <c r="C39" s="646"/>
      <c r="D39" s="417" t="s">
        <v>76</v>
      </c>
      <c r="E39" s="417"/>
      <c r="F39" s="417"/>
      <c r="G39" s="419"/>
      <c r="H39" s="400"/>
      <c r="I39" s="400"/>
      <c r="J39" s="400"/>
      <c r="K39" s="400"/>
      <c r="L39" s="400"/>
      <c r="M39" s="400"/>
      <c r="N39" s="400"/>
      <c r="U39" s="401"/>
      <c r="V39" s="402"/>
      <c r="W39" s="402"/>
      <c r="X39" s="402"/>
      <c r="Y39" s="402"/>
      <c r="Z39" s="402"/>
      <c r="AA39" s="402"/>
      <c r="AB39" s="402"/>
      <c r="AC39" s="402"/>
      <c r="AD39" s="402"/>
      <c r="AE39" s="402"/>
      <c r="AF39" s="402"/>
      <c r="AG39" s="402"/>
      <c r="AH39" s="402"/>
      <c r="AI39" s="402"/>
      <c r="AJ39" s="402"/>
      <c r="AK39" s="402"/>
      <c r="AL39" s="403"/>
      <c r="AM39" s="668"/>
      <c r="AN39" s="668"/>
      <c r="AO39" s="668"/>
      <c r="AP39" s="668"/>
      <c r="AQ39" s="668"/>
      <c r="AR39" s="668"/>
      <c r="AS39" s="668"/>
      <c r="AT39" s="668"/>
      <c r="AU39" s="668"/>
      <c r="AV39" s="668"/>
      <c r="AW39" s="668"/>
      <c r="AX39" s="668"/>
      <c r="AY39" s="403"/>
      <c r="AZ39" s="404"/>
      <c r="BA39" s="363"/>
      <c r="BB39" s="363"/>
      <c r="BC39" s="363"/>
      <c r="BD39" s="363"/>
      <c r="BE39" s="363"/>
      <c r="BF39" s="363"/>
      <c r="BG39" s="363"/>
      <c r="BH39" s="363"/>
      <c r="BI39" s="363"/>
      <c r="BJ39" s="363"/>
    </row>
    <row r="40" spans="1:62" ht="93" customHeight="1" x14ac:dyDescent="0.3">
      <c r="A40" s="644"/>
      <c r="B40" s="644" t="s">
        <v>348</v>
      </c>
      <c r="C40" s="646"/>
      <c r="D40" s="417" t="s">
        <v>349</v>
      </c>
      <c r="E40" s="417"/>
      <c r="F40" s="417"/>
      <c r="G40" s="419"/>
      <c r="H40" s="400"/>
      <c r="I40" s="400"/>
      <c r="J40" s="400"/>
      <c r="K40" s="400"/>
      <c r="L40" s="400"/>
      <c r="M40" s="400"/>
      <c r="N40" s="400"/>
      <c r="U40" s="401"/>
      <c r="V40" s="402"/>
      <c r="W40" s="402"/>
      <c r="X40" s="402"/>
      <c r="Y40" s="402"/>
      <c r="Z40" s="402"/>
      <c r="AA40" s="402"/>
      <c r="AB40" s="402"/>
      <c r="AC40" s="402"/>
      <c r="AD40" s="402"/>
      <c r="AE40" s="402"/>
      <c r="AF40" s="402"/>
      <c r="AG40" s="402"/>
      <c r="AH40" s="402"/>
      <c r="AI40" s="402"/>
      <c r="AJ40" s="402"/>
      <c r="AK40" s="402"/>
      <c r="AL40" s="403"/>
      <c r="AM40" s="668"/>
      <c r="AN40" s="668"/>
      <c r="AO40" s="668"/>
      <c r="AP40" s="668"/>
      <c r="AQ40" s="668"/>
      <c r="AR40" s="668"/>
      <c r="AS40" s="668"/>
      <c r="AT40" s="668"/>
      <c r="AU40" s="668"/>
      <c r="AV40" s="668"/>
      <c r="AW40" s="668"/>
      <c r="AX40" s="668"/>
      <c r="AY40" s="403"/>
      <c r="AZ40" s="404"/>
      <c r="BA40" s="363"/>
      <c r="BB40" s="363"/>
      <c r="BC40" s="363"/>
      <c r="BD40" s="363"/>
      <c r="BE40" s="363"/>
      <c r="BF40" s="363"/>
      <c r="BG40" s="363"/>
      <c r="BH40" s="363"/>
      <c r="BI40" s="363"/>
      <c r="BJ40" s="363"/>
    </row>
    <row r="41" spans="1:62" ht="93" customHeight="1" x14ac:dyDescent="0.3">
      <c r="A41" s="644"/>
      <c r="B41" s="644" t="s">
        <v>314</v>
      </c>
      <c r="C41" s="650"/>
      <c r="D41" s="417" t="s">
        <v>350</v>
      </c>
      <c r="E41" s="417"/>
      <c r="F41" s="417"/>
      <c r="G41" s="419"/>
      <c r="H41" s="400"/>
      <c r="I41" s="400"/>
      <c r="J41" s="400"/>
      <c r="K41" s="400"/>
      <c r="L41" s="400"/>
      <c r="M41" s="400"/>
      <c r="N41" s="400"/>
      <c r="U41" s="401"/>
      <c r="V41" s="402"/>
      <c r="W41" s="402"/>
      <c r="X41" s="402"/>
      <c r="Y41" s="402"/>
      <c r="Z41" s="402"/>
      <c r="AA41" s="402"/>
      <c r="AB41" s="402"/>
      <c r="AC41" s="402"/>
      <c r="AD41" s="402"/>
      <c r="AE41" s="402"/>
      <c r="AF41" s="402"/>
      <c r="AG41" s="402"/>
      <c r="AH41" s="402"/>
      <c r="AI41" s="402"/>
      <c r="AJ41" s="402"/>
      <c r="AK41" s="402"/>
      <c r="AL41" s="403"/>
      <c r="AM41" s="668"/>
      <c r="AN41" s="668"/>
      <c r="AO41" s="668"/>
      <c r="AP41" s="668"/>
      <c r="AQ41" s="668"/>
      <c r="AR41" s="668"/>
      <c r="AS41" s="668"/>
      <c r="AT41" s="668"/>
      <c r="AU41" s="668"/>
      <c r="AV41" s="668"/>
      <c r="AW41" s="668"/>
      <c r="AX41" s="668"/>
      <c r="AY41" s="403"/>
      <c r="AZ41" s="404"/>
      <c r="BA41" s="363"/>
      <c r="BB41" s="363"/>
      <c r="BC41" s="363"/>
      <c r="BD41" s="363"/>
      <c r="BE41" s="363"/>
      <c r="BF41" s="363"/>
      <c r="BG41" s="363"/>
      <c r="BH41" s="363"/>
      <c r="BI41" s="363"/>
      <c r="BJ41" s="363"/>
    </row>
    <row r="42" spans="1:62" ht="93" customHeight="1" x14ac:dyDescent="0.3">
      <c r="A42" s="644"/>
      <c r="B42" s="644" t="s">
        <v>352</v>
      </c>
      <c r="C42" s="650"/>
      <c r="D42" s="417" t="s">
        <v>353</v>
      </c>
      <c r="E42" s="417"/>
      <c r="F42" s="417"/>
      <c r="G42" s="419"/>
      <c r="H42" s="400"/>
      <c r="I42" s="400"/>
      <c r="J42" s="400"/>
      <c r="K42" s="400"/>
      <c r="L42" s="400"/>
      <c r="M42" s="400"/>
      <c r="N42" s="400"/>
      <c r="U42" s="401"/>
      <c r="V42" s="402"/>
      <c r="W42" s="402"/>
      <c r="X42" s="402"/>
      <c r="Y42" s="402"/>
      <c r="Z42" s="402"/>
      <c r="AA42" s="402"/>
      <c r="AB42" s="402"/>
      <c r="AC42" s="402"/>
      <c r="AD42" s="402"/>
      <c r="AE42" s="402"/>
      <c r="AF42" s="402"/>
      <c r="AG42" s="402"/>
      <c r="AH42" s="402"/>
      <c r="AI42" s="402"/>
      <c r="AJ42" s="402"/>
      <c r="AK42" s="402"/>
      <c r="AL42" s="403"/>
      <c r="AM42" s="668"/>
      <c r="AN42" s="668"/>
      <c r="AO42" s="668"/>
      <c r="AP42" s="668"/>
      <c r="AQ42" s="668"/>
      <c r="AR42" s="668"/>
      <c r="AS42" s="668"/>
      <c r="AT42" s="668"/>
      <c r="AU42" s="668"/>
      <c r="AV42" s="668"/>
      <c r="AW42" s="668"/>
      <c r="AX42" s="668"/>
      <c r="AY42" s="403"/>
      <c r="AZ42" s="404"/>
      <c r="BA42" s="363"/>
      <c r="BB42" s="363"/>
      <c r="BC42" s="363"/>
      <c r="BD42" s="363"/>
      <c r="BE42" s="363"/>
      <c r="BF42" s="363"/>
      <c r="BG42" s="363"/>
      <c r="BH42" s="363"/>
      <c r="BI42" s="363"/>
      <c r="BJ42" s="363"/>
    </row>
    <row r="43" spans="1:62" ht="93" customHeight="1" x14ac:dyDescent="0.3">
      <c r="A43" s="644"/>
      <c r="B43" s="649" t="s">
        <v>201</v>
      </c>
      <c r="C43" s="650"/>
      <c r="D43" s="417"/>
      <c r="E43" s="417"/>
      <c r="F43" s="417"/>
      <c r="G43" s="419"/>
      <c r="H43" s="400"/>
      <c r="I43" s="400"/>
      <c r="J43" s="400"/>
      <c r="K43" s="400"/>
      <c r="L43" s="400"/>
      <c r="M43" s="400"/>
      <c r="N43" s="400"/>
      <c r="U43" s="401"/>
      <c r="V43" s="402"/>
      <c r="W43" s="402"/>
      <c r="X43" s="402"/>
      <c r="Y43" s="402"/>
      <c r="Z43" s="402"/>
      <c r="AA43" s="402"/>
      <c r="AB43" s="402"/>
      <c r="AC43" s="402"/>
      <c r="AD43" s="402"/>
      <c r="AE43" s="402"/>
      <c r="AF43" s="402"/>
      <c r="AG43" s="402"/>
      <c r="AH43" s="402"/>
      <c r="AI43" s="402"/>
      <c r="AJ43" s="402"/>
      <c r="AK43" s="402"/>
      <c r="AL43" s="403"/>
      <c r="AM43" s="668"/>
      <c r="AN43" s="668"/>
      <c r="AO43" s="668"/>
      <c r="AP43" s="668"/>
      <c r="AQ43" s="668"/>
      <c r="AR43" s="668"/>
      <c r="AS43" s="668"/>
      <c r="AT43" s="668"/>
      <c r="AU43" s="668"/>
      <c r="AV43" s="668"/>
      <c r="AW43" s="668"/>
      <c r="AX43" s="668"/>
      <c r="AY43" s="403"/>
      <c r="AZ43" s="404"/>
      <c r="BA43" s="363"/>
      <c r="BB43" s="363"/>
      <c r="BC43" s="363"/>
      <c r="BD43" s="363"/>
      <c r="BE43" s="363"/>
      <c r="BF43" s="363"/>
      <c r="BG43" s="363"/>
      <c r="BH43" s="363"/>
      <c r="BI43" s="363"/>
      <c r="BJ43" s="363"/>
    </row>
    <row r="44" spans="1:62" ht="93" customHeight="1" x14ac:dyDescent="0.3">
      <c r="A44" s="651"/>
      <c r="B44" s="652" t="s">
        <v>361</v>
      </c>
      <c r="C44" s="650"/>
      <c r="D44" s="650"/>
      <c r="E44" s="650"/>
      <c r="F44" s="417"/>
      <c r="G44" s="419"/>
      <c r="H44" s="400"/>
      <c r="I44" s="400"/>
      <c r="J44" s="400"/>
      <c r="K44" s="400"/>
      <c r="L44" s="400"/>
      <c r="M44" s="400"/>
      <c r="N44" s="400"/>
      <c r="U44" s="401"/>
      <c r="V44" s="402"/>
      <c r="W44" s="402"/>
      <c r="X44" s="402"/>
      <c r="Y44" s="402"/>
      <c r="Z44" s="402"/>
      <c r="AA44" s="402"/>
      <c r="AB44" s="402"/>
      <c r="AC44" s="402"/>
      <c r="AD44" s="402"/>
      <c r="AE44" s="402"/>
      <c r="AF44" s="402"/>
      <c r="AG44" s="402"/>
      <c r="AH44" s="402"/>
      <c r="AI44" s="402"/>
      <c r="AJ44" s="402"/>
      <c r="AK44" s="402"/>
      <c r="AL44" s="403"/>
      <c r="AM44" s="668"/>
      <c r="AN44" s="668"/>
      <c r="AO44" s="668"/>
      <c r="AP44" s="668"/>
      <c r="AQ44" s="668"/>
      <c r="AR44" s="668"/>
      <c r="AS44" s="668"/>
      <c r="AT44" s="668"/>
      <c r="AU44" s="668"/>
      <c r="AV44" s="668"/>
      <c r="AW44" s="668"/>
      <c r="AX44" s="668"/>
      <c r="AY44" s="403"/>
      <c r="AZ44" s="404"/>
      <c r="BA44" s="363"/>
      <c r="BB44" s="363"/>
      <c r="BC44" s="363"/>
      <c r="BD44" s="363"/>
      <c r="BE44" s="363"/>
      <c r="BF44" s="363"/>
      <c r="BG44" s="363"/>
      <c r="BH44" s="363"/>
      <c r="BI44" s="363"/>
      <c r="BJ44" s="363"/>
    </row>
    <row r="45" spans="1:62" ht="93" customHeight="1" x14ac:dyDescent="0.3">
      <c r="F45" s="399"/>
      <c r="G45" s="400"/>
      <c r="H45" s="400"/>
      <c r="I45" s="400"/>
      <c r="J45" s="400"/>
      <c r="K45" s="400"/>
      <c r="L45" s="400"/>
      <c r="M45" s="400"/>
      <c r="N45" s="400"/>
      <c r="U45" s="401"/>
      <c r="V45" s="402"/>
      <c r="W45" s="402"/>
      <c r="X45" s="402"/>
      <c r="Y45" s="402"/>
      <c r="Z45" s="402"/>
      <c r="AA45" s="402"/>
      <c r="AB45" s="402"/>
      <c r="AC45" s="402"/>
      <c r="AD45" s="402"/>
      <c r="AE45" s="402"/>
      <c r="AF45" s="402"/>
      <c r="AG45" s="402"/>
      <c r="AH45" s="402"/>
      <c r="AI45" s="402"/>
      <c r="AJ45" s="402"/>
      <c r="AK45" s="402"/>
      <c r="AL45" s="403"/>
      <c r="AM45" s="668"/>
      <c r="AN45" s="668"/>
      <c r="AO45" s="668"/>
      <c r="AP45" s="668"/>
      <c r="AQ45" s="668"/>
      <c r="AR45" s="668"/>
      <c r="AS45" s="668"/>
      <c r="AT45" s="668"/>
      <c r="AU45" s="668"/>
      <c r="AV45" s="668"/>
      <c r="AW45" s="668"/>
      <c r="AX45" s="668"/>
      <c r="AY45" s="403"/>
      <c r="AZ45" s="404"/>
      <c r="BA45" s="363"/>
      <c r="BB45" s="363"/>
      <c r="BC45" s="363"/>
      <c r="BD45" s="363"/>
      <c r="BE45" s="363"/>
      <c r="BF45" s="363"/>
      <c r="BG45" s="363"/>
      <c r="BH45" s="363"/>
      <c r="BI45" s="363"/>
      <c r="BJ45" s="363"/>
    </row>
    <row r="66" spans="6:62" ht="93" customHeight="1" x14ac:dyDescent="0.3">
      <c r="F66" s="399"/>
      <c r="G66" s="400"/>
      <c r="H66" s="400"/>
      <c r="I66" s="400"/>
      <c r="J66" s="400"/>
      <c r="K66" s="400"/>
      <c r="L66" s="400"/>
      <c r="M66" s="400"/>
      <c r="N66" s="400"/>
      <c r="U66" s="401"/>
      <c r="V66" s="402"/>
      <c r="W66" s="402"/>
      <c r="X66" s="402"/>
      <c r="Y66" s="402"/>
      <c r="Z66" s="402"/>
      <c r="AA66" s="402"/>
      <c r="AB66" s="402"/>
      <c r="AC66" s="402"/>
      <c r="AD66" s="402"/>
      <c r="AE66" s="402"/>
      <c r="AF66" s="402"/>
      <c r="AG66" s="402"/>
      <c r="AH66" s="402"/>
      <c r="AI66" s="402"/>
      <c r="AJ66" s="402"/>
      <c r="AK66" s="402"/>
      <c r="AL66" s="403"/>
      <c r="AM66" s="668"/>
      <c r="AN66" s="668"/>
      <c r="AO66" s="668"/>
      <c r="AP66" s="668"/>
      <c r="AQ66" s="668"/>
      <c r="AR66" s="668"/>
      <c r="AS66" s="668"/>
      <c r="AT66" s="668"/>
      <c r="AU66" s="668"/>
      <c r="AV66" s="668"/>
      <c r="AW66" s="668"/>
      <c r="AX66" s="668"/>
      <c r="AY66" s="403"/>
      <c r="AZ66" s="404"/>
      <c r="BA66" s="363"/>
      <c r="BB66" s="363"/>
      <c r="BC66" s="363"/>
      <c r="BD66" s="363"/>
      <c r="BE66" s="363"/>
      <c r="BF66" s="363"/>
      <c r="BG66" s="363"/>
      <c r="BH66" s="363"/>
      <c r="BI66" s="363"/>
      <c r="BJ66" s="363"/>
    </row>
    <row r="67" spans="6:62" ht="93" customHeight="1" x14ac:dyDescent="0.3">
      <c r="F67" s="399"/>
      <c r="G67" s="400"/>
      <c r="H67" s="400"/>
      <c r="I67" s="400"/>
      <c r="J67" s="400"/>
      <c r="K67" s="400"/>
      <c r="L67" s="400"/>
      <c r="M67" s="400"/>
      <c r="N67" s="400"/>
      <c r="U67" s="401"/>
      <c r="V67" s="402"/>
      <c r="W67" s="402"/>
      <c r="X67" s="402"/>
      <c r="Y67" s="402"/>
      <c r="Z67" s="402"/>
      <c r="AA67" s="402"/>
      <c r="AB67" s="402"/>
      <c r="AC67" s="402"/>
      <c r="AD67" s="402"/>
      <c r="AE67" s="402"/>
      <c r="AF67" s="402"/>
      <c r="AG67" s="402"/>
      <c r="AH67" s="402"/>
      <c r="AI67" s="402"/>
      <c r="AJ67" s="402"/>
      <c r="AK67" s="402"/>
      <c r="AL67" s="403"/>
      <c r="AM67" s="668"/>
      <c r="AN67" s="668"/>
      <c r="AO67" s="668"/>
      <c r="AP67" s="668"/>
      <c r="AQ67" s="668"/>
      <c r="AR67" s="668"/>
      <c r="AS67" s="668"/>
      <c r="AT67" s="668"/>
      <c r="AU67" s="668"/>
      <c r="AV67" s="668"/>
      <c r="AW67" s="668"/>
      <c r="AX67" s="668"/>
      <c r="AY67" s="403"/>
      <c r="AZ67" s="404"/>
      <c r="BA67" s="363"/>
      <c r="BB67" s="363"/>
      <c r="BC67" s="363"/>
      <c r="BD67" s="363"/>
      <c r="BE67" s="363"/>
      <c r="BF67" s="363"/>
      <c r="BG67" s="363"/>
      <c r="BH67" s="363"/>
      <c r="BI67" s="363"/>
      <c r="BJ67" s="363"/>
    </row>
    <row r="68" spans="6:62" ht="93" customHeight="1" x14ac:dyDescent="0.3">
      <c r="F68" s="399"/>
      <c r="G68" s="400"/>
      <c r="H68" s="400"/>
      <c r="I68" s="400"/>
      <c r="J68" s="400"/>
      <c r="K68" s="400"/>
      <c r="L68" s="400"/>
      <c r="M68" s="400"/>
      <c r="N68" s="400"/>
      <c r="U68" s="401"/>
      <c r="V68" s="402"/>
      <c r="W68" s="402"/>
      <c r="X68" s="402"/>
      <c r="Y68" s="402"/>
      <c r="Z68" s="402"/>
      <c r="AA68" s="402"/>
      <c r="AB68" s="402"/>
      <c r="AC68" s="402"/>
      <c r="AD68" s="402"/>
      <c r="AE68" s="402"/>
      <c r="AF68" s="402"/>
      <c r="AG68" s="402"/>
      <c r="AH68" s="402"/>
      <c r="AI68" s="402"/>
      <c r="AJ68" s="402"/>
      <c r="AK68" s="402"/>
      <c r="AL68" s="403"/>
      <c r="AM68" s="668"/>
      <c r="AN68" s="668"/>
      <c r="AO68" s="668"/>
      <c r="AP68" s="668"/>
      <c r="AQ68" s="668"/>
      <c r="AR68" s="668"/>
      <c r="AS68" s="668"/>
      <c r="AT68" s="668"/>
      <c r="AU68" s="668"/>
      <c r="AV68" s="668"/>
      <c r="AW68" s="668"/>
      <c r="AX68" s="668"/>
      <c r="AY68" s="403"/>
      <c r="AZ68" s="404"/>
      <c r="BA68" s="363"/>
      <c r="BB68" s="363"/>
      <c r="BC68" s="363"/>
      <c r="BD68" s="363"/>
      <c r="BE68" s="363"/>
      <c r="BF68" s="363"/>
      <c r="BG68" s="363"/>
      <c r="BH68" s="363"/>
      <c r="BI68" s="363"/>
      <c r="BJ68" s="363"/>
    </row>
    <row r="69" spans="6:62" ht="93" customHeight="1" x14ac:dyDescent="0.3">
      <c r="F69" s="399"/>
      <c r="G69" s="400"/>
      <c r="H69" s="400"/>
      <c r="I69" s="400"/>
      <c r="J69" s="400"/>
      <c r="K69" s="400"/>
      <c r="L69" s="400"/>
      <c r="M69" s="400"/>
      <c r="N69" s="400"/>
      <c r="U69" s="401"/>
      <c r="V69" s="402"/>
      <c r="W69" s="402"/>
      <c r="X69" s="402"/>
      <c r="Y69" s="402"/>
      <c r="Z69" s="402"/>
      <c r="AA69" s="402"/>
      <c r="AB69" s="402"/>
      <c r="AC69" s="402"/>
      <c r="AD69" s="402"/>
      <c r="AE69" s="402"/>
      <c r="AF69" s="402"/>
      <c r="AG69" s="402"/>
      <c r="AH69" s="402"/>
      <c r="AI69" s="402"/>
      <c r="AJ69" s="402"/>
      <c r="AK69" s="402"/>
      <c r="AL69" s="403"/>
      <c r="AM69" s="668"/>
      <c r="AN69" s="668"/>
      <c r="AO69" s="668"/>
      <c r="AP69" s="668"/>
      <c r="AQ69" s="668"/>
      <c r="AR69" s="668"/>
      <c r="AS69" s="668"/>
      <c r="AT69" s="668"/>
      <c r="AU69" s="668"/>
      <c r="AV69" s="668"/>
      <c r="AW69" s="668"/>
      <c r="AX69" s="668"/>
      <c r="AY69" s="403"/>
      <c r="AZ69" s="404"/>
      <c r="BA69" s="363"/>
      <c r="BB69" s="363"/>
      <c r="BC69" s="363"/>
      <c r="BD69" s="363"/>
      <c r="BE69" s="363"/>
      <c r="BF69" s="363"/>
      <c r="BG69" s="363"/>
      <c r="BH69" s="363"/>
      <c r="BI69" s="363"/>
      <c r="BJ69" s="363"/>
    </row>
    <row r="70" spans="6:62" ht="93" customHeight="1" x14ac:dyDescent="0.3">
      <c r="F70" s="399"/>
      <c r="G70" s="400"/>
      <c r="H70" s="400"/>
      <c r="I70" s="400"/>
      <c r="J70" s="400"/>
      <c r="K70" s="400"/>
      <c r="L70" s="400"/>
      <c r="M70" s="400"/>
      <c r="N70" s="400"/>
      <c r="U70" s="401"/>
      <c r="V70" s="402"/>
      <c r="W70" s="402"/>
      <c r="X70" s="402"/>
      <c r="Y70" s="402"/>
      <c r="Z70" s="402"/>
      <c r="AA70" s="402"/>
      <c r="AB70" s="402"/>
      <c r="AC70" s="402"/>
      <c r="AD70" s="402"/>
      <c r="AE70" s="402"/>
      <c r="AF70" s="402"/>
      <c r="AG70" s="402"/>
      <c r="AH70" s="402"/>
      <c r="AI70" s="402"/>
      <c r="AJ70" s="402"/>
      <c r="AK70" s="402"/>
      <c r="AL70" s="403"/>
      <c r="AM70" s="668"/>
      <c r="AN70" s="668"/>
      <c r="AO70" s="668"/>
      <c r="AP70" s="668"/>
      <c r="AQ70" s="668"/>
      <c r="AR70" s="668"/>
      <c r="AS70" s="668"/>
      <c r="AT70" s="668"/>
      <c r="AU70" s="668"/>
      <c r="AV70" s="668"/>
      <c r="AW70" s="668"/>
      <c r="AX70" s="668"/>
      <c r="AY70" s="403"/>
      <c r="AZ70" s="404"/>
      <c r="BA70" s="363"/>
      <c r="BB70" s="363"/>
      <c r="BC70" s="363"/>
      <c r="BD70" s="363"/>
      <c r="BE70" s="363"/>
      <c r="BF70" s="363"/>
      <c r="BG70" s="363"/>
      <c r="BH70" s="363"/>
      <c r="BI70" s="363"/>
      <c r="BJ70" s="363"/>
    </row>
    <row r="71" spans="6:62" ht="93" customHeight="1" x14ac:dyDescent="0.3">
      <c r="F71" s="399"/>
      <c r="G71" s="400"/>
      <c r="H71" s="400"/>
      <c r="I71" s="400"/>
      <c r="J71" s="400"/>
      <c r="K71" s="400"/>
      <c r="L71" s="400"/>
      <c r="M71" s="400"/>
      <c r="N71" s="400"/>
      <c r="U71" s="401"/>
      <c r="V71" s="402"/>
      <c r="W71" s="402"/>
      <c r="X71" s="402"/>
      <c r="Y71" s="402"/>
      <c r="Z71" s="402"/>
      <c r="AA71" s="402"/>
      <c r="AB71" s="402"/>
      <c r="AC71" s="402"/>
      <c r="AD71" s="402"/>
      <c r="AE71" s="402"/>
      <c r="AF71" s="402"/>
      <c r="AG71" s="402"/>
      <c r="AH71" s="402"/>
      <c r="AI71" s="402"/>
      <c r="AJ71" s="402"/>
      <c r="AK71" s="402"/>
      <c r="AL71" s="403"/>
      <c r="AM71" s="668"/>
      <c r="AN71" s="668"/>
      <c r="AO71" s="668"/>
      <c r="AP71" s="668"/>
      <c r="AQ71" s="668"/>
      <c r="AR71" s="668"/>
      <c r="AS71" s="668"/>
      <c r="AT71" s="668"/>
      <c r="AU71" s="668"/>
      <c r="AV71" s="668"/>
      <c r="AW71" s="668"/>
      <c r="AX71" s="668"/>
      <c r="AY71" s="403"/>
      <c r="AZ71" s="404"/>
      <c r="BA71" s="363"/>
      <c r="BB71" s="363"/>
      <c r="BC71" s="363"/>
      <c r="BD71" s="363"/>
      <c r="BE71" s="363"/>
      <c r="BF71" s="363"/>
      <c r="BG71" s="363"/>
      <c r="BH71" s="363"/>
      <c r="BI71" s="363"/>
      <c r="BJ71" s="363"/>
    </row>
    <row r="72" spans="6:62" ht="93" customHeight="1" x14ac:dyDescent="0.3">
      <c r="F72" s="399"/>
      <c r="G72" s="400"/>
      <c r="H72" s="400"/>
      <c r="I72" s="400"/>
      <c r="J72" s="400"/>
      <c r="K72" s="400"/>
      <c r="L72" s="400"/>
      <c r="M72" s="400"/>
      <c r="N72" s="400"/>
      <c r="U72" s="401"/>
      <c r="V72" s="402"/>
      <c r="W72" s="402"/>
      <c r="X72" s="402"/>
      <c r="Y72" s="402"/>
      <c r="Z72" s="402"/>
      <c r="AA72" s="402"/>
      <c r="AB72" s="402"/>
      <c r="AC72" s="402"/>
      <c r="AD72" s="402"/>
      <c r="AE72" s="402"/>
      <c r="AF72" s="402"/>
      <c r="AG72" s="402"/>
      <c r="AH72" s="402"/>
      <c r="AI72" s="402"/>
      <c r="AJ72" s="402"/>
      <c r="AK72" s="402"/>
      <c r="AL72" s="403"/>
      <c r="AM72" s="668"/>
      <c r="AN72" s="668"/>
      <c r="AO72" s="668"/>
      <c r="AP72" s="668"/>
      <c r="AQ72" s="668"/>
      <c r="AR72" s="668"/>
      <c r="AS72" s="668"/>
      <c r="AT72" s="668"/>
      <c r="AU72" s="668"/>
      <c r="AV72" s="668"/>
      <c r="AW72" s="668"/>
      <c r="AX72" s="668"/>
      <c r="AY72" s="403"/>
      <c r="AZ72" s="404"/>
      <c r="BA72" s="363"/>
      <c r="BB72" s="363"/>
      <c r="BC72" s="363"/>
      <c r="BD72" s="363"/>
      <c r="BE72" s="363"/>
      <c r="BF72" s="363"/>
      <c r="BG72" s="363"/>
      <c r="BH72" s="363"/>
      <c r="BI72" s="363"/>
      <c r="BJ72" s="363"/>
    </row>
    <row r="73" spans="6:62" ht="93" customHeight="1" x14ac:dyDescent="0.3">
      <c r="F73" s="399"/>
      <c r="G73" s="400"/>
      <c r="H73" s="400"/>
      <c r="I73" s="400"/>
      <c r="J73" s="400"/>
      <c r="K73" s="400"/>
      <c r="L73" s="400"/>
      <c r="M73" s="400"/>
      <c r="N73" s="400"/>
      <c r="U73" s="401"/>
      <c r="V73" s="402"/>
      <c r="W73" s="402"/>
      <c r="X73" s="402"/>
      <c r="Y73" s="402"/>
      <c r="Z73" s="402"/>
      <c r="AA73" s="402"/>
      <c r="AB73" s="402"/>
      <c r="AC73" s="402"/>
      <c r="AD73" s="402"/>
      <c r="AE73" s="402"/>
      <c r="AF73" s="402"/>
      <c r="AG73" s="402"/>
      <c r="AH73" s="402"/>
      <c r="AI73" s="402"/>
      <c r="AJ73" s="402"/>
      <c r="AK73" s="402"/>
      <c r="AL73" s="403"/>
      <c r="AM73" s="668"/>
      <c r="AN73" s="668"/>
      <c r="AO73" s="668"/>
      <c r="AP73" s="668"/>
      <c r="AQ73" s="668"/>
      <c r="AR73" s="668"/>
      <c r="AS73" s="668"/>
      <c r="AT73" s="668"/>
      <c r="AU73" s="668"/>
      <c r="AV73" s="668"/>
      <c r="AW73" s="668"/>
      <c r="AX73" s="668"/>
      <c r="AY73" s="403"/>
      <c r="AZ73" s="404"/>
      <c r="BA73" s="363"/>
      <c r="BB73" s="363"/>
      <c r="BC73" s="363"/>
      <c r="BD73" s="363"/>
      <c r="BE73" s="363"/>
      <c r="BF73" s="363"/>
      <c r="BG73" s="363"/>
      <c r="BH73" s="363"/>
      <c r="BI73" s="363"/>
      <c r="BJ73" s="363"/>
    </row>
    <row r="74" spans="6:62" ht="93" customHeight="1" x14ac:dyDescent="0.3">
      <c r="F74" s="399"/>
      <c r="G74" s="400"/>
      <c r="H74" s="400"/>
      <c r="I74" s="400"/>
      <c r="J74" s="400"/>
      <c r="K74" s="400"/>
      <c r="L74" s="400"/>
      <c r="M74" s="400"/>
      <c r="N74" s="400"/>
      <c r="U74" s="401"/>
      <c r="V74" s="402"/>
      <c r="W74" s="402"/>
      <c r="X74" s="402"/>
      <c r="Y74" s="402"/>
      <c r="Z74" s="402"/>
      <c r="AA74" s="402"/>
      <c r="AB74" s="402"/>
      <c r="AC74" s="402"/>
      <c r="AD74" s="402"/>
      <c r="AE74" s="402"/>
      <c r="AF74" s="402"/>
      <c r="AG74" s="402"/>
      <c r="AH74" s="402"/>
      <c r="AI74" s="402"/>
      <c r="AJ74" s="402"/>
      <c r="AK74" s="402"/>
      <c r="AL74" s="403"/>
      <c r="AM74" s="668"/>
      <c r="AN74" s="668"/>
      <c r="AO74" s="668"/>
      <c r="AP74" s="668"/>
      <c r="AQ74" s="668"/>
      <c r="AR74" s="668"/>
      <c r="AS74" s="668"/>
      <c r="AT74" s="668"/>
      <c r="AU74" s="668"/>
      <c r="AV74" s="668"/>
      <c r="AW74" s="668"/>
      <c r="AX74" s="668"/>
      <c r="AY74" s="403"/>
      <c r="AZ74" s="404"/>
      <c r="BA74" s="363"/>
      <c r="BB74" s="363"/>
      <c r="BC74" s="363"/>
      <c r="BD74" s="363"/>
      <c r="BE74" s="363"/>
      <c r="BF74" s="363"/>
      <c r="BG74" s="363"/>
      <c r="BH74" s="363"/>
      <c r="BI74" s="363"/>
      <c r="BJ74" s="363"/>
    </row>
    <row r="75" spans="6:62" ht="93" customHeight="1" x14ac:dyDescent="0.3">
      <c r="F75" s="399"/>
      <c r="G75" s="400"/>
      <c r="H75" s="400"/>
      <c r="I75" s="400"/>
      <c r="J75" s="400"/>
      <c r="K75" s="400"/>
      <c r="L75" s="400"/>
      <c r="M75" s="400"/>
      <c r="N75" s="400"/>
      <c r="U75" s="401"/>
      <c r="V75" s="402"/>
      <c r="W75" s="402"/>
      <c r="X75" s="402"/>
      <c r="Y75" s="402"/>
      <c r="Z75" s="402"/>
      <c r="AA75" s="402"/>
      <c r="AB75" s="402"/>
      <c r="AC75" s="402"/>
      <c r="AD75" s="402"/>
      <c r="AE75" s="402"/>
      <c r="AF75" s="402"/>
      <c r="AG75" s="402"/>
      <c r="AH75" s="402"/>
      <c r="AI75" s="402"/>
      <c r="AJ75" s="402"/>
      <c r="AK75" s="402"/>
      <c r="AL75" s="403"/>
      <c r="AM75" s="668"/>
      <c r="AN75" s="668"/>
      <c r="AO75" s="668"/>
      <c r="AP75" s="668"/>
      <c r="AQ75" s="668"/>
      <c r="AR75" s="668"/>
      <c r="AS75" s="668"/>
      <c r="AT75" s="668"/>
      <c r="AU75" s="668"/>
      <c r="AV75" s="668"/>
      <c r="AW75" s="668"/>
      <c r="AX75" s="668"/>
      <c r="AY75" s="403"/>
      <c r="AZ75" s="404"/>
      <c r="BA75" s="363"/>
      <c r="BB75" s="363"/>
      <c r="BC75" s="363"/>
      <c r="BD75" s="363"/>
      <c r="BE75" s="363"/>
      <c r="BF75" s="363"/>
      <c r="BG75" s="363"/>
      <c r="BH75" s="363"/>
      <c r="BI75" s="363"/>
      <c r="BJ75" s="363"/>
    </row>
    <row r="76" spans="6:62" ht="93" customHeight="1" x14ac:dyDescent="0.3">
      <c r="F76" s="399"/>
      <c r="G76" s="400"/>
      <c r="H76" s="400"/>
      <c r="I76" s="400"/>
      <c r="J76" s="400"/>
      <c r="K76" s="400"/>
      <c r="L76" s="400"/>
      <c r="M76" s="400"/>
      <c r="N76" s="400"/>
      <c r="U76" s="401"/>
      <c r="V76" s="402"/>
      <c r="W76" s="402"/>
      <c r="X76" s="402"/>
      <c r="Y76" s="402"/>
      <c r="Z76" s="402"/>
      <c r="AA76" s="402"/>
      <c r="AB76" s="402"/>
      <c r="AC76" s="402"/>
      <c r="AD76" s="402"/>
      <c r="AE76" s="402"/>
      <c r="AF76" s="402"/>
      <c r="AG76" s="402"/>
      <c r="AH76" s="402"/>
      <c r="AI76" s="402"/>
      <c r="AJ76" s="402"/>
      <c r="AK76" s="402"/>
      <c r="AL76" s="403"/>
      <c r="AM76" s="668"/>
      <c r="AN76" s="668"/>
      <c r="AO76" s="668"/>
      <c r="AP76" s="668"/>
      <c r="AQ76" s="668"/>
      <c r="AR76" s="668"/>
      <c r="AS76" s="668"/>
      <c r="AT76" s="668"/>
      <c r="AU76" s="668"/>
      <c r="AV76" s="668"/>
      <c r="AW76" s="668"/>
      <c r="AX76" s="668"/>
      <c r="AY76" s="403"/>
      <c r="AZ76" s="404"/>
      <c r="BA76" s="363"/>
      <c r="BB76" s="363"/>
      <c r="BC76" s="363"/>
      <c r="BD76" s="363"/>
      <c r="BE76" s="363"/>
      <c r="BF76" s="363"/>
      <c r="BG76" s="363"/>
      <c r="BH76" s="363"/>
      <c r="BI76" s="363"/>
      <c r="BJ76" s="363"/>
    </row>
    <row r="77" spans="6:62" ht="93" customHeight="1" x14ac:dyDescent="0.3">
      <c r="F77" s="399"/>
      <c r="G77" s="400"/>
      <c r="H77" s="400"/>
      <c r="I77" s="400"/>
      <c r="J77" s="400"/>
      <c r="K77" s="400"/>
      <c r="L77" s="400"/>
      <c r="M77" s="400"/>
      <c r="N77" s="400"/>
      <c r="U77" s="401"/>
      <c r="V77" s="402"/>
      <c r="W77" s="402"/>
      <c r="X77" s="402"/>
      <c r="Y77" s="402"/>
      <c r="Z77" s="402"/>
      <c r="AA77" s="402"/>
      <c r="AB77" s="402"/>
      <c r="AC77" s="402"/>
      <c r="AD77" s="402"/>
      <c r="AE77" s="402"/>
      <c r="AF77" s="402"/>
      <c r="AG77" s="402"/>
      <c r="AH77" s="402"/>
      <c r="AI77" s="402"/>
      <c r="AJ77" s="402"/>
      <c r="AK77" s="402"/>
      <c r="AL77" s="403"/>
      <c r="AM77" s="668"/>
      <c r="AN77" s="668"/>
      <c r="AO77" s="668"/>
      <c r="AP77" s="668"/>
      <c r="AQ77" s="668"/>
      <c r="AR77" s="668"/>
      <c r="AS77" s="668"/>
      <c r="AT77" s="668"/>
      <c r="AU77" s="668"/>
      <c r="AV77" s="668"/>
      <c r="AW77" s="668"/>
      <c r="AX77" s="668"/>
      <c r="AY77" s="403"/>
      <c r="AZ77" s="404"/>
      <c r="BA77" s="363"/>
      <c r="BB77" s="363"/>
      <c r="BC77" s="363"/>
      <c r="BD77" s="363"/>
      <c r="BE77" s="363"/>
      <c r="BF77" s="363"/>
      <c r="BG77" s="363"/>
      <c r="BH77" s="363"/>
      <c r="BI77" s="363"/>
      <c r="BJ77" s="363"/>
    </row>
    <row r="78" spans="6:62" ht="93" customHeight="1" x14ac:dyDescent="0.3">
      <c r="F78" s="399"/>
      <c r="G78" s="400"/>
      <c r="H78" s="400"/>
      <c r="I78" s="400"/>
      <c r="J78" s="400"/>
      <c r="K78" s="400"/>
      <c r="L78" s="400"/>
      <c r="M78" s="400"/>
      <c r="N78" s="400"/>
      <c r="U78" s="401"/>
      <c r="V78" s="402"/>
      <c r="W78" s="402"/>
      <c r="X78" s="402"/>
      <c r="Y78" s="402"/>
      <c r="Z78" s="402"/>
      <c r="AA78" s="402"/>
      <c r="AB78" s="402"/>
      <c r="AC78" s="402"/>
      <c r="AD78" s="402"/>
      <c r="AE78" s="402"/>
      <c r="AF78" s="402"/>
      <c r="AG78" s="402"/>
      <c r="AH78" s="402"/>
      <c r="AI78" s="402"/>
      <c r="AJ78" s="402"/>
      <c r="AK78" s="402"/>
      <c r="AL78" s="403"/>
      <c r="AM78" s="668"/>
      <c r="AN78" s="668"/>
      <c r="AO78" s="668"/>
      <c r="AP78" s="668"/>
      <c r="AQ78" s="668"/>
      <c r="AR78" s="668"/>
      <c r="AS78" s="668"/>
      <c r="AT78" s="668"/>
      <c r="AU78" s="668"/>
      <c r="AV78" s="668"/>
      <c r="AW78" s="668"/>
      <c r="AX78" s="668"/>
      <c r="AY78" s="403"/>
      <c r="AZ78" s="404"/>
      <c r="BA78" s="363"/>
      <c r="BB78" s="363"/>
      <c r="BC78" s="363"/>
      <c r="BD78" s="363"/>
      <c r="BE78" s="363"/>
      <c r="BF78" s="363"/>
      <c r="BG78" s="363"/>
      <c r="BH78" s="363"/>
      <c r="BI78" s="363"/>
      <c r="BJ78" s="363"/>
    </row>
    <row r="79" spans="6:62" ht="93" customHeight="1" x14ac:dyDescent="0.3">
      <c r="F79" s="399"/>
      <c r="G79" s="400"/>
      <c r="H79" s="400"/>
      <c r="I79" s="400"/>
      <c r="J79" s="400"/>
      <c r="K79" s="400"/>
      <c r="L79" s="400"/>
      <c r="M79" s="400"/>
      <c r="N79" s="400"/>
      <c r="U79" s="401"/>
      <c r="V79" s="402"/>
      <c r="W79" s="402"/>
      <c r="X79" s="402"/>
      <c r="Y79" s="402"/>
      <c r="Z79" s="402"/>
      <c r="AA79" s="402"/>
      <c r="AB79" s="402"/>
      <c r="AC79" s="402"/>
      <c r="AD79" s="402"/>
      <c r="AE79" s="402"/>
      <c r="AF79" s="402"/>
      <c r="AG79" s="402"/>
      <c r="AH79" s="402"/>
      <c r="AI79" s="402"/>
      <c r="AJ79" s="402"/>
      <c r="AK79" s="402"/>
      <c r="AL79" s="403"/>
      <c r="AM79" s="668"/>
      <c r="AN79" s="668"/>
      <c r="AO79" s="668"/>
      <c r="AP79" s="668"/>
      <c r="AQ79" s="668"/>
      <c r="AR79" s="668"/>
      <c r="AS79" s="668"/>
      <c r="AT79" s="668"/>
      <c r="AU79" s="668"/>
      <c r="AV79" s="668"/>
      <c r="AW79" s="668"/>
      <c r="AX79" s="668"/>
      <c r="AY79" s="403"/>
      <c r="AZ79" s="404"/>
      <c r="BA79" s="363"/>
      <c r="BB79" s="363"/>
      <c r="BC79" s="363"/>
      <c r="BD79" s="363"/>
      <c r="BE79" s="363"/>
      <c r="BF79" s="363"/>
      <c r="BG79" s="363"/>
      <c r="BH79" s="363"/>
      <c r="BI79" s="363"/>
      <c r="BJ79" s="363"/>
    </row>
    <row r="80" spans="6:62" ht="93" customHeight="1" x14ac:dyDescent="0.3">
      <c r="F80" s="399"/>
      <c r="G80" s="400"/>
      <c r="H80" s="400"/>
      <c r="I80" s="400"/>
      <c r="J80" s="400"/>
      <c r="K80" s="400"/>
      <c r="L80" s="400"/>
      <c r="M80" s="400"/>
      <c r="N80" s="400"/>
      <c r="U80" s="401"/>
      <c r="V80" s="402"/>
      <c r="W80" s="402"/>
      <c r="X80" s="402"/>
      <c r="Y80" s="402"/>
      <c r="Z80" s="402"/>
      <c r="AA80" s="402"/>
      <c r="AB80" s="402"/>
      <c r="AC80" s="402"/>
      <c r="AD80" s="402"/>
      <c r="AE80" s="402"/>
      <c r="AF80" s="402"/>
      <c r="AG80" s="402"/>
      <c r="AH80" s="402"/>
      <c r="AI80" s="402"/>
      <c r="AJ80" s="402"/>
      <c r="AK80" s="402"/>
      <c r="AL80" s="403"/>
      <c r="AM80" s="668"/>
      <c r="AN80" s="668"/>
      <c r="AO80" s="668"/>
      <c r="AP80" s="668"/>
      <c r="AQ80" s="668"/>
      <c r="AR80" s="668"/>
      <c r="AS80" s="668"/>
      <c r="AT80" s="668"/>
      <c r="AU80" s="668"/>
      <c r="AV80" s="668"/>
      <c r="AW80" s="668"/>
      <c r="AX80" s="668"/>
      <c r="AY80" s="403"/>
      <c r="AZ80" s="404"/>
      <c r="BA80" s="363"/>
      <c r="BB80" s="363"/>
      <c r="BC80" s="363"/>
      <c r="BD80" s="363"/>
      <c r="BE80" s="363"/>
      <c r="BF80" s="363"/>
      <c r="BG80" s="363"/>
      <c r="BH80" s="363"/>
      <c r="BI80" s="363"/>
      <c r="BJ80" s="363"/>
    </row>
    <row r="81" spans="6:62" ht="93" customHeight="1" x14ac:dyDescent="0.3">
      <c r="F81" s="399"/>
      <c r="G81" s="400"/>
      <c r="H81" s="400"/>
      <c r="I81" s="400"/>
      <c r="J81" s="400"/>
      <c r="K81" s="400"/>
      <c r="L81" s="400"/>
      <c r="M81" s="400"/>
      <c r="N81" s="400"/>
      <c r="U81" s="401"/>
      <c r="V81" s="402"/>
      <c r="W81" s="402"/>
      <c r="X81" s="402"/>
      <c r="Y81" s="402"/>
      <c r="Z81" s="402"/>
      <c r="AA81" s="402"/>
      <c r="AB81" s="402"/>
      <c r="AC81" s="402"/>
      <c r="AD81" s="402"/>
      <c r="AE81" s="402"/>
      <c r="AF81" s="402"/>
      <c r="AG81" s="402"/>
      <c r="AH81" s="402"/>
      <c r="AI81" s="402"/>
      <c r="AJ81" s="402"/>
      <c r="AK81" s="402"/>
      <c r="AL81" s="403"/>
      <c r="AM81" s="668"/>
      <c r="AN81" s="668"/>
      <c r="AO81" s="668"/>
      <c r="AP81" s="668"/>
      <c r="AQ81" s="668"/>
      <c r="AR81" s="668"/>
      <c r="AS81" s="668"/>
      <c r="AT81" s="668"/>
      <c r="AU81" s="668"/>
      <c r="AV81" s="668"/>
      <c r="AW81" s="668"/>
      <c r="AX81" s="668"/>
      <c r="AY81" s="403"/>
      <c r="AZ81" s="404"/>
      <c r="BA81" s="363"/>
      <c r="BB81" s="363"/>
      <c r="BC81" s="363"/>
      <c r="BD81" s="363"/>
      <c r="BE81" s="363"/>
      <c r="BF81" s="363"/>
      <c r="BG81" s="363"/>
      <c r="BH81" s="363"/>
      <c r="BI81" s="363"/>
      <c r="BJ81" s="363"/>
    </row>
    <row r="82" spans="6:62" ht="93" customHeight="1" x14ac:dyDescent="0.3">
      <c r="F82" s="399"/>
      <c r="G82" s="400"/>
      <c r="H82" s="400"/>
      <c r="I82" s="400"/>
      <c r="J82" s="400"/>
      <c r="K82" s="400"/>
      <c r="L82" s="400"/>
      <c r="M82" s="400"/>
      <c r="N82" s="400"/>
      <c r="U82" s="401"/>
      <c r="V82" s="402"/>
      <c r="W82" s="402"/>
      <c r="X82" s="402"/>
      <c r="Y82" s="402"/>
      <c r="Z82" s="402"/>
      <c r="AA82" s="402"/>
      <c r="AB82" s="402"/>
      <c r="AC82" s="402"/>
      <c r="AD82" s="402"/>
      <c r="AE82" s="402"/>
      <c r="AF82" s="402"/>
      <c r="AG82" s="402"/>
      <c r="AH82" s="402"/>
      <c r="AI82" s="402"/>
      <c r="AJ82" s="402"/>
      <c r="AK82" s="402"/>
      <c r="AL82" s="403"/>
      <c r="AM82" s="668"/>
      <c r="AN82" s="668"/>
      <c r="AO82" s="668"/>
      <c r="AP82" s="668"/>
      <c r="AQ82" s="668"/>
      <c r="AR82" s="668"/>
      <c r="AS82" s="668"/>
      <c r="AT82" s="668"/>
      <c r="AU82" s="668"/>
      <c r="AV82" s="668"/>
      <c r="AW82" s="668"/>
      <c r="AX82" s="668"/>
      <c r="AY82" s="403"/>
      <c r="AZ82" s="404"/>
      <c r="BA82" s="363"/>
      <c r="BB82" s="363"/>
      <c r="BC82" s="363"/>
      <c r="BD82" s="363"/>
      <c r="BE82" s="363"/>
      <c r="BF82" s="363"/>
      <c r="BG82" s="363"/>
      <c r="BH82" s="363"/>
      <c r="BI82" s="363"/>
      <c r="BJ82" s="363"/>
    </row>
    <row r="83" spans="6:62" ht="93" customHeight="1" x14ac:dyDescent="0.3">
      <c r="F83" s="399"/>
      <c r="G83" s="400"/>
      <c r="H83" s="400"/>
      <c r="I83" s="400"/>
      <c r="J83" s="400"/>
      <c r="K83" s="400"/>
      <c r="L83" s="400"/>
      <c r="M83" s="400"/>
      <c r="N83" s="400"/>
      <c r="U83" s="401"/>
      <c r="V83" s="402"/>
      <c r="W83" s="402"/>
      <c r="X83" s="402"/>
      <c r="Y83" s="402"/>
      <c r="Z83" s="402"/>
      <c r="AA83" s="402"/>
      <c r="AB83" s="402"/>
      <c r="AC83" s="402"/>
      <c r="AD83" s="402"/>
      <c r="AE83" s="402"/>
      <c r="AF83" s="402"/>
      <c r="AG83" s="402"/>
      <c r="AH83" s="402"/>
      <c r="AI83" s="402"/>
      <c r="AJ83" s="402"/>
      <c r="AK83" s="402"/>
      <c r="AL83" s="403"/>
      <c r="AM83" s="668"/>
      <c r="AN83" s="668"/>
      <c r="AO83" s="668"/>
      <c r="AP83" s="668"/>
      <c r="AQ83" s="668"/>
      <c r="AR83" s="668"/>
      <c r="AS83" s="668"/>
      <c r="AT83" s="668"/>
      <c r="AU83" s="668"/>
      <c r="AV83" s="668"/>
      <c r="AW83" s="668"/>
      <c r="AX83" s="668"/>
      <c r="AY83" s="403"/>
      <c r="AZ83" s="404"/>
      <c r="BA83" s="363"/>
      <c r="BB83" s="363"/>
      <c r="BC83" s="363"/>
      <c r="BD83" s="363"/>
      <c r="BE83" s="363"/>
      <c r="BF83" s="363"/>
      <c r="BG83" s="363"/>
      <c r="BH83" s="363"/>
      <c r="BI83" s="363"/>
      <c r="BJ83" s="363"/>
    </row>
    <row r="84" spans="6:62" ht="93" customHeight="1" x14ac:dyDescent="0.3">
      <c r="F84" s="399"/>
      <c r="G84" s="400"/>
      <c r="H84" s="400"/>
      <c r="I84" s="400"/>
      <c r="J84" s="400"/>
      <c r="K84" s="400"/>
      <c r="L84" s="400"/>
      <c r="M84" s="400"/>
      <c r="N84" s="400"/>
      <c r="U84" s="401"/>
      <c r="V84" s="402"/>
      <c r="W84" s="402"/>
      <c r="X84" s="402"/>
      <c r="Y84" s="402"/>
      <c r="Z84" s="402"/>
      <c r="AA84" s="402"/>
      <c r="AB84" s="402"/>
      <c r="AC84" s="402"/>
      <c r="AD84" s="402"/>
      <c r="AE84" s="402"/>
      <c r="AF84" s="402"/>
      <c r="AG84" s="402"/>
      <c r="AH84" s="402"/>
      <c r="AI84" s="402"/>
      <c r="AJ84" s="402"/>
      <c r="AK84" s="402"/>
      <c r="AL84" s="403"/>
      <c r="AM84" s="668"/>
      <c r="AN84" s="668"/>
      <c r="AO84" s="668"/>
      <c r="AP84" s="668"/>
      <c r="AQ84" s="668"/>
      <c r="AR84" s="668"/>
      <c r="AS84" s="668"/>
      <c r="AT84" s="668"/>
      <c r="AU84" s="668"/>
      <c r="AV84" s="668"/>
      <c r="AW84" s="668"/>
      <c r="AX84" s="668"/>
      <c r="AY84" s="403"/>
      <c r="AZ84" s="404"/>
      <c r="BA84" s="363"/>
      <c r="BB84" s="363"/>
      <c r="BC84" s="363"/>
      <c r="BD84" s="363"/>
      <c r="BE84" s="363"/>
      <c r="BF84" s="363"/>
      <c r="BG84" s="363"/>
      <c r="BH84" s="363"/>
      <c r="BI84" s="363"/>
      <c r="BJ84" s="363"/>
    </row>
    <row r="85" spans="6:62" ht="93" customHeight="1" x14ac:dyDescent="0.3">
      <c r="F85" s="399"/>
      <c r="G85" s="400"/>
      <c r="H85" s="400"/>
      <c r="I85" s="400"/>
      <c r="J85" s="400"/>
      <c r="K85" s="400"/>
      <c r="L85" s="400"/>
      <c r="M85" s="400"/>
      <c r="N85" s="400"/>
      <c r="U85" s="401"/>
      <c r="V85" s="402"/>
      <c r="W85" s="402"/>
      <c r="X85" s="402"/>
      <c r="Y85" s="402"/>
      <c r="Z85" s="402"/>
      <c r="AA85" s="402"/>
      <c r="AB85" s="402"/>
      <c r="AC85" s="402"/>
      <c r="AD85" s="402"/>
      <c r="AE85" s="402"/>
      <c r="AF85" s="402"/>
      <c r="AG85" s="402"/>
      <c r="AH85" s="402"/>
      <c r="AI85" s="402"/>
      <c r="AJ85" s="402"/>
      <c r="AK85" s="402"/>
      <c r="AL85" s="403"/>
      <c r="AM85" s="668"/>
      <c r="AN85" s="668"/>
      <c r="AO85" s="668"/>
      <c r="AP85" s="668"/>
      <c r="AQ85" s="668"/>
      <c r="AR85" s="668"/>
      <c r="AS85" s="668"/>
      <c r="AT85" s="668"/>
      <c r="AU85" s="668"/>
      <c r="AV85" s="668"/>
      <c r="AW85" s="668"/>
      <c r="AX85" s="668"/>
      <c r="AY85" s="403"/>
      <c r="AZ85" s="404"/>
      <c r="BA85" s="363"/>
      <c r="BB85" s="363"/>
      <c r="BC85" s="363"/>
      <c r="BD85" s="363"/>
      <c r="BE85" s="363"/>
      <c r="BF85" s="363"/>
      <c r="BG85" s="363"/>
      <c r="BH85" s="363"/>
      <c r="BI85" s="363"/>
      <c r="BJ85" s="363"/>
    </row>
    <row r="86" spans="6:62" ht="93" customHeight="1" x14ac:dyDescent="0.3">
      <c r="F86" s="399"/>
      <c r="G86" s="400"/>
      <c r="H86" s="400"/>
      <c r="I86" s="400"/>
      <c r="J86" s="400"/>
      <c r="K86" s="400"/>
      <c r="L86" s="400"/>
      <c r="M86" s="400"/>
      <c r="N86" s="400"/>
      <c r="U86" s="401"/>
      <c r="V86" s="402"/>
      <c r="W86" s="402"/>
      <c r="X86" s="402"/>
      <c r="Y86" s="402"/>
      <c r="Z86" s="402"/>
      <c r="AA86" s="402"/>
      <c r="AB86" s="402"/>
      <c r="AC86" s="402"/>
      <c r="AD86" s="402"/>
      <c r="AE86" s="402"/>
      <c r="AF86" s="402"/>
      <c r="AG86" s="402"/>
      <c r="AH86" s="402"/>
      <c r="AI86" s="402"/>
      <c r="AJ86" s="402"/>
      <c r="AK86" s="402"/>
      <c r="AL86" s="403"/>
      <c r="AM86" s="668"/>
      <c r="AN86" s="668"/>
      <c r="AO86" s="668"/>
      <c r="AP86" s="668"/>
      <c r="AQ86" s="668"/>
      <c r="AR86" s="668"/>
      <c r="AS86" s="668"/>
      <c r="AT86" s="668"/>
      <c r="AU86" s="668"/>
      <c r="AV86" s="668"/>
      <c r="AW86" s="668"/>
      <c r="AX86" s="668"/>
      <c r="AY86" s="403"/>
      <c r="AZ86" s="404"/>
      <c r="BA86" s="363"/>
      <c r="BB86" s="363"/>
      <c r="BC86" s="363"/>
      <c r="BD86" s="363"/>
      <c r="BE86" s="363"/>
      <c r="BF86" s="363"/>
      <c r="BG86" s="363"/>
      <c r="BH86" s="363"/>
      <c r="BI86" s="363"/>
      <c r="BJ86" s="363"/>
    </row>
    <row r="87" spans="6:62" ht="93" customHeight="1" x14ac:dyDescent="0.3">
      <c r="F87" s="399"/>
      <c r="G87" s="400"/>
      <c r="H87" s="400"/>
      <c r="I87" s="400"/>
      <c r="J87" s="400"/>
      <c r="K87" s="400"/>
      <c r="L87" s="400"/>
      <c r="M87" s="400"/>
      <c r="N87" s="400"/>
      <c r="U87" s="401"/>
      <c r="V87" s="402"/>
      <c r="W87" s="402"/>
      <c r="X87" s="402"/>
      <c r="Y87" s="402"/>
      <c r="Z87" s="402"/>
      <c r="AA87" s="402"/>
      <c r="AB87" s="402"/>
      <c r="AC87" s="402"/>
      <c r="AD87" s="402"/>
      <c r="AE87" s="402"/>
      <c r="AF87" s="402"/>
      <c r="AG87" s="402"/>
      <c r="AH87" s="402"/>
      <c r="AI87" s="402"/>
      <c r="AJ87" s="402"/>
      <c r="AK87" s="402"/>
      <c r="AL87" s="403"/>
      <c r="AM87" s="668"/>
      <c r="AN87" s="668"/>
      <c r="AO87" s="668"/>
      <c r="AP87" s="668"/>
      <c r="AQ87" s="668"/>
      <c r="AR87" s="668"/>
      <c r="AS87" s="668"/>
      <c r="AT87" s="668"/>
      <c r="AU87" s="668"/>
      <c r="AV87" s="668"/>
      <c r="AW87" s="668"/>
      <c r="AX87" s="668"/>
      <c r="AY87" s="403"/>
      <c r="AZ87" s="404"/>
      <c r="BA87" s="363"/>
      <c r="BB87" s="363"/>
      <c r="BC87" s="363"/>
      <c r="BD87" s="363"/>
      <c r="BE87" s="363"/>
      <c r="BF87" s="363"/>
      <c r="BG87" s="363"/>
      <c r="BH87" s="363"/>
      <c r="BI87" s="363"/>
      <c r="BJ87" s="363"/>
    </row>
    <row r="88" spans="6:62" ht="93" customHeight="1" x14ac:dyDescent="0.3">
      <c r="F88" s="399"/>
      <c r="G88" s="400"/>
      <c r="H88" s="400"/>
      <c r="I88" s="400"/>
      <c r="J88" s="400"/>
      <c r="K88" s="400"/>
      <c r="L88" s="400"/>
      <c r="M88" s="400"/>
      <c r="N88" s="400"/>
      <c r="U88" s="401"/>
      <c r="V88" s="402"/>
      <c r="W88" s="402"/>
      <c r="X88" s="402"/>
      <c r="Y88" s="402"/>
      <c r="Z88" s="402"/>
      <c r="AA88" s="402"/>
      <c r="AB88" s="402"/>
      <c r="AC88" s="402"/>
      <c r="AD88" s="402"/>
      <c r="AE88" s="402"/>
      <c r="AF88" s="402"/>
      <c r="AG88" s="402"/>
      <c r="AH88" s="402"/>
      <c r="AI88" s="402"/>
      <c r="AJ88" s="402"/>
      <c r="AK88" s="402"/>
      <c r="AL88" s="403"/>
      <c r="AM88" s="668"/>
      <c r="AN88" s="668"/>
      <c r="AO88" s="668"/>
      <c r="AP88" s="668"/>
      <c r="AQ88" s="668"/>
      <c r="AR88" s="668"/>
      <c r="AS88" s="668"/>
      <c r="AT88" s="668"/>
      <c r="AU88" s="668"/>
      <c r="AV88" s="668"/>
      <c r="AW88" s="668"/>
      <c r="AX88" s="668"/>
      <c r="AY88" s="403"/>
      <c r="AZ88" s="404"/>
      <c r="BA88" s="363"/>
      <c r="BB88" s="363"/>
      <c r="BC88" s="363"/>
      <c r="BD88" s="363"/>
      <c r="BE88" s="363"/>
      <c r="BF88" s="363"/>
      <c r="BG88" s="363"/>
      <c r="BH88" s="363"/>
      <c r="BI88" s="363"/>
      <c r="BJ88" s="363"/>
    </row>
    <row r="89" spans="6:62" ht="93" customHeight="1" x14ac:dyDescent="0.3">
      <c r="F89" s="399"/>
      <c r="G89" s="400"/>
      <c r="H89" s="400"/>
      <c r="I89" s="400"/>
      <c r="J89" s="400"/>
      <c r="K89" s="400"/>
      <c r="L89" s="400"/>
      <c r="M89" s="400"/>
      <c r="N89" s="400"/>
      <c r="U89" s="401"/>
      <c r="V89" s="402"/>
      <c r="W89" s="402"/>
      <c r="X89" s="402"/>
      <c r="Y89" s="402"/>
      <c r="Z89" s="402"/>
      <c r="AA89" s="402"/>
      <c r="AB89" s="402"/>
      <c r="AC89" s="402"/>
      <c r="AD89" s="402"/>
      <c r="AE89" s="402"/>
      <c r="AF89" s="402"/>
      <c r="AG89" s="402"/>
      <c r="AH89" s="402"/>
      <c r="AI89" s="402"/>
      <c r="AJ89" s="402"/>
      <c r="AK89" s="402"/>
      <c r="AL89" s="403"/>
      <c r="AM89" s="668"/>
      <c r="AN89" s="668"/>
      <c r="AO89" s="668"/>
      <c r="AP89" s="668"/>
      <c r="AQ89" s="668"/>
      <c r="AR89" s="668"/>
      <c r="AS89" s="668"/>
      <c r="AT89" s="668"/>
      <c r="AU89" s="668"/>
      <c r="AV89" s="668"/>
      <c r="AW89" s="668"/>
      <c r="AX89" s="668"/>
      <c r="AY89" s="403"/>
      <c r="AZ89" s="404"/>
      <c r="BA89" s="363"/>
      <c r="BB89" s="363"/>
      <c r="BC89" s="363"/>
      <c r="BD89" s="363"/>
      <c r="BE89" s="363"/>
      <c r="BF89" s="363"/>
      <c r="BG89" s="363"/>
      <c r="BH89" s="363"/>
      <c r="BI89" s="363"/>
      <c r="BJ89" s="363"/>
    </row>
    <row r="90" spans="6:62" ht="93" customHeight="1" x14ac:dyDescent="0.3">
      <c r="F90" s="399"/>
      <c r="G90" s="400"/>
      <c r="H90" s="400"/>
      <c r="I90" s="400"/>
      <c r="J90" s="400"/>
      <c r="K90" s="400"/>
      <c r="L90" s="400"/>
      <c r="M90" s="400"/>
      <c r="N90" s="400"/>
      <c r="U90" s="401"/>
      <c r="V90" s="402"/>
      <c r="W90" s="402"/>
      <c r="X90" s="402"/>
      <c r="Y90" s="402"/>
      <c r="Z90" s="402"/>
      <c r="AA90" s="402"/>
      <c r="AB90" s="402"/>
      <c r="AC90" s="402"/>
      <c r="AD90" s="402"/>
      <c r="AE90" s="402"/>
      <c r="AF90" s="402"/>
      <c r="AG90" s="402"/>
      <c r="AH90" s="402"/>
      <c r="AI90" s="402"/>
      <c r="AJ90" s="402"/>
      <c r="AK90" s="402"/>
      <c r="AL90" s="403"/>
      <c r="AM90" s="668"/>
      <c r="AN90" s="668"/>
      <c r="AO90" s="668"/>
      <c r="AP90" s="668"/>
      <c r="AQ90" s="668"/>
      <c r="AR90" s="668"/>
      <c r="AS90" s="668"/>
      <c r="AT90" s="668"/>
      <c r="AU90" s="668"/>
      <c r="AV90" s="668"/>
      <c r="AW90" s="668"/>
      <c r="AX90" s="668"/>
      <c r="AY90" s="403"/>
      <c r="AZ90" s="404"/>
      <c r="BA90" s="363"/>
      <c r="BB90" s="363"/>
      <c r="BC90" s="363"/>
      <c r="BD90" s="363"/>
      <c r="BE90" s="363"/>
      <c r="BF90" s="363"/>
      <c r="BG90" s="363"/>
      <c r="BH90" s="363"/>
      <c r="BI90" s="363"/>
      <c r="BJ90" s="363"/>
    </row>
    <row r="91" spans="6:62" ht="93" customHeight="1" x14ac:dyDescent="0.3">
      <c r="F91" s="399"/>
      <c r="G91" s="400"/>
      <c r="H91" s="400"/>
      <c r="I91" s="400"/>
      <c r="J91" s="400"/>
      <c r="K91" s="400"/>
      <c r="L91" s="400"/>
      <c r="M91" s="400"/>
      <c r="N91" s="400"/>
      <c r="U91" s="401"/>
      <c r="V91" s="402"/>
      <c r="W91" s="402"/>
      <c r="X91" s="402"/>
      <c r="Y91" s="402"/>
      <c r="Z91" s="402"/>
      <c r="AA91" s="402"/>
      <c r="AB91" s="402"/>
      <c r="AC91" s="402"/>
      <c r="AD91" s="402"/>
      <c r="AE91" s="402"/>
      <c r="AF91" s="402"/>
      <c r="AG91" s="402"/>
      <c r="AH91" s="402"/>
      <c r="AI91" s="402"/>
      <c r="AJ91" s="402"/>
      <c r="AK91" s="402"/>
      <c r="AL91" s="403"/>
      <c r="AM91" s="668"/>
      <c r="AN91" s="668"/>
      <c r="AO91" s="668"/>
      <c r="AP91" s="668"/>
      <c r="AQ91" s="668"/>
      <c r="AR91" s="668"/>
      <c r="AS91" s="668"/>
      <c r="AT91" s="668"/>
      <c r="AU91" s="668"/>
      <c r="AV91" s="668"/>
      <c r="AW91" s="668"/>
      <c r="AX91" s="668"/>
      <c r="AY91" s="403"/>
      <c r="AZ91" s="404"/>
      <c r="BA91" s="363"/>
      <c r="BB91" s="363"/>
      <c r="BC91" s="363"/>
      <c r="BD91" s="363"/>
      <c r="BE91" s="363"/>
      <c r="BF91" s="363"/>
      <c r="BG91" s="363"/>
      <c r="BH91" s="363"/>
      <c r="BI91" s="363"/>
      <c r="BJ91" s="363"/>
    </row>
    <row r="92" spans="6:62" ht="93" customHeight="1" x14ac:dyDescent="0.3">
      <c r="F92" s="399"/>
      <c r="G92" s="400"/>
      <c r="H92" s="400"/>
      <c r="I92" s="400"/>
      <c r="J92" s="400"/>
      <c r="K92" s="400"/>
      <c r="L92" s="400"/>
      <c r="M92" s="400"/>
      <c r="N92" s="400"/>
      <c r="U92" s="401"/>
      <c r="V92" s="402"/>
      <c r="W92" s="402"/>
      <c r="X92" s="402"/>
      <c r="Y92" s="402"/>
      <c r="Z92" s="402"/>
      <c r="AA92" s="402"/>
      <c r="AB92" s="402"/>
      <c r="AC92" s="402"/>
      <c r="AD92" s="402"/>
      <c r="AE92" s="402"/>
      <c r="AF92" s="402"/>
      <c r="AG92" s="402"/>
      <c r="AH92" s="402"/>
      <c r="AI92" s="402"/>
      <c r="AJ92" s="402"/>
      <c r="AK92" s="402"/>
      <c r="AL92" s="403"/>
      <c r="AM92" s="668"/>
      <c r="AN92" s="668"/>
      <c r="AO92" s="668"/>
      <c r="AP92" s="668"/>
      <c r="AQ92" s="668"/>
      <c r="AR92" s="668"/>
      <c r="AS92" s="668"/>
      <c r="AT92" s="668"/>
      <c r="AU92" s="668"/>
      <c r="AV92" s="668"/>
      <c r="AW92" s="668"/>
      <c r="AX92" s="668"/>
      <c r="AY92" s="403"/>
      <c r="AZ92" s="404"/>
      <c r="BA92" s="363"/>
      <c r="BB92" s="363"/>
      <c r="BC92" s="363"/>
      <c r="BD92" s="363"/>
      <c r="BE92" s="363"/>
      <c r="BF92" s="363"/>
      <c r="BG92" s="363"/>
      <c r="BH92" s="363"/>
      <c r="BI92" s="363"/>
      <c r="BJ92" s="363"/>
    </row>
    <row r="93" spans="6:62" ht="93" customHeight="1" x14ac:dyDescent="0.3">
      <c r="F93" s="399"/>
      <c r="G93" s="400"/>
      <c r="H93" s="400"/>
      <c r="I93" s="400"/>
      <c r="J93" s="400"/>
      <c r="K93" s="400"/>
      <c r="L93" s="400"/>
      <c r="M93" s="400"/>
      <c r="N93" s="400"/>
      <c r="U93" s="401"/>
      <c r="V93" s="402"/>
      <c r="W93" s="402"/>
      <c r="X93" s="402"/>
      <c r="Y93" s="402"/>
      <c r="Z93" s="402"/>
      <c r="AA93" s="402"/>
      <c r="AB93" s="402"/>
      <c r="AC93" s="402"/>
      <c r="AD93" s="402"/>
      <c r="AE93" s="402"/>
      <c r="AF93" s="402"/>
      <c r="AG93" s="402"/>
      <c r="AH93" s="402"/>
      <c r="AI93" s="402"/>
      <c r="AJ93" s="402"/>
      <c r="AK93" s="402"/>
      <c r="AL93" s="403"/>
      <c r="AM93" s="668"/>
      <c r="AN93" s="668"/>
      <c r="AO93" s="668"/>
      <c r="AP93" s="668"/>
      <c r="AQ93" s="668"/>
      <c r="AR93" s="668"/>
      <c r="AS93" s="668"/>
      <c r="AT93" s="668"/>
      <c r="AU93" s="668"/>
      <c r="AV93" s="668"/>
      <c r="AW93" s="668"/>
      <c r="AX93" s="668"/>
      <c r="AY93" s="403"/>
      <c r="AZ93" s="404"/>
      <c r="BA93" s="363"/>
      <c r="BB93" s="363"/>
      <c r="BC93" s="363"/>
      <c r="BD93" s="363"/>
      <c r="BE93" s="363"/>
      <c r="BF93" s="363"/>
      <c r="BG93" s="363"/>
      <c r="BH93" s="363"/>
      <c r="BI93" s="363"/>
      <c r="BJ93" s="363"/>
    </row>
    <row r="94" spans="6:62" ht="93" customHeight="1" x14ac:dyDescent="0.3">
      <c r="F94" s="399"/>
      <c r="G94" s="400"/>
      <c r="H94" s="400"/>
      <c r="I94" s="400"/>
      <c r="J94" s="400"/>
      <c r="K94" s="400"/>
      <c r="L94" s="400"/>
      <c r="M94" s="400"/>
      <c r="N94" s="400"/>
      <c r="U94" s="401"/>
      <c r="V94" s="402"/>
      <c r="W94" s="402"/>
      <c r="X94" s="402"/>
      <c r="Y94" s="402"/>
      <c r="Z94" s="402"/>
      <c r="AA94" s="402"/>
      <c r="AB94" s="402"/>
      <c r="AC94" s="402"/>
      <c r="AD94" s="402"/>
      <c r="AE94" s="402"/>
      <c r="AF94" s="402"/>
      <c r="AG94" s="402"/>
      <c r="AH94" s="402"/>
      <c r="AI94" s="402"/>
      <c r="AJ94" s="402"/>
      <c r="AK94" s="402"/>
      <c r="AL94" s="403"/>
      <c r="AM94" s="668"/>
      <c r="AN94" s="668"/>
      <c r="AO94" s="668"/>
      <c r="AP94" s="668"/>
      <c r="AQ94" s="668"/>
      <c r="AR94" s="668"/>
      <c r="AS94" s="668"/>
      <c r="AT94" s="668"/>
      <c r="AU94" s="668"/>
      <c r="AV94" s="668"/>
      <c r="AW94" s="668"/>
      <c r="AX94" s="668"/>
      <c r="AY94" s="403"/>
      <c r="AZ94" s="404"/>
      <c r="BA94" s="363"/>
      <c r="BB94" s="363"/>
      <c r="BC94" s="363"/>
      <c r="BD94" s="363"/>
      <c r="BE94" s="363"/>
      <c r="BF94" s="363"/>
      <c r="BG94" s="363"/>
      <c r="BH94" s="363"/>
      <c r="BI94" s="363"/>
      <c r="BJ94" s="363"/>
    </row>
    <row r="95" spans="6:62" ht="93" customHeight="1" x14ac:dyDescent="0.3">
      <c r="F95" s="399"/>
      <c r="G95" s="400"/>
      <c r="H95" s="400"/>
      <c r="I95" s="400"/>
      <c r="J95" s="400"/>
      <c r="K95" s="400"/>
      <c r="L95" s="400"/>
      <c r="M95" s="400"/>
      <c r="N95" s="400"/>
      <c r="U95" s="401"/>
      <c r="V95" s="402"/>
      <c r="W95" s="402"/>
      <c r="X95" s="402"/>
      <c r="Y95" s="402"/>
      <c r="Z95" s="402"/>
      <c r="AA95" s="402"/>
      <c r="AB95" s="402"/>
      <c r="AC95" s="402"/>
      <c r="AD95" s="402"/>
      <c r="AE95" s="402"/>
      <c r="AF95" s="402"/>
      <c r="AG95" s="402"/>
      <c r="AH95" s="402"/>
      <c r="AI95" s="402"/>
      <c r="AJ95" s="402"/>
      <c r="AK95" s="402"/>
      <c r="AL95" s="403"/>
      <c r="AM95" s="668"/>
      <c r="AN95" s="668"/>
      <c r="AO95" s="668"/>
      <c r="AP95" s="668"/>
      <c r="AQ95" s="668"/>
      <c r="AR95" s="668"/>
      <c r="AS95" s="668"/>
      <c r="AT95" s="668"/>
      <c r="AU95" s="668"/>
      <c r="AV95" s="668"/>
      <c r="AW95" s="668"/>
      <c r="AX95" s="668"/>
      <c r="AY95" s="403"/>
      <c r="AZ95" s="404"/>
      <c r="BA95" s="363"/>
      <c r="BB95" s="363"/>
      <c r="BC95" s="363"/>
      <c r="BD95" s="363"/>
      <c r="BE95" s="363"/>
      <c r="BF95" s="363"/>
      <c r="BG95" s="363"/>
      <c r="BH95" s="363"/>
      <c r="BI95" s="363"/>
      <c r="BJ95" s="363"/>
    </row>
    <row r="96" spans="6:62" ht="93" customHeight="1" x14ac:dyDescent="0.3">
      <c r="F96" s="399"/>
      <c r="G96" s="400"/>
      <c r="H96" s="400"/>
      <c r="I96" s="400"/>
      <c r="J96" s="400"/>
      <c r="K96" s="400"/>
      <c r="L96" s="400"/>
      <c r="M96" s="400"/>
      <c r="N96" s="400"/>
      <c r="U96" s="401"/>
      <c r="V96" s="402"/>
      <c r="W96" s="402"/>
      <c r="X96" s="402"/>
      <c r="Y96" s="402"/>
      <c r="Z96" s="402"/>
      <c r="AA96" s="402"/>
      <c r="AB96" s="402"/>
      <c r="AC96" s="402"/>
      <c r="AD96" s="402"/>
      <c r="AE96" s="402"/>
      <c r="AF96" s="402"/>
      <c r="AG96" s="402"/>
      <c r="AH96" s="402"/>
      <c r="AI96" s="402"/>
      <c r="AJ96" s="402"/>
      <c r="AK96" s="402"/>
      <c r="AL96" s="403"/>
      <c r="AM96" s="668"/>
      <c r="AN96" s="668"/>
      <c r="AO96" s="668"/>
      <c r="AP96" s="668"/>
      <c r="AQ96" s="668"/>
      <c r="AR96" s="668"/>
      <c r="AS96" s="668"/>
      <c r="AT96" s="668"/>
      <c r="AU96" s="668"/>
      <c r="AV96" s="668"/>
      <c r="AW96" s="668"/>
      <c r="AX96" s="668"/>
      <c r="AY96" s="403"/>
      <c r="AZ96" s="404"/>
      <c r="BA96" s="363"/>
      <c r="BB96" s="363"/>
      <c r="BC96" s="363"/>
      <c r="BD96" s="363"/>
      <c r="BE96" s="363"/>
      <c r="BF96" s="363"/>
      <c r="BG96" s="363"/>
      <c r="BH96" s="363"/>
      <c r="BI96" s="363"/>
      <c r="BJ96" s="363"/>
    </row>
    <row r="97" spans="6:62" ht="93" customHeight="1" x14ac:dyDescent="0.3">
      <c r="F97" s="399"/>
      <c r="G97" s="400"/>
      <c r="H97" s="400"/>
      <c r="I97" s="400"/>
      <c r="J97" s="400"/>
      <c r="K97" s="400"/>
      <c r="L97" s="400"/>
      <c r="M97" s="400"/>
      <c r="N97" s="400"/>
      <c r="U97" s="401"/>
      <c r="V97" s="402"/>
      <c r="W97" s="402"/>
      <c r="X97" s="402"/>
      <c r="Y97" s="402"/>
      <c r="Z97" s="402"/>
      <c r="AA97" s="402"/>
      <c r="AB97" s="402"/>
      <c r="AC97" s="402"/>
      <c r="AD97" s="402"/>
      <c r="AE97" s="402"/>
      <c r="AF97" s="402"/>
      <c r="AG97" s="402"/>
      <c r="AH97" s="402"/>
      <c r="AI97" s="402"/>
      <c r="AJ97" s="402"/>
      <c r="AK97" s="402"/>
      <c r="AL97" s="403"/>
      <c r="AM97" s="668"/>
      <c r="AN97" s="668"/>
      <c r="AO97" s="668"/>
      <c r="AP97" s="668"/>
      <c r="AQ97" s="668"/>
      <c r="AR97" s="668"/>
      <c r="AS97" s="668"/>
      <c r="AT97" s="668"/>
      <c r="AU97" s="668"/>
      <c r="AV97" s="668"/>
      <c r="AW97" s="668"/>
      <c r="AX97" s="668"/>
      <c r="AY97" s="403"/>
      <c r="AZ97" s="404"/>
      <c r="BA97" s="363"/>
      <c r="BB97" s="363"/>
      <c r="BC97" s="363"/>
      <c r="BD97" s="363"/>
      <c r="BE97" s="363"/>
      <c r="BF97" s="363"/>
      <c r="BG97" s="363"/>
      <c r="BH97" s="363"/>
      <c r="BI97" s="363"/>
      <c r="BJ97" s="363"/>
    </row>
    <row r="98" spans="6:62" ht="93" customHeight="1" x14ac:dyDescent="0.3">
      <c r="F98" s="399"/>
      <c r="G98" s="400"/>
      <c r="H98" s="400"/>
      <c r="I98" s="400"/>
      <c r="J98" s="400"/>
      <c r="K98" s="400"/>
      <c r="L98" s="400"/>
      <c r="M98" s="400"/>
      <c r="N98" s="400"/>
      <c r="U98" s="401"/>
      <c r="V98" s="402"/>
      <c r="W98" s="402"/>
      <c r="X98" s="402"/>
      <c r="Y98" s="402"/>
      <c r="Z98" s="402"/>
      <c r="AA98" s="402"/>
      <c r="AB98" s="402"/>
      <c r="AC98" s="402"/>
      <c r="AD98" s="402"/>
      <c r="AE98" s="402"/>
      <c r="AF98" s="402"/>
      <c r="AG98" s="402"/>
      <c r="AH98" s="402"/>
      <c r="AI98" s="402"/>
      <c r="AJ98" s="402"/>
      <c r="AK98" s="402"/>
      <c r="AL98" s="403"/>
      <c r="AM98" s="668"/>
      <c r="AN98" s="668"/>
      <c r="AO98" s="668"/>
      <c r="AP98" s="668"/>
      <c r="AQ98" s="668"/>
      <c r="AR98" s="668"/>
      <c r="AS98" s="668"/>
      <c r="AT98" s="668"/>
      <c r="AU98" s="668"/>
      <c r="AV98" s="668"/>
      <c r="AW98" s="668"/>
      <c r="AX98" s="668"/>
      <c r="AY98" s="403"/>
      <c r="AZ98" s="404"/>
      <c r="BA98" s="363"/>
      <c r="BB98" s="363"/>
      <c r="BC98" s="363"/>
      <c r="BD98" s="363"/>
      <c r="BE98" s="363"/>
      <c r="BF98" s="363"/>
      <c r="BG98" s="363"/>
      <c r="BH98" s="363"/>
      <c r="BI98" s="363"/>
      <c r="BJ98" s="363"/>
    </row>
    <row r="99" spans="6:62" ht="93" customHeight="1" x14ac:dyDescent="0.3">
      <c r="F99" s="399"/>
      <c r="G99" s="400"/>
      <c r="H99" s="400"/>
      <c r="I99" s="400"/>
      <c r="J99" s="400"/>
      <c r="K99" s="400"/>
      <c r="L99" s="400"/>
      <c r="M99" s="400"/>
      <c r="N99" s="400"/>
      <c r="U99" s="401"/>
      <c r="V99" s="402"/>
      <c r="W99" s="402"/>
      <c r="X99" s="402"/>
      <c r="Y99" s="402"/>
      <c r="Z99" s="402"/>
      <c r="AA99" s="402"/>
      <c r="AB99" s="402"/>
      <c r="AC99" s="402"/>
      <c r="AD99" s="402"/>
      <c r="AE99" s="402"/>
      <c r="AF99" s="402"/>
      <c r="AG99" s="402"/>
      <c r="AH99" s="402"/>
      <c r="AI99" s="402"/>
      <c r="AJ99" s="402"/>
      <c r="AK99" s="402"/>
      <c r="AL99" s="403"/>
      <c r="AM99" s="668"/>
      <c r="AN99" s="668"/>
      <c r="AO99" s="668"/>
      <c r="AP99" s="668"/>
      <c r="AQ99" s="668"/>
      <c r="AR99" s="668"/>
      <c r="AS99" s="668"/>
      <c r="AT99" s="668"/>
      <c r="AU99" s="668"/>
      <c r="AV99" s="668"/>
      <c r="AW99" s="668"/>
      <c r="AX99" s="668"/>
      <c r="AY99" s="403"/>
      <c r="AZ99" s="404"/>
      <c r="BA99" s="363"/>
      <c r="BB99" s="363"/>
      <c r="BC99" s="363"/>
      <c r="BD99" s="363"/>
      <c r="BE99" s="363"/>
      <c r="BF99" s="363"/>
      <c r="BG99" s="363"/>
      <c r="BH99" s="363"/>
      <c r="BI99" s="363"/>
      <c r="BJ99" s="363"/>
    </row>
    <row r="100" spans="6:62" ht="93" customHeight="1" x14ac:dyDescent="0.3">
      <c r="F100" s="399"/>
      <c r="G100" s="400"/>
      <c r="H100" s="400"/>
      <c r="I100" s="400"/>
      <c r="J100" s="400"/>
      <c r="K100" s="400"/>
      <c r="L100" s="400"/>
      <c r="M100" s="400"/>
      <c r="N100" s="400"/>
      <c r="U100" s="401"/>
      <c r="V100" s="402"/>
      <c r="W100" s="402"/>
      <c r="X100" s="402"/>
      <c r="Y100" s="402"/>
      <c r="Z100" s="402"/>
      <c r="AA100" s="402"/>
      <c r="AB100" s="402"/>
      <c r="AC100" s="402"/>
      <c r="AD100" s="402"/>
      <c r="AE100" s="402"/>
      <c r="AF100" s="402"/>
      <c r="AG100" s="402"/>
      <c r="AH100" s="402"/>
      <c r="AI100" s="402"/>
      <c r="AJ100" s="402"/>
      <c r="AK100" s="402"/>
      <c r="AL100" s="403"/>
      <c r="AM100" s="668"/>
      <c r="AN100" s="668"/>
      <c r="AO100" s="668"/>
      <c r="AP100" s="668"/>
      <c r="AQ100" s="668"/>
      <c r="AR100" s="668"/>
      <c r="AS100" s="668"/>
      <c r="AT100" s="668"/>
      <c r="AU100" s="668"/>
      <c r="AV100" s="668"/>
      <c r="AW100" s="668"/>
      <c r="AX100" s="668"/>
      <c r="AY100" s="403"/>
      <c r="AZ100" s="404"/>
      <c r="BA100" s="363"/>
      <c r="BB100" s="363"/>
      <c r="BC100" s="363"/>
      <c r="BD100" s="363"/>
      <c r="BE100" s="363"/>
      <c r="BF100" s="363"/>
      <c r="BG100" s="363"/>
      <c r="BH100" s="363"/>
      <c r="BI100" s="363"/>
      <c r="BJ100" s="363"/>
    </row>
    <row r="101" spans="6:62" ht="93" customHeight="1" x14ac:dyDescent="0.3">
      <c r="F101" s="399"/>
      <c r="G101" s="400"/>
      <c r="H101" s="400"/>
      <c r="I101" s="400"/>
      <c r="J101" s="400"/>
      <c r="K101" s="400"/>
      <c r="L101" s="400"/>
      <c r="M101" s="400"/>
      <c r="N101" s="400"/>
      <c r="U101" s="401"/>
      <c r="V101" s="402"/>
      <c r="W101" s="402"/>
      <c r="X101" s="402"/>
      <c r="Y101" s="402"/>
      <c r="Z101" s="402"/>
      <c r="AA101" s="402"/>
      <c r="AB101" s="402"/>
      <c r="AC101" s="402"/>
      <c r="AD101" s="402"/>
      <c r="AE101" s="402"/>
      <c r="AF101" s="402"/>
      <c r="AG101" s="402"/>
      <c r="AH101" s="402"/>
      <c r="AI101" s="402"/>
      <c r="AJ101" s="402"/>
      <c r="AK101" s="402"/>
      <c r="AL101" s="403"/>
      <c r="AM101" s="668"/>
      <c r="AN101" s="668"/>
      <c r="AO101" s="668"/>
      <c r="AP101" s="668"/>
      <c r="AQ101" s="668"/>
      <c r="AR101" s="668"/>
      <c r="AS101" s="668"/>
      <c r="AT101" s="668"/>
      <c r="AU101" s="668"/>
      <c r="AV101" s="668"/>
      <c r="AW101" s="668"/>
      <c r="AX101" s="668"/>
      <c r="AY101" s="403"/>
      <c r="AZ101" s="404"/>
      <c r="BA101" s="363"/>
      <c r="BB101" s="363"/>
      <c r="BC101" s="363"/>
      <c r="BD101" s="363"/>
      <c r="BE101" s="363"/>
      <c r="BF101" s="363"/>
      <c r="BG101" s="363"/>
      <c r="BH101" s="363"/>
      <c r="BI101" s="363"/>
      <c r="BJ101" s="363"/>
    </row>
    <row r="102" spans="6:62" ht="93" customHeight="1" x14ac:dyDescent="0.3">
      <c r="F102" s="399"/>
      <c r="G102" s="400"/>
      <c r="H102" s="400"/>
      <c r="I102" s="400"/>
      <c r="J102" s="400"/>
      <c r="K102" s="400"/>
      <c r="L102" s="400"/>
      <c r="M102" s="400"/>
      <c r="N102" s="400"/>
      <c r="U102" s="401"/>
      <c r="V102" s="402"/>
      <c r="W102" s="402"/>
      <c r="X102" s="402"/>
      <c r="Y102" s="402"/>
      <c r="Z102" s="402"/>
      <c r="AA102" s="402"/>
      <c r="AB102" s="402"/>
      <c r="AC102" s="402"/>
      <c r="AD102" s="402"/>
      <c r="AE102" s="402"/>
      <c r="AF102" s="402"/>
      <c r="AG102" s="402"/>
      <c r="AH102" s="402"/>
      <c r="AI102" s="402"/>
      <c r="AJ102" s="402"/>
      <c r="AK102" s="402"/>
      <c r="AL102" s="403"/>
      <c r="AM102" s="668"/>
      <c r="AN102" s="668"/>
      <c r="AO102" s="668"/>
      <c r="AP102" s="668"/>
      <c r="AQ102" s="668"/>
      <c r="AR102" s="668"/>
      <c r="AS102" s="668"/>
      <c r="AT102" s="668"/>
      <c r="AU102" s="668"/>
      <c r="AV102" s="668"/>
      <c r="AW102" s="668"/>
      <c r="AX102" s="668"/>
      <c r="AY102" s="403"/>
      <c r="AZ102" s="404"/>
      <c r="BA102" s="363"/>
      <c r="BB102" s="363"/>
      <c r="BC102" s="363"/>
      <c r="BD102" s="363"/>
      <c r="BE102" s="363"/>
      <c r="BF102" s="363"/>
      <c r="BG102" s="363"/>
      <c r="BH102" s="363"/>
      <c r="BI102" s="363"/>
      <c r="BJ102" s="363"/>
    </row>
    <row r="103" spans="6:62" ht="93" customHeight="1" x14ac:dyDescent="0.3">
      <c r="F103" s="399"/>
      <c r="G103" s="400"/>
      <c r="H103" s="400"/>
      <c r="I103" s="400"/>
      <c r="J103" s="400"/>
      <c r="K103" s="400"/>
      <c r="L103" s="400"/>
      <c r="M103" s="400"/>
      <c r="N103" s="400"/>
      <c r="U103" s="401"/>
      <c r="V103" s="402"/>
      <c r="W103" s="402"/>
      <c r="X103" s="402"/>
      <c r="Y103" s="402"/>
      <c r="Z103" s="402"/>
      <c r="AA103" s="402"/>
      <c r="AB103" s="402"/>
      <c r="AC103" s="402"/>
      <c r="AD103" s="402"/>
      <c r="AE103" s="402"/>
      <c r="AF103" s="402"/>
      <c r="AG103" s="402"/>
      <c r="AH103" s="402"/>
      <c r="AI103" s="402"/>
      <c r="AJ103" s="402"/>
      <c r="AK103" s="402"/>
      <c r="AL103" s="403"/>
      <c r="AM103" s="668"/>
      <c r="AN103" s="668"/>
      <c r="AO103" s="668"/>
      <c r="AP103" s="668"/>
      <c r="AQ103" s="668"/>
      <c r="AR103" s="668"/>
      <c r="AS103" s="668"/>
      <c r="AT103" s="668"/>
      <c r="AU103" s="668"/>
      <c r="AV103" s="668"/>
      <c r="AW103" s="668"/>
      <c r="AX103" s="668"/>
      <c r="AY103" s="403"/>
      <c r="AZ103" s="404"/>
      <c r="BA103" s="363"/>
      <c r="BB103" s="363"/>
      <c r="BC103" s="363"/>
      <c r="BD103" s="363"/>
      <c r="BE103" s="363"/>
      <c r="BF103" s="363"/>
      <c r="BG103" s="363"/>
      <c r="BH103" s="363"/>
      <c r="BI103" s="363"/>
      <c r="BJ103" s="363"/>
    </row>
    <row r="104" spans="6:62" ht="93" customHeight="1" x14ac:dyDescent="0.3">
      <c r="F104" s="399"/>
      <c r="G104" s="400"/>
      <c r="H104" s="400"/>
      <c r="I104" s="400"/>
      <c r="J104" s="400"/>
      <c r="K104" s="400"/>
      <c r="L104" s="400"/>
      <c r="M104" s="400"/>
      <c r="N104" s="400"/>
      <c r="U104" s="401"/>
      <c r="V104" s="402"/>
      <c r="W104" s="402"/>
      <c r="X104" s="402"/>
      <c r="Y104" s="402"/>
      <c r="Z104" s="402"/>
      <c r="AA104" s="402"/>
      <c r="AB104" s="402"/>
      <c r="AC104" s="402"/>
      <c r="AD104" s="402"/>
      <c r="AE104" s="402"/>
      <c r="AF104" s="402"/>
      <c r="AG104" s="402"/>
      <c r="AH104" s="402"/>
      <c r="AI104" s="402"/>
      <c r="AJ104" s="402"/>
      <c r="AK104" s="402"/>
      <c r="AL104" s="403"/>
      <c r="AM104" s="668"/>
      <c r="AN104" s="668"/>
      <c r="AO104" s="668"/>
      <c r="AP104" s="668"/>
      <c r="AQ104" s="668"/>
      <c r="AR104" s="668"/>
      <c r="AS104" s="668"/>
      <c r="AT104" s="668"/>
      <c r="AU104" s="668"/>
      <c r="AV104" s="668"/>
      <c r="AW104" s="668"/>
      <c r="AX104" s="668"/>
      <c r="AY104" s="403"/>
      <c r="AZ104" s="404"/>
      <c r="BA104" s="363"/>
      <c r="BB104" s="363"/>
      <c r="BC104" s="363"/>
      <c r="BD104" s="363"/>
      <c r="BE104" s="363"/>
      <c r="BF104" s="363"/>
      <c r="BG104" s="363"/>
      <c r="BH104" s="363"/>
      <c r="BI104" s="363"/>
      <c r="BJ104" s="363"/>
    </row>
    <row r="105" spans="6:62" ht="93" customHeight="1" x14ac:dyDescent="0.3">
      <c r="F105" s="399"/>
      <c r="G105" s="400"/>
      <c r="H105" s="400"/>
      <c r="I105" s="400"/>
      <c r="J105" s="400"/>
      <c r="K105" s="400"/>
      <c r="L105" s="400"/>
      <c r="M105" s="400"/>
      <c r="N105" s="400"/>
      <c r="U105" s="401"/>
      <c r="V105" s="402"/>
      <c r="W105" s="402"/>
      <c r="X105" s="402"/>
      <c r="Y105" s="402"/>
      <c r="Z105" s="402"/>
      <c r="AA105" s="402"/>
      <c r="AB105" s="402"/>
      <c r="AC105" s="402"/>
      <c r="AD105" s="402"/>
      <c r="AE105" s="402"/>
      <c r="AF105" s="402"/>
      <c r="AG105" s="402"/>
      <c r="AH105" s="402"/>
      <c r="AI105" s="402"/>
      <c r="AJ105" s="402"/>
      <c r="AK105" s="402"/>
      <c r="AL105" s="403"/>
      <c r="AM105" s="668"/>
      <c r="AN105" s="668"/>
      <c r="AO105" s="668"/>
      <c r="AP105" s="668"/>
      <c r="AQ105" s="668"/>
      <c r="AR105" s="668"/>
      <c r="AS105" s="668"/>
      <c r="AT105" s="668"/>
      <c r="AU105" s="668"/>
      <c r="AV105" s="668"/>
      <c r="AW105" s="668"/>
      <c r="AX105" s="668"/>
      <c r="AY105" s="403"/>
      <c r="AZ105" s="404"/>
      <c r="BA105" s="363"/>
      <c r="BB105" s="363"/>
      <c r="BC105" s="363"/>
      <c r="BD105" s="363"/>
      <c r="BE105" s="363"/>
      <c r="BF105" s="363"/>
      <c r="BG105" s="363"/>
      <c r="BH105" s="363"/>
      <c r="BI105" s="363"/>
      <c r="BJ105" s="363"/>
    </row>
    <row r="106" spans="6:62" ht="93" customHeight="1" x14ac:dyDescent="0.3">
      <c r="F106" s="399"/>
      <c r="G106" s="400"/>
      <c r="H106" s="400"/>
      <c r="I106" s="400"/>
      <c r="J106" s="400"/>
      <c r="K106" s="400"/>
      <c r="L106" s="400"/>
      <c r="M106" s="400"/>
      <c r="N106" s="400"/>
      <c r="U106" s="401"/>
      <c r="V106" s="402"/>
      <c r="W106" s="402"/>
      <c r="X106" s="402"/>
      <c r="Y106" s="402"/>
      <c r="Z106" s="402"/>
      <c r="AA106" s="402"/>
      <c r="AB106" s="402"/>
      <c r="AC106" s="402"/>
      <c r="AD106" s="402"/>
      <c r="AE106" s="402"/>
      <c r="AF106" s="402"/>
      <c r="AG106" s="402"/>
      <c r="AH106" s="402"/>
      <c r="AI106" s="402"/>
      <c r="AJ106" s="402"/>
      <c r="AK106" s="402"/>
      <c r="AL106" s="403"/>
      <c r="AM106" s="668"/>
      <c r="AN106" s="668"/>
      <c r="AO106" s="668"/>
      <c r="AP106" s="668"/>
      <c r="AQ106" s="668"/>
      <c r="AR106" s="668"/>
      <c r="AS106" s="668"/>
      <c r="AT106" s="668"/>
      <c r="AU106" s="668"/>
      <c r="AV106" s="668"/>
      <c r="AW106" s="668"/>
      <c r="AX106" s="668"/>
      <c r="AY106" s="403"/>
      <c r="AZ106" s="404"/>
      <c r="BA106" s="363"/>
      <c r="BB106" s="363"/>
      <c r="BC106" s="363"/>
      <c r="BD106" s="363"/>
      <c r="BE106" s="363"/>
      <c r="BF106" s="363"/>
      <c r="BG106" s="363"/>
      <c r="BH106" s="363"/>
      <c r="BI106" s="363"/>
      <c r="BJ106" s="363"/>
    </row>
    <row r="107" spans="6:62" ht="93" customHeight="1" x14ac:dyDescent="0.3">
      <c r="F107" s="399"/>
      <c r="G107" s="400"/>
      <c r="H107" s="400"/>
      <c r="I107" s="400"/>
      <c r="J107" s="400"/>
      <c r="K107" s="400"/>
      <c r="L107" s="400"/>
      <c r="M107" s="400"/>
      <c r="N107" s="400"/>
      <c r="U107" s="401"/>
      <c r="V107" s="402"/>
      <c r="W107" s="402"/>
      <c r="X107" s="402"/>
      <c r="Y107" s="402"/>
      <c r="Z107" s="402"/>
      <c r="AA107" s="402"/>
      <c r="AB107" s="402"/>
      <c r="AC107" s="402"/>
      <c r="AD107" s="402"/>
      <c r="AE107" s="402"/>
      <c r="AF107" s="402"/>
      <c r="AG107" s="402"/>
      <c r="AH107" s="402"/>
      <c r="AI107" s="402"/>
      <c r="AJ107" s="402"/>
      <c r="AK107" s="402"/>
      <c r="AL107" s="403"/>
      <c r="AM107" s="668"/>
      <c r="AN107" s="668"/>
      <c r="AO107" s="668"/>
      <c r="AP107" s="668"/>
      <c r="AQ107" s="668"/>
      <c r="AR107" s="668"/>
      <c r="AS107" s="668"/>
      <c r="AT107" s="668"/>
      <c r="AU107" s="668"/>
      <c r="AV107" s="668"/>
      <c r="AW107" s="668"/>
      <c r="AX107" s="668"/>
      <c r="AY107" s="403"/>
      <c r="AZ107" s="404"/>
      <c r="BA107" s="363"/>
      <c r="BB107" s="363"/>
      <c r="BC107" s="363"/>
      <c r="BD107" s="363"/>
      <c r="BE107" s="363"/>
      <c r="BF107" s="363"/>
      <c r="BG107" s="363"/>
      <c r="BH107" s="363"/>
      <c r="BI107" s="363"/>
      <c r="BJ107" s="363"/>
    </row>
    <row r="108" spans="6:62" ht="93" customHeight="1" x14ac:dyDescent="0.3">
      <c r="F108" s="399"/>
      <c r="G108" s="400"/>
      <c r="H108" s="400"/>
      <c r="I108" s="400"/>
      <c r="J108" s="400"/>
      <c r="K108" s="400"/>
      <c r="L108" s="400"/>
      <c r="M108" s="400"/>
      <c r="N108" s="400"/>
      <c r="U108" s="401"/>
      <c r="V108" s="402"/>
      <c r="W108" s="402"/>
      <c r="X108" s="402"/>
      <c r="Y108" s="402"/>
      <c r="Z108" s="402"/>
      <c r="AA108" s="402"/>
      <c r="AB108" s="402"/>
      <c r="AC108" s="402"/>
      <c r="AD108" s="402"/>
      <c r="AE108" s="402"/>
      <c r="AF108" s="402"/>
      <c r="AG108" s="402"/>
      <c r="AH108" s="402"/>
      <c r="AI108" s="402"/>
      <c r="AJ108" s="402"/>
      <c r="AK108" s="402"/>
      <c r="AL108" s="403"/>
      <c r="AM108" s="668"/>
      <c r="AN108" s="668"/>
      <c r="AO108" s="668"/>
      <c r="AP108" s="668"/>
      <c r="AQ108" s="668"/>
      <c r="AR108" s="668"/>
      <c r="AS108" s="668"/>
      <c r="AT108" s="668"/>
      <c r="AU108" s="668"/>
      <c r="AV108" s="668"/>
      <c r="AW108" s="668"/>
      <c r="AX108" s="668"/>
      <c r="AY108" s="403"/>
      <c r="AZ108" s="404"/>
      <c r="BA108" s="363"/>
      <c r="BB108" s="363"/>
      <c r="BC108" s="363"/>
      <c r="BD108" s="363"/>
      <c r="BE108" s="363"/>
      <c r="BF108" s="363"/>
      <c r="BG108" s="363"/>
      <c r="BH108" s="363"/>
      <c r="BI108" s="363"/>
      <c r="BJ108" s="363"/>
    </row>
    <row r="109" spans="6:62" ht="93" customHeight="1" x14ac:dyDescent="0.3">
      <c r="F109" s="399"/>
      <c r="G109" s="400"/>
      <c r="H109" s="400"/>
      <c r="I109" s="400"/>
      <c r="J109" s="400"/>
      <c r="K109" s="400"/>
      <c r="L109" s="400"/>
      <c r="M109" s="400"/>
      <c r="N109" s="400"/>
      <c r="U109" s="401"/>
      <c r="V109" s="402"/>
      <c r="W109" s="402"/>
      <c r="X109" s="402"/>
      <c r="Y109" s="402"/>
      <c r="Z109" s="402"/>
      <c r="AA109" s="402"/>
      <c r="AB109" s="402"/>
      <c r="AC109" s="402"/>
      <c r="AD109" s="402"/>
      <c r="AE109" s="402"/>
      <c r="AF109" s="402"/>
      <c r="AG109" s="402"/>
      <c r="AH109" s="402"/>
      <c r="AI109" s="402"/>
      <c r="AJ109" s="402"/>
      <c r="AK109" s="402"/>
      <c r="AL109" s="403"/>
      <c r="AM109" s="668"/>
      <c r="AN109" s="668"/>
      <c r="AO109" s="668"/>
      <c r="AP109" s="668"/>
      <c r="AQ109" s="668"/>
      <c r="AR109" s="668"/>
      <c r="AS109" s="668"/>
      <c r="AT109" s="668"/>
      <c r="AU109" s="668"/>
      <c r="AV109" s="668"/>
      <c r="AW109" s="668"/>
      <c r="AX109" s="668"/>
      <c r="AY109" s="403"/>
      <c r="AZ109" s="404"/>
      <c r="BA109" s="363"/>
      <c r="BB109" s="363"/>
      <c r="BC109" s="363"/>
      <c r="BD109" s="363"/>
      <c r="BE109" s="363"/>
      <c r="BF109" s="363"/>
      <c r="BG109" s="363"/>
      <c r="BH109" s="363"/>
      <c r="BI109" s="363"/>
      <c r="BJ109" s="363"/>
    </row>
    <row r="110" spans="6:62" ht="93" customHeight="1" x14ac:dyDescent="0.3">
      <c r="F110" s="399"/>
      <c r="G110" s="400"/>
      <c r="H110" s="400"/>
      <c r="I110" s="400"/>
      <c r="J110" s="400"/>
      <c r="K110" s="400"/>
      <c r="L110" s="400"/>
      <c r="M110" s="400"/>
      <c r="N110" s="400"/>
      <c r="U110" s="401"/>
      <c r="V110" s="402"/>
      <c r="W110" s="402"/>
      <c r="X110" s="402"/>
      <c r="Y110" s="402"/>
      <c r="Z110" s="402"/>
      <c r="AA110" s="402"/>
      <c r="AB110" s="402"/>
      <c r="AC110" s="402"/>
      <c r="AD110" s="402"/>
      <c r="AE110" s="402"/>
      <c r="AF110" s="402"/>
      <c r="AG110" s="402"/>
      <c r="AH110" s="402"/>
      <c r="AI110" s="402"/>
      <c r="AJ110" s="402"/>
      <c r="AK110" s="402"/>
      <c r="AL110" s="403"/>
      <c r="AM110" s="668"/>
      <c r="AN110" s="668"/>
      <c r="AO110" s="668"/>
      <c r="AP110" s="668"/>
      <c r="AQ110" s="668"/>
      <c r="AR110" s="668"/>
      <c r="AS110" s="668"/>
      <c r="AT110" s="668"/>
      <c r="AU110" s="668"/>
      <c r="AV110" s="668"/>
      <c r="AW110" s="668"/>
      <c r="AX110" s="668"/>
      <c r="AY110" s="403"/>
      <c r="AZ110" s="404"/>
      <c r="BA110" s="363"/>
      <c r="BB110" s="363"/>
      <c r="BC110" s="363"/>
      <c r="BD110" s="363"/>
      <c r="BE110" s="363"/>
      <c r="BF110" s="363"/>
      <c r="BG110" s="363"/>
      <c r="BH110" s="363"/>
      <c r="BI110" s="363"/>
      <c r="BJ110" s="363"/>
    </row>
    <row r="111" spans="6:62" ht="93" customHeight="1" x14ac:dyDescent="0.3">
      <c r="F111" s="399"/>
      <c r="G111" s="400"/>
      <c r="H111" s="400"/>
      <c r="I111" s="400"/>
      <c r="J111" s="400"/>
      <c r="K111" s="400"/>
      <c r="L111" s="400"/>
      <c r="M111" s="400"/>
      <c r="N111" s="400"/>
      <c r="U111" s="401"/>
      <c r="V111" s="402"/>
      <c r="W111" s="402"/>
      <c r="X111" s="402"/>
      <c r="Y111" s="402"/>
      <c r="Z111" s="402"/>
      <c r="AA111" s="402"/>
      <c r="AB111" s="402"/>
      <c r="AC111" s="402"/>
      <c r="AD111" s="402"/>
      <c r="AE111" s="402"/>
      <c r="AF111" s="402"/>
      <c r="AG111" s="402"/>
      <c r="AH111" s="402"/>
      <c r="AI111" s="402"/>
      <c r="AJ111" s="402"/>
      <c r="AK111" s="402"/>
      <c r="AL111" s="403"/>
      <c r="AM111" s="668"/>
      <c r="AN111" s="668"/>
      <c r="AO111" s="668"/>
      <c r="AP111" s="668"/>
      <c r="AQ111" s="668"/>
      <c r="AR111" s="668"/>
      <c r="AS111" s="668"/>
      <c r="AT111" s="668"/>
      <c r="AU111" s="668"/>
      <c r="AV111" s="668"/>
      <c r="AW111" s="668"/>
      <c r="AX111" s="668"/>
      <c r="AY111" s="403"/>
      <c r="AZ111" s="404"/>
      <c r="BA111" s="363"/>
      <c r="BB111" s="363"/>
      <c r="BC111" s="363"/>
      <c r="BD111" s="363"/>
      <c r="BE111" s="363"/>
      <c r="BF111" s="363"/>
      <c r="BG111" s="363"/>
      <c r="BH111" s="363"/>
      <c r="BI111" s="363"/>
      <c r="BJ111" s="363"/>
    </row>
    <row r="112" spans="6:62" ht="93" customHeight="1" x14ac:dyDescent="0.3">
      <c r="F112" s="399"/>
      <c r="G112" s="400"/>
      <c r="H112" s="400"/>
      <c r="I112" s="400"/>
      <c r="J112" s="400"/>
      <c r="K112" s="400"/>
      <c r="L112" s="400"/>
      <c r="M112" s="400"/>
      <c r="N112" s="400"/>
      <c r="U112" s="401"/>
      <c r="V112" s="402"/>
      <c r="W112" s="402"/>
      <c r="X112" s="402"/>
      <c r="Y112" s="402"/>
      <c r="Z112" s="402"/>
      <c r="AA112" s="402"/>
      <c r="AB112" s="402"/>
      <c r="AC112" s="402"/>
      <c r="AD112" s="402"/>
      <c r="AE112" s="402"/>
      <c r="AF112" s="402"/>
      <c r="AG112" s="402"/>
      <c r="AH112" s="402"/>
      <c r="AI112" s="402"/>
      <c r="AJ112" s="402"/>
      <c r="AK112" s="402"/>
      <c r="AL112" s="403"/>
      <c r="AM112" s="668"/>
      <c r="AN112" s="668"/>
      <c r="AO112" s="668"/>
      <c r="AP112" s="668"/>
      <c r="AQ112" s="668"/>
      <c r="AR112" s="668"/>
      <c r="AS112" s="668"/>
      <c r="AT112" s="668"/>
      <c r="AU112" s="668"/>
      <c r="AV112" s="668"/>
      <c r="AW112" s="668"/>
      <c r="AX112" s="668"/>
      <c r="AY112" s="403"/>
      <c r="AZ112" s="404"/>
      <c r="BA112" s="363"/>
      <c r="BB112" s="363"/>
      <c r="BC112" s="363"/>
      <c r="BD112" s="363"/>
      <c r="BE112" s="363"/>
      <c r="BF112" s="363"/>
      <c r="BG112" s="363"/>
      <c r="BH112" s="363"/>
      <c r="BI112" s="363"/>
      <c r="BJ112" s="363"/>
    </row>
    <row r="113" spans="6:62" ht="93" customHeight="1" x14ac:dyDescent="0.3">
      <c r="F113" s="399"/>
      <c r="G113" s="400"/>
      <c r="H113" s="400"/>
      <c r="I113" s="400"/>
      <c r="J113" s="400"/>
      <c r="K113" s="400"/>
      <c r="L113" s="400"/>
      <c r="M113" s="400"/>
      <c r="N113" s="400"/>
      <c r="U113" s="401"/>
      <c r="V113" s="402"/>
      <c r="W113" s="402"/>
      <c r="X113" s="402"/>
      <c r="Y113" s="402"/>
      <c r="Z113" s="402"/>
      <c r="AA113" s="402"/>
      <c r="AB113" s="402"/>
      <c r="AC113" s="402"/>
      <c r="AD113" s="402"/>
      <c r="AE113" s="402"/>
      <c r="AF113" s="402"/>
      <c r="AG113" s="402"/>
      <c r="AH113" s="402"/>
      <c r="AI113" s="402"/>
      <c r="AJ113" s="402"/>
      <c r="AK113" s="402"/>
      <c r="AL113" s="403"/>
      <c r="AM113" s="668"/>
      <c r="AN113" s="668"/>
      <c r="AO113" s="668"/>
      <c r="AP113" s="668"/>
      <c r="AQ113" s="668"/>
      <c r="AR113" s="668"/>
      <c r="AS113" s="668"/>
      <c r="AT113" s="668"/>
      <c r="AU113" s="668"/>
      <c r="AV113" s="668"/>
      <c r="AW113" s="668"/>
      <c r="AX113" s="668"/>
      <c r="AY113" s="403"/>
      <c r="AZ113" s="404"/>
      <c r="BA113" s="363"/>
      <c r="BB113" s="363"/>
      <c r="BC113" s="363"/>
      <c r="BD113" s="363"/>
      <c r="BE113" s="363"/>
      <c r="BF113" s="363"/>
      <c r="BG113" s="363"/>
      <c r="BH113" s="363"/>
      <c r="BI113" s="363"/>
      <c r="BJ113" s="363"/>
    </row>
    <row r="114" spans="6:62" ht="93" customHeight="1" x14ac:dyDescent="0.3">
      <c r="F114" s="399"/>
      <c r="G114" s="400"/>
      <c r="H114" s="400"/>
      <c r="I114" s="400"/>
      <c r="J114" s="400"/>
      <c r="K114" s="400"/>
      <c r="L114" s="400"/>
      <c r="M114" s="400"/>
      <c r="N114" s="400"/>
      <c r="U114" s="401"/>
      <c r="V114" s="402"/>
      <c r="W114" s="402"/>
      <c r="X114" s="402"/>
      <c r="Y114" s="402"/>
      <c r="Z114" s="402"/>
      <c r="AA114" s="402"/>
      <c r="AB114" s="402"/>
      <c r="AC114" s="402"/>
      <c r="AD114" s="402"/>
      <c r="AE114" s="402"/>
      <c r="AF114" s="402"/>
      <c r="AG114" s="402"/>
      <c r="AH114" s="402"/>
      <c r="AI114" s="402"/>
      <c r="AJ114" s="402"/>
      <c r="AK114" s="402"/>
      <c r="AL114" s="403"/>
      <c r="AM114" s="668"/>
      <c r="AN114" s="668"/>
      <c r="AO114" s="668"/>
      <c r="AP114" s="668"/>
      <c r="AQ114" s="668"/>
      <c r="AR114" s="668"/>
      <c r="AS114" s="668"/>
      <c r="AT114" s="668"/>
      <c r="AU114" s="668"/>
      <c r="AV114" s="668"/>
      <c r="AW114" s="668"/>
      <c r="AX114" s="668"/>
      <c r="AY114" s="403"/>
      <c r="AZ114" s="404"/>
      <c r="BA114" s="363"/>
      <c r="BB114" s="363"/>
      <c r="BC114" s="363"/>
      <c r="BD114" s="363"/>
      <c r="BE114" s="363"/>
      <c r="BF114" s="363"/>
      <c r="BG114" s="363"/>
      <c r="BH114" s="363"/>
      <c r="BI114" s="363"/>
      <c r="BJ114" s="363"/>
    </row>
    <row r="115" spans="6:62" ht="93" customHeight="1" x14ac:dyDescent="0.3">
      <c r="F115" s="399"/>
      <c r="G115" s="400"/>
      <c r="H115" s="400"/>
      <c r="I115" s="400"/>
      <c r="J115" s="400"/>
      <c r="K115" s="400"/>
      <c r="L115" s="400"/>
      <c r="M115" s="400"/>
      <c r="N115" s="400"/>
      <c r="U115" s="401"/>
      <c r="V115" s="402"/>
      <c r="W115" s="402"/>
      <c r="X115" s="402"/>
      <c r="Y115" s="402"/>
      <c r="Z115" s="402"/>
      <c r="AA115" s="402"/>
      <c r="AB115" s="402"/>
      <c r="AC115" s="402"/>
      <c r="AD115" s="402"/>
      <c r="AE115" s="402"/>
      <c r="AF115" s="402"/>
      <c r="AG115" s="402"/>
      <c r="AH115" s="402"/>
      <c r="AI115" s="402"/>
      <c r="AJ115" s="402"/>
      <c r="AK115" s="402"/>
      <c r="AL115" s="403"/>
      <c r="AM115" s="668"/>
      <c r="AN115" s="668"/>
      <c r="AO115" s="668"/>
      <c r="AP115" s="668"/>
      <c r="AQ115" s="668"/>
      <c r="AR115" s="668"/>
      <c r="AS115" s="668"/>
      <c r="AT115" s="668"/>
      <c r="AU115" s="668"/>
      <c r="AV115" s="668"/>
      <c r="AW115" s="668"/>
      <c r="AX115" s="668"/>
      <c r="AY115" s="403"/>
      <c r="AZ115" s="404"/>
      <c r="BA115" s="363"/>
      <c r="BB115" s="363"/>
      <c r="BC115" s="363"/>
      <c r="BD115" s="363"/>
      <c r="BE115" s="363"/>
      <c r="BF115" s="363"/>
      <c r="BG115" s="363"/>
      <c r="BH115" s="363"/>
      <c r="BI115" s="363"/>
      <c r="BJ115" s="363"/>
    </row>
    <row r="116" spans="6:62" ht="93" customHeight="1" x14ac:dyDescent="0.3">
      <c r="F116" s="399"/>
      <c r="G116" s="400"/>
      <c r="H116" s="400"/>
      <c r="I116" s="400"/>
      <c r="J116" s="400"/>
      <c r="K116" s="400"/>
      <c r="L116" s="400"/>
      <c r="M116" s="400"/>
      <c r="N116" s="400"/>
      <c r="U116" s="401"/>
      <c r="V116" s="402"/>
      <c r="W116" s="402"/>
      <c r="X116" s="402"/>
      <c r="Y116" s="402"/>
      <c r="Z116" s="402"/>
      <c r="AA116" s="402"/>
      <c r="AB116" s="402"/>
      <c r="AC116" s="402"/>
      <c r="AD116" s="402"/>
      <c r="AE116" s="402"/>
      <c r="AF116" s="402"/>
      <c r="AG116" s="402"/>
      <c r="AH116" s="402"/>
      <c r="AI116" s="402"/>
      <c r="AJ116" s="402"/>
      <c r="AK116" s="402"/>
      <c r="AL116" s="403"/>
      <c r="AM116" s="668"/>
      <c r="AN116" s="668"/>
      <c r="AO116" s="668"/>
      <c r="AP116" s="668"/>
      <c r="AQ116" s="668"/>
      <c r="AR116" s="668"/>
      <c r="AS116" s="668"/>
      <c r="AT116" s="668"/>
      <c r="AU116" s="668"/>
      <c r="AV116" s="668"/>
      <c r="AW116" s="668"/>
      <c r="AX116" s="668"/>
      <c r="AY116" s="403"/>
      <c r="AZ116" s="404"/>
      <c r="BA116" s="363"/>
      <c r="BB116" s="363"/>
      <c r="BC116" s="363"/>
      <c r="BD116" s="363"/>
      <c r="BE116" s="363"/>
      <c r="BF116" s="363"/>
      <c r="BG116" s="363"/>
      <c r="BH116" s="363"/>
      <c r="BI116" s="363"/>
      <c r="BJ116" s="363"/>
    </row>
    <row r="117" spans="6:62" ht="93" customHeight="1" x14ac:dyDescent="0.3">
      <c r="F117" s="399"/>
      <c r="G117" s="400"/>
      <c r="H117" s="400"/>
      <c r="I117" s="400"/>
      <c r="J117" s="400"/>
      <c r="K117" s="400"/>
      <c r="L117" s="400"/>
      <c r="M117" s="400"/>
      <c r="N117" s="400"/>
      <c r="U117" s="401"/>
      <c r="V117" s="402"/>
      <c r="W117" s="402"/>
      <c r="X117" s="402"/>
      <c r="Y117" s="402"/>
      <c r="Z117" s="402"/>
      <c r="AA117" s="402"/>
      <c r="AB117" s="402"/>
      <c r="AC117" s="402"/>
      <c r="AD117" s="402"/>
      <c r="AE117" s="402"/>
      <c r="AF117" s="402"/>
      <c r="AG117" s="402"/>
      <c r="AH117" s="402"/>
      <c r="AI117" s="402"/>
      <c r="AJ117" s="402"/>
      <c r="AK117" s="402"/>
      <c r="AL117" s="403"/>
      <c r="AM117" s="668"/>
      <c r="AN117" s="668"/>
      <c r="AO117" s="668"/>
      <c r="AP117" s="668"/>
      <c r="AQ117" s="668"/>
      <c r="AR117" s="668"/>
      <c r="AS117" s="668"/>
      <c r="AT117" s="668"/>
      <c r="AU117" s="668"/>
      <c r="AV117" s="668"/>
      <c r="AW117" s="668"/>
      <c r="AX117" s="668"/>
      <c r="AY117" s="403"/>
      <c r="AZ117" s="404"/>
      <c r="BA117" s="363"/>
      <c r="BB117" s="363"/>
      <c r="BC117" s="363"/>
      <c r="BD117" s="363"/>
      <c r="BE117" s="363"/>
      <c r="BF117" s="363"/>
      <c r="BG117" s="363"/>
      <c r="BH117" s="363"/>
      <c r="BI117" s="363"/>
      <c r="BJ117" s="363"/>
    </row>
    <row r="118" spans="6:62" ht="93" customHeight="1" x14ac:dyDescent="0.3">
      <c r="F118" s="399"/>
      <c r="G118" s="400"/>
      <c r="H118" s="400"/>
      <c r="I118" s="400"/>
      <c r="J118" s="400"/>
      <c r="K118" s="400"/>
      <c r="L118" s="400"/>
      <c r="M118" s="400"/>
      <c r="N118" s="400"/>
      <c r="U118" s="401"/>
      <c r="V118" s="402"/>
      <c r="W118" s="402"/>
      <c r="X118" s="402"/>
      <c r="Y118" s="402"/>
      <c r="Z118" s="402"/>
      <c r="AA118" s="402"/>
      <c r="AB118" s="402"/>
      <c r="AC118" s="402"/>
      <c r="AD118" s="402"/>
      <c r="AE118" s="402"/>
      <c r="AF118" s="402"/>
      <c r="AG118" s="402"/>
      <c r="AH118" s="402"/>
      <c r="AI118" s="402"/>
      <c r="AJ118" s="402"/>
      <c r="AK118" s="402"/>
      <c r="AL118" s="403"/>
      <c r="AM118" s="668"/>
      <c r="AN118" s="668"/>
      <c r="AO118" s="668"/>
      <c r="AP118" s="668"/>
      <c r="AQ118" s="668"/>
      <c r="AR118" s="668"/>
      <c r="AS118" s="668"/>
      <c r="AT118" s="668"/>
      <c r="AU118" s="668"/>
      <c r="AV118" s="668"/>
      <c r="AW118" s="668"/>
      <c r="AX118" s="668"/>
      <c r="AY118" s="403"/>
      <c r="AZ118" s="404"/>
      <c r="BA118" s="363"/>
      <c r="BB118" s="363"/>
      <c r="BC118" s="363"/>
      <c r="BD118" s="363"/>
      <c r="BE118" s="363"/>
      <c r="BF118" s="363"/>
      <c r="BG118" s="363"/>
      <c r="BH118" s="363"/>
      <c r="BI118" s="363"/>
      <c r="BJ118" s="363"/>
    </row>
    <row r="119" spans="6:62" ht="93" customHeight="1" x14ac:dyDescent="0.3">
      <c r="F119" s="399"/>
      <c r="G119" s="400"/>
      <c r="H119" s="400"/>
      <c r="I119" s="400"/>
      <c r="J119" s="400"/>
      <c r="K119" s="400"/>
      <c r="L119" s="400"/>
      <c r="M119" s="400"/>
      <c r="N119" s="400"/>
      <c r="U119" s="401"/>
      <c r="V119" s="402"/>
      <c r="W119" s="402"/>
      <c r="X119" s="402"/>
      <c r="Y119" s="402"/>
      <c r="Z119" s="402"/>
      <c r="AA119" s="402"/>
      <c r="AB119" s="402"/>
      <c r="AC119" s="402"/>
      <c r="AD119" s="402"/>
      <c r="AE119" s="402"/>
      <c r="AF119" s="402"/>
      <c r="AG119" s="402"/>
      <c r="AH119" s="402"/>
      <c r="AI119" s="402"/>
      <c r="AJ119" s="402"/>
      <c r="AK119" s="402"/>
      <c r="AL119" s="403"/>
      <c r="AM119" s="668"/>
      <c r="AN119" s="668"/>
      <c r="AO119" s="668"/>
      <c r="AP119" s="668"/>
      <c r="AQ119" s="668"/>
      <c r="AR119" s="668"/>
      <c r="AS119" s="668"/>
      <c r="AT119" s="668"/>
      <c r="AU119" s="668"/>
      <c r="AV119" s="668"/>
      <c r="AW119" s="668"/>
      <c r="AX119" s="668"/>
      <c r="AY119" s="403"/>
      <c r="AZ119" s="404"/>
      <c r="BA119" s="363"/>
      <c r="BB119" s="363"/>
      <c r="BC119" s="363"/>
      <c r="BD119" s="363"/>
      <c r="BE119" s="363"/>
      <c r="BF119" s="363"/>
      <c r="BG119" s="363"/>
      <c r="BH119" s="363"/>
      <c r="BI119" s="363"/>
      <c r="BJ119" s="363"/>
    </row>
    <row r="120" spans="6:62" ht="93" customHeight="1" x14ac:dyDescent="0.3">
      <c r="F120" s="399"/>
      <c r="G120" s="400"/>
      <c r="H120" s="400"/>
      <c r="I120" s="400"/>
      <c r="J120" s="400"/>
      <c r="K120" s="400"/>
      <c r="L120" s="400"/>
      <c r="M120" s="400"/>
      <c r="N120" s="400"/>
      <c r="U120" s="401"/>
      <c r="V120" s="402"/>
      <c r="W120" s="402"/>
      <c r="X120" s="402"/>
      <c r="Y120" s="402"/>
      <c r="Z120" s="402"/>
      <c r="AA120" s="402"/>
      <c r="AB120" s="402"/>
      <c r="AC120" s="402"/>
      <c r="AD120" s="402"/>
      <c r="AE120" s="402"/>
      <c r="AF120" s="402"/>
      <c r="AG120" s="402"/>
      <c r="AH120" s="402"/>
      <c r="AI120" s="402"/>
      <c r="AJ120" s="402"/>
      <c r="AK120" s="402"/>
      <c r="AL120" s="403"/>
      <c r="AM120" s="668"/>
      <c r="AN120" s="668"/>
      <c r="AO120" s="668"/>
      <c r="AP120" s="668"/>
      <c r="AQ120" s="668"/>
      <c r="AR120" s="668"/>
      <c r="AS120" s="668"/>
      <c r="AT120" s="668"/>
      <c r="AU120" s="668"/>
      <c r="AV120" s="668"/>
      <c r="AW120" s="668"/>
      <c r="AX120" s="668"/>
      <c r="AY120" s="403"/>
      <c r="AZ120" s="404"/>
      <c r="BA120" s="363"/>
      <c r="BB120" s="363"/>
      <c r="BC120" s="363"/>
      <c r="BD120" s="363"/>
      <c r="BE120" s="363"/>
      <c r="BF120" s="363"/>
      <c r="BG120" s="363"/>
      <c r="BH120" s="363"/>
      <c r="BI120" s="363"/>
      <c r="BJ120" s="363"/>
    </row>
    <row r="121" spans="6:62" ht="22.5" customHeight="1" x14ac:dyDescent="0.3">
      <c r="F121" s="399" t="s">
        <v>511</v>
      </c>
      <c r="G121" s="400"/>
      <c r="H121" s="400"/>
      <c r="I121" s="400"/>
      <c r="J121" s="400"/>
      <c r="K121" s="400"/>
      <c r="L121" s="400"/>
      <c r="M121" s="400"/>
      <c r="N121" s="400"/>
      <c r="U121" s="401"/>
      <c r="V121" s="402"/>
      <c r="W121" s="402"/>
      <c r="X121" s="402"/>
      <c r="Y121" s="402"/>
      <c r="Z121" s="402"/>
      <c r="AA121" s="402"/>
      <c r="AB121" s="402"/>
      <c r="AC121" s="402"/>
      <c r="AD121" s="402"/>
      <c r="AE121" s="402"/>
      <c r="AF121" s="402"/>
      <c r="AG121" s="402"/>
      <c r="AH121" s="402"/>
      <c r="AI121" s="402"/>
      <c r="AJ121" s="402"/>
      <c r="AK121" s="402"/>
      <c r="AL121" s="403"/>
      <c r="AM121" s="668"/>
      <c r="AN121" s="668"/>
      <c r="AO121" s="668"/>
      <c r="AP121" s="668"/>
      <c r="AQ121" s="668"/>
      <c r="AR121" s="668"/>
      <c r="AS121" s="668"/>
      <c r="AT121" s="668"/>
      <c r="AU121" s="668"/>
      <c r="AV121" s="668"/>
      <c r="AW121" s="668"/>
      <c r="AX121" s="668"/>
      <c r="AY121" s="403"/>
      <c r="AZ121" s="404"/>
      <c r="BA121" s="363"/>
      <c r="BB121" s="363"/>
      <c r="BC121" s="363"/>
      <c r="BD121" s="363"/>
      <c r="BE121" s="363"/>
      <c r="BF121" s="363"/>
      <c r="BG121" s="363"/>
      <c r="BH121" s="363"/>
      <c r="BI121" s="363"/>
      <c r="BJ121" s="363"/>
    </row>
    <row r="122" spans="6:62" ht="22.5" customHeight="1" x14ac:dyDescent="0.3">
      <c r="F122" s="399" t="s">
        <v>513</v>
      </c>
      <c r="G122" s="400"/>
      <c r="H122" s="400"/>
      <c r="I122" s="400"/>
      <c r="J122" s="400"/>
      <c r="K122" s="400"/>
      <c r="L122" s="400"/>
      <c r="M122" s="400"/>
      <c r="N122" s="400"/>
      <c r="U122" s="401"/>
      <c r="V122" s="402"/>
      <c r="W122" s="402"/>
      <c r="X122" s="402"/>
      <c r="Y122" s="402"/>
      <c r="Z122" s="402"/>
      <c r="AA122" s="402"/>
      <c r="AB122" s="402"/>
      <c r="AC122" s="402"/>
      <c r="AD122" s="402"/>
      <c r="AE122" s="402"/>
      <c r="AF122" s="402"/>
      <c r="AG122" s="402"/>
      <c r="AH122" s="402"/>
      <c r="AI122" s="402"/>
      <c r="AJ122" s="402"/>
      <c r="AK122" s="402"/>
      <c r="AL122" s="403"/>
      <c r="AM122" s="668"/>
      <c r="AN122" s="668"/>
      <c r="AO122" s="668"/>
      <c r="AP122" s="668"/>
      <c r="AQ122" s="668"/>
      <c r="AR122" s="668"/>
      <c r="AS122" s="668"/>
      <c r="AT122" s="668"/>
      <c r="AU122" s="668"/>
      <c r="AV122" s="668"/>
      <c r="AW122" s="668"/>
      <c r="AX122" s="668"/>
      <c r="AY122" s="403"/>
      <c r="AZ122" s="404"/>
      <c r="BA122" s="363"/>
      <c r="BB122" s="363"/>
      <c r="BC122" s="363"/>
      <c r="BD122" s="363"/>
      <c r="BE122" s="363"/>
      <c r="BF122" s="363"/>
      <c r="BG122" s="363"/>
      <c r="BH122" s="363"/>
      <c r="BI122" s="363"/>
      <c r="BJ122" s="363"/>
    </row>
    <row r="123" spans="6:62" ht="22.5" customHeight="1" x14ac:dyDescent="0.3">
      <c r="F123" s="399" t="s">
        <v>516</v>
      </c>
      <c r="G123" s="400"/>
      <c r="H123" s="400"/>
      <c r="I123" s="400"/>
      <c r="J123" s="400"/>
      <c r="K123" s="400"/>
      <c r="L123" s="400"/>
      <c r="M123" s="400"/>
      <c r="N123" s="400"/>
      <c r="U123" s="401"/>
      <c r="V123" s="402"/>
      <c r="W123" s="402"/>
      <c r="X123" s="402"/>
      <c r="Y123" s="402"/>
      <c r="Z123" s="402"/>
      <c r="AA123" s="402"/>
      <c r="AB123" s="402"/>
      <c r="AC123" s="402"/>
      <c r="AD123" s="402"/>
      <c r="AE123" s="402"/>
      <c r="AF123" s="402"/>
      <c r="AG123" s="402"/>
      <c r="AH123" s="402"/>
      <c r="AI123" s="402"/>
      <c r="AJ123" s="402"/>
      <c r="AK123" s="402"/>
      <c r="AL123" s="403"/>
      <c r="AM123" s="668"/>
      <c r="AN123" s="668"/>
      <c r="AO123" s="668"/>
      <c r="AP123" s="668"/>
      <c r="AQ123" s="668"/>
      <c r="AR123" s="668"/>
      <c r="AS123" s="668"/>
      <c r="AT123" s="668"/>
      <c r="AU123" s="668"/>
      <c r="AV123" s="668"/>
      <c r="AW123" s="668"/>
      <c r="AX123" s="668"/>
      <c r="AY123" s="403"/>
      <c r="AZ123" s="404"/>
      <c r="BA123" s="363"/>
      <c r="BB123" s="363"/>
      <c r="BC123" s="363"/>
      <c r="BD123" s="363"/>
      <c r="BE123" s="363"/>
      <c r="BF123" s="363"/>
      <c r="BG123" s="363"/>
      <c r="BH123" s="363"/>
      <c r="BI123" s="363"/>
      <c r="BJ123" s="363"/>
    </row>
    <row r="124" spans="6:62" ht="93" customHeight="1" x14ac:dyDescent="0.3">
      <c r="F124" s="399"/>
      <c r="G124" s="400"/>
      <c r="H124" s="400"/>
      <c r="I124" s="400"/>
      <c r="J124" s="400"/>
      <c r="K124" s="400"/>
      <c r="L124" s="400"/>
      <c r="M124" s="400"/>
      <c r="N124" s="400"/>
      <c r="U124" s="401"/>
      <c r="V124" s="402"/>
      <c r="W124" s="402"/>
      <c r="X124" s="402"/>
      <c r="Y124" s="402"/>
      <c r="Z124" s="402"/>
      <c r="AA124" s="402"/>
      <c r="AB124" s="402"/>
      <c r="AC124" s="402"/>
      <c r="AD124" s="402"/>
      <c r="AE124" s="402"/>
      <c r="AF124" s="402"/>
      <c r="AG124" s="402"/>
      <c r="AH124" s="402"/>
      <c r="AI124" s="402"/>
      <c r="AJ124" s="402"/>
      <c r="AK124" s="402"/>
      <c r="AL124" s="403"/>
      <c r="AM124" s="668"/>
      <c r="AN124" s="668"/>
      <c r="AO124" s="668"/>
      <c r="AP124" s="668"/>
      <c r="AQ124" s="668"/>
      <c r="AR124" s="668"/>
      <c r="AS124" s="668"/>
      <c r="AT124" s="668"/>
      <c r="AU124" s="668"/>
      <c r="AV124" s="668"/>
      <c r="AW124" s="668"/>
      <c r="AX124" s="668"/>
      <c r="AY124" s="403"/>
      <c r="AZ124" s="404"/>
      <c r="BA124" s="363"/>
      <c r="BB124" s="363"/>
      <c r="BC124" s="363"/>
      <c r="BD124" s="363"/>
      <c r="BE124" s="363"/>
      <c r="BF124" s="363"/>
      <c r="BG124" s="363"/>
      <c r="BH124" s="363"/>
      <c r="BI124" s="363"/>
      <c r="BJ124" s="363"/>
    </row>
    <row r="125" spans="6:62" ht="63.75" customHeight="1" x14ac:dyDescent="0.3">
      <c r="F125" s="399" t="s">
        <v>521</v>
      </c>
      <c r="G125" s="400"/>
      <c r="H125" s="400"/>
      <c r="I125" s="400"/>
      <c r="J125" s="400"/>
      <c r="K125" s="400"/>
      <c r="L125" s="400"/>
      <c r="M125" s="400"/>
      <c r="N125" s="400"/>
      <c r="U125" s="401"/>
      <c r="V125" s="402"/>
      <c r="W125" s="402"/>
      <c r="X125" s="402"/>
      <c r="Y125" s="402"/>
      <c r="Z125" s="402"/>
      <c r="AA125" s="402"/>
      <c r="AB125" s="402"/>
      <c r="AC125" s="402"/>
      <c r="AD125" s="402"/>
      <c r="AE125" s="402"/>
      <c r="AF125" s="402"/>
      <c r="AG125" s="402"/>
      <c r="AH125" s="402"/>
      <c r="AI125" s="402"/>
      <c r="AJ125" s="402"/>
      <c r="AK125" s="402"/>
      <c r="AL125" s="403"/>
      <c r="AM125" s="668"/>
      <c r="AN125" s="668"/>
      <c r="AO125" s="668"/>
      <c r="AP125" s="668"/>
      <c r="AQ125" s="668"/>
      <c r="AR125" s="668"/>
      <c r="AS125" s="668"/>
      <c r="AT125" s="668"/>
      <c r="AU125" s="668"/>
      <c r="AV125" s="668"/>
      <c r="AW125" s="668"/>
      <c r="AX125" s="668"/>
      <c r="AY125" s="403"/>
      <c r="AZ125" s="404"/>
      <c r="BA125" s="363"/>
      <c r="BB125" s="363"/>
      <c r="BC125" s="363"/>
      <c r="BD125" s="363"/>
      <c r="BE125" s="363"/>
      <c r="BF125" s="363"/>
      <c r="BG125" s="363"/>
      <c r="BH125" s="363"/>
      <c r="BI125" s="363"/>
      <c r="BJ125" s="363"/>
    </row>
    <row r="126" spans="6:62" ht="63.75" customHeight="1" x14ac:dyDescent="0.3">
      <c r="F126" s="399" t="s">
        <v>522</v>
      </c>
      <c r="G126" s="400"/>
      <c r="H126" s="400"/>
      <c r="I126" s="400"/>
      <c r="J126" s="400"/>
      <c r="K126" s="400"/>
      <c r="L126" s="400"/>
      <c r="M126" s="400"/>
      <c r="N126" s="400"/>
      <c r="U126" s="401"/>
      <c r="V126" s="402"/>
      <c r="W126" s="402"/>
      <c r="X126" s="402"/>
      <c r="Y126" s="402"/>
      <c r="Z126" s="402"/>
      <c r="AA126" s="402"/>
      <c r="AB126" s="402"/>
      <c r="AC126" s="402"/>
      <c r="AD126" s="402"/>
      <c r="AE126" s="402"/>
      <c r="AF126" s="402"/>
      <c r="AG126" s="402"/>
      <c r="AH126" s="402"/>
      <c r="AI126" s="402"/>
      <c r="AJ126" s="402"/>
      <c r="AK126" s="402"/>
      <c r="AL126" s="403"/>
      <c r="AM126" s="668"/>
      <c r="AN126" s="668"/>
      <c r="AO126" s="668"/>
      <c r="AP126" s="668"/>
      <c r="AQ126" s="668"/>
      <c r="AR126" s="668"/>
      <c r="AS126" s="668"/>
      <c r="AT126" s="668"/>
      <c r="AU126" s="668"/>
      <c r="AV126" s="668"/>
      <c r="AW126" s="668"/>
      <c r="AX126" s="668"/>
      <c r="AY126" s="403"/>
      <c r="AZ126" s="404"/>
      <c r="BA126" s="363"/>
      <c r="BB126" s="363"/>
      <c r="BC126" s="363"/>
      <c r="BD126" s="363"/>
      <c r="BE126" s="363"/>
      <c r="BF126" s="363"/>
      <c r="BG126" s="363"/>
      <c r="BH126" s="363"/>
      <c r="BI126" s="363"/>
      <c r="BJ126" s="363"/>
    </row>
    <row r="127" spans="6:62" ht="63.75" customHeight="1" x14ac:dyDescent="0.3">
      <c r="F127" s="399" t="s">
        <v>524</v>
      </c>
      <c r="G127" s="400"/>
      <c r="H127" s="400"/>
      <c r="I127" s="400"/>
      <c r="J127" s="400"/>
      <c r="K127" s="400"/>
      <c r="L127" s="400"/>
      <c r="M127" s="400"/>
      <c r="N127" s="400"/>
      <c r="U127" s="401"/>
      <c r="V127" s="402"/>
      <c r="W127" s="402"/>
      <c r="X127" s="402"/>
      <c r="Y127" s="402"/>
      <c r="Z127" s="402"/>
      <c r="AA127" s="402"/>
      <c r="AB127" s="402"/>
      <c r="AC127" s="402"/>
      <c r="AD127" s="402"/>
      <c r="AE127" s="402"/>
      <c r="AF127" s="402"/>
      <c r="AG127" s="402"/>
      <c r="AH127" s="402"/>
      <c r="AI127" s="402"/>
      <c r="AJ127" s="402"/>
      <c r="AK127" s="402"/>
      <c r="AL127" s="403"/>
      <c r="AM127" s="668"/>
      <c r="AN127" s="668"/>
      <c r="AO127" s="668"/>
      <c r="AP127" s="668"/>
      <c r="AQ127" s="668"/>
      <c r="AR127" s="668"/>
      <c r="AS127" s="668"/>
      <c r="AT127" s="668"/>
      <c r="AU127" s="668"/>
      <c r="AV127" s="668"/>
      <c r="AW127" s="668"/>
      <c r="AX127" s="668"/>
      <c r="AY127" s="403"/>
      <c r="AZ127" s="404"/>
      <c r="BA127" s="363"/>
      <c r="BB127" s="363"/>
      <c r="BC127" s="363"/>
      <c r="BD127" s="363"/>
      <c r="BE127" s="363"/>
      <c r="BF127" s="363"/>
      <c r="BG127" s="363"/>
      <c r="BH127" s="363"/>
      <c r="BI127" s="363"/>
      <c r="BJ127" s="363"/>
    </row>
    <row r="128" spans="6:62" ht="63.75" customHeight="1" x14ac:dyDescent="0.3">
      <c r="F128" s="399" t="s">
        <v>91</v>
      </c>
      <c r="G128" s="400"/>
      <c r="H128" s="400"/>
      <c r="I128" s="400"/>
      <c r="J128" s="400"/>
      <c r="K128" s="400"/>
      <c r="L128" s="400"/>
      <c r="M128" s="400"/>
      <c r="N128" s="400"/>
      <c r="U128" s="401"/>
      <c r="V128" s="402"/>
      <c r="W128" s="402"/>
      <c r="X128" s="402"/>
      <c r="Y128" s="402"/>
      <c r="Z128" s="402"/>
      <c r="AA128" s="402"/>
      <c r="AB128" s="402"/>
      <c r="AC128" s="402"/>
      <c r="AD128" s="402"/>
      <c r="AE128" s="402"/>
      <c r="AF128" s="402"/>
      <c r="AG128" s="402"/>
      <c r="AH128" s="402"/>
      <c r="AI128" s="402"/>
      <c r="AJ128" s="402"/>
      <c r="AK128" s="402"/>
      <c r="AL128" s="403"/>
      <c r="AM128" s="668"/>
      <c r="AN128" s="668"/>
      <c r="AO128" s="668"/>
      <c r="AP128" s="668"/>
      <c r="AQ128" s="668"/>
      <c r="AR128" s="668"/>
      <c r="AS128" s="668"/>
      <c r="AT128" s="668"/>
      <c r="AU128" s="668"/>
      <c r="AV128" s="668"/>
      <c r="AW128" s="668"/>
      <c r="AX128" s="668"/>
      <c r="AY128" s="403"/>
      <c r="AZ128" s="404"/>
      <c r="BA128" s="363"/>
      <c r="BB128" s="363"/>
      <c r="BC128" s="363"/>
      <c r="BD128" s="363"/>
      <c r="BE128" s="363"/>
      <c r="BF128" s="363"/>
      <c r="BG128" s="363"/>
      <c r="BH128" s="363"/>
      <c r="BI128" s="363"/>
      <c r="BJ128" s="363"/>
    </row>
    <row r="129" spans="6:62" ht="63.75" customHeight="1" x14ac:dyDescent="0.3">
      <c r="F129" s="399" t="s">
        <v>525</v>
      </c>
      <c r="G129" s="400"/>
      <c r="H129" s="400"/>
      <c r="I129" s="400"/>
      <c r="J129" s="400"/>
      <c r="K129" s="400"/>
      <c r="L129" s="400"/>
      <c r="M129" s="400"/>
      <c r="N129" s="400"/>
      <c r="U129" s="401"/>
      <c r="V129" s="402"/>
      <c r="W129" s="402"/>
      <c r="X129" s="402"/>
      <c r="Y129" s="402"/>
      <c r="Z129" s="402"/>
      <c r="AA129" s="402"/>
      <c r="AB129" s="402"/>
      <c r="AC129" s="402"/>
      <c r="AD129" s="402"/>
      <c r="AE129" s="402"/>
      <c r="AF129" s="402"/>
      <c r="AG129" s="402"/>
      <c r="AH129" s="402"/>
      <c r="AI129" s="402"/>
      <c r="AJ129" s="402"/>
      <c r="AK129" s="402"/>
      <c r="AL129" s="403"/>
      <c r="AM129" s="668"/>
      <c r="AN129" s="668"/>
      <c r="AO129" s="668"/>
      <c r="AP129" s="668"/>
      <c r="AQ129" s="668"/>
      <c r="AR129" s="668"/>
      <c r="AS129" s="668"/>
      <c r="AT129" s="668"/>
      <c r="AU129" s="668"/>
      <c r="AV129" s="668"/>
      <c r="AW129" s="668"/>
      <c r="AX129" s="668"/>
      <c r="AY129" s="403"/>
      <c r="AZ129" s="404"/>
      <c r="BA129" s="363"/>
      <c r="BB129" s="363"/>
      <c r="BC129" s="363"/>
      <c r="BD129" s="363"/>
      <c r="BE129" s="363"/>
      <c r="BF129" s="363"/>
      <c r="BG129" s="363"/>
      <c r="BH129" s="363"/>
      <c r="BI129" s="363"/>
      <c r="BJ129" s="363"/>
    </row>
    <row r="130" spans="6:62" ht="63.75" customHeight="1" x14ac:dyDescent="0.3">
      <c r="F130" s="399" t="s">
        <v>526</v>
      </c>
      <c r="G130" s="400"/>
      <c r="H130" s="400"/>
      <c r="I130" s="400"/>
      <c r="J130" s="400"/>
      <c r="K130" s="400"/>
      <c r="L130" s="400"/>
      <c r="M130" s="400"/>
      <c r="N130" s="400"/>
      <c r="U130" s="401"/>
      <c r="V130" s="402"/>
      <c r="W130" s="402"/>
      <c r="X130" s="402"/>
      <c r="Y130" s="402"/>
      <c r="Z130" s="402"/>
      <c r="AA130" s="402"/>
      <c r="AB130" s="402"/>
      <c r="AC130" s="402"/>
      <c r="AD130" s="402"/>
      <c r="AE130" s="402"/>
      <c r="AF130" s="402"/>
      <c r="AG130" s="402"/>
      <c r="AH130" s="402"/>
      <c r="AI130" s="402"/>
      <c r="AJ130" s="402"/>
      <c r="AK130" s="402"/>
      <c r="AL130" s="403"/>
      <c r="AM130" s="668"/>
      <c r="AN130" s="668"/>
      <c r="AO130" s="668"/>
      <c r="AP130" s="668"/>
      <c r="AQ130" s="668"/>
      <c r="AR130" s="668"/>
      <c r="AS130" s="668"/>
      <c r="AT130" s="668"/>
      <c r="AU130" s="668"/>
      <c r="AV130" s="668"/>
      <c r="AW130" s="668"/>
      <c r="AX130" s="668"/>
      <c r="AY130" s="403"/>
      <c r="AZ130" s="404"/>
      <c r="BA130" s="363"/>
      <c r="BB130" s="363"/>
      <c r="BC130" s="363"/>
      <c r="BD130" s="363"/>
      <c r="BE130" s="363"/>
      <c r="BF130" s="363"/>
      <c r="BG130" s="363"/>
      <c r="BH130" s="363"/>
      <c r="BI130" s="363"/>
      <c r="BJ130" s="363"/>
    </row>
    <row r="131" spans="6:62" ht="38.25" customHeight="1" x14ac:dyDescent="0.3">
      <c r="F131" s="399" t="s">
        <v>527</v>
      </c>
      <c r="G131" s="400"/>
      <c r="H131" s="400"/>
      <c r="I131" s="400"/>
      <c r="J131" s="400"/>
      <c r="K131" s="400"/>
      <c r="L131" s="400"/>
      <c r="M131" s="400"/>
      <c r="N131" s="400"/>
      <c r="U131" s="401"/>
      <c r="V131" s="402"/>
      <c r="W131" s="402"/>
      <c r="X131" s="402"/>
      <c r="Y131" s="402"/>
      <c r="Z131" s="402"/>
      <c r="AA131" s="402"/>
      <c r="AB131" s="402"/>
      <c r="AC131" s="402"/>
      <c r="AD131" s="402"/>
      <c r="AE131" s="402"/>
      <c r="AF131" s="402"/>
      <c r="AG131" s="402"/>
      <c r="AH131" s="402"/>
      <c r="AI131" s="402"/>
      <c r="AJ131" s="402"/>
      <c r="AK131" s="402"/>
      <c r="AL131" s="403"/>
      <c r="AM131" s="668"/>
      <c r="AN131" s="668"/>
      <c r="AO131" s="668"/>
      <c r="AP131" s="668"/>
      <c r="AQ131" s="668"/>
      <c r="AR131" s="668"/>
      <c r="AS131" s="668"/>
      <c r="AT131" s="668"/>
      <c r="AU131" s="668"/>
      <c r="AV131" s="668"/>
      <c r="AW131" s="668"/>
      <c r="AX131" s="668"/>
      <c r="AY131" s="403"/>
      <c r="AZ131" s="404"/>
      <c r="BA131" s="363"/>
      <c r="BB131" s="363"/>
      <c r="BC131" s="363"/>
      <c r="BD131" s="363"/>
      <c r="BE131" s="363"/>
      <c r="BF131" s="363"/>
      <c r="BG131" s="363"/>
      <c r="BH131" s="363"/>
      <c r="BI131" s="363"/>
      <c r="BJ131" s="363"/>
    </row>
    <row r="132" spans="6:62" ht="38.25" customHeight="1" x14ac:dyDescent="0.3">
      <c r="F132" s="399" t="s">
        <v>528</v>
      </c>
      <c r="G132" s="400"/>
      <c r="H132" s="400"/>
      <c r="I132" s="400"/>
      <c r="J132" s="400"/>
      <c r="K132" s="400"/>
      <c r="L132" s="400"/>
      <c r="M132" s="400"/>
      <c r="N132" s="400"/>
      <c r="U132" s="401"/>
      <c r="V132" s="402"/>
      <c r="W132" s="402"/>
      <c r="X132" s="402"/>
      <c r="Y132" s="402"/>
      <c r="Z132" s="402"/>
      <c r="AA132" s="402"/>
      <c r="AB132" s="402"/>
      <c r="AC132" s="402"/>
      <c r="AD132" s="402"/>
      <c r="AE132" s="402"/>
      <c r="AF132" s="402"/>
      <c r="AG132" s="402"/>
      <c r="AH132" s="402"/>
      <c r="AI132" s="402"/>
      <c r="AJ132" s="402"/>
      <c r="AK132" s="402"/>
      <c r="AL132" s="403"/>
      <c r="AM132" s="668"/>
      <c r="AN132" s="668"/>
      <c r="AO132" s="668"/>
      <c r="AP132" s="668"/>
      <c r="AQ132" s="668"/>
      <c r="AR132" s="668"/>
      <c r="AS132" s="668"/>
      <c r="AT132" s="668"/>
      <c r="AU132" s="668"/>
      <c r="AV132" s="668"/>
      <c r="AW132" s="668"/>
      <c r="AX132" s="668"/>
      <c r="AY132" s="403"/>
      <c r="AZ132" s="404"/>
      <c r="BA132" s="363"/>
      <c r="BB132" s="363"/>
      <c r="BC132" s="363"/>
      <c r="BD132" s="363"/>
      <c r="BE132" s="363"/>
      <c r="BF132" s="363"/>
      <c r="BG132" s="363"/>
      <c r="BH132" s="363"/>
      <c r="BI132" s="363"/>
      <c r="BJ132" s="363"/>
    </row>
    <row r="133" spans="6:62" ht="38.25" customHeight="1" x14ac:dyDescent="0.3">
      <c r="F133" s="399" t="s">
        <v>529</v>
      </c>
      <c r="G133" s="400"/>
      <c r="H133" s="400"/>
      <c r="I133" s="400"/>
      <c r="J133" s="400"/>
      <c r="K133" s="400"/>
      <c r="L133" s="400"/>
      <c r="M133" s="400"/>
      <c r="N133" s="400"/>
      <c r="U133" s="401"/>
      <c r="V133" s="402"/>
      <c r="W133" s="402"/>
      <c r="X133" s="402"/>
      <c r="Y133" s="402"/>
      <c r="Z133" s="402"/>
      <c r="AA133" s="402"/>
      <c r="AB133" s="402"/>
      <c r="AC133" s="402"/>
      <c r="AD133" s="402"/>
      <c r="AE133" s="402"/>
      <c r="AF133" s="402"/>
      <c r="AG133" s="402"/>
      <c r="AH133" s="402"/>
      <c r="AI133" s="402"/>
      <c r="AJ133" s="402"/>
      <c r="AK133" s="402"/>
      <c r="AL133" s="403"/>
      <c r="AM133" s="668"/>
      <c r="AN133" s="668"/>
      <c r="AO133" s="668"/>
      <c r="AP133" s="668"/>
      <c r="AQ133" s="668"/>
      <c r="AR133" s="668"/>
      <c r="AS133" s="668"/>
      <c r="AT133" s="668"/>
      <c r="AU133" s="668"/>
      <c r="AV133" s="668"/>
      <c r="AW133" s="668"/>
      <c r="AX133" s="668"/>
      <c r="AY133" s="403"/>
      <c r="AZ133" s="404"/>
      <c r="BA133" s="363"/>
      <c r="BB133" s="363"/>
      <c r="BC133" s="363"/>
      <c r="BD133" s="363"/>
      <c r="BE133" s="363"/>
      <c r="BF133" s="363"/>
      <c r="BG133" s="363"/>
      <c r="BH133" s="363"/>
      <c r="BI133" s="363"/>
      <c r="BJ133" s="363"/>
    </row>
    <row r="134" spans="6:62" ht="38.25" customHeight="1" x14ac:dyDescent="0.3">
      <c r="F134" s="399" t="s">
        <v>530</v>
      </c>
      <c r="G134" s="400"/>
      <c r="H134" s="400"/>
      <c r="I134" s="400"/>
      <c r="J134" s="400"/>
      <c r="K134" s="400"/>
      <c r="L134" s="400"/>
      <c r="M134" s="400"/>
      <c r="N134" s="400"/>
      <c r="U134" s="401"/>
      <c r="V134" s="402"/>
      <c r="W134" s="402"/>
      <c r="X134" s="402"/>
      <c r="Y134" s="402"/>
      <c r="Z134" s="402"/>
      <c r="AA134" s="402"/>
      <c r="AB134" s="402"/>
      <c r="AC134" s="402"/>
      <c r="AD134" s="402"/>
      <c r="AE134" s="402"/>
      <c r="AF134" s="402"/>
      <c r="AG134" s="402"/>
      <c r="AH134" s="402"/>
      <c r="AI134" s="402"/>
      <c r="AJ134" s="402"/>
      <c r="AK134" s="402"/>
      <c r="AL134" s="403"/>
      <c r="AM134" s="668"/>
      <c r="AN134" s="668"/>
      <c r="AO134" s="668"/>
      <c r="AP134" s="668"/>
      <c r="AQ134" s="668"/>
      <c r="AR134" s="668"/>
      <c r="AS134" s="668"/>
      <c r="AT134" s="668"/>
      <c r="AU134" s="668"/>
      <c r="AV134" s="668"/>
      <c r="AW134" s="668"/>
      <c r="AX134" s="668"/>
      <c r="AY134" s="403"/>
      <c r="AZ134" s="404"/>
      <c r="BA134" s="363"/>
      <c r="BB134" s="363"/>
      <c r="BC134" s="363"/>
      <c r="BD134" s="363"/>
      <c r="BE134" s="363"/>
      <c r="BF134" s="363"/>
      <c r="BG134" s="363"/>
      <c r="BH134" s="363"/>
      <c r="BI134" s="363"/>
      <c r="BJ134" s="363"/>
    </row>
    <row r="135" spans="6:62" ht="38.25" customHeight="1" x14ac:dyDescent="0.3">
      <c r="F135" s="399" t="s">
        <v>531</v>
      </c>
      <c r="G135" s="400"/>
      <c r="H135" s="400"/>
      <c r="I135" s="400"/>
      <c r="J135" s="400"/>
      <c r="K135" s="400"/>
      <c r="L135" s="400"/>
      <c r="M135" s="400"/>
      <c r="N135" s="400"/>
      <c r="U135" s="401"/>
      <c r="V135" s="402"/>
      <c r="W135" s="402"/>
      <c r="X135" s="402"/>
      <c r="Y135" s="402"/>
      <c r="Z135" s="402"/>
      <c r="AA135" s="402"/>
      <c r="AB135" s="402"/>
      <c r="AC135" s="402"/>
      <c r="AD135" s="402"/>
      <c r="AE135" s="402"/>
      <c r="AF135" s="402"/>
      <c r="AG135" s="402"/>
      <c r="AH135" s="402"/>
      <c r="AI135" s="402"/>
      <c r="AJ135" s="402"/>
      <c r="AK135" s="402"/>
      <c r="AL135" s="403"/>
      <c r="AM135" s="668"/>
      <c r="AN135" s="668"/>
      <c r="AO135" s="668"/>
      <c r="AP135" s="668"/>
      <c r="AQ135" s="668"/>
      <c r="AR135" s="668"/>
      <c r="AS135" s="668"/>
      <c r="AT135" s="668"/>
      <c r="AU135" s="668"/>
      <c r="AV135" s="668"/>
      <c r="AW135" s="668"/>
      <c r="AX135" s="668"/>
      <c r="AY135" s="403"/>
      <c r="AZ135" s="404"/>
      <c r="BA135" s="363"/>
      <c r="BB135" s="363"/>
      <c r="BC135" s="363"/>
      <c r="BD135" s="363"/>
      <c r="BE135" s="363"/>
      <c r="BF135" s="363"/>
      <c r="BG135" s="363"/>
      <c r="BH135" s="363"/>
      <c r="BI135" s="363"/>
      <c r="BJ135" s="363"/>
    </row>
    <row r="136" spans="6:62" ht="38.25" customHeight="1" x14ac:dyDescent="0.3">
      <c r="F136" s="399" t="s">
        <v>532</v>
      </c>
      <c r="G136" s="400"/>
      <c r="H136" s="400"/>
      <c r="I136" s="400"/>
      <c r="J136" s="400"/>
      <c r="K136" s="400"/>
      <c r="L136" s="400"/>
      <c r="M136" s="400"/>
      <c r="N136" s="400"/>
      <c r="U136" s="401"/>
      <c r="V136" s="402"/>
      <c r="W136" s="402"/>
      <c r="X136" s="402"/>
      <c r="Y136" s="402"/>
      <c r="Z136" s="402"/>
      <c r="AA136" s="402"/>
      <c r="AB136" s="402"/>
      <c r="AC136" s="402"/>
      <c r="AD136" s="402"/>
      <c r="AE136" s="402"/>
      <c r="AF136" s="402"/>
      <c r="AG136" s="402"/>
      <c r="AH136" s="402"/>
      <c r="AI136" s="402"/>
      <c r="AJ136" s="402"/>
      <c r="AK136" s="402"/>
      <c r="AL136" s="403"/>
      <c r="AM136" s="668"/>
      <c r="AN136" s="668"/>
      <c r="AO136" s="668"/>
      <c r="AP136" s="668"/>
      <c r="AQ136" s="668"/>
      <c r="AR136" s="668"/>
      <c r="AS136" s="668"/>
      <c r="AT136" s="668"/>
      <c r="AU136" s="668"/>
      <c r="AV136" s="668"/>
      <c r="AW136" s="668"/>
      <c r="AX136" s="668"/>
      <c r="AY136" s="403"/>
      <c r="AZ136" s="404"/>
      <c r="BA136" s="363"/>
      <c r="BB136" s="363"/>
      <c r="BC136" s="363"/>
      <c r="BD136" s="363"/>
      <c r="BE136" s="363"/>
      <c r="BF136" s="363"/>
      <c r="BG136" s="363"/>
      <c r="BH136" s="363"/>
      <c r="BI136" s="363"/>
      <c r="BJ136" s="363"/>
    </row>
    <row r="137" spans="6:62" ht="38.25" customHeight="1" x14ac:dyDescent="0.3">
      <c r="F137" s="399" t="s">
        <v>533</v>
      </c>
      <c r="G137" s="400"/>
      <c r="H137" s="400"/>
      <c r="I137" s="400"/>
      <c r="J137" s="400"/>
      <c r="K137" s="400"/>
      <c r="L137" s="400"/>
      <c r="M137" s="400"/>
      <c r="N137" s="400"/>
      <c r="U137" s="401"/>
      <c r="V137" s="402"/>
      <c r="W137" s="402"/>
      <c r="X137" s="402"/>
      <c r="Y137" s="402"/>
      <c r="Z137" s="402"/>
      <c r="AA137" s="402"/>
      <c r="AB137" s="402"/>
      <c r="AC137" s="402"/>
      <c r="AD137" s="402"/>
      <c r="AE137" s="402"/>
      <c r="AF137" s="402"/>
      <c r="AG137" s="402"/>
      <c r="AH137" s="402"/>
      <c r="AI137" s="402"/>
      <c r="AJ137" s="402"/>
      <c r="AK137" s="402"/>
      <c r="AL137" s="403"/>
      <c r="AM137" s="668"/>
      <c r="AN137" s="668"/>
      <c r="AO137" s="668"/>
      <c r="AP137" s="668"/>
      <c r="AQ137" s="668"/>
      <c r="AR137" s="668"/>
      <c r="AS137" s="668"/>
      <c r="AT137" s="668"/>
      <c r="AU137" s="668"/>
      <c r="AV137" s="668"/>
      <c r="AW137" s="668"/>
      <c r="AX137" s="668"/>
      <c r="AY137" s="403"/>
      <c r="AZ137" s="404"/>
      <c r="BA137" s="363"/>
      <c r="BB137" s="363"/>
      <c r="BC137" s="363"/>
      <c r="BD137" s="363"/>
      <c r="BE137" s="363"/>
      <c r="BF137" s="363"/>
      <c r="BG137" s="363"/>
      <c r="BH137" s="363"/>
      <c r="BI137" s="363"/>
      <c r="BJ137" s="363"/>
    </row>
    <row r="138" spans="6:62" ht="38.25" customHeight="1" x14ac:dyDescent="0.3">
      <c r="F138" s="399" t="s">
        <v>530</v>
      </c>
      <c r="G138" s="400"/>
      <c r="H138" s="400"/>
      <c r="I138" s="400"/>
      <c r="J138" s="400"/>
      <c r="K138" s="400"/>
      <c r="L138" s="400"/>
      <c r="M138" s="400"/>
      <c r="N138" s="400"/>
      <c r="U138" s="401"/>
      <c r="V138" s="402"/>
      <c r="W138" s="402"/>
      <c r="X138" s="402"/>
      <c r="Y138" s="402"/>
      <c r="Z138" s="402"/>
      <c r="AA138" s="402"/>
      <c r="AB138" s="402"/>
      <c r="AC138" s="402"/>
      <c r="AD138" s="402"/>
      <c r="AE138" s="402"/>
      <c r="AF138" s="402"/>
      <c r="AG138" s="402"/>
      <c r="AH138" s="402"/>
      <c r="AI138" s="402"/>
      <c r="AJ138" s="402"/>
      <c r="AK138" s="402"/>
      <c r="AL138" s="403"/>
      <c r="AM138" s="668"/>
      <c r="AN138" s="668"/>
      <c r="AO138" s="668"/>
      <c r="AP138" s="668"/>
      <c r="AQ138" s="668"/>
      <c r="AR138" s="668"/>
      <c r="AS138" s="668"/>
      <c r="AT138" s="668"/>
      <c r="AU138" s="668"/>
      <c r="AV138" s="668"/>
      <c r="AW138" s="668"/>
      <c r="AX138" s="668"/>
      <c r="AY138" s="403"/>
      <c r="AZ138" s="404"/>
      <c r="BA138" s="363"/>
      <c r="BB138" s="363"/>
      <c r="BC138" s="363"/>
      <c r="BD138" s="363"/>
      <c r="BE138" s="363"/>
      <c r="BF138" s="363"/>
      <c r="BG138" s="363"/>
      <c r="BH138" s="363"/>
      <c r="BI138" s="363"/>
      <c r="BJ138" s="363"/>
    </row>
    <row r="139" spans="6:62" ht="54" customHeight="1" x14ac:dyDescent="0.3">
      <c r="F139" s="399" t="s">
        <v>534</v>
      </c>
      <c r="G139" s="400"/>
      <c r="H139" s="400"/>
      <c r="I139" s="400"/>
      <c r="J139" s="400"/>
      <c r="K139" s="400"/>
      <c r="L139" s="400"/>
      <c r="M139" s="400"/>
      <c r="N139" s="400"/>
      <c r="U139" s="401"/>
      <c r="V139" s="402"/>
      <c r="W139" s="402"/>
      <c r="X139" s="402"/>
      <c r="Y139" s="402"/>
      <c r="Z139" s="402"/>
      <c r="AA139" s="402"/>
      <c r="AB139" s="402"/>
      <c r="AC139" s="402"/>
      <c r="AD139" s="402"/>
      <c r="AE139" s="402"/>
      <c r="AF139" s="402"/>
      <c r="AG139" s="402"/>
      <c r="AH139" s="402"/>
      <c r="AI139" s="402"/>
      <c r="AJ139" s="402"/>
      <c r="AK139" s="402"/>
      <c r="AL139" s="403"/>
      <c r="AM139" s="668"/>
      <c r="AN139" s="668"/>
      <c r="AO139" s="668"/>
      <c r="AP139" s="668"/>
      <c r="AQ139" s="668"/>
      <c r="AR139" s="668"/>
      <c r="AS139" s="668"/>
      <c r="AT139" s="668"/>
      <c r="AU139" s="668"/>
      <c r="AV139" s="668"/>
      <c r="AW139" s="668"/>
      <c r="AX139" s="668"/>
      <c r="AY139" s="403"/>
      <c r="AZ139" s="404"/>
      <c r="BA139" s="363"/>
      <c r="BB139" s="363"/>
      <c r="BC139" s="363"/>
      <c r="BD139" s="363"/>
      <c r="BE139" s="363"/>
      <c r="BF139" s="363"/>
      <c r="BG139" s="363"/>
      <c r="BH139" s="363"/>
      <c r="BI139" s="363"/>
      <c r="BJ139" s="363"/>
    </row>
    <row r="140" spans="6:62" ht="42.75" customHeight="1" x14ac:dyDescent="0.3">
      <c r="F140" s="399" t="s">
        <v>538</v>
      </c>
      <c r="G140" s="400"/>
      <c r="H140" s="400"/>
      <c r="I140" s="400"/>
      <c r="J140" s="400"/>
      <c r="K140" s="400"/>
      <c r="L140" s="400"/>
      <c r="M140" s="400"/>
      <c r="N140" s="400"/>
      <c r="U140" s="401"/>
      <c r="V140" s="402"/>
      <c r="W140" s="402"/>
      <c r="X140" s="402"/>
      <c r="Y140" s="402"/>
      <c r="Z140" s="402"/>
      <c r="AA140" s="402"/>
      <c r="AB140" s="402"/>
      <c r="AC140" s="402"/>
      <c r="AD140" s="402"/>
      <c r="AE140" s="402"/>
      <c r="AF140" s="402"/>
      <c r="AG140" s="402"/>
      <c r="AH140" s="402"/>
      <c r="AI140" s="402"/>
      <c r="AJ140" s="402"/>
      <c r="AK140" s="402"/>
      <c r="AL140" s="403"/>
      <c r="AM140" s="668"/>
      <c r="AN140" s="668"/>
      <c r="AO140" s="668"/>
      <c r="AP140" s="668"/>
      <c r="AQ140" s="668"/>
      <c r="AR140" s="668"/>
      <c r="AS140" s="668"/>
      <c r="AT140" s="668"/>
      <c r="AU140" s="668"/>
      <c r="AV140" s="668"/>
      <c r="AW140" s="668"/>
      <c r="AX140" s="668"/>
      <c r="AY140" s="403"/>
      <c r="AZ140" s="404"/>
      <c r="BA140" s="363"/>
      <c r="BB140" s="363"/>
      <c r="BC140" s="363"/>
      <c r="BD140" s="363"/>
      <c r="BE140" s="363"/>
      <c r="BF140" s="363"/>
      <c r="BG140" s="363"/>
      <c r="BH140" s="363"/>
      <c r="BI140" s="363"/>
      <c r="BJ140" s="363"/>
    </row>
    <row r="141" spans="6:62" ht="93" customHeight="1" x14ac:dyDescent="0.3">
      <c r="F141" s="399"/>
      <c r="G141" s="400"/>
      <c r="H141" s="400"/>
      <c r="I141" s="400"/>
      <c r="J141" s="400"/>
      <c r="K141" s="400"/>
      <c r="L141" s="400"/>
      <c r="M141" s="400"/>
      <c r="N141" s="400"/>
      <c r="U141" s="401"/>
      <c r="V141" s="402"/>
      <c r="W141" s="402"/>
      <c r="X141" s="402"/>
      <c r="Y141" s="402"/>
      <c r="Z141" s="402"/>
      <c r="AA141" s="402"/>
      <c r="AB141" s="402"/>
      <c r="AC141" s="402"/>
      <c r="AD141" s="402"/>
      <c r="AE141" s="402"/>
      <c r="AF141" s="402"/>
      <c r="AG141" s="402"/>
      <c r="AH141" s="402"/>
      <c r="AI141" s="402"/>
      <c r="AJ141" s="402"/>
      <c r="AK141" s="402"/>
      <c r="AL141" s="403"/>
      <c r="AM141" s="668"/>
      <c r="AN141" s="668"/>
      <c r="AO141" s="668"/>
      <c r="AP141" s="668"/>
      <c r="AQ141" s="668"/>
      <c r="AR141" s="668"/>
      <c r="AS141" s="668"/>
      <c r="AT141" s="668"/>
      <c r="AU141" s="668"/>
      <c r="AV141" s="668"/>
      <c r="AW141" s="668"/>
      <c r="AX141" s="668"/>
      <c r="AY141" s="403"/>
      <c r="AZ141" s="404"/>
      <c r="BA141" s="363"/>
      <c r="BB141" s="363"/>
      <c r="BC141" s="363"/>
      <c r="BD141" s="363"/>
      <c r="BE141" s="363"/>
      <c r="BF141" s="363"/>
      <c r="BG141" s="363"/>
      <c r="BH141" s="363"/>
      <c r="BI141" s="363"/>
      <c r="BJ141" s="363"/>
    </row>
    <row r="142" spans="6:62" ht="93" customHeight="1" x14ac:dyDescent="0.3">
      <c r="F142" s="399"/>
      <c r="G142" s="400"/>
      <c r="H142" s="400"/>
      <c r="I142" s="400"/>
      <c r="J142" s="400"/>
      <c r="K142" s="400"/>
      <c r="L142" s="400"/>
      <c r="M142" s="400"/>
      <c r="N142" s="400"/>
      <c r="U142" s="401"/>
      <c r="V142" s="402"/>
      <c r="W142" s="402"/>
      <c r="X142" s="402"/>
      <c r="Y142" s="402"/>
      <c r="Z142" s="402"/>
      <c r="AA142" s="402"/>
      <c r="AB142" s="402"/>
      <c r="AC142" s="402"/>
      <c r="AD142" s="402"/>
      <c r="AE142" s="402"/>
      <c r="AF142" s="402"/>
      <c r="AG142" s="402"/>
      <c r="AH142" s="402"/>
      <c r="AI142" s="402"/>
      <c r="AJ142" s="402"/>
      <c r="AK142" s="402"/>
      <c r="AL142" s="403"/>
      <c r="AM142" s="668"/>
      <c r="AN142" s="668"/>
      <c r="AO142" s="668"/>
      <c r="AP142" s="668"/>
      <c r="AQ142" s="668"/>
      <c r="AR142" s="668"/>
      <c r="AS142" s="668"/>
      <c r="AT142" s="668"/>
      <c r="AU142" s="668"/>
      <c r="AV142" s="668"/>
      <c r="AW142" s="668"/>
      <c r="AX142" s="668"/>
      <c r="AY142" s="403"/>
      <c r="AZ142" s="404"/>
      <c r="BA142" s="363"/>
      <c r="BB142" s="363"/>
      <c r="BC142" s="363"/>
      <c r="BD142" s="363"/>
      <c r="BE142" s="363"/>
      <c r="BF142" s="363"/>
      <c r="BG142" s="363"/>
      <c r="BH142" s="363"/>
      <c r="BI142" s="363"/>
      <c r="BJ142" s="363"/>
    </row>
    <row r="143" spans="6:62" ht="93" customHeight="1" x14ac:dyDescent="0.3">
      <c r="F143" s="399"/>
      <c r="G143" s="400"/>
      <c r="H143" s="400"/>
      <c r="I143" s="400"/>
      <c r="J143" s="400"/>
      <c r="K143" s="400"/>
      <c r="L143" s="400"/>
      <c r="M143" s="400"/>
      <c r="N143" s="400"/>
      <c r="U143" s="401"/>
      <c r="V143" s="402"/>
      <c r="W143" s="402"/>
      <c r="X143" s="402"/>
      <c r="Y143" s="402"/>
      <c r="Z143" s="402"/>
      <c r="AA143" s="402"/>
      <c r="AB143" s="402"/>
      <c r="AC143" s="402"/>
      <c r="AD143" s="402"/>
      <c r="AE143" s="402"/>
      <c r="AF143" s="402"/>
      <c r="AG143" s="402"/>
      <c r="AH143" s="402"/>
      <c r="AI143" s="402"/>
      <c r="AJ143" s="402"/>
      <c r="AK143" s="402"/>
      <c r="AL143" s="403"/>
      <c r="AM143" s="668"/>
      <c r="AN143" s="668"/>
      <c r="AO143" s="668"/>
      <c r="AP143" s="668"/>
      <c r="AQ143" s="668"/>
      <c r="AR143" s="668"/>
      <c r="AS143" s="668"/>
      <c r="AT143" s="668"/>
      <c r="AU143" s="668"/>
      <c r="AV143" s="668"/>
      <c r="AW143" s="668"/>
      <c r="AX143" s="668"/>
      <c r="AY143" s="403"/>
      <c r="AZ143" s="404"/>
      <c r="BA143" s="363"/>
      <c r="BB143" s="363"/>
      <c r="BC143" s="363"/>
      <c r="BD143" s="363"/>
      <c r="BE143" s="363"/>
      <c r="BF143" s="363"/>
      <c r="BG143" s="363"/>
      <c r="BH143" s="363"/>
      <c r="BI143" s="363"/>
      <c r="BJ143" s="363"/>
    </row>
    <row r="144" spans="6:62" ht="93" customHeight="1" x14ac:dyDescent="0.3">
      <c r="F144" s="399"/>
      <c r="G144" s="400"/>
      <c r="H144" s="400"/>
      <c r="I144" s="400"/>
      <c r="J144" s="400"/>
      <c r="K144" s="400"/>
      <c r="L144" s="400"/>
      <c r="M144" s="400"/>
      <c r="N144" s="400"/>
      <c r="U144" s="401"/>
      <c r="V144" s="402"/>
      <c r="W144" s="402"/>
      <c r="X144" s="402"/>
      <c r="Y144" s="402"/>
      <c r="Z144" s="402"/>
      <c r="AA144" s="402"/>
      <c r="AB144" s="402"/>
      <c r="AC144" s="402"/>
      <c r="AD144" s="402"/>
      <c r="AE144" s="402"/>
      <c r="AF144" s="402"/>
      <c r="AG144" s="402"/>
      <c r="AH144" s="402"/>
      <c r="AI144" s="402"/>
      <c r="AJ144" s="402"/>
      <c r="AK144" s="402"/>
      <c r="AL144" s="403"/>
      <c r="AM144" s="668"/>
      <c r="AN144" s="668"/>
      <c r="AO144" s="668"/>
      <c r="AP144" s="668"/>
      <c r="AQ144" s="668"/>
      <c r="AR144" s="668"/>
      <c r="AS144" s="668"/>
      <c r="AT144" s="668"/>
      <c r="AU144" s="668"/>
      <c r="AV144" s="668"/>
      <c r="AW144" s="668"/>
      <c r="AX144" s="668"/>
      <c r="AY144" s="403"/>
      <c r="AZ144" s="404"/>
      <c r="BA144" s="363"/>
      <c r="BB144" s="363"/>
      <c r="BC144" s="363"/>
      <c r="BD144" s="363"/>
      <c r="BE144" s="363"/>
      <c r="BF144" s="363"/>
      <c r="BG144" s="363"/>
      <c r="BH144" s="363"/>
      <c r="BI144" s="363"/>
      <c r="BJ144" s="363"/>
    </row>
    <row r="145" spans="6:62" ht="93" customHeight="1" x14ac:dyDescent="0.3">
      <c r="F145" s="399"/>
      <c r="G145" s="400"/>
      <c r="H145" s="400"/>
      <c r="I145" s="400"/>
      <c r="J145" s="400"/>
      <c r="K145" s="400"/>
      <c r="L145" s="400"/>
      <c r="M145" s="400"/>
      <c r="N145" s="400"/>
      <c r="U145" s="401"/>
      <c r="V145" s="402"/>
      <c r="W145" s="402"/>
      <c r="X145" s="402"/>
      <c r="Y145" s="402"/>
      <c r="Z145" s="402"/>
      <c r="AA145" s="402"/>
      <c r="AB145" s="402"/>
      <c r="AC145" s="402"/>
      <c r="AD145" s="402"/>
      <c r="AE145" s="402"/>
      <c r="AF145" s="402"/>
      <c r="AG145" s="402"/>
      <c r="AH145" s="402"/>
      <c r="AI145" s="402"/>
      <c r="AJ145" s="402"/>
      <c r="AK145" s="402"/>
      <c r="AL145" s="403"/>
      <c r="AM145" s="668"/>
      <c r="AN145" s="668"/>
      <c r="AO145" s="668"/>
      <c r="AP145" s="668"/>
      <c r="AQ145" s="668"/>
      <c r="AR145" s="668"/>
      <c r="AS145" s="668"/>
      <c r="AT145" s="668"/>
      <c r="AU145" s="668"/>
      <c r="AV145" s="668"/>
      <c r="AW145" s="668"/>
      <c r="AX145" s="668"/>
      <c r="AY145" s="403"/>
      <c r="AZ145" s="404"/>
      <c r="BA145" s="363"/>
      <c r="BB145" s="363"/>
      <c r="BC145" s="363"/>
      <c r="BD145" s="363"/>
      <c r="BE145" s="363"/>
      <c r="BF145" s="363"/>
      <c r="BG145" s="363"/>
      <c r="BH145" s="363"/>
      <c r="BI145" s="363"/>
      <c r="BJ145" s="363"/>
    </row>
    <row r="146" spans="6:62" ht="93" customHeight="1" x14ac:dyDescent="0.3">
      <c r="F146" s="399"/>
      <c r="G146" s="400"/>
      <c r="H146" s="400"/>
      <c r="I146" s="400"/>
      <c r="J146" s="400"/>
      <c r="K146" s="400"/>
      <c r="L146" s="400"/>
      <c r="M146" s="400"/>
      <c r="N146" s="400"/>
      <c r="U146" s="401"/>
      <c r="V146" s="402"/>
      <c r="W146" s="402"/>
      <c r="X146" s="402"/>
      <c r="Y146" s="402"/>
      <c r="Z146" s="402"/>
      <c r="AA146" s="402"/>
      <c r="AB146" s="402"/>
      <c r="AC146" s="402"/>
      <c r="AD146" s="402"/>
      <c r="AE146" s="402"/>
      <c r="AF146" s="402"/>
      <c r="AG146" s="402"/>
      <c r="AH146" s="402"/>
      <c r="AI146" s="402"/>
      <c r="AJ146" s="402"/>
      <c r="AK146" s="402"/>
      <c r="AL146" s="403"/>
      <c r="AM146" s="668"/>
      <c r="AN146" s="668"/>
      <c r="AO146" s="668"/>
      <c r="AP146" s="668"/>
      <c r="AQ146" s="668"/>
      <c r="AR146" s="668"/>
      <c r="AS146" s="668"/>
      <c r="AT146" s="668"/>
      <c r="AU146" s="668"/>
      <c r="AV146" s="668"/>
      <c r="AW146" s="668"/>
      <c r="AX146" s="668"/>
      <c r="AY146" s="403"/>
      <c r="AZ146" s="404"/>
      <c r="BA146" s="363"/>
      <c r="BB146" s="363"/>
      <c r="BC146" s="363"/>
      <c r="BD146" s="363"/>
      <c r="BE146" s="363"/>
      <c r="BF146" s="363"/>
      <c r="BG146" s="363"/>
      <c r="BH146" s="363"/>
      <c r="BI146" s="363"/>
      <c r="BJ146" s="363"/>
    </row>
    <row r="147" spans="6:62" ht="93" customHeight="1" x14ac:dyDescent="0.3">
      <c r="F147" s="399"/>
      <c r="G147" s="400"/>
      <c r="H147" s="400"/>
      <c r="I147" s="400"/>
      <c r="J147" s="400"/>
      <c r="K147" s="400"/>
      <c r="L147" s="400"/>
      <c r="M147" s="400"/>
      <c r="N147" s="400"/>
      <c r="U147" s="401"/>
      <c r="V147" s="402"/>
      <c r="W147" s="402"/>
      <c r="X147" s="402"/>
      <c r="Y147" s="402"/>
      <c r="Z147" s="402"/>
      <c r="AA147" s="402"/>
      <c r="AB147" s="402"/>
      <c r="AC147" s="402"/>
      <c r="AD147" s="402"/>
      <c r="AE147" s="402"/>
      <c r="AF147" s="402"/>
      <c r="AG147" s="402"/>
      <c r="AH147" s="402"/>
      <c r="AI147" s="402"/>
      <c r="AJ147" s="402"/>
      <c r="AK147" s="402"/>
      <c r="AL147" s="403"/>
      <c r="AM147" s="668"/>
      <c r="AN147" s="668"/>
      <c r="AO147" s="668"/>
      <c r="AP147" s="668"/>
      <c r="AQ147" s="668"/>
      <c r="AR147" s="668"/>
      <c r="AS147" s="668"/>
      <c r="AT147" s="668"/>
      <c r="AU147" s="668"/>
      <c r="AV147" s="668"/>
      <c r="AW147" s="668"/>
      <c r="AX147" s="668"/>
      <c r="AY147" s="403"/>
      <c r="AZ147" s="404"/>
      <c r="BA147" s="363"/>
      <c r="BB147" s="363"/>
      <c r="BC147" s="363"/>
      <c r="BD147" s="363"/>
      <c r="BE147" s="363"/>
      <c r="BF147" s="363"/>
      <c r="BG147" s="363"/>
      <c r="BH147" s="363"/>
      <c r="BI147" s="363"/>
      <c r="BJ147" s="363"/>
    </row>
    <row r="148" spans="6:62" ht="93" customHeight="1" x14ac:dyDescent="0.3">
      <c r="F148" s="399"/>
      <c r="G148" s="400"/>
      <c r="H148" s="400"/>
      <c r="I148" s="400"/>
      <c r="J148" s="400"/>
      <c r="K148" s="400"/>
      <c r="L148" s="400"/>
      <c r="M148" s="400"/>
      <c r="N148" s="400"/>
      <c r="U148" s="401"/>
      <c r="V148" s="402"/>
      <c r="W148" s="402"/>
      <c r="X148" s="402"/>
      <c r="Y148" s="402"/>
      <c r="Z148" s="402"/>
      <c r="AA148" s="402"/>
      <c r="AB148" s="402"/>
      <c r="AC148" s="402"/>
      <c r="AD148" s="402"/>
      <c r="AE148" s="402"/>
      <c r="AF148" s="402"/>
      <c r="AG148" s="402"/>
      <c r="AH148" s="402"/>
      <c r="AI148" s="402"/>
      <c r="AJ148" s="402"/>
      <c r="AK148" s="402"/>
      <c r="AL148" s="403"/>
      <c r="AM148" s="668"/>
      <c r="AN148" s="668"/>
      <c r="AO148" s="668"/>
      <c r="AP148" s="668"/>
      <c r="AQ148" s="668"/>
      <c r="AR148" s="668"/>
      <c r="AS148" s="668"/>
      <c r="AT148" s="668"/>
      <c r="AU148" s="668"/>
      <c r="AV148" s="668"/>
      <c r="AW148" s="668"/>
      <c r="AX148" s="668"/>
      <c r="AY148" s="403"/>
      <c r="AZ148" s="404"/>
      <c r="BA148" s="363"/>
      <c r="BB148" s="363"/>
      <c r="BC148" s="363"/>
      <c r="BD148" s="363"/>
      <c r="BE148" s="363"/>
      <c r="BF148" s="363"/>
      <c r="BG148" s="363"/>
      <c r="BH148" s="363"/>
      <c r="BI148" s="363"/>
      <c r="BJ148" s="363"/>
    </row>
    <row r="149" spans="6:62" ht="93" customHeight="1" x14ac:dyDescent="0.3">
      <c r="F149" s="399"/>
      <c r="G149" s="400"/>
      <c r="H149" s="400"/>
      <c r="I149" s="400"/>
      <c r="J149" s="400"/>
      <c r="K149" s="400"/>
      <c r="L149" s="400"/>
      <c r="M149" s="400"/>
      <c r="N149" s="400"/>
      <c r="U149" s="401"/>
      <c r="V149" s="402"/>
      <c r="W149" s="402"/>
      <c r="X149" s="402"/>
      <c r="Y149" s="402"/>
      <c r="Z149" s="402"/>
      <c r="AA149" s="402"/>
      <c r="AB149" s="402"/>
      <c r="AC149" s="402"/>
      <c r="AD149" s="402"/>
      <c r="AE149" s="402"/>
      <c r="AF149" s="402"/>
      <c r="AG149" s="402"/>
      <c r="AH149" s="402"/>
      <c r="AI149" s="402"/>
      <c r="AJ149" s="402"/>
      <c r="AK149" s="402"/>
      <c r="AL149" s="403"/>
      <c r="AM149" s="668"/>
      <c r="AN149" s="668"/>
      <c r="AO149" s="668"/>
      <c r="AP149" s="668"/>
      <c r="AQ149" s="668"/>
      <c r="AR149" s="668"/>
      <c r="AS149" s="668"/>
      <c r="AT149" s="668"/>
      <c r="AU149" s="668"/>
      <c r="AV149" s="668"/>
      <c r="AW149" s="668"/>
      <c r="AX149" s="668"/>
      <c r="AY149" s="403"/>
      <c r="AZ149" s="404"/>
      <c r="BA149" s="363"/>
      <c r="BB149" s="363"/>
      <c r="BC149" s="363"/>
      <c r="BD149" s="363"/>
      <c r="BE149" s="363"/>
      <c r="BF149" s="363"/>
      <c r="BG149" s="363"/>
      <c r="BH149" s="363"/>
      <c r="BI149" s="363"/>
      <c r="BJ149" s="363"/>
    </row>
    <row r="150" spans="6:62" ht="93" customHeight="1" x14ac:dyDescent="0.3">
      <c r="F150" s="399"/>
      <c r="G150" s="400"/>
      <c r="H150" s="400"/>
      <c r="I150" s="400"/>
      <c r="J150" s="400"/>
      <c r="K150" s="400"/>
      <c r="L150" s="400"/>
      <c r="M150" s="400"/>
      <c r="N150" s="400"/>
      <c r="U150" s="401"/>
      <c r="V150" s="402"/>
      <c r="W150" s="402"/>
      <c r="X150" s="402"/>
      <c r="Y150" s="402"/>
      <c r="Z150" s="402"/>
      <c r="AA150" s="402"/>
      <c r="AB150" s="402"/>
      <c r="AC150" s="402"/>
      <c r="AD150" s="402"/>
      <c r="AE150" s="402"/>
      <c r="AF150" s="402"/>
      <c r="AG150" s="402"/>
      <c r="AH150" s="402"/>
      <c r="AI150" s="402"/>
      <c r="AJ150" s="402"/>
      <c r="AK150" s="402"/>
      <c r="AL150" s="403"/>
      <c r="AM150" s="668"/>
      <c r="AN150" s="668"/>
      <c r="AO150" s="668"/>
      <c r="AP150" s="668"/>
      <c r="AQ150" s="668"/>
      <c r="AR150" s="668"/>
      <c r="AS150" s="668"/>
      <c r="AT150" s="668"/>
      <c r="AU150" s="668"/>
      <c r="AV150" s="668"/>
      <c r="AW150" s="668"/>
      <c r="AX150" s="668"/>
      <c r="AY150" s="403"/>
      <c r="AZ150" s="404"/>
      <c r="BA150" s="363"/>
      <c r="BB150" s="363"/>
      <c r="BC150" s="363"/>
      <c r="BD150" s="363"/>
      <c r="BE150" s="363"/>
      <c r="BF150" s="363"/>
      <c r="BG150" s="363"/>
      <c r="BH150" s="363"/>
      <c r="BI150" s="363"/>
      <c r="BJ150" s="363"/>
    </row>
    <row r="151" spans="6:62" ht="93" customHeight="1" x14ac:dyDescent="0.3">
      <c r="F151" s="399"/>
      <c r="G151" s="400"/>
      <c r="H151" s="400"/>
      <c r="I151" s="400"/>
      <c r="J151" s="400"/>
      <c r="K151" s="400"/>
      <c r="L151" s="400"/>
      <c r="M151" s="400"/>
      <c r="N151" s="400"/>
      <c r="U151" s="401"/>
      <c r="V151" s="402"/>
      <c r="W151" s="402"/>
      <c r="X151" s="402"/>
      <c r="Y151" s="402"/>
      <c r="Z151" s="402"/>
      <c r="AA151" s="402"/>
      <c r="AB151" s="402"/>
      <c r="AC151" s="402"/>
      <c r="AD151" s="402"/>
      <c r="AE151" s="402"/>
      <c r="AF151" s="402"/>
      <c r="AG151" s="402"/>
      <c r="AH151" s="402"/>
      <c r="AI151" s="402"/>
      <c r="AJ151" s="402"/>
      <c r="AK151" s="402"/>
      <c r="AL151" s="403"/>
      <c r="AM151" s="668"/>
      <c r="AN151" s="668"/>
      <c r="AO151" s="668"/>
      <c r="AP151" s="668"/>
      <c r="AQ151" s="668"/>
      <c r="AR151" s="668"/>
      <c r="AS151" s="668"/>
      <c r="AT151" s="668"/>
      <c r="AU151" s="668"/>
      <c r="AV151" s="668"/>
      <c r="AW151" s="668"/>
      <c r="AX151" s="668"/>
      <c r="AY151" s="403"/>
      <c r="AZ151" s="404"/>
      <c r="BA151" s="363"/>
      <c r="BB151" s="363"/>
      <c r="BC151" s="363"/>
      <c r="BD151" s="363"/>
      <c r="BE151" s="363"/>
      <c r="BF151" s="363"/>
      <c r="BG151" s="363"/>
      <c r="BH151" s="363"/>
      <c r="BI151" s="363"/>
      <c r="BJ151" s="363"/>
    </row>
    <row r="152" spans="6:62" ht="93" customHeight="1" x14ac:dyDescent="0.3">
      <c r="F152" s="399"/>
      <c r="G152" s="400"/>
      <c r="H152" s="400"/>
      <c r="I152" s="400"/>
      <c r="J152" s="400"/>
      <c r="K152" s="400"/>
      <c r="L152" s="400"/>
      <c r="M152" s="400"/>
      <c r="N152" s="400"/>
      <c r="U152" s="401"/>
      <c r="V152" s="402"/>
      <c r="W152" s="402"/>
      <c r="X152" s="402"/>
      <c r="Y152" s="402"/>
      <c r="Z152" s="402"/>
      <c r="AA152" s="402"/>
      <c r="AB152" s="402"/>
      <c r="AC152" s="402"/>
      <c r="AD152" s="402"/>
      <c r="AE152" s="402"/>
      <c r="AF152" s="402"/>
      <c r="AG152" s="402"/>
      <c r="AH152" s="402"/>
      <c r="AI152" s="402"/>
      <c r="AJ152" s="402"/>
      <c r="AK152" s="402"/>
      <c r="AL152" s="403"/>
      <c r="AM152" s="668"/>
      <c r="AN152" s="668"/>
      <c r="AO152" s="668"/>
      <c r="AP152" s="668"/>
      <c r="AQ152" s="668"/>
      <c r="AR152" s="668"/>
      <c r="AS152" s="668"/>
      <c r="AT152" s="668"/>
      <c r="AU152" s="668"/>
      <c r="AV152" s="668"/>
      <c r="AW152" s="668"/>
      <c r="AX152" s="668"/>
      <c r="AY152" s="403"/>
      <c r="AZ152" s="404"/>
      <c r="BA152" s="363"/>
      <c r="BB152" s="363"/>
      <c r="BC152" s="363"/>
      <c r="BD152" s="363"/>
      <c r="BE152" s="363"/>
      <c r="BF152" s="363"/>
      <c r="BG152" s="363"/>
      <c r="BH152" s="363"/>
      <c r="BI152" s="363"/>
      <c r="BJ152" s="363"/>
    </row>
    <row r="153" spans="6:62" ht="93" customHeight="1" x14ac:dyDescent="0.3">
      <c r="F153" s="399"/>
      <c r="G153" s="400"/>
      <c r="H153" s="400"/>
      <c r="I153" s="400"/>
      <c r="J153" s="400"/>
      <c r="K153" s="400"/>
      <c r="L153" s="400"/>
      <c r="M153" s="400"/>
      <c r="N153" s="400"/>
      <c r="U153" s="401"/>
      <c r="V153" s="402"/>
      <c r="W153" s="402"/>
      <c r="X153" s="402"/>
      <c r="Y153" s="402"/>
      <c r="Z153" s="402"/>
      <c r="AA153" s="402"/>
      <c r="AB153" s="402"/>
      <c r="AC153" s="402"/>
      <c r="AD153" s="402"/>
      <c r="AE153" s="402"/>
      <c r="AF153" s="402"/>
      <c r="AG153" s="402"/>
      <c r="AH153" s="402"/>
      <c r="AI153" s="402"/>
      <c r="AJ153" s="402"/>
      <c r="AK153" s="402"/>
      <c r="AL153" s="403"/>
      <c r="AM153" s="668"/>
      <c r="AN153" s="668"/>
      <c r="AO153" s="668"/>
      <c r="AP153" s="668"/>
      <c r="AQ153" s="668"/>
      <c r="AR153" s="668"/>
      <c r="AS153" s="668"/>
      <c r="AT153" s="668"/>
      <c r="AU153" s="668"/>
      <c r="AV153" s="668"/>
      <c r="AW153" s="668"/>
      <c r="AX153" s="668"/>
      <c r="AY153" s="403"/>
      <c r="AZ153" s="404"/>
      <c r="BA153" s="363"/>
      <c r="BB153" s="363"/>
      <c r="BC153" s="363"/>
      <c r="BD153" s="363"/>
      <c r="BE153" s="363"/>
      <c r="BF153" s="363"/>
      <c r="BG153" s="363"/>
      <c r="BH153" s="363"/>
      <c r="BI153" s="363"/>
      <c r="BJ153" s="363"/>
    </row>
    <row r="154" spans="6:62" ht="93" customHeight="1" x14ac:dyDescent="0.3">
      <c r="F154" s="399"/>
      <c r="G154" s="400"/>
      <c r="H154" s="400"/>
      <c r="I154" s="400"/>
      <c r="J154" s="400"/>
      <c r="K154" s="400"/>
      <c r="L154" s="400"/>
      <c r="M154" s="400"/>
      <c r="N154" s="400"/>
      <c r="U154" s="401"/>
      <c r="V154" s="402"/>
      <c r="W154" s="402"/>
      <c r="X154" s="402"/>
      <c r="Y154" s="402"/>
      <c r="Z154" s="402"/>
      <c r="AA154" s="402"/>
      <c r="AB154" s="402"/>
      <c r="AC154" s="402"/>
      <c r="AD154" s="402"/>
      <c r="AE154" s="402"/>
      <c r="AF154" s="402"/>
      <c r="AG154" s="402"/>
      <c r="AH154" s="402"/>
      <c r="AI154" s="402"/>
      <c r="AJ154" s="402"/>
      <c r="AK154" s="402"/>
      <c r="AL154" s="403"/>
      <c r="AM154" s="668"/>
      <c r="AN154" s="668"/>
      <c r="AO154" s="668"/>
      <c r="AP154" s="668"/>
      <c r="AQ154" s="668"/>
      <c r="AR154" s="668"/>
      <c r="AS154" s="668"/>
      <c r="AT154" s="668"/>
      <c r="AU154" s="668"/>
      <c r="AV154" s="668"/>
      <c r="AW154" s="668"/>
      <c r="AX154" s="668"/>
      <c r="AY154" s="403"/>
      <c r="AZ154" s="404"/>
      <c r="BA154" s="363"/>
      <c r="BB154" s="363"/>
      <c r="BC154" s="363"/>
      <c r="BD154" s="363"/>
      <c r="BE154" s="363"/>
      <c r="BF154" s="363"/>
      <c r="BG154" s="363"/>
      <c r="BH154" s="363"/>
      <c r="BI154" s="363"/>
      <c r="BJ154" s="363"/>
    </row>
    <row r="155" spans="6:62" ht="93" customHeight="1" x14ac:dyDescent="0.3">
      <c r="F155" s="399"/>
      <c r="G155" s="400"/>
      <c r="H155" s="400"/>
      <c r="I155" s="400"/>
      <c r="J155" s="400"/>
      <c r="K155" s="400"/>
      <c r="L155" s="400"/>
      <c r="M155" s="400"/>
      <c r="N155" s="400"/>
      <c r="U155" s="401"/>
      <c r="V155" s="402"/>
      <c r="W155" s="402"/>
      <c r="X155" s="402"/>
      <c r="Y155" s="402"/>
      <c r="Z155" s="402"/>
      <c r="AA155" s="402"/>
      <c r="AB155" s="402"/>
      <c r="AC155" s="402"/>
      <c r="AD155" s="402"/>
      <c r="AE155" s="402"/>
      <c r="AF155" s="402"/>
      <c r="AG155" s="402"/>
      <c r="AH155" s="402"/>
      <c r="AI155" s="402"/>
      <c r="AJ155" s="402"/>
      <c r="AK155" s="402"/>
      <c r="AL155" s="403"/>
      <c r="AM155" s="668"/>
      <c r="AN155" s="668"/>
      <c r="AO155" s="668"/>
      <c r="AP155" s="668"/>
      <c r="AQ155" s="668"/>
      <c r="AR155" s="668"/>
      <c r="AS155" s="668"/>
      <c r="AT155" s="668"/>
      <c r="AU155" s="668"/>
      <c r="AV155" s="668"/>
      <c r="AW155" s="668"/>
      <c r="AX155" s="668"/>
      <c r="AY155" s="403"/>
      <c r="AZ155" s="404"/>
      <c r="BA155" s="363"/>
      <c r="BB155" s="363"/>
      <c r="BC155" s="363"/>
      <c r="BD155" s="363"/>
      <c r="BE155" s="363"/>
      <c r="BF155" s="363"/>
      <c r="BG155" s="363"/>
      <c r="BH155" s="363"/>
      <c r="BI155" s="363"/>
      <c r="BJ155" s="363"/>
    </row>
    <row r="156" spans="6:62" ht="93" customHeight="1" x14ac:dyDescent="0.3">
      <c r="F156" s="399"/>
      <c r="G156" s="400"/>
      <c r="H156" s="400"/>
      <c r="I156" s="400"/>
      <c r="J156" s="400"/>
      <c r="K156" s="400"/>
      <c r="L156" s="400"/>
      <c r="M156" s="400"/>
      <c r="N156" s="400"/>
      <c r="U156" s="401"/>
      <c r="V156" s="402"/>
      <c r="W156" s="402"/>
      <c r="X156" s="402"/>
      <c r="Y156" s="402"/>
      <c r="Z156" s="402"/>
      <c r="AA156" s="402"/>
      <c r="AB156" s="402"/>
      <c r="AC156" s="402"/>
      <c r="AD156" s="402"/>
      <c r="AE156" s="402"/>
      <c r="AF156" s="402"/>
      <c r="AG156" s="402"/>
      <c r="AH156" s="402"/>
      <c r="AI156" s="402"/>
      <c r="AJ156" s="402"/>
      <c r="AK156" s="402"/>
      <c r="AL156" s="403"/>
      <c r="AM156" s="668"/>
      <c r="AN156" s="668"/>
      <c r="AO156" s="668"/>
      <c r="AP156" s="668"/>
      <c r="AQ156" s="668"/>
      <c r="AR156" s="668"/>
      <c r="AS156" s="668"/>
      <c r="AT156" s="668"/>
      <c r="AU156" s="668"/>
      <c r="AV156" s="668"/>
      <c r="AW156" s="668"/>
      <c r="AX156" s="668"/>
      <c r="AY156" s="403"/>
      <c r="AZ156" s="404"/>
      <c r="BA156" s="363"/>
      <c r="BB156" s="363"/>
      <c r="BC156" s="363"/>
      <c r="BD156" s="363"/>
      <c r="BE156" s="363"/>
      <c r="BF156" s="363"/>
      <c r="BG156" s="363"/>
      <c r="BH156" s="363"/>
      <c r="BI156" s="363"/>
      <c r="BJ156" s="363"/>
    </row>
    <row r="157" spans="6:62" ht="93" customHeight="1" x14ac:dyDescent="0.3">
      <c r="F157" s="399"/>
      <c r="G157" s="400"/>
      <c r="H157" s="400"/>
      <c r="I157" s="400"/>
      <c r="J157" s="400"/>
      <c r="K157" s="400"/>
      <c r="L157" s="400"/>
      <c r="M157" s="400"/>
      <c r="N157" s="400"/>
      <c r="U157" s="401"/>
      <c r="V157" s="402"/>
      <c r="W157" s="402"/>
      <c r="X157" s="402"/>
      <c r="Y157" s="402"/>
      <c r="Z157" s="402"/>
      <c r="AA157" s="402"/>
      <c r="AB157" s="402"/>
      <c r="AC157" s="402"/>
      <c r="AD157" s="402"/>
      <c r="AE157" s="402"/>
      <c r="AF157" s="402"/>
      <c r="AG157" s="402"/>
      <c r="AH157" s="402"/>
      <c r="AI157" s="402"/>
      <c r="AJ157" s="402"/>
      <c r="AK157" s="402"/>
      <c r="AL157" s="403"/>
      <c r="AM157" s="668"/>
      <c r="AN157" s="668"/>
      <c r="AO157" s="668"/>
      <c r="AP157" s="668"/>
      <c r="AQ157" s="668"/>
      <c r="AR157" s="668"/>
      <c r="AS157" s="668"/>
      <c r="AT157" s="668"/>
      <c r="AU157" s="668"/>
      <c r="AV157" s="668"/>
      <c r="AW157" s="668"/>
      <c r="AX157" s="668"/>
      <c r="AY157" s="403"/>
      <c r="AZ157" s="404"/>
      <c r="BA157" s="363"/>
      <c r="BB157" s="363"/>
      <c r="BC157" s="363"/>
      <c r="BD157" s="363"/>
      <c r="BE157" s="363"/>
      <c r="BF157" s="363"/>
      <c r="BG157" s="363"/>
      <c r="BH157" s="363"/>
      <c r="BI157" s="363"/>
      <c r="BJ157" s="363"/>
    </row>
    <row r="158" spans="6:62" ht="93" customHeight="1" x14ac:dyDescent="0.3">
      <c r="F158" s="399"/>
      <c r="G158" s="400"/>
      <c r="H158" s="400"/>
      <c r="I158" s="400"/>
      <c r="J158" s="400"/>
      <c r="K158" s="400"/>
      <c r="L158" s="400"/>
      <c r="M158" s="400"/>
      <c r="N158" s="400"/>
      <c r="U158" s="401"/>
      <c r="V158" s="402"/>
      <c r="W158" s="402"/>
      <c r="X158" s="402"/>
      <c r="Y158" s="402"/>
      <c r="Z158" s="402"/>
      <c r="AA158" s="402"/>
      <c r="AB158" s="402"/>
      <c r="AC158" s="402"/>
      <c r="AD158" s="402"/>
      <c r="AE158" s="402"/>
      <c r="AF158" s="402"/>
      <c r="AG158" s="402"/>
      <c r="AH158" s="402"/>
      <c r="AI158" s="402"/>
      <c r="AJ158" s="402"/>
      <c r="AK158" s="402"/>
      <c r="AL158" s="403"/>
      <c r="AM158" s="668"/>
      <c r="AN158" s="668"/>
      <c r="AO158" s="668"/>
      <c r="AP158" s="668"/>
      <c r="AQ158" s="668"/>
      <c r="AR158" s="668"/>
      <c r="AS158" s="668"/>
      <c r="AT158" s="668"/>
      <c r="AU158" s="668"/>
      <c r="AV158" s="668"/>
      <c r="AW158" s="668"/>
      <c r="AX158" s="668"/>
      <c r="AY158" s="403"/>
      <c r="AZ158" s="404"/>
      <c r="BA158" s="363"/>
      <c r="BB158" s="363"/>
      <c r="BC158" s="363"/>
      <c r="BD158" s="363"/>
      <c r="BE158" s="363"/>
      <c r="BF158" s="363"/>
      <c r="BG158" s="363"/>
      <c r="BH158" s="363"/>
      <c r="BI158" s="363"/>
      <c r="BJ158" s="363"/>
    </row>
    <row r="159" spans="6:62" ht="93" customHeight="1" x14ac:dyDescent="0.3">
      <c r="F159" s="399"/>
      <c r="G159" s="400"/>
      <c r="H159" s="400"/>
      <c r="I159" s="400"/>
      <c r="J159" s="400"/>
      <c r="K159" s="400"/>
      <c r="L159" s="400"/>
      <c r="M159" s="400"/>
      <c r="N159" s="400"/>
      <c r="U159" s="401"/>
      <c r="V159" s="402"/>
      <c r="W159" s="402"/>
      <c r="X159" s="402"/>
      <c r="Y159" s="402"/>
      <c r="Z159" s="402"/>
      <c r="AA159" s="402"/>
      <c r="AB159" s="402"/>
      <c r="AC159" s="402"/>
      <c r="AD159" s="402"/>
      <c r="AE159" s="402"/>
      <c r="AF159" s="402"/>
      <c r="AG159" s="402"/>
      <c r="AH159" s="402"/>
      <c r="AI159" s="402"/>
      <c r="AJ159" s="402"/>
      <c r="AK159" s="402"/>
      <c r="AL159" s="403"/>
      <c r="AM159" s="668"/>
      <c r="AN159" s="668"/>
      <c r="AO159" s="668"/>
      <c r="AP159" s="668"/>
      <c r="AQ159" s="668"/>
      <c r="AR159" s="668"/>
      <c r="AS159" s="668"/>
      <c r="AT159" s="668"/>
      <c r="AU159" s="668"/>
      <c r="AV159" s="668"/>
      <c r="AW159" s="668"/>
      <c r="AX159" s="668"/>
      <c r="AY159" s="403"/>
      <c r="AZ159" s="404"/>
      <c r="BA159" s="363"/>
      <c r="BB159" s="363"/>
      <c r="BC159" s="363"/>
      <c r="BD159" s="363"/>
      <c r="BE159" s="363"/>
      <c r="BF159" s="363"/>
      <c r="BG159" s="363"/>
      <c r="BH159" s="363"/>
      <c r="BI159" s="363"/>
      <c r="BJ159" s="363"/>
    </row>
    <row r="160" spans="6:62" ht="93" customHeight="1" x14ac:dyDescent="0.3">
      <c r="F160" s="399"/>
      <c r="G160" s="400"/>
      <c r="H160" s="400"/>
      <c r="I160" s="400"/>
      <c r="J160" s="400"/>
      <c r="K160" s="400"/>
      <c r="L160" s="400"/>
      <c r="M160" s="400"/>
      <c r="N160" s="400"/>
      <c r="U160" s="401"/>
      <c r="V160" s="402"/>
      <c r="W160" s="402"/>
      <c r="X160" s="402"/>
      <c r="Y160" s="402"/>
      <c r="Z160" s="402"/>
      <c r="AA160" s="402"/>
      <c r="AB160" s="402"/>
      <c r="AC160" s="402"/>
      <c r="AD160" s="402"/>
      <c r="AE160" s="402"/>
      <c r="AF160" s="402"/>
      <c r="AG160" s="402"/>
      <c r="AH160" s="402"/>
      <c r="AI160" s="402"/>
      <c r="AJ160" s="402"/>
      <c r="AK160" s="402"/>
      <c r="AL160" s="403"/>
      <c r="AM160" s="668"/>
      <c r="AN160" s="668"/>
      <c r="AO160" s="668"/>
      <c r="AP160" s="668"/>
      <c r="AQ160" s="668"/>
      <c r="AR160" s="668"/>
      <c r="AS160" s="668"/>
      <c r="AT160" s="668"/>
      <c r="AU160" s="668"/>
      <c r="AV160" s="668"/>
      <c r="AW160" s="668"/>
      <c r="AX160" s="668"/>
      <c r="AY160" s="403"/>
      <c r="AZ160" s="404"/>
      <c r="BA160" s="363"/>
      <c r="BB160" s="363"/>
      <c r="BC160" s="363"/>
      <c r="BD160" s="363"/>
      <c r="BE160" s="363"/>
      <c r="BF160" s="363"/>
      <c r="BG160" s="363"/>
      <c r="BH160" s="363"/>
      <c r="BI160" s="363"/>
      <c r="BJ160" s="363"/>
    </row>
    <row r="161" spans="6:62" ht="93" customHeight="1" x14ac:dyDescent="0.3">
      <c r="F161" s="399"/>
      <c r="G161" s="400"/>
      <c r="H161" s="400"/>
      <c r="I161" s="400"/>
      <c r="J161" s="400"/>
      <c r="K161" s="400"/>
      <c r="L161" s="400"/>
      <c r="M161" s="400"/>
      <c r="N161" s="400"/>
      <c r="U161" s="401"/>
      <c r="V161" s="402"/>
      <c r="W161" s="402"/>
      <c r="X161" s="402"/>
      <c r="Y161" s="402"/>
      <c r="Z161" s="402"/>
      <c r="AA161" s="402"/>
      <c r="AB161" s="402"/>
      <c r="AC161" s="402"/>
      <c r="AD161" s="402"/>
      <c r="AE161" s="402"/>
      <c r="AF161" s="402"/>
      <c r="AG161" s="402"/>
      <c r="AH161" s="402"/>
      <c r="AI161" s="402"/>
      <c r="AJ161" s="402"/>
      <c r="AK161" s="402"/>
      <c r="AL161" s="403"/>
      <c r="AM161" s="668"/>
      <c r="AN161" s="668"/>
      <c r="AO161" s="668"/>
      <c r="AP161" s="668"/>
      <c r="AQ161" s="668"/>
      <c r="AR161" s="668"/>
      <c r="AS161" s="668"/>
      <c r="AT161" s="668"/>
      <c r="AU161" s="668"/>
      <c r="AV161" s="668"/>
      <c r="AW161" s="668"/>
      <c r="AX161" s="668"/>
      <c r="AY161" s="403"/>
      <c r="AZ161" s="404"/>
      <c r="BA161" s="363"/>
      <c r="BB161" s="363"/>
      <c r="BC161" s="363"/>
      <c r="BD161" s="363"/>
      <c r="BE161" s="363"/>
      <c r="BF161" s="363"/>
      <c r="BG161" s="363"/>
      <c r="BH161" s="363"/>
      <c r="BI161" s="363"/>
      <c r="BJ161" s="363"/>
    </row>
    <row r="162" spans="6:62" ht="93" customHeight="1" x14ac:dyDescent="0.3">
      <c r="F162" s="399"/>
      <c r="G162" s="400"/>
      <c r="H162" s="400"/>
      <c r="I162" s="400"/>
      <c r="J162" s="400"/>
      <c r="K162" s="400"/>
      <c r="L162" s="400"/>
      <c r="M162" s="400"/>
      <c r="N162" s="400"/>
      <c r="U162" s="401"/>
      <c r="V162" s="402"/>
      <c r="W162" s="402"/>
      <c r="X162" s="402"/>
      <c r="Y162" s="402"/>
      <c r="Z162" s="402"/>
      <c r="AA162" s="402"/>
      <c r="AB162" s="402"/>
      <c r="AC162" s="402"/>
      <c r="AD162" s="402"/>
      <c r="AE162" s="402"/>
      <c r="AF162" s="402"/>
      <c r="AG162" s="402"/>
      <c r="AH162" s="402"/>
      <c r="AI162" s="402"/>
      <c r="AJ162" s="402"/>
      <c r="AK162" s="402"/>
      <c r="AL162" s="403"/>
      <c r="AM162" s="668"/>
      <c r="AN162" s="668"/>
      <c r="AO162" s="668"/>
      <c r="AP162" s="668"/>
      <c r="AQ162" s="668"/>
      <c r="AR162" s="668"/>
      <c r="AS162" s="668"/>
      <c r="AT162" s="668"/>
      <c r="AU162" s="668"/>
      <c r="AV162" s="668"/>
      <c r="AW162" s="668"/>
      <c r="AX162" s="668"/>
      <c r="AY162" s="403"/>
      <c r="AZ162" s="404"/>
      <c r="BA162" s="363"/>
      <c r="BB162" s="363"/>
      <c r="BC162" s="363"/>
      <c r="BD162" s="363"/>
      <c r="BE162" s="363"/>
      <c r="BF162" s="363"/>
      <c r="BG162" s="363"/>
      <c r="BH162" s="363"/>
      <c r="BI162" s="363"/>
      <c r="BJ162" s="363"/>
    </row>
    <row r="163" spans="6:62" ht="93" customHeight="1" x14ac:dyDescent="0.3">
      <c r="F163" s="399"/>
      <c r="G163" s="400"/>
      <c r="H163" s="400"/>
      <c r="I163" s="400"/>
      <c r="J163" s="400"/>
      <c r="K163" s="400"/>
      <c r="L163" s="400"/>
      <c r="M163" s="400"/>
      <c r="N163" s="400"/>
      <c r="U163" s="401"/>
      <c r="V163" s="402"/>
      <c r="W163" s="402"/>
      <c r="X163" s="402"/>
      <c r="Y163" s="402"/>
      <c r="Z163" s="402"/>
      <c r="AA163" s="402"/>
      <c r="AB163" s="402"/>
      <c r="AC163" s="402"/>
      <c r="AD163" s="402"/>
      <c r="AE163" s="402"/>
      <c r="AF163" s="402"/>
      <c r="AG163" s="402"/>
      <c r="AH163" s="402"/>
      <c r="AI163" s="402"/>
      <c r="AJ163" s="402"/>
      <c r="AK163" s="402"/>
      <c r="AL163" s="403"/>
      <c r="AM163" s="668"/>
      <c r="AN163" s="668"/>
      <c r="AO163" s="668"/>
      <c r="AP163" s="668"/>
      <c r="AQ163" s="668"/>
      <c r="AR163" s="668"/>
      <c r="AS163" s="668"/>
      <c r="AT163" s="668"/>
      <c r="AU163" s="668"/>
      <c r="AV163" s="668"/>
      <c r="AW163" s="668"/>
      <c r="AX163" s="668"/>
      <c r="AY163" s="403"/>
      <c r="AZ163" s="404"/>
      <c r="BA163" s="363"/>
      <c r="BB163" s="363"/>
      <c r="BC163" s="363"/>
      <c r="BD163" s="363"/>
      <c r="BE163" s="363"/>
      <c r="BF163" s="363"/>
      <c r="BG163" s="363"/>
      <c r="BH163" s="363"/>
      <c r="BI163" s="363"/>
      <c r="BJ163" s="363"/>
    </row>
    <row r="164" spans="6:62" ht="93" customHeight="1" x14ac:dyDescent="0.3">
      <c r="F164" s="399"/>
      <c r="G164" s="400"/>
      <c r="H164" s="400"/>
      <c r="I164" s="400"/>
      <c r="J164" s="400"/>
      <c r="K164" s="400"/>
      <c r="L164" s="400"/>
      <c r="M164" s="400"/>
      <c r="N164" s="400"/>
      <c r="U164" s="401"/>
      <c r="V164" s="402"/>
      <c r="W164" s="402"/>
      <c r="X164" s="402"/>
      <c r="Y164" s="402"/>
      <c r="Z164" s="402"/>
      <c r="AA164" s="402"/>
      <c r="AB164" s="402"/>
      <c r="AC164" s="402"/>
      <c r="AD164" s="402"/>
      <c r="AE164" s="402"/>
      <c r="AF164" s="402"/>
      <c r="AG164" s="402"/>
      <c r="AH164" s="402"/>
      <c r="AI164" s="402"/>
      <c r="AJ164" s="402"/>
      <c r="AK164" s="402"/>
      <c r="AL164" s="403"/>
      <c r="AM164" s="668"/>
      <c r="AN164" s="668"/>
      <c r="AO164" s="668"/>
      <c r="AP164" s="668"/>
      <c r="AQ164" s="668"/>
      <c r="AR164" s="668"/>
      <c r="AS164" s="668"/>
      <c r="AT164" s="668"/>
      <c r="AU164" s="668"/>
      <c r="AV164" s="668"/>
      <c r="AW164" s="668"/>
      <c r="AX164" s="668"/>
      <c r="AY164" s="403"/>
      <c r="AZ164" s="404"/>
      <c r="BA164" s="363"/>
      <c r="BB164" s="363"/>
      <c r="BC164" s="363"/>
      <c r="BD164" s="363"/>
      <c r="BE164" s="363"/>
      <c r="BF164" s="363"/>
      <c r="BG164" s="363"/>
      <c r="BH164" s="363"/>
      <c r="BI164" s="363"/>
      <c r="BJ164" s="363"/>
    </row>
    <row r="165" spans="6:62" ht="93" customHeight="1" x14ac:dyDescent="0.3">
      <c r="F165" s="399"/>
      <c r="G165" s="400"/>
      <c r="H165" s="400"/>
      <c r="I165" s="400"/>
      <c r="J165" s="400"/>
      <c r="K165" s="400"/>
      <c r="L165" s="400"/>
      <c r="M165" s="400"/>
      <c r="N165" s="400"/>
      <c r="U165" s="401"/>
      <c r="V165" s="402"/>
      <c r="W165" s="402"/>
      <c r="X165" s="402"/>
      <c r="Y165" s="402"/>
      <c r="Z165" s="402"/>
      <c r="AA165" s="402"/>
      <c r="AB165" s="402"/>
      <c r="AC165" s="402"/>
      <c r="AD165" s="402"/>
      <c r="AE165" s="402"/>
      <c r="AF165" s="402"/>
      <c r="AG165" s="402"/>
      <c r="AH165" s="402"/>
      <c r="AI165" s="402"/>
      <c r="AJ165" s="402"/>
      <c r="AK165" s="402"/>
      <c r="AL165" s="403"/>
      <c r="AM165" s="668"/>
      <c r="AN165" s="668"/>
      <c r="AO165" s="668"/>
      <c r="AP165" s="668"/>
      <c r="AQ165" s="668"/>
      <c r="AR165" s="668"/>
      <c r="AS165" s="668"/>
      <c r="AT165" s="668"/>
      <c r="AU165" s="668"/>
      <c r="AV165" s="668"/>
      <c r="AW165" s="668"/>
      <c r="AX165" s="668"/>
      <c r="AY165" s="403"/>
      <c r="AZ165" s="404"/>
      <c r="BA165" s="363"/>
      <c r="BB165" s="363"/>
      <c r="BC165" s="363"/>
      <c r="BD165" s="363"/>
      <c r="BE165" s="363"/>
      <c r="BF165" s="363"/>
      <c r="BG165" s="363"/>
      <c r="BH165" s="363"/>
      <c r="BI165" s="363"/>
      <c r="BJ165" s="363"/>
    </row>
    <row r="166" spans="6:62" ht="93" customHeight="1" x14ac:dyDescent="0.3">
      <c r="F166" s="399"/>
      <c r="G166" s="400"/>
      <c r="H166" s="400"/>
      <c r="I166" s="400"/>
      <c r="J166" s="400"/>
      <c r="K166" s="400"/>
      <c r="L166" s="400"/>
      <c r="M166" s="400"/>
      <c r="N166" s="400"/>
      <c r="U166" s="401"/>
      <c r="V166" s="402"/>
      <c r="W166" s="402"/>
      <c r="X166" s="402"/>
      <c r="Y166" s="402"/>
      <c r="Z166" s="402"/>
      <c r="AA166" s="402"/>
      <c r="AB166" s="402"/>
      <c r="AC166" s="402"/>
      <c r="AD166" s="402"/>
      <c r="AE166" s="402"/>
      <c r="AF166" s="402"/>
      <c r="AG166" s="402"/>
      <c r="AH166" s="402"/>
      <c r="AI166" s="402"/>
      <c r="AJ166" s="402"/>
      <c r="AK166" s="402"/>
      <c r="AL166" s="403"/>
      <c r="AM166" s="668"/>
      <c r="AN166" s="668"/>
      <c r="AO166" s="668"/>
      <c r="AP166" s="668"/>
      <c r="AQ166" s="668"/>
      <c r="AR166" s="668"/>
      <c r="AS166" s="668"/>
      <c r="AT166" s="668"/>
      <c r="AU166" s="668"/>
      <c r="AV166" s="668"/>
      <c r="AW166" s="668"/>
      <c r="AX166" s="668"/>
      <c r="AY166" s="403"/>
      <c r="AZ166" s="404"/>
      <c r="BA166" s="363"/>
      <c r="BB166" s="363"/>
      <c r="BC166" s="363"/>
      <c r="BD166" s="363"/>
      <c r="BE166" s="363"/>
      <c r="BF166" s="363"/>
      <c r="BG166" s="363"/>
      <c r="BH166" s="363"/>
      <c r="BI166" s="363"/>
      <c r="BJ166" s="363"/>
    </row>
    <row r="167" spans="6:62" ht="93" customHeight="1" x14ac:dyDescent="0.3">
      <c r="F167" s="399"/>
      <c r="G167" s="400"/>
      <c r="H167" s="400"/>
      <c r="I167" s="400"/>
      <c r="J167" s="400"/>
      <c r="K167" s="400"/>
      <c r="L167" s="400"/>
      <c r="M167" s="400"/>
      <c r="N167" s="400"/>
      <c r="U167" s="401"/>
      <c r="V167" s="402"/>
      <c r="W167" s="402"/>
      <c r="X167" s="402"/>
      <c r="Y167" s="402"/>
      <c r="Z167" s="402"/>
      <c r="AA167" s="402"/>
      <c r="AB167" s="402"/>
      <c r="AC167" s="402"/>
      <c r="AD167" s="402"/>
      <c r="AE167" s="402"/>
      <c r="AF167" s="402"/>
      <c r="AG167" s="402"/>
      <c r="AH167" s="402"/>
      <c r="AI167" s="402"/>
      <c r="AJ167" s="402"/>
      <c r="AK167" s="402"/>
      <c r="AL167" s="403"/>
      <c r="AM167" s="668"/>
      <c r="AN167" s="668"/>
      <c r="AO167" s="668"/>
      <c r="AP167" s="668"/>
      <c r="AQ167" s="668"/>
      <c r="AR167" s="668"/>
      <c r="AS167" s="668"/>
      <c r="AT167" s="668"/>
      <c r="AU167" s="668"/>
      <c r="AV167" s="668"/>
      <c r="AW167" s="668"/>
      <c r="AX167" s="668"/>
      <c r="AY167" s="403"/>
      <c r="AZ167" s="404"/>
      <c r="BA167" s="363"/>
      <c r="BB167" s="363"/>
      <c r="BC167" s="363"/>
      <c r="BD167" s="363"/>
      <c r="BE167" s="363"/>
      <c r="BF167" s="363"/>
      <c r="BG167" s="363"/>
      <c r="BH167" s="363"/>
      <c r="BI167" s="363"/>
      <c r="BJ167" s="363"/>
    </row>
    <row r="168" spans="6:62" ht="93" customHeight="1" x14ac:dyDescent="0.3">
      <c r="F168" s="399"/>
      <c r="G168" s="400"/>
      <c r="H168" s="400"/>
      <c r="I168" s="400"/>
      <c r="J168" s="400"/>
      <c r="K168" s="400"/>
      <c r="L168" s="400"/>
      <c r="M168" s="400"/>
      <c r="N168" s="400"/>
      <c r="U168" s="401"/>
      <c r="V168" s="402"/>
      <c r="W168" s="402"/>
      <c r="X168" s="402"/>
      <c r="Y168" s="402"/>
      <c r="Z168" s="402"/>
      <c r="AA168" s="402"/>
      <c r="AB168" s="402"/>
      <c r="AC168" s="402"/>
      <c r="AD168" s="402"/>
      <c r="AE168" s="402"/>
      <c r="AF168" s="402"/>
      <c r="AG168" s="402"/>
      <c r="AH168" s="402"/>
      <c r="AI168" s="402"/>
      <c r="AJ168" s="402"/>
      <c r="AK168" s="402"/>
      <c r="AL168" s="403"/>
      <c r="AM168" s="668"/>
      <c r="AN168" s="668"/>
      <c r="AO168" s="668"/>
      <c r="AP168" s="668"/>
      <c r="AQ168" s="668"/>
      <c r="AR168" s="668"/>
      <c r="AS168" s="668"/>
      <c r="AT168" s="668"/>
      <c r="AU168" s="668"/>
      <c r="AV168" s="668"/>
      <c r="AW168" s="668"/>
      <c r="AX168" s="668"/>
      <c r="AY168" s="403"/>
      <c r="AZ168" s="404"/>
      <c r="BA168" s="363"/>
      <c r="BB168" s="363"/>
      <c r="BC168" s="363"/>
      <c r="BD168" s="363"/>
      <c r="BE168" s="363"/>
      <c r="BF168" s="363"/>
      <c r="BG168" s="363"/>
      <c r="BH168" s="363"/>
      <c r="BI168" s="363"/>
      <c r="BJ168" s="363"/>
    </row>
    <row r="169" spans="6:62" ht="93" customHeight="1" x14ac:dyDescent="0.3">
      <c r="F169" s="399"/>
      <c r="G169" s="400"/>
      <c r="H169" s="400"/>
      <c r="I169" s="400"/>
      <c r="J169" s="400"/>
      <c r="K169" s="400"/>
      <c r="L169" s="400"/>
      <c r="M169" s="400"/>
      <c r="N169" s="400"/>
      <c r="U169" s="401"/>
      <c r="V169" s="402"/>
      <c r="W169" s="402"/>
      <c r="X169" s="402"/>
      <c r="Y169" s="402"/>
      <c r="Z169" s="402"/>
      <c r="AA169" s="402"/>
      <c r="AB169" s="402"/>
      <c r="AC169" s="402"/>
      <c r="AD169" s="402"/>
      <c r="AE169" s="402"/>
      <c r="AF169" s="402"/>
      <c r="AG169" s="402"/>
      <c r="AH169" s="402"/>
      <c r="AI169" s="402"/>
      <c r="AJ169" s="402"/>
      <c r="AK169" s="402"/>
      <c r="AL169" s="403"/>
      <c r="AM169" s="668"/>
      <c r="AN169" s="668"/>
      <c r="AO169" s="668"/>
      <c r="AP169" s="668"/>
      <c r="AQ169" s="668"/>
      <c r="AR169" s="668"/>
      <c r="AS169" s="668"/>
      <c r="AT169" s="668"/>
      <c r="AU169" s="668"/>
      <c r="AV169" s="668"/>
      <c r="AW169" s="668"/>
      <c r="AX169" s="668"/>
      <c r="AY169" s="403"/>
      <c r="AZ169" s="404"/>
      <c r="BA169" s="363"/>
      <c r="BB169" s="363"/>
      <c r="BC169" s="363"/>
      <c r="BD169" s="363"/>
      <c r="BE169" s="363"/>
      <c r="BF169" s="363"/>
      <c r="BG169" s="363"/>
      <c r="BH169" s="363"/>
      <c r="BI169" s="363"/>
      <c r="BJ169" s="363"/>
    </row>
    <row r="170" spans="6:62" ht="93" customHeight="1" x14ac:dyDescent="0.3">
      <c r="F170" s="399"/>
      <c r="G170" s="400"/>
      <c r="H170" s="400"/>
      <c r="I170" s="400"/>
      <c r="J170" s="400"/>
      <c r="K170" s="400"/>
      <c r="L170" s="400"/>
      <c r="M170" s="400"/>
      <c r="N170" s="400"/>
      <c r="U170" s="401"/>
      <c r="V170" s="402"/>
      <c r="W170" s="402"/>
      <c r="X170" s="402"/>
      <c r="Y170" s="402"/>
      <c r="Z170" s="402"/>
      <c r="AA170" s="402"/>
      <c r="AB170" s="402"/>
      <c r="AC170" s="402"/>
      <c r="AD170" s="402"/>
      <c r="AE170" s="402"/>
      <c r="AF170" s="402"/>
      <c r="AG170" s="402"/>
      <c r="AH170" s="402"/>
      <c r="AI170" s="402"/>
      <c r="AJ170" s="402"/>
      <c r="AK170" s="402"/>
      <c r="AL170" s="403"/>
      <c r="AM170" s="668"/>
      <c r="AN170" s="668"/>
      <c r="AO170" s="668"/>
      <c r="AP170" s="668"/>
      <c r="AQ170" s="668"/>
      <c r="AR170" s="668"/>
      <c r="AS170" s="668"/>
      <c r="AT170" s="668"/>
      <c r="AU170" s="668"/>
      <c r="AV170" s="668"/>
      <c r="AW170" s="668"/>
      <c r="AX170" s="668"/>
      <c r="AY170" s="403"/>
      <c r="AZ170" s="404"/>
      <c r="BA170" s="363"/>
      <c r="BB170" s="363"/>
      <c r="BC170" s="363"/>
      <c r="BD170" s="363"/>
      <c r="BE170" s="363"/>
      <c r="BF170" s="363"/>
      <c r="BG170" s="363"/>
      <c r="BH170" s="363"/>
      <c r="BI170" s="363"/>
      <c r="BJ170" s="363"/>
    </row>
    <row r="171" spans="6:62" ht="93" customHeight="1" x14ac:dyDescent="0.3">
      <c r="F171" s="399"/>
      <c r="G171" s="400"/>
      <c r="H171" s="400"/>
      <c r="I171" s="400"/>
      <c r="J171" s="400"/>
      <c r="K171" s="400"/>
      <c r="L171" s="400"/>
      <c r="M171" s="400"/>
      <c r="N171" s="400"/>
      <c r="U171" s="401"/>
      <c r="V171" s="402"/>
      <c r="W171" s="402"/>
      <c r="X171" s="402"/>
      <c r="Y171" s="402"/>
      <c r="Z171" s="402"/>
      <c r="AA171" s="402"/>
      <c r="AB171" s="402"/>
      <c r="AC171" s="402"/>
      <c r="AD171" s="402"/>
      <c r="AE171" s="402"/>
      <c r="AF171" s="402"/>
      <c r="AG171" s="402"/>
      <c r="AH171" s="402"/>
      <c r="AI171" s="402"/>
      <c r="AJ171" s="402"/>
      <c r="AK171" s="402"/>
      <c r="AL171" s="403"/>
      <c r="AM171" s="668"/>
      <c r="AN171" s="668"/>
      <c r="AO171" s="668"/>
      <c r="AP171" s="668"/>
      <c r="AQ171" s="668"/>
      <c r="AR171" s="668"/>
      <c r="AS171" s="668"/>
      <c r="AT171" s="668"/>
      <c r="AU171" s="668"/>
      <c r="AV171" s="668"/>
      <c r="AW171" s="668"/>
      <c r="AX171" s="668"/>
      <c r="AY171" s="403"/>
      <c r="AZ171" s="404"/>
      <c r="BA171" s="363"/>
      <c r="BB171" s="363"/>
      <c r="BC171" s="363"/>
      <c r="BD171" s="363"/>
      <c r="BE171" s="363"/>
      <c r="BF171" s="363"/>
      <c r="BG171" s="363"/>
      <c r="BH171" s="363"/>
      <c r="BI171" s="363"/>
      <c r="BJ171" s="363"/>
    </row>
    <row r="172" spans="6:62" ht="93" customHeight="1" x14ac:dyDescent="0.3">
      <c r="F172" s="399"/>
      <c r="G172" s="400"/>
      <c r="H172" s="400"/>
      <c r="I172" s="400"/>
      <c r="J172" s="400"/>
      <c r="K172" s="400"/>
      <c r="L172" s="400"/>
      <c r="M172" s="400"/>
      <c r="N172" s="400"/>
      <c r="U172" s="401"/>
      <c r="V172" s="402"/>
      <c r="W172" s="402"/>
      <c r="X172" s="402"/>
      <c r="Y172" s="402"/>
      <c r="Z172" s="402"/>
      <c r="AA172" s="402"/>
      <c r="AB172" s="402"/>
      <c r="AC172" s="402"/>
      <c r="AD172" s="402"/>
      <c r="AE172" s="402"/>
      <c r="AF172" s="402"/>
      <c r="AG172" s="402"/>
      <c r="AH172" s="402"/>
      <c r="AI172" s="402"/>
      <c r="AJ172" s="402"/>
      <c r="AK172" s="402"/>
      <c r="AL172" s="403"/>
      <c r="AM172" s="668"/>
      <c r="AN172" s="668"/>
      <c r="AO172" s="668"/>
      <c r="AP172" s="668"/>
      <c r="AQ172" s="668"/>
      <c r="AR172" s="668"/>
      <c r="AS172" s="668"/>
      <c r="AT172" s="668"/>
      <c r="AU172" s="668"/>
      <c r="AV172" s="668"/>
      <c r="AW172" s="668"/>
      <c r="AX172" s="668"/>
      <c r="AY172" s="403"/>
      <c r="AZ172" s="404"/>
      <c r="BA172" s="363"/>
      <c r="BB172" s="363"/>
      <c r="BC172" s="363"/>
      <c r="BD172" s="363"/>
      <c r="BE172" s="363"/>
      <c r="BF172" s="363"/>
      <c r="BG172" s="363"/>
      <c r="BH172" s="363"/>
      <c r="BI172" s="363"/>
      <c r="BJ172" s="363"/>
    </row>
    <row r="173" spans="6:62" ht="93" customHeight="1" x14ac:dyDescent="0.3">
      <c r="F173" s="399"/>
      <c r="G173" s="400"/>
      <c r="H173" s="400"/>
      <c r="I173" s="400"/>
      <c r="J173" s="400"/>
      <c r="K173" s="400"/>
      <c r="L173" s="400"/>
      <c r="M173" s="400"/>
      <c r="N173" s="400"/>
      <c r="U173" s="401"/>
      <c r="V173" s="402"/>
      <c r="W173" s="402"/>
      <c r="X173" s="402"/>
      <c r="Y173" s="402"/>
      <c r="Z173" s="402"/>
      <c r="AA173" s="402"/>
      <c r="AB173" s="402"/>
      <c r="AC173" s="402"/>
      <c r="AD173" s="402"/>
      <c r="AE173" s="402"/>
      <c r="AF173" s="402"/>
      <c r="AG173" s="402"/>
      <c r="AH173" s="402"/>
      <c r="AI173" s="402"/>
      <c r="AJ173" s="402"/>
      <c r="AK173" s="402"/>
      <c r="AL173" s="403"/>
      <c r="AM173" s="668"/>
      <c r="AN173" s="668"/>
      <c r="AO173" s="668"/>
      <c r="AP173" s="668"/>
      <c r="AQ173" s="668"/>
      <c r="AR173" s="668"/>
      <c r="AS173" s="668"/>
      <c r="AT173" s="668"/>
      <c r="AU173" s="668"/>
      <c r="AV173" s="668"/>
      <c r="AW173" s="668"/>
      <c r="AX173" s="668"/>
      <c r="AY173" s="403"/>
      <c r="AZ173" s="404"/>
      <c r="BA173" s="363"/>
      <c r="BB173" s="363"/>
      <c r="BC173" s="363"/>
      <c r="BD173" s="363"/>
      <c r="BE173" s="363"/>
      <c r="BF173" s="363"/>
      <c r="BG173" s="363"/>
      <c r="BH173" s="363"/>
      <c r="BI173" s="363"/>
      <c r="BJ173" s="363"/>
    </row>
    <row r="174" spans="6:62" ht="93" customHeight="1" x14ac:dyDescent="0.3">
      <c r="F174" s="399"/>
      <c r="G174" s="400"/>
      <c r="H174" s="400"/>
      <c r="I174" s="400"/>
      <c r="J174" s="400"/>
      <c r="K174" s="400"/>
      <c r="L174" s="400"/>
      <c r="M174" s="400"/>
      <c r="N174" s="400"/>
      <c r="U174" s="401"/>
      <c r="V174" s="402"/>
      <c r="W174" s="402"/>
      <c r="X174" s="402"/>
      <c r="Y174" s="402"/>
      <c r="Z174" s="402"/>
      <c r="AA174" s="402"/>
      <c r="AB174" s="402"/>
      <c r="AC174" s="402"/>
      <c r="AD174" s="402"/>
      <c r="AE174" s="402"/>
      <c r="AF174" s="402"/>
      <c r="AG174" s="402"/>
      <c r="AH174" s="402"/>
      <c r="AI174" s="402"/>
      <c r="AJ174" s="402"/>
      <c r="AK174" s="402"/>
      <c r="AL174" s="403"/>
      <c r="AM174" s="668"/>
      <c r="AN174" s="668"/>
      <c r="AO174" s="668"/>
      <c r="AP174" s="668"/>
      <c r="AQ174" s="668"/>
      <c r="AR174" s="668"/>
      <c r="AS174" s="668"/>
      <c r="AT174" s="668"/>
      <c r="AU174" s="668"/>
      <c r="AV174" s="668"/>
      <c r="AW174" s="668"/>
      <c r="AX174" s="668"/>
      <c r="AY174" s="403"/>
      <c r="AZ174" s="404"/>
      <c r="BA174" s="363"/>
      <c r="BB174" s="363"/>
      <c r="BC174" s="363"/>
      <c r="BD174" s="363"/>
      <c r="BE174" s="363"/>
      <c r="BF174" s="363"/>
      <c r="BG174" s="363"/>
      <c r="BH174" s="363"/>
      <c r="BI174" s="363"/>
      <c r="BJ174" s="363"/>
    </row>
    <row r="175" spans="6:62" ht="93" customHeight="1" x14ac:dyDescent="0.3">
      <c r="F175" s="399"/>
      <c r="G175" s="400"/>
      <c r="H175" s="400"/>
      <c r="I175" s="400"/>
      <c r="J175" s="400"/>
      <c r="K175" s="400"/>
      <c r="L175" s="400"/>
      <c r="M175" s="400"/>
      <c r="N175" s="400"/>
      <c r="U175" s="401"/>
      <c r="V175" s="402"/>
      <c r="W175" s="402"/>
      <c r="X175" s="402"/>
      <c r="Y175" s="402"/>
      <c r="Z175" s="402"/>
      <c r="AA175" s="402"/>
      <c r="AB175" s="402"/>
      <c r="AC175" s="402"/>
      <c r="AD175" s="402"/>
      <c r="AE175" s="402"/>
      <c r="AF175" s="402"/>
      <c r="AG175" s="402"/>
      <c r="AH175" s="402"/>
      <c r="AI175" s="402"/>
      <c r="AJ175" s="402"/>
      <c r="AK175" s="402"/>
      <c r="AL175" s="403"/>
      <c r="AM175" s="668"/>
      <c r="AN175" s="668"/>
      <c r="AO175" s="668"/>
      <c r="AP175" s="668"/>
      <c r="AQ175" s="668"/>
      <c r="AR175" s="668"/>
      <c r="AS175" s="668"/>
      <c r="AT175" s="668"/>
      <c r="AU175" s="668"/>
      <c r="AV175" s="668"/>
      <c r="AW175" s="668"/>
      <c r="AX175" s="668"/>
      <c r="AY175" s="403"/>
      <c r="AZ175" s="404"/>
      <c r="BA175" s="363"/>
      <c r="BB175" s="363"/>
      <c r="BC175" s="363"/>
      <c r="BD175" s="363"/>
      <c r="BE175" s="363"/>
      <c r="BF175" s="363"/>
      <c r="BG175" s="363"/>
      <c r="BH175" s="363"/>
      <c r="BI175" s="363"/>
      <c r="BJ175" s="363"/>
    </row>
    <row r="176" spans="6:62" ht="93" customHeight="1" x14ac:dyDescent="0.3">
      <c r="F176" s="399"/>
      <c r="G176" s="400"/>
      <c r="H176" s="400"/>
      <c r="I176" s="400"/>
      <c r="J176" s="400"/>
      <c r="K176" s="400"/>
      <c r="L176" s="400"/>
      <c r="M176" s="400"/>
      <c r="N176" s="400"/>
      <c r="U176" s="401"/>
      <c r="V176" s="402"/>
      <c r="W176" s="402"/>
      <c r="X176" s="402"/>
      <c r="Y176" s="402"/>
      <c r="Z176" s="402"/>
      <c r="AA176" s="402"/>
      <c r="AB176" s="402"/>
      <c r="AC176" s="402"/>
      <c r="AD176" s="402"/>
      <c r="AE176" s="402"/>
      <c r="AF176" s="402"/>
      <c r="AG176" s="402"/>
      <c r="AH176" s="402"/>
      <c r="AI176" s="402"/>
      <c r="AJ176" s="402"/>
      <c r="AK176" s="402"/>
      <c r="AL176" s="403"/>
      <c r="AM176" s="668"/>
      <c r="AN176" s="668"/>
      <c r="AO176" s="668"/>
      <c r="AP176" s="668"/>
      <c r="AQ176" s="668"/>
      <c r="AR176" s="668"/>
      <c r="AS176" s="668"/>
      <c r="AT176" s="668"/>
      <c r="AU176" s="668"/>
      <c r="AV176" s="668"/>
      <c r="AW176" s="668"/>
      <c r="AX176" s="668"/>
      <c r="AY176" s="403"/>
      <c r="AZ176" s="404"/>
      <c r="BA176" s="363"/>
      <c r="BB176" s="363"/>
      <c r="BC176" s="363"/>
      <c r="BD176" s="363"/>
      <c r="BE176" s="363"/>
      <c r="BF176" s="363"/>
      <c r="BG176" s="363"/>
      <c r="BH176" s="363"/>
      <c r="BI176" s="363"/>
      <c r="BJ176" s="363"/>
    </row>
    <row r="177" spans="6:62" ht="93" customHeight="1" x14ac:dyDescent="0.3">
      <c r="F177" s="399"/>
      <c r="G177" s="400"/>
      <c r="H177" s="400"/>
      <c r="I177" s="400"/>
      <c r="J177" s="400"/>
      <c r="K177" s="400"/>
      <c r="L177" s="400"/>
      <c r="M177" s="400"/>
      <c r="N177" s="400"/>
      <c r="U177" s="401"/>
      <c r="V177" s="402"/>
      <c r="W177" s="402"/>
      <c r="X177" s="402"/>
      <c r="Y177" s="402"/>
      <c r="Z177" s="402"/>
      <c r="AA177" s="402"/>
      <c r="AB177" s="402"/>
      <c r="AC177" s="402"/>
      <c r="AD177" s="402"/>
      <c r="AE177" s="402"/>
      <c r="AF177" s="402"/>
      <c r="AG177" s="402"/>
      <c r="AH177" s="402"/>
      <c r="AI177" s="402"/>
      <c r="AJ177" s="402"/>
      <c r="AK177" s="402"/>
      <c r="AL177" s="403"/>
      <c r="AM177" s="668"/>
      <c r="AN177" s="668"/>
      <c r="AO177" s="668"/>
      <c r="AP177" s="668"/>
      <c r="AQ177" s="668"/>
      <c r="AR177" s="668"/>
      <c r="AS177" s="668"/>
      <c r="AT177" s="668"/>
      <c r="AU177" s="668"/>
      <c r="AV177" s="668"/>
      <c r="AW177" s="668"/>
      <c r="AX177" s="668"/>
      <c r="AY177" s="403"/>
      <c r="AZ177" s="404"/>
      <c r="BA177" s="363"/>
      <c r="BB177" s="363"/>
      <c r="BC177" s="363"/>
      <c r="BD177" s="363"/>
      <c r="BE177" s="363"/>
      <c r="BF177" s="363"/>
      <c r="BG177" s="363"/>
      <c r="BH177" s="363"/>
      <c r="BI177" s="363"/>
      <c r="BJ177" s="363"/>
    </row>
    <row r="178" spans="6:62" ht="93" customHeight="1" x14ac:dyDescent="0.3">
      <c r="F178" s="399"/>
      <c r="G178" s="400"/>
      <c r="H178" s="400"/>
      <c r="I178" s="400"/>
      <c r="J178" s="400"/>
      <c r="K178" s="400"/>
      <c r="L178" s="400"/>
      <c r="M178" s="400"/>
      <c r="N178" s="400"/>
      <c r="U178" s="401"/>
      <c r="V178" s="402"/>
      <c r="W178" s="402"/>
      <c r="X178" s="402"/>
      <c r="Y178" s="402"/>
      <c r="Z178" s="402"/>
      <c r="AA178" s="402"/>
      <c r="AB178" s="402"/>
      <c r="AC178" s="402"/>
      <c r="AD178" s="402"/>
      <c r="AE178" s="402"/>
      <c r="AF178" s="402"/>
      <c r="AG178" s="402"/>
      <c r="AH178" s="402"/>
      <c r="AI178" s="402"/>
      <c r="AJ178" s="402"/>
      <c r="AK178" s="402"/>
      <c r="AL178" s="403"/>
      <c r="AM178" s="668"/>
      <c r="AN178" s="668"/>
      <c r="AO178" s="668"/>
      <c r="AP178" s="668"/>
      <c r="AQ178" s="668"/>
      <c r="AR178" s="668"/>
      <c r="AS178" s="668"/>
      <c r="AT178" s="668"/>
      <c r="AU178" s="668"/>
      <c r="AV178" s="668"/>
      <c r="AW178" s="668"/>
      <c r="AX178" s="668"/>
      <c r="AY178" s="403"/>
      <c r="AZ178" s="404"/>
      <c r="BA178" s="363"/>
      <c r="BB178" s="363"/>
      <c r="BC178" s="363"/>
      <c r="BD178" s="363"/>
      <c r="BE178" s="363"/>
      <c r="BF178" s="363"/>
      <c r="BG178" s="363"/>
      <c r="BH178" s="363"/>
      <c r="BI178" s="363"/>
      <c r="BJ178" s="363"/>
    </row>
    <row r="179" spans="6:62" ht="93" customHeight="1" x14ac:dyDescent="0.3">
      <c r="F179" s="399"/>
      <c r="G179" s="400"/>
      <c r="H179" s="400"/>
      <c r="I179" s="400"/>
      <c r="J179" s="400"/>
      <c r="K179" s="400"/>
      <c r="L179" s="400"/>
      <c r="M179" s="400"/>
      <c r="N179" s="400"/>
      <c r="U179" s="401"/>
      <c r="V179" s="402"/>
      <c r="W179" s="402"/>
      <c r="X179" s="402"/>
      <c r="Y179" s="402"/>
      <c r="Z179" s="402"/>
      <c r="AA179" s="402"/>
      <c r="AB179" s="402"/>
      <c r="AC179" s="402"/>
      <c r="AD179" s="402"/>
      <c r="AE179" s="402"/>
      <c r="AF179" s="402"/>
      <c r="AG179" s="402"/>
      <c r="AH179" s="402"/>
      <c r="AI179" s="402"/>
      <c r="AJ179" s="402"/>
      <c r="AK179" s="402"/>
      <c r="AL179" s="403"/>
      <c r="AM179" s="668"/>
      <c r="AN179" s="668"/>
      <c r="AO179" s="668"/>
      <c r="AP179" s="668"/>
      <c r="AQ179" s="668"/>
      <c r="AR179" s="668"/>
      <c r="AS179" s="668"/>
      <c r="AT179" s="668"/>
      <c r="AU179" s="668"/>
      <c r="AV179" s="668"/>
      <c r="AW179" s="668"/>
      <c r="AX179" s="668"/>
      <c r="AY179" s="403"/>
      <c r="AZ179" s="404"/>
      <c r="BA179" s="363"/>
      <c r="BB179" s="363"/>
      <c r="BC179" s="363"/>
      <c r="BD179" s="363"/>
      <c r="BE179" s="363"/>
      <c r="BF179" s="363"/>
      <c r="BG179" s="363"/>
      <c r="BH179" s="363"/>
      <c r="BI179" s="363"/>
      <c r="BJ179" s="363"/>
    </row>
    <row r="180" spans="6:62" ht="93" customHeight="1" x14ac:dyDescent="0.3">
      <c r="F180" s="399"/>
      <c r="G180" s="400"/>
      <c r="H180" s="400"/>
      <c r="I180" s="400"/>
      <c r="J180" s="400"/>
      <c r="K180" s="400"/>
      <c r="L180" s="400"/>
      <c r="M180" s="400"/>
      <c r="N180" s="400"/>
      <c r="U180" s="401"/>
      <c r="V180" s="402"/>
      <c r="W180" s="402"/>
      <c r="X180" s="402"/>
      <c r="Y180" s="402"/>
      <c r="Z180" s="402"/>
      <c r="AA180" s="402"/>
      <c r="AB180" s="402"/>
      <c r="AC180" s="402"/>
      <c r="AD180" s="402"/>
      <c r="AE180" s="402"/>
      <c r="AF180" s="402"/>
      <c r="AG180" s="402"/>
      <c r="AH180" s="402"/>
      <c r="AI180" s="402"/>
      <c r="AJ180" s="402"/>
      <c r="AK180" s="402"/>
      <c r="AL180" s="403"/>
      <c r="AM180" s="668"/>
      <c r="AN180" s="668"/>
      <c r="AO180" s="668"/>
      <c r="AP180" s="668"/>
      <c r="AQ180" s="668"/>
      <c r="AR180" s="668"/>
      <c r="AS180" s="668"/>
      <c r="AT180" s="668"/>
      <c r="AU180" s="668"/>
      <c r="AV180" s="668"/>
      <c r="AW180" s="668"/>
      <c r="AX180" s="668"/>
      <c r="AY180" s="403"/>
      <c r="AZ180" s="404"/>
      <c r="BA180" s="363"/>
      <c r="BB180" s="363"/>
      <c r="BC180" s="363"/>
      <c r="BD180" s="363"/>
      <c r="BE180" s="363"/>
      <c r="BF180" s="363"/>
      <c r="BG180" s="363"/>
      <c r="BH180" s="363"/>
      <c r="BI180" s="363"/>
      <c r="BJ180" s="363"/>
    </row>
    <row r="181" spans="6:62" ht="93" customHeight="1" x14ac:dyDescent="0.3">
      <c r="F181" s="399"/>
      <c r="G181" s="400"/>
      <c r="H181" s="400"/>
      <c r="I181" s="400"/>
      <c r="J181" s="400"/>
      <c r="K181" s="400"/>
      <c r="L181" s="400"/>
      <c r="M181" s="400"/>
      <c r="N181" s="400"/>
      <c r="U181" s="401"/>
      <c r="V181" s="402"/>
      <c r="W181" s="402"/>
      <c r="X181" s="402"/>
      <c r="Y181" s="402"/>
      <c r="Z181" s="402"/>
      <c r="AA181" s="402"/>
      <c r="AB181" s="402"/>
      <c r="AC181" s="402"/>
      <c r="AD181" s="402"/>
      <c r="AE181" s="402"/>
      <c r="AF181" s="402"/>
      <c r="AG181" s="402"/>
      <c r="AH181" s="402"/>
      <c r="AI181" s="402"/>
      <c r="AJ181" s="402"/>
      <c r="AK181" s="402"/>
      <c r="AL181" s="403"/>
      <c r="AM181" s="668"/>
      <c r="AN181" s="668"/>
      <c r="AO181" s="668"/>
      <c r="AP181" s="668"/>
      <c r="AQ181" s="668"/>
      <c r="AR181" s="668"/>
      <c r="AS181" s="668"/>
      <c r="AT181" s="668"/>
      <c r="AU181" s="668"/>
      <c r="AV181" s="668"/>
      <c r="AW181" s="668"/>
      <c r="AX181" s="668"/>
      <c r="AY181" s="403"/>
      <c r="AZ181" s="404"/>
      <c r="BA181" s="363"/>
      <c r="BB181" s="363"/>
      <c r="BC181" s="363"/>
      <c r="BD181" s="363"/>
      <c r="BE181" s="363"/>
      <c r="BF181" s="363"/>
      <c r="BG181" s="363"/>
      <c r="BH181" s="363"/>
      <c r="BI181" s="363"/>
      <c r="BJ181" s="363"/>
    </row>
    <row r="182" spans="6:62" ht="93" customHeight="1" x14ac:dyDescent="0.3">
      <c r="F182" s="399"/>
      <c r="G182" s="400"/>
      <c r="H182" s="400"/>
      <c r="I182" s="400"/>
      <c r="J182" s="400"/>
      <c r="K182" s="400"/>
      <c r="L182" s="400"/>
      <c r="M182" s="400"/>
      <c r="N182" s="400"/>
      <c r="U182" s="401"/>
      <c r="V182" s="402"/>
      <c r="W182" s="402"/>
      <c r="X182" s="402"/>
      <c r="Y182" s="402"/>
      <c r="Z182" s="402"/>
      <c r="AA182" s="402"/>
      <c r="AB182" s="402"/>
      <c r="AC182" s="402"/>
      <c r="AD182" s="402"/>
      <c r="AE182" s="402"/>
      <c r="AF182" s="402"/>
      <c r="AG182" s="402"/>
      <c r="AH182" s="402"/>
      <c r="AI182" s="402"/>
      <c r="AJ182" s="402"/>
      <c r="AK182" s="402"/>
      <c r="AL182" s="403"/>
      <c r="AM182" s="668"/>
      <c r="AN182" s="668"/>
      <c r="AO182" s="668"/>
      <c r="AP182" s="668"/>
      <c r="AQ182" s="668"/>
      <c r="AR182" s="668"/>
      <c r="AS182" s="668"/>
      <c r="AT182" s="668"/>
      <c r="AU182" s="668"/>
      <c r="AV182" s="668"/>
      <c r="AW182" s="668"/>
      <c r="AX182" s="668"/>
      <c r="AY182" s="403"/>
      <c r="AZ182" s="404"/>
      <c r="BA182" s="363"/>
      <c r="BB182" s="363"/>
      <c r="BC182" s="363"/>
      <c r="BD182" s="363"/>
      <c r="BE182" s="363"/>
      <c r="BF182" s="363"/>
      <c r="BG182" s="363"/>
      <c r="BH182" s="363"/>
      <c r="BI182" s="363"/>
      <c r="BJ182" s="363"/>
    </row>
    <row r="183" spans="6:62" ht="93" customHeight="1" x14ac:dyDescent="0.3">
      <c r="F183" s="399"/>
      <c r="G183" s="400"/>
      <c r="H183" s="400"/>
      <c r="I183" s="400"/>
      <c r="J183" s="400"/>
      <c r="K183" s="400"/>
      <c r="L183" s="400"/>
      <c r="M183" s="400"/>
      <c r="N183" s="400"/>
      <c r="U183" s="401"/>
      <c r="V183" s="402"/>
      <c r="W183" s="402"/>
      <c r="X183" s="402"/>
      <c r="Y183" s="402"/>
      <c r="Z183" s="402"/>
      <c r="AA183" s="402"/>
      <c r="AB183" s="402"/>
      <c r="AC183" s="402"/>
      <c r="AD183" s="402"/>
      <c r="AE183" s="402"/>
      <c r="AF183" s="402"/>
      <c r="AG183" s="402"/>
      <c r="AH183" s="402"/>
      <c r="AI183" s="402"/>
      <c r="AJ183" s="402"/>
      <c r="AK183" s="402"/>
      <c r="AL183" s="403"/>
      <c r="AM183" s="668"/>
      <c r="AN183" s="668"/>
      <c r="AO183" s="668"/>
      <c r="AP183" s="668"/>
      <c r="AQ183" s="668"/>
      <c r="AR183" s="668"/>
      <c r="AS183" s="668"/>
      <c r="AT183" s="668"/>
      <c r="AU183" s="668"/>
      <c r="AV183" s="668"/>
      <c r="AW183" s="668"/>
      <c r="AX183" s="668"/>
      <c r="AY183" s="403"/>
      <c r="AZ183" s="404"/>
      <c r="BA183" s="363"/>
      <c r="BB183" s="363"/>
      <c r="BC183" s="363"/>
      <c r="BD183" s="363"/>
      <c r="BE183" s="363"/>
      <c r="BF183" s="363"/>
      <c r="BG183" s="363"/>
      <c r="BH183" s="363"/>
      <c r="BI183" s="363"/>
      <c r="BJ183" s="363"/>
    </row>
    <row r="184" spans="6:62" ht="93" customHeight="1" x14ac:dyDescent="0.3">
      <c r="F184" s="399"/>
      <c r="G184" s="400"/>
      <c r="H184" s="400"/>
      <c r="I184" s="400"/>
      <c r="J184" s="400"/>
      <c r="K184" s="400"/>
      <c r="L184" s="400"/>
      <c r="M184" s="400"/>
      <c r="N184" s="400"/>
      <c r="U184" s="401"/>
      <c r="V184" s="402"/>
      <c r="W184" s="402"/>
      <c r="X184" s="402"/>
      <c r="Y184" s="402"/>
      <c r="Z184" s="402"/>
      <c r="AA184" s="402"/>
      <c r="AB184" s="402"/>
      <c r="AC184" s="402"/>
      <c r="AD184" s="402"/>
      <c r="AE184" s="402"/>
      <c r="AF184" s="402"/>
      <c r="AG184" s="402"/>
      <c r="AH184" s="402"/>
      <c r="AI184" s="402"/>
      <c r="AJ184" s="402"/>
      <c r="AK184" s="402"/>
      <c r="AL184" s="403"/>
      <c r="AM184" s="668"/>
      <c r="AN184" s="668"/>
      <c r="AO184" s="668"/>
      <c r="AP184" s="668"/>
      <c r="AQ184" s="668"/>
      <c r="AR184" s="668"/>
      <c r="AS184" s="668"/>
      <c r="AT184" s="668"/>
      <c r="AU184" s="668"/>
      <c r="AV184" s="668"/>
      <c r="AW184" s="668"/>
      <c r="AX184" s="668"/>
      <c r="AY184" s="403"/>
      <c r="AZ184" s="404"/>
      <c r="BA184" s="363"/>
      <c r="BB184" s="363"/>
      <c r="BC184" s="363"/>
      <c r="BD184" s="363"/>
      <c r="BE184" s="363"/>
      <c r="BF184" s="363"/>
      <c r="BG184" s="363"/>
      <c r="BH184" s="363"/>
      <c r="BI184" s="363"/>
      <c r="BJ184" s="363"/>
    </row>
    <row r="185" spans="6:62" ht="93" customHeight="1" x14ac:dyDescent="0.3">
      <c r="F185" s="399"/>
      <c r="G185" s="400"/>
      <c r="H185" s="400"/>
      <c r="I185" s="400"/>
      <c r="J185" s="400"/>
      <c r="K185" s="400"/>
      <c r="L185" s="400"/>
      <c r="M185" s="400"/>
      <c r="N185" s="400"/>
      <c r="U185" s="401"/>
      <c r="V185" s="402"/>
      <c r="W185" s="402"/>
      <c r="X185" s="402"/>
      <c r="Y185" s="402"/>
      <c r="Z185" s="402"/>
      <c r="AA185" s="402"/>
      <c r="AB185" s="402"/>
      <c r="AC185" s="402"/>
      <c r="AD185" s="402"/>
      <c r="AE185" s="402"/>
      <c r="AF185" s="402"/>
      <c r="AG185" s="402"/>
      <c r="AH185" s="402"/>
      <c r="AI185" s="402"/>
      <c r="AJ185" s="402"/>
      <c r="AK185" s="402"/>
      <c r="AL185" s="403"/>
      <c r="AM185" s="668"/>
      <c r="AN185" s="668"/>
      <c r="AO185" s="668"/>
      <c r="AP185" s="668"/>
      <c r="AQ185" s="668"/>
      <c r="AR185" s="668"/>
      <c r="AS185" s="668"/>
      <c r="AT185" s="668"/>
      <c r="AU185" s="668"/>
      <c r="AV185" s="668"/>
      <c r="AW185" s="668"/>
      <c r="AX185" s="668"/>
      <c r="AY185" s="403"/>
      <c r="AZ185" s="404"/>
      <c r="BA185" s="363"/>
      <c r="BB185" s="363"/>
      <c r="BC185" s="363"/>
      <c r="BD185" s="363"/>
      <c r="BE185" s="363"/>
      <c r="BF185" s="363"/>
      <c r="BG185" s="363"/>
      <c r="BH185" s="363"/>
      <c r="BI185" s="363"/>
      <c r="BJ185" s="363"/>
    </row>
    <row r="186" spans="6:62" ht="93" customHeight="1" x14ac:dyDescent="0.3">
      <c r="F186" s="399"/>
      <c r="G186" s="400"/>
      <c r="H186" s="400"/>
      <c r="I186" s="400"/>
      <c r="J186" s="400"/>
      <c r="K186" s="400"/>
      <c r="L186" s="400"/>
      <c r="M186" s="400"/>
      <c r="N186" s="400"/>
      <c r="U186" s="401"/>
      <c r="V186" s="402"/>
      <c r="W186" s="402"/>
      <c r="X186" s="402"/>
      <c r="Y186" s="402"/>
      <c r="Z186" s="402"/>
      <c r="AA186" s="402"/>
      <c r="AB186" s="402"/>
      <c r="AC186" s="402"/>
      <c r="AD186" s="402"/>
      <c r="AE186" s="402"/>
      <c r="AF186" s="402"/>
      <c r="AG186" s="402"/>
      <c r="AH186" s="402"/>
      <c r="AI186" s="402"/>
      <c r="AJ186" s="402"/>
      <c r="AK186" s="402"/>
      <c r="AL186" s="403"/>
      <c r="AM186" s="668"/>
      <c r="AN186" s="668"/>
      <c r="AO186" s="668"/>
      <c r="AP186" s="668"/>
      <c r="AQ186" s="668"/>
      <c r="AR186" s="668"/>
      <c r="AS186" s="668"/>
      <c r="AT186" s="668"/>
      <c r="AU186" s="668"/>
      <c r="AV186" s="668"/>
      <c r="AW186" s="668"/>
      <c r="AX186" s="668"/>
      <c r="AY186" s="403"/>
      <c r="AZ186" s="404"/>
      <c r="BA186" s="363"/>
      <c r="BB186" s="363"/>
      <c r="BC186" s="363"/>
      <c r="BD186" s="363"/>
      <c r="BE186" s="363"/>
      <c r="BF186" s="363"/>
      <c r="BG186" s="363"/>
      <c r="BH186" s="363"/>
      <c r="BI186" s="363"/>
      <c r="BJ186" s="363"/>
    </row>
    <row r="187" spans="6:62" ht="93" customHeight="1" x14ac:dyDescent="0.3">
      <c r="F187" s="399"/>
      <c r="G187" s="400"/>
      <c r="H187" s="400"/>
      <c r="I187" s="400"/>
      <c r="J187" s="400"/>
      <c r="K187" s="400"/>
      <c r="L187" s="400"/>
      <c r="M187" s="400"/>
      <c r="N187" s="400"/>
      <c r="U187" s="401"/>
      <c r="V187" s="402"/>
      <c r="W187" s="402"/>
      <c r="X187" s="402"/>
      <c r="Y187" s="402"/>
      <c r="Z187" s="402"/>
      <c r="AA187" s="402"/>
      <c r="AB187" s="402"/>
      <c r="AC187" s="402"/>
      <c r="AD187" s="402"/>
      <c r="AE187" s="402"/>
      <c r="AF187" s="402"/>
      <c r="AG187" s="402"/>
      <c r="AH187" s="402"/>
      <c r="AI187" s="402"/>
      <c r="AJ187" s="402"/>
      <c r="AK187" s="402"/>
      <c r="AL187" s="403"/>
      <c r="AM187" s="668"/>
      <c r="AN187" s="668"/>
      <c r="AO187" s="668"/>
      <c r="AP187" s="668"/>
      <c r="AQ187" s="668"/>
      <c r="AR187" s="668"/>
      <c r="AS187" s="668"/>
      <c r="AT187" s="668"/>
      <c r="AU187" s="668"/>
      <c r="AV187" s="668"/>
      <c r="AW187" s="668"/>
      <c r="AX187" s="668"/>
      <c r="AY187" s="403"/>
      <c r="AZ187" s="404"/>
      <c r="BA187" s="363"/>
      <c r="BB187" s="363"/>
      <c r="BC187" s="363"/>
      <c r="BD187" s="363"/>
      <c r="BE187" s="363"/>
      <c r="BF187" s="363"/>
      <c r="BG187" s="363"/>
      <c r="BH187" s="363"/>
      <c r="BI187" s="363"/>
      <c r="BJ187" s="363"/>
    </row>
    <row r="188" spans="6:62" ht="93" customHeight="1" x14ac:dyDescent="0.3">
      <c r="F188" s="399"/>
      <c r="G188" s="400"/>
      <c r="H188" s="400"/>
      <c r="I188" s="400"/>
      <c r="J188" s="400"/>
      <c r="K188" s="400"/>
      <c r="L188" s="400"/>
      <c r="M188" s="400"/>
      <c r="N188" s="400"/>
      <c r="U188" s="401"/>
      <c r="V188" s="402"/>
      <c r="W188" s="402"/>
      <c r="X188" s="402"/>
      <c r="Y188" s="402"/>
      <c r="Z188" s="402"/>
      <c r="AA188" s="402"/>
      <c r="AB188" s="402"/>
      <c r="AC188" s="402"/>
      <c r="AD188" s="402"/>
      <c r="AE188" s="402"/>
      <c r="AF188" s="402"/>
      <c r="AG188" s="402"/>
      <c r="AH188" s="402"/>
      <c r="AI188" s="402"/>
      <c r="AJ188" s="402"/>
      <c r="AK188" s="402"/>
      <c r="AL188" s="403"/>
      <c r="AM188" s="668"/>
      <c r="AN188" s="668"/>
      <c r="AO188" s="668"/>
      <c r="AP188" s="668"/>
      <c r="AQ188" s="668"/>
      <c r="AR188" s="668"/>
      <c r="AS188" s="668"/>
      <c r="AT188" s="668"/>
      <c r="AU188" s="668"/>
      <c r="AV188" s="668"/>
      <c r="AW188" s="668"/>
      <c r="AX188" s="668"/>
      <c r="AY188" s="403"/>
      <c r="AZ188" s="404"/>
      <c r="BA188" s="363"/>
      <c r="BB188" s="363"/>
      <c r="BC188" s="363"/>
      <c r="BD188" s="363"/>
      <c r="BE188" s="363"/>
      <c r="BF188" s="363"/>
      <c r="BG188" s="363"/>
      <c r="BH188" s="363"/>
      <c r="BI188" s="363"/>
      <c r="BJ188" s="363"/>
    </row>
    <row r="189" spans="6:62" ht="93" customHeight="1" x14ac:dyDescent="0.3">
      <c r="F189" s="399"/>
      <c r="G189" s="400"/>
      <c r="H189" s="400"/>
      <c r="I189" s="400"/>
      <c r="J189" s="400"/>
      <c r="K189" s="400"/>
      <c r="L189" s="400"/>
      <c r="M189" s="400"/>
      <c r="N189" s="400"/>
      <c r="U189" s="401"/>
      <c r="V189" s="402"/>
      <c r="W189" s="402"/>
      <c r="X189" s="402"/>
      <c r="Y189" s="402"/>
      <c r="Z189" s="402"/>
      <c r="AA189" s="402"/>
      <c r="AB189" s="402"/>
      <c r="AC189" s="402"/>
      <c r="AD189" s="402"/>
      <c r="AE189" s="402"/>
      <c r="AF189" s="402"/>
      <c r="AG189" s="402"/>
      <c r="AH189" s="402"/>
      <c r="AI189" s="402"/>
      <c r="AJ189" s="402"/>
      <c r="AK189" s="402"/>
      <c r="AL189" s="403"/>
      <c r="AM189" s="668"/>
      <c r="AN189" s="668"/>
      <c r="AO189" s="668"/>
      <c r="AP189" s="668"/>
      <c r="AQ189" s="668"/>
      <c r="AR189" s="668"/>
      <c r="AS189" s="668"/>
      <c r="AT189" s="668"/>
      <c r="AU189" s="668"/>
      <c r="AV189" s="668"/>
      <c r="AW189" s="668"/>
      <c r="AX189" s="668"/>
      <c r="AY189" s="403"/>
      <c r="AZ189" s="404"/>
      <c r="BA189" s="363"/>
      <c r="BB189" s="363"/>
      <c r="BC189" s="363"/>
      <c r="BD189" s="363"/>
      <c r="BE189" s="363"/>
      <c r="BF189" s="363"/>
      <c r="BG189" s="363"/>
      <c r="BH189" s="363"/>
      <c r="BI189" s="363"/>
      <c r="BJ189" s="363"/>
    </row>
    <row r="190" spans="6:62" ht="93" customHeight="1" x14ac:dyDescent="0.3">
      <c r="F190" s="399"/>
      <c r="G190" s="400"/>
      <c r="H190" s="400"/>
      <c r="I190" s="400"/>
      <c r="J190" s="400"/>
      <c r="K190" s="400"/>
      <c r="L190" s="400"/>
      <c r="M190" s="400"/>
      <c r="N190" s="400"/>
      <c r="U190" s="401"/>
      <c r="V190" s="402"/>
      <c r="W190" s="402"/>
      <c r="X190" s="402"/>
      <c r="Y190" s="402"/>
      <c r="Z190" s="402"/>
      <c r="AA190" s="402"/>
      <c r="AB190" s="402"/>
      <c r="AC190" s="402"/>
      <c r="AD190" s="402"/>
      <c r="AE190" s="402"/>
      <c r="AF190" s="402"/>
      <c r="AG190" s="402"/>
      <c r="AH190" s="402"/>
      <c r="AI190" s="402"/>
      <c r="AJ190" s="402"/>
      <c r="AK190" s="402"/>
      <c r="AL190" s="403"/>
      <c r="AM190" s="668"/>
      <c r="AN190" s="668"/>
      <c r="AO190" s="668"/>
      <c r="AP190" s="668"/>
      <c r="AQ190" s="668"/>
      <c r="AR190" s="668"/>
      <c r="AS190" s="668"/>
      <c r="AT190" s="668"/>
      <c r="AU190" s="668"/>
      <c r="AV190" s="668"/>
      <c r="AW190" s="668"/>
      <c r="AX190" s="668"/>
      <c r="AY190" s="403"/>
      <c r="AZ190" s="404"/>
      <c r="BA190" s="363"/>
      <c r="BB190" s="363"/>
      <c r="BC190" s="363"/>
      <c r="BD190" s="363"/>
      <c r="BE190" s="363"/>
      <c r="BF190" s="363"/>
      <c r="BG190" s="363"/>
      <c r="BH190" s="363"/>
      <c r="BI190" s="363"/>
      <c r="BJ190" s="363"/>
    </row>
    <row r="191" spans="6:62" ht="93" customHeight="1" x14ac:dyDescent="0.3">
      <c r="F191" s="399"/>
      <c r="G191" s="400"/>
      <c r="H191" s="400"/>
      <c r="I191" s="400"/>
      <c r="J191" s="400"/>
      <c r="K191" s="400"/>
      <c r="L191" s="400"/>
      <c r="M191" s="400"/>
      <c r="N191" s="400"/>
      <c r="U191" s="401"/>
      <c r="V191" s="402"/>
      <c r="W191" s="402"/>
      <c r="X191" s="402"/>
      <c r="Y191" s="402"/>
      <c r="Z191" s="402"/>
      <c r="AA191" s="402"/>
      <c r="AB191" s="402"/>
      <c r="AC191" s="402"/>
      <c r="AD191" s="402"/>
      <c r="AE191" s="402"/>
      <c r="AF191" s="402"/>
      <c r="AG191" s="402"/>
      <c r="AH191" s="402"/>
      <c r="AI191" s="402"/>
      <c r="AJ191" s="402"/>
      <c r="AK191" s="402"/>
      <c r="AL191" s="403"/>
      <c r="AM191" s="668"/>
      <c r="AN191" s="668"/>
      <c r="AO191" s="668"/>
      <c r="AP191" s="668"/>
      <c r="AQ191" s="668"/>
      <c r="AR191" s="668"/>
      <c r="AS191" s="668"/>
      <c r="AT191" s="668"/>
      <c r="AU191" s="668"/>
      <c r="AV191" s="668"/>
      <c r="AW191" s="668"/>
      <c r="AX191" s="668"/>
      <c r="AY191" s="403"/>
      <c r="AZ191" s="404"/>
      <c r="BA191" s="363"/>
      <c r="BB191" s="363"/>
      <c r="BC191" s="363"/>
      <c r="BD191" s="363"/>
      <c r="BE191" s="363"/>
      <c r="BF191" s="363"/>
      <c r="BG191" s="363"/>
      <c r="BH191" s="363"/>
      <c r="BI191" s="363"/>
      <c r="BJ191" s="363"/>
    </row>
    <row r="192" spans="6:62" ht="93" customHeight="1" x14ac:dyDescent="0.3">
      <c r="F192" s="399"/>
      <c r="G192" s="400"/>
      <c r="H192" s="400"/>
      <c r="I192" s="400"/>
      <c r="J192" s="400"/>
      <c r="K192" s="400"/>
      <c r="L192" s="400"/>
      <c r="M192" s="400"/>
      <c r="N192" s="400"/>
      <c r="U192" s="401"/>
      <c r="V192" s="402"/>
      <c r="W192" s="402"/>
      <c r="X192" s="402"/>
      <c r="Y192" s="402"/>
      <c r="Z192" s="402"/>
      <c r="AA192" s="402"/>
      <c r="AB192" s="402"/>
      <c r="AC192" s="402"/>
      <c r="AD192" s="402"/>
      <c r="AE192" s="402"/>
      <c r="AF192" s="402"/>
      <c r="AG192" s="402"/>
      <c r="AH192" s="402"/>
      <c r="AI192" s="402"/>
      <c r="AJ192" s="402"/>
      <c r="AK192" s="402"/>
      <c r="AL192" s="403"/>
      <c r="AM192" s="668"/>
      <c r="AN192" s="668"/>
      <c r="AO192" s="668"/>
      <c r="AP192" s="668"/>
      <c r="AQ192" s="668"/>
      <c r="AR192" s="668"/>
      <c r="AS192" s="668"/>
      <c r="AT192" s="668"/>
      <c r="AU192" s="668"/>
      <c r="AV192" s="668"/>
      <c r="AW192" s="668"/>
      <c r="AX192" s="668"/>
      <c r="AY192" s="403"/>
      <c r="AZ192" s="404"/>
      <c r="BA192" s="363"/>
      <c r="BB192" s="363"/>
      <c r="BC192" s="363"/>
      <c r="BD192" s="363"/>
      <c r="BE192" s="363"/>
      <c r="BF192" s="363"/>
      <c r="BG192" s="363"/>
      <c r="BH192" s="363"/>
      <c r="BI192" s="363"/>
      <c r="BJ192" s="363"/>
    </row>
    <row r="193" spans="6:62" ht="93" customHeight="1" x14ac:dyDescent="0.3">
      <c r="F193" s="399"/>
      <c r="G193" s="400"/>
      <c r="H193" s="400"/>
      <c r="I193" s="400"/>
      <c r="J193" s="400"/>
      <c r="K193" s="400"/>
      <c r="L193" s="400"/>
      <c r="M193" s="400"/>
      <c r="N193" s="400"/>
      <c r="U193" s="401"/>
      <c r="V193" s="402"/>
      <c r="W193" s="402"/>
      <c r="X193" s="402"/>
      <c r="Y193" s="402"/>
      <c r="Z193" s="402"/>
      <c r="AA193" s="402"/>
      <c r="AB193" s="402"/>
      <c r="AC193" s="402"/>
      <c r="AD193" s="402"/>
      <c r="AE193" s="402"/>
      <c r="AF193" s="402"/>
      <c r="AG193" s="402"/>
      <c r="AH193" s="402"/>
      <c r="AI193" s="402"/>
      <c r="AJ193" s="402"/>
      <c r="AK193" s="402"/>
      <c r="AL193" s="403"/>
      <c r="AM193" s="668"/>
      <c r="AN193" s="668"/>
      <c r="AO193" s="668"/>
      <c r="AP193" s="668"/>
      <c r="AQ193" s="668"/>
      <c r="AR193" s="668"/>
      <c r="AS193" s="668"/>
      <c r="AT193" s="668"/>
      <c r="AU193" s="668"/>
      <c r="AV193" s="668"/>
      <c r="AW193" s="668"/>
      <c r="AX193" s="668"/>
      <c r="AY193" s="403"/>
      <c r="AZ193" s="404"/>
      <c r="BA193" s="363"/>
      <c r="BB193" s="363"/>
      <c r="BC193" s="363"/>
      <c r="BD193" s="363"/>
      <c r="BE193" s="363"/>
      <c r="BF193" s="363"/>
      <c r="BG193" s="363"/>
      <c r="BH193" s="363"/>
      <c r="BI193" s="363"/>
      <c r="BJ193" s="363"/>
    </row>
    <row r="194" spans="6:62" ht="93" customHeight="1" x14ac:dyDescent="0.3">
      <c r="F194" s="399"/>
      <c r="G194" s="400"/>
      <c r="H194" s="400"/>
      <c r="I194" s="400"/>
      <c r="J194" s="400"/>
      <c r="K194" s="400"/>
      <c r="L194" s="400"/>
      <c r="M194" s="400"/>
      <c r="N194" s="400"/>
      <c r="U194" s="401"/>
      <c r="V194" s="402"/>
      <c r="W194" s="402"/>
      <c r="X194" s="402"/>
      <c r="Y194" s="402"/>
      <c r="Z194" s="402"/>
      <c r="AA194" s="402"/>
      <c r="AB194" s="402"/>
      <c r="AC194" s="402"/>
      <c r="AD194" s="402"/>
      <c r="AE194" s="402"/>
      <c r="AF194" s="402"/>
      <c r="AG194" s="402"/>
      <c r="AH194" s="402"/>
      <c r="AI194" s="402"/>
      <c r="AJ194" s="402"/>
      <c r="AK194" s="402"/>
      <c r="AL194" s="403"/>
      <c r="AM194" s="668"/>
      <c r="AN194" s="668"/>
      <c r="AO194" s="668"/>
      <c r="AP194" s="668"/>
      <c r="AQ194" s="668"/>
      <c r="AR194" s="668"/>
      <c r="AS194" s="668"/>
      <c r="AT194" s="668"/>
      <c r="AU194" s="668"/>
      <c r="AV194" s="668"/>
      <c r="AW194" s="668"/>
      <c r="AX194" s="668"/>
      <c r="AY194" s="403"/>
      <c r="AZ194" s="404"/>
      <c r="BA194" s="363"/>
      <c r="BB194" s="363"/>
      <c r="BC194" s="363"/>
      <c r="BD194" s="363"/>
      <c r="BE194" s="363"/>
      <c r="BF194" s="363"/>
      <c r="BG194" s="363"/>
      <c r="BH194" s="363"/>
      <c r="BI194" s="363"/>
      <c r="BJ194" s="363"/>
    </row>
    <row r="195" spans="6:62" ht="93" customHeight="1" x14ac:dyDescent="0.3">
      <c r="F195" s="399"/>
      <c r="G195" s="400"/>
      <c r="H195" s="400"/>
      <c r="I195" s="400"/>
      <c r="J195" s="400"/>
      <c r="K195" s="400"/>
      <c r="L195" s="400"/>
      <c r="M195" s="400"/>
      <c r="N195" s="400"/>
      <c r="U195" s="401"/>
      <c r="V195" s="402"/>
      <c r="W195" s="402"/>
      <c r="X195" s="402"/>
      <c r="Y195" s="402"/>
      <c r="Z195" s="402"/>
      <c r="AA195" s="402"/>
      <c r="AB195" s="402"/>
      <c r="AC195" s="402"/>
      <c r="AD195" s="402"/>
      <c r="AE195" s="402"/>
      <c r="AF195" s="402"/>
      <c r="AG195" s="402"/>
      <c r="AH195" s="402"/>
      <c r="AI195" s="402"/>
      <c r="AJ195" s="402"/>
      <c r="AK195" s="402"/>
      <c r="AL195" s="403"/>
      <c r="AM195" s="668"/>
      <c r="AN195" s="668"/>
      <c r="AO195" s="668"/>
      <c r="AP195" s="668"/>
      <c r="AQ195" s="668"/>
      <c r="AR195" s="668"/>
      <c r="AS195" s="668"/>
      <c r="AT195" s="668"/>
      <c r="AU195" s="668"/>
      <c r="AV195" s="668"/>
      <c r="AW195" s="668"/>
      <c r="AX195" s="668"/>
      <c r="AY195" s="403"/>
      <c r="AZ195" s="404"/>
      <c r="BA195" s="363"/>
      <c r="BB195" s="363"/>
      <c r="BC195" s="363"/>
      <c r="BD195" s="363"/>
      <c r="BE195" s="363"/>
      <c r="BF195" s="363"/>
      <c r="BG195" s="363"/>
      <c r="BH195" s="363"/>
      <c r="BI195" s="363"/>
      <c r="BJ195" s="363"/>
    </row>
    <row r="196" spans="6:62" ht="93" customHeight="1" x14ac:dyDescent="0.3">
      <c r="F196" s="399"/>
      <c r="G196" s="400"/>
      <c r="H196" s="400"/>
      <c r="I196" s="400"/>
      <c r="J196" s="400"/>
      <c r="K196" s="400"/>
      <c r="L196" s="400"/>
      <c r="M196" s="400"/>
      <c r="N196" s="400"/>
      <c r="U196" s="401"/>
      <c r="V196" s="402"/>
      <c r="W196" s="402"/>
      <c r="X196" s="402"/>
      <c r="Y196" s="402"/>
      <c r="Z196" s="402"/>
      <c r="AA196" s="402"/>
      <c r="AB196" s="402"/>
      <c r="AC196" s="402"/>
      <c r="AD196" s="402"/>
      <c r="AE196" s="402"/>
      <c r="AF196" s="402"/>
      <c r="AG196" s="402"/>
      <c r="AH196" s="402"/>
      <c r="AI196" s="402"/>
      <c r="AJ196" s="402"/>
      <c r="AK196" s="402"/>
      <c r="AL196" s="403"/>
      <c r="AM196" s="668"/>
      <c r="AN196" s="668"/>
      <c r="AO196" s="668"/>
      <c r="AP196" s="668"/>
      <c r="AQ196" s="668"/>
      <c r="AR196" s="668"/>
      <c r="AS196" s="668"/>
      <c r="AT196" s="668"/>
      <c r="AU196" s="668"/>
      <c r="AV196" s="668"/>
      <c r="AW196" s="668"/>
      <c r="AX196" s="668"/>
      <c r="AY196" s="403"/>
      <c r="AZ196" s="404"/>
      <c r="BA196" s="363"/>
      <c r="BB196" s="363"/>
      <c r="BC196" s="363"/>
      <c r="BD196" s="363"/>
      <c r="BE196" s="363"/>
      <c r="BF196" s="363"/>
      <c r="BG196" s="363"/>
      <c r="BH196" s="363"/>
      <c r="BI196" s="363"/>
      <c r="BJ196" s="363"/>
    </row>
    <row r="197" spans="6:62" ht="93" customHeight="1" x14ac:dyDescent="0.3">
      <c r="F197" s="399"/>
      <c r="G197" s="400"/>
      <c r="H197" s="400"/>
      <c r="I197" s="400"/>
      <c r="J197" s="400"/>
      <c r="K197" s="400"/>
      <c r="L197" s="400"/>
      <c r="M197" s="400"/>
      <c r="N197" s="400"/>
      <c r="U197" s="401"/>
      <c r="V197" s="402"/>
      <c r="W197" s="402"/>
      <c r="X197" s="402"/>
      <c r="Y197" s="402"/>
      <c r="Z197" s="402"/>
      <c r="AA197" s="402"/>
      <c r="AB197" s="402"/>
      <c r="AC197" s="402"/>
      <c r="AD197" s="402"/>
      <c r="AE197" s="402"/>
      <c r="AF197" s="402"/>
      <c r="AG197" s="402"/>
      <c r="AH197" s="402"/>
      <c r="AI197" s="402"/>
      <c r="AJ197" s="402"/>
      <c r="AK197" s="402"/>
      <c r="AL197" s="403"/>
      <c r="AM197" s="668"/>
      <c r="AN197" s="668"/>
      <c r="AO197" s="668"/>
      <c r="AP197" s="668"/>
      <c r="AQ197" s="668"/>
      <c r="AR197" s="668"/>
      <c r="AS197" s="668"/>
      <c r="AT197" s="668"/>
      <c r="AU197" s="668"/>
      <c r="AV197" s="668"/>
      <c r="AW197" s="668"/>
      <c r="AX197" s="668"/>
      <c r="AY197" s="403"/>
      <c r="AZ197" s="404"/>
      <c r="BA197" s="363"/>
      <c r="BB197" s="363"/>
      <c r="BC197" s="363"/>
      <c r="BD197" s="363"/>
      <c r="BE197" s="363"/>
      <c r="BF197" s="363"/>
      <c r="BG197" s="363"/>
      <c r="BH197" s="363"/>
      <c r="BI197" s="363"/>
      <c r="BJ197" s="363"/>
    </row>
    <row r="198" spans="6:62" ht="93" customHeight="1" x14ac:dyDescent="0.3">
      <c r="F198" s="399"/>
      <c r="G198" s="400"/>
      <c r="H198" s="400"/>
      <c r="I198" s="400"/>
      <c r="J198" s="400"/>
      <c r="K198" s="400"/>
      <c r="L198" s="400"/>
      <c r="M198" s="400"/>
      <c r="N198" s="400"/>
      <c r="U198" s="401"/>
      <c r="V198" s="402"/>
      <c r="W198" s="402"/>
      <c r="X198" s="402"/>
      <c r="Y198" s="402"/>
      <c r="Z198" s="402"/>
      <c r="AA198" s="402"/>
      <c r="AB198" s="402"/>
      <c r="AC198" s="402"/>
      <c r="AD198" s="402"/>
      <c r="AE198" s="402"/>
      <c r="AF198" s="402"/>
      <c r="AG198" s="402"/>
      <c r="AH198" s="402"/>
      <c r="AI198" s="402"/>
      <c r="AJ198" s="402"/>
      <c r="AK198" s="402"/>
      <c r="AL198" s="403"/>
      <c r="AM198" s="668"/>
      <c r="AN198" s="668"/>
      <c r="AO198" s="668"/>
      <c r="AP198" s="668"/>
      <c r="AQ198" s="668"/>
      <c r="AR198" s="668"/>
      <c r="AS198" s="668"/>
      <c r="AT198" s="668"/>
      <c r="AU198" s="668"/>
      <c r="AV198" s="668"/>
      <c r="AW198" s="668"/>
      <c r="AX198" s="668"/>
      <c r="AY198" s="403"/>
      <c r="AZ198" s="404"/>
      <c r="BA198" s="363"/>
      <c r="BB198" s="363"/>
      <c r="BC198" s="363"/>
      <c r="BD198" s="363"/>
      <c r="BE198" s="363"/>
      <c r="BF198" s="363"/>
      <c r="BG198" s="363"/>
      <c r="BH198" s="363"/>
      <c r="BI198" s="363"/>
      <c r="BJ198" s="363"/>
    </row>
    <row r="199" spans="6:62" ht="93" customHeight="1" x14ac:dyDescent="0.3">
      <c r="F199" s="399"/>
      <c r="G199" s="400"/>
      <c r="H199" s="400"/>
      <c r="I199" s="400"/>
      <c r="J199" s="400"/>
      <c r="K199" s="400"/>
      <c r="L199" s="400"/>
      <c r="M199" s="400"/>
      <c r="N199" s="400"/>
      <c r="U199" s="401"/>
      <c r="V199" s="402"/>
      <c r="W199" s="402"/>
      <c r="X199" s="402"/>
      <c r="Y199" s="402"/>
      <c r="Z199" s="402"/>
      <c r="AA199" s="402"/>
      <c r="AB199" s="402"/>
      <c r="AC199" s="402"/>
      <c r="AD199" s="402"/>
      <c r="AE199" s="402"/>
      <c r="AF199" s="402"/>
      <c r="AG199" s="402"/>
      <c r="AH199" s="402"/>
      <c r="AI199" s="402"/>
      <c r="AJ199" s="402"/>
      <c r="AK199" s="402"/>
      <c r="AL199" s="403"/>
      <c r="AM199" s="668"/>
      <c r="AN199" s="668"/>
      <c r="AO199" s="668"/>
      <c r="AP199" s="668"/>
      <c r="AQ199" s="668"/>
      <c r="AR199" s="668"/>
      <c r="AS199" s="668"/>
      <c r="AT199" s="668"/>
      <c r="AU199" s="668"/>
      <c r="AV199" s="668"/>
      <c r="AW199" s="668"/>
      <c r="AX199" s="668"/>
      <c r="AY199" s="403"/>
      <c r="AZ199" s="404"/>
      <c r="BA199" s="363"/>
      <c r="BB199" s="363"/>
      <c r="BC199" s="363"/>
      <c r="BD199" s="363"/>
      <c r="BE199" s="363"/>
      <c r="BF199" s="363"/>
      <c r="BG199" s="363"/>
      <c r="BH199" s="363"/>
      <c r="BI199" s="363"/>
      <c r="BJ199" s="363"/>
    </row>
    <row r="200" spans="6:62" ht="93" customHeight="1" x14ac:dyDescent="0.3">
      <c r="F200" s="399"/>
      <c r="G200" s="400"/>
      <c r="H200" s="400"/>
      <c r="I200" s="400"/>
      <c r="J200" s="400"/>
      <c r="K200" s="400"/>
      <c r="L200" s="400"/>
      <c r="M200" s="400"/>
      <c r="N200" s="400"/>
      <c r="U200" s="401"/>
      <c r="V200" s="402"/>
      <c r="W200" s="402"/>
      <c r="X200" s="402"/>
      <c r="Y200" s="402"/>
      <c r="Z200" s="402"/>
      <c r="AA200" s="402"/>
      <c r="AB200" s="402"/>
      <c r="AC200" s="402"/>
      <c r="AD200" s="402"/>
      <c r="AE200" s="402"/>
      <c r="AF200" s="402"/>
      <c r="AG200" s="402"/>
      <c r="AH200" s="402"/>
      <c r="AI200" s="402"/>
      <c r="AJ200" s="402"/>
      <c r="AK200" s="402"/>
      <c r="AL200" s="403"/>
      <c r="AM200" s="668"/>
      <c r="AN200" s="668"/>
      <c r="AO200" s="668"/>
      <c r="AP200" s="668"/>
      <c r="AQ200" s="668"/>
      <c r="AR200" s="668"/>
      <c r="AS200" s="668"/>
      <c r="AT200" s="668"/>
      <c r="AU200" s="668"/>
      <c r="AV200" s="668"/>
      <c r="AW200" s="668"/>
      <c r="AX200" s="668"/>
      <c r="AY200" s="403"/>
      <c r="AZ200" s="404"/>
      <c r="BA200" s="363"/>
      <c r="BB200" s="363"/>
      <c r="BC200" s="363"/>
      <c r="BD200" s="363"/>
      <c r="BE200" s="363"/>
      <c r="BF200" s="363"/>
      <c r="BG200" s="363"/>
      <c r="BH200" s="363"/>
      <c r="BI200" s="363"/>
      <c r="BJ200" s="363"/>
    </row>
    <row r="201" spans="6:62" ht="93" customHeight="1" x14ac:dyDescent="0.3">
      <c r="F201" s="399"/>
      <c r="G201" s="400"/>
      <c r="H201" s="400"/>
      <c r="I201" s="400"/>
      <c r="J201" s="400"/>
      <c r="K201" s="400"/>
      <c r="L201" s="400"/>
      <c r="M201" s="400"/>
      <c r="N201" s="400"/>
      <c r="U201" s="401"/>
      <c r="V201" s="402"/>
      <c r="W201" s="402"/>
      <c r="X201" s="402"/>
      <c r="Y201" s="402"/>
      <c r="Z201" s="402"/>
      <c r="AA201" s="402"/>
      <c r="AB201" s="402"/>
      <c r="AC201" s="402"/>
      <c r="AD201" s="402"/>
      <c r="AE201" s="402"/>
      <c r="AF201" s="402"/>
      <c r="AG201" s="402"/>
      <c r="AH201" s="402"/>
      <c r="AI201" s="402"/>
      <c r="AJ201" s="402"/>
      <c r="AK201" s="402"/>
      <c r="AL201" s="403"/>
      <c r="AM201" s="668"/>
      <c r="AN201" s="668"/>
      <c r="AO201" s="668"/>
      <c r="AP201" s="668"/>
      <c r="AQ201" s="668"/>
      <c r="AR201" s="668"/>
      <c r="AS201" s="668"/>
      <c r="AT201" s="668"/>
      <c r="AU201" s="668"/>
      <c r="AV201" s="668"/>
      <c r="AW201" s="668"/>
      <c r="AX201" s="668"/>
      <c r="AY201" s="403"/>
      <c r="AZ201" s="404"/>
      <c r="BA201" s="363"/>
      <c r="BB201" s="363"/>
      <c r="BC201" s="363"/>
      <c r="BD201" s="363"/>
      <c r="BE201" s="363"/>
      <c r="BF201" s="363"/>
      <c r="BG201" s="363"/>
      <c r="BH201" s="363"/>
      <c r="BI201" s="363"/>
      <c r="BJ201" s="363"/>
    </row>
    <row r="202" spans="6:62" ht="93" customHeight="1" x14ac:dyDescent="0.3">
      <c r="F202" s="399"/>
      <c r="G202" s="400"/>
      <c r="H202" s="400"/>
      <c r="I202" s="400"/>
      <c r="J202" s="400"/>
      <c r="K202" s="400"/>
      <c r="L202" s="400"/>
      <c r="M202" s="400"/>
      <c r="N202" s="400"/>
      <c r="U202" s="401"/>
      <c r="V202" s="402"/>
      <c r="W202" s="402"/>
      <c r="X202" s="402"/>
      <c r="Y202" s="402"/>
      <c r="Z202" s="402"/>
      <c r="AA202" s="402"/>
      <c r="AB202" s="402"/>
      <c r="AC202" s="402"/>
      <c r="AD202" s="402"/>
      <c r="AE202" s="402"/>
      <c r="AF202" s="402"/>
      <c r="AG202" s="402"/>
      <c r="AH202" s="402"/>
      <c r="AI202" s="402"/>
      <c r="AJ202" s="402"/>
      <c r="AK202" s="402"/>
      <c r="AL202" s="403"/>
      <c r="AM202" s="668"/>
      <c r="AN202" s="668"/>
      <c r="AO202" s="668"/>
      <c r="AP202" s="668"/>
      <c r="AQ202" s="668"/>
      <c r="AR202" s="668"/>
      <c r="AS202" s="668"/>
      <c r="AT202" s="668"/>
      <c r="AU202" s="668"/>
      <c r="AV202" s="668"/>
      <c r="AW202" s="668"/>
      <c r="AX202" s="668"/>
      <c r="AY202" s="403"/>
      <c r="AZ202" s="404"/>
      <c r="BA202" s="363"/>
      <c r="BB202" s="363"/>
      <c r="BC202" s="363"/>
      <c r="BD202" s="363"/>
      <c r="BE202" s="363"/>
      <c r="BF202" s="363"/>
      <c r="BG202" s="363"/>
      <c r="BH202" s="363"/>
      <c r="BI202" s="363"/>
      <c r="BJ202" s="363"/>
    </row>
    <row r="203" spans="6:62" ht="93" customHeight="1" x14ac:dyDescent="0.3">
      <c r="F203" s="399"/>
      <c r="G203" s="400"/>
      <c r="H203" s="400"/>
      <c r="I203" s="400"/>
      <c r="J203" s="400"/>
      <c r="K203" s="400"/>
      <c r="L203" s="400"/>
      <c r="M203" s="400"/>
      <c r="N203" s="400"/>
      <c r="U203" s="401"/>
      <c r="V203" s="402"/>
      <c r="W203" s="402"/>
      <c r="X203" s="402"/>
      <c r="Y203" s="402"/>
      <c r="Z203" s="402"/>
      <c r="AA203" s="402"/>
      <c r="AB203" s="402"/>
      <c r="AC203" s="402"/>
      <c r="AD203" s="402"/>
      <c r="AE203" s="402"/>
      <c r="AF203" s="402"/>
      <c r="AG203" s="402"/>
      <c r="AH203" s="402"/>
      <c r="AI203" s="402"/>
      <c r="AJ203" s="402"/>
      <c r="AK203" s="402"/>
      <c r="AL203" s="403"/>
      <c r="AM203" s="668"/>
      <c r="AN203" s="668"/>
      <c r="AO203" s="668"/>
      <c r="AP203" s="668"/>
      <c r="AQ203" s="668"/>
      <c r="AR203" s="668"/>
      <c r="AS203" s="668"/>
      <c r="AT203" s="668"/>
      <c r="AU203" s="668"/>
      <c r="AV203" s="668"/>
      <c r="AW203" s="668"/>
      <c r="AX203" s="668"/>
      <c r="AY203" s="403"/>
      <c r="AZ203" s="404"/>
      <c r="BA203" s="363"/>
      <c r="BB203" s="363"/>
      <c r="BC203" s="363"/>
      <c r="BD203" s="363"/>
      <c r="BE203" s="363"/>
      <c r="BF203" s="363"/>
      <c r="BG203" s="363"/>
      <c r="BH203" s="363"/>
      <c r="BI203" s="363"/>
      <c r="BJ203" s="363"/>
    </row>
    <row r="204" spans="6:62" ht="93" customHeight="1" x14ac:dyDescent="0.3">
      <c r="F204" s="399"/>
      <c r="G204" s="400"/>
      <c r="H204" s="400"/>
      <c r="I204" s="400"/>
      <c r="J204" s="400"/>
      <c r="K204" s="400"/>
      <c r="L204" s="400"/>
      <c r="M204" s="400"/>
      <c r="N204" s="400"/>
      <c r="U204" s="401"/>
      <c r="V204" s="402"/>
      <c r="W204" s="402"/>
      <c r="X204" s="402"/>
      <c r="Y204" s="402"/>
      <c r="Z204" s="402"/>
      <c r="AA204" s="402"/>
      <c r="AB204" s="402"/>
      <c r="AC204" s="402"/>
      <c r="AD204" s="402"/>
      <c r="AE204" s="402"/>
      <c r="AF204" s="402"/>
      <c r="AG204" s="402"/>
      <c r="AH204" s="402"/>
      <c r="AI204" s="402"/>
      <c r="AJ204" s="402"/>
      <c r="AK204" s="402"/>
      <c r="AL204" s="403"/>
      <c r="AM204" s="668"/>
      <c r="AN204" s="668"/>
      <c r="AO204" s="668"/>
      <c r="AP204" s="668"/>
      <c r="AQ204" s="668"/>
      <c r="AR204" s="668"/>
      <c r="AS204" s="668"/>
      <c r="AT204" s="668"/>
      <c r="AU204" s="668"/>
      <c r="AV204" s="668"/>
      <c r="AW204" s="668"/>
      <c r="AX204" s="668"/>
      <c r="AY204" s="403"/>
      <c r="AZ204" s="404"/>
      <c r="BA204" s="363"/>
      <c r="BB204" s="363"/>
      <c r="BC204" s="363"/>
      <c r="BD204" s="363"/>
      <c r="BE204" s="363"/>
      <c r="BF204" s="363"/>
      <c r="BG204" s="363"/>
      <c r="BH204" s="363"/>
      <c r="BI204" s="363"/>
      <c r="BJ204" s="363"/>
    </row>
    <row r="205" spans="6:62" ht="93" customHeight="1" x14ac:dyDescent="0.3">
      <c r="F205" s="399"/>
      <c r="G205" s="400"/>
      <c r="H205" s="400"/>
      <c r="I205" s="400"/>
      <c r="J205" s="400"/>
      <c r="K205" s="400"/>
      <c r="L205" s="400"/>
      <c r="M205" s="400"/>
      <c r="N205" s="400"/>
      <c r="U205" s="401"/>
      <c r="V205" s="402"/>
      <c r="W205" s="402"/>
      <c r="X205" s="402"/>
      <c r="Y205" s="402"/>
      <c r="Z205" s="402"/>
      <c r="AA205" s="402"/>
      <c r="AB205" s="402"/>
      <c r="AC205" s="402"/>
      <c r="AD205" s="402"/>
      <c r="AE205" s="402"/>
      <c r="AF205" s="402"/>
      <c r="AG205" s="402"/>
      <c r="AH205" s="402"/>
      <c r="AI205" s="402"/>
      <c r="AJ205" s="402"/>
      <c r="AK205" s="402"/>
      <c r="AL205" s="403"/>
      <c r="AM205" s="668"/>
      <c r="AN205" s="668"/>
      <c r="AO205" s="668"/>
      <c r="AP205" s="668"/>
      <c r="AQ205" s="668"/>
      <c r="AR205" s="668"/>
      <c r="AS205" s="668"/>
      <c r="AT205" s="668"/>
      <c r="AU205" s="668"/>
      <c r="AV205" s="668"/>
      <c r="AW205" s="668"/>
      <c r="AX205" s="668"/>
      <c r="AY205" s="403"/>
      <c r="AZ205" s="404"/>
      <c r="BA205" s="363"/>
      <c r="BB205" s="363"/>
      <c r="BC205" s="363"/>
      <c r="BD205" s="363"/>
      <c r="BE205" s="363"/>
      <c r="BF205" s="363"/>
      <c r="BG205" s="363"/>
      <c r="BH205" s="363"/>
      <c r="BI205" s="363"/>
      <c r="BJ205" s="363"/>
    </row>
    <row r="206" spans="6:62" ht="93" customHeight="1" x14ac:dyDescent="0.3">
      <c r="F206" s="399"/>
      <c r="G206" s="400"/>
      <c r="H206" s="400"/>
      <c r="I206" s="400"/>
      <c r="J206" s="400"/>
      <c r="K206" s="400"/>
      <c r="L206" s="400"/>
      <c r="M206" s="400"/>
      <c r="N206" s="400"/>
      <c r="U206" s="401"/>
      <c r="V206" s="402"/>
      <c r="W206" s="402"/>
      <c r="X206" s="402"/>
      <c r="Y206" s="402"/>
      <c r="Z206" s="402"/>
      <c r="AA206" s="402"/>
      <c r="AB206" s="402"/>
      <c r="AC206" s="402"/>
      <c r="AD206" s="402"/>
      <c r="AE206" s="402"/>
      <c r="AF206" s="402"/>
      <c r="AG206" s="402"/>
      <c r="AH206" s="402"/>
      <c r="AI206" s="402"/>
      <c r="AJ206" s="402"/>
      <c r="AK206" s="402"/>
      <c r="AL206" s="403"/>
      <c r="AM206" s="668"/>
      <c r="AN206" s="668"/>
      <c r="AO206" s="668"/>
      <c r="AP206" s="668"/>
      <c r="AQ206" s="668"/>
      <c r="AR206" s="668"/>
      <c r="AS206" s="668"/>
      <c r="AT206" s="668"/>
      <c r="AU206" s="668"/>
      <c r="AV206" s="668"/>
      <c r="AW206" s="668"/>
      <c r="AX206" s="668"/>
      <c r="AY206" s="403"/>
      <c r="AZ206" s="404"/>
      <c r="BA206" s="363"/>
      <c r="BB206" s="363"/>
      <c r="BC206" s="363"/>
      <c r="BD206" s="363"/>
      <c r="BE206" s="363"/>
      <c r="BF206" s="363"/>
      <c r="BG206" s="363"/>
      <c r="BH206" s="363"/>
      <c r="BI206" s="363"/>
      <c r="BJ206" s="363"/>
    </row>
    <row r="207" spans="6:62" ht="93" customHeight="1" x14ac:dyDescent="0.3">
      <c r="F207" s="399"/>
      <c r="G207" s="400"/>
      <c r="H207" s="400"/>
      <c r="I207" s="400"/>
      <c r="J207" s="400"/>
      <c r="K207" s="400"/>
      <c r="L207" s="400"/>
      <c r="M207" s="400"/>
      <c r="N207" s="400"/>
      <c r="U207" s="401"/>
      <c r="V207" s="402"/>
      <c r="W207" s="402"/>
      <c r="X207" s="402"/>
      <c r="Y207" s="402"/>
      <c r="Z207" s="402"/>
      <c r="AA207" s="402"/>
      <c r="AB207" s="402"/>
      <c r="AC207" s="402"/>
      <c r="AD207" s="402"/>
      <c r="AE207" s="402"/>
      <c r="AF207" s="402"/>
      <c r="AG207" s="402"/>
      <c r="AH207" s="402"/>
      <c r="AI207" s="402"/>
      <c r="AJ207" s="402"/>
      <c r="AK207" s="402"/>
      <c r="AL207" s="403"/>
      <c r="AM207" s="668"/>
      <c r="AN207" s="668"/>
      <c r="AO207" s="668"/>
      <c r="AP207" s="668"/>
      <c r="AQ207" s="668"/>
      <c r="AR207" s="668"/>
      <c r="AS207" s="668"/>
      <c r="AT207" s="668"/>
      <c r="AU207" s="668"/>
      <c r="AV207" s="668"/>
      <c r="AW207" s="668"/>
      <c r="AX207" s="668"/>
      <c r="AY207" s="403"/>
      <c r="AZ207" s="404"/>
      <c r="BA207" s="363"/>
      <c r="BB207" s="363"/>
      <c r="BC207" s="363"/>
      <c r="BD207" s="363"/>
      <c r="BE207" s="363"/>
      <c r="BF207" s="363"/>
      <c r="BG207" s="363"/>
      <c r="BH207" s="363"/>
      <c r="BI207" s="363"/>
      <c r="BJ207" s="363"/>
    </row>
    <row r="208" spans="6:62" ht="93" customHeight="1" x14ac:dyDescent="0.3">
      <c r="F208" s="399"/>
      <c r="G208" s="400"/>
      <c r="H208" s="400"/>
      <c r="I208" s="400"/>
      <c r="J208" s="400"/>
      <c r="K208" s="400"/>
      <c r="L208" s="400"/>
      <c r="M208" s="400"/>
      <c r="N208" s="400"/>
      <c r="U208" s="401"/>
      <c r="V208" s="402"/>
      <c r="W208" s="402"/>
      <c r="X208" s="402"/>
      <c r="Y208" s="402"/>
      <c r="Z208" s="402"/>
      <c r="AA208" s="402"/>
      <c r="AB208" s="402"/>
      <c r="AC208" s="402"/>
      <c r="AD208" s="402"/>
      <c r="AE208" s="402"/>
      <c r="AF208" s="402"/>
      <c r="AG208" s="402"/>
      <c r="AH208" s="402"/>
      <c r="AI208" s="402"/>
      <c r="AJ208" s="402"/>
      <c r="AK208" s="402"/>
      <c r="AL208" s="403"/>
      <c r="AM208" s="668"/>
      <c r="AN208" s="668"/>
      <c r="AO208" s="668"/>
      <c r="AP208" s="668"/>
      <c r="AQ208" s="668"/>
      <c r="AR208" s="668"/>
      <c r="AS208" s="668"/>
      <c r="AT208" s="668"/>
      <c r="AU208" s="668"/>
      <c r="AV208" s="668"/>
      <c r="AW208" s="668"/>
      <c r="AX208" s="668"/>
      <c r="AY208" s="403"/>
      <c r="AZ208" s="404"/>
      <c r="BA208" s="363"/>
      <c r="BB208" s="363"/>
      <c r="BC208" s="363"/>
      <c r="BD208" s="363"/>
      <c r="BE208" s="363"/>
      <c r="BF208" s="363"/>
      <c r="BG208" s="363"/>
      <c r="BH208" s="363"/>
      <c r="BI208" s="363"/>
      <c r="BJ208" s="363"/>
    </row>
    <row r="209" spans="6:62" ht="93" customHeight="1" x14ac:dyDescent="0.3">
      <c r="F209" s="399"/>
      <c r="G209" s="400"/>
      <c r="H209" s="400"/>
      <c r="I209" s="400"/>
      <c r="J209" s="400"/>
      <c r="K209" s="400"/>
      <c r="L209" s="400"/>
      <c r="M209" s="400"/>
      <c r="N209" s="400"/>
      <c r="U209" s="401"/>
      <c r="V209" s="402"/>
      <c r="W209" s="402"/>
      <c r="X209" s="402"/>
      <c r="Y209" s="402"/>
      <c r="Z209" s="402"/>
      <c r="AA209" s="402"/>
      <c r="AB209" s="402"/>
      <c r="AC209" s="402"/>
      <c r="AD209" s="402"/>
      <c r="AE209" s="402"/>
      <c r="AF209" s="402"/>
      <c r="AG209" s="402"/>
      <c r="AH209" s="402"/>
      <c r="AI209" s="402"/>
      <c r="AJ209" s="402"/>
      <c r="AK209" s="402"/>
      <c r="AL209" s="403"/>
      <c r="AM209" s="668"/>
      <c r="AN209" s="668"/>
      <c r="AO209" s="668"/>
      <c r="AP209" s="668"/>
      <c r="AQ209" s="668"/>
      <c r="AR209" s="668"/>
      <c r="AS209" s="668"/>
      <c r="AT209" s="668"/>
      <c r="AU209" s="668"/>
      <c r="AV209" s="668"/>
      <c r="AW209" s="668"/>
      <c r="AX209" s="668"/>
      <c r="AY209" s="403"/>
      <c r="AZ209" s="404"/>
      <c r="BA209" s="363"/>
      <c r="BB209" s="363"/>
      <c r="BC209" s="363"/>
      <c r="BD209" s="363"/>
      <c r="BE209" s="363"/>
      <c r="BF209" s="363"/>
      <c r="BG209" s="363"/>
      <c r="BH209" s="363"/>
      <c r="BI209" s="363"/>
      <c r="BJ209" s="363"/>
    </row>
    <row r="210" spans="6:62" ht="93" customHeight="1" x14ac:dyDescent="0.3">
      <c r="F210" s="399"/>
      <c r="G210" s="400"/>
      <c r="H210" s="400"/>
      <c r="I210" s="400"/>
      <c r="J210" s="400"/>
      <c r="K210" s="400"/>
      <c r="L210" s="400"/>
      <c r="M210" s="400"/>
      <c r="N210" s="400"/>
      <c r="U210" s="401"/>
      <c r="V210" s="402"/>
      <c r="W210" s="402"/>
      <c r="X210" s="402"/>
      <c r="Y210" s="402"/>
      <c r="Z210" s="402"/>
      <c r="AA210" s="402"/>
      <c r="AB210" s="402"/>
      <c r="AC210" s="402"/>
      <c r="AD210" s="402"/>
      <c r="AE210" s="402"/>
      <c r="AF210" s="402"/>
      <c r="AG210" s="402"/>
      <c r="AH210" s="402"/>
      <c r="AI210" s="402"/>
      <c r="AJ210" s="402"/>
      <c r="AK210" s="402"/>
      <c r="AL210" s="403"/>
      <c r="AM210" s="668"/>
      <c r="AN210" s="668"/>
      <c r="AO210" s="668"/>
      <c r="AP210" s="668"/>
      <c r="AQ210" s="668"/>
      <c r="AR210" s="668"/>
      <c r="AS210" s="668"/>
      <c r="AT210" s="668"/>
      <c r="AU210" s="668"/>
      <c r="AV210" s="668"/>
      <c r="AW210" s="668"/>
      <c r="AX210" s="668"/>
      <c r="AY210" s="403"/>
      <c r="AZ210" s="404"/>
      <c r="BA210" s="363"/>
      <c r="BB210" s="363"/>
      <c r="BC210" s="363"/>
      <c r="BD210" s="363"/>
      <c r="BE210" s="363"/>
      <c r="BF210" s="363"/>
      <c r="BG210" s="363"/>
      <c r="BH210" s="363"/>
      <c r="BI210" s="363"/>
      <c r="BJ210" s="363"/>
    </row>
    <row r="211" spans="6:62" ht="93" customHeight="1" x14ac:dyDescent="0.3">
      <c r="F211" s="399"/>
      <c r="G211" s="400"/>
      <c r="H211" s="400"/>
      <c r="I211" s="400"/>
      <c r="J211" s="400"/>
      <c r="K211" s="400"/>
      <c r="L211" s="400"/>
      <c r="M211" s="400"/>
      <c r="N211" s="400"/>
      <c r="U211" s="401"/>
      <c r="V211" s="402"/>
      <c r="W211" s="402"/>
      <c r="X211" s="402"/>
      <c r="Y211" s="402"/>
      <c r="Z211" s="402"/>
      <c r="AA211" s="402"/>
      <c r="AB211" s="402"/>
      <c r="AC211" s="402"/>
      <c r="AD211" s="402"/>
      <c r="AE211" s="402"/>
      <c r="AF211" s="402"/>
      <c r="AG211" s="402"/>
      <c r="AH211" s="402"/>
      <c r="AI211" s="402"/>
      <c r="AJ211" s="402"/>
      <c r="AK211" s="402"/>
      <c r="AL211" s="403"/>
      <c r="AM211" s="668"/>
      <c r="AN211" s="668"/>
      <c r="AO211" s="668"/>
      <c r="AP211" s="668"/>
      <c r="AQ211" s="668"/>
      <c r="AR211" s="668"/>
      <c r="AS211" s="668"/>
      <c r="AT211" s="668"/>
      <c r="AU211" s="668"/>
      <c r="AV211" s="668"/>
      <c r="AW211" s="668"/>
      <c r="AX211" s="668"/>
      <c r="AY211" s="403"/>
      <c r="AZ211" s="404"/>
      <c r="BA211" s="363"/>
      <c r="BB211" s="363"/>
      <c r="BC211" s="363"/>
      <c r="BD211" s="363"/>
      <c r="BE211" s="363"/>
      <c r="BF211" s="363"/>
      <c r="BG211" s="363"/>
      <c r="BH211" s="363"/>
      <c r="BI211" s="363"/>
      <c r="BJ211" s="363"/>
    </row>
    <row r="212" spans="6:62" ht="93" customHeight="1" x14ac:dyDescent="0.3">
      <c r="F212" s="399"/>
      <c r="G212" s="400"/>
      <c r="H212" s="400"/>
      <c r="I212" s="400"/>
      <c r="J212" s="400"/>
      <c r="K212" s="400"/>
      <c r="L212" s="400"/>
      <c r="M212" s="400"/>
      <c r="N212" s="400"/>
      <c r="U212" s="401"/>
      <c r="V212" s="402"/>
      <c r="W212" s="402"/>
      <c r="X212" s="402"/>
      <c r="Y212" s="402"/>
      <c r="Z212" s="402"/>
      <c r="AA212" s="402"/>
      <c r="AB212" s="402"/>
      <c r="AC212" s="402"/>
      <c r="AD212" s="402"/>
      <c r="AE212" s="402"/>
      <c r="AF212" s="402"/>
      <c r="AG212" s="402"/>
      <c r="AH212" s="402"/>
      <c r="AI212" s="402"/>
      <c r="AJ212" s="402"/>
      <c r="AK212" s="402"/>
      <c r="AL212" s="403"/>
      <c r="AM212" s="668"/>
      <c r="AN212" s="668"/>
      <c r="AO212" s="668"/>
      <c r="AP212" s="668"/>
      <c r="AQ212" s="668"/>
      <c r="AR212" s="668"/>
      <c r="AS212" s="668"/>
      <c r="AT212" s="668"/>
      <c r="AU212" s="668"/>
      <c r="AV212" s="668"/>
      <c r="AW212" s="668"/>
      <c r="AX212" s="668"/>
      <c r="AY212" s="403"/>
      <c r="AZ212" s="404"/>
      <c r="BA212" s="363"/>
      <c r="BB212" s="363"/>
      <c r="BC212" s="363"/>
      <c r="BD212" s="363"/>
      <c r="BE212" s="363"/>
      <c r="BF212" s="363"/>
      <c r="BG212" s="363"/>
      <c r="BH212" s="363"/>
      <c r="BI212" s="363"/>
      <c r="BJ212" s="363"/>
    </row>
    <row r="213" spans="6:62" ht="93" customHeight="1" x14ac:dyDescent="0.3">
      <c r="F213" s="399"/>
      <c r="G213" s="400"/>
      <c r="H213" s="400"/>
      <c r="I213" s="400"/>
      <c r="J213" s="400"/>
      <c r="K213" s="400"/>
      <c r="L213" s="400"/>
      <c r="M213" s="400"/>
      <c r="N213" s="400"/>
      <c r="U213" s="401"/>
      <c r="V213" s="402"/>
      <c r="W213" s="402"/>
      <c r="X213" s="402"/>
      <c r="Y213" s="402"/>
      <c r="Z213" s="402"/>
      <c r="AA213" s="402"/>
      <c r="AB213" s="402"/>
      <c r="AC213" s="402"/>
      <c r="AD213" s="402"/>
      <c r="AE213" s="402"/>
      <c r="AF213" s="402"/>
      <c r="AG213" s="402"/>
      <c r="AH213" s="402"/>
      <c r="AI213" s="402"/>
      <c r="AJ213" s="402"/>
      <c r="AK213" s="402"/>
      <c r="AL213" s="403"/>
      <c r="AM213" s="668"/>
      <c r="AN213" s="668"/>
      <c r="AO213" s="668"/>
      <c r="AP213" s="668"/>
      <c r="AQ213" s="668"/>
      <c r="AR213" s="668"/>
      <c r="AS213" s="668"/>
      <c r="AT213" s="668"/>
      <c r="AU213" s="668"/>
      <c r="AV213" s="668"/>
      <c r="AW213" s="668"/>
      <c r="AX213" s="668"/>
      <c r="AY213" s="403"/>
      <c r="AZ213" s="404"/>
      <c r="BA213" s="363"/>
      <c r="BB213" s="363"/>
      <c r="BC213" s="363"/>
      <c r="BD213" s="363"/>
      <c r="BE213" s="363"/>
      <c r="BF213" s="363"/>
      <c r="BG213" s="363"/>
      <c r="BH213" s="363"/>
      <c r="BI213" s="363"/>
      <c r="BJ213" s="363"/>
    </row>
    <row r="214" spans="6:62" ht="93" customHeight="1" x14ac:dyDescent="0.3">
      <c r="F214" s="399"/>
      <c r="G214" s="400"/>
      <c r="H214" s="400"/>
      <c r="I214" s="400"/>
      <c r="J214" s="400"/>
      <c r="K214" s="400"/>
      <c r="L214" s="400"/>
      <c r="M214" s="400"/>
      <c r="N214" s="400"/>
      <c r="U214" s="401"/>
      <c r="V214" s="402"/>
      <c r="W214" s="402"/>
      <c r="X214" s="402"/>
      <c r="Y214" s="402"/>
      <c r="Z214" s="402"/>
      <c r="AA214" s="402"/>
      <c r="AB214" s="402"/>
      <c r="AC214" s="402"/>
      <c r="AD214" s="402"/>
      <c r="AE214" s="402"/>
      <c r="AF214" s="402"/>
      <c r="AG214" s="402"/>
      <c r="AH214" s="402"/>
      <c r="AI214" s="402"/>
      <c r="AJ214" s="402"/>
      <c r="AK214" s="402"/>
      <c r="AL214" s="403"/>
      <c r="AM214" s="668"/>
      <c r="AN214" s="668"/>
      <c r="AO214" s="668"/>
      <c r="AP214" s="668"/>
      <c r="AQ214" s="668"/>
      <c r="AR214" s="668"/>
      <c r="AS214" s="668"/>
      <c r="AT214" s="668"/>
      <c r="AU214" s="668"/>
      <c r="AV214" s="668"/>
      <c r="AW214" s="668"/>
      <c r="AX214" s="668"/>
      <c r="AY214" s="403"/>
      <c r="AZ214" s="404"/>
      <c r="BA214" s="363"/>
      <c r="BB214" s="363"/>
      <c r="BC214" s="363"/>
      <c r="BD214" s="363"/>
      <c r="BE214" s="363"/>
      <c r="BF214" s="363"/>
      <c r="BG214" s="363"/>
      <c r="BH214" s="363"/>
      <c r="BI214" s="363"/>
      <c r="BJ214" s="363"/>
    </row>
    <row r="215" spans="6:62" ht="93" customHeight="1" x14ac:dyDescent="0.3">
      <c r="F215" s="399"/>
      <c r="G215" s="400"/>
      <c r="H215" s="400"/>
      <c r="I215" s="400"/>
      <c r="J215" s="400"/>
      <c r="K215" s="400"/>
      <c r="L215" s="400"/>
      <c r="M215" s="400"/>
      <c r="N215" s="400"/>
      <c r="U215" s="401"/>
      <c r="V215" s="402"/>
      <c r="W215" s="402"/>
      <c r="X215" s="402"/>
      <c r="Y215" s="402"/>
      <c r="Z215" s="402"/>
      <c r="AA215" s="402"/>
      <c r="AB215" s="402"/>
      <c r="AC215" s="402"/>
      <c r="AD215" s="402"/>
      <c r="AE215" s="402"/>
      <c r="AF215" s="402"/>
      <c r="AG215" s="402"/>
      <c r="AH215" s="402"/>
      <c r="AI215" s="402"/>
      <c r="AJ215" s="402"/>
      <c r="AK215" s="402"/>
      <c r="AL215" s="403"/>
      <c r="AM215" s="668"/>
      <c r="AN215" s="668"/>
      <c r="AO215" s="668"/>
      <c r="AP215" s="668"/>
      <c r="AQ215" s="668"/>
      <c r="AR215" s="668"/>
      <c r="AS215" s="668"/>
      <c r="AT215" s="668"/>
      <c r="AU215" s="668"/>
      <c r="AV215" s="668"/>
      <c r="AW215" s="668"/>
      <c r="AX215" s="668"/>
      <c r="AY215" s="403"/>
      <c r="AZ215" s="404"/>
      <c r="BA215" s="363"/>
      <c r="BB215" s="363"/>
      <c r="BC215" s="363"/>
      <c r="BD215" s="363"/>
      <c r="BE215" s="363"/>
      <c r="BF215" s="363"/>
      <c r="BG215" s="363"/>
      <c r="BH215" s="363"/>
      <c r="BI215" s="363"/>
      <c r="BJ215" s="363"/>
    </row>
    <row r="216" spans="6:62" ht="93" customHeight="1" x14ac:dyDescent="0.3">
      <c r="F216" s="399"/>
      <c r="G216" s="400"/>
      <c r="H216" s="400"/>
      <c r="I216" s="400"/>
      <c r="J216" s="400"/>
      <c r="K216" s="400"/>
      <c r="L216" s="400"/>
      <c r="M216" s="400"/>
      <c r="N216" s="400"/>
      <c r="U216" s="401"/>
      <c r="V216" s="402"/>
      <c r="W216" s="402"/>
      <c r="X216" s="402"/>
      <c r="Y216" s="402"/>
      <c r="Z216" s="402"/>
      <c r="AA216" s="402"/>
      <c r="AB216" s="402"/>
      <c r="AC216" s="402"/>
      <c r="AD216" s="402"/>
      <c r="AE216" s="402"/>
      <c r="AF216" s="402"/>
      <c r="AG216" s="402"/>
      <c r="AH216" s="402"/>
      <c r="AI216" s="402"/>
      <c r="AJ216" s="402"/>
      <c r="AK216" s="402"/>
      <c r="AL216" s="403"/>
      <c r="AM216" s="668"/>
      <c r="AN216" s="668"/>
      <c r="AO216" s="668"/>
      <c r="AP216" s="668"/>
      <c r="AQ216" s="668"/>
      <c r="AR216" s="668"/>
      <c r="AS216" s="668"/>
      <c r="AT216" s="668"/>
      <c r="AU216" s="668"/>
      <c r="AV216" s="668"/>
      <c r="AW216" s="668"/>
      <c r="AX216" s="668"/>
      <c r="AY216" s="403"/>
      <c r="AZ216" s="404"/>
      <c r="BA216" s="363"/>
      <c r="BB216" s="363"/>
      <c r="BC216" s="363"/>
      <c r="BD216" s="363"/>
      <c r="BE216" s="363"/>
      <c r="BF216" s="363"/>
      <c r="BG216" s="363"/>
      <c r="BH216" s="363"/>
      <c r="BI216" s="363"/>
      <c r="BJ216" s="363"/>
    </row>
    <row r="217" spans="6:62" ht="93" customHeight="1" x14ac:dyDescent="0.3">
      <c r="F217" s="399"/>
      <c r="G217" s="400"/>
      <c r="H217" s="400"/>
      <c r="I217" s="400"/>
      <c r="J217" s="400"/>
      <c r="K217" s="400"/>
      <c r="L217" s="400"/>
      <c r="M217" s="400"/>
      <c r="N217" s="400"/>
      <c r="U217" s="401"/>
      <c r="V217" s="402"/>
      <c r="W217" s="402"/>
      <c r="X217" s="402"/>
      <c r="Y217" s="402"/>
      <c r="Z217" s="402"/>
      <c r="AA217" s="402"/>
      <c r="AB217" s="402"/>
      <c r="AC217" s="402"/>
      <c r="AD217" s="402"/>
      <c r="AE217" s="402"/>
      <c r="AF217" s="402"/>
      <c r="AG217" s="402"/>
      <c r="AH217" s="402"/>
      <c r="AI217" s="402"/>
      <c r="AJ217" s="402"/>
      <c r="AK217" s="402"/>
      <c r="AL217" s="403"/>
      <c r="AM217" s="668"/>
      <c r="AN217" s="668"/>
      <c r="AO217" s="668"/>
      <c r="AP217" s="668"/>
      <c r="AQ217" s="668"/>
      <c r="AR217" s="668"/>
      <c r="AS217" s="668"/>
      <c r="AT217" s="668"/>
      <c r="AU217" s="668"/>
      <c r="AV217" s="668"/>
      <c r="AW217" s="668"/>
      <c r="AX217" s="668"/>
      <c r="AY217" s="403"/>
      <c r="AZ217" s="404"/>
      <c r="BA217" s="363"/>
      <c r="BB217" s="363"/>
      <c r="BC217" s="363"/>
      <c r="BD217" s="363"/>
      <c r="BE217" s="363"/>
      <c r="BF217" s="363"/>
      <c r="BG217" s="363"/>
      <c r="BH217" s="363"/>
      <c r="BI217" s="363"/>
      <c r="BJ217" s="363"/>
    </row>
    <row r="218" spans="6:62" ht="93" customHeight="1" x14ac:dyDescent="0.3">
      <c r="F218" s="399"/>
      <c r="G218" s="400"/>
      <c r="H218" s="400"/>
      <c r="I218" s="400"/>
      <c r="J218" s="400"/>
      <c r="K218" s="400"/>
      <c r="L218" s="400"/>
      <c r="M218" s="400"/>
      <c r="N218" s="400"/>
      <c r="U218" s="401"/>
      <c r="V218" s="402"/>
      <c r="W218" s="402"/>
      <c r="X218" s="402"/>
      <c r="Y218" s="402"/>
      <c r="Z218" s="402"/>
      <c r="AA218" s="402"/>
      <c r="AB218" s="402"/>
      <c r="AC218" s="402"/>
      <c r="AD218" s="402"/>
      <c r="AE218" s="402"/>
      <c r="AF218" s="402"/>
      <c r="AG218" s="402"/>
      <c r="AH218" s="402"/>
      <c r="AI218" s="402"/>
      <c r="AJ218" s="402"/>
      <c r="AK218" s="402"/>
      <c r="AL218" s="403"/>
      <c r="AM218" s="668"/>
      <c r="AN218" s="668"/>
      <c r="AO218" s="668"/>
      <c r="AP218" s="668"/>
      <c r="AQ218" s="668"/>
      <c r="AR218" s="668"/>
      <c r="AS218" s="668"/>
      <c r="AT218" s="668"/>
      <c r="AU218" s="668"/>
      <c r="AV218" s="668"/>
      <c r="AW218" s="668"/>
      <c r="AX218" s="668"/>
      <c r="AY218" s="403"/>
      <c r="AZ218" s="404"/>
      <c r="BA218" s="363"/>
      <c r="BB218" s="363"/>
      <c r="BC218" s="363"/>
      <c r="BD218" s="363"/>
      <c r="BE218" s="363"/>
      <c r="BF218" s="363"/>
      <c r="BG218" s="363"/>
      <c r="BH218" s="363"/>
      <c r="BI218" s="363"/>
      <c r="BJ218" s="363"/>
    </row>
    <row r="219" spans="6:62" ht="93" customHeight="1" x14ac:dyDescent="0.3">
      <c r="F219" s="399"/>
      <c r="G219" s="400"/>
      <c r="H219" s="400"/>
      <c r="I219" s="400"/>
      <c r="J219" s="400"/>
      <c r="K219" s="400"/>
      <c r="L219" s="400"/>
      <c r="M219" s="400"/>
      <c r="N219" s="400"/>
      <c r="U219" s="401"/>
      <c r="V219" s="402"/>
      <c r="W219" s="402"/>
      <c r="X219" s="402"/>
      <c r="Y219" s="402"/>
      <c r="Z219" s="402"/>
      <c r="AA219" s="402"/>
      <c r="AB219" s="402"/>
      <c r="AC219" s="402"/>
      <c r="AD219" s="402"/>
      <c r="AE219" s="402"/>
      <c r="AF219" s="402"/>
      <c r="AG219" s="402"/>
      <c r="AH219" s="402"/>
      <c r="AI219" s="402"/>
      <c r="AJ219" s="402"/>
      <c r="AK219" s="402"/>
      <c r="AL219" s="403"/>
      <c r="AM219" s="668"/>
      <c r="AN219" s="668"/>
      <c r="AO219" s="668"/>
      <c r="AP219" s="668"/>
      <c r="AQ219" s="668"/>
      <c r="AR219" s="668"/>
      <c r="AS219" s="668"/>
      <c r="AT219" s="668"/>
      <c r="AU219" s="668"/>
      <c r="AV219" s="668"/>
      <c r="AW219" s="668"/>
      <c r="AX219" s="668"/>
      <c r="AY219" s="403"/>
      <c r="AZ219" s="404"/>
      <c r="BA219" s="363"/>
      <c r="BB219" s="363"/>
      <c r="BC219" s="363"/>
      <c r="BD219" s="363"/>
      <c r="BE219" s="363"/>
      <c r="BF219" s="363"/>
      <c r="BG219" s="363"/>
      <c r="BH219" s="363"/>
      <c r="BI219" s="363"/>
      <c r="BJ219" s="363"/>
    </row>
    <row r="220" spans="6:62" ht="93" customHeight="1" x14ac:dyDescent="0.3">
      <c r="F220" s="399"/>
      <c r="G220" s="400"/>
      <c r="H220" s="400"/>
      <c r="I220" s="400"/>
      <c r="J220" s="400"/>
      <c r="K220" s="400"/>
      <c r="L220" s="400"/>
      <c r="M220" s="400"/>
      <c r="N220" s="400"/>
      <c r="U220" s="401"/>
      <c r="V220" s="402"/>
      <c r="W220" s="402"/>
      <c r="X220" s="402"/>
      <c r="Y220" s="402"/>
      <c r="Z220" s="402"/>
      <c r="AA220" s="402"/>
      <c r="AB220" s="402"/>
      <c r="AC220" s="402"/>
      <c r="AD220" s="402"/>
      <c r="AE220" s="402"/>
      <c r="AF220" s="402"/>
      <c r="AG220" s="402"/>
      <c r="AH220" s="402"/>
      <c r="AI220" s="402"/>
      <c r="AJ220" s="402"/>
      <c r="AK220" s="402"/>
      <c r="AL220" s="403"/>
      <c r="AM220" s="668"/>
      <c r="AN220" s="668"/>
      <c r="AO220" s="668"/>
      <c r="AP220" s="668"/>
      <c r="AQ220" s="668"/>
      <c r="AR220" s="668"/>
      <c r="AS220" s="668"/>
      <c r="AT220" s="668"/>
      <c r="AU220" s="668"/>
      <c r="AV220" s="668"/>
      <c r="AW220" s="668"/>
      <c r="AX220" s="668"/>
      <c r="AY220" s="403"/>
      <c r="AZ220" s="404"/>
      <c r="BA220" s="363"/>
      <c r="BB220" s="363"/>
      <c r="BC220" s="363"/>
      <c r="BD220" s="363"/>
      <c r="BE220" s="363"/>
      <c r="BF220" s="363"/>
      <c r="BG220" s="363"/>
      <c r="BH220" s="363"/>
      <c r="BI220" s="363"/>
      <c r="BJ220" s="363"/>
    </row>
    <row r="221" spans="6:62" ht="93" customHeight="1" x14ac:dyDescent="0.3">
      <c r="F221" s="399"/>
      <c r="G221" s="400"/>
      <c r="H221" s="400"/>
      <c r="I221" s="400"/>
      <c r="J221" s="400"/>
      <c r="K221" s="400"/>
      <c r="L221" s="400"/>
      <c r="M221" s="400"/>
      <c r="N221" s="400"/>
      <c r="U221" s="401"/>
      <c r="V221" s="402"/>
      <c r="W221" s="402"/>
      <c r="X221" s="402"/>
      <c r="Y221" s="402"/>
      <c r="Z221" s="402"/>
      <c r="AA221" s="402"/>
      <c r="AB221" s="402"/>
      <c r="AC221" s="402"/>
      <c r="AD221" s="402"/>
      <c r="AE221" s="402"/>
      <c r="AF221" s="402"/>
      <c r="AG221" s="402"/>
      <c r="AH221" s="402"/>
      <c r="AI221" s="402"/>
      <c r="AJ221" s="402"/>
      <c r="AK221" s="402"/>
      <c r="AL221" s="403"/>
      <c r="AM221" s="668"/>
      <c r="AN221" s="668"/>
      <c r="AO221" s="668"/>
      <c r="AP221" s="668"/>
      <c r="AQ221" s="668"/>
      <c r="AR221" s="668"/>
      <c r="AS221" s="668"/>
      <c r="AT221" s="668"/>
      <c r="AU221" s="668"/>
      <c r="AV221" s="668"/>
      <c r="AW221" s="668"/>
      <c r="AX221" s="668"/>
      <c r="AY221" s="403"/>
      <c r="AZ221" s="404"/>
      <c r="BA221" s="363"/>
      <c r="BB221" s="363"/>
      <c r="BC221" s="363"/>
      <c r="BD221" s="363"/>
      <c r="BE221" s="363"/>
      <c r="BF221" s="363"/>
      <c r="BG221" s="363"/>
      <c r="BH221" s="363"/>
      <c r="BI221" s="363"/>
      <c r="BJ221" s="363"/>
    </row>
    <row r="222" spans="6:62" ht="93" customHeight="1" x14ac:dyDescent="0.3">
      <c r="F222" s="399"/>
      <c r="G222" s="400"/>
      <c r="H222" s="400"/>
      <c r="I222" s="400"/>
      <c r="J222" s="400"/>
      <c r="K222" s="400"/>
      <c r="L222" s="400"/>
      <c r="M222" s="400"/>
      <c r="N222" s="400"/>
      <c r="U222" s="401"/>
      <c r="V222" s="402"/>
      <c r="W222" s="402"/>
      <c r="X222" s="402"/>
      <c r="Y222" s="402"/>
      <c r="Z222" s="402"/>
      <c r="AA222" s="402"/>
      <c r="AB222" s="402"/>
      <c r="AC222" s="402"/>
      <c r="AD222" s="402"/>
      <c r="AE222" s="402"/>
      <c r="AF222" s="402"/>
      <c r="AG222" s="402"/>
      <c r="AH222" s="402"/>
      <c r="AI222" s="402"/>
      <c r="AJ222" s="402"/>
      <c r="AK222" s="402"/>
      <c r="AL222" s="403"/>
      <c r="AM222" s="668"/>
      <c r="AN222" s="668"/>
      <c r="AO222" s="668"/>
      <c r="AP222" s="668"/>
      <c r="AQ222" s="668"/>
      <c r="AR222" s="668"/>
      <c r="AS222" s="668"/>
      <c r="AT222" s="668"/>
      <c r="AU222" s="668"/>
      <c r="AV222" s="668"/>
      <c r="AW222" s="668"/>
      <c r="AX222" s="668"/>
      <c r="AY222" s="403"/>
      <c r="AZ222" s="404"/>
      <c r="BA222" s="363"/>
      <c r="BB222" s="363"/>
      <c r="BC222" s="363"/>
      <c r="BD222" s="363"/>
      <c r="BE222" s="363"/>
      <c r="BF222" s="363"/>
      <c r="BG222" s="363"/>
      <c r="BH222" s="363"/>
      <c r="BI222" s="363"/>
      <c r="BJ222" s="363"/>
    </row>
    <row r="223" spans="6:62" ht="93" customHeight="1" x14ac:dyDescent="0.3">
      <c r="F223" s="399"/>
      <c r="G223" s="400"/>
      <c r="H223" s="400"/>
      <c r="I223" s="400"/>
      <c r="J223" s="400"/>
      <c r="K223" s="400"/>
      <c r="L223" s="400"/>
      <c r="M223" s="400"/>
      <c r="N223" s="400"/>
      <c r="U223" s="401"/>
      <c r="V223" s="402"/>
      <c r="W223" s="402"/>
      <c r="X223" s="402"/>
      <c r="Y223" s="402"/>
      <c r="Z223" s="402"/>
      <c r="AA223" s="402"/>
      <c r="AB223" s="402"/>
      <c r="AC223" s="402"/>
      <c r="AD223" s="402"/>
      <c r="AE223" s="402"/>
      <c r="AF223" s="402"/>
      <c r="AG223" s="402"/>
      <c r="AH223" s="402"/>
      <c r="AI223" s="402"/>
      <c r="AJ223" s="402"/>
      <c r="AK223" s="402"/>
      <c r="AL223" s="403"/>
      <c r="AM223" s="668"/>
      <c r="AN223" s="668"/>
      <c r="AO223" s="668"/>
      <c r="AP223" s="668"/>
      <c r="AQ223" s="668"/>
      <c r="AR223" s="668"/>
      <c r="AS223" s="668"/>
      <c r="AT223" s="668"/>
      <c r="AU223" s="668"/>
      <c r="AV223" s="668"/>
      <c r="AW223" s="668"/>
      <c r="AX223" s="668"/>
      <c r="AY223" s="403"/>
      <c r="AZ223" s="404"/>
      <c r="BA223" s="363"/>
      <c r="BB223" s="363"/>
      <c r="BC223" s="363"/>
      <c r="BD223" s="363"/>
      <c r="BE223" s="363"/>
      <c r="BF223" s="363"/>
      <c r="BG223" s="363"/>
      <c r="BH223" s="363"/>
      <c r="BI223" s="363"/>
      <c r="BJ223" s="363"/>
    </row>
    <row r="224" spans="6:62" ht="93" customHeight="1" x14ac:dyDescent="0.3">
      <c r="F224" s="399"/>
      <c r="G224" s="400"/>
      <c r="H224" s="400"/>
      <c r="I224" s="400"/>
      <c r="J224" s="400"/>
      <c r="K224" s="400"/>
      <c r="L224" s="400"/>
      <c r="M224" s="400"/>
      <c r="N224" s="400"/>
      <c r="U224" s="401"/>
      <c r="V224" s="402"/>
      <c r="W224" s="402"/>
      <c r="X224" s="402"/>
      <c r="Y224" s="402"/>
      <c r="Z224" s="402"/>
      <c r="AA224" s="402"/>
      <c r="AB224" s="402"/>
      <c r="AC224" s="402"/>
      <c r="AD224" s="402"/>
      <c r="AE224" s="402"/>
      <c r="AF224" s="402"/>
      <c r="AG224" s="402"/>
      <c r="AH224" s="402"/>
      <c r="AI224" s="402"/>
      <c r="AJ224" s="402"/>
      <c r="AK224" s="402"/>
      <c r="AL224" s="403"/>
      <c r="AM224" s="668"/>
      <c r="AN224" s="668"/>
      <c r="AO224" s="668"/>
      <c r="AP224" s="668"/>
      <c r="AQ224" s="668"/>
      <c r="AR224" s="668"/>
      <c r="AS224" s="668"/>
      <c r="AT224" s="668"/>
      <c r="AU224" s="668"/>
      <c r="AV224" s="668"/>
      <c r="AW224" s="668"/>
      <c r="AX224" s="668"/>
      <c r="AY224" s="403"/>
      <c r="AZ224" s="404"/>
      <c r="BA224" s="363"/>
      <c r="BB224" s="363"/>
      <c r="BC224" s="363"/>
      <c r="BD224" s="363"/>
      <c r="BE224" s="363"/>
      <c r="BF224" s="363"/>
      <c r="BG224" s="363"/>
      <c r="BH224" s="363"/>
      <c r="BI224" s="363"/>
      <c r="BJ224" s="363"/>
    </row>
    <row r="225" spans="6:62" ht="93" customHeight="1" x14ac:dyDescent="0.3">
      <c r="F225" s="399"/>
      <c r="G225" s="400"/>
      <c r="H225" s="400"/>
      <c r="I225" s="400"/>
      <c r="J225" s="400"/>
      <c r="K225" s="400"/>
      <c r="L225" s="400"/>
      <c r="M225" s="400"/>
      <c r="N225" s="400"/>
      <c r="U225" s="401"/>
      <c r="V225" s="402"/>
      <c r="W225" s="402"/>
      <c r="X225" s="402"/>
      <c r="Y225" s="402"/>
      <c r="Z225" s="402"/>
      <c r="AA225" s="402"/>
      <c r="AB225" s="402"/>
      <c r="AC225" s="402"/>
      <c r="AD225" s="402"/>
      <c r="AE225" s="402"/>
      <c r="AF225" s="402"/>
      <c r="AG225" s="402"/>
      <c r="AH225" s="402"/>
      <c r="AI225" s="402"/>
      <c r="AJ225" s="402"/>
      <c r="AK225" s="402"/>
      <c r="AL225" s="403"/>
      <c r="AM225" s="668"/>
      <c r="AN225" s="668"/>
      <c r="AO225" s="668"/>
      <c r="AP225" s="668"/>
      <c r="AQ225" s="668"/>
      <c r="AR225" s="668"/>
      <c r="AS225" s="668"/>
      <c r="AT225" s="668"/>
      <c r="AU225" s="668"/>
      <c r="AV225" s="668"/>
      <c r="AW225" s="668"/>
      <c r="AX225" s="668"/>
      <c r="AY225" s="403"/>
      <c r="AZ225" s="404"/>
      <c r="BA225" s="363"/>
      <c r="BB225" s="363"/>
      <c r="BC225" s="363"/>
      <c r="BD225" s="363"/>
      <c r="BE225" s="363"/>
      <c r="BF225" s="363"/>
      <c r="BG225" s="363"/>
      <c r="BH225" s="363"/>
      <c r="BI225" s="363"/>
      <c r="BJ225" s="363"/>
    </row>
    <row r="226" spans="6:62" ht="93" customHeight="1" x14ac:dyDescent="0.3">
      <c r="F226" s="399"/>
      <c r="G226" s="400"/>
      <c r="H226" s="400"/>
      <c r="I226" s="400"/>
      <c r="J226" s="400"/>
      <c r="K226" s="400"/>
      <c r="L226" s="400"/>
      <c r="M226" s="400"/>
      <c r="N226" s="400"/>
      <c r="U226" s="401"/>
      <c r="V226" s="402"/>
      <c r="W226" s="402"/>
      <c r="X226" s="402"/>
      <c r="Y226" s="402"/>
      <c r="Z226" s="402"/>
      <c r="AA226" s="402"/>
      <c r="AB226" s="402"/>
      <c r="AC226" s="402"/>
      <c r="AD226" s="402"/>
      <c r="AE226" s="402"/>
      <c r="AF226" s="402"/>
      <c r="AG226" s="402"/>
      <c r="AH226" s="402"/>
      <c r="AI226" s="402"/>
      <c r="AJ226" s="402"/>
      <c r="AK226" s="402"/>
      <c r="AL226" s="403"/>
      <c r="AM226" s="668"/>
      <c r="AN226" s="668"/>
      <c r="AO226" s="668"/>
      <c r="AP226" s="668"/>
      <c r="AQ226" s="668"/>
      <c r="AR226" s="668"/>
      <c r="AS226" s="668"/>
      <c r="AT226" s="668"/>
      <c r="AU226" s="668"/>
      <c r="AV226" s="668"/>
      <c r="AW226" s="668"/>
      <c r="AX226" s="668"/>
      <c r="AY226" s="403"/>
      <c r="AZ226" s="404"/>
      <c r="BA226" s="363"/>
      <c r="BB226" s="363"/>
      <c r="BC226" s="363"/>
      <c r="BD226" s="363"/>
      <c r="BE226" s="363"/>
      <c r="BF226" s="363"/>
      <c r="BG226" s="363"/>
      <c r="BH226" s="363"/>
      <c r="BI226" s="363"/>
      <c r="BJ226" s="363"/>
    </row>
    <row r="227" spans="6:62" ht="93" customHeight="1" x14ac:dyDescent="0.3">
      <c r="F227" s="399"/>
      <c r="G227" s="400"/>
      <c r="H227" s="400"/>
      <c r="I227" s="400"/>
      <c r="J227" s="400"/>
      <c r="K227" s="400"/>
      <c r="L227" s="400"/>
      <c r="M227" s="400"/>
      <c r="N227" s="400"/>
      <c r="U227" s="401"/>
      <c r="V227" s="402"/>
      <c r="W227" s="402"/>
      <c r="X227" s="402"/>
      <c r="Y227" s="402"/>
      <c r="Z227" s="402"/>
      <c r="AA227" s="402"/>
      <c r="AB227" s="402"/>
      <c r="AC227" s="402"/>
      <c r="AD227" s="402"/>
      <c r="AE227" s="402"/>
      <c r="AF227" s="402"/>
      <c r="AG227" s="402"/>
      <c r="AH227" s="402"/>
      <c r="AI227" s="402"/>
      <c r="AJ227" s="402"/>
      <c r="AK227" s="402"/>
      <c r="AL227" s="403"/>
      <c r="AM227" s="668"/>
      <c r="AN227" s="668"/>
      <c r="AO227" s="668"/>
      <c r="AP227" s="668"/>
      <c r="AQ227" s="668"/>
      <c r="AR227" s="668"/>
      <c r="AS227" s="668"/>
      <c r="AT227" s="668"/>
      <c r="AU227" s="668"/>
      <c r="AV227" s="668"/>
      <c r="AW227" s="668"/>
      <c r="AX227" s="668"/>
      <c r="AY227" s="403"/>
      <c r="AZ227" s="404"/>
      <c r="BA227" s="363"/>
      <c r="BB227" s="363"/>
      <c r="BC227" s="363"/>
      <c r="BD227" s="363"/>
      <c r="BE227" s="363"/>
      <c r="BF227" s="363"/>
      <c r="BG227" s="363"/>
      <c r="BH227" s="363"/>
      <c r="BI227" s="363"/>
      <c r="BJ227" s="363"/>
    </row>
    <row r="228" spans="6:62" ht="93" customHeight="1" x14ac:dyDescent="0.3">
      <c r="F228" s="399"/>
      <c r="G228" s="400"/>
      <c r="H228" s="400"/>
      <c r="I228" s="400"/>
      <c r="J228" s="400"/>
      <c r="K228" s="400"/>
      <c r="L228" s="400"/>
      <c r="M228" s="400"/>
      <c r="N228" s="400"/>
      <c r="U228" s="401"/>
      <c r="V228" s="402"/>
      <c r="W228" s="402"/>
      <c r="X228" s="402"/>
      <c r="Y228" s="402"/>
      <c r="Z228" s="402"/>
      <c r="AA228" s="402"/>
      <c r="AB228" s="402"/>
      <c r="AC228" s="402"/>
      <c r="AD228" s="402"/>
      <c r="AE228" s="402"/>
      <c r="AF228" s="402"/>
      <c r="AG228" s="402"/>
      <c r="AH228" s="402"/>
      <c r="AI228" s="402"/>
      <c r="AJ228" s="402"/>
      <c r="AK228" s="402"/>
      <c r="AL228" s="403"/>
      <c r="AM228" s="668"/>
      <c r="AN228" s="668"/>
      <c r="AO228" s="668"/>
      <c r="AP228" s="668"/>
      <c r="AQ228" s="668"/>
      <c r="AR228" s="668"/>
      <c r="AS228" s="668"/>
      <c r="AT228" s="668"/>
      <c r="AU228" s="668"/>
      <c r="AV228" s="668"/>
      <c r="AW228" s="668"/>
      <c r="AX228" s="668"/>
      <c r="AY228" s="403"/>
      <c r="AZ228" s="404"/>
      <c r="BA228" s="363"/>
      <c r="BB228" s="363"/>
      <c r="BC228" s="363"/>
      <c r="BD228" s="363"/>
      <c r="BE228" s="363"/>
      <c r="BF228" s="363"/>
      <c r="BG228" s="363"/>
      <c r="BH228" s="363"/>
      <c r="BI228" s="363"/>
      <c r="BJ228" s="363"/>
    </row>
    <row r="229" spans="6:62" ht="93" customHeight="1" x14ac:dyDescent="0.3">
      <c r="F229" s="399"/>
      <c r="G229" s="400"/>
      <c r="H229" s="400"/>
      <c r="I229" s="400"/>
      <c r="J229" s="400"/>
      <c r="K229" s="400"/>
      <c r="L229" s="400"/>
      <c r="M229" s="400"/>
      <c r="N229" s="400"/>
      <c r="U229" s="401"/>
      <c r="V229" s="402"/>
      <c r="W229" s="402"/>
      <c r="X229" s="402"/>
      <c r="Y229" s="402"/>
      <c r="Z229" s="402"/>
      <c r="AA229" s="402"/>
      <c r="AB229" s="402"/>
      <c r="AC229" s="402"/>
      <c r="AD229" s="402"/>
      <c r="AE229" s="402"/>
      <c r="AF229" s="402"/>
      <c r="AG229" s="402"/>
      <c r="AH229" s="402"/>
      <c r="AI229" s="402"/>
      <c r="AJ229" s="402"/>
      <c r="AK229" s="402"/>
      <c r="AL229" s="403"/>
      <c r="AM229" s="668"/>
      <c r="AN229" s="668"/>
      <c r="AO229" s="668"/>
      <c r="AP229" s="668"/>
      <c r="AQ229" s="668"/>
      <c r="AR229" s="668"/>
      <c r="AS229" s="668"/>
      <c r="AT229" s="668"/>
      <c r="AU229" s="668"/>
      <c r="AV229" s="668"/>
      <c r="AW229" s="668"/>
      <c r="AX229" s="668"/>
      <c r="AY229" s="403"/>
      <c r="AZ229" s="404"/>
      <c r="BA229" s="363"/>
      <c r="BB229" s="363"/>
      <c r="BC229" s="363"/>
      <c r="BD229" s="363"/>
      <c r="BE229" s="363"/>
      <c r="BF229" s="363"/>
      <c r="BG229" s="363"/>
      <c r="BH229" s="363"/>
      <c r="BI229" s="363"/>
      <c r="BJ229" s="363"/>
    </row>
    <row r="230" spans="6:62" ht="93" customHeight="1" x14ac:dyDescent="0.3">
      <c r="F230" s="399"/>
      <c r="G230" s="400"/>
      <c r="H230" s="400"/>
      <c r="I230" s="400"/>
      <c r="J230" s="400"/>
      <c r="K230" s="400"/>
      <c r="L230" s="400"/>
      <c r="M230" s="400"/>
      <c r="N230" s="400"/>
      <c r="U230" s="401"/>
      <c r="V230" s="402"/>
      <c r="W230" s="402"/>
      <c r="X230" s="402"/>
      <c r="Y230" s="402"/>
      <c r="Z230" s="402"/>
      <c r="AA230" s="402"/>
      <c r="AB230" s="402"/>
      <c r="AC230" s="402"/>
      <c r="AD230" s="402"/>
      <c r="AE230" s="402"/>
      <c r="AF230" s="402"/>
      <c r="AG230" s="402"/>
      <c r="AH230" s="402"/>
      <c r="AI230" s="402"/>
      <c r="AJ230" s="402"/>
      <c r="AK230" s="402"/>
      <c r="AL230" s="403"/>
      <c r="AM230" s="668"/>
      <c r="AN230" s="668"/>
      <c r="AO230" s="668"/>
      <c r="AP230" s="668"/>
      <c r="AQ230" s="668"/>
      <c r="AR230" s="668"/>
      <c r="AS230" s="668"/>
      <c r="AT230" s="668"/>
      <c r="AU230" s="668"/>
      <c r="AV230" s="668"/>
      <c r="AW230" s="668"/>
      <c r="AX230" s="668"/>
      <c r="AY230" s="403"/>
      <c r="AZ230" s="404"/>
      <c r="BA230" s="363"/>
      <c r="BB230" s="363"/>
      <c r="BC230" s="363"/>
      <c r="BD230" s="363"/>
      <c r="BE230" s="363"/>
      <c r="BF230" s="363"/>
      <c r="BG230" s="363"/>
      <c r="BH230" s="363"/>
      <c r="BI230" s="363"/>
      <c r="BJ230" s="363"/>
    </row>
    <row r="231" spans="6:62" ht="93" customHeight="1" x14ac:dyDescent="0.3">
      <c r="F231" s="399"/>
      <c r="G231" s="400"/>
      <c r="H231" s="400"/>
      <c r="I231" s="400"/>
      <c r="J231" s="400"/>
      <c r="K231" s="400"/>
      <c r="L231" s="400"/>
      <c r="M231" s="400"/>
      <c r="N231" s="400"/>
      <c r="U231" s="401"/>
      <c r="V231" s="402"/>
      <c r="W231" s="402"/>
      <c r="X231" s="402"/>
      <c r="Y231" s="402"/>
      <c r="Z231" s="402"/>
      <c r="AA231" s="402"/>
      <c r="AB231" s="402"/>
      <c r="AC231" s="402"/>
      <c r="AD231" s="402"/>
      <c r="AE231" s="402"/>
      <c r="AF231" s="402"/>
      <c r="AG231" s="402"/>
      <c r="AH231" s="402"/>
      <c r="AI231" s="402"/>
      <c r="AJ231" s="402"/>
      <c r="AK231" s="402"/>
      <c r="AL231" s="403"/>
      <c r="AM231" s="668"/>
      <c r="AN231" s="668"/>
      <c r="AO231" s="668"/>
      <c r="AP231" s="668"/>
      <c r="AQ231" s="668"/>
      <c r="AR231" s="668"/>
      <c r="AS231" s="668"/>
      <c r="AT231" s="668"/>
      <c r="AU231" s="668"/>
      <c r="AV231" s="668"/>
      <c r="AW231" s="668"/>
      <c r="AX231" s="668"/>
      <c r="AY231" s="403"/>
      <c r="AZ231" s="404"/>
      <c r="BA231" s="363"/>
      <c r="BB231" s="363"/>
      <c r="BC231" s="363"/>
      <c r="BD231" s="363"/>
      <c r="BE231" s="363"/>
      <c r="BF231" s="363"/>
      <c r="BG231" s="363"/>
      <c r="BH231" s="363"/>
      <c r="BI231" s="363"/>
      <c r="BJ231" s="363"/>
    </row>
    <row r="232" spans="6:62" ht="93" customHeight="1" x14ac:dyDescent="0.3">
      <c r="F232" s="399"/>
      <c r="G232" s="400"/>
      <c r="H232" s="400"/>
      <c r="I232" s="400"/>
      <c r="J232" s="400"/>
      <c r="K232" s="400"/>
      <c r="L232" s="400"/>
      <c r="M232" s="400"/>
      <c r="N232" s="400"/>
      <c r="U232" s="401"/>
      <c r="V232" s="402"/>
      <c r="W232" s="402"/>
      <c r="X232" s="402"/>
      <c r="Y232" s="402"/>
      <c r="Z232" s="402"/>
      <c r="AA232" s="402"/>
      <c r="AB232" s="402"/>
      <c r="AC232" s="402"/>
      <c r="AD232" s="402"/>
      <c r="AE232" s="402"/>
      <c r="AF232" s="402"/>
      <c r="AG232" s="402"/>
      <c r="AH232" s="402"/>
      <c r="AI232" s="402"/>
      <c r="AJ232" s="402"/>
      <c r="AK232" s="402"/>
      <c r="AL232" s="403"/>
      <c r="AM232" s="668"/>
      <c r="AN232" s="668"/>
      <c r="AO232" s="668"/>
      <c r="AP232" s="668"/>
      <c r="AQ232" s="668"/>
      <c r="AR232" s="668"/>
      <c r="AS232" s="668"/>
      <c r="AT232" s="668"/>
      <c r="AU232" s="668"/>
      <c r="AV232" s="668"/>
      <c r="AW232" s="668"/>
      <c r="AX232" s="668"/>
      <c r="AY232" s="403"/>
      <c r="AZ232" s="404"/>
      <c r="BA232" s="363"/>
      <c r="BB232" s="363"/>
      <c r="BC232" s="363"/>
      <c r="BD232" s="363"/>
      <c r="BE232" s="363"/>
      <c r="BF232" s="363"/>
      <c r="BG232" s="363"/>
      <c r="BH232" s="363"/>
      <c r="BI232" s="363"/>
      <c r="BJ232" s="363"/>
    </row>
    <row r="233" spans="6:62" ht="93" customHeight="1" x14ac:dyDescent="0.3">
      <c r="F233" s="399"/>
      <c r="G233" s="400"/>
      <c r="H233" s="400"/>
      <c r="I233" s="400"/>
      <c r="J233" s="400"/>
      <c r="K233" s="400"/>
      <c r="L233" s="400"/>
      <c r="M233" s="400"/>
      <c r="N233" s="400"/>
      <c r="U233" s="401"/>
      <c r="V233" s="402"/>
      <c r="W233" s="402"/>
      <c r="X233" s="402"/>
      <c r="Y233" s="402"/>
      <c r="Z233" s="402"/>
      <c r="AA233" s="402"/>
      <c r="AB233" s="402"/>
      <c r="AC233" s="402"/>
      <c r="AD233" s="402"/>
      <c r="AE233" s="402"/>
      <c r="AF233" s="402"/>
      <c r="AG233" s="402"/>
      <c r="AH233" s="402"/>
      <c r="AI233" s="402"/>
      <c r="AJ233" s="402"/>
      <c r="AK233" s="402"/>
      <c r="AL233" s="403"/>
      <c r="AM233" s="668"/>
      <c r="AN233" s="668"/>
      <c r="AO233" s="668"/>
      <c r="AP233" s="668"/>
      <c r="AQ233" s="668"/>
      <c r="AR233" s="668"/>
      <c r="AS233" s="668"/>
      <c r="AT233" s="668"/>
      <c r="AU233" s="668"/>
      <c r="AV233" s="668"/>
      <c r="AW233" s="668"/>
      <c r="AX233" s="668"/>
      <c r="AY233" s="403"/>
      <c r="AZ233" s="404"/>
      <c r="BA233" s="363"/>
      <c r="BB233" s="363"/>
      <c r="BC233" s="363"/>
      <c r="BD233" s="363"/>
      <c r="BE233" s="363"/>
      <c r="BF233" s="363"/>
      <c r="BG233" s="363"/>
      <c r="BH233" s="363"/>
      <c r="BI233" s="363"/>
      <c r="BJ233" s="363"/>
    </row>
    <row r="234" spans="6:62" ht="93" customHeight="1" x14ac:dyDescent="0.3">
      <c r="F234" s="399"/>
      <c r="G234" s="400"/>
      <c r="H234" s="400"/>
      <c r="I234" s="400"/>
      <c r="J234" s="400"/>
      <c r="K234" s="400"/>
      <c r="L234" s="400"/>
      <c r="M234" s="400"/>
      <c r="N234" s="400"/>
      <c r="U234" s="401"/>
      <c r="V234" s="402"/>
      <c r="W234" s="402"/>
      <c r="X234" s="402"/>
      <c r="Y234" s="402"/>
      <c r="Z234" s="402"/>
      <c r="AA234" s="402"/>
      <c r="AB234" s="402"/>
      <c r="AC234" s="402"/>
      <c r="AD234" s="402"/>
      <c r="AE234" s="402"/>
      <c r="AF234" s="402"/>
      <c r="AG234" s="402"/>
      <c r="AH234" s="402"/>
      <c r="AI234" s="402"/>
      <c r="AJ234" s="402"/>
      <c r="AK234" s="402"/>
      <c r="AL234" s="403"/>
      <c r="AM234" s="668"/>
      <c r="AN234" s="668"/>
      <c r="AO234" s="668"/>
      <c r="AP234" s="668"/>
      <c r="AQ234" s="668"/>
      <c r="AR234" s="668"/>
      <c r="AS234" s="668"/>
      <c r="AT234" s="668"/>
      <c r="AU234" s="668"/>
      <c r="AV234" s="668"/>
      <c r="AW234" s="668"/>
      <c r="AX234" s="668"/>
      <c r="AY234" s="403"/>
      <c r="AZ234" s="404"/>
      <c r="BA234" s="363"/>
      <c r="BB234" s="363"/>
      <c r="BC234" s="363"/>
      <c r="BD234" s="363"/>
      <c r="BE234" s="363"/>
      <c r="BF234" s="363"/>
      <c r="BG234" s="363"/>
      <c r="BH234" s="363"/>
      <c r="BI234" s="363"/>
      <c r="BJ234" s="363"/>
    </row>
    <row r="235" spans="6:62" ht="93" customHeight="1" x14ac:dyDescent="0.3">
      <c r="F235" s="399"/>
      <c r="G235" s="400"/>
      <c r="H235" s="400"/>
      <c r="I235" s="400"/>
      <c r="J235" s="400"/>
      <c r="K235" s="400"/>
      <c r="L235" s="400"/>
      <c r="M235" s="400"/>
      <c r="N235" s="400"/>
      <c r="U235" s="401"/>
      <c r="V235" s="402"/>
      <c r="W235" s="402"/>
      <c r="X235" s="402"/>
      <c r="Y235" s="402"/>
      <c r="Z235" s="402"/>
      <c r="AA235" s="402"/>
      <c r="AB235" s="402"/>
      <c r="AC235" s="402"/>
      <c r="AD235" s="402"/>
      <c r="AE235" s="402"/>
      <c r="AF235" s="402"/>
      <c r="AG235" s="402"/>
      <c r="AH235" s="402"/>
      <c r="AI235" s="402"/>
      <c r="AJ235" s="402"/>
      <c r="AK235" s="402"/>
      <c r="AL235" s="403"/>
      <c r="AM235" s="668"/>
      <c r="AN235" s="668"/>
      <c r="AO235" s="668"/>
      <c r="AP235" s="668"/>
      <c r="AQ235" s="668"/>
      <c r="AR235" s="668"/>
      <c r="AS235" s="668"/>
      <c r="AT235" s="668"/>
      <c r="AU235" s="668"/>
      <c r="AV235" s="668"/>
      <c r="AW235" s="668"/>
      <c r="AX235" s="668"/>
      <c r="AY235" s="403"/>
      <c r="AZ235" s="404"/>
      <c r="BA235" s="363"/>
      <c r="BB235" s="363"/>
      <c r="BC235" s="363"/>
      <c r="BD235" s="363"/>
      <c r="BE235" s="363"/>
      <c r="BF235" s="363"/>
      <c r="BG235" s="363"/>
      <c r="BH235" s="363"/>
      <c r="BI235" s="363"/>
      <c r="BJ235" s="363"/>
    </row>
    <row r="236" spans="6:62" ht="93" customHeight="1" x14ac:dyDescent="0.3">
      <c r="F236" s="399"/>
      <c r="G236" s="400"/>
      <c r="H236" s="400"/>
      <c r="I236" s="400"/>
      <c r="J236" s="400"/>
      <c r="K236" s="400"/>
      <c r="L236" s="400"/>
      <c r="M236" s="400"/>
      <c r="N236" s="400"/>
      <c r="U236" s="401"/>
      <c r="V236" s="402"/>
      <c r="W236" s="402"/>
      <c r="X236" s="402"/>
      <c r="Y236" s="402"/>
      <c r="Z236" s="402"/>
      <c r="AA236" s="402"/>
      <c r="AB236" s="402"/>
      <c r="AC236" s="402"/>
      <c r="AD236" s="402"/>
      <c r="AE236" s="402"/>
      <c r="AF236" s="402"/>
      <c r="AG236" s="402"/>
      <c r="AH236" s="402"/>
      <c r="AI236" s="402"/>
      <c r="AJ236" s="402"/>
      <c r="AK236" s="402"/>
      <c r="AL236" s="403"/>
      <c r="AM236" s="668"/>
      <c r="AN236" s="668"/>
      <c r="AO236" s="668"/>
      <c r="AP236" s="668"/>
      <c r="AQ236" s="668"/>
      <c r="AR236" s="668"/>
      <c r="AS236" s="668"/>
      <c r="AT236" s="668"/>
      <c r="AU236" s="668"/>
      <c r="AV236" s="668"/>
      <c r="AW236" s="668"/>
      <c r="AX236" s="668"/>
      <c r="AY236" s="403"/>
      <c r="AZ236" s="404"/>
      <c r="BA236" s="363"/>
      <c r="BB236" s="363"/>
      <c r="BC236" s="363"/>
      <c r="BD236" s="363"/>
      <c r="BE236" s="363"/>
      <c r="BF236" s="363"/>
      <c r="BG236" s="363"/>
      <c r="BH236" s="363"/>
      <c r="BI236" s="363"/>
      <c r="BJ236" s="363"/>
    </row>
    <row r="237" spans="6:62" ht="93" customHeight="1" x14ac:dyDescent="0.3">
      <c r="F237" s="399"/>
      <c r="G237" s="400"/>
      <c r="H237" s="400"/>
      <c r="I237" s="400"/>
      <c r="J237" s="400"/>
      <c r="K237" s="400"/>
      <c r="L237" s="400"/>
      <c r="M237" s="400"/>
      <c r="N237" s="400"/>
      <c r="U237" s="401"/>
      <c r="V237" s="402"/>
      <c r="W237" s="402"/>
      <c r="X237" s="402"/>
      <c r="Y237" s="402"/>
      <c r="Z237" s="402"/>
      <c r="AA237" s="402"/>
      <c r="AB237" s="402"/>
      <c r="AC237" s="402"/>
      <c r="AD237" s="402"/>
      <c r="AE237" s="402"/>
      <c r="AF237" s="402"/>
      <c r="AG237" s="402"/>
      <c r="AH237" s="402"/>
      <c r="AI237" s="402"/>
      <c r="AJ237" s="402"/>
      <c r="AK237" s="402"/>
      <c r="AL237" s="403"/>
      <c r="AM237" s="668"/>
      <c r="AN237" s="668"/>
      <c r="AO237" s="668"/>
      <c r="AP237" s="668"/>
      <c r="AQ237" s="668"/>
      <c r="AR237" s="668"/>
      <c r="AS237" s="668"/>
      <c r="AT237" s="668"/>
      <c r="AU237" s="668"/>
      <c r="AV237" s="668"/>
      <c r="AW237" s="668"/>
      <c r="AX237" s="668"/>
      <c r="AY237" s="403"/>
      <c r="AZ237" s="404"/>
      <c r="BA237" s="363"/>
      <c r="BB237" s="363"/>
      <c r="BC237" s="363"/>
      <c r="BD237" s="363"/>
      <c r="BE237" s="363"/>
      <c r="BF237" s="363"/>
      <c r="BG237" s="363"/>
      <c r="BH237" s="363"/>
      <c r="BI237" s="363"/>
      <c r="BJ237" s="363"/>
    </row>
    <row r="238" spans="6:62" ht="93" customHeight="1" x14ac:dyDescent="0.3">
      <c r="F238" s="399"/>
      <c r="G238" s="400"/>
      <c r="H238" s="400"/>
      <c r="I238" s="400"/>
      <c r="J238" s="400"/>
      <c r="K238" s="400"/>
      <c r="L238" s="400"/>
      <c r="M238" s="400"/>
      <c r="N238" s="400"/>
      <c r="U238" s="401"/>
      <c r="V238" s="402"/>
      <c r="W238" s="402"/>
      <c r="X238" s="402"/>
      <c r="Y238" s="402"/>
      <c r="Z238" s="402"/>
      <c r="AA238" s="402"/>
      <c r="AB238" s="402"/>
      <c r="AC238" s="402"/>
      <c r="AD238" s="402"/>
      <c r="AE238" s="402"/>
      <c r="AF238" s="402"/>
      <c r="AG238" s="402"/>
      <c r="AH238" s="402"/>
      <c r="AI238" s="402"/>
      <c r="AJ238" s="402"/>
      <c r="AK238" s="402"/>
      <c r="AL238" s="403"/>
      <c r="AM238" s="668"/>
      <c r="AN238" s="668"/>
      <c r="AO238" s="668"/>
      <c r="AP238" s="668"/>
      <c r="AQ238" s="668"/>
      <c r="AR238" s="668"/>
      <c r="AS238" s="668"/>
      <c r="AT238" s="668"/>
      <c r="AU238" s="668"/>
      <c r="AV238" s="668"/>
      <c r="AW238" s="668"/>
      <c r="AX238" s="668"/>
      <c r="AY238" s="403"/>
      <c r="AZ238" s="404"/>
      <c r="BA238" s="363"/>
      <c r="BB238" s="363"/>
      <c r="BC238" s="363"/>
      <c r="BD238" s="363"/>
      <c r="BE238" s="363"/>
      <c r="BF238" s="363"/>
      <c r="BG238" s="363"/>
      <c r="BH238" s="363"/>
      <c r="BI238" s="363"/>
      <c r="BJ238" s="363"/>
    </row>
    <row r="239" spans="6:62" ht="93" customHeight="1" x14ac:dyDescent="0.3">
      <c r="F239" s="399"/>
      <c r="G239" s="400"/>
      <c r="H239" s="400"/>
      <c r="I239" s="400"/>
      <c r="J239" s="400"/>
      <c r="K239" s="400"/>
      <c r="L239" s="400"/>
      <c r="M239" s="400"/>
      <c r="N239" s="400"/>
      <c r="U239" s="401"/>
      <c r="V239" s="402"/>
      <c r="W239" s="402"/>
      <c r="X239" s="402"/>
      <c r="Y239" s="402"/>
      <c r="Z239" s="402"/>
      <c r="AA239" s="402"/>
      <c r="AB239" s="402"/>
      <c r="AC239" s="402"/>
      <c r="AD239" s="402"/>
      <c r="AE239" s="402"/>
      <c r="AF239" s="402"/>
      <c r="AG239" s="402"/>
      <c r="AH239" s="402"/>
      <c r="AI239" s="402"/>
      <c r="AJ239" s="402"/>
      <c r="AK239" s="402"/>
      <c r="AL239" s="403"/>
      <c r="AM239" s="668"/>
      <c r="AN239" s="668"/>
      <c r="AO239" s="668"/>
      <c r="AP239" s="668"/>
      <c r="AQ239" s="668"/>
      <c r="AR239" s="668"/>
      <c r="AS239" s="668"/>
      <c r="AT239" s="668"/>
      <c r="AU239" s="668"/>
      <c r="AV239" s="668"/>
      <c r="AW239" s="668"/>
      <c r="AX239" s="668"/>
      <c r="AY239" s="403"/>
      <c r="AZ239" s="404"/>
      <c r="BA239" s="363"/>
      <c r="BB239" s="363"/>
      <c r="BC239" s="363"/>
      <c r="BD239" s="363"/>
      <c r="BE239" s="363"/>
      <c r="BF239" s="363"/>
      <c r="BG239" s="363"/>
      <c r="BH239" s="363"/>
      <c r="BI239" s="363"/>
      <c r="BJ239" s="363"/>
    </row>
    <row r="240" spans="6:62" ht="93" customHeight="1" x14ac:dyDescent="0.3">
      <c r="F240" s="399"/>
      <c r="G240" s="400"/>
      <c r="H240" s="400"/>
      <c r="I240" s="400"/>
      <c r="J240" s="400"/>
      <c r="K240" s="400"/>
      <c r="L240" s="400"/>
      <c r="M240" s="400"/>
      <c r="N240" s="400"/>
      <c r="U240" s="401"/>
      <c r="V240" s="402"/>
      <c r="W240" s="402"/>
      <c r="X240" s="402"/>
      <c r="Y240" s="402"/>
      <c r="Z240" s="402"/>
      <c r="AA240" s="402"/>
      <c r="AB240" s="402"/>
      <c r="AC240" s="402"/>
      <c r="AD240" s="402"/>
      <c r="AE240" s="402"/>
      <c r="AF240" s="402"/>
      <c r="AG240" s="402"/>
      <c r="AH240" s="402"/>
      <c r="AI240" s="402"/>
      <c r="AJ240" s="402"/>
      <c r="AK240" s="402"/>
      <c r="AL240" s="403"/>
      <c r="AM240" s="668"/>
      <c r="AN240" s="668"/>
      <c r="AO240" s="668"/>
      <c r="AP240" s="668"/>
      <c r="AQ240" s="668"/>
      <c r="AR240" s="668"/>
      <c r="AS240" s="668"/>
      <c r="AT240" s="668"/>
      <c r="AU240" s="668"/>
      <c r="AV240" s="668"/>
      <c r="AW240" s="668"/>
      <c r="AX240" s="668"/>
      <c r="AY240" s="403"/>
      <c r="AZ240" s="404"/>
      <c r="BA240" s="363"/>
      <c r="BB240" s="363"/>
      <c r="BC240" s="363"/>
      <c r="BD240" s="363"/>
      <c r="BE240" s="363"/>
      <c r="BF240" s="363"/>
      <c r="BG240" s="363"/>
      <c r="BH240" s="363"/>
      <c r="BI240" s="363"/>
      <c r="BJ240" s="363"/>
    </row>
    <row r="241" spans="6:62" ht="93" customHeight="1" x14ac:dyDescent="0.3">
      <c r="F241" s="399"/>
      <c r="G241" s="400"/>
      <c r="H241" s="400"/>
      <c r="I241" s="400"/>
      <c r="J241" s="400"/>
      <c r="K241" s="400"/>
      <c r="L241" s="400"/>
      <c r="M241" s="400"/>
      <c r="N241" s="400"/>
      <c r="U241" s="401"/>
      <c r="V241" s="402"/>
      <c r="W241" s="402"/>
      <c r="X241" s="402"/>
      <c r="Y241" s="402"/>
      <c r="Z241" s="402"/>
      <c r="AA241" s="402"/>
      <c r="AB241" s="402"/>
      <c r="AC241" s="402"/>
      <c r="AD241" s="402"/>
      <c r="AE241" s="402"/>
      <c r="AF241" s="402"/>
      <c r="AG241" s="402"/>
      <c r="AH241" s="402"/>
      <c r="AI241" s="402"/>
      <c r="AJ241" s="402"/>
      <c r="AK241" s="402"/>
      <c r="AL241" s="403"/>
      <c r="AM241" s="668"/>
      <c r="AN241" s="668"/>
      <c r="AO241" s="668"/>
      <c r="AP241" s="668"/>
      <c r="AQ241" s="668"/>
      <c r="AR241" s="668"/>
      <c r="AS241" s="668"/>
      <c r="AT241" s="668"/>
      <c r="AU241" s="668"/>
      <c r="AV241" s="668"/>
      <c r="AW241" s="668"/>
      <c r="AX241" s="668"/>
      <c r="AY241" s="403"/>
      <c r="AZ241" s="404"/>
      <c r="BA241" s="363"/>
      <c r="BB241" s="363"/>
      <c r="BC241" s="363"/>
      <c r="BD241" s="363"/>
      <c r="BE241" s="363"/>
      <c r="BF241" s="363"/>
      <c r="BG241" s="363"/>
      <c r="BH241" s="363"/>
      <c r="BI241" s="363"/>
      <c r="BJ241" s="363"/>
    </row>
    <row r="242" spans="6:62" ht="93" customHeight="1" x14ac:dyDescent="0.3">
      <c r="F242" s="399"/>
      <c r="G242" s="400"/>
      <c r="H242" s="400"/>
      <c r="I242" s="400"/>
      <c r="J242" s="400"/>
      <c r="K242" s="400"/>
      <c r="L242" s="400"/>
      <c r="M242" s="400"/>
      <c r="N242" s="400"/>
      <c r="U242" s="401"/>
      <c r="V242" s="402"/>
      <c r="W242" s="402"/>
      <c r="X242" s="402"/>
      <c r="Y242" s="402"/>
      <c r="Z242" s="402"/>
      <c r="AA242" s="402"/>
      <c r="AB242" s="402"/>
      <c r="AC242" s="402"/>
      <c r="AD242" s="402"/>
      <c r="AE242" s="402"/>
      <c r="AF242" s="402"/>
      <c r="AG242" s="402"/>
      <c r="AH242" s="402"/>
      <c r="AI242" s="402"/>
      <c r="AJ242" s="402"/>
      <c r="AK242" s="402"/>
      <c r="AL242" s="403"/>
      <c r="AM242" s="668"/>
      <c r="AN242" s="668"/>
      <c r="AO242" s="668"/>
      <c r="AP242" s="668"/>
      <c r="AQ242" s="668"/>
      <c r="AR242" s="668"/>
      <c r="AS242" s="668"/>
      <c r="AT242" s="668"/>
      <c r="AU242" s="668"/>
      <c r="AV242" s="668"/>
      <c r="AW242" s="668"/>
      <c r="AX242" s="668"/>
      <c r="AY242" s="403"/>
      <c r="AZ242" s="404"/>
      <c r="BA242" s="363"/>
      <c r="BB242" s="363"/>
      <c r="BC242" s="363"/>
      <c r="BD242" s="363"/>
      <c r="BE242" s="363"/>
      <c r="BF242" s="363"/>
      <c r="BG242" s="363"/>
      <c r="BH242" s="363"/>
      <c r="BI242" s="363"/>
      <c r="BJ242" s="363"/>
    </row>
    <row r="243" spans="6:62" ht="93" customHeight="1" x14ac:dyDescent="0.3">
      <c r="F243" s="399"/>
      <c r="G243" s="400"/>
      <c r="H243" s="400"/>
      <c r="I243" s="400"/>
      <c r="J243" s="400"/>
      <c r="K243" s="400"/>
      <c r="L243" s="400"/>
      <c r="M243" s="400"/>
      <c r="N243" s="400"/>
      <c r="U243" s="401"/>
      <c r="V243" s="402"/>
      <c r="W243" s="402"/>
      <c r="X243" s="402"/>
      <c r="Y243" s="402"/>
      <c r="Z243" s="402"/>
      <c r="AA243" s="402"/>
      <c r="AB243" s="402"/>
      <c r="AC243" s="402"/>
      <c r="AD243" s="402"/>
      <c r="AE243" s="402"/>
      <c r="AF243" s="402"/>
      <c r="AG243" s="402"/>
      <c r="AH243" s="402"/>
      <c r="AI243" s="402"/>
      <c r="AJ243" s="402"/>
      <c r="AK243" s="402"/>
      <c r="AL243" s="403"/>
      <c r="AM243" s="668"/>
      <c r="AN243" s="668"/>
      <c r="AO243" s="668"/>
      <c r="AP243" s="668"/>
      <c r="AQ243" s="668"/>
      <c r="AR243" s="668"/>
      <c r="AS243" s="668"/>
      <c r="AT243" s="668"/>
      <c r="AU243" s="668"/>
      <c r="AV243" s="668"/>
      <c r="AW243" s="668"/>
      <c r="AX243" s="668"/>
      <c r="AY243" s="403"/>
      <c r="AZ243" s="404"/>
      <c r="BA243" s="363"/>
      <c r="BB243" s="363"/>
      <c r="BC243" s="363"/>
      <c r="BD243" s="363"/>
      <c r="BE243" s="363"/>
      <c r="BF243" s="363"/>
      <c r="BG243" s="363"/>
      <c r="BH243" s="363"/>
      <c r="BI243" s="363"/>
      <c r="BJ243" s="363"/>
    </row>
    <row r="244" spans="6:62" ht="93" customHeight="1" x14ac:dyDescent="0.3">
      <c r="F244" s="399"/>
      <c r="G244" s="400"/>
      <c r="H244" s="400"/>
      <c r="I244" s="400"/>
      <c r="J244" s="400"/>
      <c r="K244" s="400"/>
      <c r="L244" s="400"/>
      <c r="M244" s="400"/>
      <c r="N244" s="400"/>
      <c r="U244" s="401"/>
      <c r="V244" s="402"/>
      <c r="W244" s="402"/>
      <c r="X244" s="402"/>
      <c r="Y244" s="402"/>
      <c r="Z244" s="402"/>
      <c r="AA244" s="402"/>
      <c r="AB244" s="402"/>
      <c r="AC244" s="402"/>
      <c r="AD244" s="402"/>
      <c r="AE244" s="402"/>
      <c r="AF244" s="402"/>
      <c r="AG244" s="402"/>
      <c r="AH244" s="402"/>
      <c r="AI244" s="402"/>
      <c r="AJ244" s="402"/>
      <c r="AK244" s="402"/>
      <c r="AL244" s="403"/>
      <c r="AM244" s="668"/>
      <c r="AN244" s="668"/>
      <c r="AO244" s="668"/>
      <c r="AP244" s="668"/>
      <c r="AQ244" s="668"/>
      <c r="AR244" s="668"/>
      <c r="AS244" s="668"/>
      <c r="AT244" s="668"/>
      <c r="AU244" s="668"/>
      <c r="AV244" s="668"/>
      <c r="AW244" s="668"/>
      <c r="AX244" s="668"/>
      <c r="AY244" s="403"/>
      <c r="AZ244" s="404"/>
      <c r="BA244" s="363"/>
      <c r="BB244" s="363"/>
      <c r="BC244" s="363"/>
      <c r="BD244" s="363"/>
      <c r="BE244" s="363"/>
      <c r="BF244" s="363"/>
      <c r="BG244" s="363"/>
      <c r="BH244" s="363"/>
      <c r="BI244" s="363"/>
      <c r="BJ244" s="363"/>
    </row>
    <row r="245" spans="6:62" ht="93" customHeight="1" x14ac:dyDescent="0.3">
      <c r="F245" s="399"/>
      <c r="G245" s="400"/>
      <c r="H245" s="400"/>
      <c r="I245" s="400"/>
      <c r="J245" s="400"/>
      <c r="K245" s="400"/>
      <c r="L245" s="400"/>
      <c r="M245" s="400"/>
      <c r="N245" s="400"/>
      <c r="U245" s="401"/>
      <c r="V245" s="402"/>
      <c r="W245" s="402"/>
      <c r="X245" s="402"/>
      <c r="Y245" s="402"/>
      <c r="Z245" s="402"/>
      <c r="AA245" s="402"/>
      <c r="AB245" s="402"/>
      <c r="AC245" s="402"/>
      <c r="AD245" s="402"/>
      <c r="AE245" s="402"/>
      <c r="AF245" s="402"/>
      <c r="AG245" s="402"/>
      <c r="AH245" s="402"/>
      <c r="AI245" s="402"/>
      <c r="AJ245" s="402"/>
      <c r="AK245" s="402"/>
      <c r="AL245" s="403"/>
      <c r="AM245" s="668"/>
      <c r="AN245" s="668"/>
      <c r="AO245" s="668"/>
      <c r="AP245" s="668"/>
      <c r="AQ245" s="668"/>
      <c r="AR245" s="668"/>
      <c r="AS245" s="668"/>
      <c r="AT245" s="668"/>
      <c r="AU245" s="668"/>
      <c r="AV245" s="668"/>
      <c r="AW245" s="668"/>
      <c r="AX245" s="668"/>
      <c r="AY245" s="403"/>
      <c r="AZ245" s="404"/>
      <c r="BA245" s="363"/>
      <c r="BB245" s="363"/>
      <c r="BC245" s="363"/>
      <c r="BD245" s="363"/>
      <c r="BE245" s="363"/>
      <c r="BF245" s="363"/>
      <c r="BG245" s="363"/>
      <c r="BH245" s="363"/>
      <c r="BI245" s="363"/>
      <c r="BJ245" s="363"/>
    </row>
    <row r="246" spans="6:62" ht="93" customHeight="1" x14ac:dyDescent="0.3">
      <c r="F246" s="399"/>
      <c r="G246" s="400"/>
      <c r="H246" s="400"/>
      <c r="I246" s="400"/>
      <c r="J246" s="400"/>
      <c r="K246" s="400"/>
      <c r="L246" s="400"/>
      <c r="M246" s="400"/>
      <c r="N246" s="400"/>
      <c r="U246" s="401"/>
      <c r="V246" s="402"/>
      <c r="W246" s="402"/>
      <c r="X246" s="402"/>
      <c r="Y246" s="402"/>
      <c r="Z246" s="402"/>
      <c r="AA246" s="402"/>
      <c r="AB246" s="402"/>
      <c r="AC246" s="402"/>
      <c r="AD246" s="402"/>
      <c r="AE246" s="402"/>
      <c r="AF246" s="402"/>
      <c r="AG246" s="402"/>
      <c r="AH246" s="402"/>
      <c r="AI246" s="402"/>
      <c r="AJ246" s="402"/>
      <c r="AK246" s="402"/>
      <c r="AL246" s="403"/>
      <c r="AM246" s="668"/>
      <c r="AN246" s="668"/>
      <c r="AO246" s="668"/>
      <c r="AP246" s="668"/>
      <c r="AQ246" s="668"/>
      <c r="AR246" s="668"/>
      <c r="AS246" s="668"/>
      <c r="AT246" s="668"/>
      <c r="AU246" s="668"/>
      <c r="AV246" s="668"/>
      <c r="AW246" s="668"/>
      <c r="AX246" s="668"/>
      <c r="AY246" s="403"/>
      <c r="AZ246" s="404"/>
      <c r="BA246" s="363"/>
      <c r="BB246" s="363"/>
      <c r="BC246" s="363"/>
      <c r="BD246" s="363"/>
      <c r="BE246" s="363"/>
      <c r="BF246" s="363"/>
      <c r="BG246" s="363"/>
      <c r="BH246" s="363"/>
      <c r="BI246" s="363"/>
      <c r="BJ246" s="363"/>
    </row>
    <row r="247" spans="6:62" ht="93" customHeight="1" x14ac:dyDescent="0.3">
      <c r="F247" s="399"/>
      <c r="G247" s="400"/>
      <c r="H247" s="400"/>
      <c r="I247" s="400"/>
      <c r="J247" s="400"/>
      <c r="K247" s="400"/>
      <c r="L247" s="400"/>
      <c r="M247" s="400"/>
      <c r="N247" s="400"/>
      <c r="U247" s="401"/>
      <c r="V247" s="402"/>
      <c r="W247" s="402"/>
      <c r="X247" s="402"/>
      <c r="Y247" s="402"/>
      <c r="Z247" s="402"/>
      <c r="AA247" s="402"/>
      <c r="AB247" s="402"/>
      <c r="AC247" s="402"/>
      <c r="AD247" s="402"/>
      <c r="AE247" s="402"/>
      <c r="AF247" s="402"/>
      <c r="AG247" s="402"/>
      <c r="AH247" s="402"/>
      <c r="AI247" s="402"/>
      <c r="AJ247" s="402"/>
      <c r="AK247" s="402"/>
      <c r="AL247" s="403"/>
      <c r="AM247" s="668"/>
      <c r="AN247" s="668"/>
      <c r="AO247" s="668"/>
      <c r="AP247" s="668"/>
      <c r="AQ247" s="668"/>
      <c r="AR247" s="668"/>
      <c r="AS247" s="668"/>
      <c r="AT247" s="668"/>
      <c r="AU247" s="668"/>
      <c r="AV247" s="668"/>
      <c r="AW247" s="668"/>
      <c r="AX247" s="668"/>
      <c r="AY247" s="403"/>
      <c r="AZ247" s="404"/>
      <c r="BA247" s="363"/>
      <c r="BB247" s="363"/>
      <c r="BC247" s="363"/>
      <c r="BD247" s="363"/>
      <c r="BE247" s="363"/>
      <c r="BF247" s="363"/>
      <c r="BG247" s="363"/>
      <c r="BH247" s="363"/>
      <c r="BI247" s="363"/>
      <c r="BJ247" s="363"/>
    </row>
    <row r="248" spans="6:62" ht="93" customHeight="1" x14ac:dyDescent="0.3">
      <c r="F248" s="399"/>
      <c r="G248" s="400"/>
      <c r="H248" s="400"/>
      <c r="I248" s="400"/>
      <c r="J248" s="400"/>
      <c r="K248" s="400"/>
      <c r="L248" s="400"/>
      <c r="M248" s="400"/>
      <c r="N248" s="400"/>
      <c r="U248" s="401"/>
      <c r="V248" s="402"/>
      <c r="W248" s="402"/>
      <c r="X248" s="402"/>
      <c r="Y248" s="402"/>
      <c r="Z248" s="402"/>
      <c r="AA248" s="402"/>
      <c r="AB248" s="402"/>
      <c r="AC248" s="402"/>
      <c r="AD248" s="402"/>
      <c r="AE248" s="402"/>
      <c r="AF248" s="402"/>
      <c r="AG248" s="402"/>
      <c r="AH248" s="402"/>
      <c r="AI248" s="402"/>
      <c r="AJ248" s="402"/>
      <c r="AK248" s="402"/>
      <c r="AL248" s="403"/>
      <c r="AM248" s="668"/>
      <c r="AN248" s="668"/>
      <c r="AO248" s="668"/>
      <c r="AP248" s="668"/>
      <c r="AQ248" s="668"/>
      <c r="AR248" s="668"/>
      <c r="AS248" s="668"/>
      <c r="AT248" s="668"/>
      <c r="AU248" s="668"/>
      <c r="AV248" s="668"/>
      <c r="AW248" s="668"/>
      <c r="AX248" s="668"/>
      <c r="AY248" s="403"/>
      <c r="AZ248" s="404"/>
      <c r="BA248" s="363"/>
      <c r="BB248" s="363"/>
      <c r="BC248" s="363"/>
      <c r="BD248" s="363"/>
      <c r="BE248" s="363"/>
      <c r="BF248" s="363"/>
      <c r="BG248" s="363"/>
      <c r="BH248" s="363"/>
      <c r="BI248" s="363"/>
      <c r="BJ248" s="363"/>
    </row>
    <row r="249" spans="6:62" ht="93" customHeight="1" x14ac:dyDescent="0.3">
      <c r="F249" s="399"/>
      <c r="G249" s="400"/>
      <c r="H249" s="400"/>
      <c r="I249" s="400"/>
      <c r="J249" s="400"/>
      <c r="K249" s="400"/>
      <c r="L249" s="400"/>
      <c r="M249" s="400"/>
      <c r="N249" s="400"/>
      <c r="U249" s="401"/>
      <c r="V249" s="402"/>
      <c r="W249" s="402"/>
      <c r="X249" s="402"/>
      <c r="Y249" s="402"/>
      <c r="Z249" s="402"/>
      <c r="AA249" s="402"/>
      <c r="AB249" s="402"/>
      <c r="AC249" s="402"/>
      <c r="AD249" s="402"/>
      <c r="AE249" s="402"/>
      <c r="AF249" s="402"/>
      <c r="AG249" s="402"/>
      <c r="AH249" s="402"/>
      <c r="AI249" s="402"/>
      <c r="AJ249" s="402"/>
      <c r="AK249" s="402"/>
      <c r="AL249" s="403"/>
      <c r="AM249" s="668"/>
      <c r="AN249" s="668"/>
      <c r="AO249" s="668"/>
      <c r="AP249" s="668"/>
      <c r="AQ249" s="668"/>
      <c r="AR249" s="668"/>
      <c r="AS249" s="668"/>
      <c r="AT249" s="668"/>
      <c r="AU249" s="668"/>
      <c r="AV249" s="668"/>
      <c r="AW249" s="668"/>
      <c r="AX249" s="668"/>
      <c r="AY249" s="403"/>
      <c r="AZ249" s="404"/>
      <c r="BA249" s="363"/>
      <c r="BB249" s="363"/>
      <c r="BC249" s="363"/>
      <c r="BD249" s="363"/>
      <c r="BE249" s="363"/>
      <c r="BF249" s="363"/>
      <c r="BG249" s="363"/>
      <c r="BH249" s="363"/>
      <c r="BI249" s="363"/>
      <c r="BJ249" s="363"/>
    </row>
    <row r="250" spans="6:62" ht="93" customHeight="1" x14ac:dyDescent="0.3">
      <c r="F250" s="399"/>
      <c r="G250" s="400"/>
      <c r="H250" s="400"/>
      <c r="I250" s="400"/>
      <c r="J250" s="400"/>
      <c r="K250" s="400"/>
      <c r="L250" s="400"/>
      <c r="M250" s="400"/>
      <c r="N250" s="400"/>
      <c r="U250" s="401"/>
      <c r="V250" s="402"/>
      <c r="W250" s="402"/>
      <c r="X250" s="402"/>
      <c r="Y250" s="402"/>
      <c r="Z250" s="402"/>
      <c r="AA250" s="402"/>
      <c r="AB250" s="402"/>
      <c r="AC250" s="402"/>
      <c r="AD250" s="402"/>
      <c r="AE250" s="402"/>
      <c r="AF250" s="402"/>
      <c r="AG250" s="402"/>
      <c r="AH250" s="402"/>
      <c r="AI250" s="402"/>
      <c r="AJ250" s="402"/>
      <c r="AK250" s="402"/>
      <c r="AL250" s="403"/>
      <c r="AM250" s="668"/>
      <c r="AN250" s="668"/>
      <c r="AO250" s="668"/>
      <c r="AP250" s="668"/>
      <c r="AQ250" s="668"/>
      <c r="AR250" s="668"/>
      <c r="AS250" s="668"/>
      <c r="AT250" s="668"/>
      <c r="AU250" s="668"/>
      <c r="AV250" s="668"/>
      <c r="AW250" s="668"/>
      <c r="AX250" s="668"/>
      <c r="AY250" s="403"/>
      <c r="AZ250" s="404"/>
      <c r="BA250" s="363"/>
      <c r="BB250" s="363"/>
      <c r="BC250" s="363"/>
      <c r="BD250" s="363"/>
      <c r="BE250" s="363"/>
      <c r="BF250" s="363"/>
      <c r="BG250" s="363"/>
      <c r="BH250" s="363"/>
      <c r="BI250" s="363"/>
      <c r="BJ250" s="363"/>
    </row>
    <row r="251" spans="6:62" ht="93" customHeight="1" x14ac:dyDescent="0.3">
      <c r="F251" s="399"/>
      <c r="G251" s="400"/>
      <c r="H251" s="400"/>
      <c r="I251" s="400"/>
      <c r="J251" s="400"/>
      <c r="K251" s="400"/>
      <c r="L251" s="400"/>
      <c r="M251" s="400"/>
      <c r="N251" s="400"/>
      <c r="U251" s="401"/>
      <c r="V251" s="402"/>
      <c r="W251" s="402"/>
      <c r="X251" s="402"/>
      <c r="Y251" s="402"/>
      <c r="Z251" s="402"/>
      <c r="AA251" s="402"/>
      <c r="AB251" s="402"/>
      <c r="AC251" s="402"/>
      <c r="AD251" s="402"/>
      <c r="AE251" s="402"/>
      <c r="AF251" s="402"/>
      <c r="AG251" s="402"/>
      <c r="AH251" s="402"/>
      <c r="AI251" s="402"/>
      <c r="AJ251" s="402"/>
      <c r="AK251" s="402"/>
      <c r="AL251" s="403"/>
      <c r="AM251" s="668"/>
      <c r="AN251" s="668"/>
      <c r="AO251" s="668"/>
      <c r="AP251" s="668"/>
      <c r="AQ251" s="668"/>
      <c r="AR251" s="668"/>
      <c r="AS251" s="668"/>
      <c r="AT251" s="668"/>
      <c r="AU251" s="668"/>
      <c r="AV251" s="668"/>
      <c r="AW251" s="668"/>
      <c r="AX251" s="668"/>
      <c r="AY251" s="403"/>
      <c r="AZ251" s="404"/>
      <c r="BA251" s="363"/>
      <c r="BB251" s="363"/>
      <c r="BC251" s="363"/>
      <c r="BD251" s="363"/>
      <c r="BE251" s="363"/>
      <c r="BF251" s="363"/>
      <c r="BG251" s="363"/>
      <c r="BH251" s="363"/>
      <c r="BI251" s="363"/>
      <c r="BJ251" s="363"/>
    </row>
    <row r="252" spans="6:62" ht="93" customHeight="1" x14ac:dyDescent="0.3">
      <c r="F252" s="399"/>
      <c r="G252" s="400"/>
      <c r="H252" s="400"/>
      <c r="I252" s="400"/>
      <c r="J252" s="400"/>
      <c r="K252" s="400"/>
      <c r="L252" s="400"/>
      <c r="M252" s="400"/>
      <c r="N252" s="400"/>
      <c r="U252" s="401"/>
      <c r="V252" s="402"/>
      <c r="W252" s="402"/>
      <c r="X252" s="402"/>
      <c r="Y252" s="402"/>
      <c r="Z252" s="402"/>
      <c r="AA252" s="402"/>
      <c r="AB252" s="402"/>
      <c r="AC252" s="402"/>
      <c r="AD252" s="402"/>
      <c r="AE252" s="402"/>
      <c r="AF252" s="402"/>
      <c r="AG252" s="402"/>
      <c r="AH252" s="402"/>
      <c r="AI252" s="402"/>
      <c r="AJ252" s="402"/>
      <c r="AK252" s="402"/>
      <c r="AL252" s="403"/>
      <c r="AM252" s="668"/>
      <c r="AN252" s="668"/>
      <c r="AO252" s="668"/>
      <c r="AP252" s="668"/>
      <c r="AQ252" s="668"/>
      <c r="AR252" s="668"/>
      <c r="AS252" s="668"/>
      <c r="AT252" s="668"/>
      <c r="AU252" s="668"/>
      <c r="AV252" s="668"/>
      <c r="AW252" s="668"/>
      <c r="AX252" s="668"/>
      <c r="AY252" s="403"/>
      <c r="AZ252" s="404"/>
      <c r="BA252" s="363"/>
      <c r="BB252" s="363"/>
      <c r="BC252" s="363"/>
      <c r="BD252" s="363"/>
      <c r="BE252" s="363"/>
      <c r="BF252" s="363"/>
      <c r="BG252" s="363"/>
      <c r="BH252" s="363"/>
      <c r="BI252" s="363"/>
      <c r="BJ252" s="363"/>
    </row>
    <row r="253" spans="6:62" ht="93" customHeight="1" x14ac:dyDescent="0.3">
      <c r="F253" s="399"/>
      <c r="G253" s="400"/>
      <c r="H253" s="400"/>
      <c r="I253" s="400"/>
      <c r="J253" s="400"/>
      <c r="K253" s="400"/>
      <c r="L253" s="400"/>
      <c r="M253" s="400"/>
      <c r="N253" s="400"/>
      <c r="U253" s="401"/>
      <c r="V253" s="402"/>
      <c r="W253" s="402"/>
      <c r="X253" s="402"/>
      <c r="Y253" s="402"/>
      <c r="Z253" s="402"/>
      <c r="AA253" s="402"/>
      <c r="AB253" s="402"/>
      <c r="AC253" s="402"/>
      <c r="AD253" s="402"/>
      <c r="AE253" s="402"/>
      <c r="AF253" s="402"/>
      <c r="AG253" s="402"/>
      <c r="AH253" s="402"/>
      <c r="AI253" s="402"/>
      <c r="AJ253" s="402"/>
      <c r="AK253" s="402"/>
      <c r="AL253" s="403"/>
      <c r="AM253" s="668"/>
      <c r="AN253" s="668"/>
      <c r="AO253" s="668"/>
      <c r="AP253" s="668"/>
      <c r="AQ253" s="668"/>
      <c r="AR253" s="668"/>
      <c r="AS253" s="668"/>
      <c r="AT253" s="668"/>
      <c r="AU253" s="668"/>
      <c r="AV253" s="668"/>
      <c r="AW253" s="668"/>
      <c r="AX253" s="668"/>
      <c r="AY253" s="403"/>
      <c r="AZ253" s="404"/>
      <c r="BA253" s="363"/>
      <c r="BB253" s="363"/>
      <c r="BC253" s="363"/>
      <c r="BD253" s="363"/>
      <c r="BE253" s="363"/>
      <c r="BF253" s="363"/>
      <c r="BG253" s="363"/>
      <c r="BH253" s="363"/>
      <c r="BI253" s="363"/>
      <c r="BJ253" s="363"/>
    </row>
    <row r="254" spans="6:62" ht="93" customHeight="1" x14ac:dyDescent="0.3">
      <c r="F254" s="399"/>
      <c r="G254" s="400"/>
      <c r="H254" s="400"/>
      <c r="I254" s="400"/>
      <c r="J254" s="400"/>
      <c r="K254" s="400"/>
      <c r="L254" s="400"/>
      <c r="M254" s="400"/>
      <c r="N254" s="400"/>
      <c r="U254" s="401"/>
      <c r="V254" s="402"/>
      <c r="W254" s="402"/>
      <c r="X254" s="402"/>
      <c r="Y254" s="402"/>
      <c r="Z254" s="402"/>
      <c r="AA254" s="402"/>
      <c r="AB254" s="402"/>
      <c r="AC254" s="402"/>
      <c r="AD254" s="402"/>
      <c r="AE254" s="402"/>
      <c r="AF254" s="402"/>
      <c r="AG254" s="402"/>
      <c r="AH254" s="402"/>
      <c r="AI254" s="402"/>
      <c r="AJ254" s="402"/>
      <c r="AK254" s="402"/>
      <c r="AL254" s="403"/>
      <c r="AM254" s="668"/>
      <c r="AN254" s="668"/>
      <c r="AO254" s="668"/>
      <c r="AP254" s="668"/>
      <c r="AQ254" s="668"/>
      <c r="AR254" s="668"/>
      <c r="AS254" s="668"/>
      <c r="AT254" s="668"/>
      <c r="AU254" s="668"/>
      <c r="AV254" s="668"/>
      <c r="AW254" s="668"/>
      <c r="AX254" s="668"/>
      <c r="AY254" s="403"/>
      <c r="AZ254" s="404"/>
      <c r="BA254" s="363"/>
      <c r="BB254" s="363"/>
      <c r="BC254" s="363"/>
      <c r="BD254" s="363"/>
      <c r="BE254" s="363"/>
      <c r="BF254" s="363"/>
      <c r="BG254" s="363"/>
      <c r="BH254" s="363"/>
      <c r="BI254" s="363"/>
      <c r="BJ254" s="363"/>
    </row>
    <row r="255" spans="6:62" ht="93" customHeight="1" x14ac:dyDescent="0.3">
      <c r="F255" s="399"/>
      <c r="G255" s="400"/>
      <c r="H255" s="400"/>
      <c r="I255" s="400"/>
      <c r="J255" s="400"/>
      <c r="K255" s="400"/>
      <c r="L255" s="400"/>
      <c r="M255" s="400"/>
      <c r="N255" s="400"/>
      <c r="U255" s="401"/>
      <c r="V255" s="402"/>
      <c r="W255" s="402"/>
      <c r="X255" s="402"/>
      <c r="Y255" s="402"/>
      <c r="Z255" s="402"/>
      <c r="AA255" s="402"/>
      <c r="AB255" s="402"/>
      <c r="AC255" s="402"/>
      <c r="AD255" s="402"/>
      <c r="AE255" s="402"/>
      <c r="AF255" s="402"/>
      <c r="AG255" s="402"/>
      <c r="AH255" s="402"/>
      <c r="AI255" s="402"/>
      <c r="AJ255" s="402"/>
      <c r="AK255" s="402"/>
      <c r="AL255" s="403"/>
      <c r="AM255" s="668"/>
      <c r="AN255" s="668"/>
      <c r="AO255" s="668"/>
      <c r="AP255" s="668"/>
      <c r="AQ255" s="668"/>
      <c r="AR255" s="668"/>
      <c r="AS255" s="668"/>
      <c r="AT255" s="668"/>
      <c r="AU255" s="668"/>
      <c r="AV255" s="668"/>
      <c r="AW255" s="668"/>
      <c r="AX255" s="668"/>
      <c r="AY255" s="403"/>
      <c r="AZ255" s="404"/>
      <c r="BA255" s="363"/>
      <c r="BB255" s="363"/>
      <c r="BC255" s="363"/>
      <c r="BD255" s="363"/>
      <c r="BE255" s="363"/>
      <c r="BF255" s="363"/>
      <c r="BG255" s="363"/>
      <c r="BH255" s="363"/>
      <c r="BI255" s="363"/>
      <c r="BJ255" s="363"/>
    </row>
    <row r="256" spans="6:62" ht="93" customHeight="1" x14ac:dyDescent="0.3">
      <c r="F256" s="399"/>
      <c r="G256" s="400"/>
      <c r="H256" s="400"/>
      <c r="I256" s="400"/>
      <c r="J256" s="400"/>
      <c r="K256" s="400"/>
      <c r="L256" s="400"/>
      <c r="M256" s="400"/>
      <c r="N256" s="400"/>
      <c r="U256" s="401"/>
      <c r="V256" s="402"/>
      <c r="W256" s="402"/>
      <c r="X256" s="402"/>
      <c r="Y256" s="402"/>
      <c r="Z256" s="402"/>
      <c r="AA256" s="402"/>
      <c r="AB256" s="402"/>
      <c r="AC256" s="402"/>
      <c r="AD256" s="402"/>
      <c r="AE256" s="402"/>
      <c r="AF256" s="402"/>
      <c r="AG256" s="402"/>
      <c r="AH256" s="402"/>
      <c r="AI256" s="402"/>
      <c r="AJ256" s="402"/>
      <c r="AK256" s="402"/>
      <c r="AL256" s="403"/>
      <c r="AM256" s="668"/>
      <c r="AN256" s="668"/>
      <c r="AO256" s="668"/>
      <c r="AP256" s="668"/>
      <c r="AQ256" s="668"/>
      <c r="AR256" s="668"/>
      <c r="AS256" s="668"/>
      <c r="AT256" s="668"/>
      <c r="AU256" s="668"/>
      <c r="AV256" s="668"/>
      <c r="AW256" s="668"/>
      <c r="AX256" s="668"/>
      <c r="AY256" s="403"/>
      <c r="AZ256" s="404"/>
      <c r="BA256" s="363"/>
      <c r="BB256" s="363"/>
      <c r="BC256" s="363"/>
      <c r="BD256" s="363"/>
      <c r="BE256" s="363"/>
      <c r="BF256" s="363"/>
      <c r="BG256" s="363"/>
      <c r="BH256" s="363"/>
      <c r="BI256" s="363"/>
      <c r="BJ256" s="363"/>
    </row>
    <row r="257" spans="6:62" ht="93" customHeight="1" x14ac:dyDescent="0.3">
      <c r="F257" s="399"/>
      <c r="G257" s="400"/>
      <c r="H257" s="400"/>
      <c r="I257" s="400"/>
      <c r="J257" s="400"/>
      <c r="K257" s="400"/>
      <c r="L257" s="400"/>
      <c r="M257" s="400"/>
      <c r="N257" s="400"/>
      <c r="U257" s="401"/>
      <c r="V257" s="402"/>
      <c r="W257" s="402"/>
      <c r="X257" s="402"/>
      <c r="Y257" s="402"/>
      <c r="Z257" s="402"/>
      <c r="AA257" s="402"/>
      <c r="AB257" s="402"/>
      <c r="AC257" s="402"/>
      <c r="AD257" s="402"/>
      <c r="AE257" s="402"/>
      <c r="AF257" s="402"/>
      <c r="AG257" s="402"/>
      <c r="AH257" s="402"/>
      <c r="AI257" s="402"/>
      <c r="AJ257" s="402"/>
      <c r="AK257" s="402"/>
      <c r="AL257" s="403"/>
      <c r="AM257" s="668"/>
      <c r="AN257" s="668"/>
      <c r="AO257" s="668"/>
      <c r="AP257" s="668"/>
      <c r="AQ257" s="668"/>
      <c r="AR257" s="668"/>
      <c r="AS257" s="668"/>
      <c r="AT257" s="668"/>
      <c r="AU257" s="668"/>
      <c r="AV257" s="668"/>
      <c r="AW257" s="668"/>
      <c r="AX257" s="668"/>
      <c r="AY257" s="403"/>
      <c r="AZ257" s="404"/>
      <c r="BA257" s="363"/>
      <c r="BB257" s="363"/>
      <c r="BC257" s="363"/>
      <c r="BD257" s="363"/>
      <c r="BE257" s="363"/>
      <c r="BF257" s="363"/>
      <c r="BG257" s="363"/>
      <c r="BH257" s="363"/>
      <c r="BI257" s="363"/>
      <c r="BJ257" s="363"/>
    </row>
    <row r="258" spans="6:62" ht="93" customHeight="1" x14ac:dyDescent="0.3">
      <c r="F258" s="399"/>
      <c r="G258" s="400"/>
      <c r="H258" s="400"/>
      <c r="I258" s="400"/>
      <c r="J258" s="400"/>
      <c r="K258" s="400"/>
      <c r="L258" s="400"/>
      <c r="M258" s="400"/>
      <c r="N258" s="400"/>
      <c r="U258" s="401"/>
      <c r="V258" s="402"/>
      <c r="W258" s="402"/>
      <c r="X258" s="402"/>
      <c r="Y258" s="402"/>
      <c r="Z258" s="402"/>
      <c r="AA258" s="402"/>
      <c r="AB258" s="402"/>
      <c r="AC258" s="402"/>
      <c r="AD258" s="402"/>
      <c r="AE258" s="402"/>
      <c r="AF258" s="402"/>
      <c r="AG258" s="402"/>
      <c r="AH258" s="402"/>
      <c r="AI258" s="402"/>
      <c r="AJ258" s="402"/>
      <c r="AK258" s="402"/>
      <c r="AL258" s="403"/>
      <c r="AM258" s="668"/>
      <c r="AN258" s="668"/>
      <c r="AO258" s="668"/>
      <c r="AP258" s="668"/>
      <c r="AQ258" s="668"/>
      <c r="AR258" s="668"/>
      <c r="AS258" s="668"/>
      <c r="AT258" s="668"/>
      <c r="AU258" s="668"/>
      <c r="AV258" s="668"/>
      <c r="AW258" s="668"/>
      <c r="AX258" s="668"/>
      <c r="AY258" s="403"/>
      <c r="AZ258" s="404"/>
      <c r="BA258" s="363"/>
      <c r="BB258" s="363"/>
      <c r="BC258" s="363"/>
      <c r="BD258" s="363"/>
      <c r="BE258" s="363"/>
      <c r="BF258" s="363"/>
      <c r="BG258" s="363"/>
      <c r="BH258" s="363"/>
      <c r="BI258" s="363"/>
      <c r="BJ258" s="363"/>
    </row>
    <row r="259" spans="6:62" ht="93" customHeight="1" x14ac:dyDescent="0.3">
      <c r="F259" s="399"/>
      <c r="G259" s="400"/>
      <c r="H259" s="400"/>
      <c r="I259" s="400"/>
      <c r="J259" s="400"/>
      <c r="K259" s="400"/>
      <c r="L259" s="400"/>
      <c r="M259" s="400"/>
      <c r="N259" s="400"/>
      <c r="U259" s="401"/>
      <c r="V259" s="402"/>
      <c r="W259" s="402"/>
      <c r="X259" s="402"/>
      <c r="Y259" s="402"/>
      <c r="Z259" s="402"/>
      <c r="AA259" s="402"/>
      <c r="AB259" s="402"/>
      <c r="AC259" s="402"/>
      <c r="AD259" s="402"/>
      <c r="AE259" s="402"/>
      <c r="AF259" s="402"/>
      <c r="AG259" s="402"/>
      <c r="AH259" s="402"/>
      <c r="AI259" s="402"/>
      <c r="AJ259" s="402"/>
      <c r="AK259" s="402"/>
      <c r="AL259" s="403"/>
      <c r="AM259" s="668"/>
      <c r="AN259" s="668"/>
      <c r="AO259" s="668"/>
      <c r="AP259" s="668"/>
      <c r="AQ259" s="668"/>
      <c r="AR259" s="668"/>
      <c r="AS259" s="668"/>
      <c r="AT259" s="668"/>
      <c r="AU259" s="668"/>
      <c r="AV259" s="668"/>
      <c r="AW259" s="668"/>
      <c r="AX259" s="668"/>
      <c r="AY259" s="403"/>
      <c r="AZ259" s="404"/>
      <c r="BA259" s="363"/>
      <c r="BB259" s="363"/>
      <c r="BC259" s="363"/>
      <c r="BD259" s="363"/>
      <c r="BE259" s="363"/>
      <c r="BF259" s="363"/>
      <c r="BG259" s="363"/>
      <c r="BH259" s="363"/>
      <c r="BI259" s="363"/>
      <c r="BJ259" s="363"/>
    </row>
    <row r="260" spans="6:62" ht="93" customHeight="1" x14ac:dyDescent="0.3">
      <c r="F260" s="399"/>
      <c r="G260" s="400"/>
      <c r="H260" s="400"/>
      <c r="I260" s="400"/>
      <c r="J260" s="400"/>
      <c r="K260" s="400"/>
      <c r="L260" s="400"/>
      <c r="M260" s="400"/>
      <c r="N260" s="400"/>
      <c r="U260" s="401"/>
      <c r="V260" s="402"/>
      <c r="W260" s="402"/>
      <c r="X260" s="402"/>
      <c r="Y260" s="402"/>
      <c r="Z260" s="402"/>
      <c r="AA260" s="402"/>
      <c r="AB260" s="402"/>
      <c r="AC260" s="402"/>
      <c r="AD260" s="402"/>
      <c r="AE260" s="402"/>
      <c r="AF260" s="402"/>
      <c r="AG260" s="402"/>
      <c r="AH260" s="402"/>
      <c r="AI260" s="402"/>
      <c r="AJ260" s="402"/>
      <c r="AK260" s="402"/>
      <c r="AL260" s="403"/>
      <c r="AM260" s="668"/>
      <c r="AN260" s="668"/>
      <c r="AO260" s="668"/>
      <c r="AP260" s="668"/>
      <c r="AQ260" s="668"/>
      <c r="AR260" s="668"/>
      <c r="AS260" s="668"/>
      <c r="AT260" s="668"/>
      <c r="AU260" s="668"/>
      <c r="AV260" s="668"/>
      <c r="AW260" s="668"/>
      <c r="AX260" s="668"/>
      <c r="AY260" s="403"/>
      <c r="AZ260" s="404"/>
      <c r="BA260" s="363"/>
      <c r="BB260" s="363"/>
      <c r="BC260" s="363"/>
      <c r="BD260" s="363"/>
      <c r="BE260" s="363"/>
      <c r="BF260" s="363"/>
      <c r="BG260" s="363"/>
      <c r="BH260" s="363"/>
      <c r="BI260" s="363"/>
      <c r="BJ260" s="363"/>
    </row>
    <row r="261" spans="6:62" ht="93" customHeight="1" x14ac:dyDescent="0.3">
      <c r="F261" s="399"/>
      <c r="G261" s="400"/>
      <c r="H261" s="400"/>
      <c r="I261" s="400"/>
      <c r="J261" s="400"/>
      <c r="K261" s="400"/>
      <c r="L261" s="400"/>
      <c r="M261" s="400"/>
      <c r="N261" s="400"/>
      <c r="U261" s="401"/>
      <c r="V261" s="402"/>
      <c r="W261" s="402"/>
      <c r="X261" s="402"/>
      <c r="Y261" s="402"/>
      <c r="Z261" s="402"/>
      <c r="AA261" s="402"/>
      <c r="AB261" s="402"/>
      <c r="AC261" s="402"/>
      <c r="AD261" s="402"/>
      <c r="AE261" s="402"/>
      <c r="AF261" s="402"/>
      <c r="AG261" s="402"/>
      <c r="AH261" s="402"/>
      <c r="AI261" s="402"/>
      <c r="AJ261" s="402"/>
      <c r="AK261" s="402"/>
      <c r="AL261" s="403"/>
      <c r="AM261" s="668"/>
      <c r="AN261" s="668"/>
      <c r="AO261" s="668"/>
      <c r="AP261" s="668"/>
      <c r="AQ261" s="668"/>
      <c r="AR261" s="668"/>
      <c r="AS261" s="668"/>
      <c r="AT261" s="668"/>
      <c r="AU261" s="668"/>
      <c r="AV261" s="668"/>
      <c r="AW261" s="668"/>
      <c r="AX261" s="668"/>
      <c r="AY261" s="403"/>
      <c r="AZ261" s="404"/>
      <c r="BA261" s="363"/>
      <c r="BB261" s="363"/>
      <c r="BC261" s="363"/>
      <c r="BD261" s="363"/>
      <c r="BE261" s="363"/>
      <c r="BF261" s="363"/>
      <c r="BG261" s="363"/>
      <c r="BH261" s="363"/>
      <c r="BI261" s="363"/>
      <c r="BJ261" s="363"/>
    </row>
    <row r="262" spans="6:62" ht="93" customHeight="1" x14ac:dyDescent="0.3">
      <c r="F262" s="399"/>
      <c r="G262" s="400"/>
      <c r="H262" s="400"/>
      <c r="I262" s="400"/>
      <c r="J262" s="400"/>
      <c r="K262" s="400"/>
      <c r="L262" s="400"/>
      <c r="M262" s="400"/>
      <c r="N262" s="400"/>
      <c r="U262" s="401"/>
      <c r="V262" s="402"/>
      <c r="W262" s="402"/>
      <c r="X262" s="402"/>
      <c r="Y262" s="402"/>
      <c r="Z262" s="402"/>
      <c r="AA262" s="402"/>
      <c r="AB262" s="402"/>
      <c r="AC262" s="402"/>
      <c r="AD262" s="402"/>
      <c r="AE262" s="402"/>
      <c r="AF262" s="402"/>
      <c r="AG262" s="402"/>
      <c r="AH262" s="402"/>
      <c r="AI262" s="402"/>
      <c r="AJ262" s="402"/>
      <c r="AK262" s="402"/>
      <c r="AL262" s="403"/>
      <c r="AM262" s="668"/>
      <c r="AN262" s="668"/>
      <c r="AO262" s="668"/>
      <c r="AP262" s="668"/>
      <c r="AQ262" s="668"/>
      <c r="AR262" s="668"/>
      <c r="AS262" s="668"/>
      <c r="AT262" s="668"/>
      <c r="AU262" s="668"/>
      <c r="AV262" s="668"/>
      <c r="AW262" s="668"/>
      <c r="AX262" s="668"/>
      <c r="AY262" s="403"/>
      <c r="AZ262" s="404"/>
      <c r="BA262" s="363"/>
      <c r="BB262" s="363"/>
      <c r="BC262" s="363"/>
      <c r="BD262" s="363"/>
      <c r="BE262" s="363"/>
      <c r="BF262" s="363"/>
      <c r="BG262" s="363"/>
      <c r="BH262" s="363"/>
      <c r="BI262" s="363"/>
      <c r="BJ262" s="363"/>
    </row>
    <row r="263" spans="6:62" ht="93" customHeight="1" x14ac:dyDescent="0.3">
      <c r="F263" s="399"/>
      <c r="G263" s="400"/>
      <c r="H263" s="400"/>
      <c r="I263" s="400"/>
      <c r="J263" s="400"/>
      <c r="K263" s="400"/>
      <c r="L263" s="400"/>
      <c r="M263" s="400"/>
      <c r="N263" s="400"/>
      <c r="U263" s="401"/>
      <c r="V263" s="402"/>
      <c r="W263" s="402"/>
      <c r="X263" s="402"/>
      <c r="Y263" s="402"/>
      <c r="Z263" s="402"/>
      <c r="AA263" s="402"/>
      <c r="AB263" s="402"/>
      <c r="AC263" s="402"/>
      <c r="AD263" s="402"/>
      <c r="AE263" s="402"/>
      <c r="AF263" s="402"/>
      <c r="AG263" s="402"/>
      <c r="AH263" s="402"/>
      <c r="AI263" s="402"/>
      <c r="AJ263" s="402"/>
      <c r="AK263" s="402"/>
      <c r="AL263" s="403"/>
      <c r="AM263" s="668"/>
      <c r="AN263" s="668"/>
      <c r="AO263" s="668"/>
      <c r="AP263" s="668"/>
      <c r="AQ263" s="668"/>
      <c r="AR263" s="668"/>
      <c r="AS263" s="668"/>
      <c r="AT263" s="668"/>
      <c r="AU263" s="668"/>
      <c r="AV263" s="668"/>
      <c r="AW263" s="668"/>
      <c r="AX263" s="668"/>
      <c r="AY263" s="403"/>
      <c r="AZ263" s="404"/>
      <c r="BA263" s="363"/>
      <c r="BB263" s="363"/>
      <c r="BC263" s="363"/>
      <c r="BD263" s="363"/>
      <c r="BE263" s="363"/>
      <c r="BF263" s="363"/>
      <c r="BG263" s="363"/>
      <c r="BH263" s="363"/>
      <c r="BI263" s="363"/>
      <c r="BJ263" s="363"/>
    </row>
    <row r="264" spans="6:62" ht="93" customHeight="1" x14ac:dyDescent="0.3">
      <c r="F264" s="399"/>
      <c r="G264" s="400"/>
      <c r="H264" s="400"/>
      <c r="I264" s="400"/>
      <c r="J264" s="400"/>
      <c r="K264" s="400"/>
      <c r="L264" s="400"/>
      <c r="M264" s="400"/>
      <c r="N264" s="400"/>
      <c r="U264" s="401"/>
      <c r="V264" s="402"/>
      <c r="W264" s="402"/>
      <c r="X264" s="402"/>
      <c r="Y264" s="402"/>
      <c r="Z264" s="402"/>
      <c r="AA264" s="402"/>
      <c r="AB264" s="402"/>
      <c r="AC264" s="402"/>
      <c r="AD264" s="402"/>
      <c r="AE264" s="402"/>
      <c r="AF264" s="402"/>
      <c r="AG264" s="402"/>
      <c r="AH264" s="402"/>
      <c r="AI264" s="402"/>
      <c r="AJ264" s="402"/>
      <c r="AK264" s="402"/>
      <c r="AL264" s="403"/>
      <c r="AM264" s="668"/>
      <c r="AN264" s="668"/>
      <c r="AO264" s="668"/>
      <c r="AP264" s="668"/>
      <c r="AQ264" s="668"/>
      <c r="AR264" s="668"/>
      <c r="AS264" s="668"/>
      <c r="AT264" s="668"/>
      <c r="AU264" s="668"/>
      <c r="AV264" s="668"/>
      <c r="AW264" s="668"/>
      <c r="AX264" s="668"/>
      <c r="AY264" s="403"/>
      <c r="AZ264" s="404"/>
      <c r="BA264" s="363"/>
      <c r="BB264" s="363"/>
      <c r="BC264" s="363"/>
      <c r="BD264" s="363"/>
      <c r="BE264" s="363"/>
      <c r="BF264" s="363"/>
      <c r="BG264" s="363"/>
      <c r="BH264" s="363"/>
      <c r="BI264" s="363"/>
      <c r="BJ264" s="363"/>
    </row>
    <row r="265" spans="6:62" ht="93" customHeight="1" x14ac:dyDescent="0.3">
      <c r="F265" s="399"/>
      <c r="G265" s="400"/>
      <c r="H265" s="400"/>
      <c r="I265" s="400"/>
      <c r="J265" s="400"/>
      <c r="K265" s="400"/>
      <c r="L265" s="400"/>
      <c r="M265" s="400"/>
      <c r="N265" s="400"/>
      <c r="U265" s="401"/>
      <c r="V265" s="402"/>
      <c r="W265" s="402"/>
      <c r="X265" s="402"/>
      <c r="Y265" s="402"/>
      <c r="Z265" s="402"/>
      <c r="AA265" s="402"/>
      <c r="AB265" s="402"/>
      <c r="AC265" s="402"/>
      <c r="AD265" s="402"/>
      <c r="AE265" s="402"/>
      <c r="AF265" s="402"/>
      <c r="AG265" s="402"/>
      <c r="AH265" s="402"/>
      <c r="AI265" s="402"/>
      <c r="AJ265" s="402"/>
      <c r="AK265" s="402"/>
      <c r="AL265" s="403"/>
      <c r="AM265" s="668"/>
      <c r="AN265" s="668"/>
      <c r="AO265" s="668"/>
      <c r="AP265" s="668"/>
      <c r="AQ265" s="668"/>
      <c r="AR265" s="668"/>
      <c r="AS265" s="668"/>
      <c r="AT265" s="668"/>
      <c r="AU265" s="668"/>
      <c r="AV265" s="668"/>
      <c r="AW265" s="668"/>
      <c r="AX265" s="668"/>
      <c r="AY265" s="403"/>
      <c r="AZ265" s="404"/>
      <c r="BA265" s="363"/>
      <c r="BB265" s="363"/>
      <c r="BC265" s="363"/>
      <c r="BD265" s="363"/>
      <c r="BE265" s="363"/>
      <c r="BF265" s="363"/>
      <c r="BG265" s="363"/>
      <c r="BH265" s="363"/>
      <c r="BI265" s="363"/>
      <c r="BJ265" s="363"/>
    </row>
    <row r="266" spans="6:62" ht="93" customHeight="1" x14ac:dyDescent="0.3">
      <c r="F266" s="399"/>
      <c r="G266" s="400"/>
      <c r="H266" s="400"/>
      <c r="I266" s="400"/>
      <c r="J266" s="400"/>
      <c r="K266" s="400"/>
      <c r="L266" s="400"/>
      <c r="M266" s="400"/>
      <c r="N266" s="400"/>
      <c r="U266" s="401"/>
      <c r="V266" s="402"/>
      <c r="W266" s="402"/>
      <c r="X266" s="402"/>
      <c r="Y266" s="402"/>
      <c r="Z266" s="402"/>
      <c r="AA266" s="402"/>
      <c r="AB266" s="402"/>
      <c r="AC266" s="402"/>
      <c r="AD266" s="402"/>
      <c r="AE266" s="402"/>
      <c r="AF266" s="402"/>
      <c r="AG266" s="402"/>
      <c r="AH266" s="402"/>
      <c r="AI266" s="402"/>
      <c r="AJ266" s="402"/>
      <c r="AK266" s="402"/>
      <c r="AL266" s="403"/>
      <c r="AM266" s="668"/>
      <c r="AN266" s="668"/>
      <c r="AO266" s="668"/>
      <c r="AP266" s="668"/>
      <c r="AQ266" s="668"/>
      <c r="AR266" s="668"/>
      <c r="AS266" s="668"/>
      <c r="AT266" s="668"/>
      <c r="AU266" s="668"/>
      <c r="AV266" s="668"/>
      <c r="AW266" s="668"/>
      <c r="AX266" s="668"/>
      <c r="AY266" s="403"/>
      <c r="AZ266" s="404"/>
      <c r="BA266" s="363"/>
      <c r="BB266" s="363"/>
      <c r="BC266" s="363"/>
      <c r="BD266" s="363"/>
      <c r="BE266" s="363"/>
      <c r="BF266" s="363"/>
      <c r="BG266" s="363"/>
      <c r="BH266" s="363"/>
      <c r="BI266" s="363"/>
      <c r="BJ266" s="363"/>
    </row>
    <row r="267" spans="6:62" ht="93" customHeight="1" x14ac:dyDescent="0.3">
      <c r="F267" s="399"/>
      <c r="G267" s="400"/>
      <c r="H267" s="400"/>
      <c r="I267" s="400"/>
      <c r="J267" s="400"/>
      <c r="K267" s="400"/>
      <c r="L267" s="400"/>
      <c r="M267" s="400"/>
      <c r="N267" s="400"/>
      <c r="U267" s="401"/>
      <c r="V267" s="402"/>
      <c r="W267" s="402"/>
      <c r="X267" s="402"/>
      <c r="Y267" s="402"/>
      <c r="Z267" s="402"/>
      <c r="AA267" s="402"/>
      <c r="AB267" s="402"/>
      <c r="AC267" s="402"/>
      <c r="AD267" s="402"/>
      <c r="AE267" s="402"/>
      <c r="AF267" s="402"/>
      <c r="AG267" s="402"/>
      <c r="AH267" s="402"/>
      <c r="AI267" s="402"/>
      <c r="AJ267" s="402"/>
      <c r="AK267" s="402"/>
      <c r="AL267" s="403"/>
      <c r="AM267" s="668"/>
      <c r="AN267" s="668"/>
      <c r="AO267" s="668"/>
      <c r="AP267" s="668"/>
      <c r="AQ267" s="668"/>
      <c r="AR267" s="668"/>
      <c r="AS267" s="668"/>
      <c r="AT267" s="668"/>
      <c r="AU267" s="668"/>
      <c r="AV267" s="668"/>
      <c r="AW267" s="668"/>
      <c r="AX267" s="668"/>
      <c r="AY267" s="403"/>
      <c r="AZ267" s="404"/>
      <c r="BA267" s="363"/>
      <c r="BB267" s="363"/>
      <c r="BC267" s="363"/>
      <c r="BD267" s="363"/>
      <c r="BE267" s="363"/>
      <c r="BF267" s="363"/>
      <c r="BG267" s="363"/>
      <c r="BH267" s="363"/>
      <c r="BI267" s="363"/>
      <c r="BJ267" s="363"/>
    </row>
    <row r="268" spans="6:62" ht="93" customHeight="1" x14ac:dyDescent="0.3">
      <c r="F268" s="399"/>
      <c r="G268" s="400"/>
      <c r="H268" s="400"/>
      <c r="I268" s="400"/>
      <c r="J268" s="400"/>
      <c r="K268" s="400"/>
      <c r="L268" s="400"/>
      <c r="M268" s="400"/>
      <c r="N268" s="400"/>
      <c r="U268" s="401"/>
      <c r="V268" s="402"/>
      <c r="W268" s="402"/>
      <c r="X268" s="402"/>
      <c r="Y268" s="402"/>
      <c r="Z268" s="402"/>
      <c r="AA268" s="402"/>
      <c r="AB268" s="402"/>
      <c r="AC268" s="402"/>
      <c r="AD268" s="402"/>
      <c r="AE268" s="402"/>
      <c r="AF268" s="402"/>
      <c r="AG268" s="402"/>
      <c r="AH268" s="402"/>
      <c r="AI268" s="402"/>
      <c r="AJ268" s="402"/>
      <c r="AK268" s="402"/>
      <c r="AL268" s="403"/>
      <c r="AM268" s="668"/>
      <c r="AN268" s="668"/>
      <c r="AO268" s="668"/>
      <c r="AP268" s="668"/>
      <c r="AQ268" s="668"/>
      <c r="AR268" s="668"/>
      <c r="AS268" s="668"/>
      <c r="AT268" s="668"/>
      <c r="AU268" s="668"/>
      <c r="AV268" s="668"/>
      <c r="AW268" s="668"/>
      <c r="AX268" s="668"/>
      <c r="AY268" s="403"/>
      <c r="AZ268" s="404"/>
      <c r="BA268" s="363"/>
      <c r="BB268" s="363"/>
      <c r="BC268" s="363"/>
      <c r="BD268" s="363"/>
      <c r="BE268" s="363"/>
      <c r="BF268" s="363"/>
      <c r="BG268" s="363"/>
      <c r="BH268" s="363"/>
      <c r="BI268" s="363"/>
      <c r="BJ268" s="363"/>
    </row>
    <row r="269" spans="6:62" ht="93" customHeight="1" x14ac:dyDescent="0.3">
      <c r="F269" s="399"/>
      <c r="G269" s="400"/>
      <c r="H269" s="400"/>
      <c r="I269" s="400"/>
      <c r="J269" s="400"/>
      <c r="K269" s="400"/>
      <c r="L269" s="400"/>
      <c r="M269" s="400"/>
      <c r="N269" s="400"/>
      <c r="U269" s="401"/>
      <c r="V269" s="402"/>
      <c r="W269" s="402"/>
      <c r="X269" s="402"/>
      <c r="Y269" s="402"/>
      <c r="Z269" s="402"/>
      <c r="AA269" s="402"/>
      <c r="AB269" s="402"/>
      <c r="AC269" s="402"/>
      <c r="AD269" s="402"/>
      <c r="AE269" s="402"/>
      <c r="AF269" s="402"/>
      <c r="AG269" s="402"/>
      <c r="AH269" s="402"/>
      <c r="AI269" s="402"/>
      <c r="AJ269" s="402"/>
      <c r="AK269" s="402"/>
      <c r="AL269" s="403"/>
      <c r="AM269" s="668"/>
      <c r="AN269" s="668"/>
      <c r="AO269" s="668"/>
      <c r="AP269" s="668"/>
      <c r="AQ269" s="668"/>
      <c r="AR269" s="668"/>
      <c r="AS269" s="668"/>
      <c r="AT269" s="668"/>
      <c r="AU269" s="668"/>
      <c r="AV269" s="668"/>
      <c r="AW269" s="668"/>
      <c r="AX269" s="668"/>
      <c r="AY269" s="403"/>
      <c r="AZ269" s="404"/>
      <c r="BA269" s="363"/>
      <c r="BB269" s="363"/>
      <c r="BC269" s="363"/>
      <c r="BD269" s="363"/>
      <c r="BE269" s="363"/>
      <c r="BF269" s="363"/>
      <c r="BG269" s="363"/>
      <c r="BH269" s="363"/>
      <c r="BI269" s="363"/>
      <c r="BJ269" s="363"/>
    </row>
    <row r="270" spans="6:62" ht="93" customHeight="1" x14ac:dyDescent="0.3">
      <c r="F270" s="399"/>
      <c r="G270" s="400"/>
      <c r="H270" s="400"/>
      <c r="I270" s="400"/>
      <c r="J270" s="400"/>
      <c r="K270" s="400"/>
      <c r="L270" s="400"/>
      <c r="M270" s="400"/>
      <c r="N270" s="400"/>
      <c r="U270" s="401"/>
      <c r="V270" s="402"/>
      <c r="W270" s="402"/>
      <c r="X270" s="402"/>
      <c r="Y270" s="402"/>
      <c r="Z270" s="402"/>
      <c r="AA270" s="402"/>
      <c r="AB270" s="402"/>
      <c r="AC270" s="402"/>
      <c r="AD270" s="402"/>
      <c r="AE270" s="402"/>
      <c r="AF270" s="402"/>
      <c r="AG270" s="402"/>
      <c r="AH270" s="402"/>
      <c r="AI270" s="402"/>
      <c r="AJ270" s="402"/>
      <c r="AK270" s="402"/>
      <c r="AL270" s="403"/>
      <c r="AM270" s="668"/>
      <c r="AN270" s="668"/>
      <c r="AO270" s="668"/>
      <c r="AP270" s="668"/>
      <c r="AQ270" s="668"/>
      <c r="AR270" s="668"/>
      <c r="AS270" s="668"/>
      <c r="AT270" s="668"/>
      <c r="AU270" s="668"/>
      <c r="AV270" s="668"/>
      <c r="AW270" s="668"/>
      <c r="AX270" s="668"/>
      <c r="AY270" s="403"/>
      <c r="AZ270" s="404"/>
      <c r="BA270" s="363"/>
      <c r="BB270" s="363"/>
      <c r="BC270" s="363"/>
      <c r="BD270" s="363"/>
      <c r="BE270" s="363"/>
      <c r="BF270" s="363"/>
      <c r="BG270" s="363"/>
      <c r="BH270" s="363"/>
      <c r="BI270" s="363"/>
      <c r="BJ270" s="363"/>
    </row>
    <row r="271" spans="6:62" ht="93" customHeight="1" x14ac:dyDescent="0.3">
      <c r="F271" s="399"/>
      <c r="G271" s="400"/>
      <c r="H271" s="400"/>
      <c r="I271" s="400"/>
      <c r="J271" s="400"/>
      <c r="K271" s="400"/>
      <c r="L271" s="400"/>
      <c r="M271" s="400"/>
      <c r="N271" s="400"/>
      <c r="U271" s="401"/>
      <c r="V271" s="402"/>
      <c r="W271" s="402"/>
      <c r="X271" s="402"/>
      <c r="Y271" s="402"/>
      <c r="Z271" s="402"/>
      <c r="AA271" s="402"/>
      <c r="AB271" s="402"/>
      <c r="AC271" s="402"/>
      <c r="AD271" s="402"/>
      <c r="AE271" s="402"/>
      <c r="AF271" s="402"/>
      <c r="AG271" s="402"/>
      <c r="AH271" s="402"/>
      <c r="AI271" s="402"/>
      <c r="AJ271" s="402"/>
      <c r="AK271" s="402"/>
      <c r="AL271" s="403"/>
      <c r="AM271" s="668"/>
      <c r="AN271" s="668"/>
      <c r="AO271" s="668"/>
      <c r="AP271" s="668"/>
      <c r="AQ271" s="668"/>
      <c r="AR271" s="668"/>
      <c r="AS271" s="668"/>
      <c r="AT271" s="668"/>
      <c r="AU271" s="668"/>
      <c r="AV271" s="668"/>
      <c r="AW271" s="668"/>
      <c r="AX271" s="668"/>
      <c r="AY271" s="403"/>
      <c r="AZ271" s="404"/>
      <c r="BA271" s="363"/>
      <c r="BB271" s="363"/>
      <c r="BC271" s="363"/>
      <c r="BD271" s="363"/>
      <c r="BE271" s="363"/>
      <c r="BF271" s="363"/>
      <c r="BG271" s="363"/>
      <c r="BH271" s="363"/>
      <c r="BI271" s="363"/>
      <c r="BJ271" s="363"/>
    </row>
    <row r="272" spans="6:62" ht="93" customHeight="1" x14ac:dyDescent="0.3">
      <c r="F272" s="399"/>
      <c r="G272" s="400"/>
      <c r="H272" s="400"/>
      <c r="I272" s="400"/>
      <c r="J272" s="400"/>
      <c r="K272" s="400"/>
      <c r="L272" s="400"/>
      <c r="M272" s="400"/>
      <c r="N272" s="400"/>
      <c r="U272" s="401"/>
      <c r="V272" s="402"/>
      <c r="W272" s="402"/>
      <c r="X272" s="402"/>
      <c r="Y272" s="402"/>
      <c r="Z272" s="402"/>
      <c r="AA272" s="402"/>
      <c r="AB272" s="402"/>
      <c r="AC272" s="402"/>
      <c r="AD272" s="402"/>
      <c r="AE272" s="402"/>
      <c r="AF272" s="402"/>
      <c r="AG272" s="402"/>
      <c r="AH272" s="402"/>
      <c r="AI272" s="402"/>
      <c r="AJ272" s="402"/>
      <c r="AK272" s="402"/>
      <c r="AL272" s="403"/>
      <c r="AM272" s="668"/>
      <c r="AN272" s="668"/>
      <c r="AO272" s="668"/>
      <c r="AP272" s="668"/>
      <c r="AQ272" s="668"/>
      <c r="AR272" s="668"/>
      <c r="AS272" s="668"/>
      <c r="AT272" s="668"/>
      <c r="AU272" s="668"/>
      <c r="AV272" s="668"/>
      <c r="AW272" s="668"/>
      <c r="AX272" s="668"/>
      <c r="AY272" s="403"/>
      <c r="AZ272" s="404"/>
      <c r="BA272" s="363"/>
      <c r="BB272" s="363"/>
      <c r="BC272" s="363"/>
      <c r="BD272" s="363"/>
      <c r="BE272" s="363"/>
      <c r="BF272" s="363"/>
      <c r="BG272" s="363"/>
      <c r="BH272" s="363"/>
      <c r="BI272" s="363"/>
      <c r="BJ272" s="363"/>
    </row>
    <row r="273" spans="6:62" ht="93" customHeight="1" x14ac:dyDescent="0.3">
      <c r="F273" s="399"/>
      <c r="G273" s="400"/>
      <c r="H273" s="400"/>
      <c r="I273" s="400"/>
      <c r="J273" s="400"/>
      <c r="K273" s="400"/>
      <c r="L273" s="400"/>
      <c r="M273" s="400"/>
      <c r="N273" s="400"/>
      <c r="U273" s="401"/>
      <c r="V273" s="402"/>
      <c r="W273" s="402"/>
      <c r="X273" s="402"/>
      <c r="Y273" s="402"/>
      <c r="Z273" s="402"/>
      <c r="AA273" s="402"/>
      <c r="AB273" s="402"/>
      <c r="AC273" s="402"/>
      <c r="AD273" s="402"/>
      <c r="AE273" s="402"/>
      <c r="AF273" s="402"/>
      <c r="AG273" s="402"/>
      <c r="AH273" s="402"/>
      <c r="AI273" s="402"/>
      <c r="AJ273" s="402"/>
      <c r="AK273" s="402"/>
      <c r="AL273" s="403"/>
      <c r="AM273" s="668"/>
      <c r="AN273" s="668"/>
      <c r="AO273" s="668"/>
      <c r="AP273" s="668"/>
      <c r="AQ273" s="668"/>
      <c r="AR273" s="668"/>
      <c r="AS273" s="668"/>
      <c r="AT273" s="668"/>
      <c r="AU273" s="668"/>
      <c r="AV273" s="668"/>
      <c r="AW273" s="668"/>
      <c r="AX273" s="668"/>
      <c r="AY273" s="403"/>
      <c r="AZ273" s="404"/>
      <c r="BA273" s="363"/>
      <c r="BB273" s="363"/>
      <c r="BC273" s="363"/>
      <c r="BD273" s="363"/>
      <c r="BE273" s="363"/>
      <c r="BF273" s="363"/>
      <c r="BG273" s="363"/>
      <c r="BH273" s="363"/>
      <c r="BI273" s="363"/>
      <c r="BJ273" s="363"/>
    </row>
    <row r="274" spans="6:62" ht="93" customHeight="1" x14ac:dyDescent="0.3">
      <c r="F274" s="399"/>
      <c r="G274" s="400"/>
      <c r="H274" s="400"/>
      <c r="I274" s="400"/>
      <c r="J274" s="400"/>
      <c r="K274" s="400"/>
      <c r="L274" s="400"/>
      <c r="M274" s="400"/>
      <c r="N274" s="400"/>
      <c r="U274" s="401"/>
      <c r="V274" s="402"/>
      <c r="W274" s="402"/>
      <c r="X274" s="402"/>
      <c r="Y274" s="402"/>
      <c r="Z274" s="402"/>
      <c r="AA274" s="402"/>
      <c r="AB274" s="402"/>
      <c r="AC274" s="402"/>
      <c r="AD274" s="402"/>
      <c r="AE274" s="402"/>
      <c r="AF274" s="402"/>
      <c r="AG274" s="402"/>
      <c r="AH274" s="402"/>
      <c r="AI274" s="402"/>
      <c r="AJ274" s="402"/>
      <c r="AK274" s="402"/>
      <c r="AL274" s="403"/>
      <c r="AM274" s="668"/>
      <c r="AN274" s="668"/>
      <c r="AO274" s="668"/>
      <c r="AP274" s="668"/>
      <c r="AQ274" s="668"/>
      <c r="AR274" s="668"/>
      <c r="AS274" s="668"/>
      <c r="AT274" s="668"/>
      <c r="AU274" s="668"/>
      <c r="AV274" s="668"/>
      <c r="AW274" s="668"/>
      <c r="AX274" s="668"/>
      <c r="AY274" s="403"/>
      <c r="AZ274" s="404"/>
      <c r="BA274" s="363"/>
      <c r="BB274" s="363"/>
      <c r="BC274" s="363"/>
      <c r="BD274" s="363"/>
      <c r="BE274" s="363"/>
      <c r="BF274" s="363"/>
      <c r="BG274" s="363"/>
      <c r="BH274" s="363"/>
      <c r="BI274" s="363"/>
      <c r="BJ274" s="363"/>
    </row>
    <row r="275" spans="6:62" ht="93" customHeight="1" x14ac:dyDescent="0.3">
      <c r="F275" s="399"/>
      <c r="G275" s="400"/>
      <c r="H275" s="400"/>
      <c r="I275" s="400"/>
      <c r="J275" s="400"/>
      <c r="K275" s="400"/>
      <c r="L275" s="400"/>
      <c r="M275" s="400"/>
      <c r="N275" s="400"/>
      <c r="U275" s="401"/>
      <c r="V275" s="402"/>
      <c r="W275" s="402"/>
      <c r="X275" s="402"/>
      <c r="Y275" s="402"/>
      <c r="Z275" s="402"/>
      <c r="AA275" s="402"/>
      <c r="AB275" s="402"/>
      <c r="AC275" s="402"/>
      <c r="AD275" s="402"/>
      <c r="AE275" s="402"/>
      <c r="AF275" s="402"/>
      <c r="AG275" s="402"/>
      <c r="AH275" s="402"/>
      <c r="AI275" s="402"/>
      <c r="AJ275" s="402"/>
      <c r="AK275" s="402"/>
      <c r="AL275" s="403"/>
      <c r="AM275" s="668"/>
      <c r="AN275" s="668"/>
      <c r="AO275" s="668"/>
      <c r="AP275" s="668"/>
      <c r="AQ275" s="668"/>
      <c r="AR275" s="668"/>
      <c r="AS275" s="668"/>
      <c r="AT275" s="668"/>
      <c r="AU275" s="668"/>
      <c r="AV275" s="668"/>
      <c r="AW275" s="668"/>
      <c r="AX275" s="668"/>
      <c r="AY275" s="403"/>
      <c r="AZ275" s="404"/>
      <c r="BA275" s="363"/>
      <c r="BB275" s="363"/>
      <c r="BC275" s="363"/>
      <c r="BD275" s="363"/>
      <c r="BE275" s="363"/>
      <c r="BF275" s="363"/>
      <c r="BG275" s="363"/>
      <c r="BH275" s="363"/>
      <c r="BI275" s="363"/>
      <c r="BJ275" s="363"/>
    </row>
    <row r="276" spans="6:62" ht="93" customHeight="1" x14ac:dyDescent="0.3">
      <c r="F276" s="399"/>
      <c r="G276" s="400"/>
      <c r="H276" s="400"/>
      <c r="I276" s="400"/>
      <c r="J276" s="400"/>
      <c r="K276" s="400"/>
      <c r="L276" s="400"/>
      <c r="M276" s="400"/>
      <c r="N276" s="400"/>
      <c r="U276" s="401"/>
      <c r="V276" s="402"/>
      <c r="W276" s="402"/>
      <c r="X276" s="402"/>
      <c r="Y276" s="402"/>
      <c r="Z276" s="402"/>
      <c r="AA276" s="402"/>
      <c r="AB276" s="402"/>
      <c r="AC276" s="402"/>
      <c r="AD276" s="402"/>
      <c r="AE276" s="402"/>
      <c r="AF276" s="402"/>
      <c r="AG276" s="402"/>
      <c r="AH276" s="402"/>
      <c r="AI276" s="402"/>
      <c r="AJ276" s="402"/>
      <c r="AK276" s="402"/>
      <c r="AL276" s="403"/>
      <c r="AM276" s="668"/>
      <c r="AN276" s="668"/>
      <c r="AO276" s="668"/>
      <c r="AP276" s="668"/>
      <c r="AQ276" s="668"/>
      <c r="AR276" s="668"/>
      <c r="AS276" s="668"/>
      <c r="AT276" s="668"/>
      <c r="AU276" s="668"/>
      <c r="AV276" s="668"/>
      <c r="AW276" s="668"/>
      <c r="AX276" s="668"/>
      <c r="AY276" s="403"/>
      <c r="AZ276" s="404"/>
      <c r="BA276" s="363"/>
      <c r="BB276" s="363"/>
      <c r="BC276" s="363"/>
      <c r="BD276" s="363"/>
      <c r="BE276" s="363"/>
      <c r="BF276" s="363"/>
      <c r="BG276" s="363"/>
      <c r="BH276" s="363"/>
      <c r="BI276" s="363"/>
      <c r="BJ276" s="363"/>
    </row>
    <row r="277" spans="6:62" ht="93" customHeight="1" x14ac:dyDescent="0.3">
      <c r="F277" s="399"/>
      <c r="G277" s="400"/>
      <c r="H277" s="400"/>
      <c r="I277" s="400"/>
      <c r="J277" s="400"/>
      <c r="K277" s="400"/>
      <c r="L277" s="400"/>
      <c r="M277" s="400"/>
      <c r="N277" s="400"/>
      <c r="U277" s="401"/>
      <c r="V277" s="402"/>
      <c r="W277" s="402"/>
      <c r="X277" s="402"/>
      <c r="Y277" s="402"/>
      <c r="Z277" s="402"/>
      <c r="AA277" s="402"/>
      <c r="AB277" s="402"/>
      <c r="AC277" s="402"/>
      <c r="AD277" s="402"/>
      <c r="AE277" s="402"/>
      <c r="AF277" s="402"/>
      <c r="AG277" s="402"/>
      <c r="AH277" s="402"/>
      <c r="AI277" s="402"/>
      <c r="AJ277" s="402"/>
      <c r="AK277" s="402"/>
      <c r="AL277" s="403"/>
      <c r="AM277" s="668"/>
      <c r="AN277" s="668"/>
      <c r="AO277" s="668"/>
      <c r="AP277" s="668"/>
      <c r="AQ277" s="668"/>
      <c r="AR277" s="668"/>
      <c r="AS277" s="668"/>
      <c r="AT277" s="668"/>
      <c r="AU277" s="668"/>
      <c r="AV277" s="668"/>
      <c r="AW277" s="668"/>
      <c r="AX277" s="668"/>
      <c r="AY277" s="403"/>
      <c r="AZ277" s="404"/>
      <c r="BA277" s="363"/>
      <c r="BB277" s="363"/>
      <c r="BC277" s="363"/>
      <c r="BD277" s="363"/>
      <c r="BE277" s="363"/>
      <c r="BF277" s="363"/>
      <c r="BG277" s="363"/>
      <c r="BH277" s="363"/>
      <c r="BI277" s="363"/>
      <c r="BJ277" s="363"/>
    </row>
    <row r="278" spans="6:62" ht="93" customHeight="1" x14ac:dyDescent="0.3">
      <c r="F278" s="399"/>
      <c r="G278" s="400"/>
      <c r="H278" s="400"/>
      <c r="I278" s="400"/>
      <c r="J278" s="400"/>
      <c r="K278" s="400"/>
      <c r="L278" s="400"/>
      <c r="M278" s="400"/>
      <c r="N278" s="400"/>
      <c r="U278" s="401"/>
      <c r="V278" s="402"/>
      <c r="W278" s="402"/>
      <c r="X278" s="402"/>
      <c r="Y278" s="402"/>
      <c r="Z278" s="402"/>
      <c r="AA278" s="402"/>
      <c r="AB278" s="402"/>
      <c r="AC278" s="402"/>
      <c r="AD278" s="402"/>
      <c r="AE278" s="402"/>
      <c r="AF278" s="402"/>
      <c r="AG278" s="402"/>
      <c r="AH278" s="402"/>
      <c r="AI278" s="402"/>
      <c r="AJ278" s="402"/>
      <c r="AK278" s="402"/>
      <c r="AL278" s="403"/>
      <c r="AM278" s="668"/>
      <c r="AN278" s="668"/>
      <c r="AO278" s="668"/>
      <c r="AP278" s="668"/>
      <c r="AQ278" s="668"/>
      <c r="AR278" s="668"/>
      <c r="AS278" s="668"/>
      <c r="AT278" s="668"/>
      <c r="AU278" s="668"/>
      <c r="AV278" s="668"/>
      <c r="AW278" s="668"/>
      <c r="AX278" s="668"/>
      <c r="AY278" s="403"/>
      <c r="AZ278" s="404"/>
      <c r="BA278" s="363"/>
      <c r="BB278" s="363"/>
      <c r="BC278" s="363"/>
      <c r="BD278" s="363"/>
      <c r="BE278" s="363"/>
      <c r="BF278" s="363"/>
      <c r="BG278" s="363"/>
      <c r="BH278" s="363"/>
      <c r="BI278" s="363"/>
      <c r="BJ278" s="363"/>
    </row>
    <row r="279" spans="6:62" ht="93" customHeight="1" x14ac:dyDescent="0.3">
      <c r="F279" s="399"/>
      <c r="G279" s="400"/>
      <c r="H279" s="400"/>
      <c r="I279" s="400"/>
      <c r="J279" s="400"/>
      <c r="K279" s="400"/>
      <c r="L279" s="400"/>
      <c r="M279" s="400"/>
      <c r="N279" s="400"/>
      <c r="U279" s="401"/>
      <c r="V279" s="402"/>
      <c r="W279" s="402"/>
      <c r="X279" s="402"/>
      <c r="Y279" s="402"/>
      <c r="Z279" s="402"/>
      <c r="AA279" s="402"/>
      <c r="AB279" s="402"/>
      <c r="AC279" s="402"/>
      <c r="AD279" s="402"/>
      <c r="AE279" s="402"/>
      <c r="AF279" s="402"/>
      <c r="AG279" s="402"/>
      <c r="AH279" s="402"/>
      <c r="AI279" s="402"/>
      <c r="AJ279" s="402"/>
      <c r="AK279" s="402"/>
      <c r="AL279" s="403"/>
      <c r="AM279" s="668"/>
      <c r="AN279" s="668"/>
      <c r="AO279" s="668"/>
      <c r="AP279" s="668"/>
      <c r="AQ279" s="668"/>
      <c r="AR279" s="668"/>
      <c r="AS279" s="668"/>
      <c r="AT279" s="668"/>
      <c r="AU279" s="668"/>
      <c r="AV279" s="668"/>
      <c r="AW279" s="668"/>
      <c r="AX279" s="668"/>
      <c r="AY279" s="403"/>
      <c r="AZ279" s="404"/>
      <c r="BA279" s="363"/>
      <c r="BB279" s="363"/>
      <c r="BC279" s="363"/>
      <c r="BD279" s="363"/>
      <c r="BE279" s="363"/>
      <c r="BF279" s="363"/>
      <c r="BG279" s="363"/>
      <c r="BH279" s="363"/>
      <c r="BI279" s="363"/>
      <c r="BJ279" s="363"/>
    </row>
    <row r="280" spans="6:62" ht="93" customHeight="1" x14ac:dyDescent="0.3">
      <c r="F280" s="399"/>
      <c r="G280" s="400"/>
      <c r="H280" s="400"/>
      <c r="I280" s="400"/>
      <c r="J280" s="400"/>
      <c r="K280" s="400"/>
      <c r="L280" s="400"/>
      <c r="M280" s="400"/>
      <c r="N280" s="400"/>
      <c r="U280" s="401"/>
      <c r="V280" s="402"/>
      <c r="W280" s="402"/>
      <c r="X280" s="402"/>
      <c r="Y280" s="402"/>
      <c r="Z280" s="402"/>
      <c r="AA280" s="402"/>
      <c r="AB280" s="402"/>
      <c r="AC280" s="402"/>
      <c r="AD280" s="402"/>
      <c r="AE280" s="402"/>
      <c r="AF280" s="402"/>
      <c r="AG280" s="402"/>
      <c r="AH280" s="402"/>
      <c r="AI280" s="402"/>
      <c r="AJ280" s="402"/>
      <c r="AK280" s="402"/>
      <c r="AL280" s="403"/>
      <c r="AM280" s="668"/>
      <c r="AN280" s="668"/>
      <c r="AO280" s="668"/>
      <c r="AP280" s="668"/>
      <c r="AQ280" s="668"/>
      <c r="AR280" s="668"/>
      <c r="AS280" s="668"/>
      <c r="AT280" s="668"/>
      <c r="AU280" s="668"/>
      <c r="AV280" s="668"/>
      <c r="AW280" s="668"/>
      <c r="AX280" s="668"/>
      <c r="AY280" s="403"/>
      <c r="AZ280" s="404"/>
      <c r="BA280" s="363"/>
      <c r="BB280" s="363"/>
      <c r="BC280" s="363"/>
      <c r="BD280" s="363"/>
      <c r="BE280" s="363"/>
      <c r="BF280" s="363"/>
      <c r="BG280" s="363"/>
      <c r="BH280" s="363"/>
      <c r="BI280" s="363"/>
      <c r="BJ280" s="363"/>
    </row>
    <row r="281" spans="6:62" ht="93" customHeight="1" x14ac:dyDescent="0.3">
      <c r="F281" s="399"/>
      <c r="G281" s="400"/>
      <c r="H281" s="400"/>
      <c r="I281" s="400"/>
      <c r="J281" s="400"/>
      <c r="K281" s="400"/>
      <c r="L281" s="400"/>
      <c r="M281" s="400"/>
      <c r="N281" s="400"/>
      <c r="U281" s="401"/>
      <c r="V281" s="402"/>
      <c r="W281" s="402"/>
      <c r="X281" s="402"/>
      <c r="Y281" s="402"/>
      <c r="Z281" s="402"/>
      <c r="AA281" s="402"/>
      <c r="AB281" s="402"/>
      <c r="AC281" s="402"/>
      <c r="AD281" s="402"/>
      <c r="AE281" s="402"/>
      <c r="AF281" s="402"/>
      <c r="AG281" s="402"/>
      <c r="AH281" s="402"/>
      <c r="AI281" s="402"/>
      <c r="AJ281" s="402"/>
      <c r="AK281" s="402"/>
      <c r="AL281" s="403"/>
      <c r="AM281" s="668"/>
      <c r="AN281" s="668"/>
      <c r="AO281" s="668"/>
      <c r="AP281" s="668"/>
      <c r="AQ281" s="668"/>
      <c r="AR281" s="668"/>
      <c r="AS281" s="668"/>
      <c r="AT281" s="668"/>
      <c r="AU281" s="668"/>
      <c r="AV281" s="668"/>
      <c r="AW281" s="668"/>
      <c r="AX281" s="668"/>
      <c r="AY281" s="403"/>
      <c r="AZ281" s="404"/>
      <c r="BA281" s="363"/>
      <c r="BB281" s="363"/>
      <c r="BC281" s="363"/>
      <c r="BD281" s="363"/>
      <c r="BE281" s="363"/>
      <c r="BF281" s="363"/>
      <c r="BG281" s="363"/>
      <c r="BH281" s="363"/>
      <c r="BI281" s="363"/>
      <c r="BJ281" s="363"/>
    </row>
    <row r="282" spans="6:62" ht="93" customHeight="1" x14ac:dyDescent="0.3">
      <c r="F282" s="399"/>
      <c r="G282" s="400"/>
      <c r="H282" s="400"/>
      <c r="I282" s="400"/>
      <c r="J282" s="400"/>
      <c r="K282" s="400"/>
      <c r="L282" s="400"/>
      <c r="M282" s="400"/>
      <c r="N282" s="400"/>
      <c r="U282" s="401"/>
      <c r="V282" s="402"/>
      <c r="W282" s="402"/>
      <c r="X282" s="402"/>
      <c r="Y282" s="402"/>
      <c r="Z282" s="402"/>
      <c r="AA282" s="402"/>
      <c r="AB282" s="402"/>
      <c r="AC282" s="402"/>
      <c r="AD282" s="402"/>
      <c r="AE282" s="402"/>
      <c r="AF282" s="402"/>
      <c r="AG282" s="402"/>
      <c r="AH282" s="402"/>
      <c r="AI282" s="402"/>
      <c r="AJ282" s="402"/>
      <c r="AK282" s="402"/>
      <c r="AL282" s="403"/>
      <c r="AM282" s="668"/>
      <c r="AN282" s="668"/>
      <c r="AO282" s="668"/>
      <c r="AP282" s="668"/>
      <c r="AQ282" s="668"/>
      <c r="AR282" s="668"/>
      <c r="AS282" s="668"/>
      <c r="AT282" s="668"/>
      <c r="AU282" s="668"/>
      <c r="AV282" s="668"/>
      <c r="AW282" s="668"/>
      <c r="AX282" s="668"/>
      <c r="AY282" s="403"/>
      <c r="AZ282" s="404"/>
      <c r="BA282" s="363"/>
      <c r="BB282" s="363"/>
      <c r="BC282" s="363"/>
      <c r="BD282" s="363"/>
      <c r="BE282" s="363"/>
      <c r="BF282" s="363"/>
      <c r="BG282" s="363"/>
      <c r="BH282" s="363"/>
      <c r="BI282" s="363"/>
      <c r="BJ282" s="363"/>
    </row>
    <row r="283" spans="6:62" ht="93" customHeight="1" x14ac:dyDescent="0.3">
      <c r="F283" s="399"/>
      <c r="G283" s="400"/>
      <c r="H283" s="400"/>
      <c r="I283" s="400"/>
      <c r="J283" s="400"/>
      <c r="K283" s="400"/>
      <c r="L283" s="400"/>
      <c r="M283" s="400"/>
      <c r="N283" s="400"/>
      <c r="U283" s="401"/>
      <c r="V283" s="402"/>
      <c r="W283" s="402"/>
      <c r="X283" s="402"/>
      <c r="Y283" s="402"/>
      <c r="Z283" s="402"/>
      <c r="AA283" s="402"/>
      <c r="AB283" s="402"/>
      <c r="AC283" s="402"/>
      <c r="AD283" s="402"/>
      <c r="AE283" s="402"/>
      <c r="AF283" s="402"/>
      <c r="AG283" s="402"/>
      <c r="AH283" s="402"/>
      <c r="AI283" s="402"/>
      <c r="AJ283" s="402"/>
      <c r="AK283" s="402"/>
      <c r="AL283" s="403"/>
      <c r="AM283" s="668"/>
      <c r="AN283" s="668"/>
      <c r="AO283" s="668"/>
      <c r="AP283" s="668"/>
      <c r="AQ283" s="668"/>
      <c r="AR283" s="668"/>
      <c r="AS283" s="668"/>
      <c r="AT283" s="668"/>
      <c r="AU283" s="668"/>
      <c r="AV283" s="668"/>
      <c r="AW283" s="668"/>
      <c r="AX283" s="668"/>
      <c r="AY283" s="403"/>
      <c r="AZ283" s="404"/>
      <c r="BA283" s="363"/>
      <c r="BB283" s="363"/>
      <c r="BC283" s="363"/>
      <c r="BD283" s="363"/>
      <c r="BE283" s="363"/>
      <c r="BF283" s="363"/>
      <c r="BG283" s="363"/>
      <c r="BH283" s="363"/>
      <c r="BI283" s="363"/>
      <c r="BJ283" s="363"/>
    </row>
    <row r="284" spans="6:62" ht="93" customHeight="1" x14ac:dyDescent="0.3">
      <c r="F284" s="399"/>
      <c r="G284" s="400"/>
      <c r="H284" s="400"/>
      <c r="I284" s="400"/>
      <c r="J284" s="400"/>
      <c r="K284" s="400"/>
      <c r="L284" s="400"/>
      <c r="M284" s="400"/>
      <c r="N284" s="400"/>
      <c r="U284" s="401"/>
      <c r="V284" s="402"/>
      <c r="W284" s="402"/>
      <c r="X284" s="402"/>
      <c r="Y284" s="402"/>
      <c r="Z284" s="402"/>
      <c r="AA284" s="402"/>
      <c r="AB284" s="402"/>
      <c r="AC284" s="402"/>
      <c r="AD284" s="402"/>
      <c r="AE284" s="402"/>
      <c r="AF284" s="402"/>
      <c r="AG284" s="402"/>
      <c r="AH284" s="402"/>
      <c r="AI284" s="402"/>
      <c r="AJ284" s="402"/>
      <c r="AK284" s="402"/>
      <c r="AL284" s="403"/>
      <c r="AM284" s="668"/>
      <c r="AN284" s="668"/>
      <c r="AO284" s="668"/>
      <c r="AP284" s="668"/>
      <c r="AQ284" s="668"/>
      <c r="AR284" s="668"/>
      <c r="AS284" s="668"/>
      <c r="AT284" s="668"/>
      <c r="AU284" s="668"/>
      <c r="AV284" s="668"/>
      <c r="AW284" s="668"/>
      <c r="AX284" s="668"/>
      <c r="AY284" s="403"/>
      <c r="AZ284" s="404"/>
      <c r="BA284" s="363"/>
      <c r="BB284" s="363"/>
      <c r="BC284" s="363"/>
      <c r="BD284" s="363"/>
      <c r="BE284" s="363"/>
      <c r="BF284" s="363"/>
      <c r="BG284" s="363"/>
      <c r="BH284" s="363"/>
      <c r="BI284" s="363"/>
      <c r="BJ284" s="363"/>
    </row>
    <row r="285" spans="6:62" ht="93" customHeight="1" x14ac:dyDescent="0.3">
      <c r="F285" s="399"/>
      <c r="G285" s="400"/>
      <c r="H285" s="400"/>
      <c r="I285" s="400"/>
      <c r="J285" s="400"/>
      <c r="K285" s="400"/>
      <c r="L285" s="400"/>
      <c r="M285" s="400"/>
      <c r="N285" s="400"/>
      <c r="U285" s="401"/>
      <c r="V285" s="402"/>
      <c r="W285" s="402"/>
      <c r="X285" s="402"/>
      <c r="Y285" s="402"/>
      <c r="Z285" s="402"/>
      <c r="AA285" s="402"/>
      <c r="AB285" s="402"/>
      <c r="AC285" s="402"/>
      <c r="AD285" s="402"/>
      <c r="AE285" s="402"/>
      <c r="AF285" s="402"/>
      <c r="AG285" s="402"/>
      <c r="AH285" s="402"/>
      <c r="AI285" s="402"/>
      <c r="AJ285" s="402"/>
      <c r="AK285" s="402"/>
      <c r="AL285" s="403"/>
      <c r="AM285" s="668"/>
      <c r="AN285" s="668"/>
      <c r="AO285" s="668"/>
      <c r="AP285" s="668"/>
      <c r="AQ285" s="668"/>
      <c r="AR285" s="668"/>
      <c r="AS285" s="668"/>
      <c r="AT285" s="668"/>
      <c r="AU285" s="668"/>
      <c r="AV285" s="668"/>
      <c r="AW285" s="668"/>
      <c r="AX285" s="668"/>
      <c r="AY285" s="403"/>
      <c r="AZ285" s="404"/>
      <c r="BA285" s="363"/>
      <c r="BB285" s="363"/>
      <c r="BC285" s="363"/>
      <c r="BD285" s="363"/>
      <c r="BE285" s="363"/>
      <c r="BF285" s="363"/>
      <c r="BG285" s="363"/>
      <c r="BH285" s="363"/>
      <c r="BI285" s="363"/>
      <c r="BJ285" s="363"/>
    </row>
    <row r="286" spans="6:62" ht="93" customHeight="1" x14ac:dyDescent="0.3">
      <c r="F286" s="399"/>
      <c r="G286" s="400"/>
      <c r="H286" s="400"/>
      <c r="I286" s="400"/>
      <c r="J286" s="400"/>
      <c r="K286" s="400"/>
      <c r="L286" s="400"/>
      <c r="M286" s="400"/>
      <c r="N286" s="400"/>
      <c r="U286" s="401"/>
      <c r="V286" s="402"/>
      <c r="W286" s="402"/>
      <c r="X286" s="402"/>
      <c r="Y286" s="402"/>
      <c r="Z286" s="402"/>
      <c r="AA286" s="402"/>
      <c r="AB286" s="402"/>
      <c r="AC286" s="402"/>
      <c r="AD286" s="402"/>
      <c r="AE286" s="402"/>
      <c r="AF286" s="402"/>
      <c r="AG286" s="402"/>
      <c r="AH286" s="402"/>
      <c r="AI286" s="402"/>
      <c r="AJ286" s="402"/>
      <c r="AK286" s="402"/>
      <c r="AL286" s="403"/>
      <c r="AM286" s="668"/>
      <c r="AN286" s="668"/>
      <c r="AO286" s="668"/>
      <c r="AP286" s="668"/>
      <c r="AQ286" s="668"/>
      <c r="AR286" s="668"/>
      <c r="AS286" s="668"/>
      <c r="AT286" s="668"/>
      <c r="AU286" s="668"/>
      <c r="AV286" s="668"/>
      <c r="AW286" s="668"/>
      <c r="AX286" s="668"/>
      <c r="AY286" s="403"/>
      <c r="AZ286" s="404"/>
      <c r="BA286" s="363"/>
      <c r="BB286" s="363"/>
      <c r="BC286" s="363"/>
      <c r="BD286" s="363"/>
      <c r="BE286" s="363"/>
      <c r="BF286" s="363"/>
      <c r="BG286" s="363"/>
      <c r="BH286" s="363"/>
      <c r="BI286" s="363"/>
      <c r="BJ286" s="363"/>
    </row>
    <row r="287" spans="6:62" ht="93" customHeight="1" x14ac:dyDescent="0.3">
      <c r="F287" s="399"/>
      <c r="G287" s="400"/>
      <c r="H287" s="400"/>
      <c r="I287" s="400"/>
      <c r="J287" s="400"/>
      <c r="K287" s="400"/>
      <c r="L287" s="400"/>
      <c r="M287" s="400"/>
      <c r="N287" s="400"/>
      <c r="U287" s="401"/>
      <c r="V287" s="402"/>
      <c r="W287" s="402"/>
      <c r="X287" s="402"/>
      <c r="Y287" s="402"/>
      <c r="Z287" s="402"/>
      <c r="AA287" s="402"/>
      <c r="AB287" s="402"/>
      <c r="AC287" s="402"/>
      <c r="AD287" s="402"/>
      <c r="AE287" s="402"/>
      <c r="AF287" s="402"/>
      <c r="AG287" s="402"/>
      <c r="AH287" s="402"/>
      <c r="AI287" s="402"/>
      <c r="AJ287" s="402"/>
      <c r="AK287" s="402"/>
      <c r="AL287" s="403"/>
      <c r="AM287" s="668"/>
      <c r="AN287" s="668"/>
      <c r="AO287" s="668"/>
      <c r="AP287" s="668"/>
      <c r="AQ287" s="668"/>
      <c r="AR287" s="668"/>
      <c r="AS287" s="668"/>
      <c r="AT287" s="668"/>
      <c r="AU287" s="668"/>
      <c r="AV287" s="668"/>
      <c r="AW287" s="668"/>
      <c r="AX287" s="668"/>
      <c r="AY287" s="403"/>
      <c r="AZ287" s="404"/>
      <c r="BA287" s="363"/>
      <c r="BB287" s="363"/>
      <c r="BC287" s="363"/>
      <c r="BD287" s="363"/>
      <c r="BE287" s="363"/>
      <c r="BF287" s="363"/>
      <c r="BG287" s="363"/>
      <c r="BH287" s="363"/>
      <c r="BI287" s="363"/>
      <c r="BJ287" s="363"/>
    </row>
    <row r="288" spans="6:62" ht="93" customHeight="1" x14ac:dyDescent="0.3">
      <c r="F288" s="399"/>
      <c r="G288" s="400"/>
      <c r="H288" s="400"/>
      <c r="I288" s="400"/>
      <c r="J288" s="400"/>
      <c r="K288" s="400"/>
      <c r="L288" s="400"/>
      <c r="M288" s="400"/>
      <c r="N288" s="400"/>
      <c r="U288" s="401"/>
      <c r="V288" s="402"/>
      <c r="W288" s="402"/>
      <c r="X288" s="402"/>
      <c r="Y288" s="402"/>
      <c r="Z288" s="402"/>
      <c r="AA288" s="402"/>
      <c r="AB288" s="402"/>
      <c r="AC288" s="402"/>
      <c r="AD288" s="402"/>
      <c r="AE288" s="402"/>
      <c r="AF288" s="402"/>
      <c r="AG288" s="402"/>
      <c r="AH288" s="402"/>
      <c r="AI288" s="402"/>
      <c r="AJ288" s="402"/>
      <c r="AK288" s="402"/>
      <c r="AL288" s="403"/>
      <c r="AM288" s="668"/>
      <c r="AN288" s="668"/>
      <c r="AO288" s="668"/>
      <c r="AP288" s="668"/>
      <c r="AQ288" s="668"/>
      <c r="AR288" s="668"/>
      <c r="AS288" s="668"/>
      <c r="AT288" s="668"/>
      <c r="AU288" s="668"/>
      <c r="AV288" s="668"/>
      <c r="AW288" s="668"/>
      <c r="AX288" s="668"/>
      <c r="AY288" s="403"/>
      <c r="AZ288" s="404"/>
      <c r="BA288" s="363"/>
      <c r="BB288" s="363"/>
      <c r="BC288" s="363"/>
      <c r="BD288" s="363"/>
      <c r="BE288" s="363"/>
      <c r="BF288" s="363"/>
      <c r="BG288" s="363"/>
      <c r="BH288" s="363"/>
      <c r="BI288" s="363"/>
      <c r="BJ288" s="363"/>
    </row>
    <row r="289" spans="6:62" ht="93" customHeight="1" x14ac:dyDescent="0.3">
      <c r="F289" s="399"/>
      <c r="G289" s="400"/>
      <c r="H289" s="400"/>
      <c r="I289" s="400"/>
      <c r="J289" s="400"/>
      <c r="K289" s="400"/>
      <c r="L289" s="400"/>
      <c r="M289" s="400"/>
      <c r="N289" s="400"/>
      <c r="U289" s="401"/>
      <c r="V289" s="402"/>
      <c r="W289" s="402"/>
      <c r="X289" s="402"/>
      <c r="Y289" s="402"/>
      <c r="Z289" s="402"/>
      <c r="AA289" s="402"/>
      <c r="AB289" s="402"/>
      <c r="AC289" s="402"/>
      <c r="AD289" s="402"/>
      <c r="AE289" s="402"/>
      <c r="AF289" s="402"/>
      <c r="AG289" s="402"/>
      <c r="AH289" s="402"/>
      <c r="AI289" s="402"/>
      <c r="AJ289" s="402"/>
      <c r="AK289" s="402"/>
      <c r="AL289" s="403"/>
      <c r="AM289" s="668"/>
      <c r="AN289" s="668"/>
      <c r="AO289" s="668"/>
      <c r="AP289" s="668"/>
      <c r="AQ289" s="668"/>
      <c r="AR289" s="668"/>
      <c r="AS289" s="668"/>
      <c r="AT289" s="668"/>
      <c r="AU289" s="668"/>
      <c r="AV289" s="668"/>
      <c r="AW289" s="668"/>
      <c r="AX289" s="668"/>
      <c r="AY289" s="403"/>
      <c r="AZ289" s="404"/>
      <c r="BA289" s="363"/>
      <c r="BB289" s="363"/>
      <c r="BC289" s="363"/>
      <c r="BD289" s="363"/>
      <c r="BE289" s="363"/>
      <c r="BF289" s="363"/>
      <c r="BG289" s="363"/>
      <c r="BH289" s="363"/>
      <c r="BI289" s="363"/>
      <c r="BJ289" s="363"/>
    </row>
    <row r="290" spans="6:62" ht="93" customHeight="1" x14ac:dyDescent="0.3">
      <c r="F290" s="399"/>
      <c r="G290" s="400"/>
      <c r="H290" s="400"/>
      <c r="I290" s="400"/>
      <c r="J290" s="400"/>
      <c r="K290" s="400"/>
      <c r="L290" s="400"/>
      <c r="M290" s="400"/>
      <c r="N290" s="400"/>
      <c r="U290" s="401"/>
      <c r="V290" s="402"/>
      <c r="W290" s="402"/>
      <c r="X290" s="402"/>
      <c r="Y290" s="402"/>
      <c r="Z290" s="402"/>
      <c r="AA290" s="402"/>
      <c r="AB290" s="402"/>
      <c r="AC290" s="402"/>
      <c r="AD290" s="402"/>
      <c r="AE290" s="402"/>
      <c r="AF290" s="402"/>
      <c r="AG290" s="402"/>
      <c r="AH290" s="402"/>
      <c r="AI290" s="402"/>
      <c r="AJ290" s="402"/>
      <c r="AK290" s="402"/>
      <c r="AL290" s="403"/>
      <c r="AM290" s="668"/>
      <c r="AN290" s="668"/>
      <c r="AO290" s="668"/>
      <c r="AP290" s="668"/>
      <c r="AQ290" s="668"/>
      <c r="AR290" s="668"/>
      <c r="AS290" s="668"/>
      <c r="AT290" s="668"/>
      <c r="AU290" s="668"/>
      <c r="AV290" s="668"/>
      <c r="AW290" s="668"/>
      <c r="AX290" s="668"/>
      <c r="AY290" s="403"/>
      <c r="AZ290" s="404"/>
      <c r="BA290" s="363"/>
      <c r="BB290" s="363"/>
      <c r="BC290" s="363"/>
      <c r="BD290" s="363"/>
      <c r="BE290" s="363"/>
      <c r="BF290" s="363"/>
      <c r="BG290" s="363"/>
      <c r="BH290" s="363"/>
      <c r="BI290" s="363"/>
      <c r="BJ290" s="363"/>
    </row>
    <row r="291" spans="6:62" ht="93" customHeight="1" x14ac:dyDescent="0.3">
      <c r="F291" s="399"/>
      <c r="G291" s="400"/>
      <c r="H291" s="400"/>
      <c r="I291" s="400"/>
      <c r="J291" s="400"/>
      <c r="K291" s="400"/>
      <c r="L291" s="400"/>
      <c r="M291" s="400"/>
      <c r="N291" s="400"/>
      <c r="U291" s="401"/>
      <c r="V291" s="402"/>
      <c r="W291" s="402"/>
      <c r="X291" s="402"/>
      <c r="Y291" s="402"/>
      <c r="Z291" s="402"/>
      <c r="AA291" s="402"/>
      <c r="AB291" s="402"/>
      <c r="AC291" s="402"/>
      <c r="AD291" s="402"/>
      <c r="AE291" s="402"/>
      <c r="AF291" s="402"/>
      <c r="AG291" s="402"/>
      <c r="AH291" s="402"/>
      <c r="AI291" s="402"/>
      <c r="AJ291" s="402"/>
      <c r="AK291" s="402"/>
      <c r="AL291" s="403"/>
      <c r="AM291" s="668"/>
      <c r="AN291" s="668"/>
      <c r="AO291" s="668"/>
      <c r="AP291" s="668"/>
      <c r="AQ291" s="668"/>
      <c r="AR291" s="668"/>
      <c r="AS291" s="668"/>
      <c r="AT291" s="668"/>
      <c r="AU291" s="668"/>
      <c r="AV291" s="668"/>
      <c r="AW291" s="668"/>
      <c r="AX291" s="668"/>
      <c r="AY291" s="403"/>
      <c r="AZ291" s="404"/>
      <c r="BA291" s="363"/>
      <c r="BB291" s="363"/>
      <c r="BC291" s="363"/>
      <c r="BD291" s="363"/>
      <c r="BE291" s="363"/>
      <c r="BF291" s="363"/>
      <c r="BG291" s="363"/>
      <c r="BH291" s="363"/>
      <c r="BI291" s="363"/>
      <c r="BJ291" s="363"/>
    </row>
    <row r="292" spans="6:62" ht="93" customHeight="1" x14ac:dyDescent="0.3">
      <c r="F292" s="399"/>
      <c r="G292" s="400"/>
      <c r="H292" s="400"/>
      <c r="I292" s="400"/>
      <c r="J292" s="400"/>
      <c r="K292" s="400"/>
      <c r="L292" s="400"/>
      <c r="M292" s="400"/>
      <c r="N292" s="400"/>
      <c r="U292" s="401"/>
      <c r="V292" s="402"/>
      <c r="W292" s="402"/>
      <c r="X292" s="402"/>
      <c r="Y292" s="402"/>
      <c r="Z292" s="402"/>
      <c r="AA292" s="402"/>
      <c r="AB292" s="402"/>
      <c r="AC292" s="402"/>
      <c r="AD292" s="402"/>
      <c r="AE292" s="402"/>
      <c r="AF292" s="402"/>
      <c r="AG292" s="402"/>
      <c r="AH292" s="402"/>
      <c r="AI292" s="402"/>
      <c r="AJ292" s="402"/>
      <c r="AK292" s="402"/>
      <c r="AL292" s="403"/>
      <c r="AM292" s="668"/>
      <c r="AN292" s="668"/>
      <c r="AO292" s="668"/>
      <c r="AP292" s="668"/>
      <c r="AQ292" s="668"/>
      <c r="AR292" s="668"/>
      <c r="AS292" s="668"/>
      <c r="AT292" s="668"/>
      <c r="AU292" s="668"/>
      <c r="AV292" s="668"/>
      <c r="AW292" s="668"/>
      <c r="AX292" s="668"/>
      <c r="AY292" s="403"/>
      <c r="AZ292" s="404"/>
      <c r="BA292" s="363"/>
      <c r="BB292" s="363"/>
      <c r="BC292" s="363"/>
      <c r="BD292" s="363"/>
      <c r="BE292" s="363"/>
      <c r="BF292" s="363"/>
      <c r="BG292" s="363"/>
      <c r="BH292" s="363"/>
      <c r="BI292" s="363"/>
      <c r="BJ292" s="363"/>
    </row>
    <row r="293" spans="6:62" ht="93" customHeight="1" x14ac:dyDescent="0.3">
      <c r="F293" s="399"/>
      <c r="G293" s="400"/>
      <c r="H293" s="400"/>
      <c r="I293" s="400"/>
      <c r="J293" s="400"/>
      <c r="K293" s="400"/>
      <c r="L293" s="400"/>
      <c r="M293" s="400"/>
      <c r="N293" s="400"/>
      <c r="U293" s="401"/>
      <c r="V293" s="402"/>
      <c r="W293" s="402"/>
      <c r="X293" s="402"/>
      <c r="Y293" s="402"/>
      <c r="Z293" s="402"/>
      <c r="AA293" s="402"/>
      <c r="AB293" s="402"/>
      <c r="AC293" s="402"/>
      <c r="AD293" s="402"/>
      <c r="AE293" s="402"/>
      <c r="AF293" s="402"/>
      <c r="AG293" s="402"/>
      <c r="AH293" s="402"/>
      <c r="AI293" s="402"/>
      <c r="AJ293" s="402"/>
      <c r="AK293" s="402"/>
      <c r="AL293" s="403"/>
      <c r="AM293" s="668"/>
      <c r="AN293" s="668"/>
      <c r="AO293" s="668"/>
      <c r="AP293" s="668"/>
      <c r="AQ293" s="668"/>
      <c r="AR293" s="668"/>
      <c r="AS293" s="668"/>
      <c r="AT293" s="668"/>
      <c r="AU293" s="668"/>
      <c r="AV293" s="668"/>
      <c r="AW293" s="668"/>
      <c r="AX293" s="668"/>
      <c r="AY293" s="403"/>
      <c r="AZ293" s="404"/>
      <c r="BA293" s="363"/>
      <c r="BB293" s="363"/>
      <c r="BC293" s="363"/>
      <c r="BD293" s="363"/>
      <c r="BE293" s="363"/>
      <c r="BF293" s="363"/>
      <c r="BG293" s="363"/>
      <c r="BH293" s="363"/>
      <c r="BI293" s="363"/>
      <c r="BJ293" s="363"/>
    </row>
    <row r="294" spans="6:62" ht="93" customHeight="1" x14ac:dyDescent="0.3">
      <c r="F294" s="399"/>
      <c r="G294" s="400"/>
      <c r="H294" s="400"/>
      <c r="I294" s="400"/>
      <c r="J294" s="400"/>
      <c r="K294" s="400"/>
      <c r="L294" s="400"/>
      <c r="M294" s="400"/>
      <c r="N294" s="400"/>
      <c r="U294" s="401"/>
      <c r="V294" s="402"/>
      <c r="W294" s="402"/>
      <c r="X294" s="402"/>
      <c r="Y294" s="402"/>
      <c r="Z294" s="402"/>
      <c r="AA294" s="402"/>
      <c r="AB294" s="402"/>
      <c r="AC294" s="402"/>
      <c r="AD294" s="402"/>
      <c r="AE294" s="402"/>
      <c r="AF294" s="402"/>
      <c r="AG294" s="402"/>
      <c r="AH294" s="402"/>
      <c r="AI294" s="402"/>
      <c r="AJ294" s="402"/>
      <c r="AK294" s="402"/>
      <c r="AL294" s="403"/>
      <c r="AM294" s="668"/>
      <c r="AN294" s="668"/>
      <c r="AO294" s="668"/>
      <c r="AP294" s="668"/>
      <c r="AQ294" s="668"/>
      <c r="AR294" s="668"/>
      <c r="AS294" s="668"/>
      <c r="AT294" s="668"/>
      <c r="AU294" s="668"/>
      <c r="AV294" s="668"/>
      <c r="AW294" s="668"/>
      <c r="AX294" s="668"/>
      <c r="AY294" s="403"/>
      <c r="AZ294" s="404"/>
      <c r="BA294" s="363"/>
      <c r="BB294" s="363"/>
      <c r="BC294" s="363"/>
      <c r="BD294" s="363"/>
      <c r="BE294" s="363"/>
      <c r="BF294" s="363"/>
      <c r="BG294" s="363"/>
      <c r="BH294" s="363"/>
      <c r="BI294" s="363"/>
      <c r="BJ294" s="363"/>
    </row>
    <row r="295" spans="6:62" ht="93" customHeight="1" x14ac:dyDescent="0.3">
      <c r="F295" s="399"/>
      <c r="G295" s="400"/>
      <c r="H295" s="400"/>
      <c r="I295" s="400"/>
      <c r="J295" s="400"/>
      <c r="K295" s="400"/>
      <c r="L295" s="400"/>
      <c r="M295" s="400"/>
      <c r="N295" s="400"/>
      <c r="U295" s="401"/>
      <c r="V295" s="402"/>
      <c r="W295" s="402"/>
      <c r="X295" s="402"/>
      <c r="Y295" s="402"/>
      <c r="Z295" s="402"/>
      <c r="AA295" s="402"/>
      <c r="AB295" s="402"/>
      <c r="AC295" s="402"/>
      <c r="AD295" s="402"/>
      <c r="AE295" s="402"/>
      <c r="AF295" s="402"/>
      <c r="AG295" s="402"/>
      <c r="AH295" s="402"/>
      <c r="AI295" s="402"/>
      <c r="AJ295" s="402"/>
      <c r="AK295" s="402"/>
      <c r="AL295" s="403"/>
      <c r="AM295" s="668"/>
      <c r="AN295" s="668"/>
      <c r="AO295" s="668"/>
      <c r="AP295" s="668"/>
      <c r="AQ295" s="668"/>
      <c r="AR295" s="668"/>
      <c r="AS295" s="668"/>
      <c r="AT295" s="668"/>
      <c r="AU295" s="668"/>
      <c r="AV295" s="668"/>
      <c r="AW295" s="668"/>
      <c r="AX295" s="668"/>
      <c r="AY295" s="403"/>
      <c r="AZ295" s="404"/>
      <c r="BA295" s="363"/>
      <c r="BB295" s="363"/>
      <c r="BC295" s="363"/>
      <c r="BD295" s="363"/>
      <c r="BE295" s="363"/>
      <c r="BF295" s="363"/>
      <c r="BG295" s="363"/>
      <c r="BH295" s="363"/>
      <c r="BI295" s="363"/>
      <c r="BJ295" s="363"/>
    </row>
    <row r="296" spans="6:62" ht="93" customHeight="1" x14ac:dyDescent="0.3">
      <c r="F296" s="399"/>
      <c r="G296" s="400"/>
      <c r="H296" s="400"/>
      <c r="I296" s="400"/>
      <c r="J296" s="400"/>
      <c r="K296" s="400"/>
      <c r="L296" s="400"/>
      <c r="M296" s="400"/>
      <c r="N296" s="400"/>
      <c r="U296" s="401"/>
      <c r="V296" s="402"/>
      <c r="W296" s="402"/>
      <c r="X296" s="402"/>
      <c r="Y296" s="402"/>
      <c r="Z296" s="402"/>
      <c r="AA296" s="402"/>
      <c r="AB296" s="402"/>
      <c r="AC296" s="402"/>
      <c r="AD296" s="402"/>
      <c r="AE296" s="402"/>
      <c r="AF296" s="402"/>
      <c r="AG296" s="402"/>
      <c r="AH296" s="402"/>
      <c r="AI296" s="402"/>
      <c r="AJ296" s="402"/>
      <c r="AK296" s="402"/>
      <c r="AL296" s="403"/>
      <c r="AM296" s="668"/>
      <c r="AN296" s="668"/>
      <c r="AO296" s="668"/>
      <c r="AP296" s="668"/>
      <c r="AQ296" s="668"/>
      <c r="AR296" s="668"/>
      <c r="AS296" s="668"/>
      <c r="AT296" s="668"/>
      <c r="AU296" s="668"/>
      <c r="AV296" s="668"/>
      <c r="AW296" s="668"/>
      <c r="AX296" s="668"/>
      <c r="AY296" s="403"/>
      <c r="AZ296" s="404"/>
      <c r="BA296" s="363"/>
      <c r="BB296" s="363"/>
      <c r="BC296" s="363"/>
      <c r="BD296" s="363"/>
      <c r="BE296" s="363"/>
      <c r="BF296" s="363"/>
      <c r="BG296" s="363"/>
      <c r="BH296" s="363"/>
      <c r="BI296" s="363"/>
      <c r="BJ296" s="363"/>
    </row>
    <row r="297" spans="6:62" ht="93" customHeight="1" x14ac:dyDescent="0.3">
      <c r="F297" s="399"/>
      <c r="G297" s="400"/>
      <c r="H297" s="400"/>
      <c r="I297" s="400"/>
      <c r="J297" s="400"/>
      <c r="K297" s="400"/>
      <c r="L297" s="400"/>
      <c r="M297" s="400"/>
      <c r="N297" s="400"/>
      <c r="U297" s="401"/>
      <c r="V297" s="402"/>
      <c r="W297" s="402"/>
      <c r="X297" s="402"/>
      <c r="Y297" s="402"/>
      <c r="Z297" s="402"/>
      <c r="AA297" s="402"/>
      <c r="AB297" s="402"/>
      <c r="AC297" s="402"/>
      <c r="AD297" s="402"/>
      <c r="AE297" s="402"/>
      <c r="AF297" s="402"/>
      <c r="AG297" s="402"/>
      <c r="AH297" s="402"/>
      <c r="AI297" s="402"/>
      <c r="AJ297" s="402"/>
      <c r="AK297" s="402"/>
      <c r="AL297" s="403"/>
      <c r="AM297" s="668"/>
      <c r="AN297" s="668"/>
      <c r="AO297" s="668"/>
      <c r="AP297" s="668"/>
      <c r="AQ297" s="668"/>
      <c r="AR297" s="668"/>
      <c r="AS297" s="668"/>
      <c r="AT297" s="668"/>
      <c r="AU297" s="668"/>
      <c r="AV297" s="668"/>
      <c r="AW297" s="668"/>
      <c r="AX297" s="668"/>
      <c r="AY297" s="403"/>
      <c r="AZ297" s="404"/>
      <c r="BA297" s="363"/>
      <c r="BB297" s="363"/>
      <c r="BC297" s="363"/>
      <c r="BD297" s="363"/>
      <c r="BE297" s="363"/>
      <c r="BF297" s="363"/>
      <c r="BG297" s="363"/>
      <c r="BH297" s="363"/>
      <c r="BI297" s="363"/>
      <c r="BJ297" s="363"/>
    </row>
    <row r="298" spans="6:62" ht="93" customHeight="1" x14ac:dyDescent="0.3">
      <c r="F298" s="399"/>
      <c r="G298" s="400"/>
      <c r="H298" s="400"/>
      <c r="I298" s="400"/>
      <c r="J298" s="400"/>
      <c r="K298" s="400"/>
      <c r="L298" s="400"/>
      <c r="M298" s="400"/>
      <c r="N298" s="400"/>
      <c r="U298" s="401"/>
      <c r="V298" s="402"/>
      <c r="W298" s="402"/>
      <c r="X298" s="402"/>
      <c r="Y298" s="402"/>
      <c r="Z298" s="402"/>
      <c r="AA298" s="402"/>
      <c r="AB298" s="402"/>
      <c r="AC298" s="402"/>
      <c r="AD298" s="402"/>
      <c r="AE298" s="402"/>
      <c r="AF298" s="402"/>
      <c r="AG298" s="402"/>
      <c r="AH298" s="402"/>
      <c r="AI298" s="402"/>
      <c r="AJ298" s="402"/>
      <c r="AK298" s="402"/>
      <c r="AL298" s="403"/>
      <c r="AM298" s="668"/>
      <c r="AN298" s="668"/>
      <c r="AO298" s="668"/>
      <c r="AP298" s="668"/>
      <c r="AQ298" s="668"/>
      <c r="AR298" s="668"/>
      <c r="AS298" s="668"/>
      <c r="AT298" s="668"/>
      <c r="AU298" s="668"/>
      <c r="AV298" s="668"/>
      <c r="AW298" s="668"/>
      <c r="AX298" s="668"/>
      <c r="AY298" s="403"/>
      <c r="AZ298" s="404"/>
      <c r="BA298" s="363"/>
      <c r="BB298" s="363"/>
      <c r="BC298" s="363"/>
      <c r="BD298" s="363"/>
      <c r="BE298" s="363"/>
      <c r="BF298" s="363"/>
      <c r="BG298" s="363"/>
      <c r="BH298" s="363"/>
      <c r="BI298" s="363"/>
      <c r="BJ298" s="363"/>
    </row>
    <row r="299" spans="6:62" ht="93" customHeight="1" x14ac:dyDescent="0.3">
      <c r="F299" s="399"/>
      <c r="G299" s="400"/>
      <c r="H299" s="400"/>
      <c r="I299" s="400"/>
      <c r="J299" s="400"/>
      <c r="K299" s="400"/>
      <c r="L299" s="400"/>
      <c r="M299" s="400"/>
      <c r="N299" s="400"/>
      <c r="U299" s="401"/>
      <c r="V299" s="402"/>
      <c r="W299" s="402"/>
      <c r="X299" s="402"/>
      <c r="Y299" s="402"/>
      <c r="Z299" s="402"/>
      <c r="AA299" s="402"/>
      <c r="AB299" s="402"/>
      <c r="AC299" s="402"/>
      <c r="AD299" s="402"/>
      <c r="AE299" s="402"/>
      <c r="AF299" s="402"/>
      <c r="AG299" s="402"/>
      <c r="AH299" s="402"/>
      <c r="AI299" s="402"/>
      <c r="AJ299" s="402"/>
      <c r="AK299" s="402"/>
      <c r="AL299" s="403"/>
      <c r="AM299" s="668"/>
      <c r="AN299" s="668"/>
      <c r="AO299" s="668"/>
      <c r="AP299" s="668"/>
      <c r="AQ299" s="668"/>
      <c r="AR299" s="668"/>
      <c r="AS299" s="668"/>
      <c r="AT299" s="668"/>
      <c r="AU299" s="668"/>
      <c r="AV299" s="668"/>
      <c r="AW299" s="668"/>
      <c r="AX299" s="668"/>
      <c r="AY299" s="403"/>
      <c r="AZ299" s="404"/>
      <c r="BA299" s="363"/>
      <c r="BB299" s="363"/>
      <c r="BC299" s="363"/>
      <c r="BD299" s="363"/>
      <c r="BE299" s="363"/>
      <c r="BF299" s="363"/>
      <c r="BG299" s="363"/>
      <c r="BH299" s="363"/>
      <c r="BI299" s="363"/>
      <c r="BJ299" s="363"/>
    </row>
    <row r="300" spans="6:62" ht="93" customHeight="1" x14ac:dyDescent="0.3">
      <c r="F300" s="399"/>
      <c r="G300" s="400"/>
      <c r="H300" s="400"/>
      <c r="I300" s="400"/>
      <c r="J300" s="400"/>
      <c r="K300" s="400"/>
      <c r="L300" s="400"/>
      <c r="M300" s="400"/>
      <c r="N300" s="400"/>
      <c r="U300" s="401"/>
      <c r="V300" s="402"/>
      <c r="W300" s="402"/>
      <c r="X300" s="402"/>
      <c r="Y300" s="402"/>
      <c r="Z300" s="402"/>
      <c r="AA300" s="402"/>
      <c r="AB300" s="402"/>
      <c r="AC300" s="402"/>
      <c r="AD300" s="402"/>
      <c r="AE300" s="402"/>
      <c r="AF300" s="402"/>
      <c r="AG300" s="402"/>
      <c r="AH300" s="402"/>
      <c r="AI300" s="402"/>
      <c r="AJ300" s="402"/>
      <c r="AK300" s="402"/>
      <c r="AL300" s="403"/>
      <c r="AM300" s="668"/>
      <c r="AN300" s="668"/>
      <c r="AO300" s="668"/>
      <c r="AP300" s="668"/>
      <c r="AQ300" s="668"/>
      <c r="AR300" s="668"/>
      <c r="AS300" s="668"/>
      <c r="AT300" s="668"/>
      <c r="AU300" s="668"/>
      <c r="AV300" s="668"/>
      <c r="AW300" s="668"/>
      <c r="AX300" s="668"/>
      <c r="AY300" s="403"/>
      <c r="AZ300" s="404"/>
      <c r="BA300" s="363"/>
      <c r="BB300" s="363"/>
      <c r="BC300" s="363"/>
      <c r="BD300" s="363"/>
      <c r="BE300" s="363"/>
      <c r="BF300" s="363"/>
      <c r="BG300" s="363"/>
      <c r="BH300" s="363"/>
      <c r="BI300" s="363"/>
      <c r="BJ300" s="363"/>
    </row>
    <row r="301" spans="6:62" ht="93" customHeight="1" x14ac:dyDescent="0.3">
      <c r="F301" s="399"/>
      <c r="G301" s="400"/>
      <c r="H301" s="400"/>
      <c r="I301" s="400"/>
      <c r="J301" s="400"/>
      <c r="K301" s="400"/>
      <c r="L301" s="400"/>
      <c r="M301" s="400"/>
      <c r="N301" s="400"/>
      <c r="U301" s="401"/>
      <c r="V301" s="402"/>
      <c r="W301" s="402"/>
      <c r="X301" s="402"/>
      <c r="Y301" s="402"/>
      <c r="Z301" s="402"/>
      <c r="AA301" s="402"/>
      <c r="AB301" s="402"/>
      <c r="AC301" s="402"/>
      <c r="AD301" s="402"/>
      <c r="AE301" s="402"/>
      <c r="AF301" s="402"/>
      <c r="AG301" s="402"/>
      <c r="AH301" s="402"/>
      <c r="AI301" s="402"/>
      <c r="AJ301" s="402"/>
      <c r="AK301" s="402"/>
      <c r="AL301" s="403"/>
      <c r="AM301" s="668"/>
      <c r="AN301" s="668"/>
      <c r="AO301" s="668"/>
      <c r="AP301" s="668"/>
      <c r="AQ301" s="668"/>
      <c r="AR301" s="668"/>
      <c r="AS301" s="668"/>
      <c r="AT301" s="668"/>
      <c r="AU301" s="668"/>
      <c r="AV301" s="668"/>
      <c r="AW301" s="668"/>
      <c r="AX301" s="668"/>
      <c r="AY301" s="403"/>
      <c r="AZ301" s="404"/>
      <c r="BA301" s="363"/>
      <c r="BB301" s="363"/>
      <c r="BC301" s="363"/>
      <c r="BD301" s="363"/>
      <c r="BE301" s="363"/>
      <c r="BF301" s="363"/>
      <c r="BG301" s="363"/>
      <c r="BH301" s="363"/>
      <c r="BI301" s="363"/>
      <c r="BJ301" s="363"/>
    </row>
    <row r="302" spans="6:62" ht="93" customHeight="1" x14ac:dyDescent="0.3">
      <c r="F302" s="399"/>
      <c r="G302" s="400"/>
      <c r="H302" s="400"/>
      <c r="I302" s="400"/>
      <c r="J302" s="400"/>
      <c r="K302" s="400"/>
      <c r="L302" s="400"/>
      <c r="M302" s="400"/>
      <c r="N302" s="400"/>
      <c r="U302" s="401"/>
      <c r="V302" s="402"/>
      <c r="W302" s="402"/>
      <c r="X302" s="402"/>
      <c r="Y302" s="402"/>
      <c r="Z302" s="402"/>
      <c r="AA302" s="402"/>
      <c r="AB302" s="402"/>
      <c r="AC302" s="402"/>
      <c r="AD302" s="402"/>
      <c r="AE302" s="402"/>
      <c r="AF302" s="402"/>
      <c r="AG302" s="402"/>
      <c r="AH302" s="402"/>
      <c r="AI302" s="402"/>
      <c r="AJ302" s="402"/>
      <c r="AK302" s="402"/>
      <c r="AL302" s="403"/>
      <c r="AM302" s="668"/>
      <c r="AN302" s="668"/>
      <c r="AO302" s="668"/>
      <c r="AP302" s="668"/>
      <c r="AQ302" s="668"/>
      <c r="AR302" s="668"/>
      <c r="AS302" s="668"/>
      <c r="AT302" s="668"/>
      <c r="AU302" s="668"/>
      <c r="AV302" s="668"/>
      <c r="AW302" s="668"/>
      <c r="AX302" s="668"/>
      <c r="AY302" s="403"/>
      <c r="AZ302" s="404"/>
      <c r="BA302" s="363"/>
      <c r="BB302" s="363"/>
      <c r="BC302" s="363"/>
      <c r="BD302" s="363"/>
      <c r="BE302" s="363"/>
      <c r="BF302" s="363"/>
      <c r="BG302" s="363"/>
      <c r="BH302" s="363"/>
      <c r="BI302" s="363"/>
      <c r="BJ302" s="363"/>
    </row>
    <row r="303" spans="6:62" ht="93" customHeight="1" x14ac:dyDescent="0.3">
      <c r="F303" s="399"/>
      <c r="G303" s="400"/>
      <c r="H303" s="400"/>
      <c r="I303" s="400"/>
      <c r="J303" s="400"/>
      <c r="K303" s="400"/>
      <c r="L303" s="400"/>
      <c r="M303" s="400"/>
      <c r="N303" s="400"/>
      <c r="U303" s="401"/>
      <c r="V303" s="402"/>
      <c r="W303" s="402"/>
      <c r="X303" s="402"/>
      <c r="Y303" s="402"/>
      <c r="Z303" s="402"/>
      <c r="AA303" s="402"/>
      <c r="AB303" s="402"/>
      <c r="AC303" s="402"/>
      <c r="AD303" s="402"/>
      <c r="AE303" s="402"/>
      <c r="AF303" s="402"/>
      <c r="AG303" s="402"/>
      <c r="AH303" s="402"/>
      <c r="AI303" s="402"/>
      <c r="AJ303" s="402"/>
      <c r="AK303" s="402"/>
      <c r="AL303" s="403"/>
      <c r="AM303" s="668"/>
      <c r="AN303" s="668"/>
      <c r="AO303" s="668"/>
      <c r="AP303" s="668"/>
      <c r="AQ303" s="668"/>
      <c r="AR303" s="668"/>
      <c r="AS303" s="668"/>
      <c r="AT303" s="668"/>
      <c r="AU303" s="668"/>
      <c r="AV303" s="668"/>
      <c r="AW303" s="668"/>
      <c r="AX303" s="668"/>
      <c r="AY303" s="403"/>
      <c r="AZ303" s="404"/>
      <c r="BA303" s="363"/>
      <c r="BB303" s="363"/>
      <c r="BC303" s="363"/>
      <c r="BD303" s="363"/>
      <c r="BE303" s="363"/>
      <c r="BF303" s="363"/>
      <c r="BG303" s="363"/>
      <c r="BH303" s="363"/>
      <c r="BI303" s="363"/>
      <c r="BJ303" s="363"/>
    </row>
    <row r="304" spans="6:62" ht="93" customHeight="1" x14ac:dyDescent="0.3">
      <c r="F304" s="399"/>
      <c r="G304" s="400"/>
      <c r="H304" s="400"/>
      <c r="I304" s="400"/>
      <c r="J304" s="400"/>
      <c r="K304" s="400"/>
      <c r="L304" s="400"/>
      <c r="M304" s="400"/>
      <c r="N304" s="400"/>
      <c r="U304" s="401"/>
      <c r="V304" s="402"/>
      <c r="W304" s="402"/>
      <c r="X304" s="402"/>
      <c r="Y304" s="402"/>
      <c r="Z304" s="402"/>
      <c r="AA304" s="402"/>
      <c r="AB304" s="402"/>
      <c r="AC304" s="402"/>
      <c r="AD304" s="402"/>
      <c r="AE304" s="402"/>
      <c r="AF304" s="402"/>
      <c r="AG304" s="402"/>
      <c r="AH304" s="402"/>
      <c r="AI304" s="402"/>
      <c r="AJ304" s="402"/>
      <c r="AK304" s="402"/>
      <c r="AL304" s="403"/>
      <c r="AM304" s="668"/>
      <c r="AN304" s="668"/>
      <c r="AO304" s="668"/>
      <c r="AP304" s="668"/>
      <c r="AQ304" s="668"/>
      <c r="AR304" s="668"/>
      <c r="AS304" s="668"/>
      <c r="AT304" s="668"/>
      <c r="AU304" s="668"/>
      <c r="AV304" s="668"/>
      <c r="AW304" s="668"/>
      <c r="AX304" s="668"/>
      <c r="AY304" s="403"/>
      <c r="AZ304" s="404"/>
      <c r="BA304" s="363"/>
      <c r="BB304" s="363"/>
      <c r="BC304" s="363"/>
      <c r="BD304" s="363"/>
      <c r="BE304" s="363"/>
      <c r="BF304" s="363"/>
      <c r="BG304" s="363"/>
      <c r="BH304" s="363"/>
      <c r="BI304" s="363"/>
      <c r="BJ304" s="363"/>
    </row>
    <row r="305" spans="6:62" ht="93" customHeight="1" x14ac:dyDescent="0.3">
      <c r="F305" s="399"/>
      <c r="G305" s="400"/>
      <c r="H305" s="400"/>
      <c r="I305" s="400"/>
      <c r="J305" s="400"/>
      <c r="K305" s="400"/>
      <c r="L305" s="400"/>
      <c r="M305" s="400"/>
      <c r="N305" s="400"/>
      <c r="U305" s="401"/>
      <c r="V305" s="402"/>
      <c r="W305" s="402"/>
      <c r="X305" s="402"/>
      <c r="Y305" s="402"/>
      <c r="Z305" s="402"/>
      <c r="AA305" s="402"/>
      <c r="AB305" s="402"/>
      <c r="AC305" s="402"/>
      <c r="AD305" s="402"/>
      <c r="AE305" s="402"/>
      <c r="AF305" s="402"/>
      <c r="AG305" s="402"/>
      <c r="AH305" s="402"/>
      <c r="AI305" s="402"/>
      <c r="AJ305" s="402"/>
      <c r="AK305" s="402"/>
      <c r="AL305" s="403"/>
      <c r="AM305" s="668"/>
      <c r="AN305" s="668"/>
      <c r="AO305" s="668"/>
      <c r="AP305" s="668"/>
      <c r="AQ305" s="668"/>
      <c r="AR305" s="668"/>
      <c r="AS305" s="668"/>
      <c r="AT305" s="668"/>
      <c r="AU305" s="668"/>
      <c r="AV305" s="668"/>
      <c r="AW305" s="668"/>
      <c r="AX305" s="668"/>
      <c r="AY305" s="403"/>
      <c r="AZ305" s="404"/>
      <c r="BA305" s="363"/>
      <c r="BB305" s="363"/>
      <c r="BC305" s="363"/>
      <c r="BD305" s="363"/>
      <c r="BE305" s="363"/>
      <c r="BF305" s="363"/>
      <c r="BG305" s="363"/>
      <c r="BH305" s="363"/>
      <c r="BI305" s="363"/>
      <c r="BJ305" s="363"/>
    </row>
    <row r="306" spans="6:62" ht="93" customHeight="1" x14ac:dyDescent="0.3">
      <c r="F306" s="399"/>
      <c r="G306" s="400"/>
      <c r="H306" s="400"/>
      <c r="I306" s="400"/>
      <c r="J306" s="400"/>
      <c r="K306" s="400"/>
      <c r="L306" s="400"/>
      <c r="M306" s="400"/>
      <c r="N306" s="400"/>
      <c r="U306" s="401"/>
      <c r="V306" s="402"/>
      <c r="W306" s="402"/>
      <c r="X306" s="402"/>
      <c r="Y306" s="402"/>
      <c r="Z306" s="402"/>
      <c r="AA306" s="402"/>
      <c r="AB306" s="402"/>
      <c r="AC306" s="402"/>
      <c r="AD306" s="402"/>
      <c r="AE306" s="402"/>
      <c r="AF306" s="402"/>
      <c r="AG306" s="402"/>
      <c r="AH306" s="402"/>
      <c r="AI306" s="402"/>
      <c r="AJ306" s="402"/>
      <c r="AK306" s="402"/>
      <c r="AL306" s="403"/>
      <c r="AM306" s="668"/>
      <c r="AN306" s="668"/>
      <c r="AO306" s="668"/>
      <c r="AP306" s="668"/>
      <c r="AQ306" s="668"/>
      <c r="AR306" s="668"/>
      <c r="AS306" s="668"/>
      <c r="AT306" s="668"/>
      <c r="AU306" s="668"/>
      <c r="AV306" s="668"/>
      <c r="AW306" s="668"/>
      <c r="AX306" s="668"/>
      <c r="AY306" s="403"/>
      <c r="AZ306" s="404"/>
      <c r="BA306" s="363"/>
      <c r="BB306" s="363"/>
      <c r="BC306" s="363"/>
      <c r="BD306" s="363"/>
      <c r="BE306" s="363"/>
      <c r="BF306" s="363"/>
      <c r="BG306" s="363"/>
      <c r="BH306" s="363"/>
      <c r="BI306" s="363"/>
      <c r="BJ306" s="363"/>
    </row>
    <row r="307" spans="6:62" ht="93" customHeight="1" x14ac:dyDescent="0.3">
      <c r="F307" s="399"/>
      <c r="G307" s="400"/>
      <c r="H307" s="400"/>
      <c r="I307" s="400"/>
      <c r="J307" s="400"/>
      <c r="K307" s="400"/>
      <c r="L307" s="400"/>
      <c r="M307" s="400"/>
      <c r="N307" s="400"/>
      <c r="U307" s="401"/>
      <c r="V307" s="402"/>
      <c r="W307" s="402"/>
      <c r="X307" s="402"/>
      <c r="Y307" s="402"/>
      <c r="Z307" s="402"/>
      <c r="AA307" s="402"/>
      <c r="AB307" s="402"/>
      <c r="AC307" s="402"/>
      <c r="AD307" s="402"/>
      <c r="AE307" s="402"/>
      <c r="AF307" s="402"/>
      <c r="AG307" s="402"/>
      <c r="AH307" s="402"/>
      <c r="AI307" s="402"/>
      <c r="AJ307" s="402"/>
      <c r="AK307" s="402"/>
      <c r="AL307" s="403"/>
      <c r="AM307" s="668"/>
      <c r="AN307" s="668"/>
      <c r="AO307" s="668"/>
      <c r="AP307" s="668"/>
      <c r="AQ307" s="668"/>
      <c r="AR307" s="668"/>
      <c r="AS307" s="668"/>
      <c r="AT307" s="668"/>
      <c r="AU307" s="668"/>
      <c r="AV307" s="668"/>
      <c r="AW307" s="668"/>
      <c r="AX307" s="668"/>
      <c r="AY307" s="403"/>
      <c r="AZ307" s="404"/>
      <c r="BA307" s="363"/>
      <c r="BB307" s="363"/>
      <c r="BC307" s="363"/>
      <c r="BD307" s="363"/>
      <c r="BE307" s="363"/>
      <c r="BF307" s="363"/>
      <c r="BG307" s="363"/>
      <c r="BH307" s="363"/>
      <c r="BI307" s="363"/>
      <c r="BJ307" s="363"/>
    </row>
    <row r="308" spans="6:62" ht="93" customHeight="1" x14ac:dyDescent="0.3">
      <c r="F308" s="399"/>
      <c r="G308" s="400"/>
      <c r="H308" s="400"/>
      <c r="I308" s="400"/>
      <c r="J308" s="400"/>
      <c r="K308" s="400"/>
      <c r="L308" s="400"/>
      <c r="M308" s="400"/>
      <c r="N308" s="400"/>
      <c r="U308" s="401"/>
      <c r="V308" s="402"/>
      <c r="W308" s="402"/>
      <c r="X308" s="402"/>
      <c r="Y308" s="402"/>
      <c r="Z308" s="402"/>
      <c r="AA308" s="402"/>
      <c r="AB308" s="402"/>
      <c r="AC308" s="402"/>
      <c r="AD308" s="402"/>
      <c r="AE308" s="402"/>
      <c r="AF308" s="402"/>
      <c r="AG308" s="402"/>
      <c r="AH308" s="402"/>
      <c r="AI308" s="402"/>
      <c r="AJ308" s="402"/>
      <c r="AK308" s="402"/>
      <c r="AL308" s="403"/>
      <c r="AM308" s="668"/>
      <c r="AN308" s="668"/>
      <c r="AO308" s="668"/>
      <c r="AP308" s="668"/>
      <c r="AQ308" s="668"/>
      <c r="AR308" s="668"/>
      <c r="AS308" s="668"/>
      <c r="AT308" s="668"/>
      <c r="AU308" s="668"/>
      <c r="AV308" s="668"/>
      <c r="AW308" s="668"/>
      <c r="AX308" s="668"/>
      <c r="AY308" s="403"/>
      <c r="AZ308" s="404"/>
      <c r="BA308" s="363"/>
      <c r="BB308" s="363"/>
      <c r="BC308" s="363"/>
      <c r="BD308" s="363"/>
      <c r="BE308" s="363"/>
      <c r="BF308" s="363"/>
      <c r="BG308" s="363"/>
      <c r="BH308" s="363"/>
      <c r="BI308" s="363"/>
      <c r="BJ308" s="363"/>
    </row>
    <row r="309" spans="6:62" ht="93" customHeight="1" x14ac:dyDescent="0.3">
      <c r="F309" s="399"/>
      <c r="G309" s="400"/>
      <c r="H309" s="400"/>
      <c r="I309" s="400"/>
      <c r="J309" s="400"/>
      <c r="K309" s="400"/>
      <c r="L309" s="400"/>
      <c r="M309" s="400"/>
      <c r="N309" s="400"/>
      <c r="U309" s="401"/>
      <c r="V309" s="402"/>
      <c r="W309" s="402"/>
      <c r="X309" s="402"/>
      <c r="Y309" s="402"/>
      <c r="Z309" s="402"/>
      <c r="AA309" s="402"/>
      <c r="AB309" s="402"/>
      <c r="AC309" s="402"/>
      <c r="AD309" s="402"/>
      <c r="AE309" s="402"/>
      <c r="AF309" s="402"/>
      <c r="AG309" s="402"/>
      <c r="AH309" s="402"/>
      <c r="AI309" s="402"/>
      <c r="AJ309" s="402"/>
      <c r="AK309" s="402"/>
      <c r="AL309" s="403"/>
      <c r="AM309" s="668"/>
      <c r="AN309" s="668"/>
      <c r="AO309" s="668"/>
      <c r="AP309" s="668"/>
      <c r="AQ309" s="668"/>
      <c r="AR309" s="668"/>
      <c r="AS309" s="668"/>
      <c r="AT309" s="668"/>
      <c r="AU309" s="668"/>
      <c r="AV309" s="668"/>
      <c r="AW309" s="668"/>
      <c r="AX309" s="668"/>
      <c r="AY309" s="403"/>
      <c r="AZ309" s="404"/>
      <c r="BA309" s="363"/>
      <c r="BB309" s="363"/>
      <c r="BC309" s="363"/>
      <c r="BD309" s="363"/>
      <c r="BE309" s="363"/>
      <c r="BF309" s="363"/>
      <c r="BG309" s="363"/>
      <c r="BH309" s="363"/>
      <c r="BI309" s="363"/>
      <c r="BJ309" s="363"/>
    </row>
    <row r="310" spans="6:62" ht="93" customHeight="1" x14ac:dyDescent="0.3">
      <c r="F310" s="399"/>
      <c r="G310" s="400"/>
      <c r="H310" s="400"/>
      <c r="I310" s="400"/>
      <c r="J310" s="400"/>
      <c r="K310" s="400"/>
      <c r="L310" s="400"/>
      <c r="M310" s="400"/>
      <c r="N310" s="400"/>
      <c r="U310" s="401"/>
      <c r="V310" s="402"/>
      <c r="W310" s="402"/>
      <c r="X310" s="402"/>
      <c r="Y310" s="402"/>
      <c r="Z310" s="402"/>
      <c r="AA310" s="402"/>
      <c r="AB310" s="402"/>
      <c r="AC310" s="402"/>
      <c r="AD310" s="402"/>
      <c r="AE310" s="402"/>
      <c r="AF310" s="402"/>
      <c r="AG310" s="402"/>
      <c r="AH310" s="402"/>
      <c r="AI310" s="402"/>
      <c r="AJ310" s="402"/>
      <c r="AK310" s="402"/>
      <c r="AL310" s="403"/>
      <c r="AM310" s="668"/>
      <c r="AN310" s="668"/>
      <c r="AO310" s="668"/>
      <c r="AP310" s="668"/>
      <c r="AQ310" s="668"/>
      <c r="AR310" s="668"/>
      <c r="AS310" s="668"/>
      <c r="AT310" s="668"/>
      <c r="AU310" s="668"/>
      <c r="AV310" s="668"/>
      <c r="AW310" s="668"/>
      <c r="AX310" s="668"/>
      <c r="AY310" s="403"/>
      <c r="AZ310" s="404"/>
      <c r="BA310" s="363"/>
      <c r="BB310" s="363"/>
      <c r="BC310" s="363"/>
      <c r="BD310" s="363"/>
      <c r="BE310" s="363"/>
      <c r="BF310" s="363"/>
      <c r="BG310" s="363"/>
      <c r="BH310" s="363"/>
      <c r="BI310" s="363"/>
      <c r="BJ310" s="363"/>
    </row>
    <row r="311" spans="6:62" ht="93" customHeight="1" x14ac:dyDescent="0.3">
      <c r="F311" s="399"/>
      <c r="G311" s="400"/>
      <c r="H311" s="400"/>
      <c r="I311" s="400"/>
      <c r="J311" s="400"/>
      <c r="K311" s="400"/>
      <c r="L311" s="400"/>
      <c r="M311" s="400"/>
      <c r="N311" s="400"/>
      <c r="U311" s="401"/>
      <c r="V311" s="402"/>
      <c r="W311" s="402"/>
      <c r="X311" s="402"/>
      <c r="Y311" s="402"/>
      <c r="Z311" s="402"/>
      <c r="AA311" s="402"/>
      <c r="AB311" s="402"/>
      <c r="AC311" s="402"/>
      <c r="AD311" s="402"/>
      <c r="AE311" s="402"/>
      <c r="AF311" s="402"/>
      <c r="AG311" s="402"/>
      <c r="AH311" s="402"/>
      <c r="AI311" s="402"/>
      <c r="AJ311" s="402"/>
      <c r="AK311" s="402"/>
      <c r="AL311" s="403"/>
      <c r="AM311" s="668"/>
      <c r="AN311" s="668"/>
      <c r="AO311" s="668"/>
      <c r="AP311" s="668"/>
      <c r="AQ311" s="668"/>
      <c r="AR311" s="668"/>
      <c r="AS311" s="668"/>
      <c r="AT311" s="668"/>
      <c r="AU311" s="668"/>
      <c r="AV311" s="668"/>
      <c r="AW311" s="668"/>
      <c r="AX311" s="668"/>
      <c r="AY311" s="403"/>
      <c r="AZ311" s="404"/>
      <c r="BA311" s="363"/>
      <c r="BB311" s="363"/>
      <c r="BC311" s="363"/>
      <c r="BD311" s="363"/>
      <c r="BE311" s="363"/>
      <c r="BF311" s="363"/>
      <c r="BG311" s="363"/>
      <c r="BH311" s="363"/>
      <c r="BI311" s="363"/>
      <c r="BJ311" s="363"/>
    </row>
    <row r="312" spans="6:62" ht="93" customHeight="1" x14ac:dyDescent="0.3">
      <c r="F312" s="399"/>
      <c r="G312" s="400"/>
      <c r="H312" s="400"/>
      <c r="I312" s="400"/>
      <c r="J312" s="400"/>
      <c r="K312" s="400"/>
      <c r="L312" s="400"/>
      <c r="M312" s="400"/>
      <c r="N312" s="400"/>
      <c r="U312" s="401"/>
      <c r="V312" s="402"/>
      <c r="W312" s="402"/>
      <c r="X312" s="402"/>
      <c r="Y312" s="402"/>
      <c r="Z312" s="402"/>
      <c r="AA312" s="402"/>
      <c r="AB312" s="402"/>
      <c r="AC312" s="402"/>
      <c r="AD312" s="402"/>
      <c r="AE312" s="402"/>
      <c r="AF312" s="402"/>
      <c r="AG312" s="402"/>
      <c r="AH312" s="402"/>
      <c r="AI312" s="402"/>
      <c r="AJ312" s="402"/>
      <c r="AK312" s="402"/>
      <c r="AL312" s="403"/>
      <c r="AM312" s="668"/>
      <c r="AN312" s="668"/>
      <c r="AO312" s="668"/>
      <c r="AP312" s="668"/>
      <c r="AQ312" s="668"/>
      <c r="AR312" s="668"/>
      <c r="AS312" s="668"/>
      <c r="AT312" s="668"/>
      <c r="AU312" s="668"/>
      <c r="AV312" s="668"/>
      <c r="AW312" s="668"/>
      <c r="AX312" s="668"/>
      <c r="AY312" s="403"/>
      <c r="AZ312" s="404"/>
      <c r="BA312" s="363"/>
      <c r="BB312" s="363"/>
      <c r="BC312" s="363"/>
      <c r="BD312" s="363"/>
      <c r="BE312" s="363"/>
      <c r="BF312" s="363"/>
      <c r="BG312" s="363"/>
      <c r="BH312" s="363"/>
      <c r="BI312" s="363"/>
      <c r="BJ312" s="363"/>
    </row>
    <row r="313" spans="6:62" ht="93" customHeight="1" x14ac:dyDescent="0.3">
      <c r="F313" s="399"/>
      <c r="G313" s="400"/>
      <c r="H313" s="400"/>
      <c r="I313" s="400"/>
      <c r="J313" s="400"/>
      <c r="K313" s="400"/>
      <c r="L313" s="400"/>
      <c r="M313" s="400"/>
      <c r="N313" s="400"/>
      <c r="U313" s="401"/>
      <c r="V313" s="402"/>
      <c r="W313" s="402"/>
      <c r="X313" s="402"/>
      <c r="Y313" s="402"/>
      <c r="Z313" s="402"/>
      <c r="AA313" s="402"/>
      <c r="AB313" s="402"/>
      <c r="AC313" s="402"/>
      <c r="AD313" s="402"/>
      <c r="AE313" s="402"/>
      <c r="AF313" s="402"/>
      <c r="AG313" s="402"/>
      <c r="AH313" s="402"/>
      <c r="AI313" s="402"/>
      <c r="AJ313" s="402"/>
      <c r="AK313" s="402"/>
      <c r="AL313" s="403"/>
      <c r="AM313" s="668"/>
      <c r="AN313" s="668"/>
      <c r="AO313" s="668"/>
      <c r="AP313" s="668"/>
      <c r="AQ313" s="668"/>
      <c r="AR313" s="668"/>
      <c r="AS313" s="668"/>
      <c r="AT313" s="668"/>
      <c r="AU313" s="668"/>
      <c r="AV313" s="668"/>
      <c r="AW313" s="668"/>
      <c r="AX313" s="668"/>
      <c r="AY313" s="403"/>
      <c r="AZ313" s="404"/>
      <c r="BA313" s="363"/>
      <c r="BB313" s="363"/>
      <c r="BC313" s="363"/>
      <c r="BD313" s="363"/>
      <c r="BE313" s="363"/>
      <c r="BF313" s="363"/>
      <c r="BG313" s="363"/>
      <c r="BH313" s="363"/>
      <c r="BI313" s="363"/>
      <c r="BJ313" s="363"/>
    </row>
    <row r="314" spans="6:62" ht="93" customHeight="1" x14ac:dyDescent="0.3">
      <c r="F314" s="399"/>
      <c r="G314" s="400"/>
      <c r="H314" s="400"/>
      <c r="I314" s="400"/>
      <c r="J314" s="400"/>
      <c r="K314" s="400"/>
      <c r="L314" s="400"/>
      <c r="M314" s="400"/>
      <c r="N314" s="400"/>
      <c r="U314" s="401"/>
      <c r="V314" s="402"/>
      <c r="W314" s="402"/>
      <c r="X314" s="402"/>
      <c r="Y314" s="402"/>
      <c r="Z314" s="402"/>
      <c r="AA314" s="402"/>
      <c r="AB314" s="402"/>
      <c r="AC314" s="402"/>
      <c r="AD314" s="402"/>
      <c r="AE314" s="402"/>
      <c r="AF314" s="402"/>
      <c r="AG314" s="402"/>
      <c r="AH314" s="402"/>
      <c r="AI314" s="402"/>
      <c r="AJ314" s="402"/>
      <c r="AK314" s="402"/>
      <c r="AL314" s="403"/>
      <c r="AM314" s="668"/>
      <c r="AN314" s="668"/>
      <c r="AO314" s="668"/>
      <c r="AP314" s="668"/>
      <c r="AQ314" s="668"/>
      <c r="AR314" s="668"/>
      <c r="AS314" s="668"/>
      <c r="AT314" s="668"/>
      <c r="AU314" s="668"/>
      <c r="AV314" s="668"/>
      <c r="AW314" s="668"/>
      <c r="AX314" s="668"/>
      <c r="AY314" s="403"/>
      <c r="AZ314" s="404"/>
      <c r="BA314" s="363"/>
      <c r="BB314" s="363"/>
      <c r="BC314" s="363"/>
      <c r="BD314" s="363"/>
      <c r="BE314" s="363"/>
      <c r="BF314" s="363"/>
      <c r="BG314" s="363"/>
      <c r="BH314" s="363"/>
      <c r="BI314" s="363"/>
      <c r="BJ314" s="363"/>
    </row>
    <row r="315" spans="6:62" ht="93" customHeight="1" x14ac:dyDescent="0.3">
      <c r="F315" s="399"/>
      <c r="G315" s="400"/>
      <c r="H315" s="400"/>
      <c r="I315" s="400"/>
      <c r="J315" s="400"/>
      <c r="K315" s="400"/>
      <c r="L315" s="400"/>
      <c r="M315" s="400"/>
      <c r="N315" s="400"/>
      <c r="U315" s="401"/>
      <c r="V315" s="402"/>
      <c r="W315" s="402"/>
      <c r="X315" s="402"/>
      <c r="Y315" s="402"/>
      <c r="Z315" s="402"/>
      <c r="AA315" s="402"/>
      <c r="AB315" s="402"/>
      <c r="AC315" s="402"/>
      <c r="AD315" s="402"/>
      <c r="AE315" s="402"/>
      <c r="AF315" s="402"/>
      <c r="AG315" s="402"/>
      <c r="AH315" s="402"/>
      <c r="AI315" s="402"/>
      <c r="AJ315" s="402"/>
      <c r="AK315" s="402"/>
      <c r="AL315" s="403"/>
      <c r="AM315" s="668"/>
      <c r="AN315" s="668"/>
      <c r="AO315" s="668"/>
      <c r="AP315" s="668"/>
      <c r="AQ315" s="668"/>
      <c r="AR315" s="668"/>
      <c r="AS315" s="668"/>
      <c r="AT315" s="668"/>
      <c r="AU315" s="668"/>
      <c r="AV315" s="668"/>
      <c r="AW315" s="668"/>
      <c r="AX315" s="668"/>
      <c r="AY315" s="403"/>
      <c r="AZ315" s="404"/>
      <c r="BA315" s="363"/>
      <c r="BB315" s="363"/>
      <c r="BC315" s="363"/>
      <c r="BD315" s="363"/>
      <c r="BE315" s="363"/>
      <c r="BF315" s="363"/>
      <c r="BG315" s="363"/>
      <c r="BH315" s="363"/>
      <c r="BI315" s="363"/>
      <c r="BJ315" s="363"/>
    </row>
    <row r="316" spans="6:62" ht="93" customHeight="1" x14ac:dyDescent="0.3">
      <c r="F316" s="399"/>
      <c r="G316" s="400"/>
      <c r="H316" s="400"/>
      <c r="I316" s="400"/>
      <c r="J316" s="400"/>
      <c r="K316" s="400"/>
      <c r="L316" s="400"/>
      <c r="M316" s="400"/>
      <c r="N316" s="400"/>
      <c r="U316" s="401"/>
      <c r="V316" s="402"/>
      <c r="W316" s="402"/>
      <c r="X316" s="402"/>
      <c r="Y316" s="402"/>
      <c r="Z316" s="402"/>
      <c r="AA316" s="402"/>
      <c r="AB316" s="402"/>
      <c r="AC316" s="402"/>
      <c r="AD316" s="402"/>
      <c r="AE316" s="402"/>
      <c r="AF316" s="402"/>
      <c r="AG316" s="402"/>
      <c r="AH316" s="402"/>
      <c r="AI316" s="402"/>
      <c r="AJ316" s="402"/>
      <c r="AK316" s="402"/>
      <c r="AL316" s="403"/>
      <c r="AM316" s="668"/>
      <c r="AN316" s="668"/>
      <c r="AO316" s="668"/>
      <c r="AP316" s="668"/>
      <c r="AQ316" s="668"/>
      <c r="AR316" s="668"/>
      <c r="AS316" s="668"/>
      <c r="AT316" s="668"/>
      <c r="AU316" s="668"/>
      <c r="AV316" s="668"/>
      <c r="AW316" s="668"/>
      <c r="AX316" s="668"/>
      <c r="AY316" s="403"/>
      <c r="AZ316" s="404"/>
      <c r="BA316" s="363"/>
      <c r="BB316" s="363"/>
      <c r="BC316" s="363"/>
      <c r="BD316" s="363"/>
      <c r="BE316" s="363"/>
      <c r="BF316" s="363"/>
      <c r="BG316" s="363"/>
      <c r="BH316" s="363"/>
      <c r="BI316" s="363"/>
      <c r="BJ316" s="363"/>
    </row>
    <row r="317" spans="6:62" ht="93" customHeight="1" x14ac:dyDescent="0.3">
      <c r="F317" s="399"/>
      <c r="G317" s="400"/>
      <c r="H317" s="400"/>
      <c r="I317" s="400"/>
      <c r="J317" s="400"/>
      <c r="K317" s="400"/>
      <c r="L317" s="400"/>
      <c r="M317" s="400"/>
      <c r="N317" s="400"/>
      <c r="U317" s="401"/>
      <c r="V317" s="402"/>
      <c r="W317" s="402"/>
      <c r="X317" s="402"/>
      <c r="Y317" s="402"/>
      <c r="Z317" s="402"/>
      <c r="AA317" s="402"/>
      <c r="AB317" s="402"/>
      <c r="AC317" s="402"/>
      <c r="AD317" s="402"/>
      <c r="AE317" s="402"/>
      <c r="AF317" s="402"/>
      <c r="AG317" s="402"/>
      <c r="AH317" s="402"/>
      <c r="AI317" s="402"/>
      <c r="AJ317" s="402"/>
      <c r="AK317" s="402"/>
      <c r="AL317" s="403"/>
      <c r="AM317" s="668"/>
      <c r="AN317" s="668"/>
      <c r="AO317" s="668"/>
      <c r="AP317" s="668"/>
      <c r="AQ317" s="668"/>
      <c r="AR317" s="668"/>
      <c r="AS317" s="668"/>
      <c r="AT317" s="668"/>
      <c r="AU317" s="668"/>
      <c r="AV317" s="668"/>
      <c r="AW317" s="668"/>
      <c r="AX317" s="668"/>
      <c r="AY317" s="403"/>
      <c r="AZ317" s="404"/>
      <c r="BA317" s="363"/>
      <c r="BB317" s="363"/>
      <c r="BC317" s="363"/>
      <c r="BD317" s="363"/>
      <c r="BE317" s="363"/>
      <c r="BF317" s="363"/>
      <c r="BG317" s="363"/>
      <c r="BH317" s="363"/>
      <c r="BI317" s="363"/>
      <c r="BJ317" s="363"/>
    </row>
    <row r="318" spans="6:62" ht="93" customHeight="1" x14ac:dyDescent="0.3">
      <c r="F318" s="399"/>
      <c r="G318" s="400"/>
      <c r="H318" s="400"/>
      <c r="I318" s="400"/>
      <c r="J318" s="400"/>
      <c r="K318" s="400"/>
      <c r="L318" s="400"/>
      <c r="M318" s="400"/>
      <c r="N318" s="400"/>
      <c r="U318" s="401"/>
      <c r="V318" s="402"/>
      <c r="W318" s="402"/>
      <c r="X318" s="402"/>
      <c r="Y318" s="402"/>
      <c r="Z318" s="402"/>
      <c r="AA318" s="402"/>
      <c r="AB318" s="402"/>
      <c r="AC318" s="402"/>
      <c r="AD318" s="402"/>
      <c r="AE318" s="402"/>
      <c r="AF318" s="402"/>
      <c r="AG318" s="402"/>
      <c r="AH318" s="402"/>
      <c r="AI318" s="402"/>
      <c r="AJ318" s="402"/>
      <c r="AK318" s="402"/>
      <c r="AL318" s="403"/>
      <c r="AM318" s="668"/>
      <c r="AN318" s="668"/>
      <c r="AO318" s="668"/>
      <c r="AP318" s="668"/>
      <c r="AQ318" s="668"/>
      <c r="AR318" s="668"/>
      <c r="AS318" s="668"/>
      <c r="AT318" s="668"/>
      <c r="AU318" s="668"/>
      <c r="AV318" s="668"/>
      <c r="AW318" s="668"/>
      <c r="AX318" s="668"/>
      <c r="AY318" s="403"/>
      <c r="AZ318" s="404"/>
      <c r="BA318" s="363"/>
      <c r="BB318" s="363"/>
      <c r="BC318" s="363"/>
      <c r="BD318" s="363"/>
      <c r="BE318" s="363"/>
      <c r="BF318" s="363"/>
      <c r="BG318" s="363"/>
      <c r="BH318" s="363"/>
      <c r="BI318" s="363"/>
      <c r="BJ318" s="363"/>
    </row>
    <row r="319" spans="6:62" ht="93" customHeight="1" x14ac:dyDescent="0.3">
      <c r="F319" s="399"/>
      <c r="G319" s="400"/>
      <c r="H319" s="400"/>
      <c r="I319" s="400"/>
      <c r="J319" s="400"/>
      <c r="K319" s="400"/>
      <c r="L319" s="400"/>
      <c r="M319" s="400"/>
      <c r="N319" s="400"/>
      <c r="U319" s="401"/>
      <c r="V319" s="402"/>
      <c r="W319" s="402"/>
      <c r="X319" s="402"/>
      <c r="Y319" s="402"/>
      <c r="Z319" s="402"/>
      <c r="AA319" s="402"/>
      <c r="AB319" s="402"/>
      <c r="AC319" s="402"/>
      <c r="AD319" s="402"/>
      <c r="AE319" s="402"/>
      <c r="AF319" s="402"/>
      <c r="AG319" s="402"/>
      <c r="AH319" s="402"/>
      <c r="AI319" s="402"/>
      <c r="AJ319" s="402"/>
      <c r="AK319" s="402"/>
      <c r="AL319" s="403"/>
      <c r="AM319" s="668"/>
      <c r="AN319" s="668"/>
      <c r="AO319" s="668"/>
      <c r="AP319" s="668"/>
      <c r="AQ319" s="668"/>
      <c r="AR319" s="668"/>
      <c r="AS319" s="668"/>
      <c r="AT319" s="668"/>
      <c r="AU319" s="668"/>
      <c r="AV319" s="668"/>
      <c r="AW319" s="668"/>
      <c r="AX319" s="668"/>
      <c r="AY319" s="403"/>
      <c r="AZ319" s="404"/>
      <c r="BA319" s="363"/>
      <c r="BB319" s="363"/>
      <c r="BC319" s="363"/>
      <c r="BD319" s="363"/>
      <c r="BE319" s="363"/>
      <c r="BF319" s="363"/>
      <c r="BG319" s="363"/>
      <c r="BH319" s="363"/>
      <c r="BI319" s="363"/>
      <c r="BJ319" s="363"/>
    </row>
    <row r="320" spans="6:62" ht="93" customHeight="1" x14ac:dyDescent="0.3">
      <c r="F320" s="399"/>
      <c r="G320" s="400"/>
      <c r="H320" s="400"/>
      <c r="I320" s="400"/>
      <c r="J320" s="400"/>
      <c r="K320" s="400"/>
      <c r="L320" s="400"/>
      <c r="M320" s="400"/>
      <c r="N320" s="400"/>
      <c r="U320" s="401"/>
      <c r="V320" s="402"/>
      <c r="W320" s="402"/>
      <c r="X320" s="402"/>
      <c r="Y320" s="402"/>
      <c r="Z320" s="402"/>
      <c r="AA320" s="402"/>
      <c r="AB320" s="402"/>
      <c r="AC320" s="402"/>
      <c r="AD320" s="402"/>
      <c r="AE320" s="402"/>
      <c r="AF320" s="402"/>
      <c r="AG320" s="402"/>
      <c r="AH320" s="402"/>
      <c r="AI320" s="402"/>
      <c r="AJ320" s="402"/>
      <c r="AK320" s="402"/>
      <c r="AL320" s="403"/>
      <c r="AM320" s="668"/>
      <c r="AN320" s="668"/>
      <c r="AO320" s="668"/>
      <c r="AP320" s="668"/>
      <c r="AQ320" s="668"/>
      <c r="AR320" s="668"/>
      <c r="AS320" s="668"/>
      <c r="AT320" s="668"/>
      <c r="AU320" s="668"/>
      <c r="AV320" s="668"/>
      <c r="AW320" s="668"/>
      <c r="AX320" s="668"/>
      <c r="AY320" s="403"/>
      <c r="AZ320" s="404"/>
      <c r="BA320" s="363"/>
      <c r="BB320" s="363"/>
      <c r="BC320" s="363"/>
      <c r="BD320" s="363"/>
      <c r="BE320" s="363"/>
      <c r="BF320" s="363"/>
      <c r="BG320" s="363"/>
      <c r="BH320" s="363"/>
      <c r="BI320" s="363"/>
      <c r="BJ320" s="363"/>
    </row>
    <row r="321" spans="6:62" ht="93" customHeight="1" x14ac:dyDescent="0.3">
      <c r="F321" s="399"/>
      <c r="G321" s="400"/>
      <c r="H321" s="400"/>
      <c r="I321" s="400"/>
      <c r="J321" s="400"/>
      <c r="K321" s="400"/>
      <c r="L321" s="400"/>
      <c r="M321" s="400"/>
      <c r="N321" s="400"/>
      <c r="U321" s="401"/>
      <c r="V321" s="402"/>
      <c r="W321" s="402"/>
      <c r="X321" s="402"/>
      <c r="Y321" s="402"/>
      <c r="Z321" s="402"/>
      <c r="AA321" s="402"/>
      <c r="AB321" s="402"/>
      <c r="AC321" s="402"/>
      <c r="AD321" s="402"/>
      <c r="AE321" s="402"/>
      <c r="AF321" s="402"/>
      <c r="AG321" s="402"/>
      <c r="AH321" s="402"/>
      <c r="AI321" s="402"/>
      <c r="AJ321" s="402"/>
      <c r="AK321" s="402"/>
      <c r="AL321" s="403"/>
      <c r="AM321" s="668"/>
      <c r="AN321" s="668"/>
      <c r="AO321" s="668"/>
      <c r="AP321" s="668"/>
      <c r="AQ321" s="668"/>
      <c r="AR321" s="668"/>
      <c r="AS321" s="668"/>
      <c r="AT321" s="668"/>
      <c r="AU321" s="668"/>
      <c r="AV321" s="668"/>
      <c r="AW321" s="668"/>
      <c r="AX321" s="668"/>
      <c r="AY321" s="403"/>
      <c r="AZ321" s="404"/>
      <c r="BA321" s="363"/>
      <c r="BB321" s="363"/>
      <c r="BC321" s="363"/>
      <c r="BD321" s="363"/>
      <c r="BE321" s="363"/>
      <c r="BF321" s="363"/>
      <c r="BG321" s="363"/>
      <c r="BH321" s="363"/>
      <c r="BI321" s="363"/>
      <c r="BJ321" s="363"/>
    </row>
    <row r="322" spans="6:62" ht="93" customHeight="1" x14ac:dyDescent="0.3">
      <c r="F322" s="399"/>
      <c r="G322" s="400"/>
      <c r="H322" s="400"/>
      <c r="I322" s="400"/>
      <c r="J322" s="400"/>
      <c r="K322" s="400"/>
      <c r="L322" s="400"/>
      <c r="M322" s="400"/>
      <c r="N322" s="400"/>
      <c r="U322" s="401"/>
      <c r="V322" s="402"/>
      <c r="W322" s="402"/>
      <c r="X322" s="402"/>
      <c r="Y322" s="402"/>
      <c r="Z322" s="402"/>
      <c r="AA322" s="402"/>
      <c r="AB322" s="402"/>
      <c r="AC322" s="402"/>
      <c r="AD322" s="402"/>
      <c r="AE322" s="402"/>
      <c r="AF322" s="402"/>
      <c r="AG322" s="402"/>
      <c r="AH322" s="402"/>
      <c r="AI322" s="402"/>
      <c r="AJ322" s="402"/>
      <c r="AK322" s="402"/>
      <c r="AL322" s="403"/>
      <c r="AM322" s="668"/>
      <c r="AN322" s="668"/>
      <c r="AO322" s="668"/>
      <c r="AP322" s="668"/>
      <c r="AQ322" s="668"/>
      <c r="AR322" s="668"/>
      <c r="AS322" s="668"/>
      <c r="AT322" s="668"/>
      <c r="AU322" s="668"/>
      <c r="AV322" s="668"/>
      <c r="AW322" s="668"/>
      <c r="AX322" s="668"/>
      <c r="AY322" s="403"/>
      <c r="AZ322" s="404"/>
      <c r="BA322" s="363"/>
      <c r="BB322" s="363"/>
      <c r="BC322" s="363"/>
      <c r="BD322" s="363"/>
      <c r="BE322" s="363"/>
      <c r="BF322" s="363"/>
      <c r="BG322" s="363"/>
      <c r="BH322" s="363"/>
      <c r="BI322" s="363"/>
      <c r="BJ322" s="363"/>
    </row>
    <row r="323" spans="6:62" ht="93" customHeight="1" x14ac:dyDescent="0.3">
      <c r="F323" s="399"/>
      <c r="G323" s="400"/>
      <c r="H323" s="400"/>
      <c r="I323" s="400"/>
      <c r="J323" s="400"/>
      <c r="K323" s="400"/>
      <c r="L323" s="400"/>
      <c r="M323" s="400"/>
      <c r="N323" s="400"/>
      <c r="U323" s="401"/>
      <c r="V323" s="402"/>
      <c r="W323" s="402"/>
      <c r="X323" s="402"/>
      <c r="Y323" s="402"/>
      <c r="Z323" s="402"/>
      <c r="AA323" s="402"/>
      <c r="AB323" s="402"/>
      <c r="AC323" s="402"/>
      <c r="AD323" s="402"/>
      <c r="AE323" s="402"/>
      <c r="AF323" s="402"/>
      <c r="AG323" s="402"/>
      <c r="AH323" s="402"/>
      <c r="AI323" s="402"/>
      <c r="AJ323" s="402"/>
      <c r="AK323" s="402"/>
      <c r="AL323" s="403"/>
      <c r="AM323" s="668"/>
      <c r="AN323" s="668"/>
      <c r="AO323" s="668"/>
      <c r="AP323" s="668"/>
      <c r="AQ323" s="668"/>
      <c r="AR323" s="668"/>
      <c r="AS323" s="668"/>
      <c r="AT323" s="668"/>
      <c r="AU323" s="668"/>
      <c r="AV323" s="668"/>
      <c r="AW323" s="668"/>
      <c r="AX323" s="668"/>
      <c r="AY323" s="403"/>
      <c r="AZ323" s="404"/>
      <c r="BA323" s="363"/>
      <c r="BB323" s="363"/>
      <c r="BC323" s="363"/>
      <c r="BD323" s="363"/>
      <c r="BE323" s="363"/>
      <c r="BF323" s="363"/>
      <c r="BG323" s="363"/>
      <c r="BH323" s="363"/>
      <c r="BI323" s="363"/>
      <c r="BJ323" s="363"/>
    </row>
    <row r="324" spans="6:62" ht="93" customHeight="1" x14ac:dyDescent="0.3">
      <c r="F324" s="399"/>
      <c r="G324" s="400"/>
      <c r="H324" s="400"/>
      <c r="I324" s="400"/>
      <c r="J324" s="400"/>
      <c r="K324" s="400"/>
      <c r="L324" s="400"/>
      <c r="M324" s="400"/>
      <c r="N324" s="400"/>
      <c r="U324" s="401"/>
      <c r="V324" s="402"/>
      <c r="W324" s="402"/>
      <c r="X324" s="402"/>
      <c r="Y324" s="402"/>
      <c r="Z324" s="402"/>
      <c r="AA324" s="402"/>
      <c r="AB324" s="402"/>
      <c r="AC324" s="402"/>
      <c r="AD324" s="402"/>
      <c r="AE324" s="402"/>
      <c r="AF324" s="402"/>
      <c r="AG324" s="402"/>
      <c r="AH324" s="402"/>
      <c r="AI324" s="402"/>
      <c r="AJ324" s="402"/>
      <c r="AK324" s="402"/>
      <c r="AL324" s="403"/>
      <c r="AM324" s="668"/>
      <c r="AN324" s="668"/>
      <c r="AO324" s="668"/>
      <c r="AP324" s="668"/>
      <c r="AQ324" s="668"/>
      <c r="AR324" s="668"/>
      <c r="AS324" s="668"/>
      <c r="AT324" s="668"/>
      <c r="AU324" s="668"/>
      <c r="AV324" s="668"/>
      <c r="AW324" s="668"/>
      <c r="AX324" s="668"/>
      <c r="AY324" s="403"/>
      <c r="AZ324" s="404"/>
      <c r="BA324" s="363"/>
      <c r="BB324" s="363"/>
      <c r="BC324" s="363"/>
      <c r="BD324" s="363"/>
      <c r="BE324" s="363"/>
      <c r="BF324" s="363"/>
      <c r="BG324" s="363"/>
      <c r="BH324" s="363"/>
      <c r="BI324" s="363"/>
      <c r="BJ324" s="363"/>
    </row>
    <row r="325" spans="6:62" ht="93" customHeight="1" x14ac:dyDescent="0.3">
      <c r="F325" s="399"/>
      <c r="G325" s="400"/>
      <c r="H325" s="400"/>
      <c r="I325" s="400"/>
      <c r="J325" s="400"/>
      <c r="K325" s="400"/>
      <c r="L325" s="400"/>
      <c r="M325" s="400"/>
      <c r="N325" s="400"/>
      <c r="U325" s="401"/>
      <c r="V325" s="402"/>
      <c r="W325" s="402"/>
      <c r="X325" s="402"/>
      <c r="Y325" s="402"/>
      <c r="Z325" s="402"/>
      <c r="AA325" s="402"/>
      <c r="AB325" s="402"/>
      <c r="AC325" s="402"/>
      <c r="AD325" s="402"/>
      <c r="AE325" s="402"/>
      <c r="AF325" s="402"/>
      <c r="AG325" s="402"/>
      <c r="AH325" s="402"/>
      <c r="AI325" s="402"/>
      <c r="AJ325" s="402"/>
      <c r="AK325" s="402"/>
      <c r="AL325" s="403"/>
      <c r="AM325" s="668"/>
      <c r="AN325" s="668"/>
      <c r="AO325" s="668"/>
      <c r="AP325" s="668"/>
      <c r="AQ325" s="668"/>
      <c r="AR325" s="668"/>
      <c r="AS325" s="668"/>
      <c r="AT325" s="668"/>
      <c r="AU325" s="668"/>
      <c r="AV325" s="668"/>
      <c r="AW325" s="668"/>
      <c r="AX325" s="668"/>
      <c r="AY325" s="403"/>
      <c r="AZ325" s="404"/>
      <c r="BA325" s="363"/>
      <c r="BB325" s="363"/>
      <c r="BC325" s="363"/>
      <c r="BD325" s="363"/>
      <c r="BE325" s="363"/>
      <c r="BF325" s="363"/>
      <c r="BG325" s="363"/>
      <c r="BH325" s="363"/>
      <c r="BI325" s="363"/>
      <c r="BJ325" s="363"/>
    </row>
    <row r="326" spans="6:62" ht="93" customHeight="1" x14ac:dyDescent="0.3">
      <c r="F326" s="399"/>
      <c r="G326" s="400"/>
      <c r="H326" s="400"/>
      <c r="I326" s="400"/>
      <c r="J326" s="400"/>
      <c r="K326" s="400"/>
      <c r="L326" s="400"/>
      <c r="M326" s="400"/>
      <c r="N326" s="400"/>
      <c r="U326" s="401"/>
      <c r="V326" s="402"/>
      <c r="W326" s="402"/>
      <c r="X326" s="402"/>
      <c r="Y326" s="402"/>
      <c r="Z326" s="402"/>
      <c r="AA326" s="402"/>
      <c r="AB326" s="402"/>
      <c r="AC326" s="402"/>
      <c r="AD326" s="402"/>
      <c r="AE326" s="402"/>
      <c r="AF326" s="402"/>
      <c r="AG326" s="402"/>
      <c r="AH326" s="402"/>
      <c r="AI326" s="402"/>
      <c r="AJ326" s="402"/>
      <c r="AK326" s="402"/>
      <c r="AL326" s="403"/>
      <c r="AM326" s="668"/>
      <c r="AN326" s="668"/>
      <c r="AO326" s="668"/>
      <c r="AP326" s="668"/>
      <c r="AQ326" s="668"/>
      <c r="AR326" s="668"/>
      <c r="AS326" s="668"/>
      <c r="AT326" s="668"/>
      <c r="AU326" s="668"/>
      <c r="AV326" s="668"/>
      <c r="AW326" s="668"/>
      <c r="AX326" s="668"/>
      <c r="AY326" s="403"/>
      <c r="AZ326" s="404"/>
      <c r="BA326" s="363"/>
      <c r="BB326" s="363"/>
      <c r="BC326" s="363"/>
      <c r="BD326" s="363"/>
      <c r="BE326" s="363"/>
      <c r="BF326" s="363"/>
      <c r="BG326" s="363"/>
      <c r="BH326" s="363"/>
      <c r="BI326" s="363"/>
      <c r="BJ326" s="363"/>
    </row>
    <row r="327" spans="6:62" ht="93" customHeight="1" x14ac:dyDescent="0.3">
      <c r="F327" s="399"/>
      <c r="G327" s="400"/>
      <c r="H327" s="400"/>
      <c r="I327" s="400"/>
      <c r="J327" s="400"/>
      <c r="K327" s="400"/>
      <c r="L327" s="400"/>
      <c r="M327" s="400"/>
      <c r="N327" s="400"/>
      <c r="U327" s="401"/>
      <c r="V327" s="402"/>
      <c r="W327" s="402"/>
      <c r="X327" s="402"/>
      <c r="Y327" s="402"/>
      <c r="Z327" s="402"/>
      <c r="AA327" s="402"/>
      <c r="AB327" s="402"/>
      <c r="AC327" s="402"/>
      <c r="AD327" s="402"/>
      <c r="AE327" s="402"/>
      <c r="AF327" s="402"/>
      <c r="AG327" s="402"/>
      <c r="AH327" s="402"/>
      <c r="AI327" s="402"/>
      <c r="AJ327" s="402"/>
      <c r="AK327" s="402"/>
      <c r="AL327" s="403"/>
      <c r="AM327" s="668"/>
      <c r="AN327" s="668"/>
      <c r="AO327" s="668"/>
      <c r="AP327" s="668"/>
      <c r="AQ327" s="668"/>
      <c r="AR327" s="668"/>
      <c r="AS327" s="668"/>
      <c r="AT327" s="668"/>
      <c r="AU327" s="668"/>
      <c r="AV327" s="668"/>
      <c r="AW327" s="668"/>
      <c r="AX327" s="668"/>
      <c r="AY327" s="403"/>
      <c r="AZ327" s="404"/>
      <c r="BA327" s="363"/>
      <c r="BB327" s="363"/>
      <c r="BC327" s="363"/>
      <c r="BD327" s="363"/>
      <c r="BE327" s="363"/>
      <c r="BF327" s="363"/>
      <c r="BG327" s="363"/>
      <c r="BH327" s="363"/>
      <c r="BI327" s="363"/>
      <c r="BJ327" s="363"/>
    </row>
    <row r="328" spans="6:62" ht="93" customHeight="1" x14ac:dyDescent="0.3">
      <c r="F328" s="399"/>
      <c r="G328" s="400"/>
      <c r="H328" s="400"/>
      <c r="I328" s="400"/>
      <c r="J328" s="400"/>
      <c r="K328" s="400"/>
      <c r="L328" s="400"/>
      <c r="M328" s="400"/>
      <c r="N328" s="400"/>
      <c r="U328" s="401"/>
      <c r="V328" s="402"/>
      <c r="W328" s="402"/>
      <c r="X328" s="402"/>
      <c r="Y328" s="402"/>
      <c r="Z328" s="402"/>
      <c r="AA328" s="402"/>
      <c r="AB328" s="402"/>
      <c r="AC328" s="402"/>
      <c r="AD328" s="402"/>
      <c r="AE328" s="402"/>
      <c r="AF328" s="402"/>
      <c r="AG328" s="402"/>
      <c r="AH328" s="402"/>
      <c r="AI328" s="402"/>
      <c r="AJ328" s="402"/>
      <c r="AK328" s="402"/>
      <c r="AL328" s="403"/>
      <c r="AM328" s="668"/>
      <c r="AN328" s="668"/>
      <c r="AO328" s="668"/>
      <c r="AP328" s="668"/>
      <c r="AQ328" s="668"/>
      <c r="AR328" s="668"/>
      <c r="AS328" s="668"/>
      <c r="AT328" s="668"/>
      <c r="AU328" s="668"/>
      <c r="AV328" s="668"/>
      <c r="AW328" s="668"/>
      <c r="AX328" s="668"/>
      <c r="AY328" s="403"/>
      <c r="AZ328" s="404"/>
      <c r="BA328" s="363"/>
      <c r="BB328" s="363"/>
      <c r="BC328" s="363"/>
      <c r="BD328" s="363"/>
      <c r="BE328" s="363"/>
      <c r="BF328" s="363"/>
      <c r="BG328" s="363"/>
      <c r="BH328" s="363"/>
      <c r="BI328" s="363"/>
      <c r="BJ328" s="363"/>
    </row>
    <row r="329" spans="6:62" ht="93" customHeight="1" x14ac:dyDescent="0.3">
      <c r="F329" s="399"/>
      <c r="G329" s="400"/>
      <c r="H329" s="400"/>
      <c r="I329" s="400"/>
      <c r="J329" s="400"/>
      <c r="K329" s="400"/>
      <c r="L329" s="400"/>
      <c r="M329" s="400"/>
      <c r="N329" s="400"/>
      <c r="U329" s="401"/>
      <c r="V329" s="402"/>
      <c r="W329" s="402"/>
      <c r="X329" s="402"/>
      <c r="Y329" s="402"/>
      <c r="Z329" s="402"/>
      <c r="AA329" s="402"/>
      <c r="AB329" s="402"/>
      <c r="AC329" s="402"/>
      <c r="AD329" s="402"/>
      <c r="AE329" s="402"/>
      <c r="AF329" s="402"/>
      <c r="AG329" s="402"/>
      <c r="AH329" s="402"/>
      <c r="AI329" s="402"/>
      <c r="AJ329" s="402"/>
      <c r="AK329" s="402"/>
      <c r="AL329" s="403"/>
      <c r="AM329" s="668"/>
      <c r="AN329" s="668"/>
      <c r="AO329" s="668"/>
      <c r="AP329" s="668"/>
      <c r="AQ329" s="668"/>
      <c r="AR329" s="668"/>
      <c r="AS329" s="668"/>
      <c r="AT329" s="668"/>
      <c r="AU329" s="668"/>
      <c r="AV329" s="668"/>
      <c r="AW329" s="668"/>
      <c r="AX329" s="668"/>
      <c r="AY329" s="403"/>
      <c r="AZ329" s="404"/>
      <c r="BA329" s="363"/>
      <c r="BB329" s="363"/>
      <c r="BC329" s="363"/>
      <c r="BD329" s="363"/>
      <c r="BE329" s="363"/>
      <c r="BF329" s="363"/>
      <c r="BG329" s="363"/>
      <c r="BH329" s="363"/>
      <c r="BI329" s="363"/>
      <c r="BJ329" s="363"/>
    </row>
    <row r="330" spans="6:62" ht="93" customHeight="1" x14ac:dyDescent="0.3">
      <c r="F330" s="399"/>
      <c r="G330" s="400"/>
      <c r="H330" s="400"/>
      <c r="I330" s="400"/>
      <c r="J330" s="400"/>
      <c r="K330" s="400"/>
      <c r="L330" s="400"/>
      <c r="M330" s="400"/>
      <c r="N330" s="400"/>
      <c r="U330" s="401"/>
      <c r="V330" s="402"/>
      <c r="W330" s="402"/>
      <c r="X330" s="402"/>
      <c r="Y330" s="402"/>
      <c r="Z330" s="402"/>
      <c r="AA330" s="402"/>
      <c r="AB330" s="402"/>
      <c r="AC330" s="402"/>
      <c r="AD330" s="402"/>
      <c r="AE330" s="402"/>
      <c r="AF330" s="402"/>
      <c r="AG330" s="402"/>
      <c r="AH330" s="402"/>
      <c r="AI330" s="402"/>
      <c r="AJ330" s="402"/>
      <c r="AK330" s="402"/>
      <c r="AL330" s="403"/>
      <c r="AM330" s="668"/>
      <c r="AN330" s="668"/>
      <c r="AO330" s="668"/>
      <c r="AP330" s="668"/>
      <c r="AQ330" s="668"/>
      <c r="AR330" s="668"/>
      <c r="AS330" s="668"/>
      <c r="AT330" s="668"/>
      <c r="AU330" s="668"/>
      <c r="AV330" s="668"/>
      <c r="AW330" s="668"/>
      <c r="AX330" s="668"/>
      <c r="AY330" s="403"/>
      <c r="AZ330" s="404"/>
      <c r="BA330" s="363"/>
      <c r="BB330" s="363"/>
      <c r="BC330" s="363"/>
      <c r="BD330" s="363"/>
      <c r="BE330" s="363"/>
      <c r="BF330" s="363"/>
      <c r="BG330" s="363"/>
      <c r="BH330" s="363"/>
      <c r="BI330" s="363"/>
      <c r="BJ330" s="363"/>
    </row>
    <row r="331" spans="6:62" ht="93" customHeight="1" x14ac:dyDescent="0.3">
      <c r="F331" s="399"/>
      <c r="G331" s="400"/>
      <c r="H331" s="400"/>
      <c r="I331" s="400"/>
      <c r="J331" s="400"/>
      <c r="K331" s="400"/>
      <c r="L331" s="400"/>
      <c r="M331" s="400"/>
      <c r="N331" s="400"/>
      <c r="U331" s="401"/>
      <c r="V331" s="402"/>
      <c r="W331" s="402"/>
      <c r="X331" s="402"/>
      <c r="Y331" s="402"/>
      <c r="Z331" s="402"/>
      <c r="AA331" s="402"/>
      <c r="AB331" s="402"/>
      <c r="AC331" s="402"/>
      <c r="AD331" s="402"/>
      <c r="AE331" s="402"/>
      <c r="AF331" s="402"/>
      <c r="AG331" s="402"/>
      <c r="AH331" s="402"/>
      <c r="AI331" s="402"/>
      <c r="AJ331" s="402"/>
      <c r="AK331" s="402"/>
      <c r="AL331" s="403"/>
      <c r="AM331" s="668"/>
      <c r="AN331" s="668"/>
      <c r="AO331" s="668"/>
      <c r="AP331" s="668"/>
      <c r="AQ331" s="668"/>
      <c r="AR331" s="668"/>
      <c r="AS331" s="668"/>
      <c r="AT331" s="668"/>
      <c r="AU331" s="668"/>
      <c r="AV331" s="668"/>
      <c r="AW331" s="668"/>
      <c r="AX331" s="668"/>
      <c r="AY331" s="403"/>
      <c r="AZ331" s="404"/>
      <c r="BA331" s="363"/>
      <c r="BB331" s="363"/>
      <c r="BC331" s="363"/>
      <c r="BD331" s="363"/>
      <c r="BE331" s="363"/>
      <c r="BF331" s="363"/>
      <c r="BG331" s="363"/>
      <c r="BH331" s="363"/>
      <c r="BI331" s="363"/>
      <c r="BJ331" s="363"/>
    </row>
    <row r="332" spans="6:62" ht="93" customHeight="1" x14ac:dyDescent="0.3">
      <c r="F332" s="399"/>
      <c r="G332" s="400"/>
      <c r="H332" s="400"/>
      <c r="I332" s="400"/>
      <c r="J332" s="400"/>
      <c r="K332" s="400"/>
      <c r="L332" s="400"/>
      <c r="M332" s="400"/>
      <c r="N332" s="400"/>
      <c r="U332" s="401"/>
      <c r="V332" s="402"/>
      <c r="W332" s="402"/>
      <c r="X332" s="402"/>
      <c r="Y332" s="402"/>
      <c r="Z332" s="402"/>
      <c r="AA332" s="402"/>
      <c r="AB332" s="402"/>
      <c r="AC332" s="402"/>
      <c r="AD332" s="402"/>
      <c r="AE332" s="402"/>
      <c r="AF332" s="402"/>
      <c r="AG332" s="402"/>
      <c r="AH332" s="402"/>
      <c r="AI332" s="402"/>
      <c r="AJ332" s="402"/>
      <c r="AK332" s="402"/>
      <c r="AL332" s="403"/>
      <c r="AM332" s="668"/>
      <c r="AN332" s="668"/>
      <c r="AO332" s="668"/>
      <c r="AP332" s="668"/>
      <c r="AQ332" s="668"/>
      <c r="AR332" s="668"/>
      <c r="AS332" s="668"/>
      <c r="AT332" s="668"/>
      <c r="AU332" s="668"/>
      <c r="AV332" s="668"/>
      <c r="AW332" s="668"/>
      <c r="AX332" s="668"/>
      <c r="AY332" s="403"/>
      <c r="AZ332" s="404"/>
      <c r="BA332" s="363"/>
      <c r="BB332" s="363"/>
      <c r="BC332" s="363"/>
      <c r="BD332" s="363"/>
      <c r="BE332" s="363"/>
      <c r="BF332" s="363"/>
      <c r="BG332" s="363"/>
      <c r="BH332" s="363"/>
      <c r="BI332" s="363"/>
      <c r="BJ332" s="363"/>
    </row>
    <row r="333" spans="6:62" ht="93" customHeight="1" x14ac:dyDescent="0.3">
      <c r="F333" s="399"/>
      <c r="G333" s="400"/>
      <c r="H333" s="400"/>
      <c r="I333" s="400"/>
      <c r="J333" s="400"/>
      <c r="K333" s="400"/>
      <c r="L333" s="400"/>
      <c r="M333" s="400"/>
      <c r="N333" s="400"/>
      <c r="U333" s="401"/>
      <c r="V333" s="402"/>
      <c r="W333" s="402"/>
      <c r="X333" s="402"/>
      <c r="Y333" s="402"/>
      <c r="Z333" s="402"/>
      <c r="AA333" s="402"/>
      <c r="AB333" s="402"/>
      <c r="AC333" s="402"/>
      <c r="AD333" s="402"/>
      <c r="AE333" s="402"/>
      <c r="AF333" s="402"/>
      <c r="AG333" s="402"/>
      <c r="AH333" s="402"/>
      <c r="AI333" s="402"/>
      <c r="AJ333" s="402"/>
      <c r="AK333" s="402"/>
      <c r="AL333" s="403"/>
      <c r="AM333" s="668"/>
      <c r="AN333" s="668"/>
      <c r="AO333" s="668"/>
      <c r="AP333" s="668"/>
      <c r="AQ333" s="668"/>
      <c r="AR333" s="668"/>
      <c r="AS333" s="668"/>
      <c r="AT333" s="668"/>
      <c r="AU333" s="668"/>
      <c r="AV333" s="668"/>
      <c r="AW333" s="668"/>
      <c r="AX333" s="668"/>
      <c r="AY333" s="403"/>
      <c r="AZ333" s="404"/>
      <c r="BA333" s="363"/>
      <c r="BB333" s="363"/>
      <c r="BC333" s="363"/>
      <c r="BD333" s="363"/>
      <c r="BE333" s="363"/>
      <c r="BF333" s="363"/>
      <c r="BG333" s="363"/>
      <c r="BH333" s="363"/>
      <c r="BI333" s="363"/>
      <c r="BJ333" s="363"/>
    </row>
    <row r="334" spans="6:62" ht="93" customHeight="1" x14ac:dyDescent="0.3">
      <c r="F334" s="399"/>
      <c r="G334" s="400"/>
      <c r="H334" s="400"/>
      <c r="I334" s="400"/>
      <c r="J334" s="400"/>
      <c r="K334" s="400"/>
      <c r="L334" s="400"/>
      <c r="M334" s="400"/>
      <c r="N334" s="400"/>
      <c r="U334" s="401"/>
      <c r="V334" s="402"/>
      <c r="W334" s="402"/>
      <c r="X334" s="402"/>
      <c r="Y334" s="402"/>
      <c r="Z334" s="402"/>
      <c r="AA334" s="402"/>
      <c r="AB334" s="402"/>
      <c r="AC334" s="402"/>
      <c r="AD334" s="402"/>
      <c r="AE334" s="402"/>
      <c r="AF334" s="402"/>
      <c r="AG334" s="402"/>
      <c r="AH334" s="402"/>
      <c r="AI334" s="402"/>
      <c r="AJ334" s="402"/>
      <c r="AK334" s="402"/>
      <c r="AL334" s="403"/>
      <c r="AM334" s="668"/>
      <c r="AN334" s="668"/>
      <c r="AO334" s="668"/>
      <c r="AP334" s="668"/>
      <c r="AQ334" s="668"/>
      <c r="AR334" s="668"/>
      <c r="AS334" s="668"/>
      <c r="AT334" s="668"/>
      <c r="AU334" s="668"/>
      <c r="AV334" s="668"/>
      <c r="AW334" s="668"/>
      <c r="AX334" s="668"/>
      <c r="AY334" s="403"/>
      <c r="AZ334" s="404"/>
      <c r="BA334" s="363"/>
      <c r="BB334" s="363"/>
      <c r="BC334" s="363"/>
      <c r="BD334" s="363"/>
      <c r="BE334" s="363"/>
      <c r="BF334" s="363"/>
      <c r="BG334" s="363"/>
      <c r="BH334" s="363"/>
      <c r="BI334" s="363"/>
      <c r="BJ334" s="363"/>
    </row>
    <row r="335" spans="6:62" ht="93" customHeight="1" x14ac:dyDescent="0.3">
      <c r="F335" s="399"/>
      <c r="G335" s="400"/>
      <c r="H335" s="400"/>
      <c r="I335" s="400"/>
      <c r="J335" s="400"/>
      <c r="K335" s="400"/>
      <c r="L335" s="400"/>
      <c r="M335" s="400"/>
      <c r="N335" s="400"/>
      <c r="U335" s="401"/>
      <c r="V335" s="402"/>
      <c r="W335" s="402"/>
      <c r="X335" s="402"/>
      <c r="Y335" s="402"/>
      <c r="Z335" s="402"/>
      <c r="AA335" s="402"/>
      <c r="AB335" s="402"/>
      <c r="AC335" s="402"/>
      <c r="AD335" s="402"/>
      <c r="AE335" s="402"/>
      <c r="AF335" s="402"/>
      <c r="AG335" s="402"/>
      <c r="AH335" s="402"/>
      <c r="AI335" s="402"/>
      <c r="AJ335" s="402"/>
      <c r="AK335" s="402"/>
      <c r="AL335" s="403"/>
      <c r="AM335" s="668"/>
      <c r="AN335" s="668"/>
      <c r="AO335" s="668"/>
      <c r="AP335" s="668"/>
      <c r="AQ335" s="668"/>
      <c r="AR335" s="668"/>
      <c r="AS335" s="668"/>
      <c r="AT335" s="668"/>
      <c r="AU335" s="668"/>
      <c r="AV335" s="668"/>
      <c r="AW335" s="668"/>
      <c r="AX335" s="668"/>
      <c r="AY335" s="403"/>
      <c r="AZ335" s="404"/>
      <c r="BA335" s="363"/>
      <c r="BB335" s="363"/>
      <c r="BC335" s="363"/>
      <c r="BD335" s="363"/>
      <c r="BE335" s="363"/>
      <c r="BF335" s="363"/>
      <c r="BG335" s="363"/>
      <c r="BH335" s="363"/>
      <c r="BI335" s="363"/>
      <c r="BJ335" s="363"/>
    </row>
    <row r="336" spans="6:62" ht="93" customHeight="1" x14ac:dyDescent="0.3">
      <c r="F336" s="399"/>
      <c r="G336" s="400"/>
      <c r="H336" s="400"/>
      <c r="I336" s="400"/>
      <c r="J336" s="400"/>
      <c r="K336" s="400"/>
      <c r="L336" s="400"/>
      <c r="M336" s="400"/>
      <c r="N336" s="400"/>
      <c r="U336" s="401"/>
      <c r="V336" s="402"/>
      <c r="W336" s="402"/>
      <c r="X336" s="402"/>
      <c r="Y336" s="402"/>
      <c r="Z336" s="402"/>
      <c r="AA336" s="402"/>
      <c r="AB336" s="402"/>
      <c r="AC336" s="402"/>
      <c r="AD336" s="402"/>
      <c r="AE336" s="402"/>
      <c r="AF336" s="402"/>
      <c r="AG336" s="402"/>
      <c r="AH336" s="402"/>
      <c r="AI336" s="402"/>
      <c r="AJ336" s="402"/>
      <c r="AK336" s="402"/>
      <c r="AL336" s="403"/>
      <c r="AM336" s="668"/>
      <c r="AN336" s="668"/>
      <c r="AO336" s="668"/>
      <c r="AP336" s="668"/>
      <c r="AQ336" s="668"/>
      <c r="AR336" s="668"/>
      <c r="AS336" s="668"/>
      <c r="AT336" s="668"/>
      <c r="AU336" s="668"/>
      <c r="AV336" s="668"/>
      <c r="AW336" s="668"/>
      <c r="AX336" s="668"/>
      <c r="AY336" s="403"/>
      <c r="AZ336" s="404"/>
      <c r="BA336" s="363"/>
      <c r="BB336" s="363"/>
      <c r="BC336" s="363"/>
      <c r="BD336" s="363"/>
      <c r="BE336" s="363"/>
      <c r="BF336" s="363"/>
      <c r="BG336" s="363"/>
      <c r="BH336" s="363"/>
      <c r="BI336" s="363"/>
      <c r="BJ336" s="363"/>
    </row>
    <row r="337" spans="6:62" ht="93" customHeight="1" x14ac:dyDescent="0.3">
      <c r="F337" s="399"/>
      <c r="G337" s="400"/>
      <c r="H337" s="400"/>
      <c r="I337" s="400"/>
      <c r="J337" s="400"/>
      <c r="K337" s="400"/>
      <c r="L337" s="400"/>
      <c r="M337" s="400"/>
      <c r="N337" s="400"/>
      <c r="U337" s="401"/>
      <c r="V337" s="402"/>
      <c r="W337" s="402"/>
      <c r="X337" s="402"/>
      <c r="Y337" s="402"/>
      <c r="Z337" s="402"/>
      <c r="AA337" s="402"/>
      <c r="AB337" s="402"/>
      <c r="AC337" s="402"/>
      <c r="AD337" s="402"/>
      <c r="AE337" s="402"/>
      <c r="AF337" s="402"/>
      <c r="AG337" s="402"/>
      <c r="AH337" s="402"/>
      <c r="AI337" s="402"/>
      <c r="AJ337" s="402"/>
      <c r="AK337" s="402"/>
      <c r="AL337" s="403"/>
      <c r="AM337" s="668"/>
      <c r="AN337" s="668"/>
      <c r="AO337" s="668"/>
      <c r="AP337" s="668"/>
      <c r="AQ337" s="668"/>
      <c r="AR337" s="668"/>
      <c r="AS337" s="668"/>
      <c r="AT337" s="668"/>
      <c r="AU337" s="668"/>
      <c r="AV337" s="668"/>
      <c r="AW337" s="668"/>
      <c r="AX337" s="668"/>
      <c r="AY337" s="403"/>
      <c r="AZ337" s="404"/>
      <c r="BA337" s="363"/>
      <c r="BB337" s="363"/>
      <c r="BC337" s="363"/>
      <c r="BD337" s="363"/>
      <c r="BE337" s="363"/>
      <c r="BF337" s="363"/>
      <c r="BG337" s="363"/>
      <c r="BH337" s="363"/>
      <c r="BI337" s="363"/>
      <c r="BJ337" s="363"/>
    </row>
    <row r="338" spans="6:62" ht="93" customHeight="1" x14ac:dyDescent="0.3">
      <c r="F338" s="399"/>
      <c r="G338" s="400"/>
      <c r="H338" s="400"/>
      <c r="I338" s="400"/>
      <c r="J338" s="400"/>
      <c r="K338" s="400"/>
      <c r="L338" s="400"/>
      <c r="M338" s="400"/>
      <c r="N338" s="400"/>
      <c r="U338" s="401"/>
      <c r="V338" s="402"/>
      <c r="W338" s="402"/>
      <c r="X338" s="402"/>
      <c r="Y338" s="402"/>
      <c r="Z338" s="402"/>
      <c r="AA338" s="402"/>
      <c r="AB338" s="402"/>
      <c r="AC338" s="402"/>
      <c r="AD338" s="402"/>
      <c r="AE338" s="402"/>
      <c r="AF338" s="402"/>
      <c r="AG338" s="402"/>
      <c r="AH338" s="402"/>
      <c r="AI338" s="402"/>
      <c r="AJ338" s="402"/>
      <c r="AK338" s="402"/>
      <c r="AL338" s="403"/>
      <c r="AM338" s="668"/>
      <c r="AN338" s="668"/>
      <c r="AO338" s="668"/>
      <c r="AP338" s="668"/>
      <c r="AQ338" s="668"/>
      <c r="AR338" s="668"/>
      <c r="AS338" s="668"/>
      <c r="AT338" s="668"/>
      <c r="AU338" s="668"/>
      <c r="AV338" s="668"/>
      <c r="AW338" s="668"/>
      <c r="AX338" s="668"/>
      <c r="AY338" s="403"/>
      <c r="AZ338" s="404"/>
      <c r="BA338" s="363"/>
      <c r="BB338" s="363"/>
      <c r="BC338" s="363"/>
      <c r="BD338" s="363"/>
      <c r="BE338" s="363"/>
      <c r="BF338" s="363"/>
      <c r="BG338" s="363"/>
      <c r="BH338" s="363"/>
      <c r="BI338" s="363"/>
      <c r="BJ338" s="363"/>
    </row>
    <row r="339" spans="6:62" ht="93" customHeight="1" x14ac:dyDescent="0.3">
      <c r="F339" s="399"/>
      <c r="G339" s="400"/>
      <c r="H339" s="400"/>
      <c r="I339" s="400"/>
      <c r="J339" s="400"/>
      <c r="K339" s="400"/>
      <c r="L339" s="400"/>
      <c r="M339" s="400"/>
      <c r="N339" s="400"/>
      <c r="U339" s="401"/>
      <c r="V339" s="402"/>
      <c r="W339" s="402"/>
      <c r="X339" s="402"/>
      <c r="Y339" s="402"/>
      <c r="Z339" s="402"/>
      <c r="AA339" s="402"/>
      <c r="AB339" s="402"/>
      <c r="AC339" s="402"/>
      <c r="AD339" s="402"/>
      <c r="AE339" s="402"/>
      <c r="AF339" s="402"/>
      <c r="AG339" s="402"/>
      <c r="AH339" s="402"/>
      <c r="AI339" s="402"/>
      <c r="AJ339" s="402"/>
      <c r="AK339" s="402"/>
      <c r="AL339" s="403"/>
      <c r="AM339" s="668"/>
      <c r="AN339" s="668"/>
      <c r="AO339" s="668"/>
      <c r="AP339" s="668"/>
      <c r="AQ339" s="668"/>
      <c r="AR339" s="668"/>
      <c r="AS339" s="668"/>
      <c r="AT339" s="668"/>
      <c r="AU339" s="668"/>
      <c r="AV339" s="668"/>
      <c r="AW339" s="668"/>
      <c r="AX339" s="668"/>
      <c r="AY339" s="403"/>
      <c r="AZ339" s="404"/>
      <c r="BA339" s="363"/>
      <c r="BB339" s="363"/>
      <c r="BC339" s="363"/>
      <c r="BD339" s="363"/>
      <c r="BE339" s="363"/>
      <c r="BF339" s="363"/>
      <c r="BG339" s="363"/>
      <c r="BH339" s="363"/>
      <c r="BI339" s="363"/>
      <c r="BJ339" s="363"/>
    </row>
    <row r="340" spans="6:62" ht="93" customHeight="1" x14ac:dyDescent="0.3">
      <c r="F340" s="399"/>
      <c r="G340" s="400"/>
      <c r="H340" s="400"/>
      <c r="I340" s="400"/>
      <c r="J340" s="400"/>
      <c r="K340" s="400"/>
      <c r="L340" s="400"/>
      <c r="M340" s="400"/>
      <c r="N340" s="400"/>
      <c r="U340" s="401"/>
      <c r="V340" s="402"/>
      <c r="W340" s="402"/>
      <c r="X340" s="402"/>
      <c r="Y340" s="402"/>
      <c r="Z340" s="402"/>
      <c r="AA340" s="402"/>
      <c r="AB340" s="402"/>
      <c r="AC340" s="402"/>
      <c r="AD340" s="402"/>
      <c r="AE340" s="402"/>
      <c r="AF340" s="402"/>
      <c r="AG340" s="402"/>
      <c r="AH340" s="402"/>
      <c r="AI340" s="402"/>
      <c r="AJ340" s="402"/>
      <c r="AK340" s="402"/>
      <c r="AL340" s="403"/>
      <c r="AM340" s="668"/>
      <c r="AN340" s="668"/>
      <c r="AO340" s="668"/>
      <c r="AP340" s="668"/>
      <c r="AQ340" s="668"/>
      <c r="AR340" s="668"/>
      <c r="AS340" s="668"/>
      <c r="AT340" s="668"/>
      <c r="AU340" s="668"/>
      <c r="AV340" s="668"/>
      <c r="AW340" s="668"/>
      <c r="AX340" s="668"/>
      <c r="AY340" s="403"/>
      <c r="AZ340" s="404"/>
      <c r="BA340" s="363"/>
      <c r="BB340" s="363"/>
      <c r="BC340" s="363"/>
      <c r="BD340" s="363"/>
      <c r="BE340" s="363"/>
      <c r="BF340" s="363"/>
      <c r="BG340" s="363"/>
      <c r="BH340" s="363"/>
      <c r="BI340" s="363"/>
      <c r="BJ340" s="363"/>
    </row>
    <row r="341" spans="6:62" ht="93" customHeight="1" x14ac:dyDescent="0.3">
      <c r="F341" s="399"/>
      <c r="G341" s="400"/>
      <c r="H341" s="400"/>
      <c r="I341" s="400"/>
      <c r="J341" s="400"/>
      <c r="K341" s="400"/>
      <c r="L341" s="400"/>
      <c r="M341" s="400"/>
      <c r="N341" s="400"/>
      <c r="U341" s="401"/>
      <c r="V341" s="402"/>
      <c r="W341" s="402"/>
      <c r="X341" s="402"/>
      <c r="Y341" s="402"/>
      <c r="Z341" s="402"/>
      <c r="AA341" s="402"/>
      <c r="AB341" s="402"/>
      <c r="AC341" s="402"/>
      <c r="AD341" s="402"/>
      <c r="AE341" s="402"/>
      <c r="AF341" s="402"/>
      <c r="AG341" s="402"/>
      <c r="AH341" s="402"/>
      <c r="AI341" s="402"/>
      <c r="AJ341" s="402"/>
      <c r="AK341" s="402"/>
      <c r="AL341" s="403"/>
      <c r="AM341" s="668"/>
      <c r="AN341" s="668"/>
      <c r="AO341" s="668"/>
      <c r="AP341" s="668"/>
      <c r="AQ341" s="668"/>
      <c r="AR341" s="668"/>
      <c r="AS341" s="668"/>
      <c r="AT341" s="668"/>
      <c r="AU341" s="668"/>
      <c r="AV341" s="668"/>
      <c r="AW341" s="668"/>
      <c r="AX341" s="668"/>
      <c r="AY341" s="403"/>
      <c r="AZ341" s="404"/>
      <c r="BA341" s="363"/>
      <c r="BB341" s="363"/>
      <c r="BC341" s="363"/>
      <c r="BD341" s="363"/>
      <c r="BE341" s="363"/>
      <c r="BF341" s="363"/>
      <c r="BG341" s="363"/>
      <c r="BH341" s="363"/>
      <c r="BI341" s="363"/>
      <c r="BJ341" s="363"/>
    </row>
    <row r="342" spans="6:62" ht="93" customHeight="1" x14ac:dyDescent="0.3">
      <c r="F342" s="399"/>
      <c r="G342" s="400"/>
      <c r="H342" s="400"/>
      <c r="I342" s="400"/>
      <c r="J342" s="400"/>
      <c r="K342" s="400"/>
      <c r="L342" s="400"/>
      <c r="M342" s="400"/>
      <c r="N342" s="400"/>
      <c r="U342" s="401"/>
      <c r="V342" s="402"/>
      <c r="W342" s="402"/>
      <c r="X342" s="402"/>
      <c r="Y342" s="402"/>
      <c r="Z342" s="402"/>
      <c r="AA342" s="402"/>
      <c r="AB342" s="402"/>
      <c r="AC342" s="402"/>
      <c r="AD342" s="402"/>
      <c r="AE342" s="402"/>
      <c r="AF342" s="402"/>
      <c r="AG342" s="402"/>
      <c r="AH342" s="402"/>
      <c r="AI342" s="402"/>
      <c r="AJ342" s="402"/>
      <c r="AK342" s="402"/>
      <c r="AL342" s="403"/>
      <c r="AM342" s="668"/>
      <c r="AN342" s="668"/>
      <c r="AO342" s="668"/>
      <c r="AP342" s="668"/>
      <c r="AQ342" s="668"/>
      <c r="AR342" s="668"/>
      <c r="AS342" s="668"/>
      <c r="AT342" s="668"/>
      <c r="AU342" s="668"/>
      <c r="AV342" s="668"/>
      <c r="AW342" s="668"/>
      <c r="AX342" s="668"/>
      <c r="AY342" s="403"/>
      <c r="AZ342" s="404"/>
      <c r="BA342" s="363"/>
      <c r="BB342" s="363"/>
      <c r="BC342" s="363"/>
      <c r="BD342" s="363"/>
      <c r="BE342" s="363"/>
      <c r="BF342" s="363"/>
      <c r="BG342" s="363"/>
      <c r="BH342" s="363"/>
      <c r="BI342" s="363"/>
      <c r="BJ342" s="363"/>
    </row>
    <row r="343" spans="6:62" ht="93" customHeight="1" x14ac:dyDescent="0.3">
      <c r="F343" s="399"/>
      <c r="G343" s="400"/>
      <c r="H343" s="400"/>
      <c r="I343" s="400"/>
      <c r="J343" s="400"/>
      <c r="K343" s="400"/>
      <c r="L343" s="400"/>
      <c r="M343" s="400"/>
      <c r="N343" s="400"/>
      <c r="U343" s="401"/>
      <c r="V343" s="402"/>
      <c r="W343" s="402"/>
      <c r="X343" s="402"/>
      <c r="Y343" s="402"/>
      <c r="Z343" s="402"/>
      <c r="AA343" s="402"/>
      <c r="AB343" s="402"/>
      <c r="AC343" s="402"/>
      <c r="AD343" s="402"/>
      <c r="AE343" s="402"/>
      <c r="AF343" s="402"/>
      <c r="AG343" s="402"/>
      <c r="AH343" s="402"/>
      <c r="AI343" s="402"/>
      <c r="AJ343" s="402"/>
      <c r="AK343" s="402"/>
      <c r="AL343" s="403"/>
      <c r="AM343" s="668"/>
      <c r="AN343" s="668"/>
      <c r="AO343" s="668"/>
      <c r="AP343" s="668"/>
      <c r="AQ343" s="668"/>
      <c r="AR343" s="668"/>
      <c r="AS343" s="668"/>
      <c r="AT343" s="668"/>
      <c r="AU343" s="668"/>
      <c r="AV343" s="668"/>
      <c r="AW343" s="668"/>
      <c r="AX343" s="668"/>
      <c r="AY343" s="403"/>
      <c r="AZ343" s="404"/>
      <c r="BA343" s="363"/>
      <c r="BB343" s="363"/>
      <c r="BC343" s="363"/>
      <c r="BD343" s="363"/>
      <c r="BE343" s="363"/>
      <c r="BF343" s="363"/>
      <c r="BG343" s="363"/>
      <c r="BH343" s="363"/>
      <c r="BI343" s="363"/>
      <c r="BJ343" s="363"/>
    </row>
    <row r="344" spans="6:62" ht="93" customHeight="1" x14ac:dyDescent="0.3">
      <c r="F344" s="399"/>
      <c r="G344" s="400"/>
      <c r="H344" s="400"/>
      <c r="I344" s="400"/>
      <c r="J344" s="400"/>
      <c r="K344" s="400"/>
      <c r="L344" s="400"/>
      <c r="M344" s="400"/>
      <c r="N344" s="400"/>
      <c r="U344" s="401"/>
      <c r="V344" s="402"/>
      <c r="W344" s="402"/>
      <c r="X344" s="402"/>
      <c r="Y344" s="402"/>
      <c r="Z344" s="402"/>
      <c r="AA344" s="402"/>
      <c r="AB344" s="402"/>
      <c r="AC344" s="402"/>
      <c r="AD344" s="402"/>
      <c r="AE344" s="402"/>
      <c r="AF344" s="402"/>
      <c r="AG344" s="402"/>
      <c r="AH344" s="402"/>
      <c r="AI344" s="402"/>
      <c r="AJ344" s="402"/>
      <c r="AK344" s="402"/>
      <c r="AL344" s="403"/>
      <c r="AM344" s="668"/>
      <c r="AN344" s="668"/>
      <c r="AO344" s="668"/>
      <c r="AP344" s="668"/>
      <c r="AQ344" s="668"/>
      <c r="AR344" s="668"/>
      <c r="AS344" s="668"/>
      <c r="AT344" s="668"/>
      <c r="AU344" s="668"/>
      <c r="AV344" s="668"/>
      <c r="AW344" s="668"/>
      <c r="AX344" s="668"/>
      <c r="AY344" s="403"/>
      <c r="AZ344" s="404"/>
      <c r="BA344" s="363"/>
      <c r="BB344" s="363"/>
      <c r="BC344" s="363"/>
      <c r="BD344" s="363"/>
      <c r="BE344" s="363"/>
      <c r="BF344" s="363"/>
      <c r="BG344" s="363"/>
      <c r="BH344" s="363"/>
      <c r="BI344" s="363"/>
      <c r="BJ344" s="363"/>
    </row>
    <row r="345" spans="6:62" ht="93" customHeight="1" x14ac:dyDescent="0.3">
      <c r="F345" s="399"/>
      <c r="G345" s="400"/>
      <c r="H345" s="400"/>
      <c r="I345" s="400"/>
      <c r="J345" s="400"/>
      <c r="K345" s="400"/>
      <c r="L345" s="400"/>
      <c r="M345" s="400"/>
      <c r="N345" s="400"/>
      <c r="U345" s="401"/>
      <c r="V345" s="402"/>
      <c r="W345" s="402"/>
      <c r="X345" s="402"/>
      <c r="Y345" s="402"/>
      <c r="Z345" s="402"/>
      <c r="AA345" s="402"/>
      <c r="AB345" s="402"/>
      <c r="AC345" s="402"/>
      <c r="AD345" s="402"/>
      <c r="AE345" s="402"/>
      <c r="AF345" s="402"/>
      <c r="AG345" s="402"/>
      <c r="AH345" s="402"/>
      <c r="AI345" s="402"/>
      <c r="AJ345" s="402"/>
      <c r="AK345" s="402"/>
      <c r="AL345" s="403"/>
      <c r="AM345" s="668"/>
      <c r="AN345" s="668"/>
      <c r="AO345" s="668"/>
      <c r="AP345" s="668"/>
      <c r="AQ345" s="668"/>
      <c r="AR345" s="668"/>
      <c r="AS345" s="668"/>
      <c r="AT345" s="668"/>
      <c r="AU345" s="668"/>
      <c r="AV345" s="668"/>
      <c r="AW345" s="668"/>
      <c r="AX345" s="668"/>
      <c r="AY345" s="403"/>
      <c r="AZ345" s="404"/>
      <c r="BA345" s="363"/>
      <c r="BB345" s="363"/>
      <c r="BC345" s="363"/>
      <c r="BD345" s="363"/>
      <c r="BE345" s="363"/>
      <c r="BF345" s="363"/>
      <c r="BG345" s="363"/>
      <c r="BH345" s="363"/>
      <c r="BI345" s="363"/>
      <c r="BJ345" s="363"/>
    </row>
    <row r="346" spans="6:62" ht="93" customHeight="1" x14ac:dyDescent="0.3">
      <c r="F346" s="399"/>
      <c r="G346" s="400"/>
      <c r="H346" s="400"/>
      <c r="I346" s="400"/>
      <c r="J346" s="400"/>
      <c r="K346" s="400"/>
      <c r="L346" s="400"/>
      <c r="M346" s="400"/>
      <c r="N346" s="400"/>
      <c r="U346" s="401"/>
      <c r="V346" s="402"/>
      <c r="W346" s="402"/>
      <c r="X346" s="402"/>
      <c r="Y346" s="402"/>
      <c r="Z346" s="402"/>
      <c r="AA346" s="402"/>
      <c r="AB346" s="402"/>
      <c r="AC346" s="402"/>
      <c r="AD346" s="402"/>
      <c r="AE346" s="402"/>
      <c r="AF346" s="402"/>
      <c r="AG346" s="402"/>
      <c r="AH346" s="402"/>
      <c r="AI346" s="402"/>
      <c r="AJ346" s="402"/>
      <c r="AK346" s="402"/>
      <c r="AL346" s="403"/>
      <c r="AM346" s="668"/>
      <c r="AN346" s="668"/>
      <c r="AO346" s="668"/>
      <c r="AP346" s="668"/>
      <c r="AQ346" s="668"/>
      <c r="AR346" s="668"/>
      <c r="AS346" s="668"/>
      <c r="AT346" s="668"/>
      <c r="AU346" s="668"/>
      <c r="AV346" s="668"/>
      <c r="AW346" s="668"/>
      <c r="AX346" s="668"/>
      <c r="AY346" s="403"/>
      <c r="AZ346" s="404"/>
      <c r="BA346" s="363"/>
      <c r="BB346" s="363"/>
      <c r="BC346" s="363"/>
      <c r="BD346" s="363"/>
      <c r="BE346" s="363"/>
      <c r="BF346" s="363"/>
      <c r="BG346" s="363"/>
      <c r="BH346" s="363"/>
      <c r="BI346" s="363"/>
      <c r="BJ346" s="363"/>
    </row>
    <row r="347" spans="6:62" ht="93" customHeight="1" x14ac:dyDescent="0.3">
      <c r="F347" s="399"/>
      <c r="G347" s="400"/>
      <c r="H347" s="400"/>
      <c r="I347" s="400"/>
      <c r="J347" s="400"/>
      <c r="K347" s="400"/>
      <c r="L347" s="400"/>
      <c r="M347" s="400"/>
      <c r="N347" s="400"/>
      <c r="U347" s="401"/>
      <c r="V347" s="402"/>
      <c r="W347" s="402"/>
      <c r="X347" s="402"/>
      <c r="Y347" s="402"/>
      <c r="Z347" s="402"/>
      <c r="AA347" s="402"/>
      <c r="AB347" s="402"/>
      <c r="AC347" s="402"/>
      <c r="AD347" s="402"/>
      <c r="AE347" s="402"/>
      <c r="AF347" s="402"/>
      <c r="AG347" s="402"/>
      <c r="AH347" s="402"/>
      <c r="AI347" s="402"/>
      <c r="AJ347" s="402"/>
      <c r="AK347" s="402"/>
      <c r="AL347" s="403"/>
      <c r="AM347" s="668"/>
      <c r="AN347" s="668"/>
      <c r="AO347" s="668"/>
      <c r="AP347" s="668"/>
      <c r="AQ347" s="668"/>
      <c r="AR347" s="668"/>
      <c r="AS347" s="668"/>
      <c r="AT347" s="668"/>
      <c r="AU347" s="668"/>
      <c r="AV347" s="668"/>
      <c r="AW347" s="668"/>
      <c r="AX347" s="668"/>
      <c r="AY347" s="403"/>
      <c r="AZ347" s="404"/>
      <c r="BA347" s="363"/>
      <c r="BB347" s="363"/>
      <c r="BC347" s="363"/>
      <c r="BD347" s="363"/>
      <c r="BE347" s="363"/>
      <c r="BF347" s="363"/>
      <c r="BG347" s="363"/>
      <c r="BH347" s="363"/>
      <c r="BI347" s="363"/>
      <c r="BJ347" s="363"/>
    </row>
    <row r="348" spans="6:62" ht="93" customHeight="1" x14ac:dyDescent="0.3">
      <c r="F348" s="399"/>
      <c r="G348" s="400"/>
      <c r="H348" s="400"/>
      <c r="I348" s="400"/>
      <c r="J348" s="400"/>
      <c r="K348" s="400"/>
      <c r="L348" s="400"/>
      <c r="M348" s="400"/>
      <c r="N348" s="400"/>
      <c r="U348" s="401"/>
      <c r="V348" s="402"/>
      <c r="W348" s="402"/>
      <c r="X348" s="402"/>
      <c r="Y348" s="402"/>
      <c r="Z348" s="402"/>
      <c r="AA348" s="402"/>
      <c r="AB348" s="402"/>
      <c r="AC348" s="402"/>
      <c r="AD348" s="402"/>
      <c r="AE348" s="402"/>
      <c r="AF348" s="402"/>
      <c r="AG348" s="402"/>
      <c r="AH348" s="402"/>
      <c r="AI348" s="402"/>
      <c r="AJ348" s="402"/>
      <c r="AK348" s="402"/>
      <c r="AL348" s="403"/>
      <c r="AM348" s="668"/>
      <c r="AN348" s="668"/>
      <c r="AO348" s="668"/>
      <c r="AP348" s="668"/>
      <c r="AQ348" s="668"/>
      <c r="AR348" s="668"/>
      <c r="AS348" s="668"/>
      <c r="AT348" s="668"/>
      <c r="AU348" s="668"/>
      <c r="AV348" s="668"/>
      <c r="AW348" s="668"/>
      <c r="AX348" s="668"/>
      <c r="AY348" s="403"/>
      <c r="AZ348" s="404"/>
      <c r="BA348" s="363"/>
      <c r="BB348" s="363"/>
      <c r="BC348" s="363"/>
      <c r="BD348" s="363"/>
      <c r="BE348" s="363"/>
      <c r="BF348" s="363"/>
      <c r="BG348" s="363"/>
      <c r="BH348" s="363"/>
      <c r="BI348" s="363"/>
      <c r="BJ348" s="363"/>
    </row>
    <row r="349" spans="6:62" ht="93" customHeight="1" x14ac:dyDescent="0.3">
      <c r="F349" s="399"/>
      <c r="G349" s="400"/>
      <c r="H349" s="400"/>
      <c r="I349" s="400"/>
      <c r="J349" s="400"/>
      <c r="K349" s="400"/>
      <c r="L349" s="400"/>
      <c r="M349" s="400"/>
      <c r="N349" s="400"/>
      <c r="U349" s="401"/>
      <c r="V349" s="402"/>
      <c r="W349" s="402"/>
      <c r="X349" s="402"/>
      <c r="Y349" s="402"/>
      <c r="Z349" s="402"/>
      <c r="AA349" s="402"/>
      <c r="AB349" s="402"/>
      <c r="AC349" s="402"/>
      <c r="AD349" s="402"/>
      <c r="AE349" s="402"/>
      <c r="AF349" s="402"/>
      <c r="AG349" s="402"/>
      <c r="AH349" s="402"/>
      <c r="AI349" s="402"/>
      <c r="AJ349" s="402"/>
      <c r="AK349" s="402"/>
      <c r="AL349" s="403"/>
      <c r="AM349" s="668"/>
      <c r="AN349" s="668"/>
      <c r="AO349" s="668"/>
      <c r="AP349" s="668"/>
      <c r="AQ349" s="668"/>
      <c r="AR349" s="668"/>
      <c r="AS349" s="668"/>
      <c r="AT349" s="668"/>
      <c r="AU349" s="668"/>
      <c r="AV349" s="668"/>
      <c r="AW349" s="668"/>
      <c r="AX349" s="668"/>
      <c r="AY349" s="403"/>
      <c r="AZ349" s="404"/>
      <c r="BA349" s="363"/>
      <c r="BB349" s="363"/>
      <c r="BC349" s="363"/>
      <c r="BD349" s="363"/>
      <c r="BE349" s="363"/>
      <c r="BF349" s="363"/>
      <c r="BG349" s="363"/>
      <c r="BH349" s="363"/>
      <c r="BI349" s="363"/>
      <c r="BJ349" s="363"/>
    </row>
    <row r="350" spans="6:62" ht="93" customHeight="1" x14ac:dyDescent="0.3">
      <c r="F350" s="399"/>
      <c r="G350" s="400"/>
      <c r="H350" s="400"/>
      <c r="I350" s="400"/>
      <c r="J350" s="400"/>
      <c r="K350" s="400"/>
      <c r="L350" s="400"/>
      <c r="M350" s="400"/>
      <c r="N350" s="400"/>
      <c r="U350" s="401"/>
      <c r="V350" s="402"/>
      <c r="W350" s="402"/>
      <c r="X350" s="402"/>
      <c r="Y350" s="402"/>
      <c r="Z350" s="402"/>
      <c r="AA350" s="402"/>
      <c r="AB350" s="402"/>
      <c r="AC350" s="402"/>
      <c r="AD350" s="402"/>
      <c r="AE350" s="402"/>
      <c r="AF350" s="402"/>
      <c r="AG350" s="402"/>
      <c r="AH350" s="402"/>
      <c r="AI350" s="402"/>
      <c r="AJ350" s="402"/>
      <c r="AK350" s="402"/>
      <c r="AL350" s="403"/>
      <c r="AM350" s="668"/>
      <c r="AN350" s="668"/>
      <c r="AO350" s="668"/>
      <c r="AP350" s="668"/>
      <c r="AQ350" s="668"/>
      <c r="AR350" s="668"/>
      <c r="AS350" s="668"/>
      <c r="AT350" s="668"/>
      <c r="AU350" s="668"/>
      <c r="AV350" s="668"/>
      <c r="AW350" s="668"/>
      <c r="AX350" s="668"/>
      <c r="AY350" s="403"/>
      <c r="AZ350" s="404"/>
      <c r="BA350" s="363"/>
      <c r="BB350" s="363"/>
      <c r="BC350" s="363"/>
      <c r="BD350" s="363"/>
      <c r="BE350" s="363"/>
      <c r="BF350" s="363"/>
      <c r="BG350" s="363"/>
      <c r="BH350" s="363"/>
      <c r="BI350" s="363"/>
      <c r="BJ350" s="363"/>
    </row>
    <row r="351" spans="6:62" ht="93" customHeight="1" x14ac:dyDescent="0.3">
      <c r="F351" s="399"/>
      <c r="G351" s="400"/>
      <c r="H351" s="400"/>
      <c r="I351" s="400"/>
      <c r="J351" s="400"/>
      <c r="K351" s="400"/>
      <c r="L351" s="400"/>
      <c r="M351" s="400"/>
      <c r="N351" s="400"/>
      <c r="U351" s="401"/>
      <c r="V351" s="402"/>
      <c r="W351" s="402"/>
      <c r="X351" s="402"/>
      <c r="Y351" s="402"/>
      <c r="Z351" s="402"/>
      <c r="AA351" s="402"/>
      <c r="AB351" s="402"/>
      <c r="AC351" s="402"/>
      <c r="AD351" s="402"/>
      <c r="AE351" s="402"/>
      <c r="AF351" s="402"/>
      <c r="AG351" s="402"/>
      <c r="AH351" s="402"/>
      <c r="AI351" s="402"/>
      <c r="AJ351" s="402"/>
      <c r="AK351" s="402"/>
      <c r="AL351" s="403"/>
      <c r="AM351" s="668"/>
      <c r="AN351" s="668"/>
      <c r="AO351" s="668"/>
      <c r="AP351" s="668"/>
      <c r="AQ351" s="668"/>
      <c r="AR351" s="668"/>
      <c r="AS351" s="668"/>
      <c r="AT351" s="668"/>
      <c r="AU351" s="668"/>
      <c r="AV351" s="668"/>
      <c r="AW351" s="668"/>
      <c r="AX351" s="668"/>
      <c r="AY351" s="403"/>
      <c r="AZ351" s="404"/>
      <c r="BA351" s="363"/>
      <c r="BB351" s="363"/>
      <c r="BC351" s="363"/>
      <c r="BD351" s="363"/>
      <c r="BE351" s="363"/>
      <c r="BF351" s="363"/>
      <c r="BG351" s="363"/>
      <c r="BH351" s="363"/>
      <c r="BI351" s="363"/>
      <c r="BJ351" s="363"/>
    </row>
    <row r="352" spans="6:62" ht="93" customHeight="1" x14ac:dyDescent="0.3">
      <c r="F352" s="399"/>
      <c r="G352" s="400"/>
      <c r="H352" s="400"/>
      <c r="I352" s="400"/>
      <c r="J352" s="400"/>
      <c r="K352" s="400"/>
      <c r="L352" s="400"/>
      <c r="M352" s="400"/>
      <c r="N352" s="400"/>
      <c r="U352" s="401"/>
      <c r="V352" s="402"/>
      <c r="W352" s="402"/>
      <c r="X352" s="402"/>
      <c r="Y352" s="402"/>
      <c r="Z352" s="402"/>
      <c r="AA352" s="402"/>
      <c r="AB352" s="402"/>
      <c r="AC352" s="402"/>
      <c r="AD352" s="402"/>
      <c r="AE352" s="402"/>
      <c r="AF352" s="402"/>
      <c r="AG352" s="402"/>
      <c r="AH352" s="402"/>
      <c r="AI352" s="402"/>
      <c r="AJ352" s="402"/>
      <c r="AK352" s="402"/>
      <c r="AL352" s="403"/>
      <c r="AM352" s="668"/>
      <c r="AN352" s="668"/>
      <c r="AO352" s="668"/>
      <c r="AP352" s="668"/>
      <c r="AQ352" s="668"/>
      <c r="AR352" s="668"/>
      <c r="AS352" s="668"/>
      <c r="AT352" s="668"/>
      <c r="AU352" s="668"/>
      <c r="AV352" s="668"/>
      <c r="AW352" s="668"/>
      <c r="AX352" s="668"/>
      <c r="AY352" s="403"/>
      <c r="AZ352" s="404"/>
      <c r="BA352" s="363"/>
      <c r="BB352" s="363"/>
      <c r="BC352" s="363"/>
      <c r="BD352" s="363"/>
      <c r="BE352" s="363"/>
      <c r="BF352" s="363"/>
      <c r="BG352" s="363"/>
      <c r="BH352" s="363"/>
      <c r="BI352" s="363"/>
      <c r="BJ352" s="363"/>
    </row>
    <row r="353" spans="6:62" ht="93" customHeight="1" x14ac:dyDescent="0.3">
      <c r="F353" s="399"/>
      <c r="G353" s="400"/>
      <c r="H353" s="400"/>
      <c r="I353" s="400"/>
      <c r="J353" s="400"/>
      <c r="K353" s="400"/>
      <c r="L353" s="400"/>
      <c r="M353" s="400"/>
      <c r="N353" s="400"/>
      <c r="U353" s="401"/>
      <c r="V353" s="402"/>
      <c r="W353" s="402"/>
      <c r="X353" s="402"/>
      <c r="Y353" s="402"/>
      <c r="Z353" s="402"/>
      <c r="AA353" s="402"/>
      <c r="AB353" s="402"/>
      <c r="AC353" s="402"/>
      <c r="AD353" s="402"/>
      <c r="AE353" s="402"/>
      <c r="AF353" s="402"/>
      <c r="AG353" s="402"/>
      <c r="AH353" s="402"/>
      <c r="AI353" s="402"/>
      <c r="AJ353" s="402"/>
      <c r="AK353" s="402"/>
      <c r="AL353" s="403"/>
      <c r="AM353" s="668"/>
      <c r="AN353" s="668"/>
      <c r="AO353" s="668"/>
      <c r="AP353" s="668"/>
      <c r="AQ353" s="668"/>
      <c r="AR353" s="668"/>
      <c r="AS353" s="668"/>
      <c r="AT353" s="668"/>
      <c r="AU353" s="668"/>
      <c r="AV353" s="668"/>
      <c r="AW353" s="668"/>
      <c r="AX353" s="668"/>
      <c r="AY353" s="403"/>
      <c r="AZ353" s="404"/>
      <c r="BA353" s="363"/>
      <c r="BB353" s="363"/>
      <c r="BC353" s="363"/>
      <c r="BD353" s="363"/>
      <c r="BE353" s="363"/>
      <c r="BF353" s="363"/>
      <c r="BG353" s="363"/>
      <c r="BH353" s="363"/>
      <c r="BI353" s="363"/>
      <c r="BJ353" s="363"/>
    </row>
    <row r="354" spans="6:62" ht="93" customHeight="1" x14ac:dyDescent="0.3">
      <c r="F354" s="399"/>
      <c r="G354" s="400"/>
      <c r="H354" s="400"/>
      <c r="I354" s="400"/>
      <c r="J354" s="400"/>
      <c r="K354" s="400"/>
      <c r="L354" s="400"/>
      <c r="M354" s="400"/>
      <c r="N354" s="400"/>
      <c r="U354" s="401"/>
      <c r="V354" s="402"/>
      <c r="W354" s="402"/>
      <c r="X354" s="402"/>
      <c r="Y354" s="402"/>
      <c r="Z354" s="402"/>
      <c r="AA354" s="402"/>
      <c r="AB354" s="402"/>
      <c r="AC354" s="402"/>
      <c r="AD354" s="402"/>
      <c r="AE354" s="402"/>
      <c r="AF354" s="402"/>
      <c r="AG354" s="402"/>
      <c r="AH354" s="402"/>
      <c r="AI354" s="402"/>
      <c r="AJ354" s="402"/>
      <c r="AK354" s="402"/>
      <c r="AL354" s="403"/>
      <c r="AM354" s="668"/>
      <c r="AN354" s="668"/>
      <c r="AO354" s="668"/>
      <c r="AP354" s="668"/>
      <c r="AQ354" s="668"/>
      <c r="AR354" s="668"/>
      <c r="AS354" s="668"/>
      <c r="AT354" s="668"/>
      <c r="AU354" s="668"/>
      <c r="AV354" s="668"/>
      <c r="AW354" s="668"/>
      <c r="AX354" s="668"/>
      <c r="AY354" s="403"/>
      <c r="AZ354" s="404"/>
      <c r="BA354" s="363"/>
      <c r="BB354" s="363"/>
      <c r="BC354" s="363"/>
      <c r="BD354" s="363"/>
      <c r="BE354" s="363"/>
      <c r="BF354" s="363"/>
      <c r="BG354" s="363"/>
      <c r="BH354" s="363"/>
      <c r="BI354" s="363"/>
      <c r="BJ354" s="363"/>
    </row>
    <row r="355" spans="6:62" ht="93" customHeight="1" x14ac:dyDescent="0.3">
      <c r="F355" s="399"/>
      <c r="G355" s="400"/>
      <c r="H355" s="400"/>
      <c r="I355" s="400"/>
      <c r="J355" s="400"/>
      <c r="K355" s="400"/>
      <c r="L355" s="400"/>
      <c r="M355" s="400"/>
      <c r="N355" s="400"/>
      <c r="U355" s="401"/>
      <c r="V355" s="402"/>
      <c r="W355" s="402"/>
      <c r="X355" s="402"/>
      <c r="Y355" s="402"/>
      <c r="Z355" s="402"/>
      <c r="AA355" s="402"/>
      <c r="AB355" s="402"/>
      <c r="AC355" s="402"/>
      <c r="AD355" s="402"/>
      <c r="AE355" s="402"/>
      <c r="AF355" s="402"/>
      <c r="AG355" s="402"/>
      <c r="AH355" s="402"/>
      <c r="AI355" s="402"/>
      <c r="AJ355" s="402"/>
      <c r="AK355" s="402"/>
      <c r="AL355" s="403"/>
      <c r="AM355" s="668"/>
      <c r="AN355" s="668"/>
      <c r="AO355" s="668"/>
      <c r="AP355" s="668"/>
      <c r="AQ355" s="668"/>
      <c r="AR355" s="668"/>
      <c r="AS355" s="668"/>
      <c r="AT355" s="668"/>
      <c r="AU355" s="668"/>
      <c r="AV355" s="668"/>
      <c r="AW355" s="668"/>
      <c r="AX355" s="668"/>
      <c r="AY355" s="403"/>
      <c r="AZ355" s="404"/>
      <c r="BA355" s="363"/>
      <c r="BB355" s="363"/>
      <c r="BC355" s="363"/>
      <c r="BD355" s="363"/>
      <c r="BE355" s="363"/>
      <c r="BF355" s="363"/>
      <c r="BG355" s="363"/>
      <c r="BH355" s="363"/>
      <c r="BI355" s="363"/>
      <c r="BJ355" s="363"/>
    </row>
    <row r="356" spans="6:62" ht="93" customHeight="1" x14ac:dyDescent="0.3">
      <c r="F356" s="399"/>
      <c r="G356" s="400"/>
      <c r="H356" s="400"/>
      <c r="I356" s="400"/>
      <c r="J356" s="400"/>
      <c r="K356" s="400"/>
      <c r="L356" s="400"/>
      <c r="M356" s="400"/>
      <c r="N356" s="400"/>
      <c r="U356" s="401"/>
      <c r="V356" s="402"/>
      <c r="W356" s="402"/>
      <c r="X356" s="402"/>
      <c r="Y356" s="402"/>
      <c r="Z356" s="402"/>
      <c r="AA356" s="402"/>
      <c r="AB356" s="402"/>
      <c r="AC356" s="402"/>
      <c r="AD356" s="402"/>
      <c r="AE356" s="402"/>
      <c r="AF356" s="402"/>
      <c r="AG356" s="402"/>
      <c r="AH356" s="402"/>
      <c r="AI356" s="402"/>
      <c r="AJ356" s="402"/>
      <c r="AK356" s="402"/>
      <c r="AL356" s="403"/>
      <c r="AM356" s="668"/>
      <c r="AN356" s="668"/>
      <c r="AO356" s="668"/>
      <c r="AP356" s="668"/>
      <c r="AQ356" s="668"/>
      <c r="AR356" s="668"/>
      <c r="AS356" s="668"/>
      <c r="AT356" s="668"/>
      <c r="AU356" s="668"/>
      <c r="AV356" s="668"/>
      <c r="AW356" s="668"/>
      <c r="AX356" s="668"/>
      <c r="AY356" s="403"/>
      <c r="AZ356" s="404"/>
      <c r="BA356" s="363"/>
      <c r="BB356" s="363"/>
      <c r="BC356" s="363"/>
      <c r="BD356" s="363"/>
      <c r="BE356" s="363"/>
      <c r="BF356" s="363"/>
      <c r="BG356" s="363"/>
      <c r="BH356" s="363"/>
      <c r="BI356" s="363"/>
      <c r="BJ356" s="363"/>
    </row>
    <row r="357" spans="6:62" ht="93" customHeight="1" x14ac:dyDescent="0.3">
      <c r="F357" s="399"/>
      <c r="G357" s="400"/>
      <c r="H357" s="400"/>
      <c r="I357" s="400"/>
      <c r="J357" s="400"/>
      <c r="K357" s="400"/>
      <c r="L357" s="400"/>
      <c r="M357" s="400"/>
      <c r="N357" s="400"/>
      <c r="U357" s="401"/>
      <c r="V357" s="402"/>
      <c r="W357" s="402"/>
      <c r="X357" s="402"/>
      <c r="Y357" s="402"/>
      <c r="Z357" s="402"/>
      <c r="AA357" s="402"/>
      <c r="AB357" s="402"/>
      <c r="AC357" s="402"/>
      <c r="AD357" s="402"/>
      <c r="AE357" s="402"/>
      <c r="AF357" s="402"/>
      <c r="AG357" s="402"/>
      <c r="AH357" s="402"/>
      <c r="AI357" s="402"/>
      <c r="AJ357" s="402"/>
      <c r="AK357" s="402"/>
      <c r="AL357" s="403"/>
      <c r="AM357" s="668"/>
      <c r="AN357" s="668"/>
      <c r="AO357" s="668"/>
      <c r="AP357" s="668"/>
      <c r="AQ357" s="668"/>
      <c r="AR357" s="668"/>
      <c r="AS357" s="668"/>
      <c r="AT357" s="668"/>
      <c r="AU357" s="668"/>
      <c r="AV357" s="668"/>
      <c r="AW357" s="668"/>
      <c r="AX357" s="668"/>
      <c r="AY357" s="403"/>
      <c r="AZ357" s="404"/>
      <c r="BA357" s="363"/>
      <c r="BB357" s="363"/>
      <c r="BC357" s="363"/>
      <c r="BD357" s="363"/>
      <c r="BE357" s="363"/>
      <c r="BF357" s="363"/>
      <c r="BG357" s="363"/>
      <c r="BH357" s="363"/>
      <c r="BI357" s="363"/>
      <c r="BJ357" s="363"/>
    </row>
    <row r="358" spans="6:62" ht="93" customHeight="1" x14ac:dyDescent="0.3">
      <c r="F358" s="399"/>
      <c r="G358" s="400"/>
      <c r="H358" s="400"/>
      <c r="I358" s="400"/>
      <c r="J358" s="400"/>
      <c r="K358" s="400"/>
      <c r="L358" s="400"/>
      <c r="M358" s="400"/>
      <c r="N358" s="400"/>
      <c r="U358" s="401"/>
      <c r="V358" s="402"/>
      <c r="W358" s="402"/>
      <c r="X358" s="402"/>
      <c r="Y358" s="402"/>
      <c r="Z358" s="402"/>
      <c r="AA358" s="402"/>
      <c r="AB358" s="402"/>
      <c r="AC358" s="402"/>
      <c r="AD358" s="402"/>
      <c r="AE358" s="402"/>
      <c r="AF358" s="402"/>
      <c r="AG358" s="402"/>
      <c r="AH358" s="402"/>
      <c r="AI358" s="402"/>
      <c r="AJ358" s="402"/>
      <c r="AK358" s="402"/>
      <c r="AL358" s="403"/>
      <c r="AM358" s="668"/>
      <c r="AN358" s="668"/>
      <c r="AO358" s="668"/>
      <c r="AP358" s="668"/>
      <c r="AQ358" s="668"/>
      <c r="AR358" s="668"/>
      <c r="AS358" s="668"/>
      <c r="AT358" s="668"/>
      <c r="AU358" s="668"/>
      <c r="AV358" s="668"/>
      <c r="AW358" s="668"/>
      <c r="AX358" s="668"/>
      <c r="AY358" s="403"/>
      <c r="AZ358" s="404"/>
      <c r="BA358" s="363"/>
      <c r="BB358" s="363"/>
      <c r="BC358" s="363"/>
      <c r="BD358" s="363"/>
      <c r="BE358" s="363"/>
      <c r="BF358" s="363"/>
      <c r="BG358" s="363"/>
      <c r="BH358" s="363"/>
      <c r="BI358" s="363"/>
      <c r="BJ358" s="363"/>
    </row>
    <row r="359" spans="6:62" ht="93" customHeight="1" x14ac:dyDescent="0.3">
      <c r="F359" s="399"/>
      <c r="G359" s="400"/>
      <c r="H359" s="400"/>
      <c r="I359" s="400"/>
      <c r="J359" s="400"/>
      <c r="K359" s="400"/>
      <c r="L359" s="400"/>
      <c r="M359" s="400"/>
      <c r="N359" s="400"/>
      <c r="U359" s="401"/>
      <c r="V359" s="402"/>
      <c r="W359" s="402"/>
      <c r="X359" s="402"/>
      <c r="Y359" s="402"/>
      <c r="Z359" s="402"/>
      <c r="AA359" s="402"/>
      <c r="AB359" s="402"/>
      <c r="AC359" s="402"/>
      <c r="AD359" s="402"/>
      <c r="AE359" s="402"/>
      <c r="AF359" s="402"/>
      <c r="AG359" s="402"/>
      <c r="AH359" s="402"/>
      <c r="AI359" s="402"/>
      <c r="AJ359" s="402"/>
      <c r="AK359" s="402"/>
      <c r="AL359" s="403"/>
      <c r="AM359" s="668"/>
      <c r="AN359" s="668"/>
      <c r="AO359" s="668"/>
      <c r="AP359" s="668"/>
      <c r="AQ359" s="668"/>
      <c r="AR359" s="668"/>
      <c r="AS359" s="668"/>
      <c r="AT359" s="668"/>
      <c r="AU359" s="668"/>
      <c r="AV359" s="668"/>
      <c r="AW359" s="668"/>
      <c r="AX359" s="668"/>
      <c r="AY359" s="403"/>
      <c r="AZ359" s="404"/>
      <c r="BA359" s="363"/>
      <c r="BB359" s="363"/>
      <c r="BC359" s="363"/>
      <c r="BD359" s="363"/>
      <c r="BE359" s="363"/>
      <c r="BF359" s="363"/>
      <c r="BG359" s="363"/>
      <c r="BH359" s="363"/>
      <c r="BI359" s="363"/>
      <c r="BJ359" s="363"/>
    </row>
    <row r="360" spans="6:62" ht="93" customHeight="1" x14ac:dyDescent="0.3">
      <c r="F360" s="399"/>
      <c r="G360" s="400"/>
      <c r="H360" s="400"/>
      <c r="I360" s="400"/>
      <c r="J360" s="400"/>
      <c r="K360" s="400"/>
      <c r="L360" s="400"/>
      <c r="M360" s="400"/>
      <c r="N360" s="400"/>
      <c r="U360" s="401"/>
      <c r="V360" s="402"/>
      <c r="W360" s="402"/>
      <c r="X360" s="402"/>
      <c r="Y360" s="402"/>
      <c r="Z360" s="402"/>
      <c r="AA360" s="402"/>
      <c r="AB360" s="402"/>
      <c r="AC360" s="402"/>
      <c r="AD360" s="402"/>
      <c r="AE360" s="402"/>
      <c r="AF360" s="402"/>
      <c r="AG360" s="402"/>
      <c r="AH360" s="402"/>
      <c r="AI360" s="402"/>
      <c r="AJ360" s="402"/>
      <c r="AK360" s="402"/>
      <c r="AL360" s="403"/>
      <c r="AM360" s="668"/>
      <c r="AN360" s="668"/>
      <c r="AO360" s="668"/>
      <c r="AP360" s="668"/>
      <c r="AQ360" s="668"/>
      <c r="AR360" s="668"/>
      <c r="AS360" s="668"/>
      <c r="AT360" s="668"/>
      <c r="AU360" s="668"/>
      <c r="AV360" s="668"/>
      <c r="AW360" s="668"/>
      <c r="AX360" s="668"/>
      <c r="AY360" s="403"/>
      <c r="AZ360" s="404"/>
      <c r="BA360" s="363"/>
      <c r="BB360" s="363"/>
      <c r="BC360" s="363"/>
      <c r="BD360" s="363"/>
      <c r="BE360" s="363"/>
      <c r="BF360" s="363"/>
      <c r="BG360" s="363"/>
      <c r="BH360" s="363"/>
      <c r="BI360" s="363"/>
      <c r="BJ360" s="363"/>
    </row>
    <row r="361" spans="6:62" ht="93" customHeight="1" x14ac:dyDescent="0.3">
      <c r="F361" s="399"/>
      <c r="G361" s="400"/>
      <c r="H361" s="400"/>
      <c r="I361" s="400"/>
      <c r="J361" s="400"/>
      <c r="K361" s="400"/>
      <c r="L361" s="400"/>
      <c r="M361" s="400"/>
      <c r="N361" s="400"/>
      <c r="U361" s="401"/>
      <c r="V361" s="402"/>
      <c r="W361" s="402"/>
      <c r="X361" s="402"/>
      <c r="Y361" s="402"/>
      <c r="Z361" s="402"/>
      <c r="AA361" s="402"/>
      <c r="AB361" s="402"/>
      <c r="AC361" s="402"/>
      <c r="AD361" s="402"/>
      <c r="AE361" s="402"/>
      <c r="AF361" s="402"/>
      <c r="AG361" s="402"/>
      <c r="AH361" s="402"/>
      <c r="AI361" s="402"/>
      <c r="AJ361" s="402"/>
      <c r="AK361" s="402"/>
      <c r="AL361" s="403"/>
      <c r="AM361" s="668"/>
      <c r="AN361" s="668"/>
      <c r="AO361" s="668"/>
      <c r="AP361" s="668"/>
      <c r="AQ361" s="668"/>
      <c r="AR361" s="668"/>
      <c r="AS361" s="668"/>
      <c r="AT361" s="668"/>
      <c r="AU361" s="668"/>
      <c r="AV361" s="668"/>
      <c r="AW361" s="668"/>
      <c r="AX361" s="668"/>
      <c r="AY361" s="403"/>
      <c r="AZ361" s="404"/>
      <c r="BA361" s="363"/>
      <c r="BB361" s="363"/>
      <c r="BC361" s="363"/>
      <c r="BD361" s="363"/>
      <c r="BE361" s="363"/>
      <c r="BF361" s="363"/>
      <c r="BG361" s="363"/>
      <c r="BH361" s="363"/>
      <c r="BI361" s="363"/>
      <c r="BJ361" s="363"/>
    </row>
    <row r="362" spans="6:62" ht="93" customHeight="1" x14ac:dyDescent="0.3">
      <c r="F362" s="399"/>
      <c r="G362" s="400"/>
      <c r="H362" s="400"/>
      <c r="I362" s="400"/>
      <c r="J362" s="400"/>
      <c r="K362" s="400"/>
      <c r="L362" s="400"/>
      <c r="M362" s="400"/>
      <c r="N362" s="400"/>
      <c r="U362" s="401"/>
      <c r="V362" s="402"/>
      <c r="W362" s="402"/>
      <c r="X362" s="402"/>
      <c r="Y362" s="402"/>
      <c r="Z362" s="402"/>
      <c r="AA362" s="402"/>
      <c r="AB362" s="402"/>
      <c r="AC362" s="402"/>
      <c r="AD362" s="402"/>
      <c r="AE362" s="402"/>
      <c r="AF362" s="402"/>
      <c r="AG362" s="402"/>
      <c r="AH362" s="402"/>
      <c r="AI362" s="402"/>
      <c r="AJ362" s="402"/>
      <c r="AK362" s="402"/>
      <c r="AL362" s="403"/>
      <c r="AM362" s="668"/>
      <c r="AN362" s="668"/>
      <c r="AO362" s="668"/>
      <c r="AP362" s="668"/>
      <c r="AQ362" s="668"/>
      <c r="AR362" s="668"/>
      <c r="AS362" s="668"/>
      <c r="AT362" s="668"/>
      <c r="AU362" s="668"/>
      <c r="AV362" s="668"/>
      <c r="AW362" s="668"/>
      <c r="AX362" s="668"/>
      <c r="AY362" s="403"/>
      <c r="AZ362" s="404"/>
      <c r="BA362" s="363"/>
      <c r="BB362" s="363"/>
      <c r="BC362" s="363"/>
      <c r="BD362" s="363"/>
      <c r="BE362" s="363"/>
      <c r="BF362" s="363"/>
      <c r="BG362" s="363"/>
      <c r="BH362" s="363"/>
      <c r="BI362" s="363"/>
      <c r="BJ362" s="363"/>
    </row>
    <row r="363" spans="6:62" ht="93" customHeight="1" x14ac:dyDescent="0.3">
      <c r="F363" s="399"/>
      <c r="G363" s="400"/>
      <c r="H363" s="400"/>
      <c r="I363" s="400"/>
      <c r="J363" s="400"/>
      <c r="K363" s="400"/>
      <c r="L363" s="400"/>
      <c r="M363" s="400"/>
      <c r="N363" s="400"/>
      <c r="U363" s="401"/>
      <c r="V363" s="402"/>
      <c r="W363" s="402"/>
      <c r="X363" s="402"/>
      <c r="Y363" s="402"/>
      <c r="Z363" s="402"/>
      <c r="AA363" s="402"/>
      <c r="AB363" s="402"/>
      <c r="AC363" s="402"/>
      <c r="AD363" s="402"/>
      <c r="AE363" s="402"/>
      <c r="AF363" s="402"/>
      <c r="AG363" s="402"/>
      <c r="AH363" s="402"/>
      <c r="AI363" s="402"/>
      <c r="AJ363" s="402"/>
      <c r="AK363" s="402"/>
      <c r="AL363" s="403"/>
      <c r="AM363" s="668"/>
      <c r="AN363" s="668"/>
      <c r="AO363" s="668"/>
      <c r="AP363" s="668"/>
      <c r="AQ363" s="668"/>
      <c r="AR363" s="668"/>
      <c r="AS363" s="668"/>
      <c r="AT363" s="668"/>
      <c r="AU363" s="668"/>
      <c r="AV363" s="668"/>
      <c r="AW363" s="668"/>
      <c r="AX363" s="668"/>
      <c r="AY363" s="403"/>
      <c r="AZ363" s="404"/>
      <c r="BA363" s="363"/>
      <c r="BB363" s="363"/>
      <c r="BC363" s="363"/>
      <c r="BD363" s="363"/>
      <c r="BE363" s="363"/>
      <c r="BF363" s="363"/>
      <c r="BG363" s="363"/>
      <c r="BH363" s="363"/>
      <c r="BI363" s="363"/>
      <c r="BJ363" s="363"/>
    </row>
    <row r="364" spans="6:62" ht="93" customHeight="1" x14ac:dyDescent="0.3">
      <c r="F364" s="399"/>
      <c r="G364" s="400"/>
      <c r="H364" s="400"/>
      <c r="I364" s="400"/>
      <c r="J364" s="400"/>
      <c r="K364" s="400"/>
      <c r="L364" s="400"/>
      <c r="M364" s="400"/>
      <c r="N364" s="400"/>
      <c r="U364" s="401"/>
      <c r="V364" s="402"/>
      <c r="W364" s="402"/>
      <c r="X364" s="402"/>
      <c r="Y364" s="402"/>
      <c r="Z364" s="402"/>
      <c r="AA364" s="402"/>
      <c r="AB364" s="402"/>
      <c r="AC364" s="402"/>
      <c r="AD364" s="402"/>
      <c r="AE364" s="402"/>
      <c r="AF364" s="402"/>
      <c r="AG364" s="402"/>
      <c r="AH364" s="402"/>
      <c r="AI364" s="402"/>
      <c r="AJ364" s="402"/>
      <c r="AK364" s="402"/>
      <c r="AL364" s="403"/>
      <c r="AM364" s="668"/>
      <c r="AN364" s="668"/>
      <c r="AO364" s="668"/>
      <c r="AP364" s="668"/>
      <c r="AQ364" s="668"/>
      <c r="AR364" s="668"/>
      <c r="AS364" s="668"/>
      <c r="AT364" s="668"/>
      <c r="AU364" s="668"/>
      <c r="AV364" s="668"/>
      <c r="AW364" s="668"/>
      <c r="AX364" s="668"/>
      <c r="AY364" s="403"/>
      <c r="AZ364" s="404"/>
      <c r="BA364" s="363"/>
      <c r="BB364" s="363"/>
      <c r="BC364" s="363"/>
      <c r="BD364" s="363"/>
      <c r="BE364" s="363"/>
      <c r="BF364" s="363"/>
      <c r="BG364" s="363"/>
      <c r="BH364" s="363"/>
      <c r="BI364" s="363"/>
      <c r="BJ364" s="363"/>
    </row>
    <row r="365" spans="6:62" ht="93" customHeight="1" x14ac:dyDescent="0.3">
      <c r="F365" s="399"/>
      <c r="G365" s="400"/>
      <c r="H365" s="400"/>
      <c r="I365" s="400"/>
      <c r="J365" s="400"/>
      <c r="K365" s="400"/>
      <c r="L365" s="400"/>
      <c r="M365" s="400"/>
      <c r="N365" s="400"/>
      <c r="U365" s="401"/>
      <c r="V365" s="402"/>
      <c r="W365" s="402"/>
      <c r="X365" s="402"/>
      <c r="Y365" s="402"/>
      <c r="Z365" s="402"/>
      <c r="AA365" s="402"/>
      <c r="AB365" s="402"/>
      <c r="AC365" s="402"/>
      <c r="AD365" s="402"/>
      <c r="AE365" s="402"/>
      <c r="AF365" s="402"/>
      <c r="AG365" s="402"/>
      <c r="AH365" s="402"/>
      <c r="AI365" s="402"/>
      <c r="AJ365" s="402"/>
      <c r="AK365" s="402"/>
      <c r="AL365" s="403"/>
      <c r="AM365" s="668"/>
      <c r="AN365" s="668"/>
      <c r="AO365" s="668"/>
      <c r="AP365" s="668"/>
      <c r="AQ365" s="668"/>
      <c r="AR365" s="668"/>
      <c r="AS365" s="668"/>
      <c r="AT365" s="668"/>
      <c r="AU365" s="668"/>
      <c r="AV365" s="668"/>
      <c r="AW365" s="668"/>
      <c r="AX365" s="668"/>
      <c r="AY365" s="403"/>
      <c r="AZ365" s="404"/>
      <c r="BA365" s="363"/>
      <c r="BB365" s="363"/>
      <c r="BC365" s="363"/>
      <c r="BD365" s="363"/>
      <c r="BE365" s="363"/>
      <c r="BF365" s="363"/>
      <c r="BG365" s="363"/>
      <c r="BH365" s="363"/>
      <c r="BI365" s="363"/>
      <c r="BJ365" s="363"/>
    </row>
    <row r="366" spans="6:62" ht="93" customHeight="1" x14ac:dyDescent="0.3">
      <c r="F366" s="399"/>
      <c r="G366" s="400"/>
      <c r="H366" s="400"/>
      <c r="I366" s="400"/>
      <c r="J366" s="400"/>
      <c r="K366" s="400"/>
      <c r="L366" s="400"/>
      <c r="M366" s="400"/>
      <c r="N366" s="400"/>
      <c r="U366" s="401"/>
      <c r="V366" s="402"/>
      <c r="W366" s="402"/>
      <c r="X366" s="402"/>
      <c r="Y366" s="402"/>
      <c r="Z366" s="402"/>
      <c r="AA366" s="402"/>
      <c r="AB366" s="402"/>
      <c r="AC366" s="402"/>
      <c r="AD366" s="402"/>
      <c r="AE366" s="402"/>
      <c r="AF366" s="402"/>
      <c r="AG366" s="402"/>
      <c r="AH366" s="402"/>
      <c r="AI366" s="402"/>
      <c r="AJ366" s="402"/>
      <c r="AK366" s="402"/>
      <c r="AL366" s="403"/>
      <c r="AM366" s="668"/>
      <c r="AN366" s="668"/>
      <c r="AO366" s="668"/>
      <c r="AP366" s="668"/>
      <c r="AQ366" s="668"/>
      <c r="AR366" s="668"/>
      <c r="AS366" s="668"/>
      <c r="AT366" s="668"/>
      <c r="AU366" s="668"/>
      <c r="AV366" s="668"/>
      <c r="AW366" s="668"/>
      <c r="AX366" s="668"/>
      <c r="AY366" s="403"/>
      <c r="AZ366" s="404"/>
      <c r="BA366" s="363"/>
      <c r="BB366" s="363"/>
      <c r="BC366" s="363"/>
      <c r="BD366" s="363"/>
      <c r="BE366" s="363"/>
      <c r="BF366" s="363"/>
      <c r="BG366" s="363"/>
      <c r="BH366" s="363"/>
      <c r="BI366" s="363"/>
      <c r="BJ366" s="363"/>
    </row>
    <row r="367" spans="6:62" ht="93" customHeight="1" x14ac:dyDescent="0.3">
      <c r="F367" s="399"/>
      <c r="G367" s="400"/>
      <c r="H367" s="400"/>
      <c r="I367" s="400"/>
      <c r="J367" s="400"/>
      <c r="K367" s="400"/>
      <c r="L367" s="400"/>
      <c r="M367" s="400"/>
      <c r="N367" s="400"/>
      <c r="U367" s="401"/>
      <c r="V367" s="402"/>
      <c r="W367" s="402"/>
      <c r="X367" s="402"/>
      <c r="Y367" s="402"/>
      <c r="Z367" s="402"/>
      <c r="AA367" s="402"/>
      <c r="AB367" s="402"/>
      <c r="AC367" s="402"/>
      <c r="AD367" s="402"/>
      <c r="AE367" s="402"/>
      <c r="AF367" s="402"/>
      <c r="AG367" s="402"/>
      <c r="AH367" s="402"/>
      <c r="AI367" s="402"/>
      <c r="AJ367" s="402"/>
      <c r="AK367" s="402"/>
      <c r="AL367" s="403"/>
      <c r="AM367" s="668"/>
      <c r="AN367" s="668"/>
      <c r="AO367" s="668"/>
      <c r="AP367" s="668"/>
      <c r="AQ367" s="668"/>
      <c r="AR367" s="668"/>
      <c r="AS367" s="668"/>
      <c r="AT367" s="668"/>
      <c r="AU367" s="668"/>
      <c r="AV367" s="668"/>
      <c r="AW367" s="668"/>
      <c r="AX367" s="668"/>
      <c r="AY367" s="403"/>
      <c r="AZ367" s="404"/>
      <c r="BA367" s="363"/>
      <c r="BB367" s="363"/>
      <c r="BC367" s="363"/>
      <c r="BD367" s="363"/>
      <c r="BE367" s="363"/>
      <c r="BF367" s="363"/>
      <c r="BG367" s="363"/>
      <c r="BH367" s="363"/>
      <c r="BI367" s="363"/>
      <c r="BJ367" s="363"/>
    </row>
    <row r="368" spans="6:62" ht="93" customHeight="1" x14ac:dyDescent="0.3">
      <c r="F368" s="399"/>
      <c r="G368" s="400"/>
      <c r="H368" s="400"/>
      <c r="I368" s="400"/>
      <c r="J368" s="400"/>
      <c r="K368" s="400"/>
      <c r="L368" s="400"/>
      <c r="M368" s="400"/>
      <c r="N368" s="400"/>
      <c r="U368" s="401"/>
      <c r="V368" s="402"/>
      <c r="W368" s="402"/>
      <c r="X368" s="402"/>
      <c r="Y368" s="402"/>
      <c r="Z368" s="402"/>
      <c r="AA368" s="402"/>
      <c r="AB368" s="402"/>
      <c r="AC368" s="402"/>
      <c r="AD368" s="402"/>
      <c r="AE368" s="402"/>
      <c r="AF368" s="402"/>
      <c r="AG368" s="402"/>
      <c r="AH368" s="402"/>
      <c r="AI368" s="402"/>
      <c r="AJ368" s="402"/>
      <c r="AK368" s="402"/>
      <c r="AL368" s="403"/>
      <c r="AM368" s="668"/>
      <c r="AN368" s="668"/>
      <c r="AO368" s="668"/>
      <c r="AP368" s="668"/>
      <c r="AQ368" s="668"/>
      <c r="AR368" s="668"/>
      <c r="AS368" s="668"/>
      <c r="AT368" s="668"/>
      <c r="AU368" s="668"/>
      <c r="AV368" s="668"/>
      <c r="AW368" s="668"/>
      <c r="AX368" s="668"/>
      <c r="AY368" s="403"/>
      <c r="AZ368" s="404"/>
      <c r="BA368" s="363"/>
      <c r="BB368" s="363"/>
      <c r="BC368" s="363"/>
      <c r="BD368" s="363"/>
      <c r="BE368" s="363"/>
      <c r="BF368" s="363"/>
      <c r="BG368" s="363"/>
      <c r="BH368" s="363"/>
      <c r="BI368" s="363"/>
      <c r="BJ368" s="363"/>
    </row>
    <row r="369" spans="6:62" ht="93" customHeight="1" x14ac:dyDescent="0.3">
      <c r="F369" s="399"/>
      <c r="G369" s="400"/>
      <c r="H369" s="400"/>
      <c r="I369" s="400"/>
      <c r="J369" s="400"/>
      <c r="K369" s="400"/>
      <c r="L369" s="400"/>
      <c r="M369" s="400"/>
      <c r="N369" s="400"/>
      <c r="U369" s="401"/>
      <c r="V369" s="402"/>
      <c r="W369" s="402"/>
      <c r="X369" s="402"/>
      <c r="Y369" s="402"/>
      <c r="Z369" s="402"/>
      <c r="AA369" s="402"/>
      <c r="AB369" s="402"/>
      <c r="AC369" s="402"/>
      <c r="AD369" s="402"/>
      <c r="AE369" s="402"/>
      <c r="AF369" s="402"/>
      <c r="AG369" s="402"/>
      <c r="AH369" s="402"/>
      <c r="AI369" s="402"/>
      <c r="AJ369" s="402"/>
      <c r="AK369" s="402"/>
      <c r="AL369" s="403"/>
      <c r="AM369" s="668"/>
      <c r="AN369" s="668"/>
      <c r="AO369" s="668"/>
      <c r="AP369" s="668"/>
      <c r="AQ369" s="668"/>
      <c r="AR369" s="668"/>
      <c r="AS369" s="668"/>
      <c r="AT369" s="668"/>
      <c r="AU369" s="668"/>
      <c r="AV369" s="668"/>
      <c r="AW369" s="668"/>
      <c r="AX369" s="668"/>
      <c r="AY369" s="403"/>
      <c r="AZ369" s="404"/>
      <c r="BA369" s="363"/>
      <c r="BB369" s="363"/>
      <c r="BC369" s="363"/>
      <c r="BD369" s="363"/>
      <c r="BE369" s="363"/>
      <c r="BF369" s="363"/>
      <c r="BG369" s="363"/>
      <c r="BH369" s="363"/>
      <c r="BI369" s="363"/>
      <c r="BJ369" s="363"/>
    </row>
    <row r="370" spans="6:62" ht="93" customHeight="1" x14ac:dyDescent="0.3">
      <c r="F370" s="399"/>
      <c r="G370" s="400"/>
      <c r="H370" s="400"/>
      <c r="I370" s="400"/>
      <c r="J370" s="400"/>
      <c r="K370" s="400"/>
      <c r="L370" s="400"/>
      <c r="M370" s="400"/>
      <c r="N370" s="400"/>
      <c r="U370" s="401"/>
      <c r="V370" s="402"/>
      <c r="W370" s="402"/>
      <c r="X370" s="402"/>
      <c r="Y370" s="402"/>
      <c r="Z370" s="402"/>
      <c r="AA370" s="402"/>
      <c r="AB370" s="402"/>
      <c r="AC370" s="402"/>
      <c r="AD370" s="402"/>
      <c r="AE370" s="402"/>
      <c r="AF370" s="402"/>
      <c r="AG370" s="402"/>
      <c r="AH370" s="402"/>
      <c r="AI370" s="402"/>
      <c r="AJ370" s="402"/>
      <c r="AK370" s="402"/>
      <c r="AL370" s="403"/>
      <c r="AM370" s="668"/>
      <c r="AN370" s="668"/>
      <c r="AO370" s="668"/>
      <c r="AP370" s="668"/>
      <c r="AQ370" s="668"/>
      <c r="AR370" s="668"/>
      <c r="AS370" s="668"/>
      <c r="AT370" s="668"/>
      <c r="AU370" s="668"/>
      <c r="AV370" s="668"/>
      <c r="AW370" s="668"/>
      <c r="AX370" s="668"/>
      <c r="AY370" s="403"/>
      <c r="AZ370" s="404"/>
      <c r="BA370" s="363"/>
      <c r="BB370" s="363"/>
      <c r="BC370" s="363"/>
      <c r="BD370" s="363"/>
      <c r="BE370" s="363"/>
      <c r="BF370" s="363"/>
      <c r="BG370" s="363"/>
      <c r="BH370" s="363"/>
      <c r="BI370" s="363"/>
      <c r="BJ370" s="363"/>
    </row>
    <row r="371" spans="6:62" ht="93" customHeight="1" x14ac:dyDescent="0.3">
      <c r="F371" s="399"/>
      <c r="G371" s="400"/>
      <c r="H371" s="400"/>
      <c r="I371" s="400"/>
      <c r="J371" s="400"/>
      <c r="K371" s="400"/>
      <c r="L371" s="400"/>
      <c r="M371" s="400"/>
      <c r="N371" s="400"/>
      <c r="U371" s="401"/>
      <c r="V371" s="402"/>
      <c r="W371" s="402"/>
      <c r="X371" s="402"/>
      <c r="Y371" s="402"/>
      <c r="Z371" s="402"/>
      <c r="AA371" s="402"/>
      <c r="AB371" s="402"/>
      <c r="AC371" s="402"/>
      <c r="AD371" s="402"/>
      <c r="AE371" s="402"/>
      <c r="AF371" s="402"/>
      <c r="AG371" s="402"/>
      <c r="AH371" s="402"/>
      <c r="AI371" s="402"/>
      <c r="AJ371" s="402"/>
      <c r="AK371" s="402"/>
      <c r="AL371" s="403"/>
      <c r="AM371" s="668"/>
      <c r="AN371" s="668"/>
      <c r="AO371" s="668"/>
      <c r="AP371" s="668"/>
      <c r="AQ371" s="668"/>
      <c r="AR371" s="668"/>
      <c r="AS371" s="668"/>
      <c r="AT371" s="668"/>
      <c r="AU371" s="668"/>
      <c r="AV371" s="668"/>
      <c r="AW371" s="668"/>
      <c r="AX371" s="668"/>
      <c r="AY371" s="403"/>
      <c r="AZ371" s="404"/>
      <c r="BA371" s="363"/>
      <c r="BB371" s="363"/>
      <c r="BC371" s="363"/>
      <c r="BD371" s="363"/>
      <c r="BE371" s="363"/>
      <c r="BF371" s="363"/>
      <c r="BG371" s="363"/>
      <c r="BH371" s="363"/>
      <c r="BI371" s="363"/>
      <c r="BJ371" s="363"/>
    </row>
    <row r="372" spans="6:62" ht="93" customHeight="1" x14ac:dyDescent="0.3">
      <c r="F372" s="399"/>
      <c r="G372" s="400"/>
      <c r="H372" s="400"/>
      <c r="I372" s="400"/>
      <c r="J372" s="400"/>
      <c r="K372" s="400"/>
      <c r="L372" s="400"/>
      <c r="M372" s="400"/>
      <c r="N372" s="400"/>
      <c r="U372" s="401"/>
      <c r="V372" s="402"/>
      <c r="W372" s="402"/>
      <c r="X372" s="402"/>
      <c r="Y372" s="402"/>
      <c r="Z372" s="402"/>
      <c r="AA372" s="402"/>
      <c r="AB372" s="402"/>
      <c r="AC372" s="402"/>
      <c r="AD372" s="402"/>
      <c r="AE372" s="402"/>
      <c r="AF372" s="402"/>
      <c r="AG372" s="402"/>
      <c r="AH372" s="402"/>
      <c r="AI372" s="402"/>
      <c r="AJ372" s="402"/>
      <c r="AK372" s="402"/>
      <c r="AL372" s="403"/>
      <c r="AM372" s="668"/>
      <c r="AN372" s="668"/>
      <c r="AO372" s="668"/>
      <c r="AP372" s="668"/>
      <c r="AQ372" s="668"/>
      <c r="AR372" s="668"/>
      <c r="AS372" s="668"/>
      <c r="AT372" s="668"/>
      <c r="AU372" s="668"/>
      <c r="AV372" s="668"/>
      <c r="AW372" s="668"/>
      <c r="AX372" s="668"/>
      <c r="AY372" s="403"/>
      <c r="AZ372" s="404"/>
      <c r="BA372" s="363"/>
      <c r="BB372" s="363"/>
      <c r="BC372" s="363"/>
      <c r="BD372" s="363"/>
      <c r="BE372" s="363"/>
      <c r="BF372" s="363"/>
      <c r="BG372" s="363"/>
      <c r="BH372" s="363"/>
      <c r="BI372" s="363"/>
      <c r="BJ372" s="363"/>
    </row>
    <row r="373" spans="6:62" ht="93" customHeight="1" x14ac:dyDescent="0.3">
      <c r="F373" s="399"/>
      <c r="G373" s="400"/>
      <c r="H373" s="400"/>
      <c r="I373" s="400"/>
      <c r="J373" s="400"/>
      <c r="K373" s="400"/>
      <c r="L373" s="400"/>
      <c r="M373" s="400"/>
      <c r="N373" s="400"/>
      <c r="U373" s="401"/>
      <c r="V373" s="402"/>
      <c r="W373" s="402"/>
      <c r="X373" s="402"/>
      <c r="Y373" s="402"/>
      <c r="Z373" s="402"/>
      <c r="AA373" s="402"/>
      <c r="AB373" s="402"/>
      <c r="AC373" s="402"/>
      <c r="AD373" s="402"/>
      <c r="AE373" s="402"/>
      <c r="AF373" s="402"/>
      <c r="AG373" s="402"/>
      <c r="AH373" s="402"/>
      <c r="AI373" s="402"/>
      <c r="AJ373" s="402"/>
      <c r="AK373" s="402"/>
      <c r="AL373" s="403"/>
      <c r="AM373" s="668"/>
      <c r="AN373" s="668"/>
      <c r="AO373" s="668"/>
      <c r="AP373" s="668"/>
      <c r="AQ373" s="668"/>
      <c r="AR373" s="668"/>
      <c r="AS373" s="668"/>
      <c r="AT373" s="668"/>
      <c r="AU373" s="668"/>
      <c r="AV373" s="668"/>
      <c r="AW373" s="668"/>
      <c r="AX373" s="668"/>
      <c r="AY373" s="403"/>
      <c r="AZ373" s="404"/>
      <c r="BA373" s="363"/>
      <c r="BB373" s="363"/>
      <c r="BC373" s="363"/>
      <c r="BD373" s="363"/>
      <c r="BE373" s="363"/>
      <c r="BF373" s="363"/>
      <c r="BG373" s="363"/>
      <c r="BH373" s="363"/>
      <c r="BI373" s="363"/>
      <c r="BJ373" s="363"/>
    </row>
    <row r="374" spans="6:62" ht="93" customHeight="1" x14ac:dyDescent="0.3">
      <c r="F374" s="399"/>
      <c r="G374" s="400"/>
      <c r="H374" s="400"/>
      <c r="I374" s="400"/>
      <c r="J374" s="400"/>
      <c r="K374" s="400"/>
      <c r="L374" s="400"/>
      <c r="M374" s="400"/>
      <c r="N374" s="400"/>
      <c r="U374" s="401"/>
      <c r="V374" s="402"/>
      <c r="W374" s="402"/>
      <c r="X374" s="402"/>
      <c r="Y374" s="402"/>
      <c r="Z374" s="402"/>
      <c r="AA374" s="402"/>
      <c r="AB374" s="402"/>
      <c r="AC374" s="402"/>
      <c r="AD374" s="402"/>
      <c r="AE374" s="402"/>
      <c r="AF374" s="402"/>
      <c r="AG374" s="402"/>
      <c r="AH374" s="402"/>
      <c r="AI374" s="402"/>
      <c r="AJ374" s="402"/>
      <c r="AK374" s="402"/>
      <c r="AL374" s="403"/>
      <c r="AM374" s="668"/>
      <c r="AN374" s="668"/>
      <c r="AO374" s="668"/>
      <c r="AP374" s="668"/>
      <c r="AQ374" s="668"/>
      <c r="AR374" s="668"/>
      <c r="AS374" s="668"/>
      <c r="AT374" s="668"/>
      <c r="AU374" s="668"/>
      <c r="AV374" s="668"/>
      <c r="AW374" s="668"/>
      <c r="AX374" s="668"/>
      <c r="AY374" s="403"/>
      <c r="AZ374" s="404"/>
      <c r="BA374" s="363"/>
      <c r="BB374" s="363"/>
      <c r="BC374" s="363"/>
      <c r="BD374" s="363"/>
      <c r="BE374" s="363"/>
      <c r="BF374" s="363"/>
      <c r="BG374" s="363"/>
      <c r="BH374" s="363"/>
      <c r="BI374" s="363"/>
      <c r="BJ374" s="363"/>
    </row>
    <row r="375" spans="6:62" ht="93" customHeight="1" x14ac:dyDescent="0.3">
      <c r="F375" s="399"/>
      <c r="G375" s="400"/>
      <c r="H375" s="400"/>
      <c r="I375" s="400"/>
      <c r="J375" s="400"/>
      <c r="K375" s="400"/>
      <c r="L375" s="400"/>
      <c r="M375" s="400"/>
      <c r="N375" s="400"/>
      <c r="U375" s="401"/>
      <c r="V375" s="402"/>
      <c r="W375" s="402"/>
      <c r="X375" s="402"/>
      <c r="Y375" s="402"/>
      <c r="Z375" s="402"/>
      <c r="AA375" s="402"/>
      <c r="AB375" s="402"/>
      <c r="AC375" s="402"/>
      <c r="AD375" s="402"/>
      <c r="AE375" s="402"/>
      <c r="AF375" s="402"/>
      <c r="AG375" s="402"/>
      <c r="AH375" s="402"/>
      <c r="AI375" s="402"/>
      <c r="AJ375" s="402"/>
      <c r="AK375" s="402"/>
      <c r="AL375" s="403"/>
      <c r="AM375" s="668"/>
      <c r="AN375" s="668"/>
      <c r="AO375" s="668"/>
      <c r="AP375" s="668"/>
      <c r="AQ375" s="668"/>
      <c r="AR375" s="668"/>
      <c r="AS375" s="668"/>
      <c r="AT375" s="668"/>
      <c r="AU375" s="668"/>
      <c r="AV375" s="668"/>
      <c r="AW375" s="668"/>
      <c r="AX375" s="668"/>
      <c r="AY375" s="403"/>
      <c r="AZ375" s="404"/>
      <c r="BA375" s="363"/>
      <c r="BB375" s="363"/>
      <c r="BC375" s="363"/>
      <c r="BD375" s="363"/>
      <c r="BE375" s="363"/>
      <c r="BF375" s="363"/>
      <c r="BG375" s="363"/>
      <c r="BH375" s="363"/>
      <c r="BI375" s="363"/>
      <c r="BJ375" s="363"/>
    </row>
    <row r="376" spans="6:62" ht="93" customHeight="1" x14ac:dyDescent="0.3">
      <c r="F376" s="399"/>
      <c r="G376" s="400"/>
      <c r="H376" s="400"/>
      <c r="I376" s="400"/>
      <c r="J376" s="400"/>
      <c r="K376" s="400"/>
      <c r="L376" s="400"/>
      <c r="M376" s="400"/>
      <c r="N376" s="400"/>
      <c r="U376" s="401"/>
      <c r="V376" s="402"/>
      <c r="W376" s="402"/>
      <c r="X376" s="402"/>
      <c r="Y376" s="402"/>
      <c r="Z376" s="402"/>
      <c r="AA376" s="402"/>
      <c r="AB376" s="402"/>
      <c r="AC376" s="402"/>
      <c r="AD376" s="402"/>
      <c r="AE376" s="402"/>
      <c r="AF376" s="402"/>
      <c r="AG376" s="402"/>
      <c r="AH376" s="402"/>
      <c r="AI376" s="402"/>
      <c r="AJ376" s="402"/>
      <c r="AK376" s="402"/>
      <c r="AL376" s="403"/>
      <c r="AM376" s="668"/>
      <c r="AN376" s="668"/>
      <c r="AO376" s="668"/>
      <c r="AP376" s="668"/>
      <c r="AQ376" s="668"/>
      <c r="AR376" s="668"/>
      <c r="AS376" s="668"/>
      <c r="AT376" s="668"/>
      <c r="AU376" s="668"/>
      <c r="AV376" s="668"/>
      <c r="AW376" s="668"/>
      <c r="AX376" s="668"/>
      <c r="AY376" s="403"/>
      <c r="AZ376" s="404"/>
      <c r="BA376" s="363"/>
      <c r="BB376" s="363"/>
      <c r="BC376" s="363"/>
      <c r="BD376" s="363"/>
      <c r="BE376" s="363"/>
      <c r="BF376" s="363"/>
      <c r="BG376" s="363"/>
      <c r="BH376" s="363"/>
      <c r="BI376" s="363"/>
      <c r="BJ376" s="363"/>
    </row>
    <row r="377" spans="6:62" ht="93" customHeight="1" x14ac:dyDescent="0.3">
      <c r="F377" s="399"/>
      <c r="G377" s="400"/>
      <c r="H377" s="400"/>
      <c r="I377" s="400"/>
      <c r="J377" s="400"/>
      <c r="K377" s="400"/>
      <c r="L377" s="400"/>
      <c r="M377" s="400"/>
      <c r="N377" s="400"/>
      <c r="U377" s="401"/>
      <c r="V377" s="402"/>
      <c r="W377" s="402"/>
      <c r="X377" s="402"/>
      <c r="Y377" s="402"/>
      <c r="Z377" s="402"/>
      <c r="AA377" s="402"/>
      <c r="AB377" s="402"/>
      <c r="AC377" s="402"/>
      <c r="AD377" s="402"/>
      <c r="AE377" s="402"/>
      <c r="AF377" s="402"/>
      <c r="AG377" s="402"/>
      <c r="AH377" s="402"/>
      <c r="AI377" s="402"/>
      <c r="AJ377" s="402"/>
      <c r="AK377" s="402"/>
      <c r="AL377" s="403"/>
      <c r="AM377" s="668"/>
      <c r="AN377" s="668"/>
      <c r="AO377" s="668"/>
      <c r="AP377" s="668"/>
      <c r="AQ377" s="668"/>
      <c r="AR377" s="668"/>
      <c r="AS377" s="668"/>
      <c r="AT377" s="668"/>
      <c r="AU377" s="668"/>
      <c r="AV377" s="668"/>
      <c r="AW377" s="668"/>
      <c r="AX377" s="668"/>
      <c r="AY377" s="403"/>
      <c r="AZ377" s="404"/>
      <c r="BA377" s="363"/>
      <c r="BB377" s="363"/>
      <c r="BC377" s="363"/>
      <c r="BD377" s="363"/>
      <c r="BE377" s="363"/>
      <c r="BF377" s="363"/>
      <c r="BG377" s="363"/>
      <c r="BH377" s="363"/>
      <c r="BI377" s="363"/>
      <c r="BJ377" s="363"/>
    </row>
    <row r="378" spans="6:62" ht="93" customHeight="1" x14ac:dyDescent="0.3">
      <c r="F378" s="399"/>
      <c r="G378" s="400"/>
      <c r="H378" s="400"/>
      <c r="I378" s="400"/>
      <c r="J378" s="400"/>
      <c r="K378" s="400"/>
      <c r="L378" s="400"/>
      <c r="M378" s="400"/>
      <c r="N378" s="400"/>
      <c r="U378" s="401"/>
      <c r="V378" s="402"/>
      <c r="W378" s="402"/>
      <c r="X378" s="402"/>
      <c r="Y378" s="402"/>
      <c r="Z378" s="402"/>
      <c r="AA378" s="402"/>
      <c r="AB378" s="402"/>
      <c r="AC378" s="402"/>
      <c r="AD378" s="402"/>
      <c r="AE378" s="402"/>
      <c r="AF378" s="402"/>
      <c r="AG378" s="402"/>
      <c r="AH378" s="402"/>
      <c r="AI378" s="402"/>
      <c r="AJ378" s="402"/>
      <c r="AK378" s="402"/>
      <c r="AL378" s="403"/>
      <c r="AM378" s="668"/>
      <c r="AN378" s="668"/>
      <c r="AO378" s="668"/>
      <c r="AP378" s="668"/>
      <c r="AQ378" s="668"/>
      <c r="AR378" s="668"/>
      <c r="AS378" s="668"/>
      <c r="AT378" s="668"/>
      <c r="AU378" s="668"/>
      <c r="AV378" s="668"/>
      <c r="AW378" s="668"/>
      <c r="AX378" s="668"/>
      <c r="AY378" s="403"/>
      <c r="AZ378" s="404"/>
      <c r="BA378" s="363"/>
      <c r="BB378" s="363"/>
      <c r="BC378" s="363"/>
      <c r="BD378" s="363"/>
      <c r="BE378" s="363"/>
      <c r="BF378" s="363"/>
      <c r="BG378" s="363"/>
      <c r="BH378" s="363"/>
      <c r="BI378" s="363"/>
      <c r="BJ378" s="363"/>
    </row>
    <row r="379" spans="6:62" ht="93" customHeight="1" x14ac:dyDescent="0.3">
      <c r="F379" s="399"/>
      <c r="G379" s="400"/>
      <c r="H379" s="400"/>
      <c r="I379" s="400"/>
      <c r="J379" s="400"/>
      <c r="K379" s="400"/>
      <c r="L379" s="400"/>
      <c r="M379" s="400"/>
      <c r="N379" s="400"/>
      <c r="U379" s="401"/>
      <c r="V379" s="402"/>
      <c r="W379" s="402"/>
      <c r="X379" s="402"/>
      <c r="Y379" s="402"/>
      <c r="Z379" s="402"/>
      <c r="AA379" s="402"/>
      <c r="AB379" s="402"/>
      <c r="AC379" s="402"/>
      <c r="AD379" s="402"/>
      <c r="AE379" s="402"/>
      <c r="AF379" s="402"/>
      <c r="AG379" s="402"/>
      <c r="AH379" s="402"/>
      <c r="AI379" s="402"/>
      <c r="AJ379" s="402"/>
      <c r="AK379" s="402"/>
      <c r="AL379" s="403"/>
      <c r="AM379" s="668"/>
      <c r="AN379" s="668"/>
      <c r="AO379" s="668"/>
      <c r="AP379" s="668"/>
      <c r="AQ379" s="668"/>
      <c r="AR379" s="668"/>
      <c r="AS379" s="668"/>
      <c r="AT379" s="668"/>
      <c r="AU379" s="668"/>
      <c r="AV379" s="668"/>
      <c r="AW379" s="668"/>
      <c r="AX379" s="668"/>
      <c r="AY379" s="403"/>
      <c r="AZ379" s="404"/>
      <c r="BA379" s="363"/>
      <c r="BB379" s="363"/>
      <c r="BC379" s="363"/>
      <c r="BD379" s="363"/>
      <c r="BE379" s="363"/>
      <c r="BF379" s="363"/>
      <c r="BG379" s="363"/>
      <c r="BH379" s="363"/>
      <c r="BI379" s="363"/>
      <c r="BJ379" s="363"/>
    </row>
    <row r="380" spans="6:62" ht="93" customHeight="1" x14ac:dyDescent="0.3">
      <c r="F380" s="399"/>
      <c r="G380" s="400"/>
      <c r="H380" s="400"/>
      <c r="I380" s="400"/>
      <c r="J380" s="400"/>
      <c r="K380" s="400"/>
      <c r="L380" s="400"/>
      <c r="M380" s="400"/>
      <c r="N380" s="400"/>
      <c r="U380" s="401"/>
      <c r="V380" s="402"/>
      <c r="W380" s="402"/>
      <c r="X380" s="402"/>
      <c r="Y380" s="402"/>
      <c r="Z380" s="402"/>
      <c r="AA380" s="402"/>
      <c r="AB380" s="402"/>
      <c r="AC380" s="402"/>
      <c r="AD380" s="402"/>
      <c r="AE380" s="402"/>
      <c r="AF380" s="402"/>
      <c r="AG380" s="402"/>
      <c r="AH380" s="402"/>
      <c r="AI380" s="402"/>
      <c r="AJ380" s="402"/>
      <c r="AK380" s="402"/>
      <c r="AL380" s="403"/>
      <c r="AM380" s="668"/>
      <c r="AN380" s="668"/>
      <c r="AO380" s="668"/>
      <c r="AP380" s="668"/>
      <c r="AQ380" s="668"/>
      <c r="AR380" s="668"/>
      <c r="AS380" s="668"/>
      <c r="AT380" s="668"/>
      <c r="AU380" s="668"/>
      <c r="AV380" s="668"/>
      <c r="AW380" s="668"/>
      <c r="AX380" s="668"/>
      <c r="AY380" s="403"/>
      <c r="AZ380" s="404"/>
      <c r="BA380" s="363"/>
      <c r="BB380" s="363"/>
      <c r="BC380" s="363"/>
      <c r="BD380" s="363"/>
      <c r="BE380" s="363"/>
      <c r="BF380" s="363"/>
      <c r="BG380" s="363"/>
      <c r="BH380" s="363"/>
      <c r="BI380" s="363"/>
      <c r="BJ380" s="363"/>
    </row>
    <row r="381" spans="6:62" ht="93" customHeight="1" x14ac:dyDescent="0.3">
      <c r="F381" s="399"/>
      <c r="G381" s="400"/>
      <c r="H381" s="400"/>
      <c r="I381" s="400"/>
      <c r="J381" s="400"/>
      <c r="K381" s="400"/>
      <c r="L381" s="400"/>
      <c r="M381" s="400"/>
      <c r="N381" s="400"/>
      <c r="U381" s="401"/>
      <c r="V381" s="402"/>
      <c r="W381" s="402"/>
      <c r="X381" s="402"/>
      <c r="Y381" s="402"/>
      <c r="Z381" s="402"/>
      <c r="AA381" s="402"/>
      <c r="AB381" s="402"/>
      <c r="AC381" s="402"/>
      <c r="AD381" s="402"/>
      <c r="AE381" s="402"/>
      <c r="AF381" s="402"/>
      <c r="AG381" s="402"/>
      <c r="AH381" s="402"/>
      <c r="AI381" s="402"/>
      <c r="AJ381" s="402"/>
      <c r="AK381" s="402"/>
      <c r="AL381" s="403"/>
      <c r="AM381" s="668"/>
      <c r="AN381" s="668"/>
      <c r="AO381" s="668"/>
      <c r="AP381" s="668"/>
      <c r="AQ381" s="668"/>
      <c r="AR381" s="668"/>
      <c r="AS381" s="668"/>
      <c r="AT381" s="668"/>
      <c r="AU381" s="668"/>
      <c r="AV381" s="668"/>
      <c r="AW381" s="668"/>
      <c r="AX381" s="668"/>
      <c r="AY381" s="403"/>
      <c r="AZ381" s="404"/>
      <c r="BA381" s="363"/>
      <c r="BB381" s="363"/>
      <c r="BC381" s="363"/>
      <c r="BD381" s="363"/>
      <c r="BE381" s="363"/>
      <c r="BF381" s="363"/>
      <c r="BG381" s="363"/>
      <c r="BH381" s="363"/>
      <c r="BI381" s="363"/>
      <c r="BJ381" s="363"/>
    </row>
    <row r="382" spans="6:62" ht="93" customHeight="1" x14ac:dyDescent="0.3">
      <c r="F382" s="399"/>
      <c r="G382" s="400"/>
      <c r="H382" s="400"/>
      <c r="I382" s="400"/>
      <c r="J382" s="400"/>
      <c r="K382" s="400"/>
      <c r="L382" s="400"/>
      <c r="M382" s="400"/>
      <c r="N382" s="400"/>
      <c r="U382" s="401"/>
      <c r="V382" s="402"/>
      <c r="W382" s="402"/>
      <c r="X382" s="402"/>
      <c r="Y382" s="402"/>
      <c r="Z382" s="402"/>
      <c r="AA382" s="402"/>
      <c r="AB382" s="402"/>
      <c r="AC382" s="402"/>
      <c r="AD382" s="402"/>
      <c r="AE382" s="402"/>
      <c r="AF382" s="402"/>
      <c r="AG382" s="402"/>
      <c r="AH382" s="402"/>
      <c r="AI382" s="402"/>
      <c r="AJ382" s="402"/>
      <c r="AK382" s="402"/>
      <c r="AL382" s="403"/>
      <c r="AM382" s="668"/>
      <c r="AN382" s="668"/>
      <c r="AO382" s="668"/>
      <c r="AP382" s="668"/>
      <c r="AQ382" s="668"/>
      <c r="AR382" s="668"/>
      <c r="AS382" s="668"/>
      <c r="AT382" s="668"/>
      <c r="AU382" s="668"/>
      <c r="AV382" s="668"/>
      <c r="AW382" s="668"/>
      <c r="AX382" s="668"/>
      <c r="AY382" s="403"/>
      <c r="AZ382" s="404"/>
      <c r="BA382" s="363"/>
      <c r="BB382" s="363"/>
      <c r="BC382" s="363"/>
      <c r="BD382" s="363"/>
      <c r="BE382" s="363"/>
      <c r="BF382" s="363"/>
      <c r="BG382" s="363"/>
      <c r="BH382" s="363"/>
      <c r="BI382" s="363"/>
      <c r="BJ382" s="363"/>
    </row>
    <row r="383" spans="6:62" ht="93" customHeight="1" x14ac:dyDescent="0.3">
      <c r="F383" s="399"/>
      <c r="G383" s="400"/>
      <c r="H383" s="400"/>
      <c r="I383" s="400"/>
      <c r="J383" s="400"/>
      <c r="K383" s="400"/>
      <c r="L383" s="400"/>
      <c r="M383" s="400"/>
      <c r="N383" s="400"/>
      <c r="U383" s="401"/>
      <c r="V383" s="402"/>
      <c r="W383" s="402"/>
      <c r="X383" s="402"/>
      <c r="Y383" s="402"/>
      <c r="Z383" s="402"/>
      <c r="AA383" s="402"/>
      <c r="AB383" s="402"/>
      <c r="AC383" s="402"/>
      <c r="AD383" s="402"/>
      <c r="AE383" s="402"/>
      <c r="AF383" s="402"/>
      <c r="AG383" s="402"/>
      <c r="AH383" s="402"/>
      <c r="AI383" s="402"/>
      <c r="AJ383" s="402"/>
      <c r="AK383" s="402"/>
      <c r="AL383" s="403"/>
      <c r="AM383" s="668"/>
      <c r="AN383" s="668"/>
      <c r="AO383" s="668"/>
      <c r="AP383" s="668"/>
      <c r="AQ383" s="668"/>
      <c r="AR383" s="668"/>
      <c r="AS383" s="668"/>
      <c r="AT383" s="668"/>
      <c r="AU383" s="668"/>
      <c r="AV383" s="668"/>
      <c r="AW383" s="668"/>
      <c r="AX383" s="668"/>
      <c r="AY383" s="403"/>
      <c r="AZ383" s="404"/>
      <c r="BA383" s="363"/>
      <c r="BB383" s="363"/>
      <c r="BC383" s="363"/>
      <c r="BD383" s="363"/>
      <c r="BE383" s="363"/>
      <c r="BF383" s="363"/>
      <c r="BG383" s="363"/>
      <c r="BH383" s="363"/>
      <c r="BI383" s="363"/>
      <c r="BJ383" s="363"/>
    </row>
    <row r="384" spans="6:62" ht="93" customHeight="1" x14ac:dyDescent="0.3">
      <c r="F384" s="399"/>
      <c r="G384" s="400"/>
      <c r="H384" s="400"/>
      <c r="I384" s="400"/>
      <c r="J384" s="400"/>
      <c r="K384" s="400"/>
      <c r="L384" s="400"/>
      <c r="M384" s="400"/>
      <c r="N384" s="400"/>
      <c r="U384" s="401"/>
      <c r="V384" s="402"/>
      <c r="W384" s="402"/>
      <c r="X384" s="402"/>
      <c r="Y384" s="402"/>
      <c r="Z384" s="402"/>
      <c r="AA384" s="402"/>
      <c r="AB384" s="402"/>
      <c r="AC384" s="402"/>
      <c r="AD384" s="402"/>
      <c r="AE384" s="402"/>
      <c r="AF384" s="402"/>
      <c r="AG384" s="402"/>
      <c r="AH384" s="402"/>
      <c r="AI384" s="402"/>
      <c r="AJ384" s="402"/>
      <c r="AK384" s="402"/>
      <c r="AL384" s="403"/>
      <c r="AM384" s="668"/>
      <c r="AN384" s="668"/>
      <c r="AO384" s="668"/>
      <c r="AP384" s="668"/>
      <c r="AQ384" s="668"/>
      <c r="AR384" s="668"/>
      <c r="AS384" s="668"/>
      <c r="AT384" s="668"/>
      <c r="AU384" s="668"/>
      <c r="AV384" s="668"/>
      <c r="AW384" s="668"/>
      <c r="AX384" s="668"/>
      <c r="AY384" s="403"/>
      <c r="AZ384" s="404"/>
      <c r="BA384" s="363"/>
      <c r="BB384" s="363"/>
      <c r="BC384" s="363"/>
      <c r="BD384" s="363"/>
      <c r="BE384" s="363"/>
      <c r="BF384" s="363"/>
      <c r="BG384" s="363"/>
      <c r="BH384" s="363"/>
      <c r="BI384" s="363"/>
      <c r="BJ384" s="363"/>
    </row>
    <row r="385" spans="6:62" ht="93" customHeight="1" x14ac:dyDescent="0.3">
      <c r="F385" s="399"/>
      <c r="G385" s="400"/>
      <c r="H385" s="400"/>
      <c r="I385" s="400"/>
      <c r="J385" s="400"/>
      <c r="K385" s="400"/>
      <c r="L385" s="400"/>
      <c r="M385" s="400"/>
      <c r="N385" s="400"/>
      <c r="U385" s="401"/>
      <c r="V385" s="402"/>
      <c r="W385" s="402"/>
      <c r="X385" s="402"/>
      <c r="Y385" s="402"/>
      <c r="Z385" s="402"/>
      <c r="AA385" s="402"/>
      <c r="AB385" s="402"/>
      <c r="AC385" s="402"/>
      <c r="AD385" s="402"/>
      <c r="AE385" s="402"/>
      <c r="AF385" s="402"/>
      <c r="AG385" s="402"/>
      <c r="AH385" s="402"/>
      <c r="AI385" s="402"/>
      <c r="AJ385" s="402"/>
      <c r="AK385" s="402"/>
      <c r="AL385" s="403"/>
      <c r="AM385" s="668"/>
      <c r="AN385" s="668"/>
      <c r="AO385" s="668"/>
      <c r="AP385" s="668"/>
      <c r="AQ385" s="668"/>
      <c r="AR385" s="668"/>
      <c r="AS385" s="668"/>
      <c r="AT385" s="668"/>
      <c r="AU385" s="668"/>
      <c r="AV385" s="668"/>
      <c r="AW385" s="668"/>
      <c r="AX385" s="668"/>
      <c r="AY385" s="403"/>
      <c r="AZ385" s="404"/>
      <c r="BA385" s="363"/>
      <c r="BB385" s="363"/>
      <c r="BC385" s="363"/>
      <c r="BD385" s="363"/>
      <c r="BE385" s="363"/>
      <c r="BF385" s="363"/>
      <c r="BG385" s="363"/>
      <c r="BH385" s="363"/>
      <c r="BI385" s="363"/>
      <c r="BJ385" s="363"/>
    </row>
    <row r="386" spans="6:62" ht="93" customHeight="1" x14ac:dyDescent="0.3">
      <c r="F386" s="399"/>
      <c r="G386" s="400"/>
      <c r="H386" s="400"/>
      <c r="I386" s="400"/>
      <c r="J386" s="400"/>
      <c r="K386" s="400"/>
      <c r="L386" s="400"/>
      <c r="M386" s="400"/>
      <c r="N386" s="400"/>
      <c r="U386" s="401"/>
      <c r="V386" s="402"/>
      <c r="W386" s="402"/>
      <c r="X386" s="402"/>
      <c r="Y386" s="402"/>
      <c r="Z386" s="402"/>
      <c r="AA386" s="402"/>
      <c r="AB386" s="402"/>
      <c r="AC386" s="402"/>
      <c r="AD386" s="402"/>
      <c r="AE386" s="402"/>
      <c r="AF386" s="402"/>
      <c r="AG386" s="402"/>
      <c r="AH386" s="402"/>
      <c r="AI386" s="402"/>
      <c r="AJ386" s="402"/>
      <c r="AK386" s="402"/>
      <c r="AL386" s="403"/>
      <c r="AM386" s="668"/>
      <c r="AN386" s="668"/>
      <c r="AO386" s="668"/>
      <c r="AP386" s="668"/>
      <c r="AQ386" s="668"/>
      <c r="AR386" s="668"/>
      <c r="AS386" s="668"/>
      <c r="AT386" s="668"/>
      <c r="AU386" s="668"/>
      <c r="AV386" s="668"/>
      <c r="AW386" s="668"/>
      <c r="AX386" s="668"/>
      <c r="AY386" s="403"/>
      <c r="AZ386" s="404"/>
      <c r="BA386" s="363"/>
      <c r="BB386" s="363"/>
      <c r="BC386" s="363"/>
      <c r="BD386" s="363"/>
      <c r="BE386" s="363"/>
      <c r="BF386" s="363"/>
      <c r="BG386" s="363"/>
      <c r="BH386" s="363"/>
      <c r="BI386" s="363"/>
      <c r="BJ386" s="363"/>
    </row>
    <row r="387" spans="6:62" ht="93" customHeight="1" x14ac:dyDescent="0.3">
      <c r="F387" s="399"/>
      <c r="G387" s="400"/>
      <c r="H387" s="400"/>
      <c r="I387" s="400"/>
      <c r="J387" s="400"/>
      <c r="K387" s="400"/>
      <c r="L387" s="400"/>
      <c r="M387" s="400"/>
      <c r="N387" s="400"/>
      <c r="U387" s="401"/>
      <c r="V387" s="402"/>
      <c r="W387" s="402"/>
      <c r="X387" s="402"/>
      <c r="Y387" s="402"/>
      <c r="Z387" s="402"/>
      <c r="AA387" s="402"/>
      <c r="AB387" s="402"/>
      <c r="AC387" s="402"/>
      <c r="AD387" s="402"/>
      <c r="AE387" s="402"/>
      <c r="AF387" s="402"/>
      <c r="AG387" s="402"/>
      <c r="AH387" s="402"/>
      <c r="AI387" s="402"/>
      <c r="AJ387" s="402"/>
      <c r="AK387" s="402"/>
      <c r="AL387" s="403"/>
      <c r="AM387" s="668"/>
      <c r="AN387" s="668"/>
      <c r="AO387" s="668"/>
      <c r="AP387" s="668"/>
      <c r="AQ387" s="668"/>
      <c r="AR387" s="668"/>
      <c r="AS387" s="668"/>
      <c r="AT387" s="668"/>
      <c r="AU387" s="668"/>
      <c r="AV387" s="668"/>
      <c r="AW387" s="668"/>
      <c r="AX387" s="668"/>
      <c r="AY387" s="403"/>
      <c r="AZ387" s="404"/>
      <c r="BA387" s="363"/>
      <c r="BB387" s="363"/>
      <c r="BC387" s="363"/>
      <c r="BD387" s="363"/>
      <c r="BE387" s="363"/>
      <c r="BF387" s="363"/>
      <c r="BG387" s="363"/>
      <c r="BH387" s="363"/>
      <c r="BI387" s="363"/>
      <c r="BJ387" s="363"/>
    </row>
    <row r="388" spans="6:62" ht="93" customHeight="1" x14ac:dyDescent="0.3">
      <c r="F388" s="399"/>
      <c r="G388" s="400"/>
      <c r="H388" s="400"/>
      <c r="I388" s="400"/>
      <c r="J388" s="400"/>
      <c r="K388" s="400"/>
      <c r="L388" s="400"/>
      <c r="M388" s="400"/>
      <c r="N388" s="400"/>
      <c r="U388" s="401"/>
      <c r="V388" s="402"/>
      <c r="W388" s="402"/>
      <c r="X388" s="402"/>
      <c r="Y388" s="402"/>
      <c r="Z388" s="402"/>
      <c r="AA388" s="402"/>
      <c r="AB388" s="402"/>
      <c r="AC388" s="402"/>
      <c r="AD388" s="402"/>
      <c r="AE388" s="402"/>
      <c r="AF388" s="402"/>
      <c r="AG388" s="402"/>
      <c r="AH388" s="402"/>
      <c r="AI388" s="402"/>
      <c r="AJ388" s="402"/>
      <c r="AK388" s="402"/>
      <c r="AL388" s="403"/>
      <c r="AM388" s="668"/>
      <c r="AN388" s="668"/>
      <c r="AO388" s="668"/>
      <c r="AP388" s="668"/>
      <c r="AQ388" s="668"/>
      <c r="AR388" s="668"/>
      <c r="AS388" s="668"/>
      <c r="AT388" s="668"/>
      <c r="AU388" s="668"/>
      <c r="AV388" s="668"/>
      <c r="AW388" s="668"/>
      <c r="AX388" s="668"/>
      <c r="AY388" s="403"/>
      <c r="AZ388" s="404"/>
      <c r="BA388" s="363"/>
      <c r="BB388" s="363"/>
      <c r="BC388" s="363"/>
      <c r="BD388" s="363"/>
      <c r="BE388" s="363"/>
      <c r="BF388" s="363"/>
      <c r="BG388" s="363"/>
      <c r="BH388" s="363"/>
      <c r="BI388" s="363"/>
      <c r="BJ388" s="363"/>
    </row>
    <row r="389" spans="6:62" ht="93" customHeight="1" x14ac:dyDescent="0.3">
      <c r="F389" s="399"/>
      <c r="G389" s="400"/>
      <c r="H389" s="400"/>
      <c r="I389" s="400"/>
      <c r="J389" s="400"/>
      <c r="K389" s="400"/>
      <c r="L389" s="400"/>
      <c r="M389" s="400"/>
      <c r="N389" s="400"/>
      <c r="U389" s="401"/>
      <c r="V389" s="402"/>
      <c r="W389" s="402"/>
      <c r="X389" s="402"/>
      <c r="Y389" s="402"/>
      <c r="Z389" s="402"/>
      <c r="AA389" s="402"/>
      <c r="AB389" s="402"/>
      <c r="AC389" s="402"/>
      <c r="AD389" s="402"/>
      <c r="AE389" s="402"/>
      <c r="AF389" s="402"/>
      <c r="AG389" s="402"/>
      <c r="AH389" s="402"/>
      <c r="AI389" s="402"/>
      <c r="AJ389" s="402"/>
      <c r="AK389" s="402"/>
      <c r="AL389" s="403"/>
      <c r="AM389" s="668"/>
      <c r="AN389" s="668"/>
      <c r="AO389" s="668"/>
      <c r="AP389" s="668"/>
      <c r="AQ389" s="668"/>
      <c r="AR389" s="668"/>
      <c r="AS389" s="668"/>
      <c r="AT389" s="668"/>
      <c r="AU389" s="668"/>
      <c r="AV389" s="668"/>
      <c r="AW389" s="668"/>
      <c r="AX389" s="668"/>
      <c r="AY389" s="403"/>
      <c r="AZ389" s="404"/>
      <c r="BA389" s="363"/>
      <c r="BB389" s="363"/>
      <c r="BC389" s="363"/>
      <c r="BD389" s="363"/>
      <c r="BE389" s="363"/>
      <c r="BF389" s="363"/>
      <c r="BG389" s="363"/>
      <c r="BH389" s="363"/>
      <c r="BI389" s="363"/>
      <c r="BJ389" s="363"/>
    </row>
    <row r="390" spans="6:62" ht="93" customHeight="1" x14ac:dyDescent="0.3">
      <c r="F390" s="399"/>
      <c r="G390" s="400"/>
      <c r="H390" s="400"/>
      <c r="I390" s="400"/>
      <c r="J390" s="400"/>
      <c r="K390" s="400"/>
      <c r="L390" s="400"/>
      <c r="M390" s="400"/>
      <c r="N390" s="400"/>
      <c r="U390" s="401"/>
      <c r="V390" s="402"/>
      <c r="W390" s="402"/>
      <c r="X390" s="402"/>
      <c r="Y390" s="402"/>
      <c r="Z390" s="402"/>
      <c r="AA390" s="402"/>
      <c r="AB390" s="402"/>
      <c r="AC390" s="402"/>
      <c r="AD390" s="402"/>
      <c r="AE390" s="402"/>
      <c r="AF390" s="402"/>
      <c r="AG390" s="402"/>
      <c r="AH390" s="402"/>
      <c r="AI390" s="402"/>
      <c r="AJ390" s="402"/>
      <c r="AK390" s="402"/>
      <c r="AL390" s="403"/>
      <c r="AM390" s="668"/>
      <c r="AN390" s="668"/>
      <c r="AO390" s="668"/>
      <c r="AP390" s="668"/>
      <c r="AQ390" s="668"/>
      <c r="AR390" s="668"/>
      <c r="AS390" s="668"/>
      <c r="AT390" s="668"/>
      <c r="AU390" s="668"/>
      <c r="AV390" s="668"/>
      <c r="AW390" s="668"/>
      <c r="AX390" s="668"/>
      <c r="AY390" s="403"/>
      <c r="AZ390" s="404"/>
      <c r="BA390" s="363"/>
      <c r="BB390" s="363"/>
      <c r="BC390" s="363"/>
      <c r="BD390" s="363"/>
      <c r="BE390" s="363"/>
      <c r="BF390" s="363"/>
      <c r="BG390" s="363"/>
      <c r="BH390" s="363"/>
      <c r="BI390" s="363"/>
      <c r="BJ390" s="363"/>
    </row>
    <row r="391" spans="6:62" ht="93" customHeight="1" x14ac:dyDescent="0.3">
      <c r="F391" s="399"/>
      <c r="G391" s="400"/>
      <c r="H391" s="400"/>
      <c r="I391" s="400"/>
      <c r="J391" s="400"/>
      <c r="K391" s="400"/>
      <c r="L391" s="400"/>
      <c r="M391" s="400"/>
      <c r="N391" s="400"/>
      <c r="U391" s="401"/>
      <c r="V391" s="402"/>
      <c r="W391" s="402"/>
      <c r="X391" s="402"/>
      <c r="Y391" s="402"/>
      <c r="Z391" s="402"/>
      <c r="AA391" s="402"/>
      <c r="AB391" s="402"/>
      <c r="AC391" s="402"/>
      <c r="AD391" s="402"/>
      <c r="AE391" s="402"/>
      <c r="AF391" s="402"/>
      <c r="AG391" s="402"/>
      <c r="AH391" s="402"/>
      <c r="AI391" s="402"/>
      <c r="AJ391" s="402"/>
      <c r="AK391" s="402"/>
      <c r="AL391" s="403"/>
      <c r="AM391" s="668"/>
      <c r="AN391" s="668"/>
      <c r="AO391" s="668"/>
      <c r="AP391" s="668"/>
      <c r="AQ391" s="668"/>
      <c r="AR391" s="668"/>
      <c r="AS391" s="668"/>
      <c r="AT391" s="668"/>
      <c r="AU391" s="668"/>
      <c r="AV391" s="668"/>
      <c r="AW391" s="668"/>
      <c r="AX391" s="668"/>
      <c r="AY391" s="403"/>
      <c r="AZ391" s="404"/>
      <c r="BA391" s="363"/>
      <c r="BB391" s="363"/>
      <c r="BC391" s="363"/>
      <c r="BD391" s="363"/>
      <c r="BE391" s="363"/>
      <c r="BF391" s="363"/>
      <c r="BG391" s="363"/>
      <c r="BH391" s="363"/>
      <c r="BI391" s="363"/>
      <c r="BJ391" s="363"/>
    </row>
    <row r="392" spans="6:62" ht="93" customHeight="1" x14ac:dyDescent="0.3">
      <c r="F392" s="399"/>
      <c r="G392" s="400"/>
      <c r="H392" s="400"/>
      <c r="I392" s="400"/>
      <c r="J392" s="400"/>
      <c r="K392" s="400"/>
      <c r="L392" s="400"/>
      <c r="M392" s="400"/>
      <c r="N392" s="400"/>
      <c r="U392" s="401"/>
      <c r="V392" s="402"/>
      <c r="W392" s="402"/>
      <c r="X392" s="402"/>
      <c r="Y392" s="402"/>
      <c r="Z392" s="402"/>
      <c r="AA392" s="402"/>
      <c r="AB392" s="402"/>
      <c r="AC392" s="402"/>
      <c r="AD392" s="402"/>
      <c r="AE392" s="402"/>
      <c r="AF392" s="402"/>
      <c r="AG392" s="402"/>
      <c r="AH392" s="402"/>
      <c r="AI392" s="402"/>
      <c r="AJ392" s="402"/>
      <c r="AK392" s="402"/>
      <c r="AL392" s="403"/>
      <c r="AM392" s="668"/>
      <c r="AN392" s="668"/>
      <c r="AO392" s="668"/>
      <c r="AP392" s="668"/>
      <c r="AQ392" s="668"/>
      <c r="AR392" s="668"/>
      <c r="AS392" s="668"/>
      <c r="AT392" s="668"/>
      <c r="AU392" s="668"/>
      <c r="AV392" s="668"/>
      <c r="AW392" s="668"/>
      <c r="AX392" s="668"/>
      <c r="AY392" s="403"/>
      <c r="AZ392" s="404"/>
      <c r="BA392" s="363"/>
      <c r="BB392" s="363"/>
      <c r="BC392" s="363"/>
      <c r="BD392" s="363"/>
      <c r="BE392" s="363"/>
      <c r="BF392" s="363"/>
      <c r="BG392" s="363"/>
      <c r="BH392" s="363"/>
      <c r="BI392" s="363"/>
      <c r="BJ392" s="363"/>
    </row>
    <row r="393" spans="6:62" ht="93" customHeight="1" x14ac:dyDescent="0.3">
      <c r="F393" s="399"/>
      <c r="G393" s="400"/>
      <c r="H393" s="400"/>
      <c r="I393" s="400"/>
      <c r="J393" s="400"/>
      <c r="K393" s="400"/>
      <c r="L393" s="400"/>
      <c r="M393" s="400"/>
      <c r="N393" s="400"/>
      <c r="U393" s="401"/>
      <c r="V393" s="402"/>
      <c r="W393" s="402"/>
      <c r="X393" s="402"/>
      <c r="Y393" s="402"/>
      <c r="Z393" s="402"/>
      <c r="AA393" s="402"/>
      <c r="AB393" s="402"/>
      <c r="AC393" s="402"/>
      <c r="AD393" s="402"/>
      <c r="AE393" s="402"/>
      <c r="AF393" s="402"/>
      <c r="AG393" s="402"/>
      <c r="AH393" s="402"/>
      <c r="AI393" s="402"/>
      <c r="AJ393" s="402"/>
      <c r="AK393" s="402"/>
      <c r="AL393" s="403"/>
      <c r="AM393" s="668"/>
      <c r="AN393" s="668"/>
      <c r="AO393" s="668"/>
      <c r="AP393" s="668"/>
      <c r="AQ393" s="668"/>
      <c r="AR393" s="668"/>
      <c r="AS393" s="668"/>
      <c r="AT393" s="668"/>
      <c r="AU393" s="668"/>
      <c r="AV393" s="668"/>
      <c r="AW393" s="668"/>
      <c r="AX393" s="668"/>
      <c r="AY393" s="403"/>
      <c r="AZ393" s="404"/>
      <c r="BA393" s="363"/>
      <c r="BB393" s="363"/>
      <c r="BC393" s="363"/>
      <c r="BD393" s="363"/>
      <c r="BE393" s="363"/>
      <c r="BF393" s="363"/>
      <c r="BG393" s="363"/>
      <c r="BH393" s="363"/>
      <c r="BI393" s="363"/>
      <c r="BJ393" s="363"/>
    </row>
    <row r="394" spans="6:62" ht="93" customHeight="1" x14ac:dyDescent="0.3">
      <c r="F394" s="399"/>
      <c r="G394" s="400"/>
      <c r="H394" s="400"/>
      <c r="I394" s="400"/>
      <c r="J394" s="400"/>
      <c r="K394" s="400"/>
      <c r="L394" s="400"/>
      <c r="M394" s="400"/>
      <c r="N394" s="400"/>
      <c r="U394" s="401"/>
      <c r="V394" s="402"/>
      <c r="W394" s="402"/>
      <c r="X394" s="402"/>
      <c r="Y394" s="402"/>
      <c r="Z394" s="402"/>
      <c r="AA394" s="402"/>
      <c r="AB394" s="402"/>
      <c r="AC394" s="402"/>
      <c r="AD394" s="402"/>
      <c r="AE394" s="402"/>
      <c r="AF394" s="402"/>
      <c r="AG394" s="402"/>
      <c r="AH394" s="402"/>
      <c r="AI394" s="402"/>
      <c r="AJ394" s="402"/>
      <c r="AK394" s="402"/>
      <c r="AL394" s="403"/>
      <c r="AM394" s="668"/>
      <c r="AN394" s="668"/>
      <c r="AO394" s="668"/>
      <c r="AP394" s="668"/>
      <c r="AQ394" s="668"/>
      <c r="AR394" s="668"/>
      <c r="AS394" s="668"/>
      <c r="AT394" s="668"/>
      <c r="AU394" s="668"/>
      <c r="AV394" s="668"/>
      <c r="AW394" s="668"/>
      <c r="AX394" s="668"/>
      <c r="AY394" s="403"/>
      <c r="AZ394" s="404"/>
      <c r="BA394" s="363"/>
      <c r="BB394" s="363"/>
      <c r="BC394" s="363"/>
      <c r="BD394" s="363"/>
      <c r="BE394" s="363"/>
      <c r="BF394" s="363"/>
      <c r="BG394" s="363"/>
      <c r="BH394" s="363"/>
      <c r="BI394" s="363"/>
      <c r="BJ394" s="363"/>
    </row>
    <row r="395" spans="6:62" ht="93" customHeight="1" x14ac:dyDescent="0.3">
      <c r="F395" s="399"/>
      <c r="G395" s="400"/>
      <c r="H395" s="400"/>
      <c r="I395" s="400"/>
      <c r="J395" s="400"/>
      <c r="K395" s="400"/>
      <c r="L395" s="400"/>
      <c r="M395" s="400"/>
      <c r="N395" s="400"/>
      <c r="U395" s="401"/>
      <c r="V395" s="402"/>
      <c r="W395" s="402"/>
      <c r="X395" s="402"/>
      <c r="Y395" s="402"/>
      <c r="Z395" s="402"/>
      <c r="AA395" s="402"/>
      <c r="AB395" s="402"/>
      <c r="AC395" s="402"/>
      <c r="AD395" s="402"/>
      <c r="AE395" s="402"/>
      <c r="AF395" s="402"/>
      <c r="AG395" s="402"/>
      <c r="AH395" s="402"/>
      <c r="AI395" s="402"/>
      <c r="AJ395" s="402"/>
      <c r="AK395" s="402"/>
      <c r="AL395" s="403"/>
      <c r="AM395" s="668"/>
      <c r="AN395" s="668"/>
      <c r="AO395" s="668"/>
      <c r="AP395" s="668"/>
      <c r="AQ395" s="668"/>
      <c r="AR395" s="668"/>
      <c r="AS395" s="668"/>
      <c r="AT395" s="668"/>
      <c r="AU395" s="668"/>
      <c r="AV395" s="668"/>
      <c r="AW395" s="668"/>
      <c r="AX395" s="668"/>
      <c r="AY395" s="403"/>
      <c r="AZ395" s="404"/>
      <c r="BA395" s="363"/>
      <c r="BB395" s="363"/>
      <c r="BC395" s="363"/>
      <c r="BD395" s="363"/>
      <c r="BE395" s="363"/>
      <c r="BF395" s="363"/>
      <c r="BG395" s="363"/>
      <c r="BH395" s="363"/>
      <c r="BI395" s="363"/>
      <c r="BJ395" s="363"/>
    </row>
    <row r="396" spans="6:62" ht="93" customHeight="1" x14ac:dyDescent="0.3">
      <c r="F396" s="399"/>
      <c r="G396" s="400"/>
      <c r="H396" s="400"/>
      <c r="I396" s="400"/>
      <c r="J396" s="400"/>
      <c r="K396" s="400"/>
      <c r="L396" s="400"/>
      <c r="M396" s="400"/>
      <c r="N396" s="400"/>
      <c r="U396" s="401"/>
      <c r="V396" s="402"/>
      <c r="W396" s="402"/>
      <c r="X396" s="402"/>
      <c r="Y396" s="402"/>
      <c r="Z396" s="402"/>
      <c r="AA396" s="402"/>
      <c r="AB396" s="402"/>
      <c r="AC396" s="402"/>
      <c r="AD396" s="402"/>
      <c r="AE396" s="402"/>
      <c r="AF396" s="402"/>
      <c r="AG396" s="402"/>
      <c r="AH396" s="402"/>
      <c r="AI396" s="402"/>
      <c r="AJ396" s="402"/>
      <c r="AK396" s="402"/>
      <c r="AL396" s="403"/>
      <c r="AM396" s="668"/>
      <c r="AN396" s="668"/>
      <c r="AO396" s="668"/>
      <c r="AP396" s="668"/>
      <c r="AQ396" s="668"/>
      <c r="AR396" s="668"/>
      <c r="AS396" s="668"/>
      <c r="AT396" s="668"/>
      <c r="AU396" s="668"/>
      <c r="AV396" s="668"/>
      <c r="AW396" s="668"/>
      <c r="AX396" s="668"/>
      <c r="AY396" s="403"/>
      <c r="AZ396" s="404"/>
      <c r="BA396" s="363"/>
      <c r="BB396" s="363"/>
      <c r="BC396" s="363"/>
      <c r="BD396" s="363"/>
      <c r="BE396" s="363"/>
      <c r="BF396" s="363"/>
      <c r="BG396" s="363"/>
      <c r="BH396" s="363"/>
      <c r="BI396" s="363"/>
      <c r="BJ396" s="363"/>
    </row>
    <row r="397" spans="6:62" ht="93" customHeight="1" x14ac:dyDescent="0.3">
      <c r="F397" s="399"/>
      <c r="G397" s="400"/>
      <c r="H397" s="400"/>
      <c r="I397" s="400"/>
      <c r="J397" s="400"/>
      <c r="K397" s="400"/>
      <c r="L397" s="400"/>
      <c r="M397" s="400"/>
      <c r="N397" s="400"/>
      <c r="U397" s="401"/>
      <c r="V397" s="402"/>
      <c r="W397" s="402"/>
      <c r="X397" s="402"/>
      <c r="Y397" s="402"/>
      <c r="Z397" s="402"/>
      <c r="AA397" s="402"/>
      <c r="AB397" s="402"/>
      <c r="AC397" s="402"/>
      <c r="AD397" s="402"/>
      <c r="AE397" s="402"/>
      <c r="AF397" s="402"/>
      <c r="AG397" s="402"/>
      <c r="AH397" s="402"/>
      <c r="AI397" s="402"/>
      <c r="AJ397" s="402"/>
      <c r="AK397" s="402"/>
      <c r="AL397" s="403"/>
      <c r="AM397" s="668"/>
      <c r="AN397" s="668"/>
      <c r="AO397" s="668"/>
      <c r="AP397" s="668"/>
      <c r="AQ397" s="668"/>
      <c r="AR397" s="668"/>
      <c r="AS397" s="668"/>
      <c r="AT397" s="668"/>
      <c r="AU397" s="668"/>
      <c r="AV397" s="668"/>
      <c r="AW397" s="668"/>
      <c r="AX397" s="668"/>
      <c r="AY397" s="403"/>
      <c r="AZ397" s="404"/>
      <c r="BA397" s="363"/>
      <c r="BB397" s="363"/>
      <c r="BC397" s="363"/>
      <c r="BD397" s="363"/>
      <c r="BE397" s="363"/>
      <c r="BF397" s="363"/>
      <c r="BG397" s="363"/>
      <c r="BH397" s="363"/>
      <c r="BI397" s="363"/>
      <c r="BJ397" s="363"/>
    </row>
    <row r="398" spans="6:62" ht="93" customHeight="1" x14ac:dyDescent="0.3">
      <c r="F398" s="399"/>
      <c r="G398" s="400"/>
      <c r="H398" s="400"/>
      <c r="I398" s="400"/>
      <c r="J398" s="400"/>
      <c r="K398" s="400"/>
      <c r="L398" s="400"/>
      <c r="M398" s="400"/>
      <c r="N398" s="400"/>
      <c r="U398" s="401"/>
      <c r="V398" s="402"/>
      <c r="W398" s="402"/>
      <c r="X398" s="402"/>
      <c r="Y398" s="402"/>
      <c r="Z398" s="402"/>
      <c r="AA398" s="402"/>
      <c r="AB398" s="402"/>
      <c r="AC398" s="402"/>
      <c r="AD398" s="402"/>
      <c r="AE398" s="402"/>
      <c r="AF398" s="402"/>
      <c r="AG398" s="402"/>
      <c r="AH398" s="402"/>
      <c r="AI398" s="402"/>
      <c r="AJ398" s="402"/>
      <c r="AK398" s="402"/>
      <c r="AL398" s="403"/>
      <c r="AM398" s="668"/>
      <c r="AN398" s="668"/>
      <c r="AO398" s="668"/>
      <c r="AP398" s="668"/>
      <c r="AQ398" s="668"/>
      <c r="AR398" s="668"/>
      <c r="AS398" s="668"/>
      <c r="AT398" s="668"/>
      <c r="AU398" s="668"/>
      <c r="AV398" s="668"/>
      <c r="AW398" s="668"/>
      <c r="AX398" s="668"/>
      <c r="AY398" s="403"/>
      <c r="AZ398" s="404"/>
      <c r="BA398" s="363"/>
      <c r="BB398" s="363"/>
      <c r="BC398" s="363"/>
      <c r="BD398" s="363"/>
      <c r="BE398" s="363"/>
      <c r="BF398" s="363"/>
      <c r="BG398" s="363"/>
      <c r="BH398" s="363"/>
      <c r="BI398" s="363"/>
      <c r="BJ398" s="363"/>
    </row>
    <row r="399" spans="6:62" ht="93" customHeight="1" x14ac:dyDescent="0.3">
      <c r="F399" s="399"/>
      <c r="G399" s="400"/>
      <c r="H399" s="400"/>
      <c r="I399" s="400"/>
      <c r="J399" s="400"/>
      <c r="K399" s="400"/>
      <c r="L399" s="400"/>
      <c r="M399" s="400"/>
      <c r="N399" s="400"/>
      <c r="U399" s="401"/>
      <c r="V399" s="402"/>
      <c r="W399" s="402"/>
      <c r="X399" s="402"/>
      <c r="Y399" s="402"/>
      <c r="Z399" s="402"/>
      <c r="AA399" s="402"/>
      <c r="AB399" s="402"/>
      <c r="AC399" s="402"/>
      <c r="AD399" s="402"/>
      <c r="AE399" s="402"/>
      <c r="AF399" s="402"/>
      <c r="AG399" s="402"/>
      <c r="AH399" s="402"/>
      <c r="AI399" s="402"/>
      <c r="AJ399" s="402"/>
      <c r="AK399" s="402"/>
      <c r="AL399" s="403"/>
      <c r="AM399" s="668"/>
      <c r="AN399" s="668"/>
      <c r="AO399" s="668"/>
      <c r="AP399" s="668"/>
      <c r="AQ399" s="668"/>
      <c r="AR399" s="668"/>
      <c r="AS399" s="668"/>
      <c r="AT399" s="668"/>
      <c r="AU399" s="668"/>
      <c r="AV399" s="668"/>
      <c r="AW399" s="668"/>
      <c r="AX399" s="668"/>
      <c r="AY399" s="403"/>
      <c r="AZ399" s="404"/>
      <c r="BA399" s="363"/>
      <c r="BB399" s="363"/>
      <c r="BC399" s="363"/>
      <c r="BD399" s="363"/>
      <c r="BE399" s="363"/>
      <c r="BF399" s="363"/>
      <c r="BG399" s="363"/>
      <c r="BH399" s="363"/>
      <c r="BI399" s="363"/>
      <c r="BJ399" s="363"/>
    </row>
    <row r="400" spans="6:62" ht="93" customHeight="1" x14ac:dyDescent="0.3">
      <c r="F400" s="399"/>
      <c r="G400" s="400"/>
      <c r="H400" s="400"/>
      <c r="I400" s="400"/>
      <c r="J400" s="400"/>
      <c r="K400" s="400"/>
      <c r="L400" s="400"/>
      <c r="M400" s="400"/>
      <c r="N400" s="400"/>
      <c r="U400" s="401"/>
      <c r="V400" s="402"/>
      <c r="W400" s="402"/>
      <c r="X400" s="402"/>
      <c r="Y400" s="402"/>
      <c r="Z400" s="402"/>
      <c r="AA400" s="402"/>
      <c r="AB400" s="402"/>
      <c r="AC400" s="402"/>
      <c r="AD400" s="402"/>
      <c r="AE400" s="402"/>
      <c r="AF400" s="402"/>
      <c r="AG400" s="402"/>
      <c r="AH400" s="402"/>
      <c r="AI400" s="402"/>
      <c r="AJ400" s="402"/>
      <c r="AK400" s="402"/>
      <c r="AL400" s="403"/>
      <c r="AM400" s="668"/>
      <c r="AN400" s="668"/>
      <c r="AO400" s="668"/>
      <c r="AP400" s="668"/>
      <c r="AQ400" s="668"/>
      <c r="AR400" s="668"/>
      <c r="AS400" s="668"/>
      <c r="AT400" s="668"/>
      <c r="AU400" s="668"/>
      <c r="AV400" s="668"/>
      <c r="AW400" s="668"/>
      <c r="AX400" s="668"/>
      <c r="AY400" s="403"/>
      <c r="AZ400" s="404"/>
      <c r="BA400" s="363"/>
      <c r="BB400" s="363"/>
      <c r="BC400" s="363"/>
      <c r="BD400" s="363"/>
      <c r="BE400" s="363"/>
      <c r="BF400" s="363"/>
      <c r="BG400" s="363"/>
      <c r="BH400" s="363"/>
      <c r="BI400" s="363"/>
      <c r="BJ400" s="363"/>
    </row>
    <row r="401" spans="6:62" ht="93" customHeight="1" x14ac:dyDescent="0.3">
      <c r="F401" s="399"/>
      <c r="G401" s="400"/>
      <c r="H401" s="400"/>
      <c r="I401" s="400"/>
      <c r="J401" s="400"/>
      <c r="K401" s="400"/>
      <c r="L401" s="400"/>
      <c r="M401" s="400"/>
      <c r="N401" s="400"/>
      <c r="U401" s="401"/>
      <c r="V401" s="402"/>
      <c r="W401" s="402"/>
      <c r="X401" s="402"/>
      <c r="Y401" s="402"/>
      <c r="Z401" s="402"/>
      <c r="AA401" s="402"/>
      <c r="AB401" s="402"/>
      <c r="AC401" s="402"/>
      <c r="AD401" s="402"/>
      <c r="AE401" s="402"/>
      <c r="AF401" s="402"/>
      <c r="AG401" s="402"/>
      <c r="AH401" s="402"/>
      <c r="AI401" s="402"/>
      <c r="AJ401" s="402"/>
      <c r="AK401" s="402"/>
      <c r="AL401" s="403"/>
      <c r="AM401" s="668"/>
      <c r="AN401" s="668"/>
      <c r="AO401" s="668"/>
      <c r="AP401" s="668"/>
      <c r="AQ401" s="668"/>
      <c r="AR401" s="668"/>
      <c r="AS401" s="668"/>
      <c r="AT401" s="668"/>
      <c r="AU401" s="668"/>
      <c r="AV401" s="668"/>
      <c r="AW401" s="668"/>
      <c r="AX401" s="668"/>
      <c r="AY401" s="403"/>
      <c r="AZ401" s="404"/>
      <c r="BA401" s="363"/>
      <c r="BB401" s="363"/>
      <c r="BC401" s="363"/>
      <c r="BD401" s="363"/>
      <c r="BE401" s="363"/>
      <c r="BF401" s="363"/>
      <c r="BG401" s="363"/>
      <c r="BH401" s="363"/>
      <c r="BI401" s="363"/>
      <c r="BJ401" s="363"/>
    </row>
    <row r="402" spans="6:62" ht="93" customHeight="1" x14ac:dyDescent="0.3">
      <c r="F402" s="399"/>
      <c r="G402" s="400"/>
      <c r="H402" s="400"/>
      <c r="I402" s="400"/>
      <c r="J402" s="400"/>
      <c r="K402" s="400"/>
      <c r="L402" s="400"/>
      <c r="M402" s="400"/>
      <c r="N402" s="400"/>
      <c r="U402" s="401"/>
      <c r="V402" s="402"/>
      <c r="W402" s="402"/>
      <c r="X402" s="402"/>
      <c r="Y402" s="402"/>
      <c r="Z402" s="402"/>
      <c r="AA402" s="402"/>
      <c r="AB402" s="402"/>
      <c r="AC402" s="402"/>
      <c r="AD402" s="402"/>
      <c r="AE402" s="402"/>
      <c r="AF402" s="402"/>
      <c r="AG402" s="402"/>
      <c r="AH402" s="402"/>
      <c r="AI402" s="402"/>
      <c r="AJ402" s="402"/>
      <c r="AK402" s="402"/>
      <c r="AL402" s="403"/>
      <c r="AM402" s="668"/>
      <c r="AN402" s="668"/>
      <c r="AO402" s="668"/>
      <c r="AP402" s="668"/>
      <c r="AQ402" s="668"/>
      <c r="AR402" s="668"/>
      <c r="AS402" s="668"/>
      <c r="AT402" s="668"/>
      <c r="AU402" s="668"/>
      <c r="AV402" s="668"/>
      <c r="AW402" s="668"/>
      <c r="AX402" s="668"/>
      <c r="AY402" s="403"/>
      <c r="AZ402" s="404"/>
      <c r="BA402" s="363"/>
      <c r="BB402" s="363"/>
      <c r="BC402" s="363"/>
      <c r="BD402" s="363"/>
      <c r="BE402" s="363"/>
      <c r="BF402" s="363"/>
      <c r="BG402" s="363"/>
      <c r="BH402" s="363"/>
      <c r="BI402" s="363"/>
      <c r="BJ402" s="363"/>
    </row>
    <row r="403" spans="6:62" ht="93" customHeight="1" x14ac:dyDescent="0.3">
      <c r="F403" s="399"/>
      <c r="G403" s="400"/>
      <c r="H403" s="400"/>
      <c r="I403" s="400"/>
      <c r="J403" s="400"/>
      <c r="K403" s="400"/>
      <c r="L403" s="400"/>
      <c r="M403" s="400"/>
      <c r="N403" s="400"/>
      <c r="U403" s="401"/>
      <c r="V403" s="402"/>
      <c r="W403" s="402"/>
      <c r="X403" s="402"/>
      <c r="Y403" s="402"/>
      <c r="Z403" s="402"/>
      <c r="AA403" s="402"/>
      <c r="AB403" s="402"/>
      <c r="AC403" s="402"/>
      <c r="AD403" s="402"/>
      <c r="AE403" s="402"/>
      <c r="AF403" s="402"/>
      <c r="AG403" s="402"/>
      <c r="AH403" s="402"/>
      <c r="AI403" s="402"/>
      <c r="AJ403" s="402"/>
      <c r="AK403" s="402"/>
      <c r="AL403" s="403"/>
      <c r="AM403" s="668"/>
      <c r="AN403" s="668"/>
      <c r="AO403" s="668"/>
      <c r="AP403" s="668"/>
      <c r="AQ403" s="668"/>
      <c r="AR403" s="668"/>
      <c r="AS403" s="668"/>
      <c r="AT403" s="668"/>
      <c r="AU403" s="668"/>
      <c r="AV403" s="668"/>
      <c r="AW403" s="668"/>
      <c r="AX403" s="668"/>
      <c r="AY403" s="403"/>
      <c r="AZ403" s="404"/>
      <c r="BA403" s="363"/>
      <c r="BB403" s="363"/>
      <c r="BC403" s="363"/>
      <c r="BD403" s="363"/>
      <c r="BE403" s="363"/>
      <c r="BF403" s="363"/>
      <c r="BG403" s="363"/>
      <c r="BH403" s="363"/>
      <c r="BI403" s="363"/>
      <c r="BJ403" s="363"/>
    </row>
    <row r="404" spans="6:62" ht="93" customHeight="1" x14ac:dyDescent="0.3">
      <c r="F404" s="399"/>
      <c r="G404" s="400"/>
      <c r="H404" s="400"/>
      <c r="I404" s="400"/>
      <c r="J404" s="400"/>
      <c r="K404" s="400"/>
      <c r="L404" s="400"/>
      <c r="M404" s="400"/>
      <c r="N404" s="400"/>
      <c r="U404" s="401"/>
      <c r="V404" s="402"/>
      <c r="W404" s="402"/>
      <c r="X404" s="402"/>
      <c r="Y404" s="402"/>
      <c r="Z404" s="402"/>
      <c r="AA404" s="402"/>
      <c r="AB404" s="402"/>
      <c r="AC404" s="402"/>
      <c r="AD404" s="402"/>
      <c r="AE404" s="402"/>
      <c r="AF404" s="402"/>
      <c r="AG404" s="402"/>
      <c r="AH404" s="402"/>
      <c r="AI404" s="402"/>
      <c r="AJ404" s="402"/>
      <c r="AK404" s="402"/>
      <c r="AL404" s="403"/>
      <c r="AM404" s="668"/>
      <c r="AN404" s="668"/>
      <c r="AO404" s="668"/>
      <c r="AP404" s="668"/>
      <c r="AQ404" s="668"/>
      <c r="AR404" s="668"/>
      <c r="AS404" s="668"/>
      <c r="AT404" s="668"/>
      <c r="AU404" s="668"/>
      <c r="AV404" s="668"/>
      <c r="AW404" s="668"/>
      <c r="AX404" s="668"/>
      <c r="AY404" s="403"/>
      <c r="AZ404" s="404"/>
      <c r="BA404" s="363"/>
      <c r="BB404" s="363"/>
      <c r="BC404" s="363"/>
      <c r="BD404" s="363"/>
      <c r="BE404" s="363"/>
      <c r="BF404" s="363"/>
      <c r="BG404" s="363"/>
      <c r="BH404" s="363"/>
      <c r="BI404" s="363"/>
      <c r="BJ404" s="363"/>
    </row>
    <row r="405" spans="6:62" ht="93" customHeight="1" x14ac:dyDescent="0.3">
      <c r="F405" s="399"/>
      <c r="G405" s="400"/>
      <c r="H405" s="400"/>
      <c r="I405" s="400"/>
      <c r="J405" s="400"/>
      <c r="K405" s="400"/>
      <c r="L405" s="400"/>
      <c r="M405" s="400"/>
      <c r="N405" s="400"/>
      <c r="U405" s="401"/>
      <c r="V405" s="402"/>
      <c r="W405" s="402"/>
      <c r="X405" s="402"/>
      <c r="Y405" s="402"/>
      <c r="Z405" s="402"/>
      <c r="AA405" s="402"/>
      <c r="AB405" s="402"/>
      <c r="AC405" s="402"/>
      <c r="AD405" s="402"/>
      <c r="AE405" s="402"/>
      <c r="AF405" s="402"/>
      <c r="AG405" s="402"/>
      <c r="AH405" s="402"/>
      <c r="AI405" s="402"/>
      <c r="AJ405" s="402"/>
      <c r="AK405" s="402"/>
      <c r="AL405" s="403"/>
      <c r="AM405" s="668"/>
      <c r="AN405" s="668"/>
      <c r="AO405" s="668"/>
      <c r="AP405" s="668"/>
      <c r="AQ405" s="668"/>
      <c r="AR405" s="668"/>
      <c r="AS405" s="668"/>
      <c r="AT405" s="668"/>
      <c r="AU405" s="668"/>
      <c r="AV405" s="668"/>
      <c r="AW405" s="668"/>
      <c r="AX405" s="668"/>
      <c r="AY405" s="403"/>
      <c r="AZ405" s="404"/>
      <c r="BA405" s="363"/>
      <c r="BB405" s="363"/>
      <c r="BC405" s="363"/>
      <c r="BD405" s="363"/>
      <c r="BE405" s="363"/>
      <c r="BF405" s="363"/>
      <c r="BG405" s="363"/>
      <c r="BH405" s="363"/>
      <c r="BI405" s="363"/>
      <c r="BJ405" s="363"/>
    </row>
    <row r="406" spans="6:62" ht="93" customHeight="1" x14ac:dyDescent="0.3">
      <c r="F406" s="399"/>
      <c r="G406" s="400"/>
      <c r="H406" s="400"/>
      <c r="I406" s="400"/>
      <c r="J406" s="400"/>
      <c r="K406" s="400"/>
      <c r="L406" s="400"/>
      <c r="M406" s="400"/>
      <c r="N406" s="400"/>
      <c r="U406" s="401"/>
      <c r="V406" s="402"/>
      <c r="W406" s="402"/>
      <c r="X406" s="402"/>
      <c r="Y406" s="402"/>
      <c r="Z406" s="402"/>
      <c r="AA406" s="402"/>
      <c r="AB406" s="402"/>
      <c r="AC406" s="402"/>
      <c r="AD406" s="402"/>
      <c r="AE406" s="402"/>
      <c r="AF406" s="402"/>
      <c r="AG406" s="402"/>
      <c r="AH406" s="402"/>
      <c r="AI406" s="402"/>
      <c r="AJ406" s="402"/>
      <c r="AK406" s="402"/>
      <c r="AL406" s="403"/>
      <c r="AM406" s="668"/>
      <c r="AN406" s="668"/>
      <c r="AO406" s="668"/>
      <c r="AP406" s="668"/>
      <c r="AQ406" s="668"/>
      <c r="AR406" s="668"/>
      <c r="AS406" s="668"/>
      <c r="AT406" s="668"/>
      <c r="AU406" s="668"/>
      <c r="AV406" s="668"/>
      <c r="AW406" s="668"/>
      <c r="AX406" s="668"/>
      <c r="AY406" s="403"/>
      <c r="AZ406" s="404"/>
      <c r="BA406" s="363"/>
      <c r="BB406" s="363"/>
      <c r="BC406" s="363"/>
      <c r="BD406" s="363"/>
      <c r="BE406" s="363"/>
      <c r="BF406" s="363"/>
      <c r="BG406" s="363"/>
      <c r="BH406" s="363"/>
      <c r="BI406" s="363"/>
      <c r="BJ406" s="363"/>
    </row>
    <row r="407" spans="6:62" ht="93" customHeight="1" x14ac:dyDescent="0.3">
      <c r="F407" s="399"/>
      <c r="G407" s="400"/>
      <c r="H407" s="400"/>
      <c r="I407" s="400"/>
      <c r="J407" s="400"/>
      <c r="K407" s="400"/>
      <c r="L407" s="400"/>
      <c r="M407" s="400"/>
      <c r="N407" s="400"/>
      <c r="U407" s="401"/>
      <c r="V407" s="402"/>
      <c r="W407" s="402"/>
      <c r="X407" s="402"/>
      <c r="Y407" s="402"/>
      <c r="Z407" s="402"/>
      <c r="AA407" s="402"/>
      <c r="AB407" s="402"/>
      <c r="AC407" s="402"/>
      <c r="AD407" s="402"/>
      <c r="AE407" s="402"/>
      <c r="AF407" s="402"/>
      <c r="AG407" s="402"/>
      <c r="AH407" s="402"/>
      <c r="AI407" s="402"/>
      <c r="AJ407" s="402"/>
      <c r="AK407" s="402"/>
      <c r="AL407" s="403"/>
      <c r="AM407" s="668"/>
      <c r="AN407" s="668"/>
      <c r="AO407" s="668"/>
      <c r="AP407" s="668"/>
      <c r="AQ407" s="668"/>
      <c r="AR407" s="668"/>
      <c r="AS407" s="668"/>
      <c r="AT407" s="668"/>
      <c r="AU407" s="668"/>
      <c r="AV407" s="668"/>
      <c r="AW407" s="668"/>
      <c r="AX407" s="668"/>
      <c r="AY407" s="403"/>
      <c r="AZ407" s="404"/>
      <c r="BA407" s="363"/>
      <c r="BB407" s="363"/>
      <c r="BC407" s="363"/>
      <c r="BD407" s="363"/>
      <c r="BE407" s="363"/>
      <c r="BF407" s="363"/>
      <c r="BG407" s="363"/>
      <c r="BH407" s="363"/>
      <c r="BI407" s="363"/>
      <c r="BJ407" s="363"/>
    </row>
    <row r="408" spans="6:62" ht="93" customHeight="1" x14ac:dyDescent="0.3">
      <c r="F408" s="399"/>
      <c r="G408" s="400"/>
      <c r="H408" s="400"/>
      <c r="I408" s="400"/>
      <c r="J408" s="400"/>
      <c r="K408" s="400"/>
      <c r="L408" s="400"/>
      <c r="M408" s="400"/>
      <c r="N408" s="400"/>
      <c r="U408" s="401"/>
      <c r="V408" s="402"/>
      <c r="W408" s="402"/>
      <c r="X408" s="402"/>
      <c r="Y408" s="402"/>
      <c r="Z408" s="402"/>
      <c r="AA408" s="402"/>
      <c r="AB408" s="402"/>
      <c r="AC408" s="402"/>
      <c r="AD408" s="402"/>
      <c r="AE408" s="402"/>
      <c r="AF408" s="402"/>
      <c r="AG408" s="402"/>
      <c r="AH408" s="402"/>
      <c r="AI408" s="402"/>
      <c r="AJ408" s="402"/>
      <c r="AK408" s="402"/>
      <c r="AL408" s="403"/>
      <c r="AM408" s="668"/>
      <c r="AN408" s="668"/>
      <c r="AO408" s="668"/>
      <c r="AP408" s="668"/>
      <c r="AQ408" s="668"/>
      <c r="AR408" s="668"/>
      <c r="AS408" s="668"/>
      <c r="AT408" s="668"/>
      <c r="AU408" s="668"/>
      <c r="AV408" s="668"/>
      <c r="AW408" s="668"/>
      <c r="AX408" s="668"/>
      <c r="AY408" s="403"/>
      <c r="AZ408" s="404"/>
      <c r="BA408" s="363"/>
      <c r="BB408" s="363"/>
      <c r="BC408" s="363"/>
      <c r="BD408" s="363"/>
      <c r="BE408" s="363"/>
      <c r="BF408" s="363"/>
      <c r="BG408" s="363"/>
      <c r="BH408" s="363"/>
      <c r="BI408" s="363"/>
      <c r="BJ408" s="363"/>
    </row>
    <row r="409" spans="6:62" ht="93" customHeight="1" x14ac:dyDescent="0.3">
      <c r="F409" s="399"/>
      <c r="G409" s="400"/>
      <c r="H409" s="400"/>
      <c r="I409" s="400"/>
      <c r="J409" s="400"/>
      <c r="K409" s="400"/>
      <c r="L409" s="400"/>
      <c r="M409" s="400"/>
      <c r="N409" s="400"/>
      <c r="U409" s="401"/>
      <c r="V409" s="402"/>
      <c r="W409" s="402"/>
      <c r="X409" s="402"/>
      <c r="Y409" s="402"/>
      <c r="Z409" s="402"/>
      <c r="AA409" s="402"/>
      <c r="AB409" s="402"/>
      <c r="AC409" s="402"/>
      <c r="AD409" s="402"/>
      <c r="AE409" s="402"/>
      <c r="AF409" s="402"/>
      <c r="AG409" s="402"/>
      <c r="AH409" s="402"/>
      <c r="AI409" s="402"/>
      <c r="AJ409" s="402"/>
      <c r="AK409" s="402"/>
      <c r="AL409" s="403"/>
      <c r="AM409" s="668"/>
      <c r="AN409" s="668"/>
      <c r="AO409" s="668"/>
      <c r="AP409" s="668"/>
      <c r="AQ409" s="668"/>
      <c r="AR409" s="668"/>
      <c r="AS409" s="668"/>
      <c r="AT409" s="668"/>
      <c r="AU409" s="668"/>
      <c r="AV409" s="668"/>
      <c r="AW409" s="668"/>
      <c r="AX409" s="668"/>
      <c r="AY409" s="403"/>
      <c r="AZ409" s="404"/>
      <c r="BA409" s="363"/>
      <c r="BB409" s="363"/>
      <c r="BC409" s="363"/>
      <c r="BD409" s="363"/>
      <c r="BE409" s="363"/>
      <c r="BF409" s="363"/>
      <c r="BG409" s="363"/>
      <c r="BH409" s="363"/>
      <c r="BI409" s="363"/>
      <c r="BJ409" s="363"/>
    </row>
    <row r="410" spans="6:62" ht="93" customHeight="1" x14ac:dyDescent="0.3">
      <c r="F410" s="399"/>
      <c r="G410" s="400"/>
      <c r="H410" s="400"/>
      <c r="I410" s="400"/>
      <c r="J410" s="400"/>
      <c r="K410" s="400"/>
      <c r="L410" s="400"/>
      <c r="M410" s="400"/>
      <c r="N410" s="400"/>
      <c r="U410" s="401"/>
      <c r="V410" s="402"/>
      <c r="W410" s="402"/>
      <c r="X410" s="402"/>
      <c r="Y410" s="402"/>
      <c r="Z410" s="402"/>
      <c r="AA410" s="402"/>
      <c r="AB410" s="402"/>
      <c r="AC410" s="402"/>
      <c r="AD410" s="402"/>
      <c r="AE410" s="402"/>
      <c r="AF410" s="402"/>
      <c r="AG410" s="402"/>
      <c r="AH410" s="402"/>
      <c r="AI410" s="402"/>
      <c r="AJ410" s="402"/>
      <c r="AK410" s="402"/>
      <c r="AL410" s="403"/>
      <c r="AM410" s="668"/>
      <c r="AN410" s="668"/>
      <c r="AO410" s="668"/>
      <c r="AP410" s="668"/>
      <c r="AQ410" s="668"/>
      <c r="AR410" s="668"/>
      <c r="AS410" s="668"/>
      <c r="AT410" s="668"/>
      <c r="AU410" s="668"/>
      <c r="AV410" s="668"/>
      <c r="AW410" s="668"/>
      <c r="AX410" s="668"/>
      <c r="AY410" s="403"/>
      <c r="AZ410" s="404"/>
      <c r="BA410" s="363"/>
      <c r="BB410" s="363"/>
      <c r="BC410" s="363"/>
      <c r="BD410" s="363"/>
      <c r="BE410" s="363"/>
      <c r="BF410" s="363"/>
      <c r="BG410" s="363"/>
      <c r="BH410" s="363"/>
      <c r="BI410" s="363"/>
      <c r="BJ410" s="363"/>
    </row>
    <row r="411" spans="6:62" ht="93" customHeight="1" x14ac:dyDescent="0.3">
      <c r="F411" s="399"/>
      <c r="G411" s="400"/>
      <c r="H411" s="400"/>
      <c r="I411" s="400"/>
      <c r="J411" s="400"/>
      <c r="K411" s="400"/>
      <c r="L411" s="400"/>
      <c r="M411" s="400"/>
      <c r="N411" s="400"/>
      <c r="U411" s="401"/>
      <c r="V411" s="402"/>
      <c r="W411" s="402"/>
      <c r="X411" s="402"/>
      <c r="Y411" s="402"/>
      <c r="Z411" s="402"/>
      <c r="AA411" s="402"/>
      <c r="AB411" s="402"/>
      <c r="AC411" s="402"/>
      <c r="AD411" s="402"/>
      <c r="AE411" s="402"/>
      <c r="AF411" s="402"/>
      <c r="AG411" s="402"/>
      <c r="AH411" s="402"/>
      <c r="AI411" s="402"/>
      <c r="AJ411" s="402"/>
      <c r="AK411" s="402"/>
      <c r="AL411" s="403"/>
      <c r="AM411" s="668"/>
      <c r="AN411" s="668"/>
      <c r="AO411" s="668"/>
      <c r="AP411" s="668"/>
      <c r="AQ411" s="668"/>
      <c r="AR411" s="668"/>
      <c r="AS411" s="668"/>
      <c r="AT411" s="668"/>
      <c r="AU411" s="668"/>
      <c r="AV411" s="668"/>
      <c r="AW411" s="668"/>
      <c r="AX411" s="668"/>
      <c r="AY411" s="403"/>
      <c r="AZ411" s="404"/>
      <c r="BA411" s="363"/>
      <c r="BB411" s="363"/>
      <c r="BC411" s="363"/>
      <c r="BD411" s="363"/>
      <c r="BE411" s="363"/>
      <c r="BF411" s="363"/>
      <c r="BG411" s="363"/>
      <c r="BH411" s="363"/>
      <c r="BI411" s="363"/>
      <c r="BJ411" s="363"/>
    </row>
    <row r="412" spans="6:62" ht="93" customHeight="1" x14ac:dyDescent="0.3">
      <c r="F412" s="399"/>
      <c r="G412" s="400"/>
      <c r="H412" s="400"/>
      <c r="I412" s="400"/>
      <c r="J412" s="400"/>
      <c r="K412" s="400"/>
      <c r="L412" s="400"/>
      <c r="M412" s="400"/>
      <c r="N412" s="400"/>
      <c r="U412" s="401"/>
      <c r="V412" s="402"/>
      <c r="W412" s="402"/>
      <c r="X412" s="402"/>
      <c r="Y412" s="402"/>
      <c r="Z412" s="402"/>
      <c r="AA412" s="402"/>
      <c r="AB412" s="402"/>
      <c r="AC412" s="402"/>
      <c r="AD412" s="402"/>
      <c r="AE412" s="402"/>
      <c r="AF412" s="402"/>
      <c r="AG412" s="402"/>
      <c r="AH412" s="402"/>
      <c r="AI412" s="402"/>
      <c r="AJ412" s="402"/>
      <c r="AK412" s="402"/>
      <c r="AL412" s="403"/>
      <c r="AM412" s="668"/>
      <c r="AN412" s="668"/>
      <c r="AO412" s="668"/>
      <c r="AP412" s="668"/>
      <c r="AQ412" s="668"/>
      <c r="AR412" s="668"/>
      <c r="AS412" s="668"/>
      <c r="AT412" s="668"/>
      <c r="AU412" s="668"/>
      <c r="AV412" s="668"/>
      <c r="AW412" s="668"/>
      <c r="AX412" s="668"/>
      <c r="AY412" s="403"/>
      <c r="AZ412" s="404"/>
      <c r="BA412" s="363"/>
      <c r="BB412" s="363"/>
      <c r="BC412" s="363"/>
      <c r="BD412" s="363"/>
      <c r="BE412" s="363"/>
      <c r="BF412" s="363"/>
      <c r="BG412" s="363"/>
      <c r="BH412" s="363"/>
      <c r="BI412" s="363"/>
      <c r="BJ412" s="363"/>
    </row>
    <row r="413" spans="6:62" ht="93" customHeight="1" x14ac:dyDescent="0.3">
      <c r="F413" s="399"/>
      <c r="G413" s="400"/>
      <c r="H413" s="400"/>
      <c r="I413" s="400"/>
      <c r="J413" s="400"/>
      <c r="K413" s="400"/>
      <c r="L413" s="400"/>
      <c r="M413" s="400"/>
      <c r="N413" s="400"/>
      <c r="U413" s="401"/>
      <c r="V413" s="402"/>
      <c r="W413" s="402"/>
      <c r="X413" s="402"/>
      <c r="Y413" s="402"/>
      <c r="Z413" s="402"/>
      <c r="AA413" s="402"/>
      <c r="AB413" s="402"/>
      <c r="AC413" s="402"/>
      <c r="AD413" s="402"/>
      <c r="AE413" s="402"/>
      <c r="AF413" s="402"/>
      <c r="AG413" s="402"/>
      <c r="AH413" s="402"/>
      <c r="AI413" s="402"/>
      <c r="AJ413" s="402"/>
      <c r="AK413" s="402"/>
      <c r="AL413" s="403"/>
      <c r="AM413" s="668"/>
      <c r="AN413" s="668"/>
      <c r="AO413" s="668"/>
      <c r="AP413" s="668"/>
      <c r="AQ413" s="668"/>
      <c r="AR413" s="668"/>
      <c r="AS413" s="668"/>
      <c r="AT413" s="668"/>
      <c r="AU413" s="668"/>
      <c r="AV413" s="668"/>
      <c r="AW413" s="668"/>
      <c r="AX413" s="668"/>
      <c r="AY413" s="403"/>
      <c r="AZ413" s="404"/>
      <c r="BA413" s="363"/>
      <c r="BB413" s="363"/>
      <c r="BC413" s="363"/>
      <c r="BD413" s="363"/>
      <c r="BE413" s="363"/>
      <c r="BF413" s="363"/>
      <c r="BG413" s="363"/>
      <c r="BH413" s="363"/>
      <c r="BI413" s="363"/>
      <c r="BJ413" s="363"/>
    </row>
    <row r="414" spans="6:62" ht="93" customHeight="1" x14ac:dyDescent="0.3">
      <c r="F414" s="399"/>
      <c r="G414" s="400"/>
      <c r="H414" s="400"/>
      <c r="I414" s="400"/>
      <c r="J414" s="400"/>
      <c r="K414" s="400"/>
      <c r="L414" s="400"/>
      <c r="M414" s="400"/>
      <c r="N414" s="400"/>
      <c r="U414" s="401"/>
      <c r="V414" s="402"/>
      <c r="W414" s="402"/>
      <c r="X414" s="402"/>
      <c r="Y414" s="402"/>
      <c r="Z414" s="402"/>
      <c r="AA414" s="402"/>
      <c r="AB414" s="402"/>
      <c r="AC414" s="402"/>
      <c r="AD414" s="402"/>
      <c r="AE414" s="402"/>
      <c r="AF414" s="402"/>
      <c r="AG414" s="402"/>
      <c r="AH414" s="402"/>
      <c r="AI414" s="402"/>
      <c r="AJ414" s="402"/>
      <c r="AK414" s="402"/>
      <c r="AL414" s="403"/>
      <c r="AM414" s="668"/>
      <c r="AN414" s="668"/>
      <c r="AO414" s="668"/>
      <c r="AP414" s="668"/>
      <c r="AQ414" s="668"/>
      <c r="AR414" s="668"/>
      <c r="AS414" s="668"/>
      <c r="AT414" s="668"/>
      <c r="AU414" s="668"/>
      <c r="AV414" s="668"/>
      <c r="AW414" s="668"/>
      <c r="AX414" s="668"/>
      <c r="AY414" s="403"/>
      <c r="AZ414" s="404"/>
      <c r="BA414" s="363"/>
      <c r="BB414" s="363"/>
      <c r="BC414" s="363"/>
      <c r="BD414" s="363"/>
      <c r="BE414" s="363"/>
      <c r="BF414" s="363"/>
      <c r="BG414" s="363"/>
      <c r="BH414" s="363"/>
      <c r="BI414" s="363"/>
      <c r="BJ414" s="363"/>
    </row>
    <row r="415" spans="6:62" ht="93" customHeight="1" x14ac:dyDescent="0.3">
      <c r="F415" s="399"/>
      <c r="G415" s="400"/>
      <c r="H415" s="400"/>
      <c r="I415" s="400"/>
      <c r="J415" s="400"/>
      <c r="K415" s="400"/>
      <c r="L415" s="400"/>
      <c r="M415" s="400"/>
      <c r="N415" s="400"/>
      <c r="U415" s="401"/>
      <c r="V415" s="402"/>
      <c r="W415" s="402"/>
      <c r="X415" s="402"/>
      <c r="Y415" s="402"/>
      <c r="Z415" s="402"/>
      <c r="AA415" s="402"/>
      <c r="AB415" s="402"/>
      <c r="AC415" s="402"/>
      <c r="AD415" s="402"/>
      <c r="AE415" s="402"/>
      <c r="AF415" s="402"/>
      <c r="AG415" s="402"/>
      <c r="AH415" s="402"/>
      <c r="AI415" s="402"/>
      <c r="AJ415" s="402"/>
      <c r="AK415" s="402"/>
      <c r="AL415" s="403"/>
      <c r="AM415" s="668"/>
      <c r="AN415" s="668"/>
      <c r="AO415" s="668"/>
      <c r="AP415" s="668"/>
      <c r="AQ415" s="668"/>
      <c r="AR415" s="668"/>
      <c r="AS415" s="668"/>
      <c r="AT415" s="668"/>
      <c r="AU415" s="668"/>
      <c r="AV415" s="668"/>
      <c r="AW415" s="668"/>
      <c r="AX415" s="668"/>
      <c r="AY415" s="403"/>
      <c r="AZ415" s="404"/>
      <c r="BA415" s="363"/>
      <c r="BB415" s="363"/>
      <c r="BC415" s="363"/>
      <c r="BD415" s="363"/>
      <c r="BE415" s="363"/>
      <c r="BF415" s="363"/>
      <c r="BG415" s="363"/>
      <c r="BH415" s="363"/>
      <c r="BI415" s="363"/>
      <c r="BJ415" s="363"/>
    </row>
    <row r="416" spans="6:62" ht="93" customHeight="1" x14ac:dyDescent="0.3">
      <c r="F416" s="399"/>
      <c r="G416" s="400"/>
      <c r="H416" s="400"/>
      <c r="I416" s="400"/>
      <c r="J416" s="400"/>
      <c r="K416" s="400"/>
      <c r="L416" s="400"/>
      <c r="M416" s="400"/>
      <c r="N416" s="400"/>
      <c r="U416" s="401"/>
      <c r="V416" s="402"/>
      <c r="W416" s="402"/>
      <c r="X416" s="402"/>
      <c r="Y416" s="402"/>
      <c r="Z416" s="402"/>
      <c r="AA416" s="402"/>
      <c r="AB416" s="402"/>
      <c r="AC416" s="402"/>
      <c r="AD416" s="402"/>
      <c r="AE416" s="402"/>
      <c r="AF416" s="402"/>
      <c r="AG416" s="402"/>
      <c r="AH416" s="402"/>
      <c r="AI416" s="402"/>
      <c r="AJ416" s="402"/>
      <c r="AK416" s="402"/>
      <c r="AL416" s="403"/>
      <c r="AM416" s="668"/>
      <c r="AN416" s="668"/>
      <c r="AO416" s="668"/>
      <c r="AP416" s="668"/>
      <c r="AQ416" s="668"/>
      <c r="AR416" s="668"/>
      <c r="AS416" s="668"/>
      <c r="AT416" s="668"/>
      <c r="AU416" s="668"/>
      <c r="AV416" s="668"/>
      <c r="AW416" s="668"/>
      <c r="AX416" s="668"/>
      <c r="AY416" s="403"/>
      <c r="AZ416" s="404"/>
      <c r="BA416" s="363"/>
      <c r="BB416" s="363"/>
      <c r="BC416" s="363"/>
      <c r="BD416" s="363"/>
      <c r="BE416" s="363"/>
      <c r="BF416" s="363"/>
      <c r="BG416" s="363"/>
      <c r="BH416" s="363"/>
      <c r="BI416" s="363"/>
      <c r="BJ416" s="363"/>
    </row>
    <row r="417" spans="6:62" ht="93" customHeight="1" x14ac:dyDescent="0.3">
      <c r="F417" s="399"/>
      <c r="G417" s="400"/>
      <c r="H417" s="400"/>
      <c r="I417" s="400"/>
      <c r="J417" s="400"/>
      <c r="K417" s="400"/>
      <c r="L417" s="400"/>
      <c r="M417" s="400"/>
      <c r="N417" s="400"/>
      <c r="U417" s="401"/>
      <c r="V417" s="402"/>
      <c r="W417" s="402"/>
      <c r="X417" s="402"/>
      <c r="Y417" s="402"/>
      <c r="Z417" s="402"/>
      <c r="AA417" s="402"/>
      <c r="AB417" s="402"/>
      <c r="AC417" s="402"/>
      <c r="AD417" s="402"/>
      <c r="AE417" s="402"/>
      <c r="AF417" s="402"/>
      <c r="AG417" s="402"/>
      <c r="AH417" s="402"/>
      <c r="AI417" s="402"/>
      <c r="AJ417" s="402"/>
      <c r="AK417" s="402"/>
      <c r="AL417" s="403"/>
      <c r="AM417" s="668"/>
      <c r="AN417" s="668"/>
      <c r="AO417" s="668"/>
      <c r="AP417" s="668"/>
      <c r="AQ417" s="668"/>
      <c r="AR417" s="668"/>
      <c r="AS417" s="668"/>
      <c r="AT417" s="668"/>
      <c r="AU417" s="668"/>
      <c r="AV417" s="668"/>
      <c r="AW417" s="668"/>
      <c r="AX417" s="668"/>
      <c r="AY417" s="403"/>
      <c r="AZ417" s="404"/>
      <c r="BA417" s="363"/>
      <c r="BB417" s="363"/>
      <c r="BC417" s="363"/>
      <c r="BD417" s="363"/>
      <c r="BE417" s="363"/>
      <c r="BF417" s="363"/>
      <c r="BG417" s="363"/>
      <c r="BH417" s="363"/>
      <c r="BI417" s="363"/>
      <c r="BJ417" s="363"/>
    </row>
    <row r="418" spans="6:62" ht="93" customHeight="1" x14ac:dyDescent="0.3">
      <c r="F418" s="399"/>
      <c r="G418" s="400"/>
      <c r="H418" s="400"/>
      <c r="I418" s="400"/>
      <c r="J418" s="400"/>
      <c r="K418" s="400"/>
      <c r="L418" s="400"/>
      <c r="M418" s="400"/>
      <c r="N418" s="400"/>
      <c r="U418" s="401"/>
      <c r="V418" s="402"/>
      <c r="W418" s="402"/>
      <c r="X418" s="402"/>
      <c r="Y418" s="402"/>
      <c r="Z418" s="402"/>
      <c r="AA418" s="402"/>
      <c r="AB418" s="402"/>
      <c r="AC418" s="402"/>
      <c r="AD418" s="402"/>
      <c r="AE418" s="402"/>
      <c r="AF418" s="402"/>
      <c r="AG418" s="402"/>
      <c r="AH418" s="402"/>
      <c r="AI418" s="402"/>
      <c r="AJ418" s="402"/>
      <c r="AK418" s="402"/>
      <c r="AL418" s="403"/>
      <c r="AM418" s="668"/>
      <c r="AN418" s="668"/>
      <c r="AO418" s="668"/>
      <c r="AP418" s="668"/>
      <c r="AQ418" s="668"/>
      <c r="AR418" s="668"/>
      <c r="AS418" s="668"/>
      <c r="AT418" s="668"/>
      <c r="AU418" s="668"/>
      <c r="AV418" s="668"/>
      <c r="AW418" s="668"/>
      <c r="AX418" s="668"/>
      <c r="AY418" s="403"/>
      <c r="AZ418" s="404"/>
      <c r="BA418" s="363"/>
      <c r="BB418" s="363"/>
      <c r="BC418" s="363"/>
      <c r="BD418" s="363"/>
      <c r="BE418" s="363"/>
      <c r="BF418" s="363"/>
      <c r="BG418" s="363"/>
      <c r="BH418" s="363"/>
      <c r="BI418" s="363"/>
      <c r="BJ418" s="363"/>
    </row>
    <row r="419" spans="6:62" ht="93" customHeight="1" x14ac:dyDescent="0.3">
      <c r="F419" s="399"/>
      <c r="G419" s="400"/>
      <c r="H419" s="400"/>
      <c r="I419" s="400"/>
      <c r="J419" s="400"/>
      <c r="K419" s="400"/>
      <c r="L419" s="400"/>
      <c r="M419" s="400"/>
      <c r="N419" s="400"/>
      <c r="U419" s="401"/>
      <c r="V419" s="402"/>
      <c r="W419" s="402"/>
      <c r="X419" s="402"/>
      <c r="Y419" s="402"/>
      <c r="Z419" s="402"/>
      <c r="AA419" s="402"/>
      <c r="AB419" s="402"/>
      <c r="AC419" s="402"/>
      <c r="AD419" s="402"/>
      <c r="AE419" s="402"/>
      <c r="AF419" s="402"/>
      <c r="AG419" s="402"/>
      <c r="AH419" s="402"/>
      <c r="AI419" s="402"/>
      <c r="AJ419" s="402"/>
      <c r="AK419" s="402"/>
      <c r="AL419" s="403"/>
      <c r="AM419" s="668"/>
      <c r="AN419" s="668"/>
      <c r="AO419" s="668"/>
      <c r="AP419" s="668"/>
      <c r="AQ419" s="668"/>
      <c r="AR419" s="668"/>
      <c r="AS419" s="668"/>
      <c r="AT419" s="668"/>
      <c r="AU419" s="668"/>
      <c r="AV419" s="668"/>
      <c r="AW419" s="668"/>
      <c r="AX419" s="668"/>
      <c r="AY419" s="403"/>
      <c r="AZ419" s="404"/>
      <c r="BA419" s="363"/>
      <c r="BB419" s="363"/>
      <c r="BC419" s="363"/>
      <c r="BD419" s="363"/>
      <c r="BE419" s="363"/>
      <c r="BF419" s="363"/>
      <c r="BG419" s="363"/>
      <c r="BH419" s="363"/>
      <c r="BI419" s="363"/>
      <c r="BJ419" s="363"/>
    </row>
    <row r="420" spans="6:62" ht="93" customHeight="1" x14ac:dyDescent="0.3">
      <c r="F420" s="399"/>
      <c r="G420" s="400"/>
      <c r="H420" s="400"/>
      <c r="I420" s="400"/>
      <c r="J420" s="400"/>
      <c r="K420" s="400"/>
      <c r="L420" s="400"/>
      <c r="M420" s="400"/>
      <c r="N420" s="400"/>
      <c r="U420" s="401"/>
      <c r="V420" s="402"/>
      <c r="W420" s="402"/>
      <c r="X420" s="402"/>
      <c r="Y420" s="402"/>
      <c r="Z420" s="402"/>
      <c r="AA420" s="402"/>
      <c r="AB420" s="402"/>
      <c r="AC420" s="402"/>
      <c r="AD420" s="402"/>
      <c r="AE420" s="402"/>
      <c r="AF420" s="402"/>
      <c r="AG420" s="402"/>
      <c r="AH420" s="402"/>
      <c r="AI420" s="402"/>
      <c r="AJ420" s="402"/>
      <c r="AK420" s="402"/>
      <c r="AL420" s="403"/>
      <c r="AM420" s="668"/>
      <c r="AN420" s="668"/>
      <c r="AO420" s="668"/>
      <c r="AP420" s="668"/>
      <c r="AQ420" s="668"/>
      <c r="AR420" s="668"/>
      <c r="AS420" s="668"/>
      <c r="AT420" s="668"/>
      <c r="AU420" s="668"/>
      <c r="AV420" s="668"/>
      <c r="AW420" s="668"/>
      <c r="AX420" s="668"/>
      <c r="AY420" s="403"/>
      <c r="AZ420" s="404"/>
      <c r="BA420" s="363"/>
      <c r="BB420" s="363"/>
      <c r="BC420" s="363"/>
      <c r="BD420" s="363"/>
      <c r="BE420" s="363"/>
      <c r="BF420" s="363"/>
      <c r="BG420" s="363"/>
      <c r="BH420" s="363"/>
      <c r="BI420" s="363"/>
      <c r="BJ420" s="363"/>
    </row>
    <row r="421" spans="6:62" ht="93" customHeight="1" x14ac:dyDescent="0.3">
      <c r="F421" s="399"/>
      <c r="G421" s="400"/>
      <c r="H421" s="400"/>
      <c r="I421" s="400"/>
      <c r="J421" s="400"/>
      <c r="K421" s="400"/>
      <c r="L421" s="400"/>
      <c r="M421" s="400"/>
      <c r="N421" s="400"/>
      <c r="U421" s="401"/>
      <c r="V421" s="402"/>
      <c r="W421" s="402"/>
      <c r="X421" s="402"/>
      <c r="Y421" s="402"/>
      <c r="Z421" s="402"/>
      <c r="AA421" s="402"/>
      <c r="AB421" s="402"/>
      <c r="AC421" s="402"/>
      <c r="AD421" s="402"/>
      <c r="AE421" s="402"/>
      <c r="AF421" s="402"/>
      <c r="AG421" s="402"/>
      <c r="AH421" s="402"/>
      <c r="AI421" s="402"/>
      <c r="AJ421" s="402"/>
      <c r="AK421" s="402"/>
      <c r="AL421" s="403"/>
      <c r="AM421" s="668"/>
      <c r="AN421" s="668"/>
      <c r="AO421" s="668"/>
      <c r="AP421" s="668"/>
      <c r="AQ421" s="668"/>
      <c r="AR421" s="668"/>
      <c r="AS421" s="668"/>
      <c r="AT421" s="668"/>
      <c r="AU421" s="668"/>
      <c r="AV421" s="668"/>
      <c r="AW421" s="668"/>
      <c r="AX421" s="668"/>
      <c r="AY421" s="403"/>
      <c r="AZ421" s="404"/>
      <c r="BA421" s="363"/>
      <c r="BB421" s="363"/>
      <c r="BC421" s="363"/>
      <c r="BD421" s="363"/>
      <c r="BE421" s="363"/>
      <c r="BF421" s="363"/>
      <c r="BG421" s="363"/>
      <c r="BH421" s="363"/>
      <c r="BI421" s="363"/>
      <c r="BJ421" s="363"/>
    </row>
    <row r="422" spans="6:62" ht="93" customHeight="1" x14ac:dyDescent="0.3">
      <c r="F422" s="399"/>
      <c r="G422" s="400"/>
      <c r="H422" s="400"/>
      <c r="I422" s="400"/>
      <c r="J422" s="400"/>
      <c r="K422" s="400"/>
      <c r="L422" s="400"/>
      <c r="M422" s="400"/>
      <c r="N422" s="400"/>
      <c r="U422" s="401"/>
      <c r="V422" s="402"/>
      <c r="W422" s="402"/>
      <c r="X422" s="402"/>
      <c r="Y422" s="402"/>
      <c r="Z422" s="402"/>
      <c r="AA422" s="402"/>
      <c r="AB422" s="402"/>
      <c r="AC422" s="402"/>
      <c r="AD422" s="402"/>
      <c r="AE422" s="402"/>
      <c r="AF422" s="402"/>
      <c r="AG422" s="402"/>
      <c r="AH422" s="402"/>
      <c r="AI422" s="402"/>
      <c r="AJ422" s="402"/>
      <c r="AK422" s="402"/>
      <c r="AL422" s="403"/>
      <c r="AM422" s="668"/>
      <c r="AN422" s="668"/>
      <c r="AO422" s="668"/>
      <c r="AP422" s="668"/>
      <c r="AQ422" s="668"/>
      <c r="AR422" s="668"/>
      <c r="AS422" s="668"/>
      <c r="AT422" s="668"/>
      <c r="AU422" s="668"/>
      <c r="AV422" s="668"/>
      <c r="AW422" s="668"/>
      <c r="AX422" s="668"/>
      <c r="AY422" s="403"/>
      <c r="AZ422" s="404"/>
      <c r="BA422" s="363"/>
      <c r="BB422" s="363"/>
      <c r="BC422" s="363"/>
      <c r="BD422" s="363"/>
      <c r="BE422" s="363"/>
      <c r="BF422" s="363"/>
      <c r="BG422" s="363"/>
      <c r="BH422" s="363"/>
      <c r="BI422" s="363"/>
      <c r="BJ422" s="363"/>
    </row>
    <row r="423" spans="6:62" ht="93" customHeight="1" x14ac:dyDescent="0.3">
      <c r="F423" s="399"/>
      <c r="G423" s="400"/>
      <c r="H423" s="400"/>
      <c r="I423" s="400"/>
      <c r="J423" s="400"/>
      <c r="K423" s="400"/>
      <c r="L423" s="400"/>
      <c r="M423" s="400"/>
      <c r="N423" s="400"/>
      <c r="U423" s="401"/>
      <c r="V423" s="402"/>
      <c r="W423" s="402"/>
      <c r="X423" s="402"/>
      <c r="Y423" s="402"/>
      <c r="Z423" s="402"/>
      <c r="AA423" s="402"/>
      <c r="AB423" s="402"/>
      <c r="AC423" s="402"/>
      <c r="AD423" s="402"/>
      <c r="AE423" s="402"/>
      <c r="AF423" s="402"/>
      <c r="AG423" s="402"/>
      <c r="AH423" s="402"/>
      <c r="AI423" s="402"/>
      <c r="AJ423" s="402"/>
      <c r="AK423" s="402"/>
      <c r="AL423" s="403"/>
      <c r="AM423" s="668"/>
      <c r="AN423" s="668"/>
      <c r="AO423" s="668"/>
      <c r="AP423" s="668"/>
      <c r="AQ423" s="668"/>
      <c r="AR423" s="668"/>
      <c r="AS423" s="668"/>
      <c r="AT423" s="668"/>
      <c r="AU423" s="668"/>
      <c r="AV423" s="668"/>
      <c r="AW423" s="668"/>
      <c r="AX423" s="668"/>
      <c r="AY423" s="403"/>
      <c r="AZ423" s="404"/>
      <c r="BA423" s="363"/>
      <c r="BB423" s="363"/>
      <c r="BC423" s="363"/>
      <c r="BD423" s="363"/>
      <c r="BE423" s="363"/>
      <c r="BF423" s="363"/>
      <c r="BG423" s="363"/>
      <c r="BH423" s="363"/>
      <c r="BI423" s="363"/>
      <c r="BJ423" s="363"/>
    </row>
    <row r="424" spans="6:62" ht="93" customHeight="1" x14ac:dyDescent="0.3">
      <c r="F424" s="399"/>
      <c r="G424" s="400"/>
      <c r="H424" s="400"/>
      <c r="I424" s="400"/>
      <c r="J424" s="400"/>
      <c r="K424" s="400"/>
      <c r="L424" s="400"/>
      <c r="M424" s="400"/>
      <c r="N424" s="400"/>
      <c r="U424" s="401"/>
      <c r="V424" s="402"/>
      <c r="W424" s="402"/>
      <c r="X424" s="402"/>
      <c r="Y424" s="402"/>
      <c r="Z424" s="402"/>
      <c r="AA424" s="402"/>
      <c r="AB424" s="402"/>
      <c r="AC424" s="402"/>
      <c r="AD424" s="402"/>
      <c r="AE424" s="402"/>
      <c r="AF424" s="402"/>
      <c r="AG424" s="402"/>
      <c r="AH424" s="402"/>
      <c r="AI424" s="402"/>
      <c r="AJ424" s="402"/>
      <c r="AK424" s="402"/>
      <c r="AL424" s="403"/>
      <c r="AM424" s="668"/>
      <c r="AN424" s="668"/>
      <c r="AO424" s="668"/>
      <c r="AP424" s="668"/>
      <c r="AQ424" s="668"/>
      <c r="AR424" s="668"/>
      <c r="AS424" s="668"/>
      <c r="AT424" s="668"/>
      <c r="AU424" s="668"/>
      <c r="AV424" s="668"/>
      <c r="AW424" s="668"/>
      <c r="AX424" s="668"/>
      <c r="AY424" s="403"/>
      <c r="AZ424" s="404"/>
      <c r="BA424" s="363"/>
      <c r="BB424" s="363"/>
      <c r="BC424" s="363"/>
      <c r="BD424" s="363"/>
      <c r="BE424" s="363"/>
      <c r="BF424" s="363"/>
      <c r="BG424" s="363"/>
      <c r="BH424" s="363"/>
      <c r="BI424" s="363"/>
      <c r="BJ424" s="363"/>
    </row>
    <row r="425" spans="6:62" ht="93" customHeight="1" x14ac:dyDescent="0.3">
      <c r="F425" s="399"/>
      <c r="G425" s="400"/>
      <c r="H425" s="400"/>
      <c r="I425" s="400"/>
      <c r="J425" s="400"/>
      <c r="K425" s="400"/>
      <c r="L425" s="400"/>
      <c r="M425" s="400"/>
      <c r="N425" s="400"/>
      <c r="U425" s="401"/>
      <c r="V425" s="402"/>
      <c r="W425" s="402"/>
      <c r="X425" s="402"/>
      <c r="Y425" s="402"/>
      <c r="Z425" s="402"/>
      <c r="AA425" s="402"/>
      <c r="AB425" s="402"/>
      <c r="AC425" s="402"/>
      <c r="AD425" s="402"/>
      <c r="AE425" s="402"/>
      <c r="AF425" s="402"/>
      <c r="AG425" s="402"/>
      <c r="AH425" s="402"/>
      <c r="AI425" s="402"/>
      <c r="AJ425" s="402"/>
      <c r="AK425" s="402"/>
      <c r="AL425" s="403"/>
      <c r="AM425" s="668"/>
      <c r="AN425" s="668"/>
      <c r="AO425" s="668"/>
      <c r="AP425" s="668"/>
      <c r="AQ425" s="668"/>
      <c r="AR425" s="668"/>
      <c r="AS425" s="668"/>
      <c r="AT425" s="668"/>
      <c r="AU425" s="668"/>
      <c r="AV425" s="668"/>
      <c r="AW425" s="668"/>
      <c r="AX425" s="668"/>
      <c r="AY425" s="403"/>
      <c r="AZ425" s="404"/>
      <c r="BA425" s="363"/>
      <c r="BB425" s="363"/>
      <c r="BC425" s="363"/>
      <c r="BD425" s="363"/>
      <c r="BE425" s="363"/>
      <c r="BF425" s="363"/>
      <c r="BG425" s="363"/>
      <c r="BH425" s="363"/>
      <c r="BI425" s="363"/>
      <c r="BJ425" s="363"/>
    </row>
    <row r="426" spans="6:62" ht="93" customHeight="1" x14ac:dyDescent="0.3">
      <c r="F426" s="399"/>
      <c r="G426" s="400"/>
      <c r="H426" s="400"/>
      <c r="I426" s="400"/>
      <c r="J426" s="400"/>
      <c r="K426" s="400"/>
      <c r="L426" s="400"/>
      <c r="M426" s="400"/>
      <c r="N426" s="400"/>
      <c r="U426" s="401"/>
      <c r="V426" s="402"/>
      <c r="W426" s="402"/>
      <c r="X426" s="402"/>
      <c r="Y426" s="402"/>
      <c r="Z426" s="402"/>
      <c r="AA426" s="402"/>
      <c r="AB426" s="402"/>
      <c r="AC426" s="402"/>
      <c r="AD426" s="402"/>
      <c r="AE426" s="402"/>
      <c r="AF426" s="402"/>
      <c r="AG426" s="402"/>
      <c r="AH426" s="402"/>
      <c r="AI426" s="402"/>
      <c r="AJ426" s="402"/>
      <c r="AK426" s="402"/>
      <c r="AL426" s="403"/>
      <c r="AM426" s="668"/>
      <c r="AN426" s="668"/>
      <c r="AO426" s="668"/>
      <c r="AP426" s="668"/>
      <c r="AQ426" s="668"/>
      <c r="AR426" s="668"/>
      <c r="AS426" s="668"/>
      <c r="AT426" s="668"/>
      <c r="AU426" s="668"/>
      <c r="AV426" s="668"/>
      <c r="AW426" s="668"/>
      <c r="AX426" s="668"/>
      <c r="AY426" s="403"/>
      <c r="AZ426" s="404"/>
      <c r="BA426" s="363"/>
      <c r="BB426" s="363"/>
      <c r="BC426" s="363"/>
      <c r="BD426" s="363"/>
      <c r="BE426" s="363"/>
      <c r="BF426" s="363"/>
      <c r="BG426" s="363"/>
      <c r="BH426" s="363"/>
      <c r="BI426" s="363"/>
      <c r="BJ426" s="363"/>
    </row>
    <row r="427" spans="6:62" ht="93" customHeight="1" x14ac:dyDescent="0.3">
      <c r="F427" s="399"/>
      <c r="G427" s="400"/>
      <c r="H427" s="400"/>
      <c r="I427" s="400"/>
      <c r="J427" s="400"/>
      <c r="K427" s="400"/>
      <c r="L427" s="400"/>
      <c r="M427" s="400"/>
      <c r="N427" s="400"/>
      <c r="U427" s="401"/>
      <c r="V427" s="402"/>
      <c r="W427" s="402"/>
      <c r="X427" s="402"/>
      <c r="Y427" s="402"/>
      <c r="Z427" s="402"/>
      <c r="AA427" s="402"/>
      <c r="AB427" s="402"/>
      <c r="AC427" s="402"/>
      <c r="AD427" s="402"/>
      <c r="AE427" s="402"/>
      <c r="AF427" s="402"/>
      <c r="AG427" s="402"/>
      <c r="AH427" s="402"/>
      <c r="AI427" s="402"/>
      <c r="AJ427" s="402"/>
      <c r="AK427" s="402"/>
      <c r="AL427" s="403"/>
      <c r="AM427" s="668"/>
      <c r="AN427" s="668"/>
      <c r="AO427" s="668"/>
      <c r="AP427" s="668"/>
      <c r="AQ427" s="668"/>
      <c r="AR427" s="668"/>
      <c r="AS427" s="668"/>
      <c r="AT427" s="668"/>
      <c r="AU427" s="668"/>
      <c r="AV427" s="668"/>
      <c r="AW427" s="668"/>
      <c r="AX427" s="668"/>
      <c r="AY427" s="403"/>
      <c r="AZ427" s="404"/>
      <c r="BA427" s="363"/>
      <c r="BB427" s="363"/>
      <c r="BC427" s="363"/>
      <c r="BD427" s="363"/>
      <c r="BE427" s="363"/>
      <c r="BF427" s="363"/>
      <c r="BG427" s="363"/>
      <c r="BH427" s="363"/>
      <c r="BI427" s="363"/>
      <c r="BJ427" s="363"/>
    </row>
    <row r="428" spans="6:62" ht="93" customHeight="1" x14ac:dyDescent="0.3">
      <c r="F428" s="399"/>
      <c r="G428" s="400"/>
      <c r="H428" s="400"/>
      <c r="I428" s="400"/>
      <c r="J428" s="400"/>
      <c r="K428" s="400"/>
      <c r="L428" s="400"/>
      <c r="M428" s="400"/>
      <c r="N428" s="400"/>
      <c r="U428" s="401"/>
      <c r="V428" s="402"/>
      <c r="W428" s="402"/>
      <c r="X428" s="402"/>
      <c r="Y428" s="402"/>
      <c r="Z428" s="402"/>
      <c r="AA428" s="402"/>
      <c r="AB428" s="402"/>
      <c r="AC428" s="402"/>
      <c r="AD428" s="402"/>
      <c r="AE428" s="402"/>
      <c r="AF428" s="402"/>
      <c r="AG428" s="402"/>
      <c r="AH428" s="402"/>
      <c r="AI428" s="402"/>
      <c r="AJ428" s="402"/>
      <c r="AK428" s="402"/>
      <c r="AL428" s="403"/>
      <c r="AM428" s="668"/>
      <c r="AN428" s="668"/>
      <c r="AO428" s="668"/>
      <c r="AP428" s="668"/>
      <c r="AQ428" s="668"/>
      <c r="AR428" s="668"/>
      <c r="AS428" s="668"/>
      <c r="AT428" s="668"/>
      <c r="AU428" s="668"/>
      <c r="AV428" s="668"/>
      <c r="AW428" s="668"/>
      <c r="AX428" s="668"/>
      <c r="AY428" s="403"/>
      <c r="AZ428" s="404"/>
      <c r="BA428" s="363"/>
      <c r="BB428" s="363"/>
      <c r="BC428" s="363"/>
      <c r="BD428" s="363"/>
      <c r="BE428" s="363"/>
      <c r="BF428" s="363"/>
      <c r="BG428" s="363"/>
      <c r="BH428" s="363"/>
      <c r="BI428" s="363"/>
      <c r="BJ428" s="363"/>
    </row>
    <row r="429" spans="6:62" ht="93" customHeight="1" x14ac:dyDescent="0.3">
      <c r="F429" s="399"/>
      <c r="G429" s="400"/>
      <c r="H429" s="400"/>
      <c r="I429" s="400"/>
      <c r="J429" s="400"/>
      <c r="K429" s="400"/>
      <c r="L429" s="400"/>
      <c r="M429" s="400"/>
      <c r="N429" s="400"/>
      <c r="U429" s="401"/>
      <c r="V429" s="402"/>
      <c r="W429" s="402"/>
      <c r="X429" s="402"/>
      <c r="Y429" s="402"/>
      <c r="Z429" s="402"/>
      <c r="AA429" s="402"/>
      <c r="AB429" s="402"/>
      <c r="AC429" s="402"/>
      <c r="AD429" s="402"/>
      <c r="AE429" s="402"/>
      <c r="AF429" s="402"/>
      <c r="AG429" s="402"/>
      <c r="AH429" s="402"/>
      <c r="AI429" s="402"/>
      <c r="AJ429" s="402"/>
      <c r="AK429" s="402"/>
      <c r="AL429" s="403"/>
      <c r="AM429" s="668"/>
      <c r="AN429" s="668"/>
      <c r="AO429" s="668"/>
      <c r="AP429" s="668"/>
      <c r="AQ429" s="668"/>
      <c r="AR429" s="668"/>
      <c r="AS429" s="668"/>
      <c r="AT429" s="668"/>
      <c r="AU429" s="668"/>
      <c r="AV429" s="668"/>
      <c r="AW429" s="668"/>
      <c r="AX429" s="668"/>
      <c r="AY429" s="403"/>
      <c r="AZ429" s="404"/>
      <c r="BA429" s="363"/>
      <c r="BB429" s="363"/>
      <c r="BC429" s="363"/>
      <c r="BD429" s="363"/>
      <c r="BE429" s="363"/>
      <c r="BF429" s="363"/>
      <c r="BG429" s="363"/>
      <c r="BH429" s="363"/>
      <c r="BI429" s="363"/>
      <c r="BJ429" s="363"/>
    </row>
    <row r="430" spans="6:62" ht="93" customHeight="1" x14ac:dyDescent="0.3">
      <c r="F430" s="399"/>
      <c r="G430" s="400"/>
      <c r="H430" s="400"/>
      <c r="I430" s="400"/>
      <c r="J430" s="400"/>
      <c r="K430" s="400"/>
      <c r="L430" s="400"/>
      <c r="M430" s="400"/>
      <c r="N430" s="400"/>
      <c r="U430" s="401"/>
      <c r="V430" s="402"/>
      <c r="W430" s="402"/>
      <c r="X430" s="402"/>
      <c r="Y430" s="402"/>
      <c r="Z430" s="402"/>
      <c r="AA430" s="402"/>
      <c r="AB430" s="402"/>
      <c r="AC430" s="402"/>
      <c r="AD430" s="402"/>
      <c r="AE430" s="402"/>
      <c r="AF430" s="402"/>
      <c r="AG430" s="402"/>
      <c r="AH430" s="402"/>
      <c r="AI430" s="402"/>
      <c r="AJ430" s="402"/>
      <c r="AK430" s="402"/>
      <c r="AL430" s="403"/>
      <c r="AM430" s="668"/>
      <c r="AN430" s="668"/>
      <c r="AO430" s="668"/>
      <c r="AP430" s="668"/>
      <c r="AQ430" s="668"/>
      <c r="AR430" s="668"/>
      <c r="AS430" s="668"/>
      <c r="AT430" s="668"/>
      <c r="AU430" s="668"/>
      <c r="AV430" s="668"/>
      <c r="AW430" s="668"/>
      <c r="AX430" s="668"/>
      <c r="AY430" s="403"/>
      <c r="AZ430" s="404"/>
      <c r="BA430" s="363"/>
      <c r="BB430" s="363"/>
      <c r="BC430" s="363"/>
      <c r="BD430" s="363"/>
      <c r="BE430" s="363"/>
      <c r="BF430" s="363"/>
      <c r="BG430" s="363"/>
      <c r="BH430" s="363"/>
      <c r="BI430" s="363"/>
      <c r="BJ430" s="363"/>
    </row>
    <row r="431" spans="6:62" ht="93" customHeight="1" x14ac:dyDescent="0.3">
      <c r="F431" s="399"/>
      <c r="G431" s="400"/>
      <c r="H431" s="400"/>
      <c r="I431" s="400"/>
      <c r="J431" s="400"/>
      <c r="K431" s="400"/>
      <c r="L431" s="400"/>
      <c r="M431" s="400"/>
      <c r="N431" s="400"/>
      <c r="U431" s="401"/>
      <c r="V431" s="402"/>
      <c r="W431" s="402"/>
      <c r="X431" s="402"/>
      <c r="Y431" s="402"/>
      <c r="Z431" s="402"/>
      <c r="AA431" s="402"/>
      <c r="AB431" s="402"/>
      <c r="AC431" s="402"/>
      <c r="AD431" s="402"/>
      <c r="AE431" s="402"/>
      <c r="AF431" s="402"/>
      <c r="AG431" s="402"/>
      <c r="AH431" s="402"/>
      <c r="AI431" s="402"/>
      <c r="AJ431" s="402"/>
      <c r="AK431" s="402"/>
      <c r="AL431" s="403"/>
      <c r="AM431" s="668"/>
      <c r="AN431" s="668"/>
      <c r="AO431" s="668"/>
      <c r="AP431" s="668"/>
      <c r="AQ431" s="668"/>
      <c r="AR431" s="668"/>
      <c r="AS431" s="668"/>
      <c r="AT431" s="668"/>
      <c r="AU431" s="668"/>
      <c r="AV431" s="668"/>
      <c r="AW431" s="668"/>
      <c r="AX431" s="668"/>
      <c r="AY431" s="403"/>
      <c r="AZ431" s="404"/>
      <c r="BA431" s="363"/>
      <c r="BB431" s="363"/>
      <c r="BC431" s="363"/>
      <c r="BD431" s="363"/>
      <c r="BE431" s="363"/>
      <c r="BF431" s="363"/>
      <c r="BG431" s="363"/>
      <c r="BH431" s="363"/>
      <c r="BI431" s="363"/>
      <c r="BJ431" s="363"/>
    </row>
    <row r="432" spans="6:62" ht="93" customHeight="1" x14ac:dyDescent="0.3">
      <c r="F432" s="399"/>
      <c r="G432" s="400"/>
      <c r="H432" s="400"/>
      <c r="I432" s="400"/>
      <c r="J432" s="400"/>
      <c r="K432" s="400"/>
      <c r="L432" s="400"/>
      <c r="M432" s="400"/>
      <c r="N432" s="400"/>
      <c r="U432" s="401"/>
      <c r="V432" s="402"/>
      <c r="W432" s="402"/>
      <c r="X432" s="402"/>
      <c r="Y432" s="402"/>
      <c r="Z432" s="402"/>
      <c r="AA432" s="402"/>
      <c r="AB432" s="402"/>
      <c r="AC432" s="402"/>
      <c r="AD432" s="402"/>
      <c r="AE432" s="402"/>
      <c r="AF432" s="402"/>
      <c r="AG432" s="402"/>
      <c r="AH432" s="402"/>
      <c r="AI432" s="402"/>
      <c r="AJ432" s="402"/>
      <c r="AK432" s="402"/>
      <c r="AL432" s="403"/>
      <c r="AM432" s="668"/>
      <c r="AN432" s="668"/>
      <c r="AO432" s="668"/>
      <c r="AP432" s="668"/>
      <c r="AQ432" s="668"/>
      <c r="AR432" s="668"/>
      <c r="AS432" s="668"/>
      <c r="AT432" s="668"/>
      <c r="AU432" s="668"/>
      <c r="AV432" s="668"/>
      <c r="AW432" s="668"/>
      <c r="AX432" s="668"/>
      <c r="AY432" s="403"/>
      <c r="AZ432" s="404"/>
      <c r="BA432" s="363"/>
      <c r="BB432" s="363"/>
      <c r="BC432" s="363"/>
      <c r="BD432" s="363"/>
      <c r="BE432" s="363"/>
      <c r="BF432" s="363"/>
      <c r="BG432" s="363"/>
      <c r="BH432" s="363"/>
      <c r="BI432" s="363"/>
      <c r="BJ432" s="363"/>
    </row>
    <row r="433" spans="6:62" ht="93" customHeight="1" x14ac:dyDescent="0.3">
      <c r="F433" s="399"/>
      <c r="G433" s="400"/>
      <c r="H433" s="400"/>
      <c r="I433" s="400"/>
      <c r="J433" s="400"/>
      <c r="K433" s="400"/>
      <c r="L433" s="400"/>
      <c r="M433" s="400"/>
      <c r="N433" s="400"/>
      <c r="U433" s="401"/>
      <c r="V433" s="402"/>
      <c r="W433" s="402"/>
      <c r="X433" s="402"/>
      <c r="Y433" s="402"/>
      <c r="Z433" s="402"/>
      <c r="AA433" s="402"/>
      <c r="AB433" s="402"/>
      <c r="AC433" s="402"/>
      <c r="AD433" s="402"/>
      <c r="AE433" s="402"/>
      <c r="AF433" s="402"/>
      <c r="AG433" s="402"/>
      <c r="AH433" s="402"/>
      <c r="AI433" s="402"/>
      <c r="AJ433" s="402"/>
      <c r="AK433" s="402"/>
      <c r="AL433" s="403"/>
      <c r="AM433" s="668"/>
      <c r="AN433" s="668"/>
      <c r="AO433" s="668"/>
      <c r="AP433" s="668"/>
      <c r="AQ433" s="668"/>
      <c r="AR433" s="668"/>
      <c r="AS433" s="668"/>
      <c r="AT433" s="668"/>
      <c r="AU433" s="668"/>
      <c r="AV433" s="668"/>
      <c r="AW433" s="668"/>
      <c r="AX433" s="668"/>
      <c r="AY433" s="403"/>
      <c r="AZ433" s="404"/>
      <c r="BA433" s="363"/>
      <c r="BB433" s="363"/>
      <c r="BC433" s="363"/>
      <c r="BD433" s="363"/>
      <c r="BE433" s="363"/>
      <c r="BF433" s="363"/>
      <c r="BG433" s="363"/>
      <c r="BH433" s="363"/>
      <c r="BI433" s="363"/>
      <c r="BJ433" s="363"/>
    </row>
    <row r="434" spans="6:62" ht="93" customHeight="1" x14ac:dyDescent="0.3">
      <c r="F434" s="399"/>
      <c r="G434" s="400"/>
      <c r="H434" s="400"/>
      <c r="I434" s="400"/>
      <c r="J434" s="400"/>
      <c r="K434" s="400"/>
      <c r="L434" s="400"/>
      <c r="M434" s="400"/>
      <c r="N434" s="400"/>
      <c r="U434" s="401"/>
      <c r="V434" s="402"/>
      <c r="W434" s="402"/>
      <c r="X434" s="402"/>
      <c r="Y434" s="402"/>
      <c r="Z434" s="402"/>
      <c r="AA434" s="402"/>
      <c r="AB434" s="402"/>
      <c r="AC434" s="402"/>
      <c r="AD434" s="402"/>
      <c r="AE434" s="402"/>
      <c r="AF434" s="402"/>
      <c r="AG434" s="402"/>
      <c r="AH434" s="402"/>
      <c r="AI434" s="402"/>
      <c r="AJ434" s="402"/>
      <c r="AK434" s="402"/>
      <c r="AL434" s="403"/>
      <c r="AM434" s="668"/>
      <c r="AN434" s="668"/>
      <c r="AO434" s="668"/>
      <c r="AP434" s="668"/>
      <c r="AQ434" s="668"/>
      <c r="AR434" s="668"/>
      <c r="AS434" s="668"/>
      <c r="AT434" s="668"/>
      <c r="AU434" s="668"/>
      <c r="AV434" s="668"/>
      <c r="AW434" s="668"/>
      <c r="AX434" s="668"/>
      <c r="AY434" s="403"/>
      <c r="AZ434" s="404"/>
      <c r="BA434" s="363"/>
      <c r="BB434" s="363"/>
      <c r="BC434" s="363"/>
      <c r="BD434" s="363"/>
      <c r="BE434" s="363"/>
      <c r="BF434" s="363"/>
      <c r="BG434" s="363"/>
      <c r="BH434" s="363"/>
      <c r="BI434" s="363"/>
      <c r="BJ434" s="363"/>
    </row>
    <row r="435" spans="6:62" ht="93" customHeight="1" x14ac:dyDescent="0.3">
      <c r="F435" s="399"/>
      <c r="G435" s="400"/>
      <c r="H435" s="400"/>
      <c r="I435" s="400"/>
      <c r="J435" s="400"/>
      <c r="K435" s="400"/>
      <c r="L435" s="400"/>
      <c r="M435" s="400"/>
      <c r="N435" s="400"/>
      <c r="U435" s="401"/>
      <c r="V435" s="402"/>
      <c r="W435" s="402"/>
      <c r="X435" s="402"/>
      <c r="Y435" s="402"/>
      <c r="Z435" s="402"/>
      <c r="AA435" s="402"/>
      <c r="AB435" s="402"/>
      <c r="AC435" s="402"/>
      <c r="AD435" s="402"/>
      <c r="AE435" s="402"/>
      <c r="AF435" s="402"/>
      <c r="AG435" s="402"/>
      <c r="AH435" s="402"/>
      <c r="AI435" s="402"/>
      <c r="AJ435" s="402"/>
      <c r="AK435" s="402"/>
      <c r="AL435" s="403"/>
      <c r="AM435" s="668"/>
      <c r="AN435" s="668"/>
      <c r="AO435" s="668"/>
      <c r="AP435" s="668"/>
      <c r="AQ435" s="668"/>
      <c r="AR435" s="668"/>
      <c r="AS435" s="668"/>
      <c r="AT435" s="668"/>
      <c r="AU435" s="668"/>
      <c r="AV435" s="668"/>
      <c r="AW435" s="668"/>
      <c r="AX435" s="668"/>
      <c r="AY435" s="403"/>
      <c r="AZ435" s="404"/>
      <c r="BA435" s="363"/>
      <c r="BB435" s="363"/>
      <c r="BC435" s="363"/>
      <c r="BD435" s="363"/>
      <c r="BE435" s="363"/>
      <c r="BF435" s="363"/>
      <c r="BG435" s="363"/>
      <c r="BH435" s="363"/>
      <c r="BI435" s="363"/>
      <c r="BJ435" s="363"/>
    </row>
    <row r="436" spans="6:62" ht="93" customHeight="1" x14ac:dyDescent="0.3">
      <c r="F436" s="399"/>
      <c r="G436" s="400"/>
      <c r="H436" s="400"/>
      <c r="I436" s="400"/>
      <c r="J436" s="400"/>
      <c r="K436" s="400"/>
      <c r="L436" s="400"/>
      <c r="M436" s="400"/>
      <c r="N436" s="400"/>
      <c r="U436" s="401"/>
      <c r="V436" s="402"/>
      <c r="W436" s="402"/>
      <c r="X436" s="402"/>
      <c r="Y436" s="402"/>
      <c r="Z436" s="402"/>
      <c r="AA436" s="402"/>
      <c r="AB436" s="402"/>
      <c r="AC436" s="402"/>
      <c r="AD436" s="402"/>
      <c r="AE436" s="402"/>
      <c r="AF436" s="402"/>
      <c r="AG436" s="402"/>
      <c r="AH436" s="402"/>
      <c r="AI436" s="402"/>
      <c r="AJ436" s="402"/>
      <c r="AK436" s="402"/>
      <c r="AL436" s="403"/>
      <c r="AM436" s="668"/>
      <c r="AN436" s="668"/>
      <c r="AO436" s="668"/>
      <c r="AP436" s="668"/>
      <c r="AQ436" s="668"/>
      <c r="AR436" s="668"/>
      <c r="AS436" s="668"/>
      <c r="AT436" s="668"/>
      <c r="AU436" s="668"/>
      <c r="AV436" s="668"/>
      <c r="AW436" s="668"/>
      <c r="AX436" s="668"/>
      <c r="AY436" s="403"/>
      <c r="AZ436" s="404"/>
      <c r="BA436" s="363"/>
      <c r="BB436" s="363"/>
      <c r="BC436" s="363"/>
      <c r="BD436" s="363"/>
      <c r="BE436" s="363"/>
      <c r="BF436" s="363"/>
      <c r="BG436" s="363"/>
      <c r="BH436" s="363"/>
      <c r="BI436" s="363"/>
      <c r="BJ436" s="363"/>
    </row>
    <row r="437" spans="6:62" ht="93" customHeight="1" x14ac:dyDescent="0.3">
      <c r="F437" s="399"/>
      <c r="G437" s="400"/>
      <c r="H437" s="400"/>
      <c r="I437" s="400"/>
      <c r="J437" s="400"/>
      <c r="K437" s="400"/>
      <c r="L437" s="400"/>
      <c r="M437" s="400"/>
      <c r="N437" s="400"/>
      <c r="U437" s="401"/>
      <c r="V437" s="402"/>
      <c r="W437" s="402"/>
      <c r="X437" s="402"/>
      <c r="Y437" s="402"/>
      <c r="Z437" s="402"/>
      <c r="AA437" s="402"/>
      <c r="AB437" s="402"/>
      <c r="AC437" s="402"/>
      <c r="AD437" s="402"/>
      <c r="AE437" s="402"/>
      <c r="AF437" s="402"/>
      <c r="AG437" s="402"/>
      <c r="AH437" s="402"/>
      <c r="AI437" s="402"/>
      <c r="AJ437" s="402"/>
      <c r="AK437" s="402"/>
      <c r="AL437" s="403"/>
      <c r="AM437" s="668"/>
      <c r="AN437" s="668"/>
      <c r="AO437" s="668"/>
      <c r="AP437" s="668"/>
      <c r="AQ437" s="668"/>
      <c r="AR437" s="668"/>
      <c r="AS437" s="668"/>
      <c r="AT437" s="668"/>
      <c r="AU437" s="668"/>
      <c r="AV437" s="668"/>
      <c r="AW437" s="668"/>
      <c r="AX437" s="668"/>
      <c r="AY437" s="403"/>
      <c r="AZ437" s="404"/>
      <c r="BA437" s="363"/>
      <c r="BB437" s="363"/>
      <c r="BC437" s="363"/>
      <c r="BD437" s="363"/>
      <c r="BE437" s="363"/>
      <c r="BF437" s="363"/>
      <c r="BG437" s="363"/>
      <c r="BH437" s="363"/>
      <c r="BI437" s="363"/>
      <c r="BJ437" s="363"/>
    </row>
    <row r="438" spans="6:62" ht="93" customHeight="1" x14ac:dyDescent="0.3">
      <c r="F438" s="399"/>
      <c r="G438" s="400"/>
      <c r="H438" s="400"/>
      <c r="I438" s="400"/>
      <c r="J438" s="400"/>
      <c r="K438" s="400"/>
      <c r="L438" s="400"/>
      <c r="M438" s="400"/>
      <c r="N438" s="400"/>
      <c r="U438" s="401"/>
      <c r="V438" s="402"/>
      <c r="W438" s="402"/>
      <c r="X438" s="402"/>
      <c r="Y438" s="402"/>
      <c r="Z438" s="402"/>
      <c r="AA438" s="402"/>
      <c r="AB438" s="402"/>
      <c r="AC438" s="402"/>
      <c r="AD438" s="402"/>
      <c r="AE438" s="402"/>
      <c r="AF438" s="402"/>
      <c r="AG438" s="402"/>
      <c r="AH438" s="402"/>
      <c r="AI438" s="402"/>
      <c r="AJ438" s="402"/>
      <c r="AK438" s="402"/>
      <c r="AL438" s="403"/>
      <c r="AM438" s="668"/>
      <c r="AN438" s="668"/>
      <c r="AO438" s="668"/>
      <c r="AP438" s="668"/>
      <c r="AQ438" s="668"/>
      <c r="AR438" s="668"/>
      <c r="AS438" s="668"/>
      <c r="AT438" s="668"/>
      <c r="AU438" s="668"/>
      <c r="AV438" s="668"/>
      <c r="AW438" s="668"/>
      <c r="AX438" s="668"/>
      <c r="AY438" s="403"/>
      <c r="AZ438" s="404"/>
      <c r="BA438" s="363"/>
      <c r="BB438" s="363"/>
      <c r="BC438" s="363"/>
      <c r="BD438" s="363"/>
      <c r="BE438" s="363"/>
      <c r="BF438" s="363"/>
      <c r="BG438" s="363"/>
      <c r="BH438" s="363"/>
      <c r="BI438" s="363"/>
      <c r="BJ438" s="363"/>
    </row>
    <row r="439" spans="6:62" ht="93" customHeight="1" x14ac:dyDescent="0.3">
      <c r="F439" s="399"/>
      <c r="G439" s="400"/>
      <c r="H439" s="400"/>
      <c r="I439" s="400"/>
      <c r="J439" s="400"/>
      <c r="K439" s="400"/>
      <c r="L439" s="400"/>
      <c r="M439" s="400"/>
      <c r="N439" s="400"/>
      <c r="U439" s="401"/>
      <c r="V439" s="402"/>
      <c r="W439" s="402"/>
      <c r="X439" s="402"/>
      <c r="Y439" s="402"/>
      <c r="Z439" s="402"/>
      <c r="AA439" s="402"/>
      <c r="AB439" s="402"/>
      <c r="AC439" s="402"/>
      <c r="AD439" s="402"/>
      <c r="AE439" s="402"/>
      <c r="AF439" s="402"/>
      <c r="AG439" s="402"/>
      <c r="AH439" s="402"/>
      <c r="AI439" s="402"/>
      <c r="AJ439" s="402"/>
      <c r="AK439" s="402"/>
      <c r="AL439" s="403"/>
      <c r="AM439" s="668"/>
      <c r="AN439" s="668"/>
      <c r="AO439" s="668"/>
      <c r="AP439" s="668"/>
      <c r="AQ439" s="668"/>
      <c r="AR439" s="668"/>
      <c r="AS439" s="668"/>
      <c r="AT439" s="668"/>
      <c r="AU439" s="668"/>
      <c r="AV439" s="668"/>
      <c r="AW439" s="668"/>
      <c r="AX439" s="668"/>
      <c r="AY439" s="403"/>
      <c r="AZ439" s="404"/>
      <c r="BA439" s="363"/>
      <c r="BB439" s="363"/>
      <c r="BC439" s="363"/>
      <c r="BD439" s="363"/>
      <c r="BE439" s="363"/>
      <c r="BF439" s="363"/>
      <c r="BG439" s="363"/>
      <c r="BH439" s="363"/>
      <c r="BI439" s="363"/>
      <c r="BJ439" s="363"/>
    </row>
    <row r="440" spans="6:62" ht="93" customHeight="1" x14ac:dyDescent="0.3">
      <c r="F440" s="399"/>
      <c r="G440" s="400"/>
      <c r="H440" s="400"/>
      <c r="I440" s="400"/>
      <c r="J440" s="400"/>
      <c r="K440" s="400"/>
      <c r="L440" s="400"/>
      <c r="M440" s="400"/>
      <c r="N440" s="400"/>
      <c r="U440" s="401"/>
      <c r="V440" s="402"/>
      <c r="W440" s="402"/>
      <c r="X440" s="402"/>
      <c r="Y440" s="402"/>
      <c r="Z440" s="402"/>
      <c r="AA440" s="402"/>
      <c r="AB440" s="402"/>
      <c r="AC440" s="402"/>
      <c r="AD440" s="402"/>
      <c r="AE440" s="402"/>
      <c r="AF440" s="402"/>
      <c r="AG440" s="402"/>
      <c r="AH440" s="402"/>
      <c r="AI440" s="402"/>
      <c r="AJ440" s="402"/>
      <c r="AK440" s="402"/>
      <c r="AL440" s="403"/>
      <c r="AM440" s="668"/>
      <c r="AN440" s="668"/>
      <c r="AO440" s="668"/>
      <c r="AP440" s="668"/>
      <c r="AQ440" s="668"/>
      <c r="AR440" s="668"/>
      <c r="AS440" s="668"/>
      <c r="AT440" s="668"/>
      <c r="AU440" s="668"/>
      <c r="AV440" s="668"/>
      <c r="AW440" s="668"/>
      <c r="AX440" s="668"/>
      <c r="AY440" s="403"/>
      <c r="AZ440" s="404"/>
      <c r="BA440" s="363"/>
      <c r="BB440" s="363"/>
      <c r="BC440" s="363"/>
      <c r="BD440" s="363"/>
      <c r="BE440" s="363"/>
      <c r="BF440" s="363"/>
      <c r="BG440" s="363"/>
      <c r="BH440" s="363"/>
      <c r="BI440" s="363"/>
      <c r="BJ440" s="363"/>
    </row>
    <row r="441" spans="6:62" ht="93" customHeight="1" x14ac:dyDescent="0.3">
      <c r="F441" s="399"/>
      <c r="G441" s="400"/>
      <c r="H441" s="400"/>
      <c r="I441" s="400"/>
      <c r="J441" s="400"/>
      <c r="K441" s="400"/>
      <c r="L441" s="400"/>
      <c r="M441" s="400"/>
      <c r="N441" s="400"/>
      <c r="U441" s="401"/>
      <c r="V441" s="402"/>
      <c r="W441" s="402"/>
      <c r="X441" s="402"/>
      <c r="Y441" s="402"/>
      <c r="Z441" s="402"/>
      <c r="AA441" s="402"/>
      <c r="AB441" s="402"/>
      <c r="AC441" s="402"/>
      <c r="AD441" s="402"/>
      <c r="AE441" s="402"/>
      <c r="AF441" s="402"/>
      <c r="AG441" s="402"/>
      <c r="AH441" s="402"/>
      <c r="AI441" s="402"/>
      <c r="AJ441" s="402"/>
      <c r="AK441" s="402"/>
      <c r="AL441" s="403"/>
      <c r="AM441" s="668"/>
      <c r="AN441" s="668"/>
      <c r="AO441" s="668"/>
      <c r="AP441" s="668"/>
      <c r="AQ441" s="668"/>
      <c r="AR441" s="668"/>
      <c r="AS441" s="668"/>
      <c r="AT441" s="668"/>
      <c r="AU441" s="668"/>
      <c r="AV441" s="668"/>
      <c r="AW441" s="668"/>
      <c r="AX441" s="668"/>
      <c r="AY441" s="403"/>
      <c r="AZ441" s="404"/>
      <c r="BA441" s="363"/>
      <c r="BB441" s="363"/>
      <c r="BC441" s="363"/>
      <c r="BD441" s="363"/>
      <c r="BE441" s="363"/>
      <c r="BF441" s="363"/>
      <c r="BG441" s="363"/>
      <c r="BH441" s="363"/>
      <c r="BI441" s="363"/>
      <c r="BJ441" s="363"/>
    </row>
    <row r="442" spans="6:62" ht="93" customHeight="1" x14ac:dyDescent="0.3">
      <c r="F442" s="399"/>
      <c r="G442" s="400"/>
      <c r="H442" s="400"/>
      <c r="I442" s="400"/>
      <c r="J442" s="400"/>
      <c r="K442" s="400"/>
      <c r="L442" s="400"/>
      <c r="M442" s="400"/>
      <c r="N442" s="400"/>
      <c r="U442" s="401"/>
      <c r="V442" s="402"/>
      <c r="W442" s="402"/>
      <c r="X442" s="402"/>
      <c r="Y442" s="402"/>
      <c r="Z442" s="402"/>
      <c r="AA442" s="402"/>
      <c r="AB442" s="402"/>
      <c r="AC442" s="402"/>
      <c r="AD442" s="402"/>
      <c r="AE442" s="402"/>
      <c r="AF442" s="402"/>
      <c r="AG442" s="402"/>
      <c r="AH442" s="402"/>
      <c r="AI442" s="402"/>
      <c r="AJ442" s="402"/>
      <c r="AK442" s="402"/>
      <c r="AL442" s="403"/>
      <c r="AM442" s="668"/>
      <c r="AN442" s="668"/>
      <c r="AO442" s="668"/>
      <c r="AP442" s="668"/>
      <c r="AQ442" s="668"/>
      <c r="AR442" s="668"/>
      <c r="AS442" s="668"/>
      <c r="AT442" s="668"/>
      <c r="AU442" s="668"/>
      <c r="AV442" s="668"/>
      <c r="AW442" s="668"/>
      <c r="AX442" s="668"/>
      <c r="AY442" s="403"/>
      <c r="AZ442" s="404"/>
      <c r="BA442" s="363"/>
      <c r="BB442" s="363"/>
      <c r="BC442" s="363"/>
      <c r="BD442" s="363"/>
      <c r="BE442" s="363"/>
      <c r="BF442" s="363"/>
      <c r="BG442" s="363"/>
      <c r="BH442" s="363"/>
      <c r="BI442" s="363"/>
      <c r="BJ442" s="363"/>
    </row>
    <row r="443" spans="6:62" ht="93" customHeight="1" x14ac:dyDescent="0.3">
      <c r="F443" s="399"/>
      <c r="G443" s="400"/>
      <c r="H443" s="400"/>
      <c r="I443" s="400"/>
      <c r="J443" s="400"/>
      <c r="K443" s="400"/>
      <c r="L443" s="400"/>
      <c r="M443" s="400"/>
      <c r="N443" s="400"/>
      <c r="U443" s="401"/>
      <c r="V443" s="402"/>
      <c r="W443" s="402"/>
      <c r="X443" s="402"/>
      <c r="Y443" s="402"/>
      <c r="Z443" s="402"/>
      <c r="AA443" s="402"/>
      <c r="AB443" s="402"/>
      <c r="AC443" s="402"/>
      <c r="AD443" s="402"/>
      <c r="AE443" s="402"/>
      <c r="AF443" s="402"/>
      <c r="AG443" s="402"/>
      <c r="AH443" s="402"/>
      <c r="AI443" s="402"/>
      <c r="AJ443" s="402"/>
      <c r="AK443" s="402"/>
      <c r="AL443" s="403"/>
      <c r="AM443" s="668"/>
      <c r="AN443" s="668"/>
      <c r="AO443" s="668"/>
      <c r="AP443" s="668"/>
      <c r="AQ443" s="668"/>
      <c r="AR443" s="668"/>
      <c r="AS443" s="668"/>
      <c r="AT443" s="668"/>
      <c r="AU443" s="668"/>
      <c r="AV443" s="668"/>
      <c r="AW443" s="668"/>
      <c r="AX443" s="668"/>
      <c r="AY443" s="403"/>
      <c r="AZ443" s="404"/>
      <c r="BA443" s="363"/>
      <c r="BB443" s="363"/>
      <c r="BC443" s="363"/>
      <c r="BD443" s="363"/>
      <c r="BE443" s="363"/>
      <c r="BF443" s="363"/>
      <c r="BG443" s="363"/>
      <c r="BH443" s="363"/>
      <c r="BI443" s="363"/>
      <c r="BJ443" s="363"/>
    </row>
    <row r="444" spans="6:62" ht="93" customHeight="1" x14ac:dyDescent="0.3">
      <c r="F444" s="399"/>
      <c r="G444" s="400"/>
      <c r="H444" s="400"/>
      <c r="I444" s="400"/>
      <c r="J444" s="400"/>
      <c r="K444" s="400"/>
      <c r="L444" s="400"/>
      <c r="M444" s="400"/>
      <c r="N444" s="400"/>
      <c r="U444" s="401"/>
      <c r="V444" s="402"/>
      <c r="W444" s="402"/>
      <c r="X444" s="402"/>
      <c r="Y444" s="402"/>
      <c r="Z444" s="402"/>
      <c r="AA444" s="402"/>
      <c r="AB444" s="402"/>
      <c r="AC444" s="402"/>
      <c r="AD444" s="402"/>
      <c r="AE444" s="402"/>
      <c r="AF444" s="402"/>
      <c r="AG444" s="402"/>
      <c r="AH444" s="402"/>
      <c r="AI444" s="402"/>
      <c r="AJ444" s="402"/>
      <c r="AK444" s="402"/>
      <c r="AL444" s="403"/>
      <c r="AM444" s="668"/>
      <c r="AN444" s="668"/>
      <c r="AO444" s="668"/>
      <c r="AP444" s="668"/>
      <c r="AQ444" s="668"/>
      <c r="AR444" s="668"/>
      <c r="AS444" s="668"/>
      <c r="AT444" s="668"/>
      <c r="AU444" s="668"/>
      <c r="AV444" s="668"/>
      <c r="AW444" s="668"/>
      <c r="AX444" s="668"/>
      <c r="AY444" s="403"/>
      <c r="AZ444" s="404"/>
      <c r="BA444" s="363"/>
      <c r="BB444" s="363"/>
      <c r="BC444" s="363"/>
      <c r="BD444" s="363"/>
      <c r="BE444" s="363"/>
      <c r="BF444" s="363"/>
      <c r="BG444" s="363"/>
      <c r="BH444" s="363"/>
      <c r="BI444" s="363"/>
      <c r="BJ444" s="363"/>
    </row>
    <row r="445" spans="6:62" ht="93" customHeight="1" x14ac:dyDescent="0.3">
      <c r="F445" s="399"/>
      <c r="G445" s="400"/>
      <c r="H445" s="400"/>
      <c r="I445" s="400"/>
      <c r="J445" s="400"/>
      <c r="K445" s="400"/>
      <c r="L445" s="400"/>
      <c r="M445" s="400"/>
      <c r="N445" s="400"/>
      <c r="U445" s="401"/>
      <c r="V445" s="402"/>
      <c r="W445" s="402"/>
      <c r="X445" s="402"/>
      <c r="Y445" s="402"/>
      <c r="Z445" s="402"/>
      <c r="AA445" s="402"/>
      <c r="AB445" s="402"/>
      <c r="AC445" s="402"/>
      <c r="AD445" s="402"/>
      <c r="AE445" s="402"/>
      <c r="AF445" s="402"/>
      <c r="AG445" s="402"/>
      <c r="AH445" s="402"/>
      <c r="AI445" s="402"/>
      <c r="AJ445" s="402"/>
      <c r="AK445" s="402"/>
      <c r="AL445" s="403"/>
      <c r="AM445" s="668"/>
      <c r="AN445" s="668"/>
      <c r="AO445" s="668"/>
      <c r="AP445" s="668"/>
      <c r="AQ445" s="668"/>
      <c r="AR445" s="668"/>
      <c r="AS445" s="668"/>
      <c r="AT445" s="668"/>
      <c r="AU445" s="668"/>
      <c r="AV445" s="668"/>
      <c r="AW445" s="668"/>
      <c r="AX445" s="668"/>
      <c r="AY445" s="403"/>
      <c r="AZ445" s="404"/>
      <c r="BA445" s="363"/>
      <c r="BB445" s="363"/>
      <c r="BC445" s="363"/>
      <c r="BD445" s="363"/>
      <c r="BE445" s="363"/>
      <c r="BF445" s="363"/>
      <c r="BG445" s="363"/>
      <c r="BH445" s="363"/>
      <c r="BI445" s="363"/>
      <c r="BJ445" s="363"/>
    </row>
    <row r="446" spans="6:62" ht="93" customHeight="1" x14ac:dyDescent="0.3">
      <c r="F446" s="399"/>
      <c r="G446" s="400"/>
      <c r="H446" s="400"/>
      <c r="I446" s="400"/>
      <c r="J446" s="400"/>
      <c r="K446" s="400"/>
      <c r="L446" s="400"/>
      <c r="M446" s="400"/>
      <c r="N446" s="400"/>
      <c r="U446" s="401"/>
      <c r="V446" s="402"/>
      <c r="W446" s="402"/>
      <c r="X446" s="402"/>
      <c r="Y446" s="402"/>
      <c r="Z446" s="402"/>
      <c r="AA446" s="402"/>
      <c r="AB446" s="402"/>
      <c r="AC446" s="402"/>
      <c r="AD446" s="402"/>
      <c r="AE446" s="402"/>
      <c r="AF446" s="402"/>
      <c r="AG446" s="402"/>
      <c r="AH446" s="402"/>
      <c r="AI446" s="402"/>
      <c r="AJ446" s="402"/>
      <c r="AK446" s="402"/>
      <c r="AL446" s="403"/>
      <c r="AM446" s="668"/>
      <c r="AN446" s="668"/>
      <c r="AO446" s="668"/>
      <c r="AP446" s="668"/>
      <c r="AQ446" s="668"/>
      <c r="AR446" s="668"/>
      <c r="AS446" s="668"/>
      <c r="AT446" s="668"/>
      <c r="AU446" s="668"/>
      <c r="AV446" s="668"/>
      <c r="AW446" s="668"/>
      <c r="AX446" s="668"/>
      <c r="AY446" s="403"/>
      <c r="AZ446" s="404"/>
      <c r="BA446" s="363"/>
      <c r="BB446" s="363"/>
      <c r="BC446" s="363"/>
      <c r="BD446" s="363"/>
      <c r="BE446" s="363"/>
      <c r="BF446" s="363"/>
      <c r="BG446" s="363"/>
      <c r="BH446" s="363"/>
      <c r="BI446" s="363"/>
      <c r="BJ446" s="363"/>
    </row>
    <row r="447" spans="6:62" ht="93" customHeight="1" x14ac:dyDescent="0.3">
      <c r="F447" s="399"/>
      <c r="G447" s="400"/>
      <c r="H447" s="400"/>
      <c r="I447" s="400"/>
      <c r="J447" s="400"/>
      <c r="K447" s="400"/>
      <c r="L447" s="400"/>
      <c r="M447" s="400"/>
      <c r="N447" s="400"/>
      <c r="U447" s="401"/>
      <c r="V447" s="402"/>
      <c r="W447" s="402"/>
      <c r="X447" s="402"/>
      <c r="Y447" s="402"/>
      <c r="Z447" s="402"/>
      <c r="AA447" s="402"/>
      <c r="AB447" s="402"/>
      <c r="AC447" s="402"/>
      <c r="AD447" s="402"/>
      <c r="AE447" s="402"/>
      <c r="AF447" s="402"/>
      <c r="AG447" s="402"/>
      <c r="AH447" s="402"/>
      <c r="AI447" s="402"/>
      <c r="AJ447" s="402"/>
      <c r="AK447" s="402"/>
      <c r="AL447" s="403"/>
      <c r="AM447" s="668"/>
      <c r="AN447" s="668"/>
      <c r="AO447" s="668"/>
      <c r="AP447" s="668"/>
      <c r="AQ447" s="668"/>
      <c r="AR447" s="668"/>
      <c r="AS447" s="668"/>
      <c r="AT447" s="668"/>
      <c r="AU447" s="668"/>
      <c r="AV447" s="668"/>
      <c r="AW447" s="668"/>
      <c r="AX447" s="668"/>
      <c r="AY447" s="403"/>
      <c r="AZ447" s="404"/>
      <c r="BA447" s="363"/>
      <c r="BB447" s="363"/>
      <c r="BC447" s="363"/>
      <c r="BD447" s="363"/>
      <c r="BE447" s="363"/>
      <c r="BF447" s="363"/>
      <c r="BG447" s="363"/>
      <c r="BH447" s="363"/>
      <c r="BI447" s="363"/>
      <c r="BJ447" s="363"/>
    </row>
    <row r="448" spans="6:62" ht="93" customHeight="1" x14ac:dyDescent="0.3">
      <c r="F448" s="399"/>
      <c r="G448" s="400"/>
      <c r="H448" s="400"/>
      <c r="I448" s="400"/>
      <c r="J448" s="400"/>
      <c r="K448" s="400"/>
      <c r="L448" s="400"/>
      <c r="M448" s="400"/>
      <c r="N448" s="400"/>
      <c r="U448" s="401"/>
      <c r="V448" s="402"/>
      <c r="W448" s="402"/>
      <c r="X448" s="402"/>
      <c r="Y448" s="402"/>
      <c r="Z448" s="402"/>
      <c r="AA448" s="402"/>
      <c r="AB448" s="402"/>
      <c r="AC448" s="402"/>
      <c r="AD448" s="402"/>
      <c r="AE448" s="402"/>
      <c r="AF448" s="402"/>
      <c r="AG448" s="402"/>
      <c r="AH448" s="402"/>
      <c r="AI448" s="402"/>
      <c r="AJ448" s="402"/>
      <c r="AK448" s="402"/>
      <c r="AL448" s="403"/>
      <c r="AM448" s="668"/>
      <c r="AN448" s="668"/>
      <c r="AO448" s="668"/>
      <c r="AP448" s="668"/>
      <c r="AQ448" s="668"/>
      <c r="AR448" s="668"/>
      <c r="AS448" s="668"/>
      <c r="AT448" s="668"/>
      <c r="AU448" s="668"/>
      <c r="AV448" s="668"/>
      <c r="AW448" s="668"/>
      <c r="AX448" s="668"/>
      <c r="AY448" s="403"/>
      <c r="AZ448" s="404"/>
      <c r="BA448" s="363"/>
      <c r="BB448" s="363"/>
      <c r="BC448" s="363"/>
      <c r="BD448" s="363"/>
      <c r="BE448" s="363"/>
      <c r="BF448" s="363"/>
      <c r="BG448" s="363"/>
      <c r="BH448" s="363"/>
      <c r="BI448" s="363"/>
      <c r="BJ448" s="363"/>
    </row>
    <row r="449" spans="6:62" ht="93" customHeight="1" x14ac:dyDescent="0.3">
      <c r="F449" s="399"/>
      <c r="G449" s="400"/>
      <c r="H449" s="400"/>
      <c r="I449" s="400"/>
      <c r="J449" s="400"/>
      <c r="K449" s="400"/>
      <c r="L449" s="400"/>
      <c r="M449" s="400"/>
      <c r="N449" s="400"/>
      <c r="U449" s="401"/>
      <c r="V449" s="402"/>
      <c r="W449" s="402"/>
      <c r="X449" s="402"/>
      <c r="Y449" s="402"/>
      <c r="Z449" s="402"/>
      <c r="AA449" s="402"/>
      <c r="AB449" s="402"/>
      <c r="AC449" s="402"/>
      <c r="AD449" s="402"/>
      <c r="AE449" s="402"/>
      <c r="AF449" s="402"/>
      <c r="AG449" s="402"/>
      <c r="AH449" s="402"/>
      <c r="AI449" s="402"/>
      <c r="AJ449" s="402"/>
      <c r="AK449" s="402"/>
      <c r="AL449" s="403"/>
      <c r="AM449" s="668"/>
      <c r="AN449" s="668"/>
      <c r="AO449" s="668"/>
      <c r="AP449" s="668"/>
      <c r="AQ449" s="668"/>
      <c r="AR449" s="668"/>
      <c r="AS449" s="668"/>
      <c r="AT449" s="668"/>
      <c r="AU449" s="668"/>
      <c r="AV449" s="668"/>
      <c r="AW449" s="668"/>
      <c r="AX449" s="668"/>
      <c r="AY449" s="403"/>
      <c r="AZ449" s="404"/>
      <c r="BA449" s="363"/>
      <c r="BB449" s="363"/>
      <c r="BC449" s="363"/>
      <c r="BD449" s="363"/>
      <c r="BE449" s="363"/>
      <c r="BF449" s="363"/>
      <c r="BG449" s="363"/>
      <c r="BH449" s="363"/>
      <c r="BI449" s="363"/>
      <c r="BJ449" s="363"/>
    </row>
    <row r="450" spans="6:62" ht="93" customHeight="1" x14ac:dyDescent="0.3">
      <c r="F450" s="399"/>
      <c r="G450" s="400"/>
      <c r="H450" s="400"/>
      <c r="I450" s="400"/>
      <c r="J450" s="400"/>
      <c r="K450" s="400"/>
      <c r="L450" s="400"/>
      <c r="M450" s="400"/>
      <c r="N450" s="400"/>
      <c r="U450" s="401"/>
      <c r="V450" s="402"/>
      <c r="W450" s="402"/>
      <c r="X450" s="402"/>
      <c r="Y450" s="402"/>
      <c r="Z450" s="402"/>
      <c r="AA450" s="402"/>
      <c r="AB450" s="402"/>
      <c r="AC450" s="402"/>
      <c r="AD450" s="402"/>
      <c r="AE450" s="402"/>
      <c r="AF450" s="402"/>
      <c r="AG450" s="402"/>
      <c r="AH450" s="402"/>
      <c r="AI450" s="402"/>
      <c r="AJ450" s="402"/>
      <c r="AK450" s="402"/>
      <c r="AL450" s="403"/>
      <c r="AM450" s="668"/>
      <c r="AN450" s="668"/>
      <c r="AO450" s="668"/>
      <c r="AP450" s="668"/>
      <c r="AQ450" s="668"/>
      <c r="AR450" s="668"/>
      <c r="AS450" s="668"/>
      <c r="AT450" s="668"/>
      <c r="AU450" s="668"/>
      <c r="AV450" s="668"/>
      <c r="AW450" s="668"/>
      <c r="AX450" s="668"/>
      <c r="AY450" s="403"/>
      <c r="AZ450" s="404"/>
      <c r="BA450" s="363"/>
      <c r="BB450" s="363"/>
      <c r="BC450" s="363"/>
      <c r="BD450" s="363"/>
      <c r="BE450" s="363"/>
      <c r="BF450" s="363"/>
      <c r="BG450" s="363"/>
      <c r="BH450" s="363"/>
      <c r="BI450" s="363"/>
      <c r="BJ450" s="363"/>
    </row>
    <row r="451" spans="6:62" ht="93" customHeight="1" x14ac:dyDescent="0.3">
      <c r="F451" s="399"/>
      <c r="G451" s="400"/>
      <c r="H451" s="400"/>
      <c r="I451" s="400"/>
      <c r="J451" s="400"/>
      <c r="K451" s="400"/>
      <c r="L451" s="400"/>
      <c r="M451" s="400"/>
      <c r="N451" s="400"/>
      <c r="U451" s="401"/>
      <c r="V451" s="402"/>
      <c r="W451" s="402"/>
      <c r="X451" s="402"/>
      <c r="Y451" s="402"/>
      <c r="Z451" s="402"/>
      <c r="AA451" s="402"/>
      <c r="AB451" s="402"/>
      <c r="AC451" s="402"/>
      <c r="AD451" s="402"/>
      <c r="AE451" s="402"/>
      <c r="AF451" s="402"/>
      <c r="AG451" s="402"/>
      <c r="AH451" s="402"/>
      <c r="AI451" s="402"/>
      <c r="AJ451" s="402"/>
      <c r="AK451" s="402"/>
      <c r="AL451" s="403"/>
      <c r="AM451" s="668"/>
      <c r="AN451" s="668"/>
      <c r="AO451" s="668"/>
      <c r="AP451" s="668"/>
      <c r="AQ451" s="668"/>
      <c r="AR451" s="668"/>
      <c r="AS451" s="668"/>
      <c r="AT451" s="668"/>
      <c r="AU451" s="668"/>
      <c r="AV451" s="668"/>
      <c r="AW451" s="668"/>
      <c r="AX451" s="668"/>
      <c r="AY451" s="403"/>
      <c r="AZ451" s="404"/>
      <c r="BA451" s="363"/>
      <c r="BB451" s="363"/>
      <c r="BC451" s="363"/>
      <c r="BD451" s="363"/>
      <c r="BE451" s="363"/>
      <c r="BF451" s="363"/>
      <c r="BG451" s="363"/>
      <c r="BH451" s="363"/>
      <c r="BI451" s="363"/>
      <c r="BJ451" s="363"/>
    </row>
    <row r="452" spans="6:62" ht="93" customHeight="1" x14ac:dyDescent="0.3">
      <c r="F452" s="399"/>
      <c r="G452" s="400"/>
      <c r="H452" s="400"/>
      <c r="I452" s="400"/>
      <c r="J452" s="400"/>
      <c r="K452" s="400"/>
      <c r="L452" s="400"/>
      <c r="M452" s="400"/>
      <c r="N452" s="400"/>
      <c r="U452" s="401"/>
      <c r="V452" s="402"/>
      <c r="W452" s="402"/>
      <c r="X452" s="402"/>
      <c r="Y452" s="402"/>
      <c r="Z452" s="402"/>
      <c r="AA452" s="402"/>
      <c r="AB452" s="402"/>
      <c r="AC452" s="402"/>
      <c r="AD452" s="402"/>
      <c r="AE452" s="402"/>
      <c r="AF452" s="402"/>
      <c r="AG452" s="402"/>
      <c r="AH452" s="402"/>
      <c r="AI452" s="402"/>
      <c r="AJ452" s="402"/>
      <c r="AK452" s="402"/>
      <c r="AL452" s="403"/>
      <c r="AM452" s="668"/>
      <c r="AN452" s="668"/>
      <c r="AO452" s="668"/>
      <c r="AP452" s="668"/>
      <c r="AQ452" s="668"/>
      <c r="AR452" s="668"/>
      <c r="AS452" s="668"/>
      <c r="AT452" s="668"/>
      <c r="AU452" s="668"/>
      <c r="AV452" s="668"/>
      <c r="AW452" s="668"/>
      <c r="AX452" s="668"/>
      <c r="AY452" s="403"/>
      <c r="AZ452" s="404"/>
      <c r="BA452" s="363"/>
      <c r="BB452" s="363"/>
      <c r="BC452" s="363"/>
      <c r="BD452" s="363"/>
      <c r="BE452" s="363"/>
      <c r="BF452" s="363"/>
      <c r="BG452" s="363"/>
      <c r="BH452" s="363"/>
      <c r="BI452" s="363"/>
      <c r="BJ452" s="363"/>
    </row>
    <row r="453" spans="6:62" ht="93" customHeight="1" x14ac:dyDescent="0.3">
      <c r="F453" s="399"/>
      <c r="G453" s="400"/>
      <c r="H453" s="400"/>
      <c r="I453" s="400"/>
      <c r="J453" s="400"/>
      <c r="K453" s="400"/>
      <c r="L453" s="400"/>
      <c r="M453" s="400"/>
      <c r="N453" s="400"/>
      <c r="U453" s="401"/>
      <c r="V453" s="402"/>
      <c r="W453" s="402"/>
      <c r="X453" s="402"/>
      <c r="Y453" s="402"/>
      <c r="Z453" s="402"/>
      <c r="AA453" s="402"/>
      <c r="AB453" s="402"/>
      <c r="AC453" s="402"/>
      <c r="AD453" s="402"/>
      <c r="AE453" s="402"/>
      <c r="AF453" s="402"/>
      <c r="AG453" s="402"/>
      <c r="AH453" s="402"/>
      <c r="AI453" s="402"/>
      <c r="AJ453" s="402"/>
      <c r="AK453" s="402"/>
      <c r="AL453" s="403"/>
      <c r="AM453" s="668"/>
      <c r="AN453" s="668"/>
      <c r="AO453" s="668"/>
      <c r="AP453" s="668"/>
      <c r="AQ453" s="668"/>
      <c r="AR453" s="668"/>
      <c r="AS453" s="668"/>
      <c r="AT453" s="668"/>
      <c r="AU453" s="668"/>
      <c r="AV453" s="668"/>
      <c r="AW453" s="668"/>
      <c r="AX453" s="668"/>
      <c r="AY453" s="403"/>
      <c r="AZ453" s="404"/>
      <c r="BA453" s="363"/>
      <c r="BB453" s="363"/>
      <c r="BC453" s="363"/>
      <c r="BD453" s="363"/>
      <c r="BE453" s="363"/>
      <c r="BF453" s="363"/>
      <c r="BG453" s="363"/>
      <c r="BH453" s="363"/>
      <c r="BI453" s="363"/>
      <c r="BJ453" s="363"/>
    </row>
    <row r="454" spans="6:62" ht="93" customHeight="1" x14ac:dyDescent="0.3">
      <c r="F454" s="399"/>
      <c r="G454" s="400"/>
      <c r="H454" s="400"/>
      <c r="I454" s="400"/>
      <c r="J454" s="400"/>
      <c r="K454" s="400"/>
      <c r="L454" s="400"/>
      <c r="M454" s="400"/>
      <c r="N454" s="400"/>
      <c r="U454" s="401"/>
      <c r="V454" s="402"/>
      <c r="W454" s="402"/>
      <c r="X454" s="402"/>
      <c r="Y454" s="402"/>
      <c r="Z454" s="402"/>
      <c r="AA454" s="402"/>
      <c r="AB454" s="402"/>
      <c r="AC454" s="402"/>
      <c r="AD454" s="402"/>
      <c r="AE454" s="402"/>
      <c r="AF454" s="402"/>
      <c r="AG454" s="402"/>
      <c r="AH454" s="402"/>
      <c r="AI454" s="402"/>
      <c r="AJ454" s="402"/>
      <c r="AK454" s="402"/>
      <c r="AL454" s="403"/>
      <c r="AM454" s="668"/>
      <c r="AN454" s="668"/>
      <c r="AO454" s="668"/>
      <c r="AP454" s="668"/>
      <c r="AQ454" s="668"/>
      <c r="AR454" s="668"/>
      <c r="AS454" s="668"/>
      <c r="AT454" s="668"/>
      <c r="AU454" s="668"/>
      <c r="AV454" s="668"/>
      <c r="AW454" s="668"/>
      <c r="AX454" s="668"/>
      <c r="AY454" s="403"/>
      <c r="AZ454" s="404"/>
      <c r="BA454" s="363"/>
      <c r="BB454" s="363"/>
      <c r="BC454" s="363"/>
      <c r="BD454" s="363"/>
      <c r="BE454" s="363"/>
      <c r="BF454" s="363"/>
      <c r="BG454" s="363"/>
      <c r="BH454" s="363"/>
      <c r="BI454" s="363"/>
      <c r="BJ454" s="363"/>
    </row>
    <row r="455" spans="6:62" ht="93" customHeight="1" x14ac:dyDescent="0.3">
      <c r="F455" s="399"/>
      <c r="G455" s="400"/>
      <c r="H455" s="400"/>
      <c r="I455" s="400"/>
      <c r="J455" s="400"/>
      <c r="K455" s="400"/>
      <c r="L455" s="400"/>
      <c r="M455" s="400"/>
      <c r="N455" s="400"/>
      <c r="U455" s="401"/>
      <c r="V455" s="402"/>
      <c r="W455" s="402"/>
      <c r="X455" s="402"/>
      <c r="Y455" s="402"/>
      <c r="Z455" s="402"/>
      <c r="AA455" s="402"/>
      <c r="AB455" s="402"/>
      <c r="AC455" s="402"/>
      <c r="AD455" s="402"/>
      <c r="AE455" s="402"/>
      <c r="AF455" s="402"/>
      <c r="AG455" s="402"/>
      <c r="AH455" s="402"/>
      <c r="AI455" s="402"/>
      <c r="AJ455" s="402"/>
      <c r="AK455" s="402"/>
      <c r="AL455" s="403"/>
      <c r="AM455" s="668"/>
      <c r="AN455" s="668"/>
      <c r="AO455" s="668"/>
      <c r="AP455" s="668"/>
      <c r="AQ455" s="668"/>
      <c r="AR455" s="668"/>
      <c r="AS455" s="668"/>
      <c r="AT455" s="668"/>
      <c r="AU455" s="668"/>
      <c r="AV455" s="668"/>
      <c r="AW455" s="668"/>
      <c r="AX455" s="668"/>
      <c r="AY455" s="403"/>
      <c r="AZ455" s="404"/>
      <c r="BA455" s="363"/>
      <c r="BB455" s="363"/>
      <c r="BC455" s="363"/>
      <c r="BD455" s="363"/>
      <c r="BE455" s="363"/>
      <c r="BF455" s="363"/>
      <c r="BG455" s="363"/>
      <c r="BH455" s="363"/>
      <c r="BI455" s="363"/>
      <c r="BJ455" s="363"/>
    </row>
    <row r="456" spans="6:62" ht="93" customHeight="1" x14ac:dyDescent="0.3">
      <c r="F456" s="399"/>
      <c r="G456" s="400"/>
      <c r="H456" s="400"/>
      <c r="I456" s="400"/>
      <c r="J456" s="400"/>
      <c r="K456" s="400"/>
      <c r="L456" s="400"/>
      <c r="M456" s="400"/>
      <c r="N456" s="400"/>
      <c r="U456" s="401"/>
      <c r="V456" s="402"/>
      <c r="W456" s="402"/>
      <c r="X456" s="402"/>
      <c r="Y456" s="402"/>
      <c r="Z456" s="402"/>
      <c r="AA456" s="402"/>
      <c r="AB456" s="402"/>
      <c r="AC456" s="402"/>
      <c r="AD456" s="402"/>
      <c r="AE456" s="402"/>
      <c r="AF456" s="402"/>
      <c r="AG456" s="402"/>
      <c r="AH456" s="402"/>
      <c r="AI456" s="402"/>
      <c r="AJ456" s="402"/>
      <c r="AK456" s="402"/>
      <c r="AL456" s="403"/>
      <c r="AM456" s="668"/>
      <c r="AN456" s="668"/>
      <c r="AO456" s="668"/>
      <c r="AP456" s="668"/>
      <c r="AQ456" s="668"/>
      <c r="AR456" s="668"/>
      <c r="AS456" s="668"/>
      <c r="AT456" s="668"/>
      <c r="AU456" s="668"/>
      <c r="AV456" s="668"/>
      <c r="AW456" s="668"/>
      <c r="AX456" s="668"/>
      <c r="AY456" s="403"/>
      <c r="AZ456" s="404"/>
      <c r="BA456" s="363"/>
      <c r="BB456" s="363"/>
      <c r="BC456" s="363"/>
      <c r="BD456" s="363"/>
      <c r="BE456" s="363"/>
      <c r="BF456" s="363"/>
      <c r="BG456" s="363"/>
      <c r="BH456" s="363"/>
      <c r="BI456" s="363"/>
      <c r="BJ456" s="363"/>
    </row>
    <row r="457" spans="6:62" ht="93" customHeight="1" x14ac:dyDescent="0.3">
      <c r="F457" s="399"/>
      <c r="G457" s="400"/>
      <c r="H457" s="400"/>
      <c r="I457" s="400"/>
      <c r="J457" s="400"/>
      <c r="K457" s="400"/>
      <c r="L457" s="400"/>
      <c r="M457" s="400"/>
      <c r="N457" s="400"/>
      <c r="U457" s="401"/>
      <c r="V457" s="402"/>
      <c r="W457" s="402"/>
      <c r="X457" s="402"/>
      <c r="Y457" s="402"/>
      <c r="Z457" s="402"/>
      <c r="AA457" s="402"/>
      <c r="AB457" s="402"/>
      <c r="AC457" s="402"/>
      <c r="AD457" s="402"/>
      <c r="AE457" s="402"/>
      <c r="AF457" s="402"/>
      <c r="AG457" s="402"/>
      <c r="AH457" s="402"/>
      <c r="AI457" s="402"/>
      <c r="AJ457" s="402"/>
      <c r="AK457" s="402"/>
      <c r="AL457" s="403"/>
      <c r="AM457" s="668"/>
      <c r="AN457" s="668"/>
      <c r="AO457" s="668"/>
      <c r="AP457" s="668"/>
      <c r="AQ457" s="668"/>
      <c r="AR457" s="668"/>
      <c r="AS457" s="668"/>
      <c r="AT457" s="668"/>
      <c r="AU457" s="668"/>
      <c r="AV457" s="668"/>
      <c r="AW457" s="668"/>
      <c r="AX457" s="668"/>
      <c r="AY457" s="403"/>
      <c r="AZ457" s="404"/>
      <c r="BA457" s="363"/>
      <c r="BB457" s="363"/>
      <c r="BC457" s="363"/>
      <c r="BD457" s="363"/>
      <c r="BE457" s="363"/>
      <c r="BF457" s="363"/>
      <c r="BG457" s="363"/>
      <c r="BH457" s="363"/>
      <c r="BI457" s="363"/>
      <c r="BJ457" s="363"/>
    </row>
    <row r="458" spans="6:62" ht="93" customHeight="1" x14ac:dyDescent="0.3">
      <c r="F458" s="399"/>
      <c r="G458" s="400"/>
      <c r="H458" s="400"/>
      <c r="I458" s="400"/>
      <c r="J458" s="400"/>
      <c r="K458" s="400"/>
      <c r="L458" s="400"/>
      <c r="M458" s="400"/>
      <c r="N458" s="400"/>
      <c r="U458" s="401"/>
      <c r="V458" s="402"/>
      <c r="W458" s="402"/>
      <c r="X458" s="402"/>
      <c r="Y458" s="402"/>
      <c r="Z458" s="402"/>
      <c r="AA458" s="402"/>
      <c r="AB458" s="402"/>
      <c r="AC458" s="402"/>
      <c r="AD458" s="402"/>
      <c r="AE458" s="402"/>
      <c r="AF458" s="402"/>
      <c r="AG458" s="402"/>
      <c r="AH458" s="402"/>
      <c r="AI458" s="402"/>
      <c r="AJ458" s="402"/>
      <c r="AK458" s="402"/>
      <c r="AL458" s="403"/>
      <c r="AM458" s="668"/>
      <c r="AN458" s="668"/>
      <c r="AO458" s="668"/>
      <c r="AP458" s="668"/>
      <c r="AQ458" s="668"/>
      <c r="AR458" s="668"/>
      <c r="AS458" s="668"/>
      <c r="AT458" s="668"/>
      <c r="AU458" s="668"/>
      <c r="AV458" s="668"/>
      <c r="AW458" s="668"/>
      <c r="AX458" s="668"/>
      <c r="AY458" s="403"/>
      <c r="AZ458" s="404"/>
      <c r="BA458" s="363"/>
      <c r="BB458" s="363"/>
      <c r="BC458" s="363"/>
      <c r="BD458" s="363"/>
      <c r="BE458" s="363"/>
      <c r="BF458" s="363"/>
      <c r="BG458" s="363"/>
      <c r="BH458" s="363"/>
      <c r="BI458" s="363"/>
      <c r="BJ458" s="363"/>
    </row>
    <row r="459" spans="6:62" ht="93" customHeight="1" x14ac:dyDescent="0.3">
      <c r="F459" s="399"/>
      <c r="G459" s="400"/>
      <c r="H459" s="400"/>
      <c r="I459" s="400"/>
      <c r="J459" s="400"/>
      <c r="K459" s="400"/>
      <c r="L459" s="400"/>
      <c r="M459" s="400"/>
      <c r="N459" s="400"/>
      <c r="U459" s="401"/>
      <c r="V459" s="402"/>
      <c r="W459" s="402"/>
      <c r="X459" s="402"/>
      <c r="Y459" s="402"/>
      <c r="Z459" s="402"/>
      <c r="AA459" s="402"/>
      <c r="AB459" s="402"/>
      <c r="AC459" s="402"/>
      <c r="AD459" s="402"/>
      <c r="AE459" s="402"/>
      <c r="AF459" s="402"/>
      <c r="AG459" s="402"/>
      <c r="AH459" s="402"/>
      <c r="AI459" s="402"/>
      <c r="AJ459" s="402"/>
      <c r="AK459" s="402"/>
      <c r="AL459" s="403"/>
      <c r="AM459" s="668"/>
      <c r="AN459" s="668"/>
      <c r="AO459" s="668"/>
      <c r="AP459" s="668"/>
      <c r="AQ459" s="668"/>
      <c r="AR459" s="668"/>
      <c r="AS459" s="668"/>
      <c r="AT459" s="668"/>
      <c r="AU459" s="668"/>
      <c r="AV459" s="668"/>
      <c r="AW459" s="668"/>
      <c r="AX459" s="668"/>
      <c r="AY459" s="403"/>
      <c r="AZ459" s="404"/>
      <c r="BA459" s="363"/>
      <c r="BB459" s="363"/>
      <c r="BC459" s="363"/>
      <c r="BD459" s="363"/>
      <c r="BE459" s="363"/>
      <c r="BF459" s="363"/>
      <c r="BG459" s="363"/>
      <c r="BH459" s="363"/>
      <c r="BI459" s="363"/>
      <c r="BJ459" s="363"/>
    </row>
    <row r="460" spans="6:62" ht="93" customHeight="1" x14ac:dyDescent="0.3">
      <c r="F460" s="399"/>
      <c r="G460" s="400"/>
      <c r="H460" s="400"/>
      <c r="I460" s="400"/>
      <c r="J460" s="400"/>
      <c r="K460" s="400"/>
      <c r="L460" s="400"/>
      <c r="M460" s="400"/>
      <c r="N460" s="400"/>
      <c r="U460" s="401"/>
      <c r="V460" s="402"/>
      <c r="W460" s="402"/>
      <c r="X460" s="402"/>
      <c r="Y460" s="402"/>
      <c r="Z460" s="402"/>
      <c r="AA460" s="402"/>
      <c r="AB460" s="402"/>
      <c r="AC460" s="402"/>
      <c r="AD460" s="402"/>
      <c r="AE460" s="402"/>
      <c r="AF460" s="402"/>
      <c r="AG460" s="402"/>
      <c r="AH460" s="402"/>
      <c r="AI460" s="402"/>
      <c r="AJ460" s="402"/>
      <c r="AK460" s="402"/>
      <c r="AL460" s="403"/>
      <c r="AM460" s="668"/>
      <c r="AN460" s="668"/>
      <c r="AO460" s="668"/>
      <c r="AP460" s="668"/>
      <c r="AQ460" s="668"/>
      <c r="AR460" s="668"/>
      <c r="AS460" s="668"/>
      <c r="AT460" s="668"/>
      <c r="AU460" s="668"/>
      <c r="AV460" s="668"/>
      <c r="AW460" s="668"/>
      <c r="AX460" s="668"/>
      <c r="AY460" s="403"/>
      <c r="AZ460" s="404"/>
      <c r="BA460" s="363"/>
      <c r="BB460" s="363"/>
      <c r="BC460" s="363"/>
      <c r="BD460" s="363"/>
      <c r="BE460" s="363"/>
      <c r="BF460" s="363"/>
      <c r="BG460" s="363"/>
      <c r="BH460" s="363"/>
      <c r="BI460" s="363"/>
      <c r="BJ460" s="363"/>
    </row>
    <row r="461" spans="6:62" ht="93" customHeight="1" x14ac:dyDescent="0.3">
      <c r="F461" s="399"/>
      <c r="G461" s="400"/>
      <c r="H461" s="400"/>
      <c r="I461" s="400"/>
      <c r="J461" s="400"/>
      <c r="K461" s="400"/>
      <c r="L461" s="400"/>
      <c r="M461" s="400"/>
      <c r="N461" s="400"/>
      <c r="U461" s="401"/>
      <c r="V461" s="402"/>
      <c r="W461" s="402"/>
      <c r="X461" s="402"/>
      <c r="Y461" s="402"/>
      <c r="Z461" s="402"/>
      <c r="AA461" s="402"/>
      <c r="AB461" s="402"/>
      <c r="AC461" s="402"/>
      <c r="AD461" s="402"/>
      <c r="AE461" s="402"/>
      <c r="AF461" s="402"/>
      <c r="AG461" s="402"/>
      <c r="AH461" s="402"/>
      <c r="AI461" s="402"/>
      <c r="AJ461" s="402"/>
      <c r="AK461" s="402"/>
      <c r="AL461" s="403"/>
      <c r="AM461" s="668"/>
      <c r="AN461" s="668"/>
      <c r="AO461" s="668"/>
      <c r="AP461" s="668"/>
      <c r="AQ461" s="668"/>
      <c r="AR461" s="668"/>
      <c r="AS461" s="668"/>
      <c r="AT461" s="668"/>
      <c r="AU461" s="668"/>
      <c r="AV461" s="668"/>
      <c r="AW461" s="668"/>
      <c r="AX461" s="668"/>
      <c r="AY461" s="403"/>
      <c r="AZ461" s="404"/>
      <c r="BA461" s="363"/>
      <c r="BB461" s="363"/>
      <c r="BC461" s="363"/>
      <c r="BD461" s="363"/>
      <c r="BE461" s="363"/>
      <c r="BF461" s="363"/>
      <c r="BG461" s="363"/>
      <c r="BH461" s="363"/>
      <c r="BI461" s="363"/>
      <c r="BJ461" s="363"/>
    </row>
    <row r="462" spans="6:62" ht="93" customHeight="1" x14ac:dyDescent="0.3">
      <c r="F462" s="399"/>
      <c r="G462" s="400"/>
      <c r="H462" s="400"/>
      <c r="I462" s="400"/>
      <c r="J462" s="400"/>
      <c r="K462" s="400"/>
      <c r="L462" s="400"/>
      <c r="M462" s="400"/>
      <c r="N462" s="400"/>
      <c r="U462" s="401"/>
      <c r="V462" s="402"/>
      <c r="W462" s="402"/>
      <c r="X462" s="402"/>
      <c r="Y462" s="402"/>
      <c r="Z462" s="402"/>
      <c r="AA462" s="402"/>
      <c r="AB462" s="402"/>
      <c r="AC462" s="402"/>
      <c r="AD462" s="402"/>
      <c r="AE462" s="402"/>
      <c r="AF462" s="402"/>
      <c r="AG462" s="402"/>
      <c r="AH462" s="402"/>
      <c r="AI462" s="402"/>
      <c r="AJ462" s="402"/>
      <c r="AK462" s="402"/>
      <c r="AL462" s="403"/>
      <c r="AM462" s="668"/>
      <c r="AN462" s="668"/>
      <c r="AO462" s="668"/>
      <c r="AP462" s="668"/>
      <c r="AQ462" s="668"/>
      <c r="AR462" s="668"/>
      <c r="AS462" s="668"/>
      <c r="AT462" s="668"/>
      <c r="AU462" s="668"/>
      <c r="AV462" s="668"/>
      <c r="AW462" s="668"/>
      <c r="AX462" s="668"/>
      <c r="AY462" s="403"/>
      <c r="AZ462" s="404"/>
      <c r="BA462" s="363"/>
      <c r="BB462" s="363"/>
      <c r="BC462" s="363"/>
      <c r="BD462" s="363"/>
      <c r="BE462" s="363"/>
      <c r="BF462" s="363"/>
      <c r="BG462" s="363"/>
      <c r="BH462" s="363"/>
      <c r="BI462" s="363"/>
      <c r="BJ462" s="363"/>
    </row>
    <row r="463" spans="6:62" ht="93" customHeight="1" x14ac:dyDescent="0.3">
      <c r="F463" s="399"/>
      <c r="G463" s="400"/>
      <c r="H463" s="400"/>
      <c r="I463" s="400"/>
      <c r="J463" s="400"/>
      <c r="K463" s="400"/>
      <c r="L463" s="400"/>
      <c r="M463" s="400"/>
      <c r="N463" s="400"/>
      <c r="U463" s="401"/>
      <c r="V463" s="402"/>
      <c r="W463" s="402"/>
      <c r="X463" s="402"/>
      <c r="Y463" s="402"/>
      <c r="Z463" s="402"/>
      <c r="AA463" s="402"/>
      <c r="AB463" s="402"/>
      <c r="AC463" s="402"/>
      <c r="AD463" s="402"/>
      <c r="AE463" s="402"/>
      <c r="AF463" s="402"/>
      <c r="AG463" s="402"/>
      <c r="AH463" s="402"/>
      <c r="AI463" s="402"/>
      <c r="AJ463" s="402"/>
      <c r="AK463" s="402"/>
      <c r="AL463" s="403"/>
      <c r="AM463" s="668"/>
      <c r="AN463" s="668"/>
      <c r="AO463" s="668"/>
      <c r="AP463" s="668"/>
      <c r="AQ463" s="668"/>
      <c r="AR463" s="668"/>
      <c r="AS463" s="668"/>
      <c r="AT463" s="668"/>
      <c r="AU463" s="668"/>
      <c r="AV463" s="668"/>
      <c r="AW463" s="668"/>
      <c r="AX463" s="668"/>
      <c r="AY463" s="403"/>
      <c r="AZ463" s="404"/>
      <c r="BA463" s="363"/>
      <c r="BB463" s="363"/>
      <c r="BC463" s="363"/>
      <c r="BD463" s="363"/>
      <c r="BE463" s="363"/>
      <c r="BF463" s="363"/>
      <c r="BG463" s="363"/>
      <c r="BH463" s="363"/>
      <c r="BI463" s="363"/>
      <c r="BJ463" s="363"/>
    </row>
    <row r="464" spans="6:62" ht="93" customHeight="1" x14ac:dyDescent="0.3">
      <c r="F464" s="399"/>
      <c r="G464" s="400"/>
      <c r="H464" s="400"/>
      <c r="I464" s="400"/>
      <c r="J464" s="400"/>
      <c r="K464" s="400"/>
      <c r="L464" s="400"/>
      <c r="M464" s="400"/>
      <c r="N464" s="400"/>
      <c r="U464" s="401"/>
      <c r="V464" s="402"/>
      <c r="W464" s="402"/>
      <c r="X464" s="402"/>
      <c r="Y464" s="402"/>
      <c r="Z464" s="402"/>
      <c r="AA464" s="402"/>
      <c r="AB464" s="402"/>
      <c r="AC464" s="402"/>
      <c r="AD464" s="402"/>
      <c r="AE464" s="402"/>
      <c r="AF464" s="402"/>
      <c r="AG464" s="402"/>
      <c r="AH464" s="402"/>
      <c r="AI464" s="402"/>
      <c r="AJ464" s="402"/>
      <c r="AK464" s="402"/>
      <c r="AL464" s="403"/>
      <c r="AM464" s="668"/>
      <c r="AN464" s="668"/>
      <c r="AO464" s="668"/>
      <c r="AP464" s="668"/>
      <c r="AQ464" s="668"/>
      <c r="AR464" s="668"/>
      <c r="AS464" s="668"/>
      <c r="AT464" s="668"/>
      <c r="AU464" s="668"/>
      <c r="AV464" s="668"/>
      <c r="AW464" s="668"/>
      <c r="AX464" s="668"/>
      <c r="AY464" s="403"/>
      <c r="AZ464" s="404"/>
      <c r="BA464" s="363"/>
      <c r="BB464" s="363"/>
      <c r="BC464" s="363"/>
      <c r="BD464" s="363"/>
      <c r="BE464" s="363"/>
      <c r="BF464" s="363"/>
      <c r="BG464" s="363"/>
      <c r="BH464" s="363"/>
      <c r="BI464" s="363"/>
      <c r="BJ464" s="363"/>
    </row>
    <row r="465" spans="6:62" ht="93" customHeight="1" x14ac:dyDescent="0.3">
      <c r="F465" s="399"/>
      <c r="G465" s="400"/>
      <c r="H465" s="400"/>
      <c r="I465" s="400"/>
      <c r="J465" s="400"/>
      <c r="K465" s="400"/>
      <c r="L465" s="400"/>
      <c r="M465" s="400"/>
      <c r="N465" s="400"/>
      <c r="U465" s="401"/>
      <c r="V465" s="402"/>
      <c r="W465" s="402"/>
      <c r="X465" s="402"/>
      <c r="Y465" s="402"/>
      <c r="Z465" s="402"/>
      <c r="AA465" s="402"/>
      <c r="AB465" s="402"/>
      <c r="AC465" s="402"/>
      <c r="AD465" s="402"/>
      <c r="AE465" s="402"/>
      <c r="AF465" s="402"/>
      <c r="AG465" s="402"/>
      <c r="AH465" s="402"/>
      <c r="AI465" s="402"/>
      <c r="AJ465" s="402"/>
      <c r="AK465" s="402"/>
      <c r="AL465" s="403"/>
      <c r="AM465" s="668"/>
      <c r="AN465" s="668"/>
      <c r="AO465" s="668"/>
      <c r="AP465" s="668"/>
      <c r="AQ465" s="668"/>
      <c r="AR465" s="668"/>
      <c r="AS465" s="668"/>
      <c r="AT465" s="668"/>
      <c r="AU465" s="668"/>
      <c r="AV465" s="668"/>
      <c r="AW465" s="668"/>
      <c r="AX465" s="668"/>
      <c r="AY465" s="403"/>
      <c r="AZ465" s="404"/>
      <c r="BA465" s="363"/>
      <c r="BB465" s="363"/>
      <c r="BC465" s="363"/>
      <c r="BD465" s="363"/>
      <c r="BE465" s="363"/>
      <c r="BF465" s="363"/>
      <c r="BG465" s="363"/>
      <c r="BH465" s="363"/>
      <c r="BI465" s="363"/>
      <c r="BJ465" s="363"/>
    </row>
    <row r="466" spans="6:62" ht="93" customHeight="1" x14ac:dyDescent="0.3">
      <c r="F466" s="399"/>
      <c r="G466" s="400"/>
      <c r="H466" s="400"/>
      <c r="I466" s="400"/>
      <c r="J466" s="400"/>
      <c r="K466" s="400"/>
      <c r="L466" s="400"/>
      <c r="M466" s="400"/>
      <c r="N466" s="400"/>
      <c r="U466" s="401"/>
      <c r="V466" s="402"/>
      <c r="W466" s="402"/>
      <c r="X466" s="402"/>
      <c r="Y466" s="402"/>
      <c r="Z466" s="402"/>
      <c r="AA466" s="402"/>
      <c r="AB466" s="402"/>
      <c r="AC466" s="402"/>
      <c r="AD466" s="402"/>
      <c r="AE466" s="402"/>
      <c r="AF466" s="402"/>
      <c r="AG466" s="402"/>
      <c r="AH466" s="402"/>
      <c r="AI466" s="402"/>
      <c r="AJ466" s="402"/>
      <c r="AK466" s="402"/>
      <c r="AL466" s="403"/>
      <c r="AM466" s="668"/>
      <c r="AN466" s="668"/>
      <c r="AO466" s="668"/>
      <c r="AP466" s="668"/>
      <c r="AQ466" s="668"/>
      <c r="AR466" s="668"/>
      <c r="AS466" s="668"/>
      <c r="AT466" s="668"/>
      <c r="AU466" s="668"/>
      <c r="AV466" s="668"/>
      <c r="AW466" s="668"/>
      <c r="AX466" s="668"/>
      <c r="AY466" s="403"/>
      <c r="AZ466" s="404"/>
      <c r="BA466" s="363"/>
      <c r="BB466" s="363"/>
      <c r="BC466" s="363"/>
      <c r="BD466" s="363"/>
      <c r="BE466" s="363"/>
      <c r="BF466" s="363"/>
      <c r="BG466" s="363"/>
      <c r="BH466" s="363"/>
      <c r="BI466" s="363"/>
      <c r="BJ466" s="363"/>
    </row>
    <row r="467" spans="6:62" ht="93" customHeight="1" x14ac:dyDescent="0.3">
      <c r="F467" s="399"/>
      <c r="G467" s="400"/>
      <c r="H467" s="400"/>
      <c r="I467" s="400"/>
      <c r="J467" s="400"/>
      <c r="K467" s="400"/>
      <c r="L467" s="400"/>
      <c r="M467" s="400"/>
      <c r="N467" s="400"/>
      <c r="U467" s="401"/>
      <c r="V467" s="402"/>
      <c r="W467" s="402"/>
      <c r="X467" s="402"/>
      <c r="Y467" s="402"/>
      <c r="Z467" s="402"/>
      <c r="AA467" s="402"/>
      <c r="AB467" s="402"/>
      <c r="AC467" s="402"/>
      <c r="AD467" s="402"/>
      <c r="AE467" s="402"/>
      <c r="AF467" s="402"/>
      <c r="AG467" s="402"/>
      <c r="AH467" s="402"/>
      <c r="AI467" s="402"/>
      <c r="AJ467" s="402"/>
      <c r="AK467" s="402"/>
      <c r="AL467" s="403"/>
      <c r="AM467" s="668"/>
      <c r="AN467" s="668"/>
      <c r="AO467" s="668"/>
      <c r="AP467" s="668"/>
      <c r="AQ467" s="668"/>
      <c r="AR467" s="668"/>
      <c r="AS467" s="668"/>
      <c r="AT467" s="668"/>
      <c r="AU467" s="668"/>
      <c r="AV467" s="668"/>
      <c r="AW467" s="668"/>
      <c r="AX467" s="668"/>
      <c r="AY467" s="403"/>
      <c r="AZ467" s="404"/>
      <c r="BA467" s="363"/>
      <c r="BB467" s="363"/>
      <c r="BC467" s="363"/>
      <c r="BD467" s="363"/>
      <c r="BE467" s="363"/>
      <c r="BF467" s="363"/>
      <c r="BG467" s="363"/>
      <c r="BH467" s="363"/>
      <c r="BI467" s="363"/>
      <c r="BJ467" s="363"/>
    </row>
    <row r="468" spans="6:62" ht="93" customHeight="1" x14ac:dyDescent="0.3">
      <c r="F468" s="399"/>
      <c r="G468" s="400"/>
      <c r="H468" s="400"/>
      <c r="I468" s="400"/>
      <c r="J468" s="400"/>
      <c r="K468" s="400"/>
      <c r="L468" s="400"/>
      <c r="M468" s="400"/>
      <c r="N468" s="400"/>
      <c r="U468" s="401"/>
      <c r="V468" s="402"/>
      <c r="W468" s="402"/>
      <c r="X468" s="402"/>
      <c r="Y468" s="402"/>
      <c r="Z468" s="402"/>
      <c r="AA468" s="402"/>
      <c r="AB468" s="402"/>
      <c r="AC468" s="402"/>
      <c r="AD468" s="402"/>
      <c r="AE468" s="402"/>
      <c r="AF468" s="402"/>
      <c r="AG468" s="402"/>
      <c r="AH468" s="402"/>
      <c r="AI468" s="402"/>
      <c r="AJ468" s="402"/>
      <c r="AK468" s="402"/>
      <c r="AL468" s="403"/>
      <c r="AM468" s="668"/>
      <c r="AN468" s="668"/>
      <c r="AO468" s="668"/>
      <c r="AP468" s="668"/>
      <c r="AQ468" s="668"/>
      <c r="AR468" s="668"/>
      <c r="AS468" s="668"/>
      <c r="AT468" s="668"/>
      <c r="AU468" s="668"/>
      <c r="AV468" s="668"/>
      <c r="AW468" s="668"/>
      <c r="AX468" s="668"/>
      <c r="AY468" s="403"/>
      <c r="AZ468" s="404"/>
      <c r="BA468" s="363"/>
      <c r="BB468" s="363"/>
      <c r="BC468" s="363"/>
      <c r="BD468" s="363"/>
      <c r="BE468" s="363"/>
      <c r="BF468" s="363"/>
      <c r="BG468" s="363"/>
      <c r="BH468" s="363"/>
      <c r="BI468" s="363"/>
      <c r="BJ468" s="363"/>
    </row>
    <row r="469" spans="6:62" ht="93" customHeight="1" x14ac:dyDescent="0.3">
      <c r="F469" s="399"/>
      <c r="G469" s="400"/>
      <c r="H469" s="400"/>
      <c r="I469" s="400"/>
      <c r="J469" s="400"/>
      <c r="K469" s="400"/>
      <c r="L469" s="400"/>
      <c r="M469" s="400"/>
      <c r="N469" s="400"/>
      <c r="U469" s="401"/>
      <c r="V469" s="402"/>
      <c r="W469" s="402"/>
      <c r="X469" s="402"/>
      <c r="Y469" s="402"/>
      <c r="Z469" s="402"/>
      <c r="AA469" s="402"/>
      <c r="AB469" s="402"/>
      <c r="AC469" s="402"/>
      <c r="AD469" s="402"/>
      <c r="AE469" s="402"/>
      <c r="AF469" s="402"/>
      <c r="AG469" s="402"/>
      <c r="AH469" s="402"/>
      <c r="AI469" s="402"/>
      <c r="AJ469" s="402"/>
      <c r="AK469" s="402"/>
      <c r="AL469" s="403"/>
      <c r="AM469" s="668"/>
      <c r="AN469" s="668"/>
      <c r="AO469" s="668"/>
      <c r="AP469" s="668"/>
      <c r="AQ469" s="668"/>
      <c r="AR469" s="668"/>
      <c r="AS469" s="668"/>
      <c r="AT469" s="668"/>
      <c r="AU469" s="668"/>
      <c r="AV469" s="668"/>
      <c r="AW469" s="668"/>
      <c r="AX469" s="668"/>
      <c r="AY469" s="403"/>
      <c r="AZ469" s="404"/>
      <c r="BA469" s="363"/>
      <c r="BB469" s="363"/>
      <c r="BC469" s="363"/>
      <c r="BD469" s="363"/>
      <c r="BE469" s="363"/>
      <c r="BF469" s="363"/>
      <c r="BG469" s="363"/>
      <c r="BH469" s="363"/>
      <c r="BI469" s="363"/>
      <c r="BJ469" s="363"/>
    </row>
    <row r="470" spans="6:62" ht="93" customHeight="1" x14ac:dyDescent="0.3">
      <c r="F470" s="399"/>
      <c r="G470" s="400"/>
      <c r="H470" s="400"/>
      <c r="I470" s="400"/>
      <c r="J470" s="400"/>
      <c r="K470" s="400"/>
      <c r="L470" s="400"/>
      <c r="M470" s="400"/>
      <c r="N470" s="400"/>
      <c r="U470" s="401"/>
      <c r="V470" s="402"/>
      <c r="W470" s="402"/>
      <c r="X470" s="402"/>
      <c r="Y470" s="402"/>
      <c r="Z470" s="402"/>
      <c r="AA470" s="402"/>
      <c r="AB470" s="402"/>
      <c r="AC470" s="402"/>
      <c r="AD470" s="402"/>
      <c r="AE470" s="402"/>
      <c r="AF470" s="402"/>
      <c r="AG470" s="402"/>
      <c r="AH470" s="402"/>
      <c r="AI470" s="402"/>
      <c r="AJ470" s="402"/>
      <c r="AK470" s="402"/>
      <c r="AL470" s="403"/>
      <c r="AM470" s="668"/>
      <c r="AN470" s="668"/>
      <c r="AO470" s="668"/>
      <c r="AP470" s="668"/>
      <c r="AQ470" s="668"/>
      <c r="AR470" s="668"/>
      <c r="AS470" s="668"/>
      <c r="AT470" s="668"/>
      <c r="AU470" s="668"/>
      <c r="AV470" s="668"/>
      <c r="AW470" s="668"/>
      <c r="AX470" s="668"/>
      <c r="AY470" s="403"/>
      <c r="AZ470" s="404"/>
      <c r="BA470" s="363"/>
      <c r="BB470" s="363"/>
      <c r="BC470" s="363"/>
      <c r="BD470" s="363"/>
      <c r="BE470" s="363"/>
      <c r="BF470" s="363"/>
      <c r="BG470" s="363"/>
      <c r="BH470" s="363"/>
      <c r="BI470" s="363"/>
      <c r="BJ470" s="363"/>
    </row>
    <row r="471" spans="6:62" ht="93" customHeight="1" x14ac:dyDescent="0.3">
      <c r="F471" s="399"/>
      <c r="G471" s="400"/>
      <c r="H471" s="400"/>
      <c r="I471" s="400"/>
      <c r="J471" s="400"/>
      <c r="K471" s="400"/>
      <c r="L471" s="400"/>
      <c r="M471" s="400"/>
      <c r="N471" s="400"/>
      <c r="U471" s="401"/>
      <c r="V471" s="402"/>
      <c r="W471" s="402"/>
      <c r="X471" s="402"/>
      <c r="Y471" s="402"/>
      <c r="Z471" s="402"/>
      <c r="AA471" s="402"/>
      <c r="AB471" s="402"/>
      <c r="AC471" s="402"/>
      <c r="AD471" s="402"/>
      <c r="AE471" s="402"/>
      <c r="AF471" s="402"/>
      <c r="AG471" s="402"/>
      <c r="AH471" s="402"/>
      <c r="AI471" s="402"/>
      <c r="AJ471" s="402"/>
      <c r="AK471" s="402"/>
      <c r="AL471" s="403"/>
      <c r="AM471" s="668"/>
      <c r="AN471" s="668"/>
      <c r="AO471" s="668"/>
      <c r="AP471" s="668"/>
      <c r="AQ471" s="668"/>
      <c r="AR471" s="668"/>
      <c r="AS471" s="668"/>
      <c r="AT471" s="668"/>
      <c r="AU471" s="668"/>
      <c r="AV471" s="668"/>
      <c r="AW471" s="668"/>
      <c r="AX471" s="668"/>
      <c r="AY471" s="403"/>
      <c r="AZ471" s="404"/>
      <c r="BA471" s="363"/>
      <c r="BB471" s="363"/>
      <c r="BC471" s="363"/>
      <c r="BD471" s="363"/>
      <c r="BE471" s="363"/>
      <c r="BF471" s="363"/>
      <c r="BG471" s="363"/>
      <c r="BH471" s="363"/>
      <c r="BI471" s="363"/>
      <c r="BJ471" s="363"/>
    </row>
    <row r="472" spans="6:62" ht="93" customHeight="1" x14ac:dyDescent="0.3">
      <c r="F472" s="399"/>
      <c r="G472" s="400"/>
      <c r="H472" s="400"/>
      <c r="I472" s="400"/>
      <c r="J472" s="400"/>
      <c r="K472" s="400"/>
      <c r="L472" s="400"/>
      <c r="M472" s="400"/>
      <c r="N472" s="400"/>
      <c r="U472" s="401"/>
      <c r="V472" s="402"/>
      <c r="W472" s="402"/>
      <c r="X472" s="402"/>
      <c r="Y472" s="402"/>
      <c r="Z472" s="402"/>
      <c r="AA472" s="402"/>
      <c r="AB472" s="402"/>
      <c r="AC472" s="402"/>
      <c r="AD472" s="402"/>
      <c r="AE472" s="402"/>
      <c r="AF472" s="402"/>
      <c r="AG472" s="402"/>
      <c r="AH472" s="402"/>
      <c r="AI472" s="402"/>
      <c r="AJ472" s="402"/>
      <c r="AK472" s="402"/>
      <c r="AL472" s="403"/>
      <c r="AM472" s="668"/>
      <c r="AN472" s="668"/>
      <c r="AO472" s="668"/>
      <c r="AP472" s="668"/>
      <c r="AQ472" s="668"/>
      <c r="AR472" s="668"/>
      <c r="AS472" s="668"/>
      <c r="AT472" s="668"/>
      <c r="AU472" s="668"/>
      <c r="AV472" s="668"/>
      <c r="AW472" s="668"/>
      <c r="AX472" s="668"/>
      <c r="AY472" s="403"/>
      <c r="AZ472" s="404"/>
      <c r="BA472" s="363"/>
      <c r="BB472" s="363"/>
      <c r="BC472" s="363"/>
      <c r="BD472" s="363"/>
      <c r="BE472" s="363"/>
      <c r="BF472" s="363"/>
      <c r="BG472" s="363"/>
      <c r="BH472" s="363"/>
      <c r="BI472" s="363"/>
      <c r="BJ472" s="363"/>
    </row>
    <row r="473" spans="6:62" ht="93" customHeight="1" x14ac:dyDescent="0.3">
      <c r="F473" s="399"/>
      <c r="G473" s="400"/>
      <c r="H473" s="400"/>
      <c r="I473" s="400"/>
      <c r="J473" s="400"/>
      <c r="K473" s="400"/>
      <c r="L473" s="400"/>
      <c r="M473" s="400"/>
      <c r="N473" s="400"/>
      <c r="U473" s="401"/>
      <c r="V473" s="402"/>
      <c r="W473" s="402"/>
      <c r="X473" s="402"/>
      <c r="Y473" s="402"/>
      <c r="Z473" s="402"/>
      <c r="AA473" s="402"/>
      <c r="AB473" s="402"/>
      <c r="AC473" s="402"/>
      <c r="AD473" s="402"/>
      <c r="AE473" s="402"/>
      <c r="AF473" s="402"/>
      <c r="AG473" s="402"/>
      <c r="AH473" s="402"/>
      <c r="AI473" s="402"/>
      <c r="AJ473" s="402"/>
      <c r="AK473" s="402"/>
      <c r="AL473" s="403"/>
      <c r="AM473" s="668"/>
      <c r="AN473" s="668"/>
      <c r="AO473" s="668"/>
      <c r="AP473" s="668"/>
      <c r="AQ473" s="668"/>
      <c r="AR473" s="668"/>
      <c r="AS473" s="668"/>
      <c r="AT473" s="668"/>
      <c r="AU473" s="668"/>
      <c r="AV473" s="668"/>
      <c r="AW473" s="668"/>
      <c r="AX473" s="668"/>
      <c r="AY473" s="403"/>
      <c r="AZ473" s="404"/>
      <c r="BA473" s="363"/>
      <c r="BB473" s="363"/>
      <c r="BC473" s="363"/>
      <c r="BD473" s="363"/>
      <c r="BE473" s="363"/>
      <c r="BF473" s="363"/>
      <c r="BG473" s="363"/>
      <c r="BH473" s="363"/>
      <c r="BI473" s="363"/>
      <c r="BJ473" s="363"/>
    </row>
    <row r="474" spans="6:62" ht="93" customHeight="1" x14ac:dyDescent="0.3">
      <c r="F474" s="399"/>
      <c r="G474" s="400"/>
      <c r="H474" s="400"/>
      <c r="I474" s="400"/>
      <c r="J474" s="400"/>
      <c r="K474" s="400"/>
      <c r="L474" s="400"/>
      <c r="M474" s="400"/>
      <c r="N474" s="400"/>
      <c r="U474" s="401"/>
      <c r="V474" s="402"/>
      <c r="W474" s="402"/>
      <c r="X474" s="402"/>
      <c r="Y474" s="402"/>
      <c r="Z474" s="402"/>
      <c r="AA474" s="402"/>
      <c r="AB474" s="402"/>
      <c r="AC474" s="402"/>
      <c r="AD474" s="402"/>
      <c r="AE474" s="402"/>
      <c r="AF474" s="402"/>
      <c r="AG474" s="402"/>
      <c r="AH474" s="402"/>
      <c r="AI474" s="402"/>
      <c r="AJ474" s="402"/>
      <c r="AK474" s="402"/>
      <c r="AL474" s="403"/>
      <c r="AM474" s="668"/>
      <c r="AN474" s="668"/>
      <c r="AO474" s="668"/>
      <c r="AP474" s="668"/>
      <c r="AQ474" s="668"/>
      <c r="AR474" s="668"/>
      <c r="AS474" s="668"/>
      <c r="AT474" s="668"/>
      <c r="AU474" s="668"/>
      <c r="AV474" s="668"/>
      <c r="AW474" s="668"/>
      <c r="AX474" s="668"/>
      <c r="AY474" s="403"/>
      <c r="AZ474" s="404"/>
      <c r="BA474" s="363"/>
      <c r="BB474" s="363"/>
      <c r="BC474" s="363"/>
      <c r="BD474" s="363"/>
      <c r="BE474" s="363"/>
      <c r="BF474" s="363"/>
      <c r="BG474" s="363"/>
      <c r="BH474" s="363"/>
      <c r="BI474" s="363"/>
      <c r="BJ474" s="363"/>
    </row>
    <row r="475" spans="6:62" ht="93" customHeight="1" x14ac:dyDescent="0.3">
      <c r="F475" s="399"/>
      <c r="G475" s="400"/>
      <c r="H475" s="400"/>
      <c r="I475" s="400"/>
      <c r="J475" s="400"/>
      <c r="K475" s="400"/>
      <c r="L475" s="400"/>
      <c r="M475" s="400"/>
      <c r="N475" s="400"/>
      <c r="U475" s="401"/>
      <c r="V475" s="402"/>
      <c r="W475" s="402"/>
      <c r="X475" s="402"/>
      <c r="Y475" s="402"/>
      <c r="Z475" s="402"/>
      <c r="AA475" s="402"/>
      <c r="AB475" s="402"/>
      <c r="AC475" s="402"/>
      <c r="AD475" s="402"/>
      <c r="AE475" s="402"/>
      <c r="AF475" s="402"/>
      <c r="AG475" s="402"/>
      <c r="AH475" s="402"/>
      <c r="AI475" s="402"/>
      <c r="AJ475" s="402"/>
      <c r="AK475" s="402"/>
      <c r="AL475" s="403"/>
      <c r="AM475" s="668"/>
      <c r="AN475" s="668"/>
      <c r="AO475" s="668"/>
      <c r="AP475" s="668"/>
      <c r="AQ475" s="668"/>
      <c r="AR475" s="668"/>
      <c r="AS475" s="668"/>
      <c r="AT475" s="668"/>
      <c r="AU475" s="668"/>
      <c r="AV475" s="668"/>
      <c r="AW475" s="668"/>
      <c r="AX475" s="668"/>
      <c r="AY475" s="403"/>
      <c r="AZ475" s="404"/>
      <c r="BA475" s="363"/>
      <c r="BB475" s="363"/>
      <c r="BC475" s="363"/>
      <c r="BD475" s="363"/>
      <c r="BE475" s="363"/>
      <c r="BF475" s="363"/>
      <c r="BG475" s="363"/>
      <c r="BH475" s="363"/>
      <c r="BI475" s="363"/>
      <c r="BJ475" s="363"/>
    </row>
    <row r="476" spans="6:62" ht="93" customHeight="1" x14ac:dyDescent="0.3">
      <c r="F476" s="399"/>
      <c r="G476" s="400"/>
      <c r="H476" s="400"/>
      <c r="I476" s="400"/>
      <c r="J476" s="400"/>
      <c r="K476" s="400"/>
      <c r="L476" s="400"/>
      <c r="M476" s="400"/>
      <c r="N476" s="400"/>
      <c r="U476" s="401"/>
      <c r="V476" s="402"/>
      <c r="W476" s="402"/>
      <c r="X476" s="402"/>
      <c r="Y476" s="402"/>
      <c r="Z476" s="402"/>
      <c r="AA476" s="402"/>
      <c r="AB476" s="402"/>
      <c r="AC476" s="402"/>
      <c r="AD476" s="402"/>
      <c r="AE476" s="402"/>
      <c r="AF476" s="402"/>
      <c r="AG476" s="402"/>
      <c r="AH476" s="402"/>
      <c r="AI476" s="402"/>
      <c r="AJ476" s="402"/>
      <c r="AK476" s="402"/>
      <c r="AL476" s="403"/>
      <c r="AM476" s="668"/>
      <c r="AN476" s="668"/>
      <c r="AO476" s="668"/>
      <c r="AP476" s="668"/>
      <c r="AQ476" s="668"/>
      <c r="AR476" s="668"/>
      <c r="AS476" s="668"/>
      <c r="AT476" s="668"/>
      <c r="AU476" s="668"/>
      <c r="AV476" s="668"/>
      <c r="AW476" s="668"/>
      <c r="AX476" s="668"/>
      <c r="AY476" s="403"/>
      <c r="AZ476" s="404"/>
      <c r="BA476" s="363"/>
      <c r="BB476" s="363"/>
      <c r="BC476" s="363"/>
      <c r="BD476" s="363"/>
      <c r="BE476" s="363"/>
      <c r="BF476" s="363"/>
      <c r="BG476" s="363"/>
      <c r="BH476" s="363"/>
      <c r="BI476" s="363"/>
      <c r="BJ476" s="363"/>
    </row>
    <row r="477" spans="6:62" ht="93" customHeight="1" x14ac:dyDescent="0.3">
      <c r="F477" s="399"/>
      <c r="G477" s="400"/>
      <c r="H477" s="400"/>
      <c r="I477" s="400"/>
      <c r="J477" s="400"/>
      <c r="K477" s="400"/>
      <c r="L477" s="400"/>
      <c r="M477" s="400"/>
      <c r="N477" s="400"/>
      <c r="U477" s="401"/>
      <c r="V477" s="402"/>
      <c r="W477" s="402"/>
      <c r="X477" s="402"/>
      <c r="Y477" s="402"/>
      <c r="Z477" s="402"/>
      <c r="AA477" s="402"/>
      <c r="AB477" s="402"/>
      <c r="AC477" s="402"/>
      <c r="AD477" s="402"/>
      <c r="AE477" s="402"/>
      <c r="AF477" s="402"/>
      <c r="AG477" s="402"/>
      <c r="AH477" s="402"/>
      <c r="AI477" s="402"/>
      <c r="AJ477" s="402"/>
      <c r="AK477" s="402"/>
      <c r="AL477" s="403"/>
      <c r="AM477" s="668"/>
      <c r="AN477" s="668"/>
      <c r="AO477" s="668"/>
      <c r="AP477" s="668"/>
      <c r="AQ477" s="668"/>
      <c r="AR477" s="668"/>
      <c r="AS477" s="668"/>
      <c r="AT477" s="668"/>
      <c r="AU477" s="668"/>
      <c r="AV477" s="668"/>
      <c r="AW477" s="668"/>
      <c r="AX477" s="668"/>
      <c r="AY477" s="403"/>
      <c r="AZ477" s="404"/>
      <c r="BA477" s="363"/>
      <c r="BB477" s="363"/>
      <c r="BC477" s="363"/>
      <c r="BD477" s="363"/>
      <c r="BE477" s="363"/>
      <c r="BF477" s="363"/>
      <c r="BG477" s="363"/>
      <c r="BH477" s="363"/>
      <c r="BI477" s="363"/>
      <c r="BJ477" s="363"/>
    </row>
    <row r="478" spans="6:62" ht="93" customHeight="1" x14ac:dyDescent="0.3">
      <c r="F478" s="399"/>
      <c r="G478" s="400"/>
      <c r="H478" s="400"/>
      <c r="I478" s="400"/>
      <c r="J478" s="400"/>
      <c r="K478" s="400"/>
      <c r="L478" s="400"/>
      <c r="M478" s="400"/>
      <c r="N478" s="400"/>
      <c r="U478" s="401"/>
      <c r="V478" s="402"/>
      <c r="W478" s="402"/>
      <c r="X478" s="402"/>
      <c r="Y478" s="402"/>
      <c r="Z478" s="402"/>
      <c r="AA478" s="402"/>
      <c r="AB478" s="402"/>
      <c r="AC478" s="402"/>
      <c r="AD478" s="402"/>
      <c r="AE478" s="402"/>
      <c r="AF478" s="402"/>
      <c r="AG478" s="402"/>
      <c r="AH478" s="402"/>
      <c r="AI478" s="402"/>
      <c r="AJ478" s="402"/>
      <c r="AK478" s="402"/>
      <c r="AL478" s="403"/>
      <c r="AM478" s="668"/>
      <c r="AN478" s="668"/>
      <c r="AO478" s="668"/>
      <c r="AP478" s="668"/>
      <c r="AQ478" s="668"/>
      <c r="AR478" s="668"/>
      <c r="AS478" s="668"/>
      <c r="AT478" s="668"/>
      <c r="AU478" s="668"/>
      <c r="AV478" s="668"/>
      <c r="AW478" s="668"/>
      <c r="AX478" s="668"/>
      <c r="AY478" s="403"/>
      <c r="AZ478" s="404"/>
      <c r="BA478" s="363"/>
      <c r="BB478" s="363"/>
      <c r="BC478" s="363"/>
      <c r="BD478" s="363"/>
      <c r="BE478" s="363"/>
      <c r="BF478" s="363"/>
      <c r="BG478" s="363"/>
      <c r="BH478" s="363"/>
      <c r="BI478" s="363"/>
      <c r="BJ478" s="363"/>
    </row>
    <row r="479" spans="6:62" ht="93" customHeight="1" x14ac:dyDescent="0.3">
      <c r="F479" s="399"/>
      <c r="G479" s="400"/>
      <c r="H479" s="400"/>
      <c r="I479" s="400"/>
      <c r="J479" s="400"/>
      <c r="K479" s="400"/>
      <c r="L479" s="400"/>
      <c r="M479" s="400"/>
      <c r="N479" s="400"/>
      <c r="U479" s="401"/>
      <c r="V479" s="402"/>
      <c r="W479" s="402"/>
      <c r="X479" s="402"/>
      <c r="Y479" s="402"/>
      <c r="Z479" s="402"/>
      <c r="AA479" s="402"/>
      <c r="AB479" s="402"/>
      <c r="AC479" s="402"/>
      <c r="AD479" s="402"/>
      <c r="AE479" s="402"/>
      <c r="AF479" s="402"/>
      <c r="AG479" s="402"/>
      <c r="AH479" s="402"/>
      <c r="AI479" s="402"/>
      <c r="AJ479" s="402"/>
      <c r="AK479" s="402"/>
      <c r="AL479" s="403"/>
      <c r="AM479" s="668"/>
      <c r="AN479" s="668"/>
      <c r="AO479" s="668"/>
      <c r="AP479" s="668"/>
      <c r="AQ479" s="668"/>
      <c r="AR479" s="668"/>
      <c r="AS479" s="668"/>
      <c r="AT479" s="668"/>
      <c r="AU479" s="668"/>
      <c r="AV479" s="668"/>
      <c r="AW479" s="668"/>
      <c r="AX479" s="668"/>
      <c r="AY479" s="403"/>
      <c r="AZ479" s="404"/>
      <c r="BA479" s="363"/>
      <c r="BB479" s="363"/>
      <c r="BC479" s="363"/>
      <c r="BD479" s="363"/>
      <c r="BE479" s="363"/>
      <c r="BF479" s="363"/>
      <c r="BG479" s="363"/>
      <c r="BH479" s="363"/>
      <c r="BI479" s="363"/>
      <c r="BJ479" s="363"/>
    </row>
    <row r="480" spans="6:62" ht="93" customHeight="1" x14ac:dyDescent="0.3">
      <c r="F480" s="399"/>
      <c r="G480" s="400"/>
      <c r="H480" s="400"/>
      <c r="I480" s="400"/>
      <c r="J480" s="400"/>
      <c r="K480" s="400"/>
      <c r="L480" s="400"/>
      <c r="M480" s="400"/>
      <c r="N480" s="400"/>
      <c r="U480" s="401"/>
      <c r="V480" s="402"/>
      <c r="W480" s="402"/>
      <c r="X480" s="402"/>
      <c r="Y480" s="402"/>
      <c r="Z480" s="402"/>
      <c r="AA480" s="402"/>
      <c r="AB480" s="402"/>
      <c r="AC480" s="402"/>
      <c r="AD480" s="402"/>
      <c r="AE480" s="402"/>
      <c r="AF480" s="402"/>
      <c r="AG480" s="402"/>
      <c r="AH480" s="402"/>
      <c r="AI480" s="402"/>
      <c r="AJ480" s="402"/>
      <c r="AK480" s="402"/>
      <c r="AL480" s="403"/>
      <c r="AM480" s="668"/>
      <c r="AN480" s="668"/>
      <c r="AO480" s="668"/>
      <c r="AP480" s="668"/>
      <c r="AQ480" s="668"/>
      <c r="AR480" s="668"/>
      <c r="AS480" s="668"/>
      <c r="AT480" s="668"/>
      <c r="AU480" s="668"/>
      <c r="AV480" s="668"/>
      <c r="AW480" s="668"/>
      <c r="AX480" s="668"/>
      <c r="AY480" s="403"/>
      <c r="AZ480" s="404"/>
      <c r="BA480" s="363"/>
      <c r="BB480" s="363"/>
      <c r="BC480" s="363"/>
      <c r="BD480" s="363"/>
      <c r="BE480" s="363"/>
      <c r="BF480" s="363"/>
      <c r="BG480" s="363"/>
      <c r="BH480" s="363"/>
      <c r="BI480" s="363"/>
      <c r="BJ480" s="363"/>
    </row>
    <row r="481" spans="6:62" ht="93" customHeight="1" x14ac:dyDescent="0.3">
      <c r="F481" s="399"/>
      <c r="G481" s="400"/>
      <c r="H481" s="400"/>
      <c r="I481" s="400"/>
      <c r="J481" s="400"/>
      <c r="K481" s="400"/>
      <c r="L481" s="400"/>
      <c r="M481" s="400"/>
      <c r="N481" s="400"/>
      <c r="U481" s="401"/>
      <c r="V481" s="402"/>
      <c r="W481" s="402"/>
      <c r="X481" s="402"/>
      <c r="Y481" s="402"/>
      <c r="Z481" s="402"/>
      <c r="AA481" s="402"/>
      <c r="AB481" s="402"/>
      <c r="AC481" s="402"/>
      <c r="AD481" s="402"/>
      <c r="AE481" s="402"/>
      <c r="AF481" s="402"/>
      <c r="AG481" s="402"/>
      <c r="AH481" s="402"/>
      <c r="AI481" s="402"/>
      <c r="AJ481" s="402"/>
      <c r="AK481" s="402"/>
      <c r="AL481" s="403"/>
      <c r="AM481" s="668"/>
      <c r="AN481" s="668"/>
      <c r="AO481" s="668"/>
      <c r="AP481" s="668"/>
      <c r="AQ481" s="668"/>
      <c r="AR481" s="668"/>
      <c r="AS481" s="668"/>
      <c r="AT481" s="668"/>
      <c r="AU481" s="668"/>
      <c r="AV481" s="668"/>
      <c r="AW481" s="668"/>
      <c r="AX481" s="668"/>
      <c r="AY481" s="403"/>
      <c r="AZ481" s="404"/>
      <c r="BA481" s="363"/>
      <c r="BB481" s="363"/>
      <c r="BC481" s="363"/>
      <c r="BD481" s="363"/>
      <c r="BE481" s="363"/>
      <c r="BF481" s="363"/>
      <c r="BG481" s="363"/>
      <c r="BH481" s="363"/>
      <c r="BI481" s="363"/>
      <c r="BJ481" s="363"/>
    </row>
    <row r="482" spans="6:62" ht="93" customHeight="1" x14ac:dyDescent="0.3">
      <c r="F482" s="399"/>
      <c r="G482" s="400"/>
      <c r="H482" s="400"/>
      <c r="I482" s="400"/>
      <c r="J482" s="400"/>
      <c r="K482" s="400"/>
      <c r="L482" s="400"/>
      <c r="M482" s="400"/>
      <c r="N482" s="400"/>
      <c r="U482" s="401"/>
      <c r="V482" s="402"/>
      <c r="W482" s="402"/>
      <c r="X482" s="402"/>
      <c r="Y482" s="402"/>
      <c r="Z482" s="402"/>
      <c r="AA482" s="402"/>
      <c r="AB482" s="402"/>
      <c r="AC482" s="402"/>
      <c r="AD482" s="402"/>
      <c r="AE482" s="402"/>
      <c r="AF482" s="402"/>
      <c r="AG482" s="402"/>
      <c r="AH482" s="402"/>
      <c r="AI482" s="402"/>
      <c r="AJ482" s="402"/>
      <c r="AK482" s="402"/>
      <c r="AL482" s="403"/>
      <c r="AM482" s="668"/>
      <c r="AN482" s="668"/>
      <c r="AO482" s="668"/>
      <c r="AP482" s="668"/>
      <c r="AQ482" s="668"/>
      <c r="AR482" s="668"/>
      <c r="AS482" s="668"/>
      <c r="AT482" s="668"/>
      <c r="AU482" s="668"/>
      <c r="AV482" s="668"/>
      <c r="AW482" s="668"/>
      <c r="AX482" s="668"/>
      <c r="AY482" s="403"/>
      <c r="AZ482" s="404"/>
      <c r="BA482" s="363"/>
      <c r="BB482" s="363"/>
      <c r="BC482" s="363"/>
      <c r="BD482" s="363"/>
      <c r="BE482" s="363"/>
      <c r="BF482" s="363"/>
      <c r="BG482" s="363"/>
      <c r="BH482" s="363"/>
      <c r="BI482" s="363"/>
      <c r="BJ482" s="363"/>
    </row>
    <row r="483" spans="6:62" ht="93" customHeight="1" x14ac:dyDescent="0.3">
      <c r="F483" s="399"/>
      <c r="G483" s="400"/>
      <c r="H483" s="400"/>
      <c r="I483" s="400"/>
      <c r="J483" s="400"/>
      <c r="K483" s="400"/>
      <c r="L483" s="400"/>
      <c r="M483" s="400"/>
      <c r="N483" s="400"/>
      <c r="U483" s="401"/>
      <c r="V483" s="402"/>
      <c r="W483" s="402"/>
      <c r="X483" s="402"/>
      <c r="Y483" s="402"/>
      <c r="Z483" s="402"/>
      <c r="AA483" s="402"/>
      <c r="AB483" s="402"/>
      <c r="AC483" s="402"/>
      <c r="AD483" s="402"/>
      <c r="AE483" s="402"/>
      <c r="AF483" s="402"/>
      <c r="AG483" s="402"/>
      <c r="AH483" s="402"/>
      <c r="AI483" s="402"/>
      <c r="AJ483" s="402"/>
      <c r="AK483" s="402"/>
      <c r="AL483" s="403"/>
      <c r="AM483" s="668"/>
      <c r="AN483" s="668"/>
      <c r="AO483" s="668"/>
      <c r="AP483" s="668"/>
      <c r="AQ483" s="668"/>
      <c r="AR483" s="668"/>
      <c r="AS483" s="668"/>
      <c r="AT483" s="668"/>
      <c r="AU483" s="668"/>
      <c r="AV483" s="668"/>
      <c r="AW483" s="668"/>
      <c r="AX483" s="668"/>
      <c r="AY483" s="403"/>
      <c r="AZ483" s="404"/>
      <c r="BA483" s="363"/>
      <c r="BB483" s="363"/>
      <c r="BC483" s="363"/>
      <c r="BD483" s="363"/>
      <c r="BE483" s="363"/>
      <c r="BF483" s="363"/>
      <c r="BG483" s="363"/>
      <c r="BH483" s="363"/>
      <c r="BI483" s="363"/>
      <c r="BJ483" s="363"/>
    </row>
    <row r="484" spans="6:62" ht="93" customHeight="1" x14ac:dyDescent="0.3">
      <c r="F484" s="399"/>
      <c r="G484" s="400"/>
      <c r="H484" s="400"/>
      <c r="I484" s="400"/>
      <c r="J484" s="400"/>
      <c r="K484" s="400"/>
      <c r="L484" s="400"/>
      <c r="M484" s="400"/>
      <c r="N484" s="400"/>
      <c r="U484" s="401"/>
      <c r="V484" s="402"/>
      <c r="W484" s="402"/>
      <c r="X484" s="402"/>
      <c r="Y484" s="402"/>
      <c r="Z484" s="402"/>
      <c r="AA484" s="402"/>
      <c r="AB484" s="402"/>
      <c r="AC484" s="402"/>
      <c r="AD484" s="402"/>
      <c r="AE484" s="402"/>
      <c r="AF484" s="402"/>
      <c r="AG484" s="402"/>
      <c r="AH484" s="402"/>
      <c r="AI484" s="402"/>
      <c r="AJ484" s="402"/>
      <c r="AK484" s="402"/>
      <c r="AL484" s="403"/>
      <c r="AM484" s="668"/>
      <c r="AN484" s="668"/>
      <c r="AO484" s="668"/>
      <c r="AP484" s="668"/>
      <c r="AQ484" s="668"/>
      <c r="AR484" s="668"/>
      <c r="AS484" s="668"/>
      <c r="AT484" s="668"/>
      <c r="AU484" s="668"/>
      <c r="AV484" s="668"/>
      <c r="AW484" s="668"/>
      <c r="AX484" s="668"/>
      <c r="AY484" s="403"/>
      <c r="AZ484" s="404"/>
      <c r="BA484" s="363"/>
      <c r="BB484" s="363"/>
      <c r="BC484" s="363"/>
      <c r="BD484" s="363"/>
      <c r="BE484" s="363"/>
      <c r="BF484" s="363"/>
      <c r="BG484" s="363"/>
      <c r="BH484" s="363"/>
      <c r="BI484" s="363"/>
      <c r="BJ484" s="363"/>
    </row>
    <row r="485" spans="6:62" ht="93" customHeight="1" x14ac:dyDescent="0.3">
      <c r="F485" s="399"/>
      <c r="G485" s="400"/>
      <c r="H485" s="400"/>
      <c r="I485" s="400"/>
      <c r="J485" s="400"/>
      <c r="K485" s="400"/>
      <c r="L485" s="400"/>
      <c r="M485" s="400"/>
      <c r="N485" s="400"/>
      <c r="U485" s="401"/>
      <c r="V485" s="402"/>
      <c r="W485" s="402"/>
      <c r="X485" s="402"/>
      <c r="Y485" s="402"/>
      <c r="Z485" s="402"/>
      <c r="AA485" s="402"/>
      <c r="AB485" s="402"/>
      <c r="AC485" s="402"/>
      <c r="AD485" s="402"/>
      <c r="AE485" s="402"/>
      <c r="AF485" s="402"/>
      <c r="AG485" s="402"/>
      <c r="AH485" s="402"/>
      <c r="AI485" s="402"/>
      <c r="AJ485" s="402"/>
      <c r="AK485" s="402"/>
      <c r="AL485" s="403"/>
      <c r="AM485" s="668"/>
      <c r="AN485" s="668"/>
      <c r="AO485" s="668"/>
      <c r="AP485" s="668"/>
      <c r="AQ485" s="668"/>
      <c r="AR485" s="668"/>
      <c r="AS485" s="668"/>
      <c r="AT485" s="668"/>
      <c r="AU485" s="668"/>
      <c r="AV485" s="668"/>
      <c r="AW485" s="668"/>
      <c r="AX485" s="668"/>
      <c r="AY485" s="403"/>
      <c r="AZ485" s="404"/>
      <c r="BA485" s="363"/>
      <c r="BB485" s="363"/>
      <c r="BC485" s="363"/>
      <c r="BD485" s="363"/>
      <c r="BE485" s="363"/>
      <c r="BF485" s="363"/>
      <c r="BG485" s="363"/>
      <c r="BH485" s="363"/>
      <c r="BI485" s="363"/>
      <c r="BJ485" s="363"/>
    </row>
    <row r="486" spans="6:62" ht="93" customHeight="1" x14ac:dyDescent="0.3">
      <c r="F486" s="399"/>
      <c r="G486" s="400"/>
      <c r="H486" s="400"/>
      <c r="I486" s="400"/>
      <c r="J486" s="400"/>
      <c r="K486" s="400"/>
      <c r="L486" s="400"/>
      <c r="M486" s="400"/>
      <c r="N486" s="400"/>
      <c r="U486" s="401"/>
      <c r="V486" s="402"/>
      <c r="W486" s="402"/>
      <c r="X486" s="402"/>
      <c r="Y486" s="402"/>
      <c r="Z486" s="402"/>
      <c r="AA486" s="402"/>
      <c r="AB486" s="402"/>
      <c r="AC486" s="402"/>
      <c r="AD486" s="402"/>
      <c r="AE486" s="402"/>
      <c r="AF486" s="402"/>
      <c r="AG486" s="402"/>
      <c r="AH486" s="402"/>
      <c r="AI486" s="402"/>
      <c r="AJ486" s="402"/>
      <c r="AK486" s="402"/>
      <c r="AL486" s="403"/>
      <c r="AM486" s="668"/>
      <c r="AN486" s="668"/>
      <c r="AO486" s="668"/>
      <c r="AP486" s="668"/>
      <c r="AQ486" s="668"/>
      <c r="AR486" s="668"/>
      <c r="AS486" s="668"/>
      <c r="AT486" s="668"/>
      <c r="AU486" s="668"/>
      <c r="AV486" s="668"/>
      <c r="AW486" s="668"/>
      <c r="AX486" s="668"/>
      <c r="AY486" s="403"/>
      <c r="AZ486" s="404"/>
      <c r="BA486" s="363"/>
      <c r="BB486" s="363"/>
      <c r="BC486" s="363"/>
      <c r="BD486" s="363"/>
      <c r="BE486" s="363"/>
      <c r="BF486" s="363"/>
      <c r="BG486" s="363"/>
      <c r="BH486" s="363"/>
      <c r="BI486" s="363"/>
      <c r="BJ486" s="363"/>
    </row>
    <row r="487" spans="6:62" ht="93" customHeight="1" x14ac:dyDescent="0.3">
      <c r="F487" s="399"/>
      <c r="G487" s="400"/>
      <c r="H487" s="400"/>
      <c r="I487" s="400"/>
      <c r="J487" s="400"/>
      <c r="K487" s="400"/>
      <c r="L487" s="400"/>
      <c r="M487" s="400"/>
      <c r="N487" s="400"/>
      <c r="U487" s="401"/>
      <c r="V487" s="402"/>
      <c r="W487" s="402"/>
      <c r="X487" s="402"/>
      <c r="Y487" s="402"/>
      <c r="Z487" s="402"/>
      <c r="AA487" s="402"/>
      <c r="AB487" s="402"/>
      <c r="AC487" s="402"/>
      <c r="AD487" s="402"/>
      <c r="AE487" s="402"/>
      <c r="AF487" s="402"/>
      <c r="AG487" s="402"/>
      <c r="AH487" s="402"/>
      <c r="AI487" s="402"/>
      <c r="AJ487" s="402"/>
      <c r="AK487" s="402"/>
      <c r="AL487" s="403"/>
      <c r="AM487" s="668"/>
      <c r="AN487" s="668"/>
      <c r="AO487" s="668"/>
      <c r="AP487" s="668"/>
      <c r="AQ487" s="668"/>
      <c r="AR487" s="668"/>
      <c r="AS487" s="668"/>
      <c r="AT487" s="668"/>
      <c r="AU487" s="668"/>
      <c r="AV487" s="668"/>
      <c r="AW487" s="668"/>
      <c r="AX487" s="668"/>
      <c r="AY487" s="403"/>
      <c r="AZ487" s="404"/>
      <c r="BA487" s="363"/>
      <c r="BB487" s="363"/>
      <c r="BC487" s="363"/>
      <c r="BD487" s="363"/>
      <c r="BE487" s="363"/>
      <c r="BF487" s="363"/>
      <c r="BG487" s="363"/>
      <c r="BH487" s="363"/>
      <c r="BI487" s="363"/>
      <c r="BJ487" s="363"/>
    </row>
    <row r="488" spans="6:62" ht="93" customHeight="1" x14ac:dyDescent="0.3">
      <c r="F488" s="399"/>
      <c r="G488" s="400"/>
      <c r="H488" s="400"/>
      <c r="I488" s="400"/>
      <c r="J488" s="400"/>
      <c r="K488" s="400"/>
      <c r="L488" s="400"/>
      <c r="M488" s="400"/>
      <c r="N488" s="400"/>
      <c r="U488" s="401"/>
      <c r="V488" s="402"/>
      <c r="W488" s="402"/>
      <c r="X488" s="402"/>
      <c r="Y488" s="402"/>
      <c r="Z488" s="402"/>
      <c r="AA488" s="402"/>
      <c r="AB488" s="402"/>
      <c r="AC488" s="402"/>
      <c r="AD488" s="402"/>
      <c r="AE488" s="402"/>
      <c r="AF488" s="402"/>
      <c r="AG488" s="402"/>
      <c r="AH488" s="402"/>
      <c r="AI488" s="402"/>
      <c r="AJ488" s="402"/>
      <c r="AK488" s="402"/>
      <c r="AL488" s="403"/>
      <c r="AM488" s="668"/>
      <c r="AN488" s="668"/>
      <c r="AO488" s="668"/>
      <c r="AP488" s="668"/>
      <c r="AQ488" s="668"/>
      <c r="AR488" s="668"/>
      <c r="AS488" s="668"/>
      <c r="AT488" s="668"/>
      <c r="AU488" s="668"/>
      <c r="AV488" s="668"/>
      <c r="AW488" s="668"/>
      <c r="AX488" s="668"/>
      <c r="AY488" s="403"/>
      <c r="AZ488" s="404"/>
      <c r="BA488" s="363"/>
      <c r="BB488" s="363"/>
      <c r="BC488" s="363"/>
      <c r="BD488" s="363"/>
      <c r="BE488" s="363"/>
      <c r="BF488" s="363"/>
      <c r="BG488" s="363"/>
      <c r="BH488" s="363"/>
      <c r="BI488" s="363"/>
      <c r="BJ488" s="363"/>
    </row>
    <row r="489" spans="6:62" ht="93" customHeight="1" x14ac:dyDescent="0.3">
      <c r="F489" s="399"/>
      <c r="G489" s="400"/>
      <c r="H489" s="400"/>
      <c r="I489" s="400"/>
      <c r="J489" s="400"/>
      <c r="K489" s="400"/>
      <c r="L489" s="400"/>
      <c r="M489" s="400"/>
      <c r="N489" s="400"/>
      <c r="U489" s="401"/>
      <c r="V489" s="402"/>
      <c r="W489" s="402"/>
      <c r="X489" s="402"/>
      <c r="Y489" s="402"/>
      <c r="Z489" s="402"/>
      <c r="AA489" s="402"/>
      <c r="AB489" s="402"/>
      <c r="AC489" s="402"/>
      <c r="AD489" s="402"/>
      <c r="AE489" s="402"/>
      <c r="AF489" s="402"/>
      <c r="AG489" s="402"/>
      <c r="AH489" s="402"/>
      <c r="AI489" s="402"/>
      <c r="AJ489" s="402"/>
      <c r="AK489" s="402"/>
      <c r="AL489" s="403"/>
      <c r="AM489" s="668"/>
      <c r="AN489" s="668"/>
      <c r="AO489" s="668"/>
      <c r="AP489" s="668"/>
      <c r="AQ489" s="668"/>
      <c r="AR489" s="668"/>
      <c r="AS489" s="668"/>
      <c r="AT489" s="668"/>
      <c r="AU489" s="668"/>
      <c r="AV489" s="668"/>
      <c r="AW489" s="668"/>
      <c r="AX489" s="668"/>
      <c r="AY489" s="403"/>
      <c r="AZ489" s="404"/>
      <c r="BA489" s="363"/>
      <c r="BB489" s="363"/>
      <c r="BC489" s="363"/>
      <c r="BD489" s="363"/>
      <c r="BE489" s="363"/>
      <c r="BF489" s="363"/>
      <c r="BG489" s="363"/>
      <c r="BH489" s="363"/>
      <c r="BI489" s="363"/>
      <c r="BJ489" s="363"/>
    </row>
    <row r="490" spans="6:62" ht="93" customHeight="1" x14ac:dyDescent="0.3">
      <c r="F490" s="399"/>
      <c r="G490" s="400"/>
      <c r="H490" s="400"/>
      <c r="I490" s="400"/>
      <c r="J490" s="400"/>
      <c r="K490" s="400"/>
      <c r="L490" s="400"/>
      <c r="M490" s="400"/>
      <c r="N490" s="400"/>
      <c r="U490" s="401"/>
      <c r="V490" s="402"/>
      <c r="W490" s="402"/>
      <c r="X490" s="402"/>
      <c r="Y490" s="402"/>
      <c r="Z490" s="402"/>
      <c r="AA490" s="402"/>
      <c r="AB490" s="402"/>
      <c r="AC490" s="402"/>
      <c r="AD490" s="402"/>
      <c r="AE490" s="402"/>
      <c r="AF490" s="402"/>
      <c r="AG490" s="402"/>
      <c r="AH490" s="402"/>
      <c r="AI490" s="402"/>
      <c r="AJ490" s="402"/>
      <c r="AK490" s="402"/>
      <c r="AL490" s="403"/>
      <c r="AM490" s="668"/>
      <c r="AN490" s="668"/>
      <c r="AO490" s="668"/>
      <c r="AP490" s="668"/>
      <c r="AQ490" s="668"/>
      <c r="AR490" s="668"/>
      <c r="AS490" s="668"/>
      <c r="AT490" s="668"/>
      <c r="AU490" s="668"/>
      <c r="AV490" s="668"/>
      <c r="AW490" s="668"/>
      <c r="AX490" s="668"/>
      <c r="AY490" s="403"/>
      <c r="AZ490" s="404"/>
      <c r="BA490" s="363"/>
      <c r="BB490" s="363"/>
      <c r="BC490" s="363"/>
      <c r="BD490" s="363"/>
      <c r="BE490" s="363"/>
      <c r="BF490" s="363"/>
      <c r="BG490" s="363"/>
      <c r="BH490" s="363"/>
      <c r="BI490" s="363"/>
      <c r="BJ490" s="363"/>
    </row>
    <row r="491" spans="6:62" ht="93" customHeight="1" x14ac:dyDescent="0.3">
      <c r="F491" s="399"/>
      <c r="G491" s="400"/>
      <c r="H491" s="400"/>
      <c r="I491" s="400"/>
      <c r="J491" s="400"/>
      <c r="K491" s="400"/>
      <c r="L491" s="400"/>
      <c r="M491" s="400"/>
      <c r="N491" s="400"/>
      <c r="U491" s="401"/>
      <c r="V491" s="402"/>
      <c r="W491" s="402"/>
      <c r="X491" s="402"/>
      <c r="Y491" s="402"/>
      <c r="Z491" s="402"/>
      <c r="AA491" s="402"/>
      <c r="AB491" s="402"/>
      <c r="AC491" s="402"/>
      <c r="AD491" s="402"/>
      <c r="AE491" s="402"/>
      <c r="AF491" s="402"/>
      <c r="AG491" s="402"/>
      <c r="AH491" s="402"/>
      <c r="AI491" s="402"/>
      <c r="AJ491" s="402"/>
      <c r="AK491" s="402"/>
      <c r="AL491" s="403"/>
      <c r="AM491" s="668"/>
      <c r="AN491" s="668"/>
      <c r="AO491" s="668"/>
      <c r="AP491" s="668"/>
      <c r="AQ491" s="668"/>
      <c r="AR491" s="668"/>
      <c r="AS491" s="668"/>
      <c r="AT491" s="668"/>
      <c r="AU491" s="668"/>
      <c r="AV491" s="668"/>
      <c r="AW491" s="668"/>
      <c r="AX491" s="668"/>
      <c r="AY491" s="403"/>
      <c r="AZ491" s="404"/>
      <c r="BA491" s="363"/>
      <c r="BB491" s="363"/>
      <c r="BC491" s="363"/>
      <c r="BD491" s="363"/>
      <c r="BE491" s="363"/>
      <c r="BF491" s="363"/>
      <c r="BG491" s="363"/>
      <c r="BH491" s="363"/>
      <c r="BI491" s="363"/>
      <c r="BJ491" s="363"/>
    </row>
    <row r="492" spans="6:62" ht="93" customHeight="1" x14ac:dyDescent="0.3">
      <c r="F492" s="399"/>
      <c r="G492" s="400"/>
      <c r="H492" s="400"/>
      <c r="I492" s="400"/>
      <c r="J492" s="400"/>
      <c r="K492" s="400"/>
      <c r="L492" s="400"/>
      <c r="M492" s="400"/>
      <c r="N492" s="400"/>
      <c r="U492" s="401"/>
      <c r="V492" s="402"/>
      <c r="W492" s="402"/>
      <c r="X492" s="402"/>
      <c r="Y492" s="402"/>
      <c r="Z492" s="402"/>
      <c r="AA492" s="402"/>
      <c r="AB492" s="402"/>
      <c r="AC492" s="402"/>
      <c r="AD492" s="402"/>
      <c r="AE492" s="402"/>
      <c r="AF492" s="402"/>
      <c r="AG492" s="402"/>
      <c r="AH492" s="402"/>
      <c r="AI492" s="402"/>
      <c r="AJ492" s="402"/>
      <c r="AK492" s="402"/>
      <c r="AL492" s="403"/>
      <c r="AM492" s="668"/>
      <c r="AN492" s="668"/>
      <c r="AO492" s="668"/>
      <c r="AP492" s="668"/>
      <c r="AQ492" s="668"/>
      <c r="AR492" s="668"/>
      <c r="AS492" s="668"/>
      <c r="AT492" s="668"/>
      <c r="AU492" s="668"/>
      <c r="AV492" s="668"/>
      <c r="AW492" s="668"/>
      <c r="AX492" s="668"/>
      <c r="AY492" s="403"/>
      <c r="AZ492" s="404"/>
      <c r="BA492" s="363"/>
      <c r="BB492" s="363"/>
      <c r="BC492" s="363"/>
      <c r="BD492" s="363"/>
      <c r="BE492" s="363"/>
      <c r="BF492" s="363"/>
      <c r="BG492" s="363"/>
      <c r="BH492" s="363"/>
      <c r="BI492" s="363"/>
      <c r="BJ492" s="363"/>
    </row>
    <row r="493" spans="6:62" ht="93" customHeight="1" x14ac:dyDescent="0.3">
      <c r="F493" s="399"/>
      <c r="G493" s="400"/>
      <c r="H493" s="400"/>
      <c r="I493" s="400"/>
      <c r="J493" s="400"/>
      <c r="K493" s="400"/>
      <c r="L493" s="400"/>
      <c r="M493" s="400"/>
      <c r="N493" s="400"/>
      <c r="U493" s="401"/>
      <c r="V493" s="402"/>
      <c r="W493" s="402"/>
      <c r="X493" s="402"/>
      <c r="Y493" s="402"/>
      <c r="Z493" s="402"/>
      <c r="AA493" s="402"/>
      <c r="AB493" s="402"/>
      <c r="AC493" s="402"/>
      <c r="AD493" s="402"/>
      <c r="AE493" s="402"/>
      <c r="AF493" s="402"/>
      <c r="AG493" s="402"/>
      <c r="AH493" s="402"/>
      <c r="AI493" s="402"/>
      <c r="AJ493" s="402"/>
      <c r="AK493" s="402"/>
      <c r="AL493" s="403"/>
      <c r="AM493" s="668"/>
      <c r="AN493" s="668"/>
      <c r="AO493" s="668"/>
      <c r="AP493" s="668"/>
      <c r="AQ493" s="668"/>
      <c r="AR493" s="668"/>
      <c r="AS493" s="668"/>
      <c r="AT493" s="668"/>
      <c r="AU493" s="668"/>
      <c r="AV493" s="668"/>
      <c r="AW493" s="668"/>
      <c r="AX493" s="668"/>
      <c r="AY493" s="403"/>
      <c r="AZ493" s="404"/>
      <c r="BA493" s="363"/>
      <c r="BB493" s="363"/>
      <c r="BC493" s="363"/>
      <c r="BD493" s="363"/>
      <c r="BE493" s="363"/>
      <c r="BF493" s="363"/>
      <c r="BG493" s="363"/>
      <c r="BH493" s="363"/>
      <c r="BI493" s="363"/>
      <c r="BJ493" s="363"/>
    </row>
    <row r="494" spans="6:62" ht="93" customHeight="1" x14ac:dyDescent="0.3">
      <c r="F494" s="399"/>
      <c r="G494" s="400"/>
      <c r="H494" s="400"/>
      <c r="I494" s="400"/>
      <c r="J494" s="400"/>
      <c r="K494" s="400"/>
      <c r="L494" s="400"/>
      <c r="M494" s="400"/>
      <c r="N494" s="400"/>
      <c r="U494" s="401"/>
      <c r="V494" s="402"/>
      <c r="W494" s="402"/>
      <c r="X494" s="402"/>
      <c r="Y494" s="402"/>
      <c r="Z494" s="402"/>
      <c r="AA494" s="402"/>
      <c r="AB494" s="402"/>
      <c r="AC494" s="402"/>
      <c r="AD494" s="402"/>
      <c r="AE494" s="402"/>
      <c r="AF494" s="402"/>
      <c r="AG494" s="402"/>
      <c r="AH494" s="402"/>
      <c r="AI494" s="402"/>
      <c r="AJ494" s="402"/>
      <c r="AK494" s="402"/>
      <c r="AL494" s="403"/>
      <c r="AM494" s="668"/>
      <c r="AN494" s="668"/>
      <c r="AO494" s="668"/>
      <c r="AP494" s="668"/>
      <c r="AQ494" s="668"/>
      <c r="AR494" s="668"/>
      <c r="AS494" s="668"/>
      <c r="AT494" s="668"/>
      <c r="AU494" s="668"/>
      <c r="AV494" s="668"/>
      <c r="AW494" s="668"/>
      <c r="AX494" s="668"/>
      <c r="AY494" s="403"/>
      <c r="AZ494" s="404"/>
      <c r="BA494" s="363"/>
      <c r="BB494" s="363"/>
      <c r="BC494" s="363"/>
      <c r="BD494" s="363"/>
      <c r="BE494" s="363"/>
      <c r="BF494" s="363"/>
      <c r="BG494" s="363"/>
      <c r="BH494" s="363"/>
      <c r="BI494" s="363"/>
      <c r="BJ494" s="363"/>
    </row>
    <row r="495" spans="6:62" ht="93" customHeight="1" x14ac:dyDescent="0.3">
      <c r="F495" s="399"/>
      <c r="G495" s="400"/>
      <c r="H495" s="400"/>
      <c r="I495" s="400"/>
      <c r="J495" s="400"/>
      <c r="K495" s="400"/>
      <c r="L495" s="400"/>
      <c r="M495" s="400"/>
      <c r="N495" s="400"/>
      <c r="U495" s="401"/>
      <c r="V495" s="402"/>
      <c r="W495" s="402"/>
      <c r="X495" s="402"/>
      <c r="Y495" s="402"/>
      <c r="Z495" s="402"/>
      <c r="AA495" s="402"/>
      <c r="AB495" s="402"/>
      <c r="AC495" s="402"/>
      <c r="AD495" s="402"/>
      <c r="AE495" s="402"/>
      <c r="AF495" s="402"/>
      <c r="AG495" s="402"/>
      <c r="AH495" s="402"/>
      <c r="AI495" s="402"/>
      <c r="AJ495" s="402"/>
      <c r="AK495" s="402"/>
      <c r="AL495" s="403"/>
      <c r="AM495" s="668"/>
      <c r="AN495" s="668"/>
      <c r="AO495" s="668"/>
      <c r="AP495" s="668"/>
      <c r="AQ495" s="668"/>
      <c r="AR495" s="668"/>
      <c r="AS495" s="668"/>
      <c r="AT495" s="668"/>
      <c r="AU495" s="668"/>
      <c r="AV495" s="668"/>
      <c r="AW495" s="668"/>
      <c r="AX495" s="668"/>
      <c r="AY495" s="403"/>
      <c r="AZ495" s="404"/>
      <c r="BA495" s="363"/>
      <c r="BB495" s="363"/>
      <c r="BC495" s="363"/>
      <c r="BD495" s="363"/>
      <c r="BE495" s="363"/>
      <c r="BF495" s="363"/>
      <c r="BG495" s="363"/>
      <c r="BH495" s="363"/>
      <c r="BI495" s="363"/>
      <c r="BJ495" s="363"/>
    </row>
    <row r="496" spans="6:62" ht="93" customHeight="1" x14ac:dyDescent="0.3">
      <c r="F496" s="399"/>
      <c r="G496" s="400"/>
      <c r="H496" s="400"/>
      <c r="I496" s="400"/>
      <c r="J496" s="400"/>
      <c r="K496" s="400"/>
      <c r="L496" s="400"/>
      <c r="M496" s="400"/>
      <c r="N496" s="400"/>
      <c r="U496" s="401"/>
      <c r="V496" s="402"/>
      <c r="W496" s="402"/>
      <c r="X496" s="402"/>
      <c r="Y496" s="402"/>
      <c r="Z496" s="402"/>
      <c r="AA496" s="402"/>
      <c r="AB496" s="402"/>
      <c r="AC496" s="402"/>
      <c r="AD496" s="402"/>
      <c r="AE496" s="402"/>
      <c r="AF496" s="402"/>
      <c r="AG496" s="402"/>
      <c r="AH496" s="402"/>
      <c r="AI496" s="402"/>
      <c r="AJ496" s="402"/>
      <c r="AK496" s="402"/>
      <c r="AL496" s="403"/>
      <c r="AM496" s="668"/>
      <c r="AN496" s="668"/>
      <c r="AO496" s="668"/>
      <c r="AP496" s="668"/>
      <c r="AQ496" s="668"/>
      <c r="AR496" s="668"/>
      <c r="AS496" s="668"/>
      <c r="AT496" s="668"/>
      <c r="AU496" s="668"/>
      <c r="AV496" s="668"/>
      <c r="AW496" s="668"/>
      <c r="AX496" s="668"/>
      <c r="AY496" s="403"/>
      <c r="AZ496" s="404"/>
      <c r="BA496" s="363"/>
      <c r="BB496" s="363"/>
      <c r="BC496" s="363"/>
      <c r="BD496" s="363"/>
      <c r="BE496" s="363"/>
      <c r="BF496" s="363"/>
      <c r="BG496" s="363"/>
      <c r="BH496" s="363"/>
      <c r="BI496" s="363"/>
      <c r="BJ496" s="363"/>
    </row>
    <row r="497" spans="6:62" ht="93" customHeight="1" x14ac:dyDescent="0.3">
      <c r="F497" s="399"/>
      <c r="G497" s="400"/>
      <c r="H497" s="400"/>
      <c r="I497" s="400"/>
      <c r="J497" s="400"/>
      <c r="K497" s="400"/>
      <c r="L497" s="400"/>
      <c r="M497" s="400"/>
      <c r="N497" s="400"/>
      <c r="U497" s="401"/>
      <c r="V497" s="402"/>
      <c r="W497" s="402"/>
      <c r="X497" s="402"/>
      <c r="Y497" s="402"/>
      <c r="Z497" s="402"/>
      <c r="AA497" s="402"/>
      <c r="AB497" s="402"/>
      <c r="AC497" s="402"/>
      <c r="AD497" s="402"/>
      <c r="AE497" s="402"/>
      <c r="AF497" s="402"/>
      <c r="AG497" s="402"/>
      <c r="AH497" s="402"/>
      <c r="AI497" s="402"/>
      <c r="AJ497" s="402"/>
      <c r="AK497" s="402"/>
      <c r="AL497" s="403"/>
      <c r="AM497" s="668"/>
      <c r="AN497" s="668"/>
      <c r="AO497" s="668"/>
      <c r="AP497" s="668"/>
      <c r="AQ497" s="668"/>
      <c r="AR497" s="668"/>
      <c r="AS497" s="668"/>
      <c r="AT497" s="668"/>
      <c r="AU497" s="668"/>
      <c r="AV497" s="668"/>
      <c r="AW497" s="668"/>
      <c r="AX497" s="668"/>
      <c r="AY497" s="403"/>
      <c r="AZ497" s="404"/>
      <c r="BA497" s="363"/>
      <c r="BB497" s="363"/>
      <c r="BC497" s="363"/>
      <c r="BD497" s="363"/>
      <c r="BE497" s="363"/>
      <c r="BF497" s="363"/>
      <c r="BG497" s="363"/>
      <c r="BH497" s="363"/>
      <c r="BI497" s="363"/>
      <c r="BJ497" s="363"/>
    </row>
    <row r="498" spans="6:62" ht="93" customHeight="1" x14ac:dyDescent="0.3">
      <c r="F498" s="399"/>
      <c r="G498" s="400"/>
      <c r="H498" s="400"/>
      <c r="I498" s="400"/>
      <c r="J498" s="400"/>
      <c r="K498" s="400"/>
      <c r="L498" s="400"/>
      <c r="M498" s="400"/>
      <c r="N498" s="400"/>
      <c r="U498" s="401"/>
      <c r="V498" s="402"/>
      <c r="W498" s="402"/>
      <c r="X498" s="402"/>
      <c r="Y498" s="402"/>
      <c r="Z498" s="402"/>
      <c r="AA498" s="402"/>
      <c r="AB498" s="402"/>
      <c r="AC498" s="402"/>
      <c r="AD498" s="402"/>
      <c r="AE498" s="402"/>
      <c r="AF498" s="402"/>
      <c r="AG498" s="402"/>
      <c r="AH498" s="402"/>
      <c r="AI498" s="402"/>
      <c r="AJ498" s="402"/>
      <c r="AK498" s="402"/>
      <c r="AL498" s="403"/>
      <c r="AM498" s="668"/>
      <c r="AN498" s="668"/>
      <c r="AO498" s="668"/>
      <c r="AP498" s="668"/>
      <c r="AQ498" s="668"/>
      <c r="AR498" s="668"/>
      <c r="AS498" s="668"/>
      <c r="AT498" s="668"/>
      <c r="AU498" s="668"/>
      <c r="AV498" s="668"/>
      <c r="AW498" s="668"/>
      <c r="AX498" s="668"/>
      <c r="AY498" s="403"/>
      <c r="AZ498" s="404"/>
      <c r="BA498" s="363"/>
      <c r="BB498" s="363"/>
      <c r="BC498" s="363"/>
      <c r="BD498" s="363"/>
      <c r="BE498" s="363"/>
      <c r="BF498" s="363"/>
      <c r="BG498" s="363"/>
      <c r="BH498" s="363"/>
      <c r="BI498" s="363"/>
      <c r="BJ498" s="363"/>
    </row>
    <row r="499" spans="6:62" ht="93" customHeight="1" x14ac:dyDescent="0.3">
      <c r="F499" s="399"/>
      <c r="G499" s="400"/>
      <c r="H499" s="400"/>
      <c r="I499" s="400"/>
      <c r="J499" s="400"/>
      <c r="K499" s="400"/>
      <c r="L499" s="400"/>
      <c r="M499" s="400"/>
      <c r="N499" s="400"/>
      <c r="U499" s="401"/>
      <c r="V499" s="402"/>
      <c r="W499" s="402"/>
      <c r="X499" s="402"/>
      <c r="Y499" s="402"/>
      <c r="Z499" s="402"/>
      <c r="AA499" s="402"/>
      <c r="AB499" s="402"/>
      <c r="AC499" s="402"/>
      <c r="AD499" s="402"/>
      <c r="AE499" s="402"/>
      <c r="AF499" s="402"/>
      <c r="AG499" s="402"/>
      <c r="AH499" s="402"/>
      <c r="AI499" s="402"/>
      <c r="AJ499" s="402"/>
      <c r="AK499" s="402"/>
      <c r="AL499" s="403"/>
      <c r="AM499" s="668"/>
      <c r="AN499" s="668"/>
      <c r="AO499" s="668"/>
      <c r="AP499" s="668"/>
      <c r="AQ499" s="668"/>
      <c r="AR499" s="668"/>
      <c r="AS499" s="668"/>
      <c r="AT499" s="668"/>
      <c r="AU499" s="668"/>
      <c r="AV499" s="668"/>
      <c r="AW499" s="668"/>
      <c r="AX499" s="668"/>
      <c r="AY499" s="403"/>
      <c r="AZ499" s="404"/>
      <c r="BA499" s="363"/>
      <c r="BB499" s="363"/>
      <c r="BC499" s="363"/>
      <c r="BD499" s="363"/>
      <c r="BE499" s="363"/>
      <c r="BF499" s="363"/>
      <c r="BG499" s="363"/>
      <c r="BH499" s="363"/>
      <c r="BI499" s="363"/>
      <c r="BJ499" s="363"/>
    </row>
    <row r="500" spans="6:62" ht="93" customHeight="1" x14ac:dyDescent="0.3">
      <c r="F500" s="399"/>
      <c r="G500" s="400"/>
      <c r="H500" s="400"/>
      <c r="I500" s="400"/>
      <c r="J500" s="400"/>
      <c r="K500" s="400"/>
      <c r="L500" s="400"/>
      <c r="M500" s="400"/>
      <c r="N500" s="400"/>
      <c r="U500" s="401"/>
      <c r="V500" s="402"/>
      <c r="W500" s="402"/>
      <c r="X500" s="402"/>
      <c r="Y500" s="402"/>
      <c r="Z500" s="402"/>
      <c r="AA500" s="402"/>
      <c r="AB500" s="402"/>
      <c r="AC500" s="402"/>
      <c r="AD500" s="402"/>
      <c r="AE500" s="402"/>
      <c r="AF500" s="402"/>
      <c r="AG500" s="402"/>
      <c r="AH500" s="402"/>
      <c r="AI500" s="402"/>
      <c r="AJ500" s="402"/>
      <c r="AK500" s="402"/>
      <c r="AL500" s="403"/>
      <c r="AM500" s="668"/>
      <c r="AN500" s="668"/>
      <c r="AO500" s="668"/>
      <c r="AP500" s="668"/>
      <c r="AQ500" s="668"/>
      <c r="AR500" s="668"/>
      <c r="AS500" s="668"/>
      <c r="AT500" s="668"/>
      <c r="AU500" s="668"/>
      <c r="AV500" s="668"/>
      <c r="AW500" s="668"/>
      <c r="AX500" s="668"/>
      <c r="AY500" s="403"/>
      <c r="AZ500" s="404"/>
      <c r="BA500" s="363"/>
      <c r="BB500" s="363"/>
      <c r="BC500" s="363"/>
      <c r="BD500" s="363"/>
      <c r="BE500" s="363"/>
      <c r="BF500" s="363"/>
      <c r="BG500" s="363"/>
      <c r="BH500" s="363"/>
      <c r="BI500" s="363"/>
      <c r="BJ500" s="363"/>
    </row>
    <row r="501" spans="6:62" ht="93" customHeight="1" x14ac:dyDescent="0.3">
      <c r="F501" s="399"/>
      <c r="G501" s="400"/>
      <c r="H501" s="400"/>
      <c r="I501" s="400"/>
      <c r="J501" s="400"/>
      <c r="K501" s="400"/>
      <c r="L501" s="400"/>
      <c r="M501" s="400"/>
      <c r="N501" s="400"/>
      <c r="U501" s="401"/>
      <c r="V501" s="402"/>
      <c r="W501" s="402"/>
      <c r="X501" s="402"/>
      <c r="Y501" s="402"/>
      <c r="Z501" s="402"/>
      <c r="AA501" s="402"/>
      <c r="AB501" s="402"/>
      <c r="AC501" s="402"/>
      <c r="AD501" s="402"/>
      <c r="AE501" s="402"/>
      <c r="AF501" s="402"/>
      <c r="AG501" s="402"/>
      <c r="AH501" s="402"/>
      <c r="AI501" s="402"/>
      <c r="AJ501" s="402"/>
      <c r="AK501" s="402"/>
      <c r="AL501" s="403"/>
      <c r="AM501" s="668"/>
      <c r="AN501" s="668"/>
      <c r="AO501" s="668"/>
      <c r="AP501" s="668"/>
      <c r="AQ501" s="668"/>
      <c r="AR501" s="668"/>
      <c r="AS501" s="668"/>
      <c r="AT501" s="668"/>
      <c r="AU501" s="668"/>
      <c r="AV501" s="668"/>
      <c r="AW501" s="668"/>
      <c r="AX501" s="668"/>
      <c r="AY501" s="403"/>
      <c r="AZ501" s="404"/>
      <c r="BA501" s="363"/>
      <c r="BB501" s="363"/>
      <c r="BC501" s="363"/>
      <c r="BD501" s="363"/>
      <c r="BE501" s="363"/>
      <c r="BF501" s="363"/>
      <c r="BG501" s="363"/>
      <c r="BH501" s="363"/>
      <c r="BI501" s="363"/>
      <c r="BJ501" s="363"/>
    </row>
    <row r="502" spans="6:62" ht="93" customHeight="1" x14ac:dyDescent="0.3">
      <c r="F502" s="399"/>
      <c r="G502" s="400"/>
      <c r="H502" s="400"/>
      <c r="I502" s="400"/>
      <c r="J502" s="400"/>
      <c r="K502" s="400"/>
      <c r="L502" s="400"/>
      <c r="M502" s="400"/>
      <c r="N502" s="400"/>
      <c r="U502" s="401"/>
      <c r="V502" s="402"/>
      <c r="W502" s="402"/>
      <c r="X502" s="402"/>
      <c r="Y502" s="402"/>
      <c r="Z502" s="402"/>
      <c r="AA502" s="402"/>
      <c r="AB502" s="402"/>
      <c r="AC502" s="402"/>
      <c r="AD502" s="402"/>
      <c r="AE502" s="402"/>
      <c r="AF502" s="402"/>
      <c r="AG502" s="402"/>
      <c r="AH502" s="402"/>
      <c r="AI502" s="402"/>
      <c r="AJ502" s="402"/>
      <c r="AK502" s="402"/>
      <c r="AL502" s="403"/>
      <c r="AM502" s="668"/>
      <c r="AN502" s="668"/>
      <c r="AO502" s="668"/>
      <c r="AP502" s="668"/>
      <c r="AQ502" s="668"/>
      <c r="AR502" s="668"/>
      <c r="AS502" s="668"/>
      <c r="AT502" s="668"/>
      <c r="AU502" s="668"/>
      <c r="AV502" s="668"/>
      <c r="AW502" s="668"/>
      <c r="AX502" s="668"/>
      <c r="AY502" s="403"/>
      <c r="AZ502" s="404"/>
      <c r="BA502" s="363"/>
      <c r="BB502" s="363"/>
      <c r="BC502" s="363"/>
      <c r="BD502" s="363"/>
      <c r="BE502" s="363"/>
      <c r="BF502" s="363"/>
      <c r="BG502" s="363"/>
      <c r="BH502" s="363"/>
      <c r="BI502" s="363"/>
      <c r="BJ502" s="363"/>
    </row>
    <row r="503" spans="6:62" ht="93" customHeight="1" x14ac:dyDescent="0.3">
      <c r="F503" s="399"/>
      <c r="G503" s="400"/>
      <c r="H503" s="400"/>
      <c r="I503" s="400"/>
      <c r="J503" s="400"/>
      <c r="K503" s="400"/>
      <c r="L503" s="400"/>
      <c r="M503" s="400"/>
      <c r="N503" s="400"/>
      <c r="U503" s="401"/>
      <c r="V503" s="402"/>
      <c r="W503" s="402"/>
      <c r="X503" s="402"/>
      <c r="Y503" s="402"/>
      <c r="Z503" s="402"/>
      <c r="AA503" s="402"/>
      <c r="AB503" s="402"/>
      <c r="AC503" s="402"/>
      <c r="AD503" s="402"/>
      <c r="AE503" s="402"/>
      <c r="AF503" s="402"/>
      <c r="AG503" s="402"/>
      <c r="AH503" s="402"/>
      <c r="AI503" s="402"/>
      <c r="AJ503" s="402"/>
      <c r="AK503" s="402"/>
      <c r="AL503" s="403"/>
      <c r="AM503" s="668"/>
      <c r="AN503" s="668"/>
      <c r="AO503" s="668"/>
      <c r="AP503" s="668"/>
      <c r="AQ503" s="668"/>
      <c r="AR503" s="668"/>
      <c r="AS503" s="668"/>
      <c r="AT503" s="668"/>
      <c r="AU503" s="668"/>
      <c r="AV503" s="668"/>
      <c r="AW503" s="668"/>
      <c r="AX503" s="668"/>
      <c r="AY503" s="403"/>
      <c r="AZ503" s="404"/>
      <c r="BA503" s="363"/>
      <c r="BB503" s="363"/>
      <c r="BC503" s="363"/>
      <c r="BD503" s="363"/>
      <c r="BE503" s="363"/>
      <c r="BF503" s="363"/>
      <c r="BG503" s="363"/>
      <c r="BH503" s="363"/>
      <c r="BI503" s="363"/>
      <c r="BJ503" s="363"/>
    </row>
    <row r="504" spans="6:62" ht="93" customHeight="1" x14ac:dyDescent="0.3">
      <c r="F504" s="399"/>
      <c r="G504" s="400"/>
      <c r="H504" s="400"/>
      <c r="I504" s="400"/>
      <c r="J504" s="400"/>
      <c r="K504" s="400"/>
      <c r="L504" s="400"/>
      <c r="M504" s="400"/>
      <c r="N504" s="400"/>
      <c r="U504" s="401"/>
      <c r="V504" s="402"/>
      <c r="W504" s="402"/>
      <c r="X504" s="402"/>
      <c r="Y504" s="402"/>
      <c r="Z504" s="402"/>
      <c r="AA504" s="402"/>
      <c r="AB504" s="402"/>
      <c r="AC504" s="402"/>
      <c r="AD504" s="402"/>
      <c r="AE504" s="402"/>
      <c r="AF504" s="402"/>
      <c r="AG504" s="402"/>
      <c r="AH504" s="402"/>
      <c r="AI504" s="402"/>
      <c r="AJ504" s="402"/>
      <c r="AK504" s="402"/>
      <c r="AL504" s="403"/>
      <c r="AM504" s="668"/>
      <c r="AN504" s="668"/>
      <c r="AO504" s="668"/>
      <c r="AP504" s="668"/>
      <c r="AQ504" s="668"/>
      <c r="AR504" s="668"/>
      <c r="AS504" s="668"/>
      <c r="AT504" s="668"/>
      <c r="AU504" s="668"/>
      <c r="AV504" s="668"/>
      <c r="AW504" s="668"/>
      <c r="AX504" s="668"/>
      <c r="AY504" s="403"/>
      <c r="AZ504" s="404"/>
      <c r="BA504" s="363"/>
      <c r="BB504" s="363"/>
      <c r="BC504" s="363"/>
      <c r="BD504" s="363"/>
      <c r="BE504" s="363"/>
      <c r="BF504" s="363"/>
      <c r="BG504" s="363"/>
      <c r="BH504" s="363"/>
      <c r="BI504" s="363"/>
      <c r="BJ504" s="363"/>
    </row>
    <row r="505" spans="6:62" ht="93" customHeight="1" x14ac:dyDescent="0.3">
      <c r="F505" s="399"/>
      <c r="G505" s="400"/>
      <c r="H505" s="400"/>
      <c r="I505" s="400"/>
      <c r="J505" s="400"/>
      <c r="K505" s="400"/>
      <c r="L505" s="400"/>
      <c r="M505" s="400"/>
      <c r="N505" s="400"/>
      <c r="U505" s="401"/>
      <c r="V505" s="402"/>
      <c r="W505" s="402"/>
      <c r="X505" s="402"/>
      <c r="Y505" s="402"/>
      <c r="Z505" s="402"/>
      <c r="AA505" s="402"/>
      <c r="AB505" s="402"/>
      <c r="AC505" s="402"/>
      <c r="AD505" s="402"/>
      <c r="AE505" s="402"/>
      <c r="AF505" s="402"/>
      <c r="AG505" s="402"/>
      <c r="AH505" s="402"/>
      <c r="AI505" s="402"/>
      <c r="AJ505" s="402"/>
      <c r="AK505" s="402"/>
      <c r="AL505" s="403"/>
      <c r="AM505" s="668"/>
      <c r="AN505" s="668"/>
      <c r="AO505" s="668"/>
      <c r="AP505" s="668"/>
      <c r="AQ505" s="668"/>
      <c r="AR505" s="668"/>
      <c r="AS505" s="668"/>
      <c r="AT505" s="668"/>
      <c r="AU505" s="668"/>
      <c r="AV505" s="668"/>
      <c r="AW505" s="668"/>
      <c r="AX505" s="668"/>
      <c r="AY505" s="403"/>
      <c r="AZ505" s="404"/>
      <c r="BA505" s="363"/>
      <c r="BB505" s="363"/>
      <c r="BC505" s="363"/>
      <c r="BD505" s="363"/>
      <c r="BE505" s="363"/>
      <c r="BF505" s="363"/>
      <c r="BG505" s="363"/>
      <c r="BH505" s="363"/>
      <c r="BI505" s="363"/>
      <c r="BJ505" s="363"/>
    </row>
    <row r="506" spans="6:62" ht="93" customHeight="1" x14ac:dyDescent="0.3">
      <c r="F506" s="399"/>
      <c r="G506" s="400"/>
      <c r="H506" s="400"/>
      <c r="I506" s="400"/>
      <c r="J506" s="400"/>
      <c r="K506" s="400"/>
      <c r="L506" s="400"/>
      <c r="M506" s="400"/>
      <c r="N506" s="400"/>
      <c r="U506" s="401"/>
      <c r="V506" s="402"/>
      <c r="W506" s="402"/>
      <c r="X506" s="402"/>
      <c r="Y506" s="402"/>
      <c r="Z506" s="402"/>
      <c r="AA506" s="402"/>
      <c r="AB506" s="402"/>
      <c r="AC506" s="402"/>
      <c r="AD506" s="402"/>
      <c r="AE506" s="402"/>
      <c r="AF506" s="402"/>
      <c r="AG506" s="402"/>
      <c r="AH506" s="402"/>
      <c r="AI506" s="402"/>
      <c r="AJ506" s="402"/>
      <c r="AK506" s="402"/>
      <c r="AL506" s="403"/>
      <c r="AM506" s="668"/>
      <c r="AN506" s="668"/>
      <c r="AO506" s="668"/>
      <c r="AP506" s="668"/>
      <c r="AQ506" s="668"/>
      <c r="AR506" s="668"/>
      <c r="AS506" s="668"/>
      <c r="AT506" s="668"/>
      <c r="AU506" s="668"/>
      <c r="AV506" s="668"/>
      <c r="AW506" s="668"/>
      <c r="AX506" s="668"/>
      <c r="AY506" s="403"/>
      <c r="AZ506" s="404"/>
      <c r="BA506" s="363"/>
      <c r="BB506" s="363"/>
      <c r="BC506" s="363"/>
      <c r="BD506" s="363"/>
      <c r="BE506" s="363"/>
      <c r="BF506" s="363"/>
      <c r="BG506" s="363"/>
      <c r="BH506" s="363"/>
      <c r="BI506" s="363"/>
      <c r="BJ506" s="363"/>
    </row>
    <row r="507" spans="6:62" ht="93" customHeight="1" x14ac:dyDescent="0.3">
      <c r="F507" s="399"/>
      <c r="G507" s="400"/>
      <c r="H507" s="400"/>
      <c r="I507" s="400"/>
      <c r="J507" s="400"/>
      <c r="K507" s="400"/>
      <c r="L507" s="400"/>
      <c r="M507" s="400"/>
      <c r="N507" s="400"/>
      <c r="U507" s="401"/>
      <c r="V507" s="402"/>
      <c r="W507" s="402"/>
      <c r="X507" s="402"/>
      <c r="Y507" s="402"/>
      <c r="Z507" s="402"/>
      <c r="AA507" s="402"/>
      <c r="AB507" s="402"/>
      <c r="AC507" s="402"/>
      <c r="AD507" s="402"/>
      <c r="AE507" s="402"/>
      <c r="AF507" s="402"/>
      <c r="AG507" s="402"/>
      <c r="AH507" s="402"/>
      <c r="AI507" s="402"/>
      <c r="AJ507" s="402"/>
      <c r="AK507" s="402"/>
      <c r="AL507" s="403"/>
      <c r="AM507" s="668"/>
      <c r="AN507" s="668"/>
      <c r="AO507" s="668"/>
      <c r="AP507" s="668"/>
      <c r="AQ507" s="668"/>
      <c r="AR507" s="668"/>
      <c r="AS507" s="668"/>
      <c r="AT507" s="668"/>
      <c r="AU507" s="668"/>
      <c r="AV507" s="668"/>
      <c r="AW507" s="668"/>
      <c r="AX507" s="668"/>
      <c r="AY507" s="403"/>
      <c r="AZ507" s="404"/>
      <c r="BA507" s="363"/>
      <c r="BB507" s="363"/>
      <c r="BC507" s="363"/>
      <c r="BD507" s="363"/>
      <c r="BE507" s="363"/>
      <c r="BF507" s="363"/>
      <c r="BG507" s="363"/>
      <c r="BH507" s="363"/>
      <c r="BI507" s="363"/>
      <c r="BJ507" s="363"/>
    </row>
    <row r="508" spans="6:62" ht="93" customHeight="1" x14ac:dyDescent="0.3">
      <c r="F508" s="399"/>
      <c r="G508" s="400"/>
      <c r="H508" s="400"/>
      <c r="I508" s="400"/>
      <c r="J508" s="400"/>
      <c r="K508" s="400"/>
      <c r="L508" s="400"/>
      <c r="M508" s="400"/>
      <c r="N508" s="400"/>
      <c r="U508" s="401"/>
      <c r="V508" s="402"/>
      <c r="W508" s="402"/>
      <c r="X508" s="402"/>
      <c r="Y508" s="402"/>
      <c r="Z508" s="402"/>
      <c r="AA508" s="402"/>
      <c r="AB508" s="402"/>
      <c r="AC508" s="402"/>
      <c r="AD508" s="402"/>
      <c r="AE508" s="402"/>
      <c r="AF508" s="402"/>
      <c r="AG508" s="402"/>
      <c r="AH508" s="402"/>
      <c r="AI508" s="402"/>
      <c r="AJ508" s="402"/>
      <c r="AK508" s="402"/>
      <c r="AL508" s="403"/>
      <c r="AM508" s="668"/>
      <c r="AN508" s="668"/>
      <c r="AO508" s="668"/>
      <c r="AP508" s="668"/>
      <c r="AQ508" s="668"/>
      <c r="AR508" s="668"/>
      <c r="AS508" s="668"/>
      <c r="AT508" s="668"/>
      <c r="AU508" s="668"/>
      <c r="AV508" s="668"/>
      <c r="AW508" s="668"/>
      <c r="AX508" s="668"/>
      <c r="AY508" s="403"/>
      <c r="AZ508" s="404"/>
      <c r="BA508" s="363"/>
      <c r="BB508" s="363"/>
      <c r="BC508" s="363"/>
      <c r="BD508" s="363"/>
      <c r="BE508" s="363"/>
      <c r="BF508" s="363"/>
      <c r="BG508" s="363"/>
      <c r="BH508" s="363"/>
      <c r="BI508" s="363"/>
      <c r="BJ508" s="363"/>
    </row>
    <row r="509" spans="6:62" ht="93" customHeight="1" x14ac:dyDescent="0.3">
      <c r="F509" s="399"/>
      <c r="G509" s="400"/>
      <c r="H509" s="400"/>
      <c r="I509" s="400"/>
      <c r="J509" s="400"/>
      <c r="K509" s="400"/>
      <c r="L509" s="400"/>
      <c r="M509" s="400"/>
      <c r="N509" s="400"/>
      <c r="U509" s="401"/>
      <c r="V509" s="402"/>
      <c r="W509" s="402"/>
      <c r="X509" s="402"/>
      <c r="Y509" s="402"/>
      <c r="Z509" s="402"/>
      <c r="AA509" s="402"/>
      <c r="AB509" s="402"/>
      <c r="AC509" s="402"/>
      <c r="AD509" s="402"/>
      <c r="AE509" s="402"/>
      <c r="AF509" s="402"/>
      <c r="AG509" s="402"/>
      <c r="AH509" s="402"/>
      <c r="AI509" s="402"/>
      <c r="AJ509" s="402"/>
      <c r="AK509" s="402"/>
      <c r="AL509" s="403"/>
      <c r="AM509" s="668"/>
      <c r="AN509" s="668"/>
      <c r="AO509" s="668"/>
      <c r="AP509" s="668"/>
      <c r="AQ509" s="668"/>
      <c r="AR509" s="668"/>
      <c r="AS509" s="668"/>
      <c r="AT509" s="668"/>
      <c r="AU509" s="668"/>
      <c r="AV509" s="668"/>
      <c r="AW509" s="668"/>
      <c r="AX509" s="668"/>
      <c r="AY509" s="403"/>
      <c r="AZ509" s="404"/>
      <c r="BA509" s="363"/>
      <c r="BB509" s="363"/>
      <c r="BC509" s="363"/>
      <c r="BD509" s="363"/>
      <c r="BE509" s="363"/>
      <c r="BF509" s="363"/>
      <c r="BG509" s="363"/>
      <c r="BH509" s="363"/>
      <c r="BI509" s="363"/>
      <c r="BJ509" s="363"/>
    </row>
    <row r="510" spans="6:62" ht="93" customHeight="1" x14ac:dyDescent="0.3">
      <c r="F510" s="399"/>
      <c r="G510" s="400"/>
      <c r="H510" s="400"/>
      <c r="I510" s="400"/>
      <c r="J510" s="400"/>
      <c r="K510" s="400"/>
      <c r="L510" s="400"/>
      <c r="M510" s="400"/>
      <c r="N510" s="400"/>
      <c r="U510" s="401"/>
      <c r="V510" s="402"/>
      <c r="W510" s="402"/>
      <c r="X510" s="402"/>
      <c r="Y510" s="402"/>
      <c r="Z510" s="402"/>
      <c r="AA510" s="402"/>
      <c r="AB510" s="402"/>
      <c r="AC510" s="402"/>
      <c r="AD510" s="402"/>
      <c r="AE510" s="402"/>
      <c r="AF510" s="402"/>
      <c r="AG510" s="402"/>
      <c r="AH510" s="402"/>
      <c r="AI510" s="402"/>
      <c r="AJ510" s="402"/>
      <c r="AK510" s="402"/>
      <c r="AL510" s="403"/>
      <c r="AM510" s="668"/>
      <c r="AN510" s="668"/>
      <c r="AO510" s="668"/>
      <c r="AP510" s="668"/>
      <c r="AQ510" s="668"/>
      <c r="AR510" s="668"/>
      <c r="AS510" s="668"/>
      <c r="AT510" s="668"/>
      <c r="AU510" s="668"/>
      <c r="AV510" s="668"/>
      <c r="AW510" s="668"/>
      <c r="AX510" s="668"/>
      <c r="AY510" s="403"/>
      <c r="AZ510" s="404"/>
      <c r="BA510" s="363"/>
      <c r="BB510" s="363"/>
      <c r="BC510" s="363"/>
      <c r="BD510" s="363"/>
      <c r="BE510" s="363"/>
      <c r="BF510" s="363"/>
      <c r="BG510" s="363"/>
      <c r="BH510" s="363"/>
      <c r="BI510" s="363"/>
      <c r="BJ510" s="363"/>
    </row>
    <row r="511" spans="6:62" ht="93" customHeight="1" x14ac:dyDescent="0.3">
      <c r="F511" s="399"/>
      <c r="G511" s="400"/>
      <c r="H511" s="400"/>
      <c r="I511" s="400"/>
      <c r="J511" s="400"/>
      <c r="K511" s="400"/>
      <c r="L511" s="400"/>
      <c r="M511" s="400"/>
      <c r="N511" s="400"/>
      <c r="U511" s="401"/>
      <c r="V511" s="402"/>
      <c r="W511" s="402"/>
      <c r="X511" s="402"/>
      <c r="Y511" s="402"/>
      <c r="Z511" s="402"/>
      <c r="AA511" s="402"/>
      <c r="AB511" s="402"/>
      <c r="AC511" s="402"/>
      <c r="AD511" s="402"/>
      <c r="AE511" s="402"/>
      <c r="AF511" s="402"/>
      <c r="AG511" s="402"/>
      <c r="AH511" s="402"/>
      <c r="AI511" s="402"/>
      <c r="AJ511" s="402"/>
      <c r="AK511" s="402"/>
      <c r="AL511" s="403"/>
      <c r="AM511" s="668"/>
      <c r="AN511" s="668"/>
      <c r="AO511" s="668"/>
      <c r="AP511" s="668"/>
      <c r="AQ511" s="668"/>
      <c r="AR511" s="668"/>
      <c r="AS511" s="668"/>
      <c r="AT511" s="668"/>
      <c r="AU511" s="668"/>
      <c r="AV511" s="668"/>
      <c r="AW511" s="668"/>
      <c r="AX511" s="668"/>
      <c r="AY511" s="403"/>
      <c r="AZ511" s="404"/>
      <c r="BA511" s="363"/>
      <c r="BB511" s="363"/>
      <c r="BC511" s="363"/>
      <c r="BD511" s="363"/>
      <c r="BE511" s="363"/>
      <c r="BF511" s="363"/>
      <c r="BG511" s="363"/>
      <c r="BH511" s="363"/>
      <c r="BI511" s="363"/>
      <c r="BJ511" s="363"/>
    </row>
    <row r="512" spans="6:62" ht="93" customHeight="1" x14ac:dyDescent="0.3">
      <c r="F512" s="399"/>
      <c r="G512" s="400"/>
      <c r="H512" s="400"/>
      <c r="I512" s="400"/>
      <c r="J512" s="400"/>
      <c r="K512" s="400"/>
      <c r="L512" s="400"/>
      <c r="M512" s="400"/>
      <c r="N512" s="400"/>
      <c r="U512" s="401"/>
      <c r="V512" s="402"/>
      <c r="W512" s="402"/>
      <c r="X512" s="402"/>
      <c r="Y512" s="402"/>
      <c r="Z512" s="402"/>
      <c r="AA512" s="402"/>
      <c r="AB512" s="402"/>
      <c r="AC512" s="402"/>
      <c r="AD512" s="402"/>
      <c r="AE512" s="402"/>
      <c r="AF512" s="402"/>
      <c r="AG512" s="402"/>
      <c r="AH512" s="402"/>
      <c r="AI512" s="402"/>
      <c r="AJ512" s="402"/>
      <c r="AK512" s="402"/>
      <c r="AL512" s="403"/>
      <c r="AM512" s="668"/>
      <c r="AN512" s="668"/>
      <c r="AO512" s="668"/>
      <c r="AP512" s="668"/>
      <c r="AQ512" s="668"/>
      <c r="AR512" s="668"/>
      <c r="AS512" s="668"/>
      <c r="AT512" s="668"/>
      <c r="AU512" s="668"/>
      <c r="AV512" s="668"/>
      <c r="AW512" s="668"/>
      <c r="AX512" s="668"/>
      <c r="AY512" s="403"/>
      <c r="AZ512" s="404"/>
      <c r="BA512" s="363"/>
      <c r="BB512" s="363"/>
      <c r="BC512" s="363"/>
      <c r="BD512" s="363"/>
      <c r="BE512" s="363"/>
      <c r="BF512" s="363"/>
      <c r="BG512" s="363"/>
      <c r="BH512" s="363"/>
      <c r="BI512" s="363"/>
      <c r="BJ512" s="363"/>
    </row>
    <row r="513" spans="6:62" ht="93" customHeight="1" x14ac:dyDescent="0.3">
      <c r="F513" s="399"/>
      <c r="G513" s="400"/>
      <c r="H513" s="400"/>
      <c r="I513" s="400"/>
      <c r="J513" s="400"/>
      <c r="K513" s="400"/>
      <c r="L513" s="400"/>
      <c r="M513" s="400"/>
      <c r="N513" s="400"/>
      <c r="U513" s="401"/>
      <c r="V513" s="402"/>
      <c r="W513" s="402"/>
      <c r="X513" s="402"/>
      <c r="Y513" s="402"/>
      <c r="Z513" s="402"/>
      <c r="AA513" s="402"/>
      <c r="AB513" s="402"/>
      <c r="AC513" s="402"/>
      <c r="AD513" s="402"/>
      <c r="AE513" s="402"/>
      <c r="AF513" s="402"/>
      <c r="AG513" s="402"/>
      <c r="AH513" s="402"/>
      <c r="AI513" s="402"/>
      <c r="AJ513" s="402"/>
      <c r="AK513" s="402"/>
      <c r="AL513" s="403"/>
      <c r="AM513" s="668"/>
      <c r="AN513" s="668"/>
      <c r="AO513" s="668"/>
      <c r="AP513" s="668"/>
      <c r="AQ513" s="668"/>
      <c r="AR513" s="668"/>
      <c r="AS513" s="668"/>
      <c r="AT513" s="668"/>
      <c r="AU513" s="668"/>
      <c r="AV513" s="668"/>
      <c r="AW513" s="668"/>
      <c r="AX513" s="668"/>
      <c r="AY513" s="403"/>
      <c r="AZ513" s="404"/>
      <c r="BA513" s="363"/>
      <c r="BB513" s="363"/>
      <c r="BC513" s="363"/>
      <c r="BD513" s="363"/>
      <c r="BE513" s="363"/>
      <c r="BF513" s="363"/>
      <c r="BG513" s="363"/>
      <c r="BH513" s="363"/>
      <c r="BI513" s="363"/>
      <c r="BJ513" s="363"/>
    </row>
    <row r="514" spans="6:62" ht="93" customHeight="1" x14ac:dyDescent="0.3">
      <c r="F514" s="399"/>
      <c r="G514" s="400"/>
      <c r="H514" s="400"/>
      <c r="I514" s="400"/>
      <c r="J514" s="400"/>
      <c r="K514" s="400"/>
      <c r="L514" s="400"/>
      <c r="M514" s="400"/>
      <c r="N514" s="400"/>
      <c r="U514" s="401"/>
      <c r="V514" s="402"/>
      <c r="W514" s="402"/>
      <c r="X514" s="402"/>
      <c r="Y514" s="402"/>
      <c r="Z514" s="402"/>
      <c r="AA514" s="402"/>
      <c r="AB514" s="402"/>
      <c r="AC514" s="402"/>
      <c r="AD514" s="402"/>
      <c r="AE514" s="402"/>
      <c r="AF514" s="402"/>
      <c r="AG514" s="402"/>
      <c r="AH514" s="402"/>
      <c r="AI514" s="402"/>
      <c r="AJ514" s="402"/>
      <c r="AK514" s="402"/>
      <c r="AL514" s="403"/>
      <c r="AM514" s="668"/>
      <c r="AN514" s="668"/>
      <c r="AO514" s="668"/>
      <c r="AP514" s="668"/>
      <c r="AQ514" s="668"/>
      <c r="AR514" s="668"/>
      <c r="AS514" s="668"/>
      <c r="AT514" s="668"/>
      <c r="AU514" s="668"/>
      <c r="AV514" s="668"/>
      <c r="AW514" s="668"/>
      <c r="AX514" s="668"/>
      <c r="AY514" s="403"/>
      <c r="AZ514" s="404"/>
      <c r="BA514" s="363"/>
      <c r="BB514" s="363"/>
      <c r="BC514" s="363"/>
      <c r="BD514" s="363"/>
      <c r="BE514" s="363"/>
      <c r="BF514" s="363"/>
      <c r="BG514" s="363"/>
      <c r="BH514" s="363"/>
      <c r="BI514" s="363"/>
      <c r="BJ514" s="363"/>
    </row>
    <row r="515" spans="6:62" ht="93" customHeight="1" x14ac:dyDescent="0.3">
      <c r="F515" s="399"/>
      <c r="G515" s="400"/>
      <c r="H515" s="400"/>
      <c r="I515" s="400"/>
      <c r="J515" s="400"/>
      <c r="K515" s="400"/>
      <c r="L515" s="400"/>
      <c r="M515" s="400"/>
      <c r="N515" s="400"/>
      <c r="U515" s="401"/>
      <c r="V515" s="402"/>
      <c r="W515" s="402"/>
      <c r="X515" s="402"/>
      <c r="Y515" s="402"/>
      <c r="Z515" s="402"/>
      <c r="AA515" s="402"/>
      <c r="AB515" s="402"/>
      <c r="AC515" s="402"/>
      <c r="AD515" s="402"/>
      <c r="AE515" s="402"/>
      <c r="AF515" s="402"/>
      <c r="AG515" s="402"/>
      <c r="AH515" s="402"/>
      <c r="AI515" s="402"/>
      <c r="AJ515" s="402"/>
      <c r="AK515" s="402"/>
      <c r="AL515" s="403"/>
      <c r="AM515" s="668"/>
      <c r="AN515" s="668"/>
      <c r="AO515" s="668"/>
      <c r="AP515" s="668"/>
      <c r="AQ515" s="668"/>
      <c r="AR515" s="668"/>
      <c r="AS515" s="668"/>
      <c r="AT515" s="668"/>
      <c r="AU515" s="668"/>
      <c r="AV515" s="668"/>
      <c r="AW515" s="668"/>
      <c r="AX515" s="668"/>
      <c r="AY515" s="403"/>
      <c r="AZ515" s="404"/>
      <c r="BA515" s="363"/>
      <c r="BB515" s="363"/>
      <c r="BC515" s="363"/>
      <c r="BD515" s="363"/>
      <c r="BE515" s="363"/>
      <c r="BF515" s="363"/>
      <c r="BG515" s="363"/>
      <c r="BH515" s="363"/>
      <c r="BI515" s="363"/>
      <c r="BJ515" s="363"/>
    </row>
    <row r="516" spans="6:62" ht="93" customHeight="1" x14ac:dyDescent="0.3">
      <c r="F516" s="399"/>
      <c r="G516" s="400"/>
      <c r="H516" s="400"/>
      <c r="I516" s="400"/>
      <c r="J516" s="400"/>
      <c r="K516" s="400"/>
      <c r="L516" s="400"/>
      <c r="M516" s="400"/>
      <c r="N516" s="400"/>
      <c r="U516" s="401"/>
      <c r="V516" s="402"/>
      <c r="W516" s="402"/>
      <c r="X516" s="402"/>
      <c r="Y516" s="402"/>
      <c r="Z516" s="402"/>
      <c r="AA516" s="402"/>
      <c r="AB516" s="402"/>
      <c r="AC516" s="402"/>
      <c r="AD516" s="402"/>
      <c r="AE516" s="402"/>
      <c r="AF516" s="402"/>
      <c r="AG516" s="402"/>
      <c r="AH516" s="402"/>
      <c r="AI516" s="402"/>
      <c r="AJ516" s="402"/>
      <c r="AK516" s="402"/>
      <c r="AL516" s="403"/>
      <c r="AM516" s="668"/>
      <c r="AN516" s="668"/>
      <c r="AO516" s="668"/>
      <c r="AP516" s="668"/>
      <c r="AQ516" s="668"/>
      <c r="AR516" s="668"/>
      <c r="AS516" s="668"/>
      <c r="AT516" s="668"/>
      <c r="AU516" s="668"/>
      <c r="AV516" s="668"/>
      <c r="AW516" s="668"/>
      <c r="AX516" s="668"/>
      <c r="AY516" s="403"/>
      <c r="AZ516" s="404"/>
      <c r="BA516" s="363"/>
      <c r="BB516" s="363"/>
      <c r="BC516" s="363"/>
      <c r="BD516" s="363"/>
      <c r="BE516" s="363"/>
      <c r="BF516" s="363"/>
      <c r="BG516" s="363"/>
      <c r="BH516" s="363"/>
      <c r="BI516" s="363"/>
      <c r="BJ516" s="363"/>
    </row>
    <row r="517" spans="6:62" ht="93" customHeight="1" x14ac:dyDescent="0.3">
      <c r="F517" s="399"/>
      <c r="G517" s="400"/>
      <c r="H517" s="400"/>
      <c r="I517" s="400"/>
      <c r="J517" s="400"/>
      <c r="K517" s="400"/>
      <c r="L517" s="400"/>
      <c r="M517" s="400"/>
      <c r="N517" s="400"/>
      <c r="U517" s="401"/>
      <c r="V517" s="402"/>
      <c r="W517" s="402"/>
      <c r="X517" s="402"/>
      <c r="Y517" s="402"/>
      <c r="Z517" s="402"/>
      <c r="AA517" s="402"/>
      <c r="AB517" s="402"/>
      <c r="AC517" s="402"/>
      <c r="AD517" s="402"/>
      <c r="AE517" s="402"/>
      <c r="AF517" s="402"/>
      <c r="AG517" s="402"/>
      <c r="AH517" s="402"/>
      <c r="AI517" s="402"/>
      <c r="AJ517" s="402"/>
      <c r="AK517" s="402"/>
      <c r="AL517" s="403"/>
      <c r="AM517" s="668"/>
      <c r="AN517" s="668"/>
      <c r="AO517" s="668"/>
      <c r="AP517" s="668"/>
      <c r="AQ517" s="668"/>
      <c r="AR517" s="668"/>
      <c r="AS517" s="668"/>
      <c r="AT517" s="668"/>
      <c r="AU517" s="668"/>
      <c r="AV517" s="668"/>
      <c r="AW517" s="668"/>
      <c r="AX517" s="668"/>
      <c r="AY517" s="403"/>
      <c r="AZ517" s="404"/>
      <c r="BA517" s="363"/>
      <c r="BB517" s="363"/>
      <c r="BC517" s="363"/>
      <c r="BD517" s="363"/>
      <c r="BE517" s="363"/>
      <c r="BF517" s="363"/>
      <c r="BG517" s="363"/>
      <c r="BH517" s="363"/>
      <c r="BI517" s="363"/>
      <c r="BJ517" s="363"/>
    </row>
    <row r="518" spans="6:62" ht="93" customHeight="1" x14ac:dyDescent="0.3">
      <c r="F518" s="399"/>
      <c r="G518" s="400"/>
      <c r="H518" s="400"/>
      <c r="I518" s="400"/>
      <c r="J518" s="400"/>
      <c r="K518" s="400"/>
      <c r="L518" s="400"/>
      <c r="M518" s="400"/>
      <c r="N518" s="400"/>
      <c r="U518" s="401"/>
      <c r="V518" s="402"/>
      <c r="W518" s="402"/>
      <c r="X518" s="402"/>
      <c r="Y518" s="402"/>
      <c r="Z518" s="402"/>
      <c r="AA518" s="402"/>
      <c r="AB518" s="402"/>
      <c r="AC518" s="402"/>
      <c r="AD518" s="402"/>
      <c r="AE518" s="402"/>
      <c r="AF518" s="402"/>
      <c r="AG518" s="402"/>
      <c r="AH518" s="402"/>
      <c r="AI518" s="402"/>
      <c r="AJ518" s="402"/>
      <c r="AK518" s="402"/>
      <c r="AL518" s="403"/>
      <c r="AM518" s="668"/>
      <c r="AN518" s="668"/>
      <c r="AO518" s="668"/>
      <c r="AP518" s="668"/>
      <c r="AQ518" s="668"/>
      <c r="AR518" s="668"/>
      <c r="AS518" s="668"/>
      <c r="AT518" s="668"/>
      <c r="AU518" s="668"/>
      <c r="AV518" s="668"/>
      <c r="AW518" s="668"/>
      <c r="AX518" s="668"/>
      <c r="AY518" s="403"/>
      <c r="AZ518" s="404"/>
      <c r="BA518" s="363"/>
      <c r="BB518" s="363"/>
      <c r="BC518" s="363"/>
      <c r="BD518" s="363"/>
      <c r="BE518" s="363"/>
      <c r="BF518" s="363"/>
      <c r="BG518" s="363"/>
      <c r="BH518" s="363"/>
      <c r="BI518" s="363"/>
      <c r="BJ518" s="363"/>
    </row>
    <row r="519" spans="6:62" ht="93" customHeight="1" x14ac:dyDescent="0.3">
      <c r="F519" s="399"/>
      <c r="G519" s="400"/>
      <c r="H519" s="400"/>
      <c r="I519" s="400"/>
      <c r="J519" s="400"/>
      <c r="K519" s="400"/>
      <c r="L519" s="400"/>
      <c r="M519" s="400"/>
      <c r="N519" s="400"/>
      <c r="U519" s="401"/>
      <c r="V519" s="402"/>
      <c r="W519" s="402"/>
      <c r="X519" s="402"/>
      <c r="Y519" s="402"/>
      <c r="Z519" s="402"/>
      <c r="AA519" s="402"/>
      <c r="AB519" s="402"/>
      <c r="AC519" s="402"/>
      <c r="AD519" s="402"/>
      <c r="AE519" s="402"/>
      <c r="AF519" s="402"/>
      <c r="AG519" s="402"/>
      <c r="AH519" s="402"/>
      <c r="AI519" s="402"/>
      <c r="AJ519" s="402"/>
      <c r="AK519" s="402"/>
      <c r="AL519" s="403"/>
      <c r="AM519" s="668"/>
      <c r="AN519" s="668"/>
      <c r="AO519" s="668"/>
      <c r="AP519" s="668"/>
      <c r="AQ519" s="668"/>
      <c r="AR519" s="668"/>
      <c r="AS519" s="668"/>
      <c r="AT519" s="668"/>
      <c r="AU519" s="668"/>
      <c r="AV519" s="668"/>
      <c r="AW519" s="668"/>
      <c r="AX519" s="668"/>
      <c r="AY519" s="403"/>
      <c r="AZ519" s="404"/>
      <c r="BA519" s="363"/>
      <c r="BB519" s="363"/>
      <c r="BC519" s="363"/>
      <c r="BD519" s="363"/>
      <c r="BE519" s="363"/>
      <c r="BF519" s="363"/>
      <c r="BG519" s="363"/>
      <c r="BH519" s="363"/>
      <c r="BI519" s="363"/>
      <c r="BJ519" s="363"/>
    </row>
    <row r="520" spans="6:62" ht="93" customHeight="1" x14ac:dyDescent="0.3">
      <c r="F520" s="399"/>
      <c r="G520" s="400"/>
      <c r="H520" s="400"/>
      <c r="I520" s="400"/>
      <c r="J520" s="400"/>
      <c r="K520" s="400"/>
      <c r="L520" s="400"/>
      <c r="M520" s="400"/>
      <c r="N520" s="400"/>
      <c r="U520" s="401"/>
      <c r="V520" s="402"/>
      <c r="W520" s="402"/>
      <c r="X520" s="402"/>
      <c r="Y520" s="402"/>
      <c r="Z520" s="402"/>
      <c r="AA520" s="402"/>
      <c r="AB520" s="402"/>
      <c r="AC520" s="402"/>
      <c r="AD520" s="402"/>
      <c r="AE520" s="402"/>
      <c r="AF520" s="402"/>
      <c r="AG520" s="402"/>
      <c r="AH520" s="402"/>
      <c r="AI520" s="402"/>
      <c r="AJ520" s="402"/>
      <c r="AK520" s="402"/>
      <c r="AL520" s="403"/>
      <c r="AM520" s="668"/>
      <c r="AN520" s="668"/>
      <c r="AO520" s="668"/>
      <c r="AP520" s="668"/>
      <c r="AQ520" s="668"/>
      <c r="AR520" s="668"/>
      <c r="AS520" s="668"/>
      <c r="AT520" s="668"/>
      <c r="AU520" s="668"/>
      <c r="AV520" s="668"/>
      <c r="AW520" s="668"/>
      <c r="AX520" s="668"/>
      <c r="AY520" s="403"/>
      <c r="AZ520" s="404"/>
      <c r="BA520" s="363"/>
      <c r="BB520" s="363"/>
      <c r="BC520" s="363"/>
      <c r="BD520" s="363"/>
      <c r="BE520" s="363"/>
      <c r="BF520" s="363"/>
      <c r="BG520" s="363"/>
      <c r="BH520" s="363"/>
      <c r="BI520" s="363"/>
      <c r="BJ520" s="363"/>
    </row>
    <row r="521" spans="6:62" ht="93" customHeight="1" x14ac:dyDescent="0.3">
      <c r="F521" s="399"/>
      <c r="G521" s="400"/>
      <c r="H521" s="400"/>
      <c r="I521" s="400"/>
      <c r="J521" s="400"/>
      <c r="K521" s="400"/>
      <c r="L521" s="400"/>
      <c r="M521" s="400"/>
      <c r="N521" s="400"/>
      <c r="U521" s="401"/>
      <c r="V521" s="402"/>
      <c r="W521" s="402"/>
      <c r="X521" s="402"/>
      <c r="Y521" s="402"/>
      <c r="Z521" s="402"/>
      <c r="AA521" s="402"/>
      <c r="AB521" s="402"/>
      <c r="AC521" s="402"/>
      <c r="AD521" s="402"/>
      <c r="AE521" s="402"/>
      <c r="AF521" s="402"/>
      <c r="AG521" s="402"/>
      <c r="AH521" s="402"/>
      <c r="AI521" s="402"/>
      <c r="AJ521" s="402"/>
      <c r="AK521" s="402"/>
      <c r="AL521" s="403"/>
      <c r="AM521" s="668"/>
      <c r="AN521" s="668"/>
      <c r="AO521" s="668"/>
      <c r="AP521" s="668"/>
      <c r="AQ521" s="668"/>
      <c r="AR521" s="668"/>
      <c r="AS521" s="668"/>
      <c r="AT521" s="668"/>
      <c r="AU521" s="668"/>
      <c r="AV521" s="668"/>
      <c r="AW521" s="668"/>
      <c r="AX521" s="668"/>
      <c r="AY521" s="403"/>
      <c r="AZ521" s="404"/>
      <c r="BA521" s="363"/>
      <c r="BB521" s="363"/>
      <c r="BC521" s="363"/>
      <c r="BD521" s="363"/>
      <c r="BE521" s="363"/>
      <c r="BF521" s="363"/>
      <c r="BG521" s="363"/>
      <c r="BH521" s="363"/>
      <c r="BI521" s="363"/>
      <c r="BJ521" s="363"/>
    </row>
    <row r="522" spans="6:62" ht="93" customHeight="1" x14ac:dyDescent="0.3">
      <c r="F522" s="399"/>
      <c r="G522" s="400"/>
      <c r="H522" s="400"/>
      <c r="I522" s="400"/>
      <c r="J522" s="400"/>
      <c r="K522" s="400"/>
      <c r="L522" s="400"/>
      <c r="M522" s="400"/>
      <c r="N522" s="400"/>
      <c r="U522" s="401"/>
      <c r="V522" s="402"/>
      <c r="W522" s="402"/>
      <c r="X522" s="402"/>
      <c r="Y522" s="402"/>
      <c r="Z522" s="402"/>
      <c r="AA522" s="402"/>
      <c r="AB522" s="402"/>
      <c r="AC522" s="402"/>
      <c r="AD522" s="402"/>
      <c r="AE522" s="402"/>
      <c r="AF522" s="402"/>
      <c r="AG522" s="402"/>
      <c r="AH522" s="402"/>
      <c r="AI522" s="402"/>
      <c r="AJ522" s="402"/>
      <c r="AK522" s="402"/>
      <c r="AL522" s="403"/>
      <c r="AM522" s="668"/>
      <c r="AN522" s="668"/>
      <c r="AO522" s="668"/>
      <c r="AP522" s="668"/>
      <c r="AQ522" s="668"/>
      <c r="AR522" s="668"/>
      <c r="AS522" s="668"/>
      <c r="AT522" s="668"/>
      <c r="AU522" s="668"/>
      <c r="AV522" s="668"/>
      <c r="AW522" s="668"/>
      <c r="AX522" s="668"/>
      <c r="AY522" s="403"/>
      <c r="AZ522" s="404"/>
      <c r="BA522" s="363"/>
      <c r="BB522" s="363"/>
      <c r="BC522" s="363"/>
      <c r="BD522" s="363"/>
      <c r="BE522" s="363"/>
      <c r="BF522" s="363"/>
      <c r="BG522" s="363"/>
      <c r="BH522" s="363"/>
      <c r="BI522" s="363"/>
      <c r="BJ522" s="363"/>
    </row>
    <row r="523" spans="6:62" ht="93" customHeight="1" x14ac:dyDescent="0.3">
      <c r="F523" s="399"/>
      <c r="G523" s="400"/>
      <c r="H523" s="400"/>
      <c r="I523" s="400"/>
      <c r="J523" s="400"/>
      <c r="K523" s="400"/>
      <c r="L523" s="400"/>
      <c r="M523" s="400"/>
      <c r="N523" s="400"/>
      <c r="U523" s="401"/>
      <c r="V523" s="402"/>
      <c r="W523" s="402"/>
      <c r="X523" s="402"/>
      <c r="Y523" s="402"/>
      <c r="Z523" s="402"/>
      <c r="AA523" s="402"/>
      <c r="AB523" s="402"/>
      <c r="AC523" s="402"/>
      <c r="AD523" s="402"/>
      <c r="AE523" s="402"/>
      <c r="AF523" s="402"/>
      <c r="AG523" s="402"/>
      <c r="AH523" s="402"/>
      <c r="AI523" s="402"/>
      <c r="AJ523" s="402"/>
      <c r="AK523" s="402"/>
      <c r="AL523" s="403"/>
      <c r="AM523" s="668"/>
      <c r="AN523" s="668"/>
      <c r="AO523" s="668"/>
      <c r="AP523" s="668"/>
      <c r="AQ523" s="668"/>
      <c r="AR523" s="668"/>
      <c r="AS523" s="668"/>
      <c r="AT523" s="668"/>
      <c r="AU523" s="668"/>
      <c r="AV523" s="668"/>
      <c r="AW523" s="668"/>
      <c r="AX523" s="668"/>
      <c r="AY523" s="403"/>
      <c r="AZ523" s="404"/>
      <c r="BA523" s="363"/>
      <c r="BB523" s="363"/>
      <c r="BC523" s="363"/>
      <c r="BD523" s="363"/>
      <c r="BE523" s="363"/>
      <c r="BF523" s="363"/>
      <c r="BG523" s="363"/>
      <c r="BH523" s="363"/>
      <c r="BI523" s="363"/>
      <c r="BJ523" s="363"/>
    </row>
    <row r="524" spans="6:62" ht="93" customHeight="1" x14ac:dyDescent="0.3">
      <c r="F524" s="399"/>
      <c r="G524" s="400"/>
      <c r="H524" s="400"/>
      <c r="I524" s="400"/>
      <c r="J524" s="400"/>
      <c r="K524" s="400"/>
      <c r="L524" s="400"/>
      <c r="M524" s="400"/>
      <c r="N524" s="400"/>
      <c r="U524" s="401"/>
      <c r="V524" s="402"/>
      <c r="W524" s="402"/>
      <c r="X524" s="402"/>
      <c r="Y524" s="402"/>
      <c r="Z524" s="402"/>
      <c r="AA524" s="402"/>
      <c r="AB524" s="402"/>
      <c r="AC524" s="402"/>
      <c r="AD524" s="402"/>
      <c r="AE524" s="402"/>
      <c r="AF524" s="402"/>
      <c r="AG524" s="402"/>
      <c r="AH524" s="402"/>
      <c r="AI524" s="402"/>
      <c r="AJ524" s="402"/>
      <c r="AK524" s="402"/>
      <c r="AL524" s="403"/>
      <c r="AM524" s="668"/>
      <c r="AN524" s="668"/>
      <c r="AO524" s="668"/>
      <c r="AP524" s="668"/>
      <c r="AQ524" s="668"/>
      <c r="AR524" s="668"/>
      <c r="AS524" s="668"/>
      <c r="AT524" s="668"/>
      <c r="AU524" s="668"/>
      <c r="AV524" s="668"/>
      <c r="AW524" s="668"/>
      <c r="AX524" s="668"/>
      <c r="AY524" s="403"/>
      <c r="AZ524" s="404"/>
      <c r="BA524" s="363"/>
      <c r="BB524" s="363"/>
      <c r="BC524" s="363"/>
      <c r="BD524" s="363"/>
      <c r="BE524" s="363"/>
      <c r="BF524" s="363"/>
      <c r="BG524" s="363"/>
      <c r="BH524" s="363"/>
      <c r="BI524" s="363"/>
      <c r="BJ524" s="363"/>
    </row>
    <row r="525" spans="6:62" ht="93" customHeight="1" x14ac:dyDescent="0.3">
      <c r="F525" s="399"/>
      <c r="G525" s="400"/>
      <c r="H525" s="400"/>
      <c r="I525" s="400"/>
      <c r="J525" s="400"/>
      <c r="K525" s="400"/>
      <c r="L525" s="400"/>
      <c r="M525" s="400"/>
      <c r="N525" s="400"/>
      <c r="U525" s="401"/>
      <c r="V525" s="402"/>
      <c r="W525" s="402"/>
      <c r="X525" s="402"/>
      <c r="Y525" s="402"/>
      <c r="Z525" s="402"/>
      <c r="AA525" s="402"/>
      <c r="AB525" s="402"/>
      <c r="AC525" s="402"/>
      <c r="AD525" s="402"/>
      <c r="AE525" s="402"/>
      <c r="AF525" s="402"/>
      <c r="AG525" s="402"/>
      <c r="AH525" s="402"/>
      <c r="AI525" s="402"/>
      <c r="AJ525" s="402"/>
      <c r="AK525" s="402"/>
      <c r="AL525" s="403"/>
      <c r="AM525" s="668"/>
      <c r="AN525" s="668"/>
      <c r="AO525" s="668"/>
      <c r="AP525" s="668"/>
      <c r="AQ525" s="668"/>
      <c r="AR525" s="668"/>
      <c r="AS525" s="668"/>
      <c r="AT525" s="668"/>
      <c r="AU525" s="668"/>
      <c r="AV525" s="668"/>
      <c r="AW525" s="668"/>
      <c r="AX525" s="668"/>
      <c r="AY525" s="403"/>
      <c r="AZ525" s="404"/>
      <c r="BA525" s="363"/>
      <c r="BB525" s="363"/>
      <c r="BC525" s="363"/>
      <c r="BD525" s="363"/>
      <c r="BE525" s="363"/>
      <c r="BF525" s="363"/>
      <c r="BG525" s="363"/>
      <c r="BH525" s="363"/>
      <c r="BI525" s="363"/>
      <c r="BJ525" s="363"/>
    </row>
    <row r="526" spans="6:62" ht="93" customHeight="1" x14ac:dyDescent="0.3">
      <c r="F526" s="399"/>
      <c r="G526" s="400"/>
      <c r="H526" s="400"/>
      <c r="I526" s="400"/>
      <c r="J526" s="400"/>
      <c r="K526" s="400"/>
      <c r="L526" s="400"/>
      <c r="M526" s="400"/>
      <c r="N526" s="400"/>
      <c r="U526" s="401"/>
      <c r="V526" s="402"/>
      <c r="W526" s="402"/>
      <c r="X526" s="402"/>
      <c r="Y526" s="402"/>
      <c r="Z526" s="402"/>
      <c r="AA526" s="402"/>
      <c r="AB526" s="402"/>
      <c r="AC526" s="402"/>
      <c r="AD526" s="402"/>
      <c r="AE526" s="402"/>
      <c r="AF526" s="402"/>
      <c r="AG526" s="402"/>
      <c r="AH526" s="402"/>
      <c r="AI526" s="402"/>
      <c r="AJ526" s="402"/>
      <c r="AK526" s="402"/>
      <c r="AL526" s="403"/>
      <c r="AM526" s="668"/>
      <c r="AN526" s="668"/>
      <c r="AO526" s="668"/>
      <c r="AP526" s="668"/>
      <c r="AQ526" s="668"/>
      <c r="AR526" s="668"/>
      <c r="AS526" s="668"/>
      <c r="AT526" s="668"/>
      <c r="AU526" s="668"/>
      <c r="AV526" s="668"/>
      <c r="AW526" s="668"/>
      <c r="AX526" s="668"/>
      <c r="AY526" s="403"/>
      <c r="AZ526" s="404"/>
      <c r="BA526" s="363"/>
      <c r="BB526" s="363"/>
      <c r="BC526" s="363"/>
      <c r="BD526" s="363"/>
      <c r="BE526" s="363"/>
      <c r="BF526" s="363"/>
      <c r="BG526" s="363"/>
      <c r="BH526" s="363"/>
      <c r="BI526" s="363"/>
      <c r="BJ526" s="363"/>
    </row>
    <row r="527" spans="6:62" ht="93" customHeight="1" x14ac:dyDescent="0.3">
      <c r="F527" s="399"/>
      <c r="G527" s="400"/>
      <c r="H527" s="400"/>
      <c r="I527" s="400"/>
      <c r="J527" s="400"/>
      <c r="K527" s="400"/>
      <c r="L527" s="400"/>
      <c r="M527" s="400"/>
      <c r="N527" s="400"/>
      <c r="U527" s="401"/>
      <c r="V527" s="402"/>
      <c r="W527" s="402"/>
      <c r="X527" s="402"/>
      <c r="Y527" s="402"/>
      <c r="Z527" s="402"/>
      <c r="AA527" s="402"/>
      <c r="AB527" s="402"/>
      <c r="AC527" s="402"/>
      <c r="AD527" s="402"/>
      <c r="AE527" s="402"/>
      <c r="AF527" s="402"/>
      <c r="AG527" s="402"/>
      <c r="AH527" s="402"/>
      <c r="AI527" s="402"/>
      <c r="AJ527" s="402"/>
      <c r="AK527" s="402"/>
      <c r="AL527" s="403"/>
      <c r="AM527" s="668"/>
      <c r="AN527" s="668"/>
      <c r="AO527" s="668"/>
      <c r="AP527" s="668"/>
      <c r="AQ527" s="668"/>
      <c r="AR527" s="668"/>
      <c r="AS527" s="668"/>
      <c r="AT527" s="668"/>
      <c r="AU527" s="668"/>
      <c r="AV527" s="668"/>
      <c r="AW527" s="668"/>
      <c r="AX527" s="668"/>
      <c r="AY527" s="403"/>
      <c r="AZ527" s="404"/>
      <c r="BA527" s="363"/>
      <c r="BB527" s="363"/>
      <c r="BC527" s="363"/>
      <c r="BD527" s="363"/>
      <c r="BE527" s="363"/>
      <c r="BF527" s="363"/>
      <c r="BG527" s="363"/>
      <c r="BH527" s="363"/>
      <c r="BI527" s="363"/>
      <c r="BJ527" s="363"/>
    </row>
    <row r="528" spans="6:62" ht="93" customHeight="1" x14ac:dyDescent="0.3">
      <c r="F528" s="399"/>
      <c r="G528" s="400"/>
      <c r="H528" s="400"/>
      <c r="I528" s="400"/>
      <c r="J528" s="400"/>
      <c r="K528" s="400"/>
      <c r="L528" s="400"/>
      <c r="M528" s="400"/>
      <c r="N528" s="400"/>
      <c r="U528" s="401"/>
      <c r="V528" s="402"/>
      <c r="W528" s="402"/>
      <c r="X528" s="402"/>
      <c r="Y528" s="402"/>
      <c r="Z528" s="402"/>
      <c r="AA528" s="402"/>
      <c r="AB528" s="402"/>
      <c r="AC528" s="402"/>
      <c r="AD528" s="402"/>
      <c r="AE528" s="402"/>
      <c r="AF528" s="402"/>
      <c r="AG528" s="402"/>
      <c r="AH528" s="402"/>
      <c r="AI528" s="402"/>
      <c r="AJ528" s="402"/>
      <c r="AK528" s="402"/>
      <c r="AL528" s="403"/>
      <c r="AM528" s="668"/>
      <c r="AN528" s="668"/>
      <c r="AO528" s="668"/>
      <c r="AP528" s="668"/>
      <c r="AQ528" s="668"/>
      <c r="AR528" s="668"/>
      <c r="AS528" s="668"/>
      <c r="AT528" s="668"/>
      <c r="AU528" s="668"/>
      <c r="AV528" s="668"/>
      <c r="AW528" s="668"/>
      <c r="AX528" s="668"/>
      <c r="AY528" s="403"/>
      <c r="AZ528" s="404"/>
      <c r="BA528" s="363"/>
      <c r="BB528" s="363"/>
      <c r="BC528" s="363"/>
      <c r="BD528" s="363"/>
      <c r="BE528" s="363"/>
      <c r="BF528" s="363"/>
      <c r="BG528" s="363"/>
      <c r="BH528" s="363"/>
      <c r="BI528" s="363"/>
      <c r="BJ528" s="363"/>
    </row>
    <row r="529" spans="6:62" ht="93" customHeight="1" x14ac:dyDescent="0.3">
      <c r="F529" s="399"/>
      <c r="G529" s="400"/>
      <c r="H529" s="400"/>
      <c r="I529" s="400"/>
      <c r="J529" s="400"/>
      <c r="K529" s="400"/>
      <c r="L529" s="400"/>
      <c r="M529" s="400"/>
      <c r="N529" s="400"/>
      <c r="U529" s="401"/>
      <c r="V529" s="402"/>
      <c r="W529" s="402"/>
      <c r="X529" s="402"/>
      <c r="Y529" s="402"/>
      <c r="Z529" s="402"/>
      <c r="AA529" s="402"/>
      <c r="AB529" s="402"/>
      <c r="AC529" s="402"/>
      <c r="AD529" s="402"/>
      <c r="AE529" s="402"/>
      <c r="AF529" s="402"/>
      <c r="AG529" s="402"/>
      <c r="AH529" s="402"/>
      <c r="AI529" s="402"/>
      <c r="AJ529" s="402"/>
      <c r="AK529" s="402"/>
      <c r="AL529" s="403"/>
      <c r="AM529" s="668"/>
      <c r="AN529" s="668"/>
      <c r="AO529" s="668"/>
      <c r="AP529" s="668"/>
      <c r="AQ529" s="668"/>
      <c r="AR529" s="668"/>
      <c r="AS529" s="668"/>
      <c r="AT529" s="668"/>
      <c r="AU529" s="668"/>
      <c r="AV529" s="668"/>
      <c r="AW529" s="668"/>
      <c r="AX529" s="668"/>
      <c r="AY529" s="403"/>
      <c r="AZ529" s="404"/>
      <c r="BA529" s="363"/>
      <c r="BB529" s="363"/>
      <c r="BC529" s="363"/>
      <c r="BD529" s="363"/>
      <c r="BE529" s="363"/>
      <c r="BF529" s="363"/>
      <c r="BG529" s="363"/>
      <c r="BH529" s="363"/>
      <c r="BI529" s="363"/>
      <c r="BJ529" s="363"/>
    </row>
    <row r="530" spans="6:62" ht="93" customHeight="1" x14ac:dyDescent="0.3">
      <c r="F530" s="399"/>
      <c r="G530" s="400"/>
      <c r="H530" s="400"/>
      <c r="I530" s="400"/>
      <c r="J530" s="400"/>
      <c r="K530" s="400"/>
      <c r="L530" s="400"/>
      <c r="M530" s="400"/>
      <c r="N530" s="400"/>
      <c r="U530" s="401"/>
      <c r="V530" s="402"/>
      <c r="W530" s="402"/>
      <c r="X530" s="402"/>
      <c r="Y530" s="402"/>
      <c r="Z530" s="402"/>
      <c r="AA530" s="402"/>
      <c r="AB530" s="402"/>
      <c r="AC530" s="402"/>
      <c r="AD530" s="402"/>
      <c r="AE530" s="402"/>
      <c r="AF530" s="402"/>
      <c r="AG530" s="402"/>
      <c r="AH530" s="402"/>
      <c r="AI530" s="402"/>
      <c r="AJ530" s="402"/>
      <c r="AK530" s="402"/>
      <c r="AL530" s="403"/>
      <c r="AM530" s="668"/>
      <c r="AN530" s="668"/>
      <c r="AO530" s="668"/>
      <c r="AP530" s="668"/>
      <c r="AQ530" s="668"/>
      <c r="AR530" s="668"/>
      <c r="AS530" s="668"/>
      <c r="AT530" s="668"/>
      <c r="AU530" s="668"/>
      <c r="AV530" s="668"/>
      <c r="AW530" s="668"/>
      <c r="AX530" s="668"/>
      <c r="AY530" s="403"/>
      <c r="AZ530" s="404"/>
      <c r="BA530" s="363"/>
      <c r="BB530" s="363"/>
      <c r="BC530" s="363"/>
      <c r="BD530" s="363"/>
      <c r="BE530" s="363"/>
      <c r="BF530" s="363"/>
      <c r="BG530" s="363"/>
      <c r="BH530" s="363"/>
      <c r="BI530" s="363"/>
      <c r="BJ530" s="363"/>
    </row>
    <row r="531" spans="6:62" ht="93" customHeight="1" x14ac:dyDescent="0.3">
      <c r="F531" s="399"/>
      <c r="G531" s="400"/>
      <c r="H531" s="400"/>
      <c r="I531" s="400"/>
      <c r="J531" s="400"/>
      <c r="K531" s="400"/>
      <c r="L531" s="400"/>
      <c r="M531" s="400"/>
      <c r="N531" s="400"/>
      <c r="U531" s="401"/>
      <c r="V531" s="402"/>
      <c r="W531" s="402"/>
      <c r="X531" s="402"/>
      <c r="Y531" s="402"/>
      <c r="Z531" s="402"/>
      <c r="AA531" s="402"/>
      <c r="AB531" s="402"/>
      <c r="AC531" s="402"/>
      <c r="AD531" s="402"/>
      <c r="AE531" s="402"/>
      <c r="AF531" s="402"/>
      <c r="AG531" s="402"/>
      <c r="AH531" s="402"/>
      <c r="AI531" s="402"/>
      <c r="AJ531" s="402"/>
      <c r="AK531" s="402"/>
      <c r="AL531" s="403"/>
      <c r="AM531" s="668"/>
      <c r="AN531" s="668"/>
      <c r="AO531" s="668"/>
      <c r="AP531" s="668"/>
      <c r="AQ531" s="668"/>
      <c r="AR531" s="668"/>
      <c r="AS531" s="668"/>
      <c r="AT531" s="668"/>
      <c r="AU531" s="668"/>
      <c r="AV531" s="668"/>
      <c r="AW531" s="668"/>
      <c r="AX531" s="668"/>
      <c r="AY531" s="403"/>
      <c r="AZ531" s="404"/>
      <c r="BA531" s="363"/>
      <c r="BB531" s="363"/>
      <c r="BC531" s="363"/>
      <c r="BD531" s="363"/>
      <c r="BE531" s="363"/>
      <c r="BF531" s="363"/>
      <c r="BG531" s="363"/>
      <c r="BH531" s="363"/>
      <c r="BI531" s="363"/>
      <c r="BJ531" s="363"/>
    </row>
    <row r="532" spans="6:62" ht="93" customHeight="1" x14ac:dyDescent="0.3">
      <c r="F532" s="399"/>
      <c r="G532" s="400"/>
      <c r="H532" s="400"/>
      <c r="I532" s="400"/>
      <c r="J532" s="400"/>
      <c r="K532" s="400"/>
      <c r="L532" s="400"/>
      <c r="M532" s="400"/>
      <c r="N532" s="400"/>
      <c r="U532" s="401"/>
      <c r="V532" s="402"/>
      <c r="W532" s="402"/>
      <c r="X532" s="402"/>
      <c r="Y532" s="402"/>
      <c r="Z532" s="402"/>
      <c r="AA532" s="402"/>
      <c r="AB532" s="402"/>
      <c r="AC532" s="402"/>
      <c r="AD532" s="402"/>
      <c r="AE532" s="402"/>
      <c r="AF532" s="402"/>
      <c r="AG532" s="402"/>
      <c r="AH532" s="402"/>
      <c r="AI532" s="402"/>
      <c r="AJ532" s="402"/>
      <c r="AK532" s="402"/>
      <c r="AL532" s="403"/>
      <c r="AM532" s="668"/>
      <c r="AN532" s="668"/>
      <c r="AO532" s="668"/>
      <c r="AP532" s="668"/>
      <c r="AQ532" s="668"/>
      <c r="AR532" s="668"/>
      <c r="AS532" s="668"/>
      <c r="AT532" s="668"/>
      <c r="AU532" s="668"/>
      <c r="AV532" s="668"/>
      <c r="AW532" s="668"/>
      <c r="AX532" s="668"/>
      <c r="AY532" s="403"/>
      <c r="AZ532" s="404"/>
      <c r="BA532" s="363"/>
      <c r="BB532" s="363"/>
      <c r="BC532" s="363"/>
      <c r="BD532" s="363"/>
      <c r="BE532" s="363"/>
      <c r="BF532" s="363"/>
      <c r="BG532" s="363"/>
      <c r="BH532" s="363"/>
      <c r="BI532" s="363"/>
      <c r="BJ532" s="363"/>
    </row>
    <row r="533" spans="6:62" ht="93" customHeight="1" x14ac:dyDescent="0.3">
      <c r="F533" s="399"/>
      <c r="G533" s="400"/>
      <c r="H533" s="400"/>
      <c r="I533" s="400"/>
      <c r="J533" s="400"/>
      <c r="K533" s="400"/>
      <c r="L533" s="400"/>
      <c r="M533" s="400"/>
      <c r="N533" s="400"/>
      <c r="U533" s="401"/>
      <c r="V533" s="402"/>
      <c r="W533" s="402"/>
      <c r="X533" s="402"/>
      <c r="Y533" s="402"/>
      <c r="Z533" s="402"/>
      <c r="AA533" s="402"/>
      <c r="AB533" s="402"/>
      <c r="AC533" s="402"/>
      <c r="AD533" s="402"/>
      <c r="AE533" s="402"/>
      <c r="AF533" s="402"/>
      <c r="AG533" s="402"/>
      <c r="AH533" s="402"/>
      <c r="AI533" s="402"/>
      <c r="AJ533" s="402"/>
      <c r="AK533" s="402"/>
      <c r="AL533" s="403"/>
      <c r="AM533" s="668"/>
      <c r="AN533" s="668"/>
      <c r="AO533" s="668"/>
      <c r="AP533" s="668"/>
      <c r="AQ533" s="668"/>
      <c r="AR533" s="668"/>
      <c r="AS533" s="668"/>
      <c r="AT533" s="668"/>
      <c r="AU533" s="668"/>
      <c r="AV533" s="668"/>
      <c r="AW533" s="668"/>
      <c r="AX533" s="668"/>
      <c r="AY533" s="403"/>
      <c r="AZ533" s="404"/>
      <c r="BA533" s="363"/>
      <c r="BB533" s="363"/>
      <c r="BC533" s="363"/>
      <c r="BD533" s="363"/>
      <c r="BE533" s="363"/>
      <c r="BF533" s="363"/>
      <c r="BG533" s="363"/>
      <c r="BH533" s="363"/>
      <c r="BI533" s="363"/>
      <c r="BJ533" s="363"/>
    </row>
    <row r="534" spans="6:62" ht="93" customHeight="1" x14ac:dyDescent="0.3">
      <c r="F534" s="399"/>
      <c r="G534" s="400"/>
      <c r="H534" s="400"/>
      <c r="I534" s="400"/>
      <c r="J534" s="400"/>
      <c r="K534" s="400"/>
      <c r="L534" s="400"/>
      <c r="M534" s="400"/>
      <c r="N534" s="400"/>
      <c r="U534" s="401"/>
      <c r="V534" s="402"/>
      <c r="W534" s="402"/>
      <c r="X534" s="402"/>
      <c r="Y534" s="402"/>
      <c r="Z534" s="402"/>
      <c r="AA534" s="402"/>
      <c r="AB534" s="402"/>
      <c r="AC534" s="402"/>
      <c r="AD534" s="402"/>
      <c r="AE534" s="402"/>
      <c r="AF534" s="402"/>
      <c r="AG534" s="402"/>
      <c r="AH534" s="402"/>
      <c r="AI534" s="402"/>
      <c r="AJ534" s="402"/>
      <c r="AK534" s="402"/>
      <c r="AL534" s="403"/>
      <c r="AM534" s="668"/>
      <c r="AN534" s="668"/>
      <c r="AO534" s="668"/>
      <c r="AP534" s="668"/>
      <c r="AQ534" s="668"/>
      <c r="AR534" s="668"/>
      <c r="AS534" s="668"/>
      <c r="AT534" s="668"/>
      <c r="AU534" s="668"/>
      <c r="AV534" s="668"/>
      <c r="AW534" s="668"/>
      <c r="AX534" s="668"/>
      <c r="AY534" s="403"/>
      <c r="AZ534" s="404"/>
      <c r="BA534" s="363"/>
      <c r="BB534" s="363"/>
      <c r="BC534" s="363"/>
      <c r="BD534" s="363"/>
      <c r="BE534" s="363"/>
      <c r="BF534" s="363"/>
      <c r="BG534" s="363"/>
      <c r="BH534" s="363"/>
      <c r="BI534" s="363"/>
      <c r="BJ534" s="363"/>
    </row>
    <row r="535" spans="6:62" ht="93" customHeight="1" x14ac:dyDescent="0.3">
      <c r="F535" s="399"/>
      <c r="G535" s="400"/>
      <c r="H535" s="400"/>
      <c r="I535" s="400"/>
      <c r="J535" s="400"/>
      <c r="K535" s="400"/>
      <c r="L535" s="400"/>
      <c r="M535" s="400"/>
      <c r="N535" s="400"/>
      <c r="U535" s="401"/>
      <c r="V535" s="402"/>
      <c r="W535" s="402"/>
      <c r="X535" s="402"/>
      <c r="Y535" s="402"/>
      <c r="Z535" s="402"/>
      <c r="AA535" s="402"/>
      <c r="AB535" s="402"/>
      <c r="AC535" s="402"/>
      <c r="AD535" s="402"/>
      <c r="AE535" s="402"/>
      <c r="AF535" s="402"/>
      <c r="AG535" s="402"/>
      <c r="AH535" s="402"/>
      <c r="AI535" s="402"/>
      <c r="AJ535" s="402"/>
      <c r="AK535" s="402"/>
      <c r="AL535" s="403"/>
      <c r="AM535" s="668"/>
      <c r="AN535" s="668"/>
      <c r="AO535" s="668"/>
      <c r="AP535" s="668"/>
      <c r="AQ535" s="668"/>
      <c r="AR535" s="668"/>
      <c r="AS535" s="668"/>
      <c r="AT535" s="668"/>
      <c r="AU535" s="668"/>
      <c r="AV535" s="668"/>
      <c r="AW535" s="668"/>
      <c r="AX535" s="668"/>
      <c r="AY535" s="403"/>
      <c r="AZ535" s="404"/>
      <c r="BA535" s="363"/>
      <c r="BB535" s="363"/>
      <c r="BC535" s="363"/>
      <c r="BD535" s="363"/>
      <c r="BE535" s="363"/>
      <c r="BF535" s="363"/>
      <c r="BG535" s="363"/>
      <c r="BH535" s="363"/>
      <c r="BI535" s="363"/>
      <c r="BJ535" s="363"/>
    </row>
    <row r="536" spans="6:62" ht="93" customHeight="1" x14ac:dyDescent="0.3">
      <c r="F536" s="399"/>
      <c r="G536" s="400"/>
      <c r="H536" s="400"/>
      <c r="I536" s="400"/>
      <c r="J536" s="400"/>
      <c r="K536" s="400"/>
      <c r="L536" s="400"/>
      <c r="M536" s="400"/>
      <c r="N536" s="400"/>
      <c r="U536" s="401"/>
      <c r="V536" s="402"/>
      <c r="W536" s="402"/>
      <c r="X536" s="402"/>
      <c r="Y536" s="402"/>
      <c r="Z536" s="402"/>
      <c r="AA536" s="402"/>
      <c r="AB536" s="402"/>
      <c r="AC536" s="402"/>
      <c r="AD536" s="402"/>
      <c r="AE536" s="402"/>
      <c r="AF536" s="402"/>
      <c r="AG536" s="402"/>
      <c r="AH536" s="402"/>
      <c r="AI536" s="402"/>
      <c r="AJ536" s="402"/>
      <c r="AK536" s="402"/>
      <c r="AL536" s="403"/>
      <c r="AM536" s="668"/>
      <c r="AN536" s="668"/>
      <c r="AO536" s="668"/>
      <c r="AP536" s="668"/>
      <c r="AQ536" s="668"/>
      <c r="AR536" s="668"/>
      <c r="AS536" s="668"/>
      <c r="AT536" s="668"/>
      <c r="AU536" s="668"/>
      <c r="AV536" s="668"/>
      <c r="AW536" s="668"/>
      <c r="AX536" s="668"/>
      <c r="AY536" s="403"/>
      <c r="AZ536" s="404"/>
      <c r="BA536" s="363"/>
      <c r="BB536" s="363"/>
      <c r="BC536" s="363"/>
      <c r="BD536" s="363"/>
      <c r="BE536" s="363"/>
      <c r="BF536" s="363"/>
      <c r="BG536" s="363"/>
      <c r="BH536" s="363"/>
      <c r="BI536" s="363"/>
      <c r="BJ536" s="363"/>
    </row>
    <row r="537" spans="6:62" ht="93" customHeight="1" x14ac:dyDescent="0.3">
      <c r="F537" s="399"/>
      <c r="G537" s="400"/>
      <c r="H537" s="400"/>
      <c r="I537" s="400"/>
      <c r="J537" s="400"/>
      <c r="K537" s="400"/>
      <c r="L537" s="400"/>
      <c r="M537" s="400"/>
      <c r="N537" s="400"/>
      <c r="U537" s="401"/>
      <c r="V537" s="402"/>
      <c r="W537" s="402"/>
      <c r="X537" s="402"/>
      <c r="Y537" s="402"/>
      <c r="Z537" s="402"/>
      <c r="AA537" s="402"/>
      <c r="AB537" s="402"/>
      <c r="AC537" s="402"/>
      <c r="AD537" s="402"/>
      <c r="AE537" s="402"/>
      <c r="AF537" s="402"/>
      <c r="AG537" s="402"/>
      <c r="AH537" s="402"/>
      <c r="AI537" s="402"/>
      <c r="AJ537" s="402"/>
      <c r="AK537" s="402"/>
      <c r="AL537" s="403"/>
      <c r="AM537" s="668"/>
      <c r="AN537" s="668"/>
      <c r="AO537" s="668"/>
      <c r="AP537" s="668"/>
      <c r="AQ537" s="668"/>
      <c r="AR537" s="668"/>
      <c r="AS537" s="668"/>
      <c r="AT537" s="668"/>
      <c r="AU537" s="668"/>
      <c r="AV537" s="668"/>
      <c r="AW537" s="668"/>
      <c r="AX537" s="668"/>
      <c r="AY537" s="403"/>
      <c r="AZ537" s="404"/>
      <c r="BA537" s="363"/>
      <c r="BB537" s="363"/>
      <c r="BC537" s="363"/>
      <c r="BD537" s="363"/>
      <c r="BE537" s="363"/>
      <c r="BF537" s="363"/>
      <c r="BG537" s="363"/>
      <c r="BH537" s="363"/>
      <c r="BI537" s="363"/>
      <c r="BJ537" s="363"/>
    </row>
    <row r="538" spans="6:62" ht="93" customHeight="1" x14ac:dyDescent="0.3">
      <c r="F538" s="399"/>
      <c r="G538" s="400"/>
      <c r="H538" s="400"/>
      <c r="I538" s="400"/>
      <c r="J538" s="400"/>
      <c r="K538" s="400"/>
      <c r="L538" s="400"/>
      <c r="M538" s="400"/>
      <c r="N538" s="400"/>
      <c r="U538" s="401"/>
      <c r="V538" s="402"/>
      <c r="W538" s="402"/>
      <c r="X538" s="402"/>
      <c r="Y538" s="402"/>
      <c r="Z538" s="402"/>
      <c r="AA538" s="402"/>
      <c r="AB538" s="402"/>
      <c r="AC538" s="402"/>
      <c r="AD538" s="402"/>
      <c r="AE538" s="402"/>
      <c r="AF538" s="402"/>
      <c r="AG538" s="402"/>
      <c r="AH538" s="402"/>
      <c r="AI538" s="402"/>
      <c r="AJ538" s="402"/>
      <c r="AK538" s="402"/>
      <c r="AL538" s="403"/>
      <c r="AM538" s="668"/>
      <c r="AN538" s="668"/>
      <c r="AO538" s="668"/>
      <c r="AP538" s="668"/>
      <c r="AQ538" s="668"/>
      <c r="AR538" s="668"/>
      <c r="AS538" s="668"/>
      <c r="AT538" s="668"/>
      <c r="AU538" s="668"/>
      <c r="AV538" s="668"/>
      <c r="AW538" s="668"/>
      <c r="AX538" s="668"/>
      <c r="AY538" s="403"/>
      <c r="AZ538" s="404"/>
      <c r="BA538" s="363"/>
      <c r="BB538" s="363"/>
      <c r="BC538" s="363"/>
      <c r="BD538" s="363"/>
      <c r="BE538" s="363"/>
      <c r="BF538" s="363"/>
      <c r="BG538" s="363"/>
      <c r="BH538" s="363"/>
      <c r="BI538" s="363"/>
      <c r="BJ538" s="363"/>
    </row>
    <row r="539" spans="6:62" ht="93" customHeight="1" x14ac:dyDescent="0.3">
      <c r="F539" s="399"/>
      <c r="G539" s="400"/>
      <c r="H539" s="400"/>
      <c r="I539" s="400"/>
      <c r="J539" s="400"/>
      <c r="K539" s="400"/>
      <c r="L539" s="400"/>
      <c r="M539" s="400"/>
      <c r="N539" s="400"/>
      <c r="U539" s="401"/>
      <c r="V539" s="402"/>
      <c r="W539" s="402"/>
      <c r="X539" s="402"/>
      <c r="Y539" s="402"/>
      <c r="Z539" s="402"/>
      <c r="AA539" s="402"/>
      <c r="AB539" s="402"/>
      <c r="AC539" s="402"/>
      <c r="AD539" s="402"/>
      <c r="AE539" s="402"/>
      <c r="AF539" s="402"/>
      <c r="AG539" s="402"/>
      <c r="AH539" s="402"/>
      <c r="AI539" s="402"/>
      <c r="AJ539" s="402"/>
      <c r="AK539" s="402"/>
      <c r="AL539" s="403"/>
      <c r="AM539" s="668"/>
      <c r="AN539" s="668"/>
      <c r="AO539" s="668"/>
      <c r="AP539" s="668"/>
      <c r="AQ539" s="668"/>
      <c r="AR539" s="668"/>
      <c r="AS539" s="668"/>
      <c r="AT539" s="668"/>
      <c r="AU539" s="668"/>
      <c r="AV539" s="668"/>
      <c r="AW539" s="668"/>
      <c r="AX539" s="668"/>
      <c r="AY539" s="403"/>
      <c r="AZ539" s="404"/>
      <c r="BA539" s="363"/>
      <c r="BB539" s="363"/>
      <c r="BC539" s="363"/>
      <c r="BD539" s="363"/>
      <c r="BE539" s="363"/>
      <c r="BF539" s="363"/>
      <c r="BG539" s="363"/>
      <c r="BH539" s="363"/>
      <c r="BI539" s="363"/>
      <c r="BJ539" s="363"/>
    </row>
    <row r="540" spans="6:62" ht="93" customHeight="1" x14ac:dyDescent="0.3">
      <c r="F540" s="399"/>
      <c r="G540" s="400"/>
      <c r="H540" s="400"/>
      <c r="I540" s="400"/>
      <c r="J540" s="400"/>
      <c r="K540" s="400"/>
      <c r="L540" s="400"/>
      <c r="M540" s="400"/>
      <c r="N540" s="400"/>
      <c r="U540" s="401"/>
      <c r="V540" s="402"/>
      <c r="W540" s="402"/>
      <c r="X540" s="402"/>
      <c r="Y540" s="402"/>
      <c r="Z540" s="402"/>
      <c r="AA540" s="402"/>
      <c r="AB540" s="402"/>
      <c r="AC540" s="402"/>
      <c r="AD540" s="402"/>
      <c r="AE540" s="402"/>
      <c r="AF540" s="402"/>
      <c r="AG540" s="402"/>
      <c r="AH540" s="402"/>
      <c r="AI540" s="402"/>
      <c r="AJ540" s="402"/>
      <c r="AK540" s="402"/>
      <c r="AL540" s="403"/>
      <c r="AM540" s="668"/>
      <c r="AN540" s="668"/>
      <c r="AO540" s="668"/>
      <c r="AP540" s="668"/>
      <c r="AQ540" s="668"/>
      <c r="AR540" s="668"/>
      <c r="AS540" s="668"/>
      <c r="AT540" s="668"/>
      <c r="AU540" s="668"/>
      <c r="AV540" s="668"/>
      <c r="AW540" s="668"/>
      <c r="AX540" s="668"/>
      <c r="AY540" s="403"/>
      <c r="AZ540" s="404"/>
      <c r="BA540" s="363"/>
      <c r="BB540" s="363"/>
      <c r="BC540" s="363"/>
      <c r="BD540" s="363"/>
      <c r="BE540" s="363"/>
      <c r="BF540" s="363"/>
      <c r="BG540" s="363"/>
      <c r="BH540" s="363"/>
      <c r="BI540" s="363"/>
      <c r="BJ540" s="363"/>
    </row>
    <row r="541" spans="6:62" ht="93" customHeight="1" x14ac:dyDescent="0.3">
      <c r="F541" s="399"/>
      <c r="G541" s="400"/>
      <c r="H541" s="400"/>
      <c r="I541" s="400"/>
      <c r="J541" s="400"/>
      <c r="K541" s="400"/>
      <c r="L541" s="400"/>
      <c r="M541" s="400"/>
      <c r="N541" s="400"/>
      <c r="U541" s="401"/>
      <c r="V541" s="402"/>
      <c r="W541" s="402"/>
      <c r="X541" s="402"/>
      <c r="Y541" s="402"/>
      <c r="Z541" s="402"/>
      <c r="AA541" s="402"/>
      <c r="AB541" s="402"/>
      <c r="AC541" s="402"/>
      <c r="AD541" s="402"/>
      <c r="AE541" s="402"/>
      <c r="AF541" s="402"/>
      <c r="AG541" s="402"/>
      <c r="AH541" s="402"/>
      <c r="AI541" s="402"/>
      <c r="AJ541" s="402"/>
      <c r="AK541" s="402"/>
      <c r="AL541" s="403"/>
      <c r="AM541" s="668"/>
      <c r="AN541" s="668"/>
      <c r="AO541" s="668"/>
      <c r="AP541" s="668"/>
      <c r="AQ541" s="668"/>
      <c r="AR541" s="668"/>
      <c r="AS541" s="668"/>
      <c r="AT541" s="668"/>
      <c r="AU541" s="668"/>
      <c r="AV541" s="668"/>
      <c r="AW541" s="668"/>
      <c r="AX541" s="668"/>
      <c r="AY541" s="403"/>
      <c r="AZ541" s="404"/>
      <c r="BA541" s="363"/>
      <c r="BB541" s="363"/>
      <c r="BC541" s="363"/>
      <c r="BD541" s="363"/>
      <c r="BE541" s="363"/>
      <c r="BF541" s="363"/>
      <c r="BG541" s="363"/>
      <c r="BH541" s="363"/>
      <c r="BI541" s="363"/>
      <c r="BJ541" s="363"/>
    </row>
    <row r="542" spans="6:62" ht="93" customHeight="1" x14ac:dyDescent="0.3">
      <c r="F542" s="399"/>
      <c r="G542" s="400"/>
      <c r="H542" s="400"/>
      <c r="I542" s="400"/>
      <c r="J542" s="400"/>
      <c r="K542" s="400"/>
      <c r="L542" s="400"/>
      <c r="M542" s="400"/>
      <c r="N542" s="400"/>
      <c r="U542" s="401"/>
      <c r="V542" s="402"/>
      <c r="W542" s="402"/>
      <c r="X542" s="402"/>
      <c r="Y542" s="402"/>
      <c r="Z542" s="402"/>
      <c r="AA542" s="402"/>
      <c r="AB542" s="402"/>
      <c r="AC542" s="402"/>
      <c r="AD542" s="402"/>
      <c r="AE542" s="402"/>
      <c r="AF542" s="402"/>
      <c r="AG542" s="402"/>
      <c r="AH542" s="402"/>
      <c r="AI542" s="402"/>
      <c r="AJ542" s="402"/>
      <c r="AK542" s="402"/>
      <c r="AL542" s="403"/>
      <c r="AM542" s="668"/>
      <c r="AN542" s="668"/>
      <c r="AO542" s="668"/>
      <c r="AP542" s="668"/>
      <c r="AQ542" s="668"/>
      <c r="AR542" s="668"/>
      <c r="AS542" s="668"/>
      <c r="AT542" s="668"/>
      <c r="AU542" s="668"/>
      <c r="AV542" s="668"/>
      <c r="AW542" s="668"/>
      <c r="AX542" s="668"/>
      <c r="AY542" s="403"/>
      <c r="AZ542" s="404"/>
      <c r="BA542" s="363"/>
      <c r="BB542" s="363"/>
      <c r="BC542" s="363"/>
      <c r="BD542" s="363"/>
      <c r="BE542" s="363"/>
      <c r="BF542" s="363"/>
      <c r="BG542" s="363"/>
      <c r="BH542" s="363"/>
      <c r="BI542" s="363"/>
      <c r="BJ542" s="363"/>
    </row>
    <row r="543" spans="6:62" ht="93" customHeight="1" x14ac:dyDescent="0.3">
      <c r="F543" s="399"/>
      <c r="G543" s="400"/>
      <c r="H543" s="400"/>
      <c r="I543" s="400"/>
      <c r="J543" s="400"/>
      <c r="K543" s="400"/>
      <c r="L543" s="400"/>
      <c r="M543" s="400"/>
      <c r="N543" s="400"/>
      <c r="U543" s="401"/>
      <c r="V543" s="402"/>
      <c r="W543" s="402"/>
      <c r="X543" s="402"/>
      <c r="Y543" s="402"/>
      <c r="Z543" s="402"/>
      <c r="AA543" s="402"/>
      <c r="AB543" s="402"/>
      <c r="AC543" s="402"/>
      <c r="AD543" s="402"/>
      <c r="AE543" s="402"/>
      <c r="AF543" s="402"/>
      <c r="AG543" s="402"/>
      <c r="AH543" s="402"/>
      <c r="AI543" s="402"/>
      <c r="AJ543" s="402"/>
      <c r="AK543" s="402"/>
      <c r="AL543" s="403"/>
      <c r="AM543" s="668"/>
      <c r="AN543" s="668"/>
      <c r="AO543" s="668"/>
      <c r="AP543" s="668"/>
      <c r="AQ543" s="668"/>
      <c r="AR543" s="668"/>
      <c r="AS543" s="668"/>
      <c r="AT543" s="668"/>
      <c r="AU543" s="668"/>
      <c r="AV543" s="668"/>
      <c r="AW543" s="668"/>
      <c r="AX543" s="668"/>
      <c r="AY543" s="403"/>
      <c r="AZ543" s="404"/>
      <c r="BA543" s="363"/>
      <c r="BB543" s="363"/>
      <c r="BC543" s="363"/>
      <c r="BD543" s="363"/>
      <c r="BE543" s="363"/>
      <c r="BF543" s="363"/>
      <c r="BG543" s="363"/>
      <c r="BH543" s="363"/>
      <c r="BI543" s="363"/>
      <c r="BJ543" s="363"/>
    </row>
    <row r="544" spans="6:62" ht="93" customHeight="1" x14ac:dyDescent="0.3">
      <c r="F544" s="399"/>
      <c r="G544" s="400"/>
      <c r="H544" s="400"/>
      <c r="I544" s="400"/>
      <c r="J544" s="400"/>
      <c r="K544" s="400"/>
      <c r="L544" s="400"/>
      <c r="M544" s="400"/>
      <c r="N544" s="400"/>
      <c r="U544" s="401"/>
      <c r="V544" s="402"/>
      <c r="W544" s="402"/>
      <c r="X544" s="402"/>
      <c r="Y544" s="402"/>
      <c r="Z544" s="402"/>
      <c r="AA544" s="402"/>
      <c r="AB544" s="402"/>
      <c r="AC544" s="402"/>
      <c r="AD544" s="402"/>
      <c r="AE544" s="402"/>
      <c r="AF544" s="402"/>
      <c r="AG544" s="402"/>
      <c r="AH544" s="402"/>
      <c r="AI544" s="402"/>
      <c r="AJ544" s="402"/>
      <c r="AK544" s="402"/>
      <c r="AL544" s="403"/>
      <c r="AM544" s="668"/>
      <c r="AN544" s="668"/>
      <c r="AO544" s="668"/>
      <c r="AP544" s="668"/>
      <c r="AQ544" s="668"/>
      <c r="AR544" s="668"/>
      <c r="AS544" s="668"/>
      <c r="AT544" s="668"/>
      <c r="AU544" s="668"/>
      <c r="AV544" s="668"/>
      <c r="AW544" s="668"/>
      <c r="AX544" s="668"/>
      <c r="AY544" s="403"/>
      <c r="AZ544" s="404"/>
      <c r="BA544" s="363"/>
      <c r="BB544" s="363"/>
      <c r="BC544" s="363"/>
      <c r="BD544" s="363"/>
      <c r="BE544" s="363"/>
      <c r="BF544" s="363"/>
      <c r="BG544" s="363"/>
      <c r="BH544" s="363"/>
      <c r="BI544" s="363"/>
      <c r="BJ544" s="363"/>
    </row>
    <row r="545" spans="6:62" ht="93" customHeight="1" x14ac:dyDescent="0.3">
      <c r="F545" s="399"/>
      <c r="G545" s="400"/>
      <c r="H545" s="400"/>
      <c r="I545" s="400"/>
      <c r="J545" s="400"/>
      <c r="K545" s="400"/>
      <c r="L545" s="400"/>
      <c r="M545" s="400"/>
      <c r="N545" s="400"/>
      <c r="U545" s="401"/>
      <c r="V545" s="402"/>
      <c r="W545" s="402"/>
      <c r="X545" s="402"/>
      <c r="Y545" s="402"/>
      <c r="Z545" s="402"/>
      <c r="AA545" s="402"/>
      <c r="AB545" s="402"/>
      <c r="AC545" s="402"/>
      <c r="AD545" s="402"/>
      <c r="AE545" s="402"/>
      <c r="AF545" s="402"/>
      <c r="AG545" s="402"/>
      <c r="AH545" s="402"/>
      <c r="AI545" s="402"/>
      <c r="AJ545" s="402"/>
      <c r="AK545" s="402"/>
      <c r="AL545" s="403"/>
      <c r="AM545" s="668"/>
      <c r="AN545" s="668"/>
      <c r="AO545" s="668"/>
      <c r="AP545" s="668"/>
      <c r="AQ545" s="668"/>
      <c r="AR545" s="668"/>
      <c r="AS545" s="668"/>
      <c r="AT545" s="668"/>
      <c r="AU545" s="668"/>
      <c r="AV545" s="668"/>
      <c r="AW545" s="668"/>
      <c r="AX545" s="668"/>
      <c r="AY545" s="403"/>
      <c r="AZ545" s="404"/>
      <c r="BA545" s="363"/>
      <c r="BB545" s="363"/>
      <c r="BC545" s="363"/>
      <c r="BD545" s="363"/>
      <c r="BE545" s="363"/>
      <c r="BF545" s="363"/>
      <c r="BG545" s="363"/>
      <c r="BH545" s="363"/>
      <c r="BI545" s="363"/>
      <c r="BJ545" s="363"/>
    </row>
    <row r="546" spans="6:62" ht="93" customHeight="1" x14ac:dyDescent="0.3">
      <c r="F546" s="399"/>
      <c r="G546" s="400"/>
      <c r="H546" s="400"/>
      <c r="I546" s="400"/>
      <c r="J546" s="400"/>
      <c r="K546" s="400"/>
      <c r="L546" s="400"/>
      <c r="M546" s="400"/>
      <c r="N546" s="400"/>
      <c r="U546" s="401"/>
      <c r="V546" s="402"/>
      <c r="W546" s="402"/>
      <c r="X546" s="402"/>
      <c r="Y546" s="402"/>
      <c r="Z546" s="402"/>
      <c r="AA546" s="402"/>
      <c r="AB546" s="402"/>
      <c r="AC546" s="402"/>
      <c r="AD546" s="402"/>
      <c r="AE546" s="402"/>
      <c r="AF546" s="402"/>
      <c r="AG546" s="402"/>
      <c r="AH546" s="402"/>
      <c r="AI546" s="402"/>
      <c r="AJ546" s="402"/>
      <c r="AK546" s="402"/>
      <c r="AL546" s="403"/>
      <c r="AM546" s="668"/>
      <c r="AN546" s="668"/>
      <c r="AO546" s="668"/>
      <c r="AP546" s="668"/>
      <c r="AQ546" s="668"/>
      <c r="AR546" s="668"/>
      <c r="AS546" s="668"/>
      <c r="AT546" s="668"/>
      <c r="AU546" s="668"/>
      <c r="AV546" s="668"/>
      <c r="AW546" s="668"/>
      <c r="AX546" s="668"/>
      <c r="AY546" s="403"/>
      <c r="AZ546" s="404"/>
      <c r="BA546" s="363"/>
      <c r="BB546" s="363"/>
      <c r="BC546" s="363"/>
      <c r="BD546" s="363"/>
      <c r="BE546" s="363"/>
      <c r="BF546" s="363"/>
      <c r="BG546" s="363"/>
      <c r="BH546" s="363"/>
      <c r="BI546" s="363"/>
      <c r="BJ546" s="363"/>
    </row>
    <row r="547" spans="6:62" ht="93" customHeight="1" x14ac:dyDescent="0.3">
      <c r="F547" s="399"/>
      <c r="G547" s="400"/>
      <c r="H547" s="400"/>
      <c r="I547" s="400"/>
      <c r="J547" s="400"/>
      <c r="K547" s="400"/>
      <c r="L547" s="400"/>
      <c r="M547" s="400"/>
      <c r="N547" s="400"/>
      <c r="U547" s="401"/>
      <c r="V547" s="402"/>
      <c r="W547" s="402"/>
      <c r="X547" s="402"/>
      <c r="Y547" s="402"/>
      <c r="Z547" s="402"/>
      <c r="AA547" s="402"/>
      <c r="AB547" s="402"/>
      <c r="AC547" s="402"/>
      <c r="AD547" s="402"/>
      <c r="AE547" s="402"/>
      <c r="AF547" s="402"/>
      <c r="AG547" s="402"/>
      <c r="AH547" s="402"/>
      <c r="AI547" s="402"/>
      <c r="AJ547" s="402"/>
      <c r="AK547" s="402"/>
      <c r="AL547" s="403"/>
      <c r="AM547" s="668"/>
      <c r="AN547" s="668"/>
      <c r="AO547" s="668"/>
      <c r="AP547" s="668"/>
      <c r="AQ547" s="668"/>
      <c r="AR547" s="668"/>
      <c r="AS547" s="668"/>
      <c r="AT547" s="668"/>
      <c r="AU547" s="668"/>
      <c r="AV547" s="668"/>
      <c r="AW547" s="668"/>
      <c r="AX547" s="668"/>
      <c r="AY547" s="403"/>
      <c r="AZ547" s="404"/>
      <c r="BA547" s="363"/>
      <c r="BB547" s="363"/>
      <c r="BC547" s="363"/>
      <c r="BD547" s="363"/>
      <c r="BE547" s="363"/>
      <c r="BF547" s="363"/>
      <c r="BG547" s="363"/>
      <c r="BH547" s="363"/>
      <c r="BI547" s="363"/>
      <c r="BJ547" s="363"/>
    </row>
    <row r="548" spans="6:62" ht="93" customHeight="1" x14ac:dyDescent="0.3">
      <c r="F548" s="399"/>
      <c r="G548" s="400"/>
      <c r="H548" s="400"/>
      <c r="I548" s="400"/>
      <c r="J548" s="400"/>
      <c r="K548" s="400"/>
      <c r="L548" s="400"/>
      <c r="M548" s="400"/>
      <c r="N548" s="400"/>
      <c r="U548" s="401"/>
      <c r="V548" s="402"/>
      <c r="W548" s="402"/>
      <c r="X548" s="402"/>
      <c r="Y548" s="402"/>
      <c r="Z548" s="402"/>
      <c r="AA548" s="402"/>
      <c r="AB548" s="402"/>
      <c r="AC548" s="402"/>
      <c r="AD548" s="402"/>
      <c r="AE548" s="402"/>
      <c r="AF548" s="402"/>
      <c r="AG548" s="402"/>
      <c r="AH548" s="402"/>
      <c r="AI548" s="402"/>
      <c r="AJ548" s="402"/>
      <c r="AK548" s="402"/>
      <c r="AL548" s="403"/>
      <c r="AM548" s="668"/>
      <c r="AN548" s="668"/>
      <c r="AO548" s="668"/>
      <c r="AP548" s="668"/>
      <c r="AQ548" s="668"/>
      <c r="AR548" s="668"/>
      <c r="AS548" s="668"/>
      <c r="AT548" s="668"/>
      <c r="AU548" s="668"/>
      <c r="AV548" s="668"/>
      <c r="AW548" s="668"/>
      <c r="AX548" s="668"/>
      <c r="AY548" s="403"/>
      <c r="AZ548" s="404"/>
      <c r="BA548" s="363"/>
      <c r="BB548" s="363"/>
      <c r="BC548" s="363"/>
      <c r="BD548" s="363"/>
      <c r="BE548" s="363"/>
      <c r="BF548" s="363"/>
      <c r="BG548" s="363"/>
      <c r="BH548" s="363"/>
      <c r="BI548" s="363"/>
      <c r="BJ548" s="363"/>
    </row>
    <row r="549" spans="6:62" ht="93" customHeight="1" x14ac:dyDescent="0.3">
      <c r="F549" s="399"/>
      <c r="G549" s="400"/>
      <c r="H549" s="400"/>
      <c r="I549" s="400"/>
      <c r="J549" s="400"/>
      <c r="K549" s="400"/>
      <c r="L549" s="400"/>
      <c r="M549" s="400"/>
      <c r="N549" s="400"/>
      <c r="U549" s="401"/>
      <c r="V549" s="402"/>
      <c r="W549" s="402"/>
      <c r="X549" s="402"/>
      <c r="Y549" s="402"/>
      <c r="Z549" s="402"/>
      <c r="AA549" s="402"/>
      <c r="AB549" s="402"/>
      <c r="AC549" s="402"/>
      <c r="AD549" s="402"/>
      <c r="AE549" s="402"/>
      <c r="AF549" s="402"/>
      <c r="AG549" s="402"/>
      <c r="AH549" s="402"/>
      <c r="AI549" s="402"/>
      <c r="AJ549" s="402"/>
      <c r="AK549" s="402"/>
      <c r="AL549" s="403"/>
      <c r="AM549" s="668"/>
      <c r="AN549" s="668"/>
      <c r="AO549" s="668"/>
      <c r="AP549" s="668"/>
      <c r="AQ549" s="668"/>
      <c r="AR549" s="668"/>
      <c r="AS549" s="668"/>
      <c r="AT549" s="668"/>
      <c r="AU549" s="668"/>
      <c r="AV549" s="668"/>
      <c r="AW549" s="668"/>
      <c r="AX549" s="668"/>
      <c r="AY549" s="403"/>
      <c r="AZ549" s="404"/>
      <c r="BA549" s="363"/>
      <c r="BB549" s="363"/>
      <c r="BC549" s="363"/>
      <c r="BD549" s="363"/>
      <c r="BE549" s="363"/>
      <c r="BF549" s="363"/>
      <c r="BG549" s="363"/>
      <c r="BH549" s="363"/>
      <c r="BI549" s="363"/>
      <c r="BJ549" s="363"/>
    </row>
    <row r="550" spans="6:62" ht="93" customHeight="1" x14ac:dyDescent="0.3">
      <c r="F550" s="399"/>
      <c r="G550" s="400"/>
      <c r="H550" s="400"/>
      <c r="I550" s="400"/>
      <c r="J550" s="400"/>
      <c r="K550" s="400"/>
      <c r="L550" s="400"/>
      <c r="M550" s="400"/>
      <c r="N550" s="400"/>
      <c r="U550" s="401"/>
      <c r="V550" s="402"/>
      <c r="W550" s="402"/>
      <c r="X550" s="402"/>
      <c r="Y550" s="402"/>
      <c r="Z550" s="402"/>
      <c r="AA550" s="402"/>
      <c r="AB550" s="402"/>
      <c r="AC550" s="402"/>
      <c r="AD550" s="402"/>
      <c r="AE550" s="402"/>
      <c r="AF550" s="402"/>
      <c r="AG550" s="402"/>
      <c r="AH550" s="402"/>
      <c r="AI550" s="402"/>
      <c r="AJ550" s="402"/>
      <c r="AK550" s="402"/>
      <c r="AL550" s="403"/>
      <c r="AM550" s="668"/>
      <c r="AN550" s="668"/>
      <c r="AO550" s="668"/>
      <c r="AP550" s="668"/>
      <c r="AQ550" s="668"/>
      <c r="AR550" s="668"/>
      <c r="AS550" s="668"/>
      <c r="AT550" s="668"/>
      <c r="AU550" s="668"/>
      <c r="AV550" s="668"/>
      <c r="AW550" s="668"/>
      <c r="AX550" s="668"/>
      <c r="AY550" s="403"/>
      <c r="AZ550" s="404"/>
      <c r="BA550" s="363"/>
      <c r="BB550" s="363"/>
      <c r="BC550" s="363"/>
      <c r="BD550" s="363"/>
      <c r="BE550" s="363"/>
      <c r="BF550" s="363"/>
      <c r="BG550" s="363"/>
      <c r="BH550" s="363"/>
      <c r="BI550" s="363"/>
      <c r="BJ550" s="363"/>
    </row>
    <row r="551" spans="6:62" ht="93" customHeight="1" x14ac:dyDescent="0.3">
      <c r="F551" s="399"/>
      <c r="G551" s="400"/>
      <c r="H551" s="400"/>
      <c r="I551" s="400"/>
      <c r="J551" s="400"/>
      <c r="K551" s="400"/>
      <c r="L551" s="400"/>
      <c r="M551" s="400"/>
      <c r="N551" s="400"/>
      <c r="U551" s="401"/>
      <c r="V551" s="402"/>
      <c r="W551" s="402"/>
      <c r="X551" s="402"/>
      <c r="Y551" s="402"/>
      <c r="Z551" s="402"/>
      <c r="AA551" s="402"/>
      <c r="AB551" s="402"/>
      <c r="AC551" s="402"/>
      <c r="AD551" s="402"/>
      <c r="AE551" s="402"/>
      <c r="AF551" s="402"/>
      <c r="AG551" s="402"/>
      <c r="AH551" s="402"/>
      <c r="AI551" s="402"/>
      <c r="AJ551" s="402"/>
      <c r="AK551" s="402"/>
      <c r="AL551" s="403"/>
      <c r="AM551" s="668"/>
      <c r="AN551" s="668"/>
      <c r="AO551" s="668"/>
      <c r="AP551" s="668"/>
      <c r="AQ551" s="668"/>
      <c r="AR551" s="668"/>
      <c r="AS551" s="668"/>
      <c r="AT551" s="668"/>
      <c r="AU551" s="668"/>
      <c r="AV551" s="668"/>
      <c r="AW551" s="668"/>
      <c r="AX551" s="668"/>
      <c r="AY551" s="403"/>
      <c r="AZ551" s="404"/>
      <c r="BA551" s="363"/>
      <c r="BB551" s="363"/>
      <c r="BC551" s="363"/>
      <c r="BD551" s="363"/>
      <c r="BE551" s="363"/>
      <c r="BF551" s="363"/>
      <c r="BG551" s="363"/>
      <c r="BH551" s="363"/>
      <c r="BI551" s="363"/>
      <c r="BJ551" s="363"/>
    </row>
    <row r="552" spans="6:62" ht="93" customHeight="1" x14ac:dyDescent="0.3">
      <c r="F552" s="399"/>
      <c r="G552" s="400"/>
      <c r="H552" s="400"/>
      <c r="I552" s="400"/>
      <c r="J552" s="400"/>
      <c r="K552" s="400"/>
      <c r="L552" s="400"/>
      <c r="M552" s="400"/>
      <c r="N552" s="400"/>
      <c r="U552" s="401"/>
      <c r="V552" s="402"/>
      <c r="W552" s="402"/>
      <c r="X552" s="402"/>
      <c r="Y552" s="402"/>
      <c r="Z552" s="402"/>
      <c r="AA552" s="402"/>
      <c r="AB552" s="402"/>
      <c r="AC552" s="402"/>
      <c r="AD552" s="402"/>
      <c r="AE552" s="402"/>
      <c r="AF552" s="402"/>
      <c r="AG552" s="402"/>
      <c r="AH552" s="402"/>
      <c r="AI552" s="402"/>
      <c r="AJ552" s="402"/>
      <c r="AK552" s="402"/>
      <c r="AL552" s="403"/>
      <c r="AM552" s="668"/>
      <c r="AN552" s="668"/>
      <c r="AO552" s="668"/>
      <c r="AP552" s="668"/>
      <c r="AQ552" s="668"/>
      <c r="AR552" s="668"/>
      <c r="AS552" s="668"/>
      <c r="AT552" s="668"/>
      <c r="AU552" s="668"/>
      <c r="AV552" s="668"/>
      <c r="AW552" s="668"/>
      <c r="AX552" s="668"/>
      <c r="AY552" s="403"/>
      <c r="AZ552" s="404"/>
      <c r="BA552" s="363"/>
      <c r="BB552" s="363"/>
      <c r="BC552" s="363"/>
      <c r="BD552" s="363"/>
      <c r="BE552" s="363"/>
      <c r="BF552" s="363"/>
      <c r="BG552" s="363"/>
      <c r="BH552" s="363"/>
      <c r="BI552" s="363"/>
      <c r="BJ552" s="363"/>
    </row>
    <row r="553" spans="6:62" ht="93" customHeight="1" x14ac:dyDescent="0.3">
      <c r="F553" s="399"/>
      <c r="G553" s="400"/>
      <c r="H553" s="400"/>
      <c r="I553" s="400"/>
      <c r="J553" s="400"/>
      <c r="K553" s="400"/>
      <c r="L553" s="400"/>
      <c r="M553" s="400"/>
      <c r="N553" s="400"/>
      <c r="U553" s="401"/>
      <c r="V553" s="402"/>
      <c r="W553" s="402"/>
      <c r="X553" s="402"/>
      <c r="Y553" s="402"/>
      <c r="Z553" s="402"/>
      <c r="AA553" s="402"/>
      <c r="AB553" s="402"/>
      <c r="AC553" s="402"/>
      <c r="AD553" s="402"/>
      <c r="AE553" s="402"/>
      <c r="AF553" s="402"/>
      <c r="AG553" s="402"/>
      <c r="AH553" s="402"/>
      <c r="AI553" s="402"/>
      <c r="AJ553" s="402"/>
      <c r="AK553" s="402"/>
      <c r="AL553" s="403"/>
      <c r="AM553" s="668"/>
      <c r="AN553" s="668"/>
      <c r="AO553" s="668"/>
      <c r="AP553" s="668"/>
      <c r="AQ553" s="668"/>
      <c r="AR553" s="668"/>
      <c r="AS553" s="668"/>
      <c r="AT553" s="668"/>
      <c r="AU553" s="668"/>
      <c r="AV553" s="668"/>
      <c r="AW553" s="668"/>
      <c r="AX553" s="668"/>
      <c r="AY553" s="403"/>
      <c r="AZ553" s="404"/>
      <c r="BA553" s="363"/>
      <c r="BB553" s="363"/>
      <c r="BC553" s="363"/>
      <c r="BD553" s="363"/>
      <c r="BE553" s="363"/>
      <c r="BF553" s="363"/>
      <c r="BG553" s="363"/>
      <c r="BH553" s="363"/>
      <c r="BI553" s="363"/>
      <c r="BJ553" s="363"/>
    </row>
    <row r="554" spans="6:62" ht="93" customHeight="1" x14ac:dyDescent="0.3">
      <c r="F554" s="399"/>
      <c r="G554" s="400"/>
      <c r="H554" s="400"/>
      <c r="I554" s="400"/>
      <c r="J554" s="400"/>
      <c r="K554" s="400"/>
      <c r="L554" s="400"/>
      <c r="M554" s="400"/>
      <c r="N554" s="400"/>
      <c r="U554" s="401"/>
      <c r="V554" s="402"/>
      <c r="W554" s="402"/>
      <c r="X554" s="402"/>
      <c r="Y554" s="402"/>
      <c r="Z554" s="402"/>
      <c r="AA554" s="402"/>
      <c r="AB554" s="402"/>
      <c r="AC554" s="402"/>
      <c r="AD554" s="402"/>
      <c r="AE554" s="402"/>
      <c r="AF554" s="402"/>
      <c r="AG554" s="402"/>
      <c r="AH554" s="402"/>
      <c r="AI554" s="402"/>
      <c r="AJ554" s="402"/>
      <c r="AK554" s="402"/>
      <c r="AL554" s="403"/>
      <c r="AM554" s="668"/>
      <c r="AN554" s="668"/>
      <c r="AO554" s="668"/>
      <c r="AP554" s="668"/>
      <c r="AQ554" s="668"/>
      <c r="AR554" s="668"/>
      <c r="AS554" s="668"/>
      <c r="AT554" s="668"/>
      <c r="AU554" s="668"/>
      <c r="AV554" s="668"/>
      <c r="AW554" s="668"/>
      <c r="AX554" s="668"/>
      <c r="AY554" s="403"/>
      <c r="AZ554" s="404"/>
      <c r="BA554" s="363"/>
      <c r="BB554" s="363"/>
      <c r="BC554" s="363"/>
      <c r="BD554" s="363"/>
      <c r="BE554" s="363"/>
      <c r="BF554" s="363"/>
      <c r="BG554" s="363"/>
      <c r="BH554" s="363"/>
      <c r="BI554" s="363"/>
      <c r="BJ554" s="363"/>
    </row>
    <row r="555" spans="6:62" ht="93" customHeight="1" x14ac:dyDescent="0.3">
      <c r="F555" s="399"/>
      <c r="G555" s="400"/>
      <c r="H555" s="400"/>
      <c r="I555" s="400"/>
      <c r="J555" s="400"/>
      <c r="K555" s="400"/>
      <c r="L555" s="400"/>
      <c r="M555" s="400"/>
      <c r="N555" s="400"/>
      <c r="U555" s="401"/>
      <c r="V555" s="402"/>
      <c r="W555" s="402"/>
      <c r="X555" s="402"/>
      <c r="Y555" s="402"/>
      <c r="Z555" s="402"/>
      <c r="AA555" s="402"/>
      <c r="AB555" s="402"/>
      <c r="AC555" s="402"/>
      <c r="AD555" s="402"/>
      <c r="AE555" s="402"/>
      <c r="AF555" s="402"/>
      <c r="AG555" s="402"/>
      <c r="AH555" s="402"/>
      <c r="AI555" s="402"/>
      <c r="AJ555" s="402"/>
      <c r="AK555" s="402"/>
      <c r="AL555" s="403"/>
      <c r="AM555" s="668"/>
      <c r="AN555" s="668"/>
      <c r="AO555" s="668"/>
      <c r="AP555" s="668"/>
      <c r="AQ555" s="668"/>
      <c r="AR555" s="668"/>
      <c r="AS555" s="668"/>
      <c r="AT555" s="668"/>
      <c r="AU555" s="668"/>
      <c r="AV555" s="668"/>
      <c r="AW555" s="668"/>
      <c r="AX555" s="668"/>
      <c r="AY555" s="403"/>
      <c r="AZ555" s="404"/>
      <c r="BA555" s="363"/>
      <c r="BB555" s="363"/>
      <c r="BC555" s="363"/>
      <c r="BD555" s="363"/>
      <c r="BE555" s="363"/>
      <c r="BF555" s="363"/>
      <c r="BG555" s="363"/>
      <c r="BH555" s="363"/>
      <c r="BI555" s="363"/>
      <c r="BJ555" s="363"/>
    </row>
    <row r="556" spans="6:62" ht="93" customHeight="1" x14ac:dyDescent="0.3">
      <c r="F556" s="399"/>
      <c r="G556" s="400"/>
      <c r="H556" s="400"/>
      <c r="I556" s="400"/>
      <c r="J556" s="400"/>
      <c r="K556" s="400"/>
      <c r="L556" s="400"/>
      <c r="M556" s="400"/>
      <c r="N556" s="400"/>
      <c r="U556" s="401"/>
      <c r="V556" s="402"/>
      <c r="W556" s="402"/>
      <c r="X556" s="402"/>
      <c r="Y556" s="402"/>
      <c r="Z556" s="402"/>
      <c r="AA556" s="402"/>
      <c r="AB556" s="402"/>
      <c r="AC556" s="402"/>
      <c r="AD556" s="402"/>
      <c r="AE556" s="402"/>
      <c r="AF556" s="402"/>
      <c r="AG556" s="402"/>
      <c r="AH556" s="402"/>
      <c r="AI556" s="402"/>
      <c r="AJ556" s="402"/>
      <c r="AK556" s="402"/>
      <c r="AL556" s="403"/>
      <c r="AM556" s="668"/>
      <c r="AN556" s="668"/>
      <c r="AO556" s="668"/>
      <c r="AP556" s="668"/>
      <c r="AQ556" s="668"/>
      <c r="AR556" s="668"/>
      <c r="AS556" s="668"/>
      <c r="AT556" s="668"/>
      <c r="AU556" s="668"/>
      <c r="AV556" s="668"/>
      <c r="AW556" s="668"/>
      <c r="AX556" s="668"/>
      <c r="AY556" s="403"/>
      <c r="AZ556" s="404"/>
      <c r="BA556" s="363"/>
      <c r="BB556" s="363"/>
      <c r="BC556" s="363"/>
      <c r="BD556" s="363"/>
      <c r="BE556" s="363"/>
      <c r="BF556" s="363"/>
      <c r="BG556" s="363"/>
      <c r="BH556" s="363"/>
      <c r="BI556" s="363"/>
      <c r="BJ556" s="363"/>
    </row>
    <row r="557" spans="6:62" ht="93" customHeight="1" x14ac:dyDescent="0.3">
      <c r="F557" s="399"/>
      <c r="G557" s="400"/>
      <c r="H557" s="400"/>
      <c r="I557" s="400"/>
      <c r="J557" s="400"/>
      <c r="K557" s="400"/>
      <c r="L557" s="400"/>
      <c r="M557" s="400"/>
      <c r="N557" s="400"/>
      <c r="U557" s="401"/>
      <c r="V557" s="402"/>
      <c r="W557" s="402"/>
      <c r="X557" s="402"/>
      <c r="Y557" s="402"/>
      <c r="Z557" s="402"/>
      <c r="AA557" s="402"/>
      <c r="AB557" s="402"/>
      <c r="AC557" s="402"/>
      <c r="AD557" s="402"/>
      <c r="AE557" s="402"/>
      <c r="AF557" s="402"/>
      <c r="AG557" s="402"/>
      <c r="AH557" s="402"/>
      <c r="AI557" s="402"/>
      <c r="AJ557" s="402"/>
      <c r="AK557" s="402"/>
      <c r="AL557" s="403"/>
      <c r="AM557" s="668"/>
      <c r="AN557" s="668"/>
      <c r="AO557" s="668"/>
      <c r="AP557" s="668"/>
      <c r="AQ557" s="668"/>
      <c r="AR557" s="668"/>
      <c r="AS557" s="668"/>
      <c r="AT557" s="668"/>
      <c r="AU557" s="668"/>
      <c r="AV557" s="668"/>
      <c r="AW557" s="668"/>
      <c r="AX557" s="668"/>
      <c r="AY557" s="403"/>
      <c r="AZ557" s="404"/>
      <c r="BA557" s="363"/>
      <c r="BB557" s="363"/>
      <c r="BC557" s="363"/>
      <c r="BD557" s="363"/>
      <c r="BE557" s="363"/>
      <c r="BF557" s="363"/>
      <c r="BG557" s="363"/>
      <c r="BH557" s="363"/>
      <c r="BI557" s="363"/>
      <c r="BJ557" s="363"/>
    </row>
    <row r="558" spans="6:62" ht="93" customHeight="1" x14ac:dyDescent="0.3">
      <c r="F558" s="399"/>
      <c r="G558" s="400"/>
      <c r="H558" s="400"/>
      <c r="I558" s="400"/>
      <c r="J558" s="400"/>
      <c r="K558" s="400"/>
      <c r="L558" s="400"/>
      <c r="M558" s="400"/>
      <c r="N558" s="400"/>
      <c r="U558" s="401"/>
      <c r="V558" s="402"/>
      <c r="W558" s="402"/>
      <c r="X558" s="402"/>
      <c r="Y558" s="402"/>
      <c r="Z558" s="402"/>
      <c r="AA558" s="402"/>
      <c r="AB558" s="402"/>
      <c r="AC558" s="402"/>
      <c r="AD558" s="402"/>
      <c r="AE558" s="402"/>
      <c r="AF558" s="402"/>
      <c r="AG558" s="402"/>
      <c r="AH558" s="402"/>
      <c r="AI558" s="402"/>
      <c r="AJ558" s="402"/>
      <c r="AK558" s="402"/>
      <c r="AL558" s="403"/>
      <c r="AM558" s="668"/>
      <c r="AN558" s="668"/>
      <c r="AO558" s="668"/>
      <c r="AP558" s="668"/>
      <c r="AQ558" s="668"/>
      <c r="AR558" s="668"/>
      <c r="AS558" s="668"/>
      <c r="AT558" s="668"/>
      <c r="AU558" s="668"/>
      <c r="AV558" s="668"/>
      <c r="AW558" s="668"/>
      <c r="AX558" s="668"/>
      <c r="AY558" s="403"/>
      <c r="AZ558" s="404"/>
      <c r="BA558" s="363"/>
      <c r="BB558" s="363"/>
      <c r="BC558" s="363"/>
      <c r="BD558" s="363"/>
      <c r="BE558" s="363"/>
      <c r="BF558" s="363"/>
      <c r="BG558" s="363"/>
      <c r="BH558" s="363"/>
      <c r="BI558" s="363"/>
      <c r="BJ558" s="363"/>
    </row>
    <row r="559" spans="6:62" ht="93" customHeight="1" x14ac:dyDescent="0.3">
      <c r="F559" s="399"/>
      <c r="G559" s="400"/>
      <c r="H559" s="400"/>
      <c r="I559" s="400"/>
      <c r="J559" s="400"/>
      <c r="K559" s="400"/>
      <c r="L559" s="400"/>
      <c r="M559" s="400"/>
      <c r="N559" s="400"/>
      <c r="U559" s="401"/>
      <c r="V559" s="402"/>
      <c r="W559" s="402"/>
      <c r="X559" s="402"/>
      <c r="Y559" s="402"/>
      <c r="Z559" s="402"/>
      <c r="AA559" s="402"/>
      <c r="AB559" s="402"/>
      <c r="AC559" s="402"/>
      <c r="AD559" s="402"/>
      <c r="AE559" s="402"/>
      <c r="AF559" s="402"/>
      <c r="AG559" s="402"/>
      <c r="AH559" s="402"/>
      <c r="AI559" s="402"/>
      <c r="AJ559" s="402"/>
      <c r="AK559" s="402"/>
      <c r="AL559" s="403"/>
      <c r="AM559" s="668"/>
      <c r="AN559" s="668"/>
      <c r="AO559" s="668"/>
      <c r="AP559" s="668"/>
      <c r="AQ559" s="668"/>
      <c r="AR559" s="668"/>
      <c r="AS559" s="668"/>
      <c r="AT559" s="668"/>
      <c r="AU559" s="668"/>
      <c r="AV559" s="668"/>
      <c r="AW559" s="668"/>
      <c r="AX559" s="668"/>
      <c r="AY559" s="403"/>
      <c r="AZ559" s="404"/>
      <c r="BA559" s="363"/>
      <c r="BB559" s="363"/>
      <c r="BC559" s="363"/>
      <c r="BD559" s="363"/>
      <c r="BE559" s="363"/>
      <c r="BF559" s="363"/>
      <c r="BG559" s="363"/>
      <c r="BH559" s="363"/>
      <c r="BI559" s="363"/>
      <c r="BJ559" s="363"/>
    </row>
    <row r="560" spans="6:62" ht="93" customHeight="1" x14ac:dyDescent="0.3">
      <c r="F560" s="399"/>
      <c r="G560" s="400"/>
      <c r="H560" s="400"/>
      <c r="I560" s="400"/>
      <c r="J560" s="400"/>
      <c r="K560" s="400"/>
      <c r="L560" s="400"/>
      <c r="M560" s="400"/>
      <c r="N560" s="400"/>
      <c r="U560" s="401"/>
      <c r="V560" s="402"/>
      <c r="W560" s="402"/>
      <c r="X560" s="402"/>
      <c r="Y560" s="402"/>
      <c r="Z560" s="402"/>
      <c r="AA560" s="402"/>
      <c r="AB560" s="402"/>
      <c r="AC560" s="402"/>
      <c r="AD560" s="402"/>
      <c r="AE560" s="402"/>
      <c r="AF560" s="402"/>
      <c r="AG560" s="402"/>
      <c r="AH560" s="402"/>
      <c r="AI560" s="402"/>
      <c r="AJ560" s="402"/>
      <c r="AK560" s="402"/>
      <c r="AL560" s="403"/>
      <c r="AM560" s="668"/>
      <c r="AN560" s="668"/>
      <c r="AO560" s="668"/>
      <c r="AP560" s="668"/>
      <c r="AQ560" s="668"/>
      <c r="AR560" s="668"/>
      <c r="AS560" s="668"/>
      <c r="AT560" s="668"/>
      <c r="AU560" s="668"/>
      <c r="AV560" s="668"/>
      <c r="AW560" s="668"/>
      <c r="AX560" s="668"/>
      <c r="AY560" s="403"/>
      <c r="AZ560" s="404"/>
      <c r="BA560" s="363"/>
      <c r="BB560" s="363"/>
      <c r="BC560" s="363"/>
      <c r="BD560" s="363"/>
      <c r="BE560" s="363"/>
      <c r="BF560" s="363"/>
      <c r="BG560" s="363"/>
      <c r="BH560" s="363"/>
      <c r="BI560" s="363"/>
      <c r="BJ560" s="363"/>
    </row>
    <row r="561" spans="6:62" ht="93" customHeight="1" x14ac:dyDescent="0.3">
      <c r="F561" s="399"/>
      <c r="G561" s="400"/>
      <c r="H561" s="400"/>
      <c r="I561" s="400"/>
      <c r="J561" s="400"/>
      <c r="K561" s="400"/>
      <c r="L561" s="400"/>
      <c r="M561" s="400"/>
      <c r="N561" s="400"/>
      <c r="U561" s="401"/>
      <c r="V561" s="402"/>
      <c r="W561" s="402"/>
      <c r="X561" s="402"/>
      <c r="Y561" s="402"/>
      <c r="Z561" s="402"/>
      <c r="AA561" s="402"/>
      <c r="AB561" s="402"/>
      <c r="AC561" s="402"/>
      <c r="AD561" s="402"/>
      <c r="AE561" s="402"/>
      <c r="AF561" s="402"/>
      <c r="AG561" s="402"/>
      <c r="AH561" s="402"/>
      <c r="AI561" s="402"/>
      <c r="AJ561" s="402"/>
      <c r="AK561" s="402"/>
      <c r="AL561" s="403"/>
      <c r="AM561" s="668"/>
      <c r="AN561" s="668"/>
      <c r="AO561" s="668"/>
      <c r="AP561" s="668"/>
      <c r="AQ561" s="668"/>
      <c r="AR561" s="668"/>
      <c r="AS561" s="668"/>
      <c r="AT561" s="668"/>
      <c r="AU561" s="668"/>
      <c r="AV561" s="668"/>
      <c r="AW561" s="668"/>
      <c r="AX561" s="668"/>
      <c r="AY561" s="403"/>
      <c r="AZ561" s="404"/>
      <c r="BA561" s="363"/>
      <c r="BB561" s="363"/>
      <c r="BC561" s="363"/>
      <c r="BD561" s="363"/>
      <c r="BE561" s="363"/>
      <c r="BF561" s="363"/>
      <c r="BG561" s="363"/>
      <c r="BH561" s="363"/>
      <c r="BI561" s="363"/>
      <c r="BJ561" s="363"/>
    </row>
    <row r="562" spans="6:62" ht="93" customHeight="1" x14ac:dyDescent="0.3">
      <c r="F562" s="399"/>
      <c r="G562" s="400"/>
      <c r="H562" s="400"/>
      <c r="I562" s="400"/>
      <c r="J562" s="400"/>
      <c r="K562" s="400"/>
      <c r="L562" s="400"/>
      <c r="M562" s="400"/>
      <c r="N562" s="400"/>
      <c r="U562" s="401"/>
      <c r="V562" s="402"/>
      <c r="W562" s="402"/>
      <c r="X562" s="402"/>
      <c r="Y562" s="402"/>
      <c r="Z562" s="402"/>
      <c r="AA562" s="402"/>
      <c r="AB562" s="402"/>
      <c r="AC562" s="402"/>
      <c r="AD562" s="402"/>
      <c r="AE562" s="402"/>
      <c r="AF562" s="402"/>
      <c r="AG562" s="402"/>
      <c r="AH562" s="402"/>
      <c r="AI562" s="402"/>
      <c r="AJ562" s="402"/>
      <c r="AK562" s="402"/>
      <c r="AL562" s="403"/>
      <c r="AM562" s="668"/>
      <c r="AN562" s="668"/>
      <c r="AO562" s="668"/>
      <c r="AP562" s="668"/>
      <c r="AQ562" s="668"/>
      <c r="AR562" s="668"/>
      <c r="AS562" s="668"/>
      <c r="AT562" s="668"/>
      <c r="AU562" s="668"/>
      <c r="AV562" s="668"/>
      <c r="AW562" s="668"/>
      <c r="AX562" s="668"/>
      <c r="AY562" s="403"/>
      <c r="AZ562" s="404"/>
      <c r="BA562" s="363"/>
      <c r="BB562" s="363"/>
      <c r="BC562" s="363"/>
      <c r="BD562" s="363"/>
      <c r="BE562" s="363"/>
      <c r="BF562" s="363"/>
      <c r="BG562" s="363"/>
      <c r="BH562" s="363"/>
      <c r="BI562" s="363"/>
      <c r="BJ562" s="363"/>
    </row>
    <row r="563" spans="6:62" ht="93" customHeight="1" x14ac:dyDescent="0.3">
      <c r="F563" s="399"/>
      <c r="G563" s="400"/>
      <c r="H563" s="400"/>
      <c r="I563" s="400"/>
      <c r="J563" s="400"/>
      <c r="K563" s="400"/>
      <c r="L563" s="400"/>
      <c r="M563" s="400"/>
      <c r="N563" s="400"/>
      <c r="U563" s="401"/>
      <c r="V563" s="402"/>
      <c r="W563" s="402"/>
      <c r="X563" s="402"/>
      <c r="Y563" s="402"/>
      <c r="Z563" s="402"/>
      <c r="AA563" s="402"/>
      <c r="AB563" s="402"/>
      <c r="AC563" s="402"/>
      <c r="AD563" s="402"/>
      <c r="AE563" s="402"/>
      <c r="AF563" s="402"/>
      <c r="AG563" s="402"/>
      <c r="AH563" s="402"/>
      <c r="AI563" s="402"/>
      <c r="AJ563" s="402"/>
      <c r="AK563" s="402"/>
      <c r="AL563" s="403"/>
      <c r="AM563" s="668"/>
      <c r="AN563" s="668"/>
      <c r="AO563" s="668"/>
      <c r="AP563" s="668"/>
      <c r="AQ563" s="668"/>
      <c r="AR563" s="668"/>
      <c r="AS563" s="668"/>
      <c r="AT563" s="668"/>
      <c r="AU563" s="668"/>
      <c r="AV563" s="668"/>
      <c r="AW563" s="668"/>
      <c r="AX563" s="668"/>
      <c r="AY563" s="403"/>
      <c r="AZ563" s="404"/>
      <c r="BA563" s="363"/>
      <c r="BB563" s="363"/>
      <c r="BC563" s="363"/>
      <c r="BD563" s="363"/>
      <c r="BE563" s="363"/>
      <c r="BF563" s="363"/>
      <c r="BG563" s="363"/>
      <c r="BH563" s="363"/>
      <c r="BI563" s="363"/>
      <c r="BJ563" s="363"/>
    </row>
    <row r="564" spans="6:62" ht="93" customHeight="1" x14ac:dyDescent="0.3">
      <c r="F564" s="399"/>
      <c r="G564" s="400"/>
      <c r="H564" s="400"/>
      <c r="I564" s="400"/>
      <c r="J564" s="400"/>
      <c r="K564" s="400"/>
      <c r="L564" s="400"/>
      <c r="M564" s="400"/>
      <c r="N564" s="400"/>
      <c r="U564" s="401"/>
      <c r="V564" s="402"/>
      <c r="W564" s="402"/>
      <c r="X564" s="402"/>
      <c r="Y564" s="402"/>
      <c r="Z564" s="402"/>
      <c r="AA564" s="402"/>
      <c r="AB564" s="402"/>
      <c r="AC564" s="402"/>
      <c r="AD564" s="402"/>
      <c r="AE564" s="402"/>
      <c r="AF564" s="402"/>
      <c r="AG564" s="402"/>
      <c r="AH564" s="402"/>
      <c r="AI564" s="402"/>
      <c r="AJ564" s="402"/>
      <c r="AK564" s="402"/>
      <c r="AL564" s="403"/>
      <c r="AM564" s="668"/>
      <c r="AN564" s="668"/>
      <c r="AO564" s="668"/>
      <c r="AP564" s="668"/>
      <c r="AQ564" s="668"/>
      <c r="AR564" s="668"/>
      <c r="AS564" s="668"/>
      <c r="AT564" s="668"/>
      <c r="AU564" s="668"/>
      <c r="AV564" s="668"/>
      <c r="AW564" s="668"/>
      <c r="AX564" s="668"/>
      <c r="AY564" s="403"/>
      <c r="AZ564" s="404"/>
      <c r="BA564" s="363"/>
      <c r="BB564" s="363"/>
      <c r="BC564" s="363"/>
      <c r="BD564" s="363"/>
      <c r="BE564" s="363"/>
      <c r="BF564" s="363"/>
      <c r="BG564" s="363"/>
      <c r="BH564" s="363"/>
      <c r="BI564" s="363"/>
      <c r="BJ564" s="363"/>
    </row>
    <row r="565" spans="6:62" ht="93" customHeight="1" x14ac:dyDescent="0.3">
      <c r="F565" s="399"/>
      <c r="G565" s="400"/>
      <c r="H565" s="400"/>
      <c r="I565" s="400"/>
      <c r="J565" s="400"/>
      <c r="K565" s="400"/>
      <c r="L565" s="400"/>
      <c r="M565" s="400"/>
      <c r="N565" s="400"/>
      <c r="U565" s="401"/>
      <c r="V565" s="402"/>
      <c r="W565" s="402"/>
      <c r="X565" s="402"/>
      <c r="Y565" s="402"/>
      <c r="Z565" s="402"/>
      <c r="AA565" s="402"/>
      <c r="AB565" s="402"/>
      <c r="AC565" s="402"/>
      <c r="AD565" s="402"/>
      <c r="AE565" s="402"/>
      <c r="AF565" s="402"/>
      <c r="AG565" s="402"/>
      <c r="AH565" s="402"/>
      <c r="AI565" s="402"/>
      <c r="AJ565" s="402"/>
      <c r="AK565" s="402"/>
      <c r="AL565" s="403"/>
      <c r="AM565" s="668"/>
      <c r="AN565" s="668"/>
      <c r="AO565" s="668"/>
      <c r="AP565" s="668"/>
      <c r="AQ565" s="668"/>
      <c r="AR565" s="668"/>
      <c r="AS565" s="668"/>
      <c r="AT565" s="668"/>
      <c r="AU565" s="668"/>
      <c r="AV565" s="668"/>
      <c r="AW565" s="668"/>
      <c r="AX565" s="668"/>
      <c r="AY565" s="403"/>
      <c r="AZ565" s="404"/>
      <c r="BA565" s="363"/>
      <c r="BB565" s="363"/>
      <c r="BC565" s="363"/>
      <c r="BD565" s="363"/>
      <c r="BE565" s="363"/>
      <c r="BF565" s="363"/>
      <c r="BG565" s="363"/>
      <c r="BH565" s="363"/>
      <c r="BI565" s="363"/>
      <c r="BJ565" s="363"/>
    </row>
    <row r="566" spans="6:62" ht="93" customHeight="1" x14ac:dyDescent="0.3">
      <c r="F566" s="399"/>
      <c r="G566" s="400"/>
      <c r="H566" s="400"/>
      <c r="I566" s="400"/>
      <c r="J566" s="400"/>
      <c r="K566" s="400"/>
      <c r="L566" s="400"/>
      <c r="M566" s="400"/>
      <c r="N566" s="400"/>
      <c r="U566" s="401"/>
      <c r="V566" s="402"/>
      <c r="W566" s="402"/>
      <c r="X566" s="402"/>
      <c r="Y566" s="402"/>
      <c r="Z566" s="402"/>
      <c r="AA566" s="402"/>
      <c r="AB566" s="402"/>
      <c r="AC566" s="402"/>
      <c r="AD566" s="402"/>
      <c r="AE566" s="402"/>
      <c r="AF566" s="402"/>
      <c r="AG566" s="402"/>
      <c r="AH566" s="402"/>
      <c r="AI566" s="402"/>
      <c r="AJ566" s="402"/>
      <c r="AK566" s="402"/>
      <c r="AL566" s="403"/>
      <c r="AM566" s="668"/>
      <c r="AN566" s="668"/>
      <c r="AO566" s="668"/>
      <c r="AP566" s="668"/>
      <c r="AQ566" s="668"/>
      <c r="AR566" s="668"/>
      <c r="AS566" s="668"/>
      <c r="AT566" s="668"/>
      <c r="AU566" s="668"/>
      <c r="AV566" s="668"/>
      <c r="AW566" s="668"/>
      <c r="AX566" s="668"/>
      <c r="AY566" s="403"/>
      <c r="AZ566" s="404"/>
      <c r="BA566" s="363"/>
      <c r="BB566" s="363"/>
      <c r="BC566" s="363"/>
      <c r="BD566" s="363"/>
      <c r="BE566" s="363"/>
      <c r="BF566" s="363"/>
      <c r="BG566" s="363"/>
      <c r="BH566" s="363"/>
      <c r="BI566" s="363"/>
      <c r="BJ566" s="363"/>
    </row>
    <row r="567" spans="6:62" ht="93" customHeight="1" x14ac:dyDescent="0.3">
      <c r="F567" s="399"/>
      <c r="G567" s="400"/>
      <c r="H567" s="400"/>
      <c r="I567" s="400"/>
      <c r="J567" s="400"/>
      <c r="K567" s="400"/>
      <c r="L567" s="400"/>
      <c r="M567" s="400"/>
      <c r="N567" s="400"/>
      <c r="U567" s="401"/>
      <c r="V567" s="402"/>
      <c r="W567" s="402"/>
      <c r="X567" s="402"/>
      <c r="Y567" s="402"/>
      <c r="Z567" s="402"/>
      <c r="AA567" s="402"/>
      <c r="AB567" s="402"/>
      <c r="AC567" s="402"/>
      <c r="AD567" s="402"/>
      <c r="AE567" s="402"/>
      <c r="AF567" s="402"/>
      <c r="AG567" s="402"/>
      <c r="AH567" s="402"/>
      <c r="AI567" s="402"/>
      <c r="AJ567" s="402"/>
      <c r="AK567" s="402"/>
      <c r="AL567" s="403"/>
      <c r="AM567" s="668"/>
      <c r="AN567" s="668"/>
      <c r="AO567" s="668"/>
      <c r="AP567" s="668"/>
      <c r="AQ567" s="668"/>
      <c r="AR567" s="668"/>
      <c r="AS567" s="668"/>
      <c r="AT567" s="668"/>
      <c r="AU567" s="668"/>
      <c r="AV567" s="668"/>
      <c r="AW567" s="668"/>
      <c r="AX567" s="668"/>
      <c r="AY567" s="403"/>
      <c r="AZ567" s="404"/>
      <c r="BA567" s="363"/>
      <c r="BB567" s="363"/>
      <c r="BC567" s="363"/>
      <c r="BD567" s="363"/>
      <c r="BE567" s="363"/>
      <c r="BF567" s="363"/>
      <c r="BG567" s="363"/>
      <c r="BH567" s="363"/>
      <c r="BI567" s="363"/>
      <c r="BJ567" s="363"/>
    </row>
    <row r="568" spans="6:62" ht="93" customHeight="1" x14ac:dyDescent="0.3">
      <c r="F568" s="399"/>
      <c r="G568" s="400"/>
      <c r="H568" s="400"/>
      <c r="I568" s="400"/>
      <c r="J568" s="400"/>
      <c r="K568" s="400"/>
      <c r="L568" s="400"/>
      <c r="M568" s="400"/>
      <c r="N568" s="400"/>
      <c r="U568" s="401"/>
      <c r="V568" s="402"/>
      <c r="W568" s="402"/>
      <c r="X568" s="402"/>
      <c r="Y568" s="402"/>
      <c r="Z568" s="402"/>
      <c r="AA568" s="402"/>
      <c r="AB568" s="402"/>
      <c r="AC568" s="402"/>
      <c r="AD568" s="402"/>
      <c r="AE568" s="402"/>
      <c r="AF568" s="402"/>
      <c r="AG568" s="402"/>
      <c r="AH568" s="402"/>
      <c r="AI568" s="402"/>
      <c r="AJ568" s="402"/>
      <c r="AK568" s="402"/>
      <c r="AL568" s="403"/>
      <c r="AM568" s="668"/>
      <c r="AN568" s="668"/>
      <c r="AO568" s="668"/>
      <c r="AP568" s="668"/>
      <c r="AQ568" s="668"/>
      <c r="AR568" s="668"/>
      <c r="AS568" s="668"/>
      <c r="AT568" s="668"/>
      <c r="AU568" s="668"/>
      <c r="AV568" s="668"/>
      <c r="AW568" s="668"/>
      <c r="AX568" s="668"/>
      <c r="AY568" s="403"/>
      <c r="AZ568" s="404"/>
      <c r="BA568" s="363"/>
      <c r="BB568" s="363"/>
      <c r="BC568" s="363"/>
      <c r="BD568" s="363"/>
      <c r="BE568" s="363"/>
      <c r="BF568" s="363"/>
      <c r="BG568" s="363"/>
      <c r="BH568" s="363"/>
      <c r="BI568" s="363"/>
      <c r="BJ568" s="363"/>
    </row>
    <row r="569" spans="6:62" ht="93" customHeight="1" x14ac:dyDescent="0.3">
      <c r="F569" s="399"/>
      <c r="G569" s="400"/>
      <c r="H569" s="400"/>
      <c r="I569" s="400"/>
      <c r="J569" s="400"/>
      <c r="K569" s="400"/>
      <c r="L569" s="400"/>
      <c r="M569" s="400"/>
      <c r="N569" s="400"/>
      <c r="U569" s="401"/>
      <c r="V569" s="402"/>
      <c r="W569" s="402"/>
      <c r="X569" s="402"/>
      <c r="Y569" s="402"/>
      <c r="Z569" s="402"/>
      <c r="AA569" s="402"/>
      <c r="AB569" s="402"/>
      <c r="AC569" s="402"/>
      <c r="AD569" s="402"/>
      <c r="AE569" s="402"/>
      <c r="AF569" s="402"/>
      <c r="AG569" s="402"/>
      <c r="AH569" s="402"/>
      <c r="AI569" s="402"/>
      <c r="AJ569" s="402"/>
      <c r="AK569" s="402"/>
      <c r="AL569" s="403"/>
      <c r="AM569" s="668"/>
      <c r="AN569" s="668"/>
      <c r="AO569" s="668"/>
      <c r="AP569" s="668"/>
      <c r="AQ569" s="668"/>
      <c r="AR569" s="668"/>
      <c r="AS569" s="668"/>
      <c r="AT569" s="668"/>
      <c r="AU569" s="668"/>
      <c r="AV569" s="668"/>
      <c r="AW569" s="668"/>
      <c r="AX569" s="668"/>
      <c r="AY569" s="403"/>
      <c r="AZ569" s="404"/>
      <c r="BA569" s="363"/>
      <c r="BB569" s="363"/>
      <c r="BC569" s="363"/>
      <c r="BD569" s="363"/>
      <c r="BE569" s="363"/>
      <c r="BF569" s="363"/>
      <c r="BG569" s="363"/>
      <c r="BH569" s="363"/>
      <c r="BI569" s="363"/>
      <c r="BJ569" s="363"/>
    </row>
    <row r="570" spans="6:62" ht="93" customHeight="1" x14ac:dyDescent="0.3">
      <c r="F570" s="399"/>
      <c r="G570" s="400"/>
      <c r="H570" s="400"/>
      <c r="I570" s="400"/>
      <c r="J570" s="400"/>
      <c r="K570" s="400"/>
      <c r="L570" s="400"/>
      <c r="M570" s="400"/>
      <c r="N570" s="400"/>
      <c r="U570" s="401"/>
      <c r="V570" s="402"/>
      <c r="W570" s="402"/>
      <c r="X570" s="402"/>
      <c r="Y570" s="402"/>
      <c r="Z570" s="402"/>
      <c r="AA570" s="402"/>
      <c r="AB570" s="402"/>
      <c r="AC570" s="402"/>
      <c r="AD570" s="402"/>
      <c r="AE570" s="402"/>
      <c r="AF570" s="402"/>
      <c r="AG570" s="402"/>
      <c r="AH570" s="402"/>
      <c r="AI570" s="402"/>
      <c r="AJ570" s="402"/>
      <c r="AK570" s="402"/>
      <c r="AL570" s="403"/>
      <c r="AM570" s="668"/>
      <c r="AN570" s="668"/>
      <c r="AO570" s="668"/>
      <c r="AP570" s="668"/>
      <c r="AQ570" s="668"/>
      <c r="AR570" s="668"/>
      <c r="AS570" s="668"/>
      <c r="AT570" s="668"/>
      <c r="AU570" s="668"/>
      <c r="AV570" s="668"/>
      <c r="AW570" s="668"/>
      <c r="AX570" s="668"/>
      <c r="AY570" s="403"/>
      <c r="AZ570" s="404"/>
      <c r="BA570" s="363"/>
      <c r="BB570" s="363"/>
      <c r="BC570" s="363"/>
      <c r="BD570" s="363"/>
      <c r="BE570" s="363"/>
      <c r="BF570" s="363"/>
      <c r="BG570" s="363"/>
      <c r="BH570" s="363"/>
      <c r="BI570" s="363"/>
      <c r="BJ570" s="363"/>
    </row>
    <row r="571" spans="6:62" ht="93" customHeight="1" x14ac:dyDescent="0.3">
      <c r="F571" s="399"/>
      <c r="G571" s="400"/>
      <c r="H571" s="400"/>
      <c r="I571" s="400"/>
      <c r="J571" s="400"/>
      <c r="K571" s="400"/>
      <c r="L571" s="400"/>
      <c r="M571" s="400"/>
      <c r="N571" s="400"/>
      <c r="U571" s="401"/>
      <c r="V571" s="402"/>
      <c r="W571" s="402"/>
      <c r="X571" s="402"/>
      <c r="Y571" s="402"/>
      <c r="Z571" s="402"/>
      <c r="AA571" s="402"/>
      <c r="AB571" s="402"/>
      <c r="AC571" s="402"/>
      <c r="AD571" s="402"/>
      <c r="AE571" s="402"/>
      <c r="AF571" s="402"/>
      <c r="AG571" s="402"/>
      <c r="AH571" s="402"/>
      <c r="AI571" s="402"/>
      <c r="AJ571" s="402"/>
      <c r="AK571" s="402"/>
      <c r="AL571" s="403"/>
      <c r="AM571" s="668"/>
      <c r="AN571" s="668"/>
      <c r="AO571" s="668"/>
      <c r="AP571" s="668"/>
      <c r="AQ571" s="668"/>
      <c r="AR571" s="668"/>
      <c r="AS571" s="668"/>
      <c r="AT571" s="668"/>
      <c r="AU571" s="668"/>
      <c r="AV571" s="668"/>
      <c r="AW571" s="668"/>
      <c r="AX571" s="668"/>
      <c r="AY571" s="403"/>
      <c r="AZ571" s="404"/>
      <c r="BA571" s="363"/>
      <c r="BB571" s="363"/>
      <c r="BC571" s="363"/>
      <c r="BD571" s="363"/>
      <c r="BE571" s="363"/>
      <c r="BF571" s="363"/>
      <c r="BG571" s="363"/>
      <c r="BH571" s="363"/>
      <c r="BI571" s="363"/>
      <c r="BJ571" s="363"/>
    </row>
    <row r="572" spans="6:62" ht="93" customHeight="1" x14ac:dyDescent="0.3">
      <c r="F572" s="399"/>
      <c r="G572" s="400"/>
      <c r="H572" s="400"/>
      <c r="I572" s="400"/>
      <c r="J572" s="400"/>
      <c r="K572" s="400"/>
      <c r="L572" s="400"/>
      <c r="M572" s="400"/>
      <c r="N572" s="400"/>
      <c r="U572" s="401"/>
      <c r="V572" s="402"/>
      <c r="W572" s="402"/>
      <c r="X572" s="402"/>
      <c r="Y572" s="402"/>
      <c r="Z572" s="402"/>
      <c r="AA572" s="402"/>
      <c r="AB572" s="402"/>
      <c r="AC572" s="402"/>
      <c r="AD572" s="402"/>
      <c r="AE572" s="402"/>
      <c r="AF572" s="402"/>
      <c r="AG572" s="402"/>
      <c r="AH572" s="402"/>
      <c r="AI572" s="402"/>
      <c r="AJ572" s="402"/>
      <c r="AK572" s="402"/>
      <c r="AL572" s="403"/>
      <c r="AM572" s="668"/>
      <c r="AN572" s="668"/>
      <c r="AO572" s="668"/>
      <c r="AP572" s="668"/>
      <c r="AQ572" s="668"/>
      <c r="AR572" s="668"/>
      <c r="AS572" s="668"/>
      <c r="AT572" s="668"/>
      <c r="AU572" s="668"/>
      <c r="AV572" s="668"/>
      <c r="AW572" s="668"/>
      <c r="AX572" s="668"/>
      <c r="AY572" s="403"/>
      <c r="AZ572" s="404"/>
      <c r="BA572" s="363"/>
      <c r="BB572" s="363"/>
      <c r="BC572" s="363"/>
      <c r="BD572" s="363"/>
      <c r="BE572" s="363"/>
      <c r="BF572" s="363"/>
      <c r="BG572" s="363"/>
      <c r="BH572" s="363"/>
      <c r="BI572" s="363"/>
      <c r="BJ572" s="363"/>
    </row>
    <row r="573" spans="6:62" ht="93" customHeight="1" x14ac:dyDescent="0.3">
      <c r="F573" s="399"/>
      <c r="G573" s="400"/>
      <c r="H573" s="400"/>
      <c r="I573" s="400"/>
      <c r="J573" s="400"/>
      <c r="K573" s="400"/>
      <c r="L573" s="400"/>
      <c r="M573" s="400"/>
      <c r="N573" s="400"/>
      <c r="U573" s="401"/>
      <c r="V573" s="402"/>
      <c r="W573" s="402"/>
      <c r="X573" s="402"/>
      <c r="Y573" s="402"/>
      <c r="Z573" s="402"/>
      <c r="AA573" s="402"/>
      <c r="AB573" s="402"/>
      <c r="AC573" s="402"/>
      <c r="AD573" s="402"/>
      <c r="AE573" s="402"/>
      <c r="AF573" s="402"/>
      <c r="AG573" s="402"/>
      <c r="AH573" s="402"/>
      <c r="AI573" s="402"/>
      <c r="AJ573" s="402"/>
      <c r="AK573" s="402"/>
      <c r="AL573" s="403"/>
      <c r="AM573" s="668"/>
      <c r="AN573" s="668"/>
      <c r="AO573" s="668"/>
      <c r="AP573" s="668"/>
      <c r="AQ573" s="668"/>
      <c r="AR573" s="668"/>
      <c r="AS573" s="668"/>
      <c r="AT573" s="668"/>
      <c r="AU573" s="668"/>
      <c r="AV573" s="668"/>
      <c r="AW573" s="668"/>
      <c r="AX573" s="668"/>
      <c r="AY573" s="403"/>
      <c r="AZ573" s="404"/>
      <c r="BA573" s="363"/>
      <c r="BB573" s="363"/>
      <c r="BC573" s="363"/>
      <c r="BD573" s="363"/>
      <c r="BE573" s="363"/>
      <c r="BF573" s="363"/>
      <c r="BG573" s="363"/>
      <c r="BH573" s="363"/>
      <c r="BI573" s="363"/>
      <c r="BJ573" s="363"/>
    </row>
    <row r="574" spans="6:62" ht="93" customHeight="1" x14ac:dyDescent="0.3">
      <c r="F574" s="399"/>
      <c r="G574" s="400"/>
      <c r="H574" s="400"/>
      <c r="I574" s="400"/>
      <c r="J574" s="400"/>
      <c r="K574" s="400"/>
      <c r="L574" s="400"/>
      <c r="M574" s="400"/>
      <c r="N574" s="400"/>
      <c r="U574" s="401"/>
      <c r="V574" s="402"/>
      <c r="W574" s="402"/>
      <c r="X574" s="402"/>
      <c r="Y574" s="402"/>
      <c r="Z574" s="402"/>
      <c r="AA574" s="402"/>
      <c r="AB574" s="402"/>
      <c r="AC574" s="402"/>
      <c r="AD574" s="402"/>
      <c r="AE574" s="402"/>
      <c r="AF574" s="402"/>
      <c r="AG574" s="402"/>
      <c r="AH574" s="402"/>
      <c r="AI574" s="402"/>
      <c r="AJ574" s="402"/>
      <c r="AK574" s="402"/>
      <c r="AL574" s="403"/>
      <c r="AM574" s="668"/>
      <c r="AN574" s="668"/>
      <c r="AO574" s="668"/>
      <c r="AP574" s="668"/>
      <c r="AQ574" s="668"/>
      <c r="AR574" s="668"/>
      <c r="AS574" s="668"/>
      <c r="AT574" s="668"/>
      <c r="AU574" s="668"/>
      <c r="AV574" s="668"/>
      <c r="AW574" s="668"/>
      <c r="AX574" s="668"/>
      <c r="AY574" s="403"/>
      <c r="AZ574" s="404"/>
      <c r="BA574" s="363"/>
      <c r="BB574" s="363"/>
      <c r="BC574" s="363"/>
      <c r="BD574" s="363"/>
      <c r="BE574" s="363"/>
      <c r="BF574" s="363"/>
      <c r="BG574" s="363"/>
      <c r="BH574" s="363"/>
      <c r="BI574" s="363"/>
      <c r="BJ574" s="363"/>
    </row>
    <row r="575" spans="6:62" ht="93" customHeight="1" x14ac:dyDescent="0.3">
      <c r="F575" s="399"/>
      <c r="G575" s="400"/>
      <c r="H575" s="400"/>
      <c r="I575" s="400"/>
      <c r="J575" s="400"/>
      <c r="K575" s="400"/>
      <c r="L575" s="400"/>
      <c r="M575" s="400"/>
      <c r="N575" s="400"/>
      <c r="U575" s="401"/>
      <c r="V575" s="402"/>
      <c r="W575" s="402"/>
      <c r="X575" s="402"/>
      <c r="Y575" s="402"/>
      <c r="Z575" s="402"/>
      <c r="AA575" s="402"/>
      <c r="AB575" s="402"/>
      <c r="AC575" s="402"/>
      <c r="AD575" s="402"/>
      <c r="AE575" s="402"/>
      <c r="AF575" s="402"/>
      <c r="AG575" s="402"/>
      <c r="AH575" s="402"/>
      <c r="AI575" s="402"/>
      <c r="AJ575" s="402"/>
      <c r="AK575" s="402"/>
      <c r="AL575" s="403"/>
      <c r="AM575" s="668"/>
      <c r="AN575" s="668"/>
      <c r="AO575" s="668"/>
      <c r="AP575" s="668"/>
      <c r="AQ575" s="668"/>
      <c r="AR575" s="668"/>
      <c r="AS575" s="668"/>
      <c r="AT575" s="668"/>
      <c r="AU575" s="668"/>
      <c r="AV575" s="668"/>
      <c r="AW575" s="668"/>
      <c r="AX575" s="668"/>
      <c r="AY575" s="403"/>
      <c r="AZ575" s="404"/>
      <c r="BA575" s="363"/>
      <c r="BB575" s="363"/>
      <c r="BC575" s="363"/>
      <c r="BD575" s="363"/>
      <c r="BE575" s="363"/>
      <c r="BF575" s="363"/>
      <c r="BG575" s="363"/>
      <c r="BH575" s="363"/>
      <c r="BI575" s="363"/>
      <c r="BJ575" s="363"/>
    </row>
    <row r="576" spans="6:62" ht="93" customHeight="1" x14ac:dyDescent="0.3">
      <c r="F576" s="399"/>
      <c r="G576" s="400"/>
      <c r="H576" s="400"/>
      <c r="I576" s="400"/>
      <c r="J576" s="400"/>
      <c r="K576" s="400"/>
      <c r="L576" s="400"/>
      <c r="M576" s="400"/>
      <c r="N576" s="400"/>
      <c r="U576" s="401"/>
      <c r="V576" s="402"/>
      <c r="W576" s="402"/>
      <c r="X576" s="402"/>
      <c r="Y576" s="402"/>
      <c r="Z576" s="402"/>
      <c r="AA576" s="402"/>
      <c r="AB576" s="402"/>
      <c r="AC576" s="402"/>
      <c r="AD576" s="402"/>
      <c r="AE576" s="402"/>
      <c r="AF576" s="402"/>
      <c r="AG576" s="402"/>
      <c r="AH576" s="402"/>
      <c r="AI576" s="402"/>
      <c r="AJ576" s="402"/>
      <c r="AK576" s="402"/>
      <c r="AL576" s="403"/>
      <c r="AM576" s="668"/>
      <c r="AN576" s="668"/>
      <c r="AO576" s="668"/>
      <c r="AP576" s="668"/>
      <c r="AQ576" s="668"/>
      <c r="AR576" s="668"/>
      <c r="AS576" s="668"/>
      <c r="AT576" s="668"/>
      <c r="AU576" s="668"/>
      <c r="AV576" s="668"/>
      <c r="AW576" s="668"/>
      <c r="AX576" s="668"/>
      <c r="AY576" s="403"/>
      <c r="AZ576" s="404"/>
      <c r="BA576" s="363"/>
      <c r="BB576" s="363"/>
      <c r="BC576" s="363"/>
      <c r="BD576" s="363"/>
      <c r="BE576" s="363"/>
      <c r="BF576" s="363"/>
      <c r="BG576" s="363"/>
      <c r="BH576" s="363"/>
      <c r="BI576" s="363"/>
      <c r="BJ576" s="363"/>
    </row>
    <row r="577" spans="6:62" ht="93" customHeight="1" x14ac:dyDescent="0.3">
      <c r="F577" s="399"/>
      <c r="G577" s="400"/>
      <c r="H577" s="400"/>
      <c r="I577" s="400"/>
      <c r="J577" s="400"/>
      <c r="K577" s="400"/>
      <c r="L577" s="400"/>
      <c r="M577" s="400"/>
      <c r="N577" s="400"/>
      <c r="U577" s="401"/>
      <c r="V577" s="402"/>
      <c r="W577" s="402"/>
      <c r="X577" s="402"/>
      <c r="Y577" s="402"/>
      <c r="Z577" s="402"/>
      <c r="AA577" s="402"/>
      <c r="AB577" s="402"/>
      <c r="AC577" s="402"/>
      <c r="AD577" s="402"/>
      <c r="AE577" s="402"/>
      <c r="AF577" s="402"/>
      <c r="AG577" s="402"/>
      <c r="AH577" s="402"/>
      <c r="AI577" s="402"/>
      <c r="AJ577" s="402"/>
      <c r="AK577" s="402"/>
      <c r="AL577" s="403"/>
      <c r="AM577" s="668"/>
      <c r="AN577" s="668"/>
      <c r="AO577" s="668"/>
      <c r="AP577" s="668"/>
      <c r="AQ577" s="668"/>
      <c r="AR577" s="668"/>
      <c r="AS577" s="668"/>
      <c r="AT577" s="668"/>
      <c r="AU577" s="668"/>
      <c r="AV577" s="668"/>
      <c r="AW577" s="668"/>
      <c r="AX577" s="668"/>
      <c r="AY577" s="403"/>
      <c r="AZ577" s="404"/>
      <c r="BA577" s="363"/>
      <c r="BB577" s="363"/>
      <c r="BC577" s="363"/>
      <c r="BD577" s="363"/>
      <c r="BE577" s="363"/>
      <c r="BF577" s="363"/>
      <c r="BG577" s="363"/>
      <c r="BH577" s="363"/>
      <c r="BI577" s="363"/>
      <c r="BJ577" s="363"/>
    </row>
    <row r="578" spans="6:62" ht="93" customHeight="1" x14ac:dyDescent="0.3">
      <c r="F578" s="399"/>
      <c r="G578" s="400"/>
      <c r="H578" s="400"/>
      <c r="I578" s="400"/>
      <c r="J578" s="400"/>
      <c r="K578" s="400"/>
      <c r="L578" s="400"/>
      <c r="M578" s="400"/>
      <c r="N578" s="400"/>
      <c r="U578" s="401"/>
      <c r="V578" s="402"/>
      <c r="W578" s="402"/>
      <c r="X578" s="402"/>
      <c r="Y578" s="402"/>
      <c r="Z578" s="402"/>
      <c r="AA578" s="402"/>
      <c r="AB578" s="402"/>
      <c r="AC578" s="402"/>
      <c r="AD578" s="402"/>
      <c r="AE578" s="402"/>
      <c r="AF578" s="402"/>
      <c r="AG578" s="402"/>
      <c r="AH578" s="402"/>
      <c r="AI578" s="402"/>
      <c r="AJ578" s="402"/>
      <c r="AK578" s="402"/>
      <c r="AL578" s="403"/>
      <c r="AM578" s="668"/>
      <c r="AN578" s="668"/>
      <c r="AO578" s="668"/>
      <c r="AP578" s="668"/>
      <c r="AQ578" s="668"/>
      <c r="AR578" s="668"/>
      <c r="AS578" s="668"/>
      <c r="AT578" s="668"/>
      <c r="AU578" s="668"/>
      <c r="AV578" s="668"/>
      <c r="AW578" s="668"/>
      <c r="AX578" s="668"/>
      <c r="AY578" s="403"/>
      <c r="AZ578" s="404"/>
      <c r="BA578" s="363"/>
      <c r="BB578" s="363"/>
      <c r="BC578" s="363"/>
      <c r="BD578" s="363"/>
      <c r="BE578" s="363"/>
      <c r="BF578" s="363"/>
      <c r="BG578" s="363"/>
      <c r="BH578" s="363"/>
      <c r="BI578" s="363"/>
      <c r="BJ578" s="363"/>
    </row>
    <row r="579" spans="6:62" ht="93" customHeight="1" x14ac:dyDescent="0.3">
      <c r="F579" s="399"/>
      <c r="G579" s="400"/>
      <c r="H579" s="400"/>
      <c r="I579" s="400"/>
      <c r="J579" s="400"/>
      <c r="K579" s="400"/>
      <c r="L579" s="400"/>
      <c r="M579" s="400"/>
      <c r="N579" s="400"/>
      <c r="U579" s="401"/>
      <c r="V579" s="402"/>
      <c r="W579" s="402"/>
      <c r="X579" s="402"/>
      <c r="Y579" s="402"/>
      <c r="Z579" s="402"/>
      <c r="AA579" s="402"/>
      <c r="AB579" s="402"/>
      <c r="AC579" s="402"/>
      <c r="AD579" s="402"/>
      <c r="AE579" s="402"/>
      <c r="AF579" s="402"/>
      <c r="AG579" s="402"/>
      <c r="AH579" s="402"/>
      <c r="AI579" s="402"/>
      <c r="AJ579" s="402"/>
      <c r="AK579" s="402"/>
      <c r="AL579" s="403"/>
      <c r="AM579" s="668"/>
      <c r="AN579" s="668"/>
      <c r="AO579" s="668"/>
      <c r="AP579" s="668"/>
      <c r="AQ579" s="668"/>
      <c r="AR579" s="668"/>
      <c r="AS579" s="668"/>
      <c r="AT579" s="668"/>
      <c r="AU579" s="668"/>
      <c r="AV579" s="668"/>
      <c r="AW579" s="668"/>
      <c r="AX579" s="668"/>
      <c r="AY579" s="403"/>
      <c r="AZ579" s="404"/>
      <c r="BA579" s="363"/>
      <c r="BB579" s="363"/>
      <c r="BC579" s="363"/>
      <c r="BD579" s="363"/>
      <c r="BE579" s="363"/>
      <c r="BF579" s="363"/>
      <c r="BG579" s="363"/>
      <c r="BH579" s="363"/>
      <c r="BI579" s="363"/>
      <c r="BJ579" s="363"/>
    </row>
    <row r="580" spans="6:62" ht="93" customHeight="1" x14ac:dyDescent="0.3">
      <c r="F580" s="399"/>
      <c r="G580" s="400"/>
      <c r="H580" s="400"/>
      <c r="I580" s="400"/>
      <c r="J580" s="400"/>
      <c r="K580" s="400"/>
      <c r="L580" s="400"/>
      <c r="M580" s="400"/>
      <c r="N580" s="400"/>
      <c r="U580" s="401"/>
      <c r="V580" s="402"/>
      <c r="W580" s="402"/>
      <c r="X580" s="402"/>
      <c r="Y580" s="402"/>
      <c r="Z580" s="402"/>
      <c r="AA580" s="402"/>
      <c r="AB580" s="402"/>
      <c r="AC580" s="402"/>
      <c r="AD580" s="402"/>
      <c r="AE580" s="402"/>
      <c r="AF580" s="402"/>
      <c r="AG580" s="402"/>
      <c r="AH580" s="402"/>
      <c r="AI580" s="402"/>
      <c r="AJ580" s="402"/>
      <c r="AK580" s="402"/>
      <c r="AL580" s="403"/>
      <c r="AM580" s="668"/>
      <c r="AN580" s="668"/>
      <c r="AO580" s="668"/>
      <c r="AP580" s="668"/>
      <c r="AQ580" s="668"/>
      <c r="AR580" s="668"/>
      <c r="AS580" s="668"/>
      <c r="AT580" s="668"/>
      <c r="AU580" s="668"/>
      <c r="AV580" s="668"/>
      <c r="AW580" s="668"/>
      <c r="AX580" s="668"/>
      <c r="AY580" s="403"/>
      <c r="AZ580" s="404"/>
      <c r="BA580" s="363"/>
      <c r="BB580" s="363"/>
      <c r="BC580" s="363"/>
      <c r="BD580" s="363"/>
      <c r="BE580" s="363"/>
      <c r="BF580" s="363"/>
      <c r="BG580" s="363"/>
      <c r="BH580" s="363"/>
      <c r="BI580" s="363"/>
      <c r="BJ580" s="363"/>
    </row>
    <row r="581" spans="6:62" ht="93" customHeight="1" x14ac:dyDescent="0.3">
      <c r="F581" s="399"/>
      <c r="G581" s="400"/>
      <c r="H581" s="400"/>
      <c r="I581" s="400"/>
      <c r="J581" s="400"/>
      <c r="K581" s="400"/>
      <c r="L581" s="400"/>
      <c r="M581" s="400"/>
      <c r="N581" s="400"/>
      <c r="U581" s="401"/>
      <c r="V581" s="402"/>
      <c r="W581" s="402"/>
      <c r="X581" s="402"/>
      <c r="Y581" s="402"/>
      <c r="Z581" s="402"/>
      <c r="AA581" s="402"/>
      <c r="AB581" s="402"/>
      <c r="AC581" s="402"/>
      <c r="AD581" s="402"/>
      <c r="AE581" s="402"/>
      <c r="AF581" s="402"/>
      <c r="AG581" s="402"/>
      <c r="AH581" s="402"/>
      <c r="AI581" s="402"/>
      <c r="AJ581" s="402"/>
      <c r="AK581" s="402"/>
      <c r="AL581" s="403"/>
      <c r="AM581" s="668"/>
      <c r="AN581" s="668"/>
      <c r="AO581" s="668"/>
      <c r="AP581" s="668"/>
      <c r="AQ581" s="668"/>
      <c r="AR581" s="668"/>
      <c r="AS581" s="668"/>
      <c r="AT581" s="668"/>
      <c r="AU581" s="668"/>
      <c r="AV581" s="668"/>
      <c r="AW581" s="668"/>
      <c r="AX581" s="668"/>
      <c r="AY581" s="403"/>
      <c r="AZ581" s="404"/>
      <c r="BA581" s="363"/>
      <c r="BB581" s="363"/>
      <c r="BC581" s="363"/>
      <c r="BD581" s="363"/>
      <c r="BE581" s="363"/>
      <c r="BF581" s="363"/>
      <c r="BG581" s="363"/>
      <c r="BH581" s="363"/>
      <c r="BI581" s="363"/>
      <c r="BJ581" s="363"/>
    </row>
    <row r="582" spans="6:62" ht="93" customHeight="1" x14ac:dyDescent="0.3">
      <c r="F582" s="399"/>
      <c r="G582" s="400"/>
      <c r="H582" s="400"/>
      <c r="I582" s="400"/>
      <c r="J582" s="400"/>
      <c r="K582" s="400"/>
      <c r="L582" s="400"/>
      <c r="M582" s="400"/>
      <c r="N582" s="400"/>
      <c r="U582" s="401"/>
      <c r="V582" s="402"/>
      <c r="W582" s="402"/>
      <c r="X582" s="402"/>
      <c r="Y582" s="402"/>
      <c r="Z582" s="402"/>
      <c r="AA582" s="402"/>
      <c r="AB582" s="402"/>
      <c r="AC582" s="402"/>
      <c r="AD582" s="402"/>
      <c r="AE582" s="402"/>
      <c r="AF582" s="402"/>
      <c r="AG582" s="402"/>
      <c r="AH582" s="402"/>
      <c r="AI582" s="402"/>
      <c r="AJ582" s="402"/>
      <c r="AK582" s="402"/>
      <c r="AL582" s="403"/>
      <c r="AM582" s="668"/>
      <c r="AN582" s="668"/>
      <c r="AO582" s="668"/>
      <c r="AP582" s="668"/>
      <c r="AQ582" s="668"/>
      <c r="AR582" s="668"/>
      <c r="AS582" s="668"/>
      <c r="AT582" s="668"/>
      <c r="AU582" s="668"/>
      <c r="AV582" s="668"/>
      <c r="AW582" s="668"/>
      <c r="AX582" s="668"/>
      <c r="AY582" s="403"/>
      <c r="AZ582" s="404"/>
      <c r="BA582" s="363"/>
      <c r="BB582" s="363"/>
      <c r="BC582" s="363"/>
      <c r="BD582" s="363"/>
      <c r="BE582" s="363"/>
      <c r="BF582" s="363"/>
      <c r="BG582" s="363"/>
      <c r="BH582" s="363"/>
      <c r="BI582" s="363"/>
      <c r="BJ582" s="363"/>
    </row>
    <row r="583" spans="6:62" ht="93" customHeight="1" x14ac:dyDescent="0.3">
      <c r="F583" s="399"/>
      <c r="G583" s="400"/>
      <c r="H583" s="400"/>
      <c r="I583" s="400"/>
      <c r="J583" s="400"/>
      <c r="K583" s="400"/>
      <c r="L583" s="400"/>
      <c r="M583" s="400"/>
      <c r="N583" s="400"/>
      <c r="U583" s="401"/>
      <c r="V583" s="402"/>
      <c r="W583" s="402"/>
      <c r="X583" s="402"/>
      <c r="Y583" s="402"/>
      <c r="Z583" s="402"/>
      <c r="AA583" s="402"/>
      <c r="AB583" s="402"/>
      <c r="AC583" s="402"/>
      <c r="AD583" s="402"/>
      <c r="AE583" s="402"/>
      <c r="AF583" s="402"/>
      <c r="AG583" s="402"/>
      <c r="AH583" s="402"/>
      <c r="AI583" s="402"/>
      <c r="AJ583" s="402"/>
      <c r="AK583" s="402"/>
      <c r="AL583" s="403"/>
      <c r="AM583" s="668"/>
      <c r="AN583" s="668"/>
      <c r="AO583" s="668"/>
      <c r="AP583" s="668"/>
      <c r="AQ583" s="668"/>
      <c r="AR583" s="668"/>
      <c r="AS583" s="668"/>
      <c r="AT583" s="668"/>
      <c r="AU583" s="668"/>
      <c r="AV583" s="668"/>
      <c r="AW583" s="668"/>
      <c r="AX583" s="668"/>
      <c r="AY583" s="403"/>
      <c r="AZ583" s="404"/>
      <c r="BA583" s="363"/>
      <c r="BB583" s="363"/>
      <c r="BC583" s="363"/>
      <c r="BD583" s="363"/>
      <c r="BE583" s="363"/>
      <c r="BF583" s="363"/>
      <c r="BG583" s="363"/>
      <c r="BH583" s="363"/>
      <c r="BI583" s="363"/>
      <c r="BJ583" s="363"/>
    </row>
    <row r="584" spans="6:62" ht="93" customHeight="1" x14ac:dyDescent="0.3">
      <c r="F584" s="399"/>
      <c r="G584" s="400"/>
      <c r="H584" s="400"/>
      <c r="I584" s="400"/>
      <c r="J584" s="400"/>
      <c r="K584" s="400"/>
      <c r="L584" s="400"/>
      <c r="M584" s="400"/>
      <c r="N584" s="400"/>
      <c r="U584" s="401"/>
      <c r="V584" s="402"/>
      <c r="W584" s="402"/>
      <c r="X584" s="402"/>
      <c r="Y584" s="402"/>
      <c r="Z584" s="402"/>
      <c r="AA584" s="402"/>
      <c r="AB584" s="402"/>
      <c r="AC584" s="402"/>
      <c r="AD584" s="402"/>
      <c r="AE584" s="402"/>
      <c r="AF584" s="402"/>
      <c r="AG584" s="402"/>
      <c r="AH584" s="402"/>
      <c r="AI584" s="402"/>
      <c r="AJ584" s="402"/>
      <c r="AK584" s="402"/>
      <c r="AL584" s="403"/>
      <c r="AM584" s="668"/>
      <c r="AN584" s="668"/>
      <c r="AO584" s="668"/>
      <c r="AP584" s="668"/>
      <c r="AQ584" s="668"/>
      <c r="AR584" s="668"/>
      <c r="AS584" s="668"/>
      <c r="AT584" s="668"/>
      <c r="AU584" s="668"/>
      <c r="AV584" s="668"/>
      <c r="AW584" s="668"/>
      <c r="AX584" s="668"/>
      <c r="AY584" s="403"/>
      <c r="AZ584" s="404"/>
      <c r="BA584" s="363"/>
      <c r="BB584" s="363"/>
      <c r="BC584" s="363"/>
      <c r="BD584" s="363"/>
      <c r="BE584" s="363"/>
      <c r="BF584" s="363"/>
      <c r="BG584" s="363"/>
      <c r="BH584" s="363"/>
      <c r="BI584" s="363"/>
      <c r="BJ584" s="363"/>
    </row>
    <row r="585" spans="6:62" ht="93" customHeight="1" x14ac:dyDescent="0.3">
      <c r="F585" s="399"/>
      <c r="G585" s="400"/>
      <c r="H585" s="400"/>
      <c r="I585" s="400"/>
      <c r="J585" s="400"/>
      <c r="K585" s="400"/>
      <c r="L585" s="400"/>
      <c r="M585" s="400"/>
      <c r="N585" s="400"/>
      <c r="U585" s="401"/>
      <c r="V585" s="402"/>
      <c r="W585" s="402"/>
      <c r="X585" s="402"/>
      <c r="Y585" s="402"/>
      <c r="Z585" s="402"/>
      <c r="AA585" s="402"/>
      <c r="AB585" s="402"/>
      <c r="AC585" s="402"/>
      <c r="AD585" s="402"/>
      <c r="AE585" s="402"/>
      <c r="AF585" s="402"/>
      <c r="AG585" s="402"/>
      <c r="AH585" s="402"/>
      <c r="AI585" s="402"/>
      <c r="AJ585" s="402"/>
      <c r="AK585" s="402"/>
      <c r="AL585" s="403"/>
      <c r="AM585" s="668"/>
      <c r="AN585" s="668"/>
      <c r="AO585" s="668"/>
      <c r="AP585" s="668"/>
      <c r="AQ585" s="668"/>
      <c r="AR585" s="668"/>
      <c r="AS585" s="668"/>
      <c r="AT585" s="668"/>
      <c r="AU585" s="668"/>
      <c r="AV585" s="668"/>
      <c r="AW585" s="668"/>
      <c r="AX585" s="668"/>
      <c r="AY585" s="403"/>
      <c r="AZ585" s="404"/>
      <c r="BA585" s="363"/>
      <c r="BB585" s="363"/>
      <c r="BC585" s="363"/>
      <c r="BD585" s="363"/>
      <c r="BE585" s="363"/>
      <c r="BF585" s="363"/>
      <c r="BG585" s="363"/>
      <c r="BH585" s="363"/>
      <c r="BI585" s="363"/>
      <c r="BJ585" s="363"/>
    </row>
    <row r="586" spans="6:62" ht="93" customHeight="1" x14ac:dyDescent="0.3">
      <c r="F586" s="399"/>
      <c r="G586" s="400"/>
      <c r="H586" s="400"/>
      <c r="I586" s="400"/>
      <c r="J586" s="400"/>
      <c r="K586" s="400"/>
      <c r="L586" s="400"/>
      <c r="M586" s="400"/>
      <c r="N586" s="400"/>
      <c r="U586" s="401"/>
      <c r="V586" s="402"/>
      <c r="W586" s="402"/>
      <c r="X586" s="402"/>
      <c r="Y586" s="402"/>
      <c r="Z586" s="402"/>
      <c r="AA586" s="402"/>
      <c r="AB586" s="402"/>
      <c r="AC586" s="402"/>
      <c r="AD586" s="402"/>
      <c r="AE586" s="402"/>
      <c r="AF586" s="402"/>
      <c r="AG586" s="402"/>
      <c r="AH586" s="402"/>
      <c r="AI586" s="402"/>
      <c r="AJ586" s="402"/>
      <c r="AK586" s="402"/>
      <c r="AL586" s="403"/>
      <c r="AM586" s="668"/>
      <c r="AN586" s="668"/>
      <c r="AO586" s="668"/>
      <c r="AP586" s="668"/>
      <c r="AQ586" s="668"/>
      <c r="AR586" s="668"/>
      <c r="AS586" s="668"/>
      <c r="AT586" s="668"/>
      <c r="AU586" s="668"/>
      <c r="AV586" s="668"/>
      <c r="AW586" s="668"/>
      <c r="AX586" s="668"/>
      <c r="AY586" s="403"/>
      <c r="AZ586" s="404"/>
      <c r="BA586" s="363"/>
      <c r="BB586" s="363"/>
      <c r="BC586" s="363"/>
      <c r="BD586" s="363"/>
      <c r="BE586" s="363"/>
      <c r="BF586" s="363"/>
      <c r="BG586" s="363"/>
      <c r="BH586" s="363"/>
      <c r="BI586" s="363"/>
      <c r="BJ586" s="363"/>
    </row>
    <row r="587" spans="6:62" ht="93" customHeight="1" x14ac:dyDescent="0.3">
      <c r="F587" s="399"/>
      <c r="G587" s="400"/>
      <c r="H587" s="400"/>
      <c r="I587" s="400"/>
      <c r="J587" s="400"/>
      <c r="K587" s="400"/>
      <c r="L587" s="400"/>
      <c r="M587" s="400"/>
      <c r="N587" s="400"/>
      <c r="U587" s="401"/>
      <c r="V587" s="402"/>
      <c r="W587" s="402"/>
      <c r="X587" s="402"/>
      <c r="Y587" s="402"/>
      <c r="Z587" s="402"/>
      <c r="AA587" s="402"/>
      <c r="AB587" s="402"/>
      <c r="AC587" s="402"/>
      <c r="AD587" s="402"/>
      <c r="AE587" s="402"/>
      <c r="AF587" s="402"/>
      <c r="AG587" s="402"/>
      <c r="AH587" s="402"/>
      <c r="AI587" s="402"/>
      <c r="AJ587" s="402"/>
      <c r="AK587" s="402"/>
      <c r="AL587" s="403"/>
      <c r="AM587" s="668"/>
      <c r="AN587" s="668"/>
      <c r="AO587" s="668"/>
      <c r="AP587" s="668"/>
      <c r="AQ587" s="668"/>
      <c r="AR587" s="668"/>
      <c r="AS587" s="668"/>
      <c r="AT587" s="668"/>
      <c r="AU587" s="668"/>
      <c r="AV587" s="668"/>
      <c r="AW587" s="668"/>
      <c r="AX587" s="668"/>
      <c r="AY587" s="403"/>
      <c r="AZ587" s="404"/>
      <c r="BA587" s="363"/>
      <c r="BB587" s="363"/>
      <c r="BC587" s="363"/>
      <c r="BD587" s="363"/>
      <c r="BE587" s="363"/>
      <c r="BF587" s="363"/>
      <c r="BG587" s="363"/>
      <c r="BH587" s="363"/>
      <c r="BI587" s="363"/>
      <c r="BJ587" s="363"/>
    </row>
    <row r="588" spans="6:62" ht="93" customHeight="1" x14ac:dyDescent="0.3">
      <c r="F588" s="399"/>
      <c r="G588" s="400"/>
      <c r="H588" s="400"/>
      <c r="I588" s="400"/>
      <c r="J588" s="400"/>
      <c r="K588" s="400"/>
      <c r="L588" s="400"/>
      <c r="M588" s="400"/>
      <c r="N588" s="400"/>
      <c r="U588" s="401"/>
      <c r="V588" s="402"/>
      <c r="W588" s="402"/>
      <c r="X588" s="402"/>
      <c r="Y588" s="402"/>
      <c r="Z588" s="402"/>
      <c r="AA588" s="402"/>
      <c r="AB588" s="402"/>
      <c r="AC588" s="402"/>
      <c r="AD588" s="402"/>
      <c r="AE588" s="402"/>
      <c r="AF588" s="402"/>
      <c r="AG588" s="402"/>
      <c r="AH588" s="402"/>
      <c r="AI588" s="402"/>
      <c r="AJ588" s="402"/>
      <c r="AK588" s="402"/>
      <c r="AL588" s="403"/>
      <c r="AM588" s="668"/>
      <c r="AN588" s="668"/>
      <c r="AO588" s="668"/>
      <c r="AP588" s="668"/>
      <c r="AQ588" s="668"/>
      <c r="AR588" s="668"/>
      <c r="AS588" s="668"/>
      <c r="AT588" s="668"/>
      <c r="AU588" s="668"/>
      <c r="AV588" s="668"/>
      <c r="AW588" s="668"/>
      <c r="AX588" s="668"/>
      <c r="AY588" s="403"/>
      <c r="AZ588" s="404"/>
      <c r="BA588" s="363"/>
      <c r="BB588" s="363"/>
      <c r="BC588" s="363"/>
      <c r="BD588" s="363"/>
      <c r="BE588" s="363"/>
      <c r="BF588" s="363"/>
      <c r="BG588" s="363"/>
      <c r="BH588" s="363"/>
      <c r="BI588" s="363"/>
      <c r="BJ588" s="363"/>
    </row>
    <row r="589" spans="6:62" ht="93" customHeight="1" x14ac:dyDescent="0.3">
      <c r="F589" s="399"/>
      <c r="G589" s="400"/>
      <c r="H589" s="400"/>
      <c r="I589" s="400"/>
      <c r="J589" s="400"/>
      <c r="K589" s="400"/>
      <c r="L589" s="400"/>
      <c r="M589" s="400"/>
      <c r="N589" s="400"/>
      <c r="U589" s="401"/>
      <c r="V589" s="402"/>
      <c r="W589" s="402"/>
      <c r="X589" s="402"/>
      <c r="Y589" s="402"/>
      <c r="Z589" s="402"/>
      <c r="AA589" s="402"/>
      <c r="AB589" s="402"/>
      <c r="AC589" s="402"/>
      <c r="AD589" s="402"/>
      <c r="AE589" s="402"/>
      <c r="AF589" s="402"/>
      <c r="AG589" s="402"/>
      <c r="AH589" s="402"/>
      <c r="AI589" s="402"/>
      <c r="AJ589" s="402"/>
      <c r="AK589" s="402"/>
      <c r="AL589" s="403"/>
      <c r="AM589" s="668"/>
      <c r="AN589" s="668"/>
      <c r="AO589" s="668"/>
      <c r="AP589" s="668"/>
      <c r="AQ589" s="668"/>
      <c r="AR589" s="668"/>
      <c r="AS589" s="668"/>
      <c r="AT589" s="668"/>
      <c r="AU589" s="668"/>
      <c r="AV589" s="668"/>
      <c r="AW589" s="668"/>
      <c r="AX589" s="668"/>
      <c r="AY589" s="403"/>
      <c r="AZ589" s="404"/>
      <c r="BA589" s="363"/>
      <c r="BB589" s="363"/>
      <c r="BC589" s="363"/>
      <c r="BD589" s="363"/>
      <c r="BE589" s="363"/>
      <c r="BF589" s="363"/>
      <c r="BG589" s="363"/>
      <c r="BH589" s="363"/>
      <c r="BI589" s="363"/>
      <c r="BJ589" s="363"/>
    </row>
    <row r="590" spans="6:62" ht="93" customHeight="1" x14ac:dyDescent="0.3">
      <c r="F590" s="399"/>
      <c r="G590" s="400"/>
      <c r="H590" s="400"/>
      <c r="I590" s="400"/>
      <c r="J590" s="400"/>
      <c r="K590" s="400"/>
      <c r="L590" s="400"/>
      <c r="M590" s="400"/>
      <c r="N590" s="400"/>
      <c r="U590" s="401"/>
      <c r="V590" s="402"/>
      <c r="W590" s="402"/>
      <c r="X590" s="402"/>
      <c r="Y590" s="402"/>
      <c r="Z590" s="402"/>
      <c r="AA590" s="402"/>
      <c r="AB590" s="402"/>
      <c r="AC590" s="402"/>
      <c r="AD590" s="402"/>
      <c r="AE590" s="402"/>
      <c r="AF590" s="402"/>
      <c r="AG590" s="402"/>
      <c r="AH590" s="402"/>
      <c r="AI590" s="402"/>
      <c r="AJ590" s="402"/>
      <c r="AK590" s="402"/>
      <c r="AL590" s="403"/>
      <c r="AM590" s="668"/>
      <c r="AN590" s="668"/>
      <c r="AO590" s="668"/>
      <c r="AP590" s="668"/>
      <c r="AQ590" s="668"/>
      <c r="AR590" s="668"/>
      <c r="AS590" s="668"/>
      <c r="AT590" s="668"/>
      <c r="AU590" s="668"/>
      <c r="AV590" s="668"/>
      <c r="AW590" s="668"/>
      <c r="AX590" s="668"/>
      <c r="AY590" s="403"/>
      <c r="AZ590" s="404"/>
      <c r="BA590" s="363"/>
      <c r="BB590" s="363"/>
      <c r="BC590" s="363"/>
      <c r="BD590" s="363"/>
      <c r="BE590" s="363"/>
      <c r="BF590" s="363"/>
      <c r="BG590" s="363"/>
      <c r="BH590" s="363"/>
      <c r="BI590" s="363"/>
      <c r="BJ590" s="363"/>
    </row>
    <row r="591" spans="6:62" ht="93" customHeight="1" x14ac:dyDescent="0.3">
      <c r="F591" s="399"/>
      <c r="G591" s="400"/>
      <c r="H591" s="400"/>
      <c r="I591" s="400"/>
      <c r="J591" s="400"/>
      <c r="K591" s="400"/>
      <c r="L591" s="400"/>
      <c r="M591" s="400"/>
      <c r="N591" s="400"/>
      <c r="U591" s="401"/>
      <c r="V591" s="402"/>
      <c r="W591" s="402"/>
      <c r="X591" s="402"/>
      <c r="Y591" s="402"/>
      <c r="Z591" s="402"/>
      <c r="AA591" s="402"/>
      <c r="AB591" s="402"/>
      <c r="AC591" s="402"/>
      <c r="AD591" s="402"/>
      <c r="AE591" s="402"/>
      <c r="AF591" s="402"/>
      <c r="AG591" s="402"/>
      <c r="AH591" s="402"/>
      <c r="AI591" s="402"/>
      <c r="AJ591" s="402"/>
      <c r="AK591" s="402"/>
      <c r="AL591" s="403"/>
      <c r="AM591" s="668"/>
      <c r="AN591" s="668"/>
      <c r="AO591" s="668"/>
      <c r="AP591" s="668"/>
      <c r="AQ591" s="668"/>
      <c r="AR591" s="668"/>
      <c r="AS591" s="668"/>
      <c r="AT591" s="668"/>
      <c r="AU591" s="668"/>
      <c r="AV591" s="668"/>
      <c r="AW591" s="668"/>
      <c r="AX591" s="668"/>
      <c r="AY591" s="403"/>
      <c r="AZ591" s="404"/>
      <c r="BA591" s="363"/>
      <c r="BB591" s="363"/>
      <c r="BC591" s="363"/>
      <c r="BD591" s="363"/>
      <c r="BE591" s="363"/>
      <c r="BF591" s="363"/>
      <c r="BG591" s="363"/>
      <c r="BH591" s="363"/>
      <c r="BI591" s="363"/>
      <c r="BJ591" s="363"/>
    </row>
    <row r="592" spans="6:62" ht="93" customHeight="1" x14ac:dyDescent="0.3">
      <c r="F592" s="399"/>
      <c r="G592" s="400"/>
      <c r="H592" s="400"/>
      <c r="I592" s="400"/>
      <c r="J592" s="400"/>
      <c r="K592" s="400"/>
      <c r="L592" s="400"/>
      <c r="M592" s="400"/>
      <c r="N592" s="400"/>
      <c r="U592" s="401"/>
      <c r="V592" s="402"/>
      <c r="W592" s="402"/>
      <c r="X592" s="402"/>
      <c r="Y592" s="402"/>
      <c r="Z592" s="402"/>
      <c r="AA592" s="402"/>
      <c r="AB592" s="402"/>
      <c r="AC592" s="402"/>
      <c r="AD592" s="402"/>
      <c r="AE592" s="402"/>
      <c r="AF592" s="402"/>
      <c r="AG592" s="402"/>
      <c r="AH592" s="402"/>
      <c r="AI592" s="402"/>
      <c r="AJ592" s="402"/>
      <c r="AK592" s="402"/>
      <c r="AL592" s="403"/>
      <c r="AM592" s="668"/>
      <c r="AN592" s="668"/>
      <c r="AO592" s="668"/>
      <c r="AP592" s="668"/>
      <c r="AQ592" s="668"/>
      <c r="AR592" s="668"/>
      <c r="AS592" s="668"/>
      <c r="AT592" s="668"/>
      <c r="AU592" s="668"/>
      <c r="AV592" s="668"/>
      <c r="AW592" s="668"/>
      <c r="AX592" s="668"/>
      <c r="AY592" s="403"/>
      <c r="AZ592" s="404"/>
      <c r="BA592" s="363"/>
      <c r="BB592" s="363"/>
      <c r="BC592" s="363"/>
      <c r="BD592" s="363"/>
      <c r="BE592" s="363"/>
      <c r="BF592" s="363"/>
      <c r="BG592" s="363"/>
      <c r="BH592" s="363"/>
      <c r="BI592" s="363"/>
      <c r="BJ592" s="363"/>
    </row>
    <row r="593" spans="6:62" ht="93" customHeight="1" x14ac:dyDescent="0.3">
      <c r="F593" s="399"/>
      <c r="G593" s="400"/>
      <c r="H593" s="400"/>
      <c r="I593" s="400"/>
      <c r="J593" s="400"/>
      <c r="K593" s="400"/>
      <c r="L593" s="400"/>
      <c r="M593" s="400"/>
      <c r="N593" s="400"/>
      <c r="U593" s="401"/>
      <c r="V593" s="402"/>
      <c r="W593" s="402"/>
      <c r="X593" s="402"/>
      <c r="Y593" s="402"/>
      <c r="Z593" s="402"/>
      <c r="AA593" s="402"/>
      <c r="AB593" s="402"/>
      <c r="AC593" s="402"/>
      <c r="AD593" s="402"/>
      <c r="AE593" s="402"/>
      <c r="AF593" s="402"/>
      <c r="AG593" s="402"/>
      <c r="AH593" s="402"/>
      <c r="AI593" s="402"/>
      <c r="AJ593" s="402"/>
      <c r="AK593" s="402"/>
      <c r="AL593" s="403"/>
      <c r="AM593" s="668"/>
      <c r="AN593" s="668"/>
      <c r="AO593" s="668"/>
      <c r="AP593" s="668"/>
      <c r="AQ593" s="668"/>
      <c r="AR593" s="668"/>
      <c r="AS593" s="668"/>
      <c r="AT593" s="668"/>
      <c r="AU593" s="668"/>
      <c r="AV593" s="668"/>
      <c r="AW593" s="668"/>
      <c r="AX593" s="668"/>
      <c r="AY593" s="403"/>
      <c r="AZ593" s="404"/>
      <c r="BA593" s="363"/>
      <c r="BB593" s="363"/>
      <c r="BC593" s="363"/>
      <c r="BD593" s="363"/>
      <c r="BE593" s="363"/>
      <c r="BF593" s="363"/>
      <c r="BG593" s="363"/>
      <c r="BH593" s="363"/>
      <c r="BI593" s="363"/>
      <c r="BJ593" s="363"/>
    </row>
    <row r="594" spans="6:62" ht="93" customHeight="1" x14ac:dyDescent="0.3">
      <c r="F594" s="399"/>
      <c r="G594" s="400"/>
      <c r="H594" s="400"/>
      <c r="I594" s="400"/>
      <c r="J594" s="400"/>
      <c r="K594" s="400"/>
      <c r="L594" s="400"/>
      <c r="M594" s="400"/>
      <c r="N594" s="400"/>
      <c r="U594" s="401"/>
      <c r="V594" s="402"/>
      <c r="W594" s="402"/>
      <c r="X594" s="402"/>
      <c r="Y594" s="402"/>
      <c r="Z594" s="402"/>
      <c r="AA594" s="402"/>
      <c r="AB594" s="402"/>
      <c r="AC594" s="402"/>
      <c r="AD594" s="402"/>
      <c r="AE594" s="402"/>
      <c r="AF594" s="402"/>
      <c r="AG594" s="402"/>
      <c r="AH594" s="402"/>
      <c r="AI594" s="402"/>
      <c r="AJ594" s="402"/>
      <c r="AK594" s="402"/>
      <c r="AL594" s="403"/>
      <c r="AM594" s="668"/>
      <c r="AN594" s="668"/>
      <c r="AO594" s="668"/>
      <c r="AP594" s="668"/>
      <c r="AQ594" s="668"/>
      <c r="AR594" s="668"/>
      <c r="AS594" s="668"/>
      <c r="AT594" s="668"/>
      <c r="AU594" s="668"/>
      <c r="AV594" s="668"/>
      <c r="AW594" s="668"/>
      <c r="AX594" s="668"/>
      <c r="AY594" s="403"/>
      <c r="AZ594" s="404"/>
      <c r="BA594" s="363"/>
      <c r="BB594" s="363"/>
      <c r="BC594" s="363"/>
      <c r="BD594" s="363"/>
      <c r="BE594" s="363"/>
      <c r="BF594" s="363"/>
      <c r="BG594" s="363"/>
      <c r="BH594" s="363"/>
      <c r="BI594" s="363"/>
      <c r="BJ594" s="363"/>
    </row>
    <row r="595" spans="6:62" ht="93" customHeight="1" x14ac:dyDescent="0.3">
      <c r="F595" s="399"/>
      <c r="G595" s="400"/>
      <c r="H595" s="400"/>
      <c r="I595" s="400"/>
      <c r="J595" s="400"/>
      <c r="K595" s="400"/>
      <c r="L595" s="400"/>
      <c r="M595" s="400"/>
      <c r="N595" s="400"/>
      <c r="U595" s="401"/>
      <c r="V595" s="402"/>
      <c r="W595" s="402"/>
      <c r="X595" s="402"/>
      <c r="Y595" s="402"/>
      <c r="Z595" s="402"/>
      <c r="AA595" s="402"/>
      <c r="AB595" s="402"/>
      <c r="AC595" s="402"/>
      <c r="AD595" s="402"/>
      <c r="AE595" s="402"/>
      <c r="AF595" s="402"/>
      <c r="AG595" s="402"/>
      <c r="AH595" s="402"/>
      <c r="AI595" s="402"/>
      <c r="AJ595" s="402"/>
      <c r="AK595" s="402"/>
      <c r="AL595" s="403"/>
      <c r="AM595" s="668"/>
      <c r="AN595" s="668"/>
      <c r="AO595" s="668"/>
      <c r="AP595" s="668"/>
      <c r="AQ595" s="668"/>
      <c r="AR595" s="668"/>
      <c r="AS595" s="668"/>
      <c r="AT595" s="668"/>
      <c r="AU595" s="668"/>
      <c r="AV595" s="668"/>
      <c r="AW595" s="668"/>
      <c r="AX595" s="668"/>
      <c r="AY595" s="403"/>
      <c r="AZ595" s="404"/>
      <c r="BA595" s="363"/>
      <c r="BB595" s="363"/>
      <c r="BC595" s="363"/>
      <c r="BD595" s="363"/>
      <c r="BE595" s="363"/>
      <c r="BF595" s="363"/>
      <c r="BG595" s="363"/>
      <c r="BH595" s="363"/>
      <c r="BI595" s="363"/>
      <c r="BJ595" s="363"/>
    </row>
    <row r="596" spans="6:62" ht="93" customHeight="1" x14ac:dyDescent="0.3">
      <c r="F596" s="399"/>
      <c r="G596" s="400"/>
      <c r="H596" s="400"/>
      <c r="I596" s="400"/>
      <c r="J596" s="400"/>
      <c r="K596" s="400"/>
      <c r="L596" s="400"/>
      <c r="M596" s="400"/>
      <c r="N596" s="400"/>
      <c r="U596" s="401"/>
      <c r="V596" s="402"/>
      <c r="W596" s="402"/>
      <c r="X596" s="402"/>
      <c r="Y596" s="402"/>
      <c r="Z596" s="402"/>
      <c r="AA596" s="402"/>
      <c r="AB596" s="402"/>
      <c r="AC596" s="402"/>
      <c r="AD596" s="402"/>
      <c r="AE596" s="402"/>
      <c r="AF596" s="402"/>
      <c r="AG596" s="402"/>
      <c r="AH596" s="402"/>
      <c r="AI596" s="402"/>
      <c r="AJ596" s="402"/>
      <c r="AK596" s="402"/>
      <c r="AL596" s="403"/>
      <c r="AM596" s="668"/>
      <c r="AN596" s="668"/>
      <c r="AO596" s="668"/>
      <c r="AP596" s="668"/>
      <c r="AQ596" s="668"/>
      <c r="AR596" s="668"/>
      <c r="AS596" s="668"/>
      <c r="AT596" s="668"/>
      <c r="AU596" s="668"/>
      <c r="AV596" s="668"/>
      <c r="AW596" s="668"/>
      <c r="AX596" s="668"/>
      <c r="AY596" s="403"/>
      <c r="AZ596" s="404"/>
      <c r="BA596" s="363"/>
      <c r="BB596" s="363"/>
      <c r="BC596" s="363"/>
      <c r="BD596" s="363"/>
      <c r="BE596" s="363"/>
      <c r="BF596" s="363"/>
      <c r="BG596" s="363"/>
      <c r="BH596" s="363"/>
      <c r="BI596" s="363"/>
      <c r="BJ596" s="363"/>
    </row>
    <row r="597" spans="6:62" ht="93" customHeight="1" x14ac:dyDescent="0.3">
      <c r="F597" s="399"/>
      <c r="G597" s="400"/>
      <c r="H597" s="400"/>
      <c r="I597" s="400"/>
      <c r="J597" s="400"/>
      <c r="K597" s="400"/>
      <c r="L597" s="400"/>
      <c r="M597" s="400"/>
      <c r="N597" s="400"/>
      <c r="U597" s="401"/>
      <c r="V597" s="402"/>
      <c r="W597" s="402"/>
      <c r="X597" s="402"/>
      <c r="Y597" s="402"/>
      <c r="Z597" s="402"/>
      <c r="AA597" s="402"/>
      <c r="AB597" s="402"/>
      <c r="AC597" s="402"/>
      <c r="AD597" s="402"/>
      <c r="AE597" s="402"/>
      <c r="AF597" s="402"/>
      <c r="AG597" s="402"/>
      <c r="AH597" s="402"/>
      <c r="AI597" s="402"/>
      <c r="AJ597" s="402"/>
      <c r="AK597" s="402"/>
      <c r="AL597" s="403"/>
      <c r="AM597" s="668"/>
      <c r="AN597" s="668"/>
      <c r="AO597" s="668"/>
      <c r="AP597" s="668"/>
      <c r="AQ597" s="668"/>
      <c r="AR597" s="668"/>
      <c r="AS597" s="668"/>
      <c r="AT597" s="668"/>
      <c r="AU597" s="668"/>
      <c r="AV597" s="668"/>
      <c r="AW597" s="668"/>
      <c r="AX597" s="668"/>
      <c r="AY597" s="403"/>
      <c r="AZ597" s="404"/>
      <c r="BA597" s="363"/>
      <c r="BB597" s="363"/>
      <c r="BC597" s="363"/>
      <c r="BD597" s="363"/>
      <c r="BE597" s="363"/>
      <c r="BF597" s="363"/>
      <c r="BG597" s="363"/>
      <c r="BH597" s="363"/>
      <c r="BI597" s="363"/>
      <c r="BJ597" s="363"/>
    </row>
    <row r="598" spans="6:62" ht="93" customHeight="1" x14ac:dyDescent="0.3">
      <c r="F598" s="399"/>
      <c r="G598" s="400"/>
      <c r="H598" s="400"/>
      <c r="I598" s="400"/>
      <c r="J598" s="400"/>
      <c r="K598" s="400"/>
      <c r="L598" s="400"/>
      <c r="M598" s="400"/>
      <c r="N598" s="400"/>
      <c r="U598" s="401"/>
      <c r="V598" s="402"/>
      <c r="W598" s="402"/>
      <c r="X598" s="402"/>
      <c r="Y598" s="402"/>
      <c r="Z598" s="402"/>
      <c r="AA598" s="402"/>
      <c r="AB598" s="402"/>
      <c r="AC598" s="402"/>
      <c r="AD598" s="402"/>
      <c r="AE598" s="402"/>
      <c r="AF598" s="402"/>
      <c r="AG598" s="402"/>
      <c r="AH598" s="402"/>
      <c r="AI598" s="402"/>
      <c r="AJ598" s="402"/>
      <c r="AK598" s="402"/>
      <c r="AL598" s="403"/>
      <c r="AM598" s="668"/>
      <c r="AN598" s="668"/>
      <c r="AO598" s="668"/>
      <c r="AP598" s="668"/>
      <c r="AQ598" s="668"/>
      <c r="AR598" s="668"/>
      <c r="AS598" s="668"/>
      <c r="AT598" s="668"/>
      <c r="AU598" s="668"/>
      <c r="AV598" s="668"/>
      <c r="AW598" s="668"/>
      <c r="AX598" s="668"/>
      <c r="AY598" s="403"/>
      <c r="AZ598" s="404"/>
      <c r="BA598" s="363"/>
      <c r="BB598" s="363"/>
      <c r="BC598" s="363"/>
      <c r="BD598" s="363"/>
      <c r="BE598" s="363"/>
      <c r="BF598" s="363"/>
      <c r="BG598" s="363"/>
      <c r="BH598" s="363"/>
      <c r="BI598" s="363"/>
      <c r="BJ598" s="363"/>
    </row>
    <row r="599" spans="6:62" ht="93" customHeight="1" x14ac:dyDescent="0.3">
      <c r="F599" s="399"/>
      <c r="G599" s="400"/>
      <c r="H599" s="400"/>
      <c r="I599" s="400"/>
      <c r="J599" s="400"/>
      <c r="K599" s="400"/>
      <c r="L599" s="400"/>
      <c r="M599" s="400"/>
      <c r="N599" s="400"/>
      <c r="U599" s="401"/>
      <c r="V599" s="402"/>
      <c r="W599" s="402"/>
      <c r="X599" s="402"/>
      <c r="Y599" s="402"/>
      <c r="Z599" s="402"/>
      <c r="AA599" s="402"/>
      <c r="AB599" s="402"/>
      <c r="AC599" s="402"/>
      <c r="AD599" s="402"/>
      <c r="AE599" s="402"/>
      <c r="AF599" s="402"/>
      <c r="AG599" s="402"/>
      <c r="AH599" s="402"/>
      <c r="AI599" s="402"/>
      <c r="AJ599" s="402"/>
      <c r="AK599" s="402"/>
      <c r="AL599" s="403"/>
      <c r="AM599" s="668"/>
      <c r="AN599" s="668"/>
      <c r="AO599" s="668"/>
      <c r="AP599" s="668"/>
      <c r="AQ599" s="668"/>
      <c r="AR599" s="668"/>
      <c r="AS599" s="668"/>
      <c r="AT599" s="668"/>
      <c r="AU599" s="668"/>
      <c r="AV599" s="668"/>
      <c r="AW599" s="668"/>
      <c r="AX599" s="668"/>
      <c r="AY599" s="403"/>
      <c r="AZ599" s="404"/>
      <c r="BA599" s="363"/>
      <c r="BB599" s="363"/>
      <c r="BC599" s="363"/>
      <c r="BD599" s="363"/>
      <c r="BE599" s="363"/>
      <c r="BF599" s="363"/>
      <c r="BG599" s="363"/>
      <c r="BH599" s="363"/>
      <c r="BI599" s="363"/>
      <c r="BJ599" s="363"/>
    </row>
    <row r="600" spans="6:62" ht="93" customHeight="1" x14ac:dyDescent="0.3">
      <c r="F600" s="399"/>
      <c r="G600" s="400"/>
      <c r="H600" s="400"/>
      <c r="I600" s="400"/>
      <c r="J600" s="400"/>
      <c r="K600" s="400"/>
      <c r="L600" s="400"/>
      <c r="M600" s="400"/>
      <c r="N600" s="400"/>
      <c r="U600" s="401"/>
      <c r="V600" s="402"/>
      <c r="W600" s="402"/>
      <c r="X600" s="402"/>
      <c r="Y600" s="402"/>
      <c r="Z600" s="402"/>
      <c r="AA600" s="402"/>
      <c r="AB600" s="402"/>
      <c r="AC600" s="402"/>
      <c r="AD600" s="402"/>
      <c r="AE600" s="402"/>
      <c r="AF600" s="402"/>
      <c r="AG600" s="402"/>
      <c r="AH600" s="402"/>
      <c r="AI600" s="402"/>
      <c r="AJ600" s="402"/>
      <c r="AK600" s="402"/>
      <c r="AL600" s="403"/>
      <c r="AM600" s="668"/>
      <c r="AN600" s="668"/>
      <c r="AO600" s="668"/>
      <c r="AP600" s="668"/>
      <c r="AQ600" s="668"/>
      <c r="AR600" s="668"/>
      <c r="AS600" s="668"/>
      <c r="AT600" s="668"/>
      <c r="AU600" s="668"/>
      <c r="AV600" s="668"/>
      <c r="AW600" s="668"/>
      <c r="AX600" s="668"/>
      <c r="AY600" s="403"/>
      <c r="AZ600" s="404"/>
      <c r="BA600" s="363"/>
      <c r="BB600" s="363"/>
      <c r="BC600" s="363"/>
      <c r="BD600" s="363"/>
      <c r="BE600" s="363"/>
      <c r="BF600" s="363"/>
      <c r="BG600" s="363"/>
      <c r="BH600" s="363"/>
      <c r="BI600" s="363"/>
      <c r="BJ600" s="363"/>
    </row>
    <row r="601" spans="6:62" ht="93" customHeight="1" x14ac:dyDescent="0.3">
      <c r="F601" s="399"/>
      <c r="G601" s="400"/>
      <c r="H601" s="400"/>
      <c r="I601" s="400"/>
      <c r="J601" s="400"/>
      <c r="K601" s="400"/>
      <c r="L601" s="400"/>
      <c r="M601" s="400"/>
      <c r="N601" s="400"/>
      <c r="U601" s="401"/>
      <c r="V601" s="402"/>
      <c r="W601" s="402"/>
      <c r="X601" s="402"/>
      <c r="Y601" s="402"/>
      <c r="Z601" s="402"/>
      <c r="AA601" s="402"/>
      <c r="AB601" s="402"/>
      <c r="AC601" s="402"/>
      <c r="AD601" s="402"/>
      <c r="AE601" s="402"/>
      <c r="AF601" s="402"/>
      <c r="AG601" s="402"/>
      <c r="AH601" s="402"/>
      <c r="AI601" s="402"/>
      <c r="AJ601" s="402"/>
      <c r="AK601" s="402"/>
      <c r="AL601" s="403"/>
      <c r="AM601" s="668"/>
      <c r="AN601" s="668"/>
      <c r="AO601" s="668"/>
      <c r="AP601" s="668"/>
      <c r="AQ601" s="668"/>
      <c r="AR601" s="668"/>
      <c r="AS601" s="668"/>
      <c r="AT601" s="668"/>
      <c r="AU601" s="668"/>
      <c r="AV601" s="668"/>
      <c r="AW601" s="668"/>
      <c r="AX601" s="668"/>
      <c r="AY601" s="403"/>
      <c r="AZ601" s="404"/>
      <c r="BA601" s="363"/>
      <c r="BB601" s="363"/>
      <c r="BC601" s="363"/>
      <c r="BD601" s="363"/>
      <c r="BE601" s="363"/>
      <c r="BF601" s="363"/>
      <c r="BG601" s="363"/>
      <c r="BH601" s="363"/>
      <c r="BI601" s="363"/>
      <c r="BJ601" s="363"/>
    </row>
    <row r="602" spans="6:62" ht="93" customHeight="1" x14ac:dyDescent="0.3">
      <c r="F602" s="399"/>
      <c r="G602" s="400"/>
      <c r="H602" s="400"/>
      <c r="I602" s="400"/>
      <c r="J602" s="400"/>
      <c r="K602" s="400"/>
      <c r="L602" s="400"/>
      <c r="M602" s="400"/>
      <c r="N602" s="400"/>
      <c r="U602" s="401"/>
      <c r="V602" s="402"/>
      <c r="W602" s="402"/>
      <c r="X602" s="402"/>
      <c r="Y602" s="402"/>
      <c r="Z602" s="402"/>
      <c r="AA602" s="402"/>
      <c r="AB602" s="402"/>
      <c r="AC602" s="402"/>
      <c r="AD602" s="402"/>
      <c r="AE602" s="402"/>
      <c r="AF602" s="402"/>
      <c r="AG602" s="402"/>
      <c r="AH602" s="402"/>
      <c r="AI602" s="402"/>
      <c r="AJ602" s="402"/>
      <c r="AK602" s="402"/>
      <c r="AL602" s="403"/>
      <c r="AM602" s="668"/>
      <c r="AN602" s="668"/>
      <c r="AO602" s="668"/>
      <c r="AP602" s="668"/>
      <c r="AQ602" s="668"/>
      <c r="AR602" s="668"/>
      <c r="AS602" s="668"/>
      <c r="AT602" s="668"/>
      <c r="AU602" s="668"/>
      <c r="AV602" s="668"/>
      <c r="AW602" s="668"/>
      <c r="AX602" s="668"/>
      <c r="AY602" s="403"/>
      <c r="AZ602" s="404"/>
      <c r="BA602" s="363"/>
      <c r="BB602" s="363"/>
      <c r="BC602" s="363"/>
      <c r="BD602" s="363"/>
      <c r="BE602" s="363"/>
      <c r="BF602" s="363"/>
      <c r="BG602" s="363"/>
      <c r="BH602" s="363"/>
      <c r="BI602" s="363"/>
      <c r="BJ602" s="363"/>
    </row>
    <row r="603" spans="6:62" ht="93" customHeight="1" x14ac:dyDescent="0.3">
      <c r="F603" s="399"/>
      <c r="G603" s="400"/>
      <c r="H603" s="400"/>
      <c r="I603" s="400"/>
      <c r="J603" s="400"/>
      <c r="K603" s="400"/>
      <c r="L603" s="400"/>
      <c r="M603" s="400"/>
      <c r="N603" s="400"/>
      <c r="U603" s="401"/>
      <c r="V603" s="402"/>
      <c r="W603" s="402"/>
      <c r="X603" s="402"/>
      <c r="Y603" s="402"/>
      <c r="Z603" s="402"/>
      <c r="AA603" s="402"/>
      <c r="AB603" s="402"/>
      <c r="AC603" s="402"/>
      <c r="AD603" s="402"/>
      <c r="AE603" s="402"/>
      <c r="AF603" s="402"/>
      <c r="AG603" s="402"/>
      <c r="AH603" s="402"/>
      <c r="AI603" s="402"/>
      <c r="AJ603" s="402"/>
      <c r="AK603" s="402"/>
      <c r="AL603" s="403"/>
      <c r="AM603" s="668"/>
      <c r="AN603" s="668"/>
      <c r="AO603" s="668"/>
      <c r="AP603" s="668"/>
      <c r="AQ603" s="668"/>
      <c r="AR603" s="668"/>
      <c r="AS603" s="668"/>
      <c r="AT603" s="668"/>
      <c r="AU603" s="668"/>
      <c r="AV603" s="668"/>
      <c r="AW603" s="668"/>
      <c r="AX603" s="668"/>
      <c r="AY603" s="403"/>
      <c r="AZ603" s="404"/>
      <c r="BA603" s="363"/>
      <c r="BB603" s="363"/>
      <c r="BC603" s="363"/>
      <c r="BD603" s="363"/>
      <c r="BE603" s="363"/>
      <c r="BF603" s="363"/>
      <c r="BG603" s="363"/>
      <c r="BH603" s="363"/>
      <c r="BI603" s="363"/>
      <c r="BJ603" s="363"/>
    </row>
    <row r="604" spans="6:62" ht="93" customHeight="1" x14ac:dyDescent="0.3">
      <c r="F604" s="399"/>
      <c r="G604" s="400"/>
      <c r="H604" s="400"/>
      <c r="I604" s="400"/>
      <c r="J604" s="400"/>
      <c r="K604" s="400"/>
      <c r="L604" s="400"/>
      <c r="M604" s="400"/>
      <c r="N604" s="400"/>
      <c r="U604" s="401"/>
      <c r="V604" s="402"/>
      <c r="W604" s="402"/>
      <c r="X604" s="402"/>
      <c r="Y604" s="402"/>
      <c r="Z604" s="402"/>
      <c r="AA604" s="402"/>
      <c r="AB604" s="402"/>
      <c r="AC604" s="402"/>
      <c r="AD604" s="402"/>
      <c r="AE604" s="402"/>
      <c r="AF604" s="402"/>
      <c r="AG604" s="402"/>
      <c r="AH604" s="402"/>
      <c r="AI604" s="402"/>
      <c r="AJ604" s="402"/>
      <c r="AK604" s="402"/>
      <c r="AL604" s="403"/>
      <c r="AM604" s="668"/>
      <c r="AN604" s="668"/>
      <c r="AO604" s="668"/>
      <c r="AP604" s="668"/>
      <c r="AQ604" s="668"/>
      <c r="AR604" s="668"/>
      <c r="AS604" s="668"/>
      <c r="AT604" s="668"/>
      <c r="AU604" s="668"/>
      <c r="AV604" s="668"/>
      <c r="AW604" s="668"/>
      <c r="AX604" s="668"/>
      <c r="AY604" s="403"/>
      <c r="AZ604" s="404"/>
      <c r="BA604" s="363"/>
      <c r="BB604" s="363"/>
      <c r="BC604" s="363"/>
      <c r="BD604" s="363"/>
      <c r="BE604" s="363"/>
      <c r="BF604" s="363"/>
      <c r="BG604" s="363"/>
      <c r="BH604" s="363"/>
      <c r="BI604" s="363"/>
      <c r="BJ604" s="363"/>
    </row>
    <row r="605" spans="6:62" ht="93" customHeight="1" x14ac:dyDescent="0.3">
      <c r="F605" s="399"/>
      <c r="G605" s="400"/>
      <c r="H605" s="400"/>
      <c r="I605" s="400"/>
      <c r="J605" s="400"/>
      <c r="K605" s="400"/>
      <c r="L605" s="400"/>
      <c r="M605" s="400"/>
      <c r="N605" s="400"/>
      <c r="U605" s="401"/>
      <c r="V605" s="402"/>
      <c r="W605" s="402"/>
      <c r="X605" s="402"/>
      <c r="Y605" s="402"/>
      <c r="Z605" s="402"/>
      <c r="AA605" s="402"/>
      <c r="AB605" s="402"/>
      <c r="AC605" s="402"/>
      <c r="AD605" s="402"/>
      <c r="AE605" s="402"/>
      <c r="AF605" s="402"/>
      <c r="AG605" s="402"/>
      <c r="AH605" s="402"/>
      <c r="AI605" s="402"/>
      <c r="AJ605" s="402"/>
      <c r="AK605" s="402"/>
      <c r="AL605" s="403"/>
      <c r="AM605" s="668"/>
      <c r="AN605" s="668"/>
      <c r="AO605" s="668"/>
      <c r="AP605" s="668"/>
      <c r="AQ605" s="668"/>
      <c r="AR605" s="668"/>
      <c r="AS605" s="668"/>
      <c r="AT605" s="668"/>
      <c r="AU605" s="668"/>
      <c r="AV605" s="668"/>
      <c r="AW605" s="668"/>
      <c r="AX605" s="668"/>
      <c r="AY605" s="403"/>
      <c r="AZ605" s="404"/>
      <c r="BA605" s="363"/>
      <c r="BB605" s="363"/>
      <c r="BC605" s="363"/>
      <c r="BD605" s="363"/>
      <c r="BE605" s="363"/>
      <c r="BF605" s="363"/>
      <c r="BG605" s="363"/>
      <c r="BH605" s="363"/>
      <c r="BI605" s="363"/>
      <c r="BJ605" s="363"/>
    </row>
    <row r="606" spans="6:62" ht="93" customHeight="1" x14ac:dyDescent="0.3">
      <c r="F606" s="399"/>
      <c r="G606" s="400"/>
      <c r="H606" s="400"/>
      <c r="I606" s="400"/>
      <c r="J606" s="400"/>
      <c r="K606" s="400"/>
      <c r="L606" s="400"/>
      <c r="M606" s="400"/>
      <c r="N606" s="400"/>
      <c r="U606" s="401"/>
      <c r="V606" s="402"/>
      <c r="W606" s="402"/>
      <c r="X606" s="402"/>
      <c r="Y606" s="402"/>
      <c r="Z606" s="402"/>
      <c r="AA606" s="402"/>
      <c r="AB606" s="402"/>
      <c r="AC606" s="402"/>
      <c r="AD606" s="402"/>
      <c r="AE606" s="402"/>
      <c r="AF606" s="402"/>
      <c r="AG606" s="402"/>
      <c r="AH606" s="402"/>
      <c r="AI606" s="402"/>
      <c r="AJ606" s="402"/>
      <c r="AK606" s="402"/>
      <c r="AL606" s="403"/>
      <c r="AM606" s="668"/>
      <c r="AN606" s="668"/>
      <c r="AO606" s="668"/>
      <c r="AP606" s="668"/>
      <c r="AQ606" s="668"/>
      <c r="AR606" s="668"/>
      <c r="AS606" s="668"/>
      <c r="AT606" s="668"/>
      <c r="AU606" s="668"/>
      <c r="AV606" s="668"/>
      <c r="AW606" s="668"/>
      <c r="AX606" s="668"/>
      <c r="AY606" s="403"/>
      <c r="AZ606" s="404"/>
      <c r="BA606" s="363"/>
      <c r="BB606" s="363"/>
      <c r="BC606" s="363"/>
      <c r="BD606" s="363"/>
      <c r="BE606" s="363"/>
      <c r="BF606" s="363"/>
      <c r="BG606" s="363"/>
      <c r="BH606" s="363"/>
      <c r="BI606" s="363"/>
      <c r="BJ606" s="363"/>
    </row>
    <row r="607" spans="6:62" ht="93" customHeight="1" x14ac:dyDescent="0.3">
      <c r="F607" s="399"/>
      <c r="G607" s="400"/>
      <c r="H607" s="400"/>
      <c r="I607" s="400"/>
      <c r="J607" s="400"/>
      <c r="K607" s="400"/>
      <c r="L607" s="400"/>
      <c r="M607" s="400"/>
      <c r="N607" s="400"/>
      <c r="U607" s="401"/>
      <c r="V607" s="402"/>
      <c r="W607" s="402"/>
      <c r="X607" s="402"/>
      <c r="Y607" s="402"/>
      <c r="Z607" s="402"/>
      <c r="AA607" s="402"/>
      <c r="AB607" s="402"/>
      <c r="AC607" s="402"/>
      <c r="AD607" s="402"/>
      <c r="AE607" s="402"/>
      <c r="AF607" s="402"/>
      <c r="AG607" s="402"/>
      <c r="AH607" s="402"/>
      <c r="AI607" s="402"/>
      <c r="AJ607" s="402"/>
      <c r="AK607" s="402"/>
      <c r="AL607" s="403"/>
      <c r="AM607" s="668"/>
      <c r="AN607" s="668"/>
      <c r="AO607" s="668"/>
      <c r="AP607" s="668"/>
      <c r="AQ607" s="668"/>
      <c r="AR607" s="668"/>
      <c r="AS607" s="668"/>
      <c r="AT607" s="668"/>
      <c r="AU607" s="668"/>
      <c r="AV607" s="668"/>
      <c r="AW607" s="668"/>
      <c r="AX607" s="668"/>
      <c r="AY607" s="403"/>
      <c r="AZ607" s="404"/>
      <c r="BA607" s="363"/>
      <c r="BB607" s="363"/>
      <c r="BC607" s="363"/>
      <c r="BD607" s="363"/>
      <c r="BE607" s="363"/>
      <c r="BF607" s="363"/>
      <c r="BG607" s="363"/>
      <c r="BH607" s="363"/>
      <c r="BI607" s="363"/>
      <c r="BJ607" s="363"/>
    </row>
    <row r="608" spans="6:62" ht="93" customHeight="1" x14ac:dyDescent="0.3">
      <c r="F608" s="399"/>
      <c r="G608" s="400"/>
      <c r="H608" s="400"/>
      <c r="I608" s="400"/>
      <c r="J608" s="400"/>
      <c r="K608" s="400"/>
      <c r="L608" s="400"/>
      <c r="M608" s="400"/>
      <c r="N608" s="400"/>
      <c r="U608" s="401"/>
      <c r="V608" s="402"/>
      <c r="W608" s="402"/>
      <c r="X608" s="402"/>
      <c r="Y608" s="402"/>
      <c r="Z608" s="402"/>
      <c r="AA608" s="402"/>
      <c r="AB608" s="402"/>
      <c r="AC608" s="402"/>
      <c r="AD608" s="402"/>
      <c r="AE608" s="402"/>
      <c r="AF608" s="402"/>
      <c r="AG608" s="402"/>
      <c r="AH608" s="402"/>
      <c r="AI608" s="402"/>
      <c r="AJ608" s="402"/>
      <c r="AK608" s="402"/>
      <c r="AL608" s="403"/>
      <c r="AM608" s="668"/>
      <c r="AN608" s="668"/>
      <c r="AO608" s="668"/>
      <c r="AP608" s="668"/>
      <c r="AQ608" s="668"/>
      <c r="AR608" s="668"/>
      <c r="AS608" s="668"/>
      <c r="AT608" s="668"/>
      <c r="AU608" s="668"/>
      <c r="AV608" s="668"/>
      <c r="AW608" s="668"/>
      <c r="AX608" s="668"/>
      <c r="AY608" s="403"/>
      <c r="AZ608" s="404"/>
      <c r="BA608" s="363"/>
      <c r="BB608" s="363"/>
      <c r="BC608" s="363"/>
      <c r="BD608" s="363"/>
      <c r="BE608" s="363"/>
      <c r="BF608" s="363"/>
      <c r="BG608" s="363"/>
      <c r="BH608" s="363"/>
      <c r="BI608" s="363"/>
      <c r="BJ608" s="363"/>
    </row>
    <row r="609" spans="6:62" ht="93" customHeight="1" x14ac:dyDescent="0.3">
      <c r="F609" s="399"/>
      <c r="G609" s="400"/>
      <c r="H609" s="400"/>
      <c r="I609" s="400"/>
      <c r="J609" s="400"/>
      <c r="K609" s="400"/>
      <c r="L609" s="400"/>
      <c r="M609" s="400"/>
      <c r="N609" s="400"/>
      <c r="U609" s="401"/>
      <c r="V609" s="402"/>
      <c r="W609" s="402"/>
      <c r="X609" s="402"/>
      <c r="Y609" s="402"/>
      <c r="Z609" s="402"/>
      <c r="AA609" s="402"/>
      <c r="AB609" s="402"/>
      <c r="AC609" s="402"/>
      <c r="AD609" s="402"/>
      <c r="AE609" s="402"/>
      <c r="AF609" s="402"/>
      <c r="AG609" s="402"/>
      <c r="AH609" s="402"/>
      <c r="AI609" s="402"/>
      <c r="AJ609" s="402"/>
      <c r="AK609" s="402"/>
      <c r="AL609" s="403"/>
      <c r="AM609" s="668"/>
      <c r="AN609" s="668"/>
      <c r="AO609" s="668"/>
      <c r="AP609" s="668"/>
      <c r="AQ609" s="668"/>
      <c r="AR609" s="668"/>
      <c r="AS609" s="668"/>
      <c r="AT609" s="668"/>
      <c r="AU609" s="668"/>
      <c r="AV609" s="668"/>
      <c r="AW609" s="668"/>
      <c r="AX609" s="668"/>
      <c r="AY609" s="403"/>
      <c r="AZ609" s="404"/>
      <c r="BA609" s="363"/>
      <c r="BB609" s="363"/>
      <c r="BC609" s="363"/>
      <c r="BD609" s="363"/>
      <c r="BE609" s="363"/>
      <c r="BF609" s="363"/>
      <c r="BG609" s="363"/>
      <c r="BH609" s="363"/>
      <c r="BI609" s="363"/>
      <c r="BJ609" s="363"/>
    </row>
    <row r="610" spans="6:62" ht="93" customHeight="1" x14ac:dyDescent="0.3">
      <c r="F610" s="399"/>
      <c r="G610" s="400"/>
      <c r="H610" s="400"/>
      <c r="I610" s="400"/>
      <c r="J610" s="400"/>
      <c r="K610" s="400"/>
      <c r="L610" s="400"/>
      <c r="M610" s="400"/>
      <c r="N610" s="400"/>
      <c r="U610" s="401"/>
      <c r="V610" s="402"/>
      <c r="W610" s="402"/>
      <c r="X610" s="402"/>
      <c r="Y610" s="402"/>
      <c r="Z610" s="402"/>
      <c r="AA610" s="402"/>
      <c r="AB610" s="402"/>
      <c r="AC610" s="402"/>
      <c r="AD610" s="402"/>
      <c r="AE610" s="402"/>
      <c r="AF610" s="402"/>
      <c r="AG610" s="402"/>
      <c r="AH610" s="402"/>
      <c r="AI610" s="402"/>
      <c r="AJ610" s="402"/>
      <c r="AK610" s="402"/>
      <c r="AL610" s="403"/>
      <c r="AM610" s="668"/>
      <c r="AN610" s="668"/>
      <c r="AO610" s="668"/>
      <c r="AP610" s="668"/>
      <c r="AQ610" s="668"/>
      <c r="AR610" s="668"/>
      <c r="AS610" s="668"/>
      <c r="AT610" s="668"/>
      <c r="AU610" s="668"/>
      <c r="AV610" s="668"/>
      <c r="AW610" s="668"/>
      <c r="AX610" s="668"/>
      <c r="AY610" s="403"/>
      <c r="AZ610" s="404"/>
      <c r="BA610" s="363"/>
      <c r="BB610" s="363"/>
      <c r="BC610" s="363"/>
      <c r="BD610" s="363"/>
      <c r="BE610" s="363"/>
      <c r="BF610" s="363"/>
      <c r="BG610" s="363"/>
      <c r="BH610" s="363"/>
      <c r="BI610" s="363"/>
      <c r="BJ610" s="363"/>
    </row>
    <row r="611" spans="6:62" ht="93" customHeight="1" x14ac:dyDescent="0.3">
      <c r="F611" s="399"/>
      <c r="G611" s="400"/>
      <c r="H611" s="400"/>
      <c r="I611" s="400"/>
      <c r="J611" s="400"/>
      <c r="K611" s="400"/>
      <c r="L611" s="400"/>
      <c r="M611" s="400"/>
      <c r="N611" s="400"/>
      <c r="U611" s="401"/>
      <c r="V611" s="402"/>
      <c r="W611" s="402"/>
      <c r="X611" s="402"/>
      <c r="Y611" s="402"/>
      <c r="Z611" s="402"/>
      <c r="AA611" s="402"/>
      <c r="AB611" s="402"/>
      <c r="AC611" s="402"/>
      <c r="AD611" s="402"/>
      <c r="AE611" s="402"/>
      <c r="AF611" s="402"/>
      <c r="AG611" s="402"/>
      <c r="AH611" s="402"/>
      <c r="AI611" s="402"/>
      <c r="AJ611" s="402"/>
      <c r="AK611" s="402"/>
      <c r="AL611" s="403"/>
      <c r="AM611" s="668"/>
      <c r="AN611" s="668"/>
      <c r="AO611" s="668"/>
      <c r="AP611" s="668"/>
      <c r="AQ611" s="668"/>
      <c r="AR611" s="668"/>
      <c r="AS611" s="668"/>
      <c r="AT611" s="668"/>
      <c r="AU611" s="668"/>
      <c r="AV611" s="668"/>
      <c r="AW611" s="668"/>
      <c r="AX611" s="668"/>
      <c r="AY611" s="403"/>
      <c r="AZ611" s="404"/>
      <c r="BA611" s="363"/>
      <c r="BB611" s="363"/>
      <c r="BC611" s="363"/>
      <c r="BD611" s="363"/>
      <c r="BE611" s="363"/>
      <c r="BF611" s="363"/>
      <c r="BG611" s="363"/>
      <c r="BH611" s="363"/>
      <c r="BI611" s="363"/>
      <c r="BJ611" s="363"/>
    </row>
    <row r="612" spans="6:62" ht="93" customHeight="1" x14ac:dyDescent="0.3">
      <c r="F612" s="399"/>
      <c r="G612" s="400"/>
      <c r="H612" s="400"/>
      <c r="I612" s="400"/>
      <c r="J612" s="400"/>
      <c r="K612" s="400"/>
      <c r="L612" s="400"/>
      <c r="M612" s="400"/>
      <c r="N612" s="400"/>
      <c r="U612" s="401"/>
      <c r="V612" s="402"/>
      <c r="W612" s="402"/>
      <c r="X612" s="402"/>
      <c r="Y612" s="402"/>
      <c r="Z612" s="402"/>
      <c r="AA612" s="402"/>
      <c r="AB612" s="402"/>
      <c r="AC612" s="402"/>
      <c r="AD612" s="402"/>
      <c r="AE612" s="402"/>
      <c r="AF612" s="402"/>
      <c r="AG612" s="402"/>
      <c r="AH612" s="402"/>
      <c r="AI612" s="402"/>
      <c r="AJ612" s="402"/>
      <c r="AK612" s="402"/>
      <c r="AL612" s="403"/>
      <c r="AM612" s="668"/>
      <c r="AN612" s="668"/>
      <c r="AO612" s="668"/>
      <c r="AP612" s="668"/>
      <c r="AQ612" s="668"/>
      <c r="AR612" s="668"/>
      <c r="AS612" s="668"/>
      <c r="AT612" s="668"/>
      <c r="AU612" s="668"/>
      <c r="AV612" s="668"/>
      <c r="AW612" s="668"/>
      <c r="AX612" s="668"/>
      <c r="AY612" s="403"/>
      <c r="AZ612" s="404"/>
      <c r="BA612" s="363"/>
      <c r="BB612" s="363"/>
      <c r="BC612" s="363"/>
      <c r="BD612" s="363"/>
      <c r="BE612" s="363"/>
      <c r="BF612" s="363"/>
      <c r="BG612" s="363"/>
      <c r="BH612" s="363"/>
      <c r="BI612" s="363"/>
      <c r="BJ612" s="363"/>
    </row>
    <row r="613" spans="6:62" ht="93" customHeight="1" x14ac:dyDescent="0.3">
      <c r="F613" s="399"/>
      <c r="G613" s="400"/>
      <c r="H613" s="400"/>
      <c r="I613" s="400"/>
      <c r="J613" s="400"/>
      <c r="K613" s="400"/>
      <c r="L613" s="400"/>
      <c r="M613" s="400"/>
      <c r="N613" s="400"/>
      <c r="U613" s="401"/>
      <c r="V613" s="402"/>
      <c r="W613" s="402"/>
      <c r="X613" s="402"/>
      <c r="Y613" s="402"/>
      <c r="Z613" s="402"/>
      <c r="AA613" s="402"/>
      <c r="AB613" s="402"/>
      <c r="AC613" s="402"/>
      <c r="AD613" s="402"/>
      <c r="AE613" s="402"/>
      <c r="AF613" s="402"/>
      <c r="AG613" s="402"/>
      <c r="AH613" s="402"/>
      <c r="AI613" s="402"/>
      <c r="AJ613" s="402"/>
      <c r="AK613" s="402"/>
      <c r="AL613" s="403"/>
      <c r="AM613" s="668"/>
      <c r="AN613" s="668"/>
      <c r="AO613" s="668"/>
      <c r="AP613" s="668"/>
      <c r="AQ613" s="668"/>
      <c r="AR613" s="668"/>
      <c r="AS613" s="668"/>
      <c r="AT613" s="668"/>
      <c r="AU613" s="668"/>
      <c r="AV613" s="668"/>
      <c r="AW613" s="668"/>
      <c r="AX613" s="668"/>
      <c r="AY613" s="403"/>
      <c r="AZ613" s="404"/>
      <c r="BA613" s="363"/>
      <c r="BB613" s="363"/>
      <c r="BC613" s="363"/>
      <c r="BD613" s="363"/>
      <c r="BE613" s="363"/>
      <c r="BF613" s="363"/>
      <c r="BG613" s="363"/>
      <c r="BH613" s="363"/>
      <c r="BI613" s="363"/>
      <c r="BJ613" s="363"/>
    </row>
    <row r="614" spans="6:62" ht="93" customHeight="1" x14ac:dyDescent="0.3">
      <c r="F614" s="399"/>
      <c r="G614" s="400"/>
      <c r="H614" s="400"/>
      <c r="I614" s="400"/>
      <c r="J614" s="400"/>
      <c r="K614" s="400"/>
      <c r="L614" s="400"/>
      <c r="M614" s="400"/>
      <c r="N614" s="400"/>
      <c r="U614" s="401"/>
      <c r="V614" s="402"/>
      <c r="W614" s="402"/>
      <c r="X614" s="402"/>
      <c r="Y614" s="402"/>
      <c r="Z614" s="402"/>
      <c r="AA614" s="402"/>
      <c r="AB614" s="402"/>
      <c r="AC614" s="402"/>
      <c r="AD614" s="402"/>
      <c r="AE614" s="402"/>
      <c r="AF614" s="402"/>
      <c r="AG614" s="402"/>
      <c r="AH614" s="402"/>
      <c r="AI614" s="402"/>
      <c r="AJ614" s="402"/>
      <c r="AK614" s="402"/>
      <c r="AL614" s="403"/>
      <c r="AM614" s="668"/>
      <c r="AN614" s="668"/>
      <c r="AO614" s="668"/>
      <c r="AP614" s="668"/>
      <c r="AQ614" s="668"/>
      <c r="AR614" s="668"/>
      <c r="AS614" s="668"/>
      <c r="AT614" s="668"/>
      <c r="AU614" s="668"/>
      <c r="AV614" s="668"/>
      <c r="AW614" s="668"/>
      <c r="AX614" s="668"/>
      <c r="AY614" s="403"/>
      <c r="AZ614" s="404"/>
      <c r="BA614" s="363"/>
      <c r="BB614" s="363"/>
      <c r="BC614" s="363"/>
      <c r="BD614" s="363"/>
      <c r="BE614" s="363"/>
      <c r="BF614" s="363"/>
      <c r="BG614" s="363"/>
      <c r="BH614" s="363"/>
      <c r="BI614" s="363"/>
      <c r="BJ614" s="363"/>
    </row>
    <row r="615" spans="6:62" ht="93" customHeight="1" x14ac:dyDescent="0.3">
      <c r="F615" s="399"/>
      <c r="G615" s="400"/>
      <c r="H615" s="400"/>
      <c r="I615" s="400"/>
      <c r="J615" s="400"/>
      <c r="K615" s="400"/>
      <c r="L615" s="400"/>
      <c r="M615" s="400"/>
      <c r="N615" s="400"/>
      <c r="U615" s="401"/>
      <c r="V615" s="402"/>
      <c r="W615" s="402"/>
      <c r="X615" s="402"/>
      <c r="Y615" s="402"/>
      <c r="Z615" s="402"/>
      <c r="AA615" s="402"/>
      <c r="AB615" s="402"/>
      <c r="AC615" s="402"/>
      <c r="AD615" s="402"/>
      <c r="AE615" s="402"/>
      <c r="AF615" s="402"/>
      <c r="AG615" s="402"/>
      <c r="AH615" s="402"/>
      <c r="AI615" s="402"/>
      <c r="AJ615" s="402"/>
      <c r="AK615" s="402"/>
      <c r="AL615" s="403"/>
      <c r="AM615" s="668"/>
      <c r="AN615" s="668"/>
      <c r="AO615" s="668"/>
      <c r="AP615" s="668"/>
      <c r="AQ615" s="668"/>
      <c r="AR615" s="668"/>
      <c r="AS615" s="668"/>
      <c r="AT615" s="668"/>
      <c r="AU615" s="668"/>
      <c r="AV615" s="668"/>
      <c r="AW615" s="668"/>
      <c r="AX615" s="668"/>
      <c r="AY615" s="403"/>
      <c r="AZ615" s="404"/>
      <c r="BA615" s="363"/>
      <c r="BB615" s="363"/>
      <c r="BC615" s="363"/>
      <c r="BD615" s="363"/>
      <c r="BE615" s="363"/>
      <c r="BF615" s="363"/>
      <c r="BG615" s="363"/>
      <c r="BH615" s="363"/>
      <c r="BI615" s="363"/>
      <c r="BJ615" s="363"/>
    </row>
    <row r="616" spans="6:62" ht="93" customHeight="1" x14ac:dyDescent="0.3">
      <c r="F616" s="399"/>
      <c r="G616" s="400"/>
      <c r="H616" s="400"/>
      <c r="I616" s="400"/>
      <c r="J616" s="400"/>
      <c r="K616" s="400"/>
      <c r="L616" s="400"/>
      <c r="M616" s="400"/>
      <c r="N616" s="400"/>
      <c r="U616" s="401"/>
      <c r="V616" s="402"/>
      <c r="W616" s="402"/>
      <c r="X616" s="402"/>
      <c r="Y616" s="402"/>
      <c r="Z616" s="402"/>
      <c r="AA616" s="402"/>
      <c r="AB616" s="402"/>
      <c r="AC616" s="402"/>
      <c r="AD616" s="402"/>
      <c r="AE616" s="402"/>
      <c r="AF616" s="402"/>
      <c r="AG616" s="402"/>
      <c r="AH616" s="402"/>
      <c r="AI616" s="402"/>
      <c r="AJ616" s="402"/>
      <c r="AK616" s="402"/>
      <c r="AL616" s="403"/>
      <c r="AM616" s="668"/>
      <c r="AN616" s="668"/>
      <c r="AO616" s="668"/>
      <c r="AP616" s="668"/>
      <c r="AQ616" s="668"/>
      <c r="AR616" s="668"/>
      <c r="AS616" s="668"/>
      <c r="AT616" s="668"/>
      <c r="AU616" s="668"/>
      <c r="AV616" s="668"/>
      <c r="AW616" s="668"/>
      <c r="AX616" s="668"/>
      <c r="AY616" s="403"/>
      <c r="AZ616" s="404"/>
      <c r="BA616" s="363"/>
      <c r="BB616" s="363"/>
      <c r="BC616" s="363"/>
      <c r="BD616" s="363"/>
      <c r="BE616" s="363"/>
      <c r="BF616" s="363"/>
      <c r="BG616" s="363"/>
      <c r="BH616" s="363"/>
      <c r="BI616" s="363"/>
      <c r="BJ616" s="363"/>
    </row>
    <row r="617" spans="6:62" ht="93" customHeight="1" x14ac:dyDescent="0.3">
      <c r="F617" s="399"/>
      <c r="G617" s="400"/>
      <c r="H617" s="400"/>
      <c r="I617" s="400"/>
      <c r="J617" s="400"/>
      <c r="K617" s="400"/>
      <c r="L617" s="400"/>
      <c r="M617" s="400"/>
      <c r="N617" s="400"/>
      <c r="U617" s="401"/>
      <c r="V617" s="402"/>
      <c r="W617" s="402"/>
      <c r="X617" s="402"/>
      <c r="Y617" s="402"/>
      <c r="Z617" s="402"/>
      <c r="AA617" s="402"/>
      <c r="AB617" s="402"/>
      <c r="AC617" s="402"/>
      <c r="AD617" s="402"/>
      <c r="AE617" s="402"/>
      <c r="AF617" s="402"/>
      <c r="AG617" s="402"/>
      <c r="AH617" s="402"/>
      <c r="AI617" s="402"/>
      <c r="AJ617" s="402"/>
      <c r="AK617" s="402"/>
      <c r="AL617" s="403"/>
      <c r="AM617" s="668"/>
      <c r="AN617" s="668"/>
      <c r="AO617" s="668"/>
      <c r="AP617" s="668"/>
      <c r="AQ617" s="668"/>
      <c r="AR617" s="668"/>
      <c r="AS617" s="668"/>
      <c r="AT617" s="668"/>
      <c r="AU617" s="668"/>
      <c r="AV617" s="668"/>
      <c r="AW617" s="668"/>
      <c r="AX617" s="668"/>
      <c r="AY617" s="403"/>
      <c r="AZ617" s="404"/>
      <c r="BA617" s="363"/>
      <c r="BB617" s="363"/>
      <c r="BC617" s="363"/>
      <c r="BD617" s="363"/>
      <c r="BE617" s="363"/>
      <c r="BF617" s="363"/>
      <c r="BG617" s="363"/>
      <c r="BH617" s="363"/>
      <c r="BI617" s="363"/>
      <c r="BJ617" s="363"/>
    </row>
    <row r="618" spans="6:62" ht="93" customHeight="1" x14ac:dyDescent="0.3">
      <c r="F618" s="399"/>
      <c r="G618" s="400"/>
      <c r="H618" s="400"/>
      <c r="I618" s="400"/>
      <c r="J618" s="400"/>
      <c r="K618" s="400"/>
      <c r="L618" s="400"/>
      <c r="M618" s="400"/>
      <c r="N618" s="400"/>
      <c r="U618" s="401"/>
      <c r="V618" s="402"/>
      <c r="W618" s="402"/>
      <c r="X618" s="402"/>
      <c r="Y618" s="402"/>
      <c r="Z618" s="402"/>
      <c r="AA618" s="402"/>
      <c r="AB618" s="402"/>
      <c r="AC618" s="402"/>
      <c r="AD618" s="402"/>
      <c r="AE618" s="402"/>
      <c r="AF618" s="402"/>
      <c r="AG618" s="402"/>
      <c r="AH618" s="402"/>
      <c r="AI618" s="402"/>
      <c r="AJ618" s="402"/>
      <c r="AK618" s="402"/>
      <c r="AL618" s="403"/>
      <c r="AM618" s="668"/>
      <c r="AN618" s="668"/>
      <c r="AO618" s="668"/>
      <c r="AP618" s="668"/>
      <c r="AQ618" s="668"/>
      <c r="AR618" s="668"/>
      <c r="AS618" s="668"/>
      <c r="AT618" s="668"/>
      <c r="AU618" s="668"/>
      <c r="AV618" s="668"/>
      <c r="AW618" s="668"/>
      <c r="AX618" s="668"/>
      <c r="AY618" s="403"/>
      <c r="AZ618" s="404"/>
      <c r="BA618" s="363"/>
      <c r="BB618" s="363"/>
      <c r="BC618" s="363"/>
      <c r="BD618" s="363"/>
      <c r="BE618" s="363"/>
      <c r="BF618" s="363"/>
      <c r="BG618" s="363"/>
      <c r="BH618" s="363"/>
      <c r="BI618" s="363"/>
      <c r="BJ618" s="363"/>
    </row>
    <row r="619" spans="6:62" ht="93" customHeight="1" x14ac:dyDescent="0.3">
      <c r="F619" s="399"/>
      <c r="G619" s="400"/>
      <c r="H619" s="400"/>
      <c r="I619" s="400"/>
      <c r="J619" s="400"/>
      <c r="K619" s="400"/>
      <c r="L619" s="400"/>
      <c r="M619" s="400"/>
      <c r="N619" s="400"/>
      <c r="U619" s="401"/>
      <c r="V619" s="402"/>
      <c r="W619" s="402"/>
      <c r="X619" s="402"/>
      <c r="Y619" s="402"/>
      <c r="Z619" s="402"/>
      <c r="AA619" s="402"/>
      <c r="AB619" s="402"/>
      <c r="AC619" s="402"/>
      <c r="AD619" s="402"/>
      <c r="AE619" s="402"/>
      <c r="AF619" s="402"/>
      <c r="AG619" s="402"/>
      <c r="AH619" s="402"/>
      <c r="AI619" s="402"/>
      <c r="AJ619" s="402"/>
      <c r="AK619" s="402"/>
      <c r="AL619" s="403"/>
      <c r="AM619" s="668"/>
      <c r="AN619" s="668"/>
      <c r="AO619" s="668"/>
      <c r="AP619" s="668"/>
      <c r="AQ619" s="668"/>
      <c r="AR619" s="668"/>
      <c r="AS619" s="668"/>
      <c r="AT619" s="668"/>
      <c r="AU619" s="668"/>
      <c r="AV619" s="668"/>
      <c r="AW619" s="668"/>
      <c r="AX619" s="668"/>
      <c r="AY619" s="403"/>
      <c r="AZ619" s="404"/>
      <c r="BA619" s="363"/>
      <c r="BB619" s="363"/>
      <c r="BC619" s="363"/>
      <c r="BD619" s="363"/>
      <c r="BE619" s="363"/>
      <c r="BF619" s="363"/>
      <c r="BG619" s="363"/>
      <c r="BH619" s="363"/>
      <c r="BI619" s="363"/>
      <c r="BJ619" s="363"/>
    </row>
    <row r="620" spans="6:62" ht="93" customHeight="1" x14ac:dyDescent="0.3">
      <c r="F620" s="399"/>
      <c r="G620" s="400"/>
      <c r="H620" s="400"/>
      <c r="I620" s="400"/>
      <c r="J620" s="400"/>
      <c r="K620" s="400"/>
      <c r="L620" s="400"/>
      <c r="M620" s="400"/>
      <c r="N620" s="400"/>
      <c r="U620" s="401"/>
      <c r="V620" s="402"/>
      <c r="W620" s="402"/>
      <c r="X620" s="402"/>
      <c r="Y620" s="402"/>
      <c r="Z620" s="402"/>
      <c r="AA620" s="402"/>
      <c r="AB620" s="402"/>
      <c r="AC620" s="402"/>
      <c r="AD620" s="402"/>
      <c r="AE620" s="402"/>
      <c r="AF620" s="402"/>
      <c r="AG620" s="402"/>
      <c r="AH620" s="402"/>
      <c r="AI620" s="402"/>
      <c r="AJ620" s="402"/>
      <c r="AK620" s="402"/>
      <c r="AL620" s="403"/>
      <c r="AM620" s="668"/>
      <c r="AN620" s="668"/>
      <c r="AO620" s="668"/>
      <c r="AP620" s="668"/>
      <c r="AQ620" s="668"/>
      <c r="AR620" s="668"/>
      <c r="AS620" s="668"/>
      <c r="AT620" s="668"/>
      <c r="AU620" s="668"/>
      <c r="AV620" s="668"/>
      <c r="AW620" s="668"/>
      <c r="AX620" s="668"/>
      <c r="AY620" s="403"/>
      <c r="AZ620" s="404"/>
      <c r="BA620" s="363"/>
      <c r="BB620" s="363"/>
      <c r="BC620" s="363"/>
      <c r="BD620" s="363"/>
      <c r="BE620" s="363"/>
      <c r="BF620" s="363"/>
      <c r="BG620" s="363"/>
      <c r="BH620" s="363"/>
      <c r="BI620" s="363"/>
      <c r="BJ620" s="363"/>
    </row>
    <row r="621" spans="6:62" ht="93" customHeight="1" x14ac:dyDescent="0.3">
      <c r="F621" s="399"/>
      <c r="G621" s="400"/>
      <c r="H621" s="400"/>
      <c r="I621" s="400"/>
      <c r="J621" s="400"/>
      <c r="K621" s="400"/>
      <c r="L621" s="400"/>
      <c r="M621" s="400"/>
      <c r="N621" s="400"/>
      <c r="U621" s="401"/>
      <c r="V621" s="402"/>
      <c r="W621" s="402"/>
      <c r="X621" s="402"/>
      <c r="Y621" s="402"/>
      <c r="Z621" s="402"/>
      <c r="AA621" s="402"/>
      <c r="AB621" s="402"/>
      <c r="AC621" s="402"/>
      <c r="AD621" s="402"/>
      <c r="AE621" s="402"/>
      <c r="AF621" s="402"/>
      <c r="AG621" s="402"/>
      <c r="AH621" s="402"/>
      <c r="AI621" s="402"/>
      <c r="AJ621" s="402"/>
      <c r="AK621" s="402"/>
      <c r="AL621" s="403"/>
      <c r="AM621" s="668"/>
      <c r="AN621" s="668"/>
      <c r="AO621" s="668"/>
      <c r="AP621" s="668"/>
      <c r="AQ621" s="668"/>
      <c r="AR621" s="668"/>
      <c r="AS621" s="668"/>
      <c r="AT621" s="668"/>
      <c r="AU621" s="668"/>
      <c r="AV621" s="668"/>
      <c r="AW621" s="668"/>
      <c r="AX621" s="668"/>
      <c r="AY621" s="403"/>
      <c r="AZ621" s="404"/>
      <c r="BA621" s="363"/>
      <c r="BB621" s="363"/>
      <c r="BC621" s="363"/>
      <c r="BD621" s="363"/>
      <c r="BE621" s="363"/>
      <c r="BF621" s="363"/>
      <c r="BG621" s="363"/>
      <c r="BH621" s="363"/>
      <c r="BI621" s="363"/>
      <c r="BJ621" s="363"/>
    </row>
    <row r="622" spans="6:62" ht="93" customHeight="1" x14ac:dyDescent="0.3">
      <c r="F622" s="399"/>
      <c r="G622" s="400"/>
      <c r="H622" s="400"/>
      <c r="I622" s="400"/>
      <c r="J622" s="400"/>
      <c r="K622" s="400"/>
      <c r="L622" s="400"/>
      <c r="M622" s="400"/>
      <c r="N622" s="400"/>
      <c r="U622" s="401"/>
      <c r="V622" s="402"/>
      <c r="W622" s="402"/>
      <c r="X622" s="402"/>
      <c r="Y622" s="402"/>
      <c r="Z622" s="402"/>
      <c r="AA622" s="402"/>
      <c r="AB622" s="402"/>
      <c r="AC622" s="402"/>
      <c r="AD622" s="402"/>
      <c r="AE622" s="402"/>
      <c r="AF622" s="402"/>
      <c r="AG622" s="402"/>
      <c r="AH622" s="402"/>
      <c r="AI622" s="402"/>
      <c r="AJ622" s="402"/>
      <c r="AK622" s="402"/>
      <c r="AL622" s="403"/>
      <c r="AM622" s="668"/>
      <c r="AN622" s="668"/>
      <c r="AO622" s="668"/>
      <c r="AP622" s="668"/>
      <c r="AQ622" s="668"/>
      <c r="AR622" s="668"/>
      <c r="AS622" s="668"/>
      <c r="AT622" s="668"/>
      <c r="AU622" s="668"/>
      <c r="AV622" s="668"/>
      <c r="AW622" s="668"/>
      <c r="AX622" s="668"/>
      <c r="AY622" s="403"/>
      <c r="AZ622" s="404"/>
      <c r="BA622" s="363"/>
      <c r="BB622" s="363"/>
      <c r="BC622" s="363"/>
      <c r="BD622" s="363"/>
      <c r="BE622" s="363"/>
      <c r="BF622" s="363"/>
      <c r="BG622" s="363"/>
      <c r="BH622" s="363"/>
      <c r="BI622" s="363"/>
      <c r="BJ622" s="363"/>
    </row>
    <row r="623" spans="6:62" ht="93" customHeight="1" x14ac:dyDescent="0.3">
      <c r="F623" s="399"/>
      <c r="G623" s="400"/>
      <c r="H623" s="400"/>
      <c r="I623" s="400"/>
      <c r="J623" s="400"/>
      <c r="K623" s="400"/>
      <c r="L623" s="400"/>
      <c r="M623" s="400"/>
      <c r="N623" s="400"/>
      <c r="U623" s="401"/>
      <c r="V623" s="402"/>
      <c r="W623" s="402"/>
      <c r="X623" s="402"/>
      <c r="Y623" s="402"/>
      <c r="Z623" s="402"/>
      <c r="AA623" s="402"/>
      <c r="AB623" s="402"/>
      <c r="AC623" s="402"/>
      <c r="AD623" s="402"/>
      <c r="AE623" s="402"/>
      <c r="AF623" s="402"/>
      <c r="AG623" s="402"/>
      <c r="AH623" s="402"/>
      <c r="AI623" s="402"/>
      <c r="AJ623" s="402"/>
      <c r="AK623" s="402"/>
      <c r="AL623" s="403"/>
      <c r="AM623" s="668"/>
      <c r="AN623" s="668"/>
      <c r="AO623" s="668"/>
      <c r="AP623" s="668"/>
      <c r="AQ623" s="668"/>
      <c r="AR623" s="668"/>
      <c r="AS623" s="668"/>
      <c r="AT623" s="668"/>
      <c r="AU623" s="668"/>
      <c r="AV623" s="668"/>
      <c r="AW623" s="668"/>
      <c r="AX623" s="668"/>
      <c r="AY623" s="403"/>
      <c r="AZ623" s="404"/>
      <c r="BA623" s="363"/>
      <c r="BB623" s="363"/>
      <c r="BC623" s="363"/>
      <c r="BD623" s="363"/>
      <c r="BE623" s="363"/>
      <c r="BF623" s="363"/>
      <c r="BG623" s="363"/>
      <c r="BH623" s="363"/>
      <c r="BI623" s="363"/>
      <c r="BJ623" s="363"/>
    </row>
    <row r="624" spans="6:62" ht="93" customHeight="1" x14ac:dyDescent="0.3">
      <c r="F624" s="399"/>
      <c r="G624" s="400"/>
      <c r="H624" s="400"/>
      <c r="I624" s="400"/>
      <c r="J624" s="400"/>
      <c r="K624" s="400"/>
      <c r="L624" s="400"/>
      <c r="M624" s="400"/>
      <c r="N624" s="400"/>
      <c r="U624" s="401"/>
      <c r="V624" s="402"/>
      <c r="W624" s="402"/>
      <c r="X624" s="402"/>
      <c r="Y624" s="402"/>
      <c r="Z624" s="402"/>
      <c r="AA624" s="402"/>
      <c r="AB624" s="402"/>
      <c r="AC624" s="402"/>
      <c r="AD624" s="402"/>
      <c r="AE624" s="402"/>
      <c r="AF624" s="402"/>
      <c r="AG624" s="402"/>
      <c r="AH624" s="402"/>
      <c r="AI624" s="402"/>
      <c r="AJ624" s="402"/>
      <c r="AK624" s="402"/>
      <c r="AL624" s="403"/>
      <c r="AM624" s="668"/>
      <c r="AN624" s="668"/>
      <c r="AO624" s="668"/>
      <c r="AP624" s="668"/>
      <c r="AQ624" s="668"/>
      <c r="AR624" s="668"/>
      <c r="AS624" s="668"/>
      <c r="AT624" s="668"/>
      <c r="AU624" s="668"/>
      <c r="AV624" s="668"/>
      <c r="AW624" s="668"/>
      <c r="AX624" s="668"/>
      <c r="AY624" s="403"/>
      <c r="AZ624" s="404"/>
      <c r="BA624" s="363"/>
      <c r="BB624" s="363"/>
      <c r="BC624" s="363"/>
      <c r="BD624" s="363"/>
      <c r="BE624" s="363"/>
      <c r="BF624" s="363"/>
      <c r="BG624" s="363"/>
      <c r="BH624" s="363"/>
      <c r="BI624" s="363"/>
      <c r="BJ624" s="363"/>
    </row>
    <row r="625" spans="6:62" ht="93" customHeight="1" x14ac:dyDescent="0.3">
      <c r="F625" s="399"/>
      <c r="G625" s="400"/>
      <c r="H625" s="400"/>
      <c r="I625" s="400"/>
      <c r="J625" s="400"/>
      <c r="K625" s="400"/>
      <c r="L625" s="400"/>
      <c r="M625" s="400"/>
      <c r="N625" s="400"/>
      <c r="U625" s="401"/>
      <c r="V625" s="402"/>
      <c r="W625" s="402"/>
      <c r="X625" s="402"/>
      <c r="Y625" s="402"/>
      <c r="Z625" s="402"/>
      <c r="AA625" s="402"/>
      <c r="AB625" s="402"/>
      <c r="AC625" s="402"/>
      <c r="AD625" s="402"/>
      <c r="AE625" s="402"/>
      <c r="AF625" s="402"/>
      <c r="AG625" s="402"/>
      <c r="AH625" s="402"/>
      <c r="AI625" s="402"/>
      <c r="AJ625" s="402"/>
      <c r="AK625" s="402"/>
      <c r="AL625" s="403"/>
      <c r="AM625" s="668"/>
      <c r="AN625" s="668"/>
      <c r="AO625" s="668"/>
      <c r="AP625" s="668"/>
      <c r="AQ625" s="668"/>
      <c r="AR625" s="668"/>
      <c r="AS625" s="668"/>
      <c r="AT625" s="668"/>
      <c r="AU625" s="668"/>
      <c r="AV625" s="668"/>
      <c r="AW625" s="668"/>
      <c r="AX625" s="668"/>
      <c r="AY625" s="403"/>
      <c r="AZ625" s="404"/>
      <c r="BA625" s="363"/>
      <c r="BB625" s="363"/>
      <c r="BC625" s="363"/>
      <c r="BD625" s="363"/>
      <c r="BE625" s="363"/>
      <c r="BF625" s="363"/>
      <c r="BG625" s="363"/>
      <c r="BH625" s="363"/>
      <c r="BI625" s="363"/>
      <c r="BJ625" s="363"/>
    </row>
    <row r="626" spans="6:62" ht="93" customHeight="1" x14ac:dyDescent="0.3">
      <c r="F626" s="399"/>
      <c r="G626" s="400"/>
      <c r="H626" s="400"/>
      <c r="I626" s="400"/>
      <c r="J626" s="400"/>
      <c r="K626" s="400"/>
      <c r="L626" s="400"/>
      <c r="M626" s="400"/>
      <c r="N626" s="400"/>
      <c r="U626" s="401"/>
      <c r="V626" s="402"/>
      <c r="W626" s="402"/>
      <c r="X626" s="402"/>
      <c r="Y626" s="402"/>
      <c r="Z626" s="402"/>
      <c r="AA626" s="402"/>
      <c r="AB626" s="402"/>
      <c r="AC626" s="402"/>
      <c r="AD626" s="402"/>
      <c r="AE626" s="402"/>
      <c r="AF626" s="402"/>
      <c r="AG626" s="402"/>
      <c r="AH626" s="402"/>
      <c r="AI626" s="402"/>
      <c r="AJ626" s="402"/>
      <c r="AK626" s="402"/>
      <c r="AL626" s="403"/>
      <c r="AM626" s="668"/>
      <c r="AN626" s="668"/>
      <c r="AO626" s="668"/>
      <c r="AP626" s="668"/>
      <c r="AQ626" s="668"/>
      <c r="AR626" s="668"/>
      <c r="AS626" s="668"/>
      <c r="AT626" s="668"/>
      <c r="AU626" s="668"/>
      <c r="AV626" s="668"/>
      <c r="AW626" s="668"/>
      <c r="AX626" s="668"/>
      <c r="AY626" s="403"/>
      <c r="AZ626" s="404"/>
      <c r="BA626" s="363"/>
      <c r="BB626" s="363"/>
      <c r="BC626" s="363"/>
      <c r="BD626" s="363"/>
      <c r="BE626" s="363"/>
      <c r="BF626" s="363"/>
      <c r="BG626" s="363"/>
      <c r="BH626" s="363"/>
      <c r="BI626" s="363"/>
      <c r="BJ626" s="363"/>
    </row>
    <row r="627" spans="6:62" ht="93" customHeight="1" x14ac:dyDescent="0.3">
      <c r="F627" s="399"/>
      <c r="G627" s="400"/>
      <c r="H627" s="400"/>
      <c r="I627" s="400"/>
      <c r="J627" s="400"/>
      <c r="K627" s="400"/>
      <c r="L627" s="400"/>
      <c r="M627" s="400"/>
      <c r="N627" s="400"/>
      <c r="U627" s="401"/>
      <c r="V627" s="402"/>
      <c r="W627" s="402"/>
      <c r="X627" s="402"/>
      <c r="Y627" s="402"/>
      <c r="Z627" s="402"/>
      <c r="AA627" s="402"/>
      <c r="AB627" s="402"/>
      <c r="AC627" s="402"/>
      <c r="AD627" s="402"/>
      <c r="AE627" s="402"/>
      <c r="AF627" s="402"/>
      <c r="AG627" s="402"/>
      <c r="AH627" s="402"/>
      <c r="AI627" s="402"/>
      <c r="AJ627" s="402"/>
      <c r="AK627" s="402"/>
      <c r="AL627" s="403"/>
      <c r="AM627" s="668"/>
      <c r="AN627" s="668"/>
      <c r="AO627" s="668"/>
      <c r="AP627" s="668"/>
      <c r="AQ627" s="668"/>
      <c r="AR627" s="668"/>
      <c r="AS627" s="668"/>
      <c r="AT627" s="668"/>
      <c r="AU627" s="668"/>
      <c r="AV627" s="668"/>
      <c r="AW627" s="668"/>
      <c r="AX627" s="668"/>
      <c r="AY627" s="403"/>
      <c r="AZ627" s="404"/>
      <c r="BA627" s="363"/>
      <c r="BB627" s="363"/>
      <c r="BC627" s="363"/>
      <c r="BD627" s="363"/>
      <c r="BE627" s="363"/>
      <c r="BF627" s="363"/>
      <c r="BG627" s="363"/>
      <c r="BH627" s="363"/>
      <c r="BI627" s="363"/>
      <c r="BJ627" s="363"/>
    </row>
    <row r="628" spans="6:62" ht="93" customHeight="1" x14ac:dyDescent="0.3">
      <c r="F628" s="399"/>
      <c r="G628" s="400"/>
      <c r="H628" s="400"/>
      <c r="I628" s="400"/>
      <c r="J628" s="400"/>
      <c r="K628" s="400"/>
      <c r="L628" s="400"/>
      <c r="M628" s="400"/>
      <c r="N628" s="400"/>
      <c r="U628" s="401"/>
      <c r="V628" s="402"/>
      <c r="W628" s="402"/>
      <c r="X628" s="402"/>
      <c r="Y628" s="402"/>
      <c r="Z628" s="402"/>
      <c r="AA628" s="402"/>
      <c r="AB628" s="402"/>
      <c r="AC628" s="402"/>
      <c r="AD628" s="402"/>
      <c r="AE628" s="402"/>
      <c r="AF628" s="402"/>
      <c r="AG628" s="402"/>
      <c r="AH628" s="402"/>
      <c r="AI628" s="402"/>
      <c r="AJ628" s="402"/>
      <c r="AK628" s="402"/>
      <c r="AL628" s="403"/>
      <c r="AM628" s="668"/>
      <c r="AN628" s="668"/>
      <c r="AO628" s="668"/>
      <c r="AP628" s="668"/>
      <c r="AQ628" s="668"/>
      <c r="AR628" s="668"/>
      <c r="AS628" s="668"/>
      <c r="AT628" s="668"/>
      <c r="AU628" s="668"/>
      <c r="AV628" s="668"/>
      <c r="AW628" s="668"/>
      <c r="AX628" s="668"/>
      <c r="AY628" s="403"/>
      <c r="AZ628" s="404"/>
      <c r="BA628" s="363"/>
      <c r="BB628" s="363"/>
      <c r="BC628" s="363"/>
      <c r="BD628" s="363"/>
      <c r="BE628" s="363"/>
      <c r="BF628" s="363"/>
      <c r="BG628" s="363"/>
      <c r="BH628" s="363"/>
      <c r="BI628" s="363"/>
      <c r="BJ628" s="363"/>
    </row>
    <row r="629" spans="6:62" ht="93" customHeight="1" x14ac:dyDescent="0.3">
      <c r="F629" s="399"/>
      <c r="G629" s="400"/>
      <c r="H629" s="400"/>
      <c r="I629" s="400"/>
      <c r="J629" s="400"/>
      <c r="K629" s="400"/>
      <c r="L629" s="400"/>
      <c r="M629" s="400"/>
      <c r="N629" s="400"/>
      <c r="U629" s="401"/>
      <c r="V629" s="402"/>
      <c r="W629" s="402"/>
      <c r="X629" s="402"/>
      <c r="Y629" s="402"/>
      <c r="Z629" s="402"/>
      <c r="AA629" s="402"/>
      <c r="AB629" s="402"/>
      <c r="AC629" s="402"/>
      <c r="AD629" s="402"/>
      <c r="AE629" s="402"/>
      <c r="AF629" s="402"/>
      <c r="AG629" s="402"/>
      <c r="AH629" s="402"/>
      <c r="AI629" s="402"/>
      <c r="AJ629" s="402"/>
      <c r="AK629" s="402"/>
      <c r="AL629" s="403"/>
      <c r="AM629" s="668"/>
      <c r="AN629" s="668"/>
      <c r="AO629" s="668"/>
      <c r="AP629" s="668"/>
      <c r="AQ629" s="668"/>
      <c r="AR629" s="668"/>
      <c r="AS629" s="668"/>
      <c r="AT629" s="668"/>
      <c r="AU629" s="668"/>
      <c r="AV629" s="668"/>
      <c r="AW629" s="668"/>
      <c r="AX629" s="668"/>
      <c r="AY629" s="403"/>
      <c r="AZ629" s="404"/>
      <c r="BA629" s="363"/>
      <c r="BB629" s="363"/>
      <c r="BC629" s="363"/>
      <c r="BD629" s="363"/>
      <c r="BE629" s="363"/>
      <c r="BF629" s="363"/>
      <c r="BG629" s="363"/>
      <c r="BH629" s="363"/>
      <c r="BI629" s="363"/>
      <c r="BJ629" s="363"/>
    </row>
    <row r="630" spans="6:62" ht="93" customHeight="1" x14ac:dyDescent="0.3">
      <c r="F630" s="399"/>
      <c r="G630" s="400"/>
      <c r="H630" s="400"/>
      <c r="I630" s="400"/>
      <c r="J630" s="400"/>
      <c r="K630" s="400"/>
      <c r="L630" s="400"/>
      <c r="M630" s="400"/>
      <c r="N630" s="400"/>
      <c r="U630" s="401"/>
      <c r="V630" s="402"/>
      <c r="W630" s="402"/>
      <c r="X630" s="402"/>
      <c r="Y630" s="402"/>
      <c r="Z630" s="402"/>
      <c r="AA630" s="402"/>
      <c r="AB630" s="402"/>
      <c r="AC630" s="402"/>
      <c r="AD630" s="402"/>
      <c r="AE630" s="402"/>
      <c r="AF630" s="402"/>
      <c r="AG630" s="402"/>
      <c r="AH630" s="402"/>
      <c r="AI630" s="402"/>
      <c r="AJ630" s="402"/>
      <c r="AK630" s="402"/>
      <c r="AL630" s="403"/>
      <c r="AM630" s="668"/>
      <c r="AN630" s="668"/>
      <c r="AO630" s="668"/>
      <c r="AP630" s="668"/>
      <c r="AQ630" s="668"/>
      <c r="AR630" s="668"/>
      <c r="AS630" s="668"/>
      <c r="AT630" s="668"/>
      <c r="AU630" s="668"/>
      <c r="AV630" s="668"/>
      <c r="AW630" s="668"/>
      <c r="AX630" s="668"/>
      <c r="AY630" s="403"/>
      <c r="AZ630" s="404"/>
      <c r="BA630" s="363"/>
      <c r="BB630" s="363"/>
      <c r="BC630" s="363"/>
      <c r="BD630" s="363"/>
      <c r="BE630" s="363"/>
      <c r="BF630" s="363"/>
      <c r="BG630" s="363"/>
      <c r="BH630" s="363"/>
      <c r="BI630" s="363"/>
      <c r="BJ630" s="363"/>
    </row>
    <row r="631" spans="6:62" ht="93" customHeight="1" x14ac:dyDescent="0.3">
      <c r="F631" s="399"/>
      <c r="G631" s="400"/>
      <c r="H631" s="400"/>
      <c r="I631" s="400"/>
      <c r="J631" s="400"/>
      <c r="K631" s="400"/>
      <c r="L631" s="400"/>
      <c r="M631" s="400"/>
      <c r="N631" s="400"/>
      <c r="U631" s="401"/>
      <c r="V631" s="402"/>
      <c r="W631" s="402"/>
      <c r="X631" s="402"/>
      <c r="Y631" s="402"/>
      <c r="Z631" s="402"/>
      <c r="AA631" s="402"/>
      <c r="AB631" s="402"/>
      <c r="AC631" s="402"/>
      <c r="AD631" s="402"/>
      <c r="AE631" s="402"/>
      <c r="AF631" s="402"/>
      <c r="AG631" s="402"/>
      <c r="AH631" s="402"/>
      <c r="AI631" s="402"/>
      <c r="AJ631" s="402"/>
      <c r="AK631" s="402"/>
      <c r="AL631" s="403"/>
      <c r="AM631" s="668"/>
      <c r="AN631" s="668"/>
      <c r="AO631" s="668"/>
      <c r="AP631" s="668"/>
      <c r="AQ631" s="668"/>
      <c r="AR631" s="668"/>
      <c r="AS631" s="668"/>
      <c r="AT631" s="668"/>
      <c r="AU631" s="668"/>
      <c r="AV631" s="668"/>
      <c r="AW631" s="668"/>
      <c r="AX631" s="668"/>
      <c r="AY631" s="403"/>
      <c r="AZ631" s="404"/>
      <c r="BA631" s="363"/>
      <c r="BB631" s="363"/>
      <c r="BC631" s="363"/>
      <c r="BD631" s="363"/>
      <c r="BE631" s="363"/>
      <c r="BF631" s="363"/>
      <c r="BG631" s="363"/>
      <c r="BH631" s="363"/>
      <c r="BI631" s="363"/>
      <c r="BJ631" s="363"/>
    </row>
    <row r="632" spans="6:62" ht="93" customHeight="1" x14ac:dyDescent="0.3">
      <c r="F632" s="399"/>
      <c r="G632" s="400"/>
      <c r="H632" s="400"/>
      <c r="I632" s="400"/>
      <c r="J632" s="400"/>
      <c r="K632" s="400"/>
      <c r="L632" s="400"/>
      <c r="M632" s="400"/>
      <c r="N632" s="400"/>
      <c r="U632" s="401"/>
      <c r="V632" s="402"/>
      <c r="W632" s="402"/>
      <c r="X632" s="402"/>
      <c r="Y632" s="402"/>
      <c r="Z632" s="402"/>
      <c r="AA632" s="402"/>
      <c r="AB632" s="402"/>
      <c r="AC632" s="402"/>
      <c r="AD632" s="402"/>
      <c r="AE632" s="402"/>
      <c r="AF632" s="402"/>
      <c r="AG632" s="402"/>
      <c r="AH632" s="402"/>
      <c r="AI632" s="402"/>
      <c r="AJ632" s="402"/>
      <c r="AK632" s="402"/>
      <c r="AL632" s="403"/>
      <c r="AM632" s="668"/>
      <c r="AN632" s="668"/>
      <c r="AO632" s="668"/>
      <c r="AP632" s="668"/>
      <c r="AQ632" s="668"/>
      <c r="AR632" s="668"/>
      <c r="AS632" s="668"/>
      <c r="AT632" s="668"/>
      <c r="AU632" s="668"/>
      <c r="AV632" s="668"/>
      <c r="AW632" s="668"/>
      <c r="AX632" s="668"/>
      <c r="AY632" s="403"/>
      <c r="AZ632" s="404"/>
      <c r="BA632" s="363"/>
      <c r="BB632" s="363"/>
      <c r="BC632" s="363"/>
      <c r="BD632" s="363"/>
      <c r="BE632" s="363"/>
      <c r="BF632" s="363"/>
      <c r="BG632" s="363"/>
      <c r="BH632" s="363"/>
      <c r="BI632" s="363"/>
      <c r="BJ632" s="363"/>
    </row>
    <row r="633" spans="6:62" ht="93" customHeight="1" x14ac:dyDescent="0.3">
      <c r="F633" s="399"/>
      <c r="G633" s="400"/>
      <c r="H633" s="400"/>
      <c r="I633" s="400"/>
      <c r="J633" s="400"/>
      <c r="K633" s="400"/>
      <c r="L633" s="400"/>
      <c r="M633" s="400"/>
      <c r="N633" s="400"/>
      <c r="U633" s="401"/>
      <c r="V633" s="402"/>
      <c r="W633" s="402"/>
      <c r="X633" s="402"/>
      <c r="Y633" s="402"/>
      <c r="Z633" s="402"/>
      <c r="AA633" s="402"/>
      <c r="AB633" s="402"/>
      <c r="AC633" s="402"/>
      <c r="AD633" s="402"/>
      <c r="AE633" s="402"/>
      <c r="AF633" s="402"/>
      <c r="AG633" s="402"/>
      <c r="AH633" s="402"/>
      <c r="AI633" s="402"/>
      <c r="AJ633" s="402"/>
      <c r="AK633" s="402"/>
      <c r="AL633" s="403"/>
      <c r="AM633" s="668"/>
      <c r="AN633" s="668"/>
      <c r="AO633" s="668"/>
      <c r="AP633" s="668"/>
      <c r="AQ633" s="668"/>
      <c r="AR633" s="668"/>
      <c r="AS633" s="668"/>
      <c r="AT633" s="668"/>
      <c r="AU633" s="668"/>
      <c r="AV633" s="668"/>
      <c r="AW633" s="668"/>
      <c r="AX633" s="668"/>
      <c r="AY633" s="403"/>
      <c r="AZ633" s="404"/>
      <c r="BA633" s="363"/>
      <c r="BB633" s="363"/>
      <c r="BC633" s="363"/>
      <c r="BD633" s="363"/>
      <c r="BE633" s="363"/>
      <c r="BF633" s="363"/>
      <c r="BG633" s="363"/>
      <c r="BH633" s="363"/>
      <c r="BI633" s="363"/>
      <c r="BJ633" s="363"/>
    </row>
    <row r="634" spans="6:62" ht="93" customHeight="1" x14ac:dyDescent="0.3">
      <c r="F634" s="399"/>
      <c r="G634" s="400"/>
      <c r="H634" s="400"/>
      <c r="I634" s="400"/>
      <c r="J634" s="400"/>
      <c r="K634" s="400"/>
      <c r="L634" s="400"/>
      <c r="M634" s="400"/>
      <c r="N634" s="400"/>
      <c r="U634" s="401"/>
      <c r="V634" s="402"/>
      <c r="W634" s="402"/>
      <c r="X634" s="402"/>
      <c r="Y634" s="402"/>
      <c r="Z634" s="402"/>
      <c r="AA634" s="402"/>
      <c r="AB634" s="402"/>
      <c r="AC634" s="402"/>
      <c r="AD634" s="402"/>
      <c r="AE634" s="402"/>
      <c r="AF634" s="402"/>
      <c r="AG634" s="402"/>
      <c r="AH634" s="402"/>
      <c r="AI634" s="402"/>
      <c r="AJ634" s="402"/>
      <c r="AK634" s="402"/>
      <c r="AL634" s="403"/>
      <c r="AM634" s="668"/>
      <c r="AN634" s="668"/>
      <c r="AO634" s="668"/>
      <c r="AP634" s="668"/>
      <c r="AQ634" s="668"/>
      <c r="AR634" s="668"/>
      <c r="AS634" s="668"/>
      <c r="AT634" s="668"/>
      <c r="AU634" s="668"/>
      <c r="AV634" s="668"/>
      <c r="AW634" s="668"/>
      <c r="AX634" s="668"/>
      <c r="AY634" s="403"/>
      <c r="AZ634" s="404"/>
      <c r="BA634" s="363"/>
      <c r="BB634" s="363"/>
      <c r="BC634" s="363"/>
      <c r="BD634" s="363"/>
      <c r="BE634" s="363"/>
      <c r="BF634" s="363"/>
      <c r="BG634" s="363"/>
      <c r="BH634" s="363"/>
      <c r="BI634" s="363"/>
      <c r="BJ634" s="363"/>
    </row>
    <row r="635" spans="6:62" ht="93" customHeight="1" x14ac:dyDescent="0.3">
      <c r="F635" s="399"/>
      <c r="G635" s="400"/>
      <c r="H635" s="400"/>
      <c r="I635" s="400"/>
      <c r="J635" s="400"/>
      <c r="K635" s="400"/>
      <c r="L635" s="400"/>
      <c r="M635" s="400"/>
      <c r="N635" s="400"/>
      <c r="U635" s="401"/>
      <c r="V635" s="402"/>
      <c r="W635" s="402"/>
      <c r="X635" s="402"/>
      <c r="Y635" s="402"/>
      <c r="Z635" s="402"/>
      <c r="AA635" s="402"/>
      <c r="AB635" s="402"/>
      <c r="AC635" s="402"/>
      <c r="AD635" s="402"/>
      <c r="AE635" s="402"/>
      <c r="AF635" s="402"/>
      <c r="AG635" s="402"/>
      <c r="AH635" s="402"/>
      <c r="AI635" s="402"/>
      <c r="AJ635" s="402"/>
      <c r="AK635" s="402"/>
      <c r="AL635" s="403"/>
      <c r="AM635" s="668"/>
      <c r="AN635" s="668"/>
      <c r="AO635" s="668"/>
      <c r="AP635" s="668"/>
      <c r="AQ635" s="668"/>
      <c r="AR635" s="668"/>
      <c r="AS635" s="668"/>
      <c r="AT635" s="668"/>
      <c r="AU635" s="668"/>
      <c r="AV635" s="668"/>
      <c r="AW635" s="668"/>
      <c r="AX635" s="668"/>
      <c r="AY635" s="403"/>
      <c r="AZ635" s="404"/>
      <c r="BA635" s="363"/>
      <c r="BB635" s="363"/>
      <c r="BC635" s="363"/>
      <c r="BD635" s="363"/>
      <c r="BE635" s="363"/>
      <c r="BF635" s="363"/>
      <c r="BG635" s="363"/>
      <c r="BH635" s="363"/>
      <c r="BI635" s="363"/>
      <c r="BJ635" s="363"/>
    </row>
    <row r="636" spans="6:62" ht="93" customHeight="1" x14ac:dyDescent="0.3">
      <c r="F636" s="399"/>
      <c r="G636" s="400"/>
      <c r="H636" s="400"/>
      <c r="I636" s="400"/>
      <c r="J636" s="400"/>
      <c r="K636" s="400"/>
      <c r="L636" s="400"/>
      <c r="M636" s="400"/>
      <c r="N636" s="400"/>
      <c r="U636" s="401"/>
      <c r="V636" s="402"/>
      <c r="W636" s="402"/>
      <c r="X636" s="402"/>
      <c r="Y636" s="402"/>
      <c r="Z636" s="402"/>
      <c r="AA636" s="402"/>
      <c r="AB636" s="402"/>
      <c r="AC636" s="402"/>
      <c r="AD636" s="402"/>
      <c r="AE636" s="402"/>
      <c r="AF636" s="402"/>
      <c r="AG636" s="402"/>
      <c r="AH636" s="402"/>
      <c r="AI636" s="402"/>
      <c r="AJ636" s="402"/>
      <c r="AK636" s="402"/>
      <c r="AL636" s="403"/>
      <c r="AM636" s="668"/>
      <c r="AN636" s="668"/>
      <c r="AO636" s="668"/>
      <c r="AP636" s="668"/>
      <c r="AQ636" s="668"/>
      <c r="AR636" s="668"/>
      <c r="AS636" s="668"/>
      <c r="AT636" s="668"/>
      <c r="AU636" s="668"/>
      <c r="AV636" s="668"/>
      <c r="AW636" s="668"/>
      <c r="AX636" s="668"/>
      <c r="AY636" s="403"/>
      <c r="AZ636" s="404"/>
      <c r="BA636" s="363"/>
      <c r="BB636" s="363"/>
      <c r="BC636" s="363"/>
      <c r="BD636" s="363"/>
      <c r="BE636" s="363"/>
      <c r="BF636" s="363"/>
      <c r="BG636" s="363"/>
      <c r="BH636" s="363"/>
      <c r="BI636" s="363"/>
      <c r="BJ636" s="363"/>
    </row>
    <row r="637" spans="6:62" ht="93" customHeight="1" x14ac:dyDescent="0.3">
      <c r="F637" s="399"/>
      <c r="G637" s="400"/>
      <c r="H637" s="400"/>
      <c r="I637" s="400"/>
      <c r="J637" s="400"/>
      <c r="K637" s="400"/>
      <c r="L637" s="400"/>
      <c r="M637" s="400"/>
      <c r="N637" s="400"/>
      <c r="U637" s="401"/>
      <c r="V637" s="402"/>
      <c r="W637" s="402"/>
      <c r="X637" s="402"/>
      <c r="Y637" s="402"/>
      <c r="Z637" s="402"/>
      <c r="AA637" s="402"/>
      <c r="AB637" s="402"/>
      <c r="AC637" s="402"/>
      <c r="AD637" s="402"/>
      <c r="AE637" s="402"/>
      <c r="AF637" s="402"/>
      <c r="AG637" s="402"/>
      <c r="AH637" s="402"/>
      <c r="AI637" s="402"/>
      <c r="AJ637" s="402"/>
      <c r="AK637" s="402"/>
      <c r="AL637" s="403"/>
      <c r="AM637" s="668"/>
      <c r="AN637" s="668"/>
      <c r="AO637" s="668"/>
      <c r="AP637" s="668"/>
      <c r="AQ637" s="668"/>
      <c r="AR637" s="668"/>
      <c r="AS637" s="668"/>
      <c r="AT637" s="668"/>
      <c r="AU637" s="668"/>
      <c r="AV637" s="668"/>
      <c r="AW637" s="668"/>
      <c r="AX637" s="668"/>
      <c r="AY637" s="403"/>
      <c r="AZ637" s="404"/>
      <c r="BA637" s="363"/>
      <c r="BB637" s="363"/>
      <c r="BC637" s="363"/>
      <c r="BD637" s="363"/>
      <c r="BE637" s="363"/>
      <c r="BF637" s="363"/>
      <c r="BG637" s="363"/>
      <c r="BH637" s="363"/>
      <c r="BI637" s="363"/>
      <c r="BJ637" s="363"/>
    </row>
    <row r="638" spans="6:62" ht="93" customHeight="1" x14ac:dyDescent="0.3">
      <c r="F638" s="399"/>
      <c r="G638" s="400"/>
      <c r="H638" s="400"/>
      <c r="I638" s="400"/>
      <c r="J638" s="400"/>
      <c r="K638" s="400"/>
      <c r="L638" s="400"/>
      <c r="M638" s="400"/>
      <c r="N638" s="400"/>
      <c r="U638" s="401"/>
      <c r="V638" s="402"/>
      <c r="W638" s="402"/>
      <c r="X638" s="402"/>
      <c r="Y638" s="402"/>
      <c r="Z638" s="402"/>
      <c r="AA638" s="402"/>
      <c r="AB638" s="402"/>
      <c r="AC638" s="402"/>
      <c r="AD638" s="402"/>
      <c r="AE638" s="402"/>
      <c r="AF638" s="402"/>
      <c r="AG638" s="402"/>
      <c r="AH638" s="402"/>
      <c r="AI638" s="402"/>
      <c r="AJ638" s="402"/>
      <c r="AK638" s="402"/>
      <c r="AL638" s="403"/>
      <c r="AM638" s="668"/>
      <c r="AN638" s="668"/>
      <c r="AO638" s="668"/>
      <c r="AP638" s="668"/>
      <c r="AQ638" s="668"/>
      <c r="AR638" s="668"/>
      <c r="AS638" s="668"/>
      <c r="AT638" s="668"/>
      <c r="AU638" s="668"/>
      <c r="AV638" s="668"/>
      <c r="AW638" s="668"/>
      <c r="AX638" s="668"/>
      <c r="AY638" s="403"/>
      <c r="AZ638" s="404"/>
      <c r="BA638" s="363"/>
      <c r="BB638" s="363"/>
      <c r="BC638" s="363"/>
      <c r="BD638" s="363"/>
      <c r="BE638" s="363"/>
      <c r="BF638" s="363"/>
      <c r="BG638" s="363"/>
      <c r="BH638" s="363"/>
      <c r="BI638" s="363"/>
      <c r="BJ638" s="363"/>
    </row>
    <row r="639" spans="6:62" ht="93" customHeight="1" x14ac:dyDescent="0.3">
      <c r="F639" s="399"/>
      <c r="G639" s="400"/>
      <c r="H639" s="400"/>
      <c r="I639" s="400"/>
      <c r="J639" s="400"/>
      <c r="K639" s="400"/>
      <c r="L639" s="400"/>
      <c r="M639" s="400"/>
      <c r="N639" s="400"/>
      <c r="U639" s="401"/>
      <c r="V639" s="402"/>
      <c r="W639" s="402"/>
      <c r="X639" s="402"/>
      <c r="Y639" s="402"/>
      <c r="Z639" s="402"/>
      <c r="AA639" s="402"/>
      <c r="AB639" s="402"/>
      <c r="AC639" s="402"/>
      <c r="AD639" s="402"/>
      <c r="AE639" s="402"/>
      <c r="AF639" s="402"/>
      <c r="AG639" s="402"/>
      <c r="AH639" s="402"/>
      <c r="AI639" s="402"/>
      <c r="AJ639" s="402"/>
      <c r="AK639" s="402"/>
      <c r="AL639" s="403"/>
      <c r="AM639" s="668"/>
      <c r="AN639" s="668"/>
      <c r="AO639" s="668"/>
      <c r="AP639" s="668"/>
      <c r="AQ639" s="668"/>
      <c r="AR639" s="668"/>
      <c r="AS639" s="668"/>
      <c r="AT639" s="668"/>
      <c r="AU639" s="668"/>
      <c r="AV639" s="668"/>
      <c r="AW639" s="668"/>
      <c r="AX639" s="668"/>
      <c r="AY639" s="403"/>
      <c r="AZ639" s="404"/>
      <c r="BA639" s="363"/>
      <c r="BB639" s="363"/>
      <c r="BC639" s="363"/>
      <c r="BD639" s="363"/>
      <c r="BE639" s="363"/>
      <c r="BF639" s="363"/>
      <c r="BG639" s="363"/>
      <c r="BH639" s="363"/>
      <c r="BI639" s="363"/>
      <c r="BJ639" s="363"/>
    </row>
    <row r="640" spans="6:62" ht="93" customHeight="1" x14ac:dyDescent="0.3">
      <c r="F640" s="399"/>
      <c r="G640" s="400"/>
      <c r="H640" s="400"/>
      <c r="I640" s="400"/>
      <c r="J640" s="400"/>
      <c r="K640" s="400"/>
      <c r="L640" s="400"/>
      <c r="M640" s="400"/>
      <c r="N640" s="400"/>
      <c r="U640" s="401"/>
      <c r="V640" s="402"/>
      <c r="W640" s="402"/>
      <c r="X640" s="402"/>
      <c r="Y640" s="402"/>
      <c r="Z640" s="402"/>
      <c r="AA640" s="402"/>
      <c r="AB640" s="402"/>
      <c r="AC640" s="402"/>
      <c r="AD640" s="402"/>
      <c r="AE640" s="402"/>
      <c r="AF640" s="402"/>
      <c r="AG640" s="402"/>
      <c r="AH640" s="402"/>
      <c r="AI640" s="402"/>
      <c r="AJ640" s="402"/>
      <c r="AK640" s="402"/>
      <c r="AL640" s="403"/>
      <c r="AM640" s="668"/>
      <c r="AN640" s="668"/>
      <c r="AO640" s="668"/>
      <c r="AP640" s="668"/>
      <c r="AQ640" s="668"/>
      <c r="AR640" s="668"/>
      <c r="AS640" s="668"/>
      <c r="AT640" s="668"/>
      <c r="AU640" s="668"/>
      <c r="AV640" s="668"/>
      <c r="AW640" s="668"/>
      <c r="AX640" s="668"/>
      <c r="AY640" s="403"/>
      <c r="AZ640" s="404"/>
      <c r="BA640" s="363"/>
      <c r="BB640" s="363"/>
      <c r="BC640" s="363"/>
      <c r="BD640" s="363"/>
      <c r="BE640" s="363"/>
      <c r="BF640" s="363"/>
      <c r="BG640" s="363"/>
      <c r="BH640" s="363"/>
      <c r="BI640" s="363"/>
      <c r="BJ640" s="363"/>
    </row>
    <row r="641" spans="6:62" ht="93" customHeight="1" x14ac:dyDescent="0.3">
      <c r="F641" s="399"/>
      <c r="G641" s="400"/>
      <c r="H641" s="400"/>
      <c r="I641" s="400"/>
      <c r="J641" s="400"/>
      <c r="K641" s="400"/>
      <c r="L641" s="400"/>
      <c r="M641" s="400"/>
      <c r="N641" s="400"/>
      <c r="U641" s="401"/>
      <c r="V641" s="402"/>
      <c r="W641" s="402"/>
      <c r="X641" s="402"/>
      <c r="Y641" s="402"/>
      <c r="Z641" s="402"/>
      <c r="AA641" s="402"/>
      <c r="AB641" s="402"/>
      <c r="AC641" s="402"/>
      <c r="AD641" s="402"/>
      <c r="AE641" s="402"/>
      <c r="AF641" s="402"/>
      <c r="AG641" s="402"/>
      <c r="AH641" s="402"/>
      <c r="AI641" s="402"/>
      <c r="AJ641" s="402"/>
      <c r="AK641" s="402"/>
      <c r="AL641" s="403"/>
      <c r="AM641" s="668"/>
      <c r="AN641" s="668"/>
      <c r="AO641" s="668"/>
      <c r="AP641" s="668"/>
      <c r="AQ641" s="668"/>
      <c r="AR641" s="668"/>
      <c r="AS641" s="668"/>
      <c r="AT641" s="668"/>
      <c r="AU641" s="668"/>
      <c r="AV641" s="668"/>
      <c r="AW641" s="668"/>
      <c r="AX641" s="668"/>
      <c r="AY641" s="403"/>
      <c r="AZ641" s="404"/>
      <c r="BA641" s="363"/>
      <c r="BB641" s="363"/>
      <c r="BC641" s="363"/>
      <c r="BD641" s="363"/>
      <c r="BE641" s="363"/>
      <c r="BF641" s="363"/>
      <c r="BG641" s="363"/>
      <c r="BH641" s="363"/>
      <c r="BI641" s="363"/>
      <c r="BJ641" s="363"/>
    </row>
    <row r="642" spans="6:62" ht="93" customHeight="1" x14ac:dyDescent="0.3">
      <c r="F642" s="399"/>
      <c r="G642" s="400"/>
      <c r="H642" s="400"/>
      <c r="I642" s="400"/>
      <c r="J642" s="400"/>
      <c r="K642" s="400"/>
      <c r="L642" s="400"/>
      <c r="M642" s="400"/>
      <c r="N642" s="400"/>
      <c r="U642" s="401"/>
      <c r="V642" s="402"/>
      <c r="W642" s="402"/>
      <c r="X642" s="402"/>
      <c r="Y642" s="402"/>
      <c r="Z642" s="402"/>
      <c r="AA642" s="402"/>
      <c r="AB642" s="402"/>
      <c r="AC642" s="402"/>
      <c r="AD642" s="402"/>
      <c r="AE642" s="402"/>
      <c r="AF642" s="402"/>
      <c r="AG642" s="402"/>
      <c r="AH642" s="402"/>
      <c r="AI642" s="402"/>
      <c r="AJ642" s="402"/>
      <c r="AK642" s="402"/>
      <c r="AL642" s="403"/>
      <c r="AM642" s="668"/>
      <c r="AN642" s="668"/>
      <c r="AO642" s="668"/>
      <c r="AP642" s="668"/>
      <c r="AQ642" s="668"/>
      <c r="AR642" s="668"/>
      <c r="AS642" s="668"/>
      <c r="AT642" s="668"/>
      <c r="AU642" s="668"/>
      <c r="AV642" s="668"/>
      <c r="AW642" s="668"/>
      <c r="AX642" s="668"/>
      <c r="AY642" s="403"/>
      <c r="AZ642" s="404"/>
      <c r="BA642" s="363"/>
      <c r="BB642" s="363"/>
      <c r="BC642" s="363"/>
      <c r="BD642" s="363"/>
      <c r="BE642" s="363"/>
      <c r="BF642" s="363"/>
      <c r="BG642" s="363"/>
      <c r="BH642" s="363"/>
      <c r="BI642" s="363"/>
      <c r="BJ642" s="363"/>
    </row>
    <row r="643" spans="6:62" ht="93" customHeight="1" x14ac:dyDescent="0.3">
      <c r="F643" s="399"/>
      <c r="G643" s="400"/>
      <c r="H643" s="400"/>
      <c r="I643" s="400"/>
      <c r="J643" s="400"/>
      <c r="K643" s="400"/>
      <c r="L643" s="400"/>
      <c r="M643" s="400"/>
      <c r="N643" s="400"/>
      <c r="U643" s="401"/>
      <c r="V643" s="402"/>
      <c r="W643" s="402"/>
      <c r="X643" s="402"/>
      <c r="Y643" s="402"/>
      <c r="Z643" s="402"/>
      <c r="AA643" s="402"/>
      <c r="AB643" s="402"/>
      <c r="AC643" s="402"/>
      <c r="AD643" s="402"/>
      <c r="AE643" s="402"/>
      <c r="AF643" s="402"/>
      <c r="AG643" s="402"/>
      <c r="AH643" s="402"/>
      <c r="AI643" s="402"/>
      <c r="AJ643" s="402"/>
      <c r="AK643" s="402"/>
      <c r="AL643" s="403"/>
      <c r="AM643" s="668"/>
      <c r="AN643" s="668"/>
      <c r="AO643" s="668"/>
      <c r="AP643" s="668"/>
      <c r="AQ643" s="668"/>
      <c r="AR643" s="668"/>
      <c r="AS643" s="668"/>
      <c r="AT643" s="668"/>
      <c r="AU643" s="668"/>
      <c r="AV643" s="668"/>
      <c r="AW643" s="668"/>
      <c r="AX643" s="668"/>
      <c r="AY643" s="403"/>
      <c r="AZ643" s="404"/>
      <c r="BA643" s="363"/>
      <c r="BB643" s="363"/>
      <c r="BC643" s="363"/>
      <c r="BD643" s="363"/>
      <c r="BE643" s="363"/>
      <c r="BF643" s="363"/>
      <c r="BG643" s="363"/>
      <c r="BH643" s="363"/>
      <c r="BI643" s="363"/>
      <c r="BJ643" s="363"/>
    </row>
    <row r="644" spans="6:62" ht="93" customHeight="1" x14ac:dyDescent="0.3">
      <c r="F644" s="399"/>
      <c r="G644" s="400"/>
      <c r="H644" s="400"/>
      <c r="I644" s="400"/>
      <c r="J644" s="400"/>
      <c r="K644" s="400"/>
      <c r="L644" s="400"/>
      <c r="M644" s="400"/>
      <c r="N644" s="400"/>
      <c r="U644" s="401"/>
      <c r="V644" s="402"/>
      <c r="W644" s="402"/>
      <c r="X644" s="402"/>
      <c r="Y644" s="402"/>
      <c r="Z644" s="402"/>
      <c r="AA644" s="402"/>
      <c r="AB644" s="402"/>
      <c r="AC644" s="402"/>
      <c r="AD644" s="402"/>
      <c r="AE644" s="402"/>
      <c r="AF644" s="402"/>
      <c r="AG644" s="402"/>
      <c r="AH644" s="402"/>
      <c r="AI644" s="402"/>
      <c r="AJ644" s="402"/>
      <c r="AK644" s="402"/>
      <c r="AL644" s="403"/>
      <c r="AM644" s="668"/>
      <c r="AN644" s="668"/>
      <c r="AO644" s="668"/>
      <c r="AP644" s="668"/>
      <c r="AQ644" s="668"/>
      <c r="AR644" s="668"/>
      <c r="AS644" s="668"/>
      <c r="AT644" s="668"/>
      <c r="AU644" s="668"/>
      <c r="AV644" s="668"/>
      <c r="AW644" s="668"/>
      <c r="AX644" s="668"/>
      <c r="AY644" s="403"/>
      <c r="AZ644" s="404"/>
      <c r="BA644" s="363"/>
      <c r="BB644" s="363"/>
      <c r="BC644" s="363"/>
      <c r="BD644" s="363"/>
      <c r="BE644" s="363"/>
      <c r="BF644" s="363"/>
      <c r="BG644" s="363"/>
      <c r="BH644" s="363"/>
      <c r="BI644" s="363"/>
      <c r="BJ644" s="363"/>
    </row>
    <row r="645" spans="6:62" ht="93" customHeight="1" x14ac:dyDescent="0.3">
      <c r="F645" s="399"/>
      <c r="G645" s="400"/>
      <c r="H645" s="400"/>
      <c r="I645" s="400"/>
      <c r="J645" s="400"/>
      <c r="K645" s="400"/>
      <c r="L645" s="400"/>
      <c r="M645" s="400"/>
      <c r="N645" s="400"/>
      <c r="U645" s="401"/>
      <c r="V645" s="402"/>
      <c r="W645" s="402"/>
      <c r="X645" s="402"/>
      <c r="Y645" s="402"/>
      <c r="Z645" s="402"/>
      <c r="AA645" s="402"/>
      <c r="AB645" s="402"/>
      <c r="AC645" s="402"/>
      <c r="AD645" s="402"/>
      <c r="AE645" s="402"/>
      <c r="AF645" s="402"/>
      <c r="AG645" s="402"/>
      <c r="AH645" s="402"/>
      <c r="AI645" s="402"/>
      <c r="AJ645" s="402"/>
      <c r="AK645" s="402"/>
      <c r="AL645" s="403"/>
      <c r="AM645" s="668"/>
      <c r="AN645" s="668"/>
      <c r="AO645" s="668"/>
      <c r="AP645" s="668"/>
      <c r="AQ645" s="668"/>
      <c r="AR645" s="668"/>
      <c r="AS645" s="668"/>
      <c r="AT645" s="668"/>
      <c r="AU645" s="668"/>
      <c r="AV645" s="668"/>
      <c r="AW645" s="668"/>
      <c r="AX645" s="668"/>
      <c r="AY645" s="403"/>
      <c r="AZ645" s="404"/>
      <c r="BA645" s="363"/>
      <c r="BB645" s="363"/>
      <c r="BC645" s="363"/>
      <c r="BD645" s="363"/>
      <c r="BE645" s="363"/>
      <c r="BF645" s="363"/>
      <c r="BG645" s="363"/>
      <c r="BH645" s="363"/>
      <c r="BI645" s="363"/>
      <c r="BJ645" s="363"/>
    </row>
    <row r="646" spans="6:62" ht="93" customHeight="1" x14ac:dyDescent="0.3">
      <c r="F646" s="399"/>
      <c r="G646" s="400"/>
      <c r="H646" s="400"/>
      <c r="I646" s="400"/>
      <c r="J646" s="400"/>
      <c r="K646" s="400"/>
      <c r="L646" s="400"/>
      <c r="M646" s="400"/>
      <c r="N646" s="400"/>
      <c r="U646" s="401"/>
      <c r="V646" s="402"/>
      <c r="W646" s="402"/>
      <c r="X646" s="402"/>
      <c r="Y646" s="402"/>
      <c r="Z646" s="402"/>
      <c r="AA646" s="402"/>
      <c r="AB646" s="402"/>
      <c r="AC646" s="402"/>
      <c r="AD646" s="402"/>
      <c r="AE646" s="402"/>
      <c r="AF646" s="402"/>
      <c r="AG646" s="402"/>
      <c r="AH646" s="402"/>
      <c r="AI646" s="402"/>
      <c r="AJ646" s="402"/>
      <c r="AK646" s="402"/>
      <c r="AL646" s="403"/>
      <c r="AM646" s="668"/>
      <c r="AN646" s="668"/>
      <c r="AO646" s="668"/>
      <c r="AP646" s="668"/>
      <c r="AQ646" s="668"/>
      <c r="AR646" s="668"/>
      <c r="AS646" s="668"/>
      <c r="AT646" s="668"/>
      <c r="AU646" s="668"/>
      <c r="AV646" s="668"/>
      <c r="AW646" s="668"/>
      <c r="AX646" s="668"/>
      <c r="AY646" s="403"/>
      <c r="AZ646" s="404"/>
      <c r="BA646" s="363"/>
      <c r="BB646" s="363"/>
      <c r="BC646" s="363"/>
      <c r="BD646" s="363"/>
      <c r="BE646" s="363"/>
      <c r="BF646" s="363"/>
      <c r="BG646" s="363"/>
      <c r="BH646" s="363"/>
      <c r="BI646" s="363"/>
      <c r="BJ646" s="363"/>
    </row>
    <row r="647" spans="6:62" ht="93" customHeight="1" x14ac:dyDescent="0.3">
      <c r="F647" s="399"/>
      <c r="G647" s="400"/>
      <c r="H647" s="400"/>
      <c r="I647" s="400"/>
      <c r="J647" s="400"/>
      <c r="K647" s="400"/>
      <c r="L647" s="400"/>
      <c r="M647" s="400"/>
      <c r="N647" s="400"/>
      <c r="U647" s="401"/>
      <c r="V647" s="402"/>
      <c r="W647" s="402"/>
      <c r="X647" s="402"/>
      <c r="Y647" s="402"/>
      <c r="Z647" s="402"/>
      <c r="AA647" s="402"/>
      <c r="AB647" s="402"/>
      <c r="AC647" s="402"/>
      <c r="AD647" s="402"/>
      <c r="AE647" s="402"/>
      <c r="AF647" s="402"/>
      <c r="AG647" s="402"/>
      <c r="AH647" s="402"/>
      <c r="AI647" s="402"/>
      <c r="AJ647" s="402"/>
      <c r="AK647" s="402"/>
      <c r="AL647" s="403"/>
      <c r="AM647" s="668"/>
      <c r="AN647" s="668"/>
      <c r="AO647" s="668"/>
      <c r="AP647" s="668"/>
      <c r="AQ647" s="668"/>
      <c r="AR647" s="668"/>
      <c r="AS647" s="668"/>
      <c r="AT647" s="668"/>
      <c r="AU647" s="668"/>
      <c r="AV647" s="668"/>
      <c r="AW647" s="668"/>
      <c r="AX647" s="668"/>
      <c r="AY647" s="403"/>
      <c r="AZ647" s="404"/>
      <c r="BA647" s="363"/>
      <c r="BB647" s="363"/>
      <c r="BC647" s="363"/>
      <c r="BD647" s="363"/>
      <c r="BE647" s="363"/>
      <c r="BF647" s="363"/>
      <c r="BG647" s="363"/>
      <c r="BH647" s="363"/>
      <c r="BI647" s="363"/>
      <c r="BJ647" s="363"/>
    </row>
    <row r="648" spans="6:62" ht="93" customHeight="1" x14ac:dyDescent="0.3">
      <c r="F648" s="399"/>
      <c r="G648" s="400"/>
      <c r="H648" s="400"/>
      <c r="I648" s="400"/>
      <c r="J648" s="400"/>
      <c r="K648" s="400"/>
      <c r="L648" s="400"/>
      <c r="M648" s="400"/>
      <c r="N648" s="400"/>
      <c r="U648" s="401"/>
      <c r="V648" s="402"/>
      <c r="W648" s="402"/>
      <c r="X648" s="402"/>
      <c r="Y648" s="402"/>
      <c r="Z648" s="402"/>
      <c r="AA648" s="402"/>
      <c r="AB648" s="402"/>
      <c r="AC648" s="402"/>
      <c r="AD648" s="402"/>
      <c r="AE648" s="402"/>
      <c r="AF648" s="402"/>
      <c r="AG648" s="402"/>
      <c r="AH648" s="402"/>
      <c r="AI648" s="402"/>
      <c r="AJ648" s="402"/>
      <c r="AK648" s="402"/>
      <c r="AL648" s="403"/>
      <c r="AM648" s="668"/>
      <c r="AN648" s="668"/>
      <c r="AO648" s="668"/>
      <c r="AP648" s="668"/>
      <c r="AQ648" s="668"/>
      <c r="AR648" s="668"/>
      <c r="AS648" s="668"/>
      <c r="AT648" s="668"/>
      <c r="AU648" s="668"/>
      <c r="AV648" s="668"/>
      <c r="AW648" s="668"/>
      <c r="AX648" s="668"/>
      <c r="AY648" s="403"/>
      <c r="AZ648" s="404"/>
      <c r="BA648" s="363"/>
      <c r="BB648" s="363"/>
      <c r="BC648" s="363"/>
      <c r="BD648" s="363"/>
      <c r="BE648" s="363"/>
      <c r="BF648" s="363"/>
      <c r="BG648" s="363"/>
      <c r="BH648" s="363"/>
      <c r="BI648" s="363"/>
      <c r="BJ648" s="363"/>
    </row>
    <row r="649" spans="6:62" ht="93" customHeight="1" x14ac:dyDescent="0.3">
      <c r="F649" s="399"/>
      <c r="G649" s="400"/>
      <c r="H649" s="400"/>
      <c r="I649" s="400"/>
      <c r="J649" s="400"/>
      <c r="K649" s="400"/>
      <c r="L649" s="400"/>
      <c r="M649" s="400"/>
      <c r="N649" s="400"/>
      <c r="U649" s="401"/>
      <c r="V649" s="402"/>
      <c r="W649" s="402"/>
      <c r="X649" s="402"/>
      <c r="Y649" s="402"/>
      <c r="Z649" s="402"/>
      <c r="AA649" s="402"/>
      <c r="AB649" s="402"/>
      <c r="AC649" s="402"/>
      <c r="AD649" s="402"/>
      <c r="AE649" s="402"/>
      <c r="AF649" s="402"/>
      <c r="AG649" s="402"/>
      <c r="AH649" s="402"/>
      <c r="AI649" s="402"/>
      <c r="AJ649" s="402"/>
      <c r="AK649" s="402"/>
      <c r="AL649" s="403"/>
      <c r="AM649" s="668"/>
      <c r="AN649" s="668"/>
      <c r="AO649" s="668"/>
      <c r="AP649" s="668"/>
      <c r="AQ649" s="668"/>
      <c r="AR649" s="668"/>
      <c r="AS649" s="668"/>
      <c r="AT649" s="668"/>
      <c r="AU649" s="668"/>
      <c r="AV649" s="668"/>
      <c r="AW649" s="668"/>
      <c r="AX649" s="668"/>
      <c r="AY649" s="403"/>
      <c r="AZ649" s="404"/>
      <c r="BA649" s="363"/>
      <c r="BB649" s="363"/>
      <c r="BC649" s="363"/>
      <c r="BD649" s="363"/>
      <c r="BE649" s="363"/>
      <c r="BF649" s="363"/>
      <c r="BG649" s="363"/>
      <c r="BH649" s="363"/>
      <c r="BI649" s="363"/>
      <c r="BJ649" s="363"/>
    </row>
    <row r="650" spans="6:62" ht="93" customHeight="1" x14ac:dyDescent="0.3">
      <c r="F650" s="399"/>
      <c r="G650" s="400"/>
      <c r="H650" s="400"/>
      <c r="I650" s="400"/>
      <c r="J650" s="400"/>
      <c r="K650" s="400"/>
      <c r="L650" s="400"/>
      <c r="M650" s="400"/>
      <c r="N650" s="400"/>
      <c r="U650" s="401"/>
      <c r="V650" s="402"/>
      <c r="W650" s="402"/>
      <c r="X650" s="402"/>
      <c r="Y650" s="402"/>
      <c r="Z650" s="402"/>
      <c r="AA650" s="402"/>
      <c r="AB650" s="402"/>
      <c r="AC650" s="402"/>
      <c r="AD650" s="402"/>
      <c r="AE650" s="402"/>
      <c r="AF650" s="402"/>
      <c r="AG650" s="402"/>
      <c r="AH650" s="402"/>
      <c r="AI650" s="402"/>
      <c r="AJ650" s="402"/>
      <c r="AK650" s="402"/>
      <c r="AL650" s="403"/>
      <c r="AM650" s="668"/>
      <c r="AN650" s="668"/>
      <c r="AO650" s="668"/>
      <c r="AP650" s="668"/>
      <c r="AQ650" s="668"/>
      <c r="AR650" s="668"/>
      <c r="AS650" s="668"/>
      <c r="AT650" s="668"/>
      <c r="AU650" s="668"/>
      <c r="AV650" s="668"/>
      <c r="AW650" s="668"/>
      <c r="AX650" s="668"/>
      <c r="AY650" s="403"/>
      <c r="AZ650" s="404"/>
      <c r="BA650" s="363"/>
      <c r="BB650" s="363"/>
      <c r="BC650" s="363"/>
      <c r="BD650" s="363"/>
      <c r="BE650" s="363"/>
      <c r="BF650" s="363"/>
      <c r="BG650" s="363"/>
      <c r="BH650" s="363"/>
      <c r="BI650" s="363"/>
      <c r="BJ650" s="363"/>
    </row>
    <row r="651" spans="6:62" ht="93" customHeight="1" x14ac:dyDescent="0.3">
      <c r="F651" s="399"/>
      <c r="G651" s="400"/>
      <c r="H651" s="400"/>
      <c r="I651" s="400"/>
      <c r="J651" s="400"/>
      <c r="K651" s="400"/>
      <c r="L651" s="400"/>
      <c r="M651" s="400"/>
      <c r="N651" s="400"/>
      <c r="U651" s="401"/>
      <c r="V651" s="402"/>
      <c r="W651" s="402"/>
      <c r="X651" s="402"/>
      <c r="Y651" s="402"/>
      <c r="Z651" s="402"/>
      <c r="AA651" s="402"/>
      <c r="AB651" s="402"/>
      <c r="AC651" s="402"/>
      <c r="AD651" s="402"/>
      <c r="AE651" s="402"/>
      <c r="AF651" s="402"/>
      <c r="AG651" s="402"/>
      <c r="AH651" s="402"/>
      <c r="AI651" s="402"/>
      <c r="AJ651" s="402"/>
      <c r="AK651" s="402"/>
      <c r="AL651" s="403"/>
      <c r="AM651" s="668"/>
      <c r="AN651" s="668"/>
      <c r="AO651" s="668"/>
      <c r="AP651" s="668"/>
      <c r="AQ651" s="668"/>
      <c r="AR651" s="668"/>
      <c r="AS651" s="668"/>
      <c r="AT651" s="668"/>
      <c r="AU651" s="668"/>
      <c r="AV651" s="668"/>
      <c r="AW651" s="668"/>
      <c r="AX651" s="668"/>
      <c r="AY651" s="403"/>
      <c r="AZ651" s="404"/>
      <c r="BA651" s="363"/>
      <c r="BB651" s="363"/>
      <c r="BC651" s="363"/>
      <c r="BD651" s="363"/>
      <c r="BE651" s="363"/>
      <c r="BF651" s="363"/>
      <c r="BG651" s="363"/>
      <c r="BH651" s="363"/>
      <c r="BI651" s="363"/>
      <c r="BJ651" s="363"/>
    </row>
    <row r="652" spans="6:62" ht="93" customHeight="1" x14ac:dyDescent="0.3">
      <c r="F652" s="399"/>
      <c r="G652" s="400"/>
      <c r="H652" s="400"/>
      <c r="I652" s="400"/>
      <c r="J652" s="400"/>
      <c r="K652" s="400"/>
      <c r="L652" s="400"/>
      <c r="M652" s="400"/>
      <c r="N652" s="400"/>
      <c r="U652" s="401"/>
      <c r="V652" s="402"/>
      <c r="W652" s="402"/>
      <c r="X652" s="402"/>
      <c r="Y652" s="402"/>
      <c r="Z652" s="402"/>
      <c r="AA652" s="402"/>
      <c r="AB652" s="402"/>
      <c r="AC652" s="402"/>
      <c r="AD652" s="402"/>
      <c r="AE652" s="402"/>
      <c r="AF652" s="402"/>
      <c r="AG652" s="402"/>
      <c r="AH652" s="402"/>
      <c r="AI652" s="402"/>
      <c r="AJ652" s="402"/>
      <c r="AK652" s="402"/>
      <c r="AL652" s="403"/>
      <c r="AM652" s="668"/>
      <c r="AN652" s="668"/>
      <c r="AO652" s="668"/>
      <c r="AP652" s="668"/>
      <c r="AQ652" s="668"/>
      <c r="AR652" s="668"/>
      <c r="AS652" s="668"/>
      <c r="AT652" s="668"/>
      <c r="AU652" s="668"/>
      <c r="AV652" s="668"/>
      <c r="AW652" s="668"/>
      <c r="AX652" s="668"/>
      <c r="AY652" s="403"/>
      <c r="AZ652" s="404"/>
      <c r="BA652" s="363"/>
      <c r="BB652" s="363"/>
      <c r="BC652" s="363"/>
      <c r="BD652" s="363"/>
      <c r="BE652" s="363"/>
      <c r="BF652" s="363"/>
      <c r="BG652" s="363"/>
      <c r="BH652" s="363"/>
      <c r="BI652" s="363"/>
      <c r="BJ652" s="363"/>
    </row>
    <row r="653" spans="6:62" ht="93" customHeight="1" x14ac:dyDescent="0.3">
      <c r="F653" s="399"/>
      <c r="G653" s="400"/>
      <c r="H653" s="400"/>
      <c r="I653" s="400"/>
      <c r="J653" s="400"/>
      <c r="K653" s="400"/>
      <c r="L653" s="400"/>
      <c r="M653" s="400"/>
      <c r="N653" s="400"/>
      <c r="U653" s="401"/>
      <c r="V653" s="402"/>
      <c r="W653" s="402"/>
      <c r="X653" s="402"/>
      <c r="Y653" s="402"/>
      <c r="Z653" s="402"/>
      <c r="AA653" s="402"/>
      <c r="AB653" s="402"/>
      <c r="AC653" s="402"/>
      <c r="AD653" s="402"/>
      <c r="AE653" s="402"/>
      <c r="AF653" s="402"/>
      <c r="AG653" s="402"/>
      <c r="AH653" s="402"/>
      <c r="AI653" s="402"/>
      <c r="AJ653" s="402"/>
      <c r="AK653" s="402"/>
      <c r="AL653" s="403"/>
      <c r="AM653" s="668"/>
      <c r="AN653" s="668"/>
      <c r="AO653" s="668"/>
      <c r="AP653" s="668"/>
      <c r="AQ653" s="668"/>
      <c r="AR653" s="668"/>
      <c r="AS653" s="668"/>
      <c r="AT653" s="668"/>
      <c r="AU653" s="668"/>
      <c r="AV653" s="668"/>
      <c r="AW653" s="668"/>
      <c r="AX653" s="668"/>
      <c r="AY653" s="403"/>
      <c r="AZ653" s="404"/>
      <c r="BA653" s="363"/>
      <c r="BB653" s="363"/>
      <c r="BC653" s="363"/>
      <c r="BD653" s="363"/>
      <c r="BE653" s="363"/>
      <c r="BF653" s="363"/>
      <c r="BG653" s="363"/>
      <c r="BH653" s="363"/>
      <c r="BI653" s="363"/>
      <c r="BJ653" s="363"/>
    </row>
    <row r="654" spans="6:62" ht="93" customHeight="1" x14ac:dyDescent="0.3">
      <c r="F654" s="399"/>
      <c r="G654" s="400"/>
      <c r="H654" s="400"/>
      <c r="I654" s="400"/>
      <c r="J654" s="400"/>
      <c r="K654" s="400"/>
      <c r="L654" s="400"/>
      <c r="M654" s="400"/>
      <c r="N654" s="400"/>
      <c r="U654" s="401"/>
      <c r="V654" s="402"/>
      <c r="W654" s="402"/>
      <c r="X654" s="402"/>
      <c r="Y654" s="402"/>
      <c r="Z654" s="402"/>
      <c r="AA654" s="402"/>
      <c r="AB654" s="402"/>
      <c r="AC654" s="402"/>
      <c r="AD654" s="402"/>
      <c r="AE654" s="402"/>
      <c r="AF654" s="402"/>
      <c r="AG654" s="402"/>
      <c r="AH654" s="402"/>
      <c r="AI654" s="402"/>
      <c r="AJ654" s="402"/>
      <c r="AK654" s="402"/>
      <c r="AL654" s="403"/>
      <c r="AM654" s="668"/>
      <c r="AN654" s="668"/>
      <c r="AO654" s="668"/>
      <c r="AP654" s="668"/>
      <c r="AQ654" s="668"/>
      <c r="AR654" s="668"/>
      <c r="AS654" s="668"/>
      <c r="AT654" s="668"/>
      <c r="AU654" s="668"/>
      <c r="AV654" s="668"/>
      <c r="AW654" s="668"/>
      <c r="AX654" s="668"/>
      <c r="AY654" s="403"/>
      <c r="AZ654" s="404"/>
      <c r="BA654" s="363"/>
      <c r="BB654" s="363"/>
      <c r="BC654" s="363"/>
      <c r="BD654" s="363"/>
      <c r="BE654" s="363"/>
      <c r="BF654" s="363"/>
      <c r="BG654" s="363"/>
      <c r="BH654" s="363"/>
      <c r="BI654" s="363"/>
      <c r="BJ654" s="363"/>
    </row>
    <row r="655" spans="6:62" ht="93" customHeight="1" x14ac:dyDescent="0.3">
      <c r="F655" s="399"/>
      <c r="G655" s="400"/>
      <c r="H655" s="400"/>
      <c r="I655" s="400"/>
      <c r="J655" s="400"/>
      <c r="K655" s="400"/>
      <c r="L655" s="400"/>
      <c r="M655" s="400"/>
      <c r="N655" s="400"/>
      <c r="U655" s="401"/>
      <c r="V655" s="402"/>
      <c r="W655" s="402"/>
      <c r="X655" s="402"/>
      <c r="Y655" s="402"/>
      <c r="Z655" s="402"/>
      <c r="AA655" s="402"/>
      <c r="AB655" s="402"/>
      <c r="AC655" s="402"/>
      <c r="AD655" s="402"/>
      <c r="AE655" s="402"/>
      <c r="AF655" s="402"/>
      <c r="AG655" s="402"/>
      <c r="AH655" s="402"/>
      <c r="AI655" s="402"/>
      <c r="AJ655" s="402"/>
      <c r="AK655" s="402"/>
      <c r="AL655" s="403"/>
      <c r="AM655" s="668"/>
      <c r="AN655" s="668"/>
      <c r="AO655" s="668"/>
      <c r="AP655" s="668"/>
      <c r="AQ655" s="668"/>
      <c r="AR655" s="668"/>
      <c r="AS655" s="668"/>
      <c r="AT655" s="668"/>
      <c r="AU655" s="668"/>
      <c r="AV655" s="668"/>
      <c r="AW655" s="668"/>
      <c r="AX655" s="668"/>
      <c r="AY655" s="403"/>
      <c r="AZ655" s="404"/>
      <c r="BA655" s="363"/>
      <c r="BB655" s="363"/>
      <c r="BC655" s="363"/>
      <c r="BD655" s="363"/>
      <c r="BE655" s="363"/>
      <c r="BF655" s="363"/>
      <c r="BG655" s="363"/>
      <c r="BH655" s="363"/>
      <c r="BI655" s="363"/>
      <c r="BJ655" s="363"/>
    </row>
    <row r="656" spans="6:62" ht="93" customHeight="1" x14ac:dyDescent="0.3">
      <c r="F656" s="399"/>
      <c r="G656" s="400"/>
      <c r="H656" s="400"/>
      <c r="I656" s="400"/>
      <c r="J656" s="400"/>
      <c r="K656" s="400"/>
      <c r="L656" s="400"/>
      <c r="M656" s="400"/>
      <c r="N656" s="400"/>
      <c r="U656" s="401"/>
      <c r="V656" s="402"/>
      <c r="W656" s="402"/>
      <c r="X656" s="402"/>
      <c r="Y656" s="402"/>
      <c r="Z656" s="402"/>
      <c r="AA656" s="402"/>
      <c r="AB656" s="402"/>
      <c r="AC656" s="402"/>
      <c r="AD656" s="402"/>
      <c r="AE656" s="402"/>
      <c r="AF656" s="402"/>
      <c r="AG656" s="402"/>
      <c r="AH656" s="402"/>
      <c r="AI656" s="402"/>
      <c r="AJ656" s="402"/>
      <c r="AK656" s="402"/>
      <c r="AL656" s="403"/>
      <c r="AM656" s="668"/>
      <c r="AN656" s="668"/>
      <c r="AO656" s="668"/>
      <c r="AP656" s="668"/>
      <c r="AQ656" s="668"/>
      <c r="AR656" s="668"/>
      <c r="AS656" s="668"/>
      <c r="AT656" s="668"/>
      <c r="AU656" s="668"/>
      <c r="AV656" s="668"/>
      <c r="AW656" s="668"/>
      <c r="AX656" s="668"/>
      <c r="AY656" s="403"/>
      <c r="AZ656" s="404"/>
      <c r="BA656" s="363"/>
      <c r="BB656" s="363"/>
      <c r="BC656" s="363"/>
      <c r="BD656" s="363"/>
      <c r="BE656" s="363"/>
      <c r="BF656" s="363"/>
      <c r="BG656" s="363"/>
      <c r="BH656" s="363"/>
      <c r="BI656" s="363"/>
      <c r="BJ656" s="363"/>
    </row>
    <row r="657" spans="6:62" ht="93" customHeight="1" x14ac:dyDescent="0.3">
      <c r="F657" s="399"/>
      <c r="G657" s="400"/>
      <c r="H657" s="400"/>
      <c r="I657" s="400"/>
      <c r="J657" s="400"/>
      <c r="K657" s="400"/>
      <c r="L657" s="400"/>
      <c r="M657" s="400"/>
      <c r="N657" s="400"/>
      <c r="U657" s="401"/>
      <c r="V657" s="402"/>
      <c r="W657" s="402"/>
      <c r="X657" s="402"/>
      <c r="Y657" s="402"/>
      <c r="Z657" s="402"/>
      <c r="AA657" s="402"/>
      <c r="AB657" s="402"/>
      <c r="AC657" s="402"/>
      <c r="AD657" s="402"/>
      <c r="AE657" s="402"/>
      <c r="AF657" s="402"/>
      <c r="AG657" s="402"/>
      <c r="AH657" s="402"/>
      <c r="AI657" s="402"/>
      <c r="AJ657" s="402"/>
      <c r="AK657" s="402"/>
      <c r="AL657" s="403"/>
      <c r="AM657" s="668"/>
      <c r="AN657" s="668"/>
      <c r="AO657" s="668"/>
      <c r="AP657" s="668"/>
      <c r="AQ657" s="668"/>
      <c r="AR657" s="668"/>
      <c r="AS657" s="668"/>
      <c r="AT657" s="668"/>
      <c r="AU657" s="668"/>
      <c r="AV657" s="668"/>
      <c r="AW657" s="668"/>
      <c r="AX657" s="668"/>
      <c r="AY657" s="403"/>
      <c r="AZ657" s="404"/>
      <c r="BA657" s="363"/>
      <c r="BB657" s="363"/>
      <c r="BC657" s="363"/>
      <c r="BD657" s="363"/>
      <c r="BE657" s="363"/>
      <c r="BF657" s="363"/>
      <c r="BG657" s="363"/>
      <c r="BH657" s="363"/>
      <c r="BI657" s="363"/>
      <c r="BJ657" s="363"/>
    </row>
    <row r="658" spans="6:62" ht="93" customHeight="1" x14ac:dyDescent="0.3">
      <c r="F658" s="399"/>
      <c r="G658" s="400"/>
      <c r="H658" s="400"/>
      <c r="I658" s="400"/>
      <c r="J658" s="400"/>
      <c r="K658" s="400"/>
      <c r="L658" s="400"/>
      <c r="M658" s="400"/>
      <c r="N658" s="400"/>
      <c r="U658" s="401"/>
      <c r="V658" s="402"/>
      <c r="W658" s="402"/>
      <c r="X658" s="402"/>
      <c r="Y658" s="402"/>
      <c r="Z658" s="402"/>
      <c r="AA658" s="402"/>
      <c r="AB658" s="402"/>
      <c r="AC658" s="402"/>
      <c r="AD658" s="402"/>
      <c r="AE658" s="402"/>
      <c r="AF658" s="402"/>
      <c r="AG658" s="402"/>
      <c r="AH658" s="402"/>
      <c r="AI658" s="402"/>
      <c r="AJ658" s="402"/>
      <c r="AK658" s="402"/>
      <c r="AL658" s="403"/>
      <c r="AM658" s="668"/>
      <c r="AN658" s="668"/>
      <c r="AO658" s="668"/>
      <c r="AP658" s="668"/>
      <c r="AQ658" s="668"/>
      <c r="AR658" s="668"/>
      <c r="AS658" s="668"/>
      <c r="AT658" s="668"/>
      <c r="AU658" s="668"/>
      <c r="AV658" s="668"/>
      <c r="AW658" s="668"/>
      <c r="AX658" s="668"/>
      <c r="AY658" s="403"/>
      <c r="AZ658" s="404"/>
      <c r="BA658" s="363"/>
      <c r="BB658" s="363"/>
      <c r="BC658" s="363"/>
      <c r="BD658" s="363"/>
      <c r="BE658" s="363"/>
      <c r="BF658" s="363"/>
      <c r="BG658" s="363"/>
      <c r="BH658" s="363"/>
      <c r="BI658" s="363"/>
      <c r="BJ658" s="363"/>
    </row>
    <row r="659" spans="6:62" ht="93" customHeight="1" x14ac:dyDescent="0.3">
      <c r="F659" s="399"/>
      <c r="G659" s="400"/>
      <c r="H659" s="400"/>
      <c r="I659" s="400"/>
      <c r="J659" s="400"/>
      <c r="K659" s="400"/>
      <c r="L659" s="400"/>
      <c r="M659" s="400"/>
      <c r="N659" s="400"/>
      <c r="U659" s="401"/>
      <c r="V659" s="402"/>
      <c r="W659" s="402"/>
      <c r="X659" s="402"/>
      <c r="Y659" s="402"/>
      <c r="Z659" s="402"/>
      <c r="AA659" s="402"/>
      <c r="AB659" s="402"/>
      <c r="AC659" s="402"/>
      <c r="AD659" s="402"/>
      <c r="AE659" s="402"/>
      <c r="AF659" s="402"/>
      <c r="AG659" s="402"/>
      <c r="AH659" s="402"/>
      <c r="AI659" s="402"/>
      <c r="AJ659" s="402"/>
      <c r="AK659" s="402"/>
      <c r="AL659" s="403"/>
      <c r="AM659" s="668"/>
      <c r="AN659" s="668"/>
      <c r="AO659" s="668"/>
      <c r="AP659" s="668"/>
      <c r="AQ659" s="668"/>
      <c r="AR659" s="668"/>
      <c r="AS659" s="668"/>
      <c r="AT659" s="668"/>
      <c r="AU659" s="668"/>
      <c r="AV659" s="668"/>
      <c r="AW659" s="668"/>
      <c r="AX659" s="668"/>
      <c r="AY659" s="403"/>
      <c r="AZ659" s="404"/>
      <c r="BA659" s="363"/>
      <c r="BB659" s="363"/>
      <c r="BC659" s="363"/>
      <c r="BD659" s="363"/>
      <c r="BE659" s="363"/>
      <c r="BF659" s="363"/>
      <c r="BG659" s="363"/>
      <c r="BH659" s="363"/>
      <c r="BI659" s="363"/>
      <c r="BJ659" s="363"/>
    </row>
    <row r="660" spans="6:62" ht="93" customHeight="1" x14ac:dyDescent="0.3">
      <c r="F660" s="399"/>
      <c r="G660" s="400"/>
      <c r="H660" s="400"/>
      <c r="I660" s="400"/>
      <c r="J660" s="400"/>
      <c r="K660" s="400"/>
      <c r="L660" s="400"/>
      <c r="M660" s="400"/>
      <c r="N660" s="400"/>
      <c r="U660" s="401"/>
      <c r="V660" s="402"/>
      <c r="W660" s="402"/>
      <c r="X660" s="402"/>
      <c r="Y660" s="402"/>
      <c r="Z660" s="402"/>
      <c r="AA660" s="402"/>
      <c r="AB660" s="402"/>
      <c r="AC660" s="402"/>
      <c r="AD660" s="402"/>
      <c r="AE660" s="402"/>
      <c r="AF660" s="402"/>
      <c r="AG660" s="402"/>
      <c r="AH660" s="402"/>
      <c r="AI660" s="402"/>
      <c r="AJ660" s="402"/>
      <c r="AK660" s="402"/>
      <c r="AL660" s="403"/>
      <c r="AM660" s="668"/>
      <c r="AN660" s="668"/>
      <c r="AO660" s="668"/>
      <c r="AP660" s="668"/>
      <c r="AQ660" s="668"/>
      <c r="AR660" s="668"/>
      <c r="AS660" s="668"/>
      <c r="AT660" s="668"/>
      <c r="AU660" s="668"/>
      <c r="AV660" s="668"/>
      <c r="AW660" s="668"/>
      <c r="AX660" s="668"/>
      <c r="AY660" s="403"/>
      <c r="AZ660" s="404"/>
      <c r="BA660" s="363"/>
      <c r="BB660" s="363"/>
      <c r="BC660" s="363"/>
      <c r="BD660" s="363"/>
      <c r="BE660" s="363"/>
      <c r="BF660" s="363"/>
      <c r="BG660" s="363"/>
      <c r="BH660" s="363"/>
      <c r="BI660" s="363"/>
      <c r="BJ660" s="363"/>
    </row>
    <row r="661" spans="6:62" ht="93" customHeight="1" x14ac:dyDescent="0.3">
      <c r="F661" s="399"/>
      <c r="G661" s="400"/>
      <c r="H661" s="400"/>
      <c r="I661" s="400"/>
      <c r="J661" s="400"/>
      <c r="K661" s="400"/>
      <c r="L661" s="400"/>
      <c r="M661" s="400"/>
      <c r="N661" s="400"/>
      <c r="U661" s="401"/>
      <c r="V661" s="402"/>
      <c r="W661" s="402"/>
      <c r="X661" s="402"/>
      <c r="Y661" s="402"/>
      <c r="Z661" s="402"/>
      <c r="AA661" s="402"/>
      <c r="AB661" s="402"/>
      <c r="AC661" s="402"/>
      <c r="AD661" s="402"/>
      <c r="AE661" s="402"/>
      <c r="AF661" s="402"/>
      <c r="AG661" s="402"/>
      <c r="AH661" s="402"/>
      <c r="AI661" s="402"/>
      <c r="AJ661" s="402"/>
      <c r="AK661" s="402"/>
      <c r="AL661" s="403"/>
      <c r="AM661" s="668"/>
      <c r="AN661" s="668"/>
      <c r="AO661" s="668"/>
      <c r="AP661" s="668"/>
      <c r="AQ661" s="668"/>
      <c r="AR661" s="668"/>
      <c r="AS661" s="668"/>
      <c r="AT661" s="668"/>
      <c r="AU661" s="668"/>
      <c r="AV661" s="668"/>
      <c r="AW661" s="668"/>
      <c r="AX661" s="668"/>
      <c r="AY661" s="403"/>
      <c r="AZ661" s="404"/>
      <c r="BA661" s="363"/>
      <c r="BB661" s="363"/>
      <c r="BC661" s="363"/>
      <c r="BD661" s="363"/>
      <c r="BE661" s="363"/>
      <c r="BF661" s="363"/>
      <c r="BG661" s="363"/>
      <c r="BH661" s="363"/>
      <c r="BI661" s="363"/>
      <c r="BJ661" s="363"/>
    </row>
    <row r="662" spans="6:62" ht="93" customHeight="1" x14ac:dyDescent="0.3">
      <c r="F662" s="399"/>
      <c r="G662" s="400"/>
      <c r="H662" s="400"/>
      <c r="I662" s="400"/>
      <c r="J662" s="400"/>
      <c r="K662" s="400"/>
      <c r="L662" s="400"/>
      <c r="M662" s="400"/>
      <c r="N662" s="400"/>
      <c r="U662" s="401"/>
      <c r="V662" s="402"/>
      <c r="W662" s="402"/>
      <c r="X662" s="402"/>
      <c r="Y662" s="402"/>
      <c r="Z662" s="402"/>
      <c r="AA662" s="402"/>
      <c r="AB662" s="402"/>
      <c r="AC662" s="402"/>
      <c r="AD662" s="402"/>
      <c r="AE662" s="402"/>
      <c r="AF662" s="402"/>
      <c r="AG662" s="402"/>
      <c r="AH662" s="402"/>
      <c r="AI662" s="402"/>
      <c r="AJ662" s="402"/>
      <c r="AK662" s="402"/>
      <c r="AL662" s="403"/>
      <c r="AM662" s="668"/>
      <c r="AN662" s="668"/>
      <c r="AO662" s="668"/>
      <c r="AP662" s="668"/>
      <c r="AQ662" s="668"/>
      <c r="AR662" s="668"/>
      <c r="AS662" s="668"/>
      <c r="AT662" s="668"/>
      <c r="AU662" s="668"/>
      <c r="AV662" s="668"/>
      <c r="AW662" s="668"/>
      <c r="AX662" s="668"/>
      <c r="AY662" s="403"/>
      <c r="AZ662" s="404"/>
      <c r="BA662" s="363"/>
      <c r="BB662" s="363"/>
      <c r="BC662" s="363"/>
      <c r="BD662" s="363"/>
      <c r="BE662" s="363"/>
      <c r="BF662" s="363"/>
      <c r="BG662" s="363"/>
      <c r="BH662" s="363"/>
      <c r="BI662" s="363"/>
      <c r="BJ662" s="363"/>
    </row>
    <row r="663" spans="6:62" ht="93" customHeight="1" x14ac:dyDescent="0.3">
      <c r="F663" s="399"/>
      <c r="G663" s="400"/>
      <c r="H663" s="400"/>
      <c r="I663" s="400"/>
      <c r="J663" s="400"/>
      <c r="K663" s="400"/>
      <c r="L663" s="400"/>
      <c r="M663" s="400"/>
      <c r="N663" s="400"/>
      <c r="U663" s="401"/>
      <c r="V663" s="402"/>
      <c r="W663" s="402"/>
      <c r="X663" s="402"/>
      <c r="Y663" s="402"/>
      <c r="Z663" s="402"/>
      <c r="AA663" s="402"/>
      <c r="AB663" s="402"/>
      <c r="AC663" s="402"/>
      <c r="AD663" s="402"/>
      <c r="AE663" s="402"/>
      <c r="AF663" s="402"/>
      <c r="AG663" s="402"/>
      <c r="AH663" s="402"/>
      <c r="AI663" s="402"/>
      <c r="AJ663" s="402"/>
      <c r="AK663" s="402"/>
      <c r="AL663" s="403"/>
      <c r="AM663" s="668"/>
      <c r="AN663" s="668"/>
      <c r="AO663" s="668"/>
      <c r="AP663" s="668"/>
      <c r="AQ663" s="668"/>
      <c r="AR663" s="668"/>
      <c r="AS663" s="668"/>
      <c r="AT663" s="668"/>
      <c r="AU663" s="668"/>
      <c r="AV663" s="668"/>
      <c r="AW663" s="668"/>
      <c r="AX663" s="668"/>
      <c r="AY663" s="403"/>
      <c r="AZ663" s="404"/>
      <c r="BA663" s="363"/>
      <c r="BB663" s="363"/>
      <c r="BC663" s="363"/>
      <c r="BD663" s="363"/>
      <c r="BE663" s="363"/>
      <c r="BF663" s="363"/>
      <c r="BG663" s="363"/>
      <c r="BH663" s="363"/>
      <c r="BI663" s="363"/>
      <c r="BJ663" s="363"/>
    </row>
    <row r="664" spans="6:62" ht="93" customHeight="1" x14ac:dyDescent="0.3">
      <c r="F664" s="399"/>
      <c r="G664" s="400"/>
      <c r="H664" s="400"/>
      <c r="I664" s="400"/>
      <c r="J664" s="400"/>
      <c r="K664" s="400"/>
      <c r="L664" s="400"/>
      <c r="M664" s="400"/>
      <c r="N664" s="400"/>
      <c r="U664" s="401"/>
      <c r="V664" s="402"/>
      <c r="W664" s="402"/>
      <c r="X664" s="402"/>
      <c r="Y664" s="402"/>
      <c r="Z664" s="402"/>
      <c r="AA664" s="402"/>
      <c r="AB664" s="402"/>
      <c r="AC664" s="402"/>
      <c r="AD664" s="402"/>
      <c r="AE664" s="402"/>
      <c r="AF664" s="402"/>
      <c r="AG664" s="402"/>
      <c r="AH664" s="402"/>
      <c r="AI664" s="402"/>
      <c r="AJ664" s="402"/>
      <c r="AK664" s="402"/>
      <c r="AL664" s="403"/>
      <c r="AM664" s="668"/>
      <c r="AN664" s="668"/>
      <c r="AO664" s="668"/>
      <c r="AP664" s="668"/>
      <c r="AQ664" s="668"/>
      <c r="AR664" s="668"/>
      <c r="AS664" s="668"/>
      <c r="AT664" s="668"/>
      <c r="AU664" s="668"/>
      <c r="AV664" s="668"/>
      <c r="AW664" s="668"/>
      <c r="AX664" s="668"/>
      <c r="AY664" s="403"/>
      <c r="AZ664" s="404"/>
      <c r="BA664" s="363"/>
      <c r="BB664" s="363"/>
      <c r="BC664" s="363"/>
      <c r="BD664" s="363"/>
      <c r="BE664" s="363"/>
      <c r="BF664" s="363"/>
      <c r="BG664" s="363"/>
      <c r="BH664" s="363"/>
      <c r="BI664" s="363"/>
      <c r="BJ664" s="363"/>
    </row>
    <row r="665" spans="6:62" ht="93" customHeight="1" x14ac:dyDescent="0.3">
      <c r="F665" s="399"/>
      <c r="G665" s="400"/>
      <c r="H665" s="400"/>
      <c r="I665" s="400"/>
      <c r="J665" s="400"/>
      <c r="K665" s="400"/>
      <c r="L665" s="400"/>
      <c r="M665" s="400"/>
      <c r="N665" s="400"/>
      <c r="U665" s="401"/>
      <c r="V665" s="402"/>
      <c r="W665" s="402"/>
      <c r="X665" s="402"/>
      <c r="Y665" s="402"/>
      <c r="Z665" s="402"/>
      <c r="AA665" s="402"/>
      <c r="AB665" s="402"/>
      <c r="AC665" s="402"/>
      <c r="AD665" s="402"/>
      <c r="AE665" s="402"/>
      <c r="AF665" s="402"/>
      <c r="AG665" s="402"/>
      <c r="AH665" s="402"/>
      <c r="AI665" s="402"/>
      <c r="AJ665" s="402"/>
      <c r="AK665" s="402"/>
      <c r="AL665" s="403"/>
      <c r="AM665" s="668"/>
      <c r="AN665" s="668"/>
      <c r="AO665" s="668"/>
      <c r="AP665" s="668"/>
      <c r="AQ665" s="668"/>
      <c r="AR665" s="668"/>
      <c r="AS665" s="668"/>
      <c r="AT665" s="668"/>
      <c r="AU665" s="668"/>
      <c r="AV665" s="668"/>
      <c r="AW665" s="668"/>
      <c r="AX665" s="668"/>
      <c r="AY665" s="403"/>
      <c r="AZ665" s="404"/>
      <c r="BA665" s="363"/>
      <c r="BB665" s="363"/>
      <c r="BC665" s="363"/>
      <c r="BD665" s="363"/>
      <c r="BE665" s="363"/>
      <c r="BF665" s="363"/>
      <c r="BG665" s="363"/>
      <c r="BH665" s="363"/>
      <c r="BI665" s="363"/>
      <c r="BJ665" s="363"/>
    </row>
    <row r="666" spans="6:62" ht="93" customHeight="1" x14ac:dyDescent="0.3">
      <c r="F666" s="399"/>
      <c r="G666" s="400"/>
      <c r="H666" s="400"/>
      <c r="I666" s="400"/>
      <c r="J666" s="400"/>
      <c r="K666" s="400"/>
      <c r="L666" s="400"/>
      <c r="M666" s="400"/>
      <c r="N666" s="400"/>
      <c r="U666" s="401"/>
      <c r="V666" s="402"/>
      <c r="W666" s="402"/>
      <c r="X666" s="402"/>
      <c r="Y666" s="402"/>
      <c r="Z666" s="402"/>
      <c r="AA666" s="402"/>
      <c r="AB666" s="402"/>
      <c r="AC666" s="402"/>
      <c r="AD666" s="402"/>
      <c r="AE666" s="402"/>
      <c r="AF666" s="402"/>
      <c r="AG666" s="402"/>
      <c r="AH666" s="402"/>
      <c r="AI666" s="402"/>
      <c r="AJ666" s="402"/>
      <c r="AK666" s="402"/>
      <c r="AL666" s="403"/>
      <c r="AM666" s="668"/>
      <c r="AN666" s="668"/>
      <c r="AO666" s="668"/>
      <c r="AP666" s="668"/>
      <c r="AQ666" s="668"/>
      <c r="AR666" s="668"/>
      <c r="AS666" s="668"/>
      <c r="AT666" s="668"/>
      <c r="AU666" s="668"/>
      <c r="AV666" s="668"/>
      <c r="AW666" s="668"/>
      <c r="AX666" s="668"/>
      <c r="AY666" s="403"/>
      <c r="AZ666" s="404"/>
      <c r="BA666" s="363"/>
      <c r="BB666" s="363"/>
      <c r="BC666" s="363"/>
      <c r="BD666" s="363"/>
      <c r="BE666" s="363"/>
      <c r="BF666" s="363"/>
      <c r="BG666" s="363"/>
      <c r="BH666" s="363"/>
      <c r="BI666" s="363"/>
      <c r="BJ666" s="363"/>
    </row>
    <row r="667" spans="6:62" ht="93" customHeight="1" x14ac:dyDescent="0.3">
      <c r="F667" s="399"/>
      <c r="G667" s="400"/>
      <c r="H667" s="400"/>
      <c r="I667" s="400"/>
      <c r="J667" s="400"/>
      <c r="K667" s="400"/>
      <c r="L667" s="400"/>
      <c r="M667" s="400"/>
      <c r="N667" s="400"/>
      <c r="U667" s="401"/>
      <c r="V667" s="402"/>
      <c r="W667" s="402"/>
      <c r="X667" s="402"/>
      <c r="Y667" s="402"/>
      <c r="Z667" s="402"/>
      <c r="AA667" s="402"/>
      <c r="AB667" s="402"/>
      <c r="AC667" s="402"/>
      <c r="AD667" s="402"/>
      <c r="AE667" s="402"/>
      <c r="AF667" s="402"/>
      <c r="AG667" s="402"/>
      <c r="AH667" s="402"/>
      <c r="AI667" s="402"/>
      <c r="AJ667" s="402"/>
      <c r="AK667" s="402"/>
      <c r="AL667" s="403"/>
      <c r="AM667" s="668"/>
      <c r="AN667" s="668"/>
      <c r="AO667" s="668"/>
      <c r="AP667" s="668"/>
      <c r="AQ667" s="668"/>
      <c r="AR667" s="668"/>
      <c r="AS667" s="668"/>
      <c r="AT667" s="668"/>
      <c r="AU667" s="668"/>
      <c r="AV667" s="668"/>
      <c r="AW667" s="668"/>
      <c r="AX667" s="668"/>
      <c r="AY667" s="403"/>
      <c r="AZ667" s="404"/>
      <c r="BA667" s="363"/>
      <c r="BB667" s="363"/>
      <c r="BC667" s="363"/>
      <c r="BD667" s="363"/>
      <c r="BE667" s="363"/>
      <c r="BF667" s="363"/>
      <c r="BG667" s="363"/>
      <c r="BH667" s="363"/>
      <c r="BI667" s="363"/>
      <c r="BJ667" s="363"/>
    </row>
    <row r="668" spans="6:62" ht="93" customHeight="1" x14ac:dyDescent="0.3">
      <c r="F668" s="399"/>
      <c r="G668" s="400"/>
      <c r="H668" s="400"/>
      <c r="I668" s="400"/>
      <c r="J668" s="400"/>
      <c r="K668" s="400"/>
      <c r="L668" s="400"/>
      <c r="M668" s="400"/>
      <c r="N668" s="400"/>
      <c r="U668" s="401"/>
      <c r="V668" s="402"/>
      <c r="W668" s="402"/>
      <c r="X668" s="402"/>
      <c r="Y668" s="402"/>
      <c r="Z668" s="402"/>
      <c r="AA668" s="402"/>
      <c r="AB668" s="402"/>
      <c r="AC668" s="402"/>
      <c r="AD668" s="402"/>
      <c r="AE668" s="402"/>
      <c r="AF668" s="402"/>
      <c r="AG668" s="402"/>
      <c r="AH668" s="402"/>
      <c r="AI668" s="402"/>
      <c r="AJ668" s="402"/>
      <c r="AK668" s="402"/>
      <c r="AL668" s="403"/>
      <c r="AM668" s="668"/>
      <c r="AN668" s="668"/>
      <c r="AO668" s="668"/>
      <c r="AP668" s="668"/>
      <c r="AQ668" s="668"/>
      <c r="AR668" s="668"/>
      <c r="AS668" s="668"/>
      <c r="AT668" s="668"/>
      <c r="AU668" s="668"/>
      <c r="AV668" s="668"/>
      <c r="AW668" s="668"/>
      <c r="AX668" s="668"/>
      <c r="AY668" s="403"/>
      <c r="AZ668" s="404"/>
      <c r="BA668" s="363"/>
      <c r="BB668" s="363"/>
      <c r="BC668" s="363"/>
      <c r="BD668" s="363"/>
      <c r="BE668" s="363"/>
      <c r="BF668" s="363"/>
      <c r="BG668" s="363"/>
      <c r="BH668" s="363"/>
      <c r="BI668" s="363"/>
      <c r="BJ668" s="363"/>
    </row>
    <row r="669" spans="6:62" ht="93" customHeight="1" x14ac:dyDescent="0.3">
      <c r="F669" s="399"/>
      <c r="G669" s="400"/>
      <c r="H669" s="400"/>
      <c r="I669" s="400"/>
      <c r="J669" s="400"/>
      <c r="K669" s="400"/>
      <c r="L669" s="400"/>
      <c r="M669" s="400"/>
      <c r="N669" s="400"/>
      <c r="U669" s="401"/>
      <c r="V669" s="402"/>
      <c r="W669" s="402"/>
      <c r="X669" s="402"/>
      <c r="Y669" s="402"/>
      <c r="Z669" s="402"/>
      <c r="AA669" s="402"/>
      <c r="AB669" s="402"/>
      <c r="AC669" s="402"/>
      <c r="AD669" s="402"/>
      <c r="AE669" s="402"/>
      <c r="AF669" s="402"/>
      <c r="AG669" s="402"/>
      <c r="AH669" s="402"/>
      <c r="AI669" s="402"/>
      <c r="AJ669" s="402"/>
      <c r="AK669" s="402"/>
      <c r="AL669" s="403"/>
      <c r="AM669" s="668"/>
      <c r="AN669" s="668"/>
      <c r="AO669" s="668"/>
      <c r="AP669" s="668"/>
      <c r="AQ669" s="668"/>
      <c r="AR669" s="668"/>
      <c r="AS669" s="668"/>
      <c r="AT669" s="668"/>
      <c r="AU669" s="668"/>
      <c r="AV669" s="668"/>
      <c r="AW669" s="668"/>
      <c r="AX669" s="668"/>
      <c r="AY669" s="403"/>
      <c r="AZ669" s="404"/>
      <c r="BA669" s="363"/>
      <c r="BB669" s="363"/>
      <c r="BC669" s="363"/>
      <c r="BD669" s="363"/>
      <c r="BE669" s="363"/>
      <c r="BF669" s="363"/>
      <c r="BG669" s="363"/>
      <c r="BH669" s="363"/>
      <c r="BI669" s="363"/>
      <c r="BJ669" s="363"/>
    </row>
    <row r="670" spans="6:62" ht="93" customHeight="1" x14ac:dyDescent="0.3">
      <c r="F670" s="399"/>
      <c r="G670" s="400"/>
      <c r="H670" s="400"/>
      <c r="I670" s="400"/>
      <c r="J670" s="400"/>
      <c r="K670" s="400"/>
      <c r="L670" s="400"/>
      <c r="M670" s="400"/>
      <c r="N670" s="400"/>
      <c r="U670" s="401"/>
      <c r="V670" s="402"/>
      <c r="W670" s="402"/>
      <c r="X670" s="402"/>
      <c r="Y670" s="402"/>
      <c r="Z670" s="402"/>
      <c r="AA670" s="402"/>
      <c r="AB670" s="402"/>
      <c r="AC670" s="402"/>
      <c r="AD670" s="402"/>
      <c r="AE670" s="402"/>
      <c r="AF670" s="402"/>
      <c r="AG670" s="402"/>
      <c r="AH670" s="402"/>
      <c r="AI670" s="402"/>
      <c r="AJ670" s="402"/>
      <c r="AK670" s="402"/>
      <c r="AL670" s="403"/>
      <c r="AM670" s="668"/>
      <c r="AN670" s="668"/>
      <c r="AO670" s="668"/>
      <c r="AP670" s="668"/>
      <c r="AQ670" s="668"/>
      <c r="AR670" s="668"/>
      <c r="AS670" s="668"/>
      <c r="AT670" s="668"/>
      <c r="AU670" s="668"/>
      <c r="AV670" s="668"/>
      <c r="AW670" s="668"/>
      <c r="AX670" s="668"/>
      <c r="AY670" s="403"/>
      <c r="AZ670" s="404"/>
      <c r="BA670" s="363"/>
      <c r="BB670" s="363"/>
      <c r="BC670" s="363"/>
      <c r="BD670" s="363"/>
      <c r="BE670" s="363"/>
      <c r="BF670" s="363"/>
      <c r="BG670" s="363"/>
      <c r="BH670" s="363"/>
      <c r="BI670" s="363"/>
      <c r="BJ670" s="363"/>
    </row>
    <row r="671" spans="6:62" ht="93" customHeight="1" x14ac:dyDescent="0.3">
      <c r="F671" s="399"/>
      <c r="G671" s="400"/>
      <c r="H671" s="400"/>
      <c r="I671" s="400"/>
      <c r="J671" s="400"/>
      <c r="K671" s="400"/>
      <c r="L671" s="400"/>
      <c r="M671" s="400"/>
      <c r="N671" s="400"/>
      <c r="U671" s="401"/>
      <c r="V671" s="402"/>
      <c r="W671" s="402"/>
      <c r="X671" s="402"/>
      <c r="Y671" s="402"/>
      <c r="Z671" s="402"/>
      <c r="AA671" s="402"/>
      <c r="AB671" s="402"/>
      <c r="AC671" s="402"/>
      <c r="AD671" s="402"/>
      <c r="AE671" s="402"/>
      <c r="AF671" s="402"/>
      <c r="AG671" s="402"/>
      <c r="AH671" s="402"/>
      <c r="AI671" s="402"/>
      <c r="AJ671" s="402"/>
      <c r="AK671" s="402"/>
      <c r="AL671" s="403"/>
      <c r="AM671" s="668"/>
      <c r="AN671" s="668"/>
      <c r="AO671" s="668"/>
      <c r="AP671" s="668"/>
      <c r="AQ671" s="668"/>
      <c r="AR671" s="668"/>
      <c r="AS671" s="668"/>
      <c r="AT671" s="668"/>
      <c r="AU671" s="668"/>
      <c r="AV671" s="668"/>
      <c r="AW671" s="668"/>
      <c r="AX671" s="668"/>
      <c r="AY671" s="403"/>
      <c r="AZ671" s="404"/>
      <c r="BA671" s="363"/>
      <c r="BB671" s="363"/>
      <c r="BC671" s="363"/>
      <c r="BD671" s="363"/>
      <c r="BE671" s="363"/>
      <c r="BF671" s="363"/>
      <c r="BG671" s="363"/>
      <c r="BH671" s="363"/>
      <c r="BI671" s="363"/>
      <c r="BJ671" s="363"/>
    </row>
    <row r="672" spans="6:62" ht="93" customHeight="1" x14ac:dyDescent="0.3">
      <c r="F672" s="399"/>
      <c r="G672" s="400"/>
      <c r="H672" s="400"/>
      <c r="I672" s="400"/>
      <c r="J672" s="400"/>
      <c r="K672" s="400"/>
      <c r="L672" s="400"/>
      <c r="M672" s="400"/>
      <c r="N672" s="400"/>
      <c r="U672" s="401"/>
      <c r="V672" s="402"/>
      <c r="W672" s="402"/>
      <c r="X672" s="402"/>
      <c r="Y672" s="402"/>
      <c r="Z672" s="402"/>
      <c r="AA672" s="402"/>
      <c r="AB672" s="402"/>
      <c r="AC672" s="402"/>
      <c r="AD672" s="402"/>
      <c r="AE672" s="402"/>
      <c r="AF672" s="402"/>
      <c r="AG672" s="402"/>
      <c r="AH672" s="402"/>
      <c r="AI672" s="402"/>
      <c r="AJ672" s="402"/>
      <c r="AK672" s="402"/>
      <c r="AL672" s="403"/>
      <c r="AM672" s="668"/>
      <c r="AN672" s="668"/>
      <c r="AO672" s="668"/>
      <c r="AP672" s="668"/>
      <c r="AQ672" s="668"/>
      <c r="AR672" s="668"/>
      <c r="AS672" s="668"/>
      <c r="AT672" s="668"/>
      <c r="AU672" s="668"/>
      <c r="AV672" s="668"/>
      <c r="AW672" s="668"/>
      <c r="AX672" s="668"/>
      <c r="AY672" s="403"/>
      <c r="AZ672" s="404"/>
      <c r="BA672" s="363"/>
      <c r="BB672" s="363"/>
      <c r="BC672" s="363"/>
      <c r="BD672" s="363"/>
      <c r="BE672" s="363"/>
      <c r="BF672" s="363"/>
      <c r="BG672" s="363"/>
      <c r="BH672" s="363"/>
      <c r="BI672" s="363"/>
      <c r="BJ672" s="363"/>
    </row>
    <row r="673" spans="6:62" ht="93" customHeight="1" x14ac:dyDescent="0.3">
      <c r="F673" s="399"/>
      <c r="G673" s="400"/>
      <c r="H673" s="400"/>
      <c r="I673" s="400"/>
      <c r="J673" s="400"/>
      <c r="K673" s="400"/>
      <c r="L673" s="400"/>
      <c r="M673" s="400"/>
      <c r="N673" s="400"/>
      <c r="U673" s="401"/>
      <c r="V673" s="402"/>
      <c r="W673" s="402"/>
      <c r="X673" s="402"/>
      <c r="Y673" s="402"/>
      <c r="Z673" s="402"/>
      <c r="AA673" s="402"/>
      <c r="AB673" s="402"/>
      <c r="AC673" s="402"/>
      <c r="AD673" s="402"/>
      <c r="AE673" s="402"/>
      <c r="AF673" s="402"/>
      <c r="AG673" s="402"/>
      <c r="AH673" s="402"/>
      <c r="AI673" s="402"/>
      <c r="AJ673" s="402"/>
      <c r="AK673" s="402"/>
      <c r="AL673" s="403"/>
      <c r="AM673" s="668"/>
      <c r="AN673" s="668"/>
      <c r="AO673" s="668"/>
      <c r="AP673" s="668"/>
      <c r="AQ673" s="668"/>
      <c r="AR673" s="668"/>
      <c r="AS673" s="668"/>
      <c r="AT673" s="668"/>
      <c r="AU673" s="668"/>
      <c r="AV673" s="668"/>
      <c r="AW673" s="668"/>
      <c r="AX673" s="668"/>
      <c r="AY673" s="403"/>
      <c r="AZ673" s="404"/>
      <c r="BA673" s="363"/>
      <c r="BB673" s="363"/>
      <c r="BC673" s="363"/>
      <c r="BD673" s="363"/>
      <c r="BE673" s="363"/>
      <c r="BF673" s="363"/>
      <c r="BG673" s="363"/>
      <c r="BH673" s="363"/>
      <c r="BI673" s="363"/>
      <c r="BJ673" s="363"/>
    </row>
    <row r="674" spans="6:62" ht="93" customHeight="1" x14ac:dyDescent="0.3">
      <c r="F674" s="399"/>
      <c r="G674" s="400"/>
      <c r="H674" s="400"/>
      <c r="I674" s="400"/>
      <c r="J674" s="400"/>
      <c r="K674" s="400"/>
      <c r="L674" s="400"/>
      <c r="M674" s="400"/>
      <c r="N674" s="400"/>
      <c r="U674" s="401"/>
      <c r="V674" s="402"/>
      <c r="W674" s="402"/>
      <c r="X674" s="402"/>
      <c r="Y674" s="402"/>
      <c r="Z674" s="402"/>
      <c r="AA674" s="402"/>
      <c r="AB674" s="402"/>
      <c r="AC674" s="402"/>
      <c r="AD674" s="402"/>
      <c r="AE674" s="402"/>
      <c r="AF674" s="402"/>
      <c r="AG674" s="402"/>
      <c r="AH674" s="402"/>
      <c r="AI674" s="402"/>
      <c r="AJ674" s="402"/>
      <c r="AK674" s="402"/>
      <c r="AL674" s="403"/>
      <c r="AM674" s="668"/>
      <c r="AN674" s="668"/>
      <c r="AO674" s="668"/>
      <c r="AP674" s="668"/>
      <c r="AQ674" s="668"/>
      <c r="AR674" s="668"/>
      <c r="AS674" s="668"/>
      <c r="AT674" s="668"/>
      <c r="AU674" s="668"/>
      <c r="AV674" s="668"/>
      <c r="AW674" s="668"/>
      <c r="AX674" s="668"/>
      <c r="AY674" s="403"/>
      <c r="AZ674" s="404"/>
      <c r="BA674" s="363"/>
      <c r="BB674" s="363"/>
      <c r="BC674" s="363"/>
      <c r="BD674" s="363"/>
      <c r="BE674" s="363"/>
      <c r="BF674" s="363"/>
      <c r="BG674" s="363"/>
      <c r="BH674" s="363"/>
      <c r="BI674" s="363"/>
      <c r="BJ674" s="363"/>
    </row>
    <row r="675" spans="6:62" ht="93" customHeight="1" x14ac:dyDescent="0.3">
      <c r="F675" s="399"/>
      <c r="G675" s="400"/>
      <c r="H675" s="400"/>
      <c r="I675" s="400"/>
      <c r="J675" s="400"/>
      <c r="K675" s="400"/>
      <c r="L675" s="400"/>
      <c r="M675" s="400"/>
      <c r="N675" s="400"/>
      <c r="U675" s="401"/>
      <c r="V675" s="402"/>
      <c r="W675" s="402"/>
      <c r="X675" s="402"/>
      <c r="Y675" s="402"/>
      <c r="Z675" s="402"/>
      <c r="AA675" s="402"/>
      <c r="AB675" s="402"/>
      <c r="AC675" s="402"/>
      <c r="AD675" s="402"/>
      <c r="AE675" s="402"/>
      <c r="AF675" s="402"/>
      <c r="AG675" s="402"/>
      <c r="AH675" s="402"/>
      <c r="AI675" s="402"/>
      <c r="AJ675" s="402"/>
      <c r="AK675" s="402"/>
      <c r="AL675" s="403"/>
      <c r="AM675" s="668"/>
      <c r="AN675" s="668"/>
      <c r="AO675" s="668"/>
      <c r="AP675" s="668"/>
      <c r="AQ675" s="668"/>
      <c r="AR675" s="668"/>
      <c r="AS675" s="668"/>
      <c r="AT675" s="668"/>
      <c r="AU675" s="668"/>
      <c r="AV675" s="668"/>
      <c r="AW675" s="668"/>
      <c r="AX675" s="668"/>
      <c r="AY675" s="403"/>
      <c r="AZ675" s="404"/>
      <c r="BA675" s="363"/>
      <c r="BB675" s="363"/>
      <c r="BC675" s="363"/>
      <c r="BD675" s="363"/>
      <c r="BE675" s="363"/>
      <c r="BF675" s="363"/>
      <c r="BG675" s="363"/>
      <c r="BH675" s="363"/>
      <c r="BI675" s="363"/>
      <c r="BJ675" s="363"/>
    </row>
    <row r="676" spans="6:62" ht="93" customHeight="1" x14ac:dyDescent="0.3">
      <c r="F676" s="399"/>
      <c r="G676" s="400"/>
      <c r="H676" s="400"/>
      <c r="I676" s="400"/>
      <c r="J676" s="400"/>
      <c r="K676" s="400"/>
      <c r="L676" s="400"/>
      <c r="M676" s="400"/>
      <c r="N676" s="400"/>
      <c r="U676" s="401"/>
      <c r="V676" s="402"/>
      <c r="W676" s="402"/>
      <c r="X676" s="402"/>
      <c r="Y676" s="402"/>
      <c r="Z676" s="402"/>
      <c r="AA676" s="402"/>
      <c r="AB676" s="402"/>
      <c r="AC676" s="402"/>
      <c r="AD676" s="402"/>
      <c r="AE676" s="402"/>
      <c r="AF676" s="402"/>
      <c r="AG676" s="402"/>
      <c r="AH676" s="402"/>
      <c r="AI676" s="402"/>
      <c r="AJ676" s="402"/>
      <c r="AK676" s="402"/>
      <c r="AL676" s="403"/>
      <c r="AM676" s="668"/>
      <c r="AN676" s="668"/>
      <c r="AO676" s="668"/>
      <c r="AP676" s="668"/>
      <c r="AQ676" s="668"/>
      <c r="AR676" s="668"/>
      <c r="AS676" s="668"/>
      <c r="AT676" s="668"/>
      <c r="AU676" s="668"/>
      <c r="AV676" s="668"/>
      <c r="AW676" s="668"/>
      <c r="AX676" s="668"/>
      <c r="AY676" s="403"/>
      <c r="AZ676" s="404"/>
      <c r="BA676" s="363"/>
      <c r="BB676" s="363"/>
      <c r="BC676" s="363"/>
      <c r="BD676" s="363"/>
      <c r="BE676" s="363"/>
      <c r="BF676" s="363"/>
      <c r="BG676" s="363"/>
      <c r="BH676" s="363"/>
      <c r="BI676" s="363"/>
      <c r="BJ676" s="363"/>
    </row>
    <row r="677" spans="6:62" ht="93" customHeight="1" x14ac:dyDescent="0.3">
      <c r="F677" s="399"/>
      <c r="G677" s="400"/>
      <c r="H677" s="400"/>
      <c r="I677" s="400"/>
      <c r="J677" s="400"/>
      <c r="K677" s="400"/>
      <c r="L677" s="400"/>
      <c r="M677" s="400"/>
      <c r="N677" s="400"/>
      <c r="U677" s="401"/>
      <c r="V677" s="402"/>
      <c r="W677" s="402"/>
      <c r="X677" s="402"/>
      <c r="Y677" s="402"/>
      <c r="Z677" s="402"/>
      <c r="AA677" s="402"/>
      <c r="AB677" s="402"/>
      <c r="AC677" s="402"/>
      <c r="AD677" s="402"/>
      <c r="AE677" s="402"/>
      <c r="AF677" s="402"/>
      <c r="AG677" s="402"/>
      <c r="AH677" s="402"/>
      <c r="AI677" s="402"/>
      <c r="AJ677" s="402"/>
      <c r="AK677" s="402"/>
      <c r="AL677" s="403"/>
      <c r="AM677" s="668"/>
      <c r="AN677" s="668"/>
      <c r="AO677" s="668"/>
      <c r="AP677" s="668"/>
      <c r="AQ677" s="668"/>
      <c r="AR677" s="668"/>
      <c r="AS677" s="668"/>
      <c r="AT677" s="668"/>
      <c r="AU677" s="668"/>
      <c r="AV677" s="668"/>
      <c r="AW677" s="668"/>
      <c r="AX677" s="668"/>
      <c r="AY677" s="403"/>
      <c r="AZ677" s="404"/>
      <c r="BA677" s="363"/>
      <c r="BB677" s="363"/>
      <c r="BC677" s="363"/>
      <c r="BD677" s="363"/>
      <c r="BE677" s="363"/>
      <c r="BF677" s="363"/>
      <c r="BG677" s="363"/>
      <c r="BH677" s="363"/>
      <c r="BI677" s="363"/>
      <c r="BJ677" s="363"/>
    </row>
    <row r="678" spans="6:62" ht="93" customHeight="1" x14ac:dyDescent="0.3">
      <c r="F678" s="399"/>
      <c r="G678" s="400"/>
      <c r="H678" s="400"/>
      <c r="I678" s="400"/>
      <c r="J678" s="400"/>
      <c r="K678" s="400"/>
      <c r="L678" s="400"/>
      <c r="M678" s="400"/>
      <c r="N678" s="400"/>
      <c r="U678" s="401"/>
      <c r="V678" s="402"/>
      <c r="W678" s="402"/>
      <c r="X678" s="402"/>
      <c r="Y678" s="402"/>
      <c r="Z678" s="402"/>
      <c r="AA678" s="402"/>
      <c r="AB678" s="402"/>
      <c r="AC678" s="402"/>
      <c r="AD678" s="402"/>
      <c r="AE678" s="402"/>
      <c r="AF678" s="402"/>
      <c r="AG678" s="402"/>
      <c r="AH678" s="402"/>
      <c r="AI678" s="402"/>
      <c r="AJ678" s="402"/>
      <c r="AK678" s="402"/>
      <c r="AL678" s="403"/>
      <c r="AM678" s="668"/>
      <c r="AN678" s="668"/>
      <c r="AO678" s="668"/>
      <c r="AP678" s="668"/>
      <c r="AQ678" s="668"/>
      <c r="AR678" s="668"/>
      <c r="AS678" s="668"/>
      <c r="AT678" s="668"/>
      <c r="AU678" s="668"/>
      <c r="AV678" s="668"/>
      <c r="AW678" s="668"/>
      <c r="AX678" s="668"/>
      <c r="AY678" s="403"/>
      <c r="AZ678" s="404"/>
      <c r="BA678" s="363"/>
      <c r="BB678" s="363"/>
      <c r="BC678" s="363"/>
      <c r="BD678" s="363"/>
      <c r="BE678" s="363"/>
      <c r="BF678" s="363"/>
      <c r="BG678" s="363"/>
      <c r="BH678" s="363"/>
      <c r="BI678" s="363"/>
      <c r="BJ678" s="363"/>
    </row>
    <row r="679" spans="6:62" ht="93" customHeight="1" x14ac:dyDescent="0.3">
      <c r="F679" s="399"/>
      <c r="G679" s="400"/>
      <c r="H679" s="400"/>
      <c r="I679" s="400"/>
      <c r="J679" s="400"/>
      <c r="K679" s="400"/>
      <c r="L679" s="400"/>
      <c r="M679" s="400"/>
      <c r="N679" s="400"/>
      <c r="U679" s="401"/>
      <c r="V679" s="402"/>
      <c r="W679" s="402"/>
      <c r="X679" s="402"/>
      <c r="Y679" s="402"/>
      <c r="Z679" s="402"/>
      <c r="AA679" s="402"/>
      <c r="AB679" s="402"/>
      <c r="AC679" s="402"/>
      <c r="AD679" s="402"/>
      <c r="AE679" s="402"/>
      <c r="AF679" s="402"/>
      <c r="AG679" s="402"/>
      <c r="AH679" s="402"/>
      <c r="AI679" s="402"/>
      <c r="AJ679" s="402"/>
      <c r="AK679" s="402"/>
      <c r="AL679" s="403"/>
      <c r="AM679" s="668"/>
      <c r="AN679" s="668"/>
      <c r="AO679" s="668"/>
      <c r="AP679" s="668"/>
      <c r="AQ679" s="668"/>
      <c r="AR679" s="668"/>
      <c r="AS679" s="668"/>
      <c r="AT679" s="668"/>
      <c r="AU679" s="668"/>
      <c r="AV679" s="668"/>
      <c r="AW679" s="668"/>
      <c r="AX679" s="668"/>
      <c r="AY679" s="403"/>
      <c r="AZ679" s="404"/>
      <c r="BA679" s="363"/>
      <c r="BB679" s="363"/>
      <c r="BC679" s="363"/>
      <c r="BD679" s="363"/>
      <c r="BE679" s="363"/>
      <c r="BF679" s="363"/>
      <c r="BG679" s="363"/>
      <c r="BH679" s="363"/>
      <c r="BI679" s="363"/>
      <c r="BJ679" s="363"/>
    </row>
    <row r="680" spans="6:62" ht="93" customHeight="1" x14ac:dyDescent="0.3">
      <c r="F680" s="399"/>
      <c r="G680" s="400"/>
      <c r="H680" s="400"/>
      <c r="I680" s="400"/>
      <c r="J680" s="400"/>
      <c r="K680" s="400"/>
      <c r="L680" s="400"/>
      <c r="M680" s="400"/>
      <c r="N680" s="400"/>
      <c r="U680" s="401"/>
      <c r="V680" s="402"/>
      <c r="W680" s="402"/>
      <c r="X680" s="402"/>
      <c r="Y680" s="402"/>
      <c r="Z680" s="402"/>
      <c r="AA680" s="402"/>
      <c r="AB680" s="402"/>
      <c r="AC680" s="402"/>
      <c r="AD680" s="402"/>
      <c r="AE680" s="402"/>
      <c r="AF680" s="402"/>
      <c r="AG680" s="402"/>
      <c r="AH680" s="402"/>
      <c r="AI680" s="402"/>
      <c r="AJ680" s="402"/>
      <c r="AK680" s="402"/>
      <c r="AL680" s="403"/>
      <c r="AM680" s="668"/>
      <c r="AN680" s="668"/>
      <c r="AO680" s="668"/>
      <c r="AP680" s="668"/>
      <c r="AQ680" s="668"/>
      <c r="AR680" s="668"/>
      <c r="AS680" s="668"/>
      <c r="AT680" s="668"/>
      <c r="AU680" s="668"/>
      <c r="AV680" s="668"/>
      <c r="AW680" s="668"/>
      <c r="AX680" s="668"/>
      <c r="AY680" s="403"/>
      <c r="AZ680" s="404"/>
      <c r="BA680" s="363"/>
      <c r="BB680" s="363"/>
      <c r="BC680" s="363"/>
      <c r="BD680" s="363"/>
      <c r="BE680" s="363"/>
      <c r="BF680" s="363"/>
      <c r="BG680" s="363"/>
      <c r="BH680" s="363"/>
      <c r="BI680" s="363"/>
      <c r="BJ680" s="363"/>
    </row>
    <row r="681" spans="6:62" ht="93" customHeight="1" x14ac:dyDescent="0.3">
      <c r="F681" s="399"/>
      <c r="G681" s="400"/>
      <c r="H681" s="400"/>
      <c r="I681" s="400"/>
      <c r="J681" s="400"/>
      <c r="K681" s="400"/>
      <c r="L681" s="400"/>
      <c r="M681" s="400"/>
      <c r="N681" s="400"/>
      <c r="U681" s="401"/>
      <c r="V681" s="402"/>
      <c r="W681" s="402"/>
      <c r="X681" s="402"/>
      <c r="Y681" s="402"/>
      <c r="Z681" s="402"/>
      <c r="AA681" s="402"/>
      <c r="AB681" s="402"/>
      <c r="AC681" s="402"/>
      <c r="AD681" s="402"/>
      <c r="AE681" s="402"/>
      <c r="AF681" s="402"/>
      <c r="AG681" s="402"/>
      <c r="AH681" s="402"/>
      <c r="AI681" s="402"/>
      <c r="AJ681" s="402"/>
      <c r="AK681" s="402"/>
      <c r="AL681" s="403"/>
      <c r="AM681" s="668"/>
      <c r="AN681" s="668"/>
      <c r="AO681" s="668"/>
      <c r="AP681" s="668"/>
      <c r="AQ681" s="668"/>
      <c r="AR681" s="668"/>
      <c r="AS681" s="668"/>
      <c r="AT681" s="668"/>
      <c r="AU681" s="668"/>
      <c r="AV681" s="668"/>
      <c r="AW681" s="668"/>
      <c r="AX681" s="668"/>
      <c r="AY681" s="403"/>
      <c r="AZ681" s="404"/>
      <c r="BA681" s="363"/>
      <c r="BB681" s="363"/>
      <c r="BC681" s="363"/>
      <c r="BD681" s="363"/>
      <c r="BE681" s="363"/>
      <c r="BF681" s="363"/>
      <c r="BG681" s="363"/>
      <c r="BH681" s="363"/>
      <c r="BI681" s="363"/>
      <c r="BJ681" s="363"/>
    </row>
    <row r="682" spans="6:62" ht="93" customHeight="1" x14ac:dyDescent="0.3">
      <c r="F682" s="399"/>
      <c r="G682" s="400"/>
      <c r="H682" s="400"/>
      <c r="I682" s="400"/>
      <c r="J682" s="400"/>
      <c r="K682" s="400"/>
      <c r="L682" s="400"/>
      <c r="M682" s="400"/>
      <c r="N682" s="400"/>
      <c r="U682" s="401"/>
      <c r="V682" s="402"/>
      <c r="W682" s="402"/>
      <c r="X682" s="402"/>
      <c r="Y682" s="402"/>
      <c r="Z682" s="402"/>
      <c r="AA682" s="402"/>
      <c r="AB682" s="402"/>
      <c r="AC682" s="402"/>
      <c r="AD682" s="402"/>
      <c r="AE682" s="402"/>
      <c r="AF682" s="402"/>
      <c r="AG682" s="402"/>
      <c r="AH682" s="402"/>
      <c r="AI682" s="402"/>
      <c r="AJ682" s="402"/>
      <c r="AK682" s="402"/>
      <c r="AL682" s="403"/>
      <c r="AM682" s="668"/>
      <c r="AN682" s="668"/>
      <c r="AO682" s="668"/>
      <c r="AP682" s="668"/>
      <c r="AQ682" s="668"/>
      <c r="AR682" s="668"/>
      <c r="AS682" s="668"/>
      <c r="AT682" s="668"/>
      <c r="AU682" s="668"/>
      <c r="AV682" s="668"/>
      <c r="AW682" s="668"/>
      <c r="AX682" s="668"/>
      <c r="AY682" s="403"/>
      <c r="AZ682" s="404"/>
      <c r="BA682" s="363"/>
      <c r="BB682" s="363"/>
      <c r="BC682" s="363"/>
      <c r="BD682" s="363"/>
      <c r="BE682" s="363"/>
      <c r="BF682" s="363"/>
      <c r="BG682" s="363"/>
      <c r="BH682" s="363"/>
      <c r="BI682" s="363"/>
      <c r="BJ682" s="363"/>
    </row>
    <row r="683" spans="6:62" ht="93" customHeight="1" x14ac:dyDescent="0.3">
      <c r="F683" s="399"/>
      <c r="G683" s="400"/>
      <c r="H683" s="400"/>
      <c r="I683" s="400"/>
      <c r="J683" s="400"/>
      <c r="K683" s="400"/>
      <c r="L683" s="400"/>
      <c r="M683" s="400"/>
      <c r="N683" s="400"/>
      <c r="U683" s="401"/>
      <c r="V683" s="402"/>
      <c r="W683" s="402"/>
      <c r="X683" s="402"/>
      <c r="Y683" s="402"/>
      <c r="Z683" s="402"/>
      <c r="AA683" s="402"/>
      <c r="AB683" s="402"/>
      <c r="AC683" s="402"/>
      <c r="AD683" s="402"/>
      <c r="AE683" s="402"/>
      <c r="AF683" s="402"/>
      <c r="AG683" s="402"/>
      <c r="AH683" s="402"/>
      <c r="AI683" s="402"/>
      <c r="AJ683" s="402"/>
      <c r="AK683" s="402"/>
      <c r="AL683" s="403"/>
      <c r="AM683" s="668"/>
      <c r="AN683" s="668"/>
      <c r="AO683" s="668"/>
      <c r="AP683" s="668"/>
      <c r="AQ683" s="668"/>
      <c r="AR683" s="668"/>
      <c r="AS683" s="668"/>
      <c r="AT683" s="668"/>
      <c r="AU683" s="668"/>
      <c r="AV683" s="668"/>
      <c r="AW683" s="668"/>
      <c r="AX683" s="668"/>
      <c r="AY683" s="403"/>
      <c r="AZ683" s="404"/>
      <c r="BA683" s="363"/>
      <c r="BB683" s="363"/>
      <c r="BC683" s="363"/>
      <c r="BD683" s="363"/>
      <c r="BE683" s="363"/>
      <c r="BF683" s="363"/>
      <c r="BG683" s="363"/>
      <c r="BH683" s="363"/>
      <c r="BI683" s="363"/>
      <c r="BJ683" s="363"/>
    </row>
    <row r="684" spans="6:62" ht="93" customHeight="1" x14ac:dyDescent="0.3">
      <c r="F684" s="399"/>
      <c r="G684" s="400"/>
      <c r="H684" s="400"/>
      <c r="I684" s="400"/>
      <c r="J684" s="400"/>
      <c r="K684" s="400"/>
      <c r="L684" s="400"/>
      <c r="M684" s="400"/>
      <c r="N684" s="400"/>
      <c r="U684" s="401"/>
      <c r="V684" s="402"/>
      <c r="W684" s="402"/>
      <c r="X684" s="402"/>
      <c r="Y684" s="402"/>
      <c r="Z684" s="402"/>
      <c r="AA684" s="402"/>
      <c r="AB684" s="402"/>
      <c r="AC684" s="402"/>
      <c r="AD684" s="402"/>
      <c r="AE684" s="402"/>
      <c r="AF684" s="402"/>
      <c r="AG684" s="402"/>
      <c r="AH684" s="402"/>
      <c r="AI684" s="402"/>
      <c r="AJ684" s="402"/>
      <c r="AK684" s="402"/>
      <c r="AL684" s="403"/>
      <c r="AM684" s="668"/>
      <c r="AN684" s="668"/>
      <c r="AO684" s="668"/>
      <c r="AP684" s="668"/>
      <c r="AQ684" s="668"/>
      <c r="AR684" s="668"/>
      <c r="AS684" s="668"/>
      <c r="AT684" s="668"/>
      <c r="AU684" s="668"/>
      <c r="AV684" s="668"/>
      <c r="AW684" s="668"/>
      <c r="AX684" s="668"/>
      <c r="AY684" s="403"/>
      <c r="AZ684" s="404"/>
      <c r="BA684" s="363"/>
      <c r="BB684" s="363"/>
      <c r="BC684" s="363"/>
      <c r="BD684" s="363"/>
      <c r="BE684" s="363"/>
      <c r="BF684" s="363"/>
      <c r="BG684" s="363"/>
      <c r="BH684" s="363"/>
      <c r="BI684" s="363"/>
      <c r="BJ684" s="363"/>
    </row>
    <row r="685" spans="6:62" ht="93" customHeight="1" x14ac:dyDescent="0.3">
      <c r="F685" s="399"/>
      <c r="G685" s="400"/>
      <c r="H685" s="400"/>
      <c r="I685" s="400"/>
      <c r="J685" s="400"/>
      <c r="K685" s="400"/>
      <c r="L685" s="400"/>
      <c r="M685" s="400"/>
      <c r="N685" s="400"/>
      <c r="U685" s="401"/>
      <c r="V685" s="402"/>
      <c r="W685" s="402"/>
      <c r="X685" s="402"/>
      <c r="Y685" s="402"/>
      <c r="Z685" s="402"/>
      <c r="AA685" s="402"/>
      <c r="AB685" s="402"/>
      <c r="AC685" s="402"/>
      <c r="AD685" s="402"/>
      <c r="AE685" s="402"/>
      <c r="AF685" s="402"/>
      <c r="AG685" s="402"/>
      <c r="AH685" s="402"/>
      <c r="AI685" s="402"/>
      <c r="AJ685" s="402"/>
      <c r="AK685" s="402"/>
      <c r="AL685" s="403"/>
      <c r="AM685" s="668"/>
      <c r="AN685" s="668"/>
      <c r="AO685" s="668"/>
      <c r="AP685" s="668"/>
      <c r="AQ685" s="668"/>
      <c r="AR685" s="668"/>
      <c r="AS685" s="668"/>
      <c r="AT685" s="668"/>
      <c r="AU685" s="668"/>
      <c r="AV685" s="668"/>
      <c r="AW685" s="668"/>
      <c r="AX685" s="668"/>
      <c r="AY685" s="403"/>
      <c r="AZ685" s="404"/>
      <c r="BA685" s="363"/>
      <c r="BB685" s="363"/>
      <c r="BC685" s="363"/>
      <c r="BD685" s="363"/>
      <c r="BE685" s="363"/>
      <c r="BF685" s="363"/>
      <c r="BG685" s="363"/>
      <c r="BH685" s="363"/>
      <c r="BI685" s="363"/>
      <c r="BJ685" s="363"/>
    </row>
    <row r="686" spans="6:62" ht="93" customHeight="1" x14ac:dyDescent="0.3">
      <c r="F686" s="399"/>
      <c r="G686" s="400"/>
      <c r="H686" s="400"/>
      <c r="I686" s="400"/>
      <c r="J686" s="400"/>
      <c r="K686" s="400"/>
      <c r="L686" s="400"/>
      <c r="M686" s="400"/>
      <c r="N686" s="400"/>
      <c r="U686" s="401"/>
      <c r="V686" s="402"/>
      <c r="W686" s="402"/>
      <c r="X686" s="402"/>
      <c r="Y686" s="402"/>
      <c r="Z686" s="402"/>
      <c r="AA686" s="402"/>
      <c r="AB686" s="402"/>
      <c r="AC686" s="402"/>
      <c r="AD686" s="402"/>
      <c r="AE686" s="402"/>
      <c r="AF686" s="402"/>
      <c r="AG686" s="402"/>
      <c r="AH686" s="402"/>
      <c r="AI686" s="402"/>
      <c r="AJ686" s="402"/>
      <c r="AK686" s="402"/>
      <c r="AL686" s="403"/>
      <c r="AM686" s="668"/>
      <c r="AN686" s="668"/>
      <c r="AO686" s="668"/>
      <c r="AP686" s="668"/>
      <c r="AQ686" s="668"/>
      <c r="AR686" s="668"/>
      <c r="AS686" s="668"/>
      <c r="AT686" s="668"/>
      <c r="AU686" s="668"/>
      <c r="AV686" s="668"/>
      <c r="AW686" s="668"/>
      <c r="AX686" s="668"/>
      <c r="AY686" s="403"/>
      <c r="AZ686" s="404"/>
      <c r="BA686" s="363"/>
      <c r="BB686" s="363"/>
      <c r="BC686" s="363"/>
      <c r="BD686" s="363"/>
      <c r="BE686" s="363"/>
      <c r="BF686" s="363"/>
      <c r="BG686" s="363"/>
      <c r="BH686" s="363"/>
      <c r="BI686" s="363"/>
      <c r="BJ686" s="363"/>
    </row>
    <row r="687" spans="6:62" ht="93" customHeight="1" x14ac:dyDescent="0.3">
      <c r="F687" s="399"/>
      <c r="G687" s="400"/>
      <c r="H687" s="400"/>
      <c r="I687" s="400"/>
      <c r="J687" s="400"/>
      <c r="K687" s="400"/>
      <c r="L687" s="400"/>
      <c r="M687" s="400"/>
      <c r="N687" s="400"/>
      <c r="U687" s="401"/>
      <c r="V687" s="402"/>
      <c r="W687" s="402"/>
      <c r="X687" s="402"/>
      <c r="Y687" s="402"/>
      <c r="Z687" s="402"/>
      <c r="AA687" s="402"/>
      <c r="AB687" s="402"/>
      <c r="AC687" s="402"/>
      <c r="AD687" s="402"/>
      <c r="AE687" s="402"/>
      <c r="AF687" s="402"/>
      <c r="AG687" s="402"/>
      <c r="AH687" s="402"/>
      <c r="AI687" s="402"/>
      <c r="AJ687" s="402"/>
      <c r="AK687" s="402"/>
      <c r="AL687" s="403"/>
      <c r="AM687" s="668"/>
      <c r="AN687" s="668"/>
      <c r="AO687" s="668"/>
      <c r="AP687" s="668"/>
      <c r="AQ687" s="668"/>
      <c r="AR687" s="668"/>
      <c r="AS687" s="668"/>
      <c r="AT687" s="668"/>
      <c r="AU687" s="668"/>
      <c r="AV687" s="668"/>
      <c r="AW687" s="668"/>
      <c r="AX687" s="668"/>
      <c r="AY687" s="403"/>
      <c r="AZ687" s="404"/>
      <c r="BA687" s="363"/>
      <c r="BB687" s="363"/>
      <c r="BC687" s="363"/>
      <c r="BD687" s="363"/>
      <c r="BE687" s="363"/>
      <c r="BF687" s="363"/>
      <c r="BG687" s="363"/>
      <c r="BH687" s="363"/>
      <c r="BI687" s="363"/>
      <c r="BJ687" s="363"/>
    </row>
    <row r="688" spans="6:62" ht="93" customHeight="1" x14ac:dyDescent="0.3">
      <c r="F688" s="399"/>
      <c r="G688" s="400"/>
      <c r="H688" s="400"/>
      <c r="I688" s="400"/>
      <c r="J688" s="400"/>
      <c r="K688" s="400"/>
      <c r="L688" s="400"/>
      <c r="M688" s="400"/>
      <c r="N688" s="400"/>
      <c r="U688" s="401"/>
      <c r="V688" s="402"/>
      <c r="W688" s="402"/>
      <c r="X688" s="402"/>
      <c r="Y688" s="402"/>
      <c r="Z688" s="402"/>
      <c r="AA688" s="402"/>
      <c r="AB688" s="402"/>
      <c r="AC688" s="402"/>
      <c r="AD688" s="402"/>
      <c r="AE688" s="402"/>
      <c r="AF688" s="402"/>
      <c r="AG688" s="402"/>
      <c r="AH688" s="402"/>
      <c r="AI688" s="402"/>
      <c r="AJ688" s="402"/>
      <c r="AK688" s="402"/>
      <c r="AL688" s="403"/>
      <c r="AM688" s="668"/>
      <c r="AN688" s="668"/>
      <c r="AO688" s="668"/>
      <c r="AP688" s="668"/>
      <c r="AQ688" s="668"/>
      <c r="AR688" s="668"/>
      <c r="AS688" s="668"/>
      <c r="AT688" s="668"/>
      <c r="AU688" s="668"/>
      <c r="AV688" s="668"/>
      <c r="AW688" s="668"/>
      <c r="AX688" s="668"/>
      <c r="AY688" s="403"/>
      <c r="AZ688" s="404"/>
      <c r="BA688" s="363"/>
      <c r="BB688" s="363"/>
      <c r="BC688" s="363"/>
      <c r="BD688" s="363"/>
      <c r="BE688" s="363"/>
      <c r="BF688" s="363"/>
      <c r="BG688" s="363"/>
      <c r="BH688" s="363"/>
      <c r="BI688" s="363"/>
      <c r="BJ688" s="363"/>
    </row>
    <row r="689" spans="6:62" ht="93" customHeight="1" x14ac:dyDescent="0.3">
      <c r="F689" s="399"/>
      <c r="G689" s="400"/>
      <c r="H689" s="400"/>
      <c r="I689" s="400"/>
      <c r="J689" s="400"/>
      <c r="K689" s="400"/>
      <c r="L689" s="400"/>
      <c r="M689" s="400"/>
      <c r="N689" s="400"/>
      <c r="U689" s="401"/>
      <c r="V689" s="402"/>
      <c r="W689" s="402"/>
      <c r="X689" s="402"/>
      <c r="Y689" s="402"/>
      <c r="Z689" s="402"/>
      <c r="AA689" s="402"/>
      <c r="AB689" s="402"/>
      <c r="AC689" s="402"/>
      <c r="AD689" s="402"/>
      <c r="AE689" s="402"/>
      <c r="AF689" s="402"/>
      <c r="AG689" s="402"/>
      <c r="AH689" s="402"/>
      <c r="AI689" s="402"/>
      <c r="AJ689" s="402"/>
      <c r="AK689" s="402"/>
      <c r="AL689" s="403"/>
      <c r="AM689" s="668"/>
      <c r="AN689" s="668"/>
      <c r="AO689" s="668"/>
      <c r="AP689" s="668"/>
      <c r="AQ689" s="668"/>
      <c r="AR689" s="668"/>
      <c r="AS689" s="668"/>
      <c r="AT689" s="668"/>
      <c r="AU689" s="668"/>
      <c r="AV689" s="668"/>
      <c r="AW689" s="668"/>
      <c r="AX689" s="668"/>
      <c r="AY689" s="403"/>
      <c r="AZ689" s="404"/>
      <c r="BA689" s="363"/>
      <c r="BB689" s="363"/>
      <c r="BC689" s="363"/>
      <c r="BD689" s="363"/>
      <c r="BE689" s="363"/>
      <c r="BF689" s="363"/>
      <c r="BG689" s="363"/>
      <c r="BH689" s="363"/>
      <c r="BI689" s="363"/>
      <c r="BJ689" s="363"/>
    </row>
    <row r="690" spans="6:62" ht="93" customHeight="1" x14ac:dyDescent="0.3">
      <c r="F690" s="399"/>
      <c r="G690" s="400"/>
      <c r="H690" s="400"/>
      <c r="I690" s="400"/>
      <c r="J690" s="400"/>
      <c r="K690" s="400"/>
      <c r="L690" s="400"/>
      <c r="M690" s="400"/>
      <c r="N690" s="400"/>
      <c r="U690" s="401"/>
      <c r="V690" s="402"/>
      <c r="W690" s="402"/>
      <c r="X690" s="402"/>
      <c r="Y690" s="402"/>
      <c r="Z690" s="402"/>
      <c r="AA690" s="402"/>
      <c r="AB690" s="402"/>
      <c r="AC690" s="402"/>
      <c r="AD690" s="402"/>
      <c r="AE690" s="402"/>
      <c r="AF690" s="402"/>
      <c r="AG690" s="402"/>
      <c r="AH690" s="402"/>
      <c r="AI690" s="402"/>
      <c r="AJ690" s="402"/>
      <c r="AK690" s="402"/>
      <c r="AL690" s="403"/>
      <c r="AM690" s="668"/>
      <c r="AN690" s="668"/>
      <c r="AO690" s="668"/>
      <c r="AP690" s="668"/>
      <c r="AQ690" s="668"/>
      <c r="AR690" s="668"/>
      <c r="AS690" s="668"/>
      <c r="AT690" s="668"/>
      <c r="AU690" s="668"/>
      <c r="AV690" s="668"/>
      <c r="AW690" s="668"/>
      <c r="AX690" s="668"/>
      <c r="AY690" s="403"/>
      <c r="AZ690" s="404"/>
      <c r="BA690" s="363"/>
      <c r="BB690" s="363"/>
      <c r="BC690" s="363"/>
      <c r="BD690" s="363"/>
      <c r="BE690" s="363"/>
      <c r="BF690" s="363"/>
      <c r="BG690" s="363"/>
      <c r="BH690" s="363"/>
      <c r="BI690" s="363"/>
      <c r="BJ690" s="363"/>
    </row>
    <row r="691" spans="6:62" ht="93" customHeight="1" x14ac:dyDescent="0.3">
      <c r="F691" s="399"/>
      <c r="G691" s="400"/>
      <c r="H691" s="400"/>
      <c r="I691" s="400"/>
      <c r="J691" s="400"/>
      <c r="K691" s="400"/>
      <c r="L691" s="400"/>
      <c r="M691" s="400"/>
      <c r="N691" s="400"/>
      <c r="U691" s="401"/>
      <c r="V691" s="402"/>
      <c r="W691" s="402"/>
      <c r="X691" s="402"/>
      <c r="Y691" s="402"/>
      <c r="Z691" s="402"/>
      <c r="AA691" s="402"/>
      <c r="AB691" s="402"/>
      <c r="AC691" s="402"/>
      <c r="AD691" s="402"/>
      <c r="AE691" s="402"/>
      <c r="AF691" s="402"/>
      <c r="AG691" s="402"/>
      <c r="AH691" s="402"/>
      <c r="AI691" s="402"/>
      <c r="AJ691" s="402"/>
      <c r="AK691" s="402"/>
      <c r="AL691" s="403"/>
      <c r="AM691" s="668"/>
      <c r="AN691" s="668"/>
      <c r="AO691" s="668"/>
      <c r="AP691" s="668"/>
      <c r="AQ691" s="668"/>
      <c r="AR691" s="668"/>
      <c r="AS691" s="668"/>
      <c r="AT691" s="668"/>
      <c r="AU691" s="668"/>
      <c r="AV691" s="668"/>
      <c r="AW691" s="668"/>
      <c r="AX691" s="668"/>
      <c r="AY691" s="403"/>
      <c r="AZ691" s="404"/>
      <c r="BA691" s="363"/>
      <c r="BB691" s="363"/>
      <c r="BC691" s="363"/>
      <c r="BD691" s="363"/>
      <c r="BE691" s="363"/>
      <c r="BF691" s="363"/>
      <c r="BG691" s="363"/>
      <c r="BH691" s="363"/>
      <c r="BI691" s="363"/>
      <c r="BJ691" s="363"/>
    </row>
    <row r="692" spans="6:62" ht="93" customHeight="1" x14ac:dyDescent="0.3">
      <c r="F692" s="399"/>
      <c r="G692" s="400"/>
      <c r="H692" s="400"/>
      <c r="I692" s="400"/>
      <c r="J692" s="400"/>
      <c r="K692" s="400"/>
      <c r="L692" s="400"/>
      <c r="M692" s="400"/>
      <c r="N692" s="400"/>
      <c r="U692" s="401"/>
      <c r="V692" s="402"/>
      <c r="W692" s="402"/>
      <c r="X692" s="402"/>
      <c r="Y692" s="402"/>
      <c r="Z692" s="402"/>
      <c r="AA692" s="402"/>
      <c r="AB692" s="402"/>
      <c r="AC692" s="402"/>
      <c r="AD692" s="402"/>
      <c r="AE692" s="402"/>
      <c r="AF692" s="402"/>
      <c r="AG692" s="402"/>
      <c r="AH692" s="402"/>
      <c r="AI692" s="402"/>
      <c r="AJ692" s="402"/>
      <c r="AK692" s="402"/>
      <c r="AL692" s="403"/>
      <c r="AM692" s="668"/>
      <c r="AN692" s="668"/>
      <c r="AO692" s="668"/>
      <c r="AP692" s="668"/>
      <c r="AQ692" s="668"/>
      <c r="AR692" s="668"/>
      <c r="AS692" s="668"/>
      <c r="AT692" s="668"/>
      <c r="AU692" s="668"/>
      <c r="AV692" s="668"/>
      <c r="AW692" s="668"/>
      <c r="AX692" s="668"/>
      <c r="AY692" s="403"/>
      <c r="AZ692" s="404"/>
      <c r="BA692" s="363"/>
      <c r="BB692" s="363"/>
      <c r="BC692" s="363"/>
      <c r="BD692" s="363"/>
      <c r="BE692" s="363"/>
      <c r="BF692" s="363"/>
      <c r="BG692" s="363"/>
      <c r="BH692" s="363"/>
      <c r="BI692" s="363"/>
      <c r="BJ692" s="363"/>
    </row>
    <row r="693" spans="6:62" ht="93" customHeight="1" x14ac:dyDescent="0.3">
      <c r="F693" s="399"/>
      <c r="G693" s="400"/>
      <c r="H693" s="400"/>
      <c r="I693" s="400"/>
      <c r="J693" s="400"/>
      <c r="K693" s="400"/>
      <c r="L693" s="400"/>
      <c r="M693" s="400"/>
      <c r="N693" s="400"/>
      <c r="U693" s="401"/>
      <c r="V693" s="402"/>
      <c r="W693" s="402"/>
      <c r="X693" s="402"/>
      <c r="Y693" s="402"/>
      <c r="Z693" s="402"/>
      <c r="AA693" s="402"/>
      <c r="AB693" s="402"/>
      <c r="AC693" s="402"/>
      <c r="AD693" s="402"/>
      <c r="AE693" s="402"/>
      <c r="AF693" s="402"/>
      <c r="AG693" s="402"/>
      <c r="AH693" s="402"/>
      <c r="AI693" s="402"/>
      <c r="AJ693" s="402"/>
      <c r="AK693" s="402"/>
      <c r="AL693" s="403"/>
      <c r="AM693" s="668"/>
      <c r="AN693" s="668"/>
      <c r="AO693" s="668"/>
      <c r="AP693" s="668"/>
      <c r="AQ693" s="668"/>
      <c r="AR693" s="668"/>
      <c r="AS693" s="668"/>
      <c r="AT693" s="668"/>
      <c r="AU693" s="668"/>
      <c r="AV693" s="668"/>
      <c r="AW693" s="668"/>
      <c r="AX693" s="668"/>
      <c r="AY693" s="403"/>
      <c r="AZ693" s="404"/>
      <c r="BA693" s="363"/>
      <c r="BB693" s="363"/>
      <c r="BC693" s="363"/>
      <c r="BD693" s="363"/>
      <c r="BE693" s="363"/>
      <c r="BF693" s="363"/>
      <c r="BG693" s="363"/>
      <c r="BH693" s="363"/>
      <c r="BI693" s="363"/>
      <c r="BJ693" s="363"/>
    </row>
    <row r="694" spans="6:62" ht="93" customHeight="1" x14ac:dyDescent="0.3">
      <c r="F694" s="399"/>
      <c r="G694" s="400"/>
      <c r="H694" s="400"/>
      <c r="I694" s="400"/>
      <c r="J694" s="400"/>
      <c r="K694" s="400"/>
      <c r="L694" s="400"/>
      <c r="M694" s="400"/>
      <c r="N694" s="400"/>
      <c r="U694" s="401"/>
      <c r="V694" s="402"/>
      <c r="W694" s="402"/>
      <c r="X694" s="402"/>
      <c r="Y694" s="402"/>
      <c r="Z694" s="402"/>
      <c r="AA694" s="402"/>
      <c r="AB694" s="402"/>
      <c r="AC694" s="402"/>
      <c r="AD694" s="402"/>
      <c r="AE694" s="402"/>
      <c r="AF694" s="402"/>
      <c r="AG694" s="402"/>
      <c r="AH694" s="402"/>
      <c r="AI694" s="402"/>
      <c r="AJ694" s="402"/>
      <c r="AK694" s="402"/>
      <c r="AL694" s="403"/>
      <c r="AM694" s="668"/>
      <c r="AN694" s="668"/>
      <c r="AO694" s="668"/>
      <c r="AP694" s="668"/>
      <c r="AQ694" s="668"/>
      <c r="AR694" s="668"/>
      <c r="AS694" s="668"/>
      <c r="AT694" s="668"/>
      <c r="AU694" s="668"/>
      <c r="AV694" s="668"/>
      <c r="AW694" s="668"/>
      <c r="AX694" s="668"/>
      <c r="AY694" s="403"/>
      <c r="AZ694" s="404"/>
      <c r="BA694" s="363"/>
      <c r="BB694" s="363"/>
      <c r="BC694" s="363"/>
      <c r="BD694" s="363"/>
      <c r="BE694" s="363"/>
      <c r="BF694" s="363"/>
      <c r="BG694" s="363"/>
      <c r="BH694" s="363"/>
      <c r="BI694" s="363"/>
      <c r="BJ694" s="363"/>
    </row>
    <row r="695" spans="6:62" ht="93" customHeight="1" x14ac:dyDescent="0.3">
      <c r="F695" s="399"/>
      <c r="G695" s="400"/>
      <c r="H695" s="400"/>
      <c r="I695" s="400"/>
      <c r="J695" s="400"/>
      <c r="K695" s="400"/>
      <c r="L695" s="400"/>
      <c r="M695" s="400"/>
      <c r="N695" s="400"/>
      <c r="U695" s="401"/>
      <c r="V695" s="402"/>
      <c r="W695" s="402"/>
      <c r="X695" s="402"/>
      <c r="Y695" s="402"/>
      <c r="Z695" s="402"/>
      <c r="AA695" s="402"/>
      <c r="AB695" s="402"/>
      <c r="AC695" s="402"/>
      <c r="AD695" s="402"/>
      <c r="AE695" s="402"/>
      <c r="AF695" s="402"/>
      <c r="AG695" s="402"/>
      <c r="AH695" s="402"/>
      <c r="AI695" s="402"/>
      <c r="AJ695" s="402"/>
      <c r="AK695" s="402"/>
      <c r="AL695" s="403"/>
      <c r="AM695" s="668"/>
      <c r="AN695" s="668"/>
      <c r="AO695" s="668"/>
      <c r="AP695" s="668"/>
      <c r="AQ695" s="668"/>
      <c r="AR695" s="668"/>
      <c r="AS695" s="668"/>
      <c r="AT695" s="668"/>
      <c r="AU695" s="668"/>
      <c r="AV695" s="668"/>
      <c r="AW695" s="668"/>
      <c r="AX695" s="668"/>
      <c r="AY695" s="403"/>
      <c r="AZ695" s="404"/>
      <c r="BA695" s="363"/>
      <c r="BB695" s="363"/>
      <c r="BC695" s="363"/>
      <c r="BD695" s="363"/>
      <c r="BE695" s="363"/>
      <c r="BF695" s="363"/>
      <c r="BG695" s="363"/>
      <c r="BH695" s="363"/>
      <c r="BI695" s="363"/>
      <c r="BJ695" s="363"/>
    </row>
    <row r="696" spans="6:62" ht="93" customHeight="1" x14ac:dyDescent="0.3">
      <c r="F696" s="399"/>
      <c r="G696" s="400"/>
      <c r="H696" s="400"/>
      <c r="I696" s="400"/>
      <c r="J696" s="400"/>
      <c r="K696" s="400"/>
      <c r="L696" s="400"/>
      <c r="M696" s="400"/>
      <c r="N696" s="400"/>
      <c r="U696" s="401"/>
      <c r="V696" s="402"/>
      <c r="W696" s="402"/>
      <c r="X696" s="402"/>
      <c r="Y696" s="402"/>
      <c r="Z696" s="402"/>
      <c r="AA696" s="402"/>
      <c r="AB696" s="402"/>
      <c r="AC696" s="402"/>
      <c r="AD696" s="402"/>
      <c r="AE696" s="402"/>
      <c r="AF696" s="402"/>
      <c r="AG696" s="402"/>
      <c r="AH696" s="402"/>
      <c r="AI696" s="402"/>
      <c r="AJ696" s="402"/>
      <c r="AK696" s="402"/>
      <c r="AL696" s="403"/>
      <c r="AM696" s="668"/>
      <c r="AN696" s="668"/>
      <c r="AO696" s="668"/>
      <c r="AP696" s="668"/>
      <c r="AQ696" s="668"/>
      <c r="AR696" s="668"/>
      <c r="AS696" s="668"/>
      <c r="AT696" s="668"/>
      <c r="AU696" s="668"/>
      <c r="AV696" s="668"/>
      <c r="AW696" s="668"/>
      <c r="AX696" s="668"/>
      <c r="AY696" s="403"/>
      <c r="AZ696" s="404"/>
      <c r="BA696" s="363"/>
      <c r="BB696" s="363"/>
      <c r="BC696" s="363"/>
      <c r="BD696" s="363"/>
      <c r="BE696" s="363"/>
      <c r="BF696" s="363"/>
      <c r="BG696" s="363"/>
      <c r="BH696" s="363"/>
      <c r="BI696" s="363"/>
      <c r="BJ696" s="363"/>
    </row>
    <row r="697" spans="6:62" ht="93" customHeight="1" x14ac:dyDescent="0.3">
      <c r="F697" s="399"/>
      <c r="G697" s="400"/>
      <c r="H697" s="400"/>
      <c r="I697" s="400"/>
      <c r="J697" s="400"/>
      <c r="K697" s="400"/>
      <c r="L697" s="400"/>
      <c r="M697" s="400"/>
      <c r="N697" s="400"/>
      <c r="U697" s="401"/>
      <c r="V697" s="402"/>
      <c r="W697" s="402"/>
      <c r="X697" s="402"/>
      <c r="Y697" s="402"/>
      <c r="Z697" s="402"/>
      <c r="AA697" s="402"/>
      <c r="AB697" s="402"/>
      <c r="AC697" s="402"/>
      <c r="AD697" s="402"/>
      <c r="AE697" s="402"/>
      <c r="AF697" s="402"/>
      <c r="AG697" s="402"/>
      <c r="AH697" s="402"/>
      <c r="AI697" s="402"/>
      <c r="AJ697" s="402"/>
      <c r="AK697" s="402"/>
      <c r="AL697" s="403"/>
      <c r="AM697" s="668"/>
      <c r="AN697" s="668"/>
      <c r="AO697" s="668"/>
      <c r="AP697" s="668"/>
      <c r="AQ697" s="668"/>
      <c r="AR697" s="668"/>
      <c r="AS697" s="668"/>
      <c r="AT697" s="668"/>
      <c r="AU697" s="668"/>
      <c r="AV697" s="668"/>
      <c r="AW697" s="668"/>
      <c r="AX697" s="668"/>
      <c r="AY697" s="403"/>
      <c r="AZ697" s="404"/>
      <c r="BA697" s="363"/>
      <c r="BB697" s="363"/>
      <c r="BC697" s="363"/>
      <c r="BD697" s="363"/>
      <c r="BE697" s="363"/>
      <c r="BF697" s="363"/>
      <c r="BG697" s="363"/>
      <c r="BH697" s="363"/>
      <c r="BI697" s="363"/>
      <c r="BJ697" s="363"/>
    </row>
    <row r="698" spans="6:62" ht="93" customHeight="1" x14ac:dyDescent="0.3">
      <c r="F698" s="399"/>
      <c r="G698" s="400"/>
      <c r="H698" s="400"/>
      <c r="I698" s="400"/>
      <c r="J698" s="400"/>
      <c r="K698" s="400"/>
      <c r="L698" s="400"/>
      <c r="M698" s="400"/>
      <c r="N698" s="400"/>
      <c r="U698" s="401"/>
      <c r="V698" s="402"/>
      <c r="W698" s="402"/>
      <c r="X698" s="402"/>
      <c r="Y698" s="402"/>
      <c r="Z698" s="402"/>
      <c r="AA698" s="402"/>
      <c r="AB698" s="402"/>
      <c r="AC698" s="402"/>
      <c r="AD698" s="402"/>
      <c r="AE698" s="402"/>
      <c r="AF698" s="402"/>
      <c r="AG698" s="402"/>
      <c r="AH698" s="402"/>
      <c r="AI698" s="402"/>
      <c r="AJ698" s="402"/>
      <c r="AK698" s="402"/>
      <c r="AL698" s="403"/>
      <c r="AM698" s="668"/>
      <c r="AN698" s="668"/>
      <c r="AO698" s="668"/>
      <c r="AP698" s="668"/>
      <c r="AQ698" s="668"/>
      <c r="AR698" s="668"/>
      <c r="AS698" s="668"/>
      <c r="AT698" s="668"/>
      <c r="AU698" s="668"/>
      <c r="AV698" s="668"/>
      <c r="AW698" s="668"/>
      <c r="AX698" s="668"/>
      <c r="AY698" s="403"/>
      <c r="AZ698" s="404"/>
      <c r="BA698" s="363"/>
      <c r="BB698" s="363"/>
      <c r="BC698" s="363"/>
      <c r="BD698" s="363"/>
      <c r="BE698" s="363"/>
      <c r="BF698" s="363"/>
      <c r="BG698" s="363"/>
      <c r="BH698" s="363"/>
      <c r="BI698" s="363"/>
      <c r="BJ698" s="363"/>
    </row>
    <row r="699" spans="6:62" ht="93" customHeight="1" x14ac:dyDescent="0.3">
      <c r="F699" s="399"/>
      <c r="G699" s="400"/>
      <c r="H699" s="400"/>
      <c r="I699" s="400"/>
      <c r="J699" s="400"/>
      <c r="K699" s="400"/>
      <c r="L699" s="400"/>
      <c r="M699" s="400"/>
      <c r="N699" s="400"/>
      <c r="U699" s="401"/>
      <c r="V699" s="402"/>
      <c r="W699" s="402"/>
      <c r="X699" s="402"/>
      <c r="Y699" s="402"/>
      <c r="Z699" s="402"/>
      <c r="AA699" s="402"/>
      <c r="AB699" s="402"/>
      <c r="AC699" s="402"/>
      <c r="AD699" s="402"/>
      <c r="AE699" s="402"/>
      <c r="AF699" s="402"/>
      <c r="AG699" s="402"/>
      <c r="AH699" s="402"/>
      <c r="AI699" s="402"/>
      <c r="AJ699" s="402"/>
      <c r="AK699" s="402"/>
      <c r="AL699" s="403"/>
      <c r="AM699" s="668"/>
      <c r="AN699" s="668"/>
      <c r="AO699" s="668"/>
      <c r="AP699" s="668"/>
      <c r="AQ699" s="668"/>
      <c r="AR699" s="668"/>
      <c r="AS699" s="668"/>
      <c r="AT699" s="668"/>
      <c r="AU699" s="668"/>
      <c r="AV699" s="668"/>
      <c r="AW699" s="668"/>
      <c r="AX699" s="668"/>
      <c r="AY699" s="403"/>
      <c r="AZ699" s="404"/>
      <c r="BA699" s="363"/>
      <c r="BB699" s="363"/>
      <c r="BC699" s="363"/>
      <c r="BD699" s="363"/>
      <c r="BE699" s="363"/>
      <c r="BF699" s="363"/>
      <c r="BG699" s="363"/>
      <c r="BH699" s="363"/>
      <c r="BI699" s="363"/>
      <c r="BJ699" s="363"/>
    </row>
    <row r="700" spans="6:62" ht="93" customHeight="1" x14ac:dyDescent="0.3">
      <c r="F700" s="399"/>
      <c r="G700" s="400"/>
      <c r="H700" s="400"/>
      <c r="I700" s="400"/>
      <c r="J700" s="400"/>
      <c r="K700" s="400"/>
      <c r="L700" s="400"/>
      <c r="M700" s="400"/>
      <c r="N700" s="400"/>
      <c r="U700" s="401"/>
      <c r="V700" s="402"/>
      <c r="W700" s="402"/>
      <c r="X700" s="402"/>
      <c r="Y700" s="402"/>
      <c r="Z700" s="402"/>
      <c r="AA700" s="402"/>
      <c r="AB700" s="402"/>
      <c r="AC700" s="402"/>
      <c r="AD700" s="402"/>
      <c r="AE700" s="402"/>
      <c r="AF700" s="402"/>
      <c r="AG700" s="402"/>
      <c r="AH700" s="402"/>
      <c r="AI700" s="402"/>
      <c r="AJ700" s="402"/>
      <c r="AK700" s="402"/>
      <c r="AL700" s="403"/>
      <c r="AM700" s="668"/>
      <c r="AN700" s="668"/>
      <c r="AO700" s="668"/>
      <c r="AP700" s="668"/>
      <c r="AQ700" s="668"/>
      <c r="AR700" s="668"/>
      <c r="AS700" s="668"/>
      <c r="AT700" s="668"/>
      <c r="AU700" s="668"/>
      <c r="AV700" s="668"/>
      <c r="AW700" s="668"/>
      <c r="AX700" s="668"/>
      <c r="AY700" s="403"/>
      <c r="AZ700" s="404"/>
      <c r="BA700" s="363"/>
      <c r="BB700" s="363"/>
      <c r="BC700" s="363"/>
      <c r="BD700" s="363"/>
      <c r="BE700" s="363"/>
      <c r="BF700" s="363"/>
      <c r="BG700" s="363"/>
      <c r="BH700" s="363"/>
      <c r="BI700" s="363"/>
      <c r="BJ700" s="363"/>
    </row>
    <row r="701" spans="6:62" ht="93" customHeight="1" x14ac:dyDescent="0.3">
      <c r="F701" s="399"/>
      <c r="G701" s="400"/>
      <c r="H701" s="400"/>
      <c r="I701" s="400"/>
      <c r="J701" s="400"/>
      <c r="K701" s="400"/>
      <c r="L701" s="400"/>
      <c r="M701" s="400"/>
      <c r="N701" s="400"/>
      <c r="U701" s="401"/>
      <c r="V701" s="402"/>
      <c r="W701" s="402"/>
      <c r="X701" s="402"/>
      <c r="Y701" s="402"/>
      <c r="Z701" s="402"/>
      <c r="AA701" s="402"/>
      <c r="AB701" s="402"/>
      <c r="AC701" s="402"/>
      <c r="AD701" s="402"/>
      <c r="AE701" s="402"/>
      <c r="AF701" s="402"/>
      <c r="AG701" s="402"/>
      <c r="AH701" s="402"/>
      <c r="AI701" s="402"/>
      <c r="AJ701" s="402"/>
      <c r="AK701" s="402"/>
      <c r="AL701" s="403"/>
      <c r="AM701" s="668"/>
      <c r="AN701" s="668"/>
      <c r="AO701" s="668"/>
      <c r="AP701" s="668"/>
      <c r="AQ701" s="668"/>
      <c r="AR701" s="668"/>
      <c r="AS701" s="668"/>
      <c r="AT701" s="668"/>
      <c r="AU701" s="668"/>
      <c r="AV701" s="668"/>
      <c r="AW701" s="668"/>
      <c r="AX701" s="668"/>
      <c r="AY701" s="403"/>
      <c r="AZ701" s="404"/>
      <c r="BA701" s="363"/>
      <c r="BB701" s="363"/>
      <c r="BC701" s="363"/>
      <c r="BD701" s="363"/>
      <c r="BE701" s="363"/>
      <c r="BF701" s="363"/>
      <c r="BG701" s="363"/>
      <c r="BH701" s="363"/>
      <c r="BI701" s="363"/>
      <c r="BJ701" s="363"/>
    </row>
    <row r="702" spans="6:62" ht="93" customHeight="1" x14ac:dyDescent="0.3">
      <c r="F702" s="399"/>
      <c r="G702" s="400"/>
      <c r="H702" s="400"/>
      <c r="I702" s="400"/>
      <c r="J702" s="400"/>
      <c r="K702" s="400"/>
      <c r="L702" s="400"/>
      <c r="M702" s="400"/>
      <c r="N702" s="400"/>
      <c r="U702" s="401"/>
      <c r="V702" s="402"/>
      <c r="W702" s="402"/>
      <c r="X702" s="402"/>
      <c r="Y702" s="402"/>
      <c r="Z702" s="402"/>
      <c r="AA702" s="402"/>
      <c r="AB702" s="402"/>
      <c r="AC702" s="402"/>
      <c r="AD702" s="402"/>
      <c r="AE702" s="402"/>
      <c r="AF702" s="402"/>
      <c r="AG702" s="402"/>
      <c r="AH702" s="402"/>
      <c r="AI702" s="402"/>
      <c r="AJ702" s="402"/>
      <c r="AK702" s="402"/>
      <c r="AL702" s="403"/>
      <c r="AM702" s="668"/>
      <c r="AN702" s="668"/>
      <c r="AO702" s="668"/>
      <c r="AP702" s="668"/>
      <c r="AQ702" s="668"/>
      <c r="AR702" s="668"/>
      <c r="AS702" s="668"/>
      <c r="AT702" s="668"/>
      <c r="AU702" s="668"/>
      <c r="AV702" s="668"/>
      <c r="AW702" s="668"/>
      <c r="AX702" s="668"/>
      <c r="AY702" s="403"/>
      <c r="AZ702" s="404"/>
      <c r="BA702" s="363"/>
      <c r="BB702" s="363"/>
      <c r="BC702" s="363"/>
      <c r="BD702" s="363"/>
      <c r="BE702" s="363"/>
      <c r="BF702" s="363"/>
      <c r="BG702" s="363"/>
      <c r="BH702" s="363"/>
      <c r="BI702" s="363"/>
      <c r="BJ702" s="363"/>
    </row>
    <row r="703" spans="6:62" ht="93" customHeight="1" x14ac:dyDescent="0.3">
      <c r="F703" s="399"/>
      <c r="G703" s="400"/>
      <c r="H703" s="400"/>
      <c r="I703" s="400"/>
      <c r="J703" s="400"/>
      <c r="K703" s="400"/>
      <c r="L703" s="400"/>
      <c r="M703" s="400"/>
      <c r="N703" s="400"/>
      <c r="U703" s="401"/>
      <c r="V703" s="402"/>
      <c r="W703" s="402"/>
      <c r="X703" s="402"/>
      <c r="Y703" s="402"/>
      <c r="Z703" s="402"/>
      <c r="AA703" s="402"/>
      <c r="AB703" s="402"/>
      <c r="AC703" s="402"/>
      <c r="AD703" s="402"/>
      <c r="AE703" s="402"/>
      <c r="AF703" s="402"/>
      <c r="AG703" s="402"/>
      <c r="AH703" s="402"/>
      <c r="AI703" s="402"/>
      <c r="AJ703" s="402"/>
      <c r="AK703" s="402"/>
      <c r="AL703" s="403"/>
      <c r="AM703" s="668"/>
      <c r="AN703" s="668"/>
      <c r="AO703" s="668"/>
      <c r="AP703" s="668"/>
      <c r="AQ703" s="668"/>
      <c r="AR703" s="668"/>
      <c r="AS703" s="668"/>
      <c r="AT703" s="668"/>
      <c r="AU703" s="668"/>
      <c r="AV703" s="668"/>
      <c r="AW703" s="668"/>
      <c r="AX703" s="668"/>
      <c r="AY703" s="403"/>
      <c r="AZ703" s="404"/>
      <c r="BA703" s="363"/>
      <c r="BB703" s="363"/>
      <c r="BC703" s="363"/>
      <c r="BD703" s="363"/>
      <c r="BE703" s="363"/>
      <c r="BF703" s="363"/>
      <c r="BG703" s="363"/>
      <c r="BH703" s="363"/>
      <c r="BI703" s="363"/>
      <c r="BJ703" s="363"/>
    </row>
    <row r="704" spans="6:62" ht="93" customHeight="1" x14ac:dyDescent="0.3">
      <c r="F704" s="399"/>
      <c r="G704" s="400"/>
      <c r="H704" s="400"/>
      <c r="I704" s="400"/>
      <c r="J704" s="400"/>
      <c r="K704" s="400"/>
      <c r="L704" s="400"/>
      <c r="M704" s="400"/>
      <c r="N704" s="400"/>
      <c r="U704" s="401"/>
      <c r="V704" s="402"/>
      <c r="W704" s="402"/>
      <c r="X704" s="402"/>
      <c r="Y704" s="402"/>
      <c r="Z704" s="402"/>
      <c r="AA704" s="402"/>
      <c r="AB704" s="402"/>
      <c r="AC704" s="402"/>
      <c r="AD704" s="402"/>
      <c r="AE704" s="402"/>
      <c r="AF704" s="402"/>
      <c r="AG704" s="402"/>
      <c r="AH704" s="402"/>
      <c r="AI704" s="402"/>
      <c r="AJ704" s="402"/>
      <c r="AK704" s="402"/>
      <c r="AL704" s="403"/>
      <c r="AM704" s="668"/>
      <c r="AN704" s="668"/>
      <c r="AO704" s="668"/>
      <c r="AP704" s="668"/>
      <c r="AQ704" s="668"/>
      <c r="AR704" s="668"/>
      <c r="AS704" s="668"/>
      <c r="AT704" s="668"/>
      <c r="AU704" s="668"/>
      <c r="AV704" s="668"/>
      <c r="AW704" s="668"/>
      <c r="AX704" s="668"/>
      <c r="AY704" s="403"/>
      <c r="AZ704" s="404"/>
      <c r="BA704" s="363"/>
      <c r="BB704" s="363"/>
      <c r="BC704" s="363"/>
      <c r="BD704" s="363"/>
      <c r="BE704" s="363"/>
      <c r="BF704" s="363"/>
      <c r="BG704" s="363"/>
      <c r="BH704" s="363"/>
      <c r="BI704" s="363"/>
      <c r="BJ704" s="363"/>
    </row>
    <row r="705" spans="6:62" ht="93" customHeight="1" x14ac:dyDescent="0.3">
      <c r="F705" s="399"/>
      <c r="G705" s="400"/>
      <c r="H705" s="400"/>
      <c r="I705" s="400"/>
      <c r="J705" s="400"/>
      <c r="K705" s="400"/>
      <c r="L705" s="400"/>
      <c r="M705" s="400"/>
      <c r="N705" s="400"/>
      <c r="U705" s="401"/>
      <c r="V705" s="402"/>
      <c r="W705" s="402"/>
      <c r="X705" s="402"/>
      <c r="Y705" s="402"/>
      <c r="Z705" s="402"/>
      <c r="AA705" s="402"/>
      <c r="AB705" s="402"/>
      <c r="AC705" s="402"/>
      <c r="AD705" s="402"/>
      <c r="AE705" s="402"/>
      <c r="AF705" s="402"/>
      <c r="AG705" s="402"/>
      <c r="AH705" s="402"/>
      <c r="AI705" s="402"/>
      <c r="AJ705" s="402"/>
      <c r="AK705" s="402"/>
      <c r="AL705" s="403"/>
      <c r="AM705" s="668"/>
      <c r="AN705" s="668"/>
      <c r="AO705" s="668"/>
      <c r="AP705" s="668"/>
      <c r="AQ705" s="668"/>
      <c r="AR705" s="668"/>
      <c r="AS705" s="668"/>
      <c r="AT705" s="668"/>
      <c r="AU705" s="668"/>
      <c r="AV705" s="668"/>
      <c r="AW705" s="668"/>
      <c r="AX705" s="668"/>
      <c r="AY705" s="403"/>
      <c r="AZ705" s="404"/>
      <c r="BA705" s="363"/>
      <c r="BB705" s="363"/>
      <c r="BC705" s="363"/>
      <c r="BD705" s="363"/>
      <c r="BE705" s="363"/>
      <c r="BF705" s="363"/>
      <c r="BG705" s="363"/>
      <c r="BH705" s="363"/>
      <c r="BI705" s="363"/>
      <c r="BJ705" s="363"/>
    </row>
    <row r="706" spans="6:62" ht="93" customHeight="1" x14ac:dyDescent="0.3">
      <c r="F706" s="399"/>
      <c r="G706" s="400"/>
      <c r="H706" s="400"/>
      <c r="I706" s="400"/>
      <c r="J706" s="400"/>
      <c r="K706" s="400"/>
      <c r="L706" s="400"/>
      <c r="M706" s="400"/>
      <c r="N706" s="400"/>
      <c r="U706" s="401"/>
      <c r="V706" s="402"/>
      <c r="W706" s="402"/>
      <c r="X706" s="402"/>
      <c r="Y706" s="402"/>
      <c r="Z706" s="402"/>
      <c r="AA706" s="402"/>
      <c r="AB706" s="402"/>
      <c r="AC706" s="402"/>
      <c r="AD706" s="402"/>
      <c r="AE706" s="402"/>
      <c r="AF706" s="402"/>
      <c r="AG706" s="402"/>
      <c r="AH706" s="402"/>
      <c r="AI706" s="402"/>
      <c r="AJ706" s="402"/>
      <c r="AK706" s="402"/>
      <c r="AL706" s="403"/>
      <c r="AM706" s="668"/>
      <c r="AN706" s="668"/>
      <c r="AO706" s="668"/>
      <c r="AP706" s="668"/>
      <c r="AQ706" s="668"/>
      <c r="AR706" s="668"/>
      <c r="AS706" s="668"/>
      <c r="AT706" s="668"/>
      <c r="AU706" s="668"/>
      <c r="AV706" s="668"/>
      <c r="AW706" s="668"/>
      <c r="AX706" s="668"/>
      <c r="AY706" s="403"/>
      <c r="AZ706" s="404"/>
      <c r="BA706" s="363"/>
      <c r="BB706" s="363"/>
      <c r="BC706" s="363"/>
      <c r="BD706" s="363"/>
      <c r="BE706" s="363"/>
      <c r="BF706" s="363"/>
      <c r="BG706" s="363"/>
      <c r="BH706" s="363"/>
      <c r="BI706" s="363"/>
      <c r="BJ706" s="363"/>
    </row>
    <row r="707" spans="6:62" ht="93" customHeight="1" x14ac:dyDescent="0.3">
      <c r="F707" s="399"/>
      <c r="G707" s="400"/>
      <c r="H707" s="400"/>
      <c r="I707" s="400"/>
      <c r="J707" s="400"/>
      <c r="K707" s="400"/>
      <c r="L707" s="400"/>
      <c r="M707" s="400"/>
      <c r="N707" s="400"/>
      <c r="U707" s="401"/>
      <c r="V707" s="402"/>
      <c r="W707" s="402"/>
      <c r="X707" s="402"/>
      <c r="Y707" s="402"/>
      <c r="Z707" s="402"/>
      <c r="AA707" s="402"/>
      <c r="AB707" s="402"/>
      <c r="AC707" s="402"/>
      <c r="AD707" s="402"/>
      <c r="AE707" s="402"/>
      <c r="AF707" s="402"/>
      <c r="AG707" s="402"/>
      <c r="AH707" s="402"/>
      <c r="AI707" s="402"/>
      <c r="AJ707" s="402"/>
      <c r="AK707" s="402"/>
      <c r="AL707" s="403"/>
      <c r="AM707" s="668"/>
      <c r="AN707" s="668"/>
      <c r="AO707" s="668"/>
      <c r="AP707" s="668"/>
      <c r="AQ707" s="668"/>
      <c r="AR707" s="668"/>
      <c r="AS707" s="668"/>
      <c r="AT707" s="668"/>
      <c r="AU707" s="668"/>
      <c r="AV707" s="668"/>
      <c r="AW707" s="668"/>
      <c r="AX707" s="668"/>
      <c r="AY707" s="403"/>
      <c r="AZ707" s="404"/>
      <c r="BA707" s="363"/>
      <c r="BB707" s="363"/>
      <c r="BC707" s="363"/>
      <c r="BD707" s="363"/>
      <c r="BE707" s="363"/>
      <c r="BF707" s="363"/>
      <c r="BG707" s="363"/>
      <c r="BH707" s="363"/>
      <c r="BI707" s="363"/>
      <c r="BJ707" s="363"/>
    </row>
    <row r="708" spans="6:62" ht="93" customHeight="1" x14ac:dyDescent="0.3">
      <c r="F708" s="399"/>
      <c r="G708" s="400"/>
      <c r="H708" s="400"/>
      <c r="I708" s="400"/>
      <c r="J708" s="400"/>
      <c r="K708" s="400"/>
      <c r="L708" s="400"/>
      <c r="M708" s="400"/>
      <c r="N708" s="400"/>
      <c r="U708" s="401"/>
      <c r="V708" s="402"/>
      <c r="W708" s="402"/>
      <c r="X708" s="402"/>
      <c r="Y708" s="402"/>
      <c r="Z708" s="402"/>
      <c r="AA708" s="402"/>
      <c r="AB708" s="402"/>
      <c r="AC708" s="402"/>
      <c r="AD708" s="402"/>
      <c r="AE708" s="402"/>
      <c r="AF708" s="402"/>
      <c r="AG708" s="402"/>
      <c r="AH708" s="402"/>
      <c r="AI708" s="402"/>
      <c r="AJ708" s="402"/>
      <c r="AK708" s="402"/>
      <c r="AL708" s="403"/>
      <c r="AM708" s="668"/>
      <c r="AN708" s="668"/>
      <c r="AO708" s="668"/>
      <c r="AP708" s="668"/>
      <c r="AQ708" s="668"/>
      <c r="AR708" s="668"/>
      <c r="AS708" s="668"/>
      <c r="AT708" s="668"/>
      <c r="AU708" s="668"/>
      <c r="AV708" s="668"/>
      <c r="AW708" s="668"/>
      <c r="AX708" s="668"/>
      <c r="AY708" s="403"/>
      <c r="AZ708" s="404"/>
      <c r="BA708" s="363"/>
      <c r="BB708" s="363"/>
      <c r="BC708" s="363"/>
      <c r="BD708" s="363"/>
      <c r="BE708" s="363"/>
      <c r="BF708" s="363"/>
      <c r="BG708" s="363"/>
      <c r="BH708" s="363"/>
      <c r="BI708" s="363"/>
      <c r="BJ708" s="363"/>
    </row>
    <row r="709" spans="6:62" ht="93" customHeight="1" x14ac:dyDescent="0.3">
      <c r="F709" s="399"/>
      <c r="G709" s="400"/>
      <c r="H709" s="400"/>
      <c r="I709" s="400"/>
      <c r="J709" s="400"/>
      <c r="K709" s="400"/>
      <c r="L709" s="400"/>
      <c r="M709" s="400"/>
      <c r="N709" s="400"/>
      <c r="U709" s="401"/>
      <c r="V709" s="402"/>
      <c r="W709" s="402"/>
      <c r="X709" s="402"/>
      <c r="Y709" s="402"/>
      <c r="Z709" s="402"/>
      <c r="AA709" s="402"/>
      <c r="AB709" s="402"/>
      <c r="AC709" s="402"/>
      <c r="AD709" s="402"/>
      <c r="AE709" s="402"/>
      <c r="AF709" s="402"/>
      <c r="AG709" s="402"/>
      <c r="AH709" s="402"/>
      <c r="AI709" s="402"/>
      <c r="AJ709" s="402"/>
      <c r="AK709" s="402"/>
      <c r="AL709" s="403"/>
      <c r="AM709" s="668"/>
      <c r="AN709" s="668"/>
      <c r="AO709" s="668"/>
      <c r="AP709" s="668"/>
      <c r="AQ709" s="668"/>
      <c r="AR709" s="668"/>
      <c r="AS709" s="668"/>
      <c r="AT709" s="668"/>
      <c r="AU709" s="668"/>
      <c r="AV709" s="668"/>
      <c r="AW709" s="668"/>
      <c r="AX709" s="668"/>
      <c r="AY709" s="403"/>
      <c r="AZ709" s="404"/>
      <c r="BA709" s="363"/>
      <c r="BB709" s="363"/>
      <c r="BC709" s="363"/>
      <c r="BD709" s="363"/>
      <c r="BE709" s="363"/>
      <c r="BF709" s="363"/>
      <c r="BG709" s="363"/>
      <c r="BH709" s="363"/>
      <c r="BI709" s="363"/>
      <c r="BJ709" s="363"/>
    </row>
    <row r="710" spans="6:62" ht="93" customHeight="1" x14ac:dyDescent="0.3">
      <c r="F710" s="399"/>
      <c r="G710" s="400"/>
      <c r="H710" s="400"/>
      <c r="I710" s="400"/>
      <c r="J710" s="400"/>
      <c r="K710" s="400"/>
      <c r="L710" s="400"/>
      <c r="M710" s="400"/>
      <c r="N710" s="400"/>
      <c r="U710" s="401"/>
      <c r="V710" s="402"/>
      <c r="W710" s="402"/>
      <c r="X710" s="402"/>
      <c r="Y710" s="402"/>
      <c r="Z710" s="402"/>
      <c r="AA710" s="402"/>
      <c r="AB710" s="402"/>
      <c r="AC710" s="402"/>
      <c r="AD710" s="402"/>
      <c r="AE710" s="402"/>
      <c r="AF710" s="402"/>
      <c r="AG710" s="402"/>
      <c r="AH710" s="402"/>
      <c r="AI710" s="402"/>
      <c r="AJ710" s="402"/>
      <c r="AK710" s="402"/>
      <c r="AL710" s="403"/>
      <c r="AM710" s="668"/>
      <c r="AN710" s="668"/>
      <c r="AO710" s="668"/>
      <c r="AP710" s="668"/>
      <c r="AQ710" s="668"/>
      <c r="AR710" s="668"/>
      <c r="AS710" s="668"/>
      <c r="AT710" s="668"/>
      <c r="AU710" s="668"/>
      <c r="AV710" s="668"/>
      <c r="AW710" s="668"/>
      <c r="AX710" s="668"/>
      <c r="AY710" s="403"/>
      <c r="AZ710" s="404"/>
      <c r="BA710" s="363"/>
      <c r="BB710" s="363"/>
      <c r="BC710" s="363"/>
      <c r="BD710" s="363"/>
      <c r="BE710" s="363"/>
      <c r="BF710" s="363"/>
      <c r="BG710" s="363"/>
      <c r="BH710" s="363"/>
      <c r="BI710" s="363"/>
      <c r="BJ710" s="363"/>
    </row>
    <row r="711" spans="6:62" ht="93" customHeight="1" x14ac:dyDescent="0.3">
      <c r="F711" s="399"/>
      <c r="G711" s="400"/>
      <c r="H711" s="400"/>
      <c r="I711" s="400"/>
      <c r="J711" s="400"/>
      <c r="K711" s="400"/>
      <c r="L711" s="400"/>
      <c r="M711" s="400"/>
      <c r="N711" s="400"/>
      <c r="U711" s="401"/>
      <c r="V711" s="402"/>
      <c r="W711" s="402"/>
      <c r="X711" s="402"/>
      <c r="Y711" s="402"/>
      <c r="Z711" s="402"/>
      <c r="AA711" s="402"/>
      <c r="AB711" s="402"/>
      <c r="AC711" s="402"/>
      <c r="AD711" s="402"/>
      <c r="AE711" s="402"/>
      <c r="AF711" s="402"/>
      <c r="AG711" s="402"/>
      <c r="AH711" s="402"/>
      <c r="AI711" s="402"/>
      <c r="AJ711" s="402"/>
      <c r="AK711" s="402"/>
      <c r="AL711" s="403"/>
      <c r="AM711" s="668"/>
      <c r="AN711" s="668"/>
      <c r="AO711" s="668"/>
      <c r="AP711" s="668"/>
      <c r="AQ711" s="668"/>
      <c r="AR711" s="668"/>
      <c r="AS711" s="668"/>
      <c r="AT711" s="668"/>
      <c r="AU711" s="668"/>
      <c r="AV711" s="668"/>
      <c r="AW711" s="668"/>
      <c r="AX711" s="668"/>
      <c r="AY711" s="403"/>
      <c r="AZ711" s="404"/>
      <c r="BA711" s="363"/>
      <c r="BB711" s="363"/>
      <c r="BC711" s="363"/>
      <c r="BD711" s="363"/>
      <c r="BE711" s="363"/>
      <c r="BF711" s="363"/>
      <c r="BG711" s="363"/>
      <c r="BH711" s="363"/>
      <c r="BI711" s="363"/>
      <c r="BJ711" s="363"/>
    </row>
    <row r="712" spans="6:62" ht="93" customHeight="1" x14ac:dyDescent="0.3">
      <c r="F712" s="399"/>
      <c r="G712" s="400"/>
      <c r="H712" s="400"/>
      <c r="I712" s="400"/>
      <c r="J712" s="400"/>
      <c r="K712" s="400"/>
      <c r="L712" s="400"/>
      <c r="M712" s="400"/>
      <c r="N712" s="400"/>
      <c r="U712" s="401"/>
      <c r="V712" s="402"/>
      <c r="W712" s="402"/>
      <c r="X712" s="402"/>
      <c r="Y712" s="402"/>
      <c r="Z712" s="402"/>
      <c r="AA712" s="402"/>
      <c r="AB712" s="402"/>
      <c r="AC712" s="402"/>
      <c r="AD712" s="402"/>
      <c r="AE712" s="402"/>
      <c r="AF712" s="402"/>
      <c r="AG712" s="402"/>
      <c r="AH712" s="402"/>
      <c r="AI712" s="402"/>
      <c r="AJ712" s="402"/>
      <c r="AK712" s="402"/>
      <c r="AL712" s="403"/>
      <c r="AM712" s="668"/>
      <c r="AN712" s="668"/>
      <c r="AO712" s="668"/>
      <c r="AP712" s="668"/>
      <c r="AQ712" s="668"/>
      <c r="AR712" s="668"/>
      <c r="AS712" s="668"/>
      <c r="AT712" s="668"/>
      <c r="AU712" s="668"/>
      <c r="AV712" s="668"/>
      <c r="AW712" s="668"/>
      <c r="AX712" s="668"/>
      <c r="AY712" s="403"/>
      <c r="AZ712" s="404"/>
      <c r="BA712" s="363"/>
      <c r="BB712" s="363"/>
      <c r="BC712" s="363"/>
      <c r="BD712" s="363"/>
      <c r="BE712" s="363"/>
      <c r="BF712" s="363"/>
      <c r="BG712" s="363"/>
      <c r="BH712" s="363"/>
      <c r="BI712" s="363"/>
      <c r="BJ712" s="363"/>
    </row>
    <row r="713" spans="6:62" ht="93" customHeight="1" x14ac:dyDescent="0.3">
      <c r="F713" s="399"/>
      <c r="G713" s="400"/>
      <c r="H713" s="400"/>
      <c r="I713" s="400"/>
      <c r="J713" s="400"/>
      <c r="K713" s="400"/>
      <c r="L713" s="400"/>
      <c r="M713" s="400"/>
      <c r="N713" s="400"/>
      <c r="U713" s="401"/>
      <c r="V713" s="402"/>
      <c r="W713" s="402"/>
      <c r="X713" s="402"/>
      <c r="Y713" s="402"/>
      <c r="Z713" s="402"/>
      <c r="AA713" s="402"/>
      <c r="AB713" s="402"/>
      <c r="AC713" s="402"/>
      <c r="AD713" s="402"/>
      <c r="AE713" s="402"/>
      <c r="AF713" s="402"/>
      <c r="AG713" s="402"/>
      <c r="AH713" s="402"/>
      <c r="AI713" s="402"/>
      <c r="AJ713" s="402"/>
      <c r="AK713" s="402"/>
      <c r="AL713" s="403"/>
      <c r="AM713" s="668"/>
      <c r="AN713" s="668"/>
      <c r="AO713" s="668"/>
      <c r="AP713" s="668"/>
      <c r="AQ713" s="668"/>
      <c r="AR713" s="668"/>
      <c r="AS713" s="668"/>
      <c r="AT713" s="668"/>
      <c r="AU713" s="668"/>
      <c r="AV713" s="668"/>
      <c r="AW713" s="668"/>
      <c r="AX713" s="668"/>
      <c r="AY713" s="403"/>
      <c r="AZ713" s="404"/>
      <c r="BA713" s="363"/>
      <c r="BB713" s="363"/>
      <c r="BC713" s="363"/>
      <c r="BD713" s="363"/>
      <c r="BE713" s="363"/>
      <c r="BF713" s="363"/>
      <c r="BG713" s="363"/>
      <c r="BH713" s="363"/>
      <c r="BI713" s="363"/>
      <c r="BJ713" s="363"/>
    </row>
    <row r="714" spans="6:62" ht="93" customHeight="1" x14ac:dyDescent="0.3">
      <c r="F714" s="399"/>
      <c r="G714" s="400"/>
      <c r="H714" s="400"/>
      <c r="I714" s="400"/>
      <c r="J714" s="400"/>
      <c r="K714" s="400"/>
      <c r="L714" s="400"/>
      <c r="M714" s="400"/>
      <c r="N714" s="400"/>
      <c r="U714" s="401"/>
      <c r="V714" s="402"/>
      <c r="W714" s="402"/>
      <c r="X714" s="402"/>
      <c r="Y714" s="402"/>
      <c r="Z714" s="402"/>
      <c r="AA714" s="402"/>
      <c r="AB714" s="402"/>
      <c r="AC714" s="402"/>
      <c r="AD714" s="402"/>
      <c r="AE714" s="402"/>
      <c r="AF714" s="402"/>
      <c r="AG714" s="402"/>
      <c r="AH714" s="402"/>
      <c r="AI714" s="402"/>
      <c r="AJ714" s="402"/>
      <c r="AK714" s="402"/>
      <c r="AL714" s="403"/>
      <c r="AM714" s="668"/>
      <c r="AN714" s="668"/>
      <c r="AO714" s="668"/>
      <c r="AP714" s="668"/>
      <c r="AQ714" s="668"/>
      <c r="AR714" s="668"/>
      <c r="AS714" s="668"/>
      <c r="AT714" s="668"/>
      <c r="AU714" s="668"/>
      <c r="AV714" s="668"/>
      <c r="AW714" s="668"/>
      <c r="AX714" s="668"/>
      <c r="AY714" s="403"/>
      <c r="AZ714" s="404"/>
      <c r="BA714" s="363"/>
      <c r="BB714" s="363"/>
      <c r="BC714" s="363"/>
      <c r="BD714" s="363"/>
      <c r="BE714" s="363"/>
      <c r="BF714" s="363"/>
      <c r="BG714" s="363"/>
      <c r="BH714" s="363"/>
      <c r="BI714" s="363"/>
      <c r="BJ714" s="363"/>
    </row>
    <row r="715" spans="6:62" ht="93" customHeight="1" x14ac:dyDescent="0.3">
      <c r="F715" s="399"/>
      <c r="G715" s="400"/>
      <c r="H715" s="400"/>
      <c r="I715" s="400"/>
      <c r="J715" s="400"/>
      <c r="K715" s="400"/>
      <c r="L715" s="400"/>
      <c r="M715" s="400"/>
      <c r="N715" s="400"/>
      <c r="U715" s="401"/>
      <c r="V715" s="402"/>
      <c r="W715" s="402"/>
      <c r="X715" s="402"/>
      <c r="Y715" s="402"/>
      <c r="Z715" s="402"/>
      <c r="AA715" s="402"/>
      <c r="AB715" s="402"/>
      <c r="AC715" s="402"/>
      <c r="AD715" s="402"/>
      <c r="AE715" s="402"/>
      <c r="AF715" s="402"/>
      <c r="AG715" s="402"/>
      <c r="AH715" s="402"/>
      <c r="AI715" s="402"/>
      <c r="AJ715" s="402"/>
      <c r="AK715" s="402"/>
      <c r="AL715" s="403"/>
      <c r="AM715" s="668"/>
      <c r="AN715" s="668"/>
      <c r="AO715" s="668"/>
      <c r="AP715" s="668"/>
      <c r="AQ715" s="668"/>
      <c r="AR715" s="668"/>
      <c r="AS715" s="668"/>
      <c r="AT715" s="668"/>
      <c r="AU715" s="668"/>
      <c r="AV715" s="668"/>
      <c r="AW715" s="668"/>
      <c r="AX715" s="668"/>
      <c r="AY715" s="403"/>
      <c r="AZ715" s="404"/>
      <c r="BA715" s="363"/>
      <c r="BB715" s="363"/>
      <c r="BC715" s="363"/>
      <c r="BD715" s="363"/>
      <c r="BE715" s="363"/>
      <c r="BF715" s="363"/>
      <c r="BG715" s="363"/>
      <c r="BH715" s="363"/>
      <c r="BI715" s="363"/>
      <c r="BJ715" s="363"/>
    </row>
    <row r="716" spans="6:62" ht="93" customHeight="1" x14ac:dyDescent="0.3">
      <c r="F716" s="399"/>
      <c r="G716" s="400"/>
      <c r="H716" s="400"/>
      <c r="I716" s="400"/>
      <c r="J716" s="400"/>
      <c r="K716" s="400"/>
      <c r="L716" s="400"/>
      <c r="M716" s="400"/>
      <c r="N716" s="400"/>
      <c r="U716" s="401"/>
      <c r="V716" s="402"/>
      <c r="W716" s="402"/>
      <c r="X716" s="402"/>
      <c r="Y716" s="402"/>
      <c r="Z716" s="402"/>
      <c r="AA716" s="402"/>
      <c r="AB716" s="402"/>
      <c r="AC716" s="402"/>
      <c r="AD716" s="402"/>
      <c r="AE716" s="402"/>
      <c r="AF716" s="402"/>
      <c r="AG716" s="402"/>
      <c r="AH716" s="402"/>
      <c r="AI716" s="402"/>
      <c r="AJ716" s="402"/>
      <c r="AK716" s="402"/>
      <c r="AL716" s="403"/>
      <c r="AM716" s="668"/>
      <c r="AN716" s="668"/>
      <c r="AO716" s="668"/>
      <c r="AP716" s="668"/>
      <c r="AQ716" s="668"/>
      <c r="AR716" s="668"/>
      <c r="AS716" s="668"/>
      <c r="AT716" s="668"/>
      <c r="AU716" s="668"/>
      <c r="AV716" s="668"/>
      <c r="AW716" s="668"/>
      <c r="AX716" s="668"/>
      <c r="AY716" s="403"/>
      <c r="AZ716" s="404"/>
      <c r="BA716" s="363"/>
      <c r="BB716" s="363"/>
      <c r="BC716" s="363"/>
      <c r="BD716" s="363"/>
      <c r="BE716" s="363"/>
      <c r="BF716" s="363"/>
      <c r="BG716" s="363"/>
      <c r="BH716" s="363"/>
      <c r="BI716" s="363"/>
      <c r="BJ716" s="363"/>
    </row>
    <row r="717" spans="6:62" ht="93" customHeight="1" x14ac:dyDescent="0.3">
      <c r="F717" s="399"/>
      <c r="G717" s="400"/>
      <c r="H717" s="400"/>
      <c r="I717" s="400"/>
      <c r="J717" s="400"/>
      <c r="K717" s="400"/>
      <c r="L717" s="400"/>
      <c r="M717" s="400"/>
      <c r="N717" s="400"/>
      <c r="U717" s="401"/>
      <c r="V717" s="402"/>
      <c r="W717" s="402"/>
      <c r="X717" s="402"/>
      <c r="Y717" s="402"/>
      <c r="Z717" s="402"/>
      <c r="AA717" s="402"/>
      <c r="AB717" s="402"/>
      <c r="AC717" s="402"/>
      <c r="AD717" s="402"/>
      <c r="AE717" s="402"/>
      <c r="AF717" s="402"/>
      <c r="AG717" s="402"/>
      <c r="AH717" s="402"/>
      <c r="AI717" s="402"/>
      <c r="AJ717" s="402"/>
      <c r="AK717" s="402"/>
      <c r="AL717" s="403"/>
      <c r="AM717" s="668"/>
      <c r="AN717" s="668"/>
      <c r="AO717" s="668"/>
      <c r="AP717" s="668"/>
      <c r="AQ717" s="668"/>
      <c r="AR717" s="668"/>
      <c r="AS717" s="668"/>
      <c r="AT717" s="668"/>
      <c r="AU717" s="668"/>
      <c r="AV717" s="668"/>
      <c r="AW717" s="668"/>
      <c r="AX717" s="668"/>
      <c r="AY717" s="403"/>
      <c r="AZ717" s="404"/>
      <c r="BA717" s="363"/>
      <c r="BB717" s="363"/>
      <c r="BC717" s="363"/>
      <c r="BD717" s="363"/>
      <c r="BE717" s="363"/>
      <c r="BF717" s="363"/>
      <c r="BG717" s="363"/>
      <c r="BH717" s="363"/>
      <c r="BI717" s="363"/>
      <c r="BJ717" s="363"/>
    </row>
    <row r="718" spans="6:62" ht="93" customHeight="1" x14ac:dyDescent="0.3">
      <c r="F718" s="399"/>
      <c r="G718" s="400"/>
      <c r="H718" s="400"/>
      <c r="I718" s="400"/>
      <c r="J718" s="400"/>
      <c r="K718" s="400"/>
      <c r="L718" s="400"/>
      <c r="M718" s="400"/>
      <c r="N718" s="400"/>
      <c r="U718" s="401"/>
      <c r="V718" s="402"/>
      <c r="W718" s="402"/>
      <c r="X718" s="402"/>
      <c r="Y718" s="402"/>
      <c r="Z718" s="402"/>
      <c r="AA718" s="402"/>
      <c r="AB718" s="402"/>
      <c r="AC718" s="402"/>
      <c r="AD718" s="402"/>
      <c r="AE718" s="402"/>
      <c r="AF718" s="402"/>
      <c r="AG718" s="402"/>
      <c r="AH718" s="402"/>
      <c r="AI718" s="402"/>
      <c r="AJ718" s="402"/>
      <c r="AK718" s="402"/>
      <c r="AL718" s="403"/>
      <c r="AM718" s="668"/>
      <c r="AN718" s="668"/>
      <c r="AO718" s="668"/>
      <c r="AP718" s="668"/>
      <c r="AQ718" s="668"/>
      <c r="AR718" s="668"/>
      <c r="AS718" s="668"/>
      <c r="AT718" s="668"/>
      <c r="AU718" s="668"/>
      <c r="AV718" s="668"/>
      <c r="AW718" s="668"/>
      <c r="AX718" s="668"/>
      <c r="AY718" s="403"/>
      <c r="AZ718" s="404"/>
      <c r="BA718" s="363"/>
      <c r="BB718" s="363"/>
      <c r="BC718" s="363"/>
      <c r="BD718" s="363"/>
      <c r="BE718" s="363"/>
      <c r="BF718" s="363"/>
      <c r="BG718" s="363"/>
      <c r="BH718" s="363"/>
      <c r="BI718" s="363"/>
      <c r="BJ718" s="363"/>
    </row>
    <row r="719" spans="6:62" ht="93" customHeight="1" x14ac:dyDescent="0.3">
      <c r="F719" s="399"/>
      <c r="G719" s="400"/>
      <c r="H719" s="400"/>
      <c r="I719" s="400"/>
      <c r="J719" s="400"/>
      <c r="K719" s="400"/>
      <c r="L719" s="400"/>
      <c r="M719" s="400"/>
      <c r="N719" s="400"/>
      <c r="U719" s="401"/>
      <c r="V719" s="402"/>
      <c r="W719" s="402"/>
      <c r="X719" s="402"/>
      <c r="Y719" s="402"/>
      <c r="Z719" s="402"/>
      <c r="AA719" s="402"/>
      <c r="AB719" s="402"/>
      <c r="AC719" s="402"/>
      <c r="AD719" s="402"/>
      <c r="AE719" s="402"/>
      <c r="AF719" s="402"/>
      <c r="AG719" s="402"/>
      <c r="AH719" s="402"/>
      <c r="AI719" s="402"/>
      <c r="AJ719" s="402"/>
      <c r="AK719" s="402"/>
      <c r="AL719" s="403"/>
      <c r="AM719" s="668"/>
      <c r="AN719" s="668"/>
      <c r="AO719" s="668"/>
      <c r="AP719" s="668"/>
      <c r="AQ719" s="668"/>
      <c r="AR719" s="668"/>
      <c r="AS719" s="668"/>
      <c r="AT719" s="668"/>
      <c r="AU719" s="668"/>
      <c r="AV719" s="668"/>
      <c r="AW719" s="668"/>
      <c r="AX719" s="668"/>
      <c r="AY719" s="403"/>
      <c r="AZ719" s="404"/>
      <c r="BA719" s="363"/>
      <c r="BB719" s="363"/>
      <c r="BC719" s="363"/>
      <c r="BD719" s="363"/>
      <c r="BE719" s="363"/>
      <c r="BF719" s="363"/>
      <c r="BG719" s="363"/>
      <c r="BH719" s="363"/>
      <c r="BI719" s="363"/>
      <c r="BJ719" s="363"/>
    </row>
    <row r="720" spans="6:62" ht="93" customHeight="1" x14ac:dyDescent="0.3">
      <c r="F720" s="399"/>
      <c r="G720" s="400"/>
      <c r="H720" s="400"/>
      <c r="I720" s="400"/>
      <c r="J720" s="400"/>
      <c r="K720" s="400"/>
      <c r="L720" s="400"/>
      <c r="M720" s="400"/>
      <c r="N720" s="400"/>
      <c r="U720" s="401"/>
      <c r="V720" s="402"/>
      <c r="W720" s="402"/>
      <c r="X720" s="402"/>
      <c r="Y720" s="402"/>
      <c r="Z720" s="402"/>
      <c r="AA720" s="402"/>
      <c r="AB720" s="402"/>
      <c r="AC720" s="402"/>
      <c r="AD720" s="402"/>
      <c r="AE720" s="402"/>
      <c r="AF720" s="402"/>
      <c r="AG720" s="402"/>
      <c r="AH720" s="402"/>
      <c r="AI720" s="402"/>
      <c r="AJ720" s="402"/>
      <c r="AK720" s="402"/>
      <c r="AL720" s="403"/>
      <c r="AM720" s="668"/>
      <c r="AN720" s="668"/>
      <c r="AO720" s="668"/>
      <c r="AP720" s="668"/>
      <c r="AQ720" s="668"/>
      <c r="AR720" s="668"/>
      <c r="AS720" s="668"/>
      <c r="AT720" s="668"/>
      <c r="AU720" s="668"/>
      <c r="AV720" s="668"/>
      <c r="AW720" s="668"/>
      <c r="AX720" s="668"/>
      <c r="AY720" s="403"/>
      <c r="AZ720" s="404"/>
      <c r="BA720" s="363"/>
      <c r="BB720" s="363"/>
      <c r="BC720" s="363"/>
      <c r="BD720" s="363"/>
      <c r="BE720" s="363"/>
      <c r="BF720" s="363"/>
      <c r="BG720" s="363"/>
      <c r="BH720" s="363"/>
      <c r="BI720" s="363"/>
      <c r="BJ720" s="363"/>
    </row>
    <row r="721" spans="6:62" ht="93" customHeight="1" x14ac:dyDescent="0.3">
      <c r="F721" s="399"/>
      <c r="G721" s="400"/>
      <c r="H721" s="400"/>
      <c r="I721" s="400"/>
      <c r="J721" s="400"/>
      <c r="K721" s="400"/>
      <c r="L721" s="400"/>
      <c r="M721" s="400"/>
      <c r="N721" s="400"/>
      <c r="U721" s="401"/>
      <c r="V721" s="402"/>
      <c r="W721" s="402"/>
      <c r="X721" s="402"/>
      <c r="Y721" s="402"/>
      <c r="Z721" s="402"/>
      <c r="AA721" s="402"/>
      <c r="AB721" s="402"/>
      <c r="AC721" s="402"/>
      <c r="AD721" s="402"/>
      <c r="AE721" s="402"/>
      <c r="AF721" s="402"/>
      <c r="AG721" s="402"/>
      <c r="AH721" s="402"/>
      <c r="AI721" s="402"/>
      <c r="AJ721" s="402"/>
      <c r="AK721" s="402"/>
      <c r="AL721" s="403"/>
      <c r="AM721" s="668"/>
      <c r="AN721" s="668"/>
      <c r="AO721" s="668"/>
      <c r="AP721" s="668"/>
      <c r="AQ721" s="668"/>
      <c r="AR721" s="668"/>
      <c r="AS721" s="668"/>
      <c r="AT721" s="668"/>
      <c r="AU721" s="668"/>
      <c r="AV721" s="668"/>
      <c r="AW721" s="668"/>
      <c r="AX721" s="668"/>
      <c r="AY721" s="403"/>
      <c r="AZ721" s="404"/>
      <c r="BA721" s="363"/>
      <c r="BB721" s="363"/>
      <c r="BC721" s="363"/>
      <c r="BD721" s="363"/>
      <c r="BE721" s="363"/>
      <c r="BF721" s="363"/>
      <c r="BG721" s="363"/>
      <c r="BH721" s="363"/>
      <c r="BI721" s="363"/>
      <c r="BJ721" s="363"/>
    </row>
    <row r="722" spans="6:62" ht="93" customHeight="1" x14ac:dyDescent="0.3">
      <c r="F722" s="399"/>
      <c r="G722" s="400"/>
      <c r="H722" s="400"/>
      <c r="I722" s="400"/>
      <c r="J722" s="400"/>
      <c r="K722" s="400"/>
      <c r="L722" s="400"/>
      <c r="M722" s="400"/>
      <c r="N722" s="400"/>
      <c r="U722" s="401"/>
      <c r="V722" s="402"/>
      <c r="W722" s="402"/>
      <c r="X722" s="402"/>
      <c r="Y722" s="402"/>
      <c r="Z722" s="402"/>
      <c r="AA722" s="402"/>
      <c r="AB722" s="402"/>
      <c r="AC722" s="402"/>
      <c r="AD722" s="402"/>
      <c r="AE722" s="402"/>
      <c r="AF722" s="402"/>
      <c r="AG722" s="402"/>
      <c r="AH722" s="402"/>
      <c r="AI722" s="402"/>
      <c r="AJ722" s="402"/>
      <c r="AK722" s="402"/>
      <c r="AL722" s="403"/>
      <c r="AM722" s="668"/>
      <c r="AN722" s="668"/>
      <c r="AO722" s="668"/>
      <c r="AP722" s="668"/>
      <c r="AQ722" s="668"/>
      <c r="AR722" s="668"/>
      <c r="AS722" s="668"/>
      <c r="AT722" s="668"/>
      <c r="AU722" s="668"/>
      <c r="AV722" s="668"/>
      <c r="AW722" s="668"/>
      <c r="AX722" s="668"/>
      <c r="AY722" s="403"/>
      <c r="AZ722" s="404"/>
      <c r="BA722" s="363"/>
      <c r="BB722" s="363"/>
      <c r="BC722" s="363"/>
      <c r="BD722" s="363"/>
      <c r="BE722" s="363"/>
      <c r="BF722" s="363"/>
      <c r="BG722" s="363"/>
      <c r="BH722" s="363"/>
      <c r="BI722" s="363"/>
      <c r="BJ722" s="363"/>
    </row>
    <row r="723" spans="6:62" ht="93" customHeight="1" x14ac:dyDescent="0.3">
      <c r="F723" s="399"/>
      <c r="G723" s="400"/>
      <c r="H723" s="400"/>
      <c r="I723" s="400"/>
      <c r="J723" s="400"/>
      <c r="K723" s="400"/>
      <c r="L723" s="400"/>
      <c r="M723" s="400"/>
      <c r="N723" s="400"/>
      <c r="U723" s="401"/>
      <c r="V723" s="402"/>
      <c r="W723" s="402"/>
      <c r="X723" s="402"/>
      <c r="Y723" s="402"/>
      <c r="Z723" s="402"/>
      <c r="AA723" s="402"/>
      <c r="AB723" s="402"/>
      <c r="AC723" s="402"/>
      <c r="AD723" s="402"/>
      <c r="AE723" s="402"/>
      <c r="AF723" s="402"/>
      <c r="AG723" s="402"/>
      <c r="AH723" s="402"/>
      <c r="AI723" s="402"/>
      <c r="AJ723" s="402"/>
      <c r="AK723" s="402"/>
      <c r="AL723" s="403"/>
      <c r="AM723" s="668"/>
      <c r="AN723" s="668"/>
      <c r="AO723" s="668"/>
      <c r="AP723" s="668"/>
      <c r="AQ723" s="668"/>
      <c r="AR723" s="668"/>
      <c r="AS723" s="668"/>
      <c r="AT723" s="668"/>
      <c r="AU723" s="668"/>
      <c r="AV723" s="668"/>
      <c r="AW723" s="668"/>
      <c r="AX723" s="668"/>
      <c r="AY723" s="403"/>
      <c r="AZ723" s="404"/>
      <c r="BA723" s="363"/>
      <c r="BB723" s="363"/>
      <c r="BC723" s="363"/>
      <c r="BD723" s="363"/>
      <c r="BE723" s="363"/>
      <c r="BF723" s="363"/>
      <c r="BG723" s="363"/>
      <c r="BH723" s="363"/>
      <c r="BI723" s="363"/>
      <c r="BJ723" s="363"/>
    </row>
    <row r="724" spans="6:62" ht="93" customHeight="1" x14ac:dyDescent="0.3">
      <c r="F724" s="399"/>
      <c r="G724" s="400"/>
      <c r="H724" s="400"/>
      <c r="I724" s="400"/>
      <c r="J724" s="400"/>
      <c r="K724" s="400"/>
      <c r="L724" s="400"/>
      <c r="M724" s="400"/>
      <c r="N724" s="400"/>
      <c r="U724" s="401"/>
      <c r="V724" s="402"/>
      <c r="W724" s="402"/>
      <c r="X724" s="402"/>
      <c r="Y724" s="402"/>
      <c r="Z724" s="402"/>
      <c r="AA724" s="402"/>
      <c r="AB724" s="402"/>
      <c r="AC724" s="402"/>
      <c r="AD724" s="402"/>
      <c r="AE724" s="402"/>
      <c r="AF724" s="402"/>
      <c r="AG724" s="402"/>
      <c r="AH724" s="402"/>
      <c r="AI724" s="402"/>
      <c r="AJ724" s="402"/>
      <c r="AK724" s="402"/>
      <c r="AL724" s="403"/>
      <c r="AM724" s="668"/>
      <c r="AN724" s="668"/>
      <c r="AO724" s="668"/>
      <c r="AP724" s="668"/>
      <c r="AQ724" s="668"/>
      <c r="AR724" s="668"/>
      <c r="AS724" s="668"/>
      <c r="AT724" s="668"/>
      <c r="AU724" s="668"/>
      <c r="AV724" s="668"/>
      <c r="AW724" s="668"/>
      <c r="AX724" s="668"/>
      <c r="AY724" s="403"/>
      <c r="AZ724" s="404"/>
      <c r="BA724" s="363"/>
      <c r="BB724" s="363"/>
      <c r="BC724" s="363"/>
      <c r="BD724" s="363"/>
      <c r="BE724" s="363"/>
      <c r="BF724" s="363"/>
      <c r="BG724" s="363"/>
      <c r="BH724" s="363"/>
      <c r="BI724" s="363"/>
      <c r="BJ724" s="363"/>
    </row>
    <row r="725" spans="6:62" ht="93" customHeight="1" x14ac:dyDescent="0.3">
      <c r="F725" s="399"/>
      <c r="G725" s="400"/>
      <c r="H725" s="400"/>
      <c r="I725" s="400"/>
      <c r="J725" s="400"/>
      <c r="K725" s="400"/>
      <c r="L725" s="400"/>
      <c r="M725" s="400"/>
      <c r="N725" s="400"/>
      <c r="U725" s="401"/>
      <c r="V725" s="402"/>
      <c r="W725" s="402"/>
      <c r="X725" s="402"/>
      <c r="Y725" s="402"/>
      <c r="Z725" s="402"/>
      <c r="AA725" s="402"/>
      <c r="AB725" s="402"/>
      <c r="AC725" s="402"/>
      <c r="AD725" s="402"/>
      <c r="AE725" s="402"/>
      <c r="AF725" s="402"/>
      <c r="AG725" s="402"/>
      <c r="AH725" s="402"/>
      <c r="AI725" s="402"/>
      <c r="AJ725" s="402"/>
      <c r="AK725" s="402"/>
      <c r="AL725" s="403"/>
      <c r="AM725" s="668"/>
      <c r="AN725" s="668"/>
      <c r="AO725" s="668"/>
      <c r="AP725" s="668"/>
      <c r="AQ725" s="668"/>
      <c r="AR725" s="668"/>
      <c r="AS725" s="668"/>
      <c r="AT725" s="668"/>
      <c r="AU725" s="668"/>
      <c r="AV725" s="668"/>
      <c r="AW725" s="668"/>
      <c r="AX725" s="668"/>
      <c r="AY725" s="403"/>
      <c r="AZ725" s="404"/>
      <c r="BA725" s="363"/>
      <c r="BB725" s="363"/>
      <c r="BC725" s="363"/>
      <c r="BD725" s="363"/>
      <c r="BE725" s="363"/>
      <c r="BF725" s="363"/>
      <c r="BG725" s="363"/>
      <c r="BH725" s="363"/>
      <c r="BI725" s="363"/>
      <c r="BJ725" s="363"/>
    </row>
    <row r="726" spans="6:62" ht="93" customHeight="1" x14ac:dyDescent="0.3">
      <c r="F726" s="399"/>
      <c r="G726" s="400"/>
      <c r="H726" s="400"/>
      <c r="I726" s="400"/>
      <c r="J726" s="400"/>
      <c r="K726" s="400"/>
      <c r="L726" s="400"/>
      <c r="M726" s="400"/>
      <c r="N726" s="400"/>
      <c r="U726" s="401"/>
      <c r="V726" s="402"/>
      <c r="W726" s="402"/>
      <c r="X726" s="402"/>
      <c r="Y726" s="402"/>
      <c r="Z726" s="402"/>
      <c r="AA726" s="402"/>
      <c r="AB726" s="402"/>
      <c r="AC726" s="402"/>
      <c r="AD726" s="402"/>
      <c r="AE726" s="402"/>
      <c r="AF726" s="402"/>
      <c r="AG726" s="402"/>
      <c r="AH726" s="402"/>
      <c r="AI726" s="402"/>
      <c r="AJ726" s="402"/>
      <c r="AK726" s="402"/>
      <c r="AL726" s="403"/>
      <c r="AM726" s="668"/>
      <c r="AN726" s="668"/>
      <c r="AO726" s="668"/>
      <c r="AP726" s="668"/>
      <c r="AQ726" s="668"/>
      <c r="AR726" s="668"/>
      <c r="AS726" s="668"/>
      <c r="AT726" s="668"/>
      <c r="AU726" s="668"/>
      <c r="AV726" s="668"/>
      <c r="AW726" s="668"/>
      <c r="AX726" s="668"/>
      <c r="AY726" s="403"/>
      <c r="AZ726" s="404"/>
      <c r="BA726" s="363"/>
      <c r="BB726" s="363"/>
      <c r="BC726" s="363"/>
      <c r="BD726" s="363"/>
      <c r="BE726" s="363"/>
      <c r="BF726" s="363"/>
      <c r="BG726" s="363"/>
      <c r="BH726" s="363"/>
      <c r="BI726" s="363"/>
      <c r="BJ726" s="363"/>
    </row>
    <row r="727" spans="6:62" ht="93" customHeight="1" x14ac:dyDescent="0.3">
      <c r="F727" s="399"/>
      <c r="G727" s="400"/>
      <c r="H727" s="400"/>
      <c r="I727" s="400"/>
      <c r="J727" s="400"/>
      <c r="K727" s="400"/>
      <c r="L727" s="400"/>
      <c r="M727" s="400"/>
      <c r="N727" s="400"/>
      <c r="U727" s="401"/>
      <c r="V727" s="402"/>
      <c r="W727" s="402"/>
      <c r="X727" s="402"/>
      <c r="Y727" s="402"/>
      <c r="Z727" s="402"/>
      <c r="AA727" s="402"/>
      <c r="AB727" s="402"/>
      <c r="AC727" s="402"/>
      <c r="AD727" s="402"/>
      <c r="AE727" s="402"/>
      <c r="AF727" s="402"/>
      <c r="AG727" s="402"/>
      <c r="AH727" s="402"/>
      <c r="AI727" s="402"/>
      <c r="AJ727" s="402"/>
      <c r="AK727" s="402"/>
      <c r="AL727" s="403"/>
      <c r="AM727" s="668"/>
      <c r="AN727" s="668"/>
      <c r="AO727" s="668"/>
      <c r="AP727" s="668"/>
      <c r="AQ727" s="668"/>
      <c r="AR727" s="668"/>
      <c r="AS727" s="668"/>
      <c r="AT727" s="668"/>
      <c r="AU727" s="668"/>
      <c r="AV727" s="668"/>
      <c r="AW727" s="668"/>
      <c r="AX727" s="668"/>
      <c r="AY727" s="403"/>
      <c r="AZ727" s="404"/>
      <c r="BA727" s="363"/>
      <c r="BB727" s="363"/>
      <c r="BC727" s="363"/>
      <c r="BD727" s="363"/>
      <c r="BE727" s="363"/>
      <c r="BF727" s="363"/>
      <c r="BG727" s="363"/>
      <c r="BH727" s="363"/>
      <c r="BI727" s="363"/>
      <c r="BJ727" s="363"/>
    </row>
    <row r="728" spans="6:62" ht="93" customHeight="1" x14ac:dyDescent="0.3">
      <c r="F728" s="399"/>
      <c r="G728" s="400"/>
      <c r="H728" s="400"/>
      <c r="I728" s="400"/>
      <c r="J728" s="400"/>
      <c r="K728" s="400"/>
      <c r="L728" s="400"/>
      <c r="M728" s="400"/>
      <c r="N728" s="400"/>
      <c r="U728" s="401"/>
      <c r="V728" s="402"/>
      <c r="W728" s="402"/>
      <c r="X728" s="402"/>
      <c r="Y728" s="402"/>
      <c r="Z728" s="402"/>
      <c r="AA728" s="402"/>
      <c r="AB728" s="402"/>
      <c r="AC728" s="402"/>
      <c r="AD728" s="402"/>
      <c r="AE728" s="402"/>
      <c r="AF728" s="402"/>
      <c r="AG728" s="402"/>
      <c r="AH728" s="402"/>
      <c r="AI728" s="402"/>
      <c r="AJ728" s="402"/>
      <c r="AK728" s="402"/>
      <c r="AL728" s="403"/>
      <c r="AM728" s="668"/>
      <c r="AN728" s="668"/>
      <c r="AO728" s="668"/>
      <c r="AP728" s="668"/>
      <c r="AQ728" s="668"/>
      <c r="AR728" s="668"/>
      <c r="AS728" s="668"/>
      <c r="AT728" s="668"/>
      <c r="AU728" s="668"/>
      <c r="AV728" s="668"/>
      <c r="AW728" s="668"/>
      <c r="AX728" s="668"/>
      <c r="AY728" s="403"/>
      <c r="AZ728" s="404"/>
      <c r="BA728" s="363"/>
      <c r="BB728" s="363"/>
      <c r="BC728" s="363"/>
      <c r="BD728" s="363"/>
      <c r="BE728" s="363"/>
      <c r="BF728" s="363"/>
      <c r="BG728" s="363"/>
      <c r="BH728" s="363"/>
      <c r="BI728" s="363"/>
      <c r="BJ728" s="363"/>
    </row>
    <row r="729" spans="6:62" ht="93" customHeight="1" x14ac:dyDescent="0.3">
      <c r="F729" s="399"/>
      <c r="G729" s="400"/>
      <c r="H729" s="400"/>
      <c r="I729" s="400"/>
      <c r="J729" s="400"/>
      <c r="K729" s="400"/>
      <c r="L729" s="400"/>
      <c r="M729" s="400"/>
      <c r="N729" s="400"/>
      <c r="U729" s="401"/>
      <c r="V729" s="402"/>
      <c r="W729" s="402"/>
      <c r="X729" s="402"/>
      <c r="Y729" s="402"/>
      <c r="Z729" s="402"/>
      <c r="AA729" s="402"/>
      <c r="AB729" s="402"/>
      <c r="AC729" s="402"/>
      <c r="AD729" s="402"/>
      <c r="AE729" s="402"/>
      <c r="AF729" s="402"/>
      <c r="AG729" s="402"/>
      <c r="AH729" s="402"/>
      <c r="AI729" s="402"/>
      <c r="AJ729" s="402"/>
      <c r="AK729" s="402"/>
      <c r="AL729" s="403"/>
      <c r="AM729" s="668"/>
      <c r="AN729" s="668"/>
      <c r="AO729" s="668"/>
      <c r="AP729" s="668"/>
      <c r="AQ729" s="668"/>
      <c r="AR729" s="668"/>
      <c r="AS729" s="668"/>
      <c r="AT729" s="668"/>
      <c r="AU729" s="668"/>
      <c r="AV729" s="668"/>
      <c r="AW729" s="668"/>
      <c r="AX729" s="668"/>
      <c r="AY729" s="403"/>
      <c r="AZ729" s="404"/>
      <c r="BA729" s="363"/>
      <c r="BB729" s="363"/>
      <c r="BC729" s="363"/>
      <c r="BD729" s="363"/>
      <c r="BE729" s="363"/>
      <c r="BF729" s="363"/>
      <c r="BG729" s="363"/>
      <c r="BH729" s="363"/>
      <c r="BI729" s="363"/>
      <c r="BJ729" s="363"/>
    </row>
    <row r="730" spans="6:62" ht="93" customHeight="1" x14ac:dyDescent="0.3">
      <c r="F730" s="399"/>
      <c r="G730" s="400"/>
      <c r="H730" s="400"/>
      <c r="I730" s="400"/>
      <c r="J730" s="400"/>
      <c r="K730" s="400"/>
      <c r="L730" s="400"/>
      <c r="M730" s="400"/>
      <c r="N730" s="400"/>
      <c r="U730" s="401"/>
      <c r="V730" s="402"/>
      <c r="W730" s="402"/>
      <c r="X730" s="402"/>
      <c r="Y730" s="402"/>
      <c r="Z730" s="402"/>
      <c r="AA730" s="402"/>
      <c r="AB730" s="402"/>
      <c r="AC730" s="402"/>
      <c r="AD730" s="402"/>
      <c r="AE730" s="402"/>
      <c r="AF730" s="402"/>
      <c r="AG730" s="402"/>
      <c r="AH730" s="402"/>
      <c r="AI730" s="402"/>
      <c r="AJ730" s="402"/>
      <c r="AK730" s="402"/>
      <c r="AL730" s="403"/>
      <c r="AM730" s="668"/>
      <c r="AN730" s="668"/>
      <c r="AO730" s="668"/>
      <c r="AP730" s="668"/>
      <c r="AQ730" s="668"/>
      <c r="AR730" s="668"/>
      <c r="AS730" s="668"/>
      <c r="AT730" s="668"/>
      <c r="AU730" s="668"/>
      <c r="AV730" s="668"/>
      <c r="AW730" s="668"/>
      <c r="AX730" s="668"/>
      <c r="AY730" s="403"/>
      <c r="AZ730" s="404"/>
      <c r="BA730" s="363"/>
      <c r="BB730" s="363"/>
      <c r="BC730" s="363"/>
      <c r="BD730" s="363"/>
      <c r="BE730" s="363"/>
      <c r="BF730" s="363"/>
      <c r="BG730" s="363"/>
      <c r="BH730" s="363"/>
      <c r="BI730" s="363"/>
      <c r="BJ730" s="363"/>
    </row>
    <row r="731" spans="6:62" ht="93" customHeight="1" x14ac:dyDescent="0.3">
      <c r="F731" s="399"/>
      <c r="G731" s="400"/>
      <c r="H731" s="400"/>
      <c r="I731" s="400"/>
      <c r="J731" s="400"/>
      <c r="K731" s="400"/>
      <c r="L731" s="400"/>
      <c r="M731" s="400"/>
      <c r="N731" s="400"/>
      <c r="U731" s="401"/>
      <c r="V731" s="402"/>
      <c r="W731" s="402"/>
      <c r="X731" s="402"/>
      <c r="Y731" s="402"/>
      <c r="Z731" s="402"/>
      <c r="AA731" s="402"/>
      <c r="AB731" s="402"/>
      <c r="AC731" s="402"/>
      <c r="AD731" s="402"/>
      <c r="AE731" s="402"/>
      <c r="AF731" s="402"/>
      <c r="AG731" s="402"/>
      <c r="AH731" s="402"/>
      <c r="AI731" s="402"/>
      <c r="AJ731" s="402"/>
      <c r="AK731" s="402"/>
      <c r="AL731" s="403"/>
      <c r="AM731" s="668"/>
      <c r="AN731" s="668"/>
      <c r="AO731" s="668"/>
      <c r="AP731" s="668"/>
      <c r="AQ731" s="668"/>
      <c r="AR731" s="668"/>
      <c r="AS731" s="668"/>
      <c r="AT731" s="668"/>
      <c r="AU731" s="668"/>
      <c r="AV731" s="668"/>
      <c r="AW731" s="668"/>
      <c r="AX731" s="668"/>
      <c r="AY731" s="403"/>
      <c r="AZ731" s="404"/>
      <c r="BA731" s="363"/>
      <c r="BB731" s="363"/>
      <c r="BC731" s="363"/>
      <c r="BD731" s="363"/>
      <c r="BE731" s="363"/>
      <c r="BF731" s="363"/>
      <c r="BG731" s="363"/>
      <c r="BH731" s="363"/>
      <c r="BI731" s="363"/>
      <c r="BJ731" s="363"/>
    </row>
    <row r="732" spans="6:62" ht="93" customHeight="1" x14ac:dyDescent="0.3">
      <c r="F732" s="399"/>
      <c r="G732" s="400"/>
      <c r="H732" s="400"/>
      <c r="I732" s="400"/>
      <c r="J732" s="400"/>
      <c r="K732" s="400"/>
      <c r="L732" s="400"/>
      <c r="M732" s="400"/>
      <c r="N732" s="400"/>
      <c r="U732" s="401"/>
      <c r="V732" s="402"/>
      <c r="W732" s="402"/>
      <c r="X732" s="402"/>
      <c r="Y732" s="402"/>
      <c r="Z732" s="402"/>
      <c r="AA732" s="402"/>
      <c r="AB732" s="402"/>
      <c r="AC732" s="402"/>
      <c r="AD732" s="402"/>
      <c r="AE732" s="402"/>
      <c r="AF732" s="402"/>
      <c r="AG732" s="402"/>
      <c r="AH732" s="402"/>
      <c r="AI732" s="402"/>
      <c r="AJ732" s="402"/>
      <c r="AK732" s="402"/>
      <c r="AL732" s="403"/>
      <c r="AM732" s="668"/>
      <c r="AN732" s="668"/>
      <c r="AO732" s="668"/>
      <c r="AP732" s="668"/>
      <c r="AQ732" s="668"/>
      <c r="AR732" s="668"/>
      <c r="AS732" s="668"/>
      <c r="AT732" s="668"/>
      <c r="AU732" s="668"/>
      <c r="AV732" s="668"/>
      <c r="AW732" s="668"/>
      <c r="AX732" s="668"/>
      <c r="AY732" s="403"/>
      <c r="AZ732" s="404"/>
      <c r="BA732" s="363"/>
      <c r="BB732" s="363"/>
      <c r="BC732" s="363"/>
      <c r="BD732" s="363"/>
      <c r="BE732" s="363"/>
      <c r="BF732" s="363"/>
      <c r="BG732" s="363"/>
      <c r="BH732" s="363"/>
      <c r="BI732" s="363"/>
      <c r="BJ732" s="363"/>
    </row>
    <row r="733" spans="6:62" ht="93" customHeight="1" x14ac:dyDescent="0.3">
      <c r="F733" s="399"/>
      <c r="G733" s="400"/>
      <c r="H733" s="400"/>
      <c r="I733" s="400"/>
      <c r="J733" s="400"/>
      <c r="K733" s="400"/>
      <c r="L733" s="400"/>
      <c r="M733" s="400"/>
      <c r="N733" s="400"/>
      <c r="U733" s="401"/>
      <c r="V733" s="402"/>
      <c r="W733" s="402"/>
      <c r="X733" s="402"/>
      <c r="Y733" s="402"/>
      <c r="Z733" s="402"/>
      <c r="AA733" s="402"/>
      <c r="AB733" s="402"/>
      <c r="AC733" s="402"/>
      <c r="AD733" s="402"/>
      <c r="AE733" s="402"/>
      <c r="AF733" s="402"/>
      <c r="AG733" s="402"/>
      <c r="AH733" s="402"/>
      <c r="AI733" s="402"/>
      <c r="AJ733" s="402"/>
      <c r="AK733" s="402"/>
      <c r="AL733" s="403"/>
      <c r="AM733" s="668"/>
      <c r="AN733" s="668"/>
      <c r="AO733" s="668"/>
      <c r="AP733" s="668"/>
      <c r="AQ733" s="668"/>
      <c r="AR733" s="668"/>
      <c r="AS733" s="668"/>
      <c r="AT733" s="668"/>
      <c r="AU733" s="668"/>
      <c r="AV733" s="668"/>
      <c r="AW733" s="668"/>
      <c r="AX733" s="668"/>
      <c r="AY733" s="403"/>
      <c r="AZ733" s="404"/>
      <c r="BA733" s="363"/>
      <c r="BB733" s="363"/>
      <c r="BC733" s="363"/>
      <c r="BD733" s="363"/>
      <c r="BE733" s="363"/>
      <c r="BF733" s="363"/>
      <c r="BG733" s="363"/>
      <c r="BH733" s="363"/>
      <c r="BI733" s="363"/>
      <c r="BJ733" s="363"/>
    </row>
    <row r="734" spans="6:62" ht="93" customHeight="1" x14ac:dyDescent="0.3">
      <c r="F734" s="399"/>
      <c r="G734" s="400"/>
      <c r="H734" s="400"/>
      <c r="I734" s="400"/>
      <c r="J734" s="400"/>
      <c r="K734" s="400"/>
      <c r="L734" s="400"/>
      <c r="M734" s="400"/>
      <c r="N734" s="400"/>
      <c r="U734" s="401"/>
      <c r="V734" s="402"/>
      <c r="W734" s="402"/>
      <c r="X734" s="402"/>
      <c r="Y734" s="402"/>
      <c r="Z734" s="402"/>
      <c r="AA734" s="402"/>
      <c r="AB734" s="402"/>
      <c r="AC734" s="402"/>
      <c r="AD734" s="402"/>
      <c r="AE734" s="402"/>
      <c r="AF734" s="402"/>
      <c r="AG734" s="402"/>
      <c r="AH734" s="402"/>
      <c r="AI734" s="402"/>
      <c r="AJ734" s="402"/>
      <c r="AK734" s="402"/>
      <c r="AL734" s="403"/>
      <c r="AM734" s="668"/>
      <c r="AN734" s="668"/>
      <c r="AO734" s="668"/>
      <c r="AP734" s="668"/>
      <c r="AQ734" s="668"/>
      <c r="AR734" s="668"/>
      <c r="AS734" s="668"/>
      <c r="AT734" s="668"/>
      <c r="AU734" s="668"/>
      <c r="AV734" s="668"/>
      <c r="AW734" s="668"/>
      <c r="AX734" s="668"/>
      <c r="AY734" s="403"/>
      <c r="AZ734" s="404"/>
      <c r="BA734" s="363"/>
      <c r="BB734" s="363"/>
      <c r="BC734" s="363"/>
      <c r="BD734" s="363"/>
      <c r="BE734" s="363"/>
      <c r="BF734" s="363"/>
      <c r="BG734" s="363"/>
      <c r="BH734" s="363"/>
      <c r="BI734" s="363"/>
      <c r="BJ734" s="363"/>
    </row>
    <row r="735" spans="6:62" ht="93" customHeight="1" x14ac:dyDescent="0.3">
      <c r="F735" s="399"/>
      <c r="G735" s="400"/>
      <c r="H735" s="400"/>
      <c r="I735" s="400"/>
      <c r="J735" s="400"/>
      <c r="K735" s="400"/>
      <c r="L735" s="400"/>
      <c r="M735" s="400"/>
      <c r="N735" s="400"/>
      <c r="U735" s="401"/>
      <c r="V735" s="402"/>
      <c r="W735" s="402"/>
      <c r="X735" s="402"/>
      <c r="Y735" s="402"/>
      <c r="Z735" s="402"/>
      <c r="AA735" s="402"/>
      <c r="AB735" s="402"/>
      <c r="AC735" s="402"/>
      <c r="AD735" s="402"/>
      <c r="AE735" s="402"/>
      <c r="AF735" s="402"/>
      <c r="AG735" s="402"/>
      <c r="AH735" s="402"/>
      <c r="AI735" s="402"/>
      <c r="AJ735" s="402"/>
      <c r="AK735" s="402"/>
      <c r="AL735" s="403"/>
      <c r="AM735" s="668"/>
      <c r="AN735" s="668"/>
      <c r="AO735" s="668"/>
      <c r="AP735" s="668"/>
      <c r="AQ735" s="668"/>
      <c r="AR735" s="668"/>
      <c r="AS735" s="668"/>
      <c r="AT735" s="668"/>
      <c r="AU735" s="668"/>
      <c r="AV735" s="668"/>
      <c r="AW735" s="668"/>
      <c r="AX735" s="668"/>
      <c r="AY735" s="403"/>
      <c r="AZ735" s="404"/>
      <c r="BA735" s="363"/>
      <c r="BB735" s="363"/>
      <c r="BC735" s="363"/>
      <c r="BD735" s="363"/>
      <c r="BE735" s="363"/>
      <c r="BF735" s="363"/>
      <c r="BG735" s="363"/>
      <c r="BH735" s="363"/>
      <c r="BI735" s="363"/>
      <c r="BJ735" s="363"/>
    </row>
    <row r="736" spans="6:62" ht="93" customHeight="1" x14ac:dyDescent="0.3">
      <c r="F736" s="399"/>
      <c r="G736" s="400"/>
      <c r="H736" s="400"/>
      <c r="I736" s="400"/>
      <c r="J736" s="400"/>
      <c r="K736" s="400"/>
      <c r="L736" s="400"/>
      <c r="M736" s="400"/>
      <c r="N736" s="400"/>
      <c r="U736" s="401"/>
      <c r="V736" s="402"/>
      <c r="W736" s="402"/>
      <c r="X736" s="402"/>
      <c r="Y736" s="402"/>
      <c r="Z736" s="402"/>
      <c r="AA736" s="402"/>
      <c r="AB736" s="402"/>
      <c r="AC736" s="402"/>
      <c r="AD736" s="402"/>
      <c r="AE736" s="402"/>
      <c r="AF736" s="402"/>
      <c r="AG736" s="402"/>
      <c r="AH736" s="402"/>
      <c r="AI736" s="402"/>
      <c r="AJ736" s="402"/>
      <c r="AK736" s="402"/>
      <c r="AL736" s="403"/>
      <c r="AM736" s="668"/>
      <c r="AN736" s="668"/>
      <c r="AO736" s="668"/>
      <c r="AP736" s="668"/>
      <c r="AQ736" s="668"/>
      <c r="AR736" s="668"/>
      <c r="AS736" s="668"/>
      <c r="AT736" s="668"/>
      <c r="AU736" s="668"/>
      <c r="AV736" s="668"/>
      <c r="AW736" s="668"/>
      <c r="AX736" s="668"/>
      <c r="AY736" s="403"/>
      <c r="AZ736" s="404"/>
      <c r="BA736" s="363"/>
      <c r="BB736" s="363"/>
      <c r="BC736" s="363"/>
      <c r="BD736" s="363"/>
      <c r="BE736" s="363"/>
      <c r="BF736" s="363"/>
      <c r="BG736" s="363"/>
      <c r="BH736" s="363"/>
      <c r="BI736" s="363"/>
      <c r="BJ736" s="363"/>
    </row>
    <row r="737" spans="6:62" ht="93" customHeight="1" x14ac:dyDescent="0.3">
      <c r="F737" s="399"/>
      <c r="G737" s="400"/>
      <c r="H737" s="400"/>
      <c r="I737" s="400"/>
      <c r="J737" s="400"/>
      <c r="K737" s="400"/>
      <c r="L737" s="400"/>
      <c r="M737" s="400"/>
      <c r="N737" s="400"/>
      <c r="U737" s="401"/>
      <c r="V737" s="402"/>
      <c r="W737" s="402"/>
      <c r="X737" s="402"/>
      <c r="Y737" s="402"/>
      <c r="Z737" s="402"/>
      <c r="AA737" s="402"/>
      <c r="AB737" s="402"/>
      <c r="AC737" s="402"/>
      <c r="AD737" s="402"/>
      <c r="AE737" s="402"/>
      <c r="AF737" s="402"/>
      <c r="AG737" s="402"/>
      <c r="AH737" s="402"/>
      <c r="AI737" s="402"/>
      <c r="AJ737" s="402"/>
      <c r="AK737" s="402"/>
      <c r="AL737" s="403"/>
      <c r="AM737" s="668"/>
      <c r="AN737" s="668"/>
      <c r="AO737" s="668"/>
      <c r="AP737" s="668"/>
      <c r="AQ737" s="668"/>
      <c r="AR737" s="668"/>
      <c r="AS737" s="668"/>
      <c r="AT737" s="668"/>
      <c r="AU737" s="668"/>
      <c r="AV737" s="668"/>
      <c r="AW737" s="668"/>
      <c r="AX737" s="668"/>
      <c r="AY737" s="403"/>
      <c r="AZ737" s="404"/>
      <c r="BA737" s="363"/>
      <c r="BB737" s="363"/>
      <c r="BC737" s="363"/>
      <c r="BD737" s="363"/>
      <c r="BE737" s="363"/>
      <c r="BF737" s="363"/>
      <c r="BG737" s="363"/>
      <c r="BH737" s="363"/>
      <c r="BI737" s="363"/>
      <c r="BJ737" s="363"/>
    </row>
    <row r="738" spans="6:62" ht="93" customHeight="1" x14ac:dyDescent="0.3">
      <c r="F738" s="399"/>
      <c r="G738" s="400"/>
      <c r="H738" s="400"/>
      <c r="I738" s="400"/>
      <c r="J738" s="400"/>
      <c r="K738" s="400"/>
      <c r="L738" s="400"/>
      <c r="M738" s="400"/>
      <c r="N738" s="400"/>
      <c r="U738" s="401"/>
      <c r="V738" s="402"/>
      <c r="W738" s="402"/>
      <c r="X738" s="402"/>
      <c r="Y738" s="402"/>
      <c r="Z738" s="402"/>
      <c r="AA738" s="402"/>
      <c r="AB738" s="402"/>
      <c r="AC738" s="402"/>
      <c r="AD738" s="402"/>
      <c r="AE738" s="402"/>
      <c r="AF738" s="402"/>
      <c r="AG738" s="402"/>
      <c r="AH738" s="402"/>
      <c r="AI738" s="402"/>
      <c r="AJ738" s="402"/>
      <c r="AK738" s="402"/>
      <c r="AL738" s="403"/>
      <c r="AM738" s="668"/>
      <c r="AN738" s="668"/>
      <c r="AO738" s="668"/>
      <c r="AP738" s="668"/>
      <c r="AQ738" s="668"/>
      <c r="AR738" s="668"/>
      <c r="AS738" s="668"/>
      <c r="AT738" s="668"/>
      <c r="AU738" s="668"/>
      <c r="AV738" s="668"/>
      <c r="AW738" s="668"/>
      <c r="AX738" s="668"/>
      <c r="AY738" s="403"/>
      <c r="AZ738" s="404"/>
      <c r="BA738" s="363"/>
      <c r="BB738" s="363"/>
      <c r="BC738" s="363"/>
      <c r="BD738" s="363"/>
      <c r="BE738" s="363"/>
      <c r="BF738" s="363"/>
      <c r="BG738" s="363"/>
      <c r="BH738" s="363"/>
      <c r="BI738" s="363"/>
      <c r="BJ738" s="363"/>
    </row>
    <row r="739" spans="6:62" ht="93" customHeight="1" x14ac:dyDescent="0.3">
      <c r="F739" s="399"/>
      <c r="G739" s="400"/>
      <c r="H739" s="400"/>
      <c r="I739" s="400"/>
      <c r="J739" s="400"/>
      <c r="K739" s="400"/>
      <c r="L739" s="400"/>
      <c r="M739" s="400"/>
      <c r="N739" s="400"/>
      <c r="U739" s="401"/>
      <c r="V739" s="402"/>
      <c r="W739" s="402"/>
      <c r="X739" s="402"/>
      <c r="Y739" s="402"/>
      <c r="Z739" s="402"/>
      <c r="AA739" s="402"/>
      <c r="AB739" s="402"/>
      <c r="AC739" s="402"/>
      <c r="AD739" s="402"/>
      <c r="AE739" s="402"/>
      <c r="AF739" s="402"/>
      <c r="AG739" s="402"/>
      <c r="AH739" s="402"/>
      <c r="AI739" s="402"/>
      <c r="AJ739" s="402"/>
      <c r="AK739" s="402"/>
      <c r="AL739" s="403"/>
      <c r="AM739" s="668"/>
      <c r="AN739" s="668"/>
      <c r="AO739" s="668"/>
      <c r="AP739" s="668"/>
      <c r="AQ739" s="668"/>
      <c r="AR739" s="668"/>
      <c r="AS739" s="668"/>
      <c r="AT739" s="668"/>
      <c r="AU739" s="668"/>
      <c r="AV739" s="668"/>
      <c r="AW739" s="668"/>
      <c r="AX739" s="668"/>
      <c r="AY739" s="403"/>
      <c r="AZ739" s="404"/>
      <c r="BA739" s="363"/>
      <c r="BB739" s="363"/>
      <c r="BC739" s="363"/>
      <c r="BD739" s="363"/>
      <c r="BE739" s="363"/>
      <c r="BF739" s="363"/>
      <c r="BG739" s="363"/>
      <c r="BH739" s="363"/>
      <c r="BI739" s="363"/>
      <c r="BJ739" s="363"/>
    </row>
    <row r="740" spans="6:62" ht="93" customHeight="1" x14ac:dyDescent="0.3">
      <c r="F740" s="399"/>
      <c r="G740" s="400"/>
      <c r="H740" s="400"/>
      <c r="I740" s="400"/>
      <c r="J740" s="400"/>
      <c r="K740" s="400"/>
      <c r="L740" s="400"/>
      <c r="M740" s="400"/>
      <c r="N740" s="400"/>
      <c r="U740" s="401"/>
      <c r="V740" s="402"/>
      <c r="W740" s="402"/>
      <c r="X740" s="402"/>
      <c r="Y740" s="402"/>
      <c r="Z740" s="402"/>
      <c r="AA740" s="402"/>
      <c r="AB740" s="402"/>
      <c r="AC740" s="402"/>
      <c r="AD740" s="402"/>
      <c r="AE740" s="402"/>
      <c r="AF740" s="402"/>
      <c r="AG740" s="402"/>
      <c r="AH740" s="402"/>
      <c r="AI740" s="402"/>
      <c r="AJ740" s="402"/>
      <c r="AK740" s="402"/>
      <c r="AL740" s="403"/>
      <c r="AM740" s="668"/>
      <c r="AN740" s="668"/>
      <c r="AO740" s="668"/>
      <c r="AP740" s="668"/>
      <c r="AQ740" s="668"/>
      <c r="AR740" s="668"/>
      <c r="AS740" s="668"/>
      <c r="AT740" s="668"/>
      <c r="AU740" s="668"/>
      <c r="AV740" s="668"/>
      <c r="AW740" s="668"/>
      <c r="AX740" s="668"/>
      <c r="AY740" s="403"/>
      <c r="AZ740" s="404"/>
      <c r="BA740" s="363"/>
      <c r="BB740" s="363"/>
      <c r="BC740" s="363"/>
      <c r="BD740" s="363"/>
      <c r="BE740" s="363"/>
      <c r="BF740" s="363"/>
      <c r="BG740" s="363"/>
      <c r="BH740" s="363"/>
      <c r="BI740" s="363"/>
      <c r="BJ740" s="363"/>
    </row>
    <row r="741" spans="6:62" ht="93" customHeight="1" x14ac:dyDescent="0.3">
      <c r="F741" s="399"/>
      <c r="G741" s="400"/>
      <c r="H741" s="400"/>
      <c r="I741" s="400"/>
      <c r="J741" s="400"/>
      <c r="K741" s="400"/>
      <c r="L741" s="400"/>
      <c r="M741" s="400"/>
      <c r="N741" s="400"/>
      <c r="U741" s="401"/>
      <c r="V741" s="402"/>
      <c r="W741" s="402"/>
      <c r="X741" s="402"/>
      <c r="Y741" s="402"/>
      <c r="Z741" s="402"/>
      <c r="AA741" s="402"/>
      <c r="AB741" s="402"/>
      <c r="AC741" s="402"/>
      <c r="AD741" s="402"/>
      <c r="AE741" s="402"/>
      <c r="AF741" s="402"/>
      <c r="AG741" s="402"/>
      <c r="AH741" s="402"/>
      <c r="AI741" s="402"/>
      <c r="AJ741" s="402"/>
      <c r="AK741" s="402"/>
      <c r="AL741" s="403"/>
      <c r="AM741" s="668"/>
      <c r="AN741" s="668"/>
      <c r="AO741" s="668"/>
      <c r="AP741" s="668"/>
      <c r="AQ741" s="668"/>
      <c r="AR741" s="668"/>
      <c r="AS741" s="668"/>
      <c r="AT741" s="668"/>
      <c r="AU741" s="668"/>
      <c r="AV741" s="668"/>
      <c r="AW741" s="668"/>
      <c r="AX741" s="668"/>
      <c r="AY741" s="403"/>
      <c r="AZ741" s="404"/>
      <c r="BA741" s="363"/>
      <c r="BB741" s="363"/>
      <c r="BC741" s="363"/>
      <c r="BD741" s="363"/>
      <c r="BE741" s="363"/>
      <c r="BF741" s="363"/>
      <c r="BG741" s="363"/>
      <c r="BH741" s="363"/>
      <c r="BI741" s="363"/>
      <c r="BJ741" s="363"/>
    </row>
    <row r="742" spans="6:62" ht="93" customHeight="1" x14ac:dyDescent="0.3">
      <c r="F742" s="399"/>
      <c r="G742" s="400"/>
      <c r="H742" s="400"/>
      <c r="I742" s="400"/>
      <c r="J742" s="400"/>
      <c r="K742" s="400"/>
      <c r="L742" s="400"/>
      <c r="M742" s="400"/>
      <c r="N742" s="400"/>
      <c r="U742" s="401"/>
      <c r="V742" s="402"/>
      <c r="W742" s="402"/>
      <c r="X742" s="402"/>
      <c r="Y742" s="402"/>
      <c r="Z742" s="402"/>
      <c r="AA742" s="402"/>
      <c r="AB742" s="402"/>
      <c r="AC742" s="402"/>
      <c r="AD742" s="402"/>
      <c r="AE742" s="402"/>
      <c r="AF742" s="402"/>
      <c r="AG742" s="402"/>
      <c r="AH742" s="402"/>
      <c r="AI742" s="402"/>
      <c r="AJ742" s="402"/>
      <c r="AK742" s="402"/>
      <c r="AL742" s="403"/>
      <c r="AM742" s="668"/>
      <c r="AN742" s="668"/>
      <c r="AO742" s="668"/>
      <c r="AP742" s="668"/>
      <c r="AQ742" s="668"/>
      <c r="AR742" s="668"/>
      <c r="AS742" s="668"/>
      <c r="AT742" s="668"/>
      <c r="AU742" s="668"/>
      <c r="AV742" s="668"/>
      <c r="AW742" s="668"/>
      <c r="AX742" s="668"/>
      <c r="AY742" s="403"/>
      <c r="AZ742" s="404"/>
      <c r="BA742" s="363"/>
      <c r="BB742" s="363"/>
      <c r="BC742" s="363"/>
      <c r="BD742" s="363"/>
      <c r="BE742" s="363"/>
      <c r="BF742" s="363"/>
      <c r="BG742" s="363"/>
      <c r="BH742" s="363"/>
      <c r="BI742" s="363"/>
      <c r="BJ742" s="363"/>
    </row>
    <row r="743" spans="6:62" ht="93" customHeight="1" x14ac:dyDescent="0.3">
      <c r="F743" s="399"/>
      <c r="G743" s="400"/>
      <c r="H743" s="400"/>
      <c r="I743" s="400"/>
      <c r="J743" s="400"/>
      <c r="K743" s="400"/>
      <c r="L743" s="400"/>
      <c r="M743" s="400"/>
      <c r="N743" s="400"/>
      <c r="U743" s="401"/>
      <c r="V743" s="402"/>
      <c r="W743" s="402"/>
      <c r="X743" s="402"/>
      <c r="Y743" s="402"/>
      <c r="Z743" s="402"/>
      <c r="AA743" s="402"/>
      <c r="AB743" s="402"/>
      <c r="AC743" s="402"/>
      <c r="AD743" s="402"/>
      <c r="AE743" s="402"/>
      <c r="AF743" s="402"/>
      <c r="AG743" s="402"/>
      <c r="AH743" s="402"/>
      <c r="AI743" s="402"/>
      <c r="AJ743" s="402"/>
      <c r="AK743" s="402"/>
      <c r="AL743" s="403"/>
      <c r="AM743" s="668"/>
      <c r="AN743" s="668"/>
      <c r="AO743" s="668"/>
      <c r="AP743" s="668"/>
      <c r="AQ743" s="668"/>
      <c r="AR743" s="668"/>
      <c r="AS743" s="668"/>
      <c r="AT743" s="668"/>
      <c r="AU743" s="668"/>
      <c r="AV743" s="668"/>
      <c r="AW743" s="668"/>
      <c r="AX743" s="668"/>
      <c r="AY743" s="403"/>
      <c r="AZ743" s="404"/>
      <c r="BA743" s="363"/>
      <c r="BB743" s="363"/>
      <c r="BC743" s="363"/>
      <c r="BD743" s="363"/>
      <c r="BE743" s="363"/>
      <c r="BF743" s="363"/>
      <c r="BG743" s="363"/>
      <c r="BH743" s="363"/>
      <c r="BI743" s="363"/>
      <c r="BJ743" s="363"/>
    </row>
    <row r="744" spans="6:62" ht="93" customHeight="1" x14ac:dyDescent="0.3">
      <c r="F744" s="399"/>
      <c r="G744" s="400"/>
      <c r="H744" s="400"/>
      <c r="I744" s="400"/>
      <c r="J744" s="400"/>
      <c r="K744" s="400"/>
      <c r="L744" s="400"/>
      <c r="M744" s="400"/>
      <c r="N744" s="400"/>
      <c r="U744" s="401"/>
      <c r="V744" s="402"/>
      <c r="W744" s="402"/>
      <c r="X744" s="402"/>
      <c r="Y744" s="402"/>
      <c r="Z744" s="402"/>
      <c r="AA744" s="402"/>
      <c r="AB744" s="402"/>
      <c r="AC744" s="402"/>
      <c r="AD744" s="402"/>
      <c r="AE744" s="402"/>
      <c r="AF744" s="402"/>
      <c r="AG744" s="402"/>
      <c r="AH744" s="402"/>
      <c r="AI744" s="402"/>
      <c r="AJ744" s="402"/>
      <c r="AK744" s="402"/>
      <c r="AL744" s="403"/>
      <c r="AM744" s="668"/>
      <c r="AN744" s="668"/>
      <c r="AO744" s="668"/>
      <c r="AP744" s="668"/>
      <c r="AQ744" s="668"/>
      <c r="AR744" s="668"/>
      <c r="AS744" s="668"/>
      <c r="AT744" s="668"/>
      <c r="AU744" s="668"/>
      <c r="AV744" s="668"/>
      <c r="AW744" s="668"/>
      <c r="AX744" s="668"/>
      <c r="AY744" s="403"/>
      <c r="AZ744" s="404"/>
      <c r="BA744" s="363"/>
      <c r="BB744" s="363"/>
      <c r="BC744" s="363"/>
      <c r="BD744" s="363"/>
      <c r="BE744" s="363"/>
      <c r="BF744" s="363"/>
      <c r="BG744" s="363"/>
      <c r="BH744" s="363"/>
      <c r="BI744" s="363"/>
      <c r="BJ744" s="363"/>
    </row>
    <row r="745" spans="6:62" ht="93" customHeight="1" x14ac:dyDescent="0.3">
      <c r="F745" s="399"/>
      <c r="G745" s="400"/>
      <c r="H745" s="400"/>
      <c r="I745" s="400"/>
      <c r="J745" s="400"/>
      <c r="K745" s="400"/>
      <c r="L745" s="400"/>
      <c r="M745" s="400"/>
      <c r="N745" s="400"/>
      <c r="U745" s="401"/>
      <c r="V745" s="402"/>
      <c r="W745" s="402"/>
      <c r="X745" s="402"/>
      <c r="Y745" s="402"/>
      <c r="Z745" s="402"/>
      <c r="AA745" s="402"/>
      <c r="AB745" s="402"/>
      <c r="AC745" s="402"/>
      <c r="AD745" s="402"/>
      <c r="AE745" s="402"/>
      <c r="AF745" s="402"/>
      <c r="AG745" s="402"/>
      <c r="AH745" s="402"/>
      <c r="AI745" s="402"/>
      <c r="AJ745" s="402"/>
      <c r="AK745" s="402"/>
      <c r="AL745" s="403"/>
      <c r="AM745" s="668"/>
      <c r="AN745" s="668"/>
      <c r="AO745" s="668"/>
      <c r="AP745" s="668"/>
      <c r="AQ745" s="668"/>
      <c r="AR745" s="668"/>
      <c r="AS745" s="668"/>
      <c r="AT745" s="668"/>
      <c r="AU745" s="668"/>
      <c r="AV745" s="668"/>
      <c r="AW745" s="668"/>
      <c r="AX745" s="668"/>
      <c r="AY745" s="403"/>
      <c r="AZ745" s="404"/>
      <c r="BA745" s="363"/>
      <c r="BB745" s="363"/>
      <c r="BC745" s="363"/>
      <c r="BD745" s="363"/>
      <c r="BE745" s="363"/>
      <c r="BF745" s="363"/>
      <c r="BG745" s="363"/>
      <c r="BH745" s="363"/>
      <c r="BI745" s="363"/>
      <c r="BJ745" s="363"/>
    </row>
    <row r="746" spans="6:62" ht="93" customHeight="1" x14ac:dyDescent="0.3">
      <c r="F746" s="399"/>
      <c r="G746" s="400"/>
      <c r="H746" s="400"/>
      <c r="I746" s="400"/>
      <c r="J746" s="400"/>
      <c r="K746" s="400"/>
      <c r="L746" s="400"/>
      <c r="M746" s="400"/>
      <c r="N746" s="400"/>
      <c r="U746" s="401"/>
      <c r="V746" s="402"/>
      <c r="W746" s="402"/>
      <c r="X746" s="402"/>
      <c r="Y746" s="402"/>
      <c r="Z746" s="402"/>
      <c r="AA746" s="402"/>
      <c r="AB746" s="402"/>
      <c r="AC746" s="402"/>
      <c r="AD746" s="402"/>
      <c r="AE746" s="402"/>
      <c r="AF746" s="402"/>
      <c r="AG746" s="402"/>
      <c r="AH746" s="402"/>
      <c r="AI746" s="402"/>
      <c r="AJ746" s="402"/>
      <c r="AK746" s="402"/>
      <c r="AL746" s="403"/>
      <c r="AM746" s="668"/>
      <c r="AN746" s="668"/>
      <c r="AO746" s="668"/>
      <c r="AP746" s="668"/>
      <c r="AQ746" s="668"/>
      <c r="AR746" s="668"/>
      <c r="AS746" s="668"/>
      <c r="AT746" s="668"/>
      <c r="AU746" s="668"/>
      <c r="AV746" s="668"/>
      <c r="AW746" s="668"/>
      <c r="AX746" s="668"/>
      <c r="AY746" s="403"/>
      <c r="AZ746" s="404"/>
      <c r="BA746" s="363"/>
      <c r="BB746" s="363"/>
      <c r="BC746" s="363"/>
      <c r="BD746" s="363"/>
      <c r="BE746" s="363"/>
      <c r="BF746" s="363"/>
      <c r="BG746" s="363"/>
      <c r="BH746" s="363"/>
      <c r="BI746" s="363"/>
      <c r="BJ746" s="363"/>
    </row>
    <row r="747" spans="6:62" ht="93" customHeight="1" x14ac:dyDescent="0.3">
      <c r="F747" s="399"/>
      <c r="G747" s="400"/>
      <c r="H747" s="400"/>
      <c r="I747" s="400"/>
      <c r="J747" s="400"/>
      <c r="K747" s="400"/>
      <c r="L747" s="400"/>
      <c r="M747" s="400"/>
      <c r="N747" s="400"/>
      <c r="U747" s="401"/>
      <c r="V747" s="402"/>
      <c r="W747" s="402"/>
      <c r="X747" s="402"/>
      <c r="Y747" s="402"/>
      <c r="Z747" s="402"/>
      <c r="AA747" s="402"/>
      <c r="AB747" s="402"/>
      <c r="AC747" s="402"/>
      <c r="AD747" s="402"/>
      <c r="AE747" s="402"/>
      <c r="AF747" s="402"/>
      <c r="AG747" s="402"/>
      <c r="AH747" s="402"/>
      <c r="AI747" s="402"/>
      <c r="AJ747" s="402"/>
      <c r="AK747" s="402"/>
      <c r="AL747" s="403"/>
      <c r="AM747" s="668"/>
      <c r="AN747" s="668"/>
      <c r="AO747" s="668"/>
      <c r="AP747" s="668"/>
      <c r="AQ747" s="668"/>
      <c r="AR747" s="668"/>
      <c r="AS747" s="668"/>
      <c r="AT747" s="668"/>
      <c r="AU747" s="668"/>
      <c r="AV747" s="668"/>
      <c r="AW747" s="668"/>
      <c r="AX747" s="668"/>
      <c r="AY747" s="403"/>
      <c r="AZ747" s="404"/>
      <c r="BA747" s="363"/>
      <c r="BB747" s="363"/>
      <c r="BC747" s="363"/>
      <c r="BD747" s="363"/>
      <c r="BE747" s="363"/>
      <c r="BF747" s="363"/>
      <c r="BG747" s="363"/>
      <c r="BH747" s="363"/>
      <c r="BI747" s="363"/>
      <c r="BJ747" s="363"/>
    </row>
    <row r="748" spans="6:62" ht="93" customHeight="1" x14ac:dyDescent="0.3">
      <c r="F748" s="399"/>
      <c r="G748" s="400"/>
      <c r="H748" s="400"/>
      <c r="I748" s="400"/>
      <c r="J748" s="400"/>
      <c r="K748" s="400"/>
      <c r="L748" s="400"/>
      <c r="M748" s="400"/>
      <c r="N748" s="400"/>
      <c r="U748" s="401"/>
      <c r="V748" s="402"/>
      <c r="W748" s="402"/>
      <c r="X748" s="402"/>
      <c r="Y748" s="402"/>
      <c r="Z748" s="402"/>
      <c r="AA748" s="402"/>
      <c r="AB748" s="402"/>
      <c r="AC748" s="402"/>
      <c r="AD748" s="402"/>
      <c r="AE748" s="402"/>
      <c r="AF748" s="402"/>
      <c r="AG748" s="402"/>
      <c r="AH748" s="402"/>
      <c r="AI748" s="402"/>
      <c r="AJ748" s="402"/>
      <c r="AK748" s="402"/>
      <c r="AL748" s="403"/>
      <c r="AM748" s="668"/>
      <c r="AN748" s="668"/>
      <c r="AO748" s="668"/>
      <c r="AP748" s="668"/>
      <c r="AQ748" s="668"/>
      <c r="AR748" s="668"/>
      <c r="AS748" s="668"/>
      <c r="AT748" s="668"/>
      <c r="AU748" s="668"/>
      <c r="AV748" s="668"/>
      <c r="AW748" s="668"/>
      <c r="AX748" s="668"/>
      <c r="AY748" s="403"/>
      <c r="AZ748" s="404"/>
      <c r="BA748" s="363"/>
      <c r="BB748" s="363"/>
      <c r="BC748" s="363"/>
      <c r="BD748" s="363"/>
      <c r="BE748" s="363"/>
      <c r="BF748" s="363"/>
      <c r="BG748" s="363"/>
      <c r="BH748" s="363"/>
      <c r="BI748" s="363"/>
      <c r="BJ748" s="363"/>
    </row>
    <row r="749" spans="6:62" ht="93" customHeight="1" x14ac:dyDescent="0.3">
      <c r="F749" s="399"/>
      <c r="G749" s="400"/>
      <c r="H749" s="400"/>
      <c r="I749" s="400"/>
      <c r="J749" s="400"/>
      <c r="K749" s="400"/>
      <c r="L749" s="400"/>
      <c r="M749" s="400"/>
      <c r="N749" s="400"/>
      <c r="U749" s="401"/>
      <c r="V749" s="402"/>
      <c r="W749" s="402"/>
      <c r="X749" s="402"/>
      <c r="Y749" s="402"/>
      <c r="Z749" s="402"/>
      <c r="AA749" s="402"/>
      <c r="AB749" s="402"/>
      <c r="AC749" s="402"/>
      <c r="AD749" s="402"/>
      <c r="AE749" s="402"/>
      <c r="AF749" s="402"/>
      <c r="AG749" s="402"/>
      <c r="AH749" s="402"/>
      <c r="AI749" s="402"/>
      <c r="AJ749" s="402"/>
      <c r="AK749" s="402"/>
      <c r="AL749" s="403"/>
      <c r="AM749" s="668"/>
      <c r="AN749" s="668"/>
      <c r="AO749" s="668"/>
      <c r="AP749" s="668"/>
      <c r="AQ749" s="668"/>
      <c r="AR749" s="668"/>
      <c r="AS749" s="668"/>
      <c r="AT749" s="668"/>
      <c r="AU749" s="668"/>
      <c r="AV749" s="668"/>
      <c r="AW749" s="668"/>
      <c r="AX749" s="668"/>
      <c r="AY749" s="403"/>
      <c r="AZ749" s="404"/>
      <c r="BA749" s="363"/>
      <c r="BB749" s="363"/>
      <c r="BC749" s="363"/>
      <c r="BD749" s="363"/>
      <c r="BE749" s="363"/>
      <c r="BF749" s="363"/>
      <c r="BG749" s="363"/>
      <c r="BH749" s="363"/>
      <c r="BI749" s="363"/>
      <c r="BJ749" s="363"/>
    </row>
    <row r="750" spans="6:62" ht="93" customHeight="1" x14ac:dyDescent="0.3">
      <c r="F750" s="399"/>
      <c r="G750" s="400"/>
      <c r="H750" s="400"/>
      <c r="I750" s="400"/>
      <c r="J750" s="400"/>
      <c r="K750" s="400"/>
      <c r="L750" s="400"/>
      <c r="M750" s="400"/>
      <c r="N750" s="400"/>
      <c r="U750" s="401"/>
      <c r="V750" s="402"/>
      <c r="W750" s="402"/>
      <c r="X750" s="402"/>
      <c r="Y750" s="402"/>
      <c r="Z750" s="402"/>
      <c r="AA750" s="402"/>
      <c r="AB750" s="402"/>
      <c r="AC750" s="402"/>
      <c r="AD750" s="402"/>
      <c r="AE750" s="402"/>
      <c r="AF750" s="402"/>
      <c r="AG750" s="402"/>
      <c r="AH750" s="402"/>
      <c r="AI750" s="402"/>
      <c r="AJ750" s="402"/>
      <c r="AK750" s="402"/>
      <c r="AL750" s="403"/>
      <c r="AM750" s="668"/>
      <c r="AN750" s="668"/>
      <c r="AO750" s="668"/>
      <c r="AP750" s="668"/>
      <c r="AQ750" s="668"/>
      <c r="AR750" s="668"/>
      <c r="AS750" s="668"/>
      <c r="AT750" s="668"/>
      <c r="AU750" s="668"/>
      <c r="AV750" s="668"/>
      <c r="AW750" s="668"/>
      <c r="AX750" s="668"/>
      <c r="AY750" s="403"/>
      <c r="AZ750" s="404"/>
      <c r="BA750" s="363"/>
      <c r="BB750" s="363"/>
      <c r="BC750" s="363"/>
      <c r="BD750" s="363"/>
      <c r="BE750" s="363"/>
      <c r="BF750" s="363"/>
      <c r="BG750" s="363"/>
      <c r="BH750" s="363"/>
      <c r="BI750" s="363"/>
      <c r="BJ750" s="363"/>
    </row>
    <row r="751" spans="6:62" ht="93" customHeight="1" x14ac:dyDescent="0.3">
      <c r="F751" s="399"/>
      <c r="G751" s="400"/>
      <c r="H751" s="400"/>
      <c r="I751" s="400"/>
      <c r="J751" s="400"/>
      <c r="K751" s="400"/>
      <c r="L751" s="400"/>
      <c r="M751" s="400"/>
      <c r="N751" s="400"/>
      <c r="U751" s="401"/>
      <c r="V751" s="402"/>
      <c r="W751" s="402"/>
      <c r="X751" s="402"/>
      <c r="Y751" s="402"/>
      <c r="Z751" s="402"/>
      <c r="AA751" s="402"/>
      <c r="AB751" s="402"/>
      <c r="AC751" s="402"/>
      <c r="AD751" s="402"/>
      <c r="AE751" s="402"/>
      <c r="AF751" s="402"/>
      <c r="AG751" s="402"/>
      <c r="AH751" s="402"/>
      <c r="AI751" s="402"/>
      <c r="AJ751" s="402"/>
      <c r="AK751" s="402"/>
      <c r="AL751" s="403"/>
      <c r="AM751" s="668"/>
      <c r="AN751" s="668"/>
      <c r="AO751" s="668"/>
      <c r="AP751" s="668"/>
      <c r="AQ751" s="668"/>
      <c r="AR751" s="668"/>
      <c r="AS751" s="668"/>
      <c r="AT751" s="668"/>
      <c r="AU751" s="668"/>
      <c r="AV751" s="668"/>
      <c r="AW751" s="668"/>
      <c r="AX751" s="668"/>
      <c r="AY751" s="403"/>
      <c r="AZ751" s="404"/>
      <c r="BA751" s="363"/>
      <c r="BB751" s="363"/>
      <c r="BC751" s="363"/>
      <c r="BD751" s="363"/>
      <c r="BE751" s="363"/>
      <c r="BF751" s="363"/>
      <c r="BG751" s="363"/>
      <c r="BH751" s="363"/>
      <c r="BI751" s="363"/>
      <c r="BJ751" s="363"/>
    </row>
    <row r="752" spans="6:62" ht="93" customHeight="1" x14ac:dyDescent="0.3">
      <c r="F752" s="399"/>
      <c r="G752" s="400"/>
      <c r="H752" s="400"/>
      <c r="I752" s="400"/>
      <c r="J752" s="400"/>
      <c r="K752" s="400"/>
      <c r="L752" s="400"/>
      <c r="M752" s="400"/>
      <c r="N752" s="400"/>
      <c r="U752" s="401"/>
      <c r="V752" s="402"/>
      <c r="W752" s="402"/>
      <c r="X752" s="402"/>
      <c r="Y752" s="402"/>
      <c r="Z752" s="402"/>
      <c r="AA752" s="402"/>
      <c r="AB752" s="402"/>
      <c r="AC752" s="402"/>
      <c r="AD752" s="402"/>
      <c r="AE752" s="402"/>
      <c r="AF752" s="402"/>
      <c r="AG752" s="402"/>
      <c r="AH752" s="402"/>
      <c r="AI752" s="402"/>
      <c r="AJ752" s="402"/>
      <c r="AK752" s="402"/>
      <c r="AL752" s="403"/>
      <c r="AM752" s="668"/>
      <c r="AN752" s="668"/>
      <c r="AO752" s="668"/>
      <c r="AP752" s="668"/>
      <c r="AQ752" s="668"/>
      <c r="AR752" s="668"/>
      <c r="AS752" s="668"/>
      <c r="AT752" s="668"/>
      <c r="AU752" s="668"/>
      <c r="AV752" s="668"/>
      <c r="AW752" s="668"/>
      <c r="AX752" s="668"/>
      <c r="AY752" s="403"/>
      <c r="AZ752" s="404"/>
      <c r="BA752" s="363"/>
      <c r="BB752" s="363"/>
      <c r="BC752" s="363"/>
      <c r="BD752" s="363"/>
      <c r="BE752" s="363"/>
      <c r="BF752" s="363"/>
      <c r="BG752" s="363"/>
      <c r="BH752" s="363"/>
      <c r="BI752" s="363"/>
      <c r="BJ752" s="363"/>
    </row>
    <row r="753" spans="6:62" ht="93" customHeight="1" x14ac:dyDescent="0.3">
      <c r="F753" s="399"/>
      <c r="G753" s="400"/>
      <c r="H753" s="400"/>
      <c r="I753" s="400"/>
      <c r="J753" s="400"/>
      <c r="K753" s="400"/>
      <c r="L753" s="400"/>
      <c r="M753" s="400"/>
      <c r="N753" s="400"/>
      <c r="U753" s="401"/>
      <c r="V753" s="402"/>
      <c r="W753" s="402"/>
      <c r="X753" s="402"/>
      <c r="Y753" s="402"/>
      <c r="Z753" s="402"/>
      <c r="AA753" s="402"/>
      <c r="AB753" s="402"/>
      <c r="AC753" s="402"/>
      <c r="AD753" s="402"/>
      <c r="AE753" s="402"/>
      <c r="AF753" s="402"/>
      <c r="AG753" s="402"/>
      <c r="AH753" s="402"/>
      <c r="AI753" s="402"/>
      <c r="AJ753" s="402"/>
      <c r="AK753" s="402"/>
      <c r="AL753" s="403"/>
      <c r="AM753" s="668"/>
      <c r="AN753" s="668"/>
      <c r="AO753" s="668"/>
      <c r="AP753" s="668"/>
      <c r="AQ753" s="668"/>
      <c r="AR753" s="668"/>
      <c r="AS753" s="668"/>
      <c r="AT753" s="668"/>
      <c r="AU753" s="668"/>
      <c r="AV753" s="668"/>
      <c r="AW753" s="668"/>
      <c r="AX753" s="668"/>
      <c r="AY753" s="403"/>
      <c r="AZ753" s="404"/>
      <c r="BA753" s="363"/>
      <c r="BB753" s="363"/>
      <c r="BC753" s="363"/>
      <c r="BD753" s="363"/>
      <c r="BE753" s="363"/>
      <c r="BF753" s="363"/>
      <c r="BG753" s="363"/>
      <c r="BH753" s="363"/>
      <c r="BI753" s="363"/>
      <c r="BJ753" s="363"/>
    </row>
    <row r="754" spans="6:62" ht="93" customHeight="1" x14ac:dyDescent="0.3">
      <c r="F754" s="399"/>
      <c r="G754" s="400"/>
      <c r="H754" s="400"/>
      <c r="I754" s="400"/>
      <c r="J754" s="400"/>
      <c r="K754" s="400"/>
      <c r="L754" s="400"/>
      <c r="M754" s="400"/>
      <c r="N754" s="400"/>
      <c r="U754" s="401"/>
      <c r="V754" s="402"/>
      <c r="W754" s="402"/>
      <c r="X754" s="402"/>
      <c r="Y754" s="402"/>
      <c r="Z754" s="402"/>
      <c r="AA754" s="402"/>
      <c r="AB754" s="402"/>
      <c r="AC754" s="402"/>
      <c r="AD754" s="402"/>
      <c r="AE754" s="402"/>
      <c r="AF754" s="402"/>
      <c r="AG754" s="402"/>
      <c r="AH754" s="402"/>
      <c r="AI754" s="402"/>
      <c r="AJ754" s="402"/>
      <c r="AK754" s="402"/>
      <c r="AL754" s="403"/>
      <c r="AM754" s="668"/>
      <c r="AN754" s="668"/>
      <c r="AO754" s="668"/>
      <c r="AP754" s="668"/>
      <c r="AQ754" s="668"/>
      <c r="AR754" s="668"/>
      <c r="AS754" s="668"/>
      <c r="AT754" s="668"/>
      <c r="AU754" s="668"/>
      <c r="AV754" s="668"/>
      <c r="AW754" s="668"/>
      <c r="AX754" s="668"/>
      <c r="AY754" s="403"/>
      <c r="AZ754" s="404"/>
      <c r="BA754" s="363"/>
      <c r="BB754" s="363"/>
      <c r="BC754" s="363"/>
      <c r="BD754" s="363"/>
      <c r="BE754" s="363"/>
      <c r="BF754" s="363"/>
      <c r="BG754" s="363"/>
      <c r="BH754" s="363"/>
      <c r="BI754" s="363"/>
      <c r="BJ754" s="363"/>
    </row>
    <row r="755" spans="6:62" ht="93" customHeight="1" x14ac:dyDescent="0.3">
      <c r="F755" s="399"/>
      <c r="G755" s="400"/>
      <c r="H755" s="400"/>
      <c r="I755" s="400"/>
      <c r="J755" s="400"/>
      <c r="K755" s="400"/>
      <c r="L755" s="400"/>
      <c r="M755" s="400"/>
      <c r="N755" s="400"/>
      <c r="U755" s="401"/>
      <c r="V755" s="402"/>
      <c r="W755" s="402"/>
      <c r="X755" s="402"/>
      <c r="Y755" s="402"/>
      <c r="Z755" s="402"/>
      <c r="AA755" s="402"/>
      <c r="AB755" s="402"/>
      <c r="AC755" s="402"/>
      <c r="AD755" s="402"/>
      <c r="AE755" s="402"/>
      <c r="AF755" s="402"/>
      <c r="AG755" s="402"/>
      <c r="AH755" s="402"/>
      <c r="AI755" s="402"/>
      <c r="AJ755" s="402"/>
      <c r="AK755" s="402"/>
      <c r="AL755" s="403"/>
      <c r="AM755" s="668"/>
      <c r="AN755" s="668"/>
      <c r="AO755" s="668"/>
      <c r="AP755" s="668"/>
      <c r="AQ755" s="668"/>
      <c r="AR755" s="668"/>
      <c r="AS755" s="668"/>
      <c r="AT755" s="668"/>
      <c r="AU755" s="668"/>
      <c r="AV755" s="668"/>
      <c r="AW755" s="668"/>
      <c r="AX755" s="668"/>
      <c r="AY755" s="403"/>
      <c r="AZ755" s="404"/>
      <c r="BA755" s="363"/>
      <c r="BB755" s="363"/>
      <c r="BC755" s="363"/>
      <c r="BD755" s="363"/>
      <c r="BE755" s="363"/>
      <c r="BF755" s="363"/>
      <c r="BG755" s="363"/>
      <c r="BH755" s="363"/>
      <c r="BI755" s="363"/>
      <c r="BJ755" s="363"/>
    </row>
    <row r="756" spans="6:62" ht="93" customHeight="1" x14ac:dyDescent="0.3">
      <c r="F756" s="399"/>
      <c r="G756" s="400"/>
      <c r="H756" s="400"/>
      <c r="I756" s="400"/>
      <c r="J756" s="400"/>
      <c r="K756" s="400"/>
      <c r="L756" s="400"/>
      <c r="M756" s="400"/>
      <c r="N756" s="400"/>
      <c r="U756" s="401"/>
      <c r="V756" s="402"/>
      <c r="W756" s="402"/>
      <c r="X756" s="402"/>
      <c r="Y756" s="402"/>
      <c r="Z756" s="402"/>
      <c r="AA756" s="402"/>
      <c r="AB756" s="402"/>
      <c r="AC756" s="402"/>
      <c r="AD756" s="402"/>
      <c r="AE756" s="402"/>
      <c r="AF756" s="402"/>
      <c r="AG756" s="402"/>
      <c r="AH756" s="402"/>
      <c r="AI756" s="402"/>
      <c r="AJ756" s="402"/>
      <c r="AK756" s="402"/>
      <c r="AL756" s="403"/>
      <c r="AM756" s="668"/>
      <c r="AN756" s="668"/>
      <c r="AO756" s="668"/>
      <c r="AP756" s="668"/>
      <c r="AQ756" s="668"/>
      <c r="AR756" s="668"/>
      <c r="AS756" s="668"/>
      <c r="AT756" s="668"/>
      <c r="AU756" s="668"/>
      <c r="AV756" s="668"/>
      <c r="AW756" s="668"/>
      <c r="AX756" s="668"/>
      <c r="AY756" s="403"/>
      <c r="AZ756" s="404"/>
      <c r="BA756" s="363"/>
      <c r="BB756" s="363"/>
      <c r="BC756" s="363"/>
      <c r="BD756" s="363"/>
      <c r="BE756" s="363"/>
      <c r="BF756" s="363"/>
      <c r="BG756" s="363"/>
      <c r="BH756" s="363"/>
      <c r="BI756" s="363"/>
      <c r="BJ756" s="363"/>
    </row>
    <row r="757" spans="6:62" ht="93" customHeight="1" x14ac:dyDescent="0.3">
      <c r="F757" s="399"/>
      <c r="G757" s="400"/>
      <c r="H757" s="400"/>
      <c r="I757" s="400"/>
      <c r="J757" s="400"/>
      <c r="K757" s="400"/>
      <c r="L757" s="400"/>
      <c r="M757" s="400"/>
      <c r="N757" s="400"/>
      <c r="U757" s="401"/>
      <c r="V757" s="402"/>
      <c r="W757" s="402"/>
      <c r="X757" s="402"/>
      <c r="Y757" s="402"/>
      <c r="Z757" s="402"/>
      <c r="AA757" s="402"/>
      <c r="AB757" s="402"/>
      <c r="AC757" s="402"/>
      <c r="AD757" s="402"/>
      <c r="AE757" s="402"/>
      <c r="AF757" s="402"/>
      <c r="AG757" s="402"/>
      <c r="AH757" s="402"/>
      <c r="AI757" s="402"/>
      <c r="AJ757" s="402"/>
      <c r="AK757" s="402"/>
      <c r="AL757" s="403"/>
      <c r="AM757" s="668"/>
      <c r="AN757" s="668"/>
      <c r="AO757" s="668"/>
      <c r="AP757" s="668"/>
      <c r="AQ757" s="668"/>
      <c r="AR757" s="668"/>
      <c r="AS757" s="668"/>
      <c r="AT757" s="668"/>
      <c r="AU757" s="668"/>
      <c r="AV757" s="668"/>
      <c r="AW757" s="668"/>
      <c r="AX757" s="668"/>
      <c r="AY757" s="403"/>
      <c r="AZ757" s="404"/>
      <c r="BA757" s="363"/>
      <c r="BB757" s="363"/>
      <c r="BC757" s="363"/>
      <c r="BD757" s="363"/>
      <c r="BE757" s="363"/>
      <c r="BF757" s="363"/>
      <c r="BG757" s="363"/>
      <c r="BH757" s="363"/>
      <c r="BI757" s="363"/>
      <c r="BJ757" s="363"/>
    </row>
    <row r="758" spans="6:62" ht="93" customHeight="1" x14ac:dyDescent="0.3">
      <c r="F758" s="399"/>
      <c r="G758" s="400"/>
      <c r="H758" s="400"/>
      <c r="I758" s="400"/>
      <c r="J758" s="400"/>
      <c r="K758" s="400"/>
      <c r="L758" s="400"/>
      <c r="M758" s="400"/>
      <c r="N758" s="400"/>
      <c r="U758" s="401"/>
      <c r="V758" s="402"/>
      <c r="W758" s="402"/>
      <c r="X758" s="402"/>
      <c r="Y758" s="402"/>
      <c r="Z758" s="402"/>
      <c r="AA758" s="402"/>
      <c r="AB758" s="402"/>
      <c r="AC758" s="402"/>
      <c r="AD758" s="402"/>
      <c r="AE758" s="402"/>
      <c r="AF758" s="402"/>
      <c r="AG758" s="402"/>
      <c r="AH758" s="402"/>
      <c r="AI758" s="402"/>
      <c r="AJ758" s="402"/>
      <c r="AK758" s="402"/>
      <c r="AL758" s="403"/>
      <c r="AM758" s="668"/>
      <c r="AN758" s="668"/>
      <c r="AO758" s="668"/>
      <c r="AP758" s="668"/>
      <c r="AQ758" s="668"/>
      <c r="AR758" s="668"/>
      <c r="AS758" s="668"/>
      <c r="AT758" s="668"/>
      <c r="AU758" s="668"/>
      <c r="AV758" s="668"/>
      <c r="AW758" s="668"/>
      <c r="AX758" s="668"/>
      <c r="AY758" s="403"/>
      <c r="AZ758" s="404"/>
      <c r="BA758" s="363"/>
      <c r="BB758" s="363"/>
      <c r="BC758" s="363"/>
      <c r="BD758" s="363"/>
      <c r="BE758" s="363"/>
      <c r="BF758" s="363"/>
      <c r="BG758" s="363"/>
      <c r="BH758" s="363"/>
      <c r="BI758" s="363"/>
      <c r="BJ758" s="363"/>
    </row>
    <row r="759" spans="6:62" ht="93" customHeight="1" x14ac:dyDescent="0.3">
      <c r="F759" s="399"/>
      <c r="G759" s="400"/>
      <c r="H759" s="400"/>
      <c r="I759" s="400"/>
      <c r="J759" s="400"/>
      <c r="K759" s="400"/>
      <c r="L759" s="400"/>
      <c r="M759" s="400"/>
      <c r="N759" s="400"/>
      <c r="U759" s="401"/>
      <c r="V759" s="402"/>
      <c r="W759" s="402"/>
      <c r="X759" s="402"/>
      <c r="Y759" s="402"/>
      <c r="Z759" s="402"/>
      <c r="AA759" s="402"/>
      <c r="AB759" s="402"/>
      <c r="AC759" s="402"/>
      <c r="AD759" s="402"/>
      <c r="AE759" s="402"/>
      <c r="AF759" s="402"/>
      <c r="AG759" s="402"/>
      <c r="AH759" s="402"/>
      <c r="AI759" s="402"/>
      <c r="AJ759" s="402"/>
      <c r="AK759" s="402"/>
      <c r="AL759" s="403"/>
      <c r="AM759" s="668"/>
      <c r="AN759" s="668"/>
      <c r="AO759" s="668"/>
      <c r="AP759" s="668"/>
      <c r="AQ759" s="668"/>
      <c r="AR759" s="668"/>
      <c r="AS759" s="668"/>
      <c r="AT759" s="668"/>
      <c r="AU759" s="668"/>
      <c r="AV759" s="668"/>
      <c r="AW759" s="668"/>
      <c r="AX759" s="668"/>
      <c r="AY759" s="403"/>
      <c r="AZ759" s="404"/>
      <c r="BA759" s="363"/>
      <c r="BB759" s="363"/>
      <c r="BC759" s="363"/>
      <c r="BD759" s="363"/>
      <c r="BE759" s="363"/>
      <c r="BF759" s="363"/>
      <c r="BG759" s="363"/>
      <c r="BH759" s="363"/>
      <c r="BI759" s="363"/>
      <c r="BJ759" s="363"/>
    </row>
    <row r="760" spans="6:62" ht="93" customHeight="1" x14ac:dyDescent="0.3">
      <c r="F760" s="399"/>
      <c r="G760" s="400"/>
      <c r="H760" s="400"/>
      <c r="I760" s="400"/>
      <c r="J760" s="400"/>
      <c r="K760" s="400"/>
      <c r="L760" s="400"/>
      <c r="M760" s="400"/>
      <c r="N760" s="400"/>
      <c r="U760" s="401"/>
      <c r="V760" s="402"/>
      <c r="W760" s="402"/>
      <c r="X760" s="402"/>
      <c r="Y760" s="402"/>
      <c r="Z760" s="402"/>
      <c r="AA760" s="402"/>
      <c r="AB760" s="402"/>
      <c r="AC760" s="402"/>
      <c r="AD760" s="402"/>
      <c r="AE760" s="402"/>
      <c r="AF760" s="402"/>
      <c r="AG760" s="402"/>
      <c r="AH760" s="402"/>
      <c r="AI760" s="402"/>
      <c r="AJ760" s="402"/>
      <c r="AK760" s="402"/>
      <c r="AL760" s="403"/>
      <c r="AM760" s="668"/>
      <c r="AN760" s="668"/>
      <c r="AO760" s="668"/>
      <c r="AP760" s="668"/>
      <c r="AQ760" s="668"/>
      <c r="AR760" s="668"/>
      <c r="AS760" s="668"/>
      <c r="AT760" s="668"/>
      <c r="AU760" s="668"/>
      <c r="AV760" s="668"/>
      <c r="AW760" s="668"/>
      <c r="AX760" s="668"/>
      <c r="AY760" s="403"/>
      <c r="AZ760" s="404"/>
      <c r="BA760" s="363"/>
      <c r="BB760" s="363"/>
      <c r="BC760" s="363"/>
      <c r="BD760" s="363"/>
      <c r="BE760" s="363"/>
      <c r="BF760" s="363"/>
      <c r="BG760" s="363"/>
      <c r="BH760" s="363"/>
      <c r="BI760" s="363"/>
      <c r="BJ760" s="363"/>
    </row>
    <row r="761" spans="6:62" ht="93" customHeight="1" x14ac:dyDescent="0.3">
      <c r="F761" s="399"/>
      <c r="G761" s="400"/>
      <c r="H761" s="400"/>
      <c r="I761" s="400"/>
      <c r="J761" s="400"/>
      <c r="K761" s="400"/>
      <c r="L761" s="400"/>
      <c r="M761" s="400"/>
      <c r="N761" s="400"/>
      <c r="U761" s="401"/>
      <c r="V761" s="402"/>
      <c r="W761" s="402"/>
      <c r="X761" s="402"/>
      <c r="Y761" s="402"/>
      <c r="Z761" s="402"/>
      <c r="AA761" s="402"/>
      <c r="AB761" s="402"/>
      <c r="AC761" s="402"/>
      <c r="AD761" s="402"/>
      <c r="AE761" s="402"/>
      <c r="AF761" s="402"/>
      <c r="AG761" s="402"/>
      <c r="AH761" s="402"/>
      <c r="AI761" s="402"/>
      <c r="AJ761" s="402"/>
      <c r="AK761" s="402"/>
      <c r="AL761" s="403"/>
      <c r="AM761" s="668"/>
      <c r="AN761" s="668"/>
      <c r="AO761" s="668"/>
      <c r="AP761" s="668"/>
      <c r="AQ761" s="668"/>
      <c r="AR761" s="668"/>
      <c r="AS761" s="668"/>
      <c r="AT761" s="668"/>
      <c r="AU761" s="668"/>
      <c r="AV761" s="668"/>
      <c r="AW761" s="668"/>
      <c r="AX761" s="668"/>
      <c r="AY761" s="403"/>
      <c r="AZ761" s="404"/>
      <c r="BA761" s="363"/>
      <c r="BB761" s="363"/>
      <c r="BC761" s="363"/>
      <c r="BD761" s="363"/>
      <c r="BE761" s="363"/>
      <c r="BF761" s="363"/>
      <c r="BG761" s="363"/>
      <c r="BH761" s="363"/>
      <c r="BI761" s="363"/>
      <c r="BJ761" s="363"/>
    </row>
    <row r="762" spans="6:62" ht="93" customHeight="1" x14ac:dyDescent="0.3">
      <c r="F762" s="399"/>
      <c r="G762" s="400"/>
      <c r="H762" s="400"/>
      <c r="I762" s="400"/>
      <c r="J762" s="400"/>
      <c r="K762" s="400"/>
      <c r="L762" s="400"/>
      <c r="M762" s="400"/>
      <c r="N762" s="400"/>
      <c r="U762" s="401"/>
      <c r="V762" s="402"/>
      <c r="W762" s="402"/>
      <c r="X762" s="402"/>
      <c r="Y762" s="402"/>
      <c r="Z762" s="402"/>
      <c r="AA762" s="402"/>
      <c r="AB762" s="402"/>
      <c r="AC762" s="402"/>
      <c r="AD762" s="402"/>
      <c r="AE762" s="402"/>
      <c r="AF762" s="402"/>
      <c r="AG762" s="402"/>
      <c r="AH762" s="402"/>
      <c r="AI762" s="402"/>
      <c r="AJ762" s="402"/>
      <c r="AK762" s="402"/>
      <c r="AL762" s="403"/>
      <c r="AM762" s="668"/>
      <c r="AN762" s="668"/>
      <c r="AO762" s="668"/>
      <c r="AP762" s="668"/>
      <c r="AQ762" s="668"/>
      <c r="AR762" s="668"/>
      <c r="AS762" s="668"/>
      <c r="AT762" s="668"/>
      <c r="AU762" s="668"/>
      <c r="AV762" s="668"/>
      <c r="AW762" s="668"/>
      <c r="AX762" s="668"/>
      <c r="AY762" s="403"/>
      <c r="AZ762" s="404"/>
      <c r="BA762" s="363"/>
      <c r="BB762" s="363"/>
      <c r="BC762" s="363"/>
      <c r="BD762" s="363"/>
      <c r="BE762" s="363"/>
      <c r="BF762" s="363"/>
      <c r="BG762" s="363"/>
      <c r="BH762" s="363"/>
      <c r="BI762" s="363"/>
      <c r="BJ762" s="363"/>
    </row>
    <row r="763" spans="6:62" ht="93" customHeight="1" x14ac:dyDescent="0.3">
      <c r="F763" s="399"/>
      <c r="G763" s="400"/>
      <c r="H763" s="400"/>
      <c r="I763" s="400"/>
      <c r="J763" s="400"/>
      <c r="K763" s="400"/>
      <c r="L763" s="400"/>
      <c r="M763" s="400"/>
      <c r="N763" s="400"/>
      <c r="U763" s="401"/>
      <c r="V763" s="402"/>
      <c r="W763" s="402"/>
      <c r="X763" s="402"/>
      <c r="Y763" s="402"/>
      <c r="Z763" s="402"/>
      <c r="AA763" s="402"/>
      <c r="AB763" s="402"/>
      <c r="AC763" s="402"/>
      <c r="AD763" s="402"/>
      <c r="AE763" s="402"/>
      <c r="AF763" s="402"/>
      <c r="AG763" s="402"/>
      <c r="AH763" s="402"/>
      <c r="AI763" s="402"/>
      <c r="AJ763" s="402"/>
      <c r="AK763" s="402"/>
      <c r="AL763" s="403"/>
      <c r="AM763" s="668"/>
      <c r="AN763" s="668"/>
      <c r="AO763" s="668"/>
      <c r="AP763" s="668"/>
      <c r="AQ763" s="668"/>
      <c r="AR763" s="668"/>
      <c r="AS763" s="668"/>
      <c r="AT763" s="668"/>
      <c r="AU763" s="668"/>
      <c r="AV763" s="668"/>
      <c r="AW763" s="668"/>
      <c r="AX763" s="668"/>
      <c r="AY763" s="403"/>
      <c r="AZ763" s="404"/>
      <c r="BA763" s="363"/>
      <c r="BB763" s="363"/>
      <c r="BC763" s="363"/>
      <c r="BD763" s="363"/>
      <c r="BE763" s="363"/>
      <c r="BF763" s="363"/>
      <c r="BG763" s="363"/>
      <c r="BH763" s="363"/>
      <c r="BI763" s="363"/>
      <c r="BJ763" s="363"/>
    </row>
    <row r="764" spans="6:62" ht="93" customHeight="1" x14ac:dyDescent="0.3">
      <c r="F764" s="399"/>
      <c r="G764" s="400"/>
      <c r="H764" s="400"/>
      <c r="I764" s="400"/>
      <c r="J764" s="400"/>
      <c r="K764" s="400"/>
      <c r="L764" s="400"/>
      <c r="M764" s="400"/>
      <c r="N764" s="400"/>
      <c r="U764" s="401"/>
      <c r="V764" s="402"/>
      <c r="W764" s="402"/>
      <c r="X764" s="402"/>
      <c r="Y764" s="402"/>
      <c r="Z764" s="402"/>
      <c r="AA764" s="402"/>
      <c r="AB764" s="402"/>
      <c r="AC764" s="402"/>
      <c r="AD764" s="402"/>
      <c r="AE764" s="402"/>
      <c r="AF764" s="402"/>
      <c r="AG764" s="402"/>
      <c r="AH764" s="402"/>
      <c r="AI764" s="402"/>
      <c r="AJ764" s="402"/>
      <c r="AK764" s="402"/>
      <c r="AL764" s="403"/>
      <c r="AM764" s="668"/>
      <c r="AN764" s="668"/>
      <c r="AO764" s="668"/>
      <c r="AP764" s="668"/>
      <c r="AQ764" s="668"/>
      <c r="AR764" s="668"/>
      <c r="AS764" s="668"/>
      <c r="AT764" s="668"/>
      <c r="AU764" s="668"/>
      <c r="AV764" s="668"/>
      <c r="AW764" s="668"/>
      <c r="AX764" s="668"/>
      <c r="AY764" s="403"/>
      <c r="AZ764" s="404"/>
      <c r="BA764" s="363"/>
      <c r="BB764" s="363"/>
      <c r="BC764" s="363"/>
      <c r="BD764" s="363"/>
      <c r="BE764" s="363"/>
      <c r="BF764" s="363"/>
      <c r="BG764" s="363"/>
      <c r="BH764" s="363"/>
      <c r="BI764" s="363"/>
      <c r="BJ764" s="363"/>
    </row>
    <row r="765" spans="6:62" ht="93" customHeight="1" x14ac:dyDescent="0.3">
      <c r="F765" s="399"/>
      <c r="G765" s="400"/>
      <c r="H765" s="400"/>
      <c r="I765" s="400"/>
      <c r="J765" s="400"/>
      <c r="K765" s="400"/>
      <c r="L765" s="400"/>
      <c r="M765" s="400"/>
      <c r="N765" s="400"/>
      <c r="U765" s="401"/>
      <c r="V765" s="402"/>
      <c r="W765" s="402"/>
      <c r="X765" s="402"/>
      <c r="Y765" s="402"/>
      <c r="Z765" s="402"/>
      <c r="AA765" s="402"/>
      <c r="AB765" s="402"/>
      <c r="AC765" s="402"/>
      <c r="AD765" s="402"/>
      <c r="AE765" s="402"/>
      <c r="AF765" s="402"/>
      <c r="AG765" s="402"/>
      <c r="AH765" s="402"/>
      <c r="AI765" s="402"/>
      <c r="AJ765" s="402"/>
      <c r="AK765" s="402"/>
      <c r="AL765" s="403"/>
      <c r="AM765" s="668"/>
      <c r="AN765" s="668"/>
      <c r="AO765" s="668"/>
      <c r="AP765" s="668"/>
      <c r="AQ765" s="668"/>
      <c r="AR765" s="668"/>
      <c r="AS765" s="668"/>
      <c r="AT765" s="668"/>
      <c r="AU765" s="668"/>
      <c r="AV765" s="668"/>
      <c r="AW765" s="668"/>
      <c r="AX765" s="668"/>
      <c r="AY765" s="403"/>
      <c r="AZ765" s="404"/>
      <c r="BA765" s="363"/>
      <c r="BB765" s="363"/>
      <c r="BC765" s="363"/>
      <c r="BD765" s="363"/>
      <c r="BE765" s="363"/>
      <c r="BF765" s="363"/>
      <c r="BG765" s="363"/>
      <c r="BH765" s="363"/>
      <c r="BI765" s="363"/>
      <c r="BJ765" s="363"/>
    </row>
    <row r="766" spans="6:62" ht="93" customHeight="1" x14ac:dyDescent="0.3">
      <c r="F766" s="399"/>
      <c r="G766" s="400"/>
      <c r="H766" s="400"/>
      <c r="I766" s="400"/>
      <c r="J766" s="400"/>
      <c r="K766" s="400"/>
      <c r="L766" s="400"/>
      <c r="M766" s="400"/>
      <c r="N766" s="400"/>
      <c r="U766" s="401"/>
      <c r="V766" s="402"/>
      <c r="W766" s="402"/>
      <c r="X766" s="402"/>
      <c r="Y766" s="402"/>
      <c r="Z766" s="402"/>
      <c r="AA766" s="402"/>
      <c r="AB766" s="402"/>
      <c r="AC766" s="402"/>
      <c r="AD766" s="402"/>
      <c r="AE766" s="402"/>
      <c r="AF766" s="402"/>
      <c r="AG766" s="402"/>
      <c r="AH766" s="402"/>
      <c r="AI766" s="402"/>
      <c r="AJ766" s="402"/>
      <c r="AK766" s="402"/>
      <c r="AL766" s="403"/>
      <c r="AM766" s="668"/>
      <c r="AN766" s="668"/>
      <c r="AO766" s="668"/>
      <c r="AP766" s="668"/>
      <c r="AQ766" s="668"/>
      <c r="AR766" s="668"/>
      <c r="AS766" s="668"/>
      <c r="AT766" s="668"/>
      <c r="AU766" s="668"/>
      <c r="AV766" s="668"/>
      <c r="AW766" s="668"/>
      <c r="AX766" s="668"/>
      <c r="AY766" s="403"/>
      <c r="AZ766" s="404"/>
      <c r="BA766" s="363"/>
      <c r="BB766" s="363"/>
      <c r="BC766" s="363"/>
      <c r="BD766" s="363"/>
      <c r="BE766" s="363"/>
      <c r="BF766" s="363"/>
      <c r="BG766" s="363"/>
      <c r="BH766" s="363"/>
      <c r="BI766" s="363"/>
      <c r="BJ766" s="363"/>
    </row>
    <row r="767" spans="6:62" ht="93" customHeight="1" x14ac:dyDescent="0.3">
      <c r="F767" s="399"/>
      <c r="G767" s="400"/>
      <c r="H767" s="400"/>
      <c r="I767" s="400"/>
      <c r="J767" s="400"/>
      <c r="K767" s="400"/>
      <c r="L767" s="400"/>
      <c r="M767" s="400"/>
      <c r="N767" s="400"/>
      <c r="U767" s="401"/>
      <c r="V767" s="402"/>
      <c r="W767" s="402"/>
      <c r="X767" s="402"/>
      <c r="Y767" s="402"/>
      <c r="Z767" s="402"/>
      <c r="AA767" s="402"/>
      <c r="AB767" s="402"/>
      <c r="AC767" s="402"/>
      <c r="AD767" s="402"/>
      <c r="AE767" s="402"/>
      <c r="AF767" s="402"/>
      <c r="AG767" s="402"/>
      <c r="AH767" s="402"/>
      <c r="AI767" s="402"/>
      <c r="AJ767" s="402"/>
      <c r="AK767" s="402"/>
      <c r="AL767" s="403"/>
      <c r="AM767" s="668"/>
      <c r="AN767" s="668"/>
      <c r="AO767" s="668"/>
      <c r="AP767" s="668"/>
      <c r="AQ767" s="668"/>
      <c r="AR767" s="668"/>
      <c r="AS767" s="668"/>
      <c r="AT767" s="668"/>
      <c r="AU767" s="668"/>
      <c r="AV767" s="668"/>
      <c r="AW767" s="668"/>
      <c r="AX767" s="668"/>
      <c r="AY767" s="403"/>
      <c r="AZ767" s="404"/>
      <c r="BA767" s="363"/>
      <c r="BB767" s="363"/>
      <c r="BC767" s="363"/>
      <c r="BD767" s="363"/>
      <c r="BE767" s="363"/>
      <c r="BF767" s="363"/>
      <c r="BG767" s="363"/>
      <c r="BH767" s="363"/>
      <c r="BI767" s="363"/>
      <c r="BJ767" s="363"/>
    </row>
    <row r="768" spans="6:62" ht="93" customHeight="1" x14ac:dyDescent="0.3">
      <c r="F768" s="399"/>
      <c r="G768" s="400"/>
      <c r="H768" s="400"/>
      <c r="I768" s="400"/>
      <c r="J768" s="400"/>
      <c r="K768" s="400"/>
      <c r="L768" s="400"/>
      <c r="M768" s="400"/>
      <c r="N768" s="400"/>
      <c r="U768" s="401"/>
      <c r="V768" s="402"/>
      <c r="W768" s="402"/>
      <c r="X768" s="402"/>
      <c r="Y768" s="402"/>
      <c r="Z768" s="402"/>
      <c r="AA768" s="402"/>
      <c r="AB768" s="402"/>
      <c r="AC768" s="402"/>
      <c r="AD768" s="402"/>
      <c r="AE768" s="402"/>
      <c r="AF768" s="402"/>
      <c r="AG768" s="402"/>
      <c r="AH768" s="402"/>
      <c r="AI768" s="402"/>
      <c r="AJ768" s="402"/>
      <c r="AK768" s="402"/>
      <c r="AL768" s="403"/>
      <c r="AM768" s="668"/>
      <c r="AN768" s="668"/>
      <c r="AO768" s="668"/>
      <c r="AP768" s="668"/>
      <c r="AQ768" s="668"/>
      <c r="AR768" s="668"/>
      <c r="AS768" s="668"/>
      <c r="AT768" s="668"/>
      <c r="AU768" s="668"/>
      <c r="AV768" s="668"/>
      <c r="AW768" s="668"/>
      <c r="AX768" s="668"/>
      <c r="AY768" s="403"/>
      <c r="AZ768" s="404"/>
      <c r="BA768" s="363"/>
      <c r="BB768" s="363"/>
      <c r="BC768" s="363"/>
      <c r="BD768" s="363"/>
      <c r="BE768" s="363"/>
      <c r="BF768" s="363"/>
      <c r="BG768" s="363"/>
      <c r="BH768" s="363"/>
      <c r="BI768" s="363"/>
      <c r="BJ768" s="363"/>
    </row>
    <row r="769" spans="6:62" ht="93" customHeight="1" x14ac:dyDescent="0.3">
      <c r="F769" s="399"/>
      <c r="G769" s="400"/>
      <c r="H769" s="400"/>
      <c r="I769" s="400"/>
      <c r="J769" s="400"/>
      <c r="K769" s="400"/>
      <c r="L769" s="400"/>
      <c r="M769" s="400"/>
      <c r="N769" s="400"/>
      <c r="U769" s="401"/>
      <c r="V769" s="402"/>
      <c r="W769" s="402"/>
      <c r="X769" s="402"/>
      <c r="Y769" s="402"/>
      <c r="Z769" s="402"/>
      <c r="AA769" s="402"/>
      <c r="AB769" s="402"/>
      <c r="AC769" s="402"/>
      <c r="AD769" s="402"/>
      <c r="AE769" s="402"/>
      <c r="AF769" s="402"/>
      <c r="AG769" s="402"/>
      <c r="AH769" s="402"/>
      <c r="AI769" s="402"/>
      <c r="AJ769" s="402"/>
      <c r="AK769" s="402"/>
      <c r="AL769" s="403"/>
      <c r="AM769" s="668"/>
      <c r="AN769" s="668"/>
      <c r="AO769" s="668"/>
      <c r="AP769" s="668"/>
      <c r="AQ769" s="668"/>
      <c r="AR769" s="668"/>
      <c r="AS769" s="668"/>
      <c r="AT769" s="668"/>
      <c r="AU769" s="668"/>
      <c r="AV769" s="668"/>
      <c r="AW769" s="668"/>
      <c r="AX769" s="668"/>
      <c r="AY769" s="403"/>
      <c r="AZ769" s="404"/>
      <c r="BA769" s="363"/>
      <c r="BB769" s="363"/>
      <c r="BC769" s="363"/>
      <c r="BD769" s="363"/>
      <c r="BE769" s="363"/>
      <c r="BF769" s="363"/>
      <c r="BG769" s="363"/>
      <c r="BH769" s="363"/>
      <c r="BI769" s="363"/>
      <c r="BJ769" s="363"/>
    </row>
    <row r="770" spans="6:62" ht="93" customHeight="1" x14ac:dyDescent="0.3">
      <c r="F770" s="399"/>
      <c r="G770" s="400"/>
      <c r="H770" s="400"/>
      <c r="I770" s="400"/>
      <c r="J770" s="400"/>
      <c r="K770" s="400"/>
      <c r="L770" s="400"/>
      <c r="M770" s="400"/>
      <c r="N770" s="400"/>
      <c r="U770" s="401"/>
      <c r="V770" s="402"/>
      <c r="W770" s="402"/>
      <c r="X770" s="402"/>
      <c r="Y770" s="402"/>
      <c r="Z770" s="402"/>
      <c r="AA770" s="402"/>
      <c r="AB770" s="402"/>
      <c r="AC770" s="402"/>
      <c r="AD770" s="402"/>
      <c r="AE770" s="402"/>
      <c r="AF770" s="402"/>
      <c r="AG770" s="402"/>
      <c r="AH770" s="402"/>
      <c r="AI770" s="402"/>
      <c r="AJ770" s="402"/>
      <c r="AK770" s="402"/>
      <c r="AL770" s="403"/>
      <c r="AM770" s="668"/>
      <c r="AN770" s="668"/>
      <c r="AO770" s="668"/>
      <c r="AP770" s="668"/>
      <c r="AQ770" s="668"/>
      <c r="AR770" s="668"/>
      <c r="AS770" s="668"/>
      <c r="AT770" s="668"/>
      <c r="AU770" s="668"/>
      <c r="AV770" s="668"/>
      <c r="AW770" s="668"/>
      <c r="AX770" s="668"/>
      <c r="AY770" s="403"/>
      <c r="AZ770" s="404"/>
      <c r="BA770" s="363"/>
      <c r="BB770" s="363"/>
      <c r="BC770" s="363"/>
      <c r="BD770" s="363"/>
      <c r="BE770" s="363"/>
      <c r="BF770" s="363"/>
      <c r="BG770" s="363"/>
      <c r="BH770" s="363"/>
      <c r="BI770" s="363"/>
      <c r="BJ770" s="363"/>
    </row>
    <row r="771" spans="6:62" ht="93" customHeight="1" x14ac:dyDescent="0.3">
      <c r="F771" s="399"/>
      <c r="G771" s="400"/>
      <c r="H771" s="400"/>
      <c r="I771" s="400"/>
      <c r="J771" s="400"/>
      <c r="K771" s="400"/>
      <c r="L771" s="400"/>
      <c r="M771" s="400"/>
      <c r="N771" s="400"/>
      <c r="U771" s="401"/>
      <c r="V771" s="402"/>
      <c r="W771" s="402"/>
      <c r="X771" s="402"/>
      <c r="Y771" s="402"/>
      <c r="Z771" s="402"/>
      <c r="AA771" s="402"/>
      <c r="AB771" s="402"/>
      <c r="AC771" s="402"/>
      <c r="AD771" s="402"/>
      <c r="AE771" s="402"/>
      <c r="AF771" s="402"/>
      <c r="AG771" s="402"/>
      <c r="AH771" s="402"/>
      <c r="AI771" s="402"/>
      <c r="AJ771" s="402"/>
      <c r="AK771" s="402"/>
      <c r="AL771" s="403"/>
      <c r="AM771" s="668"/>
      <c r="AN771" s="668"/>
      <c r="AO771" s="668"/>
      <c r="AP771" s="668"/>
      <c r="AQ771" s="668"/>
      <c r="AR771" s="668"/>
      <c r="AS771" s="668"/>
      <c r="AT771" s="668"/>
      <c r="AU771" s="668"/>
      <c r="AV771" s="668"/>
      <c r="AW771" s="668"/>
      <c r="AX771" s="668"/>
      <c r="AY771" s="403"/>
      <c r="AZ771" s="404"/>
      <c r="BA771" s="363"/>
      <c r="BB771" s="363"/>
      <c r="BC771" s="363"/>
      <c r="BD771" s="363"/>
      <c r="BE771" s="363"/>
      <c r="BF771" s="363"/>
      <c r="BG771" s="363"/>
      <c r="BH771" s="363"/>
      <c r="BI771" s="363"/>
      <c r="BJ771" s="363"/>
    </row>
    <row r="772" spans="6:62" ht="93" customHeight="1" x14ac:dyDescent="0.3">
      <c r="F772" s="399"/>
      <c r="G772" s="400"/>
      <c r="H772" s="400"/>
      <c r="I772" s="400"/>
      <c r="J772" s="400"/>
      <c r="K772" s="400"/>
      <c r="L772" s="400"/>
      <c r="M772" s="400"/>
      <c r="N772" s="400"/>
      <c r="U772" s="401"/>
      <c r="V772" s="402"/>
      <c r="W772" s="402"/>
      <c r="X772" s="402"/>
      <c r="Y772" s="402"/>
      <c r="Z772" s="402"/>
      <c r="AA772" s="402"/>
      <c r="AB772" s="402"/>
      <c r="AC772" s="402"/>
      <c r="AD772" s="402"/>
      <c r="AE772" s="402"/>
      <c r="AF772" s="402"/>
      <c r="AG772" s="402"/>
      <c r="AH772" s="402"/>
      <c r="AI772" s="402"/>
      <c r="AJ772" s="402"/>
      <c r="AK772" s="402"/>
      <c r="AL772" s="403"/>
      <c r="AM772" s="668"/>
      <c r="AN772" s="668"/>
      <c r="AO772" s="668"/>
      <c r="AP772" s="668"/>
      <c r="AQ772" s="668"/>
      <c r="AR772" s="668"/>
      <c r="AS772" s="668"/>
      <c r="AT772" s="668"/>
      <c r="AU772" s="668"/>
      <c r="AV772" s="668"/>
      <c r="AW772" s="668"/>
      <c r="AX772" s="668"/>
      <c r="AY772" s="403"/>
      <c r="AZ772" s="404"/>
      <c r="BA772" s="363"/>
      <c r="BB772" s="363"/>
      <c r="BC772" s="363"/>
      <c r="BD772" s="363"/>
      <c r="BE772" s="363"/>
      <c r="BF772" s="363"/>
      <c r="BG772" s="363"/>
      <c r="BH772" s="363"/>
      <c r="BI772" s="363"/>
      <c r="BJ772" s="363"/>
    </row>
    <row r="773" spans="6:62" ht="93" customHeight="1" x14ac:dyDescent="0.3">
      <c r="F773" s="399"/>
      <c r="G773" s="400"/>
      <c r="H773" s="400"/>
      <c r="I773" s="400"/>
      <c r="J773" s="400"/>
      <c r="K773" s="400"/>
      <c r="L773" s="400"/>
      <c r="M773" s="400"/>
      <c r="N773" s="400"/>
      <c r="U773" s="401"/>
      <c r="V773" s="402"/>
      <c r="W773" s="402"/>
      <c r="X773" s="402"/>
      <c r="Y773" s="402"/>
      <c r="Z773" s="402"/>
      <c r="AA773" s="402"/>
      <c r="AB773" s="402"/>
      <c r="AC773" s="402"/>
      <c r="AD773" s="402"/>
      <c r="AE773" s="402"/>
      <c r="AF773" s="402"/>
      <c r="AG773" s="402"/>
      <c r="AH773" s="402"/>
      <c r="AI773" s="402"/>
      <c r="AJ773" s="402"/>
      <c r="AK773" s="402"/>
      <c r="AL773" s="403"/>
      <c r="AM773" s="668"/>
      <c r="AN773" s="668"/>
      <c r="AO773" s="668"/>
      <c r="AP773" s="668"/>
      <c r="AQ773" s="668"/>
      <c r="AR773" s="668"/>
      <c r="AS773" s="668"/>
      <c r="AT773" s="668"/>
      <c r="AU773" s="668"/>
      <c r="AV773" s="668"/>
      <c r="AW773" s="668"/>
      <c r="AX773" s="668"/>
      <c r="AY773" s="403"/>
      <c r="AZ773" s="404"/>
      <c r="BA773" s="363"/>
      <c r="BB773" s="363"/>
      <c r="BC773" s="363"/>
      <c r="BD773" s="363"/>
      <c r="BE773" s="363"/>
      <c r="BF773" s="363"/>
      <c r="BG773" s="363"/>
      <c r="BH773" s="363"/>
      <c r="BI773" s="363"/>
      <c r="BJ773" s="363"/>
    </row>
    <row r="774" spans="6:62" ht="93" customHeight="1" x14ac:dyDescent="0.3">
      <c r="F774" s="399"/>
      <c r="G774" s="400"/>
      <c r="H774" s="400"/>
      <c r="I774" s="400"/>
      <c r="J774" s="400"/>
      <c r="K774" s="400"/>
      <c r="L774" s="400"/>
      <c r="M774" s="400"/>
      <c r="N774" s="400"/>
      <c r="U774" s="401"/>
      <c r="V774" s="402"/>
      <c r="W774" s="402"/>
      <c r="X774" s="402"/>
      <c r="Y774" s="402"/>
      <c r="Z774" s="402"/>
      <c r="AA774" s="402"/>
      <c r="AB774" s="402"/>
      <c r="AC774" s="402"/>
      <c r="AD774" s="402"/>
      <c r="AE774" s="402"/>
      <c r="AF774" s="402"/>
      <c r="AG774" s="402"/>
      <c r="AH774" s="402"/>
      <c r="AI774" s="402"/>
      <c r="AJ774" s="402"/>
      <c r="AK774" s="402"/>
      <c r="AL774" s="403"/>
      <c r="AM774" s="668"/>
      <c r="AN774" s="668"/>
      <c r="AO774" s="668"/>
      <c r="AP774" s="668"/>
      <c r="AQ774" s="668"/>
      <c r="AR774" s="668"/>
      <c r="AS774" s="668"/>
      <c r="AT774" s="668"/>
      <c r="AU774" s="668"/>
      <c r="AV774" s="668"/>
      <c r="AW774" s="668"/>
      <c r="AX774" s="668"/>
      <c r="AY774" s="403"/>
      <c r="AZ774" s="404"/>
      <c r="BA774" s="363"/>
      <c r="BB774" s="363"/>
      <c r="BC774" s="363"/>
      <c r="BD774" s="363"/>
      <c r="BE774" s="363"/>
      <c r="BF774" s="363"/>
      <c r="BG774" s="363"/>
      <c r="BH774" s="363"/>
      <c r="BI774" s="363"/>
      <c r="BJ774" s="363"/>
    </row>
    <row r="775" spans="6:62" ht="93" customHeight="1" x14ac:dyDescent="0.3">
      <c r="F775" s="399"/>
      <c r="G775" s="400"/>
      <c r="H775" s="400"/>
      <c r="I775" s="400"/>
      <c r="J775" s="400"/>
      <c r="K775" s="400"/>
      <c r="L775" s="400"/>
      <c r="M775" s="400"/>
      <c r="N775" s="400"/>
      <c r="U775" s="401"/>
      <c r="V775" s="402"/>
      <c r="W775" s="402"/>
      <c r="X775" s="402"/>
      <c r="Y775" s="402"/>
      <c r="Z775" s="402"/>
      <c r="AA775" s="402"/>
      <c r="AB775" s="402"/>
      <c r="AC775" s="402"/>
      <c r="AD775" s="402"/>
      <c r="AE775" s="402"/>
      <c r="AF775" s="402"/>
      <c r="AG775" s="402"/>
      <c r="AH775" s="402"/>
      <c r="AI775" s="402"/>
      <c r="AJ775" s="402"/>
      <c r="AK775" s="402"/>
      <c r="AL775" s="403"/>
      <c r="AM775" s="668"/>
      <c r="AN775" s="668"/>
      <c r="AO775" s="668"/>
      <c r="AP775" s="668"/>
      <c r="AQ775" s="668"/>
      <c r="AR775" s="668"/>
      <c r="AS775" s="668"/>
      <c r="AT775" s="668"/>
      <c r="AU775" s="668"/>
      <c r="AV775" s="668"/>
      <c r="AW775" s="668"/>
      <c r="AX775" s="668"/>
      <c r="AY775" s="403"/>
      <c r="AZ775" s="404"/>
      <c r="BA775" s="363"/>
      <c r="BB775" s="363"/>
      <c r="BC775" s="363"/>
      <c r="BD775" s="363"/>
      <c r="BE775" s="363"/>
      <c r="BF775" s="363"/>
      <c r="BG775" s="363"/>
      <c r="BH775" s="363"/>
      <c r="BI775" s="363"/>
      <c r="BJ775" s="363"/>
    </row>
    <row r="776" spans="6:62" ht="93" customHeight="1" x14ac:dyDescent="0.3">
      <c r="F776" s="399"/>
      <c r="G776" s="400"/>
      <c r="H776" s="400"/>
      <c r="I776" s="400"/>
      <c r="J776" s="400"/>
      <c r="K776" s="400"/>
      <c r="L776" s="400"/>
      <c r="M776" s="400"/>
      <c r="N776" s="400"/>
      <c r="U776" s="401"/>
      <c r="V776" s="402"/>
      <c r="W776" s="402"/>
      <c r="X776" s="402"/>
      <c r="Y776" s="402"/>
      <c r="Z776" s="402"/>
      <c r="AA776" s="402"/>
      <c r="AB776" s="402"/>
      <c r="AC776" s="402"/>
      <c r="AD776" s="402"/>
      <c r="AE776" s="402"/>
      <c r="AF776" s="402"/>
      <c r="AG776" s="402"/>
      <c r="AH776" s="402"/>
      <c r="AI776" s="402"/>
      <c r="AJ776" s="402"/>
      <c r="AK776" s="402"/>
      <c r="AL776" s="403"/>
      <c r="AM776" s="668"/>
      <c r="AN776" s="668"/>
      <c r="AO776" s="668"/>
      <c r="AP776" s="668"/>
      <c r="AQ776" s="668"/>
      <c r="AR776" s="668"/>
      <c r="AS776" s="668"/>
      <c r="AT776" s="668"/>
      <c r="AU776" s="668"/>
      <c r="AV776" s="668"/>
      <c r="AW776" s="668"/>
      <c r="AX776" s="668"/>
      <c r="AY776" s="403"/>
      <c r="AZ776" s="404"/>
      <c r="BA776" s="363"/>
      <c r="BB776" s="363"/>
      <c r="BC776" s="363"/>
      <c r="BD776" s="363"/>
      <c r="BE776" s="363"/>
      <c r="BF776" s="363"/>
      <c r="BG776" s="363"/>
      <c r="BH776" s="363"/>
      <c r="BI776" s="363"/>
      <c r="BJ776" s="363"/>
    </row>
    <row r="777" spans="6:62" ht="93" customHeight="1" x14ac:dyDescent="0.3">
      <c r="F777" s="399"/>
      <c r="G777" s="400"/>
      <c r="H777" s="400"/>
      <c r="I777" s="400"/>
      <c r="J777" s="400"/>
      <c r="K777" s="400"/>
      <c r="L777" s="400"/>
      <c r="M777" s="400"/>
      <c r="N777" s="400"/>
      <c r="U777" s="401"/>
      <c r="V777" s="402"/>
      <c r="W777" s="402"/>
      <c r="X777" s="402"/>
      <c r="Y777" s="402"/>
      <c r="Z777" s="402"/>
      <c r="AA777" s="402"/>
      <c r="AB777" s="402"/>
      <c r="AC777" s="402"/>
      <c r="AD777" s="402"/>
      <c r="AE777" s="402"/>
      <c r="AF777" s="402"/>
      <c r="AG777" s="402"/>
      <c r="AH777" s="402"/>
      <c r="AI777" s="402"/>
      <c r="AJ777" s="402"/>
      <c r="AK777" s="402"/>
      <c r="AL777" s="403"/>
      <c r="AM777" s="668"/>
      <c r="AN777" s="668"/>
      <c r="AO777" s="668"/>
      <c r="AP777" s="668"/>
      <c r="AQ777" s="668"/>
      <c r="AR777" s="668"/>
      <c r="AS777" s="668"/>
      <c r="AT777" s="668"/>
      <c r="AU777" s="668"/>
      <c r="AV777" s="668"/>
      <c r="AW777" s="668"/>
      <c r="AX777" s="668"/>
      <c r="AY777" s="403"/>
      <c r="AZ777" s="404"/>
      <c r="BA777" s="363"/>
      <c r="BB777" s="363"/>
      <c r="BC777" s="363"/>
      <c r="BD777" s="363"/>
      <c r="BE777" s="363"/>
      <c r="BF777" s="363"/>
      <c r="BG777" s="363"/>
      <c r="BH777" s="363"/>
      <c r="BI777" s="363"/>
      <c r="BJ777" s="363"/>
    </row>
    <row r="778" spans="6:62" ht="93" customHeight="1" x14ac:dyDescent="0.3">
      <c r="F778" s="399"/>
      <c r="G778" s="400"/>
      <c r="H778" s="400"/>
      <c r="I778" s="400"/>
      <c r="J778" s="400"/>
      <c r="K778" s="400"/>
      <c r="L778" s="400"/>
      <c r="M778" s="400"/>
      <c r="N778" s="400"/>
      <c r="U778" s="401"/>
      <c r="V778" s="402"/>
      <c r="W778" s="402"/>
      <c r="X778" s="402"/>
      <c r="Y778" s="402"/>
      <c r="Z778" s="402"/>
      <c r="AA778" s="402"/>
      <c r="AB778" s="402"/>
      <c r="AC778" s="402"/>
      <c r="AD778" s="402"/>
      <c r="AE778" s="402"/>
      <c r="AF778" s="402"/>
      <c r="AG778" s="402"/>
      <c r="AH778" s="402"/>
      <c r="AI778" s="402"/>
      <c r="AJ778" s="402"/>
      <c r="AK778" s="402"/>
      <c r="AL778" s="403"/>
      <c r="AM778" s="668"/>
      <c r="AN778" s="668"/>
      <c r="AO778" s="668"/>
      <c r="AP778" s="668"/>
      <c r="AQ778" s="668"/>
      <c r="AR778" s="668"/>
      <c r="AS778" s="668"/>
      <c r="AT778" s="668"/>
      <c r="AU778" s="668"/>
      <c r="AV778" s="668"/>
      <c r="AW778" s="668"/>
      <c r="AX778" s="668"/>
      <c r="AY778" s="403"/>
      <c r="AZ778" s="404"/>
      <c r="BA778" s="363"/>
      <c r="BB778" s="363"/>
      <c r="BC778" s="363"/>
      <c r="BD778" s="363"/>
      <c r="BE778" s="363"/>
      <c r="BF778" s="363"/>
      <c r="BG778" s="363"/>
      <c r="BH778" s="363"/>
      <c r="BI778" s="363"/>
      <c r="BJ778" s="363"/>
    </row>
    <row r="779" spans="6:62" ht="93" customHeight="1" x14ac:dyDescent="0.3">
      <c r="F779" s="399"/>
      <c r="G779" s="400"/>
      <c r="H779" s="400"/>
      <c r="I779" s="400"/>
      <c r="J779" s="400"/>
      <c r="K779" s="400"/>
      <c r="L779" s="400"/>
      <c r="M779" s="400"/>
      <c r="N779" s="400"/>
      <c r="U779" s="401"/>
      <c r="V779" s="402"/>
      <c r="W779" s="402"/>
      <c r="X779" s="402"/>
      <c r="Y779" s="402"/>
      <c r="Z779" s="402"/>
      <c r="AA779" s="402"/>
      <c r="AB779" s="402"/>
      <c r="AC779" s="402"/>
      <c r="AD779" s="402"/>
      <c r="AE779" s="402"/>
      <c r="AF779" s="402"/>
      <c r="AG779" s="402"/>
      <c r="AH779" s="402"/>
      <c r="AI779" s="402"/>
      <c r="AJ779" s="402"/>
      <c r="AK779" s="402"/>
      <c r="AL779" s="403"/>
      <c r="AM779" s="668"/>
      <c r="AN779" s="668"/>
      <c r="AO779" s="668"/>
      <c r="AP779" s="668"/>
      <c r="AQ779" s="668"/>
      <c r="AR779" s="668"/>
      <c r="AS779" s="668"/>
      <c r="AT779" s="668"/>
      <c r="AU779" s="668"/>
      <c r="AV779" s="668"/>
      <c r="AW779" s="668"/>
      <c r="AX779" s="668"/>
      <c r="AY779" s="403"/>
      <c r="AZ779" s="404"/>
      <c r="BA779" s="363"/>
      <c r="BB779" s="363"/>
      <c r="BC779" s="363"/>
      <c r="BD779" s="363"/>
      <c r="BE779" s="363"/>
      <c r="BF779" s="363"/>
      <c r="BG779" s="363"/>
      <c r="BH779" s="363"/>
      <c r="BI779" s="363"/>
      <c r="BJ779" s="363"/>
    </row>
    <row r="780" spans="6:62" ht="93" customHeight="1" x14ac:dyDescent="0.3">
      <c r="F780" s="399"/>
      <c r="G780" s="400"/>
      <c r="H780" s="400"/>
      <c r="I780" s="400"/>
      <c r="J780" s="400"/>
      <c r="K780" s="400"/>
      <c r="L780" s="400"/>
      <c r="M780" s="400"/>
      <c r="N780" s="400"/>
      <c r="U780" s="401"/>
      <c r="V780" s="402"/>
      <c r="W780" s="402"/>
      <c r="X780" s="402"/>
      <c r="Y780" s="402"/>
      <c r="Z780" s="402"/>
      <c r="AA780" s="402"/>
      <c r="AB780" s="402"/>
      <c r="AC780" s="402"/>
      <c r="AD780" s="402"/>
      <c r="AE780" s="402"/>
      <c r="AF780" s="402"/>
      <c r="AG780" s="402"/>
      <c r="AH780" s="402"/>
      <c r="AI780" s="402"/>
      <c r="AJ780" s="402"/>
      <c r="AK780" s="402"/>
      <c r="AL780" s="403"/>
      <c r="AM780" s="668"/>
      <c r="AN780" s="668"/>
      <c r="AO780" s="668"/>
      <c r="AP780" s="668"/>
      <c r="AQ780" s="668"/>
      <c r="AR780" s="668"/>
      <c r="AS780" s="668"/>
      <c r="AT780" s="668"/>
      <c r="AU780" s="668"/>
      <c r="AV780" s="668"/>
      <c r="AW780" s="668"/>
      <c r="AX780" s="668"/>
      <c r="AY780" s="403"/>
      <c r="AZ780" s="404"/>
      <c r="BA780" s="363"/>
      <c r="BB780" s="363"/>
      <c r="BC780" s="363"/>
      <c r="BD780" s="363"/>
      <c r="BE780" s="363"/>
      <c r="BF780" s="363"/>
      <c r="BG780" s="363"/>
      <c r="BH780" s="363"/>
      <c r="BI780" s="363"/>
      <c r="BJ780" s="363"/>
    </row>
    <row r="781" spans="6:62" ht="93" customHeight="1" x14ac:dyDescent="0.3">
      <c r="F781" s="399"/>
      <c r="G781" s="400"/>
      <c r="H781" s="400"/>
      <c r="I781" s="400"/>
      <c r="J781" s="400"/>
      <c r="K781" s="400"/>
      <c r="L781" s="400"/>
      <c r="M781" s="400"/>
      <c r="N781" s="400"/>
      <c r="U781" s="401"/>
      <c r="V781" s="402"/>
      <c r="W781" s="402"/>
      <c r="X781" s="402"/>
      <c r="Y781" s="402"/>
      <c r="Z781" s="402"/>
      <c r="AA781" s="402"/>
      <c r="AB781" s="402"/>
      <c r="AC781" s="402"/>
      <c r="AD781" s="402"/>
      <c r="AE781" s="402"/>
      <c r="AF781" s="402"/>
      <c r="AG781" s="402"/>
      <c r="AH781" s="402"/>
      <c r="AI781" s="402"/>
      <c r="AJ781" s="402"/>
      <c r="AK781" s="402"/>
      <c r="AL781" s="403"/>
      <c r="AM781" s="668"/>
      <c r="AN781" s="668"/>
      <c r="AO781" s="668"/>
      <c r="AP781" s="668"/>
      <c r="AQ781" s="668"/>
      <c r="AR781" s="668"/>
      <c r="AS781" s="668"/>
      <c r="AT781" s="668"/>
      <c r="AU781" s="668"/>
      <c r="AV781" s="668"/>
      <c r="AW781" s="668"/>
      <c r="AX781" s="668"/>
      <c r="AY781" s="403"/>
      <c r="AZ781" s="404"/>
      <c r="BA781" s="363"/>
      <c r="BB781" s="363"/>
      <c r="BC781" s="363"/>
      <c r="BD781" s="363"/>
      <c r="BE781" s="363"/>
      <c r="BF781" s="363"/>
      <c r="BG781" s="363"/>
      <c r="BH781" s="363"/>
      <c r="BI781" s="363"/>
      <c r="BJ781" s="363"/>
    </row>
    <row r="782" spans="6:62" ht="93" customHeight="1" x14ac:dyDescent="0.3">
      <c r="F782" s="399"/>
      <c r="G782" s="400"/>
      <c r="H782" s="400"/>
      <c r="I782" s="400"/>
      <c r="J782" s="400"/>
      <c r="K782" s="400"/>
      <c r="L782" s="400"/>
      <c r="M782" s="400"/>
      <c r="N782" s="400"/>
      <c r="U782" s="401"/>
      <c r="V782" s="402"/>
      <c r="W782" s="402"/>
      <c r="X782" s="402"/>
      <c r="Y782" s="402"/>
      <c r="Z782" s="402"/>
      <c r="AA782" s="402"/>
      <c r="AB782" s="402"/>
      <c r="AC782" s="402"/>
      <c r="AD782" s="402"/>
      <c r="AE782" s="402"/>
      <c r="AF782" s="402"/>
      <c r="AG782" s="402"/>
      <c r="AH782" s="402"/>
      <c r="AI782" s="402"/>
      <c r="AJ782" s="402"/>
      <c r="AK782" s="402"/>
      <c r="AL782" s="403"/>
      <c r="AM782" s="668"/>
      <c r="AN782" s="668"/>
      <c r="AO782" s="668"/>
      <c r="AP782" s="668"/>
      <c r="AQ782" s="668"/>
      <c r="AR782" s="668"/>
      <c r="AS782" s="668"/>
      <c r="AT782" s="668"/>
      <c r="AU782" s="668"/>
      <c r="AV782" s="668"/>
      <c r="AW782" s="668"/>
      <c r="AX782" s="668"/>
      <c r="AY782" s="403"/>
      <c r="AZ782" s="404"/>
      <c r="BA782" s="363"/>
      <c r="BB782" s="363"/>
      <c r="BC782" s="363"/>
      <c r="BD782" s="363"/>
      <c r="BE782" s="363"/>
      <c r="BF782" s="363"/>
      <c r="BG782" s="363"/>
      <c r="BH782" s="363"/>
      <c r="BI782" s="363"/>
      <c r="BJ782" s="363"/>
    </row>
    <row r="783" spans="6:62" ht="93" customHeight="1" x14ac:dyDescent="0.3">
      <c r="F783" s="399"/>
      <c r="G783" s="400"/>
      <c r="H783" s="400"/>
      <c r="I783" s="400"/>
      <c r="J783" s="400"/>
      <c r="K783" s="400"/>
      <c r="L783" s="400"/>
      <c r="M783" s="400"/>
      <c r="N783" s="400"/>
      <c r="U783" s="401"/>
      <c r="V783" s="402"/>
      <c r="W783" s="402"/>
      <c r="X783" s="402"/>
      <c r="Y783" s="402"/>
      <c r="Z783" s="402"/>
      <c r="AA783" s="402"/>
      <c r="AB783" s="402"/>
      <c r="AC783" s="402"/>
      <c r="AD783" s="402"/>
      <c r="AE783" s="402"/>
      <c r="AF783" s="402"/>
      <c r="AG783" s="402"/>
      <c r="AH783" s="402"/>
      <c r="AI783" s="402"/>
      <c r="AJ783" s="402"/>
      <c r="AK783" s="402"/>
      <c r="AL783" s="403"/>
      <c r="AM783" s="668"/>
      <c r="AN783" s="668"/>
      <c r="AO783" s="668"/>
      <c r="AP783" s="668"/>
      <c r="AQ783" s="668"/>
      <c r="AR783" s="668"/>
      <c r="AS783" s="668"/>
      <c r="AT783" s="668"/>
      <c r="AU783" s="668"/>
      <c r="AV783" s="668"/>
      <c r="AW783" s="668"/>
      <c r="AX783" s="668"/>
      <c r="AY783" s="403"/>
      <c r="AZ783" s="404"/>
      <c r="BA783" s="363"/>
      <c r="BB783" s="363"/>
      <c r="BC783" s="363"/>
      <c r="BD783" s="363"/>
      <c r="BE783" s="363"/>
      <c r="BF783" s="363"/>
      <c r="BG783" s="363"/>
      <c r="BH783" s="363"/>
      <c r="BI783" s="363"/>
      <c r="BJ783" s="363"/>
    </row>
    <row r="784" spans="6:62" ht="93" customHeight="1" x14ac:dyDescent="0.3">
      <c r="F784" s="399"/>
      <c r="G784" s="400"/>
      <c r="H784" s="400"/>
      <c r="I784" s="400"/>
      <c r="J784" s="400"/>
      <c r="K784" s="400"/>
      <c r="L784" s="400"/>
      <c r="M784" s="400"/>
      <c r="N784" s="400"/>
      <c r="U784" s="401"/>
      <c r="V784" s="402"/>
      <c r="W784" s="402"/>
      <c r="X784" s="402"/>
      <c r="Y784" s="402"/>
      <c r="Z784" s="402"/>
      <c r="AA784" s="402"/>
      <c r="AB784" s="402"/>
      <c r="AC784" s="402"/>
      <c r="AD784" s="402"/>
      <c r="AE784" s="402"/>
      <c r="AF784" s="402"/>
      <c r="AG784" s="402"/>
      <c r="AH784" s="402"/>
      <c r="AI784" s="402"/>
      <c r="AJ784" s="402"/>
      <c r="AK784" s="402"/>
      <c r="AL784" s="403"/>
      <c r="AM784" s="668"/>
      <c r="AN784" s="668"/>
      <c r="AO784" s="668"/>
      <c r="AP784" s="668"/>
      <c r="AQ784" s="668"/>
      <c r="AR784" s="668"/>
      <c r="AS784" s="668"/>
      <c r="AT784" s="668"/>
      <c r="AU784" s="668"/>
      <c r="AV784" s="668"/>
      <c r="AW784" s="668"/>
      <c r="AX784" s="668"/>
      <c r="AY784" s="403"/>
      <c r="AZ784" s="404"/>
      <c r="BA784" s="363"/>
      <c r="BB784" s="363"/>
      <c r="BC784" s="363"/>
      <c r="BD784" s="363"/>
      <c r="BE784" s="363"/>
      <c r="BF784" s="363"/>
      <c r="BG784" s="363"/>
      <c r="BH784" s="363"/>
      <c r="BI784" s="363"/>
      <c r="BJ784" s="363"/>
    </row>
    <row r="785" spans="6:62" ht="93" customHeight="1" x14ac:dyDescent="0.3">
      <c r="F785" s="399"/>
      <c r="G785" s="400"/>
      <c r="H785" s="400"/>
      <c r="I785" s="400"/>
      <c r="J785" s="400"/>
      <c r="K785" s="400"/>
      <c r="L785" s="400"/>
      <c r="M785" s="400"/>
      <c r="N785" s="400"/>
      <c r="U785" s="401"/>
      <c r="V785" s="402"/>
      <c r="W785" s="402"/>
      <c r="X785" s="402"/>
      <c r="Y785" s="402"/>
      <c r="Z785" s="402"/>
      <c r="AA785" s="402"/>
      <c r="AB785" s="402"/>
      <c r="AC785" s="402"/>
      <c r="AD785" s="402"/>
      <c r="AE785" s="402"/>
      <c r="AF785" s="402"/>
      <c r="AG785" s="402"/>
      <c r="AH785" s="402"/>
      <c r="AI785" s="402"/>
      <c r="AJ785" s="402"/>
      <c r="AK785" s="402"/>
      <c r="AL785" s="403"/>
      <c r="AM785" s="668"/>
      <c r="AN785" s="668"/>
      <c r="AO785" s="668"/>
      <c r="AP785" s="668"/>
      <c r="AQ785" s="668"/>
      <c r="AR785" s="668"/>
      <c r="AS785" s="668"/>
      <c r="AT785" s="668"/>
      <c r="AU785" s="668"/>
      <c r="AV785" s="668"/>
      <c r="AW785" s="668"/>
      <c r="AX785" s="668"/>
      <c r="AY785" s="403"/>
      <c r="AZ785" s="404"/>
      <c r="BA785" s="363"/>
      <c r="BB785" s="363"/>
      <c r="BC785" s="363"/>
      <c r="BD785" s="363"/>
      <c r="BE785" s="363"/>
      <c r="BF785" s="363"/>
      <c r="BG785" s="363"/>
      <c r="BH785" s="363"/>
      <c r="BI785" s="363"/>
      <c r="BJ785" s="363"/>
    </row>
    <row r="786" spans="6:62" ht="93" customHeight="1" x14ac:dyDescent="0.3">
      <c r="F786" s="399"/>
      <c r="G786" s="400"/>
      <c r="H786" s="400"/>
      <c r="I786" s="400"/>
      <c r="J786" s="400"/>
      <c r="K786" s="400"/>
      <c r="L786" s="400"/>
      <c r="M786" s="400"/>
      <c r="N786" s="400"/>
      <c r="U786" s="401"/>
      <c r="V786" s="402"/>
      <c r="W786" s="402"/>
      <c r="X786" s="402"/>
      <c r="Y786" s="402"/>
      <c r="Z786" s="402"/>
      <c r="AA786" s="402"/>
      <c r="AB786" s="402"/>
      <c r="AC786" s="402"/>
      <c r="AD786" s="402"/>
      <c r="AE786" s="402"/>
      <c r="AF786" s="402"/>
      <c r="AG786" s="402"/>
      <c r="AH786" s="402"/>
      <c r="AI786" s="402"/>
      <c r="AJ786" s="402"/>
      <c r="AK786" s="402"/>
      <c r="AL786" s="403"/>
      <c r="AM786" s="668"/>
      <c r="AN786" s="668"/>
      <c r="AO786" s="668"/>
      <c r="AP786" s="668"/>
      <c r="AQ786" s="668"/>
      <c r="AR786" s="668"/>
      <c r="AS786" s="668"/>
      <c r="AT786" s="668"/>
      <c r="AU786" s="668"/>
      <c r="AV786" s="668"/>
      <c r="AW786" s="668"/>
      <c r="AX786" s="668"/>
      <c r="AY786" s="403"/>
      <c r="AZ786" s="404"/>
      <c r="BA786" s="363"/>
      <c r="BB786" s="363"/>
      <c r="BC786" s="363"/>
      <c r="BD786" s="363"/>
      <c r="BE786" s="363"/>
      <c r="BF786" s="363"/>
      <c r="BG786" s="363"/>
      <c r="BH786" s="363"/>
      <c r="BI786" s="363"/>
      <c r="BJ786" s="363"/>
    </row>
    <row r="787" spans="6:62" ht="93" customHeight="1" x14ac:dyDescent="0.3">
      <c r="F787" s="399"/>
      <c r="G787" s="400"/>
      <c r="H787" s="400"/>
      <c r="I787" s="400"/>
      <c r="J787" s="400"/>
      <c r="K787" s="400"/>
      <c r="L787" s="400"/>
      <c r="M787" s="400"/>
      <c r="N787" s="400"/>
      <c r="U787" s="401"/>
      <c r="V787" s="402"/>
      <c r="W787" s="402"/>
      <c r="X787" s="402"/>
      <c r="Y787" s="402"/>
      <c r="Z787" s="402"/>
      <c r="AA787" s="402"/>
      <c r="AB787" s="402"/>
      <c r="AC787" s="402"/>
      <c r="AD787" s="402"/>
      <c r="AE787" s="402"/>
      <c r="AF787" s="402"/>
      <c r="AG787" s="402"/>
      <c r="AH787" s="402"/>
      <c r="AI787" s="402"/>
      <c r="AJ787" s="402"/>
      <c r="AK787" s="402"/>
      <c r="AL787" s="403"/>
      <c r="AM787" s="668"/>
      <c r="AN787" s="668"/>
      <c r="AO787" s="668"/>
      <c r="AP787" s="668"/>
      <c r="AQ787" s="668"/>
      <c r="AR787" s="668"/>
      <c r="AS787" s="668"/>
      <c r="AT787" s="668"/>
      <c r="AU787" s="668"/>
      <c r="AV787" s="668"/>
      <c r="AW787" s="668"/>
      <c r="AX787" s="668"/>
      <c r="AY787" s="403"/>
      <c r="AZ787" s="404"/>
      <c r="BA787" s="363"/>
      <c r="BB787" s="363"/>
      <c r="BC787" s="363"/>
      <c r="BD787" s="363"/>
      <c r="BE787" s="363"/>
      <c r="BF787" s="363"/>
      <c r="BG787" s="363"/>
      <c r="BH787" s="363"/>
      <c r="BI787" s="363"/>
      <c r="BJ787" s="363"/>
    </row>
    <row r="788" spans="6:62" ht="93" customHeight="1" x14ac:dyDescent="0.3">
      <c r="F788" s="399"/>
      <c r="G788" s="400"/>
      <c r="H788" s="400"/>
      <c r="I788" s="400"/>
      <c r="J788" s="400"/>
      <c r="K788" s="400"/>
      <c r="L788" s="400"/>
      <c r="M788" s="400"/>
      <c r="N788" s="400"/>
      <c r="U788" s="401"/>
      <c r="V788" s="402"/>
      <c r="W788" s="402"/>
      <c r="X788" s="402"/>
      <c r="Y788" s="402"/>
      <c r="Z788" s="402"/>
      <c r="AA788" s="402"/>
      <c r="AB788" s="402"/>
      <c r="AC788" s="402"/>
      <c r="AD788" s="402"/>
      <c r="AE788" s="402"/>
      <c r="AF788" s="402"/>
      <c r="AG788" s="402"/>
      <c r="AH788" s="402"/>
      <c r="AI788" s="402"/>
      <c r="AJ788" s="402"/>
      <c r="AK788" s="402"/>
      <c r="AL788" s="403"/>
      <c r="AM788" s="668"/>
      <c r="AN788" s="668"/>
      <c r="AO788" s="668"/>
      <c r="AP788" s="668"/>
      <c r="AQ788" s="668"/>
      <c r="AR788" s="668"/>
      <c r="AS788" s="668"/>
      <c r="AT788" s="668"/>
      <c r="AU788" s="668"/>
      <c r="AV788" s="668"/>
      <c r="AW788" s="668"/>
      <c r="AX788" s="668"/>
      <c r="AY788" s="403"/>
      <c r="AZ788" s="404"/>
      <c r="BA788" s="363"/>
      <c r="BB788" s="363"/>
      <c r="BC788" s="363"/>
      <c r="BD788" s="363"/>
      <c r="BE788" s="363"/>
      <c r="BF788" s="363"/>
      <c r="BG788" s="363"/>
      <c r="BH788" s="363"/>
      <c r="BI788" s="363"/>
      <c r="BJ788" s="363"/>
    </row>
    <row r="789" spans="6:62" ht="93" customHeight="1" x14ac:dyDescent="0.3">
      <c r="F789" s="399"/>
      <c r="G789" s="400"/>
      <c r="H789" s="400"/>
      <c r="I789" s="400"/>
      <c r="J789" s="400"/>
      <c r="K789" s="400"/>
      <c r="L789" s="400"/>
      <c r="M789" s="400"/>
      <c r="N789" s="400"/>
      <c r="U789" s="401"/>
      <c r="V789" s="402"/>
      <c r="W789" s="402"/>
      <c r="X789" s="402"/>
      <c r="Y789" s="402"/>
      <c r="Z789" s="402"/>
      <c r="AA789" s="402"/>
      <c r="AB789" s="402"/>
      <c r="AC789" s="402"/>
      <c r="AD789" s="402"/>
      <c r="AE789" s="402"/>
      <c r="AF789" s="402"/>
      <c r="AG789" s="402"/>
      <c r="AH789" s="402"/>
      <c r="AI789" s="402"/>
      <c r="AJ789" s="402"/>
      <c r="AK789" s="402"/>
      <c r="AL789" s="403"/>
      <c r="AM789" s="668"/>
      <c r="AN789" s="668"/>
      <c r="AO789" s="668"/>
      <c r="AP789" s="668"/>
      <c r="AQ789" s="668"/>
      <c r="AR789" s="668"/>
      <c r="AS789" s="668"/>
      <c r="AT789" s="668"/>
      <c r="AU789" s="668"/>
      <c r="AV789" s="668"/>
      <c r="AW789" s="668"/>
      <c r="AX789" s="668"/>
      <c r="AY789" s="403"/>
      <c r="AZ789" s="404"/>
      <c r="BA789" s="363"/>
      <c r="BB789" s="363"/>
      <c r="BC789" s="363"/>
      <c r="BD789" s="363"/>
      <c r="BE789" s="363"/>
      <c r="BF789" s="363"/>
      <c r="BG789" s="363"/>
      <c r="BH789" s="363"/>
      <c r="BI789" s="363"/>
      <c r="BJ789" s="363"/>
    </row>
    <row r="790" spans="6:62" ht="93" customHeight="1" x14ac:dyDescent="0.3">
      <c r="F790" s="399"/>
      <c r="G790" s="400"/>
      <c r="H790" s="400"/>
      <c r="I790" s="400"/>
      <c r="J790" s="400"/>
      <c r="K790" s="400"/>
      <c r="L790" s="400"/>
      <c r="M790" s="400"/>
      <c r="N790" s="400"/>
      <c r="U790" s="401"/>
      <c r="V790" s="402"/>
      <c r="W790" s="402"/>
      <c r="X790" s="402"/>
      <c r="Y790" s="402"/>
      <c r="Z790" s="402"/>
      <c r="AA790" s="402"/>
      <c r="AB790" s="402"/>
      <c r="AC790" s="402"/>
      <c r="AD790" s="402"/>
      <c r="AE790" s="402"/>
      <c r="AF790" s="402"/>
      <c r="AG790" s="402"/>
      <c r="AH790" s="402"/>
      <c r="AI790" s="402"/>
      <c r="AJ790" s="402"/>
      <c r="AK790" s="402"/>
      <c r="AL790" s="403"/>
      <c r="AM790" s="668"/>
      <c r="AN790" s="668"/>
      <c r="AO790" s="668"/>
      <c r="AP790" s="668"/>
      <c r="AQ790" s="668"/>
      <c r="AR790" s="668"/>
      <c r="AS790" s="668"/>
      <c r="AT790" s="668"/>
      <c r="AU790" s="668"/>
      <c r="AV790" s="668"/>
      <c r="AW790" s="668"/>
      <c r="AX790" s="668"/>
      <c r="AY790" s="403"/>
      <c r="AZ790" s="404"/>
      <c r="BA790" s="363"/>
      <c r="BB790" s="363"/>
      <c r="BC790" s="363"/>
      <c r="BD790" s="363"/>
      <c r="BE790" s="363"/>
      <c r="BF790" s="363"/>
      <c r="BG790" s="363"/>
      <c r="BH790" s="363"/>
      <c r="BI790" s="363"/>
      <c r="BJ790" s="363"/>
    </row>
    <row r="791" spans="6:62" ht="93" customHeight="1" x14ac:dyDescent="0.3">
      <c r="F791" s="399"/>
      <c r="G791" s="400"/>
      <c r="H791" s="400"/>
      <c r="I791" s="400"/>
      <c r="J791" s="400"/>
      <c r="K791" s="400"/>
      <c r="L791" s="400"/>
      <c r="M791" s="400"/>
      <c r="N791" s="400"/>
      <c r="U791" s="401"/>
      <c r="V791" s="402"/>
      <c r="W791" s="402"/>
      <c r="X791" s="402"/>
      <c r="Y791" s="402"/>
      <c r="Z791" s="402"/>
      <c r="AA791" s="402"/>
      <c r="AB791" s="402"/>
      <c r="AC791" s="402"/>
      <c r="AD791" s="402"/>
      <c r="AE791" s="402"/>
      <c r="AF791" s="402"/>
      <c r="AG791" s="402"/>
      <c r="AH791" s="402"/>
      <c r="AI791" s="402"/>
      <c r="AJ791" s="402"/>
      <c r="AK791" s="402"/>
      <c r="AL791" s="403"/>
      <c r="AM791" s="668"/>
      <c r="AN791" s="668"/>
      <c r="AO791" s="668"/>
      <c r="AP791" s="668"/>
      <c r="AQ791" s="668"/>
      <c r="AR791" s="668"/>
      <c r="AS791" s="668"/>
      <c r="AT791" s="668"/>
      <c r="AU791" s="668"/>
      <c r="AV791" s="668"/>
      <c r="AW791" s="668"/>
      <c r="AX791" s="668"/>
      <c r="AY791" s="403"/>
      <c r="AZ791" s="404"/>
      <c r="BA791" s="363"/>
      <c r="BB791" s="363"/>
      <c r="BC791" s="363"/>
      <c r="BD791" s="363"/>
      <c r="BE791" s="363"/>
      <c r="BF791" s="363"/>
      <c r="BG791" s="363"/>
      <c r="BH791" s="363"/>
      <c r="BI791" s="363"/>
      <c r="BJ791" s="363"/>
    </row>
  </sheetData>
  <dataConsolidate>
    <dataRefs count="1">
      <dataRef ref="Y8:AJ8" sheet=" FORMATO" r:id="rId1"/>
    </dataRefs>
  </dataConsolidate>
  <mergeCells count="42">
    <mergeCell ref="A3:C4"/>
    <mergeCell ref="D3:BA3"/>
    <mergeCell ref="D4:BA4"/>
    <mergeCell ref="A5:A7"/>
    <mergeCell ref="B5:B7"/>
    <mergeCell ref="C5:C7"/>
    <mergeCell ref="D5:D7"/>
    <mergeCell ref="E5:E7"/>
    <mergeCell ref="F5:J6"/>
    <mergeCell ref="K5:K7"/>
    <mergeCell ref="X6:X7"/>
    <mergeCell ref="Y6:Y7"/>
    <mergeCell ref="Z6:AK6"/>
    <mergeCell ref="AL6:AL7"/>
    <mergeCell ref="L5:L7"/>
    <mergeCell ref="M5:M7"/>
    <mergeCell ref="N5:N7"/>
    <mergeCell ref="O5:O7"/>
    <mergeCell ref="P5:P7"/>
    <mergeCell ref="Q5:R6"/>
    <mergeCell ref="AM6:AX6"/>
    <mergeCell ref="AY6:AY7"/>
    <mergeCell ref="AZ6:AZ7"/>
    <mergeCell ref="BA6:BA7"/>
    <mergeCell ref="H8:H13"/>
    <mergeCell ref="I8:I13"/>
    <mergeCell ref="J8:J14"/>
    <mergeCell ref="K8:K14"/>
    <mergeCell ref="L8:L14"/>
    <mergeCell ref="M8:M13"/>
    <mergeCell ref="S5:S7"/>
    <mergeCell ref="T5:T7"/>
    <mergeCell ref="U5:U7"/>
    <mergeCell ref="V5:BA5"/>
    <mergeCell ref="V6:V7"/>
    <mergeCell ref="W6:W7"/>
    <mergeCell ref="N8:N13"/>
    <mergeCell ref="C16:F17"/>
    <mergeCell ref="G16:H16"/>
    <mergeCell ref="AZ16:AZ17"/>
    <mergeCell ref="BA16:BA17"/>
    <mergeCell ref="G17:H17"/>
  </mergeCells>
  <conditionalFormatting sqref="Y8:Y14 AY8:AY14">
    <cfRule type="cellIs" dxfId="21" priority="1" operator="equal">
      <formula>"NO CUMPLE"</formula>
    </cfRule>
    <cfRule type="cellIs" dxfId="20" priority="2" operator="equal">
      <formula>"CUMPLE"</formula>
    </cfRule>
  </conditionalFormatting>
  <dataValidations count="6">
    <dataValidation type="list" allowBlank="1" showInputMessage="1" showErrorMessage="1" sqref="D8:D14 IZ8:IZ14 SV8:SV14 ACR8:ACR14 AMN8:AMN14 AWJ8:AWJ14 BGF8:BGF14 BQB8:BQB14 BZX8:BZX14 CJT8:CJT14 CTP8:CTP14 DDL8:DDL14 DNH8:DNH14 DXD8:DXD14 EGZ8:EGZ14 EQV8:EQV14 FAR8:FAR14 FKN8:FKN14 FUJ8:FUJ14 GEF8:GEF14 GOB8:GOB14 GXX8:GXX14 HHT8:HHT14 HRP8:HRP14 IBL8:IBL14 ILH8:ILH14 IVD8:IVD14 JEZ8:JEZ14 JOV8:JOV14 JYR8:JYR14 KIN8:KIN14 KSJ8:KSJ14 LCF8:LCF14 LMB8:LMB14 LVX8:LVX14 MFT8:MFT14 MPP8:MPP14 MZL8:MZL14 NJH8:NJH14 NTD8:NTD14 OCZ8:OCZ14 OMV8:OMV14 OWR8:OWR14 PGN8:PGN14 PQJ8:PQJ14 QAF8:QAF14 QKB8:QKB14 QTX8:QTX14 RDT8:RDT14 RNP8:RNP14 RXL8:RXL14 SHH8:SHH14 SRD8:SRD14 TAZ8:TAZ14 TKV8:TKV14 TUR8:TUR14 UEN8:UEN14 UOJ8:UOJ14 UYF8:UYF14 VIB8:VIB14 VRX8:VRX14 WBT8:WBT14 WLP8:WLP14 WVL8:WVL14 D65544:D65550 IZ65544:IZ65550 SV65544:SV65550 ACR65544:ACR65550 AMN65544:AMN65550 AWJ65544:AWJ65550 BGF65544:BGF65550 BQB65544:BQB65550 BZX65544:BZX65550 CJT65544:CJT65550 CTP65544:CTP65550 DDL65544:DDL65550 DNH65544:DNH65550 DXD65544:DXD65550 EGZ65544:EGZ65550 EQV65544:EQV65550 FAR65544:FAR65550 FKN65544:FKN65550 FUJ65544:FUJ65550 GEF65544:GEF65550 GOB65544:GOB65550 GXX65544:GXX65550 HHT65544:HHT65550 HRP65544:HRP65550 IBL65544:IBL65550 ILH65544:ILH65550 IVD65544:IVD65550 JEZ65544:JEZ65550 JOV65544:JOV65550 JYR65544:JYR65550 KIN65544:KIN65550 KSJ65544:KSJ65550 LCF65544:LCF65550 LMB65544:LMB65550 LVX65544:LVX65550 MFT65544:MFT65550 MPP65544:MPP65550 MZL65544:MZL65550 NJH65544:NJH65550 NTD65544:NTD65550 OCZ65544:OCZ65550 OMV65544:OMV65550 OWR65544:OWR65550 PGN65544:PGN65550 PQJ65544:PQJ65550 QAF65544:QAF65550 QKB65544:QKB65550 QTX65544:QTX65550 RDT65544:RDT65550 RNP65544:RNP65550 RXL65544:RXL65550 SHH65544:SHH65550 SRD65544:SRD65550 TAZ65544:TAZ65550 TKV65544:TKV65550 TUR65544:TUR65550 UEN65544:UEN65550 UOJ65544:UOJ65550 UYF65544:UYF65550 VIB65544:VIB65550 VRX65544:VRX65550 WBT65544:WBT65550 WLP65544:WLP65550 WVL65544:WVL65550 D131080:D131086 IZ131080:IZ131086 SV131080:SV131086 ACR131080:ACR131086 AMN131080:AMN131086 AWJ131080:AWJ131086 BGF131080:BGF131086 BQB131080:BQB131086 BZX131080:BZX131086 CJT131080:CJT131086 CTP131080:CTP131086 DDL131080:DDL131086 DNH131080:DNH131086 DXD131080:DXD131086 EGZ131080:EGZ131086 EQV131080:EQV131086 FAR131080:FAR131086 FKN131080:FKN131086 FUJ131080:FUJ131086 GEF131080:GEF131086 GOB131080:GOB131086 GXX131080:GXX131086 HHT131080:HHT131086 HRP131080:HRP131086 IBL131080:IBL131086 ILH131080:ILH131086 IVD131080:IVD131086 JEZ131080:JEZ131086 JOV131080:JOV131086 JYR131080:JYR131086 KIN131080:KIN131086 KSJ131080:KSJ131086 LCF131080:LCF131086 LMB131080:LMB131086 LVX131080:LVX131086 MFT131080:MFT131086 MPP131080:MPP131086 MZL131080:MZL131086 NJH131080:NJH131086 NTD131080:NTD131086 OCZ131080:OCZ131086 OMV131080:OMV131086 OWR131080:OWR131086 PGN131080:PGN131086 PQJ131080:PQJ131086 QAF131080:QAF131086 QKB131080:QKB131086 QTX131080:QTX131086 RDT131080:RDT131086 RNP131080:RNP131086 RXL131080:RXL131086 SHH131080:SHH131086 SRD131080:SRD131086 TAZ131080:TAZ131086 TKV131080:TKV131086 TUR131080:TUR131086 UEN131080:UEN131086 UOJ131080:UOJ131086 UYF131080:UYF131086 VIB131080:VIB131086 VRX131080:VRX131086 WBT131080:WBT131086 WLP131080:WLP131086 WVL131080:WVL131086 D196616:D196622 IZ196616:IZ196622 SV196616:SV196622 ACR196616:ACR196622 AMN196616:AMN196622 AWJ196616:AWJ196622 BGF196616:BGF196622 BQB196616:BQB196622 BZX196616:BZX196622 CJT196616:CJT196622 CTP196616:CTP196622 DDL196616:DDL196622 DNH196616:DNH196622 DXD196616:DXD196622 EGZ196616:EGZ196622 EQV196616:EQV196622 FAR196616:FAR196622 FKN196616:FKN196622 FUJ196616:FUJ196622 GEF196616:GEF196622 GOB196616:GOB196622 GXX196616:GXX196622 HHT196616:HHT196622 HRP196616:HRP196622 IBL196616:IBL196622 ILH196616:ILH196622 IVD196616:IVD196622 JEZ196616:JEZ196622 JOV196616:JOV196622 JYR196616:JYR196622 KIN196616:KIN196622 KSJ196616:KSJ196622 LCF196616:LCF196622 LMB196616:LMB196622 LVX196616:LVX196622 MFT196616:MFT196622 MPP196616:MPP196622 MZL196616:MZL196622 NJH196616:NJH196622 NTD196616:NTD196622 OCZ196616:OCZ196622 OMV196616:OMV196622 OWR196616:OWR196622 PGN196616:PGN196622 PQJ196616:PQJ196622 QAF196616:QAF196622 QKB196616:QKB196622 QTX196616:QTX196622 RDT196616:RDT196622 RNP196616:RNP196622 RXL196616:RXL196622 SHH196616:SHH196622 SRD196616:SRD196622 TAZ196616:TAZ196622 TKV196616:TKV196622 TUR196616:TUR196622 UEN196616:UEN196622 UOJ196616:UOJ196622 UYF196616:UYF196622 VIB196616:VIB196622 VRX196616:VRX196622 WBT196616:WBT196622 WLP196616:WLP196622 WVL196616:WVL196622 D262152:D262158 IZ262152:IZ262158 SV262152:SV262158 ACR262152:ACR262158 AMN262152:AMN262158 AWJ262152:AWJ262158 BGF262152:BGF262158 BQB262152:BQB262158 BZX262152:BZX262158 CJT262152:CJT262158 CTP262152:CTP262158 DDL262152:DDL262158 DNH262152:DNH262158 DXD262152:DXD262158 EGZ262152:EGZ262158 EQV262152:EQV262158 FAR262152:FAR262158 FKN262152:FKN262158 FUJ262152:FUJ262158 GEF262152:GEF262158 GOB262152:GOB262158 GXX262152:GXX262158 HHT262152:HHT262158 HRP262152:HRP262158 IBL262152:IBL262158 ILH262152:ILH262158 IVD262152:IVD262158 JEZ262152:JEZ262158 JOV262152:JOV262158 JYR262152:JYR262158 KIN262152:KIN262158 KSJ262152:KSJ262158 LCF262152:LCF262158 LMB262152:LMB262158 LVX262152:LVX262158 MFT262152:MFT262158 MPP262152:MPP262158 MZL262152:MZL262158 NJH262152:NJH262158 NTD262152:NTD262158 OCZ262152:OCZ262158 OMV262152:OMV262158 OWR262152:OWR262158 PGN262152:PGN262158 PQJ262152:PQJ262158 QAF262152:QAF262158 QKB262152:QKB262158 QTX262152:QTX262158 RDT262152:RDT262158 RNP262152:RNP262158 RXL262152:RXL262158 SHH262152:SHH262158 SRD262152:SRD262158 TAZ262152:TAZ262158 TKV262152:TKV262158 TUR262152:TUR262158 UEN262152:UEN262158 UOJ262152:UOJ262158 UYF262152:UYF262158 VIB262152:VIB262158 VRX262152:VRX262158 WBT262152:WBT262158 WLP262152:WLP262158 WVL262152:WVL262158 D327688:D327694 IZ327688:IZ327694 SV327688:SV327694 ACR327688:ACR327694 AMN327688:AMN327694 AWJ327688:AWJ327694 BGF327688:BGF327694 BQB327688:BQB327694 BZX327688:BZX327694 CJT327688:CJT327694 CTP327688:CTP327694 DDL327688:DDL327694 DNH327688:DNH327694 DXD327688:DXD327694 EGZ327688:EGZ327694 EQV327688:EQV327694 FAR327688:FAR327694 FKN327688:FKN327694 FUJ327688:FUJ327694 GEF327688:GEF327694 GOB327688:GOB327694 GXX327688:GXX327694 HHT327688:HHT327694 HRP327688:HRP327694 IBL327688:IBL327694 ILH327688:ILH327694 IVD327688:IVD327694 JEZ327688:JEZ327694 JOV327688:JOV327694 JYR327688:JYR327694 KIN327688:KIN327694 KSJ327688:KSJ327694 LCF327688:LCF327694 LMB327688:LMB327694 LVX327688:LVX327694 MFT327688:MFT327694 MPP327688:MPP327694 MZL327688:MZL327694 NJH327688:NJH327694 NTD327688:NTD327694 OCZ327688:OCZ327694 OMV327688:OMV327694 OWR327688:OWR327694 PGN327688:PGN327694 PQJ327688:PQJ327694 QAF327688:QAF327694 QKB327688:QKB327694 QTX327688:QTX327694 RDT327688:RDT327694 RNP327688:RNP327694 RXL327688:RXL327694 SHH327688:SHH327694 SRD327688:SRD327694 TAZ327688:TAZ327694 TKV327688:TKV327694 TUR327688:TUR327694 UEN327688:UEN327694 UOJ327688:UOJ327694 UYF327688:UYF327694 VIB327688:VIB327694 VRX327688:VRX327694 WBT327688:WBT327694 WLP327688:WLP327694 WVL327688:WVL327694 D393224:D393230 IZ393224:IZ393230 SV393224:SV393230 ACR393224:ACR393230 AMN393224:AMN393230 AWJ393224:AWJ393230 BGF393224:BGF393230 BQB393224:BQB393230 BZX393224:BZX393230 CJT393224:CJT393230 CTP393224:CTP393230 DDL393224:DDL393230 DNH393224:DNH393230 DXD393224:DXD393230 EGZ393224:EGZ393230 EQV393224:EQV393230 FAR393224:FAR393230 FKN393224:FKN393230 FUJ393224:FUJ393230 GEF393224:GEF393230 GOB393224:GOB393230 GXX393224:GXX393230 HHT393224:HHT393230 HRP393224:HRP393230 IBL393224:IBL393230 ILH393224:ILH393230 IVD393224:IVD393230 JEZ393224:JEZ393230 JOV393224:JOV393230 JYR393224:JYR393230 KIN393224:KIN393230 KSJ393224:KSJ393230 LCF393224:LCF393230 LMB393224:LMB393230 LVX393224:LVX393230 MFT393224:MFT393230 MPP393224:MPP393230 MZL393224:MZL393230 NJH393224:NJH393230 NTD393224:NTD393230 OCZ393224:OCZ393230 OMV393224:OMV393230 OWR393224:OWR393230 PGN393224:PGN393230 PQJ393224:PQJ393230 QAF393224:QAF393230 QKB393224:QKB393230 QTX393224:QTX393230 RDT393224:RDT393230 RNP393224:RNP393230 RXL393224:RXL393230 SHH393224:SHH393230 SRD393224:SRD393230 TAZ393224:TAZ393230 TKV393224:TKV393230 TUR393224:TUR393230 UEN393224:UEN393230 UOJ393224:UOJ393230 UYF393224:UYF393230 VIB393224:VIB393230 VRX393224:VRX393230 WBT393224:WBT393230 WLP393224:WLP393230 WVL393224:WVL393230 D458760:D458766 IZ458760:IZ458766 SV458760:SV458766 ACR458760:ACR458766 AMN458760:AMN458766 AWJ458760:AWJ458766 BGF458760:BGF458766 BQB458760:BQB458766 BZX458760:BZX458766 CJT458760:CJT458766 CTP458760:CTP458766 DDL458760:DDL458766 DNH458760:DNH458766 DXD458760:DXD458766 EGZ458760:EGZ458766 EQV458760:EQV458766 FAR458760:FAR458766 FKN458760:FKN458766 FUJ458760:FUJ458766 GEF458760:GEF458766 GOB458760:GOB458766 GXX458760:GXX458766 HHT458760:HHT458766 HRP458760:HRP458766 IBL458760:IBL458766 ILH458760:ILH458766 IVD458760:IVD458766 JEZ458760:JEZ458766 JOV458760:JOV458766 JYR458760:JYR458766 KIN458760:KIN458766 KSJ458760:KSJ458766 LCF458760:LCF458766 LMB458760:LMB458766 LVX458760:LVX458766 MFT458760:MFT458766 MPP458760:MPP458766 MZL458760:MZL458766 NJH458760:NJH458766 NTD458760:NTD458766 OCZ458760:OCZ458766 OMV458760:OMV458766 OWR458760:OWR458766 PGN458760:PGN458766 PQJ458760:PQJ458766 QAF458760:QAF458766 QKB458760:QKB458766 QTX458760:QTX458766 RDT458760:RDT458766 RNP458760:RNP458766 RXL458760:RXL458766 SHH458760:SHH458766 SRD458760:SRD458766 TAZ458760:TAZ458766 TKV458760:TKV458766 TUR458760:TUR458766 UEN458760:UEN458766 UOJ458760:UOJ458766 UYF458760:UYF458766 VIB458760:VIB458766 VRX458760:VRX458766 WBT458760:WBT458766 WLP458760:WLP458766 WVL458760:WVL458766 D524296:D524302 IZ524296:IZ524302 SV524296:SV524302 ACR524296:ACR524302 AMN524296:AMN524302 AWJ524296:AWJ524302 BGF524296:BGF524302 BQB524296:BQB524302 BZX524296:BZX524302 CJT524296:CJT524302 CTP524296:CTP524302 DDL524296:DDL524302 DNH524296:DNH524302 DXD524296:DXD524302 EGZ524296:EGZ524302 EQV524296:EQV524302 FAR524296:FAR524302 FKN524296:FKN524302 FUJ524296:FUJ524302 GEF524296:GEF524302 GOB524296:GOB524302 GXX524296:GXX524302 HHT524296:HHT524302 HRP524296:HRP524302 IBL524296:IBL524302 ILH524296:ILH524302 IVD524296:IVD524302 JEZ524296:JEZ524302 JOV524296:JOV524302 JYR524296:JYR524302 KIN524296:KIN524302 KSJ524296:KSJ524302 LCF524296:LCF524302 LMB524296:LMB524302 LVX524296:LVX524302 MFT524296:MFT524302 MPP524296:MPP524302 MZL524296:MZL524302 NJH524296:NJH524302 NTD524296:NTD524302 OCZ524296:OCZ524302 OMV524296:OMV524302 OWR524296:OWR524302 PGN524296:PGN524302 PQJ524296:PQJ524302 QAF524296:QAF524302 QKB524296:QKB524302 QTX524296:QTX524302 RDT524296:RDT524302 RNP524296:RNP524302 RXL524296:RXL524302 SHH524296:SHH524302 SRD524296:SRD524302 TAZ524296:TAZ524302 TKV524296:TKV524302 TUR524296:TUR524302 UEN524296:UEN524302 UOJ524296:UOJ524302 UYF524296:UYF524302 VIB524296:VIB524302 VRX524296:VRX524302 WBT524296:WBT524302 WLP524296:WLP524302 WVL524296:WVL524302 D589832:D589838 IZ589832:IZ589838 SV589832:SV589838 ACR589832:ACR589838 AMN589832:AMN589838 AWJ589832:AWJ589838 BGF589832:BGF589838 BQB589832:BQB589838 BZX589832:BZX589838 CJT589832:CJT589838 CTP589832:CTP589838 DDL589832:DDL589838 DNH589832:DNH589838 DXD589832:DXD589838 EGZ589832:EGZ589838 EQV589832:EQV589838 FAR589832:FAR589838 FKN589832:FKN589838 FUJ589832:FUJ589838 GEF589832:GEF589838 GOB589832:GOB589838 GXX589832:GXX589838 HHT589832:HHT589838 HRP589832:HRP589838 IBL589832:IBL589838 ILH589832:ILH589838 IVD589832:IVD589838 JEZ589832:JEZ589838 JOV589832:JOV589838 JYR589832:JYR589838 KIN589832:KIN589838 KSJ589832:KSJ589838 LCF589832:LCF589838 LMB589832:LMB589838 LVX589832:LVX589838 MFT589832:MFT589838 MPP589832:MPP589838 MZL589832:MZL589838 NJH589832:NJH589838 NTD589832:NTD589838 OCZ589832:OCZ589838 OMV589832:OMV589838 OWR589832:OWR589838 PGN589832:PGN589838 PQJ589832:PQJ589838 QAF589832:QAF589838 QKB589832:QKB589838 QTX589832:QTX589838 RDT589832:RDT589838 RNP589832:RNP589838 RXL589832:RXL589838 SHH589832:SHH589838 SRD589832:SRD589838 TAZ589832:TAZ589838 TKV589832:TKV589838 TUR589832:TUR589838 UEN589832:UEN589838 UOJ589832:UOJ589838 UYF589832:UYF589838 VIB589832:VIB589838 VRX589832:VRX589838 WBT589832:WBT589838 WLP589832:WLP589838 WVL589832:WVL589838 D655368:D655374 IZ655368:IZ655374 SV655368:SV655374 ACR655368:ACR655374 AMN655368:AMN655374 AWJ655368:AWJ655374 BGF655368:BGF655374 BQB655368:BQB655374 BZX655368:BZX655374 CJT655368:CJT655374 CTP655368:CTP655374 DDL655368:DDL655374 DNH655368:DNH655374 DXD655368:DXD655374 EGZ655368:EGZ655374 EQV655368:EQV655374 FAR655368:FAR655374 FKN655368:FKN655374 FUJ655368:FUJ655374 GEF655368:GEF655374 GOB655368:GOB655374 GXX655368:GXX655374 HHT655368:HHT655374 HRP655368:HRP655374 IBL655368:IBL655374 ILH655368:ILH655374 IVD655368:IVD655374 JEZ655368:JEZ655374 JOV655368:JOV655374 JYR655368:JYR655374 KIN655368:KIN655374 KSJ655368:KSJ655374 LCF655368:LCF655374 LMB655368:LMB655374 LVX655368:LVX655374 MFT655368:MFT655374 MPP655368:MPP655374 MZL655368:MZL655374 NJH655368:NJH655374 NTD655368:NTD655374 OCZ655368:OCZ655374 OMV655368:OMV655374 OWR655368:OWR655374 PGN655368:PGN655374 PQJ655368:PQJ655374 QAF655368:QAF655374 QKB655368:QKB655374 QTX655368:QTX655374 RDT655368:RDT655374 RNP655368:RNP655374 RXL655368:RXL655374 SHH655368:SHH655374 SRD655368:SRD655374 TAZ655368:TAZ655374 TKV655368:TKV655374 TUR655368:TUR655374 UEN655368:UEN655374 UOJ655368:UOJ655374 UYF655368:UYF655374 VIB655368:VIB655374 VRX655368:VRX655374 WBT655368:WBT655374 WLP655368:WLP655374 WVL655368:WVL655374 D720904:D720910 IZ720904:IZ720910 SV720904:SV720910 ACR720904:ACR720910 AMN720904:AMN720910 AWJ720904:AWJ720910 BGF720904:BGF720910 BQB720904:BQB720910 BZX720904:BZX720910 CJT720904:CJT720910 CTP720904:CTP720910 DDL720904:DDL720910 DNH720904:DNH720910 DXD720904:DXD720910 EGZ720904:EGZ720910 EQV720904:EQV720910 FAR720904:FAR720910 FKN720904:FKN720910 FUJ720904:FUJ720910 GEF720904:GEF720910 GOB720904:GOB720910 GXX720904:GXX720910 HHT720904:HHT720910 HRP720904:HRP720910 IBL720904:IBL720910 ILH720904:ILH720910 IVD720904:IVD720910 JEZ720904:JEZ720910 JOV720904:JOV720910 JYR720904:JYR720910 KIN720904:KIN720910 KSJ720904:KSJ720910 LCF720904:LCF720910 LMB720904:LMB720910 LVX720904:LVX720910 MFT720904:MFT720910 MPP720904:MPP720910 MZL720904:MZL720910 NJH720904:NJH720910 NTD720904:NTD720910 OCZ720904:OCZ720910 OMV720904:OMV720910 OWR720904:OWR720910 PGN720904:PGN720910 PQJ720904:PQJ720910 QAF720904:QAF720910 QKB720904:QKB720910 QTX720904:QTX720910 RDT720904:RDT720910 RNP720904:RNP720910 RXL720904:RXL720910 SHH720904:SHH720910 SRD720904:SRD720910 TAZ720904:TAZ720910 TKV720904:TKV720910 TUR720904:TUR720910 UEN720904:UEN720910 UOJ720904:UOJ720910 UYF720904:UYF720910 VIB720904:VIB720910 VRX720904:VRX720910 WBT720904:WBT720910 WLP720904:WLP720910 WVL720904:WVL720910 D786440:D786446 IZ786440:IZ786446 SV786440:SV786446 ACR786440:ACR786446 AMN786440:AMN786446 AWJ786440:AWJ786446 BGF786440:BGF786446 BQB786440:BQB786446 BZX786440:BZX786446 CJT786440:CJT786446 CTP786440:CTP786446 DDL786440:DDL786446 DNH786440:DNH786446 DXD786440:DXD786446 EGZ786440:EGZ786446 EQV786440:EQV786446 FAR786440:FAR786446 FKN786440:FKN786446 FUJ786440:FUJ786446 GEF786440:GEF786446 GOB786440:GOB786446 GXX786440:GXX786446 HHT786440:HHT786446 HRP786440:HRP786446 IBL786440:IBL786446 ILH786440:ILH786446 IVD786440:IVD786446 JEZ786440:JEZ786446 JOV786440:JOV786446 JYR786440:JYR786446 KIN786440:KIN786446 KSJ786440:KSJ786446 LCF786440:LCF786446 LMB786440:LMB786446 LVX786440:LVX786446 MFT786440:MFT786446 MPP786440:MPP786446 MZL786440:MZL786446 NJH786440:NJH786446 NTD786440:NTD786446 OCZ786440:OCZ786446 OMV786440:OMV786446 OWR786440:OWR786446 PGN786440:PGN786446 PQJ786440:PQJ786446 QAF786440:QAF786446 QKB786440:QKB786446 QTX786440:QTX786446 RDT786440:RDT786446 RNP786440:RNP786446 RXL786440:RXL786446 SHH786440:SHH786446 SRD786440:SRD786446 TAZ786440:TAZ786446 TKV786440:TKV786446 TUR786440:TUR786446 UEN786440:UEN786446 UOJ786440:UOJ786446 UYF786440:UYF786446 VIB786440:VIB786446 VRX786440:VRX786446 WBT786440:WBT786446 WLP786440:WLP786446 WVL786440:WVL786446 D851976:D851982 IZ851976:IZ851982 SV851976:SV851982 ACR851976:ACR851982 AMN851976:AMN851982 AWJ851976:AWJ851982 BGF851976:BGF851982 BQB851976:BQB851982 BZX851976:BZX851982 CJT851976:CJT851982 CTP851976:CTP851982 DDL851976:DDL851982 DNH851976:DNH851982 DXD851976:DXD851982 EGZ851976:EGZ851982 EQV851976:EQV851982 FAR851976:FAR851982 FKN851976:FKN851982 FUJ851976:FUJ851982 GEF851976:GEF851982 GOB851976:GOB851982 GXX851976:GXX851982 HHT851976:HHT851982 HRP851976:HRP851982 IBL851976:IBL851982 ILH851976:ILH851982 IVD851976:IVD851982 JEZ851976:JEZ851982 JOV851976:JOV851982 JYR851976:JYR851982 KIN851976:KIN851982 KSJ851976:KSJ851982 LCF851976:LCF851982 LMB851976:LMB851982 LVX851976:LVX851982 MFT851976:MFT851982 MPP851976:MPP851982 MZL851976:MZL851982 NJH851976:NJH851982 NTD851976:NTD851982 OCZ851976:OCZ851982 OMV851976:OMV851982 OWR851976:OWR851982 PGN851976:PGN851982 PQJ851976:PQJ851982 QAF851976:QAF851982 QKB851976:QKB851982 QTX851976:QTX851982 RDT851976:RDT851982 RNP851976:RNP851982 RXL851976:RXL851982 SHH851976:SHH851982 SRD851976:SRD851982 TAZ851976:TAZ851982 TKV851976:TKV851982 TUR851976:TUR851982 UEN851976:UEN851982 UOJ851976:UOJ851982 UYF851976:UYF851982 VIB851976:VIB851982 VRX851976:VRX851982 WBT851976:WBT851982 WLP851976:WLP851982 WVL851976:WVL851982 D917512:D917518 IZ917512:IZ917518 SV917512:SV917518 ACR917512:ACR917518 AMN917512:AMN917518 AWJ917512:AWJ917518 BGF917512:BGF917518 BQB917512:BQB917518 BZX917512:BZX917518 CJT917512:CJT917518 CTP917512:CTP917518 DDL917512:DDL917518 DNH917512:DNH917518 DXD917512:DXD917518 EGZ917512:EGZ917518 EQV917512:EQV917518 FAR917512:FAR917518 FKN917512:FKN917518 FUJ917512:FUJ917518 GEF917512:GEF917518 GOB917512:GOB917518 GXX917512:GXX917518 HHT917512:HHT917518 HRP917512:HRP917518 IBL917512:IBL917518 ILH917512:ILH917518 IVD917512:IVD917518 JEZ917512:JEZ917518 JOV917512:JOV917518 JYR917512:JYR917518 KIN917512:KIN917518 KSJ917512:KSJ917518 LCF917512:LCF917518 LMB917512:LMB917518 LVX917512:LVX917518 MFT917512:MFT917518 MPP917512:MPP917518 MZL917512:MZL917518 NJH917512:NJH917518 NTD917512:NTD917518 OCZ917512:OCZ917518 OMV917512:OMV917518 OWR917512:OWR917518 PGN917512:PGN917518 PQJ917512:PQJ917518 QAF917512:QAF917518 QKB917512:QKB917518 QTX917512:QTX917518 RDT917512:RDT917518 RNP917512:RNP917518 RXL917512:RXL917518 SHH917512:SHH917518 SRD917512:SRD917518 TAZ917512:TAZ917518 TKV917512:TKV917518 TUR917512:TUR917518 UEN917512:UEN917518 UOJ917512:UOJ917518 UYF917512:UYF917518 VIB917512:VIB917518 VRX917512:VRX917518 WBT917512:WBT917518 WLP917512:WLP917518 WVL917512:WVL917518 D983048:D983054 IZ983048:IZ983054 SV983048:SV983054 ACR983048:ACR983054 AMN983048:AMN983054 AWJ983048:AWJ983054 BGF983048:BGF983054 BQB983048:BQB983054 BZX983048:BZX983054 CJT983048:CJT983054 CTP983048:CTP983054 DDL983048:DDL983054 DNH983048:DNH983054 DXD983048:DXD983054 EGZ983048:EGZ983054 EQV983048:EQV983054 FAR983048:FAR983054 FKN983048:FKN983054 FUJ983048:FUJ983054 GEF983048:GEF983054 GOB983048:GOB983054 GXX983048:GXX983054 HHT983048:HHT983054 HRP983048:HRP983054 IBL983048:IBL983054 ILH983048:ILH983054 IVD983048:IVD983054 JEZ983048:JEZ983054 JOV983048:JOV983054 JYR983048:JYR983054 KIN983048:KIN983054 KSJ983048:KSJ983054 LCF983048:LCF983054 LMB983048:LMB983054 LVX983048:LVX983054 MFT983048:MFT983054 MPP983048:MPP983054 MZL983048:MZL983054 NJH983048:NJH983054 NTD983048:NTD983054 OCZ983048:OCZ983054 OMV983048:OMV983054 OWR983048:OWR983054 PGN983048:PGN983054 PQJ983048:PQJ983054 QAF983048:QAF983054 QKB983048:QKB983054 QTX983048:QTX983054 RDT983048:RDT983054 RNP983048:RNP983054 RXL983048:RXL983054 SHH983048:SHH983054 SRD983048:SRD983054 TAZ983048:TAZ983054 TKV983048:TKV983054 TUR983048:TUR983054 UEN983048:UEN983054 UOJ983048:UOJ983054 UYF983048:UYF983054 VIB983048:VIB983054 VRX983048:VRX983054 WBT983048:WBT983054 WLP983048:WLP983054 WVL983048:WVL983054">
      <formula1>$B$28:$B$44</formula1>
    </dataValidation>
    <dataValidation type="list" allowBlank="1" showInputMessage="1" showErrorMessage="1" sqref="C8:C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C65544:C65550 IY65544:IY65550 SU65544:SU65550 ACQ65544:ACQ65550 AMM65544:AMM65550 AWI65544:AWI65550 BGE65544:BGE65550 BQA65544:BQA65550 BZW65544:BZW65550 CJS65544:CJS65550 CTO65544:CTO65550 DDK65544:DDK65550 DNG65544:DNG65550 DXC65544:DXC65550 EGY65544:EGY65550 EQU65544:EQU65550 FAQ65544:FAQ65550 FKM65544:FKM65550 FUI65544:FUI65550 GEE65544:GEE65550 GOA65544:GOA65550 GXW65544:GXW65550 HHS65544:HHS65550 HRO65544:HRO65550 IBK65544:IBK65550 ILG65544:ILG65550 IVC65544:IVC65550 JEY65544:JEY65550 JOU65544:JOU65550 JYQ65544:JYQ65550 KIM65544:KIM65550 KSI65544:KSI65550 LCE65544:LCE65550 LMA65544:LMA65550 LVW65544:LVW65550 MFS65544:MFS65550 MPO65544:MPO65550 MZK65544:MZK65550 NJG65544:NJG65550 NTC65544:NTC65550 OCY65544:OCY65550 OMU65544:OMU65550 OWQ65544:OWQ65550 PGM65544:PGM65550 PQI65544:PQI65550 QAE65544:QAE65550 QKA65544:QKA65550 QTW65544:QTW65550 RDS65544:RDS65550 RNO65544:RNO65550 RXK65544:RXK65550 SHG65544:SHG65550 SRC65544:SRC65550 TAY65544:TAY65550 TKU65544:TKU65550 TUQ65544:TUQ65550 UEM65544:UEM65550 UOI65544:UOI65550 UYE65544:UYE65550 VIA65544:VIA65550 VRW65544:VRW65550 WBS65544:WBS65550 WLO65544:WLO65550 WVK65544:WVK65550 C131080:C131086 IY131080:IY131086 SU131080:SU131086 ACQ131080:ACQ131086 AMM131080:AMM131086 AWI131080:AWI131086 BGE131080:BGE131086 BQA131080:BQA131086 BZW131080:BZW131086 CJS131080:CJS131086 CTO131080:CTO131086 DDK131080:DDK131086 DNG131080:DNG131086 DXC131080:DXC131086 EGY131080:EGY131086 EQU131080:EQU131086 FAQ131080:FAQ131086 FKM131080:FKM131086 FUI131080:FUI131086 GEE131080:GEE131086 GOA131080:GOA131086 GXW131080:GXW131086 HHS131080:HHS131086 HRO131080:HRO131086 IBK131080:IBK131086 ILG131080:ILG131086 IVC131080:IVC131086 JEY131080:JEY131086 JOU131080:JOU131086 JYQ131080:JYQ131086 KIM131080:KIM131086 KSI131080:KSI131086 LCE131080:LCE131086 LMA131080:LMA131086 LVW131080:LVW131086 MFS131080:MFS131086 MPO131080:MPO131086 MZK131080:MZK131086 NJG131080:NJG131086 NTC131080:NTC131086 OCY131080:OCY131086 OMU131080:OMU131086 OWQ131080:OWQ131086 PGM131080:PGM131086 PQI131080:PQI131086 QAE131080:QAE131086 QKA131080:QKA131086 QTW131080:QTW131086 RDS131080:RDS131086 RNO131080:RNO131086 RXK131080:RXK131086 SHG131080:SHG131086 SRC131080:SRC131086 TAY131080:TAY131086 TKU131080:TKU131086 TUQ131080:TUQ131086 UEM131080:UEM131086 UOI131080:UOI131086 UYE131080:UYE131086 VIA131080:VIA131086 VRW131080:VRW131086 WBS131080:WBS131086 WLO131080:WLO131086 WVK131080:WVK131086 C196616:C196622 IY196616:IY196622 SU196616:SU196622 ACQ196616:ACQ196622 AMM196616:AMM196622 AWI196616:AWI196622 BGE196616:BGE196622 BQA196616:BQA196622 BZW196616:BZW196622 CJS196616:CJS196622 CTO196616:CTO196622 DDK196616:DDK196622 DNG196616:DNG196622 DXC196616:DXC196622 EGY196616:EGY196622 EQU196616:EQU196622 FAQ196616:FAQ196622 FKM196616:FKM196622 FUI196616:FUI196622 GEE196616:GEE196622 GOA196616:GOA196622 GXW196616:GXW196622 HHS196616:HHS196622 HRO196616:HRO196622 IBK196616:IBK196622 ILG196616:ILG196622 IVC196616:IVC196622 JEY196616:JEY196622 JOU196616:JOU196622 JYQ196616:JYQ196622 KIM196616:KIM196622 KSI196616:KSI196622 LCE196616:LCE196622 LMA196616:LMA196622 LVW196616:LVW196622 MFS196616:MFS196622 MPO196616:MPO196622 MZK196616:MZK196622 NJG196616:NJG196622 NTC196616:NTC196622 OCY196616:OCY196622 OMU196616:OMU196622 OWQ196616:OWQ196622 PGM196616:PGM196622 PQI196616:PQI196622 QAE196616:QAE196622 QKA196616:QKA196622 QTW196616:QTW196622 RDS196616:RDS196622 RNO196616:RNO196622 RXK196616:RXK196622 SHG196616:SHG196622 SRC196616:SRC196622 TAY196616:TAY196622 TKU196616:TKU196622 TUQ196616:TUQ196622 UEM196616:UEM196622 UOI196616:UOI196622 UYE196616:UYE196622 VIA196616:VIA196622 VRW196616:VRW196622 WBS196616:WBS196622 WLO196616:WLO196622 WVK196616:WVK196622 C262152:C262158 IY262152:IY262158 SU262152:SU262158 ACQ262152:ACQ262158 AMM262152:AMM262158 AWI262152:AWI262158 BGE262152:BGE262158 BQA262152:BQA262158 BZW262152:BZW262158 CJS262152:CJS262158 CTO262152:CTO262158 DDK262152:DDK262158 DNG262152:DNG262158 DXC262152:DXC262158 EGY262152:EGY262158 EQU262152:EQU262158 FAQ262152:FAQ262158 FKM262152:FKM262158 FUI262152:FUI262158 GEE262152:GEE262158 GOA262152:GOA262158 GXW262152:GXW262158 HHS262152:HHS262158 HRO262152:HRO262158 IBK262152:IBK262158 ILG262152:ILG262158 IVC262152:IVC262158 JEY262152:JEY262158 JOU262152:JOU262158 JYQ262152:JYQ262158 KIM262152:KIM262158 KSI262152:KSI262158 LCE262152:LCE262158 LMA262152:LMA262158 LVW262152:LVW262158 MFS262152:MFS262158 MPO262152:MPO262158 MZK262152:MZK262158 NJG262152:NJG262158 NTC262152:NTC262158 OCY262152:OCY262158 OMU262152:OMU262158 OWQ262152:OWQ262158 PGM262152:PGM262158 PQI262152:PQI262158 QAE262152:QAE262158 QKA262152:QKA262158 QTW262152:QTW262158 RDS262152:RDS262158 RNO262152:RNO262158 RXK262152:RXK262158 SHG262152:SHG262158 SRC262152:SRC262158 TAY262152:TAY262158 TKU262152:TKU262158 TUQ262152:TUQ262158 UEM262152:UEM262158 UOI262152:UOI262158 UYE262152:UYE262158 VIA262152:VIA262158 VRW262152:VRW262158 WBS262152:WBS262158 WLO262152:WLO262158 WVK262152:WVK262158 C327688:C327694 IY327688:IY327694 SU327688:SU327694 ACQ327688:ACQ327694 AMM327688:AMM327694 AWI327688:AWI327694 BGE327688:BGE327694 BQA327688:BQA327694 BZW327688:BZW327694 CJS327688:CJS327694 CTO327688:CTO327694 DDK327688:DDK327694 DNG327688:DNG327694 DXC327688:DXC327694 EGY327688:EGY327694 EQU327688:EQU327694 FAQ327688:FAQ327694 FKM327688:FKM327694 FUI327688:FUI327694 GEE327688:GEE327694 GOA327688:GOA327694 GXW327688:GXW327694 HHS327688:HHS327694 HRO327688:HRO327694 IBK327688:IBK327694 ILG327688:ILG327694 IVC327688:IVC327694 JEY327688:JEY327694 JOU327688:JOU327694 JYQ327688:JYQ327694 KIM327688:KIM327694 KSI327688:KSI327694 LCE327688:LCE327694 LMA327688:LMA327694 LVW327688:LVW327694 MFS327688:MFS327694 MPO327688:MPO327694 MZK327688:MZK327694 NJG327688:NJG327694 NTC327688:NTC327694 OCY327688:OCY327694 OMU327688:OMU327694 OWQ327688:OWQ327694 PGM327688:PGM327694 PQI327688:PQI327694 QAE327688:QAE327694 QKA327688:QKA327694 QTW327688:QTW327694 RDS327688:RDS327694 RNO327688:RNO327694 RXK327688:RXK327694 SHG327688:SHG327694 SRC327688:SRC327694 TAY327688:TAY327694 TKU327688:TKU327694 TUQ327688:TUQ327694 UEM327688:UEM327694 UOI327688:UOI327694 UYE327688:UYE327694 VIA327688:VIA327694 VRW327688:VRW327694 WBS327688:WBS327694 WLO327688:WLO327694 WVK327688:WVK327694 C393224:C393230 IY393224:IY393230 SU393224:SU393230 ACQ393224:ACQ393230 AMM393224:AMM393230 AWI393224:AWI393230 BGE393224:BGE393230 BQA393224:BQA393230 BZW393224:BZW393230 CJS393224:CJS393230 CTO393224:CTO393230 DDK393224:DDK393230 DNG393224:DNG393230 DXC393224:DXC393230 EGY393224:EGY393230 EQU393224:EQU393230 FAQ393224:FAQ393230 FKM393224:FKM393230 FUI393224:FUI393230 GEE393224:GEE393230 GOA393224:GOA393230 GXW393224:GXW393230 HHS393224:HHS393230 HRO393224:HRO393230 IBK393224:IBK393230 ILG393224:ILG393230 IVC393224:IVC393230 JEY393224:JEY393230 JOU393224:JOU393230 JYQ393224:JYQ393230 KIM393224:KIM393230 KSI393224:KSI393230 LCE393224:LCE393230 LMA393224:LMA393230 LVW393224:LVW393230 MFS393224:MFS393230 MPO393224:MPO393230 MZK393224:MZK393230 NJG393224:NJG393230 NTC393224:NTC393230 OCY393224:OCY393230 OMU393224:OMU393230 OWQ393224:OWQ393230 PGM393224:PGM393230 PQI393224:PQI393230 QAE393224:QAE393230 QKA393224:QKA393230 QTW393224:QTW393230 RDS393224:RDS393230 RNO393224:RNO393230 RXK393224:RXK393230 SHG393224:SHG393230 SRC393224:SRC393230 TAY393224:TAY393230 TKU393224:TKU393230 TUQ393224:TUQ393230 UEM393224:UEM393230 UOI393224:UOI393230 UYE393224:UYE393230 VIA393224:VIA393230 VRW393224:VRW393230 WBS393224:WBS393230 WLO393224:WLO393230 WVK393224:WVK393230 C458760:C458766 IY458760:IY458766 SU458760:SU458766 ACQ458760:ACQ458766 AMM458760:AMM458766 AWI458760:AWI458766 BGE458760:BGE458766 BQA458760:BQA458766 BZW458760:BZW458766 CJS458760:CJS458766 CTO458760:CTO458766 DDK458760:DDK458766 DNG458760:DNG458766 DXC458760:DXC458766 EGY458760:EGY458766 EQU458760:EQU458766 FAQ458760:FAQ458766 FKM458760:FKM458766 FUI458760:FUI458766 GEE458760:GEE458766 GOA458760:GOA458766 GXW458760:GXW458766 HHS458760:HHS458766 HRO458760:HRO458766 IBK458760:IBK458766 ILG458760:ILG458766 IVC458760:IVC458766 JEY458760:JEY458766 JOU458760:JOU458766 JYQ458760:JYQ458766 KIM458760:KIM458766 KSI458760:KSI458766 LCE458760:LCE458766 LMA458760:LMA458766 LVW458760:LVW458766 MFS458760:MFS458766 MPO458760:MPO458766 MZK458760:MZK458766 NJG458760:NJG458766 NTC458760:NTC458766 OCY458760:OCY458766 OMU458760:OMU458766 OWQ458760:OWQ458766 PGM458760:PGM458766 PQI458760:PQI458766 QAE458760:QAE458766 QKA458760:QKA458766 QTW458760:QTW458766 RDS458760:RDS458766 RNO458760:RNO458766 RXK458760:RXK458766 SHG458760:SHG458766 SRC458760:SRC458766 TAY458760:TAY458766 TKU458760:TKU458766 TUQ458760:TUQ458766 UEM458760:UEM458766 UOI458760:UOI458766 UYE458760:UYE458766 VIA458760:VIA458766 VRW458760:VRW458766 WBS458760:WBS458766 WLO458760:WLO458766 WVK458760:WVK458766 C524296:C524302 IY524296:IY524302 SU524296:SU524302 ACQ524296:ACQ524302 AMM524296:AMM524302 AWI524296:AWI524302 BGE524296:BGE524302 BQA524296:BQA524302 BZW524296:BZW524302 CJS524296:CJS524302 CTO524296:CTO524302 DDK524296:DDK524302 DNG524296:DNG524302 DXC524296:DXC524302 EGY524296:EGY524302 EQU524296:EQU524302 FAQ524296:FAQ524302 FKM524296:FKM524302 FUI524296:FUI524302 GEE524296:GEE524302 GOA524296:GOA524302 GXW524296:GXW524302 HHS524296:HHS524302 HRO524296:HRO524302 IBK524296:IBK524302 ILG524296:ILG524302 IVC524296:IVC524302 JEY524296:JEY524302 JOU524296:JOU524302 JYQ524296:JYQ524302 KIM524296:KIM524302 KSI524296:KSI524302 LCE524296:LCE524302 LMA524296:LMA524302 LVW524296:LVW524302 MFS524296:MFS524302 MPO524296:MPO524302 MZK524296:MZK524302 NJG524296:NJG524302 NTC524296:NTC524302 OCY524296:OCY524302 OMU524296:OMU524302 OWQ524296:OWQ524302 PGM524296:PGM524302 PQI524296:PQI524302 QAE524296:QAE524302 QKA524296:QKA524302 QTW524296:QTW524302 RDS524296:RDS524302 RNO524296:RNO524302 RXK524296:RXK524302 SHG524296:SHG524302 SRC524296:SRC524302 TAY524296:TAY524302 TKU524296:TKU524302 TUQ524296:TUQ524302 UEM524296:UEM524302 UOI524296:UOI524302 UYE524296:UYE524302 VIA524296:VIA524302 VRW524296:VRW524302 WBS524296:WBS524302 WLO524296:WLO524302 WVK524296:WVK524302 C589832:C589838 IY589832:IY589838 SU589832:SU589838 ACQ589832:ACQ589838 AMM589832:AMM589838 AWI589832:AWI589838 BGE589832:BGE589838 BQA589832:BQA589838 BZW589832:BZW589838 CJS589832:CJS589838 CTO589832:CTO589838 DDK589832:DDK589838 DNG589832:DNG589838 DXC589832:DXC589838 EGY589832:EGY589838 EQU589832:EQU589838 FAQ589832:FAQ589838 FKM589832:FKM589838 FUI589832:FUI589838 GEE589832:GEE589838 GOA589832:GOA589838 GXW589832:GXW589838 HHS589832:HHS589838 HRO589832:HRO589838 IBK589832:IBK589838 ILG589832:ILG589838 IVC589832:IVC589838 JEY589832:JEY589838 JOU589832:JOU589838 JYQ589832:JYQ589838 KIM589832:KIM589838 KSI589832:KSI589838 LCE589832:LCE589838 LMA589832:LMA589838 LVW589832:LVW589838 MFS589832:MFS589838 MPO589832:MPO589838 MZK589832:MZK589838 NJG589832:NJG589838 NTC589832:NTC589838 OCY589832:OCY589838 OMU589832:OMU589838 OWQ589832:OWQ589838 PGM589832:PGM589838 PQI589832:PQI589838 QAE589832:QAE589838 QKA589832:QKA589838 QTW589832:QTW589838 RDS589832:RDS589838 RNO589832:RNO589838 RXK589832:RXK589838 SHG589832:SHG589838 SRC589832:SRC589838 TAY589832:TAY589838 TKU589832:TKU589838 TUQ589832:TUQ589838 UEM589832:UEM589838 UOI589832:UOI589838 UYE589832:UYE589838 VIA589832:VIA589838 VRW589832:VRW589838 WBS589832:WBS589838 WLO589832:WLO589838 WVK589832:WVK589838 C655368:C655374 IY655368:IY655374 SU655368:SU655374 ACQ655368:ACQ655374 AMM655368:AMM655374 AWI655368:AWI655374 BGE655368:BGE655374 BQA655368:BQA655374 BZW655368:BZW655374 CJS655368:CJS655374 CTO655368:CTO655374 DDK655368:DDK655374 DNG655368:DNG655374 DXC655368:DXC655374 EGY655368:EGY655374 EQU655368:EQU655374 FAQ655368:FAQ655374 FKM655368:FKM655374 FUI655368:FUI655374 GEE655368:GEE655374 GOA655368:GOA655374 GXW655368:GXW655374 HHS655368:HHS655374 HRO655368:HRO655374 IBK655368:IBK655374 ILG655368:ILG655374 IVC655368:IVC655374 JEY655368:JEY655374 JOU655368:JOU655374 JYQ655368:JYQ655374 KIM655368:KIM655374 KSI655368:KSI655374 LCE655368:LCE655374 LMA655368:LMA655374 LVW655368:LVW655374 MFS655368:MFS655374 MPO655368:MPO655374 MZK655368:MZK655374 NJG655368:NJG655374 NTC655368:NTC655374 OCY655368:OCY655374 OMU655368:OMU655374 OWQ655368:OWQ655374 PGM655368:PGM655374 PQI655368:PQI655374 QAE655368:QAE655374 QKA655368:QKA655374 QTW655368:QTW655374 RDS655368:RDS655374 RNO655368:RNO655374 RXK655368:RXK655374 SHG655368:SHG655374 SRC655368:SRC655374 TAY655368:TAY655374 TKU655368:TKU655374 TUQ655368:TUQ655374 UEM655368:UEM655374 UOI655368:UOI655374 UYE655368:UYE655374 VIA655368:VIA655374 VRW655368:VRW655374 WBS655368:WBS655374 WLO655368:WLO655374 WVK655368:WVK655374 C720904:C720910 IY720904:IY720910 SU720904:SU720910 ACQ720904:ACQ720910 AMM720904:AMM720910 AWI720904:AWI720910 BGE720904:BGE720910 BQA720904:BQA720910 BZW720904:BZW720910 CJS720904:CJS720910 CTO720904:CTO720910 DDK720904:DDK720910 DNG720904:DNG720910 DXC720904:DXC720910 EGY720904:EGY720910 EQU720904:EQU720910 FAQ720904:FAQ720910 FKM720904:FKM720910 FUI720904:FUI720910 GEE720904:GEE720910 GOA720904:GOA720910 GXW720904:GXW720910 HHS720904:HHS720910 HRO720904:HRO720910 IBK720904:IBK720910 ILG720904:ILG720910 IVC720904:IVC720910 JEY720904:JEY720910 JOU720904:JOU720910 JYQ720904:JYQ720910 KIM720904:KIM720910 KSI720904:KSI720910 LCE720904:LCE720910 LMA720904:LMA720910 LVW720904:LVW720910 MFS720904:MFS720910 MPO720904:MPO720910 MZK720904:MZK720910 NJG720904:NJG720910 NTC720904:NTC720910 OCY720904:OCY720910 OMU720904:OMU720910 OWQ720904:OWQ720910 PGM720904:PGM720910 PQI720904:PQI720910 QAE720904:QAE720910 QKA720904:QKA720910 QTW720904:QTW720910 RDS720904:RDS720910 RNO720904:RNO720910 RXK720904:RXK720910 SHG720904:SHG720910 SRC720904:SRC720910 TAY720904:TAY720910 TKU720904:TKU720910 TUQ720904:TUQ720910 UEM720904:UEM720910 UOI720904:UOI720910 UYE720904:UYE720910 VIA720904:VIA720910 VRW720904:VRW720910 WBS720904:WBS720910 WLO720904:WLO720910 WVK720904:WVK720910 C786440:C786446 IY786440:IY786446 SU786440:SU786446 ACQ786440:ACQ786446 AMM786440:AMM786446 AWI786440:AWI786446 BGE786440:BGE786446 BQA786440:BQA786446 BZW786440:BZW786446 CJS786440:CJS786446 CTO786440:CTO786446 DDK786440:DDK786446 DNG786440:DNG786446 DXC786440:DXC786446 EGY786440:EGY786446 EQU786440:EQU786446 FAQ786440:FAQ786446 FKM786440:FKM786446 FUI786440:FUI786446 GEE786440:GEE786446 GOA786440:GOA786446 GXW786440:GXW786446 HHS786440:HHS786446 HRO786440:HRO786446 IBK786440:IBK786446 ILG786440:ILG786446 IVC786440:IVC786446 JEY786440:JEY786446 JOU786440:JOU786446 JYQ786440:JYQ786446 KIM786440:KIM786446 KSI786440:KSI786446 LCE786440:LCE786446 LMA786440:LMA786446 LVW786440:LVW786446 MFS786440:MFS786446 MPO786440:MPO786446 MZK786440:MZK786446 NJG786440:NJG786446 NTC786440:NTC786446 OCY786440:OCY786446 OMU786440:OMU786446 OWQ786440:OWQ786446 PGM786440:PGM786446 PQI786440:PQI786446 QAE786440:QAE786446 QKA786440:QKA786446 QTW786440:QTW786446 RDS786440:RDS786446 RNO786440:RNO786446 RXK786440:RXK786446 SHG786440:SHG786446 SRC786440:SRC786446 TAY786440:TAY786446 TKU786440:TKU786446 TUQ786440:TUQ786446 UEM786440:UEM786446 UOI786440:UOI786446 UYE786440:UYE786446 VIA786440:VIA786446 VRW786440:VRW786446 WBS786440:WBS786446 WLO786440:WLO786446 WVK786440:WVK786446 C851976:C851982 IY851976:IY851982 SU851976:SU851982 ACQ851976:ACQ851982 AMM851976:AMM851982 AWI851976:AWI851982 BGE851976:BGE851982 BQA851976:BQA851982 BZW851976:BZW851982 CJS851976:CJS851982 CTO851976:CTO851982 DDK851976:DDK851982 DNG851976:DNG851982 DXC851976:DXC851982 EGY851976:EGY851982 EQU851976:EQU851982 FAQ851976:FAQ851982 FKM851976:FKM851982 FUI851976:FUI851982 GEE851976:GEE851982 GOA851976:GOA851982 GXW851976:GXW851982 HHS851976:HHS851982 HRO851976:HRO851982 IBK851976:IBK851982 ILG851976:ILG851982 IVC851976:IVC851982 JEY851976:JEY851982 JOU851976:JOU851982 JYQ851976:JYQ851982 KIM851976:KIM851982 KSI851976:KSI851982 LCE851976:LCE851982 LMA851976:LMA851982 LVW851976:LVW851982 MFS851976:MFS851982 MPO851976:MPO851982 MZK851976:MZK851982 NJG851976:NJG851982 NTC851976:NTC851982 OCY851976:OCY851982 OMU851976:OMU851982 OWQ851976:OWQ851982 PGM851976:PGM851982 PQI851976:PQI851982 QAE851976:QAE851982 QKA851976:QKA851982 QTW851976:QTW851982 RDS851976:RDS851982 RNO851976:RNO851982 RXK851976:RXK851982 SHG851976:SHG851982 SRC851976:SRC851982 TAY851976:TAY851982 TKU851976:TKU851982 TUQ851976:TUQ851982 UEM851976:UEM851982 UOI851976:UOI851982 UYE851976:UYE851982 VIA851976:VIA851982 VRW851976:VRW851982 WBS851976:WBS851982 WLO851976:WLO851982 WVK851976:WVK851982 C917512:C917518 IY917512:IY917518 SU917512:SU917518 ACQ917512:ACQ917518 AMM917512:AMM917518 AWI917512:AWI917518 BGE917512:BGE917518 BQA917512:BQA917518 BZW917512:BZW917518 CJS917512:CJS917518 CTO917512:CTO917518 DDK917512:DDK917518 DNG917512:DNG917518 DXC917512:DXC917518 EGY917512:EGY917518 EQU917512:EQU917518 FAQ917512:FAQ917518 FKM917512:FKM917518 FUI917512:FUI917518 GEE917512:GEE917518 GOA917512:GOA917518 GXW917512:GXW917518 HHS917512:HHS917518 HRO917512:HRO917518 IBK917512:IBK917518 ILG917512:ILG917518 IVC917512:IVC917518 JEY917512:JEY917518 JOU917512:JOU917518 JYQ917512:JYQ917518 KIM917512:KIM917518 KSI917512:KSI917518 LCE917512:LCE917518 LMA917512:LMA917518 LVW917512:LVW917518 MFS917512:MFS917518 MPO917512:MPO917518 MZK917512:MZK917518 NJG917512:NJG917518 NTC917512:NTC917518 OCY917512:OCY917518 OMU917512:OMU917518 OWQ917512:OWQ917518 PGM917512:PGM917518 PQI917512:PQI917518 QAE917512:QAE917518 QKA917512:QKA917518 QTW917512:QTW917518 RDS917512:RDS917518 RNO917512:RNO917518 RXK917512:RXK917518 SHG917512:SHG917518 SRC917512:SRC917518 TAY917512:TAY917518 TKU917512:TKU917518 TUQ917512:TUQ917518 UEM917512:UEM917518 UOI917512:UOI917518 UYE917512:UYE917518 VIA917512:VIA917518 VRW917512:VRW917518 WBS917512:WBS917518 WLO917512:WLO917518 WVK917512:WVK917518 C983048:C983054 IY983048:IY983054 SU983048:SU983054 ACQ983048:ACQ983054 AMM983048:AMM983054 AWI983048:AWI983054 BGE983048:BGE983054 BQA983048:BQA983054 BZW983048:BZW983054 CJS983048:CJS983054 CTO983048:CTO983054 DDK983048:DDK983054 DNG983048:DNG983054 DXC983048:DXC983054 EGY983048:EGY983054 EQU983048:EQU983054 FAQ983048:FAQ983054 FKM983048:FKM983054 FUI983048:FUI983054 GEE983048:GEE983054 GOA983048:GOA983054 GXW983048:GXW983054 HHS983048:HHS983054 HRO983048:HRO983054 IBK983048:IBK983054 ILG983048:ILG983054 IVC983048:IVC983054 JEY983048:JEY983054 JOU983048:JOU983054 JYQ983048:JYQ983054 KIM983048:KIM983054 KSI983048:KSI983054 LCE983048:LCE983054 LMA983048:LMA983054 LVW983048:LVW983054 MFS983048:MFS983054 MPO983048:MPO983054 MZK983048:MZK983054 NJG983048:NJG983054 NTC983048:NTC983054 OCY983048:OCY983054 OMU983048:OMU983054 OWQ983048:OWQ983054 PGM983048:PGM983054 PQI983048:PQI983054 QAE983048:QAE983054 QKA983048:QKA983054 QTW983048:QTW983054 RDS983048:RDS983054 RNO983048:RNO983054 RXK983048:RXK983054 SHG983048:SHG983054 SRC983048:SRC983054 TAY983048:TAY983054 TKU983048:TKU983054 TUQ983048:TUQ983054 UEM983048:UEM983054 UOI983048:UOI983054 UYE983048:UYE983054 VIA983048:VIA983054 VRW983048:VRW983054 WBS983048:WBS983054 WLO983048:WLO983054 WVK983048:WVK983054">
      <formula1>$C$28:$C$34</formula1>
    </dataValidation>
    <dataValidation type="list" allowBlank="1" showInputMessage="1" showErrorMessage="1" sqref="E8:E14 JA8:JA14 SW8:SW14 ACS8:ACS14 AMO8:AMO14 AWK8:AWK14 BGG8:BGG14 BQC8:BQC14 BZY8:BZY14 CJU8:CJU14 CTQ8:CTQ14 DDM8:DDM14 DNI8:DNI14 DXE8:DXE14 EHA8:EHA14 EQW8:EQW14 FAS8:FAS14 FKO8:FKO14 FUK8:FUK14 GEG8:GEG14 GOC8:GOC14 GXY8:GXY14 HHU8:HHU14 HRQ8:HRQ14 IBM8:IBM14 ILI8:ILI14 IVE8:IVE14 JFA8:JFA14 JOW8:JOW14 JYS8:JYS14 KIO8:KIO14 KSK8:KSK14 LCG8:LCG14 LMC8:LMC14 LVY8:LVY14 MFU8:MFU14 MPQ8:MPQ14 MZM8:MZM14 NJI8:NJI14 NTE8:NTE14 ODA8:ODA14 OMW8:OMW14 OWS8:OWS14 PGO8:PGO14 PQK8:PQK14 QAG8:QAG14 QKC8:QKC14 QTY8:QTY14 RDU8:RDU14 RNQ8:RNQ14 RXM8:RXM14 SHI8:SHI14 SRE8:SRE14 TBA8:TBA14 TKW8:TKW14 TUS8:TUS14 UEO8:UEO14 UOK8:UOK14 UYG8:UYG14 VIC8:VIC14 VRY8:VRY14 WBU8:WBU14 WLQ8:WLQ14 WVM8:WVM14 E65544:E65550 JA65544:JA65550 SW65544:SW65550 ACS65544:ACS65550 AMO65544:AMO65550 AWK65544:AWK65550 BGG65544:BGG65550 BQC65544:BQC65550 BZY65544:BZY65550 CJU65544:CJU65550 CTQ65544:CTQ65550 DDM65544:DDM65550 DNI65544:DNI65550 DXE65544:DXE65550 EHA65544:EHA65550 EQW65544:EQW65550 FAS65544:FAS65550 FKO65544:FKO65550 FUK65544:FUK65550 GEG65544:GEG65550 GOC65544:GOC65550 GXY65544:GXY65550 HHU65544:HHU65550 HRQ65544:HRQ65550 IBM65544:IBM65550 ILI65544:ILI65550 IVE65544:IVE65550 JFA65544:JFA65550 JOW65544:JOW65550 JYS65544:JYS65550 KIO65544:KIO65550 KSK65544:KSK65550 LCG65544:LCG65550 LMC65544:LMC65550 LVY65544:LVY65550 MFU65544:MFU65550 MPQ65544:MPQ65550 MZM65544:MZM65550 NJI65544:NJI65550 NTE65544:NTE65550 ODA65544:ODA65550 OMW65544:OMW65550 OWS65544:OWS65550 PGO65544:PGO65550 PQK65544:PQK65550 QAG65544:QAG65550 QKC65544:QKC65550 QTY65544:QTY65550 RDU65544:RDU65550 RNQ65544:RNQ65550 RXM65544:RXM65550 SHI65544:SHI65550 SRE65544:SRE65550 TBA65544:TBA65550 TKW65544:TKW65550 TUS65544:TUS65550 UEO65544:UEO65550 UOK65544:UOK65550 UYG65544:UYG65550 VIC65544:VIC65550 VRY65544:VRY65550 WBU65544:WBU65550 WLQ65544:WLQ65550 WVM65544:WVM65550 E131080:E131086 JA131080:JA131086 SW131080:SW131086 ACS131080:ACS131086 AMO131080:AMO131086 AWK131080:AWK131086 BGG131080:BGG131086 BQC131080:BQC131086 BZY131080:BZY131086 CJU131080:CJU131086 CTQ131080:CTQ131086 DDM131080:DDM131086 DNI131080:DNI131086 DXE131080:DXE131086 EHA131080:EHA131086 EQW131080:EQW131086 FAS131080:FAS131086 FKO131080:FKO131086 FUK131080:FUK131086 GEG131080:GEG131086 GOC131080:GOC131086 GXY131080:GXY131086 HHU131080:HHU131086 HRQ131080:HRQ131086 IBM131080:IBM131086 ILI131080:ILI131086 IVE131080:IVE131086 JFA131080:JFA131086 JOW131080:JOW131086 JYS131080:JYS131086 KIO131080:KIO131086 KSK131080:KSK131086 LCG131080:LCG131086 LMC131080:LMC131086 LVY131080:LVY131086 MFU131080:MFU131086 MPQ131080:MPQ131086 MZM131080:MZM131086 NJI131080:NJI131086 NTE131080:NTE131086 ODA131080:ODA131086 OMW131080:OMW131086 OWS131080:OWS131086 PGO131080:PGO131086 PQK131080:PQK131086 QAG131080:QAG131086 QKC131080:QKC131086 QTY131080:QTY131086 RDU131080:RDU131086 RNQ131080:RNQ131086 RXM131080:RXM131086 SHI131080:SHI131086 SRE131080:SRE131086 TBA131080:TBA131086 TKW131080:TKW131086 TUS131080:TUS131086 UEO131080:UEO131086 UOK131080:UOK131086 UYG131080:UYG131086 VIC131080:VIC131086 VRY131080:VRY131086 WBU131080:WBU131086 WLQ131080:WLQ131086 WVM131080:WVM131086 E196616:E196622 JA196616:JA196622 SW196616:SW196622 ACS196616:ACS196622 AMO196616:AMO196622 AWK196616:AWK196622 BGG196616:BGG196622 BQC196616:BQC196622 BZY196616:BZY196622 CJU196616:CJU196622 CTQ196616:CTQ196622 DDM196616:DDM196622 DNI196616:DNI196622 DXE196616:DXE196622 EHA196616:EHA196622 EQW196616:EQW196622 FAS196616:FAS196622 FKO196616:FKO196622 FUK196616:FUK196622 GEG196616:GEG196622 GOC196616:GOC196622 GXY196616:GXY196622 HHU196616:HHU196622 HRQ196616:HRQ196622 IBM196616:IBM196622 ILI196616:ILI196622 IVE196616:IVE196622 JFA196616:JFA196622 JOW196616:JOW196622 JYS196616:JYS196622 KIO196616:KIO196622 KSK196616:KSK196622 LCG196616:LCG196622 LMC196616:LMC196622 LVY196616:LVY196622 MFU196616:MFU196622 MPQ196616:MPQ196622 MZM196616:MZM196622 NJI196616:NJI196622 NTE196616:NTE196622 ODA196616:ODA196622 OMW196616:OMW196622 OWS196616:OWS196622 PGO196616:PGO196622 PQK196616:PQK196622 QAG196616:QAG196622 QKC196616:QKC196622 QTY196616:QTY196622 RDU196616:RDU196622 RNQ196616:RNQ196622 RXM196616:RXM196622 SHI196616:SHI196622 SRE196616:SRE196622 TBA196616:TBA196622 TKW196616:TKW196622 TUS196616:TUS196622 UEO196616:UEO196622 UOK196616:UOK196622 UYG196616:UYG196622 VIC196616:VIC196622 VRY196616:VRY196622 WBU196616:WBU196622 WLQ196616:WLQ196622 WVM196616:WVM196622 E262152:E262158 JA262152:JA262158 SW262152:SW262158 ACS262152:ACS262158 AMO262152:AMO262158 AWK262152:AWK262158 BGG262152:BGG262158 BQC262152:BQC262158 BZY262152:BZY262158 CJU262152:CJU262158 CTQ262152:CTQ262158 DDM262152:DDM262158 DNI262152:DNI262158 DXE262152:DXE262158 EHA262152:EHA262158 EQW262152:EQW262158 FAS262152:FAS262158 FKO262152:FKO262158 FUK262152:FUK262158 GEG262152:GEG262158 GOC262152:GOC262158 GXY262152:GXY262158 HHU262152:HHU262158 HRQ262152:HRQ262158 IBM262152:IBM262158 ILI262152:ILI262158 IVE262152:IVE262158 JFA262152:JFA262158 JOW262152:JOW262158 JYS262152:JYS262158 KIO262152:KIO262158 KSK262152:KSK262158 LCG262152:LCG262158 LMC262152:LMC262158 LVY262152:LVY262158 MFU262152:MFU262158 MPQ262152:MPQ262158 MZM262152:MZM262158 NJI262152:NJI262158 NTE262152:NTE262158 ODA262152:ODA262158 OMW262152:OMW262158 OWS262152:OWS262158 PGO262152:PGO262158 PQK262152:PQK262158 QAG262152:QAG262158 QKC262152:QKC262158 QTY262152:QTY262158 RDU262152:RDU262158 RNQ262152:RNQ262158 RXM262152:RXM262158 SHI262152:SHI262158 SRE262152:SRE262158 TBA262152:TBA262158 TKW262152:TKW262158 TUS262152:TUS262158 UEO262152:UEO262158 UOK262152:UOK262158 UYG262152:UYG262158 VIC262152:VIC262158 VRY262152:VRY262158 WBU262152:WBU262158 WLQ262152:WLQ262158 WVM262152:WVM262158 E327688:E327694 JA327688:JA327694 SW327688:SW327694 ACS327688:ACS327694 AMO327688:AMO327694 AWK327688:AWK327694 BGG327688:BGG327694 BQC327688:BQC327694 BZY327688:BZY327694 CJU327688:CJU327694 CTQ327688:CTQ327694 DDM327688:DDM327694 DNI327688:DNI327694 DXE327688:DXE327694 EHA327688:EHA327694 EQW327688:EQW327694 FAS327688:FAS327694 FKO327688:FKO327694 FUK327688:FUK327694 GEG327688:GEG327694 GOC327688:GOC327694 GXY327688:GXY327694 HHU327688:HHU327694 HRQ327688:HRQ327694 IBM327688:IBM327694 ILI327688:ILI327694 IVE327688:IVE327694 JFA327688:JFA327694 JOW327688:JOW327694 JYS327688:JYS327694 KIO327688:KIO327694 KSK327688:KSK327694 LCG327688:LCG327694 LMC327688:LMC327694 LVY327688:LVY327694 MFU327688:MFU327694 MPQ327688:MPQ327694 MZM327688:MZM327694 NJI327688:NJI327694 NTE327688:NTE327694 ODA327688:ODA327694 OMW327688:OMW327694 OWS327688:OWS327694 PGO327688:PGO327694 PQK327688:PQK327694 QAG327688:QAG327694 QKC327688:QKC327694 QTY327688:QTY327694 RDU327688:RDU327694 RNQ327688:RNQ327694 RXM327688:RXM327694 SHI327688:SHI327694 SRE327688:SRE327694 TBA327688:TBA327694 TKW327688:TKW327694 TUS327688:TUS327694 UEO327688:UEO327694 UOK327688:UOK327694 UYG327688:UYG327694 VIC327688:VIC327694 VRY327688:VRY327694 WBU327688:WBU327694 WLQ327688:WLQ327694 WVM327688:WVM327694 E393224:E393230 JA393224:JA393230 SW393224:SW393230 ACS393224:ACS393230 AMO393224:AMO393230 AWK393224:AWK393230 BGG393224:BGG393230 BQC393224:BQC393230 BZY393224:BZY393230 CJU393224:CJU393230 CTQ393224:CTQ393230 DDM393224:DDM393230 DNI393224:DNI393230 DXE393224:DXE393230 EHA393224:EHA393230 EQW393224:EQW393230 FAS393224:FAS393230 FKO393224:FKO393230 FUK393224:FUK393230 GEG393224:GEG393230 GOC393224:GOC393230 GXY393224:GXY393230 HHU393224:HHU393230 HRQ393224:HRQ393230 IBM393224:IBM393230 ILI393224:ILI393230 IVE393224:IVE393230 JFA393224:JFA393230 JOW393224:JOW393230 JYS393224:JYS393230 KIO393224:KIO393230 KSK393224:KSK393230 LCG393224:LCG393230 LMC393224:LMC393230 LVY393224:LVY393230 MFU393224:MFU393230 MPQ393224:MPQ393230 MZM393224:MZM393230 NJI393224:NJI393230 NTE393224:NTE393230 ODA393224:ODA393230 OMW393224:OMW393230 OWS393224:OWS393230 PGO393224:PGO393230 PQK393224:PQK393230 QAG393224:QAG393230 QKC393224:QKC393230 QTY393224:QTY393230 RDU393224:RDU393230 RNQ393224:RNQ393230 RXM393224:RXM393230 SHI393224:SHI393230 SRE393224:SRE393230 TBA393224:TBA393230 TKW393224:TKW393230 TUS393224:TUS393230 UEO393224:UEO393230 UOK393224:UOK393230 UYG393224:UYG393230 VIC393224:VIC393230 VRY393224:VRY393230 WBU393224:WBU393230 WLQ393224:WLQ393230 WVM393224:WVM393230 E458760:E458766 JA458760:JA458766 SW458760:SW458766 ACS458760:ACS458766 AMO458760:AMO458766 AWK458760:AWK458766 BGG458760:BGG458766 BQC458760:BQC458766 BZY458760:BZY458766 CJU458760:CJU458766 CTQ458760:CTQ458766 DDM458760:DDM458766 DNI458760:DNI458766 DXE458760:DXE458766 EHA458760:EHA458766 EQW458760:EQW458766 FAS458760:FAS458766 FKO458760:FKO458766 FUK458760:FUK458766 GEG458760:GEG458766 GOC458760:GOC458766 GXY458760:GXY458766 HHU458760:HHU458766 HRQ458760:HRQ458766 IBM458760:IBM458766 ILI458760:ILI458766 IVE458760:IVE458766 JFA458760:JFA458766 JOW458760:JOW458766 JYS458760:JYS458766 KIO458760:KIO458766 KSK458760:KSK458766 LCG458760:LCG458766 LMC458760:LMC458766 LVY458760:LVY458766 MFU458760:MFU458766 MPQ458760:MPQ458766 MZM458760:MZM458766 NJI458760:NJI458766 NTE458760:NTE458766 ODA458760:ODA458766 OMW458760:OMW458766 OWS458760:OWS458766 PGO458760:PGO458766 PQK458760:PQK458766 QAG458760:QAG458766 QKC458760:QKC458766 QTY458760:QTY458766 RDU458760:RDU458766 RNQ458760:RNQ458766 RXM458760:RXM458766 SHI458760:SHI458766 SRE458760:SRE458766 TBA458760:TBA458766 TKW458760:TKW458766 TUS458760:TUS458766 UEO458760:UEO458766 UOK458760:UOK458766 UYG458760:UYG458766 VIC458760:VIC458766 VRY458760:VRY458766 WBU458760:WBU458766 WLQ458760:WLQ458766 WVM458760:WVM458766 E524296:E524302 JA524296:JA524302 SW524296:SW524302 ACS524296:ACS524302 AMO524296:AMO524302 AWK524296:AWK524302 BGG524296:BGG524302 BQC524296:BQC524302 BZY524296:BZY524302 CJU524296:CJU524302 CTQ524296:CTQ524302 DDM524296:DDM524302 DNI524296:DNI524302 DXE524296:DXE524302 EHA524296:EHA524302 EQW524296:EQW524302 FAS524296:FAS524302 FKO524296:FKO524302 FUK524296:FUK524302 GEG524296:GEG524302 GOC524296:GOC524302 GXY524296:GXY524302 HHU524296:HHU524302 HRQ524296:HRQ524302 IBM524296:IBM524302 ILI524296:ILI524302 IVE524296:IVE524302 JFA524296:JFA524302 JOW524296:JOW524302 JYS524296:JYS524302 KIO524296:KIO524302 KSK524296:KSK524302 LCG524296:LCG524302 LMC524296:LMC524302 LVY524296:LVY524302 MFU524296:MFU524302 MPQ524296:MPQ524302 MZM524296:MZM524302 NJI524296:NJI524302 NTE524296:NTE524302 ODA524296:ODA524302 OMW524296:OMW524302 OWS524296:OWS524302 PGO524296:PGO524302 PQK524296:PQK524302 QAG524296:QAG524302 QKC524296:QKC524302 QTY524296:QTY524302 RDU524296:RDU524302 RNQ524296:RNQ524302 RXM524296:RXM524302 SHI524296:SHI524302 SRE524296:SRE524302 TBA524296:TBA524302 TKW524296:TKW524302 TUS524296:TUS524302 UEO524296:UEO524302 UOK524296:UOK524302 UYG524296:UYG524302 VIC524296:VIC524302 VRY524296:VRY524302 WBU524296:WBU524302 WLQ524296:WLQ524302 WVM524296:WVM524302 E589832:E589838 JA589832:JA589838 SW589832:SW589838 ACS589832:ACS589838 AMO589832:AMO589838 AWK589832:AWK589838 BGG589832:BGG589838 BQC589832:BQC589838 BZY589832:BZY589838 CJU589832:CJU589838 CTQ589832:CTQ589838 DDM589832:DDM589838 DNI589832:DNI589838 DXE589832:DXE589838 EHA589832:EHA589838 EQW589832:EQW589838 FAS589832:FAS589838 FKO589832:FKO589838 FUK589832:FUK589838 GEG589832:GEG589838 GOC589832:GOC589838 GXY589832:GXY589838 HHU589832:HHU589838 HRQ589832:HRQ589838 IBM589832:IBM589838 ILI589832:ILI589838 IVE589832:IVE589838 JFA589832:JFA589838 JOW589832:JOW589838 JYS589832:JYS589838 KIO589832:KIO589838 KSK589832:KSK589838 LCG589832:LCG589838 LMC589832:LMC589838 LVY589832:LVY589838 MFU589832:MFU589838 MPQ589832:MPQ589838 MZM589832:MZM589838 NJI589832:NJI589838 NTE589832:NTE589838 ODA589832:ODA589838 OMW589832:OMW589838 OWS589832:OWS589838 PGO589832:PGO589838 PQK589832:PQK589838 QAG589832:QAG589838 QKC589832:QKC589838 QTY589832:QTY589838 RDU589832:RDU589838 RNQ589832:RNQ589838 RXM589832:RXM589838 SHI589832:SHI589838 SRE589832:SRE589838 TBA589832:TBA589838 TKW589832:TKW589838 TUS589832:TUS589838 UEO589832:UEO589838 UOK589832:UOK589838 UYG589832:UYG589838 VIC589832:VIC589838 VRY589832:VRY589838 WBU589832:WBU589838 WLQ589832:WLQ589838 WVM589832:WVM589838 E655368:E655374 JA655368:JA655374 SW655368:SW655374 ACS655368:ACS655374 AMO655368:AMO655374 AWK655368:AWK655374 BGG655368:BGG655374 BQC655368:BQC655374 BZY655368:BZY655374 CJU655368:CJU655374 CTQ655368:CTQ655374 DDM655368:DDM655374 DNI655368:DNI655374 DXE655368:DXE655374 EHA655368:EHA655374 EQW655368:EQW655374 FAS655368:FAS655374 FKO655368:FKO655374 FUK655368:FUK655374 GEG655368:GEG655374 GOC655368:GOC655374 GXY655368:GXY655374 HHU655368:HHU655374 HRQ655368:HRQ655374 IBM655368:IBM655374 ILI655368:ILI655374 IVE655368:IVE655374 JFA655368:JFA655374 JOW655368:JOW655374 JYS655368:JYS655374 KIO655368:KIO655374 KSK655368:KSK655374 LCG655368:LCG655374 LMC655368:LMC655374 LVY655368:LVY655374 MFU655368:MFU655374 MPQ655368:MPQ655374 MZM655368:MZM655374 NJI655368:NJI655374 NTE655368:NTE655374 ODA655368:ODA655374 OMW655368:OMW655374 OWS655368:OWS655374 PGO655368:PGO655374 PQK655368:PQK655374 QAG655368:QAG655374 QKC655368:QKC655374 QTY655368:QTY655374 RDU655368:RDU655374 RNQ655368:RNQ655374 RXM655368:RXM655374 SHI655368:SHI655374 SRE655368:SRE655374 TBA655368:TBA655374 TKW655368:TKW655374 TUS655368:TUS655374 UEO655368:UEO655374 UOK655368:UOK655374 UYG655368:UYG655374 VIC655368:VIC655374 VRY655368:VRY655374 WBU655368:WBU655374 WLQ655368:WLQ655374 WVM655368:WVM655374 E720904:E720910 JA720904:JA720910 SW720904:SW720910 ACS720904:ACS720910 AMO720904:AMO720910 AWK720904:AWK720910 BGG720904:BGG720910 BQC720904:BQC720910 BZY720904:BZY720910 CJU720904:CJU720910 CTQ720904:CTQ720910 DDM720904:DDM720910 DNI720904:DNI720910 DXE720904:DXE720910 EHA720904:EHA720910 EQW720904:EQW720910 FAS720904:FAS720910 FKO720904:FKO720910 FUK720904:FUK720910 GEG720904:GEG720910 GOC720904:GOC720910 GXY720904:GXY720910 HHU720904:HHU720910 HRQ720904:HRQ720910 IBM720904:IBM720910 ILI720904:ILI720910 IVE720904:IVE720910 JFA720904:JFA720910 JOW720904:JOW720910 JYS720904:JYS720910 KIO720904:KIO720910 KSK720904:KSK720910 LCG720904:LCG720910 LMC720904:LMC720910 LVY720904:LVY720910 MFU720904:MFU720910 MPQ720904:MPQ720910 MZM720904:MZM720910 NJI720904:NJI720910 NTE720904:NTE720910 ODA720904:ODA720910 OMW720904:OMW720910 OWS720904:OWS720910 PGO720904:PGO720910 PQK720904:PQK720910 QAG720904:QAG720910 QKC720904:QKC720910 QTY720904:QTY720910 RDU720904:RDU720910 RNQ720904:RNQ720910 RXM720904:RXM720910 SHI720904:SHI720910 SRE720904:SRE720910 TBA720904:TBA720910 TKW720904:TKW720910 TUS720904:TUS720910 UEO720904:UEO720910 UOK720904:UOK720910 UYG720904:UYG720910 VIC720904:VIC720910 VRY720904:VRY720910 WBU720904:WBU720910 WLQ720904:WLQ720910 WVM720904:WVM720910 E786440:E786446 JA786440:JA786446 SW786440:SW786446 ACS786440:ACS786446 AMO786440:AMO786446 AWK786440:AWK786446 BGG786440:BGG786446 BQC786440:BQC786446 BZY786440:BZY786446 CJU786440:CJU786446 CTQ786440:CTQ786446 DDM786440:DDM786446 DNI786440:DNI786446 DXE786440:DXE786446 EHA786440:EHA786446 EQW786440:EQW786446 FAS786440:FAS786446 FKO786440:FKO786446 FUK786440:FUK786446 GEG786440:GEG786446 GOC786440:GOC786446 GXY786440:GXY786446 HHU786440:HHU786446 HRQ786440:HRQ786446 IBM786440:IBM786446 ILI786440:ILI786446 IVE786440:IVE786446 JFA786440:JFA786446 JOW786440:JOW786446 JYS786440:JYS786446 KIO786440:KIO786446 KSK786440:KSK786446 LCG786440:LCG786446 LMC786440:LMC786446 LVY786440:LVY786446 MFU786440:MFU786446 MPQ786440:MPQ786446 MZM786440:MZM786446 NJI786440:NJI786446 NTE786440:NTE786446 ODA786440:ODA786446 OMW786440:OMW786446 OWS786440:OWS786446 PGO786440:PGO786446 PQK786440:PQK786446 QAG786440:QAG786446 QKC786440:QKC786446 QTY786440:QTY786446 RDU786440:RDU786446 RNQ786440:RNQ786446 RXM786440:RXM786446 SHI786440:SHI786446 SRE786440:SRE786446 TBA786440:TBA786446 TKW786440:TKW786446 TUS786440:TUS786446 UEO786440:UEO786446 UOK786440:UOK786446 UYG786440:UYG786446 VIC786440:VIC786446 VRY786440:VRY786446 WBU786440:WBU786446 WLQ786440:WLQ786446 WVM786440:WVM786446 E851976:E851982 JA851976:JA851982 SW851976:SW851982 ACS851976:ACS851982 AMO851976:AMO851982 AWK851976:AWK851982 BGG851976:BGG851982 BQC851976:BQC851982 BZY851976:BZY851982 CJU851976:CJU851982 CTQ851976:CTQ851982 DDM851976:DDM851982 DNI851976:DNI851982 DXE851976:DXE851982 EHA851976:EHA851982 EQW851976:EQW851982 FAS851976:FAS851982 FKO851976:FKO851982 FUK851976:FUK851982 GEG851976:GEG851982 GOC851976:GOC851982 GXY851976:GXY851982 HHU851976:HHU851982 HRQ851976:HRQ851982 IBM851976:IBM851982 ILI851976:ILI851982 IVE851976:IVE851982 JFA851976:JFA851982 JOW851976:JOW851982 JYS851976:JYS851982 KIO851976:KIO851982 KSK851976:KSK851982 LCG851976:LCG851982 LMC851976:LMC851982 LVY851976:LVY851982 MFU851976:MFU851982 MPQ851976:MPQ851982 MZM851976:MZM851982 NJI851976:NJI851982 NTE851976:NTE851982 ODA851976:ODA851982 OMW851976:OMW851982 OWS851976:OWS851982 PGO851976:PGO851982 PQK851976:PQK851982 QAG851976:QAG851982 QKC851976:QKC851982 QTY851976:QTY851982 RDU851976:RDU851982 RNQ851976:RNQ851982 RXM851976:RXM851982 SHI851976:SHI851982 SRE851976:SRE851982 TBA851976:TBA851982 TKW851976:TKW851982 TUS851976:TUS851982 UEO851976:UEO851982 UOK851976:UOK851982 UYG851976:UYG851982 VIC851976:VIC851982 VRY851976:VRY851982 WBU851976:WBU851982 WLQ851976:WLQ851982 WVM851976:WVM851982 E917512:E917518 JA917512:JA917518 SW917512:SW917518 ACS917512:ACS917518 AMO917512:AMO917518 AWK917512:AWK917518 BGG917512:BGG917518 BQC917512:BQC917518 BZY917512:BZY917518 CJU917512:CJU917518 CTQ917512:CTQ917518 DDM917512:DDM917518 DNI917512:DNI917518 DXE917512:DXE917518 EHA917512:EHA917518 EQW917512:EQW917518 FAS917512:FAS917518 FKO917512:FKO917518 FUK917512:FUK917518 GEG917512:GEG917518 GOC917512:GOC917518 GXY917512:GXY917518 HHU917512:HHU917518 HRQ917512:HRQ917518 IBM917512:IBM917518 ILI917512:ILI917518 IVE917512:IVE917518 JFA917512:JFA917518 JOW917512:JOW917518 JYS917512:JYS917518 KIO917512:KIO917518 KSK917512:KSK917518 LCG917512:LCG917518 LMC917512:LMC917518 LVY917512:LVY917518 MFU917512:MFU917518 MPQ917512:MPQ917518 MZM917512:MZM917518 NJI917512:NJI917518 NTE917512:NTE917518 ODA917512:ODA917518 OMW917512:OMW917518 OWS917512:OWS917518 PGO917512:PGO917518 PQK917512:PQK917518 QAG917512:QAG917518 QKC917512:QKC917518 QTY917512:QTY917518 RDU917512:RDU917518 RNQ917512:RNQ917518 RXM917512:RXM917518 SHI917512:SHI917518 SRE917512:SRE917518 TBA917512:TBA917518 TKW917512:TKW917518 TUS917512:TUS917518 UEO917512:UEO917518 UOK917512:UOK917518 UYG917512:UYG917518 VIC917512:VIC917518 VRY917512:VRY917518 WBU917512:WBU917518 WLQ917512:WLQ917518 WVM917512:WVM917518 E983048:E983054 JA983048:JA983054 SW983048:SW983054 ACS983048:ACS983054 AMO983048:AMO983054 AWK983048:AWK983054 BGG983048:BGG983054 BQC983048:BQC983054 BZY983048:BZY983054 CJU983048:CJU983054 CTQ983048:CTQ983054 DDM983048:DDM983054 DNI983048:DNI983054 DXE983048:DXE983054 EHA983048:EHA983054 EQW983048:EQW983054 FAS983048:FAS983054 FKO983048:FKO983054 FUK983048:FUK983054 GEG983048:GEG983054 GOC983048:GOC983054 GXY983048:GXY983054 HHU983048:HHU983054 HRQ983048:HRQ983054 IBM983048:IBM983054 ILI983048:ILI983054 IVE983048:IVE983054 JFA983048:JFA983054 JOW983048:JOW983054 JYS983048:JYS983054 KIO983048:KIO983054 KSK983048:KSK983054 LCG983048:LCG983054 LMC983048:LMC983054 LVY983048:LVY983054 MFU983048:MFU983054 MPQ983048:MPQ983054 MZM983048:MZM983054 NJI983048:NJI983054 NTE983048:NTE983054 ODA983048:ODA983054 OMW983048:OMW983054 OWS983048:OWS983054 PGO983048:PGO983054 PQK983048:PQK983054 QAG983048:QAG983054 QKC983048:QKC983054 QTY983048:QTY983054 RDU983048:RDU983054 RNQ983048:RNQ983054 RXM983048:RXM983054 SHI983048:SHI983054 SRE983048:SRE983054 TBA983048:TBA983054 TKW983048:TKW983054 TUS983048:TUS983054 UEO983048:UEO983054 UOK983048:UOK983054 UYG983048:UYG983054 VIC983048:VIC983054 VRY983048:VRY983054 WBU983048:WBU983054 WLQ983048:WLQ983054 WVM983048:WVM983054">
      <formula1>$D$28:$D$42</formula1>
    </dataValidation>
    <dataValidation type="list" allowBlank="1" showInputMessage="1" showErrorMessage="1" sqref="A8:A14 IW8:IW14 SS8:SS14 ACO8:ACO14 AMK8:AMK14 AWG8:AWG14 BGC8:BGC14 BPY8:BPY14 BZU8:BZU14 CJQ8:CJQ14 CTM8:CTM14 DDI8:DDI14 DNE8:DNE14 DXA8:DXA14 EGW8:EGW14 EQS8:EQS14 FAO8:FAO14 FKK8:FKK14 FUG8:FUG14 GEC8:GEC14 GNY8:GNY14 GXU8:GXU14 HHQ8:HHQ14 HRM8:HRM14 IBI8:IBI14 ILE8:ILE14 IVA8:IVA14 JEW8:JEW14 JOS8:JOS14 JYO8:JYO14 KIK8:KIK14 KSG8:KSG14 LCC8:LCC14 LLY8:LLY14 LVU8:LVU14 MFQ8:MFQ14 MPM8:MPM14 MZI8:MZI14 NJE8:NJE14 NTA8:NTA14 OCW8:OCW14 OMS8:OMS14 OWO8:OWO14 PGK8:PGK14 PQG8:PQG14 QAC8:QAC14 QJY8:QJY14 QTU8:QTU14 RDQ8:RDQ14 RNM8:RNM14 RXI8:RXI14 SHE8:SHE14 SRA8:SRA14 TAW8:TAW14 TKS8:TKS14 TUO8:TUO14 UEK8:UEK14 UOG8:UOG14 UYC8:UYC14 VHY8:VHY14 VRU8:VRU14 WBQ8:WBQ14 WLM8:WLM14 WVI8:WVI14 A65544:A65550 IW65544:IW65550 SS65544:SS65550 ACO65544:ACO65550 AMK65544:AMK65550 AWG65544:AWG65550 BGC65544:BGC65550 BPY65544:BPY65550 BZU65544:BZU65550 CJQ65544:CJQ65550 CTM65544:CTM65550 DDI65544:DDI65550 DNE65544:DNE65550 DXA65544:DXA65550 EGW65544:EGW65550 EQS65544:EQS65550 FAO65544:FAO65550 FKK65544:FKK65550 FUG65544:FUG65550 GEC65544:GEC65550 GNY65544:GNY65550 GXU65544:GXU65550 HHQ65544:HHQ65550 HRM65544:HRM65550 IBI65544:IBI65550 ILE65544:ILE65550 IVA65544:IVA65550 JEW65544:JEW65550 JOS65544:JOS65550 JYO65544:JYO65550 KIK65544:KIK65550 KSG65544:KSG65550 LCC65544:LCC65550 LLY65544:LLY65550 LVU65544:LVU65550 MFQ65544:MFQ65550 MPM65544:MPM65550 MZI65544:MZI65550 NJE65544:NJE65550 NTA65544:NTA65550 OCW65544:OCW65550 OMS65544:OMS65550 OWO65544:OWO65550 PGK65544:PGK65550 PQG65544:PQG65550 QAC65544:QAC65550 QJY65544:QJY65550 QTU65544:QTU65550 RDQ65544:RDQ65550 RNM65544:RNM65550 RXI65544:RXI65550 SHE65544:SHE65550 SRA65544:SRA65550 TAW65544:TAW65550 TKS65544:TKS65550 TUO65544:TUO65550 UEK65544:UEK65550 UOG65544:UOG65550 UYC65544:UYC65550 VHY65544:VHY65550 VRU65544:VRU65550 WBQ65544:WBQ65550 WLM65544:WLM65550 WVI65544:WVI65550 A131080:A131086 IW131080:IW131086 SS131080:SS131086 ACO131080:ACO131086 AMK131080:AMK131086 AWG131080:AWG131086 BGC131080:BGC131086 BPY131080:BPY131086 BZU131080:BZU131086 CJQ131080:CJQ131086 CTM131080:CTM131086 DDI131080:DDI131086 DNE131080:DNE131086 DXA131080:DXA131086 EGW131080:EGW131086 EQS131080:EQS131086 FAO131080:FAO131086 FKK131080:FKK131086 FUG131080:FUG131086 GEC131080:GEC131086 GNY131080:GNY131086 GXU131080:GXU131086 HHQ131080:HHQ131086 HRM131080:HRM131086 IBI131080:IBI131086 ILE131080:ILE131086 IVA131080:IVA131086 JEW131080:JEW131086 JOS131080:JOS131086 JYO131080:JYO131086 KIK131080:KIK131086 KSG131080:KSG131086 LCC131080:LCC131086 LLY131080:LLY131086 LVU131080:LVU131086 MFQ131080:MFQ131086 MPM131080:MPM131086 MZI131080:MZI131086 NJE131080:NJE131086 NTA131080:NTA131086 OCW131080:OCW131086 OMS131080:OMS131086 OWO131080:OWO131086 PGK131080:PGK131086 PQG131080:PQG131086 QAC131080:QAC131086 QJY131080:QJY131086 QTU131080:QTU131086 RDQ131080:RDQ131086 RNM131080:RNM131086 RXI131080:RXI131086 SHE131080:SHE131086 SRA131080:SRA131086 TAW131080:TAW131086 TKS131080:TKS131086 TUO131080:TUO131086 UEK131080:UEK131086 UOG131080:UOG131086 UYC131080:UYC131086 VHY131080:VHY131086 VRU131080:VRU131086 WBQ131080:WBQ131086 WLM131080:WLM131086 WVI131080:WVI131086 A196616:A196622 IW196616:IW196622 SS196616:SS196622 ACO196616:ACO196622 AMK196616:AMK196622 AWG196616:AWG196622 BGC196616:BGC196622 BPY196616:BPY196622 BZU196616:BZU196622 CJQ196616:CJQ196622 CTM196616:CTM196622 DDI196616:DDI196622 DNE196616:DNE196622 DXA196616:DXA196622 EGW196616:EGW196622 EQS196616:EQS196622 FAO196616:FAO196622 FKK196616:FKK196622 FUG196616:FUG196622 GEC196616:GEC196622 GNY196616:GNY196622 GXU196616:GXU196622 HHQ196616:HHQ196622 HRM196616:HRM196622 IBI196616:IBI196622 ILE196616:ILE196622 IVA196616:IVA196622 JEW196616:JEW196622 JOS196616:JOS196622 JYO196616:JYO196622 KIK196616:KIK196622 KSG196616:KSG196622 LCC196616:LCC196622 LLY196616:LLY196622 LVU196616:LVU196622 MFQ196616:MFQ196622 MPM196616:MPM196622 MZI196616:MZI196622 NJE196616:NJE196622 NTA196616:NTA196622 OCW196616:OCW196622 OMS196616:OMS196622 OWO196616:OWO196622 PGK196616:PGK196622 PQG196616:PQG196622 QAC196616:QAC196622 QJY196616:QJY196622 QTU196616:QTU196622 RDQ196616:RDQ196622 RNM196616:RNM196622 RXI196616:RXI196622 SHE196616:SHE196622 SRA196616:SRA196622 TAW196616:TAW196622 TKS196616:TKS196622 TUO196616:TUO196622 UEK196616:UEK196622 UOG196616:UOG196622 UYC196616:UYC196622 VHY196616:VHY196622 VRU196616:VRU196622 WBQ196616:WBQ196622 WLM196616:WLM196622 WVI196616:WVI196622 A262152:A262158 IW262152:IW262158 SS262152:SS262158 ACO262152:ACO262158 AMK262152:AMK262158 AWG262152:AWG262158 BGC262152:BGC262158 BPY262152:BPY262158 BZU262152:BZU262158 CJQ262152:CJQ262158 CTM262152:CTM262158 DDI262152:DDI262158 DNE262152:DNE262158 DXA262152:DXA262158 EGW262152:EGW262158 EQS262152:EQS262158 FAO262152:FAO262158 FKK262152:FKK262158 FUG262152:FUG262158 GEC262152:GEC262158 GNY262152:GNY262158 GXU262152:GXU262158 HHQ262152:HHQ262158 HRM262152:HRM262158 IBI262152:IBI262158 ILE262152:ILE262158 IVA262152:IVA262158 JEW262152:JEW262158 JOS262152:JOS262158 JYO262152:JYO262158 KIK262152:KIK262158 KSG262152:KSG262158 LCC262152:LCC262158 LLY262152:LLY262158 LVU262152:LVU262158 MFQ262152:MFQ262158 MPM262152:MPM262158 MZI262152:MZI262158 NJE262152:NJE262158 NTA262152:NTA262158 OCW262152:OCW262158 OMS262152:OMS262158 OWO262152:OWO262158 PGK262152:PGK262158 PQG262152:PQG262158 QAC262152:QAC262158 QJY262152:QJY262158 QTU262152:QTU262158 RDQ262152:RDQ262158 RNM262152:RNM262158 RXI262152:RXI262158 SHE262152:SHE262158 SRA262152:SRA262158 TAW262152:TAW262158 TKS262152:TKS262158 TUO262152:TUO262158 UEK262152:UEK262158 UOG262152:UOG262158 UYC262152:UYC262158 VHY262152:VHY262158 VRU262152:VRU262158 WBQ262152:WBQ262158 WLM262152:WLM262158 WVI262152:WVI262158 A327688:A327694 IW327688:IW327694 SS327688:SS327694 ACO327688:ACO327694 AMK327688:AMK327694 AWG327688:AWG327694 BGC327688:BGC327694 BPY327688:BPY327694 BZU327688:BZU327694 CJQ327688:CJQ327694 CTM327688:CTM327694 DDI327688:DDI327694 DNE327688:DNE327694 DXA327688:DXA327694 EGW327688:EGW327694 EQS327688:EQS327694 FAO327688:FAO327694 FKK327688:FKK327694 FUG327688:FUG327694 GEC327688:GEC327694 GNY327688:GNY327694 GXU327688:GXU327694 HHQ327688:HHQ327694 HRM327688:HRM327694 IBI327688:IBI327694 ILE327688:ILE327694 IVA327688:IVA327694 JEW327688:JEW327694 JOS327688:JOS327694 JYO327688:JYO327694 KIK327688:KIK327694 KSG327688:KSG327694 LCC327688:LCC327694 LLY327688:LLY327694 LVU327688:LVU327694 MFQ327688:MFQ327694 MPM327688:MPM327694 MZI327688:MZI327694 NJE327688:NJE327694 NTA327688:NTA327694 OCW327688:OCW327694 OMS327688:OMS327694 OWO327688:OWO327694 PGK327688:PGK327694 PQG327688:PQG327694 QAC327688:QAC327694 QJY327688:QJY327694 QTU327688:QTU327694 RDQ327688:RDQ327694 RNM327688:RNM327694 RXI327688:RXI327694 SHE327688:SHE327694 SRA327688:SRA327694 TAW327688:TAW327694 TKS327688:TKS327694 TUO327688:TUO327694 UEK327688:UEK327694 UOG327688:UOG327694 UYC327688:UYC327694 VHY327688:VHY327694 VRU327688:VRU327694 WBQ327688:WBQ327694 WLM327688:WLM327694 WVI327688:WVI327694 A393224:A393230 IW393224:IW393230 SS393224:SS393230 ACO393224:ACO393230 AMK393224:AMK393230 AWG393224:AWG393230 BGC393224:BGC393230 BPY393224:BPY393230 BZU393224:BZU393230 CJQ393224:CJQ393230 CTM393224:CTM393230 DDI393224:DDI393230 DNE393224:DNE393230 DXA393224:DXA393230 EGW393224:EGW393230 EQS393224:EQS393230 FAO393224:FAO393230 FKK393224:FKK393230 FUG393224:FUG393230 GEC393224:GEC393230 GNY393224:GNY393230 GXU393224:GXU393230 HHQ393224:HHQ393230 HRM393224:HRM393230 IBI393224:IBI393230 ILE393224:ILE393230 IVA393224:IVA393230 JEW393224:JEW393230 JOS393224:JOS393230 JYO393224:JYO393230 KIK393224:KIK393230 KSG393224:KSG393230 LCC393224:LCC393230 LLY393224:LLY393230 LVU393224:LVU393230 MFQ393224:MFQ393230 MPM393224:MPM393230 MZI393224:MZI393230 NJE393224:NJE393230 NTA393224:NTA393230 OCW393224:OCW393230 OMS393224:OMS393230 OWO393224:OWO393230 PGK393224:PGK393230 PQG393224:PQG393230 QAC393224:QAC393230 QJY393224:QJY393230 QTU393224:QTU393230 RDQ393224:RDQ393230 RNM393224:RNM393230 RXI393224:RXI393230 SHE393224:SHE393230 SRA393224:SRA393230 TAW393224:TAW393230 TKS393224:TKS393230 TUO393224:TUO393230 UEK393224:UEK393230 UOG393224:UOG393230 UYC393224:UYC393230 VHY393224:VHY393230 VRU393224:VRU393230 WBQ393224:WBQ393230 WLM393224:WLM393230 WVI393224:WVI393230 A458760:A458766 IW458760:IW458766 SS458760:SS458766 ACO458760:ACO458766 AMK458760:AMK458766 AWG458760:AWG458766 BGC458760:BGC458766 BPY458760:BPY458766 BZU458760:BZU458766 CJQ458760:CJQ458766 CTM458760:CTM458766 DDI458760:DDI458766 DNE458760:DNE458766 DXA458760:DXA458766 EGW458760:EGW458766 EQS458760:EQS458766 FAO458760:FAO458766 FKK458760:FKK458766 FUG458760:FUG458766 GEC458760:GEC458766 GNY458760:GNY458766 GXU458760:GXU458766 HHQ458760:HHQ458766 HRM458760:HRM458766 IBI458760:IBI458766 ILE458760:ILE458766 IVA458760:IVA458766 JEW458760:JEW458766 JOS458760:JOS458766 JYO458760:JYO458766 KIK458760:KIK458766 KSG458760:KSG458766 LCC458760:LCC458766 LLY458760:LLY458766 LVU458760:LVU458766 MFQ458760:MFQ458766 MPM458760:MPM458766 MZI458760:MZI458766 NJE458760:NJE458766 NTA458760:NTA458766 OCW458760:OCW458766 OMS458760:OMS458766 OWO458760:OWO458766 PGK458760:PGK458766 PQG458760:PQG458766 QAC458760:QAC458766 QJY458760:QJY458766 QTU458760:QTU458766 RDQ458760:RDQ458766 RNM458760:RNM458766 RXI458760:RXI458766 SHE458760:SHE458766 SRA458760:SRA458766 TAW458760:TAW458766 TKS458760:TKS458766 TUO458760:TUO458766 UEK458760:UEK458766 UOG458760:UOG458766 UYC458760:UYC458766 VHY458760:VHY458766 VRU458760:VRU458766 WBQ458760:WBQ458766 WLM458760:WLM458766 WVI458760:WVI458766 A524296:A524302 IW524296:IW524302 SS524296:SS524302 ACO524296:ACO524302 AMK524296:AMK524302 AWG524296:AWG524302 BGC524296:BGC524302 BPY524296:BPY524302 BZU524296:BZU524302 CJQ524296:CJQ524302 CTM524296:CTM524302 DDI524296:DDI524302 DNE524296:DNE524302 DXA524296:DXA524302 EGW524296:EGW524302 EQS524296:EQS524302 FAO524296:FAO524302 FKK524296:FKK524302 FUG524296:FUG524302 GEC524296:GEC524302 GNY524296:GNY524302 GXU524296:GXU524302 HHQ524296:HHQ524302 HRM524296:HRM524302 IBI524296:IBI524302 ILE524296:ILE524302 IVA524296:IVA524302 JEW524296:JEW524302 JOS524296:JOS524302 JYO524296:JYO524302 KIK524296:KIK524302 KSG524296:KSG524302 LCC524296:LCC524302 LLY524296:LLY524302 LVU524296:LVU524302 MFQ524296:MFQ524302 MPM524296:MPM524302 MZI524296:MZI524302 NJE524296:NJE524302 NTA524296:NTA524302 OCW524296:OCW524302 OMS524296:OMS524302 OWO524296:OWO524302 PGK524296:PGK524302 PQG524296:PQG524302 QAC524296:QAC524302 QJY524296:QJY524302 QTU524296:QTU524302 RDQ524296:RDQ524302 RNM524296:RNM524302 RXI524296:RXI524302 SHE524296:SHE524302 SRA524296:SRA524302 TAW524296:TAW524302 TKS524296:TKS524302 TUO524296:TUO524302 UEK524296:UEK524302 UOG524296:UOG524302 UYC524296:UYC524302 VHY524296:VHY524302 VRU524296:VRU524302 WBQ524296:WBQ524302 WLM524296:WLM524302 WVI524296:WVI524302 A589832:A589838 IW589832:IW589838 SS589832:SS589838 ACO589832:ACO589838 AMK589832:AMK589838 AWG589832:AWG589838 BGC589832:BGC589838 BPY589832:BPY589838 BZU589832:BZU589838 CJQ589832:CJQ589838 CTM589832:CTM589838 DDI589832:DDI589838 DNE589832:DNE589838 DXA589832:DXA589838 EGW589832:EGW589838 EQS589832:EQS589838 FAO589832:FAO589838 FKK589832:FKK589838 FUG589832:FUG589838 GEC589832:GEC589838 GNY589832:GNY589838 GXU589832:GXU589838 HHQ589832:HHQ589838 HRM589832:HRM589838 IBI589832:IBI589838 ILE589832:ILE589838 IVA589832:IVA589838 JEW589832:JEW589838 JOS589832:JOS589838 JYO589832:JYO589838 KIK589832:KIK589838 KSG589832:KSG589838 LCC589832:LCC589838 LLY589832:LLY589838 LVU589832:LVU589838 MFQ589832:MFQ589838 MPM589832:MPM589838 MZI589832:MZI589838 NJE589832:NJE589838 NTA589832:NTA589838 OCW589832:OCW589838 OMS589832:OMS589838 OWO589832:OWO589838 PGK589832:PGK589838 PQG589832:PQG589838 QAC589832:QAC589838 QJY589832:QJY589838 QTU589832:QTU589838 RDQ589832:RDQ589838 RNM589832:RNM589838 RXI589832:RXI589838 SHE589832:SHE589838 SRA589832:SRA589838 TAW589832:TAW589838 TKS589832:TKS589838 TUO589832:TUO589838 UEK589832:UEK589838 UOG589832:UOG589838 UYC589832:UYC589838 VHY589832:VHY589838 VRU589832:VRU589838 WBQ589832:WBQ589838 WLM589832:WLM589838 WVI589832:WVI589838 A655368:A655374 IW655368:IW655374 SS655368:SS655374 ACO655368:ACO655374 AMK655368:AMK655374 AWG655368:AWG655374 BGC655368:BGC655374 BPY655368:BPY655374 BZU655368:BZU655374 CJQ655368:CJQ655374 CTM655368:CTM655374 DDI655368:DDI655374 DNE655368:DNE655374 DXA655368:DXA655374 EGW655368:EGW655374 EQS655368:EQS655374 FAO655368:FAO655374 FKK655368:FKK655374 FUG655368:FUG655374 GEC655368:GEC655374 GNY655368:GNY655374 GXU655368:GXU655374 HHQ655368:HHQ655374 HRM655368:HRM655374 IBI655368:IBI655374 ILE655368:ILE655374 IVA655368:IVA655374 JEW655368:JEW655374 JOS655368:JOS655374 JYO655368:JYO655374 KIK655368:KIK655374 KSG655368:KSG655374 LCC655368:LCC655374 LLY655368:LLY655374 LVU655368:LVU655374 MFQ655368:MFQ655374 MPM655368:MPM655374 MZI655368:MZI655374 NJE655368:NJE655374 NTA655368:NTA655374 OCW655368:OCW655374 OMS655368:OMS655374 OWO655368:OWO655374 PGK655368:PGK655374 PQG655368:PQG655374 QAC655368:QAC655374 QJY655368:QJY655374 QTU655368:QTU655374 RDQ655368:RDQ655374 RNM655368:RNM655374 RXI655368:RXI655374 SHE655368:SHE655374 SRA655368:SRA655374 TAW655368:TAW655374 TKS655368:TKS655374 TUO655368:TUO655374 UEK655368:UEK655374 UOG655368:UOG655374 UYC655368:UYC655374 VHY655368:VHY655374 VRU655368:VRU655374 WBQ655368:WBQ655374 WLM655368:WLM655374 WVI655368:WVI655374 A720904:A720910 IW720904:IW720910 SS720904:SS720910 ACO720904:ACO720910 AMK720904:AMK720910 AWG720904:AWG720910 BGC720904:BGC720910 BPY720904:BPY720910 BZU720904:BZU720910 CJQ720904:CJQ720910 CTM720904:CTM720910 DDI720904:DDI720910 DNE720904:DNE720910 DXA720904:DXA720910 EGW720904:EGW720910 EQS720904:EQS720910 FAO720904:FAO720910 FKK720904:FKK720910 FUG720904:FUG720910 GEC720904:GEC720910 GNY720904:GNY720910 GXU720904:GXU720910 HHQ720904:HHQ720910 HRM720904:HRM720910 IBI720904:IBI720910 ILE720904:ILE720910 IVA720904:IVA720910 JEW720904:JEW720910 JOS720904:JOS720910 JYO720904:JYO720910 KIK720904:KIK720910 KSG720904:KSG720910 LCC720904:LCC720910 LLY720904:LLY720910 LVU720904:LVU720910 MFQ720904:MFQ720910 MPM720904:MPM720910 MZI720904:MZI720910 NJE720904:NJE720910 NTA720904:NTA720910 OCW720904:OCW720910 OMS720904:OMS720910 OWO720904:OWO720910 PGK720904:PGK720910 PQG720904:PQG720910 QAC720904:QAC720910 QJY720904:QJY720910 QTU720904:QTU720910 RDQ720904:RDQ720910 RNM720904:RNM720910 RXI720904:RXI720910 SHE720904:SHE720910 SRA720904:SRA720910 TAW720904:TAW720910 TKS720904:TKS720910 TUO720904:TUO720910 UEK720904:UEK720910 UOG720904:UOG720910 UYC720904:UYC720910 VHY720904:VHY720910 VRU720904:VRU720910 WBQ720904:WBQ720910 WLM720904:WLM720910 WVI720904:WVI720910 A786440:A786446 IW786440:IW786446 SS786440:SS786446 ACO786440:ACO786446 AMK786440:AMK786446 AWG786440:AWG786446 BGC786440:BGC786446 BPY786440:BPY786446 BZU786440:BZU786446 CJQ786440:CJQ786446 CTM786440:CTM786446 DDI786440:DDI786446 DNE786440:DNE786446 DXA786440:DXA786446 EGW786440:EGW786446 EQS786440:EQS786446 FAO786440:FAO786446 FKK786440:FKK786446 FUG786440:FUG786446 GEC786440:GEC786446 GNY786440:GNY786446 GXU786440:GXU786446 HHQ786440:HHQ786446 HRM786440:HRM786446 IBI786440:IBI786446 ILE786440:ILE786446 IVA786440:IVA786446 JEW786440:JEW786446 JOS786440:JOS786446 JYO786440:JYO786446 KIK786440:KIK786446 KSG786440:KSG786446 LCC786440:LCC786446 LLY786440:LLY786446 LVU786440:LVU786446 MFQ786440:MFQ786446 MPM786440:MPM786446 MZI786440:MZI786446 NJE786440:NJE786446 NTA786440:NTA786446 OCW786440:OCW786446 OMS786440:OMS786446 OWO786440:OWO786446 PGK786440:PGK786446 PQG786440:PQG786446 QAC786440:QAC786446 QJY786440:QJY786446 QTU786440:QTU786446 RDQ786440:RDQ786446 RNM786440:RNM786446 RXI786440:RXI786446 SHE786440:SHE786446 SRA786440:SRA786446 TAW786440:TAW786446 TKS786440:TKS786446 TUO786440:TUO786446 UEK786440:UEK786446 UOG786440:UOG786446 UYC786440:UYC786446 VHY786440:VHY786446 VRU786440:VRU786446 WBQ786440:WBQ786446 WLM786440:WLM786446 WVI786440:WVI786446 A851976:A851982 IW851976:IW851982 SS851976:SS851982 ACO851976:ACO851982 AMK851976:AMK851982 AWG851976:AWG851982 BGC851976:BGC851982 BPY851976:BPY851982 BZU851976:BZU851982 CJQ851976:CJQ851982 CTM851976:CTM851982 DDI851976:DDI851982 DNE851976:DNE851982 DXA851976:DXA851982 EGW851976:EGW851982 EQS851976:EQS851982 FAO851976:FAO851982 FKK851976:FKK851982 FUG851976:FUG851982 GEC851976:GEC851982 GNY851976:GNY851982 GXU851976:GXU851982 HHQ851976:HHQ851982 HRM851976:HRM851982 IBI851976:IBI851982 ILE851976:ILE851982 IVA851976:IVA851982 JEW851976:JEW851982 JOS851976:JOS851982 JYO851976:JYO851982 KIK851976:KIK851982 KSG851976:KSG851982 LCC851976:LCC851982 LLY851976:LLY851982 LVU851976:LVU851982 MFQ851976:MFQ851982 MPM851976:MPM851982 MZI851976:MZI851982 NJE851976:NJE851982 NTA851976:NTA851982 OCW851976:OCW851982 OMS851976:OMS851982 OWO851976:OWO851982 PGK851976:PGK851982 PQG851976:PQG851982 QAC851976:QAC851982 QJY851976:QJY851982 QTU851976:QTU851982 RDQ851976:RDQ851982 RNM851976:RNM851982 RXI851976:RXI851982 SHE851976:SHE851982 SRA851976:SRA851982 TAW851976:TAW851982 TKS851976:TKS851982 TUO851976:TUO851982 UEK851976:UEK851982 UOG851976:UOG851982 UYC851976:UYC851982 VHY851976:VHY851982 VRU851976:VRU851982 WBQ851976:WBQ851982 WLM851976:WLM851982 WVI851976:WVI851982 A917512:A917518 IW917512:IW917518 SS917512:SS917518 ACO917512:ACO917518 AMK917512:AMK917518 AWG917512:AWG917518 BGC917512:BGC917518 BPY917512:BPY917518 BZU917512:BZU917518 CJQ917512:CJQ917518 CTM917512:CTM917518 DDI917512:DDI917518 DNE917512:DNE917518 DXA917512:DXA917518 EGW917512:EGW917518 EQS917512:EQS917518 FAO917512:FAO917518 FKK917512:FKK917518 FUG917512:FUG917518 GEC917512:GEC917518 GNY917512:GNY917518 GXU917512:GXU917518 HHQ917512:HHQ917518 HRM917512:HRM917518 IBI917512:IBI917518 ILE917512:ILE917518 IVA917512:IVA917518 JEW917512:JEW917518 JOS917512:JOS917518 JYO917512:JYO917518 KIK917512:KIK917518 KSG917512:KSG917518 LCC917512:LCC917518 LLY917512:LLY917518 LVU917512:LVU917518 MFQ917512:MFQ917518 MPM917512:MPM917518 MZI917512:MZI917518 NJE917512:NJE917518 NTA917512:NTA917518 OCW917512:OCW917518 OMS917512:OMS917518 OWO917512:OWO917518 PGK917512:PGK917518 PQG917512:PQG917518 QAC917512:QAC917518 QJY917512:QJY917518 QTU917512:QTU917518 RDQ917512:RDQ917518 RNM917512:RNM917518 RXI917512:RXI917518 SHE917512:SHE917518 SRA917512:SRA917518 TAW917512:TAW917518 TKS917512:TKS917518 TUO917512:TUO917518 UEK917512:UEK917518 UOG917512:UOG917518 UYC917512:UYC917518 VHY917512:VHY917518 VRU917512:VRU917518 WBQ917512:WBQ917518 WLM917512:WLM917518 WVI917512:WVI917518 A983048:A983054 IW983048:IW983054 SS983048:SS983054 ACO983048:ACO983054 AMK983048:AMK983054 AWG983048:AWG983054 BGC983048:BGC983054 BPY983048:BPY983054 BZU983048:BZU983054 CJQ983048:CJQ983054 CTM983048:CTM983054 DDI983048:DDI983054 DNE983048:DNE983054 DXA983048:DXA983054 EGW983048:EGW983054 EQS983048:EQS983054 FAO983048:FAO983054 FKK983048:FKK983054 FUG983048:FUG983054 GEC983048:GEC983054 GNY983048:GNY983054 GXU983048:GXU983054 HHQ983048:HHQ983054 HRM983048:HRM983054 IBI983048:IBI983054 ILE983048:ILE983054 IVA983048:IVA983054 JEW983048:JEW983054 JOS983048:JOS983054 JYO983048:JYO983054 KIK983048:KIK983054 KSG983048:KSG983054 LCC983048:LCC983054 LLY983048:LLY983054 LVU983048:LVU983054 MFQ983048:MFQ983054 MPM983048:MPM983054 MZI983048:MZI983054 NJE983048:NJE983054 NTA983048:NTA983054 OCW983048:OCW983054 OMS983048:OMS983054 OWO983048:OWO983054 PGK983048:PGK983054 PQG983048:PQG983054 QAC983048:QAC983054 QJY983048:QJY983054 QTU983048:QTU983054 RDQ983048:RDQ983054 RNM983048:RNM983054 RXI983048:RXI983054 SHE983048:SHE983054 SRA983048:SRA983054 TAW983048:TAW983054 TKS983048:TKS983054 TUO983048:TUO983054 UEK983048:UEK983054 UOG983048:UOG983054 UYC983048:UYC983054 VHY983048:VHY983054 VRU983048:VRU983054 WBQ983048:WBQ983054 WLM983048:WLM983054 WVI983048:WVI983054">
      <formula1>$A$28:$A$38</formula1>
    </dataValidation>
    <dataValidation type="list" allowBlank="1" showInputMessage="1" showErrorMessage="1" sqref="F8:F14 JB8:JB14 SX8:SX14 ACT8:ACT14 AMP8:AMP14 AWL8:AWL14 BGH8:BGH14 BQD8:BQD14 BZZ8:BZZ14 CJV8:CJV14 CTR8:CTR14 DDN8:DDN14 DNJ8:DNJ14 DXF8:DXF14 EHB8:EHB14 EQX8:EQX14 FAT8:FAT14 FKP8:FKP14 FUL8:FUL14 GEH8:GEH14 GOD8:GOD14 GXZ8:GXZ14 HHV8:HHV14 HRR8:HRR14 IBN8:IBN14 ILJ8:ILJ14 IVF8:IVF14 JFB8:JFB14 JOX8:JOX14 JYT8:JYT14 KIP8:KIP14 KSL8:KSL14 LCH8:LCH14 LMD8:LMD14 LVZ8:LVZ14 MFV8:MFV14 MPR8:MPR14 MZN8:MZN14 NJJ8:NJJ14 NTF8:NTF14 ODB8:ODB14 OMX8:OMX14 OWT8:OWT14 PGP8:PGP14 PQL8:PQL14 QAH8:QAH14 QKD8:QKD14 QTZ8:QTZ14 RDV8:RDV14 RNR8:RNR14 RXN8:RXN14 SHJ8:SHJ14 SRF8:SRF14 TBB8:TBB14 TKX8:TKX14 TUT8:TUT14 UEP8:UEP14 UOL8:UOL14 UYH8:UYH14 VID8:VID14 VRZ8:VRZ14 WBV8:WBV14 WLR8:WLR14 WVN8:WVN14 F65544:F65550 JB65544:JB65550 SX65544:SX65550 ACT65544:ACT65550 AMP65544:AMP65550 AWL65544:AWL65550 BGH65544:BGH65550 BQD65544:BQD65550 BZZ65544:BZZ65550 CJV65544:CJV65550 CTR65544:CTR65550 DDN65544:DDN65550 DNJ65544:DNJ65550 DXF65544:DXF65550 EHB65544:EHB65550 EQX65544:EQX65550 FAT65544:FAT65550 FKP65544:FKP65550 FUL65544:FUL65550 GEH65544:GEH65550 GOD65544:GOD65550 GXZ65544:GXZ65550 HHV65544:HHV65550 HRR65544:HRR65550 IBN65544:IBN65550 ILJ65544:ILJ65550 IVF65544:IVF65550 JFB65544:JFB65550 JOX65544:JOX65550 JYT65544:JYT65550 KIP65544:KIP65550 KSL65544:KSL65550 LCH65544:LCH65550 LMD65544:LMD65550 LVZ65544:LVZ65550 MFV65544:MFV65550 MPR65544:MPR65550 MZN65544:MZN65550 NJJ65544:NJJ65550 NTF65544:NTF65550 ODB65544:ODB65550 OMX65544:OMX65550 OWT65544:OWT65550 PGP65544:PGP65550 PQL65544:PQL65550 QAH65544:QAH65550 QKD65544:QKD65550 QTZ65544:QTZ65550 RDV65544:RDV65550 RNR65544:RNR65550 RXN65544:RXN65550 SHJ65544:SHJ65550 SRF65544:SRF65550 TBB65544:TBB65550 TKX65544:TKX65550 TUT65544:TUT65550 UEP65544:UEP65550 UOL65544:UOL65550 UYH65544:UYH65550 VID65544:VID65550 VRZ65544:VRZ65550 WBV65544:WBV65550 WLR65544:WLR65550 WVN65544:WVN65550 F131080:F131086 JB131080:JB131086 SX131080:SX131086 ACT131080:ACT131086 AMP131080:AMP131086 AWL131080:AWL131086 BGH131080:BGH131086 BQD131080:BQD131086 BZZ131080:BZZ131086 CJV131080:CJV131086 CTR131080:CTR131086 DDN131080:DDN131086 DNJ131080:DNJ131086 DXF131080:DXF131086 EHB131080:EHB131086 EQX131080:EQX131086 FAT131080:FAT131086 FKP131080:FKP131086 FUL131080:FUL131086 GEH131080:GEH131086 GOD131080:GOD131086 GXZ131080:GXZ131086 HHV131080:HHV131086 HRR131080:HRR131086 IBN131080:IBN131086 ILJ131080:ILJ131086 IVF131080:IVF131086 JFB131080:JFB131086 JOX131080:JOX131086 JYT131080:JYT131086 KIP131080:KIP131086 KSL131080:KSL131086 LCH131080:LCH131086 LMD131080:LMD131086 LVZ131080:LVZ131086 MFV131080:MFV131086 MPR131080:MPR131086 MZN131080:MZN131086 NJJ131080:NJJ131086 NTF131080:NTF131086 ODB131080:ODB131086 OMX131080:OMX131086 OWT131080:OWT131086 PGP131080:PGP131086 PQL131080:PQL131086 QAH131080:QAH131086 QKD131080:QKD131086 QTZ131080:QTZ131086 RDV131080:RDV131086 RNR131080:RNR131086 RXN131080:RXN131086 SHJ131080:SHJ131086 SRF131080:SRF131086 TBB131080:TBB131086 TKX131080:TKX131086 TUT131080:TUT131086 UEP131080:UEP131086 UOL131080:UOL131086 UYH131080:UYH131086 VID131080:VID131086 VRZ131080:VRZ131086 WBV131080:WBV131086 WLR131080:WLR131086 WVN131080:WVN131086 F196616:F196622 JB196616:JB196622 SX196616:SX196622 ACT196616:ACT196622 AMP196616:AMP196622 AWL196616:AWL196622 BGH196616:BGH196622 BQD196616:BQD196622 BZZ196616:BZZ196622 CJV196616:CJV196622 CTR196616:CTR196622 DDN196616:DDN196622 DNJ196616:DNJ196622 DXF196616:DXF196622 EHB196616:EHB196622 EQX196616:EQX196622 FAT196616:FAT196622 FKP196616:FKP196622 FUL196616:FUL196622 GEH196616:GEH196622 GOD196616:GOD196622 GXZ196616:GXZ196622 HHV196616:HHV196622 HRR196616:HRR196622 IBN196616:IBN196622 ILJ196616:ILJ196622 IVF196616:IVF196622 JFB196616:JFB196622 JOX196616:JOX196622 JYT196616:JYT196622 KIP196616:KIP196622 KSL196616:KSL196622 LCH196616:LCH196622 LMD196616:LMD196622 LVZ196616:LVZ196622 MFV196616:MFV196622 MPR196616:MPR196622 MZN196616:MZN196622 NJJ196616:NJJ196622 NTF196616:NTF196622 ODB196616:ODB196622 OMX196616:OMX196622 OWT196616:OWT196622 PGP196616:PGP196622 PQL196616:PQL196622 QAH196616:QAH196622 QKD196616:QKD196622 QTZ196616:QTZ196622 RDV196616:RDV196622 RNR196616:RNR196622 RXN196616:RXN196622 SHJ196616:SHJ196622 SRF196616:SRF196622 TBB196616:TBB196622 TKX196616:TKX196622 TUT196616:TUT196622 UEP196616:UEP196622 UOL196616:UOL196622 UYH196616:UYH196622 VID196616:VID196622 VRZ196616:VRZ196622 WBV196616:WBV196622 WLR196616:WLR196622 WVN196616:WVN196622 F262152:F262158 JB262152:JB262158 SX262152:SX262158 ACT262152:ACT262158 AMP262152:AMP262158 AWL262152:AWL262158 BGH262152:BGH262158 BQD262152:BQD262158 BZZ262152:BZZ262158 CJV262152:CJV262158 CTR262152:CTR262158 DDN262152:DDN262158 DNJ262152:DNJ262158 DXF262152:DXF262158 EHB262152:EHB262158 EQX262152:EQX262158 FAT262152:FAT262158 FKP262152:FKP262158 FUL262152:FUL262158 GEH262152:GEH262158 GOD262152:GOD262158 GXZ262152:GXZ262158 HHV262152:HHV262158 HRR262152:HRR262158 IBN262152:IBN262158 ILJ262152:ILJ262158 IVF262152:IVF262158 JFB262152:JFB262158 JOX262152:JOX262158 JYT262152:JYT262158 KIP262152:KIP262158 KSL262152:KSL262158 LCH262152:LCH262158 LMD262152:LMD262158 LVZ262152:LVZ262158 MFV262152:MFV262158 MPR262152:MPR262158 MZN262152:MZN262158 NJJ262152:NJJ262158 NTF262152:NTF262158 ODB262152:ODB262158 OMX262152:OMX262158 OWT262152:OWT262158 PGP262152:PGP262158 PQL262152:PQL262158 QAH262152:QAH262158 QKD262152:QKD262158 QTZ262152:QTZ262158 RDV262152:RDV262158 RNR262152:RNR262158 RXN262152:RXN262158 SHJ262152:SHJ262158 SRF262152:SRF262158 TBB262152:TBB262158 TKX262152:TKX262158 TUT262152:TUT262158 UEP262152:UEP262158 UOL262152:UOL262158 UYH262152:UYH262158 VID262152:VID262158 VRZ262152:VRZ262158 WBV262152:WBV262158 WLR262152:WLR262158 WVN262152:WVN262158 F327688:F327694 JB327688:JB327694 SX327688:SX327694 ACT327688:ACT327694 AMP327688:AMP327694 AWL327688:AWL327694 BGH327688:BGH327694 BQD327688:BQD327694 BZZ327688:BZZ327694 CJV327688:CJV327694 CTR327688:CTR327694 DDN327688:DDN327694 DNJ327688:DNJ327694 DXF327688:DXF327694 EHB327688:EHB327694 EQX327688:EQX327694 FAT327688:FAT327694 FKP327688:FKP327694 FUL327688:FUL327694 GEH327688:GEH327694 GOD327688:GOD327694 GXZ327688:GXZ327694 HHV327688:HHV327694 HRR327688:HRR327694 IBN327688:IBN327694 ILJ327688:ILJ327694 IVF327688:IVF327694 JFB327688:JFB327694 JOX327688:JOX327694 JYT327688:JYT327694 KIP327688:KIP327694 KSL327688:KSL327694 LCH327688:LCH327694 LMD327688:LMD327694 LVZ327688:LVZ327694 MFV327688:MFV327694 MPR327688:MPR327694 MZN327688:MZN327694 NJJ327688:NJJ327694 NTF327688:NTF327694 ODB327688:ODB327694 OMX327688:OMX327694 OWT327688:OWT327694 PGP327688:PGP327694 PQL327688:PQL327694 QAH327688:QAH327694 QKD327688:QKD327694 QTZ327688:QTZ327694 RDV327688:RDV327694 RNR327688:RNR327694 RXN327688:RXN327694 SHJ327688:SHJ327694 SRF327688:SRF327694 TBB327688:TBB327694 TKX327688:TKX327694 TUT327688:TUT327694 UEP327688:UEP327694 UOL327688:UOL327694 UYH327688:UYH327694 VID327688:VID327694 VRZ327688:VRZ327694 WBV327688:WBV327694 WLR327688:WLR327694 WVN327688:WVN327694 F393224:F393230 JB393224:JB393230 SX393224:SX393230 ACT393224:ACT393230 AMP393224:AMP393230 AWL393224:AWL393230 BGH393224:BGH393230 BQD393224:BQD393230 BZZ393224:BZZ393230 CJV393224:CJV393230 CTR393224:CTR393230 DDN393224:DDN393230 DNJ393224:DNJ393230 DXF393224:DXF393230 EHB393224:EHB393230 EQX393224:EQX393230 FAT393224:FAT393230 FKP393224:FKP393230 FUL393224:FUL393230 GEH393224:GEH393230 GOD393224:GOD393230 GXZ393224:GXZ393230 HHV393224:HHV393230 HRR393224:HRR393230 IBN393224:IBN393230 ILJ393224:ILJ393230 IVF393224:IVF393230 JFB393224:JFB393230 JOX393224:JOX393230 JYT393224:JYT393230 KIP393224:KIP393230 KSL393224:KSL393230 LCH393224:LCH393230 LMD393224:LMD393230 LVZ393224:LVZ393230 MFV393224:MFV393230 MPR393224:MPR393230 MZN393224:MZN393230 NJJ393224:NJJ393230 NTF393224:NTF393230 ODB393224:ODB393230 OMX393224:OMX393230 OWT393224:OWT393230 PGP393224:PGP393230 PQL393224:PQL393230 QAH393224:QAH393230 QKD393224:QKD393230 QTZ393224:QTZ393230 RDV393224:RDV393230 RNR393224:RNR393230 RXN393224:RXN393230 SHJ393224:SHJ393230 SRF393224:SRF393230 TBB393224:TBB393230 TKX393224:TKX393230 TUT393224:TUT393230 UEP393224:UEP393230 UOL393224:UOL393230 UYH393224:UYH393230 VID393224:VID393230 VRZ393224:VRZ393230 WBV393224:WBV393230 WLR393224:WLR393230 WVN393224:WVN393230 F458760:F458766 JB458760:JB458766 SX458760:SX458766 ACT458760:ACT458766 AMP458760:AMP458766 AWL458760:AWL458766 BGH458760:BGH458766 BQD458760:BQD458766 BZZ458760:BZZ458766 CJV458760:CJV458766 CTR458760:CTR458766 DDN458760:DDN458766 DNJ458760:DNJ458766 DXF458760:DXF458766 EHB458760:EHB458766 EQX458760:EQX458766 FAT458760:FAT458766 FKP458760:FKP458766 FUL458760:FUL458766 GEH458760:GEH458766 GOD458760:GOD458766 GXZ458760:GXZ458766 HHV458760:HHV458766 HRR458760:HRR458766 IBN458760:IBN458766 ILJ458760:ILJ458766 IVF458760:IVF458766 JFB458760:JFB458766 JOX458760:JOX458766 JYT458760:JYT458766 KIP458760:KIP458766 KSL458760:KSL458766 LCH458760:LCH458766 LMD458760:LMD458766 LVZ458760:LVZ458766 MFV458760:MFV458766 MPR458760:MPR458766 MZN458760:MZN458766 NJJ458760:NJJ458766 NTF458760:NTF458766 ODB458760:ODB458766 OMX458760:OMX458766 OWT458760:OWT458766 PGP458760:PGP458766 PQL458760:PQL458766 QAH458760:QAH458766 QKD458760:QKD458766 QTZ458760:QTZ458766 RDV458760:RDV458766 RNR458760:RNR458766 RXN458760:RXN458766 SHJ458760:SHJ458766 SRF458760:SRF458766 TBB458760:TBB458766 TKX458760:TKX458766 TUT458760:TUT458766 UEP458760:UEP458766 UOL458760:UOL458766 UYH458760:UYH458766 VID458760:VID458766 VRZ458760:VRZ458766 WBV458760:WBV458766 WLR458760:WLR458766 WVN458760:WVN458766 F524296:F524302 JB524296:JB524302 SX524296:SX524302 ACT524296:ACT524302 AMP524296:AMP524302 AWL524296:AWL524302 BGH524296:BGH524302 BQD524296:BQD524302 BZZ524296:BZZ524302 CJV524296:CJV524302 CTR524296:CTR524302 DDN524296:DDN524302 DNJ524296:DNJ524302 DXF524296:DXF524302 EHB524296:EHB524302 EQX524296:EQX524302 FAT524296:FAT524302 FKP524296:FKP524302 FUL524296:FUL524302 GEH524296:GEH524302 GOD524296:GOD524302 GXZ524296:GXZ524302 HHV524296:HHV524302 HRR524296:HRR524302 IBN524296:IBN524302 ILJ524296:ILJ524302 IVF524296:IVF524302 JFB524296:JFB524302 JOX524296:JOX524302 JYT524296:JYT524302 KIP524296:KIP524302 KSL524296:KSL524302 LCH524296:LCH524302 LMD524296:LMD524302 LVZ524296:LVZ524302 MFV524296:MFV524302 MPR524296:MPR524302 MZN524296:MZN524302 NJJ524296:NJJ524302 NTF524296:NTF524302 ODB524296:ODB524302 OMX524296:OMX524302 OWT524296:OWT524302 PGP524296:PGP524302 PQL524296:PQL524302 QAH524296:QAH524302 QKD524296:QKD524302 QTZ524296:QTZ524302 RDV524296:RDV524302 RNR524296:RNR524302 RXN524296:RXN524302 SHJ524296:SHJ524302 SRF524296:SRF524302 TBB524296:TBB524302 TKX524296:TKX524302 TUT524296:TUT524302 UEP524296:UEP524302 UOL524296:UOL524302 UYH524296:UYH524302 VID524296:VID524302 VRZ524296:VRZ524302 WBV524296:WBV524302 WLR524296:WLR524302 WVN524296:WVN524302 F589832:F589838 JB589832:JB589838 SX589832:SX589838 ACT589832:ACT589838 AMP589832:AMP589838 AWL589832:AWL589838 BGH589832:BGH589838 BQD589832:BQD589838 BZZ589832:BZZ589838 CJV589832:CJV589838 CTR589832:CTR589838 DDN589832:DDN589838 DNJ589832:DNJ589838 DXF589832:DXF589838 EHB589832:EHB589838 EQX589832:EQX589838 FAT589832:FAT589838 FKP589832:FKP589838 FUL589832:FUL589838 GEH589832:GEH589838 GOD589832:GOD589838 GXZ589832:GXZ589838 HHV589832:HHV589838 HRR589832:HRR589838 IBN589832:IBN589838 ILJ589832:ILJ589838 IVF589832:IVF589838 JFB589832:JFB589838 JOX589832:JOX589838 JYT589832:JYT589838 KIP589832:KIP589838 KSL589832:KSL589838 LCH589832:LCH589838 LMD589832:LMD589838 LVZ589832:LVZ589838 MFV589832:MFV589838 MPR589832:MPR589838 MZN589832:MZN589838 NJJ589832:NJJ589838 NTF589832:NTF589838 ODB589832:ODB589838 OMX589832:OMX589838 OWT589832:OWT589838 PGP589832:PGP589838 PQL589832:PQL589838 QAH589832:QAH589838 QKD589832:QKD589838 QTZ589832:QTZ589838 RDV589832:RDV589838 RNR589832:RNR589838 RXN589832:RXN589838 SHJ589832:SHJ589838 SRF589832:SRF589838 TBB589832:TBB589838 TKX589832:TKX589838 TUT589832:TUT589838 UEP589832:UEP589838 UOL589832:UOL589838 UYH589832:UYH589838 VID589832:VID589838 VRZ589832:VRZ589838 WBV589832:WBV589838 WLR589832:WLR589838 WVN589832:WVN589838 F655368:F655374 JB655368:JB655374 SX655368:SX655374 ACT655368:ACT655374 AMP655368:AMP655374 AWL655368:AWL655374 BGH655368:BGH655374 BQD655368:BQD655374 BZZ655368:BZZ655374 CJV655368:CJV655374 CTR655368:CTR655374 DDN655368:DDN655374 DNJ655368:DNJ655374 DXF655368:DXF655374 EHB655368:EHB655374 EQX655368:EQX655374 FAT655368:FAT655374 FKP655368:FKP655374 FUL655368:FUL655374 GEH655368:GEH655374 GOD655368:GOD655374 GXZ655368:GXZ655374 HHV655368:HHV655374 HRR655368:HRR655374 IBN655368:IBN655374 ILJ655368:ILJ655374 IVF655368:IVF655374 JFB655368:JFB655374 JOX655368:JOX655374 JYT655368:JYT655374 KIP655368:KIP655374 KSL655368:KSL655374 LCH655368:LCH655374 LMD655368:LMD655374 LVZ655368:LVZ655374 MFV655368:MFV655374 MPR655368:MPR655374 MZN655368:MZN655374 NJJ655368:NJJ655374 NTF655368:NTF655374 ODB655368:ODB655374 OMX655368:OMX655374 OWT655368:OWT655374 PGP655368:PGP655374 PQL655368:PQL655374 QAH655368:QAH655374 QKD655368:QKD655374 QTZ655368:QTZ655374 RDV655368:RDV655374 RNR655368:RNR655374 RXN655368:RXN655374 SHJ655368:SHJ655374 SRF655368:SRF655374 TBB655368:TBB655374 TKX655368:TKX655374 TUT655368:TUT655374 UEP655368:UEP655374 UOL655368:UOL655374 UYH655368:UYH655374 VID655368:VID655374 VRZ655368:VRZ655374 WBV655368:WBV655374 WLR655368:WLR655374 WVN655368:WVN655374 F720904:F720910 JB720904:JB720910 SX720904:SX720910 ACT720904:ACT720910 AMP720904:AMP720910 AWL720904:AWL720910 BGH720904:BGH720910 BQD720904:BQD720910 BZZ720904:BZZ720910 CJV720904:CJV720910 CTR720904:CTR720910 DDN720904:DDN720910 DNJ720904:DNJ720910 DXF720904:DXF720910 EHB720904:EHB720910 EQX720904:EQX720910 FAT720904:FAT720910 FKP720904:FKP720910 FUL720904:FUL720910 GEH720904:GEH720910 GOD720904:GOD720910 GXZ720904:GXZ720910 HHV720904:HHV720910 HRR720904:HRR720910 IBN720904:IBN720910 ILJ720904:ILJ720910 IVF720904:IVF720910 JFB720904:JFB720910 JOX720904:JOX720910 JYT720904:JYT720910 KIP720904:KIP720910 KSL720904:KSL720910 LCH720904:LCH720910 LMD720904:LMD720910 LVZ720904:LVZ720910 MFV720904:MFV720910 MPR720904:MPR720910 MZN720904:MZN720910 NJJ720904:NJJ720910 NTF720904:NTF720910 ODB720904:ODB720910 OMX720904:OMX720910 OWT720904:OWT720910 PGP720904:PGP720910 PQL720904:PQL720910 QAH720904:QAH720910 QKD720904:QKD720910 QTZ720904:QTZ720910 RDV720904:RDV720910 RNR720904:RNR720910 RXN720904:RXN720910 SHJ720904:SHJ720910 SRF720904:SRF720910 TBB720904:TBB720910 TKX720904:TKX720910 TUT720904:TUT720910 UEP720904:UEP720910 UOL720904:UOL720910 UYH720904:UYH720910 VID720904:VID720910 VRZ720904:VRZ720910 WBV720904:WBV720910 WLR720904:WLR720910 WVN720904:WVN720910 F786440:F786446 JB786440:JB786446 SX786440:SX786446 ACT786440:ACT786446 AMP786440:AMP786446 AWL786440:AWL786446 BGH786440:BGH786446 BQD786440:BQD786446 BZZ786440:BZZ786446 CJV786440:CJV786446 CTR786440:CTR786446 DDN786440:DDN786446 DNJ786440:DNJ786446 DXF786440:DXF786446 EHB786440:EHB786446 EQX786440:EQX786446 FAT786440:FAT786446 FKP786440:FKP786446 FUL786440:FUL786446 GEH786440:GEH786446 GOD786440:GOD786446 GXZ786440:GXZ786446 HHV786440:HHV786446 HRR786440:HRR786446 IBN786440:IBN786446 ILJ786440:ILJ786446 IVF786440:IVF786446 JFB786440:JFB786446 JOX786440:JOX786446 JYT786440:JYT786446 KIP786440:KIP786446 KSL786440:KSL786446 LCH786440:LCH786446 LMD786440:LMD786446 LVZ786440:LVZ786446 MFV786440:MFV786446 MPR786440:MPR786446 MZN786440:MZN786446 NJJ786440:NJJ786446 NTF786440:NTF786446 ODB786440:ODB786446 OMX786440:OMX786446 OWT786440:OWT786446 PGP786440:PGP786446 PQL786440:PQL786446 QAH786440:QAH786446 QKD786440:QKD786446 QTZ786440:QTZ786446 RDV786440:RDV786446 RNR786440:RNR786446 RXN786440:RXN786446 SHJ786440:SHJ786446 SRF786440:SRF786446 TBB786440:TBB786446 TKX786440:TKX786446 TUT786440:TUT786446 UEP786440:UEP786446 UOL786440:UOL786446 UYH786440:UYH786446 VID786440:VID786446 VRZ786440:VRZ786446 WBV786440:WBV786446 WLR786440:WLR786446 WVN786440:WVN786446 F851976:F851982 JB851976:JB851982 SX851976:SX851982 ACT851976:ACT851982 AMP851976:AMP851982 AWL851976:AWL851982 BGH851976:BGH851982 BQD851976:BQD851982 BZZ851976:BZZ851982 CJV851976:CJV851982 CTR851976:CTR851982 DDN851976:DDN851982 DNJ851976:DNJ851982 DXF851976:DXF851982 EHB851976:EHB851982 EQX851976:EQX851982 FAT851976:FAT851982 FKP851976:FKP851982 FUL851976:FUL851982 GEH851976:GEH851982 GOD851976:GOD851982 GXZ851976:GXZ851982 HHV851976:HHV851982 HRR851976:HRR851982 IBN851976:IBN851982 ILJ851976:ILJ851982 IVF851976:IVF851982 JFB851976:JFB851982 JOX851976:JOX851982 JYT851976:JYT851982 KIP851976:KIP851982 KSL851976:KSL851982 LCH851976:LCH851982 LMD851976:LMD851982 LVZ851976:LVZ851982 MFV851976:MFV851982 MPR851976:MPR851982 MZN851976:MZN851982 NJJ851976:NJJ851982 NTF851976:NTF851982 ODB851976:ODB851982 OMX851976:OMX851982 OWT851976:OWT851982 PGP851976:PGP851982 PQL851976:PQL851982 QAH851976:QAH851982 QKD851976:QKD851982 QTZ851976:QTZ851982 RDV851976:RDV851982 RNR851976:RNR851982 RXN851976:RXN851982 SHJ851976:SHJ851982 SRF851976:SRF851982 TBB851976:TBB851982 TKX851976:TKX851982 TUT851976:TUT851982 UEP851976:UEP851982 UOL851976:UOL851982 UYH851976:UYH851982 VID851976:VID851982 VRZ851976:VRZ851982 WBV851976:WBV851982 WLR851976:WLR851982 WVN851976:WVN851982 F917512:F917518 JB917512:JB917518 SX917512:SX917518 ACT917512:ACT917518 AMP917512:AMP917518 AWL917512:AWL917518 BGH917512:BGH917518 BQD917512:BQD917518 BZZ917512:BZZ917518 CJV917512:CJV917518 CTR917512:CTR917518 DDN917512:DDN917518 DNJ917512:DNJ917518 DXF917512:DXF917518 EHB917512:EHB917518 EQX917512:EQX917518 FAT917512:FAT917518 FKP917512:FKP917518 FUL917512:FUL917518 GEH917512:GEH917518 GOD917512:GOD917518 GXZ917512:GXZ917518 HHV917512:HHV917518 HRR917512:HRR917518 IBN917512:IBN917518 ILJ917512:ILJ917518 IVF917512:IVF917518 JFB917512:JFB917518 JOX917512:JOX917518 JYT917512:JYT917518 KIP917512:KIP917518 KSL917512:KSL917518 LCH917512:LCH917518 LMD917512:LMD917518 LVZ917512:LVZ917518 MFV917512:MFV917518 MPR917512:MPR917518 MZN917512:MZN917518 NJJ917512:NJJ917518 NTF917512:NTF917518 ODB917512:ODB917518 OMX917512:OMX917518 OWT917512:OWT917518 PGP917512:PGP917518 PQL917512:PQL917518 QAH917512:QAH917518 QKD917512:QKD917518 QTZ917512:QTZ917518 RDV917512:RDV917518 RNR917512:RNR917518 RXN917512:RXN917518 SHJ917512:SHJ917518 SRF917512:SRF917518 TBB917512:TBB917518 TKX917512:TKX917518 TUT917512:TUT917518 UEP917512:UEP917518 UOL917512:UOL917518 UYH917512:UYH917518 VID917512:VID917518 VRZ917512:VRZ917518 WBV917512:WBV917518 WLR917512:WLR917518 WVN917512:WVN917518 F983048:F983054 JB983048:JB983054 SX983048:SX983054 ACT983048:ACT983054 AMP983048:AMP983054 AWL983048:AWL983054 BGH983048:BGH983054 BQD983048:BQD983054 BZZ983048:BZZ983054 CJV983048:CJV983054 CTR983048:CTR983054 DDN983048:DDN983054 DNJ983048:DNJ983054 DXF983048:DXF983054 EHB983048:EHB983054 EQX983048:EQX983054 FAT983048:FAT983054 FKP983048:FKP983054 FUL983048:FUL983054 GEH983048:GEH983054 GOD983048:GOD983054 GXZ983048:GXZ983054 HHV983048:HHV983054 HRR983048:HRR983054 IBN983048:IBN983054 ILJ983048:ILJ983054 IVF983048:IVF983054 JFB983048:JFB983054 JOX983048:JOX983054 JYT983048:JYT983054 KIP983048:KIP983054 KSL983048:KSL983054 LCH983048:LCH983054 LMD983048:LMD983054 LVZ983048:LVZ983054 MFV983048:MFV983054 MPR983048:MPR983054 MZN983048:MZN983054 NJJ983048:NJJ983054 NTF983048:NTF983054 ODB983048:ODB983054 OMX983048:OMX983054 OWT983048:OWT983054 PGP983048:PGP983054 PQL983048:PQL983054 QAH983048:QAH983054 QKD983048:QKD983054 QTZ983048:QTZ983054 RDV983048:RDV983054 RNR983048:RNR983054 RXN983048:RXN983054 SHJ983048:SHJ983054 SRF983048:SRF983054 TBB983048:TBB983054 TKX983048:TKX983054 TUT983048:TUT983054 UEP983048:UEP983054 UOL983048:UOL983054 UYH983048:UYH983054 VID983048:VID983054 VRZ983048:VRZ983054 WBV983048:WBV983054 WLR983048:WLR983054 WVN983048:WVN983054">
      <formula1>$F$28:$F$32</formula1>
    </dataValidation>
    <dataValidation type="list" allowBlank="1" showInputMessage="1" showErrorMessage="1" sqref="K8:K10 JG8:JG10 TC8:TC10 ACY8:ACY10 AMU8:AMU10 AWQ8:AWQ10 BGM8:BGM10 BQI8:BQI10 CAE8:CAE10 CKA8:CKA10 CTW8:CTW10 DDS8:DDS10 DNO8:DNO10 DXK8:DXK10 EHG8:EHG10 ERC8:ERC10 FAY8:FAY10 FKU8:FKU10 FUQ8:FUQ10 GEM8:GEM10 GOI8:GOI10 GYE8:GYE10 HIA8:HIA10 HRW8:HRW10 IBS8:IBS10 ILO8:ILO10 IVK8:IVK10 JFG8:JFG10 JPC8:JPC10 JYY8:JYY10 KIU8:KIU10 KSQ8:KSQ10 LCM8:LCM10 LMI8:LMI10 LWE8:LWE10 MGA8:MGA10 MPW8:MPW10 MZS8:MZS10 NJO8:NJO10 NTK8:NTK10 ODG8:ODG10 ONC8:ONC10 OWY8:OWY10 PGU8:PGU10 PQQ8:PQQ10 QAM8:QAM10 QKI8:QKI10 QUE8:QUE10 REA8:REA10 RNW8:RNW10 RXS8:RXS10 SHO8:SHO10 SRK8:SRK10 TBG8:TBG10 TLC8:TLC10 TUY8:TUY10 UEU8:UEU10 UOQ8:UOQ10 UYM8:UYM10 VII8:VII10 VSE8:VSE10 WCA8:WCA10 WLW8:WLW10 WVS8:WVS10 K65544:K65546 JG65544:JG65546 TC65544:TC65546 ACY65544:ACY65546 AMU65544:AMU65546 AWQ65544:AWQ65546 BGM65544:BGM65546 BQI65544:BQI65546 CAE65544:CAE65546 CKA65544:CKA65546 CTW65544:CTW65546 DDS65544:DDS65546 DNO65544:DNO65546 DXK65544:DXK65546 EHG65544:EHG65546 ERC65544:ERC65546 FAY65544:FAY65546 FKU65544:FKU65546 FUQ65544:FUQ65546 GEM65544:GEM65546 GOI65544:GOI65546 GYE65544:GYE65546 HIA65544:HIA65546 HRW65544:HRW65546 IBS65544:IBS65546 ILO65544:ILO65546 IVK65544:IVK65546 JFG65544:JFG65546 JPC65544:JPC65546 JYY65544:JYY65546 KIU65544:KIU65546 KSQ65544:KSQ65546 LCM65544:LCM65546 LMI65544:LMI65546 LWE65544:LWE65546 MGA65544:MGA65546 MPW65544:MPW65546 MZS65544:MZS65546 NJO65544:NJO65546 NTK65544:NTK65546 ODG65544:ODG65546 ONC65544:ONC65546 OWY65544:OWY65546 PGU65544:PGU65546 PQQ65544:PQQ65546 QAM65544:QAM65546 QKI65544:QKI65546 QUE65544:QUE65546 REA65544:REA65546 RNW65544:RNW65546 RXS65544:RXS65546 SHO65544:SHO65546 SRK65544:SRK65546 TBG65544:TBG65546 TLC65544:TLC65546 TUY65544:TUY65546 UEU65544:UEU65546 UOQ65544:UOQ65546 UYM65544:UYM65546 VII65544:VII65546 VSE65544:VSE65546 WCA65544:WCA65546 WLW65544:WLW65546 WVS65544:WVS65546 K131080:K131082 JG131080:JG131082 TC131080:TC131082 ACY131080:ACY131082 AMU131080:AMU131082 AWQ131080:AWQ131082 BGM131080:BGM131082 BQI131080:BQI131082 CAE131080:CAE131082 CKA131080:CKA131082 CTW131080:CTW131082 DDS131080:DDS131082 DNO131080:DNO131082 DXK131080:DXK131082 EHG131080:EHG131082 ERC131080:ERC131082 FAY131080:FAY131082 FKU131080:FKU131082 FUQ131080:FUQ131082 GEM131080:GEM131082 GOI131080:GOI131082 GYE131080:GYE131082 HIA131080:HIA131082 HRW131080:HRW131082 IBS131080:IBS131082 ILO131080:ILO131082 IVK131080:IVK131082 JFG131080:JFG131082 JPC131080:JPC131082 JYY131080:JYY131082 KIU131080:KIU131082 KSQ131080:KSQ131082 LCM131080:LCM131082 LMI131080:LMI131082 LWE131080:LWE131082 MGA131080:MGA131082 MPW131080:MPW131082 MZS131080:MZS131082 NJO131080:NJO131082 NTK131080:NTK131082 ODG131080:ODG131082 ONC131080:ONC131082 OWY131080:OWY131082 PGU131080:PGU131082 PQQ131080:PQQ131082 QAM131080:QAM131082 QKI131080:QKI131082 QUE131080:QUE131082 REA131080:REA131082 RNW131080:RNW131082 RXS131080:RXS131082 SHO131080:SHO131082 SRK131080:SRK131082 TBG131080:TBG131082 TLC131080:TLC131082 TUY131080:TUY131082 UEU131080:UEU131082 UOQ131080:UOQ131082 UYM131080:UYM131082 VII131080:VII131082 VSE131080:VSE131082 WCA131080:WCA131082 WLW131080:WLW131082 WVS131080:WVS131082 K196616:K196618 JG196616:JG196618 TC196616:TC196618 ACY196616:ACY196618 AMU196616:AMU196618 AWQ196616:AWQ196618 BGM196616:BGM196618 BQI196616:BQI196618 CAE196616:CAE196618 CKA196616:CKA196618 CTW196616:CTW196618 DDS196616:DDS196618 DNO196616:DNO196618 DXK196616:DXK196618 EHG196616:EHG196618 ERC196616:ERC196618 FAY196616:FAY196618 FKU196616:FKU196618 FUQ196616:FUQ196618 GEM196616:GEM196618 GOI196616:GOI196618 GYE196616:GYE196618 HIA196616:HIA196618 HRW196616:HRW196618 IBS196616:IBS196618 ILO196616:ILO196618 IVK196616:IVK196618 JFG196616:JFG196618 JPC196616:JPC196618 JYY196616:JYY196618 KIU196616:KIU196618 KSQ196616:KSQ196618 LCM196616:LCM196618 LMI196616:LMI196618 LWE196616:LWE196618 MGA196616:MGA196618 MPW196616:MPW196618 MZS196616:MZS196618 NJO196616:NJO196618 NTK196616:NTK196618 ODG196616:ODG196618 ONC196616:ONC196618 OWY196616:OWY196618 PGU196616:PGU196618 PQQ196616:PQQ196618 QAM196616:QAM196618 QKI196616:QKI196618 QUE196616:QUE196618 REA196616:REA196618 RNW196616:RNW196618 RXS196616:RXS196618 SHO196616:SHO196618 SRK196616:SRK196618 TBG196616:TBG196618 TLC196616:TLC196618 TUY196616:TUY196618 UEU196616:UEU196618 UOQ196616:UOQ196618 UYM196616:UYM196618 VII196616:VII196618 VSE196616:VSE196618 WCA196616:WCA196618 WLW196616:WLW196618 WVS196616:WVS196618 K262152:K262154 JG262152:JG262154 TC262152:TC262154 ACY262152:ACY262154 AMU262152:AMU262154 AWQ262152:AWQ262154 BGM262152:BGM262154 BQI262152:BQI262154 CAE262152:CAE262154 CKA262152:CKA262154 CTW262152:CTW262154 DDS262152:DDS262154 DNO262152:DNO262154 DXK262152:DXK262154 EHG262152:EHG262154 ERC262152:ERC262154 FAY262152:FAY262154 FKU262152:FKU262154 FUQ262152:FUQ262154 GEM262152:GEM262154 GOI262152:GOI262154 GYE262152:GYE262154 HIA262152:HIA262154 HRW262152:HRW262154 IBS262152:IBS262154 ILO262152:ILO262154 IVK262152:IVK262154 JFG262152:JFG262154 JPC262152:JPC262154 JYY262152:JYY262154 KIU262152:KIU262154 KSQ262152:KSQ262154 LCM262152:LCM262154 LMI262152:LMI262154 LWE262152:LWE262154 MGA262152:MGA262154 MPW262152:MPW262154 MZS262152:MZS262154 NJO262152:NJO262154 NTK262152:NTK262154 ODG262152:ODG262154 ONC262152:ONC262154 OWY262152:OWY262154 PGU262152:PGU262154 PQQ262152:PQQ262154 QAM262152:QAM262154 QKI262152:QKI262154 QUE262152:QUE262154 REA262152:REA262154 RNW262152:RNW262154 RXS262152:RXS262154 SHO262152:SHO262154 SRK262152:SRK262154 TBG262152:TBG262154 TLC262152:TLC262154 TUY262152:TUY262154 UEU262152:UEU262154 UOQ262152:UOQ262154 UYM262152:UYM262154 VII262152:VII262154 VSE262152:VSE262154 WCA262152:WCA262154 WLW262152:WLW262154 WVS262152:WVS262154 K327688:K327690 JG327688:JG327690 TC327688:TC327690 ACY327688:ACY327690 AMU327688:AMU327690 AWQ327688:AWQ327690 BGM327688:BGM327690 BQI327688:BQI327690 CAE327688:CAE327690 CKA327688:CKA327690 CTW327688:CTW327690 DDS327688:DDS327690 DNO327688:DNO327690 DXK327688:DXK327690 EHG327688:EHG327690 ERC327688:ERC327690 FAY327688:FAY327690 FKU327688:FKU327690 FUQ327688:FUQ327690 GEM327688:GEM327690 GOI327688:GOI327690 GYE327688:GYE327690 HIA327688:HIA327690 HRW327688:HRW327690 IBS327688:IBS327690 ILO327688:ILO327690 IVK327688:IVK327690 JFG327688:JFG327690 JPC327688:JPC327690 JYY327688:JYY327690 KIU327688:KIU327690 KSQ327688:KSQ327690 LCM327688:LCM327690 LMI327688:LMI327690 LWE327688:LWE327690 MGA327688:MGA327690 MPW327688:MPW327690 MZS327688:MZS327690 NJO327688:NJO327690 NTK327688:NTK327690 ODG327688:ODG327690 ONC327688:ONC327690 OWY327688:OWY327690 PGU327688:PGU327690 PQQ327688:PQQ327690 QAM327688:QAM327690 QKI327688:QKI327690 QUE327688:QUE327690 REA327688:REA327690 RNW327688:RNW327690 RXS327688:RXS327690 SHO327688:SHO327690 SRK327688:SRK327690 TBG327688:TBG327690 TLC327688:TLC327690 TUY327688:TUY327690 UEU327688:UEU327690 UOQ327688:UOQ327690 UYM327688:UYM327690 VII327688:VII327690 VSE327688:VSE327690 WCA327688:WCA327690 WLW327688:WLW327690 WVS327688:WVS327690 K393224:K393226 JG393224:JG393226 TC393224:TC393226 ACY393224:ACY393226 AMU393224:AMU393226 AWQ393224:AWQ393226 BGM393224:BGM393226 BQI393224:BQI393226 CAE393224:CAE393226 CKA393224:CKA393226 CTW393224:CTW393226 DDS393224:DDS393226 DNO393224:DNO393226 DXK393224:DXK393226 EHG393224:EHG393226 ERC393224:ERC393226 FAY393224:FAY393226 FKU393224:FKU393226 FUQ393224:FUQ393226 GEM393224:GEM393226 GOI393224:GOI393226 GYE393224:GYE393226 HIA393224:HIA393226 HRW393224:HRW393226 IBS393224:IBS393226 ILO393224:ILO393226 IVK393224:IVK393226 JFG393224:JFG393226 JPC393224:JPC393226 JYY393224:JYY393226 KIU393224:KIU393226 KSQ393224:KSQ393226 LCM393224:LCM393226 LMI393224:LMI393226 LWE393224:LWE393226 MGA393224:MGA393226 MPW393224:MPW393226 MZS393224:MZS393226 NJO393224:NJO393226 NTK393224:NTK393226 ODG393224:ODG393226 ONC393224:ONC393226 OWY393224:OWY393226 PGU393224:PGU393226 PQQ393224:PQQ393226 QAM393224:QAM393226 QKI393224:QKI393226 QUE393224:QUE393226 REA393224:REA393226 RNW393224:RNW393226 RXS393224:RXS393226 SHO393224:SHO393226 SRK393224:SRK393226 TBG393224:TBG393226 TLC393224:TLC393226 TUY393224:TUY393226 UEU393224:UEU393226 UOQ393224:UOQ393226 UYM393224:UYM393226 VII393224:VII393226 VSE393224:VSE393226 WCA393224:WCA393226 WLW393224:WLW393226 WVS393224:WVS393226 K458760:K458762 JG458760:JG458762 TC458760:TC458762 ACY458760:ACY458762 AMU458760:AMU458762 AWQ458760:AWQ458762 BGM458760:BGM458762 BQI458760:BQI458762 CAE458760:CAE458762 CKA458760:CKA458762 CTW458760:CTW458762 DDS458760:DDS458762 DNO458760:DNO458762 DXK458760:DXK458762 EHG458760:EHG458762 ERC458760:ERC458762 FAY458760:FAY458762 FKU458760:FKU458762 FUQ458760:FUQ458762 GEM458760:GEM458762 GOI458760:GOI458762 GYE458760:GYE458762 HIA458760:HIA458762 HRW458760:HRW458762 IBS458760:IBS458762 ILO458760:ILO458762 IVK458760:IVK458762 JFG458760:JFG458762 JPC458760:JPC458762 JYY458760:JYY458762 KIU458760:KIU458762 KSQ458760:KSQ458762 LCM458760:LCM458762 LMI458760:LMI458762 LWE458760:LWE458762 MGA458760:MGA458762 MPW458760:MPW458762 MZS458760:MZS458762 NJO458760:NJO458762 NTK458760:NTK458762 ODG458760:ODG458762 ONC458760:ONC458762 OWY458760:OWY458762 PGU458760:PGU458762 PQQ458760:PQQ458762 QAM458760:QAM458762 QKI458760:QKI458762 QUE458760:QUE458762 REA458760:REA458762 RNW458760:RNW458762 RXS458760:RXS458762 SHO458760:SHO458762 SRK458760:SRK458762 TBG458760:TBG458762 TLC458760:TLC458762 TUY458760:TUY458762 UEU458760:UEU458762 UOQ458760:UOQ458762 UYM458760:UYM458762 VII458760:VII458762 VSE458760:VSE458762 WCA458760:WCA458762 WLW458760:WLW458762 WVS458760:WVS458762 K524296:K524298 JG524296:JG524298 TC524296:TC524298 ACY524296:ACY524298 AMU524296:AMU524298 AWQ524296:AWQ524298 BGM524296:BGM524298 BQI524296:BQI524298 CAE524296:CAE524298 CKA524296:CKA524298 CTW524296:CTW524298 DDS524296:DDS524298 DNO524296:DNO524298 DXK524296:DXK524298 EHG524296:EHG524298 ERC524296:ERC524298 FAY524296:FAY524298 FKU524296:FKU524298 FUQ524296:FUQ524298 GEM524296:GEM524298 GOI524296:GOI524298 GYE524296:GYE524298 HIA524296:HIA524298 HRW524296:HRW524298 IBS524296:IBS524298 ILO524296:ILO524298 IVK524296:IVK524298 JFG524296:JFG524298 JPC524296:JPC524298 JYY524296:JYY524298 KIU524296:KIU524298 KSQ524296:KSQ524298 LCM524296:LCM524298 LMI524296:LMI524298 LWE524296:LWE524298 MGA524296:MGA524298 MPW524296:MPW524298 MZS524296:MZS524298 NJO524296:NJO524298 NTK524296:NTK524298 ODG524296:ODG524298 ONC524296:ONC524298 OWY524296:OWY524298 PGU524296:PGU524298 PQQ524296:PQQ524298 QAM524296:QAM524298 QKI524296:QKI524298 QUE524296:QUE524298 REA524296:REA524298 RNW524296:RNW524298 RXS524296:RXS524298 SHO524296:SHO524298 SRK524296:SRK524298 TBG524296:TBG524298 TLC524296:TLC524298 TUY524296:TUY524298 UEU524296:UEU524298 UOQ524296:UOQ524298 UYM524296:UYM524298 VII524296:VII524298 VSE524296:VSE524298 WCA524296:WCA524298 WLW524296:WLW524298 WVS524296:WVS524298 K589832:K589834 JG589832:JG589834 TC589832:TC589834 ACY589832:ACY589834 AMU589832:AMU589834 AWQ589832:AWQ589834 BGM589832:BGM589834 BQI589832:BQI589834 CAE589832:CAE589834 CKA589832:CKA589834 CTW589832:CTW589834 DDS589832:DDS589834 DNO589832:DNO589834 DXK589832:DXK589834 EHG589832:EHG589834 ERC589832:ERC589834 FAY589832:FAY589834 FKU589832:FKU589834 FUQ589832:FUQ589834 GEM589832:GEM589834 GOI589832:GOI589834 GYE589832:GYE589834 HIA589832:HIA589834 HRW589832:HRW589834 IBS589832:IBS589834 ILO589832:ILO589834 IVK589832:IVK589834 JFG589832:JFG589834 JPC589832:JPC589834 JYY589832:JYY589834 KIU589832:KIU589834 KSQ589832:KSQ589834 LCM589832:LCM589834 LMI589832:LMI589834 LWE589832:LWE589834 MGA589832:MGA589834 MPW589832:MPW589834 MZS589832:MZS589834 NJO589832:NJO589834 NTK589832:NTK589834 ODG589832:ODG589834 ONC589832:ONC589834 OWY589832:OWY589834 PGU589832:PGU589834 PQQ589832:PQQ589834 QAM589832:QAM589834 QKI589832:QKI589834 QUE589832:QUE589834 REA589832:REA589834 RNW589832:RNW589834 RXS589832:RXS589834 SHO589832:SHO589834 SRK589832:SRK589834 TBG589832:TBG589834 TLC589832:TLC589834 TUY589832:TUY589834 UEU589832:UEU589834 UOQ589832:UOQ589834 UYM589832:UYM589834 VII589832:VII589834 VSE589832:VSE589834 WCA589832:WCA589834 WLW589832:WLW589834 WVS589832:WVS589834 K655368:K655370 JG655368:JG655370 TC655368:TC655370 ACY655368:ACY655370 AMU655368:AMU655370 AWQ655368:AWQ655370 BGM655368:BGM655370 BQI655368:BQI655370 CAE655368:CAE655370 CKA655368:CKA655370 CTW655368:CTW655370 DDS655368:DDS655370 DNO655368:DNO655370 DXK655368:DXK655370 EHG655368:EHG655370 ERC655368:ERC655370 FAY655368:FAY655370 FKU655368:FKU655370 FUQ655368:FUQ655370 GEM655368:GEM655370 GOI655368:GOI655370 GYE655368:GYE655370 HIA655368:HIA655370 HRW655368:HRW655370 IBS655368:IBS655370 ILO655368:ILO655370 IVK655368:IVK655370 JFG655368:JFG655370 JPC655368:JPC655370 JYY655368:JYY655370 KIU655368:KIU655370 KSQ655368:KSQ655370 LCM655368:LCM655370 LMI655368:LMI655370 LWE655368:LWE655370 MGA655368:MGA655370 MPW655368:MPW655370 MZS655368:MZS655370 NJO655368:NJO655370 NTK655368:NTK655370 ODG655368:ODG655370 ONC655368:ONC655370 OWY655368:OWY655370 PGU655368:PGU655370 PQQ655368:PQQ655370 QAM655368:QAM655370 QKI655368:QKI655370 QUE655368:QUE655370 REA655368:REA655370 RNW655368:RNW655370 RXS655368:RXS655370 SHO655368:SHO655370 SRK655368:SRK655370 TBG655368:TBG655370 TLC655368:TLC655370 TUY655368:TUY655370 UEU655368:UEU655370 UOQ655368:UOQ655370 UYM655368:UYM655370 VII655368:VII655370 VSE655368:VSE655370 WCA655368:WCA655370 WLW655368:WLW655370 WVS655368:WVS655370 K720904:K720906 JG720904:JG720906 TC720904:TC720906 ACY720904:ACY720906 AMU720904:AMU720906 AWQ720904:AWQ720906 BGM720904:BGM720906 BQI720904:BQI720906 CAE720904:CAE720906 CKA720904:CKA720906 CTW720904:CTW720906 DDS720904:DDS720906 DNO720904:DNO720906 DXK720904:DXK720906 EHG720904:EHG720906 ERC720904:ERC720906 FAY720904:FAY720906 FKU720904:FKU720906 FUQ720904:FUQ720906 GEM720904:GEM720906 GOI720904:GOI720906 GYE720904:GYE720906 HIA720904:HIA720906 HRW720904:HRW720906 IBS720904:IBS720906 ILO720904:ILO720906 IVK720904:IVK720906 JFG720904:JFG720906 JPC720904:JPC720906 JYY720904:JYY720906 KIU720904:KIU720906 KSQ720904:KSQ720906 LCM720904:LCM720906 LMI720904:LMI720906 LWE720904:LWE720906 MGA720904:MGA720906 MPW720904:MPW720906 MZS720904:MZS720906 NJO720904:NJO720906 NTK720904:NTK720906 ODG720904:ODG720906 ONC720904:ONC720906 OWY720904:OWY720906 PGU720904:PGU720906 PQQ720904:PQQ720906 QAM720904:QAM720906 QKI720904:QKI720906 QUE720904:QUE720906 REA720904:REA720906 RNW720904:RNW720906 RXS720904:RXS720906 SHO720904:SHO720906 SRK720904:SRK720906 TBG720904:TBG720906 TLC720904:TLC720906 TUY720904:TUY720906 UEU720904:UEU720906 UOQ720904:UOQ720906 UYM720904:UYM720906 VII720904:VII720906 VSE720904:VSE720906 WCA720904:WCA720906 WLW720904:WLW720906 WVS720904:WVS720906 K786440:K786442 JG786440:JG786442 TC786440:TC786442 ACY786440:ACY786442 AMU786440:AMU786442 AWQ786440:AWQ786442 BGM786440:BGM786442 BQI786440:BQI786442 CAE786440:CAE786442 CKA786440:CKA786442 CTW786440:CTW786442 DDS786440:DDS786442 DNO786440:DNO786442 DXK786440:DXK786442 EHG786440:EHG786442 ERC786440:ERC786442 FAY786440:FAY786442 FKU786440:FKU786442 FUQ786440:FUQ786442 GEM786440:GEM786442 GOI786440:GOI786442 GYE786440:GYE786442 HIA786440:HIA786442 HRW786440:HRW786442 IBS786440:IBS786442 ILO786440:ILO786442 IVK786440:IVK786442 JFG786440:JFG786442 JPC786440:JPC786442 JYY786440:JYY786442 KIU786440:KIU786442 KSQ786440:KSQ786442 LCM786440:LCM786442 LMI786440:LMI786442 LWE786440:LWE786442 MGA786440:MGA786442 MPW786440:MPW786442 MZS786440:MZS786442 NJO786440:NJO786442 NTK786440:NTK786442 ODG786440:ODG786442 ONC786440:ONC786442 OWY786440:OWY786442 PGU786440:PGU786442 PQQ786440:PQQ786442 QAM786440:QAM786442 QKI786440:QKI786442 QUE786440:QUE786442 REA786440:REA786442 RNW786440:RNW786442 RXS786440:RXS786442 SHO786440:SHO786442 SRK786440:SRK786442 TBG786440:TBG786442 TLC786440:TLC786442 TUY786440:TUY786442 UEU786440:UEU786442 UOQ786440:UOQ786442 UYM786440:UYM786442 VII786440:VII786442 VSE786440:VSE786442 WCA786440:WCA786442 WLW786440:WLW786442 WVS786440:WVS786442 K851976:K851978 JG851976:JG851978 TC851976:TC851978 ACY851976:ACY851978 AMU851976:AMU851978 AWQ851976:AWQ851978 BGM851976:BGM851978 BQI851976:BQI851978 CAE851976:CAE851978 CKA851976:CKA851978 CTW851976:CTW851978 DDS851976:DDS851978 DNO851976:DNO851978 DXK851976:DXK851978 EHG851976:EHG851978 ERC851976:ERC851978 FAY851976:FAY851978 FKU851976:FKU851978 FUQ851976:FUQ851978 GEM851976:GEM851978 GOI851976:GOI851978 GYE851976:GYE851978 HIA851976:HIA851978 HRW851976:HRW851978 IBS851976:IBS851978 ILO851976:ILO851978 IVK851976:IVK851978 JFG851976:JFG851978 JPC851976:JPC851978 JYY851976:JYY851978 KIU851976:KIU851978 KSQ851976:KSQ851978 LCM851976:LCM851978 LMI851976:LMI851978 LWE851976:LWE851978 MGA851976:MGA851978 MPW851976:MPW851978 MZS851976:MZS851978 NJO851976:NJO851978 NTK851976:NTK851978 ODG851976:ODG851978 ONC851976:ONC851978 OWY851976:OWY851978 PGU851976:PGU851978 PQQ851976:PQQ851978 QAM851976:QAM851978 QKI851976:QKI851978 QUE851976:QUE851978 REA851976:REA851978 RNW851976:RNW851978 RXS851976:RXS851978 SHO851976:SHO851978 SRK851976:SRK851978 TBG851976:TBG851978 TLC851976:TLC851978 TUY851976:TUY851978 UEU851976:UEU851978 UOQ851976:UOQ851978 UYM851976:UYM851978 VII851976:VII851978 VSE851976:VSE851978 WCA851976:WCA851978 WLW851976:WLW851978 WVS851976:WVS851978 K917512:K917514 JG917512:JG917514 TC917512:TC917514 ACY917512:ACY917514 AMU917512:AMU917514 AWQ917512:AWQ917514 BGM917512:BGM917514 BQI917512:BQI917514 CAE917512:CAE917514 CKA917512:CKA917514 CTW917512:CTW917514 DDS917512:DDS917514 DNO917512:DNO917514 DXK917512:DXK917514 EHG917512:EHG917514 ERC917512:ERC917514 FAY917512:FAY917514 FKU917512:FKU917514 FUQ917512:FUQ917514 GEM917512:GEM917514 GOI917512:GOI917514 GYE917512:GYE917514 HIA917512:HIA917514 HRW917512:HRW917514 IBS917512:IBS917514 ILO917512:ILO917514 IVK917512:IVK917514 JFG917512:JFG917514 JPC917512:JPC917514 JYY917512:JYY917514 KIU917512:KIU917514 KSQ917512:KSQ917514 LCM917512:LCM917514 LMI917512:LMI917514 LWE917512:LWE917514 MGA917512:MGA917514 MPW917512:MPW917514 MZS917512:MZS917514 NJO917512:NJO917514 NTK917512:NTK917514 ODG917512:ODG917514 ONC917512:ONC917514 OWY917512:OWY917514 PGU917512:PGU917514 PQQ917512:PQQ917514 QAM917512:QAM917514 QKI917512:QKI917514 QUE917512:QUE917514 REA917512:REA917514 RNW917512:RNW917514 RXS917512:RXS917514 SHO917512:SHO917514 SRK917512:SRK917514 TBG917512:TBG917514 TLC917512:TLC917514 TUY917512:TUY917514 UEU917512:UEU917514 UOQ917512:UOQ917514 UYM917512:UYM917514 VII917512:VII917514 VSE917512:VSE917514 WCA917512:WCA917514 WLW917512:WLW917514 WVS917512:WVS917514 K983048:K983050 JG983048:JG983050 TC983048:TC983050 ACY983048:ACY983050 AMU983048:AMU983050 AWQ983048:AWQ983050 BGM983048:BGM983050 BQI983048:BQI983050 CAE983048:CAE983050 CKA983048:CKA983050 CTW983048:CTW983050 DDS983048:DDS983050 DNO983048:DNO983050 DXK983048:DXK983050 EHG983048:EHG983050 ERC983048:ERC983050 FAY983048:FAY983050 FKU983048:FKU983050 FUQ983048:FUQ983050 GEM983048:GEM983050 GOI983048:GOI983050 GYE983048:GYE983050 HIA983048:HIA983050 HRW983048:HRW983050 IBS983048:IBS983050 ILO983048:ILO983050 IVK983048:IVK983050 JFG983048:JFG983050 JPC983048:JPC983050 JYY983048:JYY983050 KIU983048:KIU983050 KSQ983048:KSQ983050 LCM983048:LCM983050 LMI983048:LMI983050 LWE983048:LWE983050 MGA983048:MGA983050 MPW983048:MPW983050 MZS983048:MZS983050 NJO983048:NJO983050 NTK983048:NTK983050 ODG983048:ODG983050 ONC983048:ONC983050 OWY983048:OWY983050 PGU983048:PGU983050 PQQ983048:PQQ983050 QAM983048:QAM983050 QKI983048:QKI983050 QUE983048:QUE983050 REA983048:REA983050 RNW983048:RNW983050 RXS983048:RXS983050 SHO983048:SHO983050 SRK983048:SRK983050 TBG983048:TBG983050 TLC983048:TLC983050 TUY983048:TUY983050 UEU983048:UEU983050 UOQ983048:UOQ983050 UYM983048:UYM983050 VII983048:VII983050 VSE983048:VSE983050 WCA983048:WCA983050 WLW983048:WLW983050 WVS983048:WVS983050">
      <formula1>$E$28:$E$29</formula1>
    </dataValidation>
  </dataValidations>
  <pageMargins left="0.70866141732283472" right="0.70866141732283472" top="0.74803149606299213" bottom="0.74803149606299213" header="0.31496062992125984" footer="0.31496062992125984"/>
  <pageSetup paperSize="9" scale="10" orientation="landscape"/>
  <headerFooter>
    <oddFooter>&amp;LFO-267
V-10</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BJ799"/>
  <sheetViews>
    <sheetView topLeftCell="AI7" zoomScale="50" zoomScaleNormal="50" workbookViewId="0">
      <selection activeCell="AZ15" sqref="AZ15"/>
    </sheetView>
  </sheetViews>
  <sheetFormatPr baseColWidth="10" defaultColWidth="15.140625" defaultRowHeight="15" customHeight="1" outlineLevelCol="4" x14ac:dyDescent="0.25"/>
  <cols>
    <col min="1" max="1" width="40.140625" style="671" customWidth="1"/>
    <col min="2" max="2" width="25.140625" style="671" customWidth="1"/>
    <col min="3" max="3" width="28.140625" style="671" customWidth="1"/>
    <col min="4" max="4" width="42.85546875" style="671" customWidth="1"/>
    <col min="5" max="5" width="23.7109375" style="671" customWidth="1"/>
    <col min="6" max="6" width="25.7109375" style="671" customWidth="1"/>
    <col min="7" max="7" width="66.42578125" style="671" bestFit="1" customWidth="1"/>
    <col min="8" max="8" width="23.85546875" style="671" customWidth="1"/>
    <col min="9" max="9" width="17.42578125" style="671" customWidth="1"/>
    <col min="10" max="10" width="35.85546875" style="671" customWidth="1"/>
    <col min="11" max="11" width="31.28515625" style="671" customWidth="1"/>
    <col min="12" max="12" width="51" style="671" customWidth="1"/>
    <col min="13" max="14" width="27.28515625" style="671" customWidth="1"/>
    <col min="15" max="15" width="42.140625" style="723" customWidth="1"/>
    <col min="16" max="16" width="28.85546875" style="723" customWidth="1"/>
    <col min="17" max="17" width="21.140625" style="723" customWidth="1"/>
    <col min="18" max="18" width="19.140625" style="723" customWidth="1"/>
    <col min="19" max="19" width="31.28515625" style="723" customWidth="1"/>
    <col min="20" max="20" width="19.140625" style="723" customWidth="1"/>
    <col min="21" max="21" width="29.42578125" style="723" customWidth="1"/>
    <col min="22" max="22" width="232.42578125" style="671" customWidth="1"/>
    <col min="23" max="23" width="86.7109375" style="671" customWidth="1"/>
    <col min="24" max="24" width="35.28515625" style="671" customWidth="1"/>
    <col min="25" max="25" width="53.5703125" style="671" bestFit="1" customWidth="1"/>
    <col min="26" max="26" width="13.28515625" style="671" customWidth="1" outlineLevel="4"/>
    <col min="27" max="27" width="17.5703125" style="671" customWidth="1" outlineLevel="4"/>
    <col min="28" max="28" width="14.140625" style="671" customWidth="1" outlineLevel="4"/>
    <col min="29" max="30" width="11.85546875" style="671" customWidth="1" outlineLevel="4"/>
    <col min="31" max="31" width="11.5703125" style="671" customWidth="1" outlineLevel="4"/>
    <col min="32" max="32" width="15" style="671" customWidth="1" outlineLevel="4"/>
    <col min="33" max="33" width="6.7109375" style="671" customWidth="1" outlineLevel="4"/>
    <col min="34" max="34" width="8.42578125" style="671" customWidth="1" outlineLevel="4"/>
    <col min="35" max="35" width="13.5703125" style="671" customWidth="1" outlineLevel="4"/>
    <col min="36" max="36" width="12.7109375" style="671" customWidth="1" outlineLevel="4"/>
    <col min="37" max="37" width="12.42578125" style="671" customWidth="1" outlineLevel="4"/>
    <col min="38" max="38" width="24" style="671" customWidth="1"/>
    <col min="39" max="39" width="12.42578125" style="671" customWidth="1" outlineLevel="1"/>
    <col min="40" max="40" width="22.42578125" style="671" customWidth="1" outlineLevel="1"/>
    <col min="41" max="41" width="21.28515625" style="671" customWidth="1" outlineLevel="1"/>
    <col min="42" max="42" width="12.42578125" style="671" customWidth="1" outlineLevel="1"/>
    <col min="43" max="43" width="7.85546875" style="671" customWidth="1" outlineLevel="1"/>
    <col min="44" max="44" width="9.42578125" style="671" customWidth="1" outlineLevel="1"/>
    <col min="45" max="45" width="8.42578125" style="671" customWidth="1" outlineLevel="1"/>
    <col min="46" max="46" width="6.7109375" style="671" customWidth="1" outlineLevel="1"/>
    <col min="47" max="47" width="7.42578125" style="671" customWidth="1" outlineLevel="1"/>
    <col min="48" max="48" width="6.140625" style="671" customWidth="1" outlineLevel="1"/>
    <col min="49" max="49" width="8.7109375" style="671" customWidth="1" outlineLevel="1"/>
    <col min="50" max="50" width="12.42578125" style="671" customWidth="1" outlineLevel="1"/>
    <col min="51" max="51" width="25.42578125" style="723" customWidth="1"/>
    <col min="52" max="52" width="77.5703125" style="671" customWidth="1"/>
    <col min="53" max="53" width="49.85546875" style="671" customWidth="1"/>
    <col min="54" max="56" width="10" style="671" customWidth="1"/>
    <col min="57" max="57" width="39.140625" style="671" customWidth="1"/>
    <col min="58" max="58" width="37.28515625" style="671" customWidth="1"/>
    <col min="59" max="59" width="31.42578125" style="671" customWidth="1"/>
    <col min="60" max="60" width="37" style="671" customWidth="1"/>
    <col min="61" max="61" width="31.42578125" style="671" customWidth="1"/>
    <col min="62" max="62" width="10" style="671" customWidth="1"/>
    <col min="63" max="256" width="15.140625" style="671"/>
    <col min="257" max="257" width="40.140625" style="671" customWidth="1"/>
    <col min="258" max="258" width="25.140625" style="671" customWidth="1"/>
    <col min="259" max="259" width="28.140625" style="671" customWidth="1"/>
    <col min="260" max="260" width="42.85546875" style="671" customWidth="1"/>
    <col min="261" max="261" width="23.7109375" style="671" customWidth="1"/>
    <col min="262" max="262" width="25.7109375" style="671" customWidth="1"/>
    <col min="263" max="263" width="66.42578125" style="671" bestFit="1" customWidth="1"/>
    <col min="264" max="264" width="23.85546875" style="671" customWidth="1"/>
    <col min="265" max="265" width="17.42578125" style="671" customWidth="1"/>
    <col min="266" max="266" width="35.85546875" style="671" customWidth="1"/>
    <col min="267" max="267" width="31.28515625" style="671" customWidth="1"/>
    <col min="268" max="268" width="51" style="671" customWidth="1"/>
    <col min="269" max="270" width="27.28515625" style="671" customWidth="1"/>
    <col min="271" max="271" width="42.140625" style="671" customWidth="1"/>
    <col min="272" max="272" width="28.85546875" style="671" customWidth="1"/>
    <col min="273" max="273" width="21.140625" style="671" customWidth="1"/>
    <col min="274" max="274" width="19.140625" style="671" customWidth="1"/>
    <col min="275" max="275" width="31.28515625" style="671" customWidth="1"/>
    <col min="276" max="276" width="19.140625" style="671" customWidth="1"/>
    <col min="277" max="277" width="29.42578125" style="671" customWidth="1"/>
    <col min="278" max="278" width="232.42578125" style="671" customWidth="1"/>
    <col min="279" max="279" width="86.7109375" style="671" customWidth="1"/>
    <col min="280" max="280" width="35.28515625" style="671" customWidth="1"/>
    <col min="281" max="281" width="53.5703125" style="671" bestFit="1" customWidth="1"/>
    <col min="282" max="282" width="13.28515625" style="671" customWidth="1"/>
    <col min="283" max="283" width="17.5703125" style="671" customWidth="1"/>
    <col min="284" max="284" width="14.140625" style="671" customWidth="1"/>
    <col min="285" max="286" width="11.85546875" style="671" customWidth="1"/>
    <col min="287" max="287" width="11.5703125" style="671" customWidth="1"/>
    <col min="288" max="288" width="15" style="671" customWidth="1"/>
    <col min="289" max="289" width="6.7109375" style="671" customWidth="1"/>
    <col min="290" max="290" width="8.42578125" style="671" customWidth="1"/>
    <col min="291" max="291" width="13.5703125" style="671" customWidth="1"/>
    <col min="292" max="292" width="12.7109375" style="671" customWidth="1"/>
    <col min="293" max="293" width="12.42578125" style="671" customWidth="1"/>
    <col min="294" max="294" width="24" style="671" customWidth="1"/>
    <col min="295" max="295" width="12.42578125" style="671" customWidth="1"/>
    <col min="296" max="296" width="22.42578125" style="671" customWidth="1"/>
    <col min="297" max="297" width="21.28515625" style="671" customWidth="1"/>
    <col min="298" max="298" width="12.42578125" style="671" customWidth="1"/>
    <col min="299" max="299" width="7.85546875" style="671" customWidth="1"/>
    <col min="300" max="300" width="9.42578125" style="671" customWidth="1"/>
    <col min="301" max="301" width="8.42578125" style="671" customWidth="1"/>
    <col min="302" max="302" width="6.7109375" style="671" customWidth="1"/>
    <col min="303" max="303" width="7.42578125" style="671" customWidth="1"/>
    <col min="304" max="304" width="6.140625" style="671" customWidth="1"/>
    <col min="305" max="305" width="8.7109375" style="671" customWidth="1"/>
    <col min="306" max="306" width="12.42578125" style="671" customWidth="1"/>
    <col min="307" max="307" width="25.42578125" style="671" customWidth="1"/>
    <col min="308" max="308" width="77.5703125" style="671" customWidth="1"/>
    <col min="309" max="309" width="49.85546875" style="671" customWidth="1"/>
    <col min="310" max="312" width="10" style="671" customWidth="1"/>
    <col min="313" max="313" width="39.140625" style="671" customWidth="1"/>
    <col min="314" max="314" width="37.28515625" style="671" customWidth="1"/>
    <col min="315" max="315" width="31.42578125" style="671" customWidth="1"/>
    <col min="316" max="316" width="37" style="671" customWidth="1"/>
    <col min="317" max="317" width="31.42578125" style="671" customWidth="1"/>
    <col min="318" max="318" width="10" style="671" customWidth="1"/>
    <col min="319" max="512" width="15.140625" style="671"/>
    <col min="513" max="513" width="40.140625" style="671" customWidth="1"/>
    <col min="514" max="514" width="25.140625" style="671" customWidth="1"/>
    <col min="515" max="515" width="28.140625" style="671" customWidth="1"/>
    <col min="516" max="516" width="42.85546875" style="671" customWidth="1"/>
    <col min="517" max="517" width="23.7109375" style="671" customWidth="1"/>
    <col min="518" max="518" width="25.7109375" style="671" customWidth="1"/>
    <col min="519" max="519" width="66.42578125" style="671" bestFit="1" customWidth="1"/>
    <col min="520" max="520" width="23.85546875" style="671" customWidth="1"/>
    <col min="521" max="521" width="17.42578125" style="671" customWidth="1"/>
    <col min="522" max="522" width="35.85546875" style="671" customWidth="1"/>
    <col min="523" max="523" width="31.28515625" style="671" customWidth="1"/>
    <col min="524" max="524" width="51" style="671" customWidth="1"/>
    <col min="525" max="526" width="27.28515625" style="671" customWidth="1"/>
    <col min="527" max="527" width="42.140625" style="671" customWidth="1"/>
    <col min="528" max="528" width="28.85546875" style="671" customWidth="1"/>
    <col min="529" max="529" width="21.140625" style="671" customWidth="1"/>
    <col min="530" max="530" width="19.140625" style="671" customWidth="1"/>
    <col min="531" max="531" width="31.28515625" style="671" customWidth="1"/>
    <col min="532" max="532" width="19.140625" style="671" customWidth="1"/>
    <col min="533" max="533" width="29.42578125" style="671" customWidth="1"/>
    <col min="534" max="534" width="232.42578125" style="671" customWidth="1"/>
    <col min="535" max="535" width="86.7109375" style="671" customWidth="1"/>
    <col min="536" max="536" width="35.28515625" style="671" customWidth="1"/>
    <col min="537" max="537" width="53.5703125" style="671" bestFit="1" customWidth="1"/>
    <col min="538" max="538" width="13.28515625" style="671" customWidth="1"/>
    <col min="539" max="539" width="17.5703125" style="671" customWidth="1"/>
    <col min="540" max="540" width="14.140625" style="671" customWidth="1"/>
    <col min="541" max="542" width="11.85546875" style="671" customWidth="1"/>
    <col min="543" max="543" width="11.5703125" style="671" customWidth="1"/>
    <col min="544" max="544" width="15" style="671" customWidth="1"/>
    <col min="545" max="545" width="6.7109375" style="671" customWidth="1"/>
    <col min="546" max="546" width="8.42578125" style="671" customWidth="1"/>
    <col min="547" max="547" width="13.5703125" style="671" customWidth="1"/>
    <col min="548" max="548" width="12.7109375" style="671" customWidth="1"/>
    <col min="549" max="549" width="12.42578125" style="671" customWidth="1"/>
    <col min="550" max="550" width="24" style="671" customWidth="1"/>
    <col min="551" max="551" width="12.42578125" style="671" customWidth="1"/>
    <col min="552" max="552" width="22.42578125" style="671" customWidth="1"/>
    <col min="553" max="553" width="21.28515625" style="671" customWidth="1"/>
    <col min="554" max="554" width="12.42578125" style="671" customWidth="1"/>
    <col min="555" max="555" width="7.85546875" style="671" customWidth="1"/>
    <col min="556" max="556" width="9.42578125" style="671" customWidth="1"/>
    <col min="557" max="557" width="8.42578125" style="671" customWidth="1"/>
    <col min="558" max="558" width="6.7109375" style="671" customWidth="1"/>
    <col min="559" max="559" width="7.42578125" style="671" customWidth="1"/>
    <col min="560" max="560" width="6.140625" style="671" customWidth="1"/>
    <col min="561" max="561" width="8.7109375" style="671" customWidth="1"/>
    <col min="562" max="562" width="12.42578125" style="671" customWidth="1"/>
    <col min="563" max="563" width="25.42578125" style="671" customWidth="1"/>
    <col min="564" max="564" width="77.5703125" style="671" customWidth="1"/>
    <col min="565" max="565" width="49.85546875" style="671" customWidth="1"/>
    <col min="566" max="568" width="10" style="671" customWidth="1"/>
    <col min="569" max="569" width="39.140625" style="671" customWidth="1"/>
    <col min="570" max="570" width="37.28515625" style="671" customWidth="1"/>
    <col min="571" max="571" width="31.42578125" style="671" customWidth="1"/>
    <col min="572" max="572" width="37" style="671" customWidth="1"/>
    <col min="573" max="573" width="31.42578125" style="671" customWidth="1"/>
    <col min="574" max="574" width="10" style="671" customWidth="1"/>
    <col min="575" max="768" width="15.140625" style="671"/>
    <col min="769" max="769" width="40.140625" style="671" customWidth="1"/>
    <col min="770" max="770" width="25.140625" style="671" customWidth="1"/>
    <col min="771" max="771" width="28.140625" style="671" customWidth="1"/>
    <col min="772" max="772" width="42.85546875" style="671" customWidth="1"/>
    <col min="773" max="773" width="23.7109375" style="671" customWidth="1"/>
    <col min="774" max="774" width="25.7109375" style="671" customWidth="1"/>
    <col min="775" max="775" width="66.42578125" style="671" bestFit="1" customWidth="1"/>
    <col min="776" max="776" width="23.85546875" style="671" customWidth="1"/>
    <col min="777" max="777" width="17.42578125" style="671" customWidth="1"/>
    <col min="778" max="778" width="35.85546875" style="671" customWidth="1"/>
    <col min="779" max="779" width="31.28515625" style="671" customWidth="1"/>
    <col min="780" max="780" width="51" style="671" customWidth="1"/>
    <col min="781" max="782" width="27.28515625" style="671" customWidth="1"/>
    <col min="783" max="783" width="42.140625" style="671" customWidth="1"/>
    <col min="784" max="784" width="28.85546875" style="671" customWidth="1"/>
    <col min="785" max="785" width="21.140625" style="671" customWidth="1"/>
    <col min="786" max="786" width="19.140625" style="671" customWidth="1"/>
    <col min="787" max="787" width="31.28515625" style="671" customWidth="1"/>
    <col min="788" max="788" width="19.140625" style="671" customWidth="1"/>
    <col min="789" max="789" width="29.42578125" style="671" customWidth="1"/>
    <col min="790" max="790" width="232.42578125" style="671" customWidth="1"/>
    <col min="791" max="791" width="86.7109375" style="671" customWidth="1"/>
    <col min="792" max="792" width="35.28515625" style="671" customWidth="1"/>
    <col min="793" max="793" width="53.5703125" style="671" bestFit="1" customWidth="1"/>
    <col min="794" max="794" width="13.28515625" style="671" customWidth="1"/>
    <col min="795" max="795" width="17.5703125" style="671" customWidth="1"/>
    <col min="796" max="796" width="14.140625" style="671" customWidth="1"/>
    <col min="797" max="798" width="11.85546875" style="671" customWidth="1"/>
    <col min="799" max="799" width="11.5703125" style="671" customWidth="1"/>
    <col min="800" max="800" width="15" style="671" customWidth="1"/>
    <col min="801" max="801" width="6.7109375" style="671" customWidth="1"/>
    <col min="802" max="802" width="8.42578125" style="671" customWidth="1"/>
    <col min="803" max="803" width="13.5703125" style="671" customWidth="1"/>
    <col min="804" max="804" width="12.7109375" style="671" customWidth="1"/>
    <col min="805" max="805" width="12.42578125" style="671" customWidth="1"/>
    <col min="806" max="806" width="24" style="671" customWidth="1"/>
    <col min="807" max="807" width="12.42578125" style="671" customWidth="1"/>
    <col min="808" max="808" width="22.42578125" style="671" customWidth="1"/>
    <col min="809" max="809" width="21.28515625" style="671" customWidth="1"/>
    <col min="810" max="810" width="12.42578125" style="671" customWidth="1"/>
    <col min="811" max="811" width="7.85546875" style="671" customWidth="1"/>
    <col min="812" max="812" width="9.42578125" style="671" customWidth="1"/>
    <col min="813" max="813" width="8.42578125" style="671" customWidth="1"/>
    <col min="814" max="814" width="6.7109375" style="671" customWidth="1"/>
    <col min="815" max="815" width="7.42578125" style="671" customWidth="1"/>
    <col min="816" max="816" width="6.140625" style="671" customWidth="1"/>
    <col min="817" max="817" width="8.7109375" style="671" customWidth="1"/>
    <col min="818" max="818" width="12.42578125" style="671" customWidth="1"/>
    <col min="819" max="819" width="25.42578125" style="671" customWidth="1"/>
    <col min="820" max="820" width="77.5703125" style="671" customWidth="1"/>
    <col min="821" max="821" width="49.85546875" style="671" customWidth="1"/>
    <col min="822" max="824" width="10" style="671" customWidth="1"/>
    <col min="825" max="825" width="39.140625" style="671" customWidth="1"/>
    <col min="826" max="826" width="37.28515625" style="671" customWidth="1"/>
    <col min="827" max="827" width="31.42578125" style="671" customWidth="1"/>
    <col min="828" max="828" width="37" style="671" customWidth="1"/>
    <col min="829" max="829" width="31.42578125" style="671" customWidth="1"/>
    <col min="830" max="830" width="10" style="671" customWidth="1"/>
    <col min="831" max="1024" width="15.140625" style="671"/>
    <col min="1025" max="1025" width="40.140625" style="671" customWidth="1"/>
    <col min="1026" max="1026" width="25.140625" style="671" customWidth="1"/>
    <col min="1027" max="1027" width="28.140625" style="671" customWidth="1"/>
    <col min="1028" max="1028" width="42.85546875" style="671" customWidth="1"/>
    <col min="1029" max="1029" width="23.7109375" style="671" customWidth="1"/>
    <col min="1030" max="1030" width="25.7109375" style="671" customWidth="1"/>
    <col min="1031" max="1031" width="66.42578125" style="671" bestFit="1" customWidth="1"/>
    <col min="1032" max="1032" width="23.85546875" style="671" customWidth="1"/>
    <col min="1033" max="1033" width="17.42578125" style="671" customWidth="1"/>
    <col min="1034" max="1034" width="35.85546875" style="671" customWidth="1"/>
    <col min="1035" max="1035" width="31.28515625" style="671" customWidth="1"/>
    <col min="1036" max="1036" width="51" style="671" customWidth="1"/>
    <col min="1037" max="1038" width="27.28515625" style="671" customWidth="1"/>
    <col min="1039" max="1039" width="42.140625" style="671" customWidth="1"/>
    <col min="1040" max="1040" width="28.85546875" style="671" customWidth="1"/>
    <col min="1041" max="1041" width="21.140625" style="671" customWidth="1"/>
    <col min="1042" max="1042" width="19.140625" style="671" customWidth="1"/>
    <col min="1043" max="1043" width="31.28515625" style="671" customWidth="1"/>
    <col min="1044" max="1044" width="19.140625" style="671" customWidth="1"/>
    <col min="1045" max="1045" width="29.42578125" style="671" customWidth="1"/>
    <col min="1046" max="1046" width="232.42578125" style="671" customWidth="1"/>
    <col min="1047" max="1047" width="86.7109375" style="671" customWidth="1"/>
    <col min="1048" max="1048" width="35.28515625" style="671" customWidth="1"/>
    <col min="1049" max="1049" width="53.5703125" style="671" bestFit="1" customWidth="1"/>
    <col min="1050" max="1050" width="13.28515625" style="671" customWidth="1"/>
    <col min="1051" max="1051" width="17.5703125" style="671" customWidth="1"/>
    <col min="1052" max="1052" width="14.140625" style="671" customWidth="1"/>
    <col min="1053" max="1054" width="11.85546875" style="671" customWidth="1"/>
    <col min="1055" max="1055" width="11.5703125" style="671" customWidth="1"/>
    <col min="1056" max="1056" width="15" style="671" customWidth="1"/>
    <col min="1057" max="1057" width="6.7109375" style="671" customWidth="1"/>
    <col min="1058" max="1058" width="8.42578125" style="671" customWidth="1"/>
    <col min="1059" max="1059" width="13.5703125" style="671" customWidth="1"/>
    <col min="1060" max="1060" width="12.7109375" style="671" customWidth="1"/>
    <col min="1061" max="1061" width="12.42578125" style="671" customWidth="1"/>
    <col min="1062" max="1062" width="24" style="671" customWidth="1"/>
    <col min="1063" max="1063" width="12.42578125" style="671" customWidth="1"/>
    <col min="1064" max="1064" width="22.42578125" style="671" customWidth="1"/>
    <col min="1065" max="1065" width="21.28515625" style="671" customWidth="1"/>
    <col min="1066" max="1066" width="12.42578125" style="671" customWidth="1"/>
    <col min="1067" max="1067" width="7.85546875" style="671" customWidth="1"/>
    <col min="1068" max="1068" width="9.42578125" style="671" customWidth="1"/>
    <col min="1069" max="1069" width="8.42578125" style="671" customWidth="1"/>
    <col min="1070" max="1070" width="6.7109375" style="671" customWidth="1"/>
    <col min="1071" max="1071" width="7.42578125" style="671" customWidth="1"/>
    <col min="1072" max="1072" width="6.140625" style="671" customWidth="1"/>
    <col min="1073" max="1073" width="8.7109375" style="671" customWidth="1"/>
    <col min="1074" max="1074" width="12.42578125" style="671" customWidth="1"/>
    <col min="1075" max="1075" width="25.42578125" style="671" customWidth="1"/>
    <col min="1076" max="1076" width="77.5703125" style="671" customWidth="1"/>
    <col min="1077" max="1077" width="49.85546875" style="671" customWidth="1"/>
    <col min="1078" max="1080" width="10" style="671" customWidth="1"/>
    <col min="1081" max="1081" width="39.140625" style="671" customWidth="1"/>
    <col min="1082" max="1082" width="37.28515625" style="671" customWidth="1"/>
    <col min="1083" max="1083" width="31.42578125" style="671" customWidth="1"/>
    <col min="1084" max="1084" width="37" style="671" customWidth="1"/>
    <col min="1085" max="1085" width="31.42578125" style="671" customWidth="1"/>
    <col min="1086" max="1086" width="10" style="671" customWidth="1"/>
    <col min="1087" max="1280" width="15.140625" style="671"/>
    <col min="1281" max="1281" width="40.140625" style="671" customWidth="1"/>
    <col min="1282" max="1282" width="25.140625" style="671" customWidth="1"/>
    <col min="1283" max="1283" width="28.140625" style="671" customWidth="1"/>
    <col min="1284" max="1284" width="42.85546875" style="671" customWidth="1"/>
    <col min="1285" max="1285" width="23.7109375" style="671" customWidth="1"/>
    <col min="1286" max="1286" width="25.7109375" style="671" customWidth="1"/>
    <col min="1287" max="1287" width="66.42578125" style="671" bestFit="1" customWidth="1"/>
    <col min="1288" max="1288" width="23.85546875" style="671" customWidth="1"/>
    <col min="1289" max="1289" width="17.42578125" style="671" customWidth="1"/>
    <col min="1290" max="1290" width="35.85546875" style="671" customWidth="1"/>
    <col min="1291" max="1291" width="31.28515625" style="671" customWidth="1"/>
    <col min="1292" max="1292" width="51" style="671" customWidth="1"/>
    <col min="1293" max="1294" width="27.28515625" style="671" customWidth="1"/>
    <col min="1295" max="1295" width="42.140625" style="671" customWidth="1"/>
    <col min="1296" max="1296" width="28.85546875" style="671" customWidth="1"/>
    <col min="1297" max="1297" width="21.140625" style="671" customWidth="1"/>
    <col min="1298" max="1298" width="19.140625" style="671" customWidth="1"/>
    <col min="1299" max="1299" width="31.28515625" style="671" customWidth="1"/>
    <col min="1300" max="1300" width="19.140625" style="671" customWidth="1"/>
    <col min="1301" max="1301" width="29.42578125" style="671" customWidth="1"/>
    <col min="1302" max="1302" width="232.42578125" style="671" customWidth="1"/>
    <col min="1303" max="1303" width="86.7109375" style="671" customWidth="1"/>
    <col min="1304" max="1304" width="35.28515625" style="671" customWidth="1"/>
    <col min="1305" max="1305" width="53.5703125" style="671" bestFit="1" customWidth="1"/>
    <col min="1306" max="1306" width="13.28515625" style="671" customWidth="1"/>
    <col min="1307" max="1307" width="17.5703125" style="671" customWidth="1"/>
    <col min="1308" max="1308" width="14.140625" style="671" customWidth="1"/>
    <col min="1309" max="1310" width="11.85546875" style="671" customWidth="1"/>
    <col min="1311" max="1311" width="11.5703125" style="671" customWidth="1"/>
    <col min="1312" max="1312" width="15" style="671" customWidth="1"/>
    <col min="1313" max="1313" width="6.7109375" style="671" customWidth="1"/>
    <col min="1314" max="1314" width="8.42578125" style="671" customWidth="1"/>
    <col min="1315" max="1315" width="13.5703125" style="671" customWidth="1"/>
    <col min="1316" max="1316" width="12.7109375" style="671" customWidth="1"/>
    <col min="1317" max="1317" width="12.42578125" style="671" customWidth="1"/>
    <col min="1318" max="1318" width="24" style="671" customWidth="1"/>
    <col min="1319" max="1319" width="12.42578125" style="671" customWidth="1"/>
    <col min="1320" max="1320" width="22.42578125" style="671" customWidth="1"/>
    <col min="1321" max="1321" width="21.28515625" style="671" customWidth="1"/>
    <col min="1322" max="1322" width="12.42578125" style="671" customWidth="1"/>
    <col min="1323" max="1323" width="7.85546875" style="671" customWidth="1"/>
    <col min="1324" max="1324" width="9.42578125" style="671" customWidth="1"/>
    <col min="1325" max="1325" width="8.42578125" style="671" customWidth="1"/>
    <col min="1326" max="1326" width="6.7109375" style="671" customWidth="1"/>
    <col min="1327" max="1327" width="7.42578125" style="671" customWidth="1"/>
    <col min="1328" max="1328" width="6.140625" style="671" customWidth="1"/>
    <col min="1329" max="1329" width="8.7109375" style="671" customWidth="1"/>
    <col min="1330" max="1330" width="12.42578125" style="671" customWidth="1"/>
    <col min="1331" max="1331" width="25.42578125" style="671" customWidth="1"/>
    <col min="1332" max="1332" width="77.5703125" style="671" customWidth="1"/>
    <col min="1333" max="1333" width="49.85546875" style="671" customWidth="1"/>
    <col min="1334" max="1336" width="10" style="671" customWidth="1"/>
    <col min="1337" max="1337" width="39.140625" style="671" customWidth="1"/>
    <col min="1338" max="1338" width="37.28515625" style="671" customWidth="1"/>
    <col min="1339" max="1339" width="31.42578125" style="671" customWidth="1"/>
    <col min="1340" max="1340" width="37" style="671" customWidth="1"/>
    <col min="1341" max="1341" width="31.42578125" style="671" customWidth="1"/>
    <col min="1342" max="1342" width="10" style="671" customWidth="1"/>
    <col min="1343" max="1536" width="15.140625" style="671"/>
    <col min="1537" max="1537" width="40.140625" style="671" customWidth="1"/>
    <col min="1538" max="1538" width="25.140625" style="671" customWidth="1"/>
    <col min="1539" max="1539" width="28.140625" style="671" customWidth="1"/>
    <col min="1540" max="1540" width="42.85546875" style="671" customWidth="1"/>
    <col min="1541" max="1541" width="23.7109375" style="671" customWidth="1"/>
    <col min="1542" max="1542" width="25.7109375" style="671" customWidth="1"/>
    <col min="1543" max="1543" width="66.42578125" style="671" bestFit="1" customWidth="1"/>
    <col min="1544" max="1544" width="23.85546875" style="671" customWidth="1"/>
    <col min="1545" max="1545" width="17.42578125" style="671" customWidth="1"/>
    <col min="1546" max="1546" width="35.85546875" style="671" customWidth="1"/>
    <col min="1547" max="1547" width="31.28515625" style="671" customWidth="1"/>
    <col min="1548" max="1548" width="51" style="671" customWidth="1"/>
    <col min="1549" max="1550" width="27.28515625" style="671" customWidth="1"/>
    <col min="1551" max="1551" width="42.140625" style="671" customWidth="1"/>
    <col min="1552" max="1552" width="28.85546875" style="671" customWidth="1"/>
    <col min="1553" max="1553" width="21.140625" style="671" customWidth="1"/>
    <col min="1554" max="1554" width="19.140625" style="671" customWidth="1"/>
    <col min="1555" max="1555" width="31.28515625" style="671" customWidth="1"/>
    <col min="1556" max="1556" width="19.140625" style="671" customWidth="1"/>
    <col min="1557" max="1557" width="29.42578125" style="671" customWidth="1"/>
    <col min="1558" max="1558" width="232.42578125" style="671" customWidth="1"/>
    <col min="1559" max="1559" width="86.7109375" style="671" customWidth="1"/>
    <col min="1560" max="1560" width="35.28515625" style="671" customWidth="1"/>
    <col min="1561" max="1561" width="53.5703125" style="671" bestFit="1" customWidth="1"/>
    <col min="1562" max="1562" width="13.28515625" style="671" customWidth="1"/>
    <col min="1563" max="1563" width="17.5703125" style="671" customWidth="1"/>
    <col min="1564" max="1564" width="14.140625" style="671" customWidth="1"/>
    <col min="1565" max="1566" width="11.85546875" style="671" customWidth="1"/>
    <col min="1567" max="1567" width="11.5703125" style="671" customWidth="1"/>
    <col min="1568" max="1568" width="15" style="671" customWidth="1"/>
    <col min="1569" max="1569" width="6.7109375" style="671" customWidth="1"/>
    <col min="1570" max="1570" width="8.42578125" style="671" customWidth="1"/>
    <col min="1571" max="1571" width="13.5703125" style="671" customWidth="1"/>
    <col min="1572" max="1572" width="12.7109375" style="671" customWidth="1"/>
    <col min="1573" max="1573" width="12.42578125" style="671" customWidth="1"/>
    <col min="1574" max="1574" width="24" style="671" customWidth="1"/>
    <col min="1575" max="1575" width="12.42578125" style="671" customWidth="1"/>
    <col min="1576" max="1576" width="22.42578125" style="671" customWidth="1"/>
    <col min="1577" max="1577" width="21.28515625" style="671" customWidth="1"/>
    <col min="1578" max="1578" width="12.42578125" style="671" customWidth="1"/>
    <col min="1579" max="1579" width="7.85546875" style="671" customWidth="1"/>
    <col min="1580" max="1580" width="9.42578125" style="671" customWidth="1"/>
    <col min="1581" max="1581" width="8.42578125" style="671" customWidth="1"/>
    <col min="1582" max="1582" width="6.7109375" style="671" customWidth="1"/>
    <col min="1583" max="1583" width="7.42578125" style="671" customWidth="1"/>
    <col min="1584" max="1584" width="6.140625" style="671" customWidth="1"/>
    <col min="1585" max="1585" width="8.7109375" style="671" customWidth="1"/>
    <col min="1586" max="1586" width="12.42578125" style="671" customWidth="1"/>
    <col min="1587" max="1587" width="25.42578125" style="671" customWidth="1"/>
    <col min="1588" max="1588" width="77.5703125" style="671" customWidth="1"/>
    <col min="1589" max="1589" width="49.85546875" style="671" customWidth="1"/>
    <col min="1590" max="1592" width="10" style="671" customWidth="1"/>
    <col min="1593" max="1593" width="39.140625" style="671" customWidth="1"/>
    <col min="1594" max="1594" width="37.28515625" style="671" customWidth="1"/>
    <col min="1595" max="1595" width="31.42578125" style="671" customWidth="1"/>
    <col min="1596" max="1596" width="37" style="671" customWidth="1"/>
    <col min="1597" max="1597" width="31.42578125" style="671" customWidth="1"/>
    <col min="1598" max="1598" width="10" style="671" customWidth="1"/>
    <col min="1599" max="1792" width="15.140625" style="671"/>
    <col min="1793" max="1793" width="40.140625" style="671" customWidth="1"/>
    <col min="1794" max="1794" width="25.140625" style="671" customWidth="1"/>
    <col min="1795" max="1795" width="28.140625" style="671" customWidth="1"/>
    <col min="1796" max="1796" width="42.85546875" style="671" customWidth="1"/>
    <col min="1797" max="1797" width="23.7109375" style="671" customWidth="1"/>
    <col min="1798" max="1798" width="25.7109375" style="671" customWidth="1"/>
    <col min="1799" max="1799" width="66.42578125" style="671" bestFit="1" customWidth="1"/>
    <col min="1800" max="1800" width="23.85546875" style="671" customWidth="1"/>
    <col min="1801" max="1801" width="17.42578125" style="671" customWidth="1"/>
    <col min="1802" max="1802" width="35.85546875" style="671" customWidth="1"/>
    <col min="1803" max="1803" width="31.28515625" style="671" customWidth="1"/>
    <col min="1804" max="1804" width="51" style="671" customWidth="1"/>
    <col min="1805" max="1806" width="27.28515625" style="671" customWidth="1"/>
    <col min="1807" max="1807" width="42.140625" style="671" customWidth="1"/>
    <col min="1808" max="1808" width="28.85546875" style="671" customWidth="1"/>
    <col min="1809" max="1809" width="21.140625" style="671" customWidth="1"/>
    <col min="1810" max="1810" width="19.140625" style="671" customWidth="1"/>
    <col min="1811" max="1811" width="31.28515625" style="671" customWidth="1"/>
    <col min="1812" max="1812" width="19.140625" style="671" customWidth="1"/>
    <col min="1813" max="1813" width="29.42578125" style="671" customWidth="1"/>
    <col min="1814" max="1814" width="232.42578125" style="671" customWidth="1"/>
    <col min="1815" max="1815" width="86.7109375" style="671" customWidth="1"/>
    <col min="1816" max="1816" width="35.28515625" style="671" customWidth="1"/>
    <col min="1817" max="1817" width="53.5703125" style="671" bestFit="1" customWidth="1"/>
    <col min="1818" max="1818" width="13.28515625" style="671" customWidth="1"/>
    <col min="1819" max="1819" width="17.5703125" style="671" customWidth="1"/>
    <col min="1820" max="1820" width="14.140625" style="671" customWidth="1"/>
    <col min="1821" max="1822" width="11.85546875" style="671" customWidth="1"/>
    <col min="1823" max="1823" width="11.5703125" style="671" customWidth="1"/>
    <col min="1824" max="1824" width="15" style="671" customWidth="1"/>
    <col min="1825" max="1825" width="6.7109375" style="671" customWidth="1"/>
    <col min="1826" max="1826" width="8.42578125" style="671" customWidth="1"/>
    <col min="1827" max="1827" width="13.5703125" style="671" customWidth="1"/>
    <col min="1828" max="1828" width="12.7109375" style="671" customWidth="1"/>
    <col min="1829" max="1829" width="12.42578125" style="671" customWidth="1"/>
    <col min="1830" max="1830" width="24" style="671" customWidth="1"/>
    <col min="1831" max="1831" width="12.42578125" style="671" customWidth="1"/>
    <col min="1832" max="1832" width="22.42578125" style="671" customWidth="1"/>
    <col min="1833" max="1833" width="21.28515625" style="671" customWidth="1"/>
    <col min="1834" max="1834" width="12.42578125" style="671" customWidth="1"/>
    <col min="1835" max="1835" width="7.85546875" style="671" customWidth="1"/>
    <col min="1836" max="1836" width="9.42578125" style="671" customWidth="1"/>
    <col min="1837" max="1837" width="8.42578125" style="671" customWidth="1"/>
    <col min="1838" max="1838" width="6.7109375" style="671" customWidth="1"/>
    <col min="1839" max="1839" width="7.42578125" style="671" customWidth="1"/>
    <col min="1840" max="1840" width="6.140625" style="671" customWidth="1"/>
    <col min="1841" max="1841" width="8.7109375" style="671" customWidth="1"/>
    <col min="1842" max="1842" width="12.42578125" style="671" customWidth="1"/>
    <col min="1843" max="1843" width="25.42578125" style="671" customWidth="1"/>
    <col min="1844" max="1844" width="77.5703125" style="671" customWidth="1"/>
    <col min="1845" max="1845" width="49.85546875" style="671" customWidth="1"/>
    <col min="1846" max="1848" width="10" style="671" customWidth="1"/>
    <col min="1849" max="1849" width="39.140625" style="671" customWidth="1"/>
    <col min="1850" max="1850" width="37.28515625" style="671" customWidth="1"/>
    <col min="1851" max="1851" width="31.42578125" style="671" customWidth="1"/>
    <col min="1852" max="1852" width="37" style="671" customWidth="1"/>
    <col min="1853" max="1853" width="31.42578125" style="671" customWidth="1"/>
    <col min="1854" max="1854" width="10" style="671" customWidth="1"/>
    <col min="1855" max="2048" width="15.140625" style="671"/>
    <col min="2049" max="2049" width="40.140625" style="671" customWidth="1"/>
    <col min="2050" max="2050" width="25.140625" style="671" customWidth="1"/>
    <col min="2051" max="2051" width="28.140625" style="671" customWidth="1"/>
    <col min="2052" max="2052" width="42.85546875" style="671" customWidth="1"/>
    <col min="2053" max="2053" width="23.7109375" style="671" customWidth="1"/>
    <col min="2054" max="2054" width="25.7109375" style="671" customWidth="1"/>
    <col min="2055" max="2055" width="66.42578125" style="671" bestFit="1" customWidth="1"/>
    <col min="2056" max="2056" width="23.85546875" style="671" customWidth="1"/>
    <col min="2057" max="2057" width="17.42578125" style="671" customWidth="1"/>
    <col min="2058" max="2058" width="35.85546875" style="671" customWidth="1"/>
    <col min="2059" max="2059" width="31.28515625" style="671" customWidth="1"/>
    <col min="2060" max="2060" width="51" style="671" customWidth="1"/>
    <col min="2061" max="2062" width="27.28515625" style="671" customWidth="1"/>
    <col min="2063" max="2063" width="42.140625" style="671" customWidth="1"/>
    <col min="2064" max="2064" width="28.85546875" style="671" customWidth="1"/>
    <col min="2065" max="2065" width="21.140625" style="671" customWidth="1"/>
    <col min="2066" max="2066" width="19.140625" style="671" customWidth="1"/>
    <col min="2067" max="2067" width="31.28515625" style="671" customWidth="1"/>
    <col min="2068" max="2068" width="19.140625" style="671" customWidth="1"/>
    <col min="2069" max="2069" width="29.42578125" style="671" customWidth="1"/>
    <col min="2070" max="2070" width="232.42578125" style="671" customWidth="1"/>
    <col min="2071" max="2071" width="86.7109375" style="671" customWidth="1"/>
    <col min="2072" max="2072" width="35.28515625" style="671" customWidth="1"/>
    <col min="2073" max="2073" width="53.5703125" style="671" bestFit="1" customWidth="1"/>
    <col min="2074" max="2074" width="13.28515625" style="671" customWidth="1"/>
    <col min="2075" max="2075" width="17.5703125" style="671" customWidth="1"/>
    <col min="2076" max="2076" width="14.140625" style="671" customWidth="1"/>
    <col min="2077" max="2078" width="11.85546875" style="671" customWidth="1"/>
    <col min="2079" max="2079" width="11.5703125" style="671" customWidth="1"/>
    <col min="2080" max="2080" width="15" style="671" customWidth="1"/>
    <col min="2081" max="2081" width="6.7109375" style="671" customWidth="1"/>
    <col min="2082" max="2082" width="8.42578125" style="671" customWidth="1"/>
    <col min="2083" max="2083" width="13.5703125" style="671" customWidth="1"/>
    <col min="2084" max="2084" width="12.7109375" style="671" customWidth="1"/>
    <col min="2085" max="2085" width="12.42578125" style="671" customWidth="1"/>
    <col min="2086" max="2086" width="24" style="671" customWidth="1"/>
    <col min="2087" max="2087" width="12.42578125" style="671" customWidth="1"/>
    <col min="2088" max="2088" width="22.42578125" style="671" customWidth="1"/>
    <col min="2089" max="2089" width="21.28515625" style="671" customWidth="1"/>
    <col min="2090" max="2090" width="12.42578125" style="671" customWidth="1"/>
    <col min="2091" max="2091" width="7.85546875" style="671" customWidth="1"/>
    <col min="2092" max="2092" width="9.42578125" style="671" customWidth="1"/>
    <col min="2093" max="2093" width="8.42578125" style="671" customWidth="1"/>
    <col min="2094" max="2094" width="6.7109375" style="671" customWidth="1"/>
    <col min="2095" max="2095" width="7.42578125" style="671" customWidth="1"/>
    <col min="2096" max="2096" width="6.140625" style="671" customWidth="1"/>
    <col min="2097" max="2097" width="8.7109375" style="671" customWidth="1"/>
    <col min="2098" max="2098" width="12.42578125" style="671" customWidth="1"/>
    <col min="2099" max="2099" width="25.42578125" style="671" customWidth="1"/>
    <col min="2100" max="2100" width="77.5703125" style="671" customWidth="1"/>
    <col min="2101" max="2101" width="49.85546875" style="671" customWidth="1"/>
    <col min="2102" max="2104" width="10" style="671" customWidth="1"/>
    <col min="2105" max="2105" width="39.140625" style="671" customWidth="1"/>
    <col min="2106" max="2106" width="37.28515625" style="671" customWidth="1"/>
    <col min="2107" max="2107" width="31.42578125" style="671" customWidth="1"/>
    <col min="2108" max="2108" width="37" style="671" customWidth="1"/>
    <col min="2109" max="2109" width="31.42578125" style="671" customWidth="1"/>
    <col min="2110" max="2110" width="10" style="671" customWidth="1"/>
    <col min="2111" max="2304" width="15.140625" style="671"/>
    <col min="2305" max="2305" width="40.140625" style="671" customWidth="1"/>
    <col min="2306" max="2306" width="25.140625" style="671" customWidth="1"/>
    <col min="2307" max="2307" width="28.140625" style="671" customWidth="1"/>
    <col min="2308" max="2308" width="42.85546875" style="671" customWidth="1"/>
    <col min="2309" max="2309" width="23.7109375" style="671" customWidth="1"/>
    <col min="2310" max="2310" width="25.7109375" style="671" customWidth="1"/>
    <col min="2311" max="2311" width="66.42578125" style="671" bestFit="1" customWidth="1"/>
    <col min="2312" max="2312" width="23.85546875" style="671" customWidth="1"/>
    <col min="2313" max="2313" width="17.42578125" style="671" customWidth="1"/>
    <col min="2314" max="2314" width="35.85546875" style="671" customWidth="1"/>
    <col min="2315" max="2315" width="31.28515625" style="671" customWidth="1"/>
    <col min="2316" max="2316" width="51" style="671" customWidth="1"/>
    <col min="2317" max="2318" width="27.28515625" style="671" customWidth="1"/>
    <col min="2319" max="2319" width="42.140625" style="671" customWidth="1"/>
    <col min="2320" max="2320" width="28.85546875" style="671" customWidth="1"/>
    <col min="2321" max="2321" width="21.140625" style="671" customWidth="1"/>
    <col min="2322" max="2322" width="19.140625" style="671" customWidth="1"/>
    <col min="2323" max="2323" width="31.28515625" style="671" customWidth="1"/>
    <col min="2324" max="2324" width="19.140625" style="671" customWidth="1"/>
    <col min="2325" max="2325" width="29.42578125" style="671" customWidth="1"/>
    <col min="2326" max="2326" width="232.42578125" style="671" customWidth="1"/>
    <col min="2327" max="2327" width="86.7109375" style="671" customWidth="1"/>
    <col min="2328" max="2328" width="35.28515625" style="671" customWidth="1"/>
    <col min="2329" max="2329" width="53.5703125" style="671" bestFit="1" customWidth="1"/>
    <col min="2330" max="2330" width="13.28515625" style="671" customWidth="1"/>
    <col min="2331" max="2331" width="17.5703125" style="671" customWidth="1"/>
    <col min="2332" max="2332" width="14.140625" style="671" customWidth="1"/>
    <col min="2333" max="2334" width="11.85546875" style="671" customWidth="1"/>
    <col min="2335" max="2335" width="11.5703125" style="671" customWidth="1"/>
    <col min="2336" max="2336" width="15" style="671" customWidth="1"/>
    <col min="2337" max="2337" width="6.7109375" style="671" customWidth="1"/>
    <col min="2338" max="2338" width="8.42578125" style="671" customWidth="1"/>
    <col min="2339" max="2339" width="13.5703125" style="671" customWidth="1"/>
    <col min="2340" max="2340" width="12.7109375" style="671" customWidth="1"/>
    <col min="2341" max="2341" width="12.42578125" style="671" customWidth="1"/>
    <col min="2342" max="2342" width="24" style="671" customWidth="1"/>
    <col min="2343" max="2343" width="12.42578125" style="671" customWidth="1"/>
    <col min="2344" max="2344" width="22.42578125" style="671" customWidth="1"/>
    <col min="2345" max="2345" width="21.28515625" style="671" customWidth="1"/>
    <col min="2346" max="2346" width="12.42578125" style="671" customWidth="1"/>
    <col min="2347" max="2347" width="7.85546875" style="671" customWidth="1"/>
    <col min="2348" max="2348" width="9.42578125" style="671" customWidth="1"/>
    <col min="2349" max="2349" width="8.42578125" style="671" customWidth="1"/>
    <col min="2350" max="2350" width="6.7109375" style="671" customWidth="1"/>
    <col min="2351" max="2351" width="7.42578125" style="671" customWidth="1"/>
    <col min="2352" max="2352" width="6.140625" style="671" customWidth="1"/>
    <col min="2353" max="2353" width="8.7109375" style="671" customWidth="1"/>
    <col min="2354" max="2354" width="12.42578125" style="671" customWidth="1"/>
    <col min="2355" max="2355" width="25.42578125" style="671" customWidth="1"/>
    <col min="2356" max="2356" width="77.5703125" style="671" customWidth="1"/>
    <col min="2357" max="2357" width="49.85546875" style="671" customWidth="1"/>
    <col min="2358" max="2360" width="10" style="671" customWidth="1"/>
    <col min="2361" max="2361" width="39.140625" style="671" customWidth="1"/>
    <col min="2362" max="2362" width="37.28515625" style="671" customWidth="1"/>
    <col min="2363" max="2363" width="31.42578125" style="671" customWidth="1"/>
    <col min="2364" max="2364" width="37" style="671" customWidth="1"/>
    <col min="2365" max="2365" width="31.42578125" style="671" customWidth="1"/>
    <col min="2366" max="2366" width="10" style="671" customWidth="1"/>
    <col min="2367" max="2560" width="15.140625" style="671"/>
    <col min="2561" max="2561" width="40.140625" style="671" customWidth="1"/>
    <col min="2562" max="2562" width="25.140625" style="671" customWidth="1"/>
    <col min="2563" max="2563" width="28.140625" style="671" customWidth="1"/>
    <col min="2564" max="2564" width="42.85546875" style="671" customWidth="1"/>
    <col min="2565" max="2565" width="23.7109375" style="671" customWidth="1"/>
    <col min="2566" max="2566" width="25.7109375" style="671" customWidth="1"/>
    <col min="2567" max="2567" width="66.42578125" style="671" bestFit="1" customWidth="1"/>
    <col min="2568" max="2568" width="23.85546875" style="671" customWidth="1"/>
    <col min="2569" max="2569" width="17.42578125" style="671" customWidth="1"/>
    <col min="2570" max="2570" width="35.85546875" style="671" customWidth="1"/>
    <col min="2571" max="2571" width="31.28515625" style="671" customWidth="1"/>
    <col min="2572" max="2572" width="51" style="671" customWidth="1"/>
    <col min="2573" max="2574" width="27.28515625" style="671" customWidth="1"/>
    <col min="2575" max="2575" width="42.140625" style="671" customWidth="1"/>
    <col min="2576" max="2576" width="28.85546875" style="671" customWidth="1"/>
    <col min="2577" max="2577" width="21.140625" style="671" customWidth="1"/>
    <col min="2578" max="2578" width="19.140625" style="671" customWidth="1"/>
    <col min="2579" max="2579" width="31.28515625" style="671" customWidth="1"/>
    <col min="2580" max="2580" width="19.140625" style="671" customWidth="1"/>
    <col min="2581" max="2581" width="29.42578125" style="671" customWidth="1"/>
    <col min="2582" max="2582" width="232.42578125" style="671" customWidth="1"/>
    <col min="2583" max="2583" width="86.7109375" style="671" customWidth="1"/>
    <col min="2584" max="2584" width="35.28515625" style="671" customWidth="1"/>
    <col min="2585" max="2585" width="53.5703125" style="671" bestFit="1" customWidth="1"/>
    <col min="2586" max="2586" width="13.28515625" style="671" customWidth="1"/>
    <col min="2587" max="2587" width="17.5703125" style="671" customWidth="1"/>
    <col min="2588" max="2588" width="14.140625" style="671" customWidth="1"/>
    <col min="2589" max="2590" width="11.85546875" style="671" customWidth="1"/>
    <col min="2591" max="2591" width="11.5703125" style="671" customWidth="1"/>
    <col min="2592" max="2592" width="15" style="671" customWidth="1"/>
    <col min="2593" max="2593" width="6.7109375" style="671" customWidth="1"/>
    <col min="2594" max="2594" width="8.42578125" style="671" customWidth="1"/>
    <col min="2595" max="2595" width="13.5703125" style="671" customWidth="1"/>
    <col min="2596" max="2596" width="12.7109375" style="671" customWidth="1"/>
    <col min="2597" max="2597" width="12.42578125" style="671" customWidth="1"/>
    <col min="2598" max="2598" width="24" style="671" customWidth="1"/>
    <col min="2599" max="2599" width="12.42578125" style="671" customWidth="1"/>
    <col min="2600" max="2600" width="22.42578125" style="671" customWidth="1"/>
    <col min="2601" max="2601" width="21.28515625" style="671" customWidth="1"/>
    <col min="2602" max="2602" width="12.42578125" style="671" customWidth="1"/>
    <col min="2603" max="2603" width="7.85546875" style="671" customWidth="1"/>
    <col min="2604" max="2604" width="9.42578125" style="671" customWidth="1"/>
    <col min="2605" max="2605" width="8.42578125" style="671" customWidth="1"/>
    <col min="2606" max="2606" width="6.7109375" style="671" customWidth="1"/>
    <col min="2607" max="2607" width="7.42578125" style="671" customWidth="1"/>
    <col min="2608" max="2608" width="6.140625" style="671" customWidth="1"/>
    <col min="2609" max="2609" width="8.7109375" style="671" customWidth="1"/>
    <col min="2610" max="2610" width="12.42578125" style="671" customWidth="1"/>
    <col min="2611" max="2611" width="25.42578125" style="671" customWidth="1"/>
    <col min="2612" max="2612" width="77.5703125" style="671" customWidth="1"/>
    <col min="2613" max="2613" width="49.85546875" style="671" customWidth="1"/>
    <col min="2614" max="2616" width="10" style="671" customWidth="1"/>
    <col min="2617" max="2617" width="39.140625" style="671" customWidth="1"/>
    <col min="2618" max="2618" width="37.28515625" style="671" customWidth="1"/>
    <col min="2619" max="2619" width="31.42578125" style="671" customWidth="1"/>
    <col min="2620" max="2620" width="37" style="671" customWidth="1"/>
    <col min="2621" max="2621" width="31.42578125" style="671" customWidth="1"/>
    <col min="2622" max="2622" width="10" style="671" customWidth="1"/>
    <col min="2623" max="2816" width="15.140625" style="671"/>
    <col min="2817" max="2817" width="40.140625" style="671" customWidth="1"/>
    <col min="2818" max="2818" width="25.140625" style="671" customWidth="1"/>
    <col min="2819" max="2819" width="28.140625" style="671" customWidth="1"/>
    <col min="2820" max="2820" width="42.85546875" style="671" customWidth="1"/>
    <col min="2821" max="2821" width="23.7109375" style="671" customWidth="1"/>
    <col min="2822" max="2822" width="25.7109375" style="671" customWidth="1"/>
    <col min="2823" max="2823" width="66.42578125" style="671" bestFit="1" customWidth="1"/>
    <col min="2824" max="2824" width="23.85546875" style="671" customWidth="1"/>
    <col min="2825" max="2825" width="17.42578125" style="671" customWidth="1"/>
    <col min="2826" max="2826" width="35.85546875" style="671" customWidth="1"/>
    <col min="2827" max="2827" width="31.28515625" style="671" customWidth="1"/>
    <col min="2828" max="2828" width="51" style="671" customWidth="1"/>
    <col min="2829" max="2830" width="27.28515625" style="671" customWidth="1"/>
    <col min="2831" max="2831" width="42.140625" style="671" customWidth="1"/>
    <col min="2832" max="2832" width="28.85546875" style="671" customWidth="1"/>
    <col min="2833" max="2833" width="21.140625" style="671" customWidth="1"/>
    <col min="2834" max="2834" width="19.140625" style="671" customWidth="1"/>
    <col min="2835" max="2835" width="31.28515625" style="671" customWidth="1"/>
    <col min="2836" max="2836" width="19.140625" style="671" customWidth="1"/>
    <col min="2837" max="2837" width="29.42578125" style="671" customWidth="1"/>
    <col min="2838" max="2838" width="232.42578125" style="671" customWidth="1"/>
    <col min="2839" max="2839" width="86.7109375" style="671" customWidth="1"/>
    <col min="2840" max="2840" width="35.28515625" style="671" customWidth="1"/>
    <col min="2841" max="2841" width="53.5703125" style="671" bestFit="1" customWidth="1"/>
    <col min="2842" max="2842" width="13.28515625" style="671" customWidth="1"/>
    <col min="2843" max="2843" width="17.5703125" style="671" customWidth="1"/>
    <col min="2844" max="2844" width="14.140625" style="671" customWidth="1"/>
    <col min="2845" max="2846" width="11.85546875" style="671" customWidth="1"/>
    <col min="2847" max="2847" width="11.5703125" style="671" customWidth="1"/>
    <col min="2848" max="2848" width="15" style="671" customWidth="1"/>
    <col min="2849" max="2849" width="6.7109375" style="671" customWidth="1"/>
    <col min="2850" max="2850" width="8.42578125" style="671" customWidth="1"/>
    <col min="2851" max="2851" width="13.5703125" style="671" customWidth="1"/>
    <col min="2852" max="2852" width="12.7109375" style="671" customWidth="1"/>
    <col min="2853" max="2853" width="12.42578125" style="671" customWidth="1"/>
    <col min="2854" max="2854" width="24" style="671" customWidth="1"/>
    <col min="2855" max="2855" width="12.42578125" style="671" customWidth="1"/>
    <col min="2856" max="2856" width="22.42578125" style="671" customWidth="1"/>
    <col min="2857" max="2857" width="21.28515625" style="671" customWidth="1"/>
    <col min="2858" max="2858" width="12.42578125" style="671" customWidth="1"/>
    <col min="2859" max="2859" width="7.85546875" style="671" customWidth="1"/>
    <col min="2860" max="2860" width="9.42578125" style="671" customWidth="1"/>
    <col min="2861" max="2861" width="8.42578125" style="671" customWidth="1"/>
    <col min="2862" max="2862" width="6.7109375" style="671" customWidth="1"/>
    <col min="2863" max="2863" width="7.42578125" style="671" customWidth="1"/>
    <col min="2864" max="2864" width="6.140625" style="671" customWidth="1"/>
    <col min="2865" max="2865" width="8.7109375" style="671" customWidth="1"/>
    <col min="2866" max="2866" width="12.42578125" style="671" customWidth="1"/>
    <col min="2867" max="2867" width="25.42578125" style="671" customWidth="1"/>
    <col min="2868" max="2868" width="77.5703125" style="671" customWidth="1"/>
    <col min="2869" max="2869" width="49.85546875" style="671" customWidth="1"/>
    <col min="2870" max="2872" width="10" style="671" customWidth="1"/>
    <col min="2873" max="2873" width="39.140625" style="671" customWidth="1"/>
    <col min="2874" max="2874" width="37.28515625" style="671" customWidth="1"/>
    <col min="2875" max="2875" width="31.42578125" style="671" customWidth="1"/>
    <col min="2876" max="2876" width="37" style="671" customWidth="1"/>
    <col min="2877" max="2877" width="31.42578125" style="671" customWidth="1"/>
    <col min="2878" max="2878" width="10" style="671" customWidth="1"/>
    <col min="2879" max="3072" width="15.140625" style="671"/>
    <col min="3073" max="3073" width="40.140625" style="671" customWidth="1"/>
    <col min="3074" max="3074" width="25.140625" style="671" customWidth="1"/>
    <col min="3075" max="3075" width="28.140625" style="671" customWidth="1"/>
    <col min="3076" max="3076" width="42.85546875" style="671" customWidth="1"/>
    <col min="3077" max="3077" width="23.7109375" style="671" customWidth="1"/>
    <col min="3078" max="3078" width="25.7109375" style="671" customWidth="1"/>
    <col min="3079" max="3079" width="66.42578125" style="671" bestFit="1" customWidth="1"/>
    <col min="3080" max="3080" width="23.85546875" style="671" customWidth="1"/>
    <col min="3081" max="3081" width="17.42578125" style="671" customWidth="1"/>
    <col min="3082" max="3082" width="35.85546875" style="671" customWidth="1"/>
    <col min="3083" max="3083" width="31.28515625" style="671" customWidth="1"/>
    <col min="3084" max="3084" width="51" style="671" customWidth="1"/>
    <col min="3085" max="3086" width="27.28515625" style="671" customWidth="1"/>
    <col min="3087" max="3087" width="42.140625" style="671" customWidth="1"/>
    <col min="3088" max="3088" width="28.85546875" style="671" customWidth="1"/>
    <col min="3089" max="3089" width="21.140625" style="671" customWidth="1"/>
    <col min="3090" max="3090" width="19.140625" style="671" customWidth="1"/>
    <col min="3091" max="3091" width="31.28515625" style="671" customWidth="1"/>
    <col min="3092" max="3092" width="19.140625" style="671" customWidth="1"/>
    <col min="3093" max="3093" width="29.42578125" style="671" customWidth="1"/>
    <col min="3094" max="3094" width="232.42578125" style="671" customWidth="1"/>
    <col min="3095" max="3095" width="86.7109375" style="671" customWidth="1"/>
    <col min="3096" max="3096" width="35.28515625" style="671" customWidth="1"/>
    <col min="3097" max="3097" width="53.5703125" style="671" bestFit="1" customWidth="1"/>
    <col min="3098" max="3098" width="13.28515625" style="671" customWidth="1"/>
    <col min="3099" max="3099" width="17.5703125" style="671" customWidth="1"/>
    <col min="3100" max="3100" width="14.140625" style="671" customWidth="1"/>
    <col min="3101" max="3102" width="11.85546875" style="671" customWidth="1"/>
    <col min="3103" max="3103" width="11.5703125" style="671" customWidth="1"/>
    <col min="3104" max="3104" width="15" style="671" customWidth="1"/>
    <col min="3105" max="3105" width="6.7109375" style="671" customWidth="1"/>
    <col min="3106" max="3106" width="8.42578125" style="671" customWidth="1"/>
    <col min="3107" max="3107" width="13.5703125" style="671" customWidth="1"/>
    <col min="3108" max="3108" width="12.7109375" style="671" customWidth="1"/>
    <col min="3109" max="3109" width="12.42578125" style="671" customWidth="1"/>
    <col min="3110" max="3110" width="24" style="671" customWidth="1"/>
    <col min="3111" max="3111" width="12.42578125" style="671" customWidth="1"/>
    <col min="3112" max="3112" width="22.42578125" style="671" customWidth="1"/>
    <col min="3113" max="3113" width="21.28515625" style="671" customWidth="1"/>
    <col min="3114" max="3114" width="12.42578125" style="671" customWidth="1"/>
    <col min="3115" max="3115" width="7.85546875" style="671" customWidth="1"/>
    <col min="3116" max="3116" width="9.42578125" style="671" customWidth="1"/>
    <col min="3117" max="3117" width="8.42578125" style="671" customWidth="1"/>
    <col min="3118" max="3118" width="6.7109375" style="671" customWidth="1"/>
    <col min="3119" max="3119" width="7.42578125" style="671" customWidth="1"/>
    <col min="3120" max="3120" width="6.140625" style="671" customWidth="1"/>
    <col min="3121" max="3121" width="8.7109375" style="671" customWidth="1"/>
    <col min="3122" max="3122" width="12.42578125" style="671" customWidth="1"/>
    <col min="3123" max="3123" width="25.42578125" style="671" customWidth="1"/>
    <col min="3124" max="3124" width="77.5703125" style="671" customWidth="1"/>
    <col min="3125" max="3125" width="49.85546875" style="671" customWidth="1"/>
    <col min="3126" max="3128" width="10" style="671" customWidth="1"/>
    <col min="3129" max="3129" width="39.140625" style="671" customWidth="1"/>
    <col min="3130" max="3130" width="37.28515625" style="671" customWidth="1"/>
    <col min="3131" max="3131" width="31.42578125" style="671" customWidth="1"/>
    <col min="3132" max="3132" width="37" style="671" customWidth="1"/>
    <col min="3133" max="3133" width="31.42578125" style="671" customWidth="1"/>
    <col min="3134" max="3134" width="10" style="671" customWidth="1"/>
    <col min="3135" max="3328" width="15.140625" style="671"/>
    <col min="3329" max="3329" width="40.140625" style="671" customWidth="1"/>
    <col min="3330" max="3330" width="25.140625" style="671" customWidth="1"/>
    <col min="3331" max="3331" width="28.140625" style="671" customWidth="1"/>
    <col min="3332" max="3332" width="42.85546875" style="671" customWidth="1"/>
    <col min="3333" max="3333" width="23.7109375" style="671" customWidth="1"/>
    <col min="3334" max="3334" width="25.7109375" style="671" customWidth="1"/>
    <col min="3335" max="3335" width="66.42578125" style="671" bestFit="1" customWidth="1"/>
    <col min="3336" max="3336" width="23.85546875" style="671" customWidth="1"/>
    <col min="3337" max="3337" width="17.42578125" style="671" customWidth="1"/>
    <col min="3338" max="3338" width="35.85546875" style="671" customWidth="1"/>
    <col min="3339" max="3339" width="31.28515625" style="671" customWidth="1"/>
    <col min="3340" max="3340" width="51" style="671" customWidth="1"/>
    <col min="3341" max="3342" width="27.28515625" style="671" customWidth="1"/>
    <col min="3343" max="3343" width="42.140625" style="671" customWidth="1"/>
    <col min="3344" max="3344" width="28.85546875" style="671" customWidth="1"/>
    <col min="3345" max="3345" width="21.140625" style="671" customWidth="1"/>
    <col min="3346" max="3346" width="19.140625" style="671" customWidth="1"/>
    <col min="3347" max="3347" width="31.28515625" style="671" customWidth="1"/>
    <col min="3348" max="3348" width="19.140625" style="671" customWidth="1"/>
    <col min="3349" max="3349" width="29.42578125" style="671" customWidth="1"/>
    <col min="3350" max="3350" width="232.42578125" style="671" customWidth="1"/>
    <col min="3351" max="3351" width="86.7109375" style="671" customWidth="1"/>
    <col min="3352" max="3352" width="35.28515625" style="671" customWidth="1"/>
    <col min="3353" max="3353" width="53.5703125" style="671" bestFit="1" customWidth="1"/>
    <col min="3354" max="3354" width="13.28515625" style="671" customWidth="1"/>
    <col min="3355" max="3355" width="17.5703125" style="671" customWidth="1"/>
    <col min="3356" max="3356" width="14.140625" style="671" customWidth="1"/>
    <col min="3357" max="3358" width="11.85546875" style="671" customWidth="1"/>
    <col min="3359" max="3359" width="11.5703125" style="671" customWidth="1"/>
    <col min="3360" max="3360" width="15" style="671" customWidth="1"/>
    <col min="3361" max="3361" width="6.7109375" style="671" customWidth="1"/>
    <col min="3362" max="3362" width="8.42578125" style="671" customWidth="1"/>
    <col min="3363" max="3363" width="13.5703125" style="671" customWidth="1"/>
    <col min="3364" max="3364" width="12.7109375" style="671" customWidth="1"/>
    <col min="3365" max="3365" width="12.42578125" style="671" customWidth="1"/>
    <col min="3366" max="3366" width="24" style="671" customWidth="1"/>
    <col min="3367" max="3367" width="12.42578125" style="671" customWidth="1"/>
    <col min="3368" max="3368" width="22.42578125" style="671" customWidth="1"/>
    <col min="3369" max="3369" width="21.28515625" style="671" customWidth="1"/>
    <col min="3370" max="3370" width="12.42578125" style="671" customWidth="1"/>
    <col min="3371" max="3371" width="7.85546875" style="671" customWidth="1"/>
    <col min="3372" max="3372" width="9.42578125" style="671" customWidth="1"/>
    <col min="3373" max="3373" width="8.42578125" style="671" customWidth="1"/>
    <col min="3374" max="3374" width="6.7109375" style="671" customWidth="1"/>
    <col min="3375" max="3375" width="7.42578125" style="671" customWidth="1"/>
    <col min="3376" max="3376" width="6.140625" style="671" customWidth="1"/>
    <col min="3377" max="3377" width="8.7109375" style="671" customWidth="1"/>
    <col min="3378" max="3378" width="12.42578125" style="671" customWidth="1"/>
    <col min="3379" max="3379" width="25.42578125" style="671" customWidth="1"/>
    <col min="3380" max="3380" width="77.5703125" style="671" customWidth="1"/>
    <col min="3381" max="3381" width="49.85546875" style="671" customWidth="1"/>
    <col min="3382" max="3384" width="10" style="671" customWidth="1"/>
    <col min="3385" max="3385" width="39.140625" style="671" customWidth="1"/>
    <col min="3386" max="3386" width="37.28515625" style="671" customWidth="1"/>
    <col min="3387" max="3387" width="31.42578125" style="671" customWidth="1"/>
    <col min="3388" max="3388" width="37" style="671" customWidth="1"/>
    <col min="3389" max="3389" width="31.42578125" style="671" customWidth="1"/>
    <col min="3390" max="3390" width="10" style="671" customWidth="1"/>
    <col min="3391" max="3584" width="15.140625" style="671"/>
    <col min="3585" max="3585" width="40.140625" style="671" customWidth="1"/>
    <col min="3586" max="3586" width="25.140625" style="671" customWidth="1"/>
    <col min="3587" max="3587" width="28.140625" style="671" customWidth="1"/>
    <col min="3588" max="3588" width="42.85546875" style="671" customWidth="1"/>
    <col min="3589" max="3589" width="23.7109375" style="671" customWidth="1"/>
    <col min="3590" max="3590" width="25.7109375" style="671" customWidth="1"/>
    <col min="3591" max="3591" width="66.42578125" style="671" bestFit="1" customWidth="1"/>
    <col min="3592" max="3592" width="23.85546875" style="671" customWidth="1"/>
    <col min="3593" max="3593" width="17.42578125" style="671" customWidth="1"/>
    <col min="3594" max="3594" width="35.85546875" style="671" customWidth="1"/>
    <col min="3595" max="3595" width="31.28515625" style="671" customWidth="1"/>
    <col min="3596" max="3596" width="51" style="671" customWidth="1"/>
    <col min="3597" max="3598" width="27.28515625" style="671" customWidth="1"/>
    <col min="3599" max="3599" width="42.140625" style="671" customWidth="1"/>
    <col min="3600" max="3600" width="28.85546875" style="671" customWidth="1"/>
    <col min="3601" max="3601" width="21.140625" style="671" customWidth="1"/>
    <col min="3602" max="3602" width="19.140625" style="671" customWidth="1"/>
    <col min="3603" max="3603" width="31.28515625" style="671" customWidth="1"/>
    <col min="3604" max="3604" width="19.140625" style="671" customWidth="1"/>
    <col min="3605" max="3605" width="29.42578125" style="671" customWidth="1"/>
    <col min="3606" max="3606" width="232.42578125" style="671" customWidth="1"/>
    <col min="3607" max="3607" width="86.7109375" style="671" customWidth="1"/>
    <col min="3608" max="3608" width="35.28515625" style="671" customWidth="1"/>
    <col min="3609" max="3609" width="53.5703125" style="671" bestFit="1" customWidth="1"/>
    <col min="3610" max="3610" width="13.28515625" style="671" customWidth="1"/>
    <col min="3611" max="3611" width="17.5703125" style="671" customWidth="1"/>
    <col min="3612" max="3612" width="14.140625" style="671" customWidth="1"/>
    <col min="3613" max="3614" width="11.85546875" style="671" customWidth="1"/>
    <col min="3615" max="3615" width="11.5703125" style="671" customWidth="1"/>
    <col min="3616" max="3616" width="15" style="671" customWidth="1"/>
    <col min="3617" max="3617" width="6.7109375" style="671" customWidth="1"/>
    <col min="3618" max="3618" width="8.42578125" style="671" customWidth="1"/>
    <col min="3619" max="3619" width="13.5703125" style="671" customWidth="1"/>
    <col min="3620" max="3620" width="12.7109375" style="671" customWidth="1"/>
    <col min="3621" max="3621" width="12.42578125" style="671" customWidth="1"/>
    <col min="3622" max="3622" width="24" style="671" customWidth="1"/>
    <col min="3623" max="3623" width="12.42578125" style="671" customWidth="1"/>
    <col min="3624" max="3624" width="22.42578125" style="671" customWidth="1"/>
    <col min="3625" max="3625" width="21.28515625" style="671" customWidth="1"/>
    <col min="3626" max="3626" width="12.42578125" style="671" customWidth="1"/>
    <col min="3627" max="3627" width="7.85546875" style="671" customWidth="1"/>
    <col min="3628" max="3628" width="9.42578125" style="671" customWidth="1"/>
    <col min="3629" max="3629" width="8.42578125" style="671" customWidth="1"/>
    <col min="3630" max="3630" width="6.7109375" style="671" customWidth="1"/>
    <col min="3631" max="3631" width="7.42578125" style="671" customWidth="1"/>
    <col min="3632" max="3632" width="6.140625" style="671" customWidth="1"/>
    <col min="3633" max="3633" width="8.7109375" style="671" customWidth="1"/>
    <col min="3634" max="3634" width="12.42578125" style="671" customWidth="1"/>
    <col min="3635" max="3635" width="25.42578125" style="671" customWidth="1"/>
    <col min="3636" max="3636" width="77.5703125" style="671" customWidth="1"/>
    <col min="3637" max="3637" width="49.85546875" style="671" customWidth="1"/>
    <col min="3638" max="3640" width="10" style="671" customWidth="1"/>
    <col min="3641" max="3641" width="39.140625" style="671" customWidth="1"/>
    <col min="3642" max="3642" width="37.28515625" style="671" customWidth="1"/>
    <col min="3643" max="3643" width="31.42578125" style="671" customWidth="1"/>
    <col min="3644" max="3644" width="37" style="671" customWidth="1"/>
    <col min="3645" max="3645" width="31.42578125" style="671" customWidth="1"/>
    <col min="3646" max="3646" width="10" style="671" customWidth="1"/>
    <col min="3647" max="3840" width="15.140625" style="671"/>
    <col min="3841" max="3841" width="40.140625" style="671" customWidth="1"/>
    <col min="3842" max="3842" width="25.140625" style="671" customWidth="1"/>
    <col min="3843" max="3843" width="28.140625" style="671" customWidth="1"/>
    <col min="3844" max="3844" width="42.85546875" style="671" customWidth="1"/>
    <col min="3845" max="3845" width="23.7109375" style="671" customWidth="1"/>
    <col min="3846" max="3846" width="25.7109375" style="671" customWidth="1"/>
    <col min="3847" max="3847" width="66.42578125" style="671" bestFit="1" customWidth="1"/>
    <col min="3848" max="3848" width="23.85546875" style="671" customWidth="1"/>
    <col min="3849" max="3849" width="17.42578125" style="671" customWidth="1"/>
    <col min="3850" max="3850" width="35.85546875" style="671" customWidth="1"/>
    <col min="3851" max="3851" width="31.28515625" style="671" customWidth="1"/>
    <col min="3852" max="3852" width="51" style="671" customWidth="1"/>
    <col min="3853" max="3854" width="27.28515625" style="671" customWidth="1"/>
    <col min="3855" max="3855" width="42.140625" style="671" customWidth="1"/>
    <col min="3856" max="3856" width="28.85546875" style="671" customWidth="1"/>
    <col min="3857" max="3857" width="21.140625" style="671" customWidth="1"/>
    <col min="3858" max="3858" width="19.140625" style="671" customWidth="1"/>
    <col min="3859" max="3859" width="31.28515625" style="671" customWidth="1"/>
    <col min="3860" max="3860" width="19.140625" style="671" customWidth="1"/>
    <col min="3861" max="3861" width="29.42578125" style="671" customWidth="1"/>
    <col min="3862" max="3862" width="232.42578125" style="671" customWidth="1"/>
    <col min="3863" max="3863" width="86.7109375" style="671" customWidth="1"/>
    <col min="3864" max="3864" width="35.28515625" style="671" customWidth="1"/>
    <col min="3865" max="3865" width="53.5703125" style="671" bestFit="1" customWidth="1"/>
    <col min="3866" max="3866" width="13.28515625" style="671" customWidth="1"/>
    <col min="3867" max="3867" width="17.5703125" style="671" customWidth="1"/>
    <col min="3868" max="3868" width="14.140625" style="671" customWidth="1"/>
    <col min="3869" max="3870" width="11.85546875" style="671" customWidth="1"/>
    <col min="3871" max="3871" width="11.5703125" style="671" customWidth="1"/>
    <col min="3872" max="3872" width="15" style="671" customWidth="1"/>
    <col min="3873" max="3873" width="6.7109375" style="671" customWidth="1"/>
    <col min="3874" max="3874" width="8.42578125" style="671" customWidth="1"/>
    <col min="3875" max="3875" width="13.5703125" style="671" customWidth="1"/>
    <col min="3876" max="3876" width="12.7109375" style="671" customWidth="1"/>
    <col min="3877" max="3877" width="12.42578125" style="671" customWidth="1"/>
    <col min="3878" max="3878" width="24" style="671" customWidth="1"/>
    <col min="3879" max="3879" width="12.42578125" style="671" customWidth="1"/>
    <col min="3880" max="3880" width="22.42578125" style="671" customWidth="1"/>
    <col min="3881" max="3881" width="21.28515625" style="671" customWidth="1"/>
    <col min="3882" max="3882" width="12.42578125" style="671" customWidth="1"/>
    <col min="3883" max="3883" width="7.85546875" style="671" customWidth="1"/>
    <col min="3884" max="3884" width="9.42578125" style="671" customWidth="1"/>
    <col min="3885" max="3885" width="8.42578125" style="671" customWidth="1"/>
    <col min="3886" max="3886" width="6.7109375" style="671" customWidth="1"/>
    <col min="3887" max="3887" width="7.42578125" style="671" customWidth="1"/>
    <col min="3888" max="3888" width="6.140625" style="671" customWidth="1"/>
    <col min="3889" max="3889" width="8.7109375" style="671" customWidth="1"/>
    <col min="3890" max="3890" width="12.42578125" style="671" customWidth="1"/>
    <col min="3891" max="3891" width="25.42578125" style="671" customWidth="1"/>
    <col min="3892" max="3892" width="77.5703125" style="671" customWidth="1"/>
    <col min="3893" max="3893" width="49.85546875" style="671" customWidth="1"/>
    <col min="3894" max="3896" width="10" style="671" customWidth="1"/>
    <col min="3897" max="3897" width="39.140625" style="671" customWidth="1"/>
    <col min="3898" max="3898" width="37.28515625" style="671" customWidth="1"/>
    <col min="3899" max="3899" width="31.42578125" style="671" customWidth="1"/>
    <col min="3900" max="3900" width="37" style="671" customWidth="1"/>
    <col min="3901" max="3901" width="31.42578125" style="671" customWidth="1"/>
    <col min="3902" max="3902" width="10" style="671" customWidth="1"/>
    <col min="3903" max="4096" width="15.140625" style="671"/>
    <col min="4097" max="4097" width="40.140625" style="671" customWidth="1"/>
    <col min="4098" max="4098" width="25.140625" style="671" customWidth="1"/>
    <col min="4099" max="4099" width="28.140625" style="671" customWidth="1"/>
    <col min="4100" max="4100" width="42.85546875" style="671" customWidth="1"/>
    <col min="4101" max="4101" width="23.7109375" style="671" customWidth="1"/>
    <col min="4102" max="4102" width="25.7109375" style="671" customWidth="1"/>
    <col min="4103" max="4103" width="66.42578125" style="671" bestFit="1" customWidth="1"/>
    <col min="4104" max="4104" width="23.85546875" style="671" customWidth="1"/>
    <col min="4105" max="4105" width="17.42578125" style="671" customWidth="1"/>
    <col min="4106" max="4106" width="35.85546875" style="671" customWidth="1"/>
    <col min="4107" max="4107" width="31.28515625" style="671" customWidth="1"/>
    <col min="4108" max="4108" width="51" style="671" customWidth="1"/>
    <col min="4109" max="4110" width="27.28515625" style="671" customWidth="1"/>
    <col min="4111" max="4111" width="42.140625" style="671" customWidth="1"/>
    <col min="4112" max="4112" width="28.85546875" style="671" customWidth="1"/>
    <col min="4113" max="4113" width="21.140625" style="671" customWidth="1"/>
    <col min="4114" max="4114" width="19.140625" style="671" customWidth="1"/>
    <col min="4115" max="4115" width="31.28515625" style="671" customWidth="1"/>
    <col min="4116" max="4116" width="19.140625" style="671" customWidth="1"/>
    <col min="4117" max="4117" width="29.42578125" style="671" customWidth="1"/>
    <col min="4118" max="4118" width="232.42578125" style="671" customWidth="1"/>
    <col min="4119" max="4119" width="86.7109375" style="671" customWidth="1"/>
    <col min="4120" max="4120" width="35.28515625" style="671" customWidth="1"/>
    <col min="4121" max="4121" width="53.5703125" style="671" bestFit="1" customWidth="1"/>
    <col min="4122" max="4122" width="13.28515625" style="671" customWidth="1"/>
    <col min="4123" max="4123" width="17.5703125" style="671" customWidth="1"/>
    <col min="4124" max="4124" width="14.140625" style="671" customWidth="1"/>
    <col min="4125" max="4126" width="11.85546875" style="671" customWidth="1"/>
    <col min="4127" max="4127" width="11.5703125" style="671" customWidth="1"/>
    <col min="4128" max="4128" width="15" style="671" customWidth="1"/>
    <col min="4129" max="4129" width="6.7109375" style="671" customWidth="1"/>
    <col min="4130" max="4130" width="8.42578125" style="671" customWidth="1"/>
    <col min="4131" max="4131" width="13.5703125" style="671" customWidth="1"/>
    <col min="4132" max="4132" width="12.7109375" style="671" customWidth="1"/>
    <col min="4133" max="4133" width="12.42578125" style="671" customWidth="1"/>
    <col min="4134" max="4134" width="24" style="671" customWidth="1"/>
    <col min="4135" max="4135" width="12.42578125" style="671" customWidth="1"/>
    <col min="4136" max="4136" width="22.42578125" style="671" customWidth="1"/>
    <col min="4137" max="4137" width="21.28515625" style="671" customWidth="1"/>
    <col min="4138" max="4138" width="12.42578125" style="671" customWidth="1"/>
    <col min="4139" max="4139" width="7.85546875" style="671" customWidth="1"/>
    <col min="4140" max="4140" width="9.42578125" style="671" customWidth="1"/>
    <col min="4141" max="4141" width="8.42578125" style="671" customWidth="1"/>
    <col min="4142" max="4142" width="6.7109375" style="671" customWidth="1"/>
    <col min="4143" max="4143" width="7.42578125" style="671" customWidth="1"/>
    <col min="4144" max="4144" width="6.140625" style="671" customWidth="1"/>
    <col min="4145" max="4145" width="8.7109375" style="671" customWidth="1"/>
    <col min="4146" max="4146" width="12.42578125" style="671" customWidth="1"/>
    <col min="4147" max="4147" width="25.42578125" style="671" customWidth="1"/>
    <col min="4148" max="4148" width="77.5703125" style="671" customWidth="1"/>
    <col min="4149" max="4149" width="49.85546875" style="671" customWidth="1"/>
    <col min="4150" max="4152" width="10" style="671" customWidth="1"/>
    <col min="4153" max="4153" width="39.140625" style="671" customWidth="1"/>
    <col min="4154" max="4154" width="37.28515625" style="671" customWidth="1"/>
    <col min="4155" max="4155" width="31.42578125" style="671" customWidth="1"/>
    <col min="4156" max="4156" width="37" style="671" customWidth="1"/>
    <col min="4157" max="4157" width="31.42578125" style="671" customWidth="1"/>
    <col min="4158" max="4158" width="10" style="671" customWidth="1"/>
    <col min="4159" max="4352" width="15.140625" style="671"/>
    <col min="4353" max="4353" width="40.140625" style="671" customWidth="1"/>
    <col min="4354" max="4354" width="25.140625" style="671" customWidth="1"/>
    <col min="4355" max="4355" width="28.140625" style="671" customWidth="1"/>
    <col min="4356" max="4356" width="42.85546875" style="671" customWidth="1"/>
    <col min="4357" max="4357" width="23.7109375" style="671" customWidth="1"/>
    <col min="4358" max="4358" width="25.7109375" style="671" customWidth="1"/>
    <col min="4359" max="4359" width="66.42578125" style="671" bestFit="1" customWidth="1"/>
    <col min="4360" max="4360" width="23.85546875" style="671" customWidth="1"/>
    <col min="4361" max="4361" width="17.42578125" style="671" customWidth="1"/>
    <col min="4362" max="4362" width="35.85546875" style="671" customWidth="1"/>
    <col min="4363" max="4363" width="31.28515625" style="671" customWidth="1"/>
    <col min="4364" max="4364" width="51" style="671" customWidth="1"/>
    <col min="4365" max="4366" width="27.28515625" style="671" customWidth="1"/>
    <col min="4367" max="4367" width="42.140625" style="671" customWidth="1"/>
    <col min="4368" max="4368" width="28.85546875" style="671" customWidth="1"/>
    <col min="4369" max="4369" width="21.140625" style="671" customWidth="1"/>
    <col min="4370" max="4370" width="19.140625" style="671" customWidth="1"/>
    <col min="4371" max="4371" width="31.28515625" style="671" customWidth="1"/>
    <col min="4372" max="4372" width="19.140625" style="671" customWidth="1"/>
    <col min="4373" max="4373" width="29.42578125" style="671" customWidth="1"/>
    <col min="4374" max="4374" width="232.42578125" style="671" customWidth="1"/>
    <col min="4375" max="4375" width="86.7109375" style="671" customWidth="1"/>
    <col min="4376" max="4376" width="35.28515625" style="671" customWidth="1"/>
    <col min="4377" max="4377" width="53.5703125" style="671" bestFit="1" customWidth="1"/>
    <col min="4378" max="4378" width="13.28515625" style="671" customWidth="1"/>
    <col min="4379" max="4379" width="17.5703125" style="671" customWidth="1"/>
    <col min="4380" max="4380" width="14.140625" style="671" customWidth="1"/>
    <col min="4381" max="4382" width="11.85546875" style="671" customWidth="1"/>
    <col min="4383" max="4383" width="11.5703125" style="671" customWidth="1"/>
    <col min="4384" max="4384" width="15" style="671" customWidth="1"/>
    <col min="4385" max="4385" width="6.7109375" style="671" customWidth="1"/>
    <col min="4386" max="4386" width="8.42578125" style="671" customWidth="1"/>
    <col min="4387" max="4387" width="13.5703125" style="671" customWidth="1"/>
    <col min="4388" max="4388" width="12.7109375" style="671" customWidth="1"/>
    <col min="4389" max="4389" width="12.42578125" style="671" customWidth="1"/>
    <col min="4390" max="4390" width="24" style="671" customWidth="1"/>
    <col min="4391" max="4391" width="12.42578125" style="671" customWidth="1"/>
    <col min="4392" max="4392" width="22.42578125" style="671" customWidth="1"/>
    <col min="4393" max="4393" width="21.28515625" style="671" customWidth="1"/>
    <col min="4394" max="4394" width="12.42578125" style="671" customWidth="1"/>
    <col min="4395" max="4395" width="7.85546875" style="671" customWidth="1"/>
    <col min="4396" max="4396" width="9.42578125" style="671" customWidth="1"/>
    <col min="4397" max="4397" width="8.42578125" style="671" customWidth="1"/>
    <col min="4398" max="4398" width="6.7109375" style="671" customWidth="1"/>
    <col min="4399" max="4399" width="7.42578125" style="671" customWidth="1"/>
    <col min="4400" max="4400" width="6.140625" style="671" customWidth="1"/>
    <col min="4401" max="4401" width="8.7109375" style="671" customWidth="1"/>
    <col min="4402" max="4402" width="12.42578125" style="671" customWidth="1"/>
    <col min="4403" max="4403" width="25.42578125" style="671" customWidth="1"/>
    <col min="4404" max="4404" width="77.5703125" style="671" customWidth="1"/>
    <col min="4405" max="4405" width="49.85546875" style="671" customWidth="1"/>
    <col min="4406" max="4408" width="10" style="671" customWidth="1"/>
    <col min="4409" max="4409" width="39.140625" style="671" customWidth="1"/>
    <col min="4410" max="4410" width="37.28515625" style="671" customWidth="1"/>
    <col min="4411" max="4411" width="31.42578125" style="671" customWidth="1"/>
    <col min="4412" max="4412" width="37" style="671" customWidth="1"/>
    <col min="4413" max="4413" width="31.42578125" style="671" customWidth="1"/>
    <col min="4414" max="4414" width="10" style="671" customWidth="1"/>
    <col min="4415" max="4608" width="15.140625" style="671"/>
    <col min="4609" max="4609" width="40.140625" style="671" customWidth="1"/>
    <col min="4610" max="4610" width="25.140625" style="671" customWidth="1"/>
    <col min="4611" max="4611" width="28.140625" style="671" customWidth="1"/>
    <col min="4612" max="4612" width="42.85546875" style="671" customWidth="1"/>
    <col min="4613" max="4613" width="23.7109375" style="671" customWidth="1"/>
    <col min="4614" max="4614" width="25.7109375" style="671" customWidth="1"/>
    <col min="4615" max="4615" width="66.42578125" style="671" bestFit="1" customWidth="1"/>
    <col min="4616" max="4616" width="23.85546875" style="671" customWidth="1"/>
    <col min="4617" max="4617" width="17.42578125" style="671" customWidth="1"/>
    <col min="4618" max="4618" width="35.85546875" style="671" customWidth="1"/>
    <col min="4619" max="4619" width="31.28515625" style="671" customWidth="1"/>
    <col min="4620" max="4620" width="51" style="671" customWidth="1"/>
    <col min="4621" max="4622" width="27.28515625" style="671" customWidth="1"/>
    <col min="4623" max="4623" width="42.140625" style="671" customWidth="1"/>
    <col min="4624" max="4624" width="28.85546875" style="671" customWidth="1"/>
    <col min="4625" max="4625" width="21.140625" style="671" customWidth="1"/>
    <col min="4626" max="4626" width="19.140625" style="671" customWidth="1"/>
    <col min="4627" max="4627" width="31.28515625" style="671" customWidth="1"/>
    <col min="4628" max="4628" width="19.140625" style="671" customWidth="1"/>
    <col min="4629" max="4629" width="29.42578125" style="671" customWidth="1"/>
    <col min="4630" max="4630" width="232.42578125" style="671" customWidth="1"/>
    <col min="4631" max="4631" width="86.7109375" style="671" customWidth="1"/>
    <col min="4632" max="4632" width="35.28515625" style="671" customWidth="1"/>
    <col min="4633" max="4633" width="53.5703125" style="671" bestFit="1" customWidth="1"/>
    <col min="4634" max="4634" width="13.28515625" style="671" customWidth="1"/>
    <col min="4635" max="4635" width="17.5703125" style="671" customWidth="1"/>
    <col min="4636" max="4636" width="14.140625" style="671" customWidth="1"/>
    <col min="4637" max="4638" width="11.85546875" style="671" customWidth="1"/>
    <col min="4639" max="4639" width="11.5703125" style="671" customWidth="1"/>
    <col min="4640" max="4640" width="15" style="671" customWidth="1"/>
    <col min="4641" max="4641" width="6.7109375" style="671" customWidth="1"/>
    <col min="4642" max="4642" width="8.42578125" style="671" customWidth="1"/>
    <col min="4643" max="4643" width="13.5703125" style="671" customWidth="1"/>
    <col min="4644" max="4644" width="12.7109375" style="671" customWidth="1"/>
    <col min="4645" max="4645" width="12.42578125" style="671" customWidth="1"/>
    <col min="4646" max="4646" width="24" style="671" customWidth="1"/>
    <col min="4647" max="4647" width="12.42578125" style="671" customWidth="1"/>
    <col min="4648" max="4648" width="22.42578125" style="671" customWidth="1"/>
    <col min="4649" max="4649" width="21.28515625" style="671" customWidth="1"/>
    <col min="4650" max="4650" width="12.42578125" style="671" customWidth="1"/>
    <col min="4651" max="4651" width="7.85546875" style="671" customWidth="1"/>
    <col min="4652" max="4652" width="9.42578125" style="671" customWidth="1"/>
    <col min="4653" max="4653" width="8.42578125" style="671" customWidth="1"/>
    <col min="4654" max="4654" width="6.7109375" style="671" customWidth="1"/>
    <col min="4655" max="4655" width="7.42578125" style="671" customWidth="1"/>
    <col min="4656" max="4656" width="6.140625" style="671" customWidth="1"/>
    <col min="4657" max="4657" width="8.7109375" style="671" customWidth="1"/>
    <col min="4658" max="4658" width="12.42578125" style="671" customWidth="1"/>
    <col min="4659" max="4659" width="25.42578125" style="671" customWidth="1"/>
    <col min="4660" max="4660" width="77.5703125" style="671" customWidth="1"/>
    <col min="4661" max="4661" width="49.85546875" style="671" customWidth="1"/>
    <col min="4662" max="4664" width="10" style="671" customWidth="1"/>
    <col min="4665" max="4665" width="39.140625" style="671" customWidth="1"/>
    <col min="4666" max="4666" width="37.28515625" style="671" customWidth="1"/>
    <col min="4667" max="4667" width="31.42578125" style="671" customWidth="1"/>
    <col min="4668" max="4668" width="37" style="671" customWidth="1"/>
    <col min="4669" max="4669" width="31.42578125" style="671" customWidth="1"/>
    <col min="4670" max="4670" width="10" style="671" customWidth="1"/>
    <col min="4671" max="4864" width="15.140625" style="671"/>
    <col min="4865" max="4865" width="40.140625" style="671" customWidth="1"/>
    <col min="4866" max="4866" width="25.140625" style="671" customWidth="1"/>
    <col min="4867" max="4867" width="28.140625" style="671" customWidth="1"/>
    <col min="4868" max="4868" width="42.85546875" style="671" customWidth="1"/>
    <col min="4869" max="4869" width="23.7109375" style="671" customWidth="1"/>
    <col min="4870" max="4870" width="25.7109375" style="671" customWidth="1"/>
    <col min="4871" max="4871" width="66.42578125" style="671" bestFit="1" customWidth="1"/>
    <col min="4872" max="4872" width="23.85546875" style="671" customWidth="1"/>
    <col min="4873" max="4873" width="17.42578125" style="671" customWidth="1"/>
    <col min="4874" max="4874" width="35.85546875" style="671" customWidth="1"/>
    <col min="4875" max="4875" width="31.28515625" style="671" customWidth="1"/>
    <col min="4876" max="4876" width="51" style="671" customWidth="1"/>
    <col min="4877" max="4878" width="27.28515625" style="671" customWidth="1"/>
    <col min="4879" max="4879" width="42.140625" style="671" customWidth="1"/>
    <col min="4880" max="4880" width="28.85546875" style="671" customWidth="1"/>
    <col min="4881" max="4881" width="21.140625" style="671" customWidth="1"/>
    <col min="4882" max="4882" width="19.140625" style="671" customWidth="1"/>
    <col min="4883" max="4883" width="31.28515625" style="671" customWidth="1"/>
    <col min="4884" max="4884" width="19.140625" style="671" customWidth="1"/>
    <col min="4885" max="4885" width="29.42578125" style="671" customWidth="1"/>
    <col min="4886" max="4886" width="232.42578125" style="671" customWidth="1"/>
    <col min="4887" max="4887" width="86.7109375" style="671" customWidth="1"/>
    <col min="4888" max="4888" width="35.28515625" style="671" customWidth="1"/>
    <col min="4889" max="4889" width="53.5703125" style="671" bestFit="1" customWidth="1"/>
    <col min="4890" max="4890" width="13.28515625" style="671" customWidth="1"/>
    <col min="4891" max="4891" width="17.5703125" style="671" customWidth="1"/>
    <col min="4892" max="4892" width="14.140625" style="671" customWidth="1"/>
    <col min="4893" max="4894" width="11.85546875" style="671" customWidth="1"/>
    <col min="4895" max="4895" width="11.5703125" style="671" customWidth="1"/>
    <col min="4896" max="4896" width="15" style="671" customWidth="1"/>
    <col min="4897" max="4897" width="6.7109375" style="671" customWidth="1"/>
    <col min="4898" max="4898" width="8.42578125" style="671" customWidth="1"/>
    <col min="4899" max="4899" width="13.5703125" style="671" customWidth="1"/>
    <col min="4900" max="4900" width="12.7109375" style="671" customWidth="1"/>
    <col min="4901" max="4901" width="12.42578125" style="671" customWidth="1"/>
    <col min="4902" max="4902" width="24" style="671" customWidth="1"/>
    <col min="4903" max="4903" width="12.42578125" style="671" customWidth="1"/>
    <col min="4904" max="4904" width="22.42578125" style="671" customWidth="1"/>
    <col min="4905" max="4905" width="21.28515625" style="671" customWidth="1"/>
    <col min="4906" max="4906" width="12.42578125" style="671" customWidth="1"/>
    <col min="4907" max="4907" width="7.85546875" style="671" customWidth="1"/>
    <col min="4908" max="4908" width="9.42578125" style="671" customWidth="1"/>
    <col min="4909" max="4909" width="8.42578125" style="671" customWidth="1"/>
    <col min="4910" max="4910" width="6.7109375" style="671" customWidth="1"/>
    <col min="4911" max="4911" width="7.42578125" style="671" customWidth="1"/>
    <col min="4912" max="4912" width="6.140625" style="671" customWidth="1"/>
    <col min="4913" max="4913" width="8.7109375" style="671" customWidth="1"/>
    <col min="4914" max="4914" width="12.42578125" style="671" customWidth="1"/>
    <col min="4915" max="4915" width="25.42578125" style="671" customWidth="1"/>
    <col min="4916" max="4916" width="77.5703125" style="671" customWidth="1"/>
    <col min="4917" max="4917" width="49.85546875" style="671" customWidth="1"/>
    <col min="4918" max="4920" width="10" style="671" customWidth="1"/>
    <col min="4921" max="4921" width="39.140625" style="671" customWidth="1"/>
    <col min="4922" max="4922" width="37.28515625" style="671" customWidth="1"/>
    <col min="4923" max="4923" width="31.42578125" style="671" customWidth="1"/>
    <col min="4924" max="4924" width="37" style="671" customWidth="1"/>
    <col min="4925" max="4925" width="31.42578125" style="671" customWidth="1"/>
    <col min="4926" max="4926" width="10" style="671" customWidth="1"/>
    <col min="4927" max="5120" width="15.140625" style="671"/>
    <col min="5121" max="5121" width="40.140625" style="671" customWidth="1"/>
    <col min="5122" max="5122" width="25.140625" style="671" customWidth="1"/>
    <col min="5123" max="5123" width="28.140625" style="671" customWidth="1"/>
    <col min="5124" max="5124" width="42.85546875" style="671" customWidth="1"/>
    <col min="5125" max="5125" width="23.7109375" style="671" customWidth="1"/>
    <col min="5126" max="5126" width="25.7109375" style="671" customWidth="1"/>
    <col min="5127" max="5127" width="66.42578125" style="671" bestFit="1" customWidth="1"/>
    <col min="5128" max="5128" width="23.85546875" style="671" customWidth="1"/>
    <col min="5129" max="5129" width="17.42578125" style="671" customWidth="1"/>
    <col min="5130" max="5130" width="35.85546875" style="671" customWidth="1"/>
    <col min="5131" max="5131" width="31.28515625" style="671" customWidth="1"/>
    <col min="5132" max="5132" width="51" style="671" customWidth="1"/>
    <col min="5133" max="5134" width="27.28515625" style="671" customWidth="1"/>
    <col min="5135" max="5135" width="42.140625" style="671" customWidth="1"/>
    <col min="5136" max="5136" width="28.85546875" style="671" customWidth="1"/>
    <col min="5137" max="5137" width="21.140625" style="671" customWidth="1"/>
    <col min="5138" max="5138" width="19.140625" style="671" customWidth="1"/>
    <col min="5139" max="5139" width="31.28515625" style="671" customWidth="1"/>
    <col min="5140" max="5140" width="19.140625" style="671" customWidth="1"/>
    <col min="5141" max="5141" width="29.42578125" style="671" customWidth="1"/>
    <col min="5142" max="5142" width="232.42578125" style="671" customWidth="1"/>
    <col min="5143" max="5143" width="86.7109375" style="671" customWidth="1"/>
    <col min="5144" max="5144" width="35.28515625" style="671" customWidth="1"/>
    <col min="5145" max="5145" width="53.5703125" style="671" bestFit="1" customWidth="1"/>
    <col min="5146" max="5146" width="13.28515625" style="671" customWidth="1"/>
    <col min="5147" max="5147" width="17.5703125" style="671" customWidth="1"/>
    <col min="5148" max="5148" width="14.140625" style="671" customWidth="1"/>
    <col min="5149" max="5150" width="11.85546875" style="671" customWidth="1"/>
    <col min="5151" max="5151" width="11.5703125" style="671" customWidth="1"/>
    <col min="5152" max="5152" width="15" style="671" customWidth="1"/>
    <col min="5153" max="5153" width="6.7109375" style="671" customWidth="1"/>
    <col min="5154" max="5154" width="8.42578125" style="671" customWidth="1"/>
    <col min="5155" max="5155" width="13.5703125" style="671" customWidth="1"/>
    <col min="5156" max="5156" width="12.7109375" style="671" customWidth="1"/>
    <col min="5157" max="5157" width="12.42578125" style="671" customWidth="1"/>
    <col min="5158" max="5158" width="24" style="671" customWidth="1"/>
    <col min="5159" max="5159" width="12.42578125" style="671" customWidth="1"/>
    <col min="5160" max="5160" width="22.42578125" style="671" customWidth="1"/>
    <col min="5161" max="5161" width="21.28515625" style="671" customWidth="1"/>
    <col min="5162" max="5162" width="12.42578125" style="671" customWidth="1"/>
    <col min="5163" max="5163" width="7.85546875" style="671" customWidth="1"/>
    <col min="5164" max="5164" width="9.42578125" style="671" customWidth="1"/>
    <col min="5165" max="5165" width="8.42578125" style="671" customWidth="1"/>
    <col min="5166" max="5166" width="6.7109375" style="671" customWidth="1"/>
    <col min="5167" max="5167" width="7.42578125" style="671" customWidth="1"/>
    <col min="5168" max="5168" width="6.140625" style="671" customWidth="1"/>
    <col min="5169" max="5169" width="8.7109375" style="671" customWidth="1"/>
    <col min="5170" max="5170" width="12.42578125" style="671" customWidth="1"/>
    <col min="5171" max="5171" width="25.42578125" style="671" customWidth="1"/>
    <col min="5172" max="5172" width="77.5703125" style="671" customWidth="1"/>
    <col min="5173" max="5173" width="49.85546875" style="671" customWidth="1"/>
    <col min="5174" max="5176" width="10" style="671" customWidth="1"/>
    <col min="5177" max="5177" width="39.140625" style="671" customWidth="1"/>
    <col min="5178" max="5178" width="37.28515625" style="671" customWidth="1"/>
    <col min="5179" max="5179" width="31.42578125" style="671" customWidth="1"/>
    <col min="5180" max="5180" width="37" style="671" customWidth="1"/>
    <col min="5181" max="5181" width="31.42578125" style="671" customWidth="1"/>
    <col min="5182" max="5182" width="10" style="671" customWidth="1"/>
    <col min="5183" max="5376" width="15.140625" style="671"/>
    <col min="5377" max="5377" width="40.140625" style="671" customWidth="1"/>
    <col min="5378" max="5378" width="25.140625" style="671" customWidth="1"/>
    <col min="5379" max="5379" width="28.140625" style="671" customWidth="1"/>
    <col min="5380" max="5380" width="42.85546875" style="671" customWidth="1"/>
    <col min="5381" max="5381" width="23.7109375" style="671" customWidth="1"/>
    <col min="5382" max="5382" width="25.7109375" style="671" customWidth="1"/>
    <col min="5383" max="5383" width="66.42578125" style="671" bestFit="1" customWidth="1"/>
    <col min="5384" max="5384" width="23.85546875" style="671" customWidth="1"/>
    <col min="5385" max="5385" width="17.42578125" style="671" customWidth="1"/>
    <col min="5386" max="5386" width="35.85546875" style="671" customWidth="1"/>
    <col min="5387" max="5387" width="31.28515625" style="671" customWidth="1"/>
    <col min="5388" max="5388" width="51" style="671" customWidth="1"/>
    <col min="5389" max="5390" width="27.28515625" style="671" customWidth="1"/>
    <col min="5391" max="5391" width="42.140625" style="671" customWidth="1"/>
    <col min="5392" max="5392" width="28.85546875" style="671" customWidth="1"/>
    <col min="5393" max="5393" width="21.140625" style="671" customWidth="1"/>
    <col min="5394" max="5394" width="19.140625" style="671" customWidth="1"/>
    <col min="5395" max="5395" width="31.28515625" style="671" customWidth="1"/>
    <col min="5396" max="5396" width="19.140625" style="671" customWidth="1"/>
    <col min="5397" max="5397" width="29.42578125" style="671" customWidth="1"/>
    <col min="5398" max="5398" width="232.42578125" style="671" customWidth="1"/>
    <col min="5399" max="5399" width="86.7109375" style="671" customWidth="1"/>
    <col min="5400" max="5400" width="35.28515625" style="671" customWidth="1"/>
    <col min="5401" max="5401" width="53.5703125" style="671" bestFit="1" customWidth="1"/>
    <col min="5402" max="5402" width="13.28515625" style="671" customWidth="1"/>
    <col min="5403" max="5403" width="17.5703125" style="671" customWidth="1"/>
    <col min="5404" max="5404" width="14.140625" style="671" customWidth="1"/>
    <col min="5405" max="5406" width="11.85546875" style="671" customWidth="1"/>
    <col min="5407" max="5407" width="11.5703125" style="671" customWidth="1"/>
    <col min="5408" max="5408" width="15" style="671" customWidth="1"/>
    <col min="5409" max="5409" width="6.7109375" style="671" customWidth="1"/>
    <col min="5410" max="5410" width="8.42578125" style="671" customWidth="1"/>
    <col min="5411" max="5411" width="13.5703125" style="671" customWidth="1"/>
    <col min="5412" max="5412" width="12.7109375" style="671" customWidth="1"/>
    <col min="5413" max="5413" width="12.42578125" style="671" customWidth="1"/>
    <col min="5414" max="5414" width="24" style="671" customWidth="1"/>
    <col min="5415" max="5415" width="12.42578125" style="671" customWidth="1"/>
    <col min="5416" max="5416" width="22.42578125" style="671" customWidth="1"/>
    <col min="5417" max="5417" width="21.28515625" style="671" customWidth="1"/>
    <col min="5418" max="5418" width="12.42578125" style="671" customWidth="1"/>
    <col min="5419" max="5419" width="7.85546875" style="671" customWidth="1"/>
    <col min="5420" max="5420" width="9.42578125" style="671" customWidth="1"/>
    <col min="5421" max="5421" width="8.42578125" style="671" customWidth="1"/>
    <col min="5422" max="5422" width="6.7109375" style="671" customWidth="1"/>
    <col min="5423" max="5423" width="7.42578125" style="671" customWidth="1"/>
    <col min="5424" max="5424" width="6.140625" style="671" customWidth="1"/>
    <col min="5425" max="5425" width="8.7109375" style="671" customWidth="1"/>
    <col min="5426" max="5426" width="12.42578125" style="671" customWidth="1"/>
    <col min="5427" max="5427" width="25.42578125" style="671" customWidth="1"/>
    <col min="5428" max="5428" width="77.5703125" style="671" customWidth="1"/>
    <col min="5429" max="5429" width="49.85546875" style="671" customWidth="1"/>
    <col min="5430" max="5432" width="10" style="671" customWidth="1"/>
    <col min="5433" max="5433" width="39.140625" style="671" customWidth="1"/>
    <col min="5434" max="5434" width="37.28515625" style="671" customWidth="1"/>
    <col min="5435" max="5435" width="31.42578125" style="671" customWidth="1"/>
    <col min="5436" max="5436" width="37" style="671" customWidth="1"/>
    <col min="5437" max="5437" width="31.42578125" style="671" customWidth="1"/>
    <col min="5438" max="5438" width="10" style="671" customWidth="1"/>
    <col min="5439" max="5632" width="15.140625" style="671"/>
    <col min="5633" max="5633" width="40.140625" style="671" customWidth="1"/>
    <col min="5634" max="5634" width="25.140625" style="671" customWidth="1"/>
    <col min="5635" max="5635" width="28.140625" style="671" customWidth="1"/>
    <col min="5636" max="5636" width="42.85546875" style="671" customWidth="1"/>
    <col min="5637" max="5637" width="23.7109375" style="671" customWidth="1"/>
    <col min="5638" max="5638" width="25.7109375" style="671" customWidth="1"/>
    <col min="5639" max="5639" width="66.42578125" style="671" bestFit="1" customWidth="1"/>
    <col min="5640" max="5640" width="23.85546875" style="671" customWidth="1"/>
    <col min="5641" max="5641" width="17.42578125" style="671" customWidth="1"/>
    <col min="5642" max="5642" width="35.85546875" style="671" customWidth="1"/>
    <col min="5643" max="5643" width="31.28515625" style="671" customWidth="1"/>
    <col min="5644" max="5644" width="51" style="671" customWidth="1"/>
    <col min="5645" max="5646" width="27.28515625" style="671" customWidth="1"/>
    <col min="5647" max="5647" width="42.140625" style="671" customWidth="1"/>
    <col min="5648" max="5648" width="28.85546875" style="671" customWidth="1"/>
    <col min="5649" max="5649" width="21.140625" style="671" customWidth="1"/>
    <col min="5650" max="5650" width="19.140625" style="671" customWidth="1"/>
    <col min="5651" max="5651" width="31.28515625" style="671" customWidth="1"/>
    <col min="5652" max="5652" width="19.140625" style="671" customWidth="1"/>
    <col min="5653" max="5653" width="29.42578125" style="671" customWidth="1"/>
    <col min="5654" max="5654" width="232.42578125" style="671" customWidth="1"/>
    <col min="5655" max="5655" width="86.7109375" style="671" customWidth="1"/>
    <col min="5656" max="5656" width="35.28515625" style="671" customWidth="1"/>
    <col min="5657" max="5657" width="53.5703125" style="671" bestFit="1" customWidth="1"/>
    <col min="5658" max="5658" width="13.28515625" style="671" customWidth="1"/>
    <col min="5659" max="5659" width="17.5703125" style="671" customWidth="1"/>
    <col min="5660" max="5660" width="14.140625" style="671" customWidth="1"/>
    <col min="5661" max="5662" width="11.85546875" style="671" customWidth="1"/>
    <col min="5663" max="5663" width="11.5703125" style="671" customWidth="1"/>
    <col min="5664" max="5664" width="15" style="671" customWidth="1"/>
    <col min="5665" max="5665" width="6.7109375" style="671" customWidth="1"/>
    <col min="5666" max="5666" width="8.42578125" style="671" customWidth="1"/>
    <col min="5667" max="5667" width="13.5703125" style="671" customWidth="1"/>
    <col min="5668" max="5668" width="12.7109375" style="671" customWidth="1"/>
    <col min="5669" max="5669" width="12.42578125" style="671" customWidth="1"/>
    <col min="5670" max="5670" width="24" style="671" customWidth="1"/>
    <col min="5671" max="5671" width="12.42578125" style="671" customWidth="1"/>
    <col min="5672" max="5672" width="22.42578125" style="671" customWidth="1"/>
    <col min="5673" max="5673" width="21.28515625" style="671" customWidth="1"/>
    <col min="5674" max="5674" width="12.42578125" style="671" customWidth="1"/>
    <col min="5675" max="5675" width="7.85546875" style="671" customWidth="1"/>
    <col min="5676" max="5676" width="9.42578125" style="671" customWidth="1"/>
    <col min="5677" max="5677" width="8.42578125" style="671" customWidth="1"/>
    <col min="5678" max="5678" width="6.7109375" style="671" customWidth="1"/>
    <col min="5679" max="5679" width="7.42578125" style="671" customWidth="1"/>
    <col min="5680" max="5680" width="6.140625" style="671" customWidth="1"/>
    <col min="5681" max="5681" width="8.7109375" style="671" customWidth="1"/>
    <col min="5682" max="5682" width="12.42578125" style="671" customWidth="1"/>
    <col min="5683" max="5683" width="25.42578125" style="671" customWidth="1"/>
    <col min="5684" max="5684" width="77.5703125" style="671" customWidth="1"/>
    <col min="5685" max="5685" width="49.85546875" style="671" customWidth="1"/>
    <col min="5686" max="5688" width="10" style="671" customWidth="1"/>
    <col min="5689" max="5689" width="39.140625" style="671" customWidth="1"/>
    <col min="5690" max="5690" width="37.28515625" style="671" customWidth="1"/>
    <col min="5691" max="5691" width="31.42578125" style="671" customWidth="1"/>
    <col min="5692" max="5692" width="37" style="671" customWidth="1"/>
    <col min="5693" max="5693" width="31.42578125" style="671" customWidth="1"/>
    <col min="5694" max="5694" width="10" style="671" customWidth="1"/>
    <col min="5695" max="5888" width="15.140625" style="671"/>
    <col min="5889" max="5889" width="40.140625" style="671" customWidth="1"/>
    <col min="5890" max="5890" width="25.140625" style="671" customWidth="1"/>
    <col min="5891" max="5891" width="28.140625" style="671" customWidth="1"/>
    <col min="5892" max="5892" width="42.85546875" style="671" customWidth="1"/>
    <col min="5893" max="5893" width="23.7109375" style="671" customWidth="1"/>
    <col min="5894" max="5894" width="25.7109375" style="671" customWidth="1"/>
    <col min="5895" max="5895" width="66.42578125" style="671" bestFit="1" customWidth="1"/>
    <col min="5896" max="5896" width="23.85546875" style="671" customWidth="1"/>
    <col min="5897" max="5897" width="17.42578125" style="671" customWidth="1"/>
    <col min="5898" max="5898" width="35.85546875" style="671" customWidth="1"/>
    <col min="5899" max="5899" width="31.28515625" style="671" customWidth="1"/>
    <col min="5900" max="5900" width="51" style="671" customWidth="1"/>
    <col min="5901" max="5902" width="27.28515625" style="671" customWidth="1"/>
    <col min="5903" max="5903" width="42.140625" style="671" customWidth="1"/>
    <col min="5904" max="5904" width="28.85546875" style="671" customWidth="1"/>
    <col min="5905" max="5905" width="21.140625" style="671" customWidth="1"/>
    <col min="5906" max="5906" width="19.140625" style="671" customWidth="1"/>
    <col min="5907" max="5907" width="31.28515625" style="671" customWidth="1"/>
    <col min="5908" max="5908" width="19.140625" style="671" customWidth="1"/>
    <col min="5909" max="5909" width="29.42578125" style="671" customWidth="1"/>
    <col min="5910" max="5910" width="232.42578125" style="671" customWidth="1"/>
    <col min="5911" max="5911" width="86.7109375" style="671" customWidth="1"/>
    <col min="5912" max="5912" width="35.28515625" style="671" customWidth="1"/>
    <col min="5913" max="5913" width="53.5703125" style="671" bestFit="1" customWidth="1"/>
    <col min="5914" max="5914" width="13.28515625" style="671" customWidth="1"/>
    <col min="5915" max="5915" width="17.5703125" style="671" customWidth="1"/>
    <col min="5916" max="5916" width="14.140625" style="671" customWidth="1"/>
    <col min="5917" max="5918" width="11.85546875" style="671" customWidth="1"/>
    <col min="5919" max="5919" width="11.5703125" style="671" customWidth="1"/>
    <col min="5920" max="5920" width="15" style="671" customWidth="1"/>
    <col min="5921" max="5921" width="6.7109375" style="671" customWidth="1"/>
    <col min="5922" max="5922" width="8.42578125" style="671" customWidth="1"/>
    <col min="5923" max="5923" width="13.5703125" style="671" customWidth="1"/>
    <col min="5924" max="5924" width="12.7109375" style="671" customWidth="1"/>
    <col min="5925" max="5925" width="12.42578125" style="671" customWidth="1"/>
    <col min="5926" max="5926" width="24" style="671" customWidth="1"/>
    <col min="5927" max="5927" width="12.42578125" style="671" customWidth="1"/>
    <col min="5928" max="5928" width="22.42578125" style="671" customWidth="1"/>
    <col min="5929" max="5929" width="21.28515625" style="671" customWidth="1"/>
    <col min="5930" max="5930" width="12.42578125" style="671" customWidth="1"/>
    <col min="5931" max="5931" width="7.85546875" style="671" customWidth="1"/>
    <col min="5932" max="5932" width="9.42578125" style="671" customWidth="1"/>
    <col min="5933" max="5933" width="8.42578125" style="671" customWidth="1"/>
    <col min="5934" max="5934" width="6.7109375" style="671" customWidth="1"/>
    <col min="5935" max="5935" width="7.42578125" style="671" customWidth="1"/>
    <col min="5936" max="5936" width="6.140625" style="671" customWidth="1"/>
    <col min="5937" max="5937" width="8.7109375" style="671" customWidth="1"/>
    <col min="5938" max="5938" width="12.42578125" style="671" customWidth="1"/>
    <col min="5939" max="5939" width="25.42578125" style="671" customWidth="1"/>
    <col min="5940" max="5940" width="77.5703125" style="671" customWidth="1"/>
    <col min="5941" max="5941" width="49.85546875" style="671" customWidth="1"/>
    <col min="5942" max="5944" width="10" style="671" customWidth="1"/>
    <col min="5945" max="5945" width="39.140625" style="671" customWidth="1"/>
    <col min="5946" max="5946" width="37.28515625" style="671" customWidth="1"/>
    <col min="5947" max="5947" width="31.42578125" style="671" customWidth="1"/>
    <col min="5948" max="5948" width="37" style="671" customWidth="1"/>
    <col min="5949" max="5949" width="31.42578125" style="671" customWidth="1"/>
    <col min="5950" max="5950" width="10" style="671" customWidth="1"/>
    <col min="5951" max="6144" width="15.140625" style="671"/>
    <col min="6145" max="6145" width="40.140625" style="671" customWidth="1"/>
    <col min="6146" max="6146" width="25.140625" style="671" customWidth="1"/>
    <col min="6147" max="6147" width="28.140625" style="671" customWidth="1"/>
    <col min="6148" max="6148" width="42.85546875" style="671" customWidth="1"/>
    <col min="6149" max="6149" width="23.7109375" style="671" customWidth="1"/>
    <col min="6150" max="6150" width="25.7109375" style="671" customWidth="1"/>
    <col min="6151" max="6151" width="66.42578125" style="671" bestFit="1" customWidth="1"/>
    <col min="6152" max="6152" width="23.85546875" style="671" customWidth="1"/>
    <col min="6153" max="6153" width="17.42578125" style="671" customWidth="1"/>
    <col min="6154" max="6154" width="35.85546875" style="671" customWidth="1"/>
    <col min="6155" max="6155" width="31.28515625" style="671" customWidth="1"/>
    <col min="6156" max="6156" width="51" style="671" customWidth="1"/>
    <col min="6157" max="6158" width="27.28515625" style="671" customWidth="1"/>
    <col min="6159" max="6159" width="42.140625" style="671" customWidth="1"/>
    <col min="6160" max="6160" width="28.85546875" style="671" customWidth="1"/>
    <col min="6161" max="6161" width="21.140625" style="671" customWidth="1"/>
    <col min="6162" max="6162" width="19.140625" style="671" customWidth="1"/>
    <col min="6163" max="6163" width="31.28515625" style="671" customWidth="1"/>
    <col min="6164" max="6164" width="19.140625" style="671" customWidth="1"/>
    <col min="6165" max="6165" width="29.42578125" style="671" customWidth="1"/>
    <col min="6166" max="6166" width="232.42578125" style="671" customWidth="1"/>
    <col min="6167" max="6167" width="86.7109375" style="671" customWidth="1"/>
    <col min="6168" max="6168" width="35.28515625" style="671" customWidth="1"/>
    <col min="6169" max="6169" width="53.5703125" style="671" bestFit="1" customWidth="1"/>
    <col min="6170" max="6170" width="13.28515625" style="671" customWidth="1"/>
    <col min="6171" max="6171" width="17.5703125" style="671" customWidth="1"/>
    <col min="6172" max="6172" width="14.140625" style="671" customWidth="1"/>
    <col min="6173" max="6174" width="11.85546875" style="671" customWidth="1"/>
    <col min="6175" max="6175" width="11.5703125" style="671" customWidth="1"/>
    <col min="6176" max="6176" width="15" style="671" customWidth="1"/>
    <col min="6177" max="6177" width="6.7109375" style="671" customWidth="1"/>
    <col min="6178" max="6178" width="8.42578125" style="671" customWidth="1"/>
    <col min="6179" max="6179" width="13.5703125" style="671" customWidth="1"/>
    <col min="6180" max="6180" width="12.7109375" style="671" customWidth="1"/>
    <col min="6181" max="6181" width="12.42578125" style="671" customWidth="1"/>
    <col min="6182" max="6182" width="24" style="671" customWidth="1"/>
    <col min="6183" max="6183" width="12.42578125" style="671" customWidth="1"/>
    <col min="6184" max="6184" width="22.42578125" style="671" customWidth="1"/>
    <col min="6185" max="6185" width="21.28515625" style="671" customWidth="1"/>
    <col min="6186" max="6186" width="12.42578125" style="671" customWidth="1"/>
    <col min="6187" max="6187" width="7.85546875" style="671" customWidth="1"/>
    <col min="6188" max="6188" width="9.42578125" style="671" customWidth="1"/>
    <col min="6189" max="6189" width="8.42578125" style="671" customWidth="1"/>
    <col min="6190" max="6190" width="6.7109375" style="671" customWidth="1"/>
    <col min="6191" max="6191" width="7.42578125" style="671" customWidth="1"/>
    <col min="6192" max="6192" width="6.140625" style="671" customWidth="1"/>
    <col min="6193" max="6193" width="8.7109375" style="671" customWidth="1"/>
    <col min="6194" max="6194" width="12.42578125" style="671" customWidth="1"/>
    <col min="6195" max="6195" width="25.42578125" style="671" customWidth="1"/>
    <col min="6196" max="6196" width="77.5703125" style="671" customWidth="1"/>
    <col min="6197" max="6197" width="49.85546875" style="671" customWidth="1"/>
    <col min="6198" max="6200" width="10" style="671" customWidth="1"/>
    <col min="6201" max="6201" width="39.140625" style="671" customWidth="1"/>
    <col min="6202" max="6202" width="37.28515625" style="671" customWidth="1"/>
    <col min="6203" max="6203" width="31.42578125" style="671" customWidth="1"/>
    <col min="6204" max="6204" width="37" style="671" customWidth="1"/>
    <col min="6205" max="6205" width="31.42578125" style="671" customWidth="1"/>
    <col min="6206" max="6206" width="10" style="671" customWidth="1"/>
    <col min="6207" max="6400" width="15.140625" style="671"/>
    <col min="6401" max="6401" width="40.140625" style="671" customWidth="1"/>
    <col min="6402" max="6402" width="25.140625" style="671" customWidth="1"/>
    <col min="6403" max="6403" width="28.140625" style="671" customWidth="1"/>
    <col min="6404" max="6404" width="42.85546875" style="671" customWidth="1"/>
    <col min="6405" max="6405" width="23.7109375" style="671" customWidth="1"/>
    <col min="6406" max="6406" width="25.7109375" style="671" customWidth="1"/>
    <col min="6407" max="6407" width="66.42578125" style="671" bestFit="1" customWidth="1"/>
    <col min="6408" max="6408" width="23.85546875" style="671" customWidth="1"/>
    <col min="6409" max="6409" width="17.42578125" style="671" customWidth="1"/>
    <col min="6410" max="6410" width="35.85546875" style="671" customWidth="1"/>
    <col min="6411" max="6411" width="31.28515625" style="671" customWidth="1"/>
    <col min="6412" max="6412" width="51" style="671" customWidth="1"/>
    <col min="6413" max="6414" width="27.28515625" style="671" customWidth="1"/>
    <col min="6415" max="6415" width="42.140625" style="671" customWidth="1"/>
    <col min="6416" max="6416" width="28.85546875" style="671" customWidth="1"/>
    <col min="6417" max="6417" width="21.140625" style="671" customWidth="1"/>
    <col min="6418" max="6418" width="19.140625" style="671" customWidth="1"/>
    <col min="6419" max="6419" width="31.28515625" style="671" customWidth="1"/>
    <col min="6420" max="6420" width="19.140625" style="671" customWidth="1"/>
    <col min="6421" max="6421" width="29.42578125" style="671" customWidth="1"/>
    <col min="6422" max="6422" width="232.42578125" style="671" customWidth="1"/>
    <col min="6423" max="6423" width="86.7109375" style="671" customWidth="1"/>
    <col min="6424" max="6424" width="35.28515625" style="671" customWidth="1"/>
    <col min="6425" max="6425" width="53.5703125" style="671" bestFit="1" customWidth="1"/>
    <col min="6426" max="6426" width="13.28515625" style="671" customWidth="1"/>
    <col min="6427" max="6427" width="17.5703125" style="671" customWidth="1"/>
    <col min="6428" max="6428" width="14.140625" style="671" customWidth="1"/>
    <col min="6429" max="6430" width="11.85546875" style="671" customWidth="1"/>
    <col min="6431" max="6431" width="11.5703125" style="671" customWidth="1"/>
    <col min="6432" max="6432" width="15" style="671" customWidth="1"/>
    <col min="6433" max="6433" width="6.7109375" style="671" customWidth="1"/>
    <col min="6434" max="6434" width="8.42578125" style="671" customWidth="1"/>
    <col min="6435" max="6435" width="13.5703125" style="671" customWidth="1"/>
    <col min="6436" max="6436" width="12.7109375" style="671" customWidth="1"/>
    <col min="6437" max="6437" width="12.42578125" style="671" customWidth="1"/>
    <col min="6438" max="6438" width="24" style="671" customWidth="1"/>
    <col min="6439" max="6439" width="12.42578125" style="671" customWidth="1"/>
    <col min="6440" max="6440" width="22.42578125" style="671" customWidth="1"/>
    <col min="6441" max="6441" width="21.28515625" style="671" customWidth="1"/>
    <col min="6442" max="6442" width="12.42578125" style="671" customWidth="1"/>
    <col min="6443" max="6443" width="7.85546875" style="671" customWidth="1"/>
    <col min="6444" max="6444" width="9.42578125" style="671" customWidth="1"/>
    <col min="6445" max="6445" width="8.42578125" style="671" customWidth="1"/>
    <col min="6446" max="6446" width="6.7109375" style="671" customWidth="1"/>
    <col min="6447" max="6447" width="7.42578125" style="671" customWidth="1"/>
    <col min="6448" max="6448" width="6.140625" style="671" customWidth="1"/>
    <col min="6449" max="6449" width="8.7109375" style="671" customWidth="1"/>
    <col min="6450" max="6450" width="12.42578125" style="671" customWidth="1"/>
    <col min="6451" max="6451" width="25.42578125" style="671" customWidth="1"/>
    <col min="6452" max="6452" width="77.5703125" style="671" customWidth="1"/>
    <col min="6453" max="6453" width="49.85546875" style="671" customWidth="1"/>
    <col min="6454" max="6456" width="10" style="671" customWidth="1"/>
    <col min="6457" max="6457" width="39.140625" style="671" customWidth="1"/>
    <col min="6458" max="6458" width="37.28515625" style="671" customWidth="1"/>
    <col min="6459" max="6459" width="31.42578125" style="671" customWidth="1"/>
    <col min="6460" max="6460" width="37" style="671" customWidth="1"/>
    <col min="6461" max="6461" width="31.42578125" style="671" customWidth="1"/>
    <col min="6462" max="6462" width="10" style="671" customWidth="1"/>
    <col min="6463" max="6656" width="15.140625" style="671"/>
    <col min="6657" max="6657" width="40.140625" style="671" customWidth="1"/>
    <col min="6658" max="6658" width="25.140625" style="671" customWidth="1"/>
    <col min="6659" max="6659" width="28.140625" style="671" customWidth="1"/>
    <col min="6660" max="6660" width="42.85546875" style="671" customWidth="1"/>
    <col min="6661" max="6661" width="23.7109375" style="671" customWidth="1"/>
    <col min="6662" max="6662" width="25.7109375" style="671" customWidth="1"/>
    <col min="6663" max="6663" width="66.42578125" style="671" bestFit="1" customWidth="1"/>
    <col min="6664" max="6664" width="23.85546875" style="671" customWidth="1"/>
    <col min="6665" max="6665" width="17.42578125" style="671" customWidth="1"/>
    <col min="6666" max="6666" width="35.85546875" style="671" customWidth="1"/>
    <col min="6667" max="6667" width="31.28515625" style="671" customWidth="1"/>
    <col min="6668" max="6668" width="51" style="671" customWidth="1"/>
    <col min="6669" max="6670" width="27.28515625" style="671" customWidth="1"/>
    <col min="6671" max="6671" width="42.140625" style="671" customWidth="1"/>
    <col min="6672" max="6672" width="28.85546875" style="671" customWidth="1"/>
    <col min="6673" max="6673" width="21.140625" style="671" customWidth="1"/>
    <col min="6674" max="6674" width="19.140625" style="671" customWidth="1"/>
    <col min="6675" max="6675" width="31.28515625" style="671" customWidth="1"/>
    <col min="6676" max="6676" width="19.140625" style="671" customWidth="1"/>
    <col min="6677" max="6677" width="29.42578125" style="671" customWidth="1"/>
    <col min="6678" max="6678" width="232.42578125" style="671" customWidth="1"/>
    <col min="6679" max="6679" width="86.7109375" style="671" customWidth="1"/>
    <col min="6680" max="6680" width="35.28515625" style="671" customWidth="1"/>
    <col min="6681" max="6681" width="53.5703125" style="671" bestFit="1" customWidth="1"/>
    <col min="6682" max="6682" width="13.28515625" style="671" customWidth="1"/>
    <col min="6683" max="6683" width="17.5703125" style="671" customWidth="1"/>
    <col min="6684" max="6684" width="14.140625" style="671" customWidth="1"/>
    <col min="6685" max="6686" width="11.85546875" style="671" customWidth="1"/>
    <col min="6687" max="6687" width="11.5703125" style="671" customWidth="1"/>
    <col min="6688" max="6688" width="15" style="671" customWidth="1"/>
    <col min="6689" max="6689" width="6.7109375" style="671" customWidth="1"/>
    <col min="6690" max="6690" width="8.42578125" style="671" customWidth="1"/>
    <col min="6691" max="6691" width="13.5703125" style="671" customWidth="1"/>
    <col min="6692" max="6692" width="12.7109375" style="671" customWidth="1"/>
    <col min="6693" max="6693" width="12.42578125" style="671" customWidth="1"/>
    <col min="6694" max="6694" width="24" style="671" customWidth="1"/>
    <col min="6695" max="6695" width="12.42578125" style="671" customWidth="1"/>
    <col min="6696" max="6696" width="22.42578125" style="671" customWidth="1"/>
    <col min="6697" max="6697" width="21.28515625" style="671" customWidth="1"/>
    <col min="6698" max="6698" width="12.42578125" style="671" customWidth="1"/>
    <col min="6699" max="6699" width="7.85546875" style="671" customWidth="1"/>
    <col min="6700" max="6700" width="9.42578125" style="671" customWidth="1"/>
    <col min="6701" max="6701" width="8.42578125" style="671" customWidth="1"/>
    <col min="6702" max="6702" width="6.7109375" style="671" customWidth="1"/>
    <col min="6703" max="6703" width="7.42578125" style="671" customWidth="1"/>
    <col min="6704" max="6704" width="6.140625" style="671" customWidth="1"/>
    <col min="6705" max="6705" width="8.7109375" style="671" customWidth="1"/>
    <col min="6706" max="6706" width="12.42578125" style="671" customWidth="1"/>
    <col min="6707" max="6707" width="25.42578125" style="671" customWidth="1"/>
    <col min="6708" max="6708" width="77.5703125" style="671" customWidth="1"/>
    <col min="6709" max="6709" width="49.85546875" style="671" customWidth="1"/>
    <col min="6710" max="6712" width="10" style="671" customWidth="1"/>
    <col min="6713" max="6713" width="39.140625" style="671" customWidth="1"/>
    <col min="6714" max="6714" width="37.28515625" style="671" customWidth="1"/>
    <col min="6715" max="6715" width="31.42578125" style="671" customWidth="1"/>
    <col min="6716" max="6716" width="37" style="671" customWidth="1"/>
    <col min="6717" max="6717" width="31.42578125" style="671" customWidth="1"/>
    <col min="6718" max="6718" width="10" style="671" customWidth="1"/>
    <col min="6719" max="6912" width="15.140625" style="671"/>
    <col min="6913" max="6913" width="40.140625" style="671" customWidth="1"/>
    <col min="6914" max="6914" width="25.140625" style="671" customWidth="1"/>
    <col min="6915" max="6915" width="28.140625" style="671" customWidth="1"/>
    <col min="6916" max="6916" width="42.85546875" style="671" customWidth="1"/>
    <col min="6917" max="6917" width="23.7109375" style="671" customWidth="1"/>
    <col min="6918" max="6918" width="25.7109375" style="671" customWidth="1"/>
    <col min="6919" max="6919" width="66.42578125" style="671" bestFit="1" customWidth="1"/>
    <col min="6920" max="6920" width="23.85546875" style="671" customWidth="1"/>
    <col min="6921" max="6921" width="17.42578125" style="671" customWidth="1"/>
    <col min="6922" max="6922" width="35.85546875" style="671" customWidth="1"/>
    <col min="6923" max="6923" width="31.28515625" style="671" customWidth="1"/>
    <col min="6924" max="6924" width="51" style="671" customWidth="1"/>
    <col min="6925" max="6926" width="27.28515625" style="671" customWidth="1"/>
    <col min="6927" max="6927" width="42.140625" style="671" customWidth="1"/>
    <col min="6928" max="6928" width="28.85546875" style="671" customWidth="1"/>
    <col min="6929" max="6929" width="21.140625" style="671" customWidth="1"/>
    <col min="6930" max="6930" width="19.140625" style="671" customWidth="1"/>
    <col min="6931" max="6931" width="31.28515625" style="671" customWidth="1"/>
    <col min="6932" max="6932" width="19.140625" style="671" customWidth="1"/>
    <col min="6933" max="6933" width="29.42578125" style="671" customWidth="1"/>
    <col min="6934" max="6934" width="232.42578125" style="671" customWidth="1"/>
    <col min="6935" max="6935" width="86.7109375" style="671" customWidth="1"/>
    <col min="6936" max="6936" width="35.28515625" style="671" customWidth="1"/>
    <col min="6937" max="6937" width="53.5703125" style="671" bestFit="1" customWidth="1"/>
    <col min="6938" max="6938" width="13.28515625" style="671" customWidth="1"/>
    <col min="6939" max="6939" width="17.5703125" style="671" customWidth="1"/>
    <col min="6940" max="6940" width="14.140625" style="671" customWidth="1"/>
    <col min="6941" max="6942" width="11.85546875" style="671" customWidth="1"/>
    <col min="6943" max="6943" width="11.5703125" style="671" customWidth="1"/>
    <col min="6944" max="6944" width="15" style="671" customWidth="1"/>
    <col min="6945" max="6945" width="6.7109375" style="671" customWidth="1"/>
    <col min="6946" max="6946" width="8.42578125" style="671" customWidth="1"/>
    <col min="6947" max="6947" width="13.5703125" style="671" customWidth="1"/>
    <col min="6948" max="6948" width="12.7109375" style="671" customWidth="1"/>
    <col min="6949" max="6949" width="12.42578125" style="671" customWidth="1"/>
    <col min="6950" max="6950" width="24" style="671" customWidth="1"/>
    <col min="6951" max="6951" width="12.42578125" style="671" customWidth="1"/>
    <col min="6952" max="6952" width="22.42578125" style="671" customWidth="1"/>
    <col min="6953" max="6953" width="21.28515625" style="671" customWidth="1"/>
    <col min="6954" max="6954" width="12.42578125" style="671" customWidth="1"/>
    <col min="6955" max="6955" width="7.85546875" style="671" customWidth="1"/>
    <col min="6956" max="6956" width="9.42578125" style="671" customWidth="1"/>
    <col min="6957" max="6957" width="8.42578125" style="671" customWidth="1"/>
    <col min="6958" max="6958" width="6.7109375" style="671" customWidth="1"/>
    <col min="6959" max="6959" width="7.42578125" style="671" customWidth="1"/>
    <col min="6960" max="6960" width="6.140625" style="671" customWidth="1"/>
    <col min="6961" max="6961" width="8.7109375" style="671" customWidth="1"/>
    <col min="6962" max="6962" width="12.42578125" style="671" customWidth="1"/>
    <col min="6963" max="6963" width="25.42578125" style="671" customWidth="1"/>
    <col min="6964" max="6964" width="77.5703125" style="671" customWidth="1"/>
    <col min="6965" max="6965" width="49.85546875" style="671" customWidth="1"/>
    <col min="6966" max="6968" width="10" style="671" customWidth="1"/>
    <col min="6969" max="6969" width="39.140625" style="671" customWidth="1"/>
    <col min="6970" max="6970" width="37.28515625" style="671" customWidth="1"/>
    <col min="6971" max="6971" width="31.42578125" style="671" customWidth="1"/>
    <col min="6972" max="6972" width="37" style="671" customWidth="1"/>
    <col min="6973" max="6973" width="31.42578125" style="671" customWidth="1"/>
    <col min="6974" max="6974" width="10" style="671" customWidth="1"/>
    <col min="6975" max="7168" width="15.140625" style="671"/>
    <col min="7169" max="7169" width="40.140625" style="671" customWidth="1"/>
    <col min="7170" max="7170" width="25.140625" style="671" customWidth="1"/>
    <col min="7171" max="7171" width="28.140625" style="671" customWidth="1"/>
    <col min="7172" max="7172" width="42.85546875" style="671" customWidth="1"/>
    <col min="7173" max="7173" width="23.7109375" style="671" customWidth="1"/>
    <col min="7174" max="7174" width="25.7109375" style="671" customWidth="1"/>
    <col min="7175" max="7175" width="66.42578125" style="671" bestFit="1" customWidth="1"/>
    <col min="7176" max="7176" width="23.85546875" style="671" customWidth="1"/>
    <col min="7177" max="7177" width="17.42578125" style="671" customWidth="1"/>
    <col min="7178" max="7178" width="35.85546875" style="671" customWidth="1"/>
    <col min="7179" max="7179" width="31.28515625" style="671" customWidth="1"/>
    <col min="7180" max="7180" width="51" style="671" customWidth="1"/>
    <col min="7181" max="7182" width="27.28515625" style="671" customWidth="1"/>
    <col min="7183" max="7183" width="42.140625" style="671" customWidth="1"/>
    <col min="7184" max="7184" width="28.85546875" style="671" customWidth="1"/>
    <col min="7185" max="7185" width="21.140625" style="671" customWidth="1"/>
    <col min="7186" max="7186" width="19.140625" style="671" customWidth="1"/>
    <col min="7187" max="7187" width="31.28515625" style="671" customWidth="1"/>
    <col min="7188" max="7188" width="19.140625" style="671" customWidth="1"/>
    <col min="7189" max="7189" width="29.42578125" style="671" customWidth="1"/>
    <col min="7190" max="7190" width="232.42578125" style="671" customWidth="1"/>
    <col min="7191" max="7191" width="86.7109375" style="671" customWidth="1"/>
    <col min="7192" max="7192" width="35.28515625" style="671" customWidth="1"/>
    <col min="7193" max="7193" width="53.5703125" style="671" bestFit="1" customWidth="1"/>
    <col min="7194" max="7194" width="13.28515625" style="671" customWidth="1"/>
    <col min="7195" max="7195" width="17.5703125" style="671" customWidth="1"/>
    <col min="7196" max="7196" width="14.140625" style="671" customWidth="1"/>
    <col min="7197" max="7198" width="11.85546875" style="671" customWidth="1"/>
    <col min="7199" max="7199" width="11.5703125" style="671" customWidth="1"/>
    <col min="7200" max="7200" width="15" style="671" customWidth="1"/>
    <col min="7201" max="7201" width="6.7109375" style="671" customWidth="1"/>
    <col min="7202" max="7202" width="8.42578125" style="671" customWidth="1"/>
    <col min="7203" max="7203" width="13.5703125" style="671" customWidth="1"/>
    <col min="7204" max="7204" width="12.7109375" style="671" customWidth="1"/>
    <col min="7205" max="7205" width="12.42578125" style="671" customWidth="1"/>
    <col min="7206" max="7206" width="24" style="671" customWidth="1"/>
    <col min="7207" max="7207" width="12.42578125" style="671" customWidth="1"/>
    <col min="7208" max="7208" width="22.42578125" style="671" customWidth="1"/>
    <col min="7209" max="7209" width="21.28515625" style="671" customWidth="1"/>
    <col min="7210" max="7210" width="12.42578125" style="671" customWidth="1"/>
    <col min="7211" max="7211" width="7.85546875" style="671" customWidth="1"/>
    <col min="7212" max="7212" width="9.42578125" style="671" customWidth="1"/>
    <col min="7213" max="7213" width="8.42578125" style="671" customWidth="1"/>
    <col min="7214" max="7214" width="6.7109375" style="671" customWidth="1"/>
    <col min="7215" max="7215" width="7.42578125" style="671" customWidth="1"/>
    <col min="7216" max="7216" width="6.140625" style="671" customWidth="1"/>
    <col min="7217" max="7217" width="8.7109375" style="671" customWidth="1"/>
    <col min="7218" max="7218" width="12.42578125" style="671" customWidth="1"/>
    <col min="7219" max="7219" width="25.42578125" style="671" customWidth="1"/>
    <col min="7220" max="7220" width="77.5703125" style="671" customWidth="1"/>
    <col min="7221" max="7221" width="49.85546875" style="671" customWidth="1"/>
    <col min="7222" max="7224" width="10" style="671" customWidth="1"/>
    <col min="7225" max="7225" width="39.140625" style="671" customWidth="1"/>
    <col min="7226" max="7226" width="37.28515625" style="671" customWidth="1"/>
    <col min="7227" max="7227" width="31.42578125" style="671" customWidth="1"/>
    <col min="7228" max="7228" width="37" style="671" customWidth="1"/>
    <col min="7229" max="7229" width="31.42578125" style="671" customWidth="1"/>
    <col min="7230" max="7230" width="10" style="671" customWidth="1"/>
    <col min="7231" max="7424" width="15.140625" style="671"/>
    <col min="7425" max="7425" width="40.140625" style="671" customWidth="1"/>
    <col min="7426" max="7426" width="25.140625" style="671" customWidth="1"/>
    <col min="7427" max="7427" width="28.140625" style="671" customWidth="1"/>
    <col min="7428" max="7428" width="42.85546875" style="671" customWidth="1"/>
    <col min="7429" max="7429" width="23.7109375" style="671" customWidth="1"/>
    <col min="7430" max="7430" width="25.7109375" style="671" customWidth="1"/>
    <col min="7431" max="7431" width="66.42578125" style="671" bestFit="1" customWidth="1"/>
    <col min="7432" max="7432" width="23.85546875" style="671" customWidth="1"/>
    <col min="7433" max="7433" width="17.42578125" style="671" customWidth="1"/>
    <col min="7434" max="7434" width="35.85546875" style="671" customWidth="1"/>
    <col min="7435" max="7435" width="31.28515625" style="671" customWidth="1"/>
    <col min="7436" max="7436" width="51" style="671" customWidth="1"/>
    <col min="7437" max="7438" width="27.28515625" style="671" customWidth="1"/>
    <col min="7439" max="7439" width="42.140625" style="671" customWidth="1"/>
    <col min="7440" max="7440" width="28.85546875" style="671" customWidth="1"/>
    <col min="7441" max="7441" width="21.140625" style="671" customWidth="1"/>
    <col min="7442" max="7442" width="19.140625" style="671" customWidth="1"/>
    <col min="7443" max="7443" width="31.28515625" style="671" customWidth="1"/>
    <col min="7444" max="7444" width="19.140625" style="671" customWidth="1"/>
    <col min="7445" max="7445" width="29.42578125" style="671" customWidth="1"/>
    <col min="7446" max="7446" width="232.42578125" style="671" customWidth="1"/>
    <col min="7447" max="7447" width="86.7109375" style="671" customWidth="1"/>
    <col min="7448" max="7448" width="35.28515625" style="671" customWidth="1"/>
    <col min="7449" max="7449" width="53.5703125" style="671" bestFit="1" customWidth="1"/>
    <col min="7450" max="7450" width="13.28515625" style="671" customWidth="1"/>
    <col min="7451" max="7451" width="17.5703125" style="671" customWidth="1"/>
    <col min="7452" max="7452" width="14.140625" style="671" customWidth="1"/>
    <col min="7453" max="7454" width="11.85546875" style="671" customWidth="1"/>
    <col min="7455" max="7455" width="11.5703125" style="671" customWidth="1"/>
    <col min="7456" max="7456" width="15" style="671" customWidth="1"/>
    <col min="7457" max="7457" width="6.7109375" style="671" customWidth="1"/>
    <col min="7458" max="7458" width="8.42578125" style="671" customWidth="1"/>
    <col min="7459" max="7459" width="13.5703125" style="671" customWidth="1"/>
    <col min="7460" max="7460" width="12.7109375" style="671" customWidth="1"/>
    <col min="7461" max="7461" width="12.42578125" style="671" customWidth="1"/>
    <col min="7462" max="7462" width="24" style="671" customWidth="1"/>
    <col min="7463" max="7463" width="12.42578125" style="671" customWidth="1"/>
    <col min="7464" max="7464" width="22.42578125" style="671" customWidth="1"/>
    <col min="7465" max="7465" width="21.28515625" style="671" customWidth="1"/>
    <col min="7466" max="7466" width="12.42578125" style="671" customWidth="1"/>
    <col min="7467" max="7467" width="7.85546875" style="671" customWidth="1"/>
    <col min="7468" max="7468" width="9.42578125" style="671" customWidth="1"/>
    <col min="7469" max="7469" width="8.42578125" style="671" customWidth="1"/>
    <col min="7470" max="7470" width="6.7109375" style="671" customWidth="1"/>
    <col min="7471" max="7471" width="7.42578125" style="671" customWidth="1"/>
    <col min="7472" max="7472" width="6.140625" style="671" customWidth="1"/>
    <col min="7473" max="7473" width="8.7109375" style="671" customWidth="1"/>
    <col min="7474" max="7474" width="12.42578125" style="671" customWidth="1"/>
    <col min="7475" max="7475" width="25.42578125" style="671" customWidth="1"/>
    <col min="7476" max="7476" width="77.5703125" style="671" customWidth="1"/>
    <col min="7477" max="7477" width="49.85546875" style="671" customWidth="1"/>
    <col min="7478" max="7480" width="10" style="671" customWidth="1"/>
    <col min="7481" max="7481" width="39.140625" style="671" customWidth="1"/>
    <col min="7482" max="7482" width="37.28515625" style="671" customWidth="1"/>
    <col min="7483" max="7483" width="31.42578125" style="671" customWidth="1"/>
    <col min="7484" max="7484" width="37" style="671" customWidth="1"/>
    <col min="7485" max="7485" width="31.42578125" style="671" customWidth="1"/>
    <col min="7486" max="7486" width="10" style="671" customWidth="1"/>
    <col min="7487" max="7680" width="15.140625" style="671"/>
    <col min="7681" max="7681" width="40.140625" style="671" customWidth="1"/>
    <col min="7682" max="7682" width="25.140625" style="671" customWidth="1"/>
    <col min="7683" max="7683" width="28.140625" style="671" customWidth="1"/>
    <col min="7684" max="7684" width="42.85546875" style="671" customWidth="1"/>
    <col min="7685" max="7685" width="23.7109375" style="671" customWidth="1"/>
    <col min="7686" max="7686" width="25.7109375" style="671" customWidth="1"/>
    <col min="7687" max="7687" width="66.42578125" style="671" bestFit="1" customWidth="1"/>
    <col min="7688" max="7688" width="23.85546875" style="671" customWidth="1"/>
    <col min="7689" max="7689" width="17.42578125" style="671" customWidth="1"/>
    <col min="7690" max="7690" width="35.85546875" style="671" customWidth="1"/>
    <col min="7691" max="7691" width="31.28515625" style="671" customWidth="1"/>
    <col min="7692" max="7692" width="51" style="671" customWidth="1"/>
    <col min="7693" max="7694" width="27.28515625" style="671" customWidth="1"/>
    <col min="7695" max="7695" width="42.140625" style="671" customWidth="1"/>
    <col min="7696" max="7696" width="28.85546875" style="671" customWidth="1"/>
    <col min="7697" max="7697" width="21.140625" style="671" customWidth="1"/>
    <col min="7698" max="7698" width="19.140625" style="671" customWidth="1"/>
    <col min="7699" max="7699" width="31.28515625" style="671" customWidth="1"/>
    <col min="7700" max="7700" width="19.140625" style="671" customWidth="1"/>
    <col min="7701" max="7701" width="29.42578125" style="671" customWidth="1"/>
    <col min="7702" max="7702" width="232.42578125" style="671" customWidth="1"/>
    <col min="7703" max="7703" width="86.7109375" style="671" customWidth="1"/>
    <col min="7704" max="7704" width="35.28515625" style="671" customWidth="1"/>
    <col min="7705" max="7705" width="53.5703125" style="671" bestFit="1" customWidth="1"/>
    <col min="7706" max="7706" width="13.28515625" style="671" customWidth="1"/>
    <col min="7707" max="7707" width="17.5703125" style="671" customWidth="1"/>
    <col min="7708" max="7708" width="14.140625" style="671" customWidth="1"/>
    <col min="7709" max="7710" width="11.85546875" style="671" customWidth="1"/>
    <col min="7711" max="7711" width="11.5703125" style="671" customWidth="1"/>
    <col min="7712" max="7712" width="15" style="671" customWidth="1"/>
    <col min="7713" max="7713" width="6.7109375" style="671" customWidth="1"/>
    <col min="7714" max="7714" width="8.42578125" style="671" customWidth="1"/>
    <col min="7715" max="7715" width="13.5703125" style="671" customWidth="1"/>
    <col min="7716" max="7716" width="12.7109375" style="671" customWidth="1"/>
    <col min="7717" max="7717" width="12.42578125" style="671" customWidth="1"/>
    <col min="7718" max="7718" width="24" style="671" customWidth="1"/>
    <col min="7719" max="7719" width="12.42578125" style="671" customWidth="1"/>
    <col min="7720" max="7720" width="22.42578125" style="671" customWidth="1"/>
    <col min="7721" max="7721" width="21.28515625" style="671" customWidth="1"/>
    <col min="7722" max="7722" width="12.42578125" style="671" customWidth="1"/>
    <col min="7723" max="7723" width="7.85546875" style="671" customWidth="1"/>
    <col min="7724" max="7724" width="9.42578125" style="671" customWidth="1"/>
    <col min="7725" max="7725" width="8.42578125" style="671" customWidth="1"/>
    <col min="7726" max="7726" width="6.7109375" style="671" customWidth="1"/>
    <col min="7727" max="7727" width="7.42578125" style="671" customWidth="1"/>
    <col min="7728" max="7728" width="6.140625" style="671" customWidth="1"/>
    <col min="7729" max="7729" width="8.7109375" style="671" customWidth="1"/>
    <col min="7730" max="7730" width="12.42578125" style="671" customWidth="1"/>
    <col min="7731" max="7731" width="25.42578125" style="671" customWidth="1"/>
    <col min="7732" max="7732" width="77.5703125" style="671" customWidth="1"/>
    <col min="7733" max="7733" width="49.85546875" style="671" customWidth="1"/>
    <col min="7734" max="7736" width="10" style="671" customWidth="1"/>
    <col min="7737" max="7737" width="39.140625" style="671" customWidth="1"/>
    <col min="7738" max="7738" width="37.28515625" style="671" customWidth="1"/>
    <col min="7739" max="7739" width="31.42578125" style="671" customWidth="1"/>
    <col min="7740" max="7740" width="37" style="671" customWidth="1"/>
    <col min="7741" max="7741" width="31.42578125" style="671" customWidth="1"/>
    <col min="7742" max="7742" width="10" style="671" customWidth="1"/>
    <col min="7743" max="7936" width="15.140625" style="671"/>
    <col min="7937" max="7937" width="40.140625" style="671" customWidth="1"/>
    <col min="7938" max="7938" width="25.140625" style="671" customWidth="1"/>
    <col min="7939" max="7939" width="28.140625" style="671" customWidth="1"/>
    <col min="7940" max="7940" width="42.85546875" style="671" customWidth="1"/>
    <col min="7941" max="7941" width="23.7109375" style="671" customWidth="1"/>
    <col min="7942" max="7942" width="25.7109375" style="671" customWidth="1"/>
    <col min="7943" max="7943" width="66.42578125" style="671" bestFit="1" customWidth="1"/>
    <col min="7944" max="7944" width="23.85546875" style="671" customWidth="1"/>
    <col min="7945" max="7945" width="17.42578125" style="671" customWidth="1"/>
    <col min="7946" max="7946" width="35.85546875" style="671" customWidth="1"/>
    <col min="7947" max="7947" width="31.28515625" style="671" customWidth="1"/>
    <col min="7948" max="7948" width="51" style="671" customWidth="1"/>
    <col min="7949" max="7950" width="27.28515625" style="671" customWidth="1"/>
    <col min="7951" max="7951" width="42.140625" style="671" customWidth="1"/>
    <col min="7952" max="7952" width="28.85546875" style="671" customWidth="1"/>
    <col min="7953" max="7953" width="21.140625" style="671" customWidth="1"/>
    <col min="7954" max="7954" width="19.140625" style="671" customWidth="1"/>
    <col min="7955" max="7955" width="31.28515625" style="671" customWidth="1"/>
    <col min="7956" max="7956" width="19.140625" style="671" customWidth="1"/>
    <col min="7957" max="7957" width="29.42578125" style="671" customWidth="1"/>
    <col min="7958" max="7958" width="232.42578125" style="671" customWidth="1"/>
    <col min="7959" max="7959" width="86.7109375" style="671" customWidth="1"/>
    <col min="7960" max="7960" width="35.28515625" style="671" customWidth="1"/>
    <col min="7961" max="7961" width="53.5703125" style="671" bestFit="1" customWidth="1"/>
    <col min="7962" max="7962" width="13.28515625" style="671" customWidth="1"/>
    <col min="7963" max="7963" width="17.5703125" style="671" customWidth="1"/>
    <col min="7964" max="7964" width="14.140625" style="671" customWidth="1"/>
    <col min="7965" max="7966" width="11.85546875" style="671" customWidth="1"/>
    <col min="7967" max="7967" width="11.5703125" style="671" customWidth="1"/>
    <col min="7968" max="7968" width="15" style="671" customWidth="1"/>
    <col min="7969" max="7969" width="6.7109375" style="671" customWidth="1"/>
    <col min="7970" max="7970" width="8.42578125" style="671" customWidth="1"/>
    <col min="7971" max="7971" width="13.5703125" style="671" customWidth="1"/>
    <col min="7972" max="7972" width="12.7109375" style="671" customWidth="1"/>
    <col min="7973" max="7973" width="12.42578125" style="671" customWidth="1"/>
    <col min="7974" max="7974" width="24" style="671" customWidth="1"/>
    <col min="7975" max="7975" width="12.42578125" style="671" customWidth="1"/>
    <col min="7976" max="7976" width="22.42578125" style="671" customWidth="1"/>
    <col min="7977" max="7977" width="21.28515625" style="671" customWidth="1"/>
    <col min="7978" max="7978" width="12.42578125" style="671" customWidth="1"/>
    <col min="7979" max="7979" width="7.85546875" style="671" customWidth="1"/>
    <col min="7980" max="7980" width="9.42578125" style="671" customWidth="1"/>
    <col min="7981" max="7981" width="8.42578125" style="671" customWidth="1"/>
    <col min="7982" max="7982" width="6.7109375" style="671" customWidth="1"/>
    <col min="7983" max="7983" width="7.42578125" style="671" customWidth="1"/>
    <col min="7984" max="7984" width="6.140625" style="671" customWidth="1"/>
    <col min="7985" max="7985" width="8.7109375" style="671" customWidth="1"/>
    <col min="7986" max="7986" width="12.42578125" style="671" customWidth="1"/>
    <col min="7987" max="7987" width="25.42578125" style="671" customWidth="1"/>
    <col min="7988" max="7988" width="77.5703125" style="671" customWidth="1"/>
    <col min="7989" max="7989" width="49.85546875" style="671" customWidth="1"/>
    <col min="7990" max="7992" width="10" style="671" customWidth="1"/>
    <col min="7993" max="7993" width="39.140625" style="671" customWidth="1"/>
    <col min="7994" max="7994" width="37.28515625" style="671" customWidth="1"/>
    <col min="7995" max="7995" width="31.42578125" style="671" customWidth="1"/>
    <col min="7996" max="7996" width="37" style="671" customWidth="1"/>
    <col min="7997" max="7997" width="31.42578125" style="671" customWidth="1"/>
    <col min="7998" max="7998" width="10" style="671" customWidth="1"/>
    <col min="7999" max="8192" width="15.140625" style="671"/>
    <col min="8193" max="8193" width="40.140625" style="671" customWidth="1"/>
    <col min="8194" max="8194" width="25.140625" style="671" customWidth="1"/>
    <col min="8195" max="8195" width="28.140625" style="671" customWidth="1"/>
    <col min="8196" max="8196" width="42.85546875" style="671" customWidth="1"/>
    <col min="8197" max="8197" width="23.7109375" style="671" customWidth="1"/>
    <col min="8198" max="8198" width="25.7109375" style="671" customWidth="1"/>
    <col min="8199" max="8199" width="66.42578125" style="671" bestFit="1" customWidth="1"/>
    <col min="8200" max="8200" width="23.85546875" style="671" customWidth="1"/>
    <col min="8201" max="8201" width="17.42578125" style="671" customWidth="1"/>
    <col min="8202" max="8202" width="35.85546875" style="671" customWidth="1"/>
    <col min="8203" max="8203" width="31.28515625" style="671" customWidth="1"/>
    <col min="8204" max="8204" width="51" style="671" customWidth="1"/>
    <col min="8205" max="8206" width="27.28515625" style="671" customWidth="1"/>
    <col min="8207" max="8207" width="42.140625" style="671" customWidth="1"/>
    <col min="8208" max="8208" width="28.85546875" style="671" customWidth="1"/>
    <col min="8209" max="8209" width="21.140625" style="671" customWidth="1"/>
    <col min="8210" max="8210" width="19.140625" style="671" customWidth="1"/>
    <col min="8211" max="8211" width="31.28515625" style="671" customWidth="1"/>
    <col min="8212" max="8212" width="19.140625" style="671" customWidth="1"/>
    <col min="8213" max="8213" width="29.42578125" style="671" customWidth="1"/>
    <col min="8214" max="8214" width="232.42578125" style="671" customWidth="1"/>
    <col min="8215" max="8215" width="86.7109375" style="671" customWidth="1"/>
    <col min="8216" max="8216" width="35.28515625" style="671" customWidth="1"/>
    <col min="8217" max="8217" width="53.5703125" style="671" bestFit="1" customWidth="1"/>
    <col min="8218" max="8218" width="13.28515625" style="671" customWidth="1"/>
    <col min="8219" max="8219" width="17.5703125" style="671" customWidth="1"/>
    <col min="8220" max="8220" width="14.140625" style="671" customWidth="1"/>
    <col min="8221" max="8222" width="11.85546875" style="671" customWidth="1"/>
    <col min="8223" max="8223" width="11.5703125" style="671" customWidth="1"/>
    <col min="8224" max="8224" width="15" style="671" customWidth="1"/>
    <col min="8225" max="8225" width="6.7109375" style="671" customWidth="1"/>
    <col min="8226" max="8226" width="8.42578125" style="671" customWidth="1"/>
    <col min="8227" max="8227" width="13.5703125" style="671" customWidth="1"/>
    <col min="8228" max="8228" width="12.7109375" style="671" customWidth="1"/>
    <col min="8229" max="8229" width="12.42578125" style="671" customWidth="1"/>
    <col min="8230" max="8230" width="24" style="671" customWidth="1"/>
    <col min="8231" max="8231" width="12.42578125" style="671" customWidth="1"/>
    <col min="8232" max="8232" width="22.42578125" style="671" customWidth="1"/>
    <col min="8233" max="8233" width="21.28515625" style="671" customWidth="1"/>
    <col min="8234" max="8234" width="12.42578125" style="671" customWidth="1"/>
    <col min="8235" max="8235" width="7.85546875" style="671" customWidth="1"/>
    <col min="8236" max="8236" width="9.42578125" style="671" customWidth="1"/>
    <col min="8237" max="8237" width="8.42578125" style="671" customWidth="1"/>
    <col min="8238" max="8238" width="6.7109375" style="671" customWidth="1"/>
    <col min="8239" max="8239" width="7.42578125" style="671" customWidth="1"/>
    <col min="8240" max="8240" width="6.140625" style="671" customWidth="1"/>
    <col min="8241" max="8241" width="8.7109375" style="671" customWidth="1"/>
    <col min="8242" max="8242" width="12.42578125" style="671" customWidth="1"/>
    <col min="8243" max="8243" width="25.42578125" style="671" customWidth="1"/>
    <col min="8244" max="8244" width="77.5703125" style="671" customWidth="1"/>
    <col min="8245" max="8245" width="49.85546875" style="671" customWidth="1"/>
    <col min="8246" max="8248" width="10" style="671" customWidth="1"/>
    <col min="8249" max="8249" width="39.140625" style="671" customWidth="1"/>
    <col min="8250" max="8250" width="37.28515625" style="671" customWidth="1"/>
    <col min="8251" max="8251" width="31.42578125" style="671" customWidth="1"/>
    <col min="8252" max="8252" width="37" style="671" customWidth="1"/>
    <col min="8253" max="8253" width="31.42578125" style="671" customWidth="1"/>
    <col min="8254" max="8254" width="10" style="671" customWidth="1"/>
    <col min="8255" max="8448" width="15.140625" style="671"/>
    <col min="8449" max="8449" width="40.140625" style="671" customWidth="1"/>
    <col min="8450" max="8450" width="25.140625" style="671" customWidth="1"/>
    <col min="8451" max="8451" width="28.140625" style="671" customWidth="1"/>
    <col min="8452" max="8452" width="42.85546875" style="671" customWidth="1"/>
    <col min="8453" max="8453" width="23.7109375" style="671" customWidth="1"/>
    <col min="8454" max="8454" width="25.7109375" style="671" customWidth="1"/>
    <col min="8455" max="8455" width="66.42578125" style="671" bestFit="1" customWidth="1"/>
    <col min="8456" max="8456" width="23.85546875" style="671" customWidth="1"/>
    <col min="8457" max="8457" width="17.42578125" style="671" customWidth="1"/>
    <col min="8458" max="8458" width="35.85546875" style="671" customWidth="1"/>
    <col min="8459" max="8459" width="31.28515625" style="671" customWidth="1"/>
    <col min="8460" max="8460" width="51" style="671" customWidth="1"/>
    <col min="8461" max="8462" width="27.28515625" style="671" customWidth="1"/>
    <col min="8463" max="8463" width="42.140625" style="671" customWidth="1"/>
    <col min="8464" max="8464" width="28.85546875" style="671" customWidth="1"/>
    <col min="8465" max="8465" width="21.140625" style="671" customWidth="1"/>
    <col min="8466" max="8466" width="19.140625" style="671" customWidth="1"/>
    <col min="8467" max="8467" width="31.28515625" style="671" customWidth="1"/>
    <col min="8468" max="8468" width="19.140625" style="671" customWidth="1"/>
    <col min="8469" max="8469" width="29.42578125" style="671" customWidth="1"/>
    <col min="8470" max="8470" width="232.42578125" style="671" customWidth="1"/>
    <col min="8471" max="8471" width="86.7109375" style="671" customWidth="1"/>
    <col min="8472" max="8472" width="35.28515625" style="671" customWidth="1"/>
    <col min="8473" max="8473" width="53.5703125" style="671" bestFit="1" customWidth="1"/>
    <col min="8474" max="8474" width="13.28515625" style="671" customWidth="1"/>
    <col min="8475" max="8475" width="17.5703125" style="671" customWidth="1"/>
    <col min="8476" max="8476" width="14.140625" style="671" customWidth="1"/>
    <col min="8477" max="8478" width="11.85546875" style="671" customWidth="1"/>
    <col min="8479" max="8479" width="11.5703125" style="671" customWidth="1"/>
    <col min="8480" max="8480" width="15" style="671" customWidth="1"/>
    <col min="8481" max="8481" width="6.7109375" style="671" customWidth="1"/>
    <col min="8482" max="8482" width="8.42578125" style="671" customWidth="1"/>
    <col min="8483" max="8483" width="13.5703125" style="671" customWidth="1"/>
    <col min="8484" max="8484" width="12.7109375" style="671" customWidth="1"/>
    <col min="8485" max="8485" width="12.42578125" style="671" customWidth="1"/>
    <col min="8486" max="8486" width="24" style="671" customWidth="1"/>
    <col min="8487" max="8487" width="12.42578125" style="671" customWidth="1"/>
    <col min="8488" max="8488" width="22.42578125" style="671" customWidth="1"/>
    <col min="8489" max="8489" width="21.28515625" style="671" customWidth="1"/>
    <col min="8490" max="8490" width="12.42578125" style="671" customWidth="1"/>
    <col min="8491" max="8491" width="7.85546875" style="671" customWidth="1"/>
    <col min="8492" max="8492" width="9.42578125" style="671" customWidth="1"/>
    <col min="8493" max="8493" width="8.42578125" style="671" customWidth="1"/>
    <col min="8494" max="8494" width="6.7109375" style="671" customWidth="1"/>
    <col min="8495" max="8495" width="7.42578125" style="671" customWidth="1"/>
    <col min="8496" max="8496" width="6.140625" style="671" customWidth="1"/>
    <col min="8497" max="8497" width="8.7109375" style="671" customWidth="1"/>
    <col min="8498" max="8498" width="12.42578125" style="671" customWidth="1"/>
    <col min="8499" max="8499" width="25.42578125" style="671" customWidth="1"/>
    <col min="8500" max="8500" width="77.5703125" style="671" customWidth="1"/>
    <col min="8501" max="8501" width="49.85546875" style="671" customWidth="1"/>
    <col min="8502" max="8504" width="10" style="671" customWidth="1"/>
    <col min="8505" max="8505" width="39.140625" style="671" customWidth="1"/>
    <col min="8506" max="8506" width="37.28515625" style="671" customWidth="1"/>
    <col min="8507" max="8507" width="31.42578125" style="671" customWidth="1"/>
    <col min="8508" max="8508" width="37" style="671" customWidth="1"/>
    <col min="8509" max="8509" width="31.42578125" style="671" customWidth="1"/>
    <col min="8510" max="8510" width="10" style="671" customWidth="1"/>
    <col min="8511" max="8704" width="15.140625" style="671"/>
    <col min="8705" max="8705" width="40.140625" style="671" customWidth="1"/>
    <col min="8706" max="8706" width="25.140625" style="671" customWidth="1"/>
    <col min="8707" max="8707" width="28.140625" style="671" customWidth="1"/>
    <col min="8708" max="8708" width="42.85546875" style="671" customWidth="1"/>
    <col min="8709" max="8709" width="23.7109375" style="671" customWidth="1"/>
    <col min="8710" max="8710" width="25.7109375" style="671" customWidth="1"/>
    <col min="8711" max="8711" width="66.42578125" style="671" bestFit="1" customWidth="1"/>
    <col min="8712" max="8712" width="23.85546875" style="671" customWidth="1"/>
    <col min="8713" max="8713" width="17.42578125" style="671" customWidth="1"/>
    <col min="8714" max="8714" width="35.85546875" style="671" customWidth="1"/>
    <col min="8715" max="8715" width="31.28515625" style="671" customWidth="1"/>
    <col min="8716" max="8716" width="51" style="671" customWidth="1"/>
    <col min="8717" max="8718" width="27.28515625" style="671" customWidth="1"/>
    <col min="8719" max="8719" width="42.140625" style="671" customWidth="1"/>
    <col min="8720" max="8720" width="28.85546875" style="671" customWidth="1"/>
    <col min="8721" max="8721" width="21.140625" style="671" customWidth="1"/>
    <col min="8722" max="8722" width="19.140625" style="671" customWidth="1"/>
    <col min="8723" max="8723" width="31.28515625" style="671" customWidth="1"/>
    <col min="8724" max="8724" width="19.140625" style="671" customWidth="1"/>
    <col min="8725" max="8725" width="29.42578125" style="671" customWidth="1"/>
    <col min="8726" max="8726" width="232.42578125" style="671" customWidth="1"/>
    <col min="8727" max="8727" width="86.7109375" style="671" customWidth="1"/>
    <col min="8728" max="8728" width="35.28515625" style="671" customWidth="1"/>
    <col min="8729" max="8729" width="53.5703125" style="671" bestFit="1" customWidth="1"/>
    <col min="8730" max="8730" width="13.28515625" style="671" customWidth="1"/>
    <col min="8731" max="8731" width="17.5703125" style="671" customWidth="1"/>
    <col min="8732" max="8732" width="14.140625" style="671" customWidth="1"/>
    <col min="8733" max="8734" width="11.85546875" style="671" customWidth="1"/>
    <col min="8735" max="8735" width="11.5703125" style="671" customWidth="1"/>
    <col min="8736" max="8736" width="15" style="671" customWidth="1"/>
    <col min="8737" max="8737" width="6.7109375" style="671" customWidth="1"/>
    <col min="8738" max="8738" width="8.42578125" style="671" customWidth="1"/>
    <col min="8739" max="8739" width="13.5703125" style="671" customWidth="1"/>
    <col min="8740" max="8740" width="12.7109375" style="671" customWidth="1"/>
    <col min="8741" max="8741" width="12.42578125" style="671" customWidth="1"/>
    <col min="8742" max="8742" width="24" style="671" customWidth="1"/>
    <col min="8743" max="8743" width="12.42578125" style="671" customWidth="1"/>
    <col min="8744" max="8744" width="22.42578125" style="671" customWidth="1"/>
    <col min="8745" max="8745" width="21.28515625" style="671" customWidth="1"/>
    <col min="8746" max="8746" width="12.42578125" style="671" customWidth="1"/>
    <col min="8747" max="8747" width="7.85546875" style="671" customWidth="1"/>
    <col min="8748" max="8748" width="9.42578125" style="671" customWidth="1"/>
    <col min="8749" max="8749" width="8.42578125" style="671" customWidth="1"/>
    <col min="8750" max="8750" width="6.7109375" style="671" customWidth="1"/>
    <col min="8751" max="8751" width="7.42578125" style="671" customWidth="1"/>
    <col min="8752" max="8752" width="6.140625" style="671" customWidth="1"/>
    <col min="8753" max="8753" width="8.7109375" style="671" customWidth="1"/>
    <col min="8754" max="8754" width="12.42578125" style="671" customWidth="1"/>
    <col min="8755" max="8755" width="25.42578125" style="671" customWidth="1"/>
    <col min="8756" max="8756" width="77.5703125" style="671" customWidth="1"/>
    <col min="8757" max="8757" width="49.85546875" style="671" customWidth="1"/>
    <col min="8758" max="8760" width="10" style="671" customWidth="1"/>
    <col min="8761" max="8761" width="39.140625" style="671" customWidth="1"/>
    <col min="8762" max="8762" width="37.28515625" style="671" customWidth="1"/>
    <col min="8763" max="8763" width="31.42578125" style="671" customWidth="1"/>
    <col min="8764" max="8764" width="37" style="671" customWidth="1"/>
    <col min="8765" max="8765" width="31.42578125" style="671" customWidth="1"/>
    <col min="8766" max="8766" width="10" style="671" customWidth="1"/>
    <col min="8767" max="8960" width="15.140625" style="671"/>
    <col min="8961" max="8961" width="40.140625" style="671" customWidth="1"/>
    <col min="8962" max="8962" width="25.140625" style="671" customWidth="1"/>
    <col min="8963" max="8963" width="28.140625" style="671" customWidth="1"/>
    <col min="8964" max="8964" width="42.85546875" style="671" customWidth="1"/>
    <col min="8965" max="8965" width="23.7109375" style="671" customWidth="1"/>
    <col min="8966" max="8966" width="25.7109375" style="671" customWidth="1"/>
    <col min="8967" max="8967" width="66.42578125" style="671" bestFit="1" customWidth="1"/>
    <col min="8968" max="8968" width="23.85546875" style="671" customWidth="1"/>
    <col min="8969" max="8969" width="17.42578125" style="671" customWidth="1"/>
    <col min="8970" max="8970" width="35.85546875" style="671" customWidth="1"/>
    <col min="8971" max="8971" width="31.28515625" style="671" customWidth="1"/>
    <col min="8972" max="8972" width="51" style="671" customWidth="1"/>
    <col min="8973" max="8974" width="27.28515625" style="671" customWidth="1"/>
    <col min="8975" max="8975" width="42.140625" style="671" customWidth="1"/>
    <col min="8976" max="8976" width="28.85546875" style="671" customWidth="1"/>
    <col min="8977" max="8977" width="21.140625" style="671" customWidth="1"/>
    <col min="8978" max="8978" width="19.140625" style="671" customWidth="1"/>
    <col min="8979" max="8979" width="31.28515625" style="671" customWidth="1"/>
    <col min="8980" max="8980" width="19.140625" style="671" customWidth="1"/>
    <col min="8981" max="8981" width="29.42578125" style="671" customWidth="1"/>
    <col min="8982" max="8982" width="232.42578125" style="671" customWidth="1"/>
    <col min="8983" max="8983" width="86.7109375" style="671" customWidth="1"/>
    <col min="8984" max="8984" width="35.28515625" style="671" customWidth="1"/>
    <col min="8985" max="8985" width="53.5703125" style="671" bestFit="1" customWidth="1"/>
    <col min="8986" max="8986" width="13.28515625" style="671" customWidth="1"/>
    <col min="8987" max="8987" width="17.5703125" style="671" customWidth="1"/>
    <col min="8988" max="8988" width="14.140625" style="671" customWidth="1"/>
    <col min="8989" max="8990" width="11.85546875" style="671" customWidth="1"/>
    <col min="8991" max="8991" width="11.5703125" style="671" customWidth="1"/>
    <col min="8992" max="8992" width="15" style="671" customWidth="1"/>
    <col min="8993" max="8993" width="6.7109375" style="671" customWidth="1"/>
    <col min="8994" max="8994" width="8.42578125" style="671" customWidth="1"/>
    <col min="8995" max="8995" width="13.5703125" style="671" customWidth="1"/>
    <col min="8996" max="8996" width="12.7109375" style="671" customWidth="1"/>
    <col min="8997" max="8997" width="12.42578125" style="671" customWidth="1"/>
    <col min="8998" max="8998" width="24" style="671" customWidth="1"/>
    <col min="8999" max="8999" width="12.42578125" style="671" customWidth="1"/>
    <col min="9000" max="9000" width="22.42578125" style="671" customWidth="1"/>
    <col min="9001" max="9001" width="21.28515625" style="671" customWidth="1"/>
    <col min="9002" max="9002" width="12.42578125" style="671" customWidth="1"/>
    <col min="9003" max="9003" width="7.85546875" style="671" customWidth="1"/>
    <col min="9004" max="9004" width="9.42578125" style="671" customWidth="1"/>
    <col min="9005" max="9005" width="8.42578125" style="671" customWidth="1"/>
    <col min="9006" max="9006" width="6.7109375" style="671" customWidth="1"/>
    <col min="9007" max="9007" width="7.42578125" style="671" customWidth="1"/>
    <col min="9008" max="9008" width="6.140625" style="671" customWidth="1"/>
    <col min="9009" max="9009" width="8.7109375" style="671" customWidth="1"/>
    <col min="9010" max="9010" width="12.42578125" style="671" customWidth="1"/>
    <col min="9011" max="9011" width="25.42578125" style="671" customWidth="1"/>
    <col min="9012" max="9012" width="77.5703125" style="671" customWidth="1"/>
    <col min="9013" max="9013" width="49.85546875" style="671" customWidth="1"/>
    <col min="9014" max="9016" width="10" style="671" customWidth="1"/>
    <col min="9017" max="9017" width="39.140625" style="671" customWidth="1"/>
    <col min="9018" max="9018" width="37.28515625" style="671" customWidth="1"/>
    <col min="9019" max="9019" width="31.42578125" style="671" customWidth="1"/>
    <col min="9020" max="9020" width="37" style="671" customWidth="1"/>
    <col min="9021" max="9021" width="31.42578125" style="671" customWidth="1"/>
    <col min="9022" max="9022" width="10" style="671" customWidth="1"/>
    <col min="9023" max="9216" width="15.140625" style="671"/>
    <col min="9217" max="9217" width="40.140625" style="671" customWidth="1"/>
    <col min="9218" max="9218" width="25.140625" style="671" customWidth="1"/>
    <col min="9219" max="9219" width="28.140625" style="671" customWidth="1"/>
    <col min="9220" max="9220" width="42.85546875" style="671" customWidth="1"/>
    <col min="9221" max="9221" width="23.7109375" style="671" customWidth="1"/>
    <col min="9222" max="9222" width="25.7109375" style="671" customWidth="1"/>
    <col min="9223" max="9223" width="66.42578125" style="671" bestFit="1" customWidth="1"/>
    <col min="9224" max="9224" width="23.85546875" style="671" customWidth="1"/>
    <col min="9225" max="9225" width="17.42578125" style="671" customWidth="1"/>
    <col min="9226" max="9226" width="35.85546875" style="671" customWidth="1"/>
    <col min="9227" max="9227" width="31.28515625" style="671" customWidth="1"/>
    <col min="9228" max="9228" width="51" style="671" customWidth="1"/>
    <col min="9229" max="9230" width="27.28515625" style="671" customWidth="1"/>
    <col min="9231" max="9231" width="42.140625" style="671" customWidth="1"/>
    <col min="9232" max="9232" width="28.85546875" style="671" customWidth="1"/>
    <col min="9233" max="9233" width="21.140625" style="671" customWidth="1"/>
    <col min="9234" max="9234" width="19.140625" style="671" customWidth="1"/>
    <col min="9235" max="9235" width="31.28515625" style="671" customWidth="1"/>
    <col min="9236" max="9236" width="19.140625" style="671" customWidth="1"/>
    <col min="9237" max="9237" width="29.42578125" style="671" customWidth="1"/>
    <col min="9238" max="9238" width="232.42578125" style="671" customWidth="1"/>
    <col min="9239" max="9239" width="86.7109375" style="671" customWidth="1"/>
    <col min="9240" max="9240" width="35.28515625" style="671" customWidth="1"/>
    <col min="9241" max="9241" width="53.5703125" style="671" bestFit="1" customWidth="1"/>
    <col min="9242" max="9242" width="13.28515625" style="671" customWidth="1"/>
    <col min="9243" max="9243" width="17.5703125" style="671" customWidth="1"/>
    <col min="9244" max="9244" width="14.140625" style="671" customWidth="1"/>
    <col min="9245" max="9246" width="11.85546875" style="671" customWidth="1"/>
    <col min="9247" max="9247" width="11.5703125" style="671" customWidth="1"/>
    <col min="9248" max="9248" width="15" style="671" customWidth="1"/>
    <col min="9249" max="9249" width="6.7109375" style="671" customWidth="1"/>
    <col min="9250" max="9250" width="8.42578125" style="671" customWidth="1"/>
    <col min="9251" max="9251" width="13.5703125" style="671" customWidth="1"/>
    <col min="9252" max="9252" width="12.7109375" style="671" customWidth="1"/>
    <col min="9253" max="9253" width="12.42578125" style="671" customWidth="1"/>
    <col min="9254" max="9254" width="24" style="671" customWidth="1"/>
    <col min="9255" max="9255" width="12.42578125" style="671" customWidth="1"/>
    <col min="9256" max="9256" width="22.42578125" style="671" customWidth="1"/>
    <col min="9257" max="9257" width="21.28515625" style="671" customWidth="1"/>
    <col min="9258" max="9258" width="12.42578125" style="671" customWidth="1"/>
    <col min="9259" max="9259" width="7.85546875" style="671" customWidth="1"/>
    <col min="9260" max="9260" width="9.42578125" style="671" customWidth="1"/>
    <col min="9261" max="9261" width="8.42578125" style="671" customWidth="1"/>
    <col min="9262" max="9262" width="6.7109375" style="671" customWidth="1"/>
    <col min="9263" max="9263" width="7.42578125" style="671" customWidth="1"/>
    <col min="9264" max="9264" width="6.140625" style="671" customWidth="1"/>
    <col min="9265" max="9265" width="8.7109375" style="671" customWidth="1"/>
    <col min="9266" max="9266" width="12.42578125" style="671" customWidth="1"/>
    <col min="9267" max="9267" width="25.42578125" style="671" customWidth="1"/>
    <col min="9268" max="9268" width="77.5703125" style="671" customWidth="1"/>
    <col min="9269" max="9269" width="49.85546875" style="671" customWidth="1"/>
    <col min="9270" max="9272" width="10" style="671" customWidth="1"/>
    <col min="9273" max="9273" width="39.140625" style="671" customWidth="1"/>
    <col min="9274" max="9274" width="37.28515625" style="671" customWidth="1"/>
    <col min="9275" max="9275" width="31.42578125" style="671" customWidth="1"/>
    <col min="9276" max="9276" width="37" style="671" customWidth="1"/>
    <col min="9277" max="9277" width="31.42578125" style="671" customWidth="1"/>
    <col min="9278" max="9278" width="10" style="671" customWidth="1"/>
    <col min="9279" max="9472" width="15.140625" style="671"/>
    <col min="9473" max="9473" width="40.140625" style="671" customWidth="1"/>
    <col min="9474" max="9474" width="25.140625" style="671" customWidth="1"/>
    <col min="9475" max="9475" width="28.140625" style="671" customWidth="1"/>
    <col min="9476" max="9476" width="42.85546875" style="671" customWidth="1"/>
    <col min="9477" max="9477" width="23.7109375" style="671" customWidth="1"/>
    <col min="9478" max="9478" width="25.7109375" style="671" customWidth="1"/>
    <col min="9479" max="9479" width="66.42578125" style="671" bestFit="1" customWidth="1"/>
    <col min="9480" max="9480" width="23.85546875" style="671" customWidth="1"/>
    <col min="9481" max="9481" width="17.42578125" style="671" customWidth="1"/>
    <col min="9482" max="9482" width="35.85546875" style="671" customWidth="1"/>
    <col min="9483" max="9483" width="31.28515625" style="671" customWidth="1"/>
    <col min="9484" max="9484" width="51" style="671" customWidth="1"/>
    <col min="9485" max="9486" width="27.28515625" style="671" customWidth="1"/>
    <col min="9487" max="9487" width="42.140625" style="671" customWidth="1"/>
    <col min="9488" max="9488" width="28.85546875" style="671" customWidth="1"/>
    <col min="9489" max="9489" width="21.140625" style="671" customWidth="1"/>
    <col min="9490" max="9490" width="19.140625" style="671" customWidth="1"/>
    <col min="9491" max="9491" width="31.28515625" style="671" customWidth="1"/>
    <col min="9492" max="9492" width="19.140625" style="671" customWidth="1"/>
    <col min="9493" max="9493" width="29.42578125" style="671" customWidth="1"/>
    <col min="9494" max="9494" width="232.42578125" style="671" customWidth="1"/>
    <col min="9495" max="9495" width="86.7109375" style="671" customWidth="1"/>
    <col min="9496" max="9496" width="35.28515625" style="671" customWidth="1"/>
    <col min="9497" max="9497" width="53.5703125" style="671" bestFit="1" customWidth="1"/>
    <col min="9498" max="9498" width="13.28515625" style="671" customWidth="1"/>
    <col min="9499" max="9499" width="17.5703125" style="671" customWidth="1"/>
    <col min="9500" max="9500" width="14.140625" style="671" customWidth="1"/>
    <col min="9501" max="9502" width="11.85546875" style="671" customWidth="1"/>
    <col min="9503" max="9503" width="11.5703125" style="671" customWidth="1"/>
    <col min="9504" max="9504" width="15" style="671" customWidth="1"/>
    <col min="9505" max="9505" width="6.7109375" style="671" customWidth="1"/>
    <col min="9506" max="9506" width="8.42578125" style="671" customWidth="1"/>
    <col min="9507" max="9507" width="13.5703125" style="671" customWidth="1"/>
    <col min="9508" max="9508" width="12.7109375" style="671" customWidth="1"/>
    <col min="9509" max="9509" width="12.42578125" style="671" customWidth="1"/>
    <col min="9510" max="9510" width="24" style="671" customWidth="1"/>
    <col min="9511" max="9511" width="12.42578125" style="671" customWidth="1"/>
    <col min="9512" max="9512" width="22.42578125" style="671" customWidth="1"/>
    <col min="9513" max="9513" width="21.28515625" style="671" customWidth="1"/>
    <col min="9514" max="9514" width="12.42578125" style="671" customWidth="1"/>
    <col min="9515" max="9515" width="7.85546875" style="671" customWidth="1"/>
    <col min="9516" max="9516" width="9.42578125" style="671" customWidth="1"/>
    <col min="9517" max="9517" width="8.42578125" style="671" customWidth="1"/>
    <col min="9518" max="9518" width="6.7109375" style="671" customWidth="1"/>
    <col min="9519" max="9519" width="7.42578125" style="671" customWidth="1"/>
    <col min="9520" max="9520" width="6.140625" style="671" customWidth="1"/>
    <col min="9521" max="9521" width="8.7109375" style="671" customWidth="1"/>
    <col min="9522" max="9522" width="12.42578125" style="671" customWidth="1"/>
    <col min="9523" max="9523" width="25.42578125" style="671" customWidth="1"/>
    <col min="9524" max="9524" width="77.5703125" style="671" customWidth="1"/>
    <col min="9525" max="9525" width="49.85546875" style="671" customWidth="1"/>
    <col min="9526" max="9528" width="10" style="671" customWidth="1"/>
    <col min="9529" max="9529" width="39.140625" style="671" customWidth="1"/>
    <col min="9530" max="9530" width="37.28515625" style="671" customWidth="1"/>
    <col min="9531" max="9531" width="31.42578125" style="671" customWidth="1"/>
    <col min="9532" max="9532" width="37" style="671" customWidth="1"/>
    <col min="9533" max="9533" width="31.42578125" style="671" customWidth="1"/>
    <col min="9534" max="9534" width="10" style="671" customWidth="1"/>
    <col min="9535" max="9728" width="15.140625" style="671"/>
    <col min="9729" max="9729" width="40.140625" style="671" customWidth="1"/>
    <col min="9730" max="9730" width="25.140625" style="671" customWidth="1"/>
    <col min="9731" max="9731" width="28.140625" style="671" customWidth="1"/>
    <col min="9732" max="9732" width="42.85546875" style="671" customWidth="1"/>
    <col min="9733" max="9733" width="23.7109375" style="671" customWidth="1"/>
    <col min="9734" max="9734" width="25.7109375" style="671" customWidth="1"/>
    <col min="9735" max="9735" width="66.42578125" style="671" bestFit="1" customWidth="1"/>
    <col min="9736" max="9736" width="23.85546875" style="671" customWidth="1"/>
    <col min="9737" max="9737" width="17.42578125" style="671" customWidth="1"/>
    <col min="9738" max="9738" width="35.85546875" style="671" customWidth="1"/>
    <col min="9739" max="9739" width="31.28515625" style="671" customWidth="1"/>
    <col min="9740" max="9740" width="51" style="671" customWidth="1"/>
    <col min="9741" max="9742" width="27.28515625" style="671" customWidth="1"/>
    <col min="9743" max="9743" width="42.140625" style="671" customWidth="1"/>
    <col min="9744" max="9744" width="28.85546875" style="671" customWidth="1"/>
    <col min="9745" max="9745" width="21.140625" style="671" customWidth="1"/>
    <col min="9746" max="9746" width="19.140625" style="671" customWidth="1"/>
    <col min="9747" max="9747" width="31.28515625" style="671" customWidth="1"/>
    <col min="9748" max="9748" width="19.140625" style="671" customWidth="1"/>
    <col min="9749" max="9749" width="29.42578125" style="671" customWidth="1"/>
    <col min="9750" max="9750" width="232.42578125" style="671" customWidth="1"/>
    <col min="9751" max="9751" width="86.7109375" style="671" customWidth="1"/>
    <col min="9752" max="9752" width="35.28515625" style="671" customWidth="1"/>
    <col min="9753" max="9753" width="53.5703125" style="671" bestFit="1" customWidth="1"/>
    <col min="9754" max="9754" width="13.28515625" style="671" customWidth="1"/>
    <col min="9755" max="9755" width="17.5703125" style="671" customWidth="1"/>
    <col min="9756" max="9756" width="14.140625" style="671" customWidth="1"/>
    <col min="9757" max="9758" width="11.85546875" style="671" customWidth="1"/>
    <col min="9759" max="9759" width="11.5703125" style="671" customWidth="1"/>
    <col min="9760" max="9760" width="15" style="671" customWidth="1"/>
    <col min="9761" max="9761" width="6.7109375" style="671" customWidth="1"/>
    <col min="9762" max="9762" width="8.42578125" style="671" customWidth="1"/>
    <col min="9763" max="9763" width="13.5703125" style="671" customWidth="1"/>
    <col min="9764" max="9764" width="12.7109375" style="671" customWidth="1"/>
    <col min="9765" max="9765" width="12.42578125" style="671" customWidth="1"/>
    <col min="9766" max="9766" width="24" style="671" customWidth="1"/>
    <col min="9767" max="9767" width="12.42578125" style="671" customWidth="1"/>
    <col min="9768" max="9768" width="22.42578125" style="671" customWidth="1"/>
    <col min="9769" max="9769" width="21.28515625" style="671" customWidth="1"/>
    <col min="9770" max="9770" width="12.42578125" style="671" customWidth="1"/>
    <col min="9771" max="9771" width="7.85546875" style="671" customWidth="1"/>
    <col min="9772" max="9772" width="9.42578125" style="671" customWidth="1"/>
    <col min="9773" max="9773" width="8.42578125" style="671" customWidth="1"/>
    <col min="9774" max="9774" width="6.7109375" style="671" customWidth="1"/>
    <col min="9775" max="9775" width="7.42578125" style="671" customWidth="1"/>
    <col min="9776" max="9776" width="6.140625" style="671" customWidth="1"/>
    <col min="9777" max="9777" width="8.7109375" style="671" customWidth="1"/>
    <col min="9778" max="9778" width="12.42578125" style="671" customWidth="1"/>
    <col min="9779" max="9779" width="25.42578125" style="671" customWidth="1"/>
    <col min="9780" max="9780" width="77.5703125" style="671" customWidth="1"/>
    <col min="9781" max="9781" width="49.85546875" style="671" customWidth="1"/>
    <col min="9782" max="9784" width="10" style="671" customWidth="1"/>
    <col min="9785" max="9785" width="39.140625" style="671" customWidth="1"/>
    <col min="9786" max="9786" width="37.28515625" style="671" customWidth="1"/>
    <col min="9787" max="9787" width="31.42578125" style="671" customWidth="1"/>
    <col min="9788" max="9788" width="37" style="671" customWidth="1"/>
    <col min="9789" max="9789" width="31.42578125" style="671" customWidth="1"/>
    <col min="9790" max="9790" width="10" style="671" customWidth="1"/>
    <col min="9791" max="9984" width="15.140625" style="671"/>
    <col min="9985" max="9985" width="40.140625" style="671" customWidth="1"/>
    <col min="9986" max="9986" width="25.140625" style="671" customWidth="1"/>
    <col min="9987" max="9987" width="28.140625" style="671" customWidth="1"/>
    <col min="9988" max="9988" width="42.85546875" style="671" customWidth="1"/>
    <col min="9989" max="9989" width="23.7109375" style="671" customWidth="1"/>
    <col min="9990" max="9990" width="25.7109375" style="671" customWidth="1"/>
    <col min="9991" max="9991" width="66.42578125" style="671" bestFit="1" customWidth="1"/>
    <col min="9992" max="9992" width="23.85546875" style="671" customWidth="1"/>
    <col min="9993" max="9993" width="17.42578125" style="671" customWidth="1"/>
    <col min="9994" max="9994" width="35.85546875" style="671" customWidth="1"/>
    <col min="9995" max="9995" width="31.28515625" style="671" customWidth="1"/>
    <col min="9996" max="9996" width="51" style="671" customWidth="1"/>
    <col min="9997" max="9998" width="27.28515625" style="671" customWidth="1"/>
    <col min="9999" max="9999" width="42.140625" style="671" customWidth="1"/>
    <col min="10000" max="10000" width="28.85546875" style="671" customWidth="1"/>
    <col min="10001" max="10001" width="21.140625" style="671" customWidth="1"/>
    <col min="10002" max="10002" width="19.140625" style="671" customWidth="1"/>
    <col min="10003" max="10003" width="31.28515625" style="671" customWidth="1"/>
    <col min="10004" max="10004" width="19.140625" style="671" customWidth="1"/>
    <col min="10005" max="10005" width="29.42578125" style="671" customWidth="1"/>
    <col min="10006" max="10006" width="232.42578125" style="671" customWidth="1"/>
    <col min="10007" max="10007" width="86.7109375" style="671" customWidth="1"/>
    <col min="10008" max="10008" width="35.28515625" style="671" customWidth="1"/>
    <col min="10009" max="10009" width="53.5703125" style="671" bestFit="1" customWidth="1"/>
    <col min="10010" max="10010" width="13.28515625" style="671" customWidth="1"/>
    <col min="10011" max="10011" width="17.5703125" style="671" customWidth="1"/>
    <col min="10012" max="10012" width="14.140625" style="671" customWidth="1"/>
    <col min="10013" max="10014" width="11.85546875" style="671" customWidth="1"/>
    <col min="10015" max="10015" width="11.5703125" style="671" customWidth="1"/>
    <col min="10016" max="10016" width="15" style="671" customWidth="1"/>
    <col min="10017" max="10017" width="6.7109375" style="671" customWidth="1"/>
    <col min="10018" max="10018" width="8.42578125" style="671" customWidth="1"/>
    <col min="10019" max="10019" width="13.5703125" style="671" customWidth="1"/>
    <col min="10020" max="10020" width="12.7109375" style="671" customWidth="1"/>
    <col min="10021" max="10021" width="12.42578125" style="671" customWidth="1"/>
    <col min="10022" max="10022" width="24" style="671" customWidth="1"/>
    <col min="10023" max="10023" width="12.42578125" style="671" customWidth="1"/>
    <col min="10024" max="10024" width="22.42578125" style="671" customWidth="1"/>
    <col min="10025" max="10025" width="21.28515625" style="671" customWidth="1"/>
    <col min="10026" max="10026" width="12.42578125" style="671" customWidth="1"/>
    <col min="10027" max="10027" width="7.85546875" style="671" customWidth="1"/>
    <col min="10028" max="10028" width="9.42578125" style="671" customWidth="1"/>
    <col min="10029" max="10029" width="8.42578125" style="671" customWidth="1"/>
    <col min="10030" max="10030" width="6.7109375" style="671" customWidth="1"/>
    <col min="10031" max="10031" width="7.42578125" style="671" customWidth="1"/>
    <col min="10032" max="10032" width="6.140625" style="671" customWidth="1"/>
    <col min="10033" max="10033" width="8.7109375" style="671" customWidth="1"/>
    <col min="10034" max="10034" width="12.42578125" style="671" customWidth="1"/>
    <col min="10035" max="10035" width="25.42578125" style="671" customWidth="1"/>
    <col min="10036" max="10036" width="77.5703125" style="671" customWidth="1"/>
    <col min="10037" max="10037" width="49.85546875" style="671" customWidth="1"/>
    <col min="10038" max="10040" width="10" style="671" customWidth="1"/>
    <col min="10041" max="10041" width="39.140625" style="671" customWidth="1"/>
    <col min="10042" max="10042" width="37.28515625" style="671" customWidth="1"/>
    <col min="10043" max="10043" width="31.42578125" style="671" customWidth="1"/>
    <col min="10044" max="10044" width="37" style="671" customWidth="1"/>
    <col min="10045" max="10045" width="31.42578125" style="671" customWidth="1"/>
    <col min="10046" max="10046" width="10" style="671" customWidth="1"/>
    <col min="10047" max="10240" width="15.140625" style="671"/>
    <col min="10241" max="10241" width="40.140625" style="671" customWidth="1"/>
    <col min="10242" max="10242" width="25.140625" style="671" customWidth="1"/>
    <col min="10243" max="10243" width="28.140625" style="671" customWidth="1"/>
    <col min="10244" max="10244" width="42.85546875" style="671" customWidth="1"/>
    <col min="10245" max="10245" width="23.7109375" style="671" customWidth="1"/>
    <col min="10246" max="10246" width="25.7109375" style="671" customWidth="1"/>
    <col min="10247" max="10247" width="66.42578125" style="671" bestFit="1" customWidth="1"/>
    <col min="10248" max="10248" width="23.85546875" style="671" customWidth="1"/>
    <col min="10249" max="10249" width="17.42578125" style="671" customWidth="1"/>
    <col min="10250" max="10250" width="35.85546875" style="671" customWidth="1"/>
    <col min="10251" max="10251" width="31.28515625" style="671" customWidth="1"/>
    <col min="10252" max="10252" width="51" style="671" customWidth="1"/>
    <col min="10253" max="10254" width="27.28515625" style="671" customWidth="1"/>
    <col min="10255" max="10255" width="42.140625" style="671" customWidth="1"/>
    <col min="10256" max="10256" width="28.85546875" style="671" customWidth="1"/>
    <col min="10257" max="10257" width="21.140625" style="671" customWidth="1"/>
    <col min="10258" max="10258" width="19.140625" style="671" customWidth="1"/>
    <col min="10259" max="10259" width="31.28515625" style="671" customWidth="1"/>
    <col min="10260" max="10260" width="19.140625" style="671" customWidth="1"/>
    <col min="10261" max="10261" width="29.42578125" style="671" customWidth="1"/>
    <col min="10262" max="10262" width="232.42578125" style="671" customWidth="1"/>
    <col min="10263" max="10263" width="86.7109375" style="671" customWidth="1"/>
    <col min="10264" max="10264" width="35.28515625" style="671" customWidth="1"/>
    <col min="10265" max="10265" width="53.5703125" style="671" bestFit="1" customWidth="1"/>
    <col min="10266" max="10266" width="13.28515625" style="671" customWidth="1"/>
    <col min="10267" max="10267" width="17.5703125" style="671" customWidth="1"/>
    <col min="10268" max="10268" width="14.140625" style="671" customWidth="1"/>
    <col min="10269" max="10270" width="11.85546875" style="671" customWidth="1"/>
    <col min="10271" max="10271" width="11.5703125" style="671" customWidth="1"/>
    <col min="10272" max="10272" width="15" style="671" customWidth="1"/>
    <col min="10273" max="10273" width="6.7109375" style="671" customWidth="1"/>
    <col min="10274" max="10274" width="8.42578125" style="671" customWidth="1"/>
    <col min="10275" max="10275" width="13.5703125" style="671" customWidth="1"/>
    <col min="10276" max="10276" width="12.7109375" style="671" customWidth="1"/>
    <col min="10277" max="10277" width="12.42578125" style="671" customWidth="1"/>
    <col min="10278" max="10278" width="24" style="671" customWidth="1"/>
    <col min="10279" max="10279" width="12.42578125" style="671" customWidth="1"/>
    <col min="10280" max="10280" width="22.42578125" style="671" customWidth="1"/>
    <col min="10281" max="10281" width="21.28515625" style="671" customWidth="1"/>
    <col min="10282" max="10282" width="12.42578125" style="671" customWidth="1"/>
    <col min="10283" max="10283" width="7.85546875" style="671" customWidth="1"/>
    <col min="10284" max="10284" width="9.42578125" style="671" customWidth="1"/>
    <col min="10285" max="10285" width="8.42578125" style="671" customWidth="1"/>
    <col min="10286" max="10286" width="6.7109375" style="671" customWidth="1"/>
    <col min="10287" max="10287" width="7.42578125" style="671" customWidth="1"/>
    <col min="10288" max="10288" width="6.140625" style="671" customWidth="1"/>
    <col min="10289" max="10289" width="8.7109375" style="671" customWidth="1"/>
    <col min="10290" max="10290" width="12.42578125" style="671" customWidth="1"/>
    <col min="10291" max="10291" width="25.42578125" style="671" customWidth="1"/>
    <col min="10292" max="10292" width="77.5703125" style="671" customWidth="1"/>
    <col min="10293" max="10293" width="49.85546875" style="671" customWidth="1"/>
    <col min="10294" max="10296" width="10" style="671" customWidth="1"/>
    <col min="10297" max="10297" width="39.140625" style="671" customWidth="1"/>
    <col min="10298" max="10298" width="37.28515625" style="671" customWidth="1"/>
    <col min="10299" max="10299" width="31.42578125" style="671" customWidth="1"/>
    <col min="10300" max="10300" width="37" style="671" customWidth="1"/>
    <col min="10301" max="10301" width="31.42578125" style="671" customWidth="1"/>
    <col min="10302" max="10302" width="10" style="671" customWidth="1"/>
    <col min="10303" max="10496" width="15.140625" style="671"/>
    <col min="10497" max="10497" width="40.140625" style="671" customWidth="1"/>
    <col min="10498" max="10498" width="25.140625" style="671" customWidth="1"/>
    <col min="10499" max="10499" width="28.140625" style="671" customWidth="1"/>
    <col min="10500" max="10500" width="42.85546875" style="671" customWidth="1"/>
    <col min="10501" max="10501" width="23.7109375" style="671" customWidth="1"/>
    <col min="10502" max="10502" width="25.7109375" style="671" customWidth="1"/>
    <col min="10503" max="10503" width="66.42578125" style="671" bestFit="1" customWidth="1"/>
    <col min="10504" max="10504" width="23.85546875" style="671" customWidth="1"/>
    <col min="10505" max="10505" width="17.42578125" style="671" customWidth="1"/>
    <col min="10506" max="10506" width="35.85546875" style="671" customWidth="1"/>
    <col min="10507" max="10507" width="31.28515625" style="671" customWidth="1"/>
    <col min="10508" max="10508" width="51" style="671" customWidth="1"/>
    <col min="10509" max="10510" width="27.28515625" style="671" customWidth="1"/>
    <col min="10511" max="10511" width="42.140625" style="671" customWidth="1"/>
    <col min="10512" max="10512" width="28.85546875" style="671" customWidth="1"/>
    <col min="10513" max="10513" width="21.140625" style="671" customWidth="1"/>
    <col min="10514" max="10514" width="19.140625" style="671" customWidth="1"/>
    <col min="10515" max="10515" width="31.28515625" style="671" customWidth="1"/>
    <col min="10516" max="10516" width="19.140625" style="671" customWidth="1"/>
    <col min="10517" max="10517" width="29.42578125" style="671" customWidth="1"/>
    <col min="10518" max="10518" width="232.42578125" style="671" customWidth="1"/>
    <col min="10519" max="10519" width="86.7109375" style="671" customWidth="1"/>
    <col min="10520" max="10520" width="35.28515625" style="671" customWidth="1"/>
    <col min="10521" max="10521" width="53.5703125" style="671" bestFit="1" customWidth="1"/>
    <col min="10522" max="10522" width="13.28515625" style="671" customWidth="1"/>
    <col min="10523" max="10523" width="17.5703125" style="671" customWidth="1"/>
    <col min="10524" max="10524" width="14.140625" style="671" customWidth="1"/>
    <col min="10525" max="10526" width="11.85546875" style="671" customWidth="1"/>
    <col min="10527" max="10527" width="11.5703125" style="671" customWidth="1"/>
    <col min="10528" max="10528" width="15" style="671" customWidth="1"/>
    <col min="10529" max="10529" width="6.7109375" style="671" customWidth="1"/>
    <col min="10530" max="10530" width="8.42578125" style="671" customWidth="1"/>
    <col min="10531" max="10531" width="13.5703125" style="671" customWidth="1"/>
    <col min="10532" max="10532" width="12.7109375" style="671" customWidth="1"/>
    <col min="10533" max="10533" width="12.42578125" style="671" customWidth="1"/>
    <col min="10534" max="10534" width="24" style="671" customWidth="1"/>
    <col min="10535" max="10535" width="12.42578125" style="671" customWidth="1"/>
    <col min="10536" max="10536" width="22.42578125" style="671" customWidth="1"/>
    <col min="10537" max="10537" width="21.28515625" style="671" customWidth="1"/>
    <col min="10538" max="10538" width="12.42578125" style="671" customWidth="1"/>
    <col min="10539" max="10539" width="7.85546875" style="671" customWidth="1"/>
    <col min="10540" max="10540" width="9.42578125" style="671" customWidth="1"/>
    <col min="10541" max="10541" width="8.42578125" style="671" customWidth="1"/>
    <col min="10542" max="10542" width="6.7109375" style="671" customWidth="1"/>
    <col min="10543" max="10543" width="7.42578125" style="671" customWidth="1"/>
    <col min="10544" max="10544" width="6.140625" style="671" customWidth="1"/>
    <col min="10545" max="10545" width="8.7109375" style="671" customWidth="1"/>
    <col min="10546" max="10546" width="12.42578125" style="671" customWidth="1"/>
    <col min="10547" max="10547" width="25.42578125" style="671" customWidth="1"/>
    <col min="10548" max="10548" width="77.5703125" style="671" customWidth="1"/>
    <col min="10549" max="10549" width="49.85546875" style="671" customWidth="1"/>
    <col min="10550" max="10552" width="10" style="671" customWidth="1"/>
    <col min="10553" max="10553" width="39.140625" style="671" customWidth="1"/>
    <col min="10554" max="10554" width="37.28515625" style="671" customWidth="1"/>
    <col min="10555" max="10555" width="31.42578125" style="671" customWidth="1"/>
    <col min="10556" max="10556" width="37" style="671" customWidth="1"/>
    <col min="10557" max="10557" width="31.42578125" style="671" customWidth="1"/>
    <col min="10558" max="10558" width="10" style="671" customWidth="1"/>
    <col min="10559" max="10752" width="15.140625" style="671"/>
    <col min="10753" max="10753" width="40.140625" style="671" customWidth="1"/>
    <col min="10754" max="10754" width="25.140625" style="671" customWidth="1"/>
    <col min="10755" max="10755" width="28.140625" style="671" customWidth="1"/>
    <col min="10756" max="10756" width="42.85546875" style="671" customWidth="1"/>
    <col min="10757" max="10757" width="23.7109375" style="671" customWidth="1"/>
    <col min="10758" max="10758" width="25.7109375" style="671" customWidth="1"/>
    <col min="10759" max="10759" width="66.42578125" style="671" bestFit="1" customWidth="1"/>
    <col min="10760" max="10760" width="23.85546875" style="671" customWidth="1"/>
    <col min="10761" max="10761" width="17.42578125" style="671" customWidth="1"/>
    <col min="10762" max="10762" width="35.85546875" style="671" customWidth="1"/>
    <col min="10763" max="10763" width="31.28515625" style="671" customWidth="1"/>
    <col min="10764" max="10764" width="51" style="671" customWidth="1"/>
    <col min="10765" max="10766" width="27.28515625" style="671" customWidth="1"/>
    <col min="10767" max="10767" width="42.140625" style="671" customWidth="1"/>
    <col min="10768" max="10768" width="28.85546875" style="671" customWidth="1"/>
    <col min="10769" max="10769" width="21.140625" style="671" customWidth="1"/>
    <col min="10770" max="10770" width="19.140625" style="671" customWidth="1"/>
    <col min="10771" max="10771" width="31.28515625" style="671" customWidth="1"/>
    <col min="10772" max="10772" width="19.140625" style="671" customWidth="1"/>
    <col min="10773" max="10773" width="29.42578125" style="671" customWidth="1"/>
    <col min="10774" max="10774" width="232.42578125" style="671" customWidth="1"/>
    <col min="10775" max="10775" width="86.7109375" style="671" customWidth="1"/>
    <col min="10776" max="10776" width="35.28515625" style="671" customWidth="1"/>
    <col min="10777" max="10777" width="53.5703125" style="671" bestFit="1" customWidth="1"/>
    <col min="10778" max="10778" width="13.28515625" style="671" customWidth="1"/>
    <col min="10779" max="10779" width="17.5703125" style="671" customWidth="1"/>
    <col min="10780" max="10780" width="14.140625" style="671" customWidth="1"/>
    <col min="10781" max="10782" width="11.85546875" style="671" customWidth="1"/>
    <col min="10783" max="10783" width="11.5703125" style="671" customWidth="1"/>
    <col min="10784" max="10784" width="15" style="671" customWidth="1"/>
    <col min="10785" max="10785" width="6.7109375" style="671" customWidth="1"/>
    <col min="10786" max="10786" width="8.42578125" style="671" customWidth="1"/>
    <col min="10787" max="10787" width="13.5703125" style="671" customWidth="1"/>
    <col min="10788" max="10788" width="12.7109375" style="671" customWidth="1"/>
    <col min="10789" max="10789" width="12.42578125" style="671" customWidth="1"/>
    <col min="10790" max="10790" width="24" style="671" customWidth="1"/>
    <col min="10791" max="10791" width="12.42578125" style="671" customWidth="1"/>
    <col min="10792" max="10792" width="22.42578125" style="671" customWidth="1"/>
    <col min="10793" max="10793" width="21.28515625" style="671" customWidth="1"/>
    <col min="10794" max="10794" width="12.42578125" style="671" customWidth="1"/>
    <col min="10795" max="10795" width="7.85546875" style="671" customWidth="1"/>
    <col min="10796" max="10796" width="9.42578125" style="671" customWidth="1"/>
    <col min="10797" max="10797" width="8.42578125" style="671" customWidth="1"/>
    <col min="10798" max="10798" width="6.7109375" style="671" customWidth="1"/>
    <col min="10799" max="10799" width="7.42578125" style="671" customWidth="1"/>
    <col min="10800" max="10800" width="6.140625" style="671" customWidth="1"/>
    <col min="10801" max="10801" width="8.7109375" style="671" customWidth="1"/>
    <col min="10802" max="10802" width="12.42578125" style="671" customWidth="1"/>
    <col min="10803" max="10803" width="25.42578125" style="671" customWidth="1"/>
    <col min="10804" max="10804" width="77.5703125" style="671" customWidth="1"/>
    <col min="10805" max="10805" width="49.85546875" style="671" customWidth="1"/>
    <col min="10806" max="10808" width="10" style="671" customWidth="1"/>
    <col min="10809" max="10809" width="39.140625" style="671" customWidth="1"/>
    <col min="10810" max="10810" width="37.28515625" style="671" customWidth="1"/>
    <col min="10811" max="10811" width="31.42578125" style="671" customWidth="1"/>
    <col min="10812" max="10812" width="37" style="671" customWidth="1"/>
    <col min="10813" max="10813" width="31.42578125" style="671" customWidth="1"/>
    <col min="10814" max="10814" width="10" style="671" customWidth="1"/>
    <col min="10815" max="11008" width="15.140625" style="671"/>
    <col min="11009" max="11009" width="40.140625" style="671" customWidth="1"/>
    <col min="11010" max="11010" width="25.140625" style="671" customWidth="1"/>
    <col min="11011" max="11011" width="28.140625" style="671" customWidth="1"/>
    <col min="11012" max="11012" width="42.85546875" style="671" customWidth="1"/>
    <col min="11013" max="11013" width="23.7109375" style="671" customWidth="1"/>
    <col min="11014" max="11014" width="25.7109375" style="671" customWidth="1"/>
    <col min="11015" max="11015" width="66.42578125" style="671" bestFit="1" customWidth="1"/>
    <col min="11016" max="11016" width="23.85546875" style="671" customWidth="1"/>
    <col min="11017" max="11017" width="17.42578125" style="671" customWidth="1"/>
    <col min="11018" max="11018" width="35.85546875" style="671" customWidth="1"/>
    <col min="11019" max="11019" width="31.28515625" style="671" customWidth="1"/>
    <col min="11020" max="11020" width="51" style="671" customWidth="1"/>
    <col min="11021" max="11022" width="27.28515625" style="671" customWidth="1"/>
    <col min="11023" max="11023" width="42.140625" style="671" customWidth="1"/>
    <col min="11024" max="11024" width="28.85546875" style="671" customWidth="1"/>
    <col min="11025" max="11025" width="21.140625" style="671" customWidth="1"/>
    <col min="11026" max="11026" width="19.140625" style="671" customWidth="1"/>
    <col min="11027" max="11027" width="31.28515625" style="671" customWidth="1"/>
    <col min="11028" max="11028" width="19.140625" style="671" customWidth="1"/>
    <col min="11029" max="11029" width="29.42578125" style="671" customWidth="1"/>
    <col min="11030" max="11030" width="232.42578125" style="671" customWidth="1"/>
    <col min="11031" max="11031" width="86.7109375" style="671" customWidth="1"/>
    <col min="11032" max="11032" width="35.28515625" style="671" customWidth="1"/>
    <col min="11033" max="11033" width="53.5703125" style="671" bestFit="1" customWidth="1"/>
    <col min="11034" max="11034" width="13.28515625" style="671" customWidth="1"/>
    <col min="11035" max="11035" width="17.5703125" style="671" customWidth="1"/>
    <col min="11036" max="11036" width="14.140625" style="671" customWidth="1"/>
    <col min="11037" max="11038" width="11.85546875" style="671" customWidth="1"/>
    <col min="11039" max="11039" width="11.5703125" style="671" customWidth="1"/>
    <col min="11040" max="11040" width="15" style="671" customWidth="1"/>
    <col min="11041" max="11041" width="6.7109375" style="671" customWidth="1"/>
    <col min="11042" max="11042" width="8.42578125" style="671" customWidth="1"/>
    <col min="11043" max="11043" width="13.5703125" style="671" customWidth="1"/>
    <col min="11044" max="11044" width="12.7109375" style="671" customWidth="1"/>
    <col min="11045" max="11045" width="12.42578125" style="671" customWidth="1"/>
    <col min="11046" max="11046" width="24" style="671" customWidth="1"/>
    <col min="11047" max="11047" width="12.42578125" style="671" customWidth="1"/>
    <col min="11048" max="11048" width="22.42578125" style="671" customWidth="1"/>
    <col min="11049" max="11049" width="21.28515625" style="671" customWidth="1"/>
    <col min="11050" max="11050" width="12.42578125" style="671" customWidth="1"/>
    <col min="11051" max="11051" width="7.85546875" style="671" customWidth="1"/>
    <col min="11052" max="11052" width="9.42578125" style="671" customWidth="1"/>
    <col min="11053" max="11053" width="8.42578125" style="671" customWidth="1"/>
    <col min="11054" max="11054" width="6.7109375" style="671" customWidth="1"/>
    <col min="11055" max="11055" width="7.42578125" style="671" customWidth="1"/>
    <col min="11056" max="11056" width="6.140625" style="671" customWidth="1"/>
    <col min="11057" max="11057" width="8.7109375" style="671" customWidth="1"/>
    <col min="11058" max="11058" width="12.42578125" style="671" customWidth="1"/>
    <col min="11059" max="11059" width="25.42578125" style="671" customWidth="1"/>
    <col min="11060" max="11060" width="77.5703125" style="671" customWidth="1"/>
    <col min="11061" max="11061" width="49.85546875" style="671" customWidth="1"/>
    <col min="11062" max="11064" width="10" style="671" customWidth="1"/>
    <col min="11065" max="11065" width="39.140625" style="671" customWidth="1"/>
    <col min="11066" max="11066" width="37.28515625" style="671" customWidth="1"/>
    <col min="11067" max="11067" width="31.42578125" style="671" customWidth="1"/>
    <col min="11068" max="11068" width="37" style="671" customWidth="1"/>
    <col min="11069" max="11069" width="31.42578125" style="671" customWidth="1"/>
    <col min="11070" max="11070" width="10" style="671" customWidth="1"/>
    <col min="11071" max="11264" width="15.140625" style="671"/>
    <col min="11265" max="11265" width="40.140625" style="671" customWidth="1"/>
    <col min="11266" max="11266" width="25.140625" style="671" customWidth="1"/>
    <col min="11267" max="11267" width="28.140625" style="671" customWidth="1"/>
    <col min="11268" max="11268" width="42.85546875" style="671" customWidth="1"/>
    <col min="11269" max="11269" width="23.7109375" style="671" customWidth="1"/>
    <col min="11270" max="11270" width="25.7109375" style="671" customWidth="1"/>
    <col min="11271" max="11271" width="66.42578125" style="671" bestFit="1" customWidth="1"/>
    <col min="11272" max="11272" width="23.85546875" style="671" customWidth="1"/>
    <col min="11273" max="11273" width="17.42578125" style="671" customWidth="1"/>
    <col min="11274" max="11274" width="35.85546875" style="671" customWidth="1"/>
    <col min="11275" max="11275" width="31.28515625" style="671" customWidth="1"/>
    <col min="11276" max="11276" width="51" style="671" customWidth="1"/>
    <col min="11277" max="11278" width="27.28515625" style="671" customWidth="1"/>
    <col min="11279" max="11279" width="42.140625" style="671" customWidth="1"/>
    <col min="11280" max="11280" width="28.85546875" style="671" customWidth="1"/>
    <col min="11281" max="11281" width="21.140625" style="671" customWidth="1"/>
    <col min="11282" max="11282" width="19.140625" style="671" customWidth="1"/>
    <col min="11283" max="11283" width="31.28515625" style="671" customWidth="1"/>
    <col min="11284" max="11284" width="19.140625" style="671" customWidth="1"/>
    <col min="11285" max="11285" width="29.42578125" style="671" customWidth="1"/>
    <col min="11286" max="11286" width="232.42578125" style="671" customWidth="1"/>
    <col min="11287" max="11287" width="86.7109375" style="671" customWidth="1"/>
    <col min="11288" max="11288" width="35.28515625" style="671" customWidth="1"/>
    <col min="11289" max="11289" width="53.5703125" style="671" bestFit="1" customWidth="1"/>
    <col min="11290" max="11290" width="13.28515625" style="671" customWidth="1"/>
    <col min="11291" max="11291" width="17.5703125" style="671" customWidth="1"/>
    <col min="11292" max="11292" width="14.140625" style="671" customWidth="1"/>
    <col min="11293" max="11294" width="11.85546875" style="671" customWidth="1"/>
    <col min="11295" max="11295" width="11.5703125" style="671" customWidth="1"/>
    <col min="11296" max="11296" width="15" style="671" customWidth="1"/>
    <col min="11297" max="11297" width="6.7109375" style="671" customWidth="1"/>
    <col min="11298" max="11298" width="8.42578125" style="671" customWidth="1"/>
    <col min="11299" max="11299" width="13.5703125" style="671" customWidth="1"/>
    <col min="11300" max="11300" width="12.7109375" style="671" customWidth="1"/>
    <col min="11301" max="11301" width="12.42578125" style="671" customWidth="1"/>
    <col min="11302" max="11302" width="24" style="671" customWidth="1"/>
    <col min="11303" max="11303" width="12.42578125" style="671" customWidth="1"/>
    <col min="11304" max="11304" width="22.42578125" style="671" customWidth="1"/>
    <col min="11305" max="11305" width="21.28515625" style="671" customWidth="1"/>
    <col min="11306" max="11306" width="12.42578125" style="671" customWidth="1"/>
    <col min="11307" max="11307" width="7.85546875" style="671" customWidth="1"/>
    <col min="11308" max="11308" width="9.42578125" style="671" customWidth="1"/>
    <col min="11309" max="11309" width="8.42578125" style="671" customWidth="1"/>
    <col min="11310" max="11310" width="6.7109375" style="671" customWidth="1"/>
    <col min="11311" max="11311" width="7.42578125" style="671" customWidth="1"/>
    <col min="11312" max="11312" width="6.140625" style="671" customWidth="1"/>
    <col min="11313" max="11313" width="8.7109375" style="671" customWidth="1"/>
    <col min="11314" max="11314" width="12.42578125" style="671" customWidth="1"/>
    <col min="11315" max="11315" width="25.42578125" style="671" customWidth="1"/>
    <col min="11316" max="11316" width="77.5703125" style="671" customWidth="1"/>
    <col min="11317" max="11317" width="49.85546875" style="671" customWidth="1"/>
    <col min="11318" max="11320" width="10" style="671" customWidth="1"/>
    <col min="11321" max="11321" width="39.140625" style="671" customWidth="1"/>
    <col min="11322" max="11322" width="37.28515625" style="671" customWidth="1"/>
    <col min="11323" max="11323" width="31.42578125" style="671" customWidth="1"/>
    <col min="11324" max="11324" width="37" style="671" customWidth="1"/>
    <col min="11325" max="11325" width="31.42578125" style="671" customWidth="1"/>
    <col min="11326" max="11326" width="10" style="671" customWidth="1"/>
    <col min="11327" max="11520" width="15.140625" style="671"/>
    <col min="11521" max="11521" width="40.140625" style="671" customWidth="1"/>
    <col min="11522" max="11522" width="25.140625" style="671" customWidth="1"/>
    <col min="11523" max="11523" width="28.140625" style="671" customWidth="1"/>
    <col min="11524" max="11524" width="42.85546875" style="671" customWidth="1"/>
    <col min="11525" max="11525" width="23.7109375" style="671" customWidth="1"/>
    <col min="11526" max="11526" width="25.7109375" style="671" customWidth="1"/>
    <col min="11527" max="11527" width="66.42578125" style="671" bestFit="1" customWidth="1"/>
    <col min="11528" max="11528" width="23.85546875" style="671" customWidth="1"/>
    <col min="11529" max="11529" width="17.42578125" style="671" customWidth="1"/>
    <col min="11530" max="11530" width="35.85546875" style="671" customWidth="1"/>
    <col min="11531" max="11531" width="31.28515625" style="671" customWidth="1"/>
    <col min="11532" max="11532" width="51" style="671" customWidth="1"/>
    <col min="11533" max="11534" width="27.28515625" style="671" customWidth="1"/>
    <col min="11535" max="11535" width="42.140625" style="671" customWidth="1"/>
    <col min="11536" max="11536" width="28.85546875" style="671" customWidth="1"/>
    <col min="11537" max="11537" width="21.140625" style="671" customWidth="1"/>
    <col min="11538" max="11538" width="19.140625" style="671" customWidth="1"/>
    <col min="11539" max="11539" width="31.28515625" style="671" customWidth="1"/>
    <col min="11540" max="11540" width="19.140625" style="671" customWidth="1"/>
    <col min="11541" max="11541" width="29.42578125" style="671" customWidth="1"/>
    <col min="11542" max="11542" width="232.42578125" style="671" customWidth="1"/>
    <col min="11543" max="11543" width="86.7109375" style="671" customWidth="1"/>
    <col min="11544" max="11544" width="35.28515625" style="671" customWidth="1"/>
    <col min="11545" max="11545" width="53.5703125" style="671" bestFit="1" customWidth="1"/>
    <col min="11546" max="11546" width="13.28515625" style="671" customWidth="1"/>
    <col min="11547" max="11547" width="17.5703125" style="671" customWidth="1"/>
    <col min="11548" max="11548" width="14.140625" style="671" customWidth="1"/>
    <col min="11549" max="11550" width="11.85546875" style="671" customWidth="1"/>
    <col min="11551" max="11551" width="11.5703125" style="671" customWidth="1"/>
    <col min="11552" max="11552" width="15" style="671" customWidth="1"/>
    <col min="11553" max="11553" width="6.7109375" style="671" customWidth="1"/>
    <col min="11554" max="11554" width="8.42578125" style="671" customWidth="1"/>
    <col min="11555" max="11555" width="13.5703125" style="671" customWidth="1"/>
    <col min="11556" max="11556" width="12.7109375" style="671" customWidth="1"/>
    <col min="11557" max="11557" width="12.42578125" style="671" customWidth="1"/>
    <col min="11558" max="11558" width="24" style="671" customWidth="1"/>
    <col min="11559" max="11559" width="12.42578125" style="671" customWidth="1"/>
    <col min="11560" max="11560" width="22.42578125" style="671" customWidth="1"/>
    <col min="11561" max="11561" width="21.28515625" style="671" customWidth="1"/>
    <col min="11562" max="11562" width="12.42578125" style="671" customWidth="1"/>
    <col min="11563" max="11563" width="7.85546875" style="671" customWidth="1"/>
    <col min="11564" max="11564" width="9.42578125" style="671" customWidth="1"/>
    <col min="11565" max="11565" width="8.42578125" style="671" customWidth="1"/>
    <col min="11566" max="11566" width="6.7109375" style="671" customWidth="1"/>
    <col min="11567" max="11567" width="7.42578125" style="671" customWidth="1"/>
    <col min="11568" max="11568" width="6.140625" style="671" customWidth="1"/>
    <col min="11569" max="11569" width="8.7109375" style="671" customWidth="1"/>
    <col min="11570" max="11570" width="12.42578125" style="671" customWidth="1"/>
    <col min="11571" max="11571" width="25.42578125" style="671" customWidth="1"/>
    <col min="11572" max="11572" width="77.5703125" style="671" customWidth="1"/>
    <col min="11573" max="11573" width="49.85546875" style="671" customWidth="1"/>
    <col min="11574" max="11576" width="10" style="671" customWidth="1"/>
    <col min="11577" max="11577" width="39.140625" style="671" customWidth="1"/>
    <col min="11578" max="11578" width="37.28515625" style="671" customWidth="1"/>
    <col min="11579" max="11579" width="31.42578125" style="671" customWidth="1"/>
    <col min="11580" max="11580" width="37" style="671" customWidth="1"/>
    <col min="11581" max="11581" width="31.42578125" style="671" customWidth="1"/>
    <col min="11582" max="11582" width="10" style="671" customWidth="1"/>
    <col min="11583" max="11776" width="15.140625" style="671"/>
    <col min="11777" max="11777" width="40.140625" style="671" customWidth="1"/>
    <col min="11778" max="11778" width="25.140625" style="671" customWidth="1"/>
    <col min="11779" max="11779" width="28.140625" style="671" customWidth="1"/>
    <col min="11780" max="11780" width="42.85546875" style="671" customWidth="1"/>
    <col min="11781" max="11781" width="23.7109375" style="671" customWidth="1"/>
    <col min="11782" max="11782" width="25.7109375" style="671" customWidth="1"/>
    <col min="11783" max="11783" width="66.42578125" style="671" bestFit="1" customWidth="1"/>
    <col min="11784" max="11784" width="23.85546875" style="671" customWidth="1"/>
    <col min="11785" max="11785" width="17.42578125" style="671" customWidth="1"/>
    <col min="11786" max="11786" width="35.85546875" style="671" customWidth="1"/>
    <col min="11787" max="11787" width="31.28515625" style="671" customWidth="1"/>
    <col min="11788" max="11788" width="51" style="671" customWidth="1"/>
    <col min="11789" max="11790" width="27.28515625" style="671" customWidth="1"/>
    <col min="11791" max="11791" width="42.140625" style="671" customWidth="1"/>
    <col min="11792" max="11792" width="28.85546875" style="671" customWidth="1"/>
    <col min="11793" max="11793" width="21.140625" style="671" customWidth="1"/>
    <col min="11794" max="11794" width="19.140625" style="671" customWidth="1"/>
    <col min="11795" max="11795" width="31.28515625" style="671" customWidth="1"/>
    <col min="11796" max="11796" width="19.140625" style="671" customWidth="1"/>
    <col min="11797" max="11797" width="29.42578125" style="671" customWidth="1"/>
    <col min="11798" max="11798" width="232.42578125" style="671" customWidth="1"/>
    <col min="11799" max="11799" width="86.7109375" style="671" customWidth="1"/>
    <col min="11800" max="11800" width="35.28515625" style="671" customWidth="1"/>
    <col min="11801" max="11801" width="53.5703125" style="671" bestFit="1" customWidth="1"/>
    <col min="11802" max="11802" width="13.28515625" style="671" customWidth="1"/>
    <col min="11803" max="11803" width="17.5703125" style="671" customWidth="1"/>
    <col min="11804" max="11804" width="14.140625" style="671" customWidth="1"/>
    <col min="11805" max="11806" width="11.85546875" style="671" customWidth="1"/>
    <col min="11807" max="11807" width="11.5703125" style="671" customWidth="1"/>
    <col min="11808" max="11808" width="15" style="671" customWidth="1"/>
    <col min="11809" max="11809" width="6.7109375" style="671" customWidth="1"/>
    <col min="11810" max="11810" width="8.42578125" style="671" customWidth="1"/>
    <col min="11811" max="11811" width="13.5703125" style="671" customWidth="1"/>
    <col min="11812" max="11812" width="12.7109375" style="671" customWidth="1"/>
    <col min="11813" max="11813" width="12.42578125" style="671" customWidth="1"/>
    <col min="11814" max="11814" width="24" style="671" customWidth="1"/>
    <col min="11815" max="11815" width="12.42578125" style="671" customWidth="1"/>
    <col min="11816" max="11816" width="22.42578125" style="671" customWidth="1"/>
    <col min="11817" max="11817" width="21.28515625" style="671" customWidth="1"/>
    <col min="11818" max="11818" width="12.42578125" style="671" customWidth="1"/>
    <col min="11819" max="11819" width="7.85546875" style="671" customWidth="1"/>
    <col min="11820" max="11820" width="9.42578125" style="671" customWidth="1"/>
    <col min="11821" max="11821" width="8.42578125" style="671" customWidth="1"/>
    <col min="11822" max="11822" width="6.7109375" style="671" customWidth="1"/>
    <col min="11823" max="11823" width="7.42578125" style="671" customWidth="1"/>
    <col min="11824" max="11824" width="6.140625" style="671" customWidth="1"/>
    <col min="11825" max="11825" width="8.7109375" style="671" customWidth="1"/>
    <col min="11826" max="11826" width="12.42578125" style="671" customWidth="1"/>
    <col min="11827" max="11827" width="25.42578125" style="671" customWidth="1"/>
    <col min="11828" max="11828" width="77.5703125" style="671" customWidth="1"/>
    <col min="11829" max="11829" width="49.85546875" style="671" customWidth="1"/>
    <col min="11830" max="11832" width="10" style="671" customWidth="1"/>
    <col min="11833" max="11833" width="39.140625" style="671" customWidth="1"/>
    <col min="11834" max="11834" width="37.28515625" style="671" customWidth="1"/>
    <col min="11835" max="11835" width="31.42578125" style="671" customWidth="1"/>
    <col min="11836" max="11836" width="37" style="671" customWidth="1"/>
    <col min="11837" max="11837" width="31.42578125" style="671" customWidth="1"/>
    <col min="11838" max="11838" width="10" style="671" customWidth="1"/>
    <col min="11839" max="12032" width="15.140625" style="671"/>
    <col min="12033" max="12033" width="40.140625" style="671" customWidth="1"/>
    <col min="12034" max="12034" width="25.140625" style="671" customWidth="1"/>
    <col min="12035" max="12035" width="28.140625" style="671" customWidth="1"/>
    <col min="12036" max="12036" width="42.85546875" style="671" customWidth="1"/>
    <col min="12037" max="12037" width="23.7109375" style="671" customWidth="1"/>
    <col min="12038" max="12038" width="25.7109375" style="671" customWidth="1"/>
    <col min="12039" max="12039" width="66.42578125" style="671" bestFit="1" customWidth="1"/>
    <col min="12040" max="12040" width="23.85546875" style="671" customWidth="1"/>
    <col min="12041" max="12041" width="17.42578125" style="671" customWidth="1"/>
    <col min="12042" max="12042" width="35.85546875" style="671" customWidth="1"/>
    <col min="12043" max="12043" width="31.28515625" style="671" customWidth="1"/>
    <col min="12044" max="12044" width="51" style="671" customWidth="1"/>
    <col min="12045" max="12046" width="27.28515625" style="671" customWidth="1"/>
    <col min="12047" max="12047" width="42.140625" style="671" customWidth="1"/>
    <col min="12048" max="12048" width="28.85546875" style="671" customWidth="1"/>
    <col min="12049" max="12049" width="21.140625" style="671" customWidth="1"/>
    <col min="12050" max="12050" width="19.140625" style="671" customWidth="1"/>
    <col min="12051" max="12051" width="31.28515625" style="671" customWidth="1"/>
    <col min="12052" max="12052" width="19.140625" style="671" customWidth="1"/>
    <col min="12053" max="12053" width="29.42578125" style="671" customWidth="1"/>
    <col min="12054" max="12054" width="232.42578125" style="671" customWidth="1"/>
    <col min="12055" max="12055" width="86.7109375" style="671" customWidth="1"/>
    <col min="12056" max="12056" width="35.28515625" style="671" customWidth="1"/>
    <col min="12057" max="12057" width="53.5703125" style="671" bestFit="1" customWidth="1"/>
    <col min="12058" max="12058" width="13.28515625" style="671" customWidth="1"/>
    <col min="12059" max="12059" width="17.5703125" style="671" customWidth="1"/>
    <col min="12060" max="12060" width="14.140625" style="671" customWidth="1"/>
    <col min="12061" max="12062" width="11.85546875" style="671" customWidth="1"/>
    <col min="12063" max="12063" width="11.5703125" style="671" customWidth="1"/>
    <col min="12064" max="12064" width="15" style="671" customWidth="1"/>
    <col min="12065" max="12065" width="6.7109375" style="671" customWidth="1"/>
    <col min="12066" max="12066" width="8.42578125" style="671" customWidth="1"/>
    <col min="12067" max="12067" width="13.5703125" style="671" customWidth="1"/>
    <col min="12068" max="12068" width="12.7109375" style="671" customWidth="1"/>
    <col min="12069" max="12069" width="12.42578125" style="671" customWidth="1"/>
    <col min="12070" max="12070" width="24" style="671" customWidth="1"/>
    <col min="12071" max="12071" width="12.42578125" style="671" customWidth="1"/>
    <col min="12072" max="12072" width="22.42578125" style="671" customWidth="1"/>
    <col min="12073" max="12073" width="21.28515625" style="671" customWidth="1"/>
    <col min="12074" max="12074" width="12.42578125" style="671" customWidth="1"/>
    <col min="12075" max="12075" width="7.85546875" style="671" customWidth="1"/>
    <col min="12076" max="12076" width="9.42578125" style="671" customWidth="1"/>
    <col min="12077" max="12077" width="8.42578125" style="671" customWidth="1"/>
    <col min="12078" max="12078" width="6.7109375" style="671" customWidth="1"/>
    <col min="12079" max="12079" width="7.42578125" style="671" customWidth="1"/>
    <col min="12080" max="12080" width="6.140625" style="671" customWidth="1"/>
    <col min="12081" max="12081" width="8.7109375" style="671" customWidth="1"/>
    <col min="12082" max="12082" width="12.42578125" style="671" customWidth="1"/>
    <col min="12083" max="12083" width="25.42578125" style="671" customWidth="1"/>
    <col min="12084" max="12084" width="77.5703125" style="671" customWidth="1"/>
    <col min="12085" max="12085" width="49.85546875" style="671" customWidth="1"/>
    <col min="12086" max="12088" width="10" style="671" customWidth="1"/>
    <col min="12089" max="12089" width="39.140625" style="671" customWidth="1"/>
    <col min="12090" max="12090" width="37.28515625" style="671" customWidth="1"/>
    <col min="12091" max="12091" width="31.42578125" style="671" customWidth="1"/>
    <col min="12092" max="12092" width="37" style="671" customWidth="1"/>
    <col min="12093" max="12093" width="31.42578125" style="671" customWidth="1"/>
    <col min="12094" max="12094" width="10" style="671" customWidth="1"/>
    <col min="12095" max="12288" width="15.140625" style="671"/>
    <col min="12289" max="12289" width="40.140625" style="671" customWidth="1"/>
    <col min="12290" max="12290" width="25.140625" style="671" customWidth="1"/>
    <col min="12291" max="12291" width="28.140625" style="671" customWidth="1"/>
    <col min="12292" max="12292" width="42.85546875" style="671" customWidth="1"/>
    <col min="12293" max="12293" width="23.7109375" style="671" customWidth="1"/>
    <col min="12294" max="12294" width="25.7109375" style="671" customWidth="1"/>
    <col min="12295" max="12295" width="66.42578125" style="671" bestFit="1" customWidth="1"/>
    <col min="12296" max="12296" width="23.85546875" style="671" customWidth="1"/>
    <col min="12297" max="12297" width="17.42578125" style="671" customWidth="1"/>
    <col min="12298" max="12298" width="35.85546875" style="671" customWidth="1"/>
    <col min="12299" max="12299" width="31.28515625" style="671" customWidth="1"/>
    <col min="12300" max="12300" width="51" style="671" customWidth="1"/>
    <col min="12301" max="12302" width="27.28515625" style="671" customWidth="1"/>
    <col min="12303" max="12303" width="42.140625" style="671" customWidth="1"/>
    <col min="12304" max="12304" width="28.85546875" style="671" customWidth="1"/>
    <col min="12305" max="12305" width="21.140625" style="671" customWidth="1"/>
    <col min="12306" max="12306" width="19.140625" style="671" customWidth="1"/>
    <col min="12307" max="12307" width="31.28515625" style="671" customWidth="1"/>
    <col min="12308" max="12308" width="19.140625" style="671" customWidth="1"/>
    <col min="12309" max="12309" width="29.42578125" style="671" customWidth="1"/>
    <col min="12310" max="12310" width="232.42578125" style="671" customWidth="1"/>
    <col min="12311" max="12311" width="86.7109375" style="671" customWidth="1"/>
    <col min="12312" max="12312" width="35.28515625" style="671" customWidth="1"/>
    <col min="12313" max="12313" width="53.5703125" style="671" bestFit="1" customWidth="1"/>
    <col min="12314" max="12314" width="13.28515625" style="671" customWidth="1"/>
    <col min="12315" max="12315" width="17.5703125" style="671" customWidth="1"/>
    <col min="12316" max="12316" width="14.140625" style="671" customWidth="1"/>
    <col min="12317" max="12318" width="11.85546875" style="671" customWidth="1"/>
    <col min="12319" max="12319" width="11.5703125" style="671" customWidth="1"/>
    <col min="12320" max="12320" width="15" style="671" customWidth="1"/>
    <col min="12321" max="12321" width="6.7109375" style="671" customWidth="1"/>
    <col min="12322" max="12322" width="8.42578125" style="671" customWidth="1"/>
    <col min="12323" max="12323" width="13.5703125" style="671" customWidth="1"/>
    <col min="12324" max="12324" width="12.7109375" style="671" customWidth="1"/>
    <col min="12325" max="12325" width="12.42578125" style="671" customWidth="1"/>
    <col min="12326" max="12326" width="24" style="671" customWidth="1"/>
    <col min="12327" max="12327" width="12.42578125" style="671" customWidth="1"/>
    <col min="12328" max="12328" width="22.42578125" style="671" customWidth="1"/>
    <col min="12329" max="12329" width="21.28515625" style="671" customWidth="1"/>
    <col min="12330" max="12330" width="12.42578125" style="671" customWidth="1"/>
    <col min="12331" max="12331" width="7.85546875" style="671" customWidth="1"/>
    <col min="12332" max="12332" width="9.42578125" style="671" customWidth="1"/>
    <col min="12333" max="12333" width="8.42578125" style="671" customWidth="1"/>
    <col min="12334" max="12334" width="6.7109375" style="671" customWidth="1"/>
    <col min="12335" max="12335" width="7.42578125" style="671" customWidth="1"/>
    <col min="12336" max="12336" width="6.140625" style="671" customWidth="1"/>
    <col min="12337" max="12337" width="8.7109375" style="671" customWidth="1"/>
    <col min="12338" max="12338" width="12.42578125" style="671" customWidth="1"/>
    <col min="12339" max="12339" width="25.42578125" style="671" customWidth="1"/>
    <col min="12340" max="12340" width="77.5703125" style="671" customWidth="1"/>
    <col min="12341" max="12341" width="49.85546875" style="671" customWidth="1"/>
    <col min="12342" max="12344" width="10" style="671" customWidth="1"/>
    <col min="12345" max="12345" width="39.140625" style="671" customWidth="1"/>
    <col min="12346" max="12346" width="37.28515625" style="671" customWidth="1"/>
    <col min="12347" max="12347" width="31.42578125" style="671" customWidth="1"/>
    <col min="12348" max="12348" width="37" style="671" customWidth="1"/>
    <col min="12349" max="12349" width="31.42578125" style="671" customWidth="1"/>
    <col min="12350" max="12350" width="10" style="671" customWidth="1"/>
    <col min="12351" max="12544" width="15.140625" style="671"/>
    <col min="12545" max="12545" width="40.140625" style="671" customWidth="1"/>
    <col min="12546" max="12546" width="25.140625" style="671" customWidth="1"/>
    <col min="12547" max="12547" width="28.140625" style="671" customWidth="1"/>
    <col min="12548" max="12548" width="42.85546875" style="671" customWidth="1"/>
    <col min="12549" max="12549" width="23.7109375" style="671" customWidth="1"/>
    <col min="12550" max="12550" width="25.7109375" style="671" customWidth="1"/>
    <col min="12551" max="12551" width="66.42578125" style="671" bestFit="1" customWidth="1"/>
    <col min="12552" max="12552" width="23.85546875" style="671" customWidth="1"/>
    <col min="12553" max="12553" width="17.42578125" style="671" customWidth="1"/>
    <col min="12554" max="12554" width="35.85546875" style="671" customWidth="1"/>
    <col min="12555" max="12555" width="31.28515625" style="671" customWidth="1"/>
    <col min="12556" max="12556" width="51" style="671" customWidth="1"/>
    <col min="12557" max="12558" width="27.28515625" style="671" customWidth="1"/>
    <col min="12559" max="12559" width="42.140625" style="671" customWidth="1"/>
    <col min="12560" max="12560" width="28.85546875" style="671" customWidth="1"/>
    <col min="12561" max="12561" width="21.140625" style="671" customWidth="1"/>
    <col min="12562" max="12562" width="19.140625" style="671" customWidth="1"/>
    <col min="12563" max="12563" width="31.28515625" style="671" customWidth="1"/>
    <col min="12564" max="12564" width="19.140625" style="671" customWidth="1"/>
    <col min="12565" max="12565" width="29.42578125" style="671" customWidth="1"/>
    <col min="12566" max="12566" width="232.42578125" style="671" customWidth="1"/>
    <col min="12567" max="12567" width="86.7109375" style="671" customWidth="1"/>
    <col min="12568" max="12568" width="35.28515625" style="671" customWidth="1"/>
    <col min="12569" max="12569" width="53.5703125" style="671" bestFit="1" customWidth="1"/>
    <col min="12570" max="12570" width="13.28515625" style="671" customWidth="1"/>
    <col min="12571" max="12571" width="17.5703125" style="671" customWidth="1"/>
    <col min="12572" max="12572" width="14.140625" style="671" customWidth="1"/>
    <col min="12573" max="12574" width="11.85546875" style="671" customWidth="1"/>
    <col min="12575" max="12575" width="11.5703125" style="671" customWidth="1"/>
    <col min="12576" max="12576" width="15" style="671" customWidth="1"/>
    <col min="12577" max="12577" width="6.7109375" style="671" customWidth="1"/>
    <col min="12578" max="12578" width="8.42578125" style="671" customWidth="1"/>
    <col min="12579" max="12579" width="13.5703125" style="671" customWidth="1"/>
    <col min="12580" max="12580" width="12.7109375" style="671" customWidth="1"/>
    <col min="12581" max="12581" width="12.42578125" style="671" customWidth="1"/>
    <col min="12582" max="12582" width="24" style="671" customWidth="1"/>
    <col min="12583" max="12583" width="12.42578125" style="671" customWidth="1"/>
    <col min="12584" max="12584" width="22.42578125" style="671" customWidth="1"/>
    <col min="12585" max="12585" width="21.28515625" style="671" customWidth="1"/>
    <col min="12586" max="12586" width="12.42578125" style="671" customWidth="1"/>
    <col min="12587" max="12587" width="7.85546875" style="671" customWidth="1"/>
    <col min="12588" max="12588" width="9.42578125" style="671" customWidth="1"/>
    <col min="12589" max="12589" width="8.42578125" style="671" customWidth="1"/>
    <col min="12590" max="12590" width="6.7109375" style="671" customWidth="1"/>
    <col min="12591" max="12591" width="7.42578125" style="671" customWidth="1"/>
    <col min="12592" max="12592" width="6.140625" style="671" customWidth="1"/>
    <col min="12593" max="12593" width="8.7109375" style="671" customWidth="1"/>
    <col min="12594" max="12594" width="12.42578125" style="671" customWidth="1"/>
    <col min="12595" max="12595" width="25.42578125" style="671" customWidth="1"/>
    <col min="12596" max="12596" width="77.5703125" style="671" customWidth="1"/>
    <col min="12597" max="12597" width="49.85546875" style="671" customWidth="1"/>
    <col min="12598" max="12600" width="10" style="671" customWidth="1"/>
    <col min="12601" max="12601" width="39.140625" style="671" customWidth="1"/>
    <col min="12602" max="12602" width="37.28515625" style="671" customWidth="1"/>
    <col min="12603" max="12603" width="31.42578125" style="671" customWidth="1"/>
    <col min="12604" max="12604" width="37" style="671" customWidth="1"/>
    <col min="12605" max="12605" width="31.42578125" style="671" customWidth="1"/>
    <col min="12606" max="12606" width="10" style="671" customWidth="1"/>
    <col min="12607" max="12800" width="15.140625" style="671"/>
    <col min="12801" max="12801" width="40.140625" style="671" customWidth="1"/>
    <col min="12802" max="12802" width="25.140625" style="671" customWidth="1"/>
    <col min="12803" max="12803" width="28.140625" style="671" customWidth="1"/>
    <col min="12804" max="12804" width="42.85546875" style="671" customWidth="1"/>
    <col min="12805" max="12805" width="23.7109375" style="671" customWidth="1"/>
    <col min="12806" max="12806" width="25.7109375" style="671" customWidth="1"/>
    <col min="12807" max="12807" width="66.42578125" style="671" bestFit="1" customWidth="1"/>
    <col min="12808" max="12808" width="23.85546875" style="671" customWidth="1"/>
    <col min="12809" max="12809" width="17.42578125" style="671" customWidth="1"/>
    <col min="12810" max="12810" width="35.85546875" style="671" customWidth="1"/>
    <col min="12811" max="12811" width="31.28515625" style="671" customWidth="1"/>
    <col min="12812" max="12812" width="51" style="671" customWidth="1"/>
    <col min="12813" max="12814" width="27.28515625" style="671" customWidth="1"/>
    <col min="12815" max="12815" width="42.140625" style="671" customWidth="1"/>
    <col min="12816" max="12816" width="28.85546875" style="671" customWidth="1"/>
    <col min="12817" max="12817" width="21.140625" style="671" customWidth="1"/>
    <col min="12818" max="12818" width="19.140625" style="671" customWidth="1"/>
    <col min="12819" max="12819" width="31.28515625" style="671" customWidth="1"/>
    <col min="12820" max="12820" width="19.140625" style="671" customWidth="1"/>
    <col min="12821" max="12821" width="29.42578125" style="671" customWidth="1"/>
    <col min="12822" max="12822" width="232.42578125" style="671" customWidth="1"/>
    <col min="12823" max="12823" width="86.7109375" style="671" customWidth="1"/>
    <col min="12824" max="12824" width="35.28515625" style="671" customWidth="1"/>
    <col min="12825" max="12825" width="53.5703125" style="671" bestFit="1" customWidth="1"/>
    <col min="12826" max="12826" width="13.28515625" style="671" customWidth="1"/>
    <col min="12827" max="12827" width="17.5703125" style="671" customWidth="1"/>
    <col min="12828" max="12828" width="14.140625" style="671" customWidth="1"/>
    <col min="12829" max="12830" width="11.85546875" style="671" customWidth="1"/>
    <col min="12831" max="12831" width="11.5703125" style="671" customWidth="1"/>
    <col min="12832" max="12832" width="15" style="671" customWidth="1"/>
    <col min="12833" max="12833" width="6.7109375" style="671" customWidth="1"/>
    <col min="12834" max="12834" width="8.42578125" style="671" customWidth="1"/>
    <col min="12835" max="12835" width="13.5703125" style="671" customWidth="1"/>
    <col min="12836" max="12836" width="12.7109375" style="671" customWidth="1"/>
    <col min="12837" max="12837" width="12.42578125" style="671" customWidth="1"/>
    <col min="12838" max="12838" width="24" style="671" customWidth="1"/>
    <col min="12839" max="12839" width="12.42578125" style="671" customWidth="1"/>
    <col min="12840" max="12840" width="22.42578125" style="671" customWidth="1"/>
    <col min="12841" max="12841" width="21.28515625" style="671" customWidth="1"/>
    <col min="12842" max="12842" width="12.42578125" style="671" customWidth="1"/>
    <col min="12843" max="12843" width="7.85546875" style="671" customWidth="1"/>
    <col min="12844" max="12844" width="9.42578125" style="671" customWidth="1"/>
    <col min="12845" max="12845" width="8.42578125" style="671" customWidth="1"/>
    <col min="12846" max="12846" width="6.7109375" style="671" customWidth="1"/>
    <col min="12847" max="12847" width="7.42578125" style="671" customWidth="1"/>
    <col min="12848" max="12848" width="6.140625" style="671" customWidth="1"/>
    <col min="12849" max="12849" width="8.7109375" style="671" customWidth="1"/>
    <col min="12850" max="12850" width="12.42578125" style="671" customWidth="1"/>
    <col min="12851" max="12851" width="25.42578125" style="671" customWidth="1"/>
    <col min="12852" max="12852" width="77.5703125" style="671" customWidth="1"/>
    <col min="12853" max="12853" width="49.85546875" style="671" customWidth="1"/>
    <col min="12854" max="12856" width="10" style="671" customWidth="1"/>
    <col min="12857" max="12857" width="39.140625" style="671" customWidth="1"/>
    <col min="12858" max="12858" width="37.28515625" style="671" customWidth="1"/>
    <col min="12859" max="12859" width="31.42578125" style="671" customWidth="1"/>
    <col min="12860" max="12860" width="37" style="671" customWidth="1"/>
    <col min="12861" max="12861" width="31.42578125" style="671" customWidth="1"/>
    <col min="12862" max="12862" width="10" style="671" customWidth="1"/>
    <col min="12863" max="13056" width="15.140625" style="671"/>
    <col min="13057" max="13057" width="40.140625" style="671" customWidth="1"/>
    <col min="13058" max="13058" width="25.140625" style="671" customWidth="1"/>
    <col min="13059" max="13059" width="28.140625" style="671" customWidth="1"/>
    <col min="13060" max="13060" width="42.85546875" style="671" customWidth="1"/>
    <col min="13061" max="13061" width="23.7109375" style="671" customWidth="1"/>
    <col min="13062" max="13062" width="25.7109375" style="671" customWidth="1"/>
    <col min="13063" max="13063" width="66.42578125" style="671" bestFit="1" customWidth="1"/>
    <col min="13064" max="13064" width="23.85546875" style="671" customWidth="1"/>
    <col min="13065" max="13065" width="17.42578125" style="671" customWidth="1"/>
    <col min="13066" max="13066" width="35.85546875" style="671" customWidth="1"/>
    <col min="13067" max="13067" width="31.28515625" style="671" customWidth="1"/>
    <col min="13068" max="13068" width="51" style="671" customWidth="1"/>
    <col min="13069" max="13070" width="27.28515625" style="671" customWidth="1"/>
    <col min="13071" max="13071" width="42.140625" style="671" customWidth="1"/>
    <col min="13072" max="13072" width="28.85546875" style="671" customWidth="1"/>
    <col min="13073" max="13073" width="21.140625" style="671" customWidth="1"/>
    <col min="13074" max="13074" width="19.140625" style="671" customWidth="1"/>
    <col min="13075" max="13075" width="31.28515625" style="671" customWidth="1"/>
    <col min="13076" max="13076" width="19.140625" style="671" customWidth="1"/>
    <col min="13077" max="13077" width="29.42578125" style="671" customWidth="1"/>
    <col min="13078" max="13078" width="232.42578125" style="671" customWidth="1"/>
    <col min="13079" max="13079" width="86.7109375" style="671" customWidth="1"/>
    <col min="13080" max="13080" width="35.28515625" style="671" customWidth="1"/>
    <col min="13081" max="13081" width="53.5703125" style="671" bestFit="1" customWidth="1"/>
    <col min="13082" max="13082" width="13.28515625" style="671" customWidth="1"/>
    <col min="13083" max="13083" width="17.5703125" style="671" customWidth="1"/>
    <col min="13084" max="13084" width="14.140625" style="671" customWidth="1"/>
    <col min="13085" max="13086" width="11.85546875" style="671" customWidth="1"/>
    <col min="13087" max="13087" width="11.5703125" style="671" customWidth="1"/>
    <col min="13088" max="13088" width="15" style="671" customWidth="1"/>
    <col min="13089" max="13089" width="6.7109375" style="671" customWidth="1"/>
    <col min="13090" max="13090" width="8.42578125" style="671" customWidth="1"/>
    <col min="13091" max="13091" width="13.5703125" style="671" customWidth="1"/>
    <col min="13092" max="13092" width="12.7109375" style="671" customWidth="1"/>
    <col min="13093" max="13093" width="12.42578125" style="671" customWidth="1"/>
    <col min="13094" max="13094" width="24" style="671" customWidth="1"/>
    <col min="13095" max="13095" width="12.42578125" style="671" customWidth="1"/>
    <col min="13096" max="13096" width="22.42578125" style="671" customWidth="1"/>
    <col min="13097" max="13097" width="21.28515625" style="671" customWidth="1"/>
    <col min="13098" max="13098" width="12.42578125" style="671" customWidth="1"/>
    <col min="13099" max="13099" width="7.85546875" style="671" customWidth="1"/>
    <col min="13100" max="13100" width="9.42578125" style="671" customWidth="1"/>
    <col min="13101" max="13101" width="8.42578125" style="671" customWidth="1"/>
    <col min="13102" max="13102" width="6.7109375" style="671" customWidth="1"/>
    <col min="13103" max="13103" width="7.42578125" style="671" customWidth="1"/>
    <col min="13104" max="13104" width="6.140625" style="671" customWidth="1"/>
    <col min="13105" max="13105" width="8.7109375" style="671" customWidth="1"/>
    <col min="13106" max="13106" width="12.42578125" style="671" customWidth="1"/>
    <col min="13107" max="13107" width="25.42578125" style="671" customWidth="1"/>
    <col min="13108" max="13108" width="77.5703125" style="671" customWidth="1"/>
    <col min="13109" max="13109" width="49.85546875" style="671" customWidth="1"/>
    <col min="13110" max="13112" width="10" style="671" customWidth="1"/>
    <col min="13113" max="13113" width="39.140625" style="671" customWidth="1"/>
    <col min="13114" max="13114" width="37.28515625" style="671" customWidth="1"/>
    <col min="13115" max="13115" width="31.42578125" style="671" customWidth="1"/>
    <col min="13116" max="13116" width="37" style="671" customWidth="1"/>
    <col min="13117" max="13117" width="31.42578125" style="671" customWidth="1"/>
    <col min="13118" max="13118" width="10" style="671" customWidth="1"/>
    <col min="13119" max="13312" width="15.140625" style="671"/>
    <col min="13313" max="13313" width="40.140625" style="671" customWidth="1"/>
    <col min="13314" max="13314" width="25.140625" style="671" customWidth="1"/>
    <col min="13315" max="13315" width="28.140625" style="671" customWidth="1"/>
    <col min="13316" max="13316" width="42.85546875" style="671" customWidth="1"/>
    <col min="13317" max="13317" width="23.7109375" style="671" customWidth="1"/>
    <col min="13318" max="13318" width="25.7109375" style="671" customWidth="1"/>
    <col min="13319" max="13319" width="66.42578125" style="671" bestFit="1" customWidth="1"/>
    <col min="13320" max="13320" width="23.85546875" style="671" customWidth="1"/>
    <col min="13321" max="13321" width="17.42578125" style="671" customWidth="1"/>
    <col min="13322" max="13322" width="35.85546875" style="671" customWidth="1"/>
    <col min="13323" max="13323" width="31.28515625" style="671" customWidth="1"/>
    <col min="13324" max="13324" width="51" style="671" customWidth="1"/>
    <col min="13325" max="13326" width="27.28515625" style="671" customWidth="1"/>
    <col min="13327" max="13327" width="42.140625" style="671" customWidth="1"/>
    <col min="13328" max="13328" width="28.85546875" style="671" customWidth="1"/>
    <col min="13329" max="13329" width="21.140625" style="671" customWidth="1"/>
    <col min="13330" max="13330" width="19.140625" style="671" customWidth="1"/>
    <col min="13331" max="13331" width="31.28515625" style="671" customWidth="1"/>
    <col min="13332" max="13332" width="19.140625" style="671" customWidth="1"/>
    <col min="13333" max="13333" width="29.42578125" style="671" customWidth="1"/>
    <col min="13334" max="13334" width="232.42578125" style="671" customWidth="1"/>
    <col min="13335" max="13335" width="86.7109375" style="671" customWidth="1"/>
    <col min="13336" max="13336" width="35.28515625" style="671" customWidth="1"/>
    <col min="13337" max="13337" width="53.5703125" style="671" bestFit="1" customWidth="1"/>
    <col min="13338" max="13338" width="13.28515625" style="671" customWidth="1"/>
    <col min="13339" max="13339" width="17.5703125" style="671" customWidth="1"/>
    <col min="13340" max="13340" width="14.140625" style="671" customWidth="1"/>
    <col min="13341" max="13342" width="11.85546875" style="671" customWidth="1"/>
    <col min="13343" max="13343" width="11.5703125" style="671" customWidth="1"/>
    <col min="13344" max="13344" width="15" style="671" customWidth="1"/>
    <col min="13345" max="13345" width="6.7109375" style="671" customWidth="1"/>
    <col min="13346" max="13346" width="8.42578125" style="671" customWidth="1"/>
    <col min="13347" max="13347" width="13.5703125" style="671" customWidth="1"/>
    <col min="13348" max="13348" width="12.7109375" style="671" customWidth="1"/>
    <col min="13349" max="13349" width="12.42578125" style="671" customWidth="1"/>
    <col min="13350" max="13350" width="24" style="671" customWidth="1"/>
    <col min="13351" max="13351" width="12.42578125" style="671" customWidth="1"/>
    <col min="13352" max="13352" width="22.42578125" style="671" customWidth="1"/>
    <col min="13353" max="13353" width="21.28515625" style="671" customWidth="1"/>
    <col min="13354" max="13354" width="12.42578125" style="671" customWidth="1"/>
    <col min="13355" max="13355" width="7.85546875" style="671" customWidth="1"/>
    <col min="13356" max="13356" width="9.42578125" style="671" customWidth="1"/>
    <col min="13357" max="13357" width="8.42578125" style="671" customWidth="1"/>
    <col min="13358" max="13358" width="6.7109375" style="671" customWidth="1"/>
    <col min="13359" max="13359" width="7.42578125" style="671" customWidth="1"/>
    <col min="13360" max="13360" width="6.140625" style="671" customWidth="1"/>
    <col min="13361" max="13361" width="8.7109375" style="671" customWidth="1"/>
    <col min="13362" max="13362" width="12.42578125" style="671" customWidth="1"/>
    <col min="13363" max="13363" width="25.42578125" style="671" customWidth="1"/>
    <col min="13364" max="13364" width="77.5703125" style="671" customWidth="1"/>
    <col min="13365" max="13365" width="49.85546875" style="671" customWidth="1"/>
    <col min="13366" max="13368" width="10" style="671" customWidth="1"/>
    <col min="13369" max="13369" width="39.140625" style="671" customWidth="1"/>
    <col min="13370" max="13370" width="37.28515625" style="671" customWidth="1"/>
    <col min="13371" max="13371" width="31.42578125" style="671" customWidth="1"/>
    <col min="13372" max="13372" width="37" style="671" customWidth="1"/>
    <col min="13373" max="13373" width="31.42578125" style="671" customWidth="1"/>
    <col min="13374" max="13374" width="10" style="671" customWidth="1"/>
    <col min="13375" max="13568" width="15.140625" style="671"/>
    <col min="13569" max="13569" width="40.140625" style="671" customWidth="1"/>
    <col min="13570" max="13570" width="25.140625" style="671" customWidth="1"/>
    <col min="13571" max="13571" width="28.140625" style="671" customWidth="1"/>
    <col min="13572" max="13572" width="42.85546875" style="671" customWidth="1"/>
    <col min="13573" max="13573" width="23.7109375" style="671" customWidth="1"/>
    <col min="13574" max="13574" width="25.7109375" style="671" customWidth="1"/>
    <col min="13575" max="13575" width="66.42578125" style="671" bestFit="1" customWidth="1"/>
    <col min="13576" max="13576" width="23.85546875" style="671" customWidth="1"/>
    <col min="13577" max="13577" width="17.42578125" style="671" customWidth="1"/>
    <col min="13578" max="13578" width="35.85546875" style="671" customWidth="1"/>
    <col min="13579" max="13579" width="31.28515625" style="671" customWidth="1"/>
    <col min="13580" max="13580" width="51" style="671" customWidth="1"/>
    <col min="13581" max="13582" width="27.28515625" style="671" customWidth="1"/>
    <col min="13583" max="13583" width="42.140625" style="671" customWidth="1"/>
    <col min="13584" max="13584" width="28.85546875" style="671" customWidth="1"/>
    <col min="13585" max="13585" width="21.140625" style="671" customWidth="1"/>
    <col min="13586" max="13586" width="19.140625" style="671" customWidth="1"/>
    <col min="13587" max="13587" width="31.28515625" style="671" customWidth="1"/>
    <col min="13588" max="13588" width="19.140625" style="671" customWidth="1"/>
    <col min="13589" max="13589" width="29.42578125" style="671" customWidth="1"/>
    <col min="13590" max="13590" width="232.42578125" style="671" customWidth="1"/>
    <col min="13591" max="13591" width="86.7109375" style="671" customWidth="1"/>
    <col min="13592" max="13592" width="35.28515625" style="671" customWidth="1"/>
    <col min="13593" max="13593" width="53.5703125" style="671" bestFit="1" customWidth="1"/>
    <col min="13594" max="13594" width="13.28515625" style="671" customWidth="1"/>
    <col min="13595" max="13595" width="17.5703125" style="671" customWidth="1"/>
    <col min="13596" max="13596" width="14.140625" style="671" customWidth="1"/>
    <col min="13597" max="13598" width="11.85546875" style="671" customWidth="1"/>
    <col min="13599" max="13599" width="11.5703125" style="671" customWidth="1"/>
    <col min="13600" max="13600" width="15" style="671" customWidth="1"/>
    <col min="13601" max="13601" width="6.7109375" style="671" customWidth="1"/>
    <col min="13602" max="13602" width="8.42578125" style="671" customWidth="1"/>
    <col min="13603" max="13603" width="13.5703125" style="671" customWidth="1"/>
    <col min="13604" max="13604" width="12.7109375" style="671" customWidth="1"/>
    <col min="13605" max="13605" width="12.42578125" style="671" customWidth="1"/>
    <col min="13606" max="13606" width="24" style="671" customWidth="1"/>
    <col min="13607" max="13607" width="12.42578125" style="671" customWidth="1"/>
    <col min="13608" max="13608" width="22.42578125" style="671" customWidth="1"/>
    <col min="13609" max="13609" width="21.28515625" style="671" customWidth="1"/>
    <col min="13610" max="13610" width="12.42578125" style="671" customWidth="1"/>
    <col min="13611" max="13611" width="7.85546875" style="671" customWidth="1"/>
    <col min="13612" max="13612" width="9.42578125" style="671" customWidth="1"/>
    <col min="13613" max="13613" width="8.42578125" style="671" customWidth="1"/>
    <col min="13614" max="13614" width="6.7109375" style="671" customWidth="1"/>
    <col min="13615" max="13615" width="7.42578125" style="671" customWidth="1"/>
    <col min="13616" max="13616" width="6.140625" style="671" customWidth="1"/>
    <col min="13617" max="13617" width="8.7109375" style="671" customWidth="1"/>
    <col min="13618" max="13618" width="12.42578125" style="671" customWidth="1"/>
    <col min="13619" max="13619" width="25.42578125" style="671" customWidth="1"/>
    <col min="13620" max="13620" width="77.5703125" style="671" customWidth="1"/>
    <col min="13621" max="13621" width="49.85546875" style="671" customWidth="1"/>
    <col min="13622" max="13624" width="10" style="671" customWidth="1"/>
    <col min="13625" max="13625" width="39.140625" style="671" customWidth="1"/>
    <col min="13626" max="13626" width="37.28515625" style="671" customWidth="1"/>
    <col min="13627" max="13627" width="31.42578125" style="671" customWidth="1"/>
    <col min="13628" max="13628" width="37" style="671" customWidth="1"/>
    <col min="13629" max="13629" width="31.42578125" style="671" customWidth="1"/>
    <col min="13630" max="13630" width="10" style="671" customWidth="1"/>
    <col min="13631" max="13824" width="15.140625" style="671"/>
    <col min="13825" max="13825" width="40.140625" style="671" customWidth="1"/>
    <col min="13826" max="13826" width="25.140625" style="671" customWidth="1"/>
    <col min="13827" max="13827" width="28.140625" style="671" customWidth="1"/>
    <col min="13828" max="13828" width="42.85546875" style="671" customWidth="1"/>
    <col min="13829" max="13829" width="23.7109375" style="671" customWidth="1"/>
    <col min="13830" max="13830" width="25.7109375" style="671" customWidth="1"/>
    <col min="13831" max="13831" width="66.42578125" style="671" bestFit="1" customWidth="1"/>
    <col min="13832" max="13832" width="23.85546875" style="671" customWidth="1"/>
    <col min="13833" max="13833" width="17.42578125" style="671" customWidth="1"/>
    <col min="13834" max="13834" width="35.85546875" style="671" customWidth="1"/>
    <col min="13835" max="13835" width="31.28515625" style="671" customWidth="1"/>
    <col min="13836" max="13836" width="51" style="671" customWidth="1"/>
    <col min="13837" max="13838" width="27.28515625" style="671" customWidth="1"/>
    <col min="13839" max="13839" width="42.140625" style="671" customWidth="1"/>
    <col min="13840" max="13840" width="28.85546875" style="671" customWidth="1"/>
    <col min="13841" max="13841" width="21.140625" style="671" customWidth="1"/>
    <col min="13842" max="13842" width="19.140625" style="671" customWidth="1"/>
    <col min="13843" max="13843" width="31.28515625" style="671" customWidth="1"/>
    <col min="13844" max="13844" width="19.140625" style="671" customWidth="1"/>
    <col min="13845" max="13845" width="29.42578125" style="671" customWidth="1"/>
    <col min="13846" max="13846" width="232.42578125" style="671" customWidth="1"/>
    <col min="13847" max="13847" width="86.7109375" style="671" customWidth="1"/>
    <col min="13848" max="13848" width="35.28515625" style="671" customWidth="1"/>
    <col min="13849" max="13849" width="53.5703125" style="671" bestFit="1" customWidth="1"/>
    <col min="13850" max="13850" width="13.28515625" style="671" customWidth="1"/>
    <col min="13851" max="13851" width="17.5703125" style="671" customWidth="1"/>
    <col min="13852" max="13852" width="14.140625" style="671" customWidth="1"/>
    <col min="13853" max="13854" width="11.85546875" style="671" customWidth="1"/>
    <col min="13855" max="13855" width="11.5703125" style="671" customWidth="1"/>
    <col min="13856" max="13856" width="15" style="671" customWidth="1"/>
    <col min="13857" max="13857" width="6.7109375" style="671" customWidth="1"/>
    <col min="13858" max="13858" width="8.42578125" style="671" customWidth="1"/>
    <col min="13859" max="13859" width="13.5703125" style="671" customWidth="1"/>
    <col min="13860" max="13860" width="12.7109375" style="671" customWidth="1"/>
    <col min="13861" max="13861" width="12.42578125" style="671" customWidth="1"/>
    <col min="13862" max="13862" width="24" style="671" customWidth="1"/>
    <col min="13863" max="13863" width="12.42578125" style="671" customWidth="1"/>
    <col min="13864" max="13864" width="22.42578125" style="671" customWidth="1"/>
    <col min="13865" max="13865" width="21.28515625" style="671" customWidth="1"/>
    <col min="13866" max="13866" width="12.42578125" style="671" customWidth="1"/>
    <col min="13867" max="13867" width="7.85546875" style="671" customWidth="1"/>
    <col min="13868" max="13868" width="9.42578125" style="671" customWidth="1"/>
    <col min="13869" max="13869" width="8.42578125" style="671" customWidth="1"/>
    <col min="13870" max="13870" width="6.7109375" style="671" customWidth="1"/>
    <col min="13871" max="13871" width="7.42578125" style="671" customWidth="1"/>
    <col min="13872" max="13872" width="6.140625" style="671" customWidth="1"/>
    <col min="13873" max="13873" width="8.7109375" style="671" customWidth="1"/>
    <col min="13874" max="13874" width="12.42578125" style="671" customWidth="1"/>
    <col min="13875" max="13875" width="25.42578125" style="671" customWidth="1"/>
    <col min="13876" max="13876" width="77.5703125" style="671" customWidth="1"/>
    <col min="13877" max="13877" width="49.85546875" style="671" customWidth="1"/>
    <col min="13878" max="13880" width="10" style="671" customWidth="1"/>
    <col min="13881" max="13881" width="39.140625" style="671" customWidth="1"/>
    <col min="13882" max="13882" width="37.28515625" style="671" customWidth="1"/>
    <col min="13883" max="13883" width="31.42578125" style="671" customWidth="1"/>
    <col min="13884" max="13884" width="37" style="671" customWidth="1"/>
    <col min="13885" max="13885" width="31.42578125" style="671" customWidth="1"/>
    <col min="13886" max="13886" width="10" style="671" customWidth="1"/>
    <col min="13887" max="14080" width="15.140625" style="671"/>
    <col min="14081" max="14081" width="40.140625" style="671" customWidth="1"/>
    <col min="14082" max="14082" width="25.140625" style="671" customWidth="1"/>
    <col min="14083" max="14083" width="28.140625" style="671" customWidth="1"/>
    <col min="14084" max="14084" width="42.85546875" style="671" customWidth="1"/>
    <col min="14085" max="14085" width="23.7109375" style="671" customWidth="1"/>
    <col min="14086" max="14086" width="25.7109375" style="671" customWidth="1"/>
    <col min="14087" max="14087" width="66.42578125" style="671" bestFit="1" customWidth="1"/>
    <col min="14088" max="14088" width="23.85546875" style="671" customWidth="1"/>
    <col min="14089" max="14089" width="17.42578125" style="671" customWidth="1"/>
    <col min="14090" max="14090" width="35.85546875" style="671" customWidth="1"/>
    <col min="14091" max="14091" width="31.28515625" style="671" customWidth="1"/>
    <col min="14092" max="14092" width="51" style="671" customWidth="1"/>
    <col min="14093" max="14094" width="27.28515625" style="671" customWidth="1"/>
    <col min="14095" max="14095" width="42.140625" style="671" customWidth="1"/>
    <col min="14096" max="14096" width="28.85546875" style="671" customWidth="1"/>
    <col min="14097" max="14097" width="21.140625" style="671" customWidth="1"/>
    <col min="14098" max="14098" width="19.140625" style="671" customWidth="1"/>
    <col min="14099" max="14099" width="31.28515625" style="671" customWidth="1"/>
    <col min="14100" max="14100" width="19.140625" style="671" customWidth="1"/>
    <col min="14101" max="14101" width="29.42578125" style="671" customWidth="1"/>
    <col min="14102" max="14102" width="232.42578125" style="671" customWidth="1"/>
    <col min="14103" max="14103" width="86.7109375" style="671" customWidth="1"/>
    <col min="14104" max="14104" width="35.28515625" style="671" customWidth="1"/>
    <col min="14105" max="14105" width="53.5703125" style="671" bestFit="1" customWidth="1"/>
    <col min="14106" max="14106" width="13.28515625" style="671" customWidth="1"/>
    <col min="14107" max="14107" width="17.5703125" style="671" customWidth="1"/>
    <col min="14108" max="14108" width="14.140625" style="671" customWidth="1"/>
    <col min="14109" max="14110" width="11.85546875" style="671" customWidth="1"/>
    <col min="14111" max="14111" width="11.5703125" style="671" customWidth="1"/>
    <col min="14112" max="14112" width="15" style="671" customWidth="1"/>
    <col min="14113" max="14113" width="6.7109375" style="671" customWidth="1"/>
    <col min="14114" max="14114" width="8.42578125" style="671" customWidth="1"/>
    <col min="14115" max="14115" width="13.5703125" style="671" customWidth="1"/>
    <col min="14116" max="14116" width="12.7109375" style="671" customWidth="1"/>
    <col min="14117" max="14117" width="12.42578125" style="671" customWidth="1"/>
    <col min="14118" max="14118" width="24" style="671" customWidth="1"/>
    <col min="14119" max="14119" width="12.42578125" style="671" customWidth="1"/>
    <col min="14120" max="14120" width="22.42578125" style="671" customWidth="1"/>
    <col min="14121" max="14121" width="21.28515625" style="671" customWidth="1"/>
    <col min="14122" max="14122" width="12.42578125" style="671" customWidth="1"/>
    <col min="14123" max="14123" width="7.85546875" style="671" customWidth="1"/>
    <col min="14124" max="14124" width="9.42578125" style="671" customWidth="1"/>
    <col min="14125" max="14125" width="8.42578125" style="671" customWidth="1"/>
    <col min="14126" max="14126" width="6.7109375" style="671" customWidth="1"/>
    <col min="14127" max="14127" width="7.42578125" style="671" customWidth="1"/>
    <col min="14128" max="14128" width="6.140625" style="671" customWidth="1"/>
    <col min="14129" max="14129" width="8.7109375" style="671" customWidth="1"/>
    <col min="14130" max="14130" width="12.42578125" style="671" customWidth="1"/>
    <col min="14131" max="14131" width="25.42578125" style="671" customWidth="1"/>
    <col min="14132" max="14132" width="77.5703125" style="671" customWidth="1"/>
    <col min="14133" max="14133" width="49.85546875" style="671" customWidth="1"/>
    <col min="14134" max="14136" width="10" style="671" customWidth="1"/>
    <col min="14137" max="14137" width="39.140625" style="671" customWidth="1"/>
    <col min="14138" max="14138" width="37.28515625" style="671" customWidth="1"/>
    <col min="14139" max="14139" width="31.42578125" style="671" customWidth="1"/>
    <col min="14140" max="14140" width="37" style="671" customWidth="1"/>
    <col min="14141" max="14141" width="31.42578125" style="671" customWidth="1"/>
    <col min="14142" max="14142" width="10" style="671" customWidth="1"/>
    <col min="14143" max="14336" width="15.140625" style="671"/>
    <col min="14337" max="14337" width="40.140625" style="671" customWidth="1"/>
    <col min="14338" max="14338" width="25.140625" style="671" customWidth="1"/>
    <col min="14339" max="14339" width="28.140625" style="671" customWidth="1"/>
    <col min="14340" max="14340" width="42.85546875" style="671" customWidth="1"/>
    <col min="14341" max="14341" width="23.7109375" style="671" customWidth="1"/>
    <col min="14342" max="14342" width="25.7109375" style="671" customWidth="1"/>
    <col min="14343" max="14343" width="66.42578125" style="671" bestFit="1" customWidth="1"/>
    <col min="14344" max="14344" width="23.85546875" style="671" customWidth="1"/>
    <col min="14345" max="14345" width="17.42578125" style="671" customWidth="1"/>
    <col min="14346" max="14346" width="35.85546875" style="671" customWidth="1"/>
    <col min="14347" max="14347" width="31.28515625" style="671" customWidth="1"/>
    <col min="14348" max="14348" width="51" style="671" customWidth="1"/>
    <col min="14349" max="14350" width="27.28515625" style="671" customWidth="1"/>
    <col min="14351" max="14351" width="42.140625" style="671" customWidth="1"/>
    <col min="14352" max="14352" width="28.85546875" style="671" customWidth="1"/>
    <col min="14353" max="14353" width="21.140625" style="671" customWidth="1"/>
    <col min="14354" max="14354" width="19.140625" style="671" customWidth="1"/>
    <col min="14355" max="14355" width="31.28515625" style="671" customWidth="1"/>
    <col min="14356" max="14356" width="19.140625" style="671" customWidth="1"/>
    <col min="14357" max="14357" width="29.42578125" style="671" customWidth="1"/>
    <col min="14358" max="14358" width="232.42578125" style="671" customWidth="1"/>
    <col min="14359" max="14359" width="86.7109375" style="671" customWidth="1"/>
    <col min="14360" max="14360" width="35.28515625" style="671" customWidth="1"/>
    <col min="14361" max="14361" width="53.5703125" style="671" bestFit="1" customWidth="1"/>
    <col min="14362" max="14362" width="13.28515625" style="671" customWidth="1"/>
    <col min="14363" max="14363" width="17.5703125" style="671" customWidth="1"/>
    <col min="14364" max="14364" width="14.140625" style="671" customWidth="1"/>
    <col min="14365" max="14366" width="11.85546875" style="671" customWidth="1"/>
    <col min="14367" max="14367" width="11.5703125" style="671" customWidth="1"/>
    <col min="14368" max="14368" width="15" style="671" customWidth="1"/>
    <col min="14369" max="14369" width="6.7109375" style="671" customWidth="1"/>
    <col min="14370" max="14370" width="8.42578125" style="671" customWidth="1"/>
    <col min="14371" max="14371" width="13.5703125" style="671" customWidth="1"/>
    <col min="14372" max="14372" width="12.7109375" style="671" customWidth="1"/>
    <col min="14373" max="14373" width="12.42578125" style="671" customWidth="1"/>
    <col min="14374" max="14374" width="24" style="671" customWidth="1"/>
    <col min="14375" max="14375" width="12.42578125" style="671" customWidth="1"/>
    <col min="14376" max="14376" width="22.42578125" style="671" customWidth="1"/>
    <col min="14377" max="14377" width="21.28515625" style="671" customWidth="1"/>
    <col min="14378" max="14378" width="12.42578125" style="671" customWidth="1"/>
    <col min="14379" max="14379" width="7.85546875" style="671" customWidth="1"/>
    <col min="14380" max="14380" width="9.42578125" style="671" customWidth="1"/>
    <col min="14381" max="14381" width="8.42578125" style="671" customWidth="1"/>
    <col min="14382" max="14382" width="6.7109375" style="671" customWidth="1"/>
    <col min="14383" max="14383" width="7.42578125" style="671" customWidth="1"/>
    <col min="14384" max="14384" width="6.140625" style="671" customWidth="1"/>
    <col min="14385" max="14385" width="8.7109375" style="671" customWidth="1"/>
    <col min="14386" max="14386" width="12.42578125" style="671" customWidth="1"/>
    <col min="14387" max="14387" width="25.42578125" style="671" customWidth="1"/>
    <col min="14388" max="14388" width="77.5703125" style="671" customWidth="1"/>
    <col min="14389" max="14389" width="49.85546875" style="671" customWidth="1"/>
    <col min="14390" max="14392" width="10" style="671" customWidth="1"/>
    <col min="14393" max="14393" width="39.140625" style="671" customWidth="1"/>
    <col min="14394" max="14394" width="37.28515625" style="671" customWidth="1"/>
    <col min="14395" max="14395" width="31.42578125" style="671" customWidth="1"/>
    <col min="14396" max="14396" width="37" style="671" customWidth="1"/>
    <col min="14397" max="14397" width="31.42578125" style="671" customWidth="1"/>
    <col min="14398" max="14398" width="10" style="671" customWidth="1"/>
    <col min="14399" max="14592" width="15.140625" style="671"/>
    <col min="14593" max="14593" width="40.140625" style="671" customWidth="1"/>
    <col min="14594" max="14594" width="25.140625" style="671" customWidth="1"/>
    <col min="14595" max="14595" width="28.140625" style="671" customWidth="1"/>
    <col min="14596" max="14596" width="42.85546875" style="671" customWidth="1"/>
    <col min="14597" max="14597" width="23.7109375" style="671" customWidth="1"/>
    <col min="14598" max="14598" width="25.7109375" style="671" customWidth="1"/>
    <col min="14599" max="14599" width="66.42578125" style="671" bestFit="1" customWidth="1"/>
    <col min="14600" max="14600" width="23.85546875" style="671" customWidth="1"/>
    <col min="14601" max="14601" width="17.42578125" style="671" customWidth="1"/>
    <col min="14602" max="14602" width="35.85546875" style="671" customWidth="1"/>
    <col min="14603" max="14603" width="31.28515625" style="671" customWidth="1"/>
    <col min="14604" max="14604" width="51" style="671" customWidth="1"/>
    <col min="14605" max="14606" width="27.28515625" style="671" customWidth="1"/>
    <col min="14607" max="14607" width="42.140625" style="671" customWidth="1"/>
    <col min="14608" max="14608" width="28.85546875" style="671" customWidth="1"/>
    <col min="14609" max="14609" width="21.140625" style="671" customWidth="1"/>
    <col min="14610" max="14610" width="19.140625" style="671" customWidth="1"/>
    <col min="14611" max="14611" width="31.28515625" style="671" customWidth="1"/>
    <col min="14612" max="14612" width="19.140625" style="671" customWidth="1"/>
    <col min="14613" max="14613" width="29.42578125" style="671" customWidth="1"/>
    <col min="14614" max="14614" width="232.42578125" style="671" customWidth="1"/>
    <col min="14615" max="14615" width="86.7109375" style="671" customWidth="1"/>
    <col min="14616" max="14616" width="35.28515625" style="671" customWidth="1"/>
    <col min="14617" max="14617" width="53.5703125" style="671" bestFit="1" customWidth="1"/>
    <col min="14618" max="14618" width="13.28515625" style="671" customWidth="1"/>
    <col min="14619" max="14619" width="17.5703125" style="671" customWidth="1"/>
    <col min="14620" max="14620" width="14.140625" style="671" customWidth="1"/>
    <col min="14621" max="14622" width="11.85546875" style="671" customWidth="1"/>
    <col min="14623" max="14623" width="11.5703125" style="671" customWidth="1"/>
    <col min="14624" max="14624" width="15" style="671" customWidth="1"/>
    <col min="14625" max="14625" width="6.7109375" style="671" customWidth="1"/>
    <col min="14626" max="14626" width="8.42578125" style="671" customWidth="1"/>
    <col min="14627" max="14627" width="13.5703125" style="671" customWidth="1"/>
    <col min="14628" max="14628" width="12.7109375" style="671" customWidth="1"/>
    <col min="14629" max="14629" width="12.42578125" style="671" customWidth="1"/>
    <col min="14630" max="14630" width="24" style="671" customWidth="1"/>
    <col min="14631" max="14631" width="12.42578125" style="671" customWidth="1"/>
    <col min="14632" max="14632" width="22.42578125" style="671" customWidth="1"/>
    <col min="14633" max="14633" width="21.28515625" style="671" customWidth="1"/>
    <col min="14634" max="14634" width="12.42578125" style="671" customWidth="1"/>
    <col min="14635" max="14635" width="7.85546875" style="671" customWidth="1"/>
    <col min="14636" max="14636" width="9.42578125" style="671" customWidth="1"/>
    <col min="14637" max="14637" width="8.42578125" style="671" customWidth="1"/>
    <col min="14638" max="14638" width="6.7109375" style="671" customWidth="1"/>
    <col min="14639" max="14639" width="7.42578125" style="671" customWidth="1"/>
    <col min="14640" max="14640" width="6.140625" style="671" customWidth="1"/>
    <col min="14641" max="14641" width="8.7109375" style="671" customWidth="1"/>
    <col min="14642" max="14642" width="12.42578125" style="671" customWidth="1"/>
    <col min="14643" max="14643" width="25.42578125" style="671" customWidth="1"/>
    <col min="14644" max="14644" width="77.5703125" style="671" customWidth="1"/>
    <col min="14645" max="14645" width="49.85546875" style="671" customWidth="1"/>
    <col min="14646" max="14648" width="10" style="671" customWidth="1"/>
    <col min="14649" max="14649" width="39.140625" style="671" customWidth="1"/>
    <col min="14650" max="14650" width="37.28515625" style="671" customWidth="1"/>
    <col min="14651" max="14651" width="31.42578125" style="671" customWidth="1"/>
    <col min="14652" max="14652" width="37" style="671" customWidth="1"/>
    <col min="14653" max="14653" width="31.42578125" style="671" customWidth="1"/>
    <col min="14654" max="14654" width="10" style="671" customWidth="1"/>
    <col min="14655" max="14848" width="15.140625" style="671"/>
    <col min="14849" max="14849" width="40.140625" style="671" customWidth="1"/>
    <col min="14850" max="14850" width="25.140625" style="671" customWidth="1"/>
    <col min="14851" max="14851" width="28.140625" style="671" customWidth="1"/>
    <col min="14852" max="14852" width="42.85546875" style="671" customWidth="1"/>
    <col min="14853" max="14853" width="23.7109375" style="671" customWidth="1"/>
    <col min="14854" max="14854" width="25.7109375" style="671" customWidth="1"/>
    <col min="14855" max="14855" width="66.42578125" style="671" bestFit="1" customWidth="1"/>
    <col min="14856" max="14856" width="23.85546875" style="671" customWidth="1"/>
    <col min="14857" max="14857" width="17.42578125" style="671" customWidth="1"/>
    <col min="14858" max="14858" width="35.85546875" style="671" customWidth="1"/>
    <col min="14859" max="14859" width="31.28515625" style="671" customWidth="1"/>
    <col min="14860" max="14860" width="51" style="671" customWidth="1"/>
    <col min="14861" max="14862" width="27.28515625" style="671" customWidth="1"/>
    <col min="14863" max="14863" width="42.140625" style="671" customWidth="1"/>
    <col min="14864" max="14864" width="28.85546875" style="671" customWidth="1"/>
    <col min="14865" max="14865" width="21.140625" style="671" customWidth="1"/>
    <col min="14866" max="14866" width="19.140625" style="671" customWidth="1"/>
    <col min="14867" max="14867" width="31.28515625" style="671" customWidth="1"/>
    <col min="14868" max="14868" width="19.140625" style="671" customWidth="1"/>
    <col min="14869" max="14869" width="29.42578125" style="671" customWidth="1"/>
    <col min="14870" max="14870" width="232.42578125" style="671" customWidth="1"/>
    <col min="14871" max="14871" width="86.7109375" style="671" customWidth="1"/>
    <col min="14872" max="14872" width="35.28515625" style="671" customWidth="1"/>
    <col min="14873" max="14873" width="53.5703125" style="671" bestFit="1" customWidth="1"/>
    <col min="14874" max="14874" width="13.28515625" style="671" customWidth="1"/>
    <col min="14875" max="14875" width="17.5703125" style="671" customWidth="1"/>
    <col min="14876" max="14876" width="14.140625" style="671" customWidth="1"/>
    <col min="14877" max="14878" width="11.85546875" style="671" customWidth="1"/>
    <col min="14879" max="14879" width="11.5703125" style="671" customWidth="1"/>
    <col min="14880" max="14880" width="15" style="671" customWidth="1"/>
    <col min="14881" max="14881" width="6.7109375" style="671" customWidth="1"/>
    <col min="14882" max="14882" width="8.42578125" style="671" customWidth="1"/>
    <col min="14883" max="14883" width="13.5703125" style="671" customWidth="1"/>
    <col min="14884" max="14884" width="12.7109375" style="671" customWidth="1"/>
    <col min="14885" max="14885" width="12.42578125" style="671" customWidth="1"/>
    <col min="14886" max="14886" width="24" style="671" customWidth="1"/>
    <col min="14887" max="14887" width="12.42578125" style="671" customWidth="1"/>
    <col min="14888" max="14888" width="22.42578125" style="671" customWidth="1"/>
    <col min="14889" max="14889" width="21.28515625" style="671" customWidth="1"/>
    <col min="14890" max="14890" width="12.42578125" style="671" customWidth="1"/>
    <col min="14891" max="14891" width="7.85546875" style="671" customWidth="1"/>
    <col min="14892" max="14892" width="9.42578125" style="671" customWidth="1"/>
    <col min="14893" max="14893" width="8.42578125" style="671" customWidth="1"/>
    <col min="14894" max="14894" width="6.7109375" style="671" customWidth="1"/>
    <col min="14895" max="14895" width="7.42578125" style="671" customWidth="1"/>
    <col min="14896" max="14896" width="6.140625" style="671" customWidth="1"/>
    <col min="14897" max="14897" width="8.7109375" style="671" customWidth="1"/>
    <col min="14898" max="14898" width="12.42578125" style="671" customWidth="1"/>
    <col min="14899" max="14899" width="25.42578125" style="671" customWidth="1"/>
    <col min="14900" max="14900" width="77.5703125" style="671" customWidth="1"/>
    <col min="14901" max="14901" width="49.85546875" style="671" customWidth="1"/>
    <col min="14902" max="14904" width="10" style="671" customWidth="1"/>
    <col min="14905" max="14905" width="39.140625" style="671" customWidth="1"/>
    <col min="14906" max="14906" width="37.28515625" style="671" customWidth="1"/>
    <col min="14907" max="14907" width="31.42578125" style="671" customWidth="1"/>
    <col min="14908" max="14908" width="37" style="671" customWidth="1"/>
    <col min="14909" max="14909" width="31.42578125" style="671" customWidth="1"/>
    <col min="14910" max="14910" width="10" style="671" customWidth="1"/>
    <col min="14911" max="15104" width="15.140625" style="671"/>
    <col min="15105" max="15105" width="40.140625" style="671" customWidth="1"/>
    <col min="15106" max="15106" width="25.140625" style="671" customWidth="1"/>
    <col min="15107" max="15107" width="28.140625" style="671" customWidth="1"/>
    <col min="15108" max="15108" width="42.85546875" style="671" customWidth="1"/>
    <col min="15109" max="15109" width="23.7109375" style="671" customWidth="1"/>
    <col min="15110" max="15110" width="25.7109375" style="671" customWidth="1"/>
    <col min="15111" max="15111" width="66.42578125" style="671" bestFit="1" customWidth="1"/>
    <col min="15112" max="15112" width="23.85546875" style="671" customWidth="1"/>
    <col min="15113" max="15113" width="17.42578125" style="671" customWidth="1"/>
    <col min="15114" max="15114" width="35.85546875" style="671" customWidth="1"/>
    <col min="15115" max="15115" width="31.28515625" style="671" customWidth="1"/>
    <col min="15116" max="15116" width="51" style="671" customWidth="1"/>
    <col min="15117" max="15118" width="27.28515625" style="671" customWidth="1"/>
    <col min="15119" max="15119" width="42.140625" style="671" customWidth="1"/>
    <col min="15120" max="15120" width="28.85546875" style="671" customWidth="1"/>
    <col min="15121" max="15121" width="21.140625" style="671" customWidth="1"/>
    <col min="15122" max="15122" width="19.140625" style="671" customWidth="1"/>
    <col min="15123" max="15123" width="31.28515625" style="671" customWidth="1"/>
    <col min="15124" max="15124" width="19.140625" style="671" customWidth="1"/>
    <col min="15125" max="15125" width="29.42578125" style="671" customWidth="1"/>
    <col min="15126" max="15126" width="232.42578125" style="671" customWidth="1"/>
    <col min="15127" max="15127" width="86.7109375" style="671" customWidth="1"/>
    <col min="15128" max="15128" width="35.28515625" style="671" customWidth="1"/>
    <col min="15129" max="15129" width="53.5703125" style="671" bestFit="1" customWidth="1"/>
    <col min="15130" max="15130" width="13.28515625" style="671" customWidth="1"/>
    <col min="15131" max="15131" width="17.5703125" style="671" customWidth="1"/>
    <col min="15132" max="15132" width="14.140625" style="671" customWidth="1"/>
    <col min="15133" max="15134" width="11.85546875" style="671" customWidth="1"/>
    <col min="15135" max="15135" width="11.5703125" style="671" customWidth="1"/>
    <col min="15136" max="15136" width="15" style="671" customWidth="1"/>
    <col min="15137" max="15137" width="6.7109375" style="671" customWidth="1"/>
    <col min="15138" max="15138" width="8.42578125" style="671" customWidth="1"/>
    <col min="15139" max="15139" width="13.5703125" style="671" customWidth="1"/>
    <col min="15140" max="15140" width="12.7109375" style="671" customWidth="1"/>
    <col min="15141" max="15141" width="12.42578125" style="671" customWidth="1"/>
    <col min="15142" max="15142" width="24" style="671" customWidth="1"/>
    <col min="15143" max="15143" width="12.42578125" style="671" customWidth="1"/>
    <col min="15144" max="15144" width="22.42578125" style="671" customWidth="1"/>
    <col min="15145" max="15145" width="21.28515625" style="671" customWidth="1"/>
    <col min="15146" max="15146" width="12.42578125" style="671" customWidth="1"/>
    <col min="15147" max="15147" width="7.85546875" style="671" customWidth="1"/>
    <col min="15148" max="15148" width="9.42578125" style="671" customWidth="1"/>
    <col min="15149" max="15149" width="8.42578125" style="671" customWidth="1"/>
    <col min="15150" max="15150" width="6.7109375" style="671" customWidth="1"/>
    <col min="15151" max="15151" width="7.42578125" style="671" customWidth="1"/>
    <col min="15152" max="15152" width="6.140625" style="671" customWidth="1"/>
    <col min="15153" max="15153" width="8.7109375" style="671" customWidth="1"/>
    <col min="15154" max="15154" width="12.42578125" style="671" customWidth="1"/>
    <col min="15155" max="15155" width="25.42578125" style="671" customWidth="1"/>
    <col min="15156" max="15156" width="77.5703125" style="671" customWidth="1"/>
    <col min="15157" max="15157" width="49.85546875" style="671" customWidth="1"/>
    <col min="15158" max="15160" width="10" style="671" customWidth="1"/>
    <col min="15161" max="15161" width="39.140625" style="671" customWidth="1"/>
    <col min="15162" max="15162" width="37.28515625" style="671" customWidth="1"/>
    <col min="15163" max="15163" width="31.42578125" style="671" customWidth="1"/>
    <col min="15164" max="15164" width="37" style="671" customWidth="1"/>
    <col min="15165" max="15165" width="31.42578125" style="671" customWidth="1"/>
    <col min="15166" max="15166" width="10" style="671" customWidth="1"/>
    <col min="15167" max="15360" width="15.140625" style="671"/>
    <col min="15361" max="15361" width="40.140625" style="671" customWidth="1"/>
    <col min="15362" max="15362" width="25.140625" style="671" customWidth="1"/>
    <col min="15363" max="15363" width="28.140625" style="671" customWidth="1"/>
    <col min="15364" max="15364" width="42.85546875" style="671" customWidth="1"/>
    <col min="15365" max="15365" width="23.7109375" style="671" customWidth="1"/>
    <col min="15366" max="15366" width="25.7109375" style="671" customWidth="1"/>
    <col min="15367" max="15367" width="66.42578125" style="671" bestFit="1" customWidth="1"/>
    <col min="15368" max="15368" width="23.85546875" style="671" customWidth="1"/>
    <col min="15369" max="15369" width="17.42578125" style="671" customWidth="1"/>
    <col min="15370" max="15370" width="35.85546875" style="671" customWidth="1"/>
    <col min="15371" max="15371" width="31.28515625" style="671" customWidth="1"/>
    <col min="15372" max="15372" width="51" style="671" customWidth="1"/>
    <col min="15373" max="15374" width="27.28515625" style="671" customWidth="1"/>
    <col min="15375" max="15375" width="42.140625" style="671" customWidth="1"/>
    <col min="15376" max="15376" width="28.85546875" style="671" customWidth="1"/>
    <col min="15377" max="15377" width="21.140625" style="671" customWidth="1"/>
    <col min="15378" max="15378" width="19.140625" style="671" customWidth="1"/>
    <col min="15379" max="15379" width="31.28515625" style="671" customWidth="1"/>
    <col min="15380" max="15380" width="19.140625" style="671" customWidth="1"/>
    <col min="15381" max="15381" width="29.42578125" style="671" customWidth="1"/>
    <col min="15382" max="15382" width="232.42578125" style="671" customWidth="1"/>
    <col min="15383" max="15383" width="86.7109375" style="671" customWidth="1"/>
    <col min="15384" max="15384" width="35.28515625" style="671" customWidth="1"/>
    <col min="15385" max="15385" width="53.5703125" style="671" bestFit="1" customWidth="1"/>
    <col min="15386" max="15386" width="13.28515625" style="671" customWidth="1"/>
    <col min="15387" max="15387" width="17.5703125" style="671" customWidth="1"/>
    <col min="15388" max="15388" width="14.140625" style="671" customWidth="1"/>
    <col min="15389" max="15390" width="11.85546875" style="671" customWidth="1"/>
    <col min="15391" max="15391" width="11.5703125" style="671" customWidth="1"/>
    <col min="15392" max="15392" width="15" style="671" customWidth="1"/>
    <col min="15393" max="15393" width="6.7109375" style="671" customWidth="1"/>
    <col min="15394" max="15394" width="8.42578125" style="671" customWidth="1"/>
    <col min="15395" max="15395" width="13.5703125" style="671" customWidth="1"/>
    <col min="15396" max="15396" width="12.7109375" style="671" customWidth="1"/>
    <col min="15397" max="15397" width="12.42578125" style="671" customWidth="1"/>
    <col min="15398" max="15398" width="24" style="671" customWidth="1"/>
    <col min="15399" max="15399" width="12.42578125" style="671" customWidth="1"/>
    <col min="15400" max="15400" width="22.42578125" style="671" customWidth="1"/>
    <col min="15401" max="15401" width="21.28515625" style="671" customWidth="1"/>
    <col min="15402" max="15402" width="12.42578125" style="671" customWidth="1"/>
    <col min="15403" max="15403" width="7.85546875" style="671" customWidth="1"/>
    <col min="15404" max="15404" width="9.42578125" style="671" customWidth="1"/>
    <col min="15405" max="15405" width="8.42578125" style="671" customWidth="1"/>
    <col min="15406" max="15406" width="6.7109375" style="671" customWidth="1"/>
    <col min="15407" max="15407" width="7.42578125" style="671" customWidth="1"/>
    <col min="15408" max="15408" width="6.140625" style="671" customWidth="1"/>
    <col min="15409" max="15409" width="8.7109375" style="671" customWidth="1"/>
    <col min="15410" max="15410" width="12.42578125" style="671" customWidth="1"/>
    <col min="15411" max="15411" width="25.42578125" style="671" customWidth="1"/>
    <col min="15412" max="15412" width="77.5703125" style="671" customWidth="1"/>
    <col min="15413" max="15413" width="49.85546875" style="671" customWidth="1"/>
    <col min="15414" max="15416" width="10" style="671" customWidth="1"/>
    <col min="15417" max="15417" width="39.140625" style="671" customWidth="1"/>
    <col min="15418" max="15418" width="37.28515625" style="671" customWidth="1"/>
    <col min="15419" max="15419" width="31.42578125" style="671" customWidth="1"/>
    <col min="15420" max="15420" width="37" style="671" customWidth="1"/>
    <col min="15421" max="15421" width="31.42578125" style="671" customWidth="1"/>
    <col min="15422" max="15422" width="10" style="671" customWidth="1"/>
    <col min="15423" max="15616" width="15.140625" style="671"/>
    <col min="15617" max="15617" width="40.140625" style="671" customWidth="1"/>
    <col min="15618" max="15618" width="25.140625" style="671" customWidth="1"/>
    <col min="15619" max="15619" width="28.140625" style="671" customWidth="1"/>
    <col min="15620" max="15620" width="42.85546875" style="671" customWidth="1"/>
    <col min="15621" max="15621" width="23.7109375" style="671" customWidth="1"/>
    <col min="15622" max="15622" width="25.7109375" style="671" customWidth="1"/>
    <col min="15623" max="15623" width="66.42578125" style="671" bestFit="1" customWidth="1"/>
    <col min="15624" max="15624" width="23.85546875" style="671" customWidth="1"/>
    <col min="15625" max="15625" width="17.42578125" style="671" customWidth="1"/>
    <col min="15626" max="15626" width="35.85546875" style="671" customWidth="1"/>
    <col min="15627" max="15627" width="31.28515625" style="671" customWidth="1"/>
    <col min="15628" max="15628" width="51" style="671" customWidth="1"/>
    <col min="15629" max="15630" width="27.28515625" style="671" customWidth="1"/>
    <col min="15631" max="15631" width="42.140625" style="671" customWidth="1"/>
    <col min="15632" max="15632" width="28.85546875" style="671" customWidth="1"/>
    <col min="15633" max="15633" width="21.140625" style="671" customWidth="1"/>
    <col min="15634" max="15634" width="19.140625" style="671" customWidth="1"/>
    <col min="15635" max="15635" width="31.28515625" style="671" customWidth="1"/>
    <col min="15636" max="15636" width="19.140625" style="671" customWidth="1"/>
    <col min="15637" max="15637" width="29.42578125" style="671" customWidth="1"/>
    <col min="15638" max="15638" width="232.42578125" style="671" customWidth="1"/>
    <col min="15639" max="15639" width="86.7109375" style="671" customWidth="1"/>
    <col min="15640" max="15640" width="35.28515625" style="671" customWidth="1"/>
    <col min="15641" max="15641" width="53.5703125" style="671" bestFit="1" customWidth="1"/>
    <col min="15642" max="15642" width="13.28515625" style="671" customWidth="1"/>
    <col min="15643" max="15643" width="17.5703125" style="671" customWidth="1"/>
    <col min="15644" max="15644" width="14.140625" style="671" customWidth="1"/>
    <col min="15645" max="15646" width="11.85546875" style="671" customWidth="1"/>
    <col min="15647" max="15647" width="11.5703125" style="671" customWidth="1"/>
    <col min="15648" max="15648" width="15" style="671" customWidth="1"/>
    <col min="15649" max="15649" width="6.7109375" style="671" customWidth="1"/>
    <col min="15650" max="15650" width="8.42578125" style="671" customWidth="1"/>
    <col min="15651" max="15651" width="13.5703125" style="671" customWidth="1"/>
    <col min="15652" max="15652" width="12.7109375" style="671" customWidth="1"/>
    <col min="15653" max="15653" width="12.42578125" style="671" customWidth="1"/>
    <col min="15654" max="15654" width="24" style="671" customWidth="1"/>
    <col min="15655" max="15655" width="12.42578125" style="671" customWidth="1"/>
    <col min="15656" max="15656" width="22.42578125" style="671" customWidth="1"/>
    <col min="15657" max="15657" width="21.28515625" style="671" customWidth="1"/>
    <col min="15658" max="15658" width="12.42578125" style="671" customWidth="1"/>
    <col min="15659" max="15659" width="7.85546875" style="671" customWidth="1"/>
    <col min="15660" max="15660" width="9.42578125" style="671" customWidth="1"/>
    <col min="15661" max="15661" width="8.42578125" style="671" customWidth="1"/>
    <col min="15662" max="15662" width="6.7109375" style="671" customWidth="1"/>
    <col min="15663" max="15663" width="7.42578125" style="671" customWidth="1"/>
    <col min="15664" max="15664" width="6.140625" style="671" customWidth="1"/>
    <col min="15665" max="15665" width="8.7109375" style="671" customWidth="1"/>
    <col min="15666" max="15666" width="12.42578125" style="671" customWidth="1"/>
    <col min="15667" max="15667" width="25.42578125" style="671" customWidth="1"/>
    <col min="15668" max="15668" width="77.5703125" style="671" customWidth="1"/>
    <col min="15669" max="15669" width="49.85546875" style="671" customWidth="1"/>
    <col min="15670" max="15672" width="10" style="671" customWidth="1"/>
    <col min="15673" max="15673" width="39.140625" style="671" customWidth="1"/>
    <col min="15674" max="15674" width="37.28515625" style="671" customWidth="1"/>
    <col min="15675" max="15675" width="31.42578125" style="671" customWidth="1"/>
    <col min="15676" max="15676" width="37" style="671" customWidth="1"/>
    <col min="15677" max="15677" width="31.42578125" style="671" customWidth="1"/>
    <col min="15678" max="15678" width="10" style="671" customWidth="1"/>
    <col min="15679" max="15872" width="15.140625" style="671"/>
    <col min="15873" max="15873" width="40.140625" style="671" customWidth="1"/>
    <col min="15874" max="15874" width="25.140625" style="671" customWidth="1"/>
    <col min="15875" max="15875" width="28.140625" style="671" customWidth="1"/>
    <col min="15876" max="15876" width="42.85546875" style="671" customWidth="1"/>
    <col min="15877" max="15877" width="23.7109375" style="671" customWidth="1"/>
    <col min="15878" max="15878" width="25.7109375" style="671" customWidth="1"/>
    <col min="15879" max="15879" width="66.42578125" style="671" bestFit="1" customWidth="1"/>
    <col min="15880" max="15880" width="23.85546875" style="671" customWidth="1"/>
    <col min="15881" max="15881" width="17.42578125" style="671" customWidth="1"/>
    <col min="15882" max="15882" width="35.85546875" style="671" customWidth="1"/>
    <col min="15883" max="15883" width="31.28515625" style="671" customWidth="1"/>
    <col min="15884" max="15884" width="51" style="671" customWidth="1"/>
    <col min="15885" max="15886" width="27.28515625" style="671" customWidth="1"/>
    <col min="15887" max="15887" width="42.140625" style="671" customWidth="1"/>
    <col min="15888" max="15888" width="28.85546875" style="671" customWidth="1"/>
    <col min="15889" max="15889" width="21.140625" style="671" customWidth="1"/>
    <col min="15890" max="15890" width="19.140625" style="671" customWidth="1"/>
    <col min="15891" max="15891" width="31.28515625" style="671" customWidth="1"/>
    <col min="15892" max="15892" width="19.140625" style="671" customWidth="1"/>
    <col min="15893" max="15893" width="29.42578125" style="671" customWidth="1"/>
    <col min="15894" max="15894" width="232.42578125" style="671" customWidth="1"/>
    <col min="15895" max="15895" width="86.7109375" style="671" customWidth="1"/>
    <col min="15896" max="15896" width="35.28515625" style="671" customWidth="1"/>
    <col min="15897" max="15897" width="53.5703125" style="671" bestFit="1" customWidth="1"/>
    <col min="15898" max="15898" width="13.28515625" style="671" customWidth="1"/>
    <col min="15899" max="15899" width="17.5703125" style="671" customWidth="1"/>
    <col min="15900" max="15900" width="14.140625" style="671" customWidth="1"/>
    <col min="15901" max="15902" width="11.85546875" style="671" customWidth="1"/>
    <col min="15903" max="15903" width="11.5703125" style="671" customWidth="1"/>
    <col min="15904" max="15904" width="15" style="671" customWidth="1"/>
    <col min="15905" max="15905" width="6.7109375" style="671" customWidth="1"/>
    <col min="15906" max="15906" width="8.42578125" style="671" customWidth="1"/>
    <col min="15907" max="15907" width="13.5703125" style="671" customWidth="1"/>
    <col min="15908" max="15908" width="12.7109375" style="671" customWidth="1"/>
    <col min="15909" max="15909" width="12.42578125" style="671" customWidth="1"/>
    <col min="15910" max="15910" width="24" style="671" customWidth="1"/>
    <col min="15911" max="15911" width="12.42578125" style="671" customWidth="1"/>
    <col min="15912" max="15912" width="22.42578125" style="671" customWidth="1"/>
    <col min="15913" max="15913" width="21.28515625" style="671" customWidth="1"/>
    <col min="15914" max="15914" width="12.42578125" style="671" customWidth="1"/>
    <col min="15915" max="15915" width="7.85546875" style="671" customWidth="1"/>
    <col min="15916" max="15916" width="9.42578125" style="671" customWidth="1"/>
    <col min="15917" max="15917" width="8.42578125" style="671" customWidth="1"/>
    <col min="15918" max="15918" width="6.7109375" style="671" customWidth="1"/>
    <col min="15919" max="15919" width="7.42578125" style="671" customWidth="1"/>
    <col min="15920" max="15920" width="6.140625" style="671" customWidth="1"/>
    <col min="15921" max="15921" width="8.7109375" style="671" customWidth="1"/>
    <col min="15922" max="15922" width="12.42578125" style="671" customWidth="1"/>
    <col min="15923" max="15923" width="25.42578125" style="671" customWidth="1"/>
    <col min="15924" max="15924" width="77.5703125" style="671" customWidth="1"/>
    <col min="15925" max="15925" width="49.85546875" style="671" customWidth="1"/>
    <col min="15926" max="15928" width="10" style="671" customWidth="1"/>
    <col min="15929" max="15929" width="39.140625" style="671" customWidth="1"/>
    <col min="15930" max="15930" width="37.28515625" style="671" customWidth="1"/>
    <col min="15931" max="15931" width="31.42578125" style="671" customWidth="1"/>
    <col min="15932" max="15932" width="37" style="671" customWidth="1"/>
    <col min="15933" max="15933" width="31.42578125" style="671" customWidth="1"/>
    <col min="15934" max="15934" width="10" style="671" customWidth="1"/>
    <col min="15935" max="16128" width="15.140625" style="671"/>
    <col min="16129" max="16129" width="40.140625" style="671" customWidth="1"/>
    <col min="16130" max="16130" width="25.140625" style="671" customWidth="1"/>
    <col min="16131" max="16131" width="28.140625" style="671" customWidth="1"/>
    <col min="16132" max="16132" width="42.85546875" style="671" customWidth="1"/>
    <col min="16133" max="16133" width="23.7109375" style="671" customWidth="1"/>
    <col min="16134" max="16134" width="25.7109375" style="671" customWidth="1"/>
    <col min="16135" max="16135" width="66.42578125" style="671" bestFit="1" customWidth="1"/>
    <col min="16136" max="16136" width="23.85546875" style="671" customWidth="1"/>
    <col min="16137" max="16137" width="17.42578125" style="671" customWidth="1"/>
    <col min="16138" max="16138" width="35.85546875" style="671" customWidth="1"/>
    <col min="16139" max="16139" width="31.28515625" style="671" customWidth="1"/>
    <col min="16140" max="16140" width="51" style="671" customWidth="1"/>
    <col min="16141" max="16142" width="27.28515625" style="671" customWidth="1"/>
    <col min="16143" max="16143" width="42.140625" style="671" customWidth="1"/>
    <col min="16144" max="16144" width="28.85546875" style="671" customWidth="1"/>
    <col min="16145" max="16145" width="21.140625" style="671" customWidth="1"/>
    <col min="16146" max="16146" width="19.140625" style="671" customWidth="1"/>
    <col min="16147" max="16147" width="31.28515625" style="671" customWidth="1"/>
    <col min="16148" max="16148" width="19.140625" style="671" customWidth="1"/>
    <col min="16149" max="16149" width="29.42578125" style="671" customWidth="1"/>
    <col min="16150" max="16150" width="232.42578125" style="671" customWidth="1"/>
    <col min="16151" max="16151" width="86.7109375" style="671" customWidth="1"/>
    <col min="16152" max="16152" width="35.28515625" style="671" customWidth="1"/>
    <col min="16153" max="16153" width="53.5703125" style="671" bestFit="1" customWidth="1"/>
    <col min="16154" max="16154" width="13.28515625" style="671" customWidth="1"/>
    <col min="16155" max="16155" width="17.5703125" style="671" customWidth="1"/>
    <col min="16156" max="16156" width="14.140625" style="671" customWidth="1"/>
    <col min="16157" max="16158" width="11.85546875" style="671" customWidth="1"/>
    <col min="16159" max="16159" width="11.5703125" style="671" customWidth="1"/>
    <col min="16160" max="16160" width="15" style="671" customWidth="1"/>
    <col min="16161" max="16161" width="6.7109375" style="671" customWidth="1"/>
    <col min="16162" max="16162" width="8.42578125" style="671" customWidth="1"/>
    <col min="16163" max="16163" width="13.5703125" style="671" customWidth="1"/>
    <col min="16164" max="16164" width="12.7109375" style="671" customWidth="1"/>
    <col min="16165" max="16165" width="12.42578125" style="671" customWidth="1"/>
    <col min="16166" max="16166" width="24" style="671" customWidth="1"/>
    <col min="16167" max="16167" width="12.42578125" style="671" customWidth="1"/>
    <col min="16168" max="16168" width="22.42578125" style="671" customWidth="1"/>
    <col min="16169" max="16169" width="21.28515625" style="671" customWidth="1"/>
    <col min="16170" max="16170" width="12.42578125" style="671" customWidth="1"/>
    <col min="16171" max="16171" width="7.85546875" style="671" customWidth="1"/>
    <col min="16172" max="16172" width="9.42578125" style="671" customWidth="1"/>
    <col min="16173" max="16173" width="8.42578125" style="671" customWidth="1"/>
    <col min="16174" max="16174" width="6.7109375" style="671" customWidth="1"/>
    <col min="16175" max="16175" width="7.42578125" style="671" customWidth="1"/>
    <col min="16176" max="16176" width="6.140625" style="671" customWidth="1"/>
    <col min="16177" max="16177" width="8.7109375" style="671" customWidth="1"/>
    <col min="16178" max="16178" width="12.42578125" style="671" customWidth="1"/>
    <col min="16179" max="16179" width="25.42578125" style="671" customWidth="1"/>
    <col min="16180" max="16180" width="77.5703125" style="671" customWidth="1"/>
    <col min="16181" max="16181" width="49.85546875" style="671" customWidth="1"/>
    <col min="16182" max="16184" width="10" style="671" customWidth="1"/>
    <col min="16185" max="16185" width="39.140625" style="671" customWidth="1"/>
    <col min="16186" max="16186" width="37.28515625" style="671" customWidth="1"/>
    <col min="16187" max="16187" width="31.42578125" style="671" customWidth="1"/>
    <col min="16188" max="16188" width="37" style="671" customWidth="1"/>
    <col min="16189" max="16189" width="31.42578125" style="671" customWidth="1"/>
    <col min="16190" max="16190" width="10" style="671" customWidth="1"/>
    <col min="16191" max="16384" width="15.140625" style="671"/>
  </cols>
  <sheetData>
    <row r="3" spans="1:62" ht="48.75" customHeight="1" x14ac:dyDescent="0.35">
      <c r="A3" s="1312"/>
      <c r="B3" s="1312"/>
      <c r="C3" s="1312"/>
      <c r="D3" s="1313" t="s">
        <v>1</v>
      </c>
      <c r="E3" s="1313"/>
      <c r="F3" s="1313"/>
      <c r="G3" s="1313"/>
      <c r="H3" s="1313"/>
      <c r="I3" s="1313"/>
      <c r="J3" s="1313"/>
      <c r="K3" s="1313"/>
      <c r="L3" s="1313"/>
      <c r="M3" s="1313"/>
      <c r="N3" s="1313"/>
      <c r="O3" s="1313"/>
      <c r="P3" s="1313"/>
      <c r="Q3" s="1313"/>
      <c r="R3" s="1313"/>
      <c r="S3" s="1313"/>
      <c r="T3" s="1313"/>
      <c r="U3" s="1313"/>
      <c r="V3" s="1313"/>
      <c r="W3" s="1313"/>
      <c r="X3" s="1313"/>
      <c r="Y3" s="1313"/>
      <c r="Z3" s="1313"/>
      <c r="AA3" s="1313"/>
      <c r="AB3" s="1313"/>
      <c r="AC3" s="1313"/>
      <c r="AD3" s="1313"/>
      <c r="AE3" s="1313"/>
      <c r="AF3" s="1313"/>
      <c r="AG3" s="1313"/>
      <c r="AH3" s="1313"/>
      <c r="AI3" s="1313"/>
      <c r="AJ3" s="1313"/>
      <c r="AK3" s="1313"/>
      <c r="AL3" s="1313"/>
      <c r="AM3" s="1313"/>
      <c r="AN3" s="1313"/>
      <c r="AO3" s="1313"/>
      <c r="AP3" s="1313"/>
      <c r="AQ3" s="1313"/>
      <c r="AR3" s="1313"/>
      <c r="AS3" s="1313"/>
      <c r="AT3" s="1313"/>
      <c r="AU3" s="1313"/>
      <c r="AV3" s="1313"/>
      <c r="AW3" s="1313"/>
      <c r="AX3" s="1313"/>
      <c r="AY3" s="1313"/>
      <c r="AZ3" s="1313"/>
      <c r="BA3" s="1313"/>
      <c r="BB3" s="670"/>
      <c r="BC3" s="670"/>
      <c r="BD3" s="670"/>
      <c r="BE3" s="670"/>
      <c r="BF3" s="670"/>
      <c r="BG3" s="670"/>
      <c r="BH3" s="670"/>
      <c r="BI3" s="670"/>
      <c r="BJ3" s="670"/>
    </row>
    <row r="4" spans="1:62" ht="54.75" customHeight="1" x14ac:dyDescent="0.35">
      <c r="A4" s="1312"/>
      <c r="B4" s="1312"/>
      <c r="C4" s="1312"/>
      <c r="D4" s="1313" t="s">
        <v>1078</v>
      </c>
      <c r="E4" s="1313"/>
      <c r="F4" s="1313"/>
      <c r="G4" s="1313"/>
      <c r="H4" s="1313"/>
      <c r="I4" s="1313"/>
      <c r="J4" s="1313"/>
      <c r="K4" s="1313"/>
      <c r="L4" s="1313"/>
      <c r="M4" s="1313"/>
      <c r="N4" s="1313"/>
      <c r="O4" s="1313"/>
      <c r="P4" s="1313"/>
      <c r="Q4" s="1313"/>
      <c r="R4" s="1313"/>
      <c r="S4" s="1313"/>
      <c r="T4" s="1313"/>
      <c r="U4" s="1313"/>
      <c r="V4" s="1313"/>
      <c r="W4" s="1313"/>
      <c r="X4" s="1313"/>
      <c r="Y4" s="1313"/>
      <c r="Z4" s="1313"/>
      <c r="AA4" s="1313"/>
      <c r="AB4" s="1313"/>
      <c r="AC4" s="1313"/>
      <c r="AD4" s="1313"/>
      <c r="AE4" s="1313"/>
      <c r="AF4" s="1313"/>
      <c r="AG4" s="1313"/>
      <c r="AH4" s="1313"/>
      <c r="AI4" s="1313"/>
      <c r="AJ4" s="1313"/>
      <c r="AK4" s="1313"/>
      <c r="AL4" s="1313"/>
      <c r="AM4" s="1313"/>
      <c r="AN4" s="1313"/>
      <c r="AO4" s="1313"/>
      <c r="AP4" s="1313"/>
      <c r="AQ4" s="1313"/>
      <c r="AR4" s="1313"/>
      <c r="AS4" s="1313"/>
      <c r="AT4" s="1313"/>
      <c r="AU4" s="1313"/>
      <c r="AV4" s="1313"/>
      <c r="AW4" s="1313"/>
      <c r="AX4" s="1313"/>
      <c r="AY4" s="1313"/>
      <c r="AZ4" s="1313"/>
      <c r="BA4" s="1313"/>
      <c r="BB4" s="670"/>
      <c r="BC4" s="670"/>
      <c r="BD4" s="670"/>
      <c r="BE4" s="670"/>
      <c r="BF4" s="670"/>
      <c r="BG4" s="670"/>
      <c r="BH4" s="670"/>
      <c r="BI4" s="670"/>
      <c r="BJ4" s="670"/>
    </row>
    <row r="5" spans="1:62" ht="36.75" customHeight="1" x14ac:dyDescent="0.25">
      <c r="A5" s="1299" t="s">
        <v>13</v>
      </c>
      <c r="B5" s="1299" t="s">
        <v>1079</v>
      </c>
      <c r="C5" s="1299" t="s">
        <v>8</v>
      </c>
      <c r="D5" s="1299" t="s">
        <v>10</v>
      </c>
      <c r="E5" s="1296" t="s">
        <v>11</v>
      </c>
      <c r="F5" s="1316" t="s">
        <v>12</v>
      </c>
      <c r="G5" s="1317"/>
      <c r="H5" s="1317"/>
      <c r="I5" s="1317"/>
      <c r="J5" s="1318"/>
      <c r="K5" s="1305" t="s">
        <v>14</v>
      </c>
      <c r="L5" s="1305" t="s">
        <v>20</v>
      </c>
      <c r="M5" s="1305" t="s">
        <v>21</v>
      </c>
      <c r="N5" s="1305" t="s">
        <v>18</v>
      </c>
      <c r="O5" s="1296" t="s">
        <v>24</v>
      </c>
      <c r="P5" s="1299" t="s">
        <v>25</v>
      </c>
      <c r="Q5" s="1308" t="s">
        <v>23</v>
      </c>
      <c r="R5" s="1309"/>
      <c r="S5" s="1296" t="s">
        <v>28</v>
      </c>
      <c r="T5" s="1296" t="s">
        <v>27</v>
      </c>
      <c r="U5" s="1299" t="s">
        <v>29</v>
      </c>
      <c r="V5" s="1291" t="s">
        <v>30</v>
      </c>
      <c r="W5" s="1292"/>
      <c r="X5" s="1292"/>
      <c r="Y5" s="1292"/>
      <c r="Z5" s="1292"/>
      <c r="AA5" s="1292"/>
      <c r="AB5" s="1292"/>
      <c r="AC5" s="1292"/>
      <c r="AD5" s="1292"/>
      <c r="AE5" s="1292"/>
      <c r="AF5" s="1292"/>
      <c r="AG5" s="1292"/>
      <c r="AH5" s="1292"/>
      <c r="AI5" s="1292"/>
      <c r="AJ5" s="1292"/>
      <c r="AK5" s="1292"/>
      <c r="AL5" s="1292"/>
      <c r="AM5" s="1292"/>
      <c r="AN5" s="1292"/>
      <c r="AO5" s="1292"/>
      <c r="AP5" s="1292"/>
      <c r="AQ5" s="1292"/>
      <c r="AR5" s="1292"/>
      <c r="AS5" s="1292"/>
      <c r="AT5" s="1292"/>
      <c r="AU5" s="1292"/>
      <c r="AV5" s="1292"/>
      <c r="AW5" s="1292"/>
      <c r="AX5" s="1292"/>
      <c r="AY5" s="1292"/>
      <c r="AZ5" s="1292"/>
      <c r="BA5" s="1293"/>
      <c r="BB5" s="670"/>
      <c r="BC5" s="670"/>
      <c r="BD5" s="670"/>
      <c r="BE5" s="672"/>
      <c r="BF5" s="672"/>
      <c r="BG5" s="672"/>
      <c r="BH5" s="672"/>
      <c r="BI5" s="672"/>
      <c r="BJ5" s="670"/>
    </row>
    <row r="6" spans="1:62" ht="36.75" customHeight="1" x14ac:dyDescent="0.25">
      <c r="A6" s="1299"/>
      <c r="B6" s="1299"/>
      <c r="C6" s="1299"/>
      <c r="D6" s="1299"/>
      <c r="E6" s="1297"/>
      <c r="F6" s="1319"/>
      <c r="G6" s="1320"/>
      <c r="H6" s="1320"/>
      <c r="I6" s="1320"/>
      <c r="J6" s="1321"/>
      <c r="K6" s="1306"/>
      <c r="L6" s="1306"/>
      <c r="M6" s="1306"/>
      <c r="N6" s="1306"/>
      <c r="O6" s="1297"/>
      <c r="P6" s="1299"/>
      <c r="Q6" s="1310"/>
      <c r="R6" s="1311"/>
      <c r="S6" s="1297"/>
      <c r="T6" s="1297"/>
      <c r="U6" s="1300"/>
      <c r="V6" s="1302" t="s">
        <v>32</v>
      </c>
      <c r="W6" s="1304" t="s">
        <v>33</v>
      </c>
      <c r="X6" s="1304" t="s">
        <v>36</v>
      </c>
      <c r="Y6" s="1302" t="s">
        <v>35</v>
      </c>
      <c r="Z6" s="1304" t="s">
        <v>37</v>
      </c>
      <c r="AA6" s="1304"/>
      <c r="AB6" s="1304"/>
      <c r="AC6" s="1304"/>
      <c r="AD6" s="1304"/>
      <c r="AE6" s="1304"/>
      <c r="AF6" s="1304"/>
      <c r="AG6" s="1304"/>
      <c r="AH6" s="1304"/>
      <c r="AI6" s="1304"/>
      <c r="AJ6" s="1304"/>
      <c r="AK6" s="1304"/>
      <c r="AL6" s="1294" t="s">
        <v>39</v>
      </c>
      <c r="AM6" s="1291" t="s">
        <v>1080</v>
      </c>
      <c r="AN6" s="1292"/>
      <c r="AO6" s="1292"/>
      <c r="AP6" s="1292"/>
      <c r="AQ6" s="1292"/>
      <c r="AR6" s="1292"/>
      <c r="AS6" s="1292"/>
      <c r="AT6" s="1292"/>
      <c r="AU6" s="1292"/>
      <c r="AV6" s="1292"/>
      <c r="AW6" s="1292"/>
      <c r="AX6" s="1293"/>
      <c r="AY6" s="1294" t="s">
        <v>43</v>
      </c>
      <c r="AZ6" s="1294" t="s">
        <v>41</v>
      </c>
      <c r="BA6" s="1294" t="s">
        <v>47</v>
      </c>
      <c r="BB6" s="670"/>
      <c r="BC6" s="670"/>
      <c r="BD6" s="670"/>
      <c r="BJ6" s="670"/>
    </row>
    <row r="7" spans="1:62" ht="93.75" customHeight="1" x14ac:dyDescent="0.25">
      <c r="A7" s="1314"/>
      <c r="B7" s="1314"/>
      <c r="C7" s="1314"/>
      <c r="D7" s="1314"/>
      <c r="E7" s="1315"/>
      <c r="F7" s="673" t="s">
        <v>44</v>
      </c>
      <c r="G7" s="673" t="s">
        <v>45</v>
      </c>
      <c r="H7" s="674" t="s">
        <v>46</v>
      </c>
      <c r="I7" s="674" t="s">
        <v>48</v>
      </c>
      <c r="J7" s="674" t="s">
        <v>49</v>
      </c>
      <c r="K7" s="1307"/>
      <c r="L7" s="1307"/>
      <c r="M7" s="1307"/>
      <c r="N7" s="1307"/>
      <c r="O7" s="1297"/>
      <c r="P7" s="1299"/>
      <c r="Q7" s="675" t="s">
        <v>50</v>
      </c>
      <c r="R7" s="675" t="s">
        <v>51</v>
      </c>
      <c r="S7" s="1298"/>
      <c r="T7" s="1298"/>
      <c r="U7" s="1301"/>
      <c r="V7" s="1303"/>
      <c r="W7" s="1304" t="s">
        <v>798</v>
      </c>
      <c r="X7" s="1304"/>
      <c r="Y7" s="1303"/>
      <c r="Z7" s="676" t="s">
        <v>52</v>
      </c>
      <c r="AA7" s="676" t="s">
        <v>53</v>
      </c>
      <c r="AB7" s="676" t="s">
        <v>54</v>
      </c>
      <c r="AC7" s="676" t="s">
        <v>55</v>
      </c>
      <c r="AD7" s="676" t="s">
        <v>56</v>
      </c>
      <c r="AE7" s="676" t="s">
        <v>57</v>
      </c>
      <c r="AF7" s="676" t="s">
        <v>58</v>
      </c>
      <c r="AG7" s="676" t="s">
        <v>59</v>
      </c>
      <c r="AH7" s="676" t="s">
        <v>60</v>
      </c>
      <c r="AI7" s="676" t="s">
        <v>61</v>
      </c>
      <c r="AJ7" s="676" t="s">
        <v>62</v>
      </c>
      <c r="AK7" s="676" t="s">
        <v>63</v>
      </c>
      <c r="AL7" s="1295"/>
      <c r="AM7" s="677" t="s">
        <v>64</v>
      </c>
      <c r="AN7" s="677" t="s">
        <v>65</v>
      </c>
      <c r="AO7" s="677" t="s">
        <v>54</v>
      </c>
      <c r="AP7" s="677" t="s">
        <v>55</v>
      </c>
      <c r="AQ7" s="677" t="s">
        <v>56</v>
      </c>
      <c r="AR7" s="677" t="s">
        <v>57</v>
      </c>
      <c r="AS7" s="677" t="s">
        <v>58</v>
      </c>
      <c r="AT7" s="677" t="s">
        <v>59</v>
      </c>
      <c r="AU7" s="677" t="s">
        <v>60</v>
      </c>
      <c r="AV7" s="677" t="s">
        <v>61</v>
      </c>
      <c r="AW7" s="677" t="s">
        <v>62</v>
      </c>
      <c r="AX7" s="677" t="s">
        <v>63</v>
      </c>
      <c r="AY7" s="1295"/>
      <c r="AZ7" s="1295"/>
      <c r="BA7" s="1295"/>
      <c r="BB7" s="670"/>
      <c r="BC7" s="670"/>
      <c r="BD7" s="670"/>
      <c r="BJ7" s="670"/>
    </row>
    <row r="8" spans="1:62" s="691" customFormat="1" ht="96" customHeight="1" x14ac:dyDescent="0.25">
      <c r="A8" s="1216" t="s">
        <v>66</v>
      </c>
      <c r="B8" s="1234" t="s">
        <v>67</v>
      </c>
      <c r="C8" s="1216" t="s">
        <v>68</v>
      </c>
      <c r="D8" s="1216" t="s">
        <v>69</v>
      </c>
      <c r="E8" s="1216" t="s">
        <v>73</v>
      </c>
      <c r="F8" s="1216">
        <v>1130</v>
      </c>
      <c r="G8" s="1225" t="str">
        <f>IF(LEN(F8) &gt;0, VLOOKUP(F8,$F$36:$G$40,2,0)," ")</f>
        <v>Formación e inserción laboral</v>
      </c>
      <c r="H8" s="1228">
        <v>3710</v>
      </c>
      <c r="I8" s="1228">
        <v>950</v>
      </c>
      <c r="J8" s="1231">
        <v>1095274233</v>
      </c>
      <c r="K8" s="1234" t="s">
        <v>67</v>
      </c>
      <c r="L8" s="1216" t="s">
        <v>80</v>
      </c>
      <c r="M8" s="1216" t="s">
        <v>81</v>
      </c>
      <c r="N8" s="1258">
        <v>0.5</v>
      </c>
      <c r="O8" s="678" t="s">
        <v>1081</v>
      </c>
      <c r="P8" s="679" t="s">
        <v>1082</v>
      </c>
      <c r="Q8" s="680">
        <v>43512</v>
      </c>
      <c r="R8" s="680">
        <v>43554</v>
      </c>
      <c r="S8" s="681" t="s">
        <v>67</v>
      </c>
      <c r="T8" s="681" t="s">
        <v>67</v>
      </c>
      <c r="U8" s="1252" t="s">
        <v>91</v>
      </c>
      <c r="V8" s="682" t="s">
        <v>1083</v>
      </c>
      <c r="W8" s="683" t="s">
        <v>1084</v>
      </c>
      <c r="X8" s="684">
        <v>43496</v>
      </c>
      <c r="Y8" s="685" t="str">
        <f>+IF(X8&gt;R8,"NO CUMPLE","SI CUMPLE")</f>
        <v>SI CUMPLE</v>
      </c>
      <c r="Z8" s="1219">
        <v>0</v>
      </c>
      <c r="AA8" s="1219">
        <v>95</v>
      </c>
      <c r="AB8" s="1261">
        <v>50</v>
      </c>
      <c r="AC8" s="1219">
        <v>121</v>
      </c>
      <c r="AD8" s="1219">
        <v>244</v>
      </c>
      <c r="AE8" s="1219">
        <v>233</v>
      </c>
      <c r="AF8" s="1219">
        <v>249</v>
      </c>
      <c r="AG8" s="1219">
        <v>167</v>
      </c>
      <c r="AH8" s="1219">
        <v>98</v>
      </c>
      <c r="AI8" s="1219">
        <v>363</v>
      </c>
      <c r="AJ8" s="1219">
        <v>117</v>
      </c>
      <c r="AK8" s="1219">
        <v>16</v>
      </c>
      <c r="AL8" s="1255">
        <f>(Z8+AA8+AB8+AC8+AD8+AE8+AF8+AG8+AH8+AI8+AJ8+AK8)/(AM12+AN12+AO12+AP12+AQ12+AR12+AS12+AT12+AU12+AV12+AW12+AX12)</f>
        <v>0.78539426523297495</v>
      </c>
      <c r="AM8" s="686" t="s">
        <v>67</v>
      </c>
      <c r="AN8" s="686" t="s">
        <v>67</v>
      </c>
      <c r="AO8" s="686" t="s">
        <v>67</v>
      </c>
      <c r="AP8" s="686" t="s">
        <v>67</v>
      </c>
      <c r="AQ8" s="686" t="s">
        <v>67</v>
      </c>
      <c r="AR8" s="686" t="s">
        <v>67</v>
      </c>
      <c r="AS8" s="686" t="s">
        <v>67</v>
      </c>
      <c r="AT8" s="686" t="s">
        <v>67</v>
      </c>
      <c r="AU8" s="686" t="s">
        <v>67</v>
      </c>
      <c r="AV8" s="686" t="s">
        <v>67</v>
      </c>
      <c r="AW8" s="686" t="s">
        <v>67</v>
      </c>
      <c r="AX8" s="686" t="s">
        <v>67</v>
      </c>
      <c r="AY8" s="687">
        <v>1</v>
      </c>
      <c r="AZ8" s="688"/>
      <c r="BA8" s="689"/>
      <c r="BB8" s="690"/>
      <c r="BC8" s="690"/>
      <c r="BD8" s="690"/>
      <c r="BJ8" s="690"/>
    </row>
    <row r="9" spans="1:62" s="691" customFormat="1" ht="295.5" customHeight="1" x14ac:dyDescent="0.25">
      <c r="A9" s="1217"/>
      <c r="B9" s="1235"/>
      <c r="C9" s="1217"/>
      <c r="D9" s="1217"/>
      <c r="E9" s="1217"/>
      <c r="F9" s="1217"/>
      <c r="G9" s="1226"/>
      <c r="H9" s="1229"/>
      <c r="I9" s="1229"/>
      <c r="J9" s="1232"/>
      <c r="K9" s="1235"/>
      <c r="L9" s="1217"/>
      <c r="M9" s="1217"/>
      <c r="N9" s="1259"/>
      <c r="O9" s="1269" t="s">
        <v>99</v>
      </c>
      <c r="P9" s="1252" t="s">
        <v>101</v>
      </c>
      <c r="Q9" s="1279">
        <v>43497</v>
      </c>
      <c r="R9" s="1279">
        <v>43585</v>
      </c>
      <c r="S9" s="1282" t="s">
        <v>67</v>
      </c>
      <c r="T9" s="1252">
        <v>3</v>
      </c>
      <c r="U9" s="1253"/>
      <c r="V9" s="1264" t="s">
        <v>1085</v>
      </c>
      <c r="W9" s="1264" t="s">
        <v>1086</v>
      </c>
      <c r="X9" s="1267">
        <v>43525</v>
      </c>
      <c r="Y9" s="1268" t="str">
        <f>+IF(X11&gt;R11,"NO CUMPLE","SI CUMPLE")</f>
        <v>SI CUMPLE</v>
      </c>
      <c r="Z9" s="1220"/>
      <c r="AA9" s="1220"/>
      <c r="AB9" s="1262"/>
      <c r="AC9" s="1220"/>
      <c r="AD9" s="1220"/>
      <c r="AE9" s="1220"/>
      <c r="AF9" s="1220"/>
      <c r="AG9" s="1220"/>
      <c r="AH9" s="1220"/>
      <c r="AI9" s="1220"/>
      <c r="AJ9" s="1220"/>
      <c r="AK9" s="1220"/>
      <c r="AL9" s="1256"/>
      <c r="AM9" s="1243">
        <v>0</v>
      </c>
      <c r="AN9" s="1243">
        <v>2</v>
      </c>
      <c r="AO9" s="1243">
        <v>1</v>
      </c>
      <c r="AP9" s="1243" t="s">
        <v>67</v>
      </c>
      <c r="AQ9" s="1243" t="s">
        <v>67</v>
      </c>
      <c r="AR9" s="1243" t="s">
        <v>67</v>
      </c>
      <c r="AS9" s="1243" t="s">
        <v>67</v>
      </c>
      <c r="AT9" s="1243" t="s">
        <v>67</v>
      </c>
      <c r="AU9" s="1243" t="s">
        <v>67</v>
      </c>
      <c r="AV9" s="1243" t="s">
        <v>67</v>
      </c>
      <c r="AW9" s="1243" t="s">
        <v>67</v>
      </c>
      <c r="AX9" s="1243" t="s">
        <v>67</v>
      </c>
      <c r="AY9" s="1237">
        <f>(AM9+AN9+AO9)/T9</f>
        <v>1</v>
      </c>
      <c r="AZ9" s="1216"/>
      <c r="BA9" s="1240"/>
      <c r="BB9" s="690"/>
      <c r="BC9" s="690"/>
      <c r="BD9" s="690"/>
      <c r="BJ9" s="690"/>
    </row>
    <row r="10" spans="1:62" s="691" customFormat="1" ht="207.75" customHeight="1" x14ac:dyDescent="0.25">
      <c r="A10" s="1217"/>
      <c r="B10" s="1235"/>
      <c r="C10" s="1217"/>
      <c r="D10" s="1217"/>
      <c r="E10" s="1217"/>
      <c r="F10" s="1217"/>
      <c r="G10" s="1226"/>
      <c r="H10" s="1229"/>
      <c r="I10" s="1229"/>
      <c r="J10" s="1232"/>
      <c r="K10" s="1235"/>
      <c r="L10" s="1217"/>
      <c r="M10" s="1217"/>
      <c r="N10" s="1259"/>
      <c r="O10" s="1278"/>
      <c r="P10" s="1253"/>
      <c r="Q10" s="1280"/>
      <c r="R10" s="1280"/>
      <c r="S10" s="1283"/>
      <c r="T10" s="1253"/>
      <c r="U10" s="1253"/>
      <c r="V10" s="1265"/>
      <c r="W10" s="1265"/>
      <c r="X10" s="1267"/>
      <c r="Y10" s="1268"/>
      <c r="Z10" s="1220"/>
      <c r="AA10" s="1220"/>
      <c r="AB10" s="1262"/>
      <c r="AC10" s="1220"/>
      <c r="AD10" s="1220"/>
      <c r="AE10" s="1220"/>
      <c r="AF10" s="1220"/>
      <c r="AG10" s="1220"/>
      <c r="AH10" s="1220"/>
      <c r="AI10" s="1220"/>
      <c r="AJ10" s="1220"/>
      <c r="AK10" s="1220"/>
      <c r="AL10" s="1256"/>
      <c r="AM10" s="1244"/>
      <c r="AN10" s="1244"/>
      <c r="AO10" s="1244"/>
      <c r="AP10" s="1244"/>
      <c r="AQ10" s="1244"/>
      <c r="AR10" s="1244"/>
      <c r="AS10" s="1244"/>
      <c r="AT10" s="1244"/>
      <c r="AU10" s="1244"/>
      <c r="AV10" s="1244"/>
      <c r="AW10" s="1244"/>
      <c r="AX10" s="1244"/>
      <c r="AY10" s="1238"/>
      <c r="AZ10" s="1217"/>
      <c r="BA10" s="1241"/>
      <c r="BB10" s="690"/>
      <c r="BC10" s="690"/>
      <c r="BD10" s="690"/>
      <c r="BJ10" s="690"/>
    </row>
    <row r="11" spans="1:62" s="691" customFormat="1" ht="375" customHeight="1" x14ac:dyDescent="0.25">
      <c r="A11" s="1217"/>
      <c r="B11" s="1235"/>
      <c r="C11" s="1217"/>
      <c r="D11" s="1217"/>
      <c r="E11" s="1217"/>
      <c r="F11" s="1217"/>
      <c r="G11" s="1226"/>
      <c r="H11" s="1229"/>
      <c r="I11" s="1229"/>
      <c r="J11" s="1232"/>
      <c r="K11" s="1235"/>
      <c r="L11" s="1217"/>
      <c r="M11" s="1217"/>
      <c r="N11" s="1259"/>
      <c r="O11" s="1270"/>
      <c r="P11" s="1254"/>
      <c r="Q11" s="1281"/>
      <c r="R11" s="1280"/>
      <c r="S11" s="1283"/>
      <c r="T11" s="1254"/>
      <c r="U11" s="1253"/>
      <c r="V11" s="1266"/>
      <c r="W11" s="1266"/>
      <c r="X11" s="1267"/>
      <c r="Y11" s="1268"/>
      <c r="Z11" s="1220"/>
      <c r="AA11" s="1220"/>
      <c r="AB11" s="1262"/>
      <c r="AC11" s="1220"/>
      <c r="AD11" s="1220"/>
      <c r="AE11" s="1220"/>
      <c r="AF11" s="1220"/>
      <c r="AG11" s="1220"/>
      <c r="AH11" s="1220"/>
      <c r="AI11" s="1220"/>
      <c r="AJ11" s="1220"/>
      <c r="AK11" s="1220"/>
      <c r="AL11" s="1256"/>
      <c r="AM11" s="1245"/>
      <c r="AN11" s="1245"/>
      <c r="AO11" s="1245"/>
      <c r="AP11" s="1245"/>
      <c r="AQ11" s="1245"/>
      <c r="AR11" s="1245"/>
      <c r="AS11" s="1245"/>
      <c r="AT11" s="1245"/>
      <c r="AU11" s="1245"/>
      <c r="AV11" s="1245"/>
      <c r="AW11" s="1245"/>
      <c r="AX11" s="1245"/>
      <c r="AY11" s="1239"/>
      <c r="AZ11" s="1218"/>
      <c r="BA11" s="1242"/>
      <c r="BB11" s="690"/>
      <c r="BC11" s="690"/>
      <c r="BD11" s="690"/>
      <c r="BJ11" s="690"/>
    </row>
    <row r="12" spans="1:62" s="691" customFormat="1" ht="131.25" customHeight="1" x14ac:dyDescent="0.25">
      <c r="A12" s="1217"/>
      <c r="B12" s="1235"/>
      <c r="C12" s="1217"/>
      <c r="D12" s="1217"/>
      <c r="E12" s="1217"/>
      <c r="F12" s="1217"/>
      <c r="G12" s="1226"/>
      <c r="H12" s="1229"/>
      <c r="I12" s="1229"/>
      <c r="J12" s="1232"/>
      <c r="K12" s="1235"/>
      <c r="L12" s="1217"/>
      <c r="M12" s="1217"/>
      <c r="N12" s="1259"/>
      <c r="O12" s="1269" t="s">
        <v>113</v>
      </c>
      <c r="P12" s="1271" t="s">
        <v>114</v>
      </c>
      <c r="Q12" s="1273">
        <v>43497</v>
      </c>
      <c r="R12" s="1275">
        <v>43799</v>
      </c>
      <c r="S12" s="1276" t="s">
        <v>118</v>
      </c>
      <c r="T12" s="1252">
        <v>950</v>
      </c>
      <c r="U12" s="1253"/>
      <c r="V12" s="1277" t="s">
        <v>1087</v>
      </c>
      <c r="W12" s="1284" t="s">
        <v>1088</v>
      </c>
      <c r="X12" s="1286"/>
      <c r="Y12" s="1250" t="str">
        <f>+IF(X13&gt;R13,"NO CUMPLE","SI CUMPLE")</f>
        <v>SI CUMPLE</v>
      </c>
      <c r="Z12" s="1220"/>
      <c r="AA12" s="1220"/>
      <c r="AB12" s="1262"/>
      <c r="AC12" s="1220"/>
      <c r="AD12" s="1220"/>
      <c r="AE12" s="1220"/>
      <c r="AF12" s="1220"/>
      <c r="AG12" s="1220"/>
      <c r="AH12" s="1220"/>
      <c r="AI12" s="1220"/>
      <c r="AJ12" s="1220"/>
      <c r="AK12" s="1220"/>
      <c r="AL12" s="1256"/>
      <c r="AM12" s="1243">
        <v>0</v>
      </c>
      <c r="AN12" s="1243">
        <v>103</v>
      </c>
      <c r="AO12" s="1243">
        <v>65</v>
      </c>
      <c r="AP12" s="1243">
        <v>180</v>
      </c>
      <c r="AQ12" s="1243">
        <v>267</v>
      </c>
      <c r="AR12" s="1243">
        <v>292</v>
      </c>
      <c r="AS12" s="1243">
        <v>313</v>
      </c>
      <c r="AT12" s="1243">
        <v>199</v>
      </c>
      <c r="AU12" s="1243">
        <v>172</v>
      </c>
      <c r="AV12" s="1243">
        <v>476</v>
      </c>
      <c r="AW12" s="1243">
        <v>148</v>
      </c>
      <c r="AX12" s="1243">
        <v>17</v>
      </c>
      <c r="AY12" s="1246">
        <f>(AM12+AN12+AO12+AP12+AQ12+AR12+AS12+AT12+AU12+AV12+AW12+AX12)/T12</f>
        <v>2.3494736842105262</v>
      </c>
      <c r="AZ12" s="1248"/>
      <c r="BA12" s="1248"/>
      <c r="BB12" s="690"/>
      <c r="BC12" s="690"/>
      <c r="BD12" s="690"/>
      <c r="BJ12" s="690"/>
    </row>
    <row r="13" spans="1:62" s="691" customFormat="1" ht="336" customHeight="1" x14ac:dyDescent="0.25">
      <c r="A13" s="1217"/>
      <c r="B13" s="1235"/>
      <c r="C13" s="1217"/>
      <c r="D13" s="1217"/>
      <c r="E13" s="1217"/>
      <c r="F13" s="1217"/>
      <c r="G13" s="1226"/>
      <c r="H13" s="1229"/>
      <c r="I13" s="1229"/>
      <c r="J13" s="1232"/>
      <c r="K13" s="1235"/>
      <c r="L13" s="1217"/>
      <c r="M13" s="1217"/>
      <c r="N13" s="1259"/>
      <c r="O13" s="1270"/>
      <c r="P13" s="1272"/>
      <c r="Q13" s="1274"/>
      <c r="R13" s="1275"/>
      <c r="S13" s="1276"/>
      <c r="T13" s="1254"/>
      <c r="U13" s="1253"/>
      <c r="V13" s="1277"/>
      <c r="W13" s="1285"/>
      <c r="X13" s="1287"/>
      <c r="Y13" s="1251"/>
      <c r="Z13" s="1220"/>
      <c r="AA13" s="1220"/>
      <c r="AB13" s="1262"/>
      <c r="AC13" s="1220"/>
      <c r="AD13" s="1220"/>
      <c r="AE13" s="1220"/>
      <c r="AF13" s="1220"/>
      <c r="AG13" s="1220"/>
      <c r="AH13" s="1220"/>
      <c r="AI13" s="1220"/>
      <c r="AJ13" s="1220"/>
      <c r="AK13" s="1220"/>
      <c r="AL13" s="1256"/>
      <c r="AM13" s="1245"/>
      <c r="AN13" s="1245"/>
      <c r="AO13" s="1245"/>
      <c r="AP13" s="1245"/>
      <c r="AQ13" s="1245"/>
      <c r="AR13" s="1245"/>
      <c r="AS13" s="1245"/>
      <c r="AT13" s="1245"/>
      <c r="AU13" s="1245"/>
      <c r="AV13" s="1245"/>
      <c r="AW13" s="1245"/>
      <c r="AX13" s="1245"/>
      <c r="AY13" s="1247"/>
      <c r="AZ13" s="1249"/>
      <c r="BA13" s="1249"/>
      <c r="BB13" s="690"/>
      <c r="BC13" s="690"/>
      <c r="BD13" s="690"/>
      <c r="BJ13" s="690"/>
    </row>
    <row r="14" spans="1:62" s="691" customFormat="1" ht="408.75" customHeight="1" x14ac:dyDescent="0.25">
      <c r="A14" s="1217"/>
      <c r="B14" s="1235"/>
      <c r="C14" s="1217"/>
      <c r="D14" s="1217"/>
      <c r="E14" s="1217"/>
      <c r="F14" s="1217"/>
      <c r="G14" s="1226"/>
      <c r="H14" s="1230"/>
      <c r="I14" s="1230"/>
      <c r="J14" s="1233"/>
      <c r="K14" s="1235"/>
      <c r="L14" s="1217"/>
      <c r="M14" s="1218"/>
      <c r="N14" s="1260"/>
      <c r="O14" s="678" t="s">
        <v>1089</v>
      </c>
      <c r="P14" s="692" t="s">
        <v>1090</v>
      </c>
      <c r="Q14" s="693">
        <v>43475</v>
      </c>
      <c r="R14" s="694">
        <v>43799</v>
      </c>
      <c r="S14" s="681" t="s">
        <v>1091</v>
      </c>
      <c r="T14" s="692">
        <v>85</v>
      </c>
      <c r="U14" s="1253"/>
      <c r="V14" s="695" t="s">
        <v>1092</v>
      </c>
      <c r="W14" s="696" t="s">
        <v>1090</v>
      </c>
      <c r="X14" s="697"/>
      <c r="Y14" s="685" t="str">
        <f t="shared" ref="Y14:Y22" si="0">+IF(X14&gt;R14,"NO CUMPLE","SI CUMPLE")</f>
        <v>SI CUMPLE</v>
      </c>
      <c r="Z14" s="1221"/>
      <c r="AA14" s="1221"/>
      <c r="AB14" s="1263"/>
      <c r="AC14" s="1221"/>
      <c r="AD14" s="1221"/>
      <c r="AE14" s="1221"/>
      <c r="AF14" s="1221"/>
      <c r="AG14" s="1221"/>
      <c r="AH14" s="1221"/>
      <c r="AI14" s="1221"/>
      <c r="AJ14" s="1221"/>
      <c r="AK14" s="1221"/>
      <c r="AL14" s="1257"/>
      <c r="AM14" s="698">
        <v>15</v>
      </c>
      <c r="AN14" s="698">
        <v>8</v>
      </c>
      <c r="AO14" s="698">
        <v>18</v>
      </c>
      <c r="AP14" s="698">
        <v>16</v>
      </c>
      <c r="AQ14" s="698">
        <v>8</v>
      </c>
      <c r="AR14" s="698">
        <v>7</v>
      </c>
      <c r="AS14" s="698">
        <v>5</v>
      </c>
      <c r="AT14" s="698">
        <v>5</v>
      </c>
      <c r="AU14" s="698">
        <v>7</v>
      </c>
      <c r="AV14" s="698">
        <v>8</v>
      </c>
      <c r="AW14" s="698">
        <v>1</v>
      </c>
      <c r="AX14" s="698">
        <v>1</v>
      </c>
      <c r="AY14" s="699">
        <f>(AM14+AN14+AO14+AP14+AQ14+AR14+AS14+AT14+AU14+AV14+AW14+AW14)/T14</f>
        <v>1.1647058823529413</v>
      </c>
      <c r="AZ14" s="700"/>
      <c r="BA14" s="701"/>
      <c r="BB14" s="690"/>
      <c r="BC14" s="690"/>
      <c r="BD14" s="690"/>
      <c r="BJ14" s="690"/>
    </row>
    <row r="15" spans="1:62" s="691" customFormat="1" ht="259.5" customHeight="1" x14ac:dyDescent="0.25">
      <c r="A15" s="1217"/>
      <c r="B15" s="1235"/>
      <c r="C15" s="1217"/>
      <c r="D15" s="1217"/>
      <c r="E15" s="1217"/>
      <c r="F15" s="1217"/>
      <c r="G15" s="1226"/>
      <c r="H15" s="1288">
        <v>1170</v>
      </c>
      <c r="I15" s="1228">
        <v>210</v>
      </c>
      <c r="J15" s="1231">
        <v>736582767</v>
      </c>
      <c r="K15" s="1235"/>
      <c r="L15" s="1217"/>
      <c r="M15" s="1216" t="s">
        <v>125</v>
      </c>
      <c r="N15" s="1219">
        <v>38</v>
      </c>
      <c r="O15" s="678" t="s">
        <v>126</v>
      </c>
      <c r="P15" s="679" t="s">
        <v>114</v>
      </c>
      <c r="Q15" s="702">
        <v>43475</v>
      </c>
      <c r="R15" s="694">
        <v>43799</v>
      </c>
      <c r="S15" s="681" t="s">
        <v>128</v>
      </c>
      <c r="T15" s="681">
        <v>210</v>
      </c>
      <c r="U15" s="1253"/>
      <c r="V15" s="683" t="s">
        <v>1093</v>
      </c>
      <c r="W15" s="683" t="s">
        <v>1094</v>
      </c>
      <c r="X15" s="703"/>
      <c r="Y15" s="685" t="str">
        <f t="shared" si="0"/>
        <v>SI CUMPLE</v>
      </c>
      <c r="Z15" s="1222">
        <v>12</v>
      </c>
      <c r="AA15" s="1210">
        <v>27</v>
      </c>
      <c r="AB15" s="1210">
        <v>7</v>
      </c>
      <c r="AC15" s="1210">
        <v>4</v>
      </c>
      <c r="AD15" s="1210">
        <v>10</v>
      </c>
      <c r="AE15" s="1210">
        <v>11</v>
      </c>
      <c r="AF15" s="1213">
        <v>40</v>
      </c>
      <c r="AG15" s="1203">
        <v>47</v>
      </c>
      <c r="AH15" s="1203">
        <v>16</v>
      </c>
      <c r="AI15" s="1203">
        <v>35</v>
      </c>
      <c r="AJ15" s="1203">
        <v>20</v>
      </c>
      <c r="AK15" s="1206">
        <v>2</v>
      </c>
      <c r="AL15" s="1207">
        <f>(Z15+AA15+AB15+AC15+AD15+AE15+AF15+AG15+AH15+AI15+AJ15+AK15)/N15</f>
        <v>6.0789473684210522</v>
      </c>
      <c r="AM15" s="698">
        <v>29</v>
      </c>
      <c r="AN15" s="698">
        <v>0</v>
      </c>
      <c r="AO15" s="698">
        <v>0</v>
      </c>
      <c r="AP15" s="698">
        <v>0</v>
      </c>
      <c r="AQ15" s="698">
        <v>0</v>
      </c>
      <c r="AR15" s="698">
        <v>65</v>
      </c>
      <c r="AS15" s="698">
        <v>62</v>
      </c>
      <c r="AT15" s="698">
        <v>19</v>
      </c>
      <c r="AU15" s="698">
        <v>67</v>
      </c>
      <c r="AV15" s="698">
        <v>42</v>
      </c>
      <c r="AW15" s="698">
        <v>0</v>
      </c>
      <c r="AX15" s="698">
        <v>0</v>
      </c>
      <c r="AY15" s="704">
        <f>(AM15+AN15+AO15+AP15+AQ15+AR15+AS15+AT15+AU15+AV15)/T15</f>
        <v>1.3523809523809525</v>
      </c>
      <c r="AZ15" s="688"/>
      <c r="BA15" s="689"/>
      <c r="BB15" s="690"/>
      <c r="BC15" s="690"/>
      <c r="BD15" s="690"/>
      <c r="BJ15" s="690"/>
    </row>
    <row r="16" spans="1:62" s="691" customFormat="1" ht="408.75" customHeight="1" x14ac:dyDescent="0.25">
      <c r="A16" s="1217"/>
      <c r="B16" s="1235"/>
      <c r="C16" s="1217"/>
      <c r="D16" s="1217"/>
      <c r="E16" s="1217"/>
      <c r="F16" s="1217"/>
      <c r="G16" s="1226"/>
      <c r="H16" s="1289"/>
      <c r="I16" s="1229"/>
      <c r="J16" s="1232"/>
      <c r="K16" s="1235"/>
      <c r="L16" s="1217"/>
      <c r="M16" s="1217"/>
      <c r="N16" s="1220"/>
      <c r="O16" s="705" t="s">
        <v>136</v>
      </c>
      <c r="P16" s="679" t="s">
        <v>138</v>
      </c>
      <c r="Q16" s="702">
        <v>43475</v>
      </c>
      <c r="R16" s="694">
        <v>43799</v>
      </c>
      <c r="S16" s="681" t="s">
        <v>1095</v>
      </c>
      <c r="T16" s="681">
        <v>2</v>
      </c>
      <c r="U16" s="1253"/>
      <c r="V16" s="683" t="s">
        <v>1096</v>
      </c>
      <c r="W16" s="683" t="s">
        <v>1097</v>
      </c>
      <c r="X16" s="703"/>
      <c r="Y16" s="685" t="str">
        <f t="shared" si="0"/>
        <v>SI CUMPLE</v>
      </c>
      <c r="Z16" s="1223"/>
      <c r="AA16" s="1211"/>
      <c r="AB16" s="1211"/>
      <c r="AC16" s="1211"/>
      <c r="AD16" s="1211"/>
      <c r="AE16" s="1211"/>
      <c r="AF16" s="1214"/>
      <c r="AG16" s="1204"/>
      <c r="AH16" s="1204"/>
      <c r="AI16" s="1204"/>
      <c r="AJ16" s="1204"/>
      <c r="AK16" s="1206"/>
      <c r="AL16" s="1207"/>
      <c r="AM16" s="698">
        <v>0</v>
      </c>
      <c r="AN16" s="698">
        <v>0</v>
      </c>
      <c r="AO16" s="698">
        <v>0</v>
      </c>
      <c r="AP16" s="698">
        <v>0</v>
      </c>
      <c r="AQ16" s="698">
        <v>0</v>
      </c>
      <c r="AR16" s="698">
        <v>0</v>
      </c>
      <c r="AS16" s="698">
        <v>1</v>
      </c>
      <c r="AT16" s="698">
        <v>0</v>
      </c>
      <c r="AU16" s="698">
        <v>1</v>
      </c>
      <c r="AV16" s="698">
        <v>1</v>
      </c>
      <c r="AW16" s="698">
        <v>0</v>
      </c>
      <c r="AX16" s="698">
        <v>0</v>
      </c>
      <c r="AY16" s="687">
        <f>(AM16+AN16+AO16+AP16+AQ16+AR16+AS16+AT16+AU16+AV16)/T16</f>
        <v>1.5</v>
      </c>
      <c r="AZ16" s="688"/>
      <c r="BA16" s="689"/>
      <c r="BB16" s="690"/>
      <c r="BC16" s="690"/>
      <c r="BD16" s="690"/>
      <c r="BJ16" s="690"/>
    </row>
    <row r="17" spans="1:62" s="691" customFormat="1" ht="298.5" customHeight="1" x14ac:dyDescent="0.25">
      <c r="A17" s="1217"/>
      <c r="B17" s="1235"/>
      <c r="C17" s="1217"/>
      <c r="D17" s="1217"/>
      <c r="E17" s="1217"/>
      <c r="F17" s="1217"/>
      <c r="G17" s="1226"/>
      <c r="H17" s="1289"/>
      <c r="I17" s="1229"/>
      <c r="J17" s="1232"/>
      <c r="K17" s="1235"/>
      <c r="L17" s="1217"/>
      <c r="M17" s="1217"/>
      <c r="N17" s="1220"/>
      <c r="O17" s="706" t="s">
        <v>146</v>
      </c>
      <c r="P17" s="679" t="s">
        <v>147</v>
      </c>
      <c r="Q17" s="702">
        <v>43480</v>
      </c>
      <c r="R17" s="694">
        <v>43799</v>
      </c>
      <c r="S17" s="681" t="s">
        <v>149</v>
      </c>
      <c r="T17" s="707">
        <v>14</v>
      </c>
      <c r="U17" s="1253"/>
      <c r="V17" s="683" t="s">
        <v>1098</v>
      </c>
      <c r="W17" s="683" t="s">
        <v>147</v>
      </c>
      <c r="X17" s="703"/>
      <c r="Y17" s="685" t="str">
        <f t="shared" si="0"/>
        <v>SI CUMPLE</v>
      </c>
      <c r="Z17" s="1223"/>
      <c r="AA17" s="1211"/>
      <c r="AB17" s="1211"/>
      <c r="AC17" s="1211"/>
      <c r="AD17" s="1211"/>
      <c r="AE17" s="1211"/>
      <c r="AF17" s="1214"/>
      <c r="AG17" s="1204"/>
      <c r="AH17" s="1204"/>
      <c r="AI17" s="1204"/>
      <c r="AJ17" s="1204"/>
      <c r="AK17" s="1206"/>
      <c r="AL17" s="1207"/>
      <c r="AM17" s="698">
        <v>2</v>
      </c>
      <c r="AN17" s="698">
        <v>0</v>
      </c>
      <c r="AO17" s="698">
        <v>0</v>
      </c>
      <c r="AP17" s="698">
        <v>0</v>
      </c>
      <c r="AQ17" s="698">
        <v>0</v>
      </c>
      <c r="AR17" s="698">
        <v>2</v>
      </c>
      <c r="AS17" s="698">
        <v>4</v>
      </c>
      <c r="AT17" s="698">
        <v>3</v>
      </c>
      <c r="AU17" s="698">
        <v>3</v>
      </c>
      <c r="AV17" s="698">
        <v>3</v>
      </c>
      <c r="AW17" s="698">
        <v>0</v>
      </c>
      <c r="AX17" s="698">
        <v>0</v>
      </c>
      <c r="AY17" s="687">
        <f>(AM17+AN17+AO17+AP17+AQ17+AR17+AS17+AT17+AU17+AV17)/T17</f>
        <v>1.2142857142857142</v>
      </c>
      <c r="AZ17" s="688"/>
      <c r="BA17" s="689"/>
      <c r="BB17" s="690"/>
      <c r="BC17" s="690"/>
      <c r="BD17" s="690"/>
      <c r="BJ17" s="690"/>
    </row>
    <row r="18" spans="1:62" s="691" customFormat="1" ht="199.5" customHeight="1" x14ac:dyDescent="0.25">
      <c r="A18" s="1217"/>
      <c r="B18" s="1235"/>
      <c r="C18" s="1217"/>
      <c r="D18" s="1217"/>
      <c r="E18" s="1217"/>
      <c r="F18" s="1217"/>
      <c r="G18" s="1226"/>
      <c r="H18" s="1289"/>
      <c r="I18" s="1229"/>
      <c r="J18" s="1232"/>
      <c r="K18" s="1235"/>
      <c r="L18" s="1217"/>
      <c r="M18" s="1217"/>
      <c r="N18" s="1220"/>
      <c r="O18" s="706" t="s">
        <v>162</v>
      </c>
      <c r="P18" s="679" t="s">
        <v>163</v>
      </c>
      <c r="Q18" s="702">
        <v>43497</v>
      </c>
      <c r="R18" s="694">
        <v>43799</v>
      </c>
      <c r="S18" s="681" t="s">
        <v>164</v>
      </c>
      <c r="T18" s="708">
        <v>0.15</v>
      </c>
      <c r="U18" s="1253"/>
      <c r="V18" s="683" t="s">
        <v>1099</v>
      </c>
      <c r="W18" s="678" t="s">
        <v>1100</v>
      </c>
      <c r="X18" s="681"/>
      <c r="Y18" s="685" t="str">
        <f t="shared" si="0"/>
        <v>SI CUMPLE</v>
      </c>
      <c r="Z18" s="1223"/>
      <c r="AA18" s="1211"/>
      <c r="AB18" s="1211"/>
      <c r="AC18" s="1211"/>
      <c r="AD18" s="1211"/>
      <c r="AE18" s="1211"/>
      <c r="AF18" s="1214"/>
      <c r="AG18" s="1204"/>
      <c r="AH18" s="1204"/>
      <c r="AI18" s="1204"/>
      <c r="AJ18" s="1204"/>
      <c r="AK18" s="1206"/>
      <c r="AL18" s="1207"/>
      <c r="AM18" s="698">
        <v>0</v>
      </c>
      <c r="AN18" s="698">
        <v>29</v>
      </c>
      <c r="AO18" s="698">
        <v>0</v>
      </c>
      <c r="AP18" s="698">
        <v>0</v>
      </c>
      <c r="AQ18" s="698">
        <v>0</v>
      </c>
      <c r="AR18" s="698">
        <v>0</v>
      </c>
      <c r="AS18" s="698">
        <v>57</v>
      </c>
      <c r="AT18" s="698">
        <v>52</v>
      </c>
      <c r="AU18" s="698">
        <v>19</v>
      </c>
      <c r="AV18" s="698">
        <v>61</v>
      </c>
      <c r="AW18" s="698">
        <v>29</v>
      </c>
      <c r="AX18" s="698">
        <v>0</v>
      </c>
      <c r="AY18" s="687">
        <f>(AM18+AN18+AO18+AP18+AQ18+AR18+AS18+AT18+AU18+AV18+AW18)/(210*0.15)</f>
        <v>7.8412698412698409</v>
      </c>
      <c r="AZ18" s="688" t="s">
        <v>1101</v>
      </c>
      <c r="BA18" s="689"/>
      <c r="BB18" s="690"/>
      <c r="BC18" s="690"/>
      <c r="BD18" s="690"/>
      <c r="BJ18" s="690"/>
    </row>
    <row r="19" spans="1:62" s="691" customFormat="1" ht="409.5" customHeight="1" x14ac:dyDescent="0.25">
      <c r="A19" s="1217"/>
      <c r="B19" s="1235"/>
      <c r="C19" s="1217"/>
      <c r="D19" s="1217"/>
      <c r="E19" s="1217"/>
      <c r="F19" s="1217"/>
      <c r="G19" s="1226"/>
      <c r="H19" s="1289"/>
      <c r="I19" s="1229"/>
      <c r="J19" s="1232"/>
      <c r="K19" s="1235"/>
      <c r="L19" s="1217"/>
      <c r="M19" s="1217"/>
      <c r="N19" s="1220"/>
      <c r="O19" s="706" t="s">
        <v>169</v>
      </c>
      <c r="P19" s="679" t="s">
        <v>163</v>
      </c>
      <c r="Q19" s="680">
        <v>43497</v>
      </c>
      <c r="R19" s="709">
        <v>43799</v>
      </c>
      <c r="S19" s="681" t="s">
        <v>67</v>
      </c>
      <c r="T19" s="708">
        <v>1</v>
      </c>
      <c r="U19" s="1253"/>
      <c r="V19" s="678" t="s">
        <v>1102</v>
      </c>
      <c r="W19" s="678" t="s">
        <v>1100</v>
      </c>
      <c r="X19" s="681"/>
      <c r="Y19" s="685" t="str">
        <f t="shared" si="0"/>
        <v>SI CUMPLE</v>
      </c>
      <c r="Z19" s="1223"/>
      <c r="AA19" s="1211"/>
      <c r="AB19" s="1211"/>
      <c r="AC19" s="1211"/>
      <c r="AD19" s="1211"/>
      <c r="AE19" s="1211"/>
      <c r="AF19" s="1214"/>
      <c r="AG19" s="1204"/>
      <c r="AH19" s="1204"/>
      <c r="AI19" s="1204"/>
      <c r="AJ19" s="1204"/>
      <c r="AK19" s="1206"/>
      <c r="AL19" s="1207"/>
      <c r="AM19" s="698">
        <v>0</v>
      </c>
      <c r="AN19" s="698">
        <v>29</v>
      </c>
      <c r="AO19" s="698">
        <v>0</v>
      </c>
      <c r="AP19" s="698">
        <v>0</v>
      </c>
      <c r="AQ19" s="698">
        <v>0</v>
      </c>
      <c r="AR19" s="698">
        <v>0</v>
      </c>
      <c r="AS19" s="698">
        <v>57</v>
      </c>
      <c r="AT19" s="698">
        <v>52</v>
      </c>
      <c r="AU19" s="698">
        <v>19</v>
      </c>
      <c r="AV19" s="698">
        <v>61</v>
      </c>
      <c r="AW19" s="698">
        <v>29</v>
      </c>
      <c r="AX19" s="698">
        <v>0</v>
      </c>
      <c r="AY19" s="704">
        <f>247/247</f>
        <v>1</v>
      </c>
      <c r="AZ19" s="688"/>
      <c r="BA19" s="689"/>
      <c r="BB19" s="690"/>
      <c r="BC19" s="690"/>
      <c r="BD19" s="690"/>
      <c r="BE19" s="691">
        <f>210*15%</f>
        <v>31.5</v>
      </c>
      <c r="BJ19" s="690"/>
    </row>
    <row r="20" spans="1:62" s="691" customFormat="1" ht="263.25" customHeight="1" x14ac:dyDescent="0.25">
      <c r="A20" s="1217"/>
      <c r="B20" s="1235"/>
      <c r="C20" s="1217"/>
      <c r="D20" s="1217"/>
      <c r="E20" s="1217"/>
      <c r="F20" s="1217"/>
      <c r="G20" s="1226"/>
      <c r="H20" s="1289"/>
      <c r="I20" s="1229"/>
      <c r="J20" s="1232"/>
      <c r="K20" s="1235"/>
      <c r="L20" s="1217"/>
      <c r="M20" s="1217"/>
      <c r="N20" s="1220"/>
      <c r="O20" s="706" t="s">
        <v>1103</v>
      </c>
      <c r="P20" s="679" t="s">
        <v>163</v>
      </c>
      <c r="Q20" s="680">
        <v>43496</v>
      </c>
      <c r="R20" s="680">
        <v>43813</v>
      </c>
      <c r="S20" s="681" t="s">
        <v>67</v>
      </c>
      <c r="T20" s="708">
        <v>1</v>
      </c>
      <c r="U20" s="1253"/>
      <c r="V20" s="710" t="s">
        <v>1104</v>
      </c>
      <c r="W20" s="678" t="s">
        <v>1100</v>
      </c>
      <c r="X20" s="681"/>
      <c r="Y20" s="685" t="str">
        <f t="shared" si="0"/>
        <v>SI CUMPLE</v>
      </c>
      <c r="Z20" s="1223"/>
      <c r="AA20" s="1211"/>
      <c r="AB20" s="1211"/>
      <c r="AC20" s="1211"/>
      <c r="AD20" s="1211"/>
      <c r="AE20" s="1211"/>
      <c r="AF20" s="1214"/>
      <c r="AG20" s="1204"/>
      <c r="AH20" s="1204"/>
      <c r="AI20" s="1204"/>
      <c r="AJ20" s="1204"/>
      <c r="AK20" s="1206"/>
      <c r="AL20" s="1207"/>
      <c r="AM20" s="698">
        <v>0</v>
      </c>
      <c r="AN20" s="698">
        <v>0</v>
      </c>
      <c r="AO20" s="698">
        <v>16</v>
      </c>
      <c r="AP20" s="698">
        <v>20</v>
      </c>
      <c r="AQ20" s="698">
        <v>20</v>
      </c>
      <c r="AR20" s="698">
        <v>20</v>
      </c>
      <c r="AS20" s="698">
        <v>31</v>
      </c>
      <c r="AT20" s="698">
        <v>35</v>
      </c>
      <c r="AU20" s="698">
        <v>14</v>
      </c>
      <c r="AV20" s="698">
        <v>31</v>
      </c>
      <c r="AW20" s="698">
        <v>18</v>
      </c>
      <c r="AX20" s="698">
        <v>0</v>
      </c>
      <c r="AY20" s="687">
        <f>(16+20+20+20+31+35+14+31+18)/(16+20+20+20+31+35+14+31+18)</f>
        <v>1</v>
      </c>
      <c r="AZ20" s="688"/>
      <c r="BA20" s="689"/>
      <c r="BB20" s="690"/>
      <c r="BC20" s="690"/>
      <c r="BD20" s="690"/>
      <c r="BJ20" s="690"/>
    </row>
    <row r="21" spans="1:62" s="691" customFormat="1" ht="232.5" customHeight="1" x14ac:dyDescent="0.25">
      <c r="A21" s="1217"/>
      <c r="B21" s="1235"/>
      <c r="C21" s="1217"/>
      <c r="D21" s="1217"/>
      <c r="E21" s="1217"/>
      <c r="F21" s="1217"/>
      <c r="G21" s="1226"/>
      <c r="H21" s="1289"/>
      <c r="I21" s="1229"/>
      <c r="J21" s="1232"/>
      <c r="K21" s="1235"/>
      <c r="L21" s="1217"/>
      <c r="M21" s="1217"/>
      <c r="N21" s="1220"/>
      <c r="O21" s="711" t="s">
        <v>183</v>
      </c>
      <c r="P21" s="679" t="s">
        <v>185</v>
      </c>
      <c r="Q21" s="680">
        <v>43497</v>
      </c>
      <c r="R21" s="680">
        <v>43799</v>
      </c>
      <c r="S21" s="681" t="s">
        <v>187</v>
      </c>
      <c r="T21" s="712">
        <v>15</v>
      </c>
      <c r="U21" s="1253"/>
      <c r="V21" s="683" t="s">
        <v>1105</v>
      </c>
      <c r="W21" s="713" t="s">
        <v>1106</v>
      </c>
      <c r="X21" s="703"/>
      <c r="Y21" s="685" t="str">
        <f t="shared" si="0"/>
        <v>SI CUMPLE</v>
      </c>
      <c r="Z21" s="1223"/>
      <c r="AA21" s="1211"/>
      <c r="AB21" s="1211"/>
      <c r="AC21" s="1211"/>
      <c r="AD21" s="1211"/>
      <c r="AE21" s="1211"/>
      <c r="AF21" s="1214"/>
      <c r="AG21" s="1204"/>
      <c r="AH21" s="1204"/>
      <c r="AI21" s="1204"/>
      <c r="AJ21" s="1204"/>
      <c r="AK21" s="1206"/>
      <c r="AL21" s="1207"/>
      <c r="AM21" s="698">
        <v>1</v>
      </c>
      <c r="AN21" s="698">
        <v>1</v>
      </c>
      <c r="AO21" s="698">
        <v>1</v>
      </c>
      <c r="AP21" s="698">
        <v>1</v>
      </c>
      <c r="AQ21" s="698">
        <v>1</v>
      </c>
      <c r="AR21" s="698">
        <v>1</v>
      </c>
      <c r="AS21" s="698">
        <v>2</v>
      </c>
      <c r="AT21" s="698">
        <v>2</v>
      </c>
      <c r="AU21" s="698">
        <v>2</v>
      </c>
      <c r="AV21" s="698">
        <v>2</v>
      </c>
      <c r="AW21" s="698">
        <v>1</v>
      </c>
      <c r="AX21" s="698">
        <v>0</v>
      </c>
      <c r="AY21" s="687">
        <f>(AM21+AN21+AO21+AP21+AQ21+AR21+AS21+AT21+AU21+AV21+AW21)/T21</f>
        <v>1</v>
      </c>
      <c r="AZ21" s="688"/>
      <c r="BA21" s="689"/>
      <c r="BB21" s="690"/>
      <c r="BC21" s="690"/>
      <c r="BD21" s="690"/>
      <c r="BJ21" s="690"/>
    </row>
    <row r="22" spans="1:62" s="691" customFormat="1" ht="229.5" customHeight="1" x14ac:dyDescent="0.25">
      <c r="A22" s="1218"/>
      <c r="B22" s="1236"/>
      <c r="C22" s="1218"/>
      <c r="D22" s="1218"/>
      <c r="E22" s="1218"/>
      <c r="F22" s="1218"/>
      <c r="G22" s="1227"/>
      <c r="H22" s="1290"/>
      <c r="I22" s="1230"/>
      <c r="J22" s="1233"/>
      <c r="K22" s="1236"/>
      <c r="L22" s="1218"/>
      <c r="M22" s="1218"/>
      <c r="N22" s="1221"/>
      <c r="O22" s="711" t="s">
        <v>191</v>
      </c>
      <c r="P22" s="679" t="s">
        <v>147</v>
      </c>
      <c r="Q22" s="680">
        <v>43481</v>
      </c>
      <c r="R22" s="680">
        <v>43813</v>
      </c>
      <c r="S22" s="681" t="s">
        <v>149</v>
      </c>
      <c r="T22" s="712">
        <v>44</v>
      </c>
      <c r="U22" s="1254"/>
      <c r="V22" s="714" t="s">
        <v>1107</v>
      </c>
      <c r="W22" s="713" t="s">
        <v>1108</v>
      </c>
      <c r="X22" s="703"/>
      <c r="Y22" s="685" t="str">
        <f t="shared" si="0"/>
        <v>SI CUMPLE</v>
      </c>
      <c r="Z22" s="1224"/>
      <c r="AA22" s="1212"/>
      <c r="AB22" s="1212"/>
      <c r="AC22" s="1212"/>
      <c r="AD22" s="1212"/>
      <c r="AE22" s="1212"/>
      <c r="AF22" s="1215"/>
      <c r="AG22" s="1205"/>
      <c r="AH22" s="1205"/>
      <c r="AI22" s="1205"/>
      <c r="AJ22" s="1205"/>
      <c r="AK22" s="1206"/>
      <c r="AL22" s="1207"/>
      <c r="AM22" s="698">
        <v>3</v>
      </c>
      <c r="AN22" s="698">
        <v>3</v>
      </c>
      <c r="AO22" s="698">
        <v>4</v>
      </c>
      <c r="AP22" s="698">
        <v>5</v>
      </c>
      <c r="AQ22" s="698">
        <v>4</v>
      </c>
      <c r="AR22" s="698">
        <v>4</v>
      </c>
      <c r="AS22" s="698">
        <v>5</v>
      </c>
      <c r="AT22" s="698">
        <v>3</v>
      </c>
      <c r="AU22" s="698">
        <v>4</v>
      </c>
      <c r="AV22" s="698">
        <v>5</v>
      </c>
      <c r="AW22" s="698">
        <v>4</v>
      </c>
      <c r="AX22" s="698">
        <v>1</v>
      </c>
      <c r="AY22" s="687">
        <f>(AM22+AN22+AO22+AP22+AQ22+AR22+AS22+AT22+AU22+AV22+AW22+AX22)/T22</f>
        <v>1.0227272727272727</v>
      </c>
      <c r="AZ22" s="688"/>
      <c r="BA22" s="689"/>
      <c r="BB22" s="690"/>
      <c r="BC22" s="690"/>
      <c r="BD22" s="690"/>
      <c r="BJ22" s="690"/>
    </row>
    <row r="23" spans="1:62" s="691" customFormat="1" ht="42.75" customHeight="1" x14ac:dyDescent="0.25">
      <c r="F23" s="715"/>
      <c r="G23" s="716"/>
      <c r="H23" s="716"/>
      <c r="I23" s="716"/>
      <c r="J23" s="716"/>
      <c r="K23" s="716"/>
      <c r="L23" s="716"/>
      <c r="M23" s="716"/>
      <c r="N23" s="716"/>
      <c r="O23" s="717"/>
      <c r="P23" s="717"/>
      <c r="Q23" s="717"/>
      <c r="R23" s="717"/>
      <c r="S23" s="717"/>
      <c r="T23" s="717"/>
      <c r="U23" s="718"/>
      <c r="V23" s="719"/>
      <c r="W23" s="719"/>
      <c r="X23" s="719"/>
      <c r="Y23" s="719"/>
      <c r="Z23" s="719"/>
      <c r="AA23" s="719"/>
      <c r="AB23" s="719"/>
      <c r="AC23" s="719"/>
      <c r="AD23" s="719"/>
      <c r="AE23" s="719"/>
      <c r="AF23" s="719"/>
      <c r="AG23" s="719"/>
      <c r="AH23" s="719"/>
      <c r="AI23" s="719"/>
      <c r="AJ23" s="719"/>
      <c r="AK23" s="719"/>
      <c r="AL23" s="716"/>
      <c r="AM23" s="716"/>
      <c r="AN23" s="716"/>
      <c r="AO23" s="716"/>
      <c r="AP23" s="716"/>
      <c r="AQ23" s="716"/>
      <c r="AR23" s="716"/>
      <c r="AS23" s="716"/>
      <c r="AT23" s="716"/>
      <c r="AU23" s="716"/>
      <c r="AV23" s="716"/>
      <c r="AW23" s="716"/>
      <c r="AX23" s="716"/>
      <c r="AY23" s="717"/>
      <c r="AZ23" s="690"/>
      <c r="BA23" s="690"/>
      <c r="BB23" s="690"/>
      <c r="BC23" s="690"/>
      <c r="BD23" s="690"/>
      <c r="BJ23" s="690"/>
    </row>
    <row r="24" spans="1:62" s="691" customFormat="1" ht="58.5" customHeight="1" x14ac:dyDescent="0.25">
      <c r="A24" s="720" t="s">
        <v>214</v>
      </c>
      <c r="B24" s="721" t="s">
        <v>233</v>
      </c>
      <c r="C24" s="1186" t="s">
        <v>1109</v>
      </c>
      <c r="D24" s="1186"/>
      <c r="E24" s="1186"/>
      <c r="F24" s="1186"/>
      <c r="G24" s="1208" t="s">
        <v>217</v>
      </c>
      <c r="H24" s="1209"/>
      <c r="I24" s="717"/>
      <c r="J24" s="717"/>
      <c r="K24" s="717"/>
      <c r="L24" s="717"/>
      <c r="M24" s="717"/>
      <c r="N24" s="717"/>
      <c r="O24" s="717"/>
      <c r="P24" s="717"/>
      <c r="Q24" s="717"/>
      <c r="R24" s="717"/>
      <c r="S24" s="717"/>
      <c r="T24" s="717"/>
      <c r="U24" s="717"/>
      <c r="V24" s="717"/>
      <c r="W24" s="717"/>
      <c r="X24" s="717"/>
      <c r="Y24" s="722"/>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690"/>
      <c r="BC24" s="690"/>
      <c r="BD24" s="690"/>
      <c r="BJ24" s="690"/>
    </row>
    <row r="25" spans="1:62" ht="58.5" customHeight="1" x14ac:dyDescent="0.25">
      <c r="A25" s="633" t="s">
        <v>232</v>
      </c>
      <c r="B25" s="634" t="s">
        <v>233</v>
      </c>
      <c r="C25" s="1186"/>
      <c r="D25" s="1186"/>
      <c r="E25" s="1186"/>
      <c r="F25" s="1186"/>
      <c r="G25" s="1187" t="s">
        <v>233</v>
      </c>
      <c r="H25" s="1188"/>
      <c r="I25" s="723"/>
      <c r="J25" s="723"/>
      <c r="K25" s="723"/>
      <c r="L25" s="723"/>
      <c r="M25" s="723"/>
      <c r="N25" s="723"/>
      <c r="V25" s="723"/>
      <c r="W25" s="723"/>
      <c r="X25" s="723"/>
      <c r="Y25" s="724"/>
      <c r="Z25" s="723"/>
      <c r="AA25" s="723"/>
      <c r="AB25" s="723"/>
      <c r="AC25" s="723"/>
      <c r="AD25" s="723"/>
      <c r="AE25" s="723"/>
      <c r="AF25" s="723"/>
      <c r="AG25" s="723"/>
      <c r="AH25" s="723"/>
      <c r="AI25" s="723"/>
      <c r="AJ25" s="723"/>
      <c r="AK25" s="723"/>
      <c r="AL25" s="723"/>
      <c r="AM25" s="723"/>
      <c r="AN25" s="723"/>
      <c r="AO25" s="723"/>
      <c r="AP25" s="723"/>
      <c r="AQ25" s="723"/>
      <c r="AR25" s="723"/>
      <c r="AS25" s="723"/>
      <c r="AT25" s="723"/>
      <c r="AU25" s="723"/>
      <c r="AV25" s="723"/>
      <c r="AW25" s="723"/>
      <c r="AX25" s="723"/>
      <c r="AZ25" s="723"/>
      <c r="BA25" s="723"/>
      <c r="BB25" s="670"/>
      <c r="BC25" s="670"/>
      <c r="BD25" s="670"/>
      <c r="BJ25" s="670"/>
    </row>
    <row r="26" spans="1:62" ht="50.25" customHeight="1" x14ac:dyDescent="0.25">
      <c r="F26" s="725"/>
      <c r="G26" s="726"/>
      <c r="H26" s="726"/>
      <c r="I26" s="726"/>
      <c r="J26" s="726"/>
      <c r="K26" s="726"/>
      <c r="L26" s="726"/>
      <c r="M26" s="726"/>
      <c r="N26" s="726"/>
      <c r="U26" s="727"/>
      <c r="V26" s="728"/>
      <c r="W26" s="728"/>
      <c r="X26" s="728"/>
      <c r="Y26" s="728"/>
      <c r="Z26" s="723"/>
      <c r="AA26" s="723"/>
      <c r="AB26" s="723"/>
      <c r="AC26" s="723"/>
      <c r="AD26" s="723"/>
      <c r="AE26" s="723"/>
      <c r="AF26" s="723"/>
      <c r="AG26" s="723"/>
      <c r="AH26" s="723"/>
      <c r="AI26" s="723"/>
      <c r="AJ26" s="723"/>
      <c r="AK26" s="723"/>
      <c r="AL26" s="723"/>
      <c r="AM26" s="723"/>
      <c r="AN26" s="723"/>
      <c r="AO26" s="723"/>
      <c r="AP26" s="723"/>
      <c r="AQ26" s="723"/>
      <c r="AR26" s="723"/>
      <c r="AS26" s="723"/>
      <c r="AT26" s="723"/>
      <c r="AU26" s="723"/>
      <c r="AV26" s="723"/>
      <c r="AW26" s="723"/>
      <c r="AX26" s="723"/>
      <c r="AZ26" s="723"/>
      <c r="BA26" s="723"/>
      <c r="BB26" s="670"/>
      <c r="BC26" s="670"/>
      <c r="BD26" s="670"/>
      <c r="BJ26" s="670"/>
    </row>
    <row r="27" spans="1:62" ht="37.5" customHeight="1" x14ac:dyDescent="0.25">
      <c r="K27" s="642"/>
      <c r="L27" s="642"/>
      <c r="M27" s="642"/>
      <c r="N27" s="642"/>
      <c r="U27" s="727"/>
      <c r="V27" s="728"/>
      <c r="W27" s="728"/>
      <c r="X27" s="728"/>
      <c r="Y27" s="728"/>
      <c r="Z27" s="723"/>
      <c r="AA27" s="723"/>
      <c r="AB27" s="723"/>
      <c r="AC27" s="723"/>
      <c r="AD27" s="723"/>
      <c r="AE27" s="723"/>
      <c r="AF27" s="723"/>
      <c r="AG27" s="723"/>
      <c r="AH27" s="723"/>
      <c r="AI27" s="723"/>
      <c r="AJ27" s="723"/>
      <c r="AK27" s="723"/>
      <c r="AL27" s="723"/>
      <c r="AM27" s="723"/>
      <c r="AN27" s="723"/>
      <c r="AO27" s="723"/>
      <c r="AP27" s="723"/>
      <c r="AQ27" s="723"/>
      <c r="AR27" s="723"/>
      <c r="AS27" s="723"/>
      <c r="AT27" s="723"/>
      <c r="AU27" s="723"/>
      <c r="AV27" s="723"/>
      <c r="AW27" s="723"/>
      <c r="AX27" s="723"/>
      <c r="AZ27" s="723"/>
      <c r="BA27" s="723"/>
      <c r="BB27" s="670"/>
      <c r="BC27" s="670"/>
      <c r="BD27" s="670"/>
      <c r="BJ27" s="670"/>
    </row>
    <row r="28" spans="1:62" ht="66" customHeight="1" x14ac:dyDescent="0.25">
      <c r="K28" s="643"/>
      <c r="L28" s="643"/>
      <c r="M28" s="643"/>
      <c r="N28" s="643"/>
      <c r="U28" s="727"/>
      <c r="V28" s="728"/>
      <c r="W28" s="728"/>
      <c r="X28" s="728"/>
      <c r="Y28" s="728"/>
      <c r="Z28" s="723"/>
      <c r="AA28" s="723"/>
      <c r="AB28" s="723"/>
      <c r="AC28" s="723"/>
      <c r="AD28" s="723"/>
      <c r="AE28" s="723"/>
      <c r="AF28" s="723"/>
      <c r="AG28" s="723"/>
      <c r="AH28" s="723"/>
      <c r="AI28" s="723"/>
      <c r="AJ28" s="723"/>
      <c r="AK28" s="723"/>
      <c r="AL28" s="723"/>
      <c r="AM28" s="723"/>
      <c r="AN28" s="723"/>
      <c r="AO28" s="723"/>
      <c r="AP28" s="723"/>
      <c r="AQ28" s="723"/>
      <c r="AR28" s="723"/>
      <c r="AS28" s="723"/>
      <c r="AT28" s="723"/>
      <c r="AU28" s="723"/>
      <c r="AV28" s="723"/>
      <c r="AW28" s="723"/>
      <c r="AX28" s="723"/>
      <c r="AZ28" s="723"/>
      <c r="BA28" s="723"/>
      <c r="BB28" s="670"/>
      <c r="BC28" s="670"/>
      <c r="BD28" s="670"/>
      <c r="BJ28" s="670"/>
    </row>
    <row r="29" spans="1:62" ht="63.75" customHeight="1" x14ac:dyDescent="0.25">
      <c r="F29" s="725"/>
      <c r="G29" s="726"/>
      <c r="H29" s="726"/>
      <c r="I29" s="726"/>
      <c r="J29" s="726"/>
      <c r="K29" s="726"/>
      <c r="L29" s="726"/>
      <c r="M29" s="726"/>
      <c r="N29" s="726"/>
      <c r="U29" s="727"/>
      <c r="V29" s="728"/>
      <c r="W29" s="728"/>
      <c r="X29" s="728"/>
      <c r="Y29" s="728"/>
      <c r="Z29" s="723"/>
      <c r="AA29" s="723"/>
      <c r="AB29" s="723"/>
      <c r="AC29" s="723"/>
      <c r="AD29" s="723"/>
      <c r="AE29" s="723"/>
      <c r="AF29" s="723"/>
      <c r="AG29" s="723"/>
      <c r="AH29" s="723"/>
      <c r="AI29" s="723"/>
      <c r="AJ29" s="723"/>
      <c r="AK29" s="723"/>
      <c r="AL29" s="723"/>
      <c r="AM29" s="723"/>
      <c r="AN29" s="723"/>
      <c r="AO29" s="723"/>
      <c r="AP29" s="723"/>
      <c r="AQ29" s="723"/>
      <c r="AR29" s="723"/>
      <c r="AS29" s="723"/>
      <c r="AT29" s="723"/>
      <c r="AU29" s="723"/>
      <c r="AV29" s="723"/>
      <c r="AW29" s="723"/>
      <c r="AX29" s="723"/>
      <c r="AZ29" s="723"/>
      <c r="BA29" s="723"/>
      <c r="BB29" s="670"/>
      <c r="BC29" s="670"/>
      <c r="BD29" s="670"/>
      <c r="BJ29" s="670"/>
    </row>
    <row r="30" spans="1:62" ht="93" customHeight="1" x14ac:dyDescent="0.25">
      <c r="F30" s="725"/>
      <c r="G30" s="726"/>
      <c r="H30" s="726"/>
      <c r="I30" s="726"/>
      <c r="J30" s="726"/>
      <c r="K30" s="726"/>
      <c r="L30" s="726"/>
      <c r="M30" s="726"/>
      <c r="N30" s="726"/>
      <c r="U30" s="727"/>
      <c r="V30" s="728"/>
      <c r="W30" s="728"/>
      <c r="X30" s="728"/>
      <c r="Y30" s="728"/>
      <c r="Z30" s="723"/>
      <c r="AA30" s="723"/>
      <c r="AB30" s="723"/>
      <c r="AC30" s="723"/>
      <c r="AD30" s="723"/>
      <c r="AE30" s="723"/>
      <c r="AF30" s="723"/>
      <c r="AG30" s="723"/>
      <c r="AH30" s="723"/>
      <c r="AI30" s="723"/>
      <c r="AJ30" s="723"/>
      <c r="AK30" s="723"/>
      <c r="AL30" s="723"/>
      <c r="AM30" s="723"/>
      <c r="AN30" s="723"/>
      <c r="AO30" s="723"/>
      <c r="AP30" s="723"/>
      <c r="AQ30" s="723"/>
      <c r="AR30" s="723"/>
      <c r="AS30" s="723"/>
      <c r="AT30" s="723"/>
      <c r="AU30" s="723"/>
      <c r="AV30" s="723"/>
      <c r="AW30" s="723"/>
      <c r="AX30" s="723"/>
      <c r="AZ30" s="723"/>
      <c r="BA30" s="723"/>
      <c r="BB30" s="670"/>
      <c r="BC30" s="670"/>
      <c r="BD30" s="670"/>
      <c r="BJ30" s="670"/>
    </row>
    <row r="31" spans="1:62" ht="93" customHeight="1" x14ac:dyDescent="0.25">
      <c r="F31" s="725"/>
      <c r="G31" s="726"/>
      <c r="H31" s="726"/>
      <c r="I31" s="726"/>
      <c r="J31" s="726"/>
      <c r="K31" s="726"/>
      <c r="L31" s="726"/>
      <c r="M31" s="726"/>
      <c r="N31" s="726"/>
      <c r="U31" s="727"/>
      <c r="V31" s="728"/>
      <c r="W31" s="728"/>
      <c r="X31" s="728"/>
      <c r="Y31" s="728"/>
      <c r="Z31" s="723"/>
      <c r="AA31" s="723"/>
      <c r="AB31" s="723"/>
      <c r="AC31" s="723"/>
      <c r="AD31" s="723"/>
      <c r="AE31" s="723"/>
      <c r="AF31" s="723"/>
      <c r="AG31" s="723"/>
      <c r="AH31" s="723"/>
      <c r="AI31" s="723"/>
      <c r="AJ31" s="723"/>
      <c r="AK31" s="723"/>
      <c r="AL31" s="723"/>
      <c r="AM31" s="723"/>
      <c r="AN31" s="723"/>
      <c r="AO31" s="723"/>
      <c r="AP31" s="723"/>
      <c r="AQ31" s="723"/>
      <c r="AR31" s="723"/>
      <c r="AS31" s="723"/>
      <c r="AT31" s="723"/>
      <c r="AU31" s="723"/>
      <c r="AV31" s="723"/>
      <c r="AW31" s="723"/>
      <c r="AX31" s="723"/>
      <c r="AZ31" s="723"/>
      <c r="BA31" s="723"/>
      <c r="BB31" s="670"/>
      <c r="BC31" s="670"/>
      <c r="BD31" s="670"/>
      <c r="BJ31" s="670"/>
    </row>
    <row r="32" spans="1:62" ht="93" customHeight="1" x14ac:dyDescent="0.25">
      <c r="F32" s="725"/>
      <c r="G32" s="726"/>
      <c r="H32" s="726"/>
      <c r="I32" s="726"/>
      <c r="J32" s="726"/>
      <c r="K32" s="726"/>
      <c r="L32" s="726"/>
      <c r="M32" s="726"/>
      <c r="N32" s="726"/>
      <c r="U32" s="727"/>
      <c r="V32" s="728"/>
      <c r="W32" s="728"/>
      <c r="X32" s="728"/>
      <c r="Y32" s="728"/>
      <c r="Z32" s="728"/>
      <c r="AA32" s="728"/>
      <c r="AB32" s="728"/>
      <c r="AC32" s="728"/>
      <c r="AD32" s="728"/>
      <c r="AE32" s="728"/>
      <c r="AF32" s="728"/>
      <c r="AG32" s="728"/>
      <c r="AH32" s="728"/>
      <c r="AI32" s="728"/>
      <c r="AJ32" s="728"/>
      <c r="AK32" s="728"/>
      <c r="AL32" s="726"/>
      <c r="AM32" s="726"/>
      <c r="AN32" s="726"/>
      <c r="AO32" s="726"/>
      <c r="AP32" s="726"/>
      <c r="AQ32" s="726"/>
      <c r="AR32" s="726"/>
      <c r="AS32" s="726"/>
      <c r="AT32" s="726"/>
      <c r="AU32" s="726"/>
      <c r="AV32" s="726"/>
      <c r="AW32" s="726"/>
      <c r="AX32" s="726"/>
      <c r="AZ32" s="670"/>
      <c r="BA32" s="670"/>
      <c r="BB32" s="670"/>
      <c r="BC32" s="670"/>
      <c r="BD32" s="670"/>
      <c r="BJ32" s="670"/>
    </row>
    <row r="33" spans="1:62" ht="93" customHeight="1" x14ac:dyDescent="0.25">
      <c r="F33" s="725"/>
      <c r="G33" s="726"/>
      <c r="H33" s="726"/>
      <c r="I33" s="726"/>
      <c r="J33" s="726"/>
      <c r="K33" s="726"/>
      <c r="L33" s="726"/>
      <c r="M33" s="726"/>
      <c r="N33" s="726"/>
      <c r="U33" s="727"/>
      <c r="V33" s="728"/>
      <c r="W33" s="728"/>
      <c r="X33" s="728"/>
      <c r="Y33" s="728"/>
      <c r="Z33" s="728"/>
      <c r="AA33" s="728"/>
      <c r="AB33" s="728"/>
      <c r="AC33" s="728"/>
      <c r="AD33" s="728"/>
      <c r="AE33" s="728"/>
      <c r="AF33" s="728"/>
      <c r="AG33" s="728"/>
      <c r="AH33" s="728"/>
      <c r="AI33" s="728"/>
      <c r="AJ33" s="728"/>
      <c r="AK33" s="728"/>
      <c r="AL33" s="726"/>
      <c r="AM33" s="726"/>
      <c r="AN33" s="726"/>
      <c r="AO33" s="726"/>
      <c r="AP33" s="726"/>
      <c r="AQ33" s="726"/>
      <c r="AR33" s="726"/>
      <c r="AS33" s="726"/>
      <c r="AT33" s="726"/>
      <c r="AU33" s="726"/>
      <c r="AV33" s="726"/>
      <c r="AW33" s="726"/>
      <c r="AX33" s="726"/>
      <c r="AZ33" s="670"/>
      <c r="BA33" s="670"/>
      <c r="BB33" s="670"/>
      <c r="BC33" s="670"/>
      <c r="BD33" s="670"/>
      <c r="BJ33" s="670"/>
    </row>
    <row r="34" spans="1:62" ht="93" customHeight="1" x14ac:dyDescent="0.25">
      <c r="F34" s="725"/>
      <c r="G34" s="726"/>
      <c r="H34" s="726"/>
      <c r="I34" s="726"/>
      <c r="J34" s="726"/>
      <c r="K34" s="726"/>
      <c r="L34" s="726"/>
      <c r="M34" s="726"/>
      <c r="N34" s="726"/>
      <c r="U34" s="727"/>
      <c r="V34" s="728"/>
      <c r="W34" s="728"/>
      <c r="X34" s="728"/>
      <c r="Y34" s="728"/>
      <c r="Z34" s="728"/>
      <c r="AA34" s="728"/>
      <c r="AB34" s="728"/>
      <c r="AC34" s="728"/>
      <c r="AD34" s="728"/>
      <c r="AE34" s="728"/>
      <c r="AF34" s="728"/>
      <c r="AG34" s="728"/>
      <c r="AH34" s="728"/>
      <c r="AI34" s="728"/>
      <c r="AJ34" s="728"/>
      <c r="AK34" s="728"/>
      <c r="AL34" s="726"/>
      <c r="AM34" s="726"/>
      <c r="AN34" s="726"/>
      <c r="AO34" s="726"/>
      <c r="AP34" s="726"/>
      <c r="AQ34" s="726"/>
      <c r="AR34" s="726"/>
      <c r="AS34" s="726"/>
      <c r="AT34" s="726"/>
      <c r="AU34" s="726"/>
      <c r="AV34" s="726"/>
      <c r="AW34" s="726"/>
      <c r="AX34" s="726"/>
      <c r="AZ34" s="670"/>
      <c r="BA34" s="670"/>
      <c r="BB34" s="670"/>
      <c r="BC34" s="670"/>
      <c r="BD34" s="670"/>
      <c r="BE34" s="670"/>
      <c r="BF34" s="670"/>
      <c r="BG34" s="670"/>
      <c r="BH34" s="670"/>
      <c r="BI34" s="670"/>
      <c r="BJ34" s="670"/>
    </row>
    <row r="35" spans="1:62" ht="93" customHeight="1" x14ac:dyDescent="0.25">
      <c r="A35" s="729" t="s">
        <v>284</v>
      </c>
      <c r="B35" s="729" t="s">
        <v>285</v>
      </c>
      <c r="C35" s="729" t="s">
        <v>286</v>
      </c>
      <c r="D35" s="729" t="s">
        <v>287</v>
      </c>
      <c r="E35" s="729" t="s">
        <v>288</v>
      </c>
      <c r="F35" s="729" t="s">
        <v>289</v>
      </c>
      <c r="G35" s="729" t="s">
        <v>291</v>
      </c>
      <c r="H35" s="726"/>
      <c r="I35" s="726"/>
      <c r="J35" s="726"/>
      <c r="K35" s="726"/>
      <c r="L35" s="726"/>
      <c r="M35" s="726"/>
      <c r="N35" s="726"/>
      <c r="U35" s="727"/>
      <c r="V35" s="728"/>
      <c r="W35" s="728"/>
      <c r="X35" s="728"/>
      <c r="Y35" s="728"/>
      <c r="Z35" s="728"/>
      <c r="AA35" s="728"/>
      <c r="AB35" s="728"/>
      <c r="AC35" s="728"/>
      <c r="AD35" s="728"/>
      <c r="AE35" s="728"/>
      <c r="AF35" s="728"/>
      <c r="AG35" s="728"/>
      <c r="AH35" s="728"/>
      <c r="AI35" s="728"/>
      <c r="AJ35" s="728"/>
      <c r="AK35" s="728"/>
      <c r="AL35" s="726"/>
      <c r="AM35" s="726"/>
      <c r="AN35" s="726"/>
      <c r="AO35" s="726"/>
      <c r="AP35" s="726"/>
      <c r="AQ35" s="726"/>
      <c r="AR35" s="726"/>
      <c r="AS35" s="726"/>
      <c r="AT35" s="726"/>
      <c r="AU35" s="726"/>
      <c r="AV35" s="726"/>
      <c r="AW35" s="726"/>
      <c r="AX35" s="726"/>
      <c r="AZ35" s="670"/>
      <c r="BA35" s="670"/>
      <c r="BB35" s="670"/>
      <c r="BC35" s="670"/>
      <c r="BD35" s="670"/>
      <c r="BE35" s="670"/>
      <c r="BF35" s="670"/>
      <c r="BG35" s="670"/>
      <c r="BH35" s="670"/>
      <c r="BI35" s="670"/>
      <c r="BJ35" s="670"/>
    </row>
    <row r="36" spans="1:62" ht="93" customHeight="1" x14ac:dyDescent="0.25">
      <c r="A36" s="730" t="s">
        <v>249</v>
      </c>
      <c r="B36" s="730" t="s">
        <v>218</v>
      </c>
      <c r="C36" s="730" t="s">
        <v>192</v>
      </c>
      <c r="D36" s="731" t="s">
        <v>70</v>
      </c>
      <c r="E36" s="731" t="s">
        <v>297</v>
      </c>
      <c r="F36" s="731">
        <v>1037</v>
      </c>
      <c r="G36" s="731" t="s">
        <v>145</v>
      </c>
      <c r="H36" s="726"/>
      <c r="I36" s="726"/>
      <c r="J36" s="726"/>
      <c r="K36" s="726"/>
      <c r="L36" s="726"/>
      <c r="M36" s="726"/>
      <c r="N36" s="726"/>
      <c r="U36" s="727"/>
      <c r="V36" s="728"/>
      <c r="W36" s="728"/>
      <c r="X36" s="728"/>
      <c r="Y36" s="728"/>
      <c r="Z36" s="728"/>
      <c r="AA36" s="728"/>
      <c r="AB36" s="728"/>
      <c r="AC36" s="728"/>
      <c r="AD36" s="728"/>
      <c r="AE36" s="728"/>
      <c r="AF36" s="728"/>
      <c r="AG36" s="728"/>
      <c r="AH36" s="728"/>
      <c r="AI36" s="728"/>
      <c r="AJ36" s="728"/>
      <c r="AK36" s="728"/>
      <c r="AL36" s="726"/>
      <c r="AM36" s="726"/>
      <c r="AN36" s="726"/>
      <c r="AO36" s="726"/>
      <c r="AP36" s="726"/>
      <c r="AQ36" s="726"/>
      <c r="AR36" s="726"/>
      <c r="AS36" s="726"/>
      <c r="AT36" s="726"/>
      <c r="AU36" s="726"/>
      <c r="AV36" s="726"/>
      <c r="AW36" s="726"/>
      <c r="AX36" s="726"/>
      <c r="AZ36" s="670"/>
      <c r="BA36" s="670"/>
      <c r="BB36" s="670"/>
      <c r="BC36" s="670"/>
      <c r="BD36" s="670"/>
      <c r="BE36" s="670"/>
      <c r="BF36" s="670"/>
      <c r="BG36" s="670"/>
      <c r="BH36" s="670"/>
      <c r="BI36" s="670"/>
      <c r="BJ36" s="670"/>
    </row>
    <row r="37" spans="1:62" ht="93" customHeight="1" x14ac:dyDescent="0.25">
      <c r="A37" s="730" t="s">
        <v>298</v>
      </c>
      <c r="B37" s="730" t="s">
        <v>74</v>
      </c>
      <c r="C37" s="730" t="s">
        <v>171</v>
      </c>
      <c r="D37" s="731" t="s">
        <v>299</v>
      </c>
      <c r="E37" s="731" t="s">
        <v>300</v>
      </c>
      <c r="F37" s="731">
        <v>1134</v>
      </c>
      <c r="G37" s="731" t="s">
        <v>301</v>
      </c>
      <c r="H37" s="726"/>
      <c r="I37" s="726"/>
      <c r="J37" s="726"/>
      <c r="K37" s="726"/>
      <c r="L37" s="726"/>
      <c r="M37" s="726"/>
      <c r="N37" s="726"/>
      <c r="U37" s="727"/>
      <c r="V37" s="728"/>
      <c r="W37" s="728"/>
      <c r="X37" s="728"/>
      <c r="Y37" s="728"/>
      <c r="Z37" s="728"/>
      <c r="AA37" s="728"/>
      <c r="AB37" s="728"/>
      <c r="AC37" s="728"/>
      <c r="AD37" s="728"/>
      <c r="AE37" s="728"/>
      <c r="AF37" s="728"/>
      <c r="AG37" s="728"/>
      <c r="AH37" s="728"/>
      <c r="AI37" s="728"/>
      <c r="AJ37" s="728"/>
      <c r="AK37" s="728"/>
      <c r="AL37" s="726"/>
      <c r="AM37" s="726"/>
      <c r="AN37" s="726"/>
      <c r="AO37" s="726"/>
      <c r="AP37" s="726"/>
      <c r="AQ37" s="726"/>
      <c r="AR37" s="726"/>
      <c r="AS37" s="726"/>
      <c r="AT37" s="726"/>
      <c r="AU37" s="726"/>
      <c r="AV37" s="726"/>
      <c r="AW37" s="726"/>
      <c r="AX37" s="726"/>
      <c r="AZ37" s="670"/>
      <c r="BA37" s="670"/>
      <c r="BB37" s="670"/>
      <c r="BC37" s="670"/>
      <c r="BD37" s="670"/>
      <c r="BE37" s="670"/>
      <c r="BF37" s="670"/>
      <c r="BG37" s="670"/>
      <c r="BH37" s="670"/>
      <c r="BI37" s="670"/>
      <c r="BJ37" s="670"/>
    </row>
    <row r="38" spans="1:62" ht="93" customHeight="1" x14ac:dyDescent="0.25">
      <c r="A38" s="730" t="s">
        <v>242</v>
      </c>
      <c r="B38" s="730" t="s">
        <v>193</v>
      </c>
      <c r="C38" s="730" t="s">
        <v>68</v>
      </c>
      <c r="D38" s="731" t="s">
        <v>302</v>
      </c>
      <c r="E38" s="731"/>
      <c r="F38" s="731">
        <v>1041</v>
      </c>
      <c r="G38" s="731" t="s">
        <v>305</v>
      </c>
      <c r="H38" s="726"/>
      <c r="I38" s="726"/>
      <c r="J38" s="726"/>
      <c r="K38" s="726"/>
      <c r="L38" s="726"/>
      <c r="M38" s="726"/>
      <c r="N38" s="726"/>
      <c r="U38" s="727"/>
      <c r="V38" s="728"/>
      <c r="W38" s="728"/>
      <c r="X38" s="728"/>
      <c r="Y38" s="728"/>
      <c r="Z38" s="728"/>
      <c r="AA38" s="728"/>
      <c r="AB38" s="728"/>
      <c r="AC38" s="728"/>
      <c r="AD38" s="728"/>
      <c r="AE38" s="728"/>
      <c r="AF38" s="728"/>
      <c r="AG38" s="728"/>
      <c r="AH38" s="728"/>
      <c r="AI38" s="728"/>
      <c r="AJ38" s="728"/>
      <c r="AK38" s="728"/>
      <c r="AL38" s="726"/>
      <c r="AM38" s="726"/>
      <c r="AN38" s="726"/>
      <c r="AO38" s="726"/>
      <c r="AP38" s="726"/>
      <c r="AQ38" s="726"/>
      <c r="AR38" s="726"/>
      <c r="AS38" s="726"/>
      <c r="AT38" s="726"/>
      <c r="AU38" s="726"/>
      <c r="AV38" s="726"/>
      <c r="AW38" s="726"/>
      <c r="AX38" s="726"/>
      <c r="AZ38" s="670"/>
      <c r="BA38" s="670"/>
      <c r="BB38" s="670"/>
      <c r="BC38" s="670"/>
      <c r="BD38" s="670"/>
      <c r="BE38" s="670"/>
      <c r="BF38" s="670"/>
      <c r="BG38" s="670"/>
      <c r="BH38" s="670"/>
      <c r="BI38" s="670"/>
      <c r="BJ38" s="670"/>
    </row>
    <row r="39" spans="1:62" ht="93" customHeight="1" x14ac:dyDescent="0.25">
      <c r="A39" s="730" t="s">
        <v>310</v>
      </c>
      <c r="B39" s="732" t="s">
        <v>311</v>
      </c>
      <c r="C39" s="730" t="s">
        <v>177</v>
      </c>
      <c r="D39" s="731" t="s">
        <v>73</v>
      </c>
      <c r="E39" s="731"/>
      <c r="F39" s="731">
        <v>1078</v>
      </c>
      <c r="G39" s="731" t="s">
        <v>312</v>
      </c>
      <c r="H39" s="726"/>
      <c r="I39" s="726"/>
      <c r="J39" s="726"/>
      <c r="K39" s="726"/>
      <c r="L39" s="726"/>
      <c r="M39" s="726"/>
      <c r="N39" s="726"/>
      <c r="U39" s="727"/>
      <c r="V39" s="728"/>
      <c r="W39" s="728"/>
      <c r="X39" s="728"/>
      <c r="Y39" s="728"/>
      <c r="Z39" s="728"/>
      <c r="AA39" s="728"/>
      <c r="AB39" s="728"/>
      <c r="AC39" s="728"/>
      <c r="AD39" s="728"/>
      <c r="AE39" s="728"/>
      <c r="AF39" s="728"/>
      <c r="AG39" s="728"/>
      <c r="AH39" s="728"/>
      <c r="AI39" s="728"/>
      <c r="AJ39" s="728"/>
      <c r="AK39" s="728"/>
      <c r="AL39" s="726"/>
      <c r="AM39" s="726"/>
      <c r="AN39" s="726"/>
      <c r="AO39" s="726"/>
      <c r="AP39" s="726"/>
      <c r="AQ39" s="726"/>
      <c r="AR39" s="726"/>
      <c r="AS39" s="726"/>
      <c r="AT39" s="726"/>
      <c r="AU39" s="726"/>
      <c r="AV39" s="726"/>
      <c r="AW39" s="726"/>
      <c r="AX39" s="726"/>
      <c r="AZ39" s="670"/>
      <c r="BA39" s="670"/>
      <c r="BB39" s="670"/>
      <c r="BC39" s="670"/>
      <c r="BD39" s="670"/>
      <c r="BE39" s="670"/>
      <c r="BF39" s="670"/>
      <c r="BG39" s="670"/>
      <c r="BH39" s="670"/>
      <c r="BI39" s="670"/>
      <c r="BJ39" s="670"/>
    </row>
    <row r="40" spans="1:62" ht="93" customHeight="1" x14ac:dyDescent="0.25">
      <c r="A40" s="730" t="s">
        <v>224</v>
      </c>
      <c r="B40" s="730" t="s">
        <v>316</v>
      </c>
      <c r="C40" s="730" t="s">
        <v>252</v>
      </c>
      <c r="D40" s="731" t="s">
        <v>318</v>
      </c>
      <c r="E40" s="731"/>
      <c r="F40" s="731">
        <v>1130</v>
      </c>
      <c r="G40" s="731" t="s">
        <v>319</v>
      </c>
      <c r="H40" s="726"/>
      <c r="I40" s="726"/>
      <c r="J40" s="726"/>
      <c r="K40" s="726"/>
      <c r="L40" s="726"/>
      <c r="M40" s="726"/>
      <c r="N40" s="726"/>
      <c r="U40" s="727"/>
      <c r="V40" s="728"/>
      <c r="W40" s="728"/>
      <c r="X40" s="728"/>
      <c r="Y40" s="728"/>
      <c r="Z40" s="728"/>
      <c r="AA40" s="728"/>
      <c r="AB40" s="728"/>
      <c r="AC40" s="728"/>
      <c r="AD40" s="728"/>
      <c r="AE40" s="728"/>
      <c r="AF40" s="728"/>
      <c r="AG40" s="728"/>
      <c r="AH40" s="728"/>
      <c r="AI40" s="728"/>
      <c r="AJ40" s="728"/>
      <c r="AK40" s="728"/>
      <c r="AL40" s="726"/>
      <c r="AM40" s="726"/>
      <c r="AN40" s="726"/>
      <c r="AO40" s="726"/>
      <c r="AP40" s="726"/>
      <c r="AQ40" s="726"/>
      <c r="AR40" s="726"/>
      <c r="AS40" s="726"/>
      <c r="AT40" s="726"/>
      <c r="AU40" s="726"/>
      <c r="AV40" s="726"/>
      <c r="AW40" s="726"/>
      <c r="AX40" s="726"/>
      <c r="AZ40" s="670"/>
      <c r="BA40" s="670"/>
      <c r="BB40" s="670"/>
      <c r="BC40" s="670"/>
      <c r="BD40" s="670"/>
      <c r="BE40" s="670"/>
      <c r="BF40" s="670"/>
      <c r="BG40" s="670"/>
      <c r="BH40" s="670"/>
      <c r="BI40" s="670"/>
      <c r="BJ40" s="670"/>
    </row>
    <row r="41" spans="1:62" ht="93" customHeight="1" x14ac:dyDescent="0.25">
      <c r="A41" s="730" t="s">
        <v>230</v>
      </c>
      <c r="B41" s="730" t="s">
        <v>69</v>
      </c>
      <c r="C41" s="730" t="s">
        <v>313</v>
      </c>
      <c r="D41" s="731" t="s">
        <v>324</v>
      </c>
      <c r="E41" s="731"/>
      <c r="F41" s="731"/>
      <c r="G41" s="733"/>
      <c r="H41" s="726"/>
      <c r="I41" s="726"/>
      <c r="J41" s="726"/>
      <c r="K41" s="726"/>
      <c r="L41" s="726"/>
      <c r="M41" s="726"/>
      <c r="N41" s="726"/>
      <c r="U41" s="727"/>
      <c r="V41" s="728"/>
      <c r="W41" s="728"/>
      <c r="X41" s="728"/>
      <c r="Y41" s="728"/>
      <c r="Z41" s="728"/>
      <c r="AA41" s="728"/>
      <c r="AB41" s="728"/>
      <c r="AC41" s="728"/>
      <c r="AD41" s="728"/>
      <c r="AE41" s="728"/>
      <c r="AF41" s="728"/>
      <c r="AG41" s="728"/>
      <c r="AH41" s="728"/>
      <c r="AI41" s="728"/>
      <c r="AJ41" s="728"/>
      <c r="AK41" s="728"/>
      <c r="AL41" s="726"/>
      <c r="AM41" s="726"/>
      <c r="AN41" s="726"/>
      <c r="AO41" s="726"/>
      <c r="AP41" s="726"/>
      <c r="AQ41" s="726"/>
      <c r="AR41" s="726"/>
      <c r="AS41" s="726"/>
      <c r="AT41" s="726"/>
      <c r="AU41" s="726"/>
      <c r="AV41" s="726"/>
      <c r="AW41" s="726"/>
      <c r="AX41" s="726"/>
      <c r="AZ41" s="670"/>
      <c r="BA41" s="670"/>
      <c r="BB41" s="670"/>
      <c r="BC41" s="670"/>
      <c r="BD41" s="670"/>
      <c r="BE41" s="670"/>
      <c r="BF41" s="670"/>
      <c r="BG41" s="670"/>
      <c r="BH41" s="670"/>
      <c r="BI41" s="670"/>
      <c r="BJ41" s="670"/>
    </row>
    <row r="42" spans="1:62" ht="93" customHeight="1" x14ac:dyDescent="0.25">
      <c r="A42" s="730" t="s">
        <v>188</v>
      </c>
      <c r="B42" s="730" t="s">
        <v>262</v>
      </c>
      <c r="C42" s="730" t="s">
        <v>325</v>
      </c>
      <c r="D42" s="731" t="s">
        <v>263</v>
      </c>
      <c r="E42" s="731"/>
      <c r="F42" s="731"/>
      <c r="G42" s="733"/>
      <c r="H42" s="726"/>
      <c r="I42" s="726"/>
      <c r="J42" s="726"/>
      <c r="K42" s="726"/>
      <c r="L42" s="726"/>
      <c r="M42" s="726"/>
      <c r="N42" s="726"/>
      <c r="U42" s="727"/>
      <c r="V42" s="728"/>
      <c r="W42" s="728"/>
      <c r="X42" s="728"/>
      <c r="Y42" s="728"/>
      <c r="Z42" s="728"/>
      <c r="AA42" s="728"/>
      <c r="AB42" s="728"/>
      <c r="AC42" s="728"/>
      <c r="AD42" s="728"/>
      <c r="AE42" s="728"/>
      <c r="AF42" s="728"/>
      <c r="AG42" s="728"/>
      <c r="AH42" s="728"/>
      <c r="AI42" s="728"/>
      <c r="AJ42" s="728"/>
      <c r="AK42" s="728"/>
      <c r="AL42" s="726"/>
      <c r="AM42" s="726"/>
      <c r="AN42" s="726"/>
      <c r="AO42" s="726"/>
      <c r="AP42" s="726"/>
      <c r="AQ42" s="726"/>
      <c r="AR42" s="726"/>
      <c r="AS42" s="726"/>
      <c r="AT42" s="726"/>
      <c r="AU42" s="726"/>
      <c r="AV42" s="726"/>
      <c r="AW42" s="726"/>
      <c r="AX42" s="726"/>
      <c r="AZ42" s="670"/>
      <c r="BA42" s="670"/>
      <c r="BB42" s="670"/>
      <c r="BC42" s="670"/>
      <c r="BD42" s="670"/>
      <c r="BE42" s="670"/>
      <c r="BF42" s="670"/>
      <c r="BG42" s="670"/>
      <c r="BH42" s="670"/>
      <c r="BI42" s="670"/>
      <c r="BJ42" s="670"/>
    </row>
    <row r="43" spans="1:62" ht="93" customHeight="1" x14ac:dyDescent="0.25">
      <c r="A43" s="730" t="s">
        <v>137</v>
      </c>
      <c r="B43" s="730" t="s">
        <v>144</v>
      </c>
      <c r="C43" s="730"/>
      <c r="D43" s="731" t="s">
        <v>194</v>
      </c>
      <c r="E43" s="731"/>
      <c r="F43" s="731"/>
      <c r="G43" s="733"/>
      <c r="H43" s="726"/>
      <c r="I43" s="726"/>
      <c r="J43" s="726"/>
      <c r="K43" s="726"/>
      <c r="L43" s="726"/>
      <c r="M43" s="726"/>
      <c r="N43" s="726"/>
      <c r="U43" s="727"/>
      <c r="V43" s="728"/>
      <c r="W43" s="728"/>
      <c r="X43" s="728"/>
      <c r="Y43" s="728"/>
      <c r="Z43" s="728"/>
      <c r="AA43" s="728"/>
      <c r="AB43" s="728"/>
      <c r="AC43" s="728"/>
      <c r="AD43" s="728"/>
      <c r="AE43" s="728"/>
      <c r="AF43" s="728"/>
      <c r="AG43" s="728"/>
      <c r="AH43" s="728"/>
      <c r="AI43" s="728"/>
      <c r="AJ43" s="728"/>
      <c r="AK43" s="728"/>
      <c r="AL43" s="726"/>
      <c r="AM43" s="726"/>
      <c r="AN43" s="726"/>
      <c r="AO43" s="726"/>
      <c r="AP43" s="726"/>
      <c r="AQ43" s="726"/>
      <c r="AR43" s="726"/>
      <c r="AS43" s="726"/>
      <c r="AT43" s="726"/>
      <c r="AU43" s="726"/>
      <c r="AV43" s="726"/>
      <c r="AW43" s="726"/>
      <c r="AX43" s="726"/>
      <c r="AZ43" s="670"/>
      <c r="BA43" s="670"/>
      <c r="BB43" s="670"/>
      <c r="BC43" s="670"/>
      <c r="BD43" s="670"/>
      <c r="BE43" s="670"/>
      <c r="BF43" s="670"/>
      <c r="BG43" s="670"/>
      <c r="BH43" s="670"/>
      <c r="BI43" s="670"/>
      <c r="BJ43" s="670"/>
    </row>
    <row r="44" spans="1:62" ht="93" customHeight="1" x14ac:dyDescent="0.25">
      <c r="A44" s="731" t="s">
        <v>331</v>
      </c>
      <c r="B44" s="730" t="s">
        <v>332</v>
      </c>
      <c r="C44" s="730"/>
      <c r="D44" s="731" t="s">
        <v>254</v>
      </c>
      <c r="E44" s="731"/>
      <c r="F44" s="731"/>
      <c r="G44" s="733"/>
      <c r="H44" s="726"/>
      <c r="I44" s="726"/>
      <c r="J44" s="726"/>
      <c r="K44" s="726"/>
      <c r="L44" s="726"/>
      <c r="M44" s="726"/>
      <c r="N44" s="726"/>
      <c r="U44" s="727"/>
      <c r="V44" s="728"/>
      <c r="W44" s="728"/>
      <c r="X44" s="728"/>
      <c r="Y44" s="728"/>
      <c r="Z44" s="728"/>
      <c r="AA44" s="728"/>
      <c r="AB44" s="728"/>
      <c r="AC44" s="728"/>
      <c r="AD44" s="728"/>
      <c r="AE44" s="728"/>
      <c r="AF44" s="728"/>
      <c r="AG44" s="728"/>
      <c r="AH44" s="728"/>
      <c r="AI44" s="728"/>
      <c r="AJ44" s="728"/>
      <c r="AK44" s="728"/>
      <c r="AL44" s="726"/>
      <c r="AM44" s="726"/>
      <c r="AN44" s="726"/>
      <c r="AO44" s="726"/>
      <c r="AP44" s="726"/>
      <c r="AQ44" s="726"/>
      <c r="AR44" s="726"/>
      <c r="AS44" s="726"/>
      <c r="AT44" s="726"/>
      <c r="AU44" s="726"/>
      <c r="AV44" s="726"/>
      <c r="AW44" s="726"/>
      <c r="AX44" s="726"/>
      <c r="AZ44" s="670"/>
      <c r="BA44" s="670"/>
      <c r="BB44" s="670"/>
      <c r="BC44" s="670"/>
      <c r="BD44" s="670"/>
      <c r="BE44" s="670"/>
      <c r="BF44" s="670"/>
      <c r="BG44" s="670"/>
      <c r="BH44" s="670"/>
      <c r="BI44" s="670"/>
      <c r="BJ44" s="670"/>
    </row>
    <row r="45" spans="1:62" ht="93" customHeight="1" x14ac:dyDescent="0.25">
      <c r="A45" s="730" t="s">
        <v>71</v>
      </c>
      <c r="B45" s="730" t="s">
        <v>253</v>
      </c>
      <c r="C45" s="732"/>
      <c r="D45" s="731" t="s">
        <v>334</v>
      </c>
      <c r="E45" s="731"/>
      <c r="F45" s="731"/>
      <c r="G45" s="733"/>
      <c r="H45" s="726"/>
      <c r="I45" s="726"/>
      <c r="J45" s="726"/>
      <c r="K45" s="726"/>
      <c r="L45" s="726"/>
      <c r="M45" s="726"/>
      <c r="N45" s="726"/>
      <c r="U45" s="727"/>
      <c r="V45" s="728"/>
      <c r="W45" s="728"/>
      <c r="X45" s="728"/>
      <c r="Y45" s="728"/>
      <c r="Z45" s="728"/>
      <c r="AA45" s="728"/>
      <c r="AB45" s="728"/>
      <c r="AC45" s="728"/>
      <c r="AD45" s="728"/>
      <c r="AE45" s="728"/>
      <c r="AF45" s="728"/>
      <c r="AG45" s="728"/>
      <c r="AH45" s="728"/>
      <c r="AI45" s="728"/>
      <c r="AJ45" s="728"/>
      <c r="AK45" s="728"/>
      <c r="AL45" s="726"/>
      <c r="AM45" s="726"/>
      <c r="AN45" s="726"/>
      <c r="AO45" s="726"/>
      <c r="AP45" s="726"/>
      <c r="AQ45" s="726"/>
      <c r="AR45" s="726"/>
      <c r="AS45" s="726"/>
      <c r="AT45" s="726"/>
      <c r="AU45" s="726"/>
      <c r="AV45" s="726"/>
      <c r="AW45" s="726"/>
      <c r="AX45" s="726"/>
      <c r="AZ45" s="670"/>
      <c r="BA45" s="670"/>
      <c r="BB45" s="670"/>
      <c r="BC45" s="670"/>
      <c r="BD45" s="670"/>
      <c r="BE45" s="670"/>
      <c r="BF45" s="670"/>
      <c r="BG45" s="670"/>
      <c r="BH45" s="670"/>
      <c r="BI45" s="670"/>
      <c r="BJ45" s="670"/>
    </row>
    <row r="46" spans="1:62" ht="93" customHeight="1" x14ac:dyDescent="0.25">
      <c r="A46" s="730" t="s">
        <v>66</v>
      </c>
      <c r="B46" s="730" t="s">
        <v>340</v>
      </c>
      <c r="C46" s="732"/>
      <c r="D46" s="731" t="s">
        <v>151</v>
      </c>
      <c r="E46" s="731"/>
      <c r="F46" s="731"/>
      <c r="G46" s="733"/>
      <c r="H46" s="726"/>
      <c r="I46" s="726"/>
      <c r="J46" s="726"/>
      <c r="K46" s="726"/>
      <c r="L46" s="726"/>
      <c r="M46" s="726"/>
      <c r="N46" s="726"/>
      <c r="U46" s="727"/>
      <c r="V46" s="728"/>
      <c r="W46" s="728"/>
      <c r="X46" s="728"/>
      <c r="Y46" s="728"/>
      <c r="Z46" s="728"/>
      <c r="AA46" s="728"/>
      <c r="AB46" s="728"/>
      <c r="AC46" s="728"/>
      <c r="AD46" s="728"/>
      <c r="AE46" s="728"/>
      <c r="AF46" s="728"/>
      <c r="AG46" s="728"/>
      <c r="AH46" s="728"/>
      <c r="AI46" s="728"/>
      <c r="AJ46" s="728"/>
      <c r="AK46" s="728"/>
      <c r="AL46" s="726"/>
      <c r="AM46" s="726"/>
      <c r="AN46" s="726"/>
      <c r="AO46" s="726"/>
      <c r="AP46" s="726"/>
      <c r="AQ46" s="726"/>
      <c r="AR46" s="726"/>
      <c r="AS46" s="726"/>
      <c r="AT46" s="726"/>
      <c r="AU46" s="726"/>
      <c r="AV46" s="726"/>
      <c r="AW46" s="726"/>
      <c r="AX46" s="726"/>
      <c r="AZ46" s="670"/>
      <c r="BA46" s="670"/>
      <c r="BB46" s="670"/>
      <c r="BC46" s="670"/>
      <c r="BD46" s="670"/>
      <c r="BE46" s="670"/>
      <c r="BF46" s="670"/>
      <c r="BG46" s="670"/>
      <c r="BH46" s="670"/>
      <c r="BI46" s="670"/>
      <c r="BJ46" s="670"/>
    </row>
    <row r="47" spans="1:62" ht="93" customHeight="1" x14ac:dyDescent="0.25">
      <c r="A47" s="731"/>
      <c r="B47" s="730" t="s">
        <v>341</v>
      </c>
      <c r="C47" s="732"/>
      <c r="D47" s="731" t="s">
        <v>76</v>
      </c>
      <c r="E47" s="731"/>
      <c r="F47" s="731"/>
      <c r="G47" s="733"/>
      <c r="H47" s="726"/>
      <c r="I47" s="726"/>
      <c r="J47" s="726"/>
      <c r="K47" s="726"/>
      <c r="L47" s="726"/>
      <c r="M47" s="726"/>
      <c r="N47" s="726"/>
      <c r="U47" s="727"/>
      <c r="V47" s="728"/>
      <c r="W47" s="728"/>
      <c r="X47" s="728"/>
      <c r="Y47" s="728"/>
      <c r="Z47" s="728"/>
      <c r="AA47" s="728"/>
      <c r="AB47" s="728"/>
      <c r="AC47" s="728"/>
      <c r="AD47" s="728"/>
      <c r="AE47" s="728"/>
      <c r="AF47" s="728"/>
      <c r="AG47" s="728"/>
      <c r="AH47" s="728"/>
      <c r="AI47" s="728"/>
      <c r="AJ47" s="728"/>
      <c r="AK47" s="728"/>
      <c r="AL47" s="726"/>
      <c r="AM47" s="726"/>
      <c r="AN47" s="726"/>
      <c r="AO47" s="726"/>
      <c r="AP47" s="726"/>
      <c r="AQ47" s="726"/>
      <c r="AR47" s="726"/>
      <c r="AS47" s="726"/>
      <c r="AT47" s="726"/>
      <c r="AU47" s="726"/>
      <c r="AV47" s="726"/>
      <c r="AW47" s="726"/>
      <c r="AX47" s="726"/>
      <c r="AZ47" s="670"/>
      <c r="BA47" s="670"/>
      <c r="BB47" s="670"/>
      <c r="BC47" s="670"/>
      <c r="BD47" s="670"/>
      <c r="BE47" s="670"/>
      <c r="BF47" s="670"/>
      <c r="BG47" s="670"/>
      <c r="BH47" s="670"/>
      <c r="BI47" s="670"/>
      <c r="BJ47" s="670"/>
    </row>
    <row r="48" spans="1:62" ht="93" customHeight="1" x14ac:dyDescent="0.25">
      <c r="A48" s="730"/>
      <c r="B48" s="730" t="s">
        <v>348</v>
      </c>
      <c r="C48" s="732"/>
      <c r="D48" s="731" t="s">
        <v>349</v>
      </c>
      <c r="E48" s="731"/>
      <c r="F48" s="731"/>
      <c r="G48" s="733"/>
      <c r="H48" s="726"/>
      <c r="I48" s="726"/>
      <c r="J48" s="726"/>
      <c r="K48" s="726"/>
      <c r="L48" s="726"/>
      <c r="M48" s="726"/>
      <c r="N48" s="726"/>
      <c r="U48" s="727"/>
      <c r="V48" s="728"/>
      <c r="W48" s="728"/>
      <c r="X48" s="728"/>
      <c r="Y48" s="728"/>
      <c r="Z48" s="728"/>
      <c r="AA48" s="728"/>
      <c r="AB48" s="728"/>
      <c r="AC48" s="728"/>
      <c r="AD48" s="728"/>
      <c r="AE48" s="728"/>
      <c r="AF48" s="728"/>
      <c r="AG48" s="728"/>
      <c r="AH48" s="728"/>
      <c r="AI48" s="728"/>
      <c r="AJ48" s="728"/>
      <c r="AK48" s="728"/>
      <c r="AL48" s="726"/>
      <c r="AM48" s="726"/>
      <c r="AN48" s="726"/>
      <c r="AO48" s="726"/>
      <c r="AP48" s="726"/>
      <c r="AQ48" s="726"/>
      <c r="AR48" s="726"/>
      <c r="AS48" s="726"/>
      <c r="AT48" s="726"/>
      <c r="AU48" s="726"/>
      <c r="AV48" s="726"/>
      <c r="AW48" s="726"/>
      <c r="AX48" s="726"/>
      <c r="AZ48" s="670"/>
      <c r="BA48" s="670"/>
      <c r="BB48" s="670"/>
      <c r="BC48" s="670"/>
      <c r="BD48" s="670"/>
      <c r="BE48" s="670"/>
      <c r="BF48" s="670"/>
      <c r="BG48" s="670"/>
      <c r="BH48" s="670"/>
      <c r="BI48" s="670"/>
      <c r="BJ48" s="670"/>
    </row>
    <row r="49" spans="1:62" ht="93" customHeight="1" x14ac:dyDescent="0.25">
      <c r="A49" s="730"/>
      <c r="B49" s="730" t="s">
        <v>314</v>
      </c>
      <c r="C49" s="734"/>
      <c r="D49" s="731" t="s">
        <v>350</v>
      </c>
      <c r="E49" s="731"/>
      <c r="F49" s="731"/>
      <c r="G49" s="733"/>
      <c r="H49" s="726"/>
      <c r="I49" s="726"/>
      <c r="J49" s="726"/>
      <c r="K49" s="726"/>
      <c r="L49" s="726"/>
      <c r="M49" s="726"/>
      <c r="N49" s="726"/>
      <c r="U49" s="727"/>
      <c r="V49" s="728"/>
      <c r="W49" s="728"/>
      <c r="X49" s="728"/>
      <c r="Y49" s="728"/>
      <c r="Z49" s="728"/>
      <c r="AA49" s="728"/>
      <c r="AB49" s="728"/>
      <c r="AC49" s="728"/>
      <c r="AD49" s="728"/>
      <c r="AE49" s="728"/>
      <c r="AF49" s="728"/>
      <c r="AG49" s="728"/>
      <c r="AH49" s="728"/>
      <c r="AI49" s="728"/>
      <c r="AJ49" s="728"/>
      <c r="AK49" s="728"/>
      <c r="AL49" s="726"/>
      <c r="AM49" s="726"/>
      <c r="AN49" s="726"/>
      <c r="AO49" s="726"/>
      <c r="AP49" s="726"/>
      <c r="AQ49" s="726"/>
      <c r="AR49" s="726"/>
      <c r="AS49" s="726"/>
      <c r="AT49" s="726"/>
      <c r="AU49" s="726"/>
      <c r="AV49" s="726"/>
      <c r="AW49" s="726"/>
      <c r="AX49" s="726"/>
      <c r="AZ49" s="670"/>
      <c r="BA49" s="670"/>
      <c r="BB49" s="670"/>
      <c r="BC49" s="670"/>
      <c r="BD49" s="670"/>
      <c r="BE49" s="670"/>
      <c r="BF49" s="670"/>
      <c r="BG49" s="670"/>
      <c r="BH49" s="670"/>
      <c r="BI49" s="670"/>
      <c r="BJ49" s="670"/>
    </row>
    <row r="50" spans="1:62" ht="93" customHeight="1" x14ac:dyDescent="0.25">
      <c r="A50" s="730"/>
      <c r="B50" s="730" t="s">
        <v>352</v>
      </c>
      <c r="C50" s="734"/>
      <c r="D50" s="731" t="s">
        <v>353</v>
      </c>
      <c r="E50" s="731"/>
      <c r="F50" s="731"/>
      <c r="G50" s="733"/>
      <c r="H50" s="726"/>
      <c r="I50" s="726"/>
      <c r="J50" s="726"/>
      <c r="K50" s="726"/>
      <c r="L50" s="726"/>
      <c r="M50" s="726"/>
      <c r="N50" s="726"/>
      <c r="U50" s="727"/>
      <c r="V50" s="728"/>
      <c r="W50" s="728"/>
      <c r="X50" s="728"/>
      <c r="Y50" s="728"/>
      <c r="Z50" s="728"/>
      <c r="AA50" s="728"/>
      <c r="AB50" s="728"/>
      <c r="AC50" s="728"/>
      <c r="AD50" s="728"/>
      <c r="AE50" s="728"/>
      <c r="AF50" s="728"/>
      <c r="AG50" s="728"/>
      <c r="AH50" s="728"/>
      <c r="AI50" s="728"/>
      <c r="AJ50" s="728"/>
      <c r="AK50" s="728"/>
      <c r="AL50" s="726"/>
      <c r="AM50" s="726"/>
      <c r="AN50" s="726"/>
      <c r="AO50" s="726"/>
      <c r="AP50" s="726"/>
      <c r="AQ50" s="726"/>
      <c r="AR50" s="726"/>
      <c r="AS50" s="726"/>
      <c r="AT50" s="726"/>
      <c r="AU50" s="726"/>
      <c r="AV50" s="726"/>
      <c r="AW50" s="726"/>
      <c r="AX50" s="726"/>
      <c r="AZ50" s="670"/>
      <c r="BA50" s="670"/>
      <c r="BB50" s="670"/>
      <c r="BC50" s="670"/>
      <c r="BD50" s="670"/>
      <c r="BE50" s="670"/>
      <c r="BF50" s="670"/>
      <c r="BG50" s="670"/>
      <c r="BH50" s="670"/>
      <c r="BI50" s="670"/>
      <c r="BJ50" s="670"/>
    </row>
    <row r="51" spans="1:62" ht="93" customHeight="1" x14ac:dyDescent="0.25">
      <c r="A51" s="730"/>
      <c r="B51" s="730" t="s">
        <v>201</v>
      </c>
      <c r="C51" s="734"/>
      <c r="D51" s="731"/>
      <c r="E51" s="731"/>
      <c r="F51" s="731"/>
      <c r="G51" s="733"/>
      <c r="H51" s="726"/>
      <c r="I51" s="726"/>
      <c r="J51" s="726"/>
      <c r="K51" s="726"/>
      <c r="L51" s="726"/>
      <c r="M51" s="726"/>
      <c r="N51" s="726"/>
      <c r="U51" s="727"/>
      <c r="V51" s="728"/>
      <c r="W51" s="728"/>
      <c r="X51" s="728"/>
      <c r="Y51" s="728"/>
      <c r="Z51" s="728"/>
      <c r="AA51" s="728"/>
      <c r="AB51" s="728"/>
      <c r="AC51" s="728"/>
      <c r="AD51" s="728"/>
      <c r="AE51" s="728"/>
      <c r="AF51" s="728"/>
      <c r="AG51" s="728"/>
      <c r="AH51" s="728"/>
      <c r="AI51" s="728"/>
      <c r="AJ51" s="728"/>
      <c r="AK51" s="728"/>
      <c r="AL51" s="726"/>
      <c r="AM51" s="726"/>
      <c r="AN51" s="726"/>
      <c r="AO51" s="726"/>
      <c r="AP51" s="726"/>
      <c r="AQ51" s="726"/>
      <c r="AR51" s="726"/>
      <c r="AS51" s="726"/>
      <c r="AT51" s="726"/>
      <c r="AU51" s="726"/>
      <c r="AV51" s="726"/>
      <c r="AW51" s="726"/>
      <c r="AX51" s="726"/>
      <c r="AZ51" s="670"/>
      <c r="BA51" s="670"/>
      <c r="BB51" s="670"/>
      <c r="BC51" s="670"/>
      <c r="BD51" s="670"/>
      <c r="BE51" s="670"/>
      <c r="BF51" s="670"/>
      <c r="BG51" s="670"/>
      <c r="BH51" s="670"/>
      <c r="BI51" s="670"/>
      <c r="BJ51" s="670"/>
    </row>
    <row r="52" spans="1:62" ht="93" customHeight="1" x14ac:dyDescent="0.25">
      <c r="A52" s="732"/>
      <c r="B52" s="735" t="s">
        <v>361</v>
      </c>
      <c r="C52" s="734"/>
      <c r="D52" s="734"/>
      <c r="E52" s="734"/>
      <c r="F52" s="731"/>
      <c r="G52" s="733"/>
      <c r="H52" s="726"/>
      <c r="I52" s="726"/>
      <c r="J52" s="726"/>
      <c r="K52" s="726"/>
      <c r="L52" s="726"/>
      <c r="M52" s="726"/>
      <c r="N52" s="726"/>
      <c r="U52" s="727"/>
      <c r="V52" s="728"/>
      <c r="W52" s="728"/>
      <c r="X52" s="728"/>
      <c r="Y52" s="728"/>
      <c r="Z52" s="728"/>
      <c r="AA52" s="728"/>
      <c r="AB52" s="728"/>
      <c r="AC52" s="728"/>
      <c r="AD52" s="728"/>
      <c r="AE52" s="728"/>
      <c r="AF52" s="728"/>
      <c r="AG52" s="728"/>
      <c r="AH52" s="728"/>
      <c r="AI52" s="728"/>
      <c r="AJ52" s="728"/>
      <c r="AK52" s="728"/>
      <c r="AL52" s="726"/>
      <c r="AM52" s="726"/>
      <c r="AN52" s="726"/>
      <c r="AO52" s="726"/>
      <c r="AP52" s="726"/>
      <c r="AQ52" s="726"/>
      <c r="AR52" s="726"/>
      <c r="AS52" s="726"/>
      <c r="AT52" s="726"/>
      <c r="AU52" s="726"/>
      <c r="AV52" s="726"/>
      <c r="AW52" s="726"/>
      <c r="AX52" s="726"/>
      <c r="AZ52" s="670"/>
      <c r="BA52" s="670"/>
      <c r="BB52" s="670"/>
      <c r="BC52" s="670"/>
      <c r="BD52" s="670"/>
      <c r="BE52" s="670"/>
      <c r="BF52" s="670"/>
      <c r="BG52" s="670"/>
      <c r="BH52" s="670"/>
      <c r="BI52" s="670"/>
      <c r="BJ52" s="670"/>
    </row>
    <row r="53" spans="1:62" ht="93" customHeight="1" x14ac:dyDescent="0.25">
      <c r="F53" s="725"/>
      <c r="G53" s="726"/>
      <c r="H53" s="726"/>
      <c r="I53" s="726"/>
      <c r="J53" s="726"/>
      <c r="K53" s="726"/>
      <c r="L53" s="726"/>
      <c r="M53" s="726"/>
      <c r="N53" s="726"/>
      <c r="U53" s="727"/>
      <c r="V53" s="728"/>
      <c r="W53" s="728"/>
      <c r="X53" s="728"/>
      <c r="Y53" s="728"/>
      <c r="Z53" s="728"/>
      <c r="AA53" s="728"/>
      <c r="AB53" s="728"/>
      <c r="AC53" s="728"/>
      <c r="AD53" s="728"/>
      <c r="AE53" s="728"/>
      <c r="AF53" s="728"/>
      <c r="AG53" s="728"/>
      <c r="AH53" s="728"/>
      <c r="AI53" s="728"/>
      <c r="AJ53" s="728"/>
      <c r="AK53" s="728"/>
      <c r="AL53" s="726"/>
      <c r="AM53" s="726"/>
      <c r="AN53" s="726"/>
      <c r="AO53" s="726"/>
      <c r="AP53" s="726"/>
      <c r="AQ53" s="726"/>
      <c r="AR53" s="726"/>
      <c r="AS53" s="726"/>
      <c r="AT53" s="726"/>
      <c r="AU53" s="726"/>
      <c r="AV53" s="726"/>
      <c r="AW53" s="726"/>
      <c r="AX53" s="726"/>
      <c r="AZ53" s="670"/>
      <c r="BA53" s="670"/>
      <c r="BB53" s="670"/>
      <c r="BC53" s="670"/>
      <c r="BD53" s="670"/>
      <c r="BE53" s="670"/>
      <c r="BF53" s="670"/>
      <c r="BG53" s="670"/>
      <c r="BH53" s="670"/>
      <c r="BI53" s="670"/>
      <c r="BJ53" s="670"/>
    </row>
    <row r="74" spans="6:62" ht="93" customHeight="1" x14ac:dyDescent="0.25">
      <c r="F74" s="725"/>
      <c r="G74" s="726"/>
      <c r="H74" s="726"/>
      <c r="I74" s="726"/>
      <c r="J74" s="726"/>
      <c r="K74" s="726"/>
      <c r="L74" s="726"/>
      <c r="M74" s="726"/>
      <c r="N74" s="726"/>
      <c r="U74" s="727"/>
      <c r="V74" s="728"/>
      <c r="W74" s="728"/>
      <c r="X74" s="728"/>
      <c r="Y74" s="728"/>
      <c r="Z74" s="728"/>
      <c r="AA74" s="728"/>
      <c r="AB74" s="728"/>
      <c r="AC74" s="728"/>
      <c r="AD74" s="728"/>
      <c r="AE74" s="728"/>
      <c r="AF74" s="728"/>
      <c r="AG74" s="728"/>
      <c r="AH74" s="728"/>
      <c r="AI74" s="728"/>
      <c r="AJ74" s="728"/>
      <c r="AK74" s="728"/>
      <c r="AL74" s="726"/>
      <c r="AM74" s="726"/>
      <c r="AN74" s="726"/>
      <c r="AO74" s="726"/>
      <c r="AP74" s="726"/>
      <c r="AQ74" s="726"/>
      <c r="AR74" s="726"/>
      <c r="AS74" s="726"/>
      <c r="AT74" s="726"/>
      <c r="AU74" s="726"/>
      <c r="AV74" s="726"/>
      <c r="AW74" s="726"/>
      <c r="AX74" s="726"/>
      <c r="AZ74" s="670"/>
      <c r="BA74" s="670"/>
      <c r="BB74" s="670"/>
      <c r="BC74" s="670"/>
      <c r="BD74" s="670"/>
      <c r="BE74" s="670"/>
      <c r="BF74" s="670"/>
      <c r="BG74" s="670"/>
      <c r="BH74" s="670"/>
      <c r="BI74" s="670"/>
      <c r="BJ74" s="670"/>
    </row>
    <row r="75" spans="6:62" ht="93" customHeight="1" x14ac:dyDescent="0.25">
      <c r="F75" s="725"/>
      <c r="G75" s="726"/>
      <c r="H75" s="726"/>
      <c r="I75" s="726"/>
      <c r="J75" s="726"/>
      <c r="K75" s="726"/>
      <c r="L75" s="726"/>
      <c r="M75" s="726"/>
      <c r="N75" s="726"/>
      <c r="U75" s="727"/>
      <c r="V75" s="728"/>
      <c r="W75" s="728"/>
      <c r="X75" s="728"/>
      <c r="Y75" s="728"/>
      <c r="Z75" s="728"/>
      <c r="AA75" s="728"/>
      <c r="AB75" s="728"/>
      <c r="AC75" s="728"/>
      <c r="AD75" s="728"/>
      <c r="AE75" s="728"/>
      <c r="AF75" s="728"/>
      <c r="AG75" s="728"/>
      <c r="AH75" s="728"/>
      <c r="AI75" s="728"/>
      <c r="AJ75" s="728"/>
      <c r="AK75" s="728"/>
      <c r="AL75" s="726"/>
      <c r="AM75" s="726"/>
      <c r="AN75" s="726"/>
      <c r="AO75" s="726"/>
      <c r="AP75" s="726"/>
      <c r="AQ75" s="726"/>
      <c r="AR75" s="726"/>
      <c r="AS75" s="726"/>
      <c r="AT75" s="726"/>
      <c r="AU75" s="726"/>
      <c r="AV75" s="726"/>
      <c r="AW75" s="726"/>
      <c r="AX75" s="726"/>
      <c r="AZ75" s="670"/>
      <c r="BA75" s="670"/>
      <c r="BB75" s="670"/>
      <c r="BC75" s="670"/>
      <c r="BD75" s="670"/>
      <c r="BE75" s="670"/>
      <c r="BF75" s="670"/>
      <c r="BG75" s="670"/>
      <c r="BH75" s="670"/>
      <c r="BI75" s="670"/>
      <c r="BJ75" s="670"/>
    </row>
    <row r="76" spans="6:62" ht="93" customHeight="1" x14ac:dyDescent="0.25">
      <c r="F76" s="725"/>
      <c r="G76" s="726"/>
      <c r="H76" s="726"/>
      <c r="I76" s="726"/>
      <c r="J76" s="726"/>
      <c r="K76" s="726"/>
      <c r="L76" s="726"/>
      <c r="M76" s="726"/>
      <c r="N76" s="726"/>
      <c r="U76" s="727"/>
      <c r="V76" s="728"/>
      <c r="W76" s="728"/>
      <c r="X76" s="728"/>
      <c r="Y76" s="728"/>
      <c r="Z76" s="728"/>
      <c r="AA76" s="728"/>
      <c r="AB76" s="728"/>
      <c r="AC76" s="728"/>
      <c r="AD76" s="728"/>
      <c r="AE76" s="728"/>
      <c r="AF76" s="728"/>
      <c r="AG76" s="728"/>
      <c r="AH76" s="728"/>
      <c r="AI76" s="728"/>
      <c r="AJ76" s="728"/>
      <c r="AK76" s="728"/>
      <c r="AL76" s="726"/>
      <c r="AM76" s="726"/>
      <c r="AN76" s="726"/>
      <c r="AO76" s="726"/>
      <c r="AP76" s="726"/>
      <c r="AQ76" s="726"/>
      <c r="AR76" s="726"/>
      <c r="AS76" s="726"/>
      <c r="AT76" s="726"/>
      <c r="AU76" s="726"/>
      <c r="AV76" s="726"/>
      <c r="AW76" s="726"/>
      <c r="AX76" s="726"/>
      <c r="AZ76" s="670"/>
      <c r="BA76" s="670"/>
      <c r="BB76" s="670"/>
      <c r="BC76" s="670"/>
      <c r="BD76" s="670"/>
      <c r="BE76" s="670"/>
      <c r="BF76" s="670"/>
      <c r="BG76" s="670"/>
      <c r="BH76" s="670"/>
      <c r="BI76" s="670"/>
      <c r="BJ76" s="670"/>
    </row>
    <row r="77" spans="6:62" ht="93" customHeight="1" x14ac:dyDescent="0.25">
      <c r="F77" s="725"/>
      <c r="G77" s="726"/>
      <c r="H77" s="726"/>
      <c r="I77" s="726"/>
      <c r="J77" s="726"/>
      <c r="K77" s="726"/>
      <c r="L77" s="726"/>
      <c r="M77" s="726"/>
      <c r="N77" s="726"/>
      <c r="U77" s="727"/>
      <c r="V77" s="728"/>
      <c r="W77" s="728"/>
      <c r="X77" s="728"/>
      <c r="Y77" s="728"/>
      <c r="Z77" s="728"/>
      <c r="AA77" s="728"/>
      <c r="AB77" s="728"/>
      <c r="AC77" s="728"/>
      <c r="AD77" s="728"/>
      <c r="AE77" s="728"/>
      <c r="AF77" s="728"/>
      <c r="AG77" s="728"/>
      <c r="AH77" s="728"/>
      <c r="AI77" s="728"/>
      <c r="AJ77" s="728"/>
      <c r="AK77" s="728"/>
      <c r="AL77" s="726"/>
      <c r="AM77" s="726"/>
      <c r="AN77" s="726"/>
      <c r="AO77" s="726"/>
      <c r="AP77" s="726"/>
      <c r="AQ77" s="726"/>
      <c r="AR77" s="726"/>
      <c r="AS77" s="726"/>
      <c r="AT77" s="726"/>
      <c r="AU77" s="726"/>
      <c r="AV77" s="726"/>
      <c r="AW77" s="726"/>
      <c r="AX77" s="726"/>
      <c r="AZ77" s="670"/>
      <c r="BA77" s="670"/>
      <c r="BB77" s="670"/>
      <c r="BC77" s="670"/>
      <c r="BD77" s="670"/>
      <c r="BE77" s="670"/>
      <c r="BF77" s="670"/>
      <c r="BG77" s="670"/>
      <c r="BH77" s="670"/>
      <c r="BI77" s="670"/>
      <c r="BJ77" s="670"/>
    </row>
    <row r="78" spans="6:62" ht="93" customHeight="1" x14ac:dyDescent="0.25">
      <c r="F78" s="725"/>
      <c r="G78" s="726"/>
      <c r="H78" s="726"/>
      <c r="I78" s="726"/>
      <c r="J78" s="726"/>
      <c r="K78" s="726"/>
      <c r="L78" s="726"/>
      <c r="M78" s="726"/>
      <c r="N78" s="726"/>
      <c r="U78" s="727"/>
      <c r="V78" s="728"/>
      <c r="W78" s="728"/>
      <c r="X78" s="728"/>
      <c r="Y78" s="728"/>
      <c r="Z78" s="728"/>
      <c r="AA78" s="728"/>
      <c r="AB78" s="728"/>
      <c r="AC78" s="728"/>
      <c r="AD78" s="728"/>
      <c r="AE78" s="728"/>
      <c r="AF78" s="728"/>
      <c r="AG78" s="728"/>
      <c r="AH78" s="728"/>
      <c r="AI78" s="728"/>
      <c r="AJ78" s="728"/>
      <c r="AK78" s="728"/>
      <c r="AL78" s="726"/>
      <c r="AM78" s="726"/>
      <c r="AN78" s="726"/>
      <c r="AO78" s="726"/>
      <c r="AP78" s="726"/>
      <c r="AQ78" s="726"/>
      <c r="AR78" s="726"/>
      <c r="AS78" s="726"/>
      <c r="AT78" s="726"/>
      <c r="AU78" s="726"/>
      <c r="AV78" s="726"/>
      <c r="AW78" s="726"/>
      <c r="AX78" s="726"/>
      <c r="AZ78" s="670"/>
      <c r="BA78" s="670"/>
      <c r="BB78" s="670"/>
      <c r="BC78" s="670"/>
      <c r="BD78" s="670"/>
      <c r="BE78" s="670"/>
      <c r="BF78" s="670"/>
      <c r="BG78" s="670"/>
      <c r="BH78" s="670"/>
      <c r="BI78" s="670"/>
      <c r="BJ78" s="670"/>
    </row>
    <row r="79" spans="6:62" ht="93" customHeight="1" x14ac:dyDescent="0.25">
      <c r="F79" s="725"/>
      <c r="G79" s="726"/>
      <c r="H79" s="726"/>
      <c r="I79" s="726"/>
      <c r="J79" s="726"/>
      <c r="K79" s="726"/>
      <c r="L79" s="726"/>
      <c r="M79" s="726"/>
      <c r="N79" s="726"/>
      <c r="U79" s="727"/>
      <c r="V79" s="728"/>
      <c r="W79" s="728"/>
      <c r="X79" s="728"/>
      <c r="Y79" s="728"/>
      <c r="Z79" s="728"/>
      <c r="AA79" s="728"/>
      <c r="AB79" s="728"/>
      <c r="AC79" s="728"/>
      <c r="AD79" s="728"/>
      <c r="AE79" s="728"/>
      <c r="AF79" s="728"/>
      <c r="AG79" s="728"/>
      <c r="AH79" s="728"/>
      <c r="AI79" s="728"/>
      <c r="AJ79" s="728"/>
      <c r="AK79" s="728"/>
      <c r="AL79" s="726"/>
      <c r="AM79" s="726"/>
      <c r="AN79" s="726"/>
      <c r="AO79" s="726"/>
      <c r="AP79" s="726"/>
      <c r="AQ79" s="726"/>
      <c r="AR79" s="726"/>
      <c r="AS79" s="726"/>
      <c r="AT79" s="726"/>
      <c r="AU79" s="726"/>
      <c r="AV79" s="726"/>
      <c r="AW79" s="726"/>
      <c r="AX79" s="726"/>
      <c r="AZ79" s="670"/>
      <c r="BA79" s="670"/>
      <c r="BB79" s="670"/>
      <c r="BC79" s="670"/>
      <c r="BD79" s="670"/>
      <c r="BE79" s="670"/>
      <c r="BF79" s="670"/>
      <c r="BG79" s="670"/>
      <c r="BH79" s="670"/>
      <c r="BI79" s="670"/>
      <c r="BJ79" s="670"/>
    </row>
    <row r="80" spans="6:62" ht="93" customHeight="1" x14ac:dyDescent="0.25">
      <c r="F80" s="725"/>
      <c r="G80" s="726"/>
      <c r="H80" s="726"/>
      <c r="I80" s="726"/>
      <c r="J80" s="726"/>
      <c r="K80" s="726"/>
      <c r="L80" s="726"/>
      <c r="M80" s="726"/>
      <c r="N80" s="726"/>
      <c r="U80" s="727"/>
      <c r="V80" s="728"/>
      <c r="W80" s="728"/>
      <c r="X80" s="728"/>
      <c r="Y80" s="728"/>
      <c r="Z80" s="728"/>
      <c r="AA80" s="728"/>
      <c r="AB80" s="728"/>
      <c r="AC80" s="728"/>
      <c r="AD80" s="728"/>
      <c r="AE80" s="728"/>
      <c r="AF80" s="728"/>
      <c r="AG80" s="728"/>
      <c r="AH80" s="728"/>
      <c r="AI80" s="728"/>
      <c r="AJ80" s="728"/>
      <c r="AK80" s="728"/>
      <c r="AL80" s="726"/>
      <c r="AM80" s="726"/>
      <c r="AN80" s="726"/>
      <c r="AO80" s="726"/>
      <c r="AP80" s="726"/>
      <c r="AQ80" s="726"/>
      <c r="AR80" s="726"/>
      <c r="AS80" s="726"/>
      <c r="AT80" s="726"/>
      <c r="AU80" s="726"/>
      <c r="AV80" s="726"/>
      <c r="AW80" s="726"/>
      <c r="AX80" s="726"/>
      <c r="AZ80" s="670"/>
      <c r="BA80" s="670"/>
      <c r="BB80" s="670"/>
      <c r="BC80" s="670"/>
      <c r="BD80" s="670"/>
      <c r="BE80" s="670"/>
      <c r="BF80" s="670"/>
      <c r="BG80" s="670"/>
      <c r="BH80" s="670"/>
      <c r="BI80" s="670"/>
      <c r="BJ80" s="670"/>
    </row>
    <row r="81" spans="6:62" ht="93" customHeight="1" x14ac:dyDescent="0.25">
      <c r="F81" s="725"/>
      <c r="G81" s="726"/>
      <c r="H81" s="726"/>
      <c r="I81" s="726"/>
      <c r="J81" s="726"/>
      <c r="K81" s="726"/>
      <c r="L81" s="726"/>
      <c r="M81" s="726"/>
      <c r="N81" s="726"/>
      <c r="U81" s="727"/>
      <c r="V81" s="728"/>
      <c r="W81" s="728"/>
      <c r="X81" s="728"/>
      <c r="Y81" s="728"/>
      <c r="Z81" s="728"/>
      <c r="AA81" s="728"/>
      <c r="AB81" s="728"/>
      <c r="AC81" s="728"/>
      <c r="AD81" s="728"/>
      <c r="AE81" s="728"/>
      <c r="AF81" s="728"/>
      <c r="AG81" s="728"/>
      <c r="AH81" s="728"/>
      <c r="AI81" s="728"/>
      <c r="AJ81" s="728"/>
      <c r="AK81" s="728"/>
      <c r="AL81" s="726"/>
      <c r="AM81" s="726"/>
      <c r="AN81" s="726"/>
      <c r="AO81" s="726"/>
      <c r="AP81" s="726"/>
      <c r="AQ81" s="726"/>
      <c r="AR81" s="726"/>
      <c r="AS81" s="726"/>
      <c r="AT81" s="726"/>
      <c r="AU81" s="726"/>
      <c r="AV81" s="726"/>
      <c r="AW81" s="726"/>
      <c r="AX81" s="726"/>
      <c r="AZ81" s="670"/>
      <c r="BA81" s="670"/>
      <c r="BB81" s="670"/>
      <c r="BC81" s="670"/>
      <c r="BD81" s="670"/>
      <c r="BE81" s="670"/>
      <c r="BF81" s="670"/>
      <c r="BG81" s="670"/>
      <c r="BH81" s="670"/>
      <c r="BI81" s="670"/>
      <c r="BJ81" s="670"/>
    </row>
    <row r="82" spans="6:62" ht="93" customHeight="1" x14ac:dyDescent="0.25">
      <c r="F82" s="725"/>
      <c r="G82" s="726"/>
      <c r="H82" s="726"/>
      <c r="I82" s="726"/>
      <c r="J82" s="726"/>
      <c r="K82" s="726"/>
      <c r="L82" s="726"/>
      <c r="M82" s="726"/>
      <c r="N82" s="726"/>
      <c r="U82" s="727"/>
      <c r="V82" s="728"/>
      <c r="W82" s="728"/>
      <c r="X82" s="728"/>
      <c r="Y82" s="728"/>
      <c r="Z82" s="728"/>
      <c r="AA82" s="728"/>
      <c r="AB82" s="728"/>
      <c r="AC82" s="728"/>
      <c r="AD82" s="728"/>
      <c r="AE82" s="728"/>
      <c r="AF82" s="728"/>
      <c r="AG82" s="728"/>
      <c r="AH82" s="728"/>
      <c r="AI82" s="728"/>
      <c r="AJ82" s="728"/>
      <c r="AK82" s="728"/>
      <c r="AL82" s="726"/>
      <c r="AM82" s="726"/>
      <c r="AN82" s="726"/>
      <c r="AO82" s="726"/>
      <c r="AP82" s="726"/>
      <c r="AQ82" s="726"/>
      <c r="AR82" s="726"/>
      <c r="AS82" s="726"/>
      <c r="AT82" s="726"/>
      <c r="AU82" s="726"/>
      <c r="AV82" s="726"/>
      <c r="AW82" s="726"/>
      <c r="AX82" s="726"/>
      <c r="AZ82" s="670"/>
      <c r="BA82" s="670"/>
      <c r="BB82" s="670"/>
      <c r="BC82" s="670"/>
      <c r="BD82" s="670"/>
      <c r="BE82" s="670"/>
      <c r="BF82" s="670"/>
      <c r="BG82" s="670"/>
      <c r="BH82" s="670"/>
      <c r="BI82" s="670"/>
      <c r="BJ82" s="670"/>
    </row>
    <row r="83" spans="6:62" ht="93" customHeight="1" x14ac:dyDescent="0.25">
      <c r="F83" s="725"/>
      <c r="G83" s="726"/>
      <c r="H83" s="726"/>
      <c r="I83" s="726"/>
      <c r="J83" s="726"/>
      <c r="K83" s="726"/>
      <c r="L83" s="726"/>
      <c r="M83" s="726"/>
      <c r="N83" s="726"/>
      <c r="U83" s="727"/>
      <c r="V83" s="728"/>
      <c r="W83" s="728"/>
      <c r="X83" s="728"/>
      <c r="Y83" s="728"/>
      <c r="Z83" s="728"/>
      <c r="AA83" s="728"/>
      <c r="AB83" s="728"/>
      <c r="AC83" s="728"/>
      <c r="AD83" s="728"/>
      <c r="AE83" s="728"/>
      <c r="AF83" s="728"/>
      <c r="AG83" s="728"/>
      <c r="AH83" s="728"/>
      <c r="AI83" s="728"/>
      <c r="AJ83" s="728"/>
      <c r="AK83" s="728"/>
      <c r="AL83" s="726"/>
      <c r="AM83" s="726"/>
      <c r="AN83" s="726"/>
      <c r="AO83" s="726"/>
      <c r="AP83" s="726"/>
      <c r="AQ83" s="726"/>
      <c r="AR83" s="726"/>
      <c r="AS83" s="726"/>
      <c r="AT83" s="726"/>
      <c r="AU83" s="726"/>
      <c r="AV83" s="726"/>
      <c r="AW83" s="726"/>
      <c r="AX83" s="726"/>
      <c r="AZ83" s="670"/>
      <c r="BA83" s="670"/>
      <c r="BB83" s="670"/>
      <c r="BC83" s="670"/>
      <c r="BD83" s="670"/>
      <c r="BE83" s="670"/>
      <c r="BF83" s="670"/>
      <c r="BG83" s="670"/>
      <c r="BH83" s="670"/>
      <c r="BI83" s="670"/>
      <c r="BJ83" s="670"/>
    </row>
    <row r="84" spans="6:62" ht="93" customHeight="1" x14ac:dyDescent="0.25">
      <c r="F84" s="725"/>
      <c r="G84" s="726"/>
      <c r="H84" s="726"/>
      <c r="I84" s="726"/>
      <c r="J84" s="726"/>
      <c r="K84" s="726"/>
      <c r="L84" s="726"/>
      <c r="M84" s="726"/>
      <c r="N84" s="726"/>
      <c r="U84" s="727"/>
      <c r="V84" s="728"/>
      <c r="W84" s="728"/>
      <c r="X84" s="728"/>
      <c r="Y84" s="728"/>
      <c r="Z84" s="728"/>
      <c r="AA84" s="728"/>
      <c r="AB84" s="728"/>
      <c r="AC84" s="728"/>
      <c r="AD84" s="728"/>
      <c r="AE84" s="728"/>
      <c r="AF84" s="728"/>
      <c r="AG84" s="728"/>
      <c r="AH84" s="728"/>
      <c r="AI84" s="728"/>
      <c r="AJ84" s="728"/>
      <c r="AK84" s="728"/>
      <c r="AL84" s="726"/>
      <c r="AM84" s="726"/>
      <c r="AN84" s="726"/>
      <c r="AO84" s="726"/>
      <c r="AP84" s="726"/>
      <c r="AQ84" s="726"/>
      <c r="AR84" s="726"/>
      <c r="AS84" s="726"/>
      <c r="AT84" s="726"/>
      <c r="AU84" s="726"/>
      <c r="AV84" s="726"/>
      <c r="AW84" s="726"/>
      <c r="AX84" s="726"/>
      <c r="AZ84" s="670"/>
      <c r="BA84" s="670"/>
      <c r="BB84" s="670"/>
      <c r="BC84" s="670"/>
      <c r="BD84" s="670"/>
      <c r="BE84" s="670"/>
      <c r="BF84" s="670"/>
      <c r="BG84" s="670"/>
      <c r="BH84" s="670"/>
      <c r="BI84" s="670"/>
      <c r="BJ84" s="670"/>
    </row>
    <row r="85" spans="6:62" ht="93" customHeight="1" x14ac:dyDescent="0.25">
      <c r="F85" s="725"/>
      <c r="G85" s="726"/>
      <c r="H85" s="726"/>
      <c r="I85" s="726"/>
      <c r="J85" s="726"/>
      <c r="K85" s="726"/>
      <c r="L85" s="726"/>
      <c r="M85" s="726"/>
      <c r="N85" s="726"/>
      <c r="U85" s="727"/>
      <c r="V85" s="728"/>
      <c r="W85" s="728"/>
      <c r="X85" s="728"/>
      <c r="Y85" s="728"/>
      <c r="Z85" s="728"/>
      <c r="AA85" s="728"/>
      <c r="AB85" s="728"/>
      <c r="AC85" s="728"/>
      <c r="AD85" s="728"/>
      <c r="AE85" s="728"/>
      <c r="AF85" s="728"/>
      <c r="AG85" s="728"/>
      <c r="AH85" s="728"/>
      <c r="AI85" s="728"/>
      <c r="AJ85" s="728"/>
      <c r="AK85" s="728"/>
      <c r="AL85" s="726"/>
      <c r="AM85" s="726"/>
      <c r="AN85" s="726"/>
      <c r="AO85" s="726"/>
      <c r="AP85" s="726"/>
      <c r="AQ85" s="726"/>
      <c r="AR85" s="726"/>
      <c r="AS85" s="726"/>
      <c r="AT85" s="726"/>
      <c r="AU85" s="726"/>
      <c r="AV85" s="726"/>
      <c r="AW85" s="726"/>
      <c r="AX85" s="726"/>
      <c r="AZ85" s="670"/>
      <c r="BA85" s="670"/>
      <c r="BB85" s="670"/>
      <c r="BC85" s="670"/>
      <c r="BD85" s="670"/>
      <c r="BE85" s="670"/>
      <c r="BF85" s="670"/>
      <c r="BG85" s="670"/>
      <c r="BH85" s="670"/>
      <c r="BI85" s="670"/>
      <c r="BJ85" s="670"/>
    </row>
    <row r="86" spans="6:62" ht="93" customHeight="1" x14ac:dyDescent="0.25">
      <c r="F86" s="725"/>
      <c r="G86" s="726"/>
      <c r="H86" s="726"/>
      <c r="I86" s="726"/>
      <c r="J86" s="726"/>
      <c r="K86" s="726"/>
      <c r="L86" s="726"/>
      <c r="M86" s="726"/>
      <c r="N86" s="726"/>
      <c r="U86" s="727"/>
      <c r="V86" s="728"/>
      <c r="W86" s="728"/>
      <c r="X86" s="728"/>
      <c r="Y86" s="728"/>
      <c r="Z86" s="728"/>
      <c r="AA86" s="728"/>
      <c r="AB86" s="728"/>
      <c r="AC86" s="728"/>
      <c r="AD86" s="728"/>
      <c r="AE86" s="728"/>
      <c r="AF86" s="728"/>
      <c r="AG86" s="728"/>
      <c r="AH86" s="728"/>
      <c r="AI86" s="728"/>
      <c r="AJ86" s="728"/>
      <c r="AK86" s="728"/>
      <c r="AL86" s="726"/>
      <c r="AM86" s="726"/>
      <c r="AN86" s="726"/>
      <c r="AO86" s="726"/>
      <c r="AP86" s="726"/>
      <c r="AQ86" s="726"/>
      <c r="AR86" s="726"/>
      <c r="AS86" s="726"/>
      <c r="AT86" s="726"/>
      <c r="AU86" s="726"/>
      <c r="AV86" s="726"/>
      <c r="AW86" s="726"/>
      <c r="AX86" s="726"/>
      <c r="AZ86" s="670"/>
      <c r="BA86" s="670"/>
      <c r="BB86" s="670"/>
      <c r="BC86" s="670"/>
      <c r="BD86" s="670"/>
      <c r="BE86" s="670"/>
      <c r="BF86" s="670"/>
      <c r="BG86" s="670"/>
      <c r="BH86" s="670"/>
      <c r="BI86" s="670"/>
      <c r="BJ86" s="670"/>
    </row>
    <row r="87" spans="6:62" ht="93" customHeight="1" x14ac:dyDescent="0.25">
      <c r="F87" s="725"/>
      <c r="G87" s="726"/>
      <c r="H87" s="726"/>
      <c r="I87" s="726"/>
      <c r="J87" s="726"/>
      <c r="K87" s="726"/>
      <c r="L87" s="726"/>
      <c r="M87" s="726"/>
      <c r="N87" s="726"/>
      <c r="U87" s="727"/>
      <c r="V87" s="728"/>
      <c r="W87" s="728"/>
      <c r="X87" s="728"/>
      <c r="Y87" s="728"/>
      <c r="Z87" s="728"/>
      <c r="AA87" s="728"/>
      <c r="AB87" s="728"/>
      <c r="AC87" s="728"/>
      <c r="AD87" s="728"/>
      <c r="AE87" s="728"/>
      <c r="AF87" s="728"/>
      <c r="AG87" s="728"/>
      <c r="AH87" s="728"/>
      <c r="AI87" s="728"/>
      <c r="AJ87" s="728"/>
      <c r="AK87" s="728"/>
      <c r="AL87" s="726"/>
      <c r="AM87" s="726"/>
      <c r="AN87" s="726"/>
      <c r="AO87" s="726"/>
      <c r="AP87" s="726"/>
      <c r="AQ87" s="726"/>
      <c r="AR87" s="726"/>
      <c r="AS87" s="726"/>
      <c r="AT87" s="726"/>
      <c r="AU87" s="726"/>
      <c r="AV87" s="726"/>
      <c r="AW87" s="726"/>
      <c r="AX87" s="726"/>
      <c r="AZ87" s="670"/>
      <c r="BA87" s="670"/>
      <c r="BB87" s="670"/>
      <c r="BC87" s="670"/>
      <c r="BD87" s="670"/>
      <c r="BE87" s="670"/>
      <c r="BF87" s="670"/>
      <c r="BG87" s="670"/>
      <c r="BH87" s="670"/>
      <c r="BI87" s="670"/>
      <c r="BJ87" s="670"/>
    </row>
    <row r="88" spans="6:62" ht="93" customHeight="1" x14ac:dyDescent="0.25">
      <c r="F88" s="725"/>
      <c r="G88" s="726"/>
      <c r="H88" s="726"/>
      <c r="I88" s="726"/>
      <c r="J88" s="726"/>
      <c r="K88" s="726"/>
      <c r="L88" s="726"/>
      <c r="M88" s="726"/>
      <c r="N88" s="726"/>
      <c r="U88" s="727"/>
      <c r="V88" s="728"/>
      <c r="W88" s="728"/>
      <c r="X88" s="728"/>
      <c r="Y88" s="728"/>
      <c r="Z88" s="728"/>
      <c r="AA88" s="728"/>
      <c r="AB88" s="728"/>
      <c r="AC88" s="728"/>
      <c r="AD88" s="728"/>
      <c r="AE88" s="728"/>
      <c r="AF88" s="728"/>
      <c r="AG88" s="728"/>
      <c r="AH88" s="728"/>
      <c r="AI88" s="728"/>
      <c r="AJ88" s="728"/>
      <c r="AK88" s="728"/>
      <c r="AL88" s="726"/>
      <c r="AM88" s="726"/>
      <c r="AN88" s="726"/>
      <c r="AO88" s="726"/>
      <c r="AP88" s="726"/>
      <c r="AQ88" s="726"/>
      <c r="AR88" s="726"/>
      <c r="AS88" s="726"/>
      <c r="AT88" s="726"/>
      <c r="AU88" s="726"/>
      <c r="AV88" s="726"/>
      <c r="AW88" s="726"/>
      <c r="AX88" s="726"/>
      <c r="AZ88" s="670"/>
      <c r="BA88" s="670"/>
      <c r="BB88" s="670"/>
      <c r="BC88" s="670"/>
      <c r="BD88" s="670"/>
      <c r="BE88" s="670"/>
      <c r="BF88" s="670"/>
      <c r="BG88" s="670"/>
      <c r="BH88" s="670"/>
      <c r="BI88" s="670"/>
      <c r="BJ88" s="670"/>
    </row>
    <row r="89" spans="6:62" ht="93" customHeight="1" x14ac:dyDescent="0.25">
      <c r="F89" s="725"/>
      <c r="G89" s="726"/>
      <c r="H89" s="726"/>
      <c r="I89" s="726"/>
      <c r="J89" s="726"/>
      <c r="K89" s="726"/>
      <c r="L89" s="726"/>
      <c r="M89" s="726"/>
      <c r="N89" s="726"/>
      <c r="U89" s="727"/>
      <c r="V89" s="728"/>
      <c r="W89" s="728"/>
      <c r="X89" s="728"/>
      <c r="Y89" s="728"/>
      <c r="Z89" s="728"/>
      <c r="AA89" s="728"/>
      <c r="AB89" s="728"/>
      <c r="AC89" s="728"/>
      <c r="AD89" s="728"/>
      <c r="AE89" s="728"/>
      <c r="AF89" s="728"/>
      <c r="AG89" s="728"/>
      <c r="AH89" s="728"/>
      <c r="AI89" s="728"/>
      <c r="AJ89" s="728"/>
      <c r="AK89" s="728"/>
      <c r="AL89" s="726"/>
      <c r="AM89" s="726"/>
      <c r="AN89" s="726"/>
      <c r="AO89" s="726"/>
      <c r="AP89" s="726"/>
      <c r="AQ89" s="726"/>
      <c r="AR89" s="726"/>
      <c r="AS89" s="726"/>
      <c r="AT89" s="726"/>
      <c r="AU89" s="726"/>
      <c r="AV89" s="726"/>
      <c r="AW89" s="726"/>
      <c r="AX89" s="726"/>
      <c r="AZ89" s="670"/>
      <c r="BA89" s="670"/>
      <c r="BB89" s="670"/>
      <c r="BC89" s="670"/>
      <c r="BD89" s="670"/>
      <c r="BE89" s="670"/>
      <c r="BF89" s="670"/>
      <c r="BG89" s="670"/>
      <c r="BH89" s="670"/>
      <c r="BI89" s="670"/>
      <c r="BJ89" s="670"/>
    </row>
    <row r="90" spans="6:62" ht="93" customHeight="1" x14ac:dyDescent="0.25">
      <c r="F90" s="725"/>
      <c r="G90" s="726"/>
      <c r="H90" s="726"/>
      <c r="I90" s="726"/>
      <c r="J90" s="726"/>
      <c r="K90" s="726"/>
      <c r="L90" s="726"/>
      <c r="M90" s="726"/>
      <c r="N90" s="726"/>
      <c r="U90" s="727"/>
      <c r="V90" s="728"/>
      <c r="W90" s="728"/>
      <c r="X90" s="728"/>
      <c r="Y90" s="728"/>
      <c r="Z90" s="728"/>
      <c r="AA90" s="728"/>
      <c r="AB90" s="728"/>
      <c r="AC90" s="728"/>
      <c r="AD90" s="728"/>
      <c r="AE90" s="728"/>
      <c r="AF90" s="728"/>
      <c r="AG90" s="728"/>
      <c r="AH90" s="728"/>
      <c r="AI90" s="728"/>
      <c r="AJ90" s="728"/>
      <c r="AK90" s="728"/>
      <c r="AL90" s="726"/>
      <c r="AM90" s="726"/>
      <c r="AN90" s="726"/>
      <c r="AO90" s="726"/>
      <c r="AP90" s="726"/>
      <c r="AQ90" s="726"/>
      <c r="AR90" s="726"/>
      <c r="AS90" s="726"/>
      <c r="AT90" s="726"/>
      <c r="AU90" s="726"/>
      <c r="AV90" s="726"/>
      <c r="AW90" s="726"/>
      <c r="AX90" s="726"/>
      <c r="AZ90" s="670"/>
      <c r="BA90" s="670"/>
      <c r="BB90" s="670"/>
      <c r="BC90" s="670"/>
      <c r="BD90" s="670"/>
      <c r="BE90" s="670"/>
      <c r="BF90" s="670"/>
      <c r="BG90" s="670"/>
      <c r="BH90" s="670"/>
      <c r="BI90" s="670"/>
      <c r="BJ90" s="670"/>
    </row>
    <row r="91" spans="6:62" ht="93" customHeight="1" x14ac:dyDescent="0.25">
      <c r="F91" s="725"/>
      <c r="G91" s="726"/>
      <c r="H91" s="726"/>
      <c r="I91" s="726"/>
      <c r="J91" s="726"/>
      <c r="K91" s="726"/>
      <c r="L91" s="726"/>
      <c r="M91" s="726"/>
      <c r="N91" s="726"/>
      <c r="U91" s="727"/>
      <c r="V91" s="728"/>
      <c r="W91" s="728"/>
      <c r="X91" s="728"/>
      <c r="Y91" s="728"/>
      <c r="Z91" s="728"/>
      <c r="AA91" s="728"/>
      <c r="AB91" s="728"/>
      <c r="AC91" s="728"/>
      <c r="AD91" s="728"/>
      <c r="AE91" s="728"/>
      <c r="AF91" s="728"/>
      <c r="AG91" s="728"/>
      <c r="AH91" s="728"/>
      <c r="AI91" s="728"/>
      <c r="AJ91" s="728"/>
      <c r="AK91" s="728"/>
      <c r="AL91" s="726"/>
      <c r="AM91" s="726"/>
      <c r="AN91" s="726"/>
      <c r="AO91" s="726"/>
      <c r="AP91" s="726"/>
      <c r="AQ91" s="726"/>
      <c r="AR91" s="726"/>
      <c r="AS91" s="726"/>
      <c r="AT91" s="726"/>
      <c r="AU91" s="726"/>
      <c r="AV91" s="726"/>
      <c r="AW91" s="726"/>
      <c r="AX91" s="726"/>
      <c r="AZ91" s="670"/>
      <c r="BA91" s="670"/>
      <c r="BB91" s="670"/>
      <c r="BC91" s="670"/>
      <c r="BD91" s="670"/>
      <c r="BE91" s="670"/>
      <c r="BF91" s="670"/>
      <c r="BG91" s="670"/>
      <c r="BH91" s="670"/>
      <c r="BI91" s="670"/>
      <c r="BJ91" s="670"/>
    </row>
    <row r="92" spans="6:62" ht="93" customHeight="1" x14ac:dyDescent="0.25">
      <c r="F92" s="725"/>
      <c r="G92" s="726"/>
      <c r="H92" s="726"/>
      <c r="I92" s="726"/>
      <c r="J92" s="726"/>
      <c r="K92" s="726"/>
      <c r="L92" s="726"/>
      <c r="M92" s="726"/>
      <c r="N92" s="726"/>
      <c r="U92" s="727"/>
      <c r="V92" s="728"/>
      <c r="W92" s="728"/>
      <c r="X92" s="728"/>
      <c r="Y92" s="728"/>
      <c r="Z92" s="728"/>
      <c r="AA92" s="728"/>
      <c r="AB92" s="728"/>
      <c r="AC92" s="728"/>
      <c r="AD92" s="728"/>
      <c r="AE92" s="728"/>
      <c r="AF92" s="728"/>
      <c r="AG92" s="728"/>
      <c r="AH92" s="728"/>
      <c r="AI92" s="728"/>
      <c r="AJ92" s="728"/>
      <c r="AK92" s="728"/>
      <c r="AL92" s="726"/>
      <c r="AM92" s="726"/>
      <c r="AN92" s="726"/>
      <c r="AO92" s="726"/>
      <c r="AP92" s="726"/>
      <c r="AQ92" s="726"/>
      <c r="AR92" s="726"/>
      <c r="AS92" s="726"/>
      <c r="AT92" s="726"/>
      <c r="AU92" s="726"/>
      <c r="AV92" s="726"/>
      <c r="AW92" s="726"/>
      <c r="AX92" s="726"/>
      <c r="AZ92" s="670"/>
      <c r="BA92" s="670"/>
      <c r="BB92" s="670"/>
      <c r="BC92" s="670"/>
      <c r="BD92" s="670"/>
      <c r="BE92" s="670"/>
      <c r="BF92" s="670"/>
      <c r="BG92" s="670"/>
      <c r="BH92" s="670"/>
      <c r="BI92" s="670"/>
      <c r="BJ92" s="670"/>
    </row>
    <row r="93" spans="6:62" ht="93" customHeight="1" x14ac:dyDescent="0.25">
      <c r="F93" s="725"/>
      <c r="G93" s="726"/>
      <c r="H93" s="726"/>
      <c r="I93" s="726"/>
      <c r="J93" s="726"/>
      <c r="K93" s="726"/>
      <c r="L93" s="726"/>
      <c r="M93" s="726"/>
      <c r="N93" s="726"/>
      <c r="U93" s="727"/>
      <c r="V93" s="728"/>
      <c r="W93" s="728"/>
      <c r="X93" s="728"/>
      <c r="Y93" s="728"/>
      <c r="Z93" s="728"/>
      <c r="AA93" s="728"/>
      <c r="AB93" s="728"/>
      <c r="AC93" s="728"/>
      <c r="AD93" s="728"/>
      <c r="AE93" s="728"/>
      <c r="AF93" s="728"/>
      <c r="AG93" s="728"/>
      <c r="AH93" s="728"/>
      <c r="AI93" s="728"/>
      <c r="AJ93" s="728"/>
      <c r="AK93" s="728"/>
      <c r="AL93" s="726"/>
      <c r="AM93" s="726"/>
      <c r="AN93" s="726"/>
      <c r="AO93" s="726"/>
      <c r="AP93" s="726"/>
      <c r="AQ93" s="726"/>
      <c r="AR93" s="726"/>
      <c r="AS93" s="726"/>
      <c r="AT93" s="726"/>
      <c r="AU93" s="726"/>
      <c r="AV93" s="726"/>
      <c r="AW93" s="726"/>
      <c r="AX93" s="726"/>
      <c r="AZ93" s="670"/>
      <c r="BA93" s="670"/>
      <c r="BB93" s="670"/>
      <c r="BC93" s="670"/>
      <c r="BD93" s="670"/>
      <c r="BE93" s="670"/>
      <c r="BF93" s="670"/>
      <c r="BG93" s="670"/>
      <c r="BH93" s="670"/>
      <c r="BI93" s="670"/>
      <c r="BJ93" s="670"/>
    </row>
    <row r="94" spans="6:62" ht="93" customHeight="1" x14ac:dyDescent="0.25">
      <c r="F94" s="725"/>
      <c r="G94" s="726"/>
      <c r="H94" s="726"/>
      <c r="I94" s="726"/>
      <c r="J94" s="726"/>
      <c r="K94" s="726"/>
      <c r="L94" s="726"/>
      <c r="M94" s="726"/>
      <c r="N94" s="726"/>
      <c r="U94" s="727"/>
      <c r="V94" s="728"/>
      <c r="W94" s="728"/>
      <c r="X94" s="728"/>
      <c r="Y94" s="728"/>
      <c r="Z94" s="728"/>
      <c r="AA94" s="728"/>
      <c r="AB94" s="728"/>
      <c r="AC94" s="728"/>
      <c r="AD94" s="728"/>
      <c r="AE94" s="728"/>
      <c r="AF94" s="728"/>
      <c r="AG94" s="728"/>
      <c r="AH94" s="728"/>
      <c r="AI94" s="728"/>
      <c r="AJ94" s="728"/>
      <c r="AK94" s="728"/>
      <c r="AL94" s="726"/>
      <c r="AM94" s="726"/>
      <c r="AN94" s="726"/>
      <c r="AO94" s="726"/>
      <c r="AP94" s="726"/>
      <c r="AQ94" s="726"/>
      <c r="AR94" s="726"/>
      <c r="AS94" s="726"/>
      <c r="AT94" s="726"/>
      <c r="AU94" s="726"/>
      <c r="AV94" s="726"/>
      <c r="AW94" s="726"/>
      <c r="AX94" s="726"/>
      <c r="AZ94" s="670"/>
      <c r="BA94" s="670"/>
      <c r="BB94" s="670"/>
      <c r="BC94" s="670"/>
      <c r="BD94" s="670"/>
      <c r="BE94" s="670"/>
      <c r="BF94" s="670"/>
      <c r="BG94" s="670"/>
      <c r="BH94" s="670"/>
      <c r="BI94" s="670"/>
      <c r="BJ94" s="670"/>
    </row>
    <row r="95" spans="6:62" ht="93" customHeight="1" x14ac:dyDescent="0.25">
      <c r="F95" s="725"/>
      <c r="G95" s="726"/>
      <c r="H95" s="726"/>
      <c r="I95" s="726"/>
      <c r="J95" s="726"/>
      <c r="K95" s="726"/>
      <c r="L95" s="726"/>
      <c r="M95" s="726"/>
      <c r="N95" s="726"/>
      <c r="U95" s="727"/>
      <c r="V95" s="728"/>
      <c r="W95" s="728"/>
      <c r="X95" s="728"/>
      <c r="Y95" s="728"/>
      <c r="Z95" s="728"/>
      <c r="AA95" s="728"/>
      <c r="AB95" s="728"/>
      <c r="AC95" s="728"/>
      <c r="AD95" s="728"/>
      <c r="AE95" s="728"/>
      <c r="AF95" s="728"/>
      <c r="AG95" s="728"/>
      <c r="AH95" s="728"/>
      <c r="AI95" s="728"/>
      <c r="AJ95" s="728"/>
      <c r="AK95" s="728"/>
      <c r="AL95" s="726"/>
      <c r="AM95" s="726"/>
      <c r="AN95" s="726"/>
      <c r="AO95" s="726"/>
      <c r="AP95" s="726"/>
      <c r="AQ95" s="726"/>
      <c r="AR95" s="726"/>
      <c r="AS95" s="726"/>
      <c r="AT95" s="726"/>
      <c r="AU95" s="726"/>
      <c r="AV95" s="726"/>
      <c r="AW95" s="726"/>
      <c r="AX95" s="726"/>
      <c r="AZ95" s="670"/>
      <c r="BA95" s="670"/>
      <c r="BB95" s="670"/>
      <c r="BC95" s="670"/>
      <c r="BD95" s="670"/>
      <c r="BE95" s="670"/>
      <c r="BF95" s="670"/>
      <c r="BG95" s="670"/>
      <c r="BH95" s="670"/>
      <c r="BI95" s="670"/>
      <c r="BJ95" s="670"/>
    </row>
    <row r="96" spans="6:62" ht="93" customHeight="1" x14ac:dyDescent="0.25">
      <c r="F96" s="725"/>
      <c r="G96" s="726"/>
      <c r="H96" s="726"/>
      <c r="I96" s="726"/>
      <c r="J96" s="726"/>
      <c r="K96" s="726"/>
      <c r="L96" s="726"/>
      <c r="M96" s="726"/>
      <c r="N96" s="726"/>
      <c r="U96" s="727"/>
      <c r="V96" s="728"/>
      <c r="W96" s="728"/>
      <c r="X96" s="728"/>
      <c r="Y96" s="728"/>
      <c r="Z96" s="728"/>
      <c r="AA96" s="728"/>
      <c r="AB96" s="728"/>
      <c r="AC96" s="728"/>
      <c r="AD96" s="728"/>
      <c r="AE96" s="728"/>
      <c r="AF96" s="728"/>
      <c r="AG96" s="728"/>
      <c r="AH96" s="728"/>
      <c r="AI96" s="728"/>
      <c r="AJ96" s="728"/>
      <c r="AK96" s="728"/>
      <c r="AL96" s="726"/>
      <c r="AM96" s="726"/>
      <c r="AN96" s="726"/>
      <c r="AO96" s="726"/>
      <c r="AP96" s="726"/>
      <c r="AQ96" s="726"/>
      <c r="AR96" s="726"/>
      <c r="AS96" s="726"/>
      <c r="AT96" s="726"/>
      <c r="AU96" s="726"/>
      <c r="AV96" s="726"/>
      <c r="AW96" s="726"/>
      <c r="AX96" s="726"/>
      <c r="AZ96" s="670"/>
      <c r="BA96" s="670"/>
      <c r="BB96" s="670"/>
      <c r="BC96" s="670"/>
      <c r="BD96" s="670"/>
      <c r="BE96" s="670"/>
      <c r="BF96" s="670"/>
      <c r="BG96" s="670"/>
      <c r="BH96" s="670"/>
      <c r="BI96" s="670"/>
      <c r="BJ96" s="670"/>
    </row>
    <row r="97" spans="6:62" ht="93" customHeight="1" x14ac:dyDescent="0.25">
      <c r="F97" s="725"/>
      <c r="G97" s="726"/>
      <c r="H97" s="726"/>
      <c r="I97" s="726"/>
      <c r="J97" s="726"/>
      <c r="K97" s="726"/>
      <c r="L97" s="726"/>
      <c r="M97" s="726"/>
      <c r="N97" s="726"/>
      <c r="U97" s="727"/>
      <c r="V97" s="728"/>
      <c r="W97" s="728"/>
      <c r="X97" s="728"/>
      <c r="Y97" s="728"/>
      <c r="Z97" s="728"/>
      <c r="AA97" s="728"/>
      <c r="AB97" s="728"/>
      <c r="AC97" s="728"/>
      <c r="AD97" s="728"/>
      <c r="AE97" s="728"/>
      <c r="AF97" s="728"/>
      <c r="AG97" s="728"/>
      <c r="AH97" s="728"/>
      <c r="AI97" s="728"/>
      <c r="AJ97" s="728"/>
      <c r="AK97" s="728"/>
      <c r="AL97" s="726"/>
      <c r="AM97" s="726"/>
      <c r="AN97" s="726"/>
      <c r="AO97" s="726"/>
      <c r="AP97" s="726"/>
      <c r="AQ97" s="726"/>
      <c r="AR97" s="726"/>
      <c r="AS97" s="726"/>
      <c r="AT97" s="726"/>
      <c r="AU97" s="726"/>
      <c r="AV97" s="726"/>
      <c r="AW97" s="726"/>
      <c r="AX97" s="726"/>
      <c r="AZ97" s="670"/>
      <c r="BA97" s="670"/>
      <c r="BB97" s="670"/>
      <c r="BC97" s="670"/>
      <c r="BD97" s="670"/>
      <c r="BE97" s="670"/>
      <c r="BF97" s="670"/>
      <c r="BG97" s="670"/>
      <c r="BH97" s="670"/>
      <c r="BI97" s="670"/>
      <c r="BJ97" s="670"/>
    </row>
    <row r="98" spans="6:62" ht="93" customHeight="1" x14ac:dyDescent="0.25">
      <c r="F98" s="725"/>
      <c r="G98" s="726"/>
      <c r="H98" s="726"/>
      <c r="I98" s="726"/>
      <c r="J98" s="726"/>
      <c r="K98" s="726"/>
      <c r="L98" s="726"/>
      <c r="M98" s="726"/>
      <c r="N98" s="726"/>
      <c r="U98" s="727"/>
      <c r="V98" s="728"/>
      <c r="W98" s="728"/>
      <c r="X98" s="728"/>
      <c r="Y98" s="728"/>
      <c r="Z98" s="728"/>
      <c r="AA98" s="728"/>
      <c r="AB98" s="728"/>
      <c r="AC98" s="728"/>
      <c r="AD98" s="728"/>
      <c r="AE98" s="728"/>
      <c r="AF98" s="728"/>
      <c r="AG98" s="728"/>
      <c r="AH98" s="728"/>
      <c r="AI98" s="728"/>
      <c r="AJ98" s="728"/>
      <c r="AK98" s="728"/>
      <c r="AL98" s="726"/>
      <c r="AM98" s="726"/>
      <c r="AN98" s="726"/>
      <c r="AO98" s="726"/>
      <c r="AP98" s="726"/>
      <c r="AQ98" s="726"/>
      <c r="AR98" s="726"/>
      <c r="AS98" s="726"/>
      <c r="AT98" s="726"/>
      <c r="AU98" s="726"/>
      <c r="AV98" s="726"/>
      <c r="AW98" s="726"/>
      <c r="AX98" s="726"/>
      <c r="AZ98" s="670"/>
      <c r="BA98" s="670"/>
      <c r="BB98" s="670"/>
      <c r="BC98" s="670"/>
      <c r="BD98" s="670"/>
      <c r="BE98" s="670"/>
      <c r="BF98" s="670"/>
      <c r="BG98" s="670"/>
      <c r="BH98" s="670"/>
      <c r="BI98" s="670"/>
      <c r="BJ98" s="670"/>
    </row>
    <row r="99" spans="6:62" ht="93" customHeight="1" x14ac:dyDescent="0.25">
      <c r="F99" s="725"/>
      <c r="G99" s="726"/>
      <c r="H99" s="726"/>
      <c r="I99" s="726"/>
      <c r="J99" s="726"/>
      <c r="K99" s="726"/>
      <c r="L99" s="726"/>
      <c r="M99" s="726"/>
      <c r="N99" s="726"/>
      <c r="U99" s="727"/>
      <c r="V99" s="728"/>
      <c r="W99" s="728"/>
      <c r="X99" s="728"/>
      <c r="Y99" s="728"/>
      <c r="Z99" s="728"/>
      <c r="AA99" s="728"/>
      <c r="AB99" s="728"/>
      <c r="AC99" s="728"/>
      <c r="AD99" s="728"/>
      <c r="AE99" s="728"/>
      <c r="AF99" s="728"/>
      <c r="AG99" s="728"/>
      <c r="AH99" s="728"/>
      <c r="AI99" s="728"/>
      <c r="AJ99" s="728"/>
      <c r="AK99" s="728"/>
      <c r="AL99" s="726"/>
      <c r="AM99" s="726"/>
      <c r="AN99" s="726"/>
      <c r="AO99" s="726"/>
      <c r="AP99" s="726"/>
      <c r="AQ99" s="726"/>
      <c r="AR99" s="726"/>
      <c r="AS99" s="726"/>
      <c r="AT99" s="726"/>
      <c r="AU99" s="726"/>
      <c r="AV99" s="726"/>
      <c r="AW99" s="726"/>
      <c r="AX99" s="726"/>
      <c r="AZ99" s="670"/>
      <c r="BA99" s="670"/>
      <c r="BB99" s="670"/>
      <c r="BC99" s="670"/>
      <c r="BD99" s="670"/>
      <c r="BE99" s="670"/>
      <c r="BF99" s="670"/>
      <c r="BG99" s="670"/>
      <c r="BH99" s="670"/>
      <c r="BI99" s="670"/>
      <c r="BJ99" s="670"/>
    </row>
    <row r="100" spans="6:62" ht="93" customHeight="1" x14ac:dyDescent="0.25">
      <c r="F100" s="725"/>
      <c r="G100" s="726"/>
      <c r="H100" s="726"/>
      <c r="I100" s="726"/>
      <c r="J100" s="726"/>
      <c r="K100" s="726"/>
      <c r="L100" s="726"/>
      <c r="M100" s="726"/>
      <c r="N100" s="726"/>
      <c r="U100" s="727"/>
      <c r="V100" s="728"/>
      <c r="W100" s="728"/>
      <c r="X100" s="728"/>
      <c r="Y100" s="728"/>
      <c r="Z100" s="728"/>
      <c r="AA100" s="728"/>
      <c r="AB100" s="728"/>
      <c r="AC100" s="728"/>
      <c r="AD100" s="728"/>
      <c r="AE100" s="728"/>
      <c r="AF100" s="728"/>
      <c r="AG100" s="728"/>
      <c r="AH100" s="728"/>
      <c r="AI100" s="728"/>
      <c r="AJ100" s="728"/>
      <c r="AK100" s="728"/>
      <c r="AL100" s="726"/>
      <c r="AM100" s="726"/>
      <c r="AN100" s="726"/>
      <c r="AO100" s="726"/>
      <c r="AP100" s="726"/>
      <c r="AQ100" s="726"/>
      <c r="AR100" s="726"/>
      <c r="AS100" s="726"/>
      <c r="AT100" s="726"/>
      <c r="AU100" s="726"/>
      <c r="AV100" s="726"/>
      <c r="AW100" s="726"/>
      <c r="AX100" s="726"/>
      <c r="AZ100" s="670"/>
      <c r="BA100" s="670"/>
      <c r="BB100" s="670"/>
      <c r="BC100" s="670"/>
      <c r="BD100" s="670"/>
      <c r="BE100" s="670"/>
      <c r="BF100" s="670"/>
      <c r="BG100" s="670"/>
      <c r="BH100" s="670"/>
      <c r="BI100" s="670"/>
      <c r="BJ100" s="670"/>
    </row>
    <row r="101" spans="6:62" ht="93" customHeight="1" x14ac:dyDescent="0.25">
      <c r="F101" s="725"/>
      <c r="G101" s="726"/>
      <c r="H101" s="726"/>
      <c r="I101" s="726"/>
      <c r="J101" s="726"/>
      <c r="K101" s="726"/>
      <c r="L101" s="726"/>
      <c r="M101" s="726"/>
      <c r="N101" s="726"/>
      <c r="U101" s="727"/>
      <c r="V101" s="728"/>
      <c r="W101" s="728"/>
      <c r="X101" s="728"/>
      <c r="Y101" s="728"/>
      <c r="Z101" s="728"/>
      <c r="AA101" s="728"/>
      <c r="AB101" s="728"/>
      <c r="AC101" s="728"/>
      <c r="AD101" s="728"/>
      <c r="AE101" s="728"/>
      <c r="AF101" s="728"/>
      <c r="AG101" s="728"/>
      <c r="AH101" s="728"/>
      <c r="AI101" s="728"/>
      <c r="AJ101" s="728"/>
      <c r="AK101" s="728"/>
      <c r="AL101" s="726"/>
      <c r="AM101" s="726"/>
      <c r="AN101" s="726"/>
      <c r="AO101" s="726"/>
      <c r="AP101" s="726"/>
      <c r="AQ101" s="726"/>
      <c r="AR101" s="726"/>
      <c r="AS101" s="726"/>
      <c r="AT101" s="726"/>
      <c r="AU101" s="726"/>
      <c r="AV101" s="726"/>
      <c r="AW101" s="726"/>
      <c r="AX101" s="726"/>
      <c r="AZ101" s="670"/>
      <c r="BA101" s="670"/>
      <c r="BB101" s="670"/>
      <c r="BC101" s="670"/>
      <c r="BD101" s="670"/>
      <c r="BE101" s="670"/>
      <c r="BF101" s="670"/>
      <c r="BG101" s="670"/>
      <c r="BH101" s="670"/>
      <c r="BI101" s="670"/>
      <c r="BJ101" s="670"/>
    </row>
    <row r="102" spans="6:62" ht="93" customHeight="1" x14ac:dyDescent="0.25">
      <c r="F102" s="725"/>
      <c r="G102" s="726"/>
      <c r="H102" s="726"/>
      <c r="I102" s="726"/>
      <c r="J102" s="726"/>
      <c r="K102" s="726"/>
      <c r="L102" s="726"/>
      <c r="M102" s="726"/>
      <c r="N102" s="726"/>
      <c r="U102" s="727"/>
      <c r="V102" s="728"/>
      <c r="W102" s="728"/>
      <c r="X102" s="728"/>
      <c r="Y102" s="728"/>
      <c r="Z102" s="728"/>
      <c r="AA102" s="728"/>
      <c r="AB102" s="728"/>
      <c r="AC102" s="728"/>
      <c r="AD102" s="728"/>
      <c r="AE102" s="728"/>
      <c r="AF102" s="728"/>
      <c r="AG102" s="728"/>
      <c r="AH102" s="728"/>
      <c r="AI102" s="728"/>
      <c r="AJ102" s="728"/>
      <c r="AK102" s="728"/>
      <c r="AL102" s="726"/>
      <c r="AM102" s="726"/>
      <c r="AN102" s="726"/>
      <c r="AO102" s="726"/>
      <c r="AP102" s="726"/>
      <c r="AQ102" s="726"/>
      <c r="AR102" s="726"/>
      <c r="AS102" s="726"/>
      <c r="AT102" s="726"/>
      <c r="AU102" s="726"/>
      <c r="AV102" s="726"/>
      <c r="AW102" s="726"/>
      <c r="AX102" s="726"/>
      <c r="AZ102" s="670"/>
      <c r="BA102" s="670"/>
      <c r="BB102" s="670"/>
      <c r="BC102" s="670"/>
      <c r="BD102" s="670"/>
      <c r="BE102" s="670"/>
      <c r="BF102" s="670"/>
      <c r="BG102" s="670"/>
      <c r="BH102" s="670"/>
      <c r="BI102" s="670"/>
      <c r="BJ102" s="670"/>
    </row>
    <row r="103" spans="6:62" ht="93" customHeight="1" x14ac:dyDescent="0.25">
      <c r="F103" s="725"/>
      <c r="G103" s="726"/>
      <c r="H103" s="726"/>
      <c r="I103" s="726"/>
      <c r="J103" s="726"/>
      <c r="K103" s="726"/>
      <c r="L103" s="726"/>
      <c r="M103" s="726"/>
      <c r="N103" s="726"/>
      <c r="U103" s="727"/>
      <c r="V103" s="728"/>
      <c r="W103" s="728"/>
      <c r="X103" s="728"/>
      <c r="Y103" s="728"/>
      <c r="Z103" s="728"/>
      <c r="AA103" s="728"/>
      <c r="AB103" s="728"/>
      <c r="AC103" s="728"/>
      <c r="AD103" s="728"/>
      <c r="AE103" s="728"/>
      <c r="AF103" s="728"/>
      <c r="AG103" s="728"/>
      <c r="AH103" s="728"/>
      <c r="AI103" s="728"/>
      <c r="AJ103" s="728"/>
      <c r="AK103" s="728"/>
      <c r="AL103" s="726"/>
      <c r="AM103" s="726"/>
      <c r="AN103" s="726"/>
      <c r="AO103" s="726"/>
      <c r="AP103" s="726"/>
      <c r="AQ103" s="726"/>
      <c r="AR103" s="726"/>
      <c r="AS103" s="726"/>
      <c r="AT103" s="726"/>
      <c r="AU103" s="726"/>
      <c r="AV103" s="726"/>
      <c r="AW103" s="726"/>
      <c r="AX103" s="726"/>
      <c r="AZ103" s="670"/>
      <c r="BA103" s="670"/>
      <c r="BB103" s="670"/>
      <c r="BC103" s="670"/>
      <c r="BD103" s="670"/>
      <c r="BE103" s="670"/>
      <c r="BF103" s="670"/>
      <c r="BG103" s="670"/>
      <c r="BH103" s="670"/>
      <c r="BI103" s="670"/>
      <c r="BJ103" s="670"/>
    </row>
    <row r="104" spans="6:62" ht="93" customHeight="1" x14ac:dyDescent="0.25">
      <c r="F104" s="725"/>
      <c r="G104" s="726"/>
      <c r="H104" s="726"/>
      <c r="I104" s="726"/>
      <c r="J104" s="726"/>
      <c r="K104" s="726"/>
      <c r="L104" s="726"/>
      <c r="M104" s="726"/>
      <c r="N104" s="726"/>
      <c r="U104" s="727"/>
      <c r="V104" s="728"/>
      <c r="W104" s="728"/>
      <c r="X104" s="728"/>
      <c r="Y104" s="728"/>
      <c r="Z104" s="728"/>
      <c r="AA104" s="728"/>
      <c r="AB104" s="728"/>
      <c r="AC104" s="728"/>
      <c r="AD104" s="728"/>
      <c r="AE104" s="728"/>
      <c r="AF104" s="728"/>
      <c r="AG104" s="728"/>
      <c r="AH104" s="728"/>
      <c r="AI104" s="728"/>
      <c r="AJ104" s="728"/>
      <c r="AK104" s="728"/>
      <c r="AL104" s="726"/>
      <c r="AM104" s="726"/>
      <c r="AN104" s="726"/>
      <c r="AO104" s="726"/>
      <c r="AP104" s="726"/>
      <c r="AQ104" s="726"/>
      <c r="AR104" s="726"/>
      <c r="AS104" s="726"/>
      <c r="AT104" s="726"/>
      <c r="AU104" s="726"/>
      <c r="AV104" s="726"/>
      <c r="AW104" s="726"/>
      <c r="AX104" s="726"/>
      <c r="AZ104" s="670"/>
      <c r="BA104" s="670"/>
      <c r="BB104" s="670"/>
      <c r="BC104" s="670"/>
      <c r="BD104" s="670"/>
      <c r="BE104" s="670"/>
      <c r="BF104" s="670"/>
      <c r="BG104" s="670"/>
      <c r="BH104" s="670"/>
      <c r="BI104" s="670"/>
      <c r="BJ104" s="670"/>
    </row>
    <row r="105" spans="6:62" ht="93" customHeight="1" x14ac:dyDescent="0.25">
      <c r="F105" s="725"/>
      <c r="G105" s="726"/>
      <c r="H105" s="726"/>
      <c r="I105" s="726"/>
      <c r="J105" s="726"/>
      <c r="K105" s="726"/>
      <c r="L105" s="726"/>
      <c r="M105" s="726"/>
      <c r="N105" s="726"/>
      <c r="U105" s="727"/>
      <c r="V105" s="728"/>
      <c r="W105" s="728"/>
      <c r="X105" s="728"/>
      <c r="Y105" s="728"/>
      <c r="Z105" s="728"/>
      <c r="AA105" s="728"/>
      <c r="AB105" s="728"/>
      <c r="AC105" s="728"/>
      <c r="AD105" s="728"/>
      <c r="AE105" s="728"/>
      <c r="AF105" s="728"/>
      <c r="AG105" s="728"/>
      <c r="AH105" s="728"/>
      <c r="AI105" s="728"/>
      <c r="AJ105" s="728"/>
      <c r="AK105" s="728"/>
      <c r="AL105" s="726"/>
      <c r="AM105" s="726"/>
      <c r="AN105" s="726"/>
      <c r="AO105" s="726"/>
      <c r="AP105" s="726"/>
      <c r="AQ105" s="726"/>
      <c r="AR105" s="726"/>
      <c r="AS105" s="726"/>
      <c r="AT105" s="726"/>
      <c r="AU105" s="726"/>
      <c r="AV105" s="726"/>
      <c r="AW105" s="726"/>
      <c r="AX105" s="726"/>
      <c r="AZ105" s="670"/>
      <c r="BA105" s="670"/>
      <c r="BB105" s="670"/>
      <c r="BC105" s="670"/>
      <c r="BD105" s="670"/>
      <c r="BE105" s="670"/>
      <c r="BF105" s="670"/>
      <c r="BG105" s="670"/>
      <c r="BH105" s="670"/>
      <c r="BI105" s="670"/>
      <c r="BJ105" s="670"/>
    </row>
    <row r="106" spans="6:62" ht="93" customHeight="1" x14ac:dyDescent="0.25">
      <c r="F106" s="725"/>
      <c r="G106" s="726"/>
      <c r="H106" s="726"/>
      <c r="I106" s="726"/>
      <c r="J106" s="726"/>
      <c r="K106" s="726"/>
      <c r="L106" s="726"/>
      <c r="M106" s="726"/>
      <c r="N106" s="726"/>
      <c r="U106" s="727"/>
      <c r="V106" s="728"/>
      <c r="W106" s="728"/>
      <c r="X106" s="728"/>
      <c r="Y106" s="728"/>
      <c r="Z106" s="728"/>
      <c r="AA106" s="728"/>
      <c r="AB106" s="728"/>
      <c r="AC106" s="728"/>
      <c r="AD106" s="728"/>
      <c r="AE106" s="728"/>
      <c r="AF106" s="728"/>
      <c r="AG106" s="728"/>
      <c r="AH106" s="728"/>
      <c r="AI106" s="728"/>
      <c r="AJ106" s="728"/>
      <c r="AK106" s="728"/>
      <c r="AL106" s="726"/>
      <c r="AM106" s="726"/>
      <c r="AN106" s="726"/>
      <c r="AO106" s="726"/>
      <c r="AP106" s="726"/>
      <c r="AQ106" s="726"/>
      <c r="AR106" s="726"/>
      <c r="AS106" s="726"/>
      <c r="AT106" s="726"/>
      <c r="AU106" s="726"/>
      <c r="AV106" s="726"/>
      <c r="AW106" s="726"/>
      <c r="AX106" s="726"/>
      <c r="AZ106" s="670"/>
      <c r="BA106" s="670"/>
      <c r="BB106" s="670"/>
      <c r="BC106" s="670"/>
      <c r="BD106" s="670"/>
      <c r="BE106" s="670"/>
      <c r="BF106" s="670"/>
      <c r="BG106" s="670"/>
      <c r="BH106" s="670"/>
      <c r="BI106" s="670"/>
      <c r="BJ106" s="670"/>
    </row>
    <row r="107" spans="6:62" ht="93" customHeight="1" x14ac:dyDescent="0.25">
      <c r="F107" s="725"/>
      <c r="G107" s="726"/>
      <c r="H107" s="726"/>
      <c r="I107" s="726"/>
      <c r="J107" s="726"/>
      <c r="K107" s="726"/>
      <c r="L107" s="726"/>
      <c r="M107" s="726"/>
      <c r="N107" s="726"/>
      <c r="U107" s="727"/>
      <c r="V107" s="728"/>
      <c r="W107" s="728"/>
      <c r="X107" s="728"/>
      <c r="Y107" s="728"/>
      <c r="Z107" s="728"/>
      <c r="AA107" s="728"/>
      <c r="AB107" s="728"/>
      <c r="AC107" s="728"/>
      <c r="AD107" s="728"/>
      <c r="AE107" s="728"/>
      <c r="AF107" s="728"/>
      <c r="AG107" s="728"/>
      <c r="AH107" s="728"/>
      <c r="AI107" s="728"/>
      <c r="AJ107" s="728"/>
      <c r="AK107" s="728"/>
      <c r="AL107" s="726"/>
      <c r="AM107" s="726"/>
      <c r="AN107" s="726"/>
      <c r="AO107" s="726"/>
      <c r="AP107" s="726"/>
      <c r="AQ107" s="726"/>
      <c r="AR107" s="726"/>
      <c r="AS107" s="726"/>
      <c r="AT107" s="726"/>
      <c r="AU107" s="726"/>
      <c r="AV107" s="726"/>
      <c r="AW107" s="726"/>
      <c r="AX107" s="726"/>
      <c r="AZ107" s="670"/>
      <c r="BA107" s="670"/>
      <c r="BB107" s="670"/>
      <c r="BC107" s="670"/>
      <c r="BD107" s="670"/>
      <c r="BE107" s="670"/>
      <c r="BF107" s="670"/>
      <c r="BG107" s="670"/>
      <c r="BH107" s="670"/>
      <c r="BI107" s="670"/>
      <c r="BJ107" s="670"/>
    </row>
    <row r="108" spans="6:62" ht="93" customHeight="1" x14ac:dyDescent="0.25">
      <c r="F108" s="725"/>
      <c r="G108" s="726"/>
      <c r="H108" s="726"/>
      <c r="I108" s="726"/>
      <c r="J108" s="726"/>
      <c r="K108" s="726"/>
      <c r="L108" s="726"/>
      <c r="M108" s="726"/>
      <c r="N108" s="726"/>
      <c r="U108" s="727"/>
      <c r="V108" s="728"/>
      <c r="W108" s="728"/>
      <c r="X108" s="728"/>
      <c r="Y108" s="728"/>
      <c r="Z108" s="728"/>
      <c r="AA108" s="728"/>
      <c r="AB108" s="728"/>
      <c r="AC108" s="728"/>
      <c r="AD108" s="728"/>
      <c r="AE108" s="728"/>
      <c r="AF108" s="728"/>
      <c r="AG108" s="728"/>
      <c r="AH108" s="728"/>
      <c r="AI108" s="728"/>
      <c r="AJ108" s="728"/>
      <c r="AK108" s="728"/>
      <c r="AL108" s="726"/>
      <c r="AM108" s="726"/>
      <c r="AN108" s="726"/>
      <c r="AO108" s="726"/>
      <c r="AP108" s="726"/>
      <c r="AQ108" s="726"/>
      <c r="AR108" s="726"/>
      <c r="AS108" s="726"/>
      <c r="AT108" s="726"/>
      <c r="AU108" s="726"/>
      <c r="AV108" s="726"/>
      <c r="AW108" s="726"/>
      <c r="AX108" s="726"/>
      <c r="AZ108" s="670"/>
      <c r="BA108" s="670"/>
      <c r="BB108" s="670"/>
      <c r="BC108" s="670"/>
      <c r="BD108" s="670"/>
      <c r="BE108" s="670"/>
      <c r="BF108" s="670"/>
      <c r="BG108" s="670"/>
      <c r="BH108" s="670"/>
      <c r="BI108" s="670"/>
      <c r="BJ108" s="670"/>
    </row>
    <row r="109" spans="6:62" ht="93" customHeight="1" x14ac:dyDescent="0.25">
      <c r="F109" s="725"/>
      <c r="G109" s="726"/>
      <c r="H109" s="726"/>
      <c r="I109" s="726"/>
      <c r="J109" s="726"/>
      <c r="K109" s="726"/>
      <c r="L109" s="726"/>
      <c r="M109" s="726"/>
      <c r="N109" s="726"/>
      <c r="U109" s="727"/>
      <c r="V109" s="728"/>
      <c r="W109" s="728"/>
      <c r="X109" s="728"/>
      <c r="Y109" s="728"/>
      <c r="Z109" s="728"/>
      <c r="AA109" s="728"/>
      <c r="AB109" s="728"/>
      <c r="AC109" s="728"/>
      <c r="AD109" s="728"/>
      <c r="AE109" s="728"/>
      <c r="AF109" s="728"/>
      <c r="AG109" s="728"/>
      <c r="AH109" s="728"/>
      <c r="AI109" s="728"/>
      <c r="AJ109" s="728"/>
      <c r="AK109" s="728"/>
      <c r="AL109" s="726"/>
      <c r="AM109" s="726"/>
      <c r="AN109" s="726"/>
      <c r="AO109" s="726"/>
      <c r="AP109" s="726"/>
      <c r="AQ109" s="726"/>
      <c r="AR109" s="726"/>
      <c r="AS109" s="726"/>
      <c r="AT109" s="726"/>
      <c r="AU109" s="726"/>
      <c r="AV109" s="726"/>
      <c r="AW109" s="726"/>
      <c r="AX109" s="726"/>
      <c r="AZ109" s="670"/>
      <c r="BA109" s="670"/>
      <c r="BB109" s="670"/>
      <c r="BC109" s="670"/>
      <c r="BD109" s="670"/>
      <c r="BE109" s="670"/>
      <c r="BF109" s="670"/>
      <c r="BG109" s="670"/>
      <c r="BH109" s="670"/>
      <c r="BI109" s="670"/>
      <c r="BJ109" s="670"/>
    </row>
    <row r="110" spans="6:62" ht="93" customHeight="1" x14ac:dyDescent="0.25">
      <c r="F110" s="725"/>
      <c r="G110" s="726"/>
      <c r="H110" s="726"/>
      <c r="I110" s="726"/>
      <c r="J110" s="726"/>
      <c r="K110" s="726"/>
      <c r="L110" s="726"/>
      <c r="M110" s="726"/>
      <c r="N110" s="726"/>
      <c r="U110" s="727"/>
      <c r="V110" s="728"/>
      <c r="W110" s="728"/>
      <c r="X110" s="728"/>
      <c r="Y110" s="728"/>
      <c r="Z110" s="728"/>
      <c r="AA110" s="728"/>
      <c r="AB110" s="728"/>
      <c r="AC110" s="728"/>
      <c r="AD110" s="728"/>
      <c r="AE110" s="728"/>
      <c r="AF110" s="728"/>
      <c r="AG110" s="728"/>
      <c r="AH110" s="728"/>
      <c r="AI110" s="728"/>
      <c r="AJ110" s="728"/>
      <c r="AK110" s="728"/>
      <c r="AL110" s="726"/>
      <c r="AM110" s="726"/>
      <c r="AN110" s="726"/>
      <c r="AO110" s="726"/>
      <c r="AP110" s="726"/>
      <c r="AQ110" s="726"/>
      <c r="AR110" s="726"/>
      <c r="AS110" s="726"/>
      <c r="AT110" s="726"/>
      <c r="AU110" s="726"/>
      <c r="AV110" s="726"/>
      <c r="AW110" s="726"/>
      <c r="AX110" s="726"/>
      <c r="AZ110" s="670"/>
      <c r="BA110" s="670"/>
      <c r="BB110" s="670"/>
      <c r="BC110" s="670"/>
      <c r="BD110" s="670"/>
      <c r="BE110" s="670"/>
      <c r="BF110" s="670"/>
      <c r="BG110" s="670"/>
      <c r="BH110" s="670"/>
      <c r="BI110" s="670"/>
      <c r="BJ110" s="670"/>
    </row>
    <row r="111" spans="6:62" ht="93" customHeight="1" x14ac:dyDescent="0.25">
      <c r="F111" s="725"/>
      <c r="G111" s="726"/>
      <c r="H111" s="726"/>
      <c r="I111" s="726"/>
      <c r="J111" s="726"/>
      <c r="K111" s="726"/>
      <c r="L111" s="726"/>
      <c r="M111" s="726"/>
      <c r="N111" s="726"/>
      <c r="U111" s="727"/>
      <c r="V111" s="728"/>
      <c r="W111" s="728"/>
      <c r="X111" s="728"/>
      <c r="Y111" s="728"/>
      <c r="Z111" s="728"/>
      <c r="AA111" s="728"/>
      <c r="AB111" s="728"/>
      <c r="AC111" s="728"/>
      <c r="AD111" s="728"/>
      <c r="AE111" s="728"/>
      <c r="AF111" s="728"/>
      <c r="AG111" s="728"/>
      <c r="AH111" s="728"/>
      <c r="AI111" s="728"/>
      <c r="AJ111" s="728"/>
      <c r="AK111" s="728"/>
      <c r="AL111" s="726"/>
      <c r="AM111" s="726"/>
      <c r="AN111" s="726"/>
      <c r="AO111" s="726"/>
      <c r="AP111" s="726"/>
      <c r="AQ111" s="726"/>
      <c r="AR111" s="726"/>
      <c r="AS111" s="726"/>
      <c r="AT111" s="726"/>
      <c r="AU111" s="726"/>
      <c r="AV111" s="726"/>
      <c r="AW111" s="726"/>
      <c r="AX111" s="726"/>
      <c r="AZ111" s="670"/>
      <c r="BA111" s="670"/>
      <c r="BB111" s="670"/>
      <c r="BC111" s="670"/>
      <c r="BD111" s="670"/>
      <c r="BE111" s="670"/>
      <c r="BF111" s="670"/>
      <c r="BG111" s="670"/>
      <c r="BH111" s="670"/>
      <c r="BI111" s="670"/>
      <c r="BJ111" s="670"/>
    </row>
    <row r="112" spans="6:62" ht="93" customHeight="1" x14ac:dyDescent="0.25">
      <c r="F112" s="725"/>
      <c r="G112" s="726"/>
      <c r="H112" s="726"/>
      <c r="I112" s="726"/>
      <c r="J112" s="726"/>
      <c r="K112" s="726"/>
      <c r="L112" s="726"/>
      <c r="M112" s="726"/>
      <c r="N112" s="726"/>
      <c r="U112" s="727"/>
      <c r="V112" s="728"/>
      <c r="W112" s="728"/>
      <c r="X112" s="728"/>
      <c r="Y112" s="728"/>
      <c r="Z112" s="728"/>
      <c r="AA112" s="728"/>
      <c r="AB112" s="728"/>
      <c r="AC112" s="728"/>
      <c r="AD112" s="728"/>
      <c r="AE112" s="728"/>
      <c r="AF112" s="728"/>
      <c r="AG112" s="728"/>
      <c r="AH112" s="728"/>
      <c r="AI112" s="728"/>
      <c r="AJ112" s="728"/>
      <c r="AK112" s="728"/>
      <c r="AL112" s="726"/>
      <c r="AM112" s="726"/>
      <c r="AN112" s="726"/>
      <c r="AO112" s="726"/>
      <c r="AP112" s="726"/>
      <c r="AQ112" s="726"/>
      <c r="AR112" s="726"/>
      <c r="AS112" s="726"/>
      <c r="AT112" s="726"/>
      <c r="AU112" s="726"/>
      <c r="AV112" s="726"/>
      <c r="AW112" s="726"/>
      <c r="AX112" s="726"/>
      <c r="AZ112" s="670"/>
      <c r="BA112" s="670"/>
      <c r="BB112" s="670"/>
      <c r="BC112" s="670"/>
      <c r="BD112" s="670"/>
      <c r="BE112" s="670"/>
      <c r="BF112" s="670"/>
      <c r="BG112" s="670"/>
      <c r="BH112" s="670"/>
      <c r="BI112" s="670"/>
      <c r="BJ112" s="670"/>
    </row>
    <row r="113" spans="6:62" ht="93" customHeight="1" x14ac:dyDescent="0.25">
      <c r="F113" s="725"/>
      <c r="G113" s="726"/>
      <c r="H113" s="726"/>
      <c r="I113" s="726"/>
      <c r="J113" s="726"/>
      <c r="K113" s="726"/>
      <c r="L113" s="726"/>
      <c r="M113" s="726"/>
      <c r="N113" s="726"/>
      <c r="U113" s="727"/>
      <c r="V113" s="728"/>
      <c r="W113" s="728"/>
      <c r="X113" s="728"/>
      <c r="Y113" s="728"/>
      <c r="Z113" s="728"/>
      <c r="AA113" s="728"/>
      <c r="AB113" s="728"/>
      <c r="AC113" s="728"/>
      <c r="AD113" s="728"/>
      <c r="AE113" s="728"/>
      <c r="AF113" s="728"/>
      <c r="AG113" s="728"/>
      <c r="AH113" s="728"/>
      <c r="AI113" s="728"/>
      <c r="AJ113" s="728"/>
      <c r="AK113" s="728"/>
      <c r="AL113" s="726"/>
      <c r="AM113" s="726"/>
      <c r="AN113" s="726"/>
      <c r="AO113" s="726"/>
      <c r="AP113" s="726"/>
      <c r="AQ113" s="726"/>
      <c r="AR113" s="726"/>
      <c r="AS113" s="726"/>
      <c r="AT113" s="726"/>
      <c r="AU113" s="726"/>
      <c r="AV113" s="726"/>
      <c r="AW113" s="726"/>
      <c r="AX113" s="726"/>
      <c r="AZ113" s="670"/>
      <c r="BA113" s="670"/>
      <c r="BB113" s="670"/>
      <c r="BC113" s="670"/>
      <c r="BD113" s="670"/>
      <c r="BE113" s="670"/>
      <c r="BF113" s="670"/>
      <c r="BG113" s="670"/>
      <c r="BH113" s="670"/>
      <c r="BI113" s="670"/>
      <c r="BJ113" s="670"/>
    </row>
    <row r="114" spans="6:62" ht="93" customHeight="1" x14ac:dyDescent="0.25">
      <c r="F114" s="725"/>
      <c r="G114" s="726"/>
      <c r="H114" s="726"/>
      <c r="I114" s="726"/>
      <c r="J114" s="726"/>
      <c r="K114" s="726"/>
      <c r="L114" s="726"/>
      <c r="M114" s="726"/>
      <c r="N114" s="726"/>
      <c r="U114" s="727"/>
      <c r="V114" s="728"/>
      <c r="W114" s="728"/>
      <c r="X114" s="728"/>
      <c r="Y114" s="728"/>
      <c r="Z114" s="728"/>
      <c r="AA114" s="728"/>
      <c r="AB114" s="728"/>
      <c r="AC114" s="728"/>
      <c r="AD114" s="728"/>
      <c r="AE114" s="728"/>
      <c r="AF114" s="728"/>
      <c r="AG114" s="728"/>
      <c r="AH114" s="728"/>
      <c r="AI114" s="728"/>
      <c r="AJ114" s="728"/>
      <c r="AK114" s="728"/>
      <c r="AL114" s="726"/>
      <c r="AM114" s="726"/>
      <c r="AN114" s="726"/>
      <c r="AO114" s="726"/>
      <c r="AP114" s="726"/>
      <c r="AQ114" s="726"/>
      <c r="AR114" s="726"/>
      <c r="AS114" s="726"/>
      <c r="AT114" s="726"/>
      <c r="AU114" s="726"/>
      <c r="AV114" s="726"/>
      <c r="AW114" s="726"/>
      <c r="AX114" s="726"/>
      <c r="AZ114" s="670"/>
      <c r="BA114" s="670"/>
      <c r="BB114" s="670"/>
      <c r="BC114" s="670"/>
      <c r="BD114" s="670"/>
      <c r="BE114" s="670"/>
      <c r="BF114" s="670"/>
      <c r="BG114" s="670"/>
      <c r="BH114" s="670"/>
      <c r="BI114" s="670"/>
      <c r="BJ114" s="670"/>
    </row>
    <row r="115" spans="6:62" ht="93" customHeight="1" x14ac:dyDescent="0.25">
      <c r="F115" s="725"/>
      <c r="G115" s="726"/>
      <c r="H115" s="726"/>
      <c r="I115" s="726"/>
      <c r="J115" s="726"/>
      <c r="K115" s="726"/>
      <c r="L115" s="726"/>
      <c r="M115" s="726"/>
      <c r="N115" s="726"/>
      <c r="U115" s="727"/>
      <c r="V115" s="728"/>
      <c r="W115" s="728"/>
      <c r="X115" s="728"/>
      <c r="Y115" s="728"/>
      <c r="Z115" s="728"/>
      <c r="AA115" s="728"/>
      <c r="AB115" s="728"/>
      <c r="AC115" s="728"/>
      <c r="AD115" s="728"/>
      <c r="AE115" s="728"/>
      <c r="AF115" s="728"/>
      <c r="AG115" s="728"/>
      <c r="AH115" s="728"/>
      <c r="AI115" s="728"/>
      <c r="AJ115" s="728"/>
      <c r="AK115" s="728"/>
      <c r="AL115" s="726"/>
      <c r="AM115" s="726"/>
      <c r="AN115" s="726"/>
      <c r="AO115" s="726"/>
      <c r="AP115" s="726"/>
      <c r="AQ115" s="726"/>
      <c r="AR115" s="726"/>
      <c r="AS115" s="726"/>
      <c r="AT115" s="726"/>
      <c r="AU115" s="726"/>
      <c r="AV115" s="726"/>
      <c r="AW115" s="726"/>
      <c r="AX115" s="726"/>
      <c r="AZ115" s="670"/>
      <c r="BA115" s="670"/>
      <c r="BB115" s="670"/>
      <c r="BC115" s="670"/>
      <c r="BD115" s="670"/>
      <c r="BE115" s="670"/>
      <c r="BF115" s="670"/>
      <c r="BG115" s="670"/>
      <c r="BH115" s="670"/>
      <c r="BI115" s="670"/>
      <c r="BJ115" s="670"/>
    </row>
    <row r="116" spans="6:62" ht="93" customHeight="1" x14ac:dyDescent="0.25">
      <c r="F116" s="725"/>
      <c r="G116" s="726"/>
      <c r="H116" s="726"/>
      <c r="I116" s="726"/>
      <c r="J116" s="726"/>
      <c r="K116" s="726"/>
      <c r="L116" s="726"/>
      <c r="M116" s="726"/>
      <c r="N116" s="726"/>
      <c r="U116" s="727"/>
      <c r="V116" s="728"/>
      <c r="W116" s="728"/>
      <c r="X116" s="728"/>
      <c r="Y116" s="728"/>
      <c r="Z116" s="728"/>
      <c r="AA116" s="728"/>
      <c r="AB116" s="728"/>
      <c r="AC116" s="728"/>
      <c r="AD116" s="728"/>
      <c r="AE116" s="728"/>
      <c r="AF116" s="728"/>
      <c r="AG116" s="728"/>
      <c r="AH116" s="728"/>
      <c r="AI116" s="728"/>
      <c r="AJ116" s="728"/>
      <c r="AK116" s="728"/>
      <c r="AL116" s="726"/>
      <c r="AM116" s="726"/>
      <c r="AN116" s="726"/>
      <c r="AO116" s="726"/>
      <c r="AP116" s="726"/>
      <c r="AQ116" s="726"/>
      <c r="AR116" s="726"/>
      <c r="AS116" s="726"/>
      <c r="AT116" s="726"/>
      <c r="AU116" s="726"/>
      <c r="AV116" s="726"/>
      <c r="AW116" s="726"/>
      <c r="AX116" s="726"/>
      <c r="AZ116" s="670"/>
      <c r="BA116" s="670"/>
      <c r="BB116" s="670"/>
      <c r="BC116" s="670"/>
      <c r="BD116" s="670"/>
      <c r="BE116" s="670"/>
      <c r="BF116" s="670"/>
      <c r="BG116" s="670"/>
      <c r="BH116" s="670"/>
      <c r="BI116" s="670"/>
      <c r="BJ116" s="670"/>
    </row>
    <row r="117" spans="6:62" ht="93" customHeight="1" x14ac:dyDescent="0.25">
      <c r="F117" s="725"/>
      <c r="G117" s="726"/>
      <c r="H117" s="726"/>
      <c r="I117" s="726"/>
      <c r="J117" s="726"/>
      <c r="K117" s="726"/>
      <c r="L117" s="726"/>
      <c r="M117" s="726"/>
      <c r="N117" s="726"/>
      <c r="U117" s="727"/>
      <c r="V117" s="728"/>
      <c r="W117" s="728"/>
      <c r="X117" s="728"/>
      <c r="Y117" s="728"/>
      <c r="Z117" s="728"/>
      <c r="AA117" s="728"/>
      <c r="AB117" s="728"/>
      <c r="AC117" s="728"/>
      <c r="AD117" s="728"/>
      <c r="AE117" s="728"/>
      <c r="AF117" s="728"/>
      <c r="AG117" s="728"/>
      <c r="AH117" s="728"/>
      <c r="AI117" s="728"/>
      <c r="AJ117" s="728"/>
      <c r="AK117" s="728"/>
      <c r="AL117" s="726"/>
      <c r="AM117" s="726"/>
      <c r="AN117" s="726"/>
      <c r="AO117" s="726"/>
      <c r="AP117" s="726"/>
      <c r="AQ117" s="726"/>
      <c r="AR117" s="726"/>
      <c r="AS117" s="726"/>
      <c r="AT117" s="726"/>
      <c r="AU117" s="726"/>
      <c r="AV117" s="726"/>
      <c r="AW117" s="726"/>
      <c r="AX117" s="726"/>
      <c r="AZ117" s="670"/>
      <c r="BA117" s="670"/>
      <c r="BB117" s="670"/>
      <c r="BC117" s="670"/>
      <c r="BD117" s="670"/>
      <c r="BE117" s="670"/>
      <c r="BF117" s="670"/>
      <c r="BG117" s="670"/>
      <c r="BH117" s="670"/>
      <c r="BI117" s="670"/>
      <c r="BJ117" s="670"/>
    </row>
    <row r="118" spans="6:62" ht="93" customHeight="1" x14ac:dyDescent="0.25">
      <c r="F118" s="725"/>
      <c r="G118" s="726"/>
      <c r="H118" s="726"/>
      <c r="I118" s="726"/>
      <c r="J118" s="726"/>
      <c r="K118" s="726"/>
      <c r="L118" s="726"/>
      <c r="M118" s="726"/>
      <c r="N118" s="726"/>
      <c r="U118" s="727"/>
      <c r="V118" s="728"/>
      <c r="W118" s="728"/>
      <c r="X118" s="728"/>
      <c r="Y118" s="728"/>
      <c r="Z118" s="728"/>
      <c r="AA118" s="728"/>
      <c r="AB118" s="728"/>
      <c r="AC118" s="728"/>
      <c r="AD118" s="728"/>
      <c r="AE118" s="728"/>
      <c r="AF118" s="728"/>
      <c r="AG118" s="728"/>
      <c r="AH118" s="728"/>
      <c r="AI118" s="728"/>
      <c r="AJ118" s="728"/>
      <c r="AK118" s="728"/>
      <c r="AL118" s="726"/>
      <c r="AM118" s="726"/>
      <c r="AN118" s="726"/>
      <c r="AO118" s="726"/>
      <c r="AP118" s="726"/>
      <c r="AQ118" s="726"/>
      <c r="AR118" s="726"/>
      <c r="AS118" s="726"/>
      <c r="AT118" s="726"/>
      <c r="AU118" s="726"/>
      <c r="AV118" s="726"/>
      <c r="AW118" s="726"/>
      <c r="AX118" s="726"/>
      <c r="AZ118" s="670"/>
      <c r="BA118" s="670"/>
      <c r="BB118" s="670"/>
      <c r="BC118" s="670"/>
      <c r="BD118" s="670"/>
      <c r="BE118" s="670"/>
      <c r="BF118" s="670"/>
      <c r="BG118" s="670"/>
      <c r="BH118" s="670"/>
      <c r="BI118" s="670"/>
      <c r="BJ118" s="670"/>
    </row>
    <row r="119" spans="6:62" ht="93" customHeight="1" x14ac:dyDescent="0.25">
      <c r="F119" s="725"/>
      <c r="G119" s="726"/>
      <c r="H119" s="726"/>
      <c r="I119" s="726"/>
      <c r="J119" s="726"/>
      <c r="K119" s="726"/>
      <c r="L119" s="726"/>
      <c r="M119" s="726"/>
      <c r="N119" s="726"/>
      <c r="U119" s="727"/>
      <c r="V119" s="728"/>
      <c r="W119" s="728"/>
      <c r="X119" s="728"/>
      <c r="Y119" s="728"/>
      <c r="Z119" s="728"/>
      <c r="AA119" s="728"/>
      <c r="AB119" s="728"/>
      <c r="AC119" s="728"/>
      <c r="AD119" s="728"/>
      <c r="AE119" s="728"/>
      <c r="AF119" s="728"/>
      <c r="AG119" s="728"/>
      <c r="AH119" s="728"/>
      <c r="AI119" s="728"/>
      <c r="AJ119" s="728"/>
      <c r="AK119" s="728"/>
      <c r="AL119" s="726"/>
      <c r="AM119" s="726"/>
      <c r="AN119" s="726"/>
      <c r="AO119" s="726"/>
      <c r="AP119" s="726"/>
      <c r="AQ119" s="726"/>
      <c r="AR119" s="726"/>
      <c r="AS119" s="726"/>
      <c r="AT119" s="726"/>
      <c r="AU119" s="726"/>
      <c r="AV119" s="726"/>
      <c r="AW119" s="726"/>
      <c r="AX119" s="726"/>
      <c r="AZ119" s="670"/>
      <c r="BA119" s="670"/>
      <c r="BB119" s="670"/>
      <c r="BC119" s="670"/>
      <c r="BD119" s="670"/>
      <c r="BE119" s="670"/>
      <c r="BF119" s="670"/>
      <c r="BG119" s="670"/>
      <c r="BH119" s="670"/>
      <c r="BI119" s="670"/>
      <c r="BJ119" s="670"/>
    </row>
    <row r="120" spans="6:62" ht="93" customHeight="1" x14ac:dyDescent="0.25">
      <c r="F120" s="725"/>
      <c r="G120" s="726"/>
      <c r="H120" s="726"/>
      <c r="I120" s="726"/>
      <c r="J120" s="726"/>
      <c r="K120" s="726"/>
      <c r="L120" s="726"/>
      <c r="M120" s="726"/>
      <c r="N120" s="726"/>
      <c r="U120" s="727"/>
      <c r="V120" s="728"/>
      <c r="W120" s="728"/>
      <c r="X120" s="728"/>
      <c r="Y120" s="728"/>
      <c r="Z120" s="728"/>
      <c r="AA120" s="728"/>
      <c r="AB120" s="728"/>
      <c r="AC120" s="728"/>
      <c r="AD120" s="728"/>
      <c r="AE120" s="728"/>
      <c r="AF120" s="728"/>
      <c r="AG120" s="728"/>
      <c r="AH120" s="728"/>
      <c r="AI120" s="728"/>
      <c r="AJ120" s="728"/>
      <c r="AK120" s="728"/>
      <c r="AL120" s="726"/>
      <c r="AM120" s="726"/>
      <c r="AN120" s="726"/>
      <c r="AO120" s="726"/>
      <c r="AP120" s="726"/>
      <c r="AQ120" s="726"/>
      <c r="AR120" s="726"/>
      <c r="AS120" s="726"/>
      <c r="AT120" s="726"/>
      <c r="AU120" s="726"/>
      <c r="AV120" s="726"/>
      <c r="AW120" s="726"/>
      <c r="AX120" s="726"/>
      <c r="AZ120" s="670"/>
      <c r="BA120" s="670"/>
      <c r="BB120" s="670"/>
      <c r="BC120" s="670"/>
      <c r="BD120" s="670"/>
      <c r="BE120" s="670"/>
      <c r="BF120" s="670"/>
      <c r="BG120" s="670"/>
      <c r="BH120" s="670"/>
      <c r="BI120" s="670"/>
      <c r="BJ120" s="670"/>
    </row>
    <row r="121" spans="6:62" ht="93" customHeight="1" x14ac:dyDescent="0.25">
      <c r="F121" s="725"/>
      <c r="G121" s="726"/>
      <c r="H121" s="726"/>
      <c r="I121" s="726"/>
      <c r="J121" s="726"/>
      <c r="K121" s="726"/>
      <c r="L121" s="726"/>
      <c r="M121" s="726"/>
      <c r="N121" s="726"/>
      <c r="U121" s="727"/>
      <c r="V121" s="728"/>
      <c r="W121" s="728"/>
      <c r="X121" s="728"/>
      <c r="Y121" s="728"/>
      <c r="Z121" s="728"/>
      <c r="AA121" s="728"/>
      <c r="AB121" s="728"/>
      <c r="AC121" s="728"/>
      <c r="AD121" s="728"/>
      <c r="AE121" s="728"/>
      <c r="AF121" s="728"/>
      <c r="AG121" s="728"/>
      <c r="AH121" s="728"/>
      <c r="AI121" s="728"/>
      <c r="AJ121" s="728"/>
      <c r="AK121" s="728"/>
      <c r="AL121" s="726"/>
      <c r="AM121" s="726"/>
      <c r="AN121" s="726"/>
      <c r="AO121" s="726"/>
      <c r="AP121" s="726"/>
      <c r="AQ121" s="726"/>
      <c r="AR121" s="726"/>
      <c r="AS121" s="726"/>
      <c r="AT121" s="726"/>
      <c r="AU121" s="726"/>
      <c r="AV121" s="726"/>
      <c r="AW121" s="726"/>
      <c r="AX121" s="726"/>
      <c r="AZ121" s="670"/>
      <c r="BA121" s="670"/>
      <c r="BB121" s="670"/>
      <c r="BC121" s="670"/>
      <c r="BD121" s="670"/>
      <c r="BE121" s="670"/>
      <c r="BF121" s="670"/>
      <c r="BG121" s="670"/>
      <c r="BH121" s="670"/>
      <c r="BI121" s="670"/>
      <c r="BJ121" s="670"/>
    </row>
    <row r="122" spans="6:62" ht="93" customHeight="1" x14ac:dyDescent="0.25">
      <c r="F122" s="725"/>
      <c r="G122" s="726"/>
      <c r="H122" s="726"/>
      <c r="I122" s="726"/>
      <c r="J122" s="726"/>
      <c r="K122" s="726"/>
      <c r="L122" s="726"/>
      <c r="M122" s="726"/>
      <c r="N122" s="726"/>
      <c r="U122" s="727"/>
      <c r="V122" s="728"/>
      <c r="W122" s="728"/>
      <c r="X122" s="728"/>
      <c r="Y122" s="728"/>
      <c r="Z122" s="728"/>
      <c r="AA122" s="728"/>
      <c r="AB122" s="728"/>
      <c r="AC122" s="728"/>
      <c r="AD122" s="728"/>
      <c r="AE122" s="728"/>
      <c r="AF122" s="728"/>
      <c r="AG122" s="728"/>
      <c r="AH122" s="728"/>
      <c r="AI122" s="728"/>
      <c r="AJ122" s="728"/>
      <c r="AK122" s="728"/>
      <c r="AL122" s="726"/>
      <c r="AM122" s="726"/>
      <c r="AN122" s="726"/>
      <c r="AO122" s="726"/>
      <c r="AP122" s="726"/>
      <c r="AQ122" s="726"/>
      <c r="AR122" s="726"/>
      <c r="AS122" s="726"/>
      <c r="AT122" s="726"/>
      <c r="AU122" s="726"/>
      <c r="AV122" s="726"/>
      <c r="AW122" s="726"/>
      <c r="AX122" s="726"/>
      <c r="AZ122" s="670"/>
      <c r="BA122" s="670"/>
      <c r="BB122" s="670"/>
      <c r="BC122" s="670"/>
      <c r="BD122" s="670"/>
      <c r="BE122" s="670"/>
      <c r="BF122" s="670"/>
      <c r="BG122" s="670"/>
      <c r="BH122" s="670"/>
      <c r="BI122" s="670"/>
      <c r="BJ122" s="670"/>
    </row>
    <row r="123" spans="6:62" ht="93" customHeight="1" x14ac:dyDescent="0.25">
      <c r="F123" s="725"/>
      <c r="G123" s="726"/>
      <c r="H123" s="726"/>
      <c r="I123" s="726"/>
      <c r="J123" s="726"/>
      <c r="K123" s="726"/>
      <c r="L123" s="726"/>
      <c r="M123" s="726"/>
      <c r="N123" s="726"/>
      <c r="U123" s="727"/>
      <c r="V123" s="728"/>
      <c r="W123" s="728"/>
      <c r="X123" s="728"/>
      <c r="Y123" s="728"/>
      <c r="Z123" s="728"/>
      <c r="AA123" s="728"/>
      <c r="AB123" s="728"/>
      <c r="AC123" s="728"/>
      <c r="AD123" s="728"/>
      <c r="AE123" s="728"/>
      <c r="AF123" s="728"/>
      <c r="AG123" s="728"/>
      <c r="AH123" s="728"/>
      <c r="AI123" s="728"/>
      <c r="AJ123" s="728"/>
      <c r="AK123" s="728"/>
      <c r="AL123" s="726"/>
      <c r="AM123" s="726"/>
      <c r="AN123" s="726"/>
      <c r="AO123" s="726"/>
      <c r="AP123" s="726"/>
      <c r="AQ123" s="726"/>
      <c r="AR123" s="726"/>
      <c r="AS123" s="726"/>
      <c r="AT123" s="726"/>
      <c r="AU123" s="726"/>
      <c r="AV123" s="726"/>
      <c r="AW123" s="726"/>
      <c r="AX123" s="726"/>
      <c r="AZ123" s="670"/>
      <c r="BA123" s="670"/>
      <c r="BB123" s="670"/>
      <c r="BC123" s="670"/>
      <c r="BD123" s="670"/>
      <c r="BE123" s="670"/>
      <c r="BF123" s="670"/>
      <c r="BG123" s="670"/>
      <c r="BH123" s="670"/>
      <c r="BI123" s="670"/>
      <c r="BJ123" s="670"/>
    </row>
    <row r="124" spans="6:62" ht="93" customHeight="1" x14ac:dyDescent="0.25">
      <c r="F124" s="725"/>
      <c r="G124" s="726"/>
      <c r="H124" s="726"/>
      <c r="I124" s="726"/>
      <c r="J124" s="726"/>
      <c r="K124" s="726"/>
      <c r="L124" s="726"/>
      <c r="M124" s="726"/>
      <c r="N124" s="726"/>
      <c r="U124" s="727"/>
      <c r="V124" s="728"/>
      <c r="W124" s="728"/>
      <c r="X124" s="728"/>
      <c r="Y124" s="728"/>
      <c r="Z124" s="728"/>
      <c r="AA124" s="728"/>
      <c r="AB124" s="728"/>
      <c r="AC124" s="728"/>
      <c r="AD124" s="728"/>
      <c r="AE124" s="728"/>
      <c r="AF124" s="728"/>
      <c r="AG124" s="728"/>
      <c r="AH124" s="728"/>
      <c r="AI124" s="728"/>
      <c r="AJ124" s="728"/>
      <c r="AK124" s="728"/>
      <c r="AL124" s="726"/>
      <c r="AM124" s="726"/>
      <c r="AN124" s="726"/>
      <c r="AO124" s="726"/>
      <c r="AP124" s="726"/>
      <c r="AQ124" s="726"/>
      <c r="AR124" s="726"/>
      <c r="AS124" s="726"/>
      <c r="AT124" s="726"/>
      <c r="AU124" s="726"/>
      <c r="AV124" s="726"/>
      <c r="AW124" s="726"/>
      <c r="AX124" s="726"/>
      <c r="AZ124" s="670"/>
      <c r="BA124" s="670"/>
      <c r="BB124" s="670"/>
      <c r="BC124" s="670"/>
      <c r="BD124" s="670"/>
      <c r="BE124" s="670"/>
      <c r="BF124" s="670"/>
      <c r="BG124" s="670"/>
      <c r="BH124" s="670"/>
      <c r="BI124" s="670"/>
      <c r="BJ124" s="670"/>
    </row>
    <row r="125" spans="6:62" ht="93" customHeight="1" x14ac:dyDescent="0.25">
      <c r="F125" s="725"/>
      <c r="G125" s="726"/>
      <c r="H125" s="726"/>
      <c r="I125" s="726"/>
      <c r="J125" s="726"/>
      <c r="K125" s="726"/>
      <c r="L125" s="726"/>
      <c r="M125" s="726"/>
      <c r="N125" s="726"/>
      <c r="U125" s="727"/>
      <c r="V125" s="728"/>
      <c r="W125" s="728"/>
      <c r="X125" s="728"/>
      <c r="Y125" s="728"/>
      <c r="Z125" s="728"/>
      <c r="AA125" s="728"/>
      <c r="AB125" s="728"/>
      <c r="AC125" s="728"/>
      <c r="AD125" s="728"/>
      <c r="AE125" s="728"/>
      <c r="AF125" s="728"/>
      <c r="AG125" s="728"/>
      <c r="AH125" s="728"/>
      <c r="AI125" s="728"/>
      <c r="AJ125" s="728"/>
      <c r="AK125" s="728"/>
      <c r="AL125" s="726"/>
      <c r="AM125" s="726"/>
      <c r="AN125" s="726"/>
      <c r="AO125" s="726"/>
      <c r="AP125" s="726"/>
      <c r="AQ125" s="726"/>
      <c r="AR125" s="726"/>
      <c r="AS125" s="726"/>
      <c r="AT125" s="726"/>
      <c r="AU125" s="726"/>
      <c r="AV125" s="726"/>
      <c r="AW125" s="726"/>
      <c r="AX125" s="726"/>
      <c r="AZ125" s="670"/>
      <c r="BA125" s="670"/>
      <c r="BB125" s="670"/>
      <c r="BC125" s="670"/>
      <c r="BD125" s="670"/>
      <c r="BE125" s="670"/>
      <c r="BF125" s="670"/>
      <c r="BG125" s="670"/>
      <c r="BH125" s="670"/>
      <c r="BI125" s="670"/>
      <c r="BJ125" s="670"/>
    </row>
    <row r="126" spans="6:62" ht="93" customHeight="1" x14ac:dyDescent="0.25">
      <c r="F126" s="725"/>
      <c r="G126" s="726"/>
      <c r="H126" s="726"/>
      <c r="I126" s="726"/>
      <c r="J126" s="726"/>
      <c r="K126" s="726"/>
      <c r="L126" s="726"/>
      <c r="M126" s="726"/>
      <c r="N126" s="726"/>
      <c r="U126" s="727"/>
      <c r="V126" s="728"/>
      <c r="W126" s="728"/>
      <c r="X126" s="728"/>
      <c r="Y126" s="728"/>
      <c r="Z126" s="728"/>
      <c r="AA126" s="728"/>
      <c r="AB126" s="728"/>
      <c r="AC126" s="728"/>
      <c r="AD126" s="728"/>
      <c r="AE126" s="728"/>
      <c r="AF126" s="728"/>
      <c r="AG126" s="728"/>
      <c r="AH126" s="728"/>
      <c r="AI126" s="728"/>
      <c r="AJ126" s="728"/>
      <c r="AK126" s="728"/>
      <c r="AL126" s="726"/>
      <c r="AM126" s="726"/>
      <c r="AN126" s="726"/>
      <c r="AO126" s="726"/>
      <c r="AP126" s="726"/>
      <c r="AQ126" s="726"/>
      <c r="AR126" s="726"/>
      <c r="AS126" s="726"/>
      <c r="AT126" s="726"/>
      <c r="AU126" s="726"/>
      <c r="AV126" s="726"/>
      <c r="AW126" s="726"/>
      <c r="AX126" s="726"/>
      <c r="AZ126" s="670"/>
      <c r="BA126" s="670"/>
      <c r="BB126" s="670"/>
      <c r="BC126" s="670"/>
      <c r="BD126" s="670"/>
      <c r="BE126" s="670"/>
      <c r="BF126" s="670"/>
      <c r="BG126" s="670"/>
      <c r="BH126" s="670"/>
      <c r="BI126" s="670"/>
      <c r="BJ126" s="670"/>
    </row>
    <row r="127" spans="6:62" ht="93" customHeight="1" x14ac:dyDescent="0.25">
      <c r="F127" s="725"/>
      <c r="G127" s="726"/>
      <c r="H127" s="726"/>
      <c r="I127" s="726"/>
      <c r="J127" s="726"/>
      <c r="K127" s="726"/>
      <c r="L127" s="726"/>
      <c r="M127" s="726"/>
      <c r="N127" s="726"/>
      <c r="U127" s="727"/>
      <c r="V127" s="728"/>
      <c r="W127" s="728"/>
      <c r="X127" s="728"/>
      <c r="Y127" s="728"/>
      <c r="Z127" s="728"/>
      <c r="AA127" s="728"/>
      <c r="AB127" s="728"/>
      <c r="AC127" s="728"/>
      <c r="AD127" s="728"/>
      <c r="AE127" s="728"/>
      <c r="AF127" s="728"/>
      <c r="AG127" s="728"/>
      <c r="AH127" s="728"/>
      <c r="AI127" s="728"/>
      <c r="AJ127" s="728"/>
      <c r="AK127" s="728"/>
      <c r="AL127" s="726"/>
      <c r="AM127" s="726"/>
      <c r="AN127" s="726"/>
      <c r="AO127" s="726"/>
      <c r="AP127" s="726"/>
      <c r="AQ127" s="726"/>
      <c r="AR127" s="726"/>
      <c r="AS127" s="726"/>
      <c r="AT127" s="726"/>
      <c r="AU127" s="726"/>
      <c r="AV127" s="726"/>
      <c r="AW127" s="726"/>
      <c r="AX127" s="726"/>
      <c r="AZ127" s="670"/>
      <c r="BA127" s="670"/>
      <c r="BB127" s="670"/>
      <c r="BC127" s="670"/>
      <c r="BD127" s="670"/>
      <c r="BE127" s="670"/>
      <c r="BF127" s="670"/>
      <c r="BG127" s="670"/>
      <c r="BH127" s="670"/>
      <c r="BI127" s="670"/>
      <c r="BJ127" s="670"/>
    </row>
    <row r="128" spans="6:62" ht="93" customHeight="1" x14ac:dyDescent="0.25">
      <c r="F128" s="725"/>
      <c r="G128" s="726"/>
      <c r="H128" s="726"/>
      <c r="I128" s="726"/>
      <c r="J128" s="726"/>
      <c r="K128" s="726"/>
      <c r="L128" s="726"/>
      <c r="M128" s="726"/>
      <c r="N128" s="726"/>
      <c r="U128" s="727"/>
      <c r="V128" s="728"/>
      <c r="W128" s="728"/>
      <c r="X128" s="728"/>
      <c r="Y128" s="728"/>
      <c r="Z128" s="728"/>
      <c r="AA128" s="728"/>
      <c r="AB128" s="728"/>
      <c r="AC128" s="728"/>
      <c r="AD128" s="728"/>
      <c r="AE128" s="728"/>
      <c r="AF128" s="728"/>
      <c r="AG128" s="728"/>
      <c r="AH128" s="728"/>
      <c r="AI128" s="728"/>
      <c r="AJ128" s="728"/>
      <c r="AK128" s="728"/>
      <c r="AL128" s="726"/>
      <c r="AM128" s="726"/>
      <c r="AN128" s="726"/>
      <c r="AO128" s="726"/>
      <c r="AP128" s="726"/>
      <c r="AQ128" s="726"/>
      <c r="AR128" s="726"/>
      <c r="AS128" s="726"/>
      <c r="AT128" s="726"/>
      <c r="AU128" s="726"/>
      <c r="AV128" s="726"/>
      <c r="AW128" s="726"/>
      <c r="AX128" s="726"/>
      <c r="AZ128" s="670"/>
      <c r="BA128" s="670"/>
      <c r="BB128" s="670"/>
      <c r="BC128" s="670"/>
      <c r="BD128" s="670"/>
      <c r="BE128" s="670"/>
      <c r="BF128" s="670"/>
      <c r="BG128" s="670"/>
      <c r="BH128" s="670"/>
      <c r="BI128" s="670"/>
      <c r="BJ128" s="670"/>
    </row>
    <row r="129" spans="6:62" ht="22.5" customHeight="1" x14ac:dyDescent="0.25">
      <c r="F129" s="725" t="s">
        <v>511</v>
      </c>
      <c r="G129" s="726"/>
      <c r="H129" s="726"/>
      <c r="I129" s="726"/>
      <c r="J129" s="726"/>
      <c r="K129" s="726"/>
      <c r="L129" s="726"/>
      <c r="M129" s="726"/>
      <c r="N129" s="726"/>
      <c r="U129" s="727"/>
      <c r="V129" s="728"/>
      <c r="W129" s="728"/>
      <c r="X129" s="728"/>
      <c r="Y129" s="728"/>
      <c r="Z129" s="728"/>
      <c r="AA129" s="728"/>
      <c r="AB129" s="728"/>
      <c r="AC129" s="728"/>
      <c r="AD129" s="728"/>
      <c r="AE129" s="728"/>
      <c r="AF129" s="728"/>
      <c r="AG129" s="728"/>
      <c r="AH129" s="728"/>
      <c r="AI129" s="728"/>
      <c r="AJ129" s="728"/>
      <c r="AK129" s="728"/>
      <c r="AL129" s="726"/>
      <c r="AM129" s="726"/>
      <c r="AN129" s="726"/>
      <c r="AO129" s="726"/>
      <c r="AP129" s="726"/>
      <c r="AQ129" s="726"/>
      <c r="AR129" s="726"/>
      <c r="AS129" s="726"/>
      <c r="AT129" s="726"/>
      <c r="AU129" s="726"/>
      <c r="AV129" s="726"/>
      <c r="AW129" s="726"/>
      <c r="AX129" s="726"/>
      <c r="AZ129" s="670"/>
      <c r="BA129" s="670"/>
      <c r="BB129" s="670"/>
      <c r="BC129" s="670"/>
      <c r="BD129" s="670"/>
      <c r="BE129" s="670"/>
      <c r="BF129" s="670"/>
      <c r="BG129" s="670"/>
      <c r="BH129" s="670"/>
      <c r="BI129" s="670"/>
      <c r="BJ129" s="670"/>
    </row>
    <row r="130" spans="6:62" ht="22.5" customHeight="1" x14ac:dyDescent="0.25">
      <c r="F130" s="725" t="s">
        <v>513</v>
      </c>
      <c r="G130" s="726"/>
      <c r="H130" s="726"/>
      <c r="I130" s="726"/>
      <c r="J130" s="726"/>
      <c r="K130" s="726"/>
      <c r="L130" s="726"/>
      <c r="M130" s="726"/>
      <c r="N130" s="726"/>
      <c r="U130" s="727"/>
      <c r="V130" s="728"/>
      <c r="W130" s="728"/>
      <c r="X130" s="728"/>
      <c r="Y130" s="728"/>
      <c r="Z130" s="728"/>
      <c r="AA130" s="728"/>
      <c r="AB130" s="728"/>
      <c r="AC130" s="728"/>
      <c r="AD130" s="728"/>
      <c r="AE130" s="728"/>
      <c r="AF130" s="728"/>
      <c r="AG130" s="728"/>
      <c r="AH130" s="728"/>
      <c r="AI130" s="728"/>
      <c r="AJ130" s="728"/>
      <c r="AK130" s="728"/>
      <c r="AL130" s="726"/>
      <c r="AM130" s="726"/>
      <c r="AN130" s="726"/>
      <c r="AO130" s="726"/>
      <c r="AP130" s="726"/>
      <c r="AQ130" s="726"/>
      <c r="AR130" s="726"/>
      <c r="AS130" s="726"/>
      <c r="AT130" s="726"/>
      <c r="AU130" s="726"/>
      <c r="AV130" s="726"/>
      <c r="AW130" s="726"/>
      <c r="AX130" s="726"/>
      <c r="AZ130" s="670"/>
      <c r="BA130" s="670"/>
      <c r="BB130" s="670"/>
      <c r="BC130" s="670"/>
      <c r="BD130" s="670"/>
      <c r="BE130" s="670"/>
      <c r="BF130" s="670"/>
      <c r="BG130" s="670"/>
      <c r="BH130" s="670"/>
      <c r="BI130" s="670"/>
      <c r="BJ130" s="670"/>
    </row>
    <row r="131" spans="6:62" ht="22.5" customHeight="1" x14ac:dyDescent="0.25">
      <c r="F131" s="725" t="s">
        <v>516</v>
      </c>
      <c r="G131" s="726"/>
      <c r="H131" s="726"/>
      <c r="I131" s="726"/>
      <c r="J131" s="726"/>
      <c r="K131" s="726"/>
      <c r="L131" s="726"/>
      <c r="M131" s="726"/>
      <c r="N131" s="726"/>
      <c r="U131" s="727"/>
      <c r="V131" s="728"/>
      <c r="W131" s="728"/>
      <c r="X131" s="728"/>
      <c r="Y131" s="728"/>
      <c r="Z131" s="728"/>
      <c r="AA131" s="728"/>
      <c r="AB131" s="728"/>
      <c r="AC131" s="728"/>
      <c r="AD131" s="728"/>
      <c r="AE131" s="728"/>
      <c r="AF131" s="728"/>
      <c r="AG131" s="728"/>
      <c r="AH131" s="728"/>
      <c r="AI131" s="728"/>
      <c r="AJ131" s="728"/>
      <c r="AK131" s="728"/>
      <c r="AL131" s="726"/>
      <c r="AM131" s="726"/>
      <c r="AN131" s="726"/>
      <c r="AO131" s="726"/>
      <c r="AP131" s="726"/>
      <c r="AQ131" s="726"/>
      <c r="AR131" s="726"/>
      <c r="AS131" s="726"/>
      <c r="AT131" s="726"/>
      <c r="AU131" s="726"/>
      <c r="AV131" s="726"/>
      <c r="AW131" s="726"/>
      <c r="AX131" s="726"/>
      <c r="AZ131" s="670"/>
      <c r="BA131" s="670"/>
      <c r="BB131" s="670"/>
      <c r="BC131" s="670"/>
      <c r="BD131" s="670"/>
      <c r="BE131" s="670"/>
      <c r="BF131" s="670"/>
      <c r="BG131" s="670"/>
      <c r="BH131" s="670"/>
      <c r="BI131" s="670"/>
      <c r="BJ131" s="670"/>
    </row>
    <row r="132" spans="6:62" ht="93" customHeight="1" x14ac:dyDescent="0.25">
      <c r="F132" s="725"/>
      <c r="G132" s="726"/>
      <c r="H132" s="726"/>
      <c r="I132" s="726"/>
      <c r="J132" s="726"/>
      <c r="K132" s="726"/>
      <c r="L132" s="726"/>
      <c r="M132" s="726"/>
      <c r="N132" s="726"/>
      <c r="U132" s="727"/>
      <c r="V132" s="728"/>
      <c r="W132" s="728"/>
      <c r="X132" s="728"/>
      <c r="Y132" s="728"/>
      <c r="Z132" s="728"/>
      <c r="AA132" s="728"/>
      <c r="AB132" s="728"/>
      <c r="AC132" s="728"/>
      <c r="AD132" s="728"/>
      <c r="AE132" s="728"/>
      <c r="AF132" s="728"/>
      <c r="AG132" s="728"/>
      <c r="AH132" s="728"/>
      <c r="AI132" s="728"/>
      <c r="AJ132" s="728"/>
      <c r="AK132" s="728"/>
      <c r="AL132" s="726"/>
      <c r="AM132" s="726"/>
      <c r="AN132" s="726"/>
      <c r="AO132" s="726"/>
      <c r="AP132" s="726"/>
      <c r="AQ132" s="726"/>
      <c r="AR132" s="726"/>
      <c r="AS132" s="726"/>
      <c r="AT132" s="726"/>
      <c r="AU132" s="726"/>
      <c r="AV132" s="726"/>
      <c r="AW132" s="726"/>
      <c r="AX132" s="726"/>
      <c r="AZ132" s="670"/>
      <c r="BA132" s="670"/>
      <c r="BB132" s="670"/>
      <c r="BC132" s="670"/>
      <c r="BD132" s="670"/>
      <c r="BE132" s="670"/>
      <c r="BF132" s="670"/>
      <c r="BG132" s="670"/>
      <c r="BH132" s="670"/>
      <c r="BI132" s="670"/>
      <c r="BJ132" s="670"/>
    </row>
    <row r="133" spans="6:62" ht="63.75" customHeight="1" x14ac:dyDescent="0.25">
      <c r="F133" s="725" t="s">
        <v>521</v>
      </c>
      <c r="G133" s="726"/>
      <c r="H133" s="726"/>
      <c r="I133" s="726"/>
      <c r="J133" s="726"/>
      <c r="K133" s="726"/>
      <c r="L133" s="726"/>
      <c r="M133" s="726"/>
      <c r="N133" s="726"/>
      <c r="U133" s="727"/>
      <c r="V133" s="728"/>
      <c r="W133" s="728"/>
      <c r="X133" s="728"/>
      <c r="Y133" s="728"/>
      <c r="Z133" s="728"/>
      <c r="AA133" s="728"/>
      <c r="AB133" s="728"/>
      <c r="AC133" s="728"/>
      <c r="AD133" s="728"/>
      <c r="AE133" s="728"/>
      <c r="AF133" s="728"/>
      <c r="AG133" s="728"/>
      <c r="AH133" s="728"/>
      <c r="AI133" s="728"/>
      <c r="AJ133" s="728"/>
      <c r="AK133" s="728"/>
      <c r="AL133" s="726"/>
      <c r="AM133" s="726"/>
      <c r="AN133" s="726"/>
      <c r="AO133" s="726"/>
      <c r="AP133" s="726"/>
      <c r="AQ133" s="726"/>
      <c r="AR133" s="726"/>
      <c r="AS133" s="726"/>
      <c r="AT133" s="726"/>
      <c r="AU133" s="726"/>
      <c r="AV133" s="726"/>
      <c r="AW133" s="726"/>
      <c r="AX133" s="726"/>
      <c r="AZ133" s="670"/>
      <c r="BA133" s="670"/>
      <c r="BB133" s="670"/>
      <c r="BC133" s="670"/>
      <c r="BD133" s="670"/>
      <c r="BE133" s="670"/>
      <c r="BF133" s="670"/>
      <c r="BG133" s="670"/>
      <c r="BH133" s="670"/>
      <c r="BI133" s="670"/>
      <c r="BJ133" s="670"/>
    </row>
    <row r="134" spans="6:62" ht="63.75" customHeight="1" x14ac:dyDescent="0.25">
      <c r="F134" s="725" t="s">
        <v>522</v>
      </c>
      <c r="G134" s="726"/>
      <c r="H134" s="726"/>
      <c r="I134" s="726"/>
      <c r="J134" s="726"/>
      <c r="K134" s="726"/>
      <c r="L134" s="726"/>
      <c r="M134" s="726"/>
      <c r="N134" s="726"/>
      <c r="U134" s="727"/>
      <c r="V134" s="728"/>
      <c r="W134" s="728"/>
      <c r="X134" s="728"/>
      <c r="Y134" s="728"/>
      <c r="Z134" s="728"/>
      <c r="AA134" s="728"/>
      <c r="AB134" s="728"/>
      <c r="AC134" s="728"/>
      <c r="AD134" s="728"/>
      <c r="AE134" s="728"/>
      <c r="AF134" s="728"/>
      <c r="AG134" s="728"/>
      <c r="AH134" s="728"/>
      <c r="AI134" s="728"/>
      <c r="AJ134" s="728"/>
      <c r="AK134" s="728"/>
      <c r="AL134" s="726"/>
      <c r="AM134" s="726"/>
      <c r="AN134" s="726"/>
      <c r="AO134" s="726"/>
      <c r="AP134" s="726"/>
      <c r="AQ134" s="726"/>
      <c r="AR134" s="726"/>
      <c r="AS134" s="726"/>
      <c r="AT134" s="726"/>
      <c r="AU134" s="726"/>
      <c r="AV134" s="726"/>
      <c r="AW134" s="726"/>
      <c r="AX134" s="726"/>
      <c r="AZ134" s="670"/>
      <c r="BA134" s="670"/>
      <c r="BB134" s="670"/>
      <c r="BC134" s="670"/>
      <c r="BD134" s="670"/>
      <c r="BE134" s="670"/>
      <c r="BF134" s="670"/>
      <c r="BG134" s="670"/>
      <c r="BH134" s="670"/>
      <c r="BI134" s="670"/>
      <c r="BJ134" s="670"/>
    </row>
    <row r="135" spans="6:62" ht="63.75" customHeight="1" x14ac:dyDescent="0.25">
      <c r="F135" s="725" t="s">
        <v>524</v>
      </c>
      <c r="G135" s="726"/>
      <c r="H135" s="726"/>
      <c r="I135" s="726"/>
      <c r="J135" s="726"/>
      <c r="K135" s="726"/>
      <c r="L135" s="726"/>
      <c r="M135" s="726"/>
      <c r="N135" s="726"/>
      <c r="U135" s="727"/>
      <c r="V135" s="728"/>
      <c r="W135" s="728"/>
      <c r="X135" s="728"/>
      <c r="Y135" s="728"/>
      <c r="Z135" s="728"/>
      <c r="AA135" s="728"/>
      <c r="AB135" s="728"/>
      <c r="AC135" s="728"/>
      <c r="AD135" s="728"/>
      <c r="AE135" s="728"/>
      <c r="AF135" s="728"/>
      <c r="AG135" s="728"/>
      <c r="AH135" s="728"/>
      <c r="AI135" s="728"/>
      <c r="AJ135" s="728"/>
      <c r="AK135" s="728"/>
      <c r="AL135" s="726"/>
      <c r="AM135" s="726"/>
      <c r="AN135" s="726"/>
      <c r="AO135" s="726"/>
      <c r="AP135" s="726"/>
      <c r="AQ135" s="726"/>
      <c r="AR135" s="726"/>
      <c r="AS135" s="726"/>
      <c r="AT135" s="726"/>
      <c r="AU135" s="726"/>
      <c r="AV135" s="726"/>
      <c r="AW135" s="726"/>
      <c r="AX135" s="726"/>
      <c r="AZ135" s="670"/>
      <c r="BA135" s="670"/>
      <c r="BB135" s="670"/>
      <c r="BC135" s="670"/>
      <c r="BD135" s="670"/>
      <c r="BE135" s="670"/>
      <c r="BF135" s="670"/>
      <c r="BG135" s="670"/>
      <c r="BH135" s="670"/>
      <c r="BI135" s="670"/>
      <c r="BJ135" s="670"/>
    </row>
    <row r="136" spans="6:62" ht="63.75" customHeight="1" x14ac:dyDescent="0.25">
      <c r="F136" s="725" t="s">
        <v>91</v>
      </c>
      <c r="G136" s="726"/>
      <c r="H136" s="726"/>
      <c r="I136" s="726"/>
      <c r="J136" s="726"/>
      <c r="K136" s="726"/>
      <c r="L136" s="726"/>
      <c r="M136" s="726"/>
      <c r="N136" s="726"/>
      <c r="U136" s="727"/>
      <c r="V136" s="728"/>
      <c r="W136" s="728"/>
      <c r="X136" s="728"/>
      <c r="Y136" s="728"/>
      <c r="Z136" s="728"/>
      <c r="AA136" s="728"/>
      <c r="AB136" s="728"/>
      <c r="AC136" s="728"/>
      <c r="AD136" s="728"/>
      <c r="AE136" s="728"/>
      <c r="AF136" s="728"/>
      <c r="AG136" s="728"/>
      <c r="AH136" s="728"/>
      <c r="AI136" s="728"/>
      <c r="AJ136" s="728"/>
      <c r="AK136" s="728"/>
      <c r="AL136" s="726"/>
      <c r="AM136" s="726"/>
      <c r="AN136" s="726"/>
      <c r="AO136" s="726"/>
      <c r="AP136" s="726"/>
      <c r="AQ136" s="726"/>
      <c r="AR136" s="726"/>
      <c r="AS136" s="726"/>
      <c r="AT136" s="726"/>
      <c r="AU136" s="726"/>
      <c r="AV136" s="726"/>
      <c r="AW136" s="726"/>
      <c r="AX136" s="726"/>
      <c r="AZ136" s="670"/>
      <c r="BA136" s="670"/>
      <c r="BB136" s="670"/>
      <c r="BC136" s="670"/>
      <c r="BD136" s="670"/>
      <c r="BE136" s="670"/>
      <c r="BF136" s="670"/>
      <c r="BG136" s="670"/>
      <c r="BH136" s="670"/>
      <c r="BI136" s="670"/>
      <c r="BJ136" s="670"/>
    </row>
    <row r="137" spans="6:62" ht="63.75" customHeight="1" x14ac:dyDescent="0.25">
      <c r="F137" s="725" t="s">
        <v>525</v>
      </c>
      <c r="G137" s="726"/>
      <c r="H137" s="726"/>
      <c r="I137" s="726"/>
      <c r="J137" s="726"/>
      <c r="K137" s="726"/>
      <c r="L137" s="726"/>
      <c r="M137" s="726"/>
      <c r="N137" s="726"/>
      <c r="U137" s="727"/>
      <c r="V137" s="728"/>
      <c r="W137" s="728"/>
      <c r="X137" s="728"/>
      <c r="Y137" s="728"/>
      <c r="Z137" s="728"/>
      <c r="AA137" s="728"/>
      <c r="AB137" s="728"/>
      <c r="AC137" s="728"/>
      <c r="AD137" s="728"/>
      <c r="AE137" s="728"/>
      <c r="AF137" s="728"/>
      <c r="AG137" s="728"/>
      <c r="AH137" s="728"/>
      <c r="AI137" s="728"/>
      <c r="AJ137" s="728"/>
      <c r="AK137" s="728"/>
      <c r="AL137" s="726"/>
      <c r="AM137" s="726"/>
      <c r="AN137" s="726"/>
      <c r="AO137" s="726"/>
      <c r="AP137" s="726"/>
      <c r="AQ137" s="726"/>
      <c r="AR137" s="726"/>
      <c r="AS137" s="726"/>
      <c r="AT137" s="726"/>
      <c r="AU137" s="726"/>
      <c r="AV137" s="726"/>
      <c r="AW137" s="726"/>
      <c r="AX137" s="726"/>
      <c r="AZ137" s="670"/>
      <c r="BA137" s="670"/>
      <c r="BB137" s="670"/>
      <c r="BC137" s="670"/>
      <c r="BD137" s="670"/>
      <c r="BE137" s="670"/>
      <c r="BF137" s="670"/>
      <c r="BG137" s="670"/>
      <c r="BH137" s="670"/>
      <c r="BI137" s="670"/>
      <c r="BJ137" s="670"/>
    </row>
    <row r="138" spans="6:62" ht="63.75" customHeight="1" x14ac:dyDescent="0.25">
      <c r="F138" s="725" t="s">
        <v>526</v>
      </c>
      <c r="G138" s="726"/>
      <c r="H138" s="726"/>
      <c r="I138" s="726"/>
      <c r="J138" s="726"/>
      <c r="K138" s="726"/>
      <c r="L138" s="726"/>
      <c r="M138" s="726"/>
      <c r="N138" s="726"/>
      <c r="U138" s="727"/>
      <c r="V138" s="728"/>
      <c r="W138" s="728"/>
      <c r="X138" s="728"/>
      <c r="Y138" s="728"/>
      <c r="Z138" s="728"/>
      <c r="AA138" s="728"/>
      <c r="AB138" s="728"/>
      <c r="AC138" s="728"/>
      <c r="AD138" s="728"/>
      <c r="AE138" s="728"/>
      <c r="AF138" s="728"/>
      <c r="AG138" s="728"/>
      <c r="AH138" s="728"/>
      <c r="AI138" s="728"/>
      <c r="AJ138" s="728"/>
      <c r="AK138" s="728"/>
      <c r="AL138" s="726"/>
      <c r="AM138" s="726"/>
      <c r="AN138" s="726"/>
      <c r="AO138" s="726"/>
      <c r="AP138" s="726"/>
      <c r="AQ138" s="726"/>
      <c r="AR138" s="726"/>
      <c r="AS138" s="726"/>
      <c r="AT138" s="726"/>
      <c r="AU138" s="726"/>
      <c r="AV138" s="726"/>
      <c r="AW138" s="726"/>
      <c r="AX138" s="726"/>
      <c r="AZ138" s="670"/>
      <c r="BA138" s="670"/>
      <c r="BB138" s="670"/>
      <c r="BC138" s="670"/>
      <c r="BD138" s="670"/>
      <c r="BE138" s="670"/>
      <c r="BF138" s="670"/>
      <c r="BG138" s="670"/>
      <c r="BH138" s="670"/>
      <c r="BI138" s="670"/>
      <c r="BJ138" s="670"/>
    </row>
    <row r="139" spans="6:62" ht="38.25" customHeight="1" x14ac:dyDescent="0.25">
      <c r="F139" s="725" t="s">
        <v>527</v>
      </c>
      <c r="G139" s="726"/>
      <c r="H139" s="726"/>
      <c r="I139" s="726"/>
      <c r="J139" s="726"/>
      <c r="K139" s="726"/>
      <c r="L139" s="726"/>
      <c r="M139" s="726"/>
      <c r="N139" s="726"/>
      <c r="U139" s="727"/>
      <c r="V139" s="728"/>
      <c r="W139" s="728"/>
      <c r="X139" s="728"/>
      <c r="Y139" s="728"/>
      <c r="Z139" s="728"/>
      <c r="AA139" s="728"/>
      <c r="AB139" s="728"/>
      <c r="AC139" s="728"/>
      <c r="AD139" s="728"/>
      <c r="AE139" s="728"/>
      <c r="AF139" s="728"/>
      <c r="AG139" s="728"/>
      <c r="AH139" s="728"/>
      <c r="AI139" s="728"/>
      <c r="AJ139" s="728"/>
      <c r="AK139" s="728"/>
      <c r="AL139" s="726"/>
      <c r="AM139" s="726"/>
      <c r="AN139" s="726"/>
      <c r="AO139" s="726"/>
      <c r="AP139" s="726"/>
      <c r="AQ139" s="726"/>
      <c r="AR139" s="726"/>
      <c r="AS139" s="726"/>
      <c r="AT139" s="726"/>
      <c r="AU139" s="726"/>
      <c r="AV139" s="726"/>
      <c r="AW139" s="726"/>
      <c r="AX139" s="726"/>
      <c r="AZ139" s="670"/>
      <c r="BA139" s="670"/>
      <c r="BB139" s="670"/>
      <c r="BC139" s="670"/>
      <c r="BD139" s="670"/>
      <c r="BE139" s="670"/>
      <c r="BF139" s="670"/>
      <c r="BG139" s="670"/>
      <c r="BH139" s="670"/>
      <c r="BI139" s="670"/>
      <c r="BJ139" s="670"/>
    </row>
    <row r="140" spans="6:62" ht="38.25" customHeight="1" x14ac:dyDescent="0.25">
      <c r="F140" s="725" t="s">
        <v>528</v>
      </c>
      <c r="G140" s="726"/>
      <c r="H140" s="726"/>
      <c r="I140" s="726"/>
      <c r="J140" s="726"/>
      <c r="K140" s="726"/>
      <c r="L140" s="726"/>
      <c r="M140" s="726"/>
      <c r="N140" s="726"/>
      <c r="U140" s="727"/>
      <c r="V140" s="728"/>
      <c r="W140" s="728"/>
      <c r="X140" s="728"/>
      <c r="Y140" s="728"/>
      <c r="Z140" s="728"/>
      <c r="AA140" s="728"/>
      <c r="AB140" s="728"/>
      <c r="AC140" s="728"/>
      <c r="AD140" s="728"/>
      <c r="AE140" s="728"/>
      <c r="AF140" s="728"/>
      <c r="AG140" s="728"/>
      <c r="AH140" s="728"/>
      <c r="AI140" s="728"/>
      <c r="AJ140" s="728"/>
      <c r="AK140" s="728"/>
      <c r="AL140" s="726"/>
      <c r="AM140" s="726"/>
      <c r="AN140" s="726"/>
      <c r="AO140" s="726"/>
      <c r="AP140" s="726"/>
      <c r="AQ140" s="726"/>
      <c r="AR140" s="726"/>
      <c r="AS140" s="726"/>
      <c r="AT140" s="726"/>
      <c r="AU140" s="726"/>
      <c r="AV140" s="726"/>
      <c r="AW140" s="726"/>
      <c r="AX140" s="726"/>
      <c r="AZ140" s="670"/>
      <c r="BA140" s="670"/>
      <c r="BB140" s="670"/>
      <c r="BC140" s="670"/>
      <c r="BD140" s="670"/>
      <c r="BE140" s="670"/>
      <c r="BF140" s="670"/>
      <c r="BG140" s="670"/>
      <c r="BH140" s="670"/>
      <c r="BI140" s="670"/>
      <c r="BJ140" s="670"/>
    </row>
    <row r="141" spans="6:62" ht="38.25" customHeight="1" x14ac:dyDescent="0.25">
      <c r="F141" s="725" t="s">
        <v>529</v>
      </c>
      <c r="G141" s="726"/>
      <c r="H141" s="726"/>
      <c r="I141" s="726"/>
      <c r="J141" s="726"/>
      <c r="K141" s="726"/>
      <c r="L141" s="726"/>
      <c r="M141" s="726"/>
      <c r="N141" s="726"/>
      <c r="U141" s="727"/>
      <c r="V141" s="728"/>
      <c r="W141" s="728"/>
      <c r="X141" s="728"/>
      <c r="Y141" s="728"/>
      <c r="Z141" s="728"/>
      <c r="AA141" s="728"/>
      <c r="AB141" s="728"/>
      <c r="AC141" s="728"/>
      <c r="AD141" s="728"/>
      <c r="AE141" s="728"/>
      <c r="AF141" s="728"/>
      <c r="AG141" s="728"/>
      <c r="AH141" s="728"/>
      <c r="AI141" s="728"/>
      <c r="AJ141" s="728"/>
      <c r="AK141" s="728"/>
      <c r="AL141" s="726"/>
      <c r="AM141" s="726"/>
      <c r="AN141" s="726"/>
      <c r="AO141" s="726"/>
      <c r="AP141" s="726"/>
      <c r="AQ141" s="726"/>
      <c r="AR141" s="726"/>
      <c r="AS141" s="726"/>
      <c r="AT141" s="726"/>
      <c r="AU141" s="726"/>
      <c r="AV141" s="726"/>
      <c r="AW141" s="726"/>
      <c r="AX141" s="726"/>
      <c r="AZ141" s="670"/>
      <c r="BA141" s="670"/>
      <c r="BB141" s="670"/>
      <c r="BC141" s="670"/>
      <c r="BD141" s="670"/>
      <c r="BE141" s="670"/>
      <c r="BF141" s="670"/>
      <c r="BG141" s="670"/>
      <c r="BH141" s="670"/>
      <c r="BI141" s="670"/>
      <c r="BJ141" s="670"/>
    </row>
    <row r="142" spans="6:62" ht="38.25" customHeight="1" x14ac:dyDescent="0.25">
      <c r="F142" s="725" t="s">
        <v>530</v>
      </c>
      <c r="G142" s="726"/>
      <c r="H142" s="726"/>
      <c r="I142" s="726"/>
      <c r="J142" s="726"/>
      <c r="K142" s="726"/>
      <c r="L142" s="726"/>
      <c r="M142" s="726"/>
      <c r="N142" s="726"/>
      <c r="U142" s="727"/>
      <c r="V142" s="728"/>
      <c r="W142" s="728"/>
      <c r="X142" s="728"/>
      <c r="Y142" s="728"/>
      <c r="Z142" s="728"/>
      <c r="AA142" s="728"/>
      <c r="AB142" s="728"/>
      <c r="AC142" s="728"/>
      <c r="AD142" s="728"/>
      <c r="AE142" s="728"/>
      <c r="AF142" s="728"/>
      <c r="AG142" s="728"/>
      <c r="AH142" s="728"/>
      <c r="AI142" s="728"/>
      <c r="AJ142" s="728"/>
      <c r="AK142" s="728"/>
      <c r="AL142" s="726"/>
      <c r="AM142" s="726"/>
      <c r="AN142" s="726"/>
      <c r="AO142" s="726"/>
      <c r="AP142" s="726"/>
      <c r="AQ142" s="726"/>
      <c r="AR142" s="726"/>
      <c r="AS142" s="726"/>
      <c r="AT142" s="726"/>
      <c r="AU142" s="726"/>
      <c r="AV142" s="726"/>
      <c r="AW142" s="726"/>
      <c r="AX142" s="726"/>
      <c r="AZ142" s="670"/>
      <c r="BA142" s="670"/>
      <c r="BB142" s="670"/>
      <c r="BC142" s="670"/>
      <c r="BD142" s="670"/>
      <c r="BE142" s="670"/>
      <c r="BF142" s="670"/>
      <c r="BG142" s="670"/>
      <c r="BH142" s="670"/>
      <c r="BI142" s="670"/>
      <c r="BJ142" s="670"/>
    </row>
    <row r="143" spans="6:62" ht="38.25" customHeight="1" x14ac:dyDescent="0.25">
      <c r="F143" s="725" t="s">
        <v>531</v>
      </c>
      <c r="G143" s="726"/>
      <c r="H143" s="726"/>
      <c r="I143" s="726"/>
      <c r="J143" s="726"/>
      <c r="K143" s="726"/>
      <c r="L143" s="726"/>
      <c r="M143" s="726"/>
      <c r="N143" s="726"/>
      <c r="U143" s="727"/>
      <c r="V143" s="728"/>
      <c r="W143" s="728"/>
      <c r="X143" s="728"/>
      <c r="Y143" s="728"/>
      <c r="Z143" s="728"/>
      <c r="AA143" s="728"/>
      <c r="AB143" s="728"/>
      <c r="AC143" s="728"/>
      <c r="AD143" s="728"/>
      <c r="AE143" s="728"/>
      <c r="AF143" s="728"/>
      <c r="AG143" s="728"/>
      <c r="AH143" s="728"/>
      <c r="AI143" s="728"/>
      <c r="AJ143" s="728"/>
      <c r="AK143" s="728"/>
      <c r="AL143" s="726"/>
      <c r="AM143" s="726"/>
      <c r="AN143" s="726"/>
      <c r="AO143" s="726"/>
      <c r="AP143" s="726"/>
      <c r="AQ143" s="726"/>
      <c r="AR143" s="726"/>
      <c r="AS143" s="726"/>
      <c r="AT143" s="726"/>
      <c r="AU143" s="726"/>
      <c r="AV143" s="726"/>
      <c r="AW143" s="726"/>
      <c r="AX143" s="726"/>
      <c r="AZ143" s="670"/>
      <c r="BA143" s="670"/>
      <c r="BB143" s="670"/>
      <c r="BC143" s="670"/>
      <c r="BD143" s="670"/>
      <c r="BE143" s="670"/>
      <c r="BF143" s="670"/>
      <c r="BG143" s="670"/>
      <c r="BH143" s="670"/>
      <c r="BI143" s="670"/>
      <c r="BJ143" s="670"/>
    </row>
    <row r="144" spans="6:62" ht="38.25" customHeight="1" x14ac:dyDescent="0.25">
      <c r="F144" s="725" t="s">
        <v>532</v>
      </c>
      <c r="G144" s="726"/>
      <c r="H144" s="726"/>
      <c r="I144" s="726"/>
      <c r="J144" s="726"/>
      <c r="K144" s="726"/>
      <c r="L144" s="726"/>
      <c r="M144" s="726"/>
      <c r="N144" s="726"/>
      <c r="U144" s="727"/>
      <c r="V144" s="728"/>
      <c r="W144" s="728"/>
      <c r="X144" s="728"/>
      <c r="Y144" s="728"/>
      <c r="Z144" s="728"/>
      <c r="AA144" s="728"/>
      <c r="AB144" s="728"/>
      <c r="AC144" s="728"/>
      <c r="AD144" s="728"/>
      <c r="AE144" s="728"/>
      <c r="AF144" s="728"/>
      <c r="AG144" s="728"/>
      <c r="AH144" s="728"/>
      <c r="AI144" s="728"/>
      <c r="AJ144" s="728"/>
      <c r="AK144" s="728"/>
      <c r="AL144" s="726"/>
      <c r="AM144" s="726"/>
      <c r="AN144" s="726"/>
      <c r="AO144" s="726"/>
      <c r="AP144" s="726"/>
      <c r="AQ144" s="726"/>
      <c r="AR144" s="726"/>
      <c r="AS144" s="726"/>
      <c r="AT144" s="726"/>
      <c r="AU144" s="726"/>
      <c r="AV144" s="726"/>
      <c r="AW144" s="726"/>
      <c r="AX144" s="726"/>
      <c r="AZ144" s="670"/>
      <c r="BA144" s="670"/>
      <c r="BB144" s="670"/>
      <c r="BC144" s="670"/>
      <c r="BD144" s="670"/>
      <c r="BE144" s="670"/>
      <c r="BF144" s="670"/>
      <c r="BG144" s="670"/>
      <c r="BH144" s="670"/>
      <c r="BI144" s="670"/>
      <c r="BJ144" s="670"/>
    </row>
    <row r="145" spans="6:62" ht="38.25" customHeight="1" x14ac:dyDescent="0.25">
      <c r="F145" s="725" t="s">
        <v>533</v>
      </c>
      <c r="G145" s="726"/>
      <c r="H145" s="726"/>
      <c r="I145" s="726"/>
      <c r="J145" s="726"/>
      <c r="K145" s="726"/>
      <c r="L145" s="726"/>
      <c r="M145" s="726"/>
      <c r="N145" s="726"/>
      <c r="U145" s="727"/>
      <c r="V145" s="728"/>
      <c r="W145" s="728"/>
      <c r="X145" s="728"/>
      <c r="Y145" s="728"/>
      <c r="Z145" s="728"/>
      <c r="AA145" s="728"/>
      <c r="AB145" s="728"/>
      <c r="AC145" s="728"/>
      <c r="AD145" s="728"/>
      <c r="AE145" s="728"/>
      <c r="AF145" s="728"/>
      <c r="AG145" s="728"/>
      <c r="AH145" s="728"/>
      <c r="AI145" s="728"/>
      <c r="AJ145" s="728"/>
      <c r="AK145" s="728"/>
      <c r="AL145" s="726"/>
      <c r="AM145" s="726"/>
      <c r="AN145" s="726"/>
      <c r="AO145" s="726"/>
      <c r="AP145" s="726"/>
      <c r="AQ145" s="726"/>
      <c r="AR145" s="726"/>
      <c r="AS145" s="726"/>
      <c r="AT145" s="726"/>
      <c r="AU145" s="726"/>
      <c r="AV145" s="726"/>
      <c r="AW145" s="726"/>
      <c r="AX145" s="726"/>
      <c r="AZ145" s="670"/>
      <c r="BA145" s="670"/>
      <c r="BB145" s="670"/>
      <c r="BC145" s="670"/>
      <c r="BD145" s="670"/>
      <c r="BE145" s="670"/>
      <c r="BF145" s="670"/>
      <c r="BG145" s="670"/>
      <c r="BH145" s="670"/>
      <c r="BI145" s="670"/>
      <c r="BJ145" s="670"/>
    </row>
    <row r="146" spans="6:62" ht="38.25" customHeight="1" x14ac:dyDescent="0.25">
      <c r="F146" s="725" t="s">
        <v>530</v>
      </c>
      <c r="G146" s="726"/>
      <c r="H146" s="726"/>
      <c r="I146" s="726"/>
      <c r="J146" s="726"/>
      <c r="K146" s="726"/>
      <c r="L146" s="726"/>
      <c r="M146" s="726"/>
      <c r="N146" s="726"/>
      <c r="U146" s="727"/>
      <c r="V146" s="728"/>
      <c r="W146" s="728"/>
      <c r="X146" s="728"/>
      <c r="Y146" s="728"/>
      <c r="Z146" s="728"/>
      <c r="AA146" s="728"/>
      <c r="AB146" s="728"/>
      <c r="AC146" s="728"/>
      <c r="AD146" s="728"/>
      <c r="AE146" s="728"/>
      <c r="AF146" s="728"/>
      <c r="AG146" s="728"/>
      <c r="AH146" s="728"/>
      <c r="AI146" s="728"/>
      <c r="AJ146" s="728"/>
      <c r="AK146" s="728"/>
      <c r="AL146" s="726"/>
      <c r="AM146" s="726"/>
      <c r="AN146" s="726"/>
      <c r="AO146" s="726"/>
      <c r="AP146" s="726"/>
      <c r="AQ146" s="726"/>
      <c r="AR146" s="726"/>
      <c r="AS146" s="726"/>
      <c r="AT146" s="726"/>
      <c r="AU146" s="726"/>
      <c r="AV146" s="726"/>
      <c r="AW146" s="726"/>
      <c r="AX146" s="726"/>
      <c r="AZ146" s="670"/>
      <c r="BA146" s="670"/>
      <c r="BB146" s="670"/>
      <c r="BC146" s="670"/>
      <c r="BD146" s="670"/>
      <c r="BE146" s="670"/>
      <c r="BF146" s="670"/>
      <c r="BG146" s="670"/>
      <c r="BH146" s="670"/>
      <c r="BI146" s="670"/>
      <c r="BJ146" s="670"/>
    </row>
    <row r="147" spans="6:62" ht="54" customHeight="1" x14ac:dyDescent="0.25">
      <c r="F147" s="725" t="s">
        <v>534</v>
      </c>
      <c r="G147" s="726"/>
      <c r="H147" s="726"/>
      <c r="I147" s="726"/>
      <c r="J147" s="726"/>
      <c r="K147" s="726"/>
      <c r="L147" s="726"/>
      <c r="M147" s="726"/>
      <c r="N147" s="726"/>
      <c r="U147" s="727"/>
      <c r="V147" s="728"/>
      <c r="W147" s="728"/>
      <c r="X147" s="728"/>
      <c r="Y147" s="728"/>
      <c r="Z147" s="728"/>
      <c r="AA147" s="728"/>
      <c r="AB147" s="728"/>
      <c r="AC147" s="728"/>
      <c r="AD147" s="728"/>
      <c r="AE147" s="728"/>
      <c r="AF147" s="728"/>
      <c r="AG147" s="728"/>
      <c r="AH147" s="728"/>
      <c r="AI147" s="728"/>
      <c r="AJ147" s="728"/>
      <c r="AK147" s="728"/>
      <c r="AL147" s="726"/>
      <c r="AM147" s="726"/>
      <c r="AN147" s="726"/>
      <c r="AO147" s="726"/>
      <c r="AP147" s="726"/>
      <c r="AQ147" s="726"/>
      <c r="AR147" s="726"/>
      <c r="AS147" s="726"/>
      <c r="AT147" s="726"/>
      <c r="AU147" s="726"/>
      <c r="AV147" s="726"/>
      <c r="AW147" s="726"/>
      <c r="AX147" s="726"/>
      <c r="AZ147" s="670"/>
      <c r="BA147" s="670"/>
      <c r="BB147" s="670"/>
      <c r="BC147" s="670"/>
      <c r="BD147" s="670"/>
      <c r="BE147" s="670"/>
      <c r="BF147" s="670"/>
      <c r="BG147" s="670"/>
      <c r="BH147" s="670"/>
      <c r="BI147" s="670"/>
      <c r="BJ147" s="670"/>
    </row>
    <row r="148" spans="6:62" ht="42.75" customHeight="1" x14ac:dyDescent="0.25">
      <c r="F148" s="725" t="s">
        <v>535</v>
      </c>
      <c r="G148" s="726"/>
      <c r="H148" s="726"/>
      <c r="I148" s="726"/>
      <c r="J148" s="726"/>
      <c r="K148" s="726"/>
      <c r="L148" s="726"/>
      <c r="M148" s="726"/>
      <c r="N148" s="726"/>
      <c r="U148" s="727"/>
      <c r="V148" s="728"/>
      <c r="W148" s="728"/>
      <c r="X148" s="728"/>
      <c r="Y148" s="728"/>
      <c r="Z148" s="728"/>
      <c r="AA148" s="728"/>
      <c r="AB148" s="728"/>
      <c r="AC148" s="728"/>
      <c r="AD148" s="728"/>
      <c r="AE148" s="728"/>
      <c r="AF148" s="728"/>
      <c r="AG148" s="728"/>
      <c r="AH148" s="728"/>
      <c r="AI148" s="728"/>
      <c r="AJ148" s="728"/>
      <c r="AK148" s="728"/>
      <c r="AL148" s="726"/>
      <c r="AM148" s="726"/>
      <c r="AN148" s="726"/>
      <c r="AO148" s="726"/>
      <c r="AP148" s="726"/>
      <c r="AQ148" s="726"/>
      <c r="AR148" s="726"/>
      <c r="AS148" s="726"/>
      <c r="AT148" s="726"/>
      <c r="AU148" s="726"/>
      <c r="AV148" s="726"/>
      <c r="AW148" s="726"/>
      <c r="AX148" s="726"/>
      <c r="AZ148" s="670"/>
      <c r="BA148" s="670"/>
      <c r="BB148" s="670"/>
      <c r="BC148" s="670"/>
      <c r="BD148" s="670"/>
      <c r="BE148" s="670"/>
      <c r="BF148" s="670"/>
      <c r="BG148" s="670"/>
      <c r="BH148" s="670"/>
      <c r="BI148" s="670"/>
      <c r="BJ148" s="670"/>
    </row>
    <row r="149" spans="6:62" ht="93" customHeight="1" x14ac:dyDescent="0.25">
      <c r="F149" s="725"/>
      <c r="G149" s="726"/>
      <c r="H149" s="726"/>
      <c r="I149" s="726"/>
      <c r="J149" s="726"/>
      <c r="K149" s="726"/>
      <c r="L149" s="726"/>
      <c r="M149" s="726"/>
      <c r="N149" s="726"/>
      <c r="U149" s="727"/>
      <c r="V149" s="728"/>
      <c r="W149" s="728"/>
      <c r="X149" s="728"/>
      <c r="Y149" s="728"/>
      <c r="Z149" s="728"/>
      <c r="AA149" s="728"/>
      <c r="AB149" s="728"/>
      <c r="AC149" s="728"/>
      <c r="AD149" s="728"/>
      <c r="AE149" s="728"/>
      <c r="AF149" s="728"/>
      <c r="AG149" s="728"/>
      <c r="AH149" s="728"/>
      <c r="AI149" s="728"/>
      <c r="AJ149" s="728"/>
      <c r="AK149" s="728"/>
      <c r="AL149" s="726"/>
      <c r="AM149" s="726"/>
      <c r="AN149" s="726"/>
      <c r="AO149" s="726"/>
      <c r="AP149" s="726"/>
      <c r="AQ149" s="726"/>
      <c r="AR149" s="726"/>
      <c r="AS149" s="726"/>
      <c r="AT149" s="726"/>
      <c r="AU149" s="726"/>
      <c r="AV149" s="726"/>
      <c r="AW149" s="726"/>
      <c r="AX149" s="726"/>
      <c r="AZ149" s="670"/>
      <c r="BA149" s="670"/>
      <c r="BB149" s="670"/>
      <c r="BC149" s="670"/>
      <c r="BD149" s="670"/>
      <c r="BE149" s="670"/>
      <c r="BF149" s="670"/>
      <c r="BG149" s="670"/>
      <c r="BH149" s="670"/>
      <c r="BI149" s="670"/>
      <c r="BJ149" s="670"/>
    </row>
    <row r="150" spans="6:62" ht="93" customHeight="1" x14ac:dyDescent="0.25">
      <c r="F150" s="725"/>
      <c r="G150" s="726"/>
      <c r="H150" s="726"/>
      <c r="I150" s="726"/>
      <c r="J150" s="726"/>
      <c r="K150" s="726"/>
      <c r="L150" s="726"/>
      <c r="M150" s="726"/>
      <c r="N150" s="726"/>
      <c r="U150" s="727"/>
      <c r="V150" s="728"/>
      <c r="W150" s="728"/>
      <c r="X150" s="728"/>
      <c r="Y150" s="728"/>
      <c r="Z150" s="728"/>
      <c r="AA150" s="728"/>
      <c r="AB150" s="728"/>
      <c r="AC150" s="728"/>
      <c r="AD150" s="728"/>
      <c r="AE150" s="728"/>
      <c r="AF150" s="728"/>
      <c r="AG150" s="728"/>
      <c r="AH150" s="728"/>
      <c r="AI150" s="728"/>
      <c r="AJ150" s="728"/>
      <c r="AK150" s="728"/>
      <c r="AL150" s="726"/>
      <c r="AM150" s="726"/>
      <c r="AN150" s="726"/>
      <c r="AO150" s="726"/>
      <c r="AP150" s="726"/>
      <c r="AQ150" s="726"/>
      <c r="AR150" s="726"/>
      <c r="AS150" s="726"/>
      <c r="AT150" s="726"/>
      <c r="AU150" s="726"/>
      <c r="AV150" s="726"/>
      <c r="AW150" s="726"/>
      <c r="AX150" s="726"/>
      <c r="AZ150" s="670"/>
      <c r="BA150" s="670"/>
      <c r="BB150" s="670"/>
      <c r="BC150" s="670"/>
      <c r="BD150" s="670"/>
      <c r="BE150" s="670"/>
      <c r="BF150" s="670"/>
      <c r="BG150" s="670"/>
      <c r="BH150" s="670"/>
      <c r="BI150" s="670"/>
      <c r="BJ150" s="670"/>
    </row>
    <row r="151" spans="6:62" ht="93" customHeight="1" x14ac:dyDescent="0.25">
      <c r="F151" s="725"/>
      <c r="G151" s="726"/>
      <c r="H151" s="726"/>
      <c r="I151" s="726"/>
      <c r="J151" s="726"/>
      <c r="K151" s="726"/>
      <c r="L151" s="726"/>
      <c r="M151" s="726"/>
      <c r="N151" s="726"/>
      <c r="U151" s="727"/>
      <c r="V151" s="728"/>
      <c r="W151" s="728"/>
      <c r="X151" s="728"/>
      <c r="Y151" s="728"/>
      <c r="Z151" s="728"/>
      <c r="AA151" s="728"/>
      <c r="AB151" s="728"/>
      <c r="AC151" s="728"/>
      <c r="AD151" s="728"/>
      <c r="AE151" s="728"/>
      <c r="AF151" s="728"/>
      <c r="AG151" s="728"/>
      <c r="AH151" s="728"/>
      <c r="AI151" s="728"/>
      <c r="AJ151" s="728"/>
      <c r="AK151" s="728"/>
      <c r="AL151" s="726"/>
      <c r="AM151" s="726"/>
      <c r="AN151" s="726"/>
      <c r="AO151" s="726"/>
      <c r="AP151" s="726"/>
      <c r="AQ151" s="726"/>
      <c r="AR151" s="726"/>
      <c r="AS151" s="726"/>
      <c r="AT151" s="726"/>
      <c r="AU151" s="726"/>
      <c r="AV151" s="726"/>
      <c r="AW151" s="726"/>
      <c r="AX151" s="726"/>
      <c r="AZ151" s="670"/>
      <c r="BA151" s="670"/>
      <c r="BB151" s="670"/>
      <c r="BC151" s="670"/>
      <c r="BD151" s="670"/>
      <c r="BE151" s="670"/>
      <c r="BF151" s="670"/>
      <c r="BG151" s="670"/>
      <c r="BH151" s="670"/>
      <c r="BI151" s="670"/>
      <c r="BJ151" s="670"/>
    </row>
    <row r="152" spans="6:62" ht="93" customHeight="1" x14ac:dyDescent="0.25">
      <c r="F152" s="725"/>
      <c r="G152" s="726"/>
      <c r="H152" s="726"/>
      <c r="I152" s="726"/>
      <c r="J152" s="726"/>
      <c r="K152" s="726"/>
      <c r="L152" s="726"/>
      <c r="M152" s="726"/>
      <c r="N152" s="726"/>
      <c r="U152" s="727"/>
      <c r="V152" s="728"/>
      <c r="W152" s="728"/>
      <c r="X152" s="728"/>
      <c r="Y152" s="728"/>
      <c r="Z152" s="728"/>
      <c r="AA152" s="728"/>
      <c r="AB152" s="728"/>
      <c r="AC152" s="728"/>
      <c r="AD152" s="728"/>
      <c r="AE152" s="728"/>
      <c r="AF152" s="728"/>
      <c r="AG152" s="728"/>
      <c r="AH152" s="728"/>
      <c r="AI152" s="728"/>
      <c r="AJ152" s="728"/>
      <c r="AK152" s="728"/>
      <c r="AL152" s="726"/>
      <c r="AM152" s="726"/>
      <c r="AN152" s="726"/>
      <c r="AO152" s="726"/>
      <c r="AP152" s="726"/>
      <c r="AQ152" s="726"/>
      <c r="AR152" s="726"/>
      <c r="AS152" s="726"/>
      <c r="AT152" s="726"/>
      <c r="AU152" s="726"/>
      <c r="AV152" s="726"/>
      <c r="AW152" s="726"/>
      <c r="AX152" s="726"/>
      <c r="AZ152" s="670"/>
      <c r="BA152" s="670"/>
      <c r="BB152" s="670"/>
      <c r="BC152" s="670"/>
      <c r="BD152" s="670"/>
      <c r="BE152" s="670"/>
      <c r="BF152" s="670"/>
      <c r="BG152" s="670"/>
      <c r="BH152" s="670"/>
      <c r="BI152" s="670"/>
      <c r="BJ152" s="670"/>
    </row>
    <row r="153" spans="6:62" ht="93" customHeight="1" x14ac:dyDescent="0.25">
      <c r="F153" s="725"/>
      <c r="G153" s="726"/>
      <c r="H153" s="726"/>
      <c r="I153" s="726"/>
      <c r="J153" s="726"/>
      <c r="K153" s="726"/>
      <c r="L153" s="726"/>
      <c r="M153" s="726"/>
      <c r="N153" s="726"/>
      <c r="U153" s="727"/>
      <c r="V153" s="728"/>
      <c r="W153" s="728"/>
      <c r="X153" s="728"/>
      <c r="Y153" s="728"/>
      <c r="Z153" s="728"/>
      <c r="AA153" s="728"/>
      <c r="AB153" s="728"/>
      <c r="AC153" s="728"/>
      <c r="AD153" s="728"/>
      <c r="AE153" s="728"/>
      <c r="AF153" s="728"/>
      <c r="AG153" s="728"/>
      <c r="AH153" s="728"/>
      <c r="AI153" s="728"/>
      <c r="AJ153" s="728"/>
      <c r="AK153" s="728"/>
      <c r="AL153" s="726"/>
      <c r="AM153" s="726"/>
      <c r="AN153" s="726"/>
      <c r="AO153" s="726"/>
      <c r="AP153" s="726"/>
      <c r="AQ153" s="726"/>
      <c r="AR153" s="726"/>
      <c r="AS153" s="726"/>
      <c r="AT153" s="726"/>
      <c r="AU153" s="726"/>
      <c r="AV153" s="726"/>
      <c r="AW153" s="726"/>
      <c r="AX153" s="726"/>
      <c r="AZ153" s="670"/>
      <c r="BA153" s="670"/>
      <c r="BB153" s="670"/>
      <c r="BC153" s="670"/>
      <c r="BD153" s="670"/>
      <c r="BE153" s="670"/>
      <c r="BF153" s="670"/>
      <c r="BG153" s="670"/>
      <c r="BH153" s="670"/>
      <c r="BI153" s="670"/>
      <c r="BJ153" s="670"/>
    </row>
    <row r="154" spans="6:62" ht="93" customHeight="1" x14ac:dyDescent="0.25">
      <c r="F154" s="725"/>
      <c r="G154" s="726"/>
      <c r="H154" s="726"/>
      <c r="I154" s="726"/>
      <c r="J154" s="726"/>
      <c r="K154" s="726"/>
      <c r="L154" s="726"/>
      <c r="M154" s="726"/>
      <c r="N154" s="726"/>
      <c r="U154" s="727"/>
      <c r="V154" s="728"/>
      <c r="W154" s="728"/>
      <c r="X154" s="728"/>
      <c r="Y154" s="728"/>
      <c r="Z154" s="728"/>
      <c r="AA154" s="728"/>
      <c r="AB154" s="728"/>
      <c r="AC154" s="728"/>
      <c r="AD154" s="728"/>
      <c r="AE154" s="728"/>
      <c r="AF154" s="728"/>
      <c r="AG154" s="728"/>
      <c r="AH154" s="728"/>
      <c r="AI154" s="728"/>
      <c r="AJ154" s="728"/>
      <c r="AK154" s="728"/>
      <c r="AL154" s="726"/>
      <c r="AM154" s="726"/>
      <c r="AN154" s="726"/>
      <c r="AO154" s="726"/>
      <c r="AP154" s="726"/>
      <c r="AQ154" s="726"/>
      <c r="AR154" s="726"/>
      <c r="AS154" s="726"/>
      <c r="AT154" s="726"/>
      <c r="AU154" s="726"/>
      <c r="AV154" s="726"/>
      <c r="AW154" s="726"/>
      <c r="AX154" s="726"/>
      <c r="AZ154" s="670"/>
      <c r="BA154" s="670"/>
      <c r="BB154" s="670"/>
      <c r="BC154" s="670"/>
      <c r="BD154" s="670"/>
      <c r="BE154" s="670"/>
      <c r="BF154" s="670"/>
      <c r="BG154" s="670"/>
      <c r="BH154" s="670"/>
      <c r="BI154" s="670"/>
      <c r="BJ154" s="670"/>
    </row>
    <row r="155" spans="6:62" ht="93" customHeight="1" x14ac:dyDescent="0.25">
      <c r="F155" s="725"/>
      <c r="G155" s="726"/>
      <c r="H155" s="726"/>
      <c r="I155" s="726"/>
      <c r="J155" s="726"/>
      <c r="K155" s="726"/>
      <c r="L155" s="726"/>
      <c r="M155" s="726"/>
      <c r="N155" s="726"/>
      <c r="U155" s="727"/>
      <c r="V155" s="728"/>
      <c r="W155" s="728"/>
      <c r="X155" s="728"/>
      <c r="Y155" s="728"/>
      <c r="Z155" s="728"/>
      <c r="AA155" s="728"/>
      <c r="AB155" s="728"/>
      <c r="AC155" s="728"/>
      <c r="AD155" s="728"/>
      <c r="AE155" s="728"/>
      <c r="AF155" s="728"/>
      <c r="AG155" s="728"/>
      <c r="AH155" s="728"/>
      <c r="AI155" s="728"/>
      <c r="AJ155" s="728"/>
      <c r="AK155" s="728"/>
      <c r="AL155" s="726"/>
      <c r="AM155" s="726"/>
      <c r="AN155" s="726"/>
      <c r="AO155" s="726"/>
      <c r="AP155" s="726"/>
      <c r="AQ155" s="726"/>
      <c r="AR155" s="726"/>
      <c r="AS155" s="726"/>
      <c r="AT155" s="726"/>
      <c r="AU155" s="726"/>
      <c r="AV155" s="726"/>
      <c r="AW155" s="726"/>
      <c r="AX155" s="726"/>
      <c r="AZ155" s="670"/>
      <c r="BA155" s="670"/>
      <c r="BB155" s="670"/>
      <c r="BC155" s="670"/>
      <c r="BD155" s="670"/>
      <c r="BE155" s="670"/>
      <c r="BF155" s="670"/>
      <c r="BG155" s="670"/>
      <c r="BH155" s="670"/>
      <c r="BI155" s="670"/>
      <c r="BJ155" s="670"/>
    </row>
    <row r="156" spans="6:62" ht="93" customHeight="1" x14ac:dyDescent="0.25">
      <c r="F156" s="725"/>
      <c r="G156" s="726"/>
      <c r="H156" s="726"/>
      <c r="I156" s="726"/>
      <c r="J156" s="726"/>
      <c r="K156" s="726"/>
      <c r="L156" s="726"/>
      <c r="M156" s="726"/>
      <c r="N156" s="726"/>
      <c r="U156" s="727"/>
      <c r="V156" s="728"/>
      <c r="W156" s="728"/>
      <c r="X156" s="728"/>
      <c r="Y156" s="728"/>
      <c r="Z156" s="728"/>
      <c r="AA156" s="728"/>
      <c r="AB156" s="728"/>
      <c r="AC156" s="728"/>
      <c r="AD156" s="728"/>
      <c r="AE156" s="728"/>
      <c r="AF156" s="728"/>
      <c r="AG156" s="728"/>
      <c r="AH156" s="728"/>
      <c r="AI156" s="728"/>
      <c r="AJ156" s="728"/>
      <c r="AK156" s="728"/>
      <c r="AL156" s="726"/>
      <c r="AM156" s="726"/>
      <c r="AN156" s="726"/>
      <c r="AO156" s="726"/>
      <c r="AP156" s="726"/>
      <c r="AQ156" s="726"/>
      <c r="AR156" s="726"/>
      <c r="AS156" s="726"/>
      <c r="AT156" s="726"/>
      <c r="AU156" s="726"/>
      <c r="AV156" s="726"/>
      <c r="AW156" s="726"/>
      <c r="AX156" s="726"/>
      <c r="AZ156" s="670"/>
      <c r="BA156" s="670"/>
      <c r="BB156" s="670"/>
      <c r="BC156" s="670"/>
      <c r="BD156" s="670"/>
      <c r="BE156" s="670"/>
      <c r="BF156" s="670"/>
      <c r="BG156" s="670"/>
      <c r="BH156" s="670"/>
      <c r="BI156" s="670"/>
      <c r="BJ156" s="670"/>
    </row>
    <row r="157" spans="6:62" ht="93" customHeight="1" x14ac:dyDescent="0.25">
      <c r="F157" s="725"/>
      <c r="G157" s="726"/>
      <c r="H157" s="726"/>
      <c r="I157" s="726"/>
      <c r="J157" s="726"/>
      <c r="K157" s="726"/>
      <c r="L157" s="726"/>
      <c r="M157" s="726"/>
      <c r="N157" s="726"/>
      <c r="U157" s="727"/>
      <c r="V157" s="728"/>
      <c r="W157" s="728"/>
      <c r="X157" s="728"/>
      <c r="Y157" s="728"/>
      <c r="Z157" s="728"/>
      <c r="AA157" s="728"/>
      <c r="AB157" s="728"/>
      <c r="AC157" s="728"/>
      <c r="AD157" s="728"/>
      <c r="AE157" s="728"/>
      <c r="AF157" s="728"/>
      <c r="AG157" s="728"/>
      <c r="AH157" s="728"/>
      <c r="AI157" s="728"/>
      <c r="AJ157" s="728"/>
      <c r="AK157" s="728"/>
      <c r="AL157" s="726"/>
      <c r="AM157" s="726"/>
      <c r="AN157" s="726"/>
      <c r="AO157" s="726"/>
      <c r="AP157" s="726"/>
      <c r="AQ157" s="726"/>
      <c r="AR157" s="726"/>
      <c r="AS157" s="726"/>
      <c r="AT157" s="726"/>
      <c r="AU157" s="726"/>
      <c r="AV157" s="726"/>
      <c r="AW157" s="726"/>
      <c r="AX157" s="726"/>
      <c r="AZ157" s="670"/>
      <c r="BA157" s="670"/>
      <c r="BB157" s="670"/>
      <c r="BC157" s="670"/>
      <c r="BD157" s="670"/>
      <c r="BE157" s="670"/>
      <c r="BF157" s="670"/>
      <c r="BG157" s="670"/>
      <c r="BH157" s="670"/>
      <c r="BI157" s="670"/>
      <c r="BJ157" s="670"/>
    </row>
    <row r="158" spans="6:62" ht="93" customHeight="1" x14ac:dyDescent="0.25">
      <c r="F158" s="725"/>
      <c r="G158" s="726"/>
      <c r="H158" s="726"/>
      <c r="I158" s="726"/>
      <c r="J158" s="726"/>
      <c r="K158" s="726"/>
      <c r="L158" s="726"/>
      <c r="M158" s="726"/>
      <c r="N158" s="726"/>
      <c r="U158" s="727"/>
      <c r="V158" s="728"/>
      <c r="W158" s="728"/>
      <c r="X158" s="728"/>
      <c r="Y158" s="728"/>
      <c r="Z158" s="728"/>
      <c r="AA158" s="728"/>
      <c r="AB158" s="728"/>
      <c r="AC158" s="728"/>
      <c r="AD158" s="728"/>
      <c r="AE158" s="728"/>
      <c r="AF158" s="728"/>
      <c r="AG158" s="728"/>
      <c r="AH158" s="728"/>
      <c r="AI158" s="728"/>
      <c r="AJ158" s="728"/>
      <c r="AK158" s="728"/>
      <c r="AL158" s="726"/>
      <c r="AM158" s="726"/>
      <c r="AN158" s="726"/>
      <c r="AO158" s="726"/>
      <c r="AP158" s="726"/>
      <c r="AQ158" s="726"/>
      <c r="AR158" s="726"/>
      <c r="AS158" s="726"/>
      <c r="AT158" s="726"/>
      <c r="AU158" s="726"/>
      <c r="AV158" s="726"/>
      <c r="AW158" s="726"/>
      <c r="AX158" s="726"/>
      <c r="AZ158" s="670"/>
      <c r="BA158" s="670"/>
      <c r="BB158" s="670"/>
      <c r="BC158" s="670"/>
      <c r="BD158" s="670"/>
      <c r="BE158" s="670"/>
      <c r="BF158" s="670"/>
      <c r="BG158" s="670"/>
      <c r="BH158" s="670"/>
      <c r="BI158" s="670"/>
      <c r="BJ158" s="670"/>
    </row>
    <row r="159" spans="6:62" ht="93" customHeight="1" x14ac:dyDescent="0.25">
      <c r="F159" s="725"/>
      <c r="G159" s="726"/>
      <c r="H159" s="726"/>
      <c r="I159" s="726"/>
      <c r="J159" s="726"/>
      <c r="K159" s="726"/>
      <c r="L159" s="726"/>
      <c r="M159" s="726"/>
      <c r="N159" s="726"/>
      <c r="U159" s="727"/>
      <c r="V159" s="728"/>
      <c r="W159" s="728"/>
      <c r="X159" s="728"/>
      <c r="Y159" s="728"/>
      <c r="Z159" s="728"/>
      <c r="AA159" s="728"/>
      <c r="AB159" s="728"/>
      <c r="AC159" s="728"/>
      <c r="AD159" s="728"/>
      <c r="AE159" s="728"/>
      <c r="AF159" s="728"/>
      <c r="AG159" s="728"/>
      <c r="AH159" s="728"/>
      <c r="AI159" s="728"/>
      <c r="AJ159" s="728"/>
      <c r="AK159" s="728"/>
      <c r="AL159" s="726"/>
      <c r="AM159" s="726"/>
      <c r="AN159" s="726"/>
      <c r="AO159" s="726"/>
      <c r="AP159" s="726"/>
      <c r="AQ159" s="726"/>
      <c r="AR159" s="726"/>
      <c r="AS159" s="726"/>
      <c r="AT159" s="726"/>
      <c r="AU159" s="726"/>
      <c r="AV159" s="726"/>
      <c r="AW159" s="726"/>
      <c r="AX159" s="726"/>
      <c r="AZ159" s="670"/>
      <c r="BA159" s="670"/>
      <c r="BB159" s="670"/>
      <c r="BC159" s="670"/>
      <c r="BD159" s="670"/>
      <c r="BE159" s="670"/>
      <c r="BF159" s="670"/>
      <c r="BG159" s="670"/>
      <c r="BH159" s="670"/>
      <c r="BI159" s="670"/>
      <c r="BJ159" s="670"/>
    </row>
    <row r="160" spans="6:62" ht="93" customHeight="1" x14ac:dyDescent="0.25">
      <c r="F160" s="725"/>
      <c r="G160" s="726"/>
      <c r="H160" s="726"/>
      <c r="I160" s="726"/>
      <c r="J160" s="726"/>
      <c r="K160" s="726"/>
      <c r="L160" s="726"/>
      <c r="M160" s="726"/>
      <c r="N160" s="726"/>
      <c r="U160" s="727"/>
      <c r="V160" s="728"/>
      <c r="W160" s="728"/>
      <c r="X160" s="728"/>
      <c r="Y160" s="728"/>
      <c r="Z160" s="728"/>
      <c r="AA160" s="728"/>
      <c r="AB160" s="728"/>
      <c r="AC160" s="728"/>
      <c r="AD160" s="728"/>
      <c r="AE160" s="728"/>
      <c r="AF160" s="728"/>
      <c r="AG160" s="728"/>
      <c r="AH160" s="728"/>
      <c r="AI160" s="728"/>
      <c r="AJ160" s="728"/>
      <c r="AK160" s="728"/>
      <c r="AL160" s="726"/>
      <c r="AM160" s="726"/>
      <c r="AN160" s="726"/>
      <c r="AO160" s="726"/>
      <c r="AP160" s="726"/>
      <c r="AQ160" s="726"/>
      <c r="AR160" s="726"/>
      <c r="AS160" s="726"/>
      <c r="AT160" s="726"/>
      <c r="AU160" s="726"/>
      <c r="AV160" s="726"/>
      <c r="AW160" s="726"/>
      <c r="AX160" s="726"/>
      <c r="AZ160" s="670"/>
      <c r="BA160" s="670"/>
      <c r="BB160" s="670"/>
      <c r="BC160" s="670"/>
      <c r="BD160" s="670"/>
      <c r="BE160" s="670"/>
      <c r="BF160" s="670"/>
      <c r="BG160" s="670"/>
      <c r="BH160" s="670"/>
      <c r="BI160" s="670"/>
      <c r="BJ160" s="670"/>
    </row>
    <row r="161" spans="6:62" ht="93" customHeight="1" x14ac:dyDescent="0.25">
      <c r="F161" s="725"/>
      <c r="G161" s="726"/>
      <c r="H161" s="726"/>
      <c r="I161" s="726"/>
      <c r="J161" s="726"/>
      <c r="K161" s="726"/>
      <c r="L161" s="726"/>
      <c r="M161" s="726"/>
      <c r="N161" s="726"/>
      <c r="U161" s="727"/>
      <c r="V161" s="728"/>
      <c r="W161" s="728"/>
      <c r="X161" s="728"/>
      <c r="Y161" s="728"/>
      <c r="Z161" s="728"/>
      <c r="AA161" s="728"/>
      <c r="AB161" s="728"/>
      <c r="AC161" s="728"/>
      <c r="AD161" s="728"/>
      <c r="AE161" s="728"/>
      <c r="AF161" s="728"/>
      <c r="AG161" s="728"/>
      <c r="AH161" s="728"/>
      <c r="AI161" s="728"/>
      <c r="AJ161" s="728"/>
      <c r="AK161" s="728"/>
      <c r="AL161" s="726"/>
      <c r="AM161" s="726"/>
      <c r="AN161" s="726"/>
      <c r="AO161" s="726"/>
      <c r="AP161" s="726"/>
      <c r="AQ161" s="726"/>
      <c r="AR161" s="726"/>
      <c r="AS161" s="726"/>
      <c r="AT161" s="726"/>
      <c r="AU161" s="726"/>
      <c r="AV161" s="726"/>
      <c r="AW161" s="726"/>
      <c r="AX161" s="726"/>
      <c r="AZ161" s="670"/>
      <c r="BA161" s="670"/>
      <c r="BB161" s="670"/>
      <c r="BC161" s="670"/>
      <c r="BD161" s="670"/>
      <c r="BE161" s="670"/>
      <c r="BF161" s="670"/>
      <c r="BG161" s="670"/>
      <c r="BH161" s="670"/>
      <c r="BI161" s="670"/>
      <c r="BJ161" s="670"/>
    </row>
    <row r="162" spans="6:62" ht="93" customHeight="1" x14ac:dyDescent="0.25">
      <c r="F162" s="725"/>
      <c r="G162" s="726"/>
      <c r="H162" s="726"/>
      <c r="I162" s="726"/>
      <c r="J162" s="726"/>
      <c r="K162" s="726"/>
      <c r="L162" s="726"/>
      <c r="M162" s="726"/>
      <c r="N162" s="726"/>
      <c r="U162" s="727"/>
      <c r="V162" s="728"/>
      <c r="W162" s="728"/>
      <c r="X162" s="728"/>
      <c r="Y162" s="728"/>
      <c r="Z162" s="728"/>
      <c r="AA162" s="728"/>
      <c r="AB162" s="728"/>
      <c r="AC162" s="728"/>
      <c r="AD162" s="728"/>
      <c r="AE162" s="728"/>
      <c r="AF162" s="728"/>
      <c r="AG162" s="728"/>
      <c r="AH162" s="728"/>
      <c r="AI162" s="728"/>
      <c r="AJ162" s="728"/>
      <c r="AK162" s="728"/>
      <c r="AL162" s="726"/>
      <c r="AM162" s="726"/>
      <c r="AN162" s="726"/>
      <c r="AO162" s="726"/>
      <c r="AP162" s="726"/>
      <c r="AQ162" s="726"/>
      <c r="AR162" s="726"/>
      <c r="AS162" s="726"/>
      <c r="AT162" s="726"/>
      <c r="AU162" s="726"/>
      <c r="AV162" s="726"/>
      <c r="AW162" s="726"/>
      <c r="AX162" s="726"/>
      <c r="AZ162" s="670"/>
      <c r="BA162" s="670"/>
      <c r="BB162" s="670"/>
      <c r="BC162" s="670"/>
      <c r="BD162" s="670"/>
      <c r="BE162" s="670"/>
      <c r="BF162" s="670"/>
      <c r="BG162" s="670"/>
      <c r="BH162" s="670"/>
      <c r="BI162" s="670"/>
      <c r="BJ162" s="670"/>
    </row>
    <row r="163" spans="6:62" ht="93" customHeight="1" x14ac:dyDescent="0.25">
      <c r="F163" s="725"/>
      <c r="G163" s="726"/>
      <c r="H163" s="726"/>
      <c r="I163" s="726"/>
      <c r="J163" s="726"/>
      <c r="K163" s="726"/>
      <c r="L163" s="726"/>
      <c r="M163" s="726"/>
      <c r="N163" s="726"/>
      <c r="U163" s="727"/>
      <c r="V163" s="728"/>
      <c r="W163" s="728"/>
      <c r="X163" s="728"/>
      <c r="Y163" s="728"/>
      <c r="Z163" s="728"/>
      <c r="AA163" s="728"/>
      <c r="AB163" s="728"/>
      <c r="AC163" s="728"/>
      <c r="AD163" s="728"/>
      <c r="AE163" s="728"/>
      <c r="AF163" s="728"/>
      <c r="AG163" s="728"/>
      <c r="AH163" s="728"/>
      <c r="AI163" s="728"/>
      <c r="AJ163" s="728"/>
      <c r="AK163" s="728"/>
      <c r="AL163" s="726"/>
      <c r="AM163" s="726"/>
      <c r="AN163" s="726"/>
      <c r="AO163" s="726"/>
      <c r="AP163" s="726"/>
      <c r="AQ163" s="726"/>
      <c r="AR163" s="726"/>
      <c r="AS163" s="726"/>
      <c r="AT163" s="726"/>
      <c r="AU163" s="726"/>
      <c r="AV163" s="726"/>
      <c r="AW163" s="726"/>
      <c r="AX163" s="726"/>
      <c r="AZ163" s="670"/>
      <c r="BA163" s="670"/>
      <c r="BB163" s="670"/>
      <c r="BC163" s="670"/>
      <c r="BD163" s="670"/>
      <c r="BE163" s="670"/>
      <c r="BF163" s="670"/>
      <c r="BG163" s="670"/>
      <c r="BH163" s="670"/>
      <c r="BI163" s="670"/>
      <c r="BJ163" s="670"/>
    </row>
    <row r="164" spans="6:62" ht="93" customHeight="1" x14ac:dyDescent="0.25">
      <c r="F164" s="725"/>
      <c r="G164" s="726"/>
      <c r="H164" s="726"/>
      <c r="I164" s="726"/>
      <c r="J164" s="726"/>
      <c r="K164" s="726"/>
      <c r="L164" s="726"/>
      <c r="M164" s="726"/>
      <c r="N164" s="726"/>
      <c r="U164" s="727"/>
      <c r="V164" s="728"/>
      <c r="W164" s="728"/>
      <c r="X164" s="728"/>
      <c r="Y164" s="728"/>
      <c r="Z164" s="728"/>
      <c r="AA164" s="728"/>
      <c r="AB164" s="728"/>
      <c r="AC164" s="728"/>
      <c r="AD164" s="728"/>
      <c r="AE164" s="728"/>
      <c r="AF164" s="728"/>
      <c r="AG164" s="728"/>
      <c r="AH164" s="728"/>
      <c r="AI164" s="728"/>
      <c r="AJ164" s="728"/>
      <c r="AK164" s="728"/>
      <c r="AL164" s="726"/>
      <c r="AM164" s="726"/>
      <c r="AN164" s="726"/>
      <c r="AO164" s="726"/>
      <c r="AP164" s="726"/>
      <c r="AQ164" s="726"/>
      <c r="AR164" s="726"/>
      <c r="AS164" s="726"/>
      <c r="AT164" s="726"/>
      <c r="AU164" s="726"/>
      <c r="AV164" s="726"/>
      <c r="AW164" s="726"/>
      <c r="AX164" s="726"/>
      <c r="AZ164" s="670"/>
      <c r="BA164" s="670"/>
      <c r="BB164" s="670"/>
      <c r="BC164" s="670"/>
      <c r="BD164" s="670"/>
      <c r="BE164" s="670"/>
      <c r="BF164" s="670"/>
      <c r="BG164" s="670"/>
      <c r="BH164" s="670"/>
      <c r="BI164" s="670"/>
      <c r="BJ164" s="670"/>
    </row>
    <row r="165" spans="6:62" ht="93" customHeight="1" x14ac:dyDescent="0.25">
      <c r="F165" s="725"/>
      <c r="G165" s="726"/>
      <c r="H165" s="726"/>
      <c r="I165" s="726"/>
      <c r="J165" s="726"/>
      <c r="K165" s="726"/>
      <c r="L165" s="726"/>
      <c r="M165" s="726"/>
      <c r="N165" s="726"/>
      <c r="U165" s="727"/>
      <c r="V165" s="728"/>
      <c r="W165" s="728"/>
      <c r="X165" s="728"/>
      <c r="Y165" s="728"/>
      <c r="Z165" s="728"/>
      <c r="AA165" s="728"/>
      <c r="AB165" s="728"/>
      <c r="AC165" s="728"/>
      <c r="AD165" s="728"/>
      <c r="AE165" s="728"/>
      <c r="AF165" s="728"/>
      <c r="AG165" s="728"/>
      <c r="AH165" s="728"/>
      <c r="AI165" s="728"/>
      <c r="AJ165" s="728"/>
      <c r="AK165" s="728"/>
      <c r="AL165" s="726"/>
      <c r="AM165" s="726"/>
      <c r="AN165" s="726"/>
      <c r="AO165" s="726"/>
      <c r="AP165" s="726"/>
      <c r="AQ165" s="726"/>
      <c r="AR165" s="726"/>
      <c r="AS165" s="726"/>
      <c r="AT165" s="726"/>
      <c r="AU165" s="726"/>
      <c r="AV165" s="726"/>
      <c r="AW165" s="726"/>
      <c r="AX165" s="726"/>
      <c r="AZ165" s="670"/>
      <c r="BA165" s="670"/>
      <c r="BB165" s="670"/>
      <c r="BC165" s="670"/>
      <c r="BD165" s="670"/>
      <c r="BE165" s="670"/>
      <c r="BF165" s="670"/>
      <c r="BG165" s="670"/>
      <c r="BH165" s="670"/>
      <c r="BI165" s="670"/>
      <c r="BJ165" s="670"/>
    </row>
    <row r="166" spans="6:62" ht="93" customHeight="1" x14ac:dyDescent="0.25">
      <c r="F166" s="725"/>
      <c r="G166" s="726"/>
      <c r="H166" s="726"/>
      <c r="I166" s="726"/>
      <c r="J166" s="726"/>
      <c r="K166" s="726"/>
      <c r="L166" s="726"/>
      <c r="M166" s="726"/>
      <c r="N166" s="726"/>
      <c r="U166" s="727"/>
      <c r="V166" s="728"/>
      <c r="W166" s="728"/>
      <c r="X166" s="728"/>
      <c r="Y166" s="728"/>
      <c r="Z166" s="728"/>
      <c r="AA166" s="728"/>
      <c r="AB166" s="728"/>
      <c r="AC166" s="728"/>
      <c r="AD166" s="728"/>
      <c r="AE166" s="728"/>
      <c r="AF166" s="728"/>
      <c r="AG166" s="728"/>
      <c r="AH166" s="728"/>
      <c r="AI166" s="728"/>
      <c r="AJ166" s="728"/>
      <c r="AK166" s="728"/>
      <c r="AL166" s="726"/>
      <c r="AM166" s="726"/>
      <c r="AN166" s="726"/>
      <c r="AO166" s="726"/>
      <c r="AP166" s="726"/>
      <c r="AQ166" s="726"/>
      <c r="AR166" s="726"/>
      <c r="AS166" s="726"/>
      <c r="AT166" s="726"/>
      <c r="AU166" s="726"/>
      <c r="AV166" s="726"/>
      <c r="AW166" s="726"/>
      <c r="AX166" s="726"/>
      <c r="AZ166" s="670"/>
      <c r="BA166" s="670"/>
      <c r="BB166" s="670"/>
      <c r="BC166" s="670"/>
      <c r="BD166" s="670"/>
      <c r="BE166" s="670"/>
      <c r="BF166" s="670"/>
      <c r="BG166" s="670"/>
      <c r="BH166" s="670"/>
      <c r="BI166" s="670"/>
      <c r="BJ166" s="670"/>
    </row>
    <row r="167" spans="6:62" ht="93" customHeight="1" x14ac:dyDescent="0.25">
      <c r="F167" s="725"/>
      <c r="G167" s="726"/>
      <c r="H167" s="726"/>
      <c r="I167" s="726"/>
      <c r="J167" s="726"/>
      <c r="K167" s="726"/>
      <c r="L167" s="726"/>
      <c r="M167" s="726"/>
      <c r="N167" s="726"/>
      <c r="U167" s="727"/>
      <c r="V167" s="728"/>
      <c r="W167" s="728"/>
      <c r="X167" s="728"/>
      <c r="Y167" s="728"/>
      <c r="Z167" s="728"/>
      <c r="AA167" s="728"/>
      <c r="AB167" s="728"/>
      <c r="AC167" s="728"/>
      <c r="AD167" s="728"/>
      <c r="AE167" s="728"/>
      <c r="AF167" s="728"/>
      <c r="AG167" s="728"/>
      <c r="AH167" s="728"/>
      <c r="AI167" s="728"/>
      <c r="AJ167" s="728"/>
      <c r="AK167" s="728"/>
      <c r="AL167" s="726"/>
      <c r="AM167" s="726"/>
      <c r="AN167" s="726"/>
      <c r="AO167" s="726"/>
      <c r="AP167" s="726"/>
      <c r="AQ167" s="726"/>
      <c r="AR167" s="726"/>
      <c r="AS167" s="726"/>
      <c r="AT167" s="726"/>
      <c r="AU167" s="726"/>
      <c r="AV167" s="726"/>
      <c r="AW167" s="726"/>
      <c r="AX167" s="726"/>
      <c r="AZ167" s="670"/>
      <c r="BA167" s="670"/>
      <c r="BB167" s="670"/>
      <c r="BC167" s="670"/>
      <c r="BD167" s="670"/>
      <c r="BE167" s="670"/>
      <c r="BF167" s="670"/>
      <c r="BG167" s="670"/>
      <c r="BH167" s="670"/>
      <c r="BI167" s="670"/>
      <c r="BJ167" s="670"/>
    </row>
    <row r="168" spans="6:62" ht="93" customHeight="1" x14ac:dyDescent="0.25">
      <c r="F168" s="725"/>
      <c r="G168" s="726"/>
      <c r="H168" s="726"/>
      <c r="I168" s="726"/>
      <c r="J168" s="726"/>
      <c r="K168" s="726"/>
      <c r="L168" s="726"/>
      <c r="M168" s="726"/>
      <c r="N168" s="726"/>
      <c r="U168" s="727"/>
      <c r="V168" s="728"/>
      <c r="W168" s="728"/>
      <c r="X168" s="728"/>
      <c r="Y168" s="728"/>
      <c r="Z168" s="728"/>
      <c r="AA168" s="728"/>
      <c r="AB168" s="728"/>
      <c r="AC168" s="728"/>
      <c r="AD168" s="728"/>
      <c r="AE168" s="728"/>
      <c r="AF168" s="728"/>
      <c r="AG168" s="728"/>
      <c r="AH168" s="728"/>
      <c r="AI168" s="728"/>
      <c r="AJ168" s="728"/>
      <c r="AK168" s="728"/>
      <c r="AL168" s="726"/>
      <c r="AM168" s="726"/>
      <c r="AN168" s="726"/>
      <c r="AO168" s="726"/>
      <c r="AP168" s="726"/>
      <c r="AQ168" s="726"/>
      <c r="AR168" s="726"/>
      <c r="AS168" s="726"/>
      <c r="AT168" s="726"/>
      <c r="AU168" s="726"/>
      <c r="AV168" s="726"/>
      <c r="AW168" s="726"/>
      <c r="AX168" s="726"/>
      <c r="AZ168" s="670"/>
      <c r="BA168" s="670"/>
      <c r="BB168" s="670"/>
      <c r="BC168" s="670"/>
      <c r="BD168" s="670"/>
      <c r="BE168" s="670"/>
      <c r="BF168" s="670"/>
      <c r="BG168" s="670"/>
      <c r="BH168" s="670"/>
      <c r="BI168" s="670"/>
      <c r="BJ168" s="670"/>
    </row>
    <row r="169" spans="6:62" ht="93" customHeight="1" x14ac:dyDescent="0.25">
      <c r="F169" s="725"/>
      <c r="G169" s="726"/>
      <c r="H169" s="726"/>
      <c r="I169" s="726"/>
      <c r="J169" s="726"/>
      <c r="K169" s="726"/>
      <c r="L169" s="726"/>
      <c r="M169" s="726"/>
      <c r="N169" s="726"/>
      <c r="U169" s="727"/>
      <c r="V169" s="728"/>
      <c r="W169" s="728"/>
      <c r="X169" s="728"/>
      <c r="Y169" s="728"/>
      <c r="Z169" s="728"/>
      <c r="AA169" s="728"/>
      <c r="AB169" s="728"/>
      <c r="AC169" s="728"/>
      <c r="AD169" s="728"/>
      <c r="AE169" s="728"/>
      <c r="AF169" s="728"/>
      <c r="AG169" s="728"/>
      <c r="AH169" s="728"/>
      <c r="AI169" s="728"/>
      <c r="AJ169" s="728"/>
      <c r="AK169" s="728"/>
      <c r="AL169" s="726"/>
      <c r="AM169" s="726"/>
      <c r="AN169" s="726"/>
      <c r="AO169" s="726"/>
      <c r="AP169" s="726"/>
      <c r="AQ169" s="726"/>
      <c r="AR169" s="726"/>
      <c r="AS169" s="726"/>
      <c r="AT169" s="726"/>
      <c r="AU169" s="726"/>
      <c r="AV169" s="726"/>
      <c r="AW169" s="726"/>
      <c r="AX169" s="726"/>
      <c r="AZ169" s="670"/>
      <c r="BA169" s="670"/>
      <c r="BB169" s="670"/>
      <c r="BC169" s="670"/>
      <c r="BD169" s="670"/>
      <c r="BE169" s="670"/>
      <c r="BF169" s="670"/>
      <c r="BG169" s="670"/>
      <c r="BH169" s="670"/>
      <c r="BI169" s="670"/>
      <c r="BJ169" s="670"/>
    </row>
    <row r="170" spans="6:62" ht="93" customHeight="1" x14ac:dyDescent="0.25">
      <c r="F170" s="725"/>
      <c r="G170" s="726"/>
      <c r="H170" s="726"/>
      <c r="I170" s="726"/>
      <c r="J170" s="726"/>
      <c r="K170" s="726"/>
      <c r="L170" s="726"/>
      <c r="M170" s="726"/>
      <c r="N170" s="726"/>
      <c r="U170" s="727"/>
      <c r="V170" s="728"/>
      <c r="W170" s="728"/>
      <c r="X170" s="728"/>
      <c r="Y170" s="728"/>
      <c r="Z170" s="728"/>
      <c r="AA170" s="728"/>
      <c r="AB170" s="728"/>
      <c r="AC170" s="728"/>
      <c r="AD170" s="728"/>
      <c r="AE170" s="728"/>
      <c r="AF170" s="728"/>
      <c r="AG170" s="728"/>
      <c r="AH170" s="728"/>
      <c r="AI170" s="728"/>
      <c r="AJ170" s="728"/>
      <c r="AK170" s="728"/>
      <c r="AL170" s="726"/>
      <c r="AM170" s="726"/>
      <c r="AN170" s="726"/>
      <c r="AO170" s="726"/>
      <c r="AP170" s="726"/>
      <c r="AQ170" s="726"/>
      <c r="AR170" s="726"/>
      <c r="AS170" s="726"/>
      <c r="AT170" s="726"/>
      <c r="AU170" s="726"/>
      <c r="AV170" s="726"/>
      <c r="AW170" s="726"/>
      <c r="AX170" s="726"/>
      <c r="AZ170" s="670"/>
      <c r="BA170" s="670"/>
      <c r="BB170" s="670"/>
      <c r="BC170" s="670"/>
      <c r="BD170" s="670"/>
      <c r="BE170" s="670"/>
      <c r="BF170" s="670"/>
      <c r="BG170" s="670"/>
      <c r="BH170" s="670"/>
      <c r="BI170" s="670"/>
      <c r="BJ170" s="670"/>
    </row>
    <row r="171" spans="6:62" ht="93" customHeight="1" x14ac:dyDescent="0.25">
      <c r="F171" s="725"/>
      <c r="G171" s="726"/>
      <c r="H171" s="726"/>
      <c r="I171" s="726"/>
      <c r="J171" s="726"/>
      <c r="K171" s="726"/>
      <c r="L171" s="726"/>
      <c r="M171" s="726"/>
      <c r="N171" s="726"/>
      <c r="U171" s="727"/>
      <c r="V171" s="728"/>
      <c r="W171" s="728"/>
      <c r="X171" s="728"/>
      <c r="Y171" s="728"/>
      <c r="Z171" s="728"/>
      <c r="AA171" s="728"/>
      <c r="AB171" s="728"/>
      <c r="AC171" s="728"/>
      <c r="AD171" s="728"/>
      <c r="AE171" s="728"/>
      <c r="AF171" s="728"/>
      <c r="AG171" s="728"/>
      <c r="AH171" s="728"/>
      <c r="AI171" s="728"/>
      <c r="AJ171" s="728"/>
      <c r="AK171" s="728"/>
      <c r="AL171" s="726"/>
      <c r="AM171" s="726"/>
      <c r="AN171" s="726"/>
      <c r="AO171" s="726"/>
      <c r="AP171" s="726"/>
      <c r="AQ171" s="726"/>
      <c r="AR171" s="726"/>
      <c r="AS171" s="726"/>
      <c r="AT171" s="726"/>
      <c r="AU171" s="726"/>
      <c r="AV171" s="726"/>
      <c r="AW171" s="726"/>
      <c r="AX171" s="726"/>
      <c r="AZ171" s="670"/>
      <c r="BA171" s="670"/>
      <c r="BB171" s="670"/>
      <c r="BC171" s="670"/>
      <c r="BD171" s="670"/>
      <c r="BE171" s="670"/>
      <c r="BF171" s="670"/>
      <c r="BG171" s="670"/>
      <c r="BH171" s="670"/>
      <c r="BI171" s="670"/>
      <c r="BJ171" s="670"/>
    </row>
    <row r="172" spans="6:62" ht="93" customHeight="1" x14ac:dyDescent="0.25">
      <c r="F172" s="725"/>
      <c r="G172" s="726"/>
      <c r="H172" s="726"/>
      <c r="I172" s="726"/>
      <c r="J172" s="726"/>
      <c r="K172" s="726"/>
      <c r="L172" s="726"/>
      <c r="M172" s="726"/>
      <c r="N172" s="726"/>
      <c r="U172" s="727"/>
      <c r="V172" s="728"/>
      <c r="W172" s="728"/>
      <c r="X172" s="728"/>
      <c r="Y172" s="728"/>
      <c r="Z172" s="728"/>
      <c r="AA172" s="728"/>
      <c r="AB172" s="728"/>
      <c r="AC172" s="728"/>
      <c r="AD172" s="728"/>
      <c r="AE172" s="728"/>
      <c r="AF172" s="728"/>
      <c r="AG172" s="728"/>
      <c r="AH172" s="728"/>
      <c r="AI172" s="728"/>
      <c r="AJ172" s="728"/>
      <c r="AK172" s="728"/>
      <c r="AL172" s="726"/>
      <c r="AM172" s="726"/>
      <c r="AN172" s="726"/>
      <c r="AO172" s="726"/>
      <c r="AP172" s="726"/>
      <c r="AQ172" s="726"/>
      <c r="AR172" s="726"/>
      <c r="AS172" s="726"/>
      <c r="AT172" s="726"/>
      <c r="AU172" s="726"/>
      <c r="AV172" s="726"/>
      <c r="AW172" s="726"/>
      <c r="AX172" s="726"/>
      <c r="AZ172" s="670"/>
      <c r="BA172" s="670"/>
      <c r="BB172" s="670"/>
      <c r="BC172" s="670"/>
      <c r="BD172" s="670"/>
      <c r="BE172" s="670"/>
      <c r="BF172" s="670"/>
      <c r="BG172" s="670"/>
      <c r="BH172" s="670"/>
      <c r="BI172" s="670"/>
      <c r="BJ172" s="670"/>
    </row>
    <row r="173" spans="6:62" ht="93" customHeight="1" x14ac:dyDescent="0.25">
      <c r="F173" s="725"/>
      <c r="G173" s="726"/>
      <c r="H173" s="726"/>
      <c r="I173" s="726"/>
      <c r="J173" s="726"/>
      <c r="K173" s="726"/>
      <c r="L173" s="726"/>
      <c r="M173" s="726"/>
      <c r="N173" s="726"/>
      <c r="U173" s="727"/>
      <c r="V173" s="728"/>
      <c r="W173" s="728"/>
      <c r="X173" s="728"/>
      <c r="Y173" s="728"/>
      <c r="Z173" s="728"/>
      <c r="AA173" s="728"/>
      <c r="AB173" s="728"/>
      <c r="AC173" s="728"/>
      <c r="AD173" s="728"/>
      <c r="AE173" s="728"/>
      <c r="AF173" s="728"/>
      <c r="AG173" s="728"/>
      <c r="AH173" s="728"/>
      <c r="AI173" s="728"/>
      <c r="AJ173" s="728"/>
      <c r="AK173" s="728"/>
      <c r="AL173" s="726"/>
      <c r="AM173" s="726"/>
      <c r="AN173" s="726"/>
      <c r="AO173" s="726"/>
      <c r="AP173" s="726"/>
      <c r="AQ173" s="726"/>
      <c r="AR173" s="726"/>
      <c r="AS173" s="726"/>
      <c r="AT173" s="726"/>
      <c r="AU173" s="726"/>
      <c r="AV173" s="726"/>
      <c r="AW173" s="726"/>
      <c r="AX173" s="726"/>
      <c r="AZ173" s="670"/>
      <c r="BA173" s="670"/>
      <c r="BB173" s="670"/>
      <c r="BC173" s="670"/>
      <c r="BD173" s="670"/>
      <c r="BE173" s="670"/>
      <c r="BF173" s="670"/>
      <c r="BG173" s="670"/>
      <c r="BH173" s="670"/>
      <c r="BI173" s="670"/>
      <c r="BJ173" s="670"/>
    </row>
    <row r="174" spans="6:62" ht="93" customHeight="1" x14ac:dyDescent="0.25">
      <c r="F174" s="725"/>
      <c r="G174" s="726"/>
      <c r="H174" s="726"/>
      <c r="I174" s="726"/>
      <c r="J174" s="726"/>
      <c r="K174" s="726"/>
      <c r="L174" s="726"/>
      <c r="M174" s="726"/>
      <c r="N174" s="726"/>
      <c r="U174" s="727"/>
      <c r="V174" s="728"/>
      <c r="W174" s="728"/>
      <c r="X174" s="728"/>
      <c r="Y174" s="728"/>
      <c r="Z174" s="728"/>
      <c r="AA174" s="728"/>
      <c r="AB174" s="728"/>
      <c r="AC174" s="728"/>
      <c r="AD174" s="728"/>
      <c r="AE174" s="728"/>
      <c r="AF174" s="728"/>
      <c r="AG174" s="728"/>
      <c r="AH174" s="728"/>
      <c r="AI174" s="728"/>
      <c r="AJ174" s="728"/>
      <c r="AK174" s="728"/>
      <c r="AL174" s="726"/>
      <c r="AM174" s="726"/>
      <c r="AN174" s="726"/>
      <c r="AO174" s="726"/>
      <c r="AP174" s="726"/>
      <c r="AQ174" s="726"/>
      <c r="AR174" s="726"/>
      <c r="AS174" s="726"/>
      <c r="AT174" s="726"/>
      <c r="AU174" s="726"/>
      <c r="AV174" s="726"/>
      <c r="AW174" s="726"/>
      <c r="AX174" s="726"/>
      <c r="AZ174" s="670"/>
      <c r="BA174" s="670"/>
      <c r="BB174" s="670"/>
      <c r="BC174" s="670"/>
      <c r="BD174" s="670"/>
      <c r="BE174" s="670"/>
      <c r="BF174" s="670"/>
      <c r="BG174" s="670"/>
      <c r="BH174" s="670"/>
      <c r="BI174" s="670"/>
      <c r="BJ174" s="670"/>
    </row>
    <row r="175" spans="6:62" ht="93" customHeight="1" x14ac:dyDescent="0.25">
      <c r="F175" s="725"/>
      <c r="G175" s="726"/>
      <c r="H175" s="726"/>
      <c r="I175" s="726"/>
      <c r="J175" s="726"/>
      <c r="K175" s="726"/>
      <c r="L175" s="726"/>
      <c r="M175" s="726"/>
      <c r="N175" s="726"/>
      <c r="U175" s="727"/>
      <c r="V175" s="728"/>
      <c r="W175" s="728"/>
      <c r="X175" s="728"/>
      <c r="Y175" s="728"/>
      <c r="Z175" s="728"/>
      <c r="AA175" s="728"/>
      <c r="AB175" s="728"/>
      <c r="AC175" s="728"/>
      <c r="AD175" s="728"/>
      <c r="AE175" s="728"/>
      <c r="AF175" s="728"/>
      <c r="AG175" s="728"/>
      <c r="AH175" s="728"/>
      <c r="AI175" s="728"/>
      <c r="AJ175" s="728"/>
      <c r="AK175" s="728"/>
      <c r="AL175" s="726"/>
      <c r="AM175" s="726"/>
      <c r="AN175" s="726"/>
      <c r="AO175" s="726"/>
      <c r="AP175" s="726"/>
      <c r="AQ175" s="726"/>
      <c r="AR175" s="726"/>
      <c r="AS175" s="726"/>
      <c r="AT175" s="726"/>
      <c r="AU175" s="726"/>
      <c r="AV175" s="726"/>
      <c r="AW175" s="726"/>
      <c r="AX175" s="726"/>
      <c r="AZ175" s="670"/>
      <c r="BA175" s="670"/>
      <c r="BB175" s="670"/>
      <c r="BC175" s="670"/>
      <c r="BD175" s="670"/>
      <c r="BE175" s="670"/>
      <c r="BF175" s="670"/>
      <c r="BG175" s="670"/>
      <c r="BH175" s="670"/>
      <c r="BI175" s="670"/>
      <c r="BJ175" s="670"/>
    </row>
    <row r="176" spans="6:62" ht="93" customHeight="1" x14ac:dyDescent="0.25">
      <c r="F176" s="725"/>
      <c r="G176" s="726"/>
      <c r="H176" s="726"/>
      <c r="I176" s="726"/>
      <c r="J176" s="726"/>
      <c r="K176" s="726"/>
      <c r="L176" s="726"/>
      <c r="M176" s="726"/>
      <c r="N176" s="726"/>
      <c r="U176" s="727"/>
      <c r="V176" s="728"/>
      <c r="W176" s="728"/>
      <c r="X176" s="728"/>
      <c r="Y176" s="728"/>
      <c r="Z176" s="728"/>
      <c r="AA176" s="728"/>
      <c r="AB176" s="728"/>
      <c r="AC176" s="728"/>
      <c r="AD176" s="728"/>
      <c r="AE176" s="728"/>
      <c r="AF176" s="728"/>
      <c r="AG176" s="728"/>
      <c r="AH176" s="728"/>
      <c r="AI176" s="728"/>
      <c r="AJ176" s="728"/>
      <c r="AK176" s="728"/>
      <c r="AL176" s="726"/>
      <c r="AM176" s="726"/>
      <c r="AN176" s="726"/>
      <c r="AO176" s="726"/>
      <c r="AP176" s="726"/>
      <c r="AQ176" s="726"/>
      <c r="AR176" s="726"/>
      <c r="AS176" s="726"/>
      <c r="AT176" s="726"/>
      <c r="AU176" s="726"/>
      <c r="AV176" s="726"/>
      <c r="AW176" s="726"/>
      <c r="AX176" s="726"/>
      <c r="AZ176" s="670"/>
      <c r="BA176" s="670"/>
      <c r="BB176" s="670"/>
      <c r="BC176" s="670"/>
      <c r="BD176" s="670"/>
      <c r="BE176" s="670"/>
      <c r="BF176" s="670"/>
      <c r="BG176" s="670"/>
      <c r="BH176" s="670"/>
      <c r="BI176" s="670"/>
      <c r="BJ176" s="670"/>
    </row>
    <row r="177" spans="6:62" ht="93" customHeight="1" x14ac:dyDescent="0.25">
      <c r="F177" s="725"/>
      <c r="G177" s="726"/>
      <c r="H177" s="726"/>
      <c r="I177" s="726"/>
      <c r="J177" s="726"/>
      <c r="K177" s="726"/>
      <c r="L177" s="726"/>
      <c r="M177" s="726"/>
      <c r="N177" s="726"/>
      <c r="U177" s="727"/>
      <c r="V177" s="728"/>
      <c r="W177" s="728"/>
      <c r="X177" s="728"/>
      <c r="Y177" s="728"/>
      <c r="Z177" s="728"/>
      <c r="AA177" s="728"/>
      <c r="AB177" s="728"/>
      <c r="AC177" s="728"/>
      <c r="AD177" s="728"/>
      <c r="AE177" s="728"/>
      <c r="AF177" s="728"/>
      <c r="AG177" s="728"/>
      <c r="AH177" s="728"/>
      <c r="AI177" s="728"/>
      <c r="AJ177" s="728"/>
      <c r="AK177" s="728"/>
      <c r="AL177" s="726"/>
      <c r="AM177" s="726"/>
      <c r="AN177" s="726"/>
      <c r="AO177" s="726"/>
      <c r="AP177" s="726"/>
      <c r="AQ177" s="726"/>
      <c r="AR177" s="726"/>
      <c r="AS177" s="726"/>
      <c r="AT177" s="726"/>
      <c r="AU177" s="726"/>
      <c r="AV177" s="726"/>
      <c r="AW177" s="726"/>
      <c r="AX177" s="726"/>
      <c r="AZ177" s="670"/>
      <c r="BA177" s="670"/>
      <c r="BB177" s="670"/>
      <c r="BC177" s="670"/>
      <c r="BD177" s="670"/>
      <c r="BE177" s="670"/>
      <c r="BF177" s="670"/>
      <c r="BG177" s="670"/>
      <c r="BH177" s="670"/>
      <c r="BI177" s="670"/>
      <c r="BJ177" s="670"/>
    </row>
    <row r="178" spans="6:62" ht="93" customHeight="1" x14ac:dyDescent="0.25">
      <c r="F178" s="725"/>
      <c r="G178" s="726"/>
      <c r="H178" s="726"/>
      <c r="I178" s="726"/>
      <c r="J178" s="726"/>
      <c r="K178" s="726"/>
      <c r="L178" s="726"/>
      <c r="M178" s="726"/>
      <c r="N178" s="726"/>
      <c r="U178" s="727"/>
      <c r="V178" s="728"/>
      <c r="W178" s="728"/>
      <c r="X178" s="728"/>
      <c r="Y178" s="728"/>
      <c r="Z178" s="728"/>
      <c r="AA178" s="728"/>
      <c r="AB178" s="728"/>
      <c r="AC178" s="728"/>
      <c r="AD178" s="728"/>
      <c r="AE178" s="728"/>
      <c r="AF178" s="728"/>
      <c r="AG178" s="728"/>
      <c r="AH178" s="728"/>
      <c r="AI178" s="728"/>
      <c r="AJ178" s="728"/>
      <c r="AK178" s="728"/>
      <c r="AL178" s="726"/>
      <c r="AM178" s="726"/>
      <c r="AN178" s="726"/>
      <c r="AO178" s="726"/>
      <c r="AP178" s="726"/>
      <c r="AQ178" s="726"/>
      <c r="AR178" s="726"/>
      <c r="AS178" s="726"/>
      <c r="AT178" s="726"/>
      <c r="AU178" s="726"/>
      <c r="AV178" s="726"/>
      <c r="AW178" s="726"/>
      <c r="AX178" s="726"/>
      <c r="AZ178" s="670"/>
      <c r="BA178" s="670"/>
      <c r="BB178" s="670"/>
      <c r="BC178" s="670"/>
      <c r="BD178" s="670"/>
      <c r="BE178" s="670"/>
      <c r="BF178" s="670"/>
      <c r="BG178" s="670"/>
      <c r="BH178" s="670"/>
      <c r="BI178" s="670"/>
      <c r="BJ178" s="670"/>
    </row>
    <row r="179" spans="6:62" ht="93" customHeight="1" x14ac:dyDescent="0.25">
      <c r="F179" s="725"/>
      <c r="G179" s="726"/>
      <c r="H179" s="726"/>
      <c r="I179" s="726"/>
      <c r="J179" s="726"/>
      <c r="K179" s="726"/>
      <c r="L179" s="726"/>
      <c r="M179" s="726"/>
      <c r="N179" s="726"/>
      <c r="U179" s="727"/>
      <c r="V179" s="728"/>
      <c r="W179" s="728"/>
      <c r="X179" s="728"/>
      <c r="Y179" s="728"/>
      <c r="Z179" s="728"/>
      <c r="AA179" s="728"/>
      <c r="AB179" s="728"/>
      <c r="AC179" s="728"/>
      <c r="AD179" s="728"/>
      <c r="AE179" s="728"/>
      <c r="AF179" s="728"/>
      <c r="AG179" s="728"/>
      <c r="AH179" s="728"/>
      <c r="AI179" s="728"/>
      <c r="AJ179" s="728"/>
      <c r="AK179" s="728"/>
      <c r="AL179" s="726"/>
      <c r="AM179" s="726"/>
      <c r="AN179" s="726"/>
      <c r="AO179" s="726"/>
      <c r="AP179" s="726"/>
      <c r="AQ179" s="726"/>
      <c r="AR179" s="726"/>
      <c r="AS179" s="726"/>
      <c r="AT179" s="726"/>
      <c r="AU179" s="726"/>
      <c r="AV179" s="726"/>
      <c r="AW179" s="726"/>
      <c r="AX179" s="726"/>
      <c r="AZ179" s="670"/>
      <c r="BA179" s="670"/>
      <c r="BB179" s="670"/>
      <c r="BC179" s="670"/>
      <c r="BD179" s="670"/>
      <c r="BE179" s="670"/>
      <c r="BF179" s="670"/>
      <c r="BG179" s="670"/>
      <c r="BH179" s="670"/>
      <c r="BI179" s="670"/>
      <c r="BJ179" s="670"/>
    </row>
    <row r="180" spans="6:62" ht="93" customHeight="1" x14ac:dyDescent="0.25">
      <c r="F180" s="725"/>
      <c r="G180" s="726"/>
      <c r="H180" s="726"/>
      <c r="I180" s="726"/>
      <c r="J180" s="726"/>
      <c r="K180" s="726"/>
      <c r="L180" s="726"/>
      <c r="M180" s="726"/>
      <c r="N180" s="726"/>
      <c r="U180" s="727"/>
      <c r="V180" s="728"/>
      <c r="W180" s="728"/>
      <c r="X180" s="728"/>
      <c r="Y180" s="728"/>
      <c r="Z180" s="728"/>
      <c r="AA180" s="728"/>
      <c r="AB180" s="728"/>
      <c r="AC180" s="728"/>
      <c r="AD180" s="728"/>
      <c r="AE180" s="728"/>
      <c r="AF180" s="728"/>
      <c r="AG180" s="728"/>
      <c r="AH180" s="728"/>
      <c r="AI180" s="728"/>
      <c r="AJ180" s="728"/>
      <c r="AK180" s="728"/>
      <c r="AL180" s="726"/>
      <c r="AM180" s="726"/>
      <c r="AN180" s="726"/>
      <c r="AO180" s="726"/>
      <c r="AP180" s="726"/>
      <c r="AQ180" s="726"/>
      <c r="AR180" s="726"/>
      <c r="AS180" s="726"/>
      <c r="AT180" s="726"/>
      <c r="AU180" s="726"/>
      <c r="AV180" s="726"/>
      <c r="AW180" s="726"/>
      <c r="AX180" s="726"/>
      <c r="AZ180" s="670"/>
      <c r="BA180" s="670"/>
      <c r="BB180" s="670"/>
      <c r="BC180" s="670"/>
      <c r="BD180" s="670"/>
      <c r="BE180" s="670"/>
      <c r="BF180" s="670"/>
      <c r="BG180" s="670"/>
      <c r="BH180" s="670"/>
      <c r="BI180" s="670"/>
      <c r="BJ180" s="670"/>
    </row>
    <row r="181" spans="6:62" ht="93" customHeight="1" x14ac:dyDescent="0.25">
      <c r="F181" s="725"/>
      <c r="G181" s="726"/>
      <c r="H181" s="726"/>
      <c r="I181" s="726"/>
      <c r="J181" s="726"/>
      <c r="K181" s="726"/>
      <c r="L181" s="726"/>
      <c r="M181" s="726"/>
      <c r="N181" s="726"/>
      <c r="U181" s="727"/>
      <c r="V181" s="728"/>
      <c r="W181" s="728"/>
      <c r="X181" s="728"/>
      <c r="Y181" s="728"/>
      <c r="Z181" s="728"/>
      <c r="AA181" s="728"/>
      <c r="AB181" s="728"/>
      <c r="AC181" s="728"/>
      <c r="AD181" s="728"/>
      <c r="AE181" s="728"/>
      <c r="AF181" s="728"/>
      <c r="AG181" s="728"/>
      <c r="AH181" s="728"/>
      <c r="AI181" s="728"/>
      <c r="AJ181" s="728"/>
      <c r="AK181" s="728"/>
      <c r="AL181" s="726"/>
      <c r="AM181" s="726"/>
      <c r="AN181" s="726"/>
      <c r="AO181" s="726"/>
      <c r="AP181" s="726"/>
      <c r="AQ181" s="726"/>
      <c r="AR181" s="726"/>
      <c r="AS181" s="726"/>
      <c r="AT181" s="726"/>
      <c r="AU181" s="726"/>
      <c r="AV181" s="726"/>
      <c r="AW181" s="726"/>
      <c r="AX181" s="726"/>
      <c r="AZ181" s="670"/>
      <c r="BA181" s="670"/>
      <c r="BB181" s="670"/>
      <c r="BC181" s="670"/>
      <c r="BD181" s="670"/>
      <c r="BE181" s="670"/>
      <c r="BF181" s="670"/>
      <c r="BG181" s="670"/>
      <c r="BH181" s="670"/>
      <c r="BI181" s="670"/>
      <c r="BJ181" s="670"/>
    </row>
    <row r="182" spans="6:62" ht="93" customHeight="1" x14ac:dyDescent="0.25">
      <c r="F182" s="725"/>
      <c r="G182" s="726"/>
      <c r="H182" s="726"/>
      <c r="I182" s="726"/>
      <c r="J182" s="726"/>
      <c r="K182" s="726"/>
      <c r="L182" s="726"/>
      <c r="M182" s="726"/>
      <c r="N182" s="726"/>
      <c r="U182" s="727"/>
      <c r="V182" s="728"/>
      <c r="W182" s="728"/>
      <c r="X182" s="728"/>
      <c r="Y182" s="728"/>
      <c r="Z182" s="728"/>
      <c r="AA182" s="728"/>
      <c r="AB182" s="728"/>
      <c r="AC182" s="728"/>
      <c r="AD182" s="728"/>
      <c r="AE182" s="728"/>
      <c r="AF182" s="728"/>
      <c r="AG182" s="728"/>
      <c r="AH182" s="728"/>
      <c r="AI182" s="728"/>
      <c r="AJ182" s="728"/>
      <c r="AK182" s="728"/>
      <c r="AL182" s="726"/>
      <c r="AM182" s="726"/>
      <c r="AN182" s="726"/>
      <c r="AO182" s="726"/>
      <c r="AP182" s="726"/>
      <c r="AQ182" s="726"/>
      <c r="AR182" s="726"/>
      <c r="AS182" s="726"/>
      <c r="AT182" s="726"/>
      <c r="AU182" s="726"/>
      <c r="AV182" s="726"/>
      <c r="AW182" s="726"/>
      <c r="AX182" s="726"/>
      <c r="AZ182" s="670"/>
      <c r="BA182" s="670"/>
      <c r="BB182" s="670"/>
      <c r="BC182" s="670"/>
      <c r="BD182" s="670"/>
      <c r="BE182" s="670"/>
      <c r="BF182" s="670"/>
      <c r="BG182" s="670"/>
      <c r="BH182" s="670"/>
      <c r="BI182" s="670"/>
      <c r="BJ182" s="670"/>
    </row>
    <row r="183" spans="6:62" ht="93" customHeight="1" x14ac:dyDescent="0.25">
      <c r="F183" s="725"/>
      <c r="G183" s="726"/>
      <c r="H183" s="726"/>
      <c r="I183" s="726"/>
      <c r="J183" s="726"/>
      <c r="K183" s="726"/>
      <c r="L183" s="726"/>
      <c r="M183" s="726"/>
      <c r="N183" s="726"/>
      <c r="U183" s="727"/>
      <c r="V183" s="728"/>
      <c r="W183" s="728"/>
      <c r="X183" s="728"/>
      <c r="Y183" s="728"/>
      <c r="Z183" s="728"/>
      <c r="AA183" s="728"/>
      <c r="AB183" s="728"/>
      <c r="AC183" s="728"/>
      <c r="AD183" s="728"/>
      <c r="AE183" s="728"/>
      <c r="AF183" s="728"/>
      <c r="AG183" s="728"/>
      <c r="AH183" s="728"/>
      <c r="AI183" s="728"/>
      <c r="AJ183" s="728"/>
      <c r="AK183" s="728"/>
      <c r="AL183" s="726"/>
      <c r="AM183" s="726"/>
      <c r="AN183" s="726"/>
      <c r="AO183" s="726"/>
      <c r="AP183" s="726"/>
      <c r="AQ183" s="726"/>
      <c r="AR183" s="726"/>
      <c r="AS183" s="726"/>
      <c r="AT183" s="726"/>
      <c r="AU183" s="726"/>
      <c r="AV183" s="726"/>
      <c r="AW183" s="726"/>
      <c r="AX183" s="726"/>
      <c r="AZ183" s="670"/>
      <c r="BA183" s="670"/>
      <c r="BB183" s="670"/>
      <c r="BC183" s="670"/>
      <c r="BD183" s="670"/>
      <c r="BE183" s="670"/>
      <c r="BF183" s="670"/>
      <c r="BG183" s="670"/>
      <c r="BH183" s="670"/>
      <c r="BI183" s="670"/>
      <c r="BJ183" s="670"/>
    </row>
    <row r="184" spans="6:62" ht="93" customHeight="1" x14ac:dyDescent="0.25">
      <c r="F184" s="725"/>
      <c r="G184" s="726"/>
      <c r="H184" s="726"/>
      <c r="I184" s="726"/>
      <c r="J184" s="726"/>
      <c r="K184" s="726"/>
      <c r="L184" s="726"/>
      <c r="M184" s="726"/>
      <c r="N184" s="726"/>
      <c r="U184" s="727"/>
      <c r="V184" s="728"/>
      <c r="W184" s="728"/>
      <c r="X184" s="728"/>
      <c r="Y184" s="728"/>
      <c r="Z184" s="728"/>
      <c r="AA184" s="728"/>
      <c r="AB184" s="728"/>
      <c r="AC184" s="728"/>
      <c r="AD184" s="728"/>
      <c r="AE184" s="728"/>
      <c r="AF184" s="728"/>
      <c r="AG184" s="728"/>
      <c r="AH184" s="728"/>
      <c r="AI184" s="728"/>
      <c r="AJ184" s="728"/>
      <c r="AK184" s="728"/>
      <c r="AL184" s="726"/>
      <c r="AM184" s="726"/>
      <c r="AN184" s="726"/>
      <c r="AO184" s="726"/>
      <c r="AP184" s="726"/>
      <c r="AQ184" s="726"/>
      <c r="AR184" s="726"/>
      <c r="AS184" s="726"/>
      <c r="AT184" s="726"/>
      <c r="AU184" s="726"/>
      <c r="AV184" s="726"/>
      <c r="AW184" s="726"/>
      <c r="AX184" s="726"/>
      <c r="AZ184" s="670"/>
      <c r="BA184" s="670"/>
      <c r="BB184" s="670"/>
      <c r="BC184" s="670"/>
      <c r="BD184" s="670"/>
      <c r="BE184" s="670"/>
      <c r="BF184" s="670"/>
      <c r="BG184" s="670"/>
      <c r="BH184" s="670"/>
      <c r="BI184" s="670"/>
      <c r="BJ184" s="670"/>
    </row>
    <row r="185" spans="6:62" ht="93" customHeight="1" x14ac:dyDescent="0.25">
      <c r="F185" s="725"/>
      <c r="G185" s="726"/>
      <c r="H185" s="726"/>
      <c r="I185" s="726"/>
      <c r="J185" s="726"/>
      <c r="K185" s="726"/>
      <c r="L185" s="726"/>
      <c r="M185" s="726"/>
      <c r="N185" s="726"/>
      <c r="U185" s="727"/>
      <c r="V185" s="728"/>
      <c r="W185" s="728"/>
      <c r="X185" s="728"/>
      <c r="Y185" s="728"/>
      <c r="Z185" s="728"/>
      <c r="AA185" s="728"/>
      <c r="AB185" s="728"/>
      <c r="AC185" s="728"/>
      <c r="AD185" s="728"/>
      <c r="AE185" s="728"/>
      <c r="AF185" s="728"/>
      <c r="AG185" s="728"/>
      <c r="AH185" s="728"/>
      <c r="AI185" s="728"/>
      <c r="AJ185" s="728"/>
      <c r="AK185" s="728"/>
      <c r="AL185" s="726"/>
      <c r="AM185" s="726"/>
      <c r="AN185" s="726"/>
      <c r="AO185" s="726"/>
      <c r="AP185" s="726"/>
      <c r="AQ185" s="726"/>
      <c r="AR185" s="726"/>
      <c r="AS185" s="726"/>
      <c r="AT185" s="726"/>
      <c r="AU185" s="726"/>
      <c r="AV185" s="726"/>
      <c r="AW185" s="726"/>
      <c r="AX185" s="726"/>
      <c r="AZ185" s="670"/>
      <c r="BA185" s="670"/>
      <c r="BB185" s="670"/>
      <c r="BC185" s="670"/>
      <c r="BD185" s="670"/>
      <c r="BE185" s="670"/>
      <c r="BF185" s="670"/>
      <c r="BG185" s="670"/>
      <c r="BH185" s="670"/>
      <c r="BI185" s="670"/>
      <c r="BJ185" s="670"/>
    </row>
    <row r="186" spans="6:62" ht="93" customHeight="1" x14ac:dyDescent="0.25">
      <c r="F186" s="725"/>
      <c r="G186" s="726"/>
      <c r="H186" s="726"/>
      <c r="I186" s="726"/>
      <c r="J186" s="726"/>
      <c r="K186" s="726"/>
      <c r="L186" s="726"/>
      <c r="M186" s="726"/>
      <c r="N186" s="726"/>
      <c r="U186" s="727"/>
      <c r="V186" s="728"/>
      <c r="W186" s="728"/>
      <c r="X186" s="728"/>
      <c r="Y186" s="728"/>
      <c r="Z186" s="728"/>
      <c r="AA186" s="728"/>
      <c r="AB186" s="728"/>
      <c r="AC186" s="728"/>
      <c r="AD186" s="728"/>
      <c r="AE186" s="728"/>
      <c r="AF186" s="728"/>
      <c r="AG186" s="728"/>
      <c r="AH186" s="728"/>
      <c r="AI186" s="728"/>
      <c r="AJ186" s="728"/>
      <c r="AK186" s="728"/>
      <c r="AL186" s="726"/>
      <c r="AM186" s="726"/>
      <c r="AN186" s="726"/>
      <c r="AO186" s="726"/>
      <c r="AP186" s="726"/>
      <c r="AQ186" s="726"/>
      <c r="AR186" s="726"/>
      <c r="AS186" s="726"/>
      <c r="AT186" s="726"/>
      <c r="AU186" s="726"/>
      <c r="AV186" s="726"/>
      <c r="AW186" s="726"/>
      <c r="AX186" s="726"/>
      <c r="AZ186" s="670"/>
      <c r="BA186" s="670"/>
      <c r="BB186" s="670"/>
      <c r="BC186" s="670"/>
      <c r="BD186" s="670"/>
      <c r="BE186" s="670"/>
      <c r="BF186" s="670"/>
      <c r="BG186" s="670"/>
      <c r="BH186" s="670"/>
      <c r="BI186" s="670"/>
      <c r="BJ186" s="670"/>
    </row>
    <row r="187" spans="6:62" ht="93" customHeight="1" x14ac:dyDescent="0.25">
      <c r="F187" s="725"/>
      <c r="G187" s="726"/>
      <c r="H187" s="726"/>
      <c r="I187" s="726"/>
      <c r="J187" s="726"/>
      <c r="K187" s="726"/>
      <c r="L187" s="726"/>
      <c r="M187" s="726"/>
      <c r="N187" s="726"/>
      <c r="U187" s="727"/>
      <c r="V187" s="728"/>
      <c r="W187" s="728"/>
      <c r="X187" s="728"/>
      <c r="Y187" s="728"/>
      <c r="Z187" s="728"/>
      <c r="AA187" s="728"/>
      <c r="AB187" s="728"/>
      <c r="AC187" s="728"/>
      <c r="AD187" s="728"/>
      <c r="AE187" s="728"/>
      <c r="AF187" s="728"/>
      <c r="AG187" s="728"/>
      <c r="AH187" s="728"/>
      <c r="AI187" s="728"/>
      <c r="AJ187" s="728"/>
      <c r="AK187" s="728"/>
      <c r="AL187" s="726"/>
      <c r="AM187" s="726"/>
      <c r="AN187" s="726"/>
      <c r="AO187" s="726"/>
      <c r="AP187" s="726"/>
      <c r="AQ187" s="726"/>
      <c r="AR187" s="726"/>
      <c r="AS187" s="726"/>
      <c r="AT187" s="726"/>
      <c r="AU187" s="726"/>
      <c r="AV187" s="726"/>
      <c r="AW187" s="726"/>
      <c r="AX187" s="726"/>
      <c r="AZ187" s="670"/>
      <c r="BA187" s="670"/>
      <c r="BB187" s="670"/>
      <c r="BC187" s="670"/>
      <c r="BD187" s="670"/>
      <c r="BE187" s="670"/>
      <c r="BF187" s="670"/>
      <c r="BG187" s="670"/>
      <c r="BH187" s="670"/>
      <c r="BI187" s="670"/>
      <c r="BJ187" s="670"/>
    </row>
    <row r="188" spans="6:62" ht="93" customHeight="1" x14ac:dyDescent="0.25">
      <c r="F188" s="725"/>
      <c r="G188" s="726"/>
      <c r="H188" s="726"/>
      <c r="I188" s="726"/>
      <c r="J188" s="726"/>
      <c r="K188" s="726"/>
      <c r="L188" s="726"/>
      <c r="M188" s="726"/>
      <c r="N188" s="726"/>
      <c r="U188" s="727"/>
      <c r="V188" s="728"/>
      <c r="W188" s="728"/>
      <c r="X188" s="728"/>
      <c r="Y188" s="728"/>
      <c r="Z188" s="728"/>
      <c r="AA188" s="728"/>
      <c r="AB188" s="728"/>
      <c r="AC188" s="728"/>
      <c r="AD188" s="728"/>
      <c r="AE188" s="728"/>
      <c r="AF188" s="728"/>
      <c r="AG188" s="728"/>
      <c r="AH188" s="728"/>
      <c r="AI188" s="728"/>
      <c r="AJ188" s="728"/>
      <c r="AK188" s="728"/>
      <c r="AL188" s="726"/>
      <c r="AM188" s="726"/>
      <c r="AN188" s="726"/>
      <c r="AO188" s="726"/>
      <c r="AP188" s="726"/>
      <c r="AQ188" s="726"/>
      <c r="AR188" s="726"/>
      <c r="AS188" s="726"/>
      <c r="AT188" s="726"/>
      <c r="AU188" s="726"/>
      <c r="AV188" s="726"/>
      <c r="AW188" s="726"/>
      <c r="AX188" s="726"/>
      <c r="AZ188" s="670"/>
      <c r="BA188" s="670"/>
      <c r="BB188" s="670"/>
      <c r="BC188" s="670"/>
      <c r="BD188" s="670"/>
      <c r="BE188" s="670"/>
      <c r="BF188" s="670"/>
      <c r="BG188" s="670"/>
      <c r="BH188" s="670"/>
      <c r="BI188" s="670"/>
      <c r="BJ188" s="670"/>
    </row>
    <row r="189" spans="6:62" ht="93" customHeight="1" x14ac:dyDescent="0.25">
      <c r="F189" s="725"/>
      <c r="G189" s="726"/>
      <c r="H189" s="726"/>
      <c r="I189" s="726"/>
      <c r="J189" s="726"/>
      <c r="K189" s="726"/>
      <c r="L189" s="726"/>
      <c r="M189" s="726"/>
      <c r="N189" s="726"/>
      <c r="U189" s="727"/>
      <c r="V189" s="728"/>
      <c r="W189" s="728"/>
      <c r="X189" s="728"/>
      <c r="Y189" s="728"/>
      <c r="Z189" s="728"/>
      <c r="AA189" s="728"/>
      <c r="AB189" s="728"/>
      <c r="AC189" s="728"/>
      <c r="AD189" s="728"/>
      <c r="AE189" s="728"/>
      <c r="AF189" s="728"/>
      <c r="AG189" s="728"/>
      <c r="AH189" s="728"/>
      <c r="AI189" s="728"/>
      <c r="AJ189" s="728"/>
      <c r="AK189" s="728"/>
      <c r="AL189" s="726"/>
      <c r="AM189" s="726"/>
      <c r="AN189" s="726"/>
      <c r="AO189" s="726"/>
      <c r="AP189" s="726"/>
      <c r="AQ189" s="726"/>
      <c r="AR189" s="726"/>
      <c r="AS189" s="726"/>
      <c r="AT189" s="726"/>
      <c r="AU189" s="726"/>
      <c r="AV189" s="726"/>
      <c r="AW189" s="726"/>
      <c r="AX189" s="726"/>
      <c r="AZ189" s="670"/>
      <c r="BA189" s="670"/>
      <c r="BB189" s="670"/>
      <c r="BC189" s="670"/>
      <c r="BD189" s="670"/>
      <c r="BE189" s="670"/>
      <c r="BF189" s="670"/>
      <c r="BG189" s="670"/>
      <c r="BH189" s="670"/>
      <c r="BI189" s="670"/>
      <c r="BJ189" s="670"/>
    </row>
    <row r="190" spans="6:62" ht="93" customHeight="1" x14ac:dyDescent="0.25">
      <c r="F190" s="725"/>
      <c r="G190" s="726"/>
      <c r="H190" s="726"/>
      <c r="I190" s="726"/>
      <c r="J190" s="726"/>
      <c r="K190" s="726"/>
      <c r="L190" s="726"/>
      <c r="M190" s="726"/>
      <c r="N190" s="726"/>
      <c r="U190" s="727"/>
      <c r="V190" s="728"/>
      <c r="W190" s="728"/>
      <c r="X190" s="728"/>
      <c r="Y190" s="728"/>
      <c r="Z190" s="728"/>
      <c r="AA190" s="728"/>
      <c r="AB190" s="728"/>
      <c r="AC190" s="728"/>
      <c r="AD190" s="728"/>
      <c r="AE190" s="728"/>
      <c r="AF190" s="728"/>
      <c r="AG190" s="728"/>
      <c r="AH190" s="728"/>
      <c r="AI190" s="728"/>
      <c r="AJ190" s="728"/>
      <c r="AK190" s="728"/>
      <c r="AL190" s="726"/>
      <c r="AM190" s="726"/>
      <c r="AN190" s="726"/>
      <c r="AO190" s="726"/>
      <c r="AP190" s="726"/>
      <c r="AQ190" s="726"/>
      <c r="AR190" s="726"/>
      <c r="AS190" s="726"/>
      <c r="AT190" s="726"/>
      <c r="AU190" s="726"/>
      <c r="AV190" s="726"/>
      <c r="AW190" s="726"/>
      <c r="AX190" s="726"/>
      <c r="AZ190" s="670"/>
      <c r="BA190" s="670"/>
      <c r="BB190" s="670"/>
      <c r="BC190" s="670"/>
      <c r="BD190" s="670"/>
      <c r="BE190" s="670"/>
      <c r="BF190" s="670"/>
      <c r="BG190" s="670"/>
      <c r="BH190" s="670"/>
      <c r="BI190" s="670"/>
      <c r="BJ190" s="670"/>
    </row>
    <row r="191" spans="6:62" ht="93" customHeight="1" x14ac:dyDescent="0.25">
      <c r="F191" s="725"/>
      <c r="G191" s="726"/>
      <c r="H191" s="726"/>
      <c r="I191" s="726"/>
      <c r="J191" s="726"/>
      <c r="K191" s="726"/>
      <c r="L191" s="726"/>
      <c r="M191" s="726"/>
      <c r="N191" s="726"/>
      <c r="U191" s="727"/>
      <c r="V191" s="728"/>
      <c r="W191" s="728"/>
      <c r="X191" s="728"/>
      <c r="Y191" s="728"/>
      <c r="Z191" s="728"/>
      <c r="AA191" s="728"/>
      <c r="AB191" s="728"/>
      <c r="AC191" s="728"/>
      <c r="AD191" s="728"/>
      <c r="AE191" s="728"/>
      <c r="AF191" s="728"/>
      <c r="AG191" s="728"/>
      <c r="AH191" s="728"/>
      <c r="AI191" s="728"/>
      <c r="AJ191" s="728"/>
      <c r="AK191" s="728"/>
      <c r="AL191" s="726"/>
      <c r="AM191" s="726"/>
      <c r="AN191" s="726"/>
      <c r="AO191" s="726"/>
      <c r="AP191" s="726"/>
      <c r="AQ191" s="726"/>
      <c r="AR191" s="726"/>
      <c r="AS191" s="726"/>
      <c r="AT191" s="726"/>
      <c r="AU191" s="726"/>
      <c r="AV191" s="726"/>
      <c r="AW191" s="726"/>
      <c r="AX191" s="726"/>
      <c r="AZ191" s="670"/>
      <c r="BA191" s="670"/>
      <c r="BB191" s="670"/>
      <c r="BC191" s="670"/>
      <c r="BD191" s="670"/>
      <c r="BE191" s="670"/>
      <c r="BF191" s="670"/>
      <c r="BG191" s="670"/>
      <c r="BH191" s="670"/>
      <c r="BI191" s="670"/>
      <c r="BJ191" s="670"/>
    </row>
    <row r="192" spans="6:62" ht="93" customHeight="1" x14ac:dyDescent="0.25">
      <c r="F192" s="725"/>
      <c r="G192" s="726"/>
      <c r="H192" s="726"/>
      <c r="I192" s="726"/>
      <c r="J192" s="726"/>
      <c r="K192" s="726"/>
      <c r="L192" s="726"/>
      <c r="M192" s="726"/>
      <c r="N192" s="726"/>
      <c r="U192" s="727"/>
      <c r="V192" s="728"/>
      <c r="W192" s="728"/>
      <c r="X192" s="728"/>
      <c r="Y192" s="728"/>
      <c r="Z192" s="728"/>
      <c r="AA192" s="728"/>
      <c r="AB192" s="728"/>
      <c r="AC192" s="728"/>
      <c r="AD192" s="728"/>
      <c r="AE192" s="728"/>
      <c r="AF192" s="728"/>
      <c r="AG192" s="728"/>
      <c r="AH192" s="728"/>
      <c r="AI192" s="728"/>
      <c r="AJ192" s="728"/>
      <c r="AK192" s="728"/>
      <c r="AL192" s="726"/>
      <c r="AM192" s="726"/>
      <c r="AN192" s="726"/>
      <c r="AO192" s="726"/>
      <c r="AP192" s="726"/>
      <c r="AQ192" s="726"/>
      <c r="AR192" s="726"/>
      <c r="AS192" s="726"/>
      <c r="AT192" s="726"/>
      <c r="AU192" s="726"/>
      <c r="AV192" s="726"/>
      <c r="AW192" s="726"/>
      <c r="AX192" s="726"/>
      <c r="AZ192" s="670"/>
      <c r="BA192" s="670"/>
      <c r="BB192" s="670"/>
      <c r="BC192" s="670"/>
      <c r="BD192" s="670"/>
      <c r="BE192" s="670"/>
      <c r="BF192" s="670"/>
      <c r="BG192" s="670"/>
      <c r="BH192" s="670"/>
      <c r="BI192" s="670"/>
      <c r="BJ192" s="670"/>
    </row>
    <row r="193" spans="6:62" ht="93" customHeight="1" x14ac:dyDescent="0.25">
      <c r="F193" s="725"/>
      <c r="G193" s="726"/>
      <c r="H193" s="726"/>
      <c r="I193" s="726"/>
      <c r="J193" s="726"/>
      <c r="K193" s="726"/>
      <c r="L193" s="726"/>
      <c r="M193" s="726"/>
      <c r="N193" s="726"/>
      <c r="U193" s="727"/>
      <c r="V193" s="728"/>
      <c r="W193" s="728"/>
      <c r="X193" s="728"/>
      <c r="Y193" s="728"/>
      <c r="Z193" s="728"/>
      <c r="AA193" s="728"/>
      <c r="AB193" s="728"/>
      <c r="AC193" s="728"/>
      <c r="AD193" s="728"/>
      <c r="AE193" s="728"/>
      <c r="AF193" s="728"/>
      <c r="AG193" s="728"/>
      <c r="AH193" s="728"/>
      <c r="AI193" s="728"/>
      <c r="AJ193" s="728"/>
      <c r="AK193" s="728"/>
      <c r="AL193" s="726"/>
      <c r="AM193" s="726"/>
      <c r="AN193" s="726"/>
      <c r="AO193" s="726"/>
      <c r="AP193" s="726"/>
      <c r="AQ193" s="726"/>
      <c r="AR193" s="726"/>
      <c r="AS193" s="726"/>
      <c r="AT193" s="726"/>
      <c r="AU193" s="726"/>
      <c r="AV193" s="726"/>
      <c r="AW193" s="726"/>
      <c r="AX193" s="726"/>
      <c r="AZ193" s="670"/>
      <c r="BA193" s="670"/>
      <c r="BB193" s="670"/>
      <c r="BC193" s="670"/>
      <c r="BD193" s="670"/>
      <c r="BE193" s="670"/>
      <c r="BF193" s="670"/>
      <c r="BG193" s="670"/>
      <c r="BH193" s="670"/>
      <c r="BI193" s="670"/>
      <c r="BJ193" s="670"/>
    </row>
    <row r="194" spans="6:62" ht="93" customHeight="1" x14ac:dyDescent="0.25">
      <c r="F194" s="725"/>
      <c r="G194" s="726"/>
      <c r="H194" s="726"/>
      <c r="I194" s="726"/>
      <c r="J194" s="726"/>
      <c r="K194" s="726"/>
      <c r="L194" s="726"/>
      <c r="M194" s="726"/>
      <c r="N194" s="726"/>
      <c r="U194" s="727"/>
      <c r="V194" s="728"/>
      <c r="W194" s="728"/>
      <c r="X194" s="728"/>
      <c r="Y194" s="728"/>
      <c r="Z194" s="728"/>
      <c r="AA194" s="728"/>
      <c r="AB194" s="728"/>
      <c r="AC194" s="728"/>
      <c r="AD194" s="728"/>
      <c r="AE194" s="728"/>
      <c r="AF194" s="728"/>
      <c r="AG194" s="728"/>
      <c r="AH194" s="728"/>
      <c r="AI194" s="728"/>
      <c r="AJ194" s="728"/>
      <c r="AK194" s="728"/>
      <c r="AL194" s="726"/>
      <c r="AM194" s="726"/>
      <c r="AN194" s="726"/>
      <c r="AO194" s="726"/>
      <c r="AP194" s="726"/>
      <c r="AQ194" s="726"/>
      <c r="AR194" s="726"/>
      <c r="AS194" s="726"/>
      <c r="AT194" s="726"/>
      <c r="AU194" s="726"/>
      <c r="AV194" s="726"/>
      <c r="AW194" s="726"/>
      <c r="AX194" s="726"/>
      <c r="AZ194" s="670"/>
      <c r="BA194" s="670"/>
      <c r="BB194" s="670"/>
      <c r="BC194" s="670"/>
      <c r="BD194" s="670"/>
      <c r="BE194" s="670"/>
      <c r="BF194" s="670"/>
      <c r="BG194" s="670"/>
      <c r="BH194" s="670"/>
      <c r="BI194" s="670"/>
      <c r="BJ194" s="670"/>
    </row>
    <row r="195" spans="6:62" ht="93" customHeight="1" x14ac:dyDescent="0.25">
      <c r="F195" s="725"/>
      <c r="G195" s="726"/>
      <c r="H195" s="726"/>
      <c r="I195" s="726"/>
      <c r="J195" s="726"/>
      <c r="K195" s="726"/>
      <c r="L195" s="726"/>
      <c r="M195" s="726"/>
      <c r="N195" s="726"/>
      <c r="U195" s="727"/>
      <c r="V195" s="728"/>
      <c r="W195" s="728"/>
      <c r="X195" s="728"/>
      <c r="Y195" s="728"/>
      <c r="Z195" s="728"/>
      <c r="AA195" s="728"/>
      <c r="AB195" s="728"/>
      <c r="AC195" s="728"/>
      <c r="AD195" s="728"/>
      <c r="AE195" s="728"/>
      <c r="AF195" s="728"/>
      <c r="AG195" s="728"/>
      <c r="AH195" s="728"/>
      <c r="AI195" s="728"/>
      <c r="AJ195" s="728"/>
      <c r="AK195" s="728"/>
      <c r="AL195" s="726"/>
      <c r="AM195" s="726"/>
      <c r="AN195" s="726"/>
      <c r="AO195" s="726"/>
      <c r="AP195" s="726"/>
      <c r="AQ195" s="726"/>
      <c r="AR195" s="726"/>
      <c r="AS195" s="726"/>
      <c r="AT195" s="726"/>
      <c r="AU195" s="726"/>
      <c r="AV195" s="726"/>
      <c r="AW195" s="726"/>
      <c r="AX195" s="726"/>
      <c r="AZ195" s="670"/>
      <c r="BA195" s="670"/>
      <c r="BB195" s="670"/>
      <c r="BC195" s="670"/>
      <c r="BD195" s="670"/>
      <c r="BE195" s="670"/>
      <c r="BF195" s="670"/>
      <c r="BG195" s="670"/>
      <c r="BH195" s="670"/>
      <c r="BI195" s="670"/>
      <c r="BJ195" s="670"/>
    </row>
    <row r="196" spans="6:62" ht="93" customHeight="1" x14ac:dyDescent="0.25">
      <c r="F196" s="725"/>
      <c r="G196" s="726"/>
      <c r="H196" s="726"/>
      <c r="I196" s="726"/>
      <c r="J196" s="726"/>
      <c r="K196" s="726"/>
      <c r="L196" s="726"/>
      <c r="M196" s="726"/>
      <c r="N196" s="726"/>
      <c r="U196" s="727"/>
      <c r="V196" s="728"/>
      <c r="W196" s="728"/>
      <c r="X196" s="728"/>
      <c r="Y196" s="728"/>
      <c r="Z196" s="728"/>
      <c r="AA196" s="728"/>
      <c r="AB196" s="728"/>
      <c r="AC196" s="728"/>
      <c r="AD196" s="728"/>
      <c r="AE196" s="728"/>
      <c r="AF196" s="728"/>
      <c r="AG196" s="728"/>
      <c r="AH196" s="728"/>
      <c r="AI196" s="728"/>
      <c r="AJ196" s="728"/>
      <c r="AK196" s="728"/>
      <c r="AL196" s="726"/>
      <c r="AM196" s="726"/>
      <c r="AN196" s="726"/>
      <c r="AO196" s="726"/>
      <c r="AP196" s="726"/>
      <c r="AQ196" s="726"/>
      <c r="AR196" s="726"/>
      <c r="AS196" s="726"/>
      <c r="AT196" s="726"/>
      <c r="AU196" s="726"/>
      <c r="AV196" s="726"/>
      <c r="AW196" s="726"/>
      <c r="AX196" s="726"/>
      <c r="AZ196" s="670"/>
      <c r="BA196" s="670"/>
      <c r="BB196" s="670"/>
      <c r="BC196" s="670"/>
      <c r="BD196" s="670"/>
      <c r="BE196" s="670"/>
      <c r="BF196" s="670"/>
      <c r="BG196" s="670"/>
      <c r="BH196" s="670"/>
      <c r="BI196" s="670"/>
      <c r="BJ196" s="670"/>
    </row>
    <row r="197" spans="6:62" ht="93" customHeight="1" x14ac:dyDescent="0.25">
      <c r="F197" s="725"/>
      <c r="G197" s="726"/>
      <c r="H197" s="726"/>
      <c r="I197" s="726"/>
      <c r="J197" s="726"/>
      <c r="K197" s="726"/>
      <c r="L197" s="726"/>
      <c r="M197" s="726"/>
      <c r="N197" s="726"/>
      <c r="U197" s="727"/>
      <c r="V197" s="728"/>
      <c r="W197" s="728"/>
      <c r="X197" s="728"/>
      <c r="Y197" s="728"/>
      <c r="Z197" s="728"/>
      <c r="AA197" s="728"/>
      <c r="AB197" s="728"/>
      <c r="AC197" s="728"/>
      <c r="AD197" s="728"/>
      <c r="AE197" s="728"/>
      <c r="AF197" s="728"/>
      <c r="AG197" s="728"/>
      <c r="AH197" s="728"/>
      <c r="AI197" s="728"/>
      <c r="AJ197" s="728"/>
      <c r="AK197" s="728"/>
      <c r="AL197" s="726"/>
      <c r="AM197" s="726"/>
      <c r="AN197" s="726"/>
      <c r="AO197" s="726"/>
      <c r="AP197" s="726"/>
      <c r="AQ197" s="726"/>
      <c r="AR197" s="726"/>
      <c r="AS197" s="726"/>
      <c r="AT197" s="726"/>
      <c r="AU197" s="726"/>
      <c r="AV197" s="726"/>
      <c r="AW197" s="726"/>
      <c r="AX197" s="726"/>
      <c r="AZ197" s="670"/>
      <c r="BA197" s="670"/>
      <c r="BB197" s="670"/>
      <c r="BC197" s="670"/>
      <c r="BD197" s="670"/>
      <c r="BE197" s="670"/>
      <c r="BF197" s="670"/>
      <c r="BG197" s="670"/>
      <c r="BH197" s="670"/>
      <c r="BI197" s="670"/>
      <c r="BJ197" s="670"/>
    </row>
    <row r="198" spans="6:62" ht="93" customHeight="1" x14ac:dyDescent="0.25">
      <c r="F198" s="725"/>
      <c r="G198" s="726"/>
      <c r="H198" s="726"/>
      <c r="I198" s="726"/>
      <c r="J198" s="726"/>
      <c r="K198" s="726"/>
      <c r="L198" s="726"/>
      <c r="M198" s="726"/>
      <c r="N198" s="726"/>
      <c r="U198" s="727"/>
      <c r="V198" s="728"/>
      <c r="W198" s="728"/>
      <c r="X198" s="728"/>
      <c r="Y198" s="728"/>
      <c r="Z198" s="728"/>
      <c r="AA198" s="728"/>
      <c r="AB198" s="728"/>
      <c r="AC198" s="728"/>
      <c r="AD198" s="728"/>
      <c r="AE198" s="728"/>
      <c r="AF198" s="728"/>
      <c r="AG198" s="728"/>
      <c r="AH198" s="728"/>
      <c r="AI198" s="728"/>
      <c r="AJ198" s="728"/>
      <c r="AK198" s="728"/>
      <c r="AL198" s="726"/>
      <c r="AM198" s="726"/>
      <c r="AN198" s="726"/>
      <c r="AO198" s="726"/>
      <c r="AP198" s="726"/>
      <c r="AQ198" s="726"/>
      <c r="AR198" s="726"/>
      <c r="AS198" s="726"/>
      <c r="AT198" s="726"/>
      <c r="AU198" s="726"/>
      <c r="AV198" s="726"/>
      <c r="AW198" s="726"/>
      <c r="AX198" s="726"/>
      <c r="AZ198" s="670"/>
      <c r="BA198" s="670"/>
      <c r="BB198" s="670"/>
      <c r="BC198" s="670"/>
      <c r="BD198" s="670"/>
      <c r="BE198" s="670"/>
      <c r="BF198" s="670"/>
      <c r="BG198" s="670"/>
      <c r="BH198" s="670"/>
      <c r="BI198" s="670"/>
      <c r="BJ198" s="670"/>
    </row>
    <row r="199" spans="6:62" ht="93" customHeight="1" x14ac:dyDescent="0.25">
      <c r="F199" s="725"/>
      <c r="G199" s="726"/>
      <c r="H199" s="726"/>
      <c r="I199" s="726"/>
      <c r="J199" s="726"/>
      <c r="K199" s="726"/>
      <c r="L199" s="726"/>
      <c r="M199" s="726"/>
      <c r="N199" s="726"/>
      <c r="U199" s="727"/>
      <c r="V199" s="728"/>
      <c r="W199" s="728"/>
      <c r="X199" s="728"/>
      <c r="Y199" s="728"/>
      <c r="Z199" s="728"/>
      <c r="AA199" s="728"/>
      <c r="AB199" s="728"/>
      <c r="AC199" s="728"/>
      <c r="AD199" s="728"/>
      <c r="AE199" s="728"/>
      <c r="AF199" s="728"/>
      <c r="AG199" s="728"/>
      <c r="AH199" s="728"/>
      <c r="AI199" s="728"/>
      <c r="AJ199" s="728"/>
      <c r="AK199" s="728"/>
      <c r="AL199" s="726"/>
      <c r="AM199" s="726"/>
      <c r="AN199" s="726"/>
      <c r="AO199" s="726"/>
      <c r="AP199" s="726"/>
      <c r="AQ199" s="726"/>
      <c r="AR199" s="726"/>
      <c r="AS199" s="726"/>
      <c r="AT199" s="726"/>
      <c r="AU199" s="726"/>
      <c r="AV199" s="726"/>
      <c r="AW199" s="726"/>
      <c r="AX199" s="726"/>
      <c r="AZ199" s="670"/>
      <c r="BA199" s="670"/>
      <c r="BB199" s="670"/>
      <c r="BC199" s="670"/>
      <c r="BD199" s="670"/>
      <c r="BE199" s="670"/>
      <c r="BF199" s="670"/>
      <c r="BG199" s="670"/>
      <c r="BH199" s="670"/>
      <c r="BI199" s="670"/>
      <c r="BJ199" s="670"/>
    </row>
    <row r="200" spans="6:62" ht="93" customHeight="1" x14ac:dyDescent="0.25">
      <c r="F200" s="725"/>
      <c r="G200" s="726"/>
      <c r="H200" s="726"/>
      <c r="I200" s="726"/>
      <c r="J200" s="726"/>
      <c r="K200" s="726"/>
      <c r="L200" s="726"/>
      <c r="M200" s="726"/>
      <c r="N200" s="726"/>
      <c r="U200" s="727"/>
      <c r="V200" s="728"/>
      <c r="W200" s="728"/>
      <c r="X200" s="728"/>
      <c r="Y200" s="728"/>
      <c r="Z200" s="728"/>
      <c r="AA200" s="728"/>
      <c r="AB200" s="728"/>
      <c r="AC200" s="728"/>
      <c r="AD200" s="728"/>
      <c r="AE200" s="728"/>
      <c r="AF200" s="728"/>
      <c r="AG200" s="728"/>
      <c r="AH200" s="728"/>
      <c r="AI200" s="728"/>
      <c r="AJ200" s="728"/>
      <c r="AK200" s="728"/>
      <c r="AL200" s="726"/>
      <c r="AM200" s="726"/>
      <c r="AN200" s="726"/>
      <c r="AO200" s="726"/>
      <c r="AP200" s="726"/>
      <c r="AQ200" s="726"/>
      <c r="AR200" s="726"/>
      <c r="AS200" s="726"/>
      <c r="AT200" s="726"/>
      <c r="AU200" s="726"/>
      <c r="AV200" s="726"/>
      <c r="AW200" s="726"/>
      <c r="AX200" s="726"/>
      <c r="AZ200" s="670"/>
      <c r="BA200" s="670"/>
      <c r="BB200" s="670"/>
      <c r="BC200" s="670"/>
      <c r="BD200" s="670"/>
      <c r="BE200" s="670"/>
      <c r="BF200" s="670"/>
      <c r="BG200" s="670"/>
      <c r="BH200" s="670"/>
      <c r="BI200" s="670"/>
      <c r="BJ200" s="670"/>
    </row>
    <row r="201" spans="6:62" ht="93" customHeight="1" x14ac:dyDescent="0.25">
      <c r="F201" s="725"/>
      <c r="G201" s="726"/>
      <c r="H201" s="726"/>
      <c r="I201" s="726"/>
      <c r="J201" s="726"/>
      <c r="K201" s="726"/>
      <c r="L201" s="726"/>
      <c r="M201" s="726"/>
      <c r="N201" s="726"/>
      <c r="U201" s="727"/>
      <c r="V201" s="728"/>
      <c r="W201" s="728"/>
      <c r="X201" s="728"/>
      <c r="Y201" s="728"/>
      <c r="Z201" s="728"/>
      <c r="AA201" s="728"/>
      <c r="AB201" s="728"/>
      <c r="AC201" s="728"/>
      <c r="AD201" s="728"/>
      <c r="AE201" s="728"/>
      <c r="AF201" s="728"/>
      <c r="AG201" s="728"/>
      <c r="AH201" s="728"/>
      <c r="AI201" s="728"/>
      <c r="AJ201" s="728"/>
      <c r="AK201" s="728"/>
      <c r="AL201" s="726"/>
      <c r="AM201" s="726"/>
      <c r="AN201" s="726"/>
      <c r="AO201" s="726"/>
      <c r="AP201" s="726"/>
      <c r="AQ201" s="726"/>
      <c r="AR201" s="726"/>
      <c r="AS201" s="726"/>
      <c r="AT201" s="726"/>
      <c r="AU201" s="726"/>
      <c r="AV201" s="726"/>
      <c r="AW201" s="726"/>
      <c r="AX201" s="726"/>
      <c r="AZ201" s="670"/>
      <c r="BA201" s="670"/>
      <c r="BB201" s="670"/>
      <c r="BC201" s="670"/>
      <c r="BD201" s="670"/>
      <c r="BE201" s="670"/>
      <c r="BF201" s="670"/>
      <c r="BG201" s="670"/>
      <c r="BH201" s="670"/>
      <c r="BI201" s="670"/>
      <c r="BJ201" s="670"/>
    </row>
    <row r="202" spans="6:62" ht="93" customHeight="1" x14ac:dyDescent="0.25">
      <c r="F202" s="725"/>
      <c r="G202" s="726"/>
      <c r="H202" s="726"/>
      <c r="I202" s="726"/>
      <c r="J202" s="726"/>
      <c r="K202" s="726"/>
      <c r="L202" s="726"/>
      <c r="M202" s="726"/>
      <c r="N202" s="726"/>
      <c r="U202" s="727"/>
      <c r="V202" s="728"/>
      <c r="W202" s="728"/>
      <c r="X202" s="728"/>
      <c r="Y202" s="728"/>
      <c r="Z202" s="728"/>
      <c r="AA202" s="728"/>
      <c r="AB202" s="728"/>
      <c r="AC202" s="728"/>
      <c r="AD202" s="728"/>
      <c r="AE202" s="728"/>
      <c r="AF202" s="728"/>
      <c r="AG202" s="728"/>
      <c r="AH202" s="728"/>
      <c r="AI202" s="728"/>
      <c r="AJ202" s="728"/>
      <c r="AK202" s="728"/>
      <c r="AL202" s="726"/>
      <c r="AM202" s="726"/>
      <c r="AN202" s="726"/>
      <c r="AO202" s="726"/>
      <c r="AP202" s="726"/>
      <c r="AQ202" s="726"/>
      <c r="AR202" s="726"/>
      <c r="AS202" s="726"/>
      <c r="AT202" s="726"/>
      <c r="AU202" s="726"/>
      <c r="AV202" s="726"/>
      <c r="AW202" s="726"/>
      <c r="AX202" s="726"/>
      <c r="AZ202" s="670"/>
      <c r="BA202" s="670"/>
      <c r="BB202" s="670"/>
      <c r="BC202" s="670"/>
      <c r="BD202" s="670"/>
      <c r="BE202" s="670"/>
      <c r="BF202" s="670"/>
      <c r="BG202" s="670"/>
      <c r="BH202" s="670"/>
      <c r="BI202" s="670"/>
      <c r="BJ202" s="670"/>
    </row>
    <row r="203" spans="6:62" ht="93" customHeight="1" x14ac:dyDescent="0.25">
      <c r="F203" s="725"/>
      <c r="G203" s="726"/>
      <c r="H203" s="726"/>
      <c r="I203" s="726"/>
      <c r="J203" s="726"/>
      <c r="K203" s="726"/>
      <c r="L203" s="726"/>
      <c r="M203" s="726"/>
      <c r="N203" s="726"/>
      <c r="U203" s="727"/>
      <c r="V203" s="728"/>
      <c r="W203" s="728"/>
      <c r="X203" s="728"/>
      <c r="Y203" s="728"/>
      <c r="Z203" s="728"/>
      <c r="AA203" s="728"/>
      <c r="AB203" s="728"/>
      <c r="AC203" s="728"/>
      <c r="AD203" s="728"/>
      <c r="AE203" s="728"/>
      <c r="AF203" s="728"/>
      <c r="AG203" s="728"/>
      <c r="AH203" s="728"/>
      <c r="AI203" s="728"/>
      <c r="AJ203" s="728"/>
      <c r="AK203" s="728"/>
      <c r="AL203" s="726"/>
      <c r="AM203" s="726"/>
      <c r="AN203" s="726"/>
      <c r="AO203" s="726"/>
      <c r="AP203" s="726"/>
      <c r="AQ203" s="726"/>
      <c r="AR203" s="726"/>
      <c r="AS203" s="726"/>
      <c r="AT203" s="726"/>
      <c r="AU203" s="726"/>
      <c r="AV203" s="726"/>
      <c r="AW203" s="726"/>
      <c r="AX203" s="726"/>
      <c r="AZ203" s="670"/>
      <c r="BA203" s="670"/>
      <c r="BB203" s="670"/>
      <c r="BC203" s="670"/>
      <c r="BD203" s="670"/>
      <c r="BE203" s="670"/>
      <c r="BF203" s="670"/>
      <c r="BG203" s="670"/>
      <c r="BH203" s="670"/>
      <c r="BI203" s="670"/>
      <c r="BJ203" s="670"/>
    </row>
    <row r="204" spans="6:62" ht="93" customHeight="1" x14ac:dyDescent="0.25">
      <c r="F204" s="725"/>
      <c r="G204" s="726"/>
      <c r="H204" s="726"/>
      <c r="I204" s="726"/>
      <c r="J204" s="726"/>
      <c r="K204" s="726"/>
      <c r="L204" s="726"/>
      <c r="M204" s="726"/>
      <c r="N204" s="726"/>
      <c r="U204" s="727"/>
      <c r="V204" s="728"/>
      <c r="W204" s="728"/>
      <c r="X204" s="728"/>
      <c r="Y204" s="728"/>
      <c r="Z204" s="728"/>
      <c r="AA204" s="728"/>
      <c r="AB204" s="728"/>
      <c r="AC204" s="728"/>
      <c r="AD204" s="728"/>
      <c r="AE204" s="728"/>
      <c r="AF204" s="728"/>
      <c r="AG204" s="728"/>
      <c r="AH204" s="728"/>
      <c r="AI204" s="728"/>
      <c r="AJ204" s="728"/>
      <c r="AK204" s="728"/>
      <c r="AL204" s="726"/>
      <c r="AM204" s="726"/>
      <c r="AN204" s="726"/>
      <c r="AO204" s="726"/>
      <c r="AP204" s="726"/>
      <c r="AQ204" s="726"/>
      <c r="AR204" s="726"/>
      <c r="AS204" s="726"/>
      <c r="AT204" s="726"/>
      <c r="AU204" s="726"/>
      <c r="AV204" s="726"/>
      <c r="AW204" s="726"/>
      <c r="AX204" s="726"/>
      <c r="AZ204" s="670"/>
      <c r="BA204" s="670"/>
      <c r="BB204" s="670"/>
      <c r="BC204" s="670"/>
      <c r="BD204" s="670"/>
      <c r="BE204" s="670"/>
      <c r="BF204" s="670"/>
      <c r="BG204" s="670"/>
      <c r="BH204" s="670"/>
      <c r="BI204" s="670"/>
      <c r="BJ204" s="670"/>
    </row>
    <row r="205" spans="6:62" ht="93" customHeight="1" x14ac:dyDescent="0.25">
      <c r="F205" s="725"/>
      <c r="G205" s="726"/>
      <c r="H205" s="726"/>
      <c r="I205" s="726"/>
      <c r="J205" s="726"/>
      <c r="K205" s="726"/>
      <c r="L205" s="726"/>
      <c r="M205" s="726"/>
      <c r="N205" s="726"/>
      <c r="U205" s="727"/>
      <c r="V205" s="728"/>
      <c r="W205" s="728"/>
      <c r="X205" s="728"/>
      <c r="Y205" s="728"/>
      <c r="Z205" s="728"/>
      <c r="AA205" s="728"/>
      <c r="AB205" s="728"/>
      <c r="AC205" s="728"/>
      <c r="AD205" s="728"/>
      <c r="AE205" s="728"/>
      <c r="AF205" s="728"/>
      <c r="AG205" s="728"/>
      <c r="AH205" s="728"/>
      <c r="AI205" s="728"/>
      <c r="AJ205" s="728"/>
      <c r="AK205" s="728"/>
      <c r="AL205" s="726"/>
      <c r="AM205" s="726"/>
      <c r="AN205" s="726"/>
      <c r="AO205" s="726"/>
      <c r="AP205" s="726"/>
      <c r="AQ205" s="726"/>
      <c r="AR205" s="726"/>
      <c r="AS205" s="726"/>
      <c r="AT205" s="726"/>
      <c r="AU205" s="726"/>
      <c r="AV205" s="726"/>
      <c r="AW205" s="726"/>
      <c r="AX205" s="726"/>
      <c r="AZ205" s="670"/>
      <c r="BA205" s="670"/>
      <c r="BB205" s="670"/>
      <c r="BC205" s="670"/>
      <c r="BD205" s="670"/>
      <c r="BE205" s="670"/>
      <c r="BF205" s="670"/>
      <c r="BG205" s="670"/>
      <c r="BH205" s="670"/>
      <c r="BI205" s="670"/>
      <c r="BJ205" s="670"/>
    </row>
    <row r="206" spans="6:62" ht="93" customHeight="1" x14ac:dyDescent="0.25">
      <c r="F206" s="725"/>
      <c r="G206" s="726"/>
      <c r="H206" s="726"/>
      <c r="I206" s="726"/>
      <c r="J206" s="726"/>
      <c r="K206" s="726"/>
      <c r="L206" s="726"/>
      <c r="M206" s="726"/>
      <c r="N206" s="726"/>
      <c r="U206" s="727"/>
      <c r="V206" s="728"/>
      <c r="W206" s="728"/>
      <c r="X206" s="728"/>
      <c r="Y206" s="728"/>
      <c r="Z206" s="728"/>
      <c r="AA206" s="728"/>
      <c r="AB206" s="728"/>
      <c r="AC206" s="728"/>
      <c r="AD206" s="728"/>
      <c r="AE206" s="728"/>
      <c r="AF206" s="728"/>
      <c r="AG206" s="728"/>
      <c r="AH206" s="728"/>
      <c r="AI206" s="728"/>
      <c r="AJ206" s="728"/>
      <c r="AK206" s="728"/>
      <c r="AL206" s="726"/>
      <c r="AM206" s="726"/>
      <c r="AN206" s="726"/>
      <c r="AO206" s="726"/>
      <c r="AP206" s="726"/>
      <c r="AQ206" s="726"/>
      <c r="AR206" s="726"/>
      <c r="AS206" s="726"/>
      <c r="AT206" s="726"/>
      <c r="AU206" s="726"/>
      <c r="AV206" s="726"/>
      <c r="AW206" s="726"/>
      <c r="AX206" s="726"/>
      <c r="AZ206" s="670"/>
      <c r="BA206" s="670"/>
      <c r="BB206" s="670"/>
      <c r="BC206" s="670"/>
      <c r="BD206" s="670"/>
      <c r="BE206" s="670"/>
      <c r="BF206" s="670"/>
      <c r="BG206" s="670"/>
      <c r="BH206" s="670"/>
      <c r="BI206" s="670"/>
      <c r="BJ206" s="670"/>
    </row>
    <row r="207" spans="6:62" ht="93" customHeight="1" x14ac:dyDescent="0.25">
      <c r="F207" s="725"/>
      <c r="G207" s="726"/>
      <c r="H207" s="726"/>
      <c r="I207" s="726"/>
      <c r="J207" s="726"/>
      <c r="K207" s="726"/>
      <c r="L207" s="726"/>
      <c r="M207" s="726"/>
      <c r="N207" s="726"/>
      <c r="U207" s="727"/>
      <c r="V207" s="728"/>
      <c r="W207" s="728"/>
      <c r="X207" s="728"/>
      <c r="Y207" s="728"/>
      <c r="Z207" s="728"/>
      <c r="AA207" s="728"/>
      <c r="AB207" s="728"/>
      <c r="AC207" s="728"/>
      <c r="AD207" s="728"/>
      <c r="AE207" s="728"/>
      <c r="AF207" s="728"/>
      <c r="AG207" s="728"/>
      <c r="AH207" s="728"/>
      <c r="AI207" s="728"/>
      <c r="AJ207" s="728"/>
      <c r="AK207" s="728"/>
      <c r="AL207" s="726"/>
      <c r="AM207" s="726"/>
      <c r="AN207" s="726"/>
      <c r="AO207" s="726"/>
      <c r="AP207" s="726"/>
      <c r="AQ207" s="726"/>
      <c r="AR207" s="726"/>
      <c r="AS207" s="726"/>
      <c r="AT207" s="726"/>
      <c r="AU207" s="726"/>
      <c r="AV207" s="726"/>
      <c r="AW207" s="726"/>
      <c r="AX207" s="726"/>
      <c r="AZ207" s="670"/>
      <c r="BA207" s="670"/>
      <c r="BB207" s="670"/>
      <c r="BC207" s="670"/>
      <c r="BD207" s="670"/>
      <c r="BE207" s="670"/>
      <c r="BF207" s="670"/>
      <c r="BG207" s="670"/>
      <c r="BH207" s="670"/>
      <c r="BI207" s="670"/>
      <c r="BJ207" s="670"/>
    </row>
    <row r="208" spans="6:62" ht="93" customHeight="1" x14ac:dyDescent="0.25">
      <c r="F208" s="725"/>
      <c r="G208" s="726"/>
      <c r="H208" s="726"/>
      <c r="I208" s="726"/>
      <c r="J208" s="726"/>
      <c r="K208" s="726"/>
      <c r="L208" s="726"/>
      <c r="M208" s="726"/>
      <c r="N208" s="726"/>
      <c r="U208" s="727"/>
      <c r="V208" s="728"/>
      <c r="W208" s="728"/>
      <c r="X208" s="728"/>
      <c r="Y208" s="728"/>
      <c r="Z208" s="728"/>
      <c r="AA208" s="728"/>
      <c r="AB208" s="728"/>
      <c r="AC208" s="728"/>
      <c r="AD208" s="728"/>
      <c r="AE208" s="728"/>
      <c r="AF208" s="728"/>
      <c r="AG208" s="728"/>
      <c r="AH208" s="728"/>
      <c r="AI208" s="728"/>
      <c r="AJ208" s="728"/>
      <c r="AK208" s="728"/>
      <c r="AL208" s="726"/>
      <c r="AM208" s="726"/>
      <c r="AN208" s="726"/>
      <c r="AO208" s="726"/>
      <c r="AP208" s="726"/>
      <c r="AQ208" s="726"/>
      <c r="AR208" s="726"/>
      <c r="AS208" s="726"/>
      <c r="AT208" s="726"/>
      <c r="AU208" s="726"/>
      <c r="AV208" s="726"/>
      <c r="AW208" s="726"/>
      <c r="AX208" s="726"/>
      <c r="AZ208" s="670"/>
      <c r="BA208" s="670"/>
      <c r="BB208" s="670"/>
      <c r="BC208" s="670"/>
      <c r="BD208" s="670"/>
      <c r="BE208" s="670"/>
      <c r="BF208" s="670"/>
      <c r="BG208" s="670"/>
      <c r="BH208" s="670"/>
      <c r="BI208" s="670"/>
      <c r="BJ208" s="670"/>
    </row>
    <row r="209" spans="6:62" ht="93" customHeight="1" x14ac:dyDescent="0.25">
      <c r="F209" s="725"/>
      <c r="G209" s="726"/>
      <c r="H209" s="726"/>
      <c r="I209" s="726"/>
      <c r="J209" s="726"/>
      <c r="K209" s="726"/>
      <c r="L209" s="726"/>
      <c r="M209" s="726"/>
      <c r="N209" s="726"/>
      <c r="U209" s="727"/>
      <c r="V209" s="728"/>
      <c r="W209" s="728"/>
      <c r="X209" s="728"/>
      <c r="Y209" s="728"/>
      <c r="Z209" s="728"/>
      <c r="AA209" s="728"/>
      <c r="AB209" s="728"/>
      <c r="AC209" s="728"/>
      <c r="AD209" s="728"/>
      <c r="AE209" s="728"/>
      <c r="AF209" s="728"/>
      <c r="AG209" s="728"/>
      <c r="AH209" s="728"/>
      <c r="AI209" s="728"/>
      <c r="AJ209" s="728"/>
      <c r="AK209" s="728"/>
      <c r="AL209" s="726"/>
      <c r="AM209" s="726"/>
      <c r="AN209" s="726"/>
      <c r="AO209" s="726"/>
      <c r="AP209" s="726"/>
      <c r="AQ209" s="726"/>
      <c r="AR209" s="726"/>
      <c r="AS209" s="726"/>
      <c r="AT209" s="726"/>
      <c r="AU209" s="726"/>
      <c r="AV209" s="726"/>
      <c r="AW209" s="726"/>
      <c r="AX209" s="726"/>
      <c r="AZ209" s="670"/>
      <c r="BA209" s="670"/>
      <c r="BB209" s="670"/>
      <c r="BC209" s="670"/>
      <c r="BD209" s="670"/>
      <c r="BE209" s="670"/>
      <c r="BF209" s="670"/>
      <c r="BG209" s="670"/>
      <c r="BH209" s="670"/>
      <c r="BI209" s="670"/>
      <c r="BJ209" s="670"/>
    </row>
    <row r="210" spans="6:62" ht="93" customHeight="1" x14ac:dyDescent="0.25">
      <c r="F210" s="725"/>
      <c r="G210" s="726"/>
      <c r="H210" s="726"/>
      <c r="I210" s="726"/>
      <c r="J210" s="726"/>
      <c r="K210" s="726"/>
      <c r="L210" s="726"/>
      <c r="M210" s="726"/>
      <c r="N210" s="726"/>
      <c r="U210" s="727"/>
      <c r="V210" s="728"/>
      <c r="W210" s="728"/>
      <c r="X210" s="728"/>
      <c r="Y210" s="728"/>
      <c r="Z210" s="728"/>
      <c r="AA210" s="728"/>
      <c r="AB210" s="728"/>
      <c r="AC210" s="728"/>
      <c r="AD210" s="728"/>
      <c r="AE210" s="728"/>
      <c r="AF210" s="728"/>
      <c r="AG210" s="728"/>
      <c r="AH210" s="728"/>
      <c r="AI210" s="728"/>
      <c r="AJ210" s="728"/>
      <c r="AK210" s="728"/>
      <c r="AL210" s="726"/>
      <c r="AM210" s="726"/>
      <c r="AN210" s="726"/>
      <c r="AO210" s="726"/>
      <c r="AP210" s="726"/>
      <c r="AQ210" s="726"/>
      <c r="AR210" s="726"/>
      <c r="AS210" s="726"/>
      <c r="AT210" s="726"/>
      <c r="AU210" s="726"/>
      <c r="AV210" s="726"/>
      <c r="AW210" s="726"/>
      <c r="AX210" s="726"/>
      <c r="AZ210" s="670"/>
      <c r="BA210" s="670"/>
      <c r="BB210" s="670"/>
      <c r="BC210" s="670"/>
      <c r="BD210" s="670"/>
      <c r="BE210" s="670"/>
      <c r="BF210" s="670"/>
      <c r="BG210" s="670"/>
      <c r="BH210" s="670"/>
      <c r="BI210" s="670"/>
      <c r="BJ210" s="670"/>
    </row>
    <row r="211" spans="6:62" ht="93" customHeight="1" x14ac:dyDescent="0.25">
      <c r="F211" s="725"/>
      <c r="G211" s="726"/>
      <c r="H211" s="726"/>
      <c r="I211" s="726"/>
      <c r="J211" s="726"/>
      <c r="K211" s="726"/>
      <c r="L211" s="726"/>
      <c r="M211" s="726"/>
      <c r="N211" s="726"/>
      <c r="U211" s="727"/>
      <c r="V211" s="728"/>
      <c r="W211" s="728"/>
      <c r="X211" s="728"/>
      <c r="Y211" s="728"/>
      <c r="Z211" s="728"/>
      <c r="AA211" s="728"/>
      <c r="AB211" s="728"/>
      <c r="AC211" s="728"/>
      <c r="AD211" s="728"/>
      <c r="AE211" s="728"/>
      <c r="AF211" s="728"/>
      <c r="AG211" s="728"/>
      <c r="AH211" s="728"/>
      <c r="AI211" s="728"/>
      <c r="AJ211" s="728"/>
      <c r="AK211" s="728"/>
      <c r="AL211" s="726"/>
      <c r="AM211" s="726"/>
      <c r="AN211" s="726"/>
      <c r="AO211" s="726"/>
      <c r="AP211" s="726"/>
      <c r="AQ211" s="726"/>
      <c r="AR211" s="726"/>
      <c r="AS211" s="726"/>
      <c r="AT211" s="726"/>
      <c r="AU211" s="726"/>
      <c r="AV211" s="726"/>
      <c r="AW211" s="726"/>
      <c r="AX211" s="726"/>
      <c r="AZ211" s="670"/>
      <c r="BA211" s="670"/>
      <c r="BB211" s="670"/>
      <c r="BC211" s="670"/>
      <c r="BD211" s="670"/>
      <c r="BE211" s="670"/>
      <c r="BF211" s="670"/>
      <c r="BG211" s="670"/>
      <c r="BH211" s="670"/>
      <c r="BI211" s="670"/>
      <c r="BJ211" s="670"/>
    </row>
    <row r="212" spans="6:62" ht="93" customHeight="1" x14ac:dyDescent="0.25">
      <c r="F212" s="725"/>
      <c r="G212" s="726"/>
      <c r="H212" s="726"/>
      <c r="I212" s="726"/>
      <c r="J212" s="726"/>
      <c r="K212" s="726"/>
      <c r="L212" s="726"/>
      <c r="M212" s="726"/>
      <c r="N212" s="726"/>
      <c r="U212" s="727"/>
      <c r="V212" s="728"/>
      <c r="W212" s="728"/>
      <c r="X212" s="728"/>
      <c r="Y212" s="728"/>
      <c r="Z212" s="728"/>
      <c r="AA212" s="728"/>
      <c r="AB212" s="728"/>
      <c r="AC212" s="728"/>
      <c r="AD212" s="728"/>
      <c r="AE212" s="728"/>
      <c r="AF212" s="728"/>
      <c r="AG212" s="728"/>
      <c r="AH212" s="728"/>
      <c r="AI212" s="728"/>
      <c r="AJ212" s="728"/>
      <c r="AK212" s="728"/>
      <c r="AL212" s="726"/>
      <c r="AM212" s="726"/>
      <c r="AN212" s="726"/>
      <c r="AO212" s="726"/>
      <c r="AP212" s="726"/>
      <c r="AQ212" s="726"/>
      <c r="AR212" s="726"/>
      <c r="AS212" s="726"/>
      <c r="AT212" s="726"/>
      <c r="AU212" s="726"/>
      <c r="AV212" s="726"/>
      <c r="AW212" s="726"/>
      <c r="AX212" s="726"/>
      <c r="AZ212" s="670"/>
      <c r="BA212" s="670"/>
      <c r="BB212" s="670"/>
      <c r="BC212" s="670"/>
      <c r="BD212" s="670"/>
      <c r="BE212" s="670"/>
      <c r="BF212" s="670"/>
      <c r="BG212" s="670"/>
      <c r="BH212" s="670"/>
      <c r="BI212" s="670"/>
      <c r="BJ212" s="670"/>
    </row>
    <row r="213" spans="6:62" ht="93" customHeight="1" x14ac:dyDescent="0.25">
      <c r="F213" s="725"/>
      <c r="G213" s="726"/>
      <c r="H213" s="726"/>
      <c r="I213" s="726"/>
      <c r="J213" s="726"/>
      <c r="K213" s="726"/>
      <c r="L213" s="726"/>
      <c r="M213" s="726"/>
      <c r="N213" s="726"/>
      <c r="U213" s="727"/>
      <c r="V213" s="728"/>
      <c r="W213" s="728"/>
      <c r="X213" s="728"/>
      <c r="Y213" s="728"/>
      <c r="Z213" s="728"/>
      <c r="AA213" s="728"/>
      <c r="AB213" s="728"/>
      <c r="AC213" s="728"/>
      <c r="AD213" s="728"/>
      <c r="AE213" s="728"/>
      <c r="AF213" s="728"/>
      <c r="AG213" s="728"/>
      <c r="AH213" s="728"/>
      <c r="AI213" s="728"/>
      <c r="AJ213" s="728"/>
      <c r="AK213" s="728"/>
      <c r="AL213" s="726"/>
      <c r="AM213" s="726"/>
      <c r="AN213" s="726"/>
      <c r="AO213" s="726"/>
      <c r="AP213" s="726"/>
      <c r="AQ213" s="726"/>
      <c r="AR213" s="726"/>
      <c r="AS213" s="726"/>
      <c r="AT213" s="726"/>
      <c r="AU213" s="726"/>
      <c r="AV213" s="726"/>
      <c r="AW213" s="726"/>
      <c r="AX213" s="726"/>
      <c r="AZ213" s="670"/>
      <c r="BA213" s="670"/>
      <c r="BB213" s="670"/>
      <c r="BC213" s="670"/>
      <c r="BD213" s="670"/>
      <c r="BE213" s="670"/>
      <c r="BF213" s="670"/>
      <c r="BG213" s="670"/>
      <c r="BH213" s="670"/>
      <c r="BI213" s="670"/>
      <c r="BJ213" s="670"/>
    </row>
    <row r="214" spans="6:62" ht="93" customHeight="1" x14ac:dyDescent="0.25">
      <c r="F214" s="725"/>
      <c r="G214" s="726"/>
      <c r="H214" s="726"/>
      <c r="I214" s="726"/>
      <c r="J214" s="726"/>
      <c r="K214" s="726"/>
      <c r="L214" s="726"/>
      <c r="M214" s="726"/>
      <c r="N214" s="726"/>
      <c r="U214" s="727"/>
      <c r="V214" s="728"/>
      <c r="W214" s="728"/>
      <c r="X214" s="728"/>
      <c r="Y214" s="728"/>
      <c r="Z214" s="728"/>
      <c r="AA214" s="728"/>
      <c r="AB214" s="728"/>
      <c r="AC214" s="728"/>
      <c r="AD214" s="728"/>
      <c r="AE214" s="728"/>
      <c r="AF214" s="728"/>
      <c r="AG214" s="728"/>
      <c r="AH214" s="728"/>
      <c r="AI214" s="728"/>
      <c r="AJ214" s="728"/>
      <c r="AK214" s="728"/>
      <c r="AL214" s="726"/>
      <c r="AM214" s="726"/>
      <c r="AN214" s="726"/>
      <c r="AO214" s="726"/>
      <c r="AP214" s="726"/>
      <c r="AQ214" s="726"/>
      <c r="AR214" s="726"/>
      <c r="AS214" s="726"/>
      <c r="AT214" s="726"/>
      <c r="AU214" s="726"/>
      <c r="AV214" s="726"/>
      <c r="AW214" s="726"/>
      <c r="AX214" s="726"/>
      <c r="AZ214" s="670"/>
      <c r="BA214" s="670"/>
      <c r="BB214" s="670"/>
      <c r="BC214" s="670"/>
      <c r="BD214" s="670"/>
      <c r="BE214" s="670"/>
      <c r="BF214" s="670"/>
      <c r="BG214" s="670"/>
      <c r="BH214" s="670"/>
      <c r="BI214" s="670"/>
      <c r="BJ214" s="670"/>
    </row>
    <row r="215" spans="6:62" ht="93" customHeight="1" x14ac:dyDescent="0.25">
      <c r="F215" s="725"/>
      <c r="G215" s="726"/>
      <c r="H215" s="726"/>
      <c r="I215" s="726"/>
      <c r="J215" s="726"/>
      <c r="K215" s="726"/>
      <c r="L215" s="726"/>
      <c r="M215" s="726"/>
      <c r="N215" s="726"/>
      <c r="U215" s="727"/>
      <c r="V215" s="728"/>
      <c r="W215" s="728"/>
      <c r="X215" s="728"/>
      <c r="Y215" s="728"/>
      <c r="Z215" s="728"/>
      <c r="AA215" s="728"/>
      <c r="AB215" s="728"/>
      <c r="AC215" s="728"/>
      <c r="AD215" s="728"/>
      <c r="AE215" s="728"/>
      <c r="AF215" s="728"/>
      <c r="AG215" s="728"/>
      <c r="AH215" s="728"/>
      <c r="AI215" s="728"/>
      <c r="AJ215" s="728"/>
      <c r="AK215" s="728"/>
      <c r="AL215" s="726"/>
      <c r="AM215" s="726"/>
      <c r="AN215" s="726"/>
      <c r="AO215" s="726"/>
      <c r="AP215" s="726"/>
      <c r="AQ215" s="726"/>
      <c r="AR215" s="726"/>
      <c r="AS215" s="726"/>
      <c r="AT215" s="726"/>
      <c r="AU215" s="726"/>
      <c r="AV215" s="726"/>
      <c r="AW215" s="726"/>
      <c r="AX215" s="726"/>
      <c r="AZ215" s="670"/>
      <c r="BA215" s="670"/>
      <c r="BB215" s="670"/>
      <c r="BC215" s="670"/>
      <c r="BD215" s="670"/>
      <c r="BE215" s="670"/>
      <c r="BF215" s="670"/>
      <c r="BG215" s="670"/>
      <c r="BH215" s="670"/>
      <c r="BI215" s="670"/>
      <c r="BJ215" s="670"/>
    </row>
    <row r="216" spans="6:62" ht="93" customHeight="1" x14ac:dyDescent="0.25">
      <c r="F216" s="725"/>
      <c r="G216" s="726"/>
      <c r="H216" s="726"/>
      <c r="I216" s="726"/>
      <c r="J216" s="726"/>
      <c r="K216" s="726"/>
      <c r="L216" s="726"/>
      <c r="M216" s="726"/>
      <c r="N216" s="726"/>
      <c r="U216" s="727"/>
      <c r="V216" s="728"/>
      <c r="W216" s="728"/>
      <c r="X216" s="728"/>
      <c r="Y216" s="728"/>
      <c r="Z216" s="728"/>
      <c r="AA216" s="728"/>
      <c r="AB216" s="728"/>
      <c r="AC216" s="728"/>
      <c r="AD216" s="728"/>
      <c r="AE216" s="728"/>
      <c r="AF216" s="728"/>
      <c r="AG216" s="728"/>
      <c r="AH216" s="728"/>
      <c r="AI216" s="728"/>
      <c r="AJ216" s="728"/>
      <c r="AK216" s="728"/>
      <c r="AL216" s="726"/>
      <c r="AM216" s="726"/>
      <c r="AN216" s="726"/>
      <c r="AO216" s="726"/>
      <c r="AP216" s="726"/>
      <c r="AQ216" s="726"/>
      <c r="AR216" s="726"/>
      <c r="AS216" s="726"/>
      <c r="AT216" s="726"/>
      <c r="AU216" s="726"/>
      <c r="AV216" s="726"/>
      <c r="AW216" s="726"/>
      <c r="AX216" s="726"/>
      <c r="AZ216" s="670"/>
      <c r="BA216" s="670"/>
      <c r="BB216" s="670"/>
      <c r="BC216" s="670"/>
      <c r="BD216" s="670"/>
      <c r="BE216" s="670"/>
      <c r="BF216" s="670"/>
      <c r="BG216" s="670"/>
      <c r="BH216" s="670"/>
      <c r="BI216" s="670"/>
      <c r="BJ216" s="670"/>
    </row>
    <row r="217" spans="6:62" ht="93" customHeight="1" x14ac:dyDescent="0.25">
      <c r="F217" s="725"/>
      <c r="G217" s="726"/>
      <c r="H217" s="726"/>
      <c r="I217" s="726"/>
      <c r="J217" s="726"/>
      <c r="K217" s="726"/>
      <c r="L217" s="726"/>
      <c r="M217" s="726"/>
      <c r="N217" s="726"/>
      <c r="U217" s="727"/>
      <c r="V217" s="728"/>
      <c r="W217" s="728"/>
      <c r="X217" s="728"/>
      <c r="Y217" s="728"/>
      <c r="Z217" s="728"/>
      <c r="AA217" s="728"/>
      <c r="AB217" s="728"/>
      <c r="AC217" s="728"/>
      <c r="AD217" s="728"/>
      <c r="AE217" s="728"/>
      <c r="AF217" s="728"/>
      <c r="AG217" s="728"/>
      <c r="AH217" s="728"/>
      <c r="AI217" s="728"/>
      <c r="AJ217" s="728"/>
      <c r="AK217" s="728"/>
      <c r="AL217" s="726"/>
      <c r="AM217" s="726"/>
      <c r="AN217" s="726"/>
      <c r="AO217" s="726"/>
      <c r="AP217" s="726"/>
      <c r="AQ217" s="726"/>
      <c r="AR217" s="726"/>
      <c r="AS217" s="726"/>
      <c r="AT217" s="726"/>
      <c r="AU217" s="726"/>
      <c r="AV217" s="726"/>
      <c r="AW217" s="726"/>
      <c r="AX217" s="726"/>
      <c r="AZ217" s="670"/>
      <c r="BA217" s="670"/>
      <c r="BB217" s="670"/>
      <c r="BC217" s="670"/>
      <c r="BD217" s="670"/>
      <c r="BE217" s="670"/>
      <c r="BF217" s="670"/>
      <c r="BG217" s="670"/>
      <c r="BH217" s="670"/>
      <c r="BI217" s="670"/>
      <c r="BJ217" s="670"/>
    </row>
    <row r="218" spans="6:62" ht="93" customHeight="1" x14ac:dyDescent="0.25">
      <c r="F218" s="725"/>
      <c r="G218" s="726"/>
      <c r="H218" s="726"/>
      <c r="I218" s="726"/>
      <c r="J218" s="726"/>
      <c r="K218" s="726"/>
      <c r="L218" s="726"/>
      <c r="M218" s="726"/>
      <c r="N218" s="726"/>
      <c r="U218" s="727"/>
      <c r="V218" s="728"/>
      <c r="W218" s="728"/>
      <c r="X218" s="728"/>
      <c r="Y218" s="728"/>
      <c r="Z218" s="728"/>
      <c r="AA218" s="728"/>
      <c r="AB218" s="728"/>
      <c r="AC218" s="728"/>
      <c r="AD218" s="728"/>
      <c r="AE218" s="728"/>
      <c r="AF218" s="728"/>
      <c r="AG218" s="728"/>
      <c r="AH218" s="728"/>
      <c r="AI218" s="728"/>
      <c r="AJ218" s="728"/>
      <c r="AK218" s="728"/>
      <c r="AL218" s="726"/>
      <c r="AM218" s="726"/>
      <c r="AN218" s="726"/>
      <c r="AO218" s="726"/>
      <c r="AP218" s="726"/>
      <c r="AQ218" s="726"/>
      <c r="AR218" s="726"/>
      <c r="AS218" s="726"/>
      <c r="AT218" s="726"/>
      <c r="AU218" s="726"/>
      <c r="AV218" s="726"/>
      <c r="AW218" s="726"/>
      <c r="AX218" s="726"/>
      <c r="AZ218" s="670"/>
      <c r="BA218" s="670"/>
      <c r="BB218" s="670"/>
      <c r="BC218" s="670"/>
      <c r="BD218" s="670"/>
      <c r="BE218" s="670"/>
      <c r="BF218" s="670"/>
      <c r="BG218" s="670"/>
      <c r="BH218" s="670"/>
      <c r="BI218" s="670"/>
      <c r="BJ218" s="670"/>
    </row>
    <row r="219" spans="6:62" ht="93" customHeight="1" x14ac:dyDescent="0.25">
      <c r="F219" s="725"/>
      <c r="G219" s="726"/>
      <c r="H219" s="726"/>
      <c r="I219" s="726"/>
      <c r="J219" s="726"/>
      <c r="K219" s="726"/>
      <c r="L219" s="726"/>
      <c r="M219" s="726"/>
      <c r="N219" s="726"/>
      <c r="U219" s="727"/>
      <c r="V219" s="728"/>
      <c r="W219" s="728"/>
      <c r="X219" s="728"/>
      <c r="Y219" s="728"/>
      <c r="Z219" s="728"/>
      <c r="AA219" s="728"/>
      <c r="AB219" s="728"/>
      <c r="AC219" s="728"/>
      <c r="AD219" s="728"/>
      <c r="AE219" s="728"/>
      <c r="AF219" s="728"/>
      <c r="AG219" s="728"/>
      <c r="AH219" s="728"/>
      <c r="AI219" s="728"/>
      <c r="AJ219" s="728"/>
      <c r="AK219" s="728"/>
      <c r="AL219" s="726"/>
      <c r="AM219" s="726"/>
      <c r="AN219" s="726"/>
      <c r="AO219" s="726"/>
      <c r="AP219" s="726"/>
      <c r="AQ219" s="726"/>
      <c r="AR219" s="726"/>
      <c r="AS219" s="726"/>
      <c r="AT219" s="726"/>
      <c r="AU219" s="726"/>
      <c r="AV219" s="726"/>
      <c r="AW219" s="726"/>
      <c r="AX219" s="726"/>
      <c r="AZ219" s="670"/>
      <c r="BA219" s="670"/>
      <c r="BB219" s="670"/>
      <c r="BC219" s="670"/>
      <c r="BD219" s="670"/>
      <c r="BE219" s="670"/>
      <c r="BF219" s="670"/>
      <c r="BG219" s="670"/>
      <c r="BH219" s="670"/>
      <c r="BI219" s="670"/>
      <c r="BJ219" s="670"/>
    </row>
    <row r="220" spans="6:62" ht="93" customHeight="1" x14ac:dyDescent="0.25">
      <c r="F220" s="725"/>
      <c r="G220" s="726"/>
      <c r="H220" s="726"/>
      <c r="I220" s="726"/>
      <c r="J220" s="726"/>
      <c r="K220" s="726"/>
      <c r="L220" s="726"/>
      <c r="M220" s="726"/>
      <c r="N220" s="726"/>
      <c r="U220" s="727"/>
      <c r="V220" s="728"/>
      <c r="W220" s="728"/>
      <c r="X220" s="728"/>
      <c r="Y220" s="728"/>
      <c r="Z220" s="728"/>
      <c r="AA220" s="728"/>
      <c r="AB220" s="728"/>
      <c r="AC220" s="728"/>
      <c r="AD220" s="728"/>
      <c r="AE220" s="728"/>
      <c r="AF220" s="728"/>
      <c r="AG220" s="728"/>
      <c r="AH220" s="728"/>
      <c r="AI220" s="728"/>
      <c r="AJ220" s="728"/>
      <c r="AK220" s="728"/>
      <c r="AL220" s="726"/>
      <c r="AM220" s="726"/>
      <c r="AN220" s="726"/>
      <c r="AO220" s="726"/>
      <c r="AP220" s="726"/>
      <c r="AQ220" s="726"/>
      <c r="AR220" s="726"/>
      <c r="AS220" s="726"/>
      <c r="AT220" s="726"/>
      <c r="AU220" s="726"/>
      <c r="AV220" s="726"/>
      <c r="AW220" s="726"/>
      <c r="AX220" s="726"/>
      <c r="AZ220" s="670"/>
      <c r="BA220" s="670"/>
      <c r="BB220" s="670"/>
      <c r="BC220" s="670"/>
      <c r="BD220" s="670"/>
      <c r="BE220" s="670"/>
      <c r="BF220" s="670"/>
      <c r="BG220" s="670"/>
      <c r="BH220" s="670"/>
      <c r="BI220" s="670"/>
      <c r="BJ220" s="670"/>
    </row>
    <row r="221" spans="6:62" ht="93" customHeight="1" x14ac:dyDescent="0.25">
      <c r="F221" s="725"/>
      <c r="G221" s="726"/>
      <c r="H221" s="726"/>
      <c r="I221" s="726"/>
      <c r="J221" s="726"/>
      <c r="K221" s="726"/>
      <c r="L221" s="726"/>
      <c r="M221" s="726"/>
      <c r="N221" s="726"/>
      <c r="U221" s="727"/>
      <c r="V221" s="728"/>
      <c r="W221" s="728"/>
      <c r="X221" s="728"/>
      <c r="Y221" s="728"/>
      <c r="Z221" s="728"/>
      <c r="AA221" s="728"/>
      <c r="AB221" s="728"/>
      <c r="AC221" s="728"/>
      <c r="AD221" s="728"/>
      <c r="AE221" s="728"/>
      <c r="AF221" s="728"/>
      <c r="AG221" s="728"/>
      <c r="AH221" s="728"/>
      <c r="AI221" s="728"/>
      <c r="AJ221" s="728"/>
      <c r="AK221" s="728"/>
      <c r="AL221" s="726"/>
      <c r="AM221" s="726"/>
      <c r="AN221" s="726"/>
      <c r="AO221" s="726"/>
      <c r="AP221" s="726"/>
      <c r="AQ221" s="726"/>
      <c r="AR221" s="726"/>
      <c r="AS221" s="726"/>
      <c r="AT221" s="726"/>
      <c r="AU221" s="726"/>
      <c r="AV221" s="726"/>
      <c r="AW221" s="726"/>
      <c r="AX221" s="726"/>
      <c r="AZ221" s="670"/>
      <c r="BA221" s="670"/>
      <c r="BB221" s="670"/>
      <c r="BC221" s="670"/>
      <c r="BD221" s="670"/>
      <c r="BE221" s="670"/>
      <c r="BF221" s="670"/>
      <c r="BG221" s="670"/>
      <c r="BH221" s="670"/>
      <c r="BI221" s="670"/>
      <c r="BJ221" s="670"/>
    </row>
    <row r="222" spans="6:62" ht="93" customHeight="1" x14ac:dyDescent="0.25">
      <c r="F222" s="725"/>
      <c r="G222" s="726"/>
      <c r="H222" s="726"/>
      <c r="I222" s="726"/>
      <c r="J222" s="726"/>
      <c r="K222" s="726"/>
      <c r="L222" s="726"/>
      <c r="M222" s="726"/>
      <c r="N222" s="726"/>
      <c r="U222" s="727"/>
      <c r="V222" s="728"/>
      <c r="W222" s="728"/>
      <c r="X222" s="728"/>
      <c r="Y222" s="728"/>
      <c r="Z222" s="728"/>
      <c r="AA222" s="728"/>
      <c r="AB222" s="728"/>
      <c r="AC222" s="728"/>
      <c r="AD222" s="728"/>
      <c r="AE222" s="728"/>
      <c r="AF222" s="728"/>
      <c r="AG222" s="728"/>
      <c r="AH222" s="728"/>
      <c r="AI222" s="728"/>
      <c r="AJ222" s="728"/>
      <c r="AK222" s="728"/>
      <c r="AL222" s="726"/>
      <c r="AM222" s="726"/>
      <c r="AN222" s="726"/>
      <c r="AO222" s="726"/>
      <c r="AP222" s="726"/>
      <c r="AQ222" s="726"/>
      <c r="AR222" s="726"/>
      <c r="AS222" s="726"/>
      <c r="AT222" s="726"/>
      <c r="AU222" s="726"/>
      <c r="AV222" s="726"/>
      <c r="AW222" s="726"/>
      <c r="AX222" s="726"/>
      <c r="AZ222" s="670"/>
      <c r="BA222" s="670"/>
      <c r="BB222" s="670"/>
      <c r="BC222" s="670"/>
      <c r="BD222" s="670"/>
      <c r="BE222" s="670"/>
      <c r="BF222" s="670"/>
      <c r="BG222" s="670"/>
      <c r="BH222" s="670"/>
      <c r="BI222" s="670"/>
      <c r="BJ222" s="670"/>
    </row>
    <row r="223" spans="6:62" ht="93" customHeight="1" x14ac:dyDescent="0.25">
      <c r="F223" s="725"/>
      <c r="G223" s="726"/>
      <c r="H223" s="726"/>
      <c r="I223" s="726"/>
      <c r="J223" s="726"/>
      <c r="K223" s="726"/>
      <c r="L223" s="726"/>
      <c r="M223" s="726"/>
      <c r="N223" s="726"/>
      <c r="U223" s="727"/>
      <c r="V223" s="728"/>
      <c r="W223" s="728"/>
      <c r="X223" s="728"/>
      <c r="Y223" s="728"/>
      <c r="Z223" s="728"/>
      <c r="AA223" s="728"/>
      <c r="AB223" s="728"/>
      <c r="AC223" s="728"/>
      <c r="AD223" s="728"/>
      <c r="AE223" s="728"/>
      <c r="AF223" s="728"/>
      <c r="AG223" s="728"/>
      <c r="AH223" s="728"/>
      <c r="AI223" s="728"/>
      <c r="AJ223" s="728"/>
      <c r="AK223" s="728"/>
      <c r="AL223" s="726"/>
      <c r="AM223" s="726"/>
      <c r="AN223" s="726"/>
      <c r="AO223" s="726"/>
      <c r="AP223" s="726"/>
      <c r="AQ223" s="726"/>
      <c r="AR223" s="726"/>
      <c r="AS223" s="726"/>
      <c r="AT223" s="726"/>
      <c r="AU223" s="726"/>
      <c r="AV223" s="726"/>
      <c r="AW223" s="726"/>
      <c r="AX223" s="726"/>
      <c r="AZ223" s="670"/>
      <c r="BA223" s="670"/>
      <c r="BB223" s="670"/>
      <c r="BC223" s="670"/>
      <c r="BD223" s="670"/>
      <c r="BE223" s="670"/>
      <c r="BF223" s="670"/>
      <c r="BG223" s="670"/>
      <c r="BH223" s="670"/>
      <c r="BI223" s="670"/>
      <c r="BJ223" s="670"/>
    </row>
    <row r="224" spans="6:62" ht="93" customHeight="1" x14ac:dyDescent="0.25">
      <c r="F224" s="725"/>
      <c r="G224" s="726"/>
      <c r="H224" s="726"/>
      <c r="I224" s="726"/>
      <c r="J224" s="726"/>
      <c r="K224" s="726"/>
      <c r="L224" s="726"/>
      <c r="M224" s="726"/>
      <c r="N224" s="726"/>
      <c r="U224" s="727"/>
      <c r="V224" s="728"/>
      <c r="W224" s="728"/>
      <c r="X224" s="728"/>
      <c r="Y224" s="728"/>
      <c r="Z224" s="728"/>
      <c r="AA224" s="728"/>
      <c r="AB224" s="728"/>
      <c r="AC224" s="728"/>
      <c r="AD224" s="728"/>
      <c r="AE224" s="728"/>
      <c r="AF224" s="728"/>
      <c r="AG224" s="728"/>
      <c r="AH224" s="728"/>
      <c r="AI224" s="728"/>
      <c r="AJ224" s="728"/>
      <c r="AK224" s="728"/>
      <c r="AL224" s="726"/>
      <c r="AM224" s="726"/>
      <c r="AN224" s="726"/>
      <c r="AO224" s="726"/>
      <c r="AP224" s="726"/>
      <c r="AQ224" s="726"/>
      <c r="AR224" s="726"/>
      <c r="AS224" s="726"/>
      <c r="AT224" s="726"/>
      <c r="AU224" s="726"/>
      <c r="AV224" s="726"/>
      <c r="AW224" s="726"/>
      <c r="AX224" s="726"/>
      <c r="AZ224" s="670"/>
      <c r="BA224" s="670"/>
      <c r="BB224" s="670"/>
      <c r="BC224" s="670"/>
      <c r="BD224" s="670"/>
      <c r="BE224" s="670"/>
      <c r="BF224" s="670"/>
      <c r="BG224" s="670"/>
      <c r="BH224" s="670"/>
      <c r="BI224" s="670"/>
      <c r="BJ224" s="670"/>
    </row>
    <row r="225" spans="6:62" ht="93" customHeight="1" x14ac:dyDescent="0.25">
      <c r="F225" s="725"/>
      <c r="G225" s="726"/>
      <c r="H225" s="726"/>
      <c r="I225" s="726"/>
      <c r="J225" s="726"/>
      <c r="K225" s="726"/>
      <c r="L225" s="726"/>
      <c r="M225" s="726"/>
      <c r="N225" s="726"/>
      <c r="U225" s="727"/>
      <c r="V225" s="728"/>
      <c r="W225" s="728"/>
      <c r="X225" s="728"/>
      <c r="Y225" s="728"/>
      <c r="Z225" s="728"/>
      <c r="AA225" s="728"/>
      <c r="AB225" s="728"/>
      <c r="AC225" s="728"/>
      <c r="AD225" s="728"/>
      <c r="AE225" s="728"/>
      <c r="AF225" s="728"/>
      <c r="AG225" s="728"/>
      <c r="AH225" s="728"/>
      <c r="AI225" s="728"/>
      <c r="AJ225" s="728"/>
      <c r="AK225" s="728"/>
      <c r="AL225" s="726"/>
      <c r="AM225" s="726"/>
      <c r="AN225" s="726"/>
      <c r="AO225" s="726"/>
      <c r="AP225" s="726"/>
      <c r="AQ225" s="726"/>
      <c r="AR225" s="726"/>
      <c r="AS225" s="726"/>
      <c r="AT225" s="726"/>
      <c r="AU225" s="726"/>
      <c r="AV225" s="726"/>
      <c r="AW225" s="726"/>
      <c r="AX225" s="726"/>
      <c r="AZ225" s="670"/>
      <c r="BA225" s="670"/>
      <c r="BB225" s="670"/>
      <c r="BC225" s="670"/>
      <c r="BD225" s="670"/>
      <c r="BE225" s="670"/>
      <c r="BF225" s="670"/>
      <c r="BG225" s="670"/>
      <c r="BH225" s="670"/>
      <c r="BI225" s="670"/>
      <c r="BJ225" s="670"/>
    </row>
    <row r="226" spans="6:62" ht="93" customHeight="1" x14ac:dyDescent="0.25">
      <c r="F226" s="725"/>
      <c r="G226" s="726"/>
      <c r="H226" s="726"/>
      <c r="I226" s="726"/>
      <c r="J226" s="726"/>
      <c r="K226" s="726"/>
      <c r="L226" s="726"/>
      <c r="M226" s="726"/>
      <c r="N226" s="726"/>
      <c r="U226" s="727"/>
      <c r="V226" s="728"/>
      <c r="W226" s="728"/>
      <c r="X226" s="728"/>
      <c r="Y226" s="728"/>
      <c r="Z226" s="728"/>
      <c r="AA226" s="728"/>
      <c r="AB226" s="728"/>
      <c r="AC226" s="728"/>
      <c r="AD226" s="728"/>
      <c r="AE226" s="728"/>
      <c r="AF226" s="728"/>
      <c r="AG226" s="728"/>
      <c r="AH226" s="728"/>
      <c r="AI226" s="728"/>
      <c r="AJ226" s="728"/>
      <c r="AK226" s="728"/>
      <c r="AL226" s="726"/>
      <c r="AM226" s="726"/>
      <c r="AN226" s="726"/>
      <c r="AO226" s="726"/>
      <c r="AP226" s="726"/>
      <c r="AQ226" s="726"/>
      <c r="AR226" s="726"/>
      <c r="AS226" s="726"/>
      <c r="AT226" s="726"/>
      <c r="AU226" s="726"/>
      <c r="AV226" s="726"/>
      <c r="AW226" s="726"/>
      <c r="AX226" s="726"/>
      <c r="AZ226" s="670"/>
      <c r="BA226" s="670"/>
      <c r="BB226" s="670"/>
      <c r="BC226" s="670"/>
      <c r="BD226" s="670"/>
      <c r="BE226" s="670"/>
      <c r="BF226" s="670"/>
      <c r="BG226" s="670"/>
      <c r="BH226" s="670"/>
      <c r="BI226" s="670"/>
      <c r="BJ226" s="670"/>
    </row>
    <row r="227" spans="6:62" ht="93" customHeight="1" x14ac:dyDescent="0.25">
      <c r="F227" s="725"/>
      <c r="G227" s="726"/>
      <c r="H227" s="726"/>
      <c r="I227" s="726"/>
      <c r="J227" s="726"/>
      <c r="K227" s="726"/>
      <c r="L227" s="726"/>
      <c r="M227" s="726"/>
      <c r="N227" s="726"/>
      <c r="U227" s="727"/>
      <c r="V227" s="728"/>
      <c r="W227" s="728"/>
      <c r="X227" s="728"/>
      <c r="Y227" s="728"/>
      <c r="Z227" s="728"/>
      <c r="AA227" s="728"/>
      <c r="AB227" s="728"/>
      <c r="AC227" s="728"/>
      <c r="AD227" s="728"/>
      <c r="AE227" s="728"/>
      <c r="AF227" s="728"/>
      <c r="AG227" s="728"/>
      <c r="AH227" s="728"/>
      <c r="AI227" s="728"/>
      <c r="AJ227" s="728"/>
      <c r="AK227" s="728"/>
      <c r="AL227" s="726"/>
      <c r="AM227" s="726"/>
      <c r="AN227" s="726"/>
      <c r="AO227" s="726"/>
      <c r="AP227" s="726"/>
      <c r="AQ227" s="726"/>
      <c r="AR227" s="726"/>
      <c r="AS227" s="726"/>
      <c r="AT227" s="726"/>
      <c r="AU227" s="726"/>
      <c r="AV227" s="726"/>
      <c r="AW227" s="726"/>
      <c r="AX227" s="726"/>
      <c r="AZ227" s="670"/>
      <c r="BA227" s="670"/>
      <c r="BB227" s="670"/>
      <c r="BC227" s="670"/>
      <c r="BD227" s="670"/>
      <c r="BE227" s="670"/>
      <c r="BF227" s="670"/>
      <c r="BG227" s="670"/>
      <c r="BH227" s="670"/>
      <c r="BI227" s="670"/>
      <c r="BJ227" s="670"/>
    </row>
    <row r="228" spans="6:62" ht="93" customHeight="1" x14ac:dyDescent="0.25">
      <c r="F228" s="725"/>
      <c r="G228" s="726"/>
      <c r="H228" s="726"/>
      <c r="I228" s="726"/>
      <c r="J228" s="726"/>
      <c r="K228" s="726"/>
      <c r="L228" s="726"/>
      <c r="M228" s="726"/>
      <c r="N228" s="726"/>
      <c r="U228" s="727"/>
      <c r="V228" s="728"/>
      <c r="W228" s="728"/>
      <c r="X228" s="728"/>
      <c r="Y228" s="728"/>
      <c r="Z228" s="728"/>
      <c r="AA228" s="728"/>
      <c r="AB228" s="728"/>
      <c r="AC228" s="728"/>
      <c r="AD228" s="728"/>
      <c r="AE228" s="728"/>
      <c r="AF228" s="728"/>
      <c r="AG228" s="728"/>
      <c r="AH228" s="728"/>
      <c r="AI228" s="728"/>
      <c r="AJ228" s="728"/>
      <c r="AK228" s="728"/>
      <c r="AL228" s="726"/>
      <c r="AM228" s="726"/>
      <c r="AN228" s="726"/>
      <c r="AO228" s="726"/>
      <c r="AP228" s="726"/>
      <c r="AQ228" s="726"/>
      <c r="AR228" s="726"/>
      <c r="AS228" s="726"/>
      <c r="AT228" s="726"/>
      <c r="AU228" s="726"/>
      <c r="AV228" s="726"/>
      <c r="AW228" s="726"/>
      <c r="AX228" s="726"/>
      <c r="AZ228" s="670"/>
      <c r="BA228" s="670"/>
      <c r="BB228" s="670"/>
      <c r="BC228" s="670"/>
      <c r="BD228" s="670"/>
      <c r="BE228" s="670"/>
      <c r="BF228" s="670"/>
      <c r="BG228" s="670"/>
      <c r="BH228" s="670"/>
      <c r="BI228" s="670"/>
      <c r="BJ228" s="670"/>
    </row>
    <row r="229" spans="6:62" ht="93" customHeight="1" x14ac:dyDescent="0.25">
      <c r="F229" s="725"/>
      <c r="G229" s="726"/>
      <c r="H229" s="726"/>
      <c r="I229" s="726"/>
      <c r="J229" s="726"/>
      <c r="K229" s="726"/>
      <c r="L229" s="726"/>
      <c r="M229" s="726"/>
      <c r="N229" s="726"/>
      <c r="U229" s="727"/>
      <c r="V229" s="728"/>
      <c r="W229" s="728"/>
      <c r="X229" s="728"/>
      <c r="Y229" s="728"/>
      <c r="Z229" s="728"/>
      <c r="AA229" s="728"/>
      <c r="AB229" s="728"/>
      <c r="AC229" s="728"/>
      <c r="AD229" s="728"/>
      <c r="AE229" s="728"/>
      <c r="AF229" s="728"/>
      <c r="AG229" s="728"/>
      <c r="AH229" s="728"/>
      <c r="AI229" s="728"/>
      <c r="AJ229" s="728"/>
      <c r="AK229" s="728"/>
      <c r="AL229" s="726"/>
      <c r="AM229" s="726"/>
      <c r="AN229" s="726"/>
      <c r="AO229" s="726"/>
      <c r="AP229" s="726"/>
      <c r="AQ229" s="726"/>
      <c r="AR229" s="726"/>
      <c r="AS229" s="726"/>
      <c r="AT229" s="726"/>
      <c r="AU229" s="726"/>
      <c r="AV229" s="726"/>
      <c r="AW229" s="726"/>
      <c r="AX229" s="726"/>
      <c r="AZ229" s="670"/>
      <c r="BA229" s="670"/>
      <c r="BB229" s="670"/>
      <c r="BC229" s="670"/>
      <c r="BD229" s="670"/>
      <c r="BE229" s="670"/>
      <c r="BF229" s="670"/>
      <c r="BG229" s="670"/>
      <c r="BH229" s="670"/>
      <c r="BI229" s="670"/>
      <c r="BJ229" s="670"/>
    </row>
    <row r="230" spans="6:62" ht="93" customHeight="1" x14ac:dyDescent="0.25">
      <c r="F230" s="725"/>
      <c r="G230" s="726"/>
      <c r="H230" s="726"/>
      <c r="I230" s="726"/>
      <c r="J230" s="726"/>
      <c r="K230" s="726"/>
      <c r="L230" s="726"/>
      <c r="M230" s="726"/>
      <c r="N230" s="726"/>
      <c r="U230" s="727"/>
      <c r="V230" s="728"/>
      <c r="W230" s="728"/>
      <c r="X230" s="728"/>
      <c r="Y230" s="728"/>
      <c r="Z230" s="728"/>
      <c r="AA230" s="728"/>
      <c r="AB230" s="728"/>
      <c r="AC230" s="728"/>
      <c r="AD230" s="728"/>
      <c r="AE230" s="728"/>
      <c r="AF230" s="728"/>
      <c r="AG230" s="728"/>
      <c r="AH230" s="728"/>
      <c r="AI230" s="728"/>
      <c r="AJ230" s="728"/>
      <c r="AK230" s="728"/>
      <c r="AL230" s="726"/>
      <c r="AM230" s="726"/>
      <c r="AN230" s="726"/>
      <c r="AO230" s="726"/>
      <c r="AP230" s="726"/>
      <c r="AQ230" s="726"/>
      <c r="AR230" s="726"/>
      <c r="AS230" s="726"/>
      <c r="AT230" s="726"/>
      <c r="AU230" s="726"/>
      <c r="AV230" s="726"/>
      <c r="AW230" s="726"/>
      <c r="AX230" s="726"/>
      <c r="AZ230" s="670"/>
      <c r="BA230" s="670"/>
      <c r="BB230" s="670"/>
      <c r="BC230" s="670"/>
      <c r="BD230" s="670"/>
      <c r="BE230" s="670"/>
      <c r="BF230" s="670"/>
      <c r="BG230" s="670"/>
      <c r="BH230" s="670"/>
      <c r="BI230" s="670"/>
      <c r="BJ230" s="670"/>
    </row>
    <row r="231" spans="6:62" ht="93" customHeight="1" x14ac:dyDescent="0.25">
      <c r="F231" s="725"/>
      <c r="G231" s="726"/>
      <c r="H231" s="726"/>
      <c r="I231" s="726"/>
      <c r="J231" s="726"/>
      <c r="K231" s="726"/>
      <c r="L231" s="726"/>
      <c r="M231" s="726"/>
      <c r="N231" s="726"/>
      <c r="U231" s="727"/>
      <c r="V231" s="728"/>
      <c r="W231" s="728"/>
      <c r="X231" s="728"/>
      <c r="Y231" s="728"/>
      <c r="Z231" s="728"/>
      <c r="AA231" s="728"/>
      <c r="AB231" s="728"/>
      <c r="AC231" s="728"/>
      <c r="AD231" s="728"/>
      <c r="AE231" s="728"/>
      <c r="AF231" s="728"/>
      <c r="AG231" s="728"/>
      <c r="AH231" s="728"/>
      <c r="AI231" s="728"/>
      <c r="AJ231" s="728"/>
      <c r="AK231" s="728"/>
      <c r="AL231" s="726"/>
      <c r="AM231" s="726"/>
      <c r="AN231" s="726"/>
      <c r="AO231" s="726"/>
      <c r="AP231" s="726"/>
      <c r="AQ231" s="726"/>
      <c r="AR231" s="726"/>
      <c r="AS231" s="726"/>
      <c r="AT231" s="726"/>
      <c r="AU231" s="726"/>
      <c r="AV231" s="726"/>
      <c r="AW231" s="726"/>
      <c r="AX231" s="726"/>
      <c r="AZ231" s="670"/>
      <c r="BA231" s="670"/>
      <c r="BB231" s="670"/>
      <c r="BC231" s="670"/>
      <c r="BD231" s="670"/>
      <c r="BE231" s="670"/>
      <c r="BF231" s="670"/>
      <c r="BG231" s="670"/>
      <c r="BH231" s="670"/>
      <c r="BI231" s="670"/>
      <c r="BJ231" s="670"/>
    </row>
    <row r="232" spans="6:62" ht="93" customHeight="1" x14ac:dyDescent="0.25">
      <c r="F232" s="725"/>
      <c r="G232" s="726"/>
      <c r="H232" s="726"/>
      <c r="I232" s="726"/>
      <c r="J232" s="726"/>
      <c r="K232" s="726"/>
      <c r="L232" s="726"/>
      <c r="M232" s="726"/>
      <c r="N232" s="726"/>
      <c r="U232" s="727"/>
      <c r="V232" s="728"/>
      <c r="W232" s="728"/>
      <c r="X232" s="728"/>
      <c r="Y232" s="728"/>
      <c r="Z232" s="728"/>
      <c r="AA232" s="728"/>
      <c r="AB232" s="728"/>
      <c r="AC232" s="728"/>
      <c r="AD232" s="728"/>
      <c r="AE232" s="728"/>
      <c r="AF232" s="728"/>
      <c r="AG232" s="728"/>
      <c r="AH232" s="728"/>
      <c r="AI232" s="728"/>
      <c r="AJ232" s="728"/>
      <c r="AK232" s="728"/>
      <c r="AL232" s="726"/>
      <c r="AM232" s="726"/>
      <c r="AN232" s="726"/>
      <c r="AO232" s="726"/>
      <c r="AP232" s="726"/>
      <c r="AQ232" s="726"/>
      <c r="AR232" s="726"/>
      <c r="AS232" s="726"/>
      <c r="AT232" s="726"/>
      <c r="AU232" s="726"/>
      <c r="AV232" s="726"/>
      <c r="AW232" s="726"/>
      <c r="AX232" s="726"/>
      <c r="AZ232" s="670"/>
      <c r="BA232" s="670"/>
      <c r="BB232" s="670"/>
      <c r="BC232" s="670"/>
      <c r="BD232" s="670"/>
      <c r="BE232" s="670"/>
      <c r="BF232" s="670"/>
      <c r="BG232" s="670"/>
      <c r="BH232" s="670"/>
      <c r="BI232" s="670"/>
      <c r="BJ232" s="670"/>
    </row>
    <row r="233" spans="6:62" ht="93" customHeight="1" x14ac:dyDescent="0.25">
      <c r="F233" s="725"/>
      <c r="G233" s="726"/>
      <c r="H233" s="726"/>
      <c r="I233" s="726"/>
      <c r="J233" s="726"/>
      <c r="K233" s="726"/>
      <c r="L233" s="726"/>
      <c r="M233" s="726"/>
      <c r="N233" s="726"/>
      <c r="U233" s="727"/>
      <c r="V233" s="728"/>
      <c r="W233" s="728"/>
      <c r="X233" s="728"/>
      <c r="Y233" s="728"/>
      <c r="Z233" s="728"/>
      <c r="AA233" s="728"/>
      <c r="AB233" s="728"/>
      <c r="AC233" s="728"/>
      <c r="AD233" s="728"/>
      <c r="AE233" s="728"/>
      <c r="AF233" s="728"/>
      <c r="AG233" s="728"/>
      <c r="AH233" s="728"/>
      <c r="AI233" s="728"/>
      <c r="AJ233" s="728"/>
      <c r="AK233" s="728"/>
      <c r="AL233" s="726"/>
      <c r="AM233" s="726"/>
      <c r="AN233" s="726"/>
      <c r="AO233" s="726"/>
      <c r="AP233" s="726"/>
      <c r="AQ233" s="726"/>
      <c r="AR233" s="726"/>
      <c r="AS233" s="726"/>
      <c r="AT233" s="726"/>
      <c r="AU233" s="726"/>
      <c r="AV233" s="726"/>
      <c r="AW233" s="726"/>
      <c r="AX233" s="726"/>
      <c r="AZ233" s="670"/>
      <c r="BA233" s="670"/>
      <c r="BB233" s="670"/>
      <c r="BC233" s="670"/>
      <c r="BD233" s="670"/>
      <c r="BE233" s="670"/>
      <c r="BF233" s="670"/>
      <c r="BG233" s="670"/>
      <c r="BH233" s="670"/>
      <c r="BI233" s="670"/>
      <c r="BJ233" s="670"/>
    </row>
    <row r="234" spans="6:62" ht="93" customHeight="1" x14ac:dyDescent="0.25">
      <c r="F234" s="725"/>
      <c r="G234" s="726"/>
      <c r="H234" s="726"/>
      <c r="I234" s="726"/>
      <c r="J234" s="726"/>
      <c r="K234" s="726"/>
      <c r="L234" s="726"/>
      <c r="M234" s="726"/>
      <c r="N234" s="726"/>
      <c r="U234" s="727"/>
      <c r="V234" s="728"/>
      <c r="W234" s="728"/>
      <c r="X234" s="728"/>
      <c r="Y234" s="728"/>
      <c r="Z234" s="728"/>
      <c r="AA234" s="728"/>
      <c r="AB234" s="728"/>
      <c r="AC234" s="728"/>
      <c r="AD234" s="728"/>
      <c r="AE234" s="728"/>
      <c r="AF234" s="728"/>
      <c r="AG234" s="728"/>
      <c r="AH234" s="728"/>
      <c r="AI234" s="728"/>
      <c r="AJ234" s="728"/>
      <c r="AK234" s="728"/>
      <c r="AL234" s="726"/>
      <c r="AM234" s="726"/>
      <c r="AN234" s="726"/>
      <c r="AO234" s="726"/>
      <c r="AP234" s="726"/>
      <c r="AQ234" s="726"/>
      <c r="AR234" s="726"/>
      <c r="AS234" s="726"/>
      <c r="AT234" s="726"/>
      <c r="AU234" s="726"/>
      <c r="AV234" s="726"/>
      <c r="AW234" s="726"/>
      <c r="AX234" s="726"/>
      <c r="AZ234" s="670"/>
      <c r="BA234" s="670"/>
      <c r="BB234" s="670"/>
      <c r="BC234" s="670"/>
      <c r="BD234" s="670"/>
      <c r="BE234" s="670"/>
      <c r="BF234" s="670"/>
      <c r="BG234" s="670"/>
      <c r="BH234" s="670"/>
      <c r="BI234" s="670"/>
      <c r="BJ234" s="670"/>
    </row>
    <row r="235" spans="6:62" ht="93" customHeight="1" x14ac:dyDescent="0.25">
      <c r="F235" s="725"/>
      <c r="G235" s="726"/>
      <c r="H235" s="726"/>
      <c r="I235" s="726"/>
      <c r="J235" s="726"/>
      <c r="K235" s="726"/>
      <c r="L235" s="726"/>
      <c r="M235" s="726"/>
      <c r="N235" s="726"/>
      <c r="U235" s="727"/>
      <c r="V235" s="728"/>
      <c r="W235" s="728"/>
      <c r="X235" s="728"/>
      <c r="Y235" s="728"/>
      <c r="Z235" s="728"/>
      <c r="AA235" s="728"/>
      <c r="AB235" s="728"/>
      <c r="AC235" s="728"/>
      <c r="AD235" s="728"/>
      <c r="AE235" s="728"/>
      <c r="AF235" s="728"/>
      <c r="AG235" s="728"/>
      <c r="AH235" s="728"/>
      <c r="AI235" s="728"/>
      <c r="AJ235" s="728"/>
      <c r="AK235" s="728"/>
      <c r="AL235" s="726"/>
      <c r="AM235" s="726"/>
      <c r="AN235" s="726"/>
      <c r="AO235" s="726"/>
      <c r="AP235" s="726"/>
      <c r="AQ235" s="726"/>
      <c r="AR235" s="726"/>
      <c r="AS235" s="726"/>
      <c r="AT235" s="726"/>
      <c r="AU235" s="726"/>
      <c r="AV235" s="726"/>
      <c r="AW235" s="726"/>
      <c r="AX235" s="726"/>
      <c r="AZ235" s="670"/>
      <c r="BA235" s="670"/>
      <c r="BB235" s="670"/>
      <c r="BC235" s="670"/>
      <c r="BD235" s="670"/>
      <c r="BE235" s="670"/>
      <c r="BF235" s="670"/>
      <c r="BG235" s="670"/>
      <c r="BH235" s="670"/>
      <c r="BI235" s="670"/>
      <c r="BJ235" s="670"/>
    </row>
    <row r="236" spans="6:62" ht="93" customHeight="1" x14ac:dyDescent="0.25">
      <c r="F236" s="725"/>
      <c r="G236" s="726"/>
      <c r="H236" s="726"/>
      <c r="I236" s="726"/>
      <c r="J236" s="726"/>
      <c r="K236" s="726"/>
      <c r="L236" s="726"/>
      <c r="M236" s="726"/>
      <c r="N236" s="726"/>
      <c r="U236" s="727"/>
      <c r="V236" s="728"/>
      <c r="W236" s="728"/>
      <c r="X236" s="728"/>
      <c r="Y236" s="728"/>
      <c r="Z236" s="728"/>
      <c r="AA236" s="728"/>
      <c r="AB236" s="728"/>
      <c r="AC236" s="728"/>
      <c r="AD236" s="728"/>
      <c r="AE236" s="728"/>
      <c r="AF236" s="728"/>
      <c r="AG236" s="728"/>
      <c r="AH236" s="728"/>
      <c r="AI236" s="728"/>
      <c r="AJ236" s="728"/>
      <c r="AK236" s="728"/>
      <c r="AL236" s="726"/>
      <c r="AM236" s="726"/>
      <c r="AN236" s="726"/>
      <c r="AO236" s="726"/>
      <c r="AP236" s="726"/>
      <c r="AQ236" s="726"/>
      <c r="AR236" s="726"/>
      <c r="AS236" s="726"/>
      <c r="AT236" s="726"/>
      <c r="AU236" s="726"/>
      <c r="AV236" s="726"/>
      <c r="AW236" s="726"/>
      <c r="AX236" s="726"/>
      <c r="AZ236" s="670"/>
      <c r="BA236" s="670"/>
      <c r="BB236" s="670"/>
      <c r="BC236" s="670"/>
      <c r="BD236" s="670"/>
      <c r="BE236" s="670"/>
      <c r="BF236" s="670"/>
      <c r="BG236" s="670"/>
      <c r="BH236" s="670"/>
      <c r="BI236" s="670"/>
      <c r="BJ236" s="670"/>
    </row>
    <row r="237" spans="6:62" ht="93" customHeight="1" x14ac:dyDescent="0.25">
      <c r="F237" s="725"/>
      <c r="G237" s="726"/>
      <c r="H237" s="726"/>
      <c r="I237" s="726"/>
      <c r="J237" s="726"/>
      <c r="K237" s="726"/>
      <c r="L237" s="726"/>
      <c r="M237" s="726"/>
      <c r="N237" s="726"/>
      <c r="U237" s="727"/>
      <c r="V237" s="728"/>
      <c r="W237" s="728"/>
      <c r="X237" s="728"/>
      <c r="Y237" s="728"/>
      <c r="Z237" s="728"/>
      <c r="AA237" s="728"/>
      <c r="AB237" s="728"/>
      <c r="AC237" s="728"/>
      <c r="AD237" s="728"/>
      <c r="AE237" s="728"/>
      <c r="AF237" s="728"/>
      <c r="AG237" s="728"/>
      <c r="AH237" s="728"/>
      <c r="AI237" s="728"/>
      <c r="AJ237" s="728"/>
      <c r="AK237" s="728"/>
      <c r="AL237" s="726"/>
      <c r="AM237" s="726"/>
      <c r="AN237" s="726"/>
      <c r="AO237" s="726"/>
      <c r="AP237" s="726"/>
      <c r="AQ237" s="726"/>
      <c r="AR237" s="726"/>
      <c r="AS237" s="726"/>
      <c r="AT237" s="726"/>
      <c r="AU237" s="726"/>
      <c r="AV237" s="726"/>
      <c r="AW237" s="726"/>
      <c r="AX237" s="726"/>
      <c r="AZ237" s="670"/>
      <c r="BA237" s="670"/>
      <c r="BB237" s="670"/>
      <c r="BC237" s="670"/>
      <c r="BD237" s="670"/>
      <c r="BE237" s="670"/>
      <c r="BF237" s="670"/>
      <c r="BG237" s="670"/>
      <c r="BH237" s="670"/>
      <c r="BI237" s="670"/>
      <c r="BJ237" s="670"/>
    </row>
    <row r="238" spans="6:62" ht="93" customHeight="1" x14ac:dyDescent="0.25">
      <c r="F238" s="725"/>
      <c r="G238" s="726"/>
      <c r="H238" s="726"/>
      <c r="I238" s="726"/>
      <c r="J238" s="726"/>
      <c r="K238" s="726"/>
      <c r="L238" s="726"/>
      <c r="M238" s="726"/>
      <c r="N238" s="726"/>
      <c r="U238" s="727"/>
      <c r="V238" s="728"/>
      <c r="W238" s="728"/>
      <c r="X238" s="728"/>
      <c r="Y238" s="728"/>
      <c r="Z238" s="728"/>
      <c r="AA238" s="728"/>
      <c r="AB238" s="728"/>
      <c r="AC238" s="728"/>
      <c r="AD238" s="728"/>
      <c r="AE238" s="728"/>
      <c r="AF238" s="728"/>
      <c r="AG238" s="728"/>
      <c r="AH238" s="728"/>
      <c r="AI238" s="728"/>
      <c r="AJ238" s="728"/>
      <c r="AK238" s="728"/>
      <c r="AL238" s="726"/>
      <c r="AM238" s="726"/>
      <c r="AN238" s="726"/>
      <c r="AO238" s="726"/>
      <c r="AP238" s="726"/>
      <c r="AQ238" s="726"/>
      <c r="AR238" s="726"/>
      <c r="AS238" s="726"/>
      <c r="AT238" s="726"/>
      <c r="AU238" s="726"/>
      <c r="AV238" s="726"/>
      <c r="AW238" s="726"/>
      <c r="AX238" s="726"/>
      <c r="AZ238" s="670"/>
      <c r="BA238" s="670"/>
      <c r="BB238" s="670"/>
      <c r="BC238" s="670"/>
      <c r="BD238" s="670"/>
      <c r="BE238" s="670"/>
      <c r="BF238" s="670"/>
      <c r="BG238" s="670"/>
      <c r="BH238" s="670"/>
      <c r="BI238" s="670"/>
      <c r="BJ238" s="670"/>
    </row>
    <row r="239" spans="6:62" ht="93" customHeight="1" x14ac:dyDescent="0.25">
      <c r="F239" s="725"/>
      <c r="G239" s="726"/>
      <c r="H239" s="726"/>
      <c r="I239" s="726"/>
      <c r="J239" s="726"/>
      <c r="K239" s="726"/>
      <c r="L239" s="726"/>
      <c r="M239" s="726"/>
      <c r="N239" s="726"/>
      <c r="U239" s="727"/>
      <c r="V239" s="728"/>
      <c r="W239" s="728"/>
      <c r="X239" s="728"/>
      <c r="Y239" s="728"/>
      <c r="Z239" s="728"/>
      <c r="AA239" s="728"/>
      <c r="AB239" s="728"/>
      <c r="AC239" s="728"/>
      <c r="AD239" s="728"/>
      <c r="AE239" s="728"/>
      <c r="AF239" s="728"/>
      <c r="AG239" s="728"/>
      <c r="AH239" s="728"/>
      <c r="AI239" s="728"/>
      <c r="AJ239" s="728"/>
      <c r="AK239" s="728"/>
      <c r="AL239" s="726"/>
      <c r="AM239" s="726"/>
      <c r="AN239" s="726"/>
      <c r="AO239" s="726"/>
      <c r="AP239" s="726"/>
      <c r="AQ239" s="726"/>
      <c r="AR239" s="726"/>
      <c r="AS239" s="726"/>
      <c r="AT239" s="726"/>
      <c r="AU239" s="726"/>
      <c r="AV239" s="726"/>
      <c r="AW239" s="726"/>
      <c r="AX239" s="726"/>
      <c r="AZ239" s="670"/>
      <c r="BA239" s="670"/>
      <c r="BB239" s="670"/>
      <c r="BC239" s="670"/>
      <c r="BD239" s="670"/>
      <c r="BE239" s="670"/>
      <c r="BF239" s="670"/>
      <c r="BG239" s="670"/>
      <c r="BH239" s="670"/>
      <c r="BI239" s="670"/>
      <c r="BJ239" s="670"/>
    </row>
    <row r="240" spans="6:62" ht="93" customHeight="1" x14ac:dyDescent="0.25">
      <c r="F240" s="725"/>
      <c r="G240" s="726"/>
      <c r="H240" s="726"/>
      <c r="I240" s="726"/>
      <c r="J240" s="726"/>
      <c r="K240" s="726"/>
      <c r="L240" s="726"/>
      <c r="M240" s="726"/>
      <c r="N240" s="726"/>
      <c r="U240" s="727"/>
      <c r="V240" s="728"/>
      <c r="W240" s="728"/>
      <c r="X240" s="728"/>
      <c r="Y240" s="728"/>
      <c r="Z240" s="728"/>
      <c r="AA240" s="728"/>
      <c r="AB240" s="728"/>
      <c r="AC240" s="728"/>
      <c r="AD240" s="728"/>
      <c r="AE240" s="728"/>
      <c r="AF240" s="728"/>
      <c r="AG240" s="728"/>
      <c r="AH240" s="728"/>
      <c r="AI240" s="728"/>
      <c r="AJ240" s="728"/>
      <c r="AK240" s="728"/>
      <c r="AL240" s="726"/>
      <c r="AM240" s="726"/>
      <c r="AN240" s="726"/>
      <c r="AO240" s="726"/>
      <c r="AP240" s="726"/>
      <c r="AQ240" s="726"/>
      <c r="AR240" s="726"/>
      <c r="AS240" s="726"/>
      <c r="AT240" s="726"/>
      <c r="AU240" s="726"/>
      <c r="AV240" s="726"/>
      <c r="AW240" s="726"/>
      <c r="AX240" s="726"/>
      <c r="AZ240" s="670"/>
      <c r="BA240" s="670"/>
      <c r="BB240" s="670"/>
      <c r="BC240" s="670"/>
      <c r="BD240" s="670"/>
      <c r="BE240" s="670"/>
      <c r="BF240" s="670"/>
      <c r="BG240" s="670"/>
      <c r="BH240" s="670"/>
      <c r="BI240" s="670"/>
      <c r="BJ240" s="670"/>
    </row>
    <row r="241" spans="6:62" ht="93" customHeight="1" x14ac:dyDescent="0.25">
      <c r="F241" s="725"/>
      <c r="G241" s="726"/>
      <c r="H241" s="726"/>
      <c r="I241" s="726"/>
      <c r="J241" s="726"/>
      <c r="K241" s="726"/>
      <c r="L241" s="726"/>
      <c r="M241" s="726"/>
      <c r="N241" s="726"/>
      <c r="U241" s="727"/>
      <c r="V241" s="728"/>
      <c r="W241" s="728"/>
      <c r="X241" s="728"/>
      <c r="Y241" s="728"/>
      <c r="Z241" s="728"/>
      <c r="AA241" s="728"/>
      <c r="AB241" s="728"/>
      <c r="AC241" s="728"/>
      <c r="AD241" s="728"/>
      <c r="AE241" s="728"/>
      <c r="AF241" s="728"/>
      <c r="AG241" s="728"/>
      <c r="AH241" s="728"/>
      <c r="AI241" s="728"/>
      <c r="AJ241" s="728"/>
      <c r="AK241" s="728"/>
      <c r="AL241" s="726"/>
      <c r="AM241" s="726"/>
      <c r="AN241" s="726"/>
      <c r="AO241" s="726"/>
      <c r="AP241" s="726"/>
      <c r="AQ241" s="726"/>
      <c r="AR241" s="726"/>
      <c r="AS241" s="726"/>
      <c r="AT241" s="726"/>
      <c r="AU241" s="726"/>
      <c r="AV241" s="726"/>
      <c r="AW241" s="726"/>
      <c r="AX241" s="726"/>
      <c r="AZ241" s="670"/>
      <c r="BA241" s="670"/>
      <c r="BB241" s="670"/>
      <c r="BC241" s="670"/>
      <c r="BD241" s="670"/>
      <c r="BE241" s="670"/>
      <c r="BF241" s="670"/>
      <c r="BG241" s="670"/>
      <c r="BH241" s="670"/>
      <c r="BI241" s="670"/>
      <c r="BJ241" s="670"/>
    </row>
    <row r="242" spans="6:62" ht="93" customHeight="1" x14ac:dyDescent="0.25">
      <c r="F242" s="725"/>
      <c r="G242" s="726"/>
      <c r="H242" s="726"/>
      <c r="I242" s="726"/>
      <c r="J242" s="726"/>
      <c r="K242" s="726"/>
      <c r="L242" s="726"/>
      <c r="M242" s="726"/>
      <c r="N242" s="726"/>
      <c r="U242" s="727"/>
      <c r="V242" s="728"/>
      <c r="W242" s="728"/>
      <c r="X242" s="728"/>
      <c r="Y242" s="728"/>
      <c r="Z242" s="728"/>
      <c r="AA242" s="728"/>
      <c r="AB242" s="728"/>
      <c r="AC242" s="728"/>
      <c r="AD242" s="728"/>
      <c r="AE242" s="728"/>
      <c r="AF242" s="728"/>
      <c r="AG242" s="728"/>
      <c r="AH242" s="728"/>
      <c r="AI242" s="728"/>
      <c r="AJ242" s="728"/>
      <c r="AK242" s="728"/>
      <c r="AL242" s="726"/>
      <c r="AM242" s="726"/>
      <c r="AN242" s="726"/>
      <c r="AO242" s="726"/>
      <c r="AP242" s="726"/>
      <c r="AQ242" s="726"/>
      <c r="AR242" s="726"/>
      <c r="AS242" s="726"/>
      <c r="AT242" s="726"/>
      <c r="AU242" s="726"/>
      <c r="AV242" s="726"/>
      <c r="AW242" s="726"/>
      <c r="AX242" s="726"/>
      <c r="AZ242" s="670"/>
      <c r="BA242" s="670"/>
      <c r="BB242" s="670"/>
      <c r="BC242" s="670"/>
      <c r="BD242" s="670"/>
      <c r="BE242" s="670"/>
      <c r="BF242" s="670"/>
      <c r="BG242" s="670"/>
      <c r="BH242" s="670"/>
      <c r="BI242" s="670"/>
      <c r="BJ242" s="670"/>
    </row>
    <row r="243" spans="6:62" ht="93" customHeight="1" x14ac:dyDescent="0.25">
      <c r="F243" s="725"/>
      <c r="G243" s="726"/>
      <c r="H243" s="726"/>
      <c r="I243" s="726"/>
      <c r="J243" s="726"/>
      <c r="K243" s="726"/>
      <c r="L243" s="726"/>
      <c r="M243" s="726"/>
      <c r="N243" s="726"/>
      <c r="U243" s="727"/>
      <c r="V243" s="728"/>
      <c r="W243" s="728"/>
      <c r="X243" s="728"/>
      <c r="Y243" s="728"/>
      <c r="Z243" s="728"/>
      <c r="AA243" s="728"/>
      <c r="AB243" s="728"/>
      <c r="AC243" s="728"/>
      <c r="AD243" s="728"/>
      <c r="AE243" s="728"/>
      <c r="AF243" s="728"/>
      <c r="AG243" s="728"/>
      <c r="AH243" s="728"/>
      <c r="AI243" s="728"/>
      <c r="AJ243" s="728"/>
      <c r="AK243" s="728"/>
      <c r="AL243" s="726"/>
      <c r="AM243" s="726"/>
      <c r="AN243" s="726"/>
      <c r="AO243" s="726"/>
      <c r="AP243" s="726"/>
      <c r="AQ243" s="726"/>
      <c r="AR243" s="726"/>
      <c r="AS243" s="726"/>
      <c r="AT243" s="726"/>
      <c r="AU243" s="726"/>
      <c r="AV243" s="726"/>
      <c r="AW243" s="726"/>
      <c r="AX243" s="726"/>
      <c r="AZ243" s="670"/>
      <c r="BA243" s="670"/>
      <c r="BB243" s="670"/>
      <c r="BC243" s="670"/>
      <c r="BD243" s="670"/>
      <c r="BE243" s="670"/>
      <c r="BF243" s="670"/>
      <c r="BG243" s="670"/>
      <c r="BH243" s="670"/>
      <c r="BI243" s="670"/>
      <c r="BJ243" s="670"/>
    </row>
    <row r="244" spans="6:62" ht="93" customHeight="1" x14ac:dyDescent="0.25">
      <c r="F244" s="725"/>
      <c r="G244" s="726"/>
      <c r="H244" s="726"/>
      <c r="I244" s="726"/>
      <c r="J244" s="726"/>
      <c r="K244" s="726"/>
      <c r="L244" s="726"/>
      <c r="M244" s="726"/>
      <c r="N244" s="726"/>
      <c r="U244" s="727"/>
      <c r="V244" s="728"/>
      <c r="W244" s="728"/>
      <c r="X244" s="728"/>
      <c r="Y244" s="728"/>
      <c r="Z244" s="728"/>
      <c r="AA244" s="728"/>
      <c r="AB244" s="728"/>
      <c r="AC244" s="728"/>
      <c r="AD244" s="728"/>
      <c r="AE244" s="728"/>
      <c r="AF244" s="728"/>
      <c r="AG244" s="728"/>
      <c r="AH244" s="728"/>
      <c r="AI244" s="728"/>
      <c r="AJ244" s="728"/>
      <c r="AK244" s="728"/>
      <c r="AL244" s="726"/>
      <c r="AM244" s="726"/>
      <c r="AN244" s="726"/>
      <c r="AO244" s="726"/>
      <c r="AP244" s="726"/>
      <c r="AQ244" s="726"/>
      <c r="AR244" s="726"/>
      <c r="AS244" s="726"/>
      <c r="AT244" s="726"/>
      <c r="AU244" s="726"/>
      <c r="AV244" s="726"/>
      <c r="AW244" s="726"/>
      <c r="AX244" s="726"/>
      <c r="AZ244" s="670"/>
      <c r="BA244" s="670"/>
      <c r="BB244" s="670"/>
      <c r="BC244" s="670"/>
      <c r="BD244" s="670"/>
      <c r="BE244" s="670"/>
      <c r="BF244" s="670"/>
      <c r="BG244" s="670"/>
      <c r="BH244" s="670"/>
      <c r="BI244" s="670"/>
      <c r="BJ244" s="670"/>
    </row>
    <row r="245" spans="6:62" ht="93" customHeight="1" x14ac:dyDescent="0.25">
      <c r="F245" s="725"/>
      <c r="G245" s="726"/>
      <c r="H245" s="726"/>
      <c r="I245" s="726"/>
      <c r="J245" s="726"/>
      <c r="K245" s="726"/>
      <c r="L245" s="726"/>
      <c r="M245" s="726"/>
      <c r="N245" s="726"/>
      <c r="U245" s="727"/>
      <c r="V245" s="728"/>
      <c r="W245" s="728"/>
      <c r="X245" s="728"/>
      <c r="Y245" s="728"/>
      <c r="Z245" s="728"/>
      <c r="AA245" s="728"/>
      <c r="AB245" s="728"/>
      <c r="AC245" s="728"/>
      <c r="AD245" s="728"/>
      <c r="AE245" s="728"/>
      <c r="AF245" s="728"/>
      <c r="AG245" s="728"/>
      <c r="AH245" s="728"/>
      <c r="AI245" s="728"/>
      <c r="AJ245" s="728"/>
      <c r="AK245" s="728"/>
      <c r="AL245" s="726"/>
      <c r="AM245" s="726"/>
      <c r="AN245" s="726"/>
      <c r="AO245" s="726"/>
      <c r="AP245" s="726"/>
      <c r="AQ245" s="726"/>
      <c r="AR245" s="726"/>
      <c r="AS245" s="726"/>
      <c r="AT245" s="726"/>
      <c r="AU245" s="726"/>
      <c r="AV245" s="726"/>
      <c r="AW245" s="726"/>
      <c r="AX245" s="726"/>
      <c r="AZ245" s="670"/>
      <c r="BA245" s="670"/>
      <c r="BB245" s="670"/>
      <c r="BC245" s="670"/>
      <c r="BD245" s="670"/>
      <c r="BE245" s="670"/>
      <c r="BF245" s="670"/>
      <c r="BG245" s="670"/>
      <c r="BH245" s="670"/>
      <c r="BI245" s="670"/>
      <c r="BJ245" s="670"/>
    </row>
    <row r="246" spans="6:62" ht="93" customHeight="1" x14ac:dyDescent="0.25">
      <c r="F246" s="725"/>
      <c r="G246" s="726"/>
      <c r="H246" s="726"/>
      <c r="I246" s="726"/>
      <c r="J246" s="726"/>
      <c r="K246" s="726"/>
      <c r="L246" s="726"/>
      <c r="M246" s="726"/>
      <c r="N246" s="726"/>
      <c r="U246" s="727"/>
      <c r="V246" s="728"/>
      <c r="W246" s="728"/>
      <c r="X246" s="728"/>
      <c r="Y246" s="728"/>
      <c r="Z246" s="728"/>
      <c r="AA246" s="728"/>
      <c r="AB246" s="728"/>
      <c r="AC246" s="728"/>
      <c r="AD246" s="728"/>
      <c r="AE246" s="728"/>
      <c r="AF246" s="728"/>
      <c r="AG246" s="728"/>
      <c r="AH246" s="728"/>
      <c r="AI246" s="728"/>
      <c r="AJ246" s="728"/>
      <c r="AK246" s="728"/>
      <c r="AL246" s="726"/>
      <c r="AM246" s="726"/>
      <c r="AN246" s="726"/>
      <c r="AO246" s="726"/>
      <c r="AP246" s="726"/>
      <c r="AQ246" s="726"/>
      <c r="AR246" s="726"/>
      <c r="AS246" s="726"/>
      <c r="AT246" s="726"/>
      <c r="AU246" s="726"/>
      <c r="AV246" s="726"/>
      <c r="AW246" s="726"/>
      <c r="AX246" s="726"/>
      <c r="AZ246" s="670"/>
      <c r="BA246" s="670"/>
      <c r="BB246" s="670"/>
      <c r="BC246" s="670"/>
      <c r="BD246" s="670"/>
      <c r="BE246" s="670"/>
      <c r="BF246" s="670"/>
      <c r="BG246" s="670"/>
      <c r="BH246" s="670"/>
      <c r="BI246" s="670"/>
      <c r="BJ246" s="670"/>
    </row>
    <row r="247" spans="6:62" ht="93" customHeight="1" x14ac:dyDescent="0.25">
      <c r="F247" s="725"/>
      <c r="G247" s="726"/>
      <c r="H247" s="726"/>
      <c r="I247" s="726"/>
      <c r="J247" s="726"/>
      <c r="K247" s="726"/>
      <c r="L247" s="726"/>
      <c r="M247" s="726"/>
      <c r="N247" s="726"/>
      <c r="U247" s="727"/>
      <c r="V247" s="728"/>
      <c r="W247" s="728"/>
      <c r="X247" s="728"/>
      <c r="Y247" s="728"/>
      <c r="Z247" s="728"/>
      <c r="AA247" s="728"/>
      <c r="AB247" s="728"/>
      <c r="AC247" s="728"/>
      <c r="AD247" s="728"/>
      <c r="AE247" s="728"/>
      <c r="AF247" s="728"/>
      <c r="AG247" s="728"/>
      <c r="AH247" s="728"/>
      <c r="AI247" s="728"/>
      <c r="AJ247" s="728"/>
      <c r="AK247" s="728"/>
      <c r="AL247" s="726"/>
      <c r="AM247" s="726"/>
      <c r="AN247" s="726"/>
      <c r="AO247" s="726"/>
      <c r="AP247" s="726"/>
      <c r="AQ247" s="726"/>
      <c r="AR247" s="726"/>
      <c r="AS247" s="726"/>
      <c r="AT247" s="726"/>
      <c r="AU247" s="726"/>
      <c r="AV247" s="726"/>
      <c r="AW247" s="726"/>
      <c r="AX247" s="726"/>
      <c r="AZ247" s="670"/>
      <c r="BA247" s="670"/>
      <c r="BB247" s="670"/>
      <c r="BC247" s="670"/>
      <c r="BD247" s="670"/>
      <c r="BE247" s="670"/>
      <c r="BF247" s="670"/>
      <c r="BG247" s="670"/>
      <c r="BH247" s="670"/>
      <c r="BI247" s="670"/>
      <c r="BJ247" s="670"/>
    </row>
    <row r="248" spans="6:62" ht="93" customHeight="1" x14ac:dyDescent="0.25">
      <c r="F248" s="725"/>
      <c r="G248" s="726"/>
      <c r="H248" s="726"/>
      <c r="I248" s="726"/>
      <c r="J248" s="726"/>
      <c r="K248" s="726"/>
      <c r="L248" s="726"/>
      <c r="M248" s="726"/>
      <c r="N248" s="726"/>
      <c r="U248" s="727"/>
      <c r="V248" s="728"/>
      <c r="W248" s="728"/>
      <c r="X248" s="728"/>
      <c r="Y248" s="728"/>
      <c r="Z248" s="728"/>
      <c r="AA248" s="728"/>
      <c r="AB248" s="728"/>
      <c r="AC248" s="728"/>
      <c r="AD248" s="728"/>
      <c r="AE248" s="728"/>
      <c r="AF248" s="728"/>
      <c r="AG248" s="728"/>
      <c r="AH248" s="728"/>
      <c r="AI248" s="728"/>
      <c r="AJ248" s="728"/>
      <c r="AK248" s="728"/>
      <c r="AL248" s="726"/>
      <c r="AM248" s="726"/>
      <c r="AN248" s="726"/>
      <c r="AO248" s="726"/>
      <c r="AP248" s="726"/>
      <c r="AQ248" s="726"/>
      <c r="AR248" s="726"/>
      <c r="AS248" s="726"/>
      <c r="AT248" s="726"/>
      <c r="AU248" s="726"/>
      <c r="AV248" s="726"/>
      <c r="AW248" s="726"/>
      <c r="AX248" s="726"/>
      <c r="AZ248" s="670"/>
      <c r="BA248" s="670"/>
      <c r="BB248" s="670"/>
      <c r="BC248" s="670"/>
      <c r="BD248" s="670"/>
      <c r="BE248" s="670"/>
      <c r="BF248" s="670"/>
      <c r="BG248" s="670"/>
      <c r="BH248" s="670"/>
      <c r="BI248" s="670"/>
      <c r="BJ248" s="670"/>
    </row>
    <row r="249" spans="6:62" ht="93" customHeight="1" x14ac:dyDescent="0.25">
      <c r="F249" s="725"/>
      <c r="G249" s="726"/>
      <c r="H249" s="726"/>
      <c r="I249" s="726"/>
      <c r="J249" s="726"/>
      <c r="K249" s="726"/>
      <c r="L249" s="726"/>
      <c r="M249" s="726"/>
      <c r="N249" s="726"/>
      <c r="U249" s="727"/>
      <c r="V249" s="728"/>
      <c r="W249" s="728"/>
      <c r="X249" s="728"/>
      <c r="Y249" s="728"/>
      <c r="Z249" s="728"/>
      <c r="AA249" s="728"/>
      <c r="AB249" s="728"/>
      <c r="AC249" s="728"/>
      <c r="AD249" s="728"/>
      <c r="AE249" s="728"/>
      <c r="AF249" s="728"/>
      <c r="AG249" s="728"/>
      <c r="AH249" s="728"/>
      <c r="AI249" s="728"/>
      <c r="AJ249" s="728"/>
      <c r="AK249" s="728"/>
      <c r="AL249" s="726"/>
      <c r="AM249" s="726"/>
      <c r="AN249" s="726"/>
      <c r="AO249" s="726"/>
      <c r="AP249" s="726"/>
      <c r="AQ249" s="726"/>
      <c r="AR249" s="726"/>
      <c r="AS249" s="726"/>
      <c r="AT249" s="726"/>
      <c r="AU249" s="726"/>
      <c r="AV249" s="726"/>
      <c r="AW249" s="726"/>
      <c r="AX249" s="726"/>
      <c r="AZ249" s="670"/>
      <c r="BA249" s="670"/>
      <c r="BB249" s="670"/>
      <c r="BC249" s="670"/>
      <c r="BD249" s="670"/>
      <c r="BE249" s="670"/>
      <c r="BF249" s="670"/>
      <c r="BG249" s="670"/>
      <c r="BH249" s="670"/>
      <c r="BI249" s="670"/>
      <c r="BJ249" s="670"/>
    </row>
    <row r="250" spans="6:62" ht="93" customHeight="1" x14ac:dyDescent="0.25">
      <c r="F250" s="725"/>
      <c r="G250" s="726"/>
      <c r="H250" s="726"/>
      <c r="I250" s="726"/>
      <c r="J250" s="726"/>
      <c r="K250" s="726"/>
      <c r="L250" s="726"/>
      <c r="M250" s="726"/>
      <c r="N250" s="726"/>
      <c r="U250" s="727"/>
      <c r="V250" s="728"/>
      <c r="W250" s="728"/>
      <c r="X250" s="728"/>
      <c r="Y250" s="728"/>
      <c r="Z250" s="728"/>
      <c r="AA250" s="728"/>
      <c r="AB250" s="728"/>
      <c r="AC250" s="728"/>
      <c r="AD250" s="728"/>
      <c r="AE250" s="728"/>
      <c r="AF250" s="728"/>
      <c r="AG250" s="728"/>
      <c r="AH250" s="728"/>
      <c r="AI250" s="728"/>
      <c r="AJ250" s="728"/>
      <c r="AK250" s="728"/>
      <c r="AL250" s="726"/>
      <c r="AM250" s="726"/>
      <c r="AN250" s="726"/>
      <c r="AO250" s="726"/>
      <c r="AP250" s="726"/>
      <c r="AQ250" s="726"/>
      <c r="AR250" s="726"/>
      <c r="AS250" s="726"/>
      <c r="AT250" s="726"/>
      <c r="AU250" s="726"/>
      <c r="AV250" s="726"/>
      <c r="AW250" s="726"/>
      <c r="AX250" s="726"/>
      <c r="AZ250" s="670"/>
      <c r="BA250" s="670"/>
      <c r="BB250" s="670"/>
      <c r="BC250" s="670"/>
      <c r="BD250" s="670"/>
      <c r="BE250" s="670"/>
      <c r="BF250" s="670"/>
      <c r="BG250" s="670"/>
      <c r="BH250" s="670"/>
      <c r="BI250" s="670"/>
      <c r="BJ250" s="670"/>
    </row>
    <row r="251" spans="6:62" ht="93" customHeight="1" x14ac:dyDescent="0.25">
      <c r="F251" s="725"/>
      <c r="G251" s="726"/>
      <c r="H251" s="726"/>
      <c r="I251" s="726"/>
      <c r="J251" s="726"/>
      <c r="K251" s="726"/>
      <c r="L251" s="726"/>
      <c r="M251" s="726"/>
      <c r="N251" s="726"/>
      <c r="U251" s="727"/>
      <c r="V251" s="728"/>
      <c r="W251" s="728"/>
      <c r="X251" s="728"/>
      <c r="Y251" s="728"/>
      <c r="Z251" s="728"/>
      <c r="AA251" s="728"/>
      <c r="AB251" s="728"/>
      <c r="AC251" s="728"/>
      <c r="AD251" s="728"/>
      <c r="AE251" s="728"/>
      <c r="AF251" s="728"/>
      <c r="AG251" s="728"/>
      <c r="AH251" s="728"/>
      <c r="AI251" s="728"/>
      <c r="AJ251" s="728"/>
      <c r="AK251" s="728"/>
      <c r="AL251" s="726"/>
      <c r="AM251" s="726"/>
      <c r="AN251" s="726"/>
      <c r="AO251" s="726"/>
      <c r="AP251" s="726"/>
      <c r="AQ251" s="726"/>
      <c r="AR251" s="726"/>
      <c r="AS251" s="726"/>
      <c r="AT251" s="726"/>
      <c r="AU251" s="726"/>
      <c r="AV251" s="726"/>
      <c r="AW251" s="726"/>
      <c r="AX251" s="726"/>
      <c r="AZ251" s="670"/>
      <c r="BA251" s="670"/>
      <c r="BB251" s="670"/>
      <c r="BC251" s="670"/>
      <c r="BD251" s="670"/>
      <c r="BE251" s="670"/>
      <c r="BF251" s="670"/>
      <c r="BG251" s="670"/>
      <c r="BH251" s="670"/>
      <c r="BI251" s="670"/>
      <c r="BJ251" s="670"/>
    </row>
    <row r="252" spans="6:62" ht="93" customHeight="1" x14ac:dyDescent="0.25">
      <c r="F252" s="725"/>
      <c r="G252" s="726"/>
      <c r="H252" s="726"/>
      <c r="I252" s="726"/>
      <c r="J252" s="726"/>
      <c r="K252" s="726"/>
      <c r="L252" s="726"/>
      <c r="M252" s="726"/>
      <c r="N252" s="726"/>
      <c r="U252" s="727"/>
      <c r="V252" s="728"/>
      <c r="W252" s="728"/>
      <c r="X252" s="728"/>
      <c r="Y252" s="728"/>
      <c r="Z252" s="728"/>
      <c r="AA252" s="728"/>
      <c r="AB252" s="728"/>
      <c r="AC252" s="728"/>
      <c r="AD252" s="728"/>
      <c r="AE252" s="728"/>
      <c r="AF252" s="728"/>
      <c r="AG252" s="728"/>
      <c r="AH252" s="728"/>
      <c r="AI252" s="728"/>
      <c r="AJ252" s="728"/>
      <c r="AK252" s="728"/>
      <c r="AL252" s="726"/>
      <c r="AM252" s="726"/>
      <c r="AN252" s="726"/>
      <c r="AO252" s="726"/>
      <c r="AP252" s="726"/>
      <c r="AQ252" s="726"/>
      <c r="AR252" s="726"/>
      <c r="AS252" s="726"/>
      <c r="AT252" s="726"/>
      <c r="AU252" s="726"/>
      <c r="AV252" s="726"/>
      <c r="AW252" s="726"/>
      <c r="AX252" s="726"/>
      <c r="AZ252" s="670"/>
      <c r="BA252" s="670"/>
      <c r="BB252" s="670"/>
      <c r="BC252" s="670"/>
      <c r="BD252" s="670"/>
      <c r="BE252" s="670"/>
      <c r="BF252" s="670"/>
      <c r="BG252" s="670"/>
      <c r="BH252" s="670"/>
      <c r="BI252" s="670"/>
      <c r="BJ252" s="670"/>
    </row>
    <row r="253" spans="6:62" ht="93" customHeight="1" x14ac:dyDescent="0.25">
      <c r="F253" s="725"/>
      <c r="G253" s="726"/>
      <c r="H253" s="726"/>
      <c r="I253" s="726"/>
      <c r="J253" s="726"/>
      <c r="K253" s="726"/>
      <c r="L253" s="726"/>
      <c r="M253" s="726"/>
      <c r="N253" s="726"/>
      <c r="U253" s="727"/>
      <c r="V253" s="728"/>
      <c r="W253" s="728"/>
      <c r="X253" s="728"/>
      <c r="Y253" s="728"/>
      <c r="Z253" s="728"/>
      <c r="AA253" s="728"/>
      <c r="AB253" s="728"/>
      <c r="AC253" s="728"/>
      <c r="AD253" s="728"/>
      <c r="AE253" s="728"/>
      <c r="AF253" s="728"/>
      <c r="AG253" s="728"/>
      <c r="AH253" s="728"/>
      <c r="AI253" s="728"/>
      <c r="AJ253" s="728"/>
      <c r="AK253" s="728"/>
      <c r="AL253" s="726"/>
      <c r="AM253" s="726"/>
      <c r="AN253" s="726"/>
      <c r="AO253" s="726"/>
      <c r="AP253" s="726"/>
      <c r="AQ253" s="726"/>
      <c r="AR253" s="726"/>
      <c r="AS253" s="726"/>
      <c r="AT253" s="726"/>
      <c r="AU253" s="726"/>
      <c r="AV253" s="726"/>
      <c r="AW253" s="726"/>
      <c r="AX253" s="726"/>
      <c r="AZ253" s="670"/>
      <c r="BA253" s="670"/>
      <c r="BB253" s="670"/>
      <c r="BC253" s="670"/>
      <c r="BD253" s="670"/>
      <c r="BE253" s="670"/>
      <c r="BF253" s="670"/>
      <c r="BG253" s="670"/>
      <c r="BH253" s="670"/>
      <c r="BI253" s="670"/>
      <c r="BJ253" s="670"/>
    </row>
    <row r="254" spans="6:62" ht="93" customHeight="1" x14ac:dyDescent="0.25">
      <c r="F254" s="725"/>
      <c r="G254" s="726"/>
      <c r="H254" s="726"/>
      <c r="I254" s="726"/>
      <c r="J254" s="726"/>
      <c r="K254" s="726"/>
      <c r="L254" s="726"/>
      <c r="M254" s="726"/>
      <c r="N254" s="726"/>
      <c r="U254" s="727"/>
      <c r="V254" s="728"/>
      <c r="W254" s="728"/>
      <c r="X254" s="728"/>
      <c r="Y254" s="728"/>
      <c r="Z254" s="728"/>
      <c r="AA254" s="728"/>
      <c r="AB254" s="728"/>
      <c r="AC254" s="728"/>
      <c r="AD254" s="728"/>
      <c r="AE254" s="728"/>
      <c r="AF254" s="728"/>
      <c r="AG254" s="728"/>
      <c r="AH254" s="728"/>
      <c r="AI254" s="728"/>
      <c r="AJ254" s="728"/>
      <c r="AK254" s="728"/>
      <c r="AL254" s="726"/>
      <c r="AM254" s="726"/>
      <c r="AN254" s="726"/>
      <c r="AO254" s="726"/>
      <c r="AP254" s="726"/>
      <c r="AQ254" s="726"/>
      <c r="AR254" s="726"/>
      <c r="AS254" s="726"/>
      <c r="AT254" s="726"/>
      <c r="AU254" s="726"/>
      <c r="AV254" s="726"/>
      <c r="AW254" s="726"/>
      <c r="AX254" s="726"/>
      <c r="AZ254" s="670"/>
      <c r="BA254" s="670"/>
      <c r="BB254" s="670"/>
      <c r="BC254" s="670"/>
      <c r="BD254" s="670"/>
      <c r="BE254" s="670"/>
      <c r="BF254" s="670"/>
      <c r="BG254" s="670"/>
      <c r="BH254" s="670"/>
      <c r="BI254" s="670"/>
      <c r="BJ254" s="670"/>
    </row>
    <row r="255" spans="6:62" ht="93" customHeight="1" x14ac:dyDescent="0.25">
      <c r="F255" s="725"/>
      <c r="G255" s="726"/>
      <c r="H255" s="726"/>
      <c r="I255" s="726"/>
      <c r="J255" s="726"/>
      <c r="K255" s="726"/>
      <c r="L255" s="726"/>
      <c r="M255" s="726"/>
      <c r="N255" s="726"/>
      <c r="U255" s="727"/>
      <c r="V255" s="728"/>
      <c r="W255" s="728"/>
      <c r="X255" s="728"/>
      <c r="Y255" s="728"/>
      <c r="Z255" s="728"/>
      <c r="AA255" s="728"/>
      <c r="AB255" s="728"/>
      <c r="AC255" s="728"/>
      <c r="AD255" s="728"/>
      <c r="AE255" s="728"/>
      <c r="AF255" s="728"/>
      <c r="AG255" s="728"/>
      <c r="AH255" s="728"/>
      <c r="AI255" s="728"/>
      <c r="AJ255" s="728"/>
      <c r="AK255" s="728"/>
      <c r="AL255" s="726"/>
      <c r="AM255" s="726"/>
      <c r="AN255" s="726"/>
      <c r="AO255" s="726"/>
      <c r="AP255" s="726"/>
      <c r="AQ255" s="726"/>
      <c r="AR255" s="726"/>
      <c r="AS255" s="726"/>
      <c r="AT255" s="726"/>
      <c r="AU255" s="726"/>
      <c r="AV255" s="726"/>
      <c r="AW255" s="726"/>
      <c r="AX255" s="726"/>
      <c r="AZ255" s="670"/>
      <c r="BA255" s="670"/>
      <c r="BB255" s="670"/>
      <c r="BC255" s="670"/>
      <c r="BD255" s="670"/>
      <c r="BE255" s="670"/>
      <c r="BF255" s="670"/>
      <c r="BG255" s="670"/>
      <c r="BH255" s="670"/>
      <c r="BI255" s="670"/>
      <c r="BJ255" s="670"/>
    </row>
    <row r="256" spans="6:62" ht="93" customHeight="1" x14ac:dyDescent="0.25">
      <c r="F256" s="725"/>
      <c r="G256" s="726"/>
      <c r="H256" s="726"/>
      <c r="I256" s="726"/>
      <c r="J256" s="726"/>
      <c r="K256" s="726"/>
      <c r="L256" s="726"/>
      <c r="M256" s="726"/>
      <c r="N256" s="726"/>
      <c r="U256" s="727"/>
      <c r="V256" s="728"/>
      <c r="W256" s="728"/>
      <c r="X256" s="728"/>
      <c r="Y256" s="728"/>
      <c r="Z256" s="728"/>
      <c r="AA256" s="728"/>
      <c r="AB256" s="728"/>
      <c r="AC256" s="728"/>
      <c r="AD256" s="728"/>
      <c r="AE256" s="728"/>
      <c r="AF256" s="728"/>
      <c r="AG256" s="728"/>
      <c r="AH256" s="728"/>
      <c r="AI256" s="728"/>
      <c r="AJ256" s="728"/>
      <c r="AK256" s="728"/>
      <c r="AL256" s="726"/>
      <c r="AM256" s="726"/>
      <c r="AN256" s="726"/>
      <c r="AO256" s="726"/>
      <c r="AP256" s="726"/>
      <c r="AQ256" s="726"/>
      <c r="AR256" s="726"/>
      <c r="AS256" s="726"/>
      <c r="AT256" s="726"/>
      <c r="AU256" s="726"/>
      <c r="AV256" s="726"/>
      <c r="AW256" s="726"/>
      <c r="AX256" s="726"/>
      <c r="AZ256" s="670"/>
      <c r="BA256" s="670"/>
      <c r="BB256" s="670"/>
      <c r="BC256" s="670"/>
      <c r="BD256" s="670"/>
      <c r="BE256" s="670"/>
      <c r="BF256" s="670"/>
      <c r="BG256" s="670"/>
      <c r="BH256" s="670"/>
      <c r="BI256" s="670"/>
      <c r="BJ256" s="670"/>
    </row>
    <row r="257" spans="6:62" ht="93" customHeight="1" x14ac:dyDescent="0.25">
      <c r="F257" s="725"/>
      <c r="G257" s="726"/>
      <c r="H257" s="726"/>
      <c r="I257" s="726"/>
      <c r="J257" s="726"/>
      <c r="K257" s="726"/>
      <c r="L257" s="726"/>
      <c r="M257" s="726"/>
      <c r="N257" s="726"/>
      <c r="U257" s="727"/>
      <c r="V257" s="728"/>
      <c r="W257" s="728"/>
      <c r="X257" s="728"/>
      <c r="Y257" s="728"/>
      <c r="Z257" s="728"/>
      <c r="AA257" s="728"/>
      <c r="AB257" s="728"/>
      <c r="AC257" s="728"/>
      <c r="AD257" s="728"/>
      <c r="AE257" s="728"/>
      <c r="AF257" s="728"/>
      <c r="AG257" s="728"/>
      <c r="AH257" s="728"/>
      <c r="AI257" s="728"/>
      <c r="AJ257" s="728"/>
      <c r="AK257" s="728"/>
      <c r="AL257" s="726"/>
      <c r="AM257" s="726"/>
      <c r="AN257" s="726"/>
      <c r="AO257" s="726"/>
      <c r="AP257" s="726"/>
      <c r="AQ257" s="726"/>
      <c r="AR257" s="726"/>
      <c r="AS257" s="726"/>
      <c r="AT257" s="726"/>
      <c r="AU257" s="726"/>
      <c r="AV257" s="726"/>
      <c r="AW257" s="726"/>
      <c r="AX257" s="726"/>
      <c r="AZ257" s="670"/>
      <c r="BA257" s="670"/>
      <c r="BB257" s="670"/>
      <c r="BC257" s="670"/>
      <c r="BD257" s="670"/>
      <c r="BE257" s="670"/>
      <c r="BF257" s="670"/>
      <c r="BG257" s="670"/>
      <c r="BH257" s="670"/>
      <c r="BI257" s="670"/>
      <c r="BJ257" s="670"/>
    </row>
    <row r="258" spans="6:62" ht="93" customHeight="1" x14ac:dyDescent="0.25">
      <c r="F258" s="725"/>
      <c r="G258" s="726"/>
      <c r="H258" s="726"/>
      <c r="I258" s="726"/>
      <c r="J258" s="726"/>
      <c r="K258" s="726"/>
      <c r="L258" s="726"/>
      <c r="M258" s="726"/>
      <c r="N258" s="726"/>
      <c r="U258" s="727"/>
      <c r="V258" s="728"/>
      <c r="W258" s="728"/>
      <c r="X258" s="728"/>
      <c r="Y258" s="728"/>
      <c r="Z258" s="728"/>
      <c r="AA258" s="728"/>
      <c r="AB258" s="728"/>
      <c r="AC258" s="728"/>
      <c r="AD258" s="728"/>
      <c r="AE258" s="728"/>
      <c r="AF258" s="728"/>
      <c r="AG258" s="728"/>
      <c r="AH258" s="728"/>
      <c r="AI258" s="728"/>
      <c r="AJ258" s="728"/>
      <c r="AK258" s="728"/>
      <c r="AL258" s="726"/>
      <c r="AM258" s="726"/>
      <c r="AN258" s="726"/>
      <c r="AO258" s="726"/>
      <c r="AP258" s="726"/>
      <c r="AQ258" s="726"/>
      <c r="AR258" s="726"/>
      <c r="AS258" s="726"/>
      <c r="AT258" s="726"/>
      <c r="AU258" s="726"/>
      <c r="AV258" s="726"/>
      <c r="AW258" s="726"/>
      <c r="AX258" s="726"/>
      <c r="AZ258" s="670"/>
      <c r="BA258" s="670"/>
      <c r="BB258" s="670"/>
      <c r="BC258" s="670"/>
      <c r="BD258" s="670"/>
      <c r="BE258" s="670"/>
      <c r="BF258" s="670"/>
      <c r="BG258" s="670"/>
      <c r="BH258" s="670"/>
      <c r="BI258" s="670"/>
      <c r="BJ258" s="670"/>
    </row>
    <row r="259" spans="6:62" ht="93" customHeight="1" x14ac:dyDescent="0.25">
      <c r="F259" s="725"/>
      <c r="G259" s="726"/>
      <c r="H259" s="726"/>
      <c r="I259" s="726"/>
      <c r="J259" s="726"/>
      <c r="K259" s="726"/>
      <c r="L259" s="726"/>
      <c r="M259" s="726"/>
      <c r="N259" s="726"/>
      <c r="U259" s="727"/>
      <c r="V259" s="728"/>
      <c r="W259" s="728"/>
      <c r="X259" s="728"/>
      <c r="Y259" s="728"/>
      <c r="Z259" s="728"/>
      <c r="AA259" s="728"/>
      <c r="AB259" s="728"/>
      <c r="AC259" s="728"/>
      <c r="AD259" s="728"/>
      <c r="AE259" s="728"/>
      <c r="AF259" s="728"/>
      <c r="AG259" s="728"/>
      <c r="AH259" s="728"/>
      <c r="AI259" s="728"/>
      <c r="AJ259" s="728"/>
      <c r="AK259" s="728"/>
      <c r="AL259" s="726"/>
      <c r="AM259" s="726"/>
      <c r="AN259" s="726"/>
      <c r="AO259" s="726"/>
      <c r="AP259" s="726"/>
      <c r="AQ259" s="726"/>
      <c r="AR259" s="726"/>
      <c r="AS259" s="726"/>
      <c r="AT259" s="726"/>
      <c r="AU259" s="726"/>
      <c r="AV259" s="726"/>
      <c r="AW259" s="726"/>
      <c r="AX259" s="726"/>
      <c r="AZ259" s="670"/>
      <c r="BA259" s="670"/>
      <c r="BB259" s="670"/>
      <c r="BC259" s="670"/>
      <c r="BD259" s="670"/>
      <c r="BE259" s="670"/>
      <c r="BF259" s="670"/>
      <c r="BG259" s="670"/>
      <c r="BH259" s="670"/>
      <c r="BI259" s="670"/>
      <c r="BJ259" s="670"/>
    </row>
    <row r="260" spans="6:62" ht="93" customHeight="1" x14ac:dyDescent="0.25">
      <c r="F260" s="725"/>
      <c r="G260" s="726"/>
      <c r="H260" s="726"/>
      <c r="I260" s="726"/>
      <c r="J260" s="726"/>
      <c r="K260" s="726"/>
      <c r="L260" s="726"/>
      <c r="M260" s="726"/>
      <c r="N260" s="726"/>
      <c r="U260" s="727"/>
      <c r="V260" s="728"/>
      <c r="W260" s="728"/>
      <c r="X260" s="728"/>
      <c r="Y260" s="728"/>
      <c r="Z260" s="728"/>
      <c r="AA260" s="728"/>
      <c r="AB260" s="728"/>
      <c r="AC260" s="728"/>
      <c r="AD260" s="728"/>
      <c r="AE260" s="728"/>
      <c r="AF260" s="728"/>
      <c r="AG260" s="728"/>
      <c r="AH260" s="728"/>
      <c r="AI260" s="728"/>
      <c r="AJ260" s="728"/>
      <c r="AK260" s="728"/>
      <c r="AL260" s="726"/>
      <c r="AM260" s="726"/>
      <c r="AN260" s="726"/>
      <c r="AO260" s="726"/>
      <c r="AP260" s="726"/>
      <c r="AQ260" s="726"/>
      <c r="AR260" s="726"/>
      <c r="AS260" s="726"/>
      <c r="AT260" s="726"/>
      <c r="AU260" s="726"/>
      <c r="AV260" s="726"/>
      <c r="AW260" s="726"/>
      <c r="AX260" s="726"/>
      <c r="AZ260" s="670"/>
      <c r="BA260" s="670"/>
      <c r="BB260" s="670"/>
      <c r="BC260" s="670"/>
      <c r="BD260" s="670"/>
      <c r="BE260" s="670"/>
      <c r="BF260" s="670"/>
      <c r="BG260" s="670"/>
      <c r="BH260" s="670"/>
      <c r="BI260" s="670"/>
      <c r="BJ260" s="670"/>
    </row>
    <row r="261" spans="6:62" ht="93" customHeight="1" x14ac:dyDescent="0.25">
      <c r="F261" s="725"/>
      <c r="G261" s="726"/>
      <c r="H261" s="726"/>
      <c r="I261" s="726"/>
      <c r="J261" s="726"/>
      <c r="K261" s="726"/>
      <c r="L261" s="726"/>
      <c r="M261" s="726"/>
      <c r="N261" s="726"/>
      <c r="U261" s="727"/>
      <c r="V261" s="728"/>
      <c r="W261" s="728"/>
      <c r="X261" s="728"/>
      <c r="Y261" s="728"/>
      <c r="Z261" s="728"/>
      <c r="AA261" s="728"/>
      <c r="AB261" s="728"/>
      <c r="AC261" s="728"/>
      <c r="AD261" s="728"/>
      <c r="AE261" s="728"/>
      <c r="AF261" s="728"/>
      <c r="AG261" s="728"/>
      <c r="AH261" s="728"/>
      <c r="AI261" s="728"/>
      <c r="AJ261" s="728"/>
      <c r="AK261" s="728"/>
      <c r="AL261" s="726"/>
      <c r="AM261" s="726"/>
      <c r="AN261" s="726"/>
      <c r="AO261" s="726"/>
      <c r="AP261" s="726"/>
      <c r="AQ261" s="726"/>
      <c r="AR261" s="726"/>
      <c r="AS261" s="726"/>
      <c r="AT261" s="726"/>
      <c r="AU261" s="726"/>
      <c r="AV261" s="726"/>
      <c r="AW261" s="726"/>
      <c r="AX261" s="726"/>
      <c r="AZ261" s="670"/>
      <c r="BA261" s="670"/>
      <c r="BB261" s="670"/>
      <c r="BC261" s="670"/>
      <c r="BD261" s="670"/>
      <c r="BE261" s="670"/>
      <c r="BF261" s="670"/>
      <c r="BG261" s="670"/>
      <c r="BH261" s="670"/>
      <c r="BI261" s="670"/>
      <c r="BJ261" s="670"/>
    </row>
    <row r="262" spans="6:62" ht="93" customHeight="1" x14ac:dyDescent="0.25">
      <c r="F262" s="725"/>
      <c r="G262" s="726"/>
      <c r="H262" s="726"/>
      <c r="I262" s="726"/>
      <c r="J262" s="726"/>
      <c r="K262" s="726"/>
      <c r="L262" s="726"/>
      <c r="M262" s="726"/>
      <c r="N262" s="726"/>
      <c r="U262" s="727"/>
      <c r="V262" s="728"/>
      <c r="W262" s="728"/>
      <c r="X262" s="728"/>
      <c r="Y262" s="728"/>
      <c r="Z262" s="728"/>
      <c r="AA262" s="728"/>
      <c r="AB262" s="728"/>
      <c r="AC262" s="728"/>
      <c r="AD262" s="728"/>
      <c r="AE262" s="728"/>
      <c r="AF262" s="728"/>
      <c r="AG262" s="728"/>
      <c r="AH262" s="728"/>
      <c r="AI262" s="728"/>
      <c r="AJ262" s="728"/>
      <c r="AK262" s="728"/>
      <c r="AL262" s="726"/>
      <c r="AM262" s="726"/>
      <c r="AN262" s="726"/>
      <c r="AO262" s="726"/>
      <c r="AP262" s="726"/>
      <c r="AQ262" s="726"/>
      <c r="AR262" s="726"/>
      <c r="AS262" s="726"/>
      <c r="AT262" s="726"/>
      <c r="AU262" s="726"/>
      <c r="AV262" s="726"/>
      <c r="AW262" s="726"/>
      <c r="AX262" s="726"/>
      <c r="AZ262" s="670"/>
      <c r="BA262" s="670"/>
      <c r="BB262" s="670"/>
      <c r="BC262" s="670"/>
      <c r="BD262" s="670"/>
      <c r="BE262" s="670"/>
      <c r="BF262" s="670"/>
      <c r="BG262" s="670"/>
      <c r="BH262" s="670"/>
      <c r="BI262" s="670"/>
      <c r="BJ262" s="670"/>
    </row>
    <row r="263" spans="6:62" ht="93" customHeight="1" x14ac:dyDescent="0.25">
      <c r="F263" s="725"/>
      <c r="G263" s="726"/>
      <c r="H263" s="726"/>
      <c r="I263" s="726"/>
      <c r="J263" s="726"/>
      <c r="K263" s="726"/>
      <c r="L263" s="726"/>
      <c r="M263" s="726"/>
      <c r="N263" s="726"/>
      <c r="U263" s="727"/>
      <c r="V263" s="728"/>
      <c r="W263" s="728"/>
      <c r="X263" s="728"/>
      <c r="Y263" s="728"/>
      <c r="Z263" s="728"/>
      <c r="AA263" s="728"/>
      <c r="AB263" s="728"/>
      <c r="AC263" s="728"/>
      <c r="AD263" s="728"/>
      <c r="AE263" s="728"/>
      <c r="AF263" s="728"/>
      <c r="AG263" s="728"/>
      <c r="AH263" s="728"/>
      <c r="AI263" s="728"/>
      <c r="AJ263" s="728"/>
      <c r="AK263" s="728"/>
      <c r="AL263" s="726"/>
      <c r="AM263" s="726"/>
      <c r="AN263" s="726"/>
      <c r="AO263" s="726"/>
      <c r="AP263" s="726"/>
      <c r="AQ263" s="726"/>
      <c r="AR263" s="726"/>
      <c r="AS263" s="726"/>
      <c r="AT263" s="726"/>
      <c r="AU263" s="726"/>
      <c r="AV263" s="726"/>
      <c r="AW263" s="726"/>
      <c r="AX263" s="726"/>
      <c r="AZ263" s="670"/>
      <c r="BA263" s="670"/>
      <c r="BB263" s="670"/>
      <c r="BC263" s="670"/>
      <c r="BD263" s="670"/>
      <c r="BE263" s="670"/>
      <c r="BF263" s="670"/>
      <c r="BG263" s="670"/>
      <c r="BH263" s="670"/>
      <c r="BI263" s="670"/>
      <c r="BJ263" s="670"/>
    </row>
    <row r="264" spans="6:62" ht="93" customHeight="1" x14ac:dyDescent="0.25">
      <c r="F264" s="725"/>
      <c r="G264" s="726"/>
      <c r="H264" s="726"/>
      <c r="I264" s="726"/>
      <c r="J264" s="726"/>
      <c r="K264" s="726"/>
      <c r="L264" s="726"/>
      <c r="M264" s="726"/>
      <c r="N264" s="726"/>
      <c r="U264" s="727"/>
      <c r="V264" s="728"/>
      <c r="W264" s="728"/>
      <c r="X264" s="728"/>
      <c r="Y264" s="728"/>
      <c r="Z264" s="728"/>
      <c r="AA264" s="728"/>
      <c r="AB264" s="728"/>
      <c r="AC264" s="728"/>
      <c r="AD264" s="728"/>
      <c r="AE264" s="728"/>
      <c r="AF264" s="728"/>
      <c r="AG264" s="728"/>
      <c r="AH264" s="728"/>
      <c r="AI264" s="728"/>
      <c r="AJ264" s="728"/>
      <c r="AK264" s="728"/>
      <c r="AL264" s="726"/>
      <c r="AM264" s="726"/>
      <c r="AN264" s="726"/>
      <c r="AO264" s="726"/>
      <c r="AP264" s="726"/>
      <c r="AQ264" s="726"/>
      <c r="AR264" s="726"/>
      <c r="AS264" s="726"/>
      <c r="AT264" s="726"/>
      <c r="AU264" s="726"/>
      <c r="AV264" s="726"/>
      <c r="AW264" s="726"/>
      <c r="AX264" s="726"/>
      <c r="AZ264" s="670"/>
      <c r="BA264" s="670"/>
      <c r="BB264" s="670"/>
      <c r="BC264" s="670"/>
      <c r="BD264" s="670"/>
      <c r="BE264" s="670"/>
      <c r="BF264" s="670"/>
      <c r="BG264" s="670"/>
      <c r="BH264" s="670"/>
      <c r="BI264" s="670"/>
      <c r="BJ264" s="670"/>
    </row>
    <row r="265" spans="6:62" ht="93" customHeight="1" x14ac:dyDescent="0.25">
      <c r="F265" s="725"/>
      <c r="G265" s="726"/>
      <c r="H265" s="726"/>
      <c r="I265" s="726"/>
      <c r="J265" s="726"/>
      <c r="K265" s="726"/>
      <c r="L265" s="726"/>
      <c r="M265" s="726"/>
      <c r="N265" s="726"/>
      <c r="U265" s="727"/>
      <c r="V265" s="728"/>
      <c r="W265" s="728"/>
      <c r="X265" s="728"/>
      <c r="Y265" s="728"/>
      <c r="Z265" s="728"/>
      <c r="AA265" s="728"/>
      <c r="AB265" s="728"/>
      <c r="AC265" s="728"/>
      <c r="AD265" s="728"/>
      <c r="AE265" s="728"/>
      <c r="AF265" s="728"/>
      <c r="AG265" s="728"/>
      <c r="AH265" s="728"/>
      <c r="AI265" s="728"/>
      <c r="AJ265" s="728"/>
      <c r="AK265" s="728"/>
      <c r="AL265" s="726"/>
      <c r="AM265" s="726"/>
      <c r="AN265" s="726"/>
      <c r="AO265" s="726"/>
      <c r="AP265" s="726"/>
      <c r="AQ265" s="726"/>
      <c r="AR265" s="726"/>
      <c r="AS265" s="726"/>
      <c r="AT265" s="726"/>
      <c r="AU265" s="726"/>
      <c r="AV265" s="726"/>
      <c r="AW265" s="726"/>
      <c r="AX265" s="726"/>
      <c r="AZ265" s="670"/>
      <c r="BA265" s="670"/>
      <c r="BB265" s="670"/>
      <c r="BC265" s="670"/>
      <c r="BD265" s="670"/>
      <c r="BE265" s="670"/>
      <c r="BF265" s="670"/>
      <c r="BG265" s="670"/>
      <c r="BH265" s="670"/>
      <c r="BI265" s="670"/>
      <c r="BJ265" s="670"/>
    </row>
    <row r="266" spans="6:62" ht="93" customHeight="1" x14ac:dyDescent="0.25">
      <c r="F266" s="725"/>
      <c r="G266" s="726"/>
      <c r="H266" s="726"/>
      <c r="I266" s="726"/>
      <c r="J266" s="726"/>
      <c r="K266" s="726"/>
      <c r="L266" s="726"/>
      <c r="M266" s="726"/>
      <c r="N266" s="726"/>
      <c r="U266" s="727"/>
      <c r="V266" s="728"/>
      <c r="W266" s="728"/>
      <c r="X266" s="728"/>
      <c r="Y266" s="728"/>
      <c r="Z266" s="728"/>
      <c r="AA266" s="728"/>
      <c r="AB266" s="728"/>
      <c r="AC266" s="728"/>
      <c r="AD266" s="728"/>
      <c r="AE266" s="728"/>
      <c r="AF266" s="728"/>
      <c r="AG266" s="728"/>
      <c r="AH266" s="728"/>
      <c r="AI266" s="728"/>
      <c r="AJ266" s="728"/>
      <c r="AK266" s="728"/>
      <c r="AL266" s="726"/>
      <c r="AM266" s="726"/>
      <c r="AN266" s="726"/>
      <c r="AO266" s="726"/>
      <c r="AP266" s="726"/>
      <c r="AQ266" s="726"/>
      <c r="AR266" s="726"/>
      <c r="AS266" s="726"/>
      <c r="AT266" s="726"/>
      <c r="AU266" s="726"/>
      <c r="AV266" s="726"/>
      <c r="AW266" s="726"/>
      <c r="AX266" s="726"/>
      <c r="AZ266" s="670"/>
      <c r="BA266" s="670"/>
      <c r="BB266" s="670"/>
      <c r="BC266" s="670"/>
      <c r="BD266" s="670"/>
      <c r="BE266" s="670"/>
      <c r="BF266" s="670"/>
      <c r="BG266" s="670"/>
      <c r="BH266" s="670"/>
      <c r="BI266" s="670"/>
      <c r="BJ266" s="670"/>
    </row>
    <row r="267" spans="6:62" ht="93" customHeight="1" x14ac:dyDescent="0.25">
      <c r="F267" s="725"/>
      <c r="G267" s="726"/>
      <c r="H267" s="726"/>
      <c r="I267" s="726"/>
      <c r="J267" s="726"/>
      <c r="K267" s="726"/>
      <c r="L267" s="726"/>
      <c r="M267" s="726"/>
      <c r="N267" s="726"/>
      <c r="U267" s="727"/>
      <c r="V267" s="728"/>
      <c r="W267" s="728"/>
      <c r="X267" s="728"/>
      <c r="Y267" s="728"/>
      <c r="Z267" s="728"/>
      <c r="AA267" s="728"/>
      <c r="AB267" s="728"/>
      <c r="AC267" s="728"/>
      <c r="AD267" s="728"/>
      <c r="AE267" s="728"/>
      <c r="AF267" s="728"/>
      <c r="AG267" s="728"/>
      <c r="AH267" s="728"/>
      <c r="AI267" s="728"/>
      <c r="AJ267" s="728"/>
      <c r="AK267" s="728"/>
      <c r="AL267" s="726"/>
      <c r="AM267" s="726"/>
      <c r="AN267" s="726"/>
      <c r="AO267" s="726"/>
      <c r="AP267" s="726"/>
      <c r="AQ267" s="726"/>
      <c r="AR267" s="726"/>
      <c r="AS267" s="726"/>
      <c r="AT267" s="726"/>
      <c r="AU267" s="726"/>
      <c r="AV267" s="726"/>
      <c r="AW267" s="726"/>
      <c r="AX267" s="726"/>
      <c r="AZ267" s="670"/>
      <c r="BA267" s="670"/>
      <c r="BB267" s="670"/>
      <c r="BC267" s="670"/>
      <c r="BD267" s="670"/>
      <c r="BE267" s="670"/>
      <c r="BF267" s="670"/>
      <c r="BG267" s="670"/>
      <c r="BH267" s="670"/>
      <c r="BI267" s="670"/>
      <c r="BJ267" s="670"/>
    </row>
    <row r="268" spans="6:62" ht="93" customHeight="1" x14ac:dyDescent="0.25">
      <c r="F268" s="725"/>
      <c r="G268" s="726"/>
      <c r="H268" s="726"/>
      <c r="I268" s="726"/>
      <c r="J268" s="726"/>
      <c r="K268" s="726"/>
      <c r="L268" s="726"/>
      <c r="M268" s="726"/>
      <c r="N268" s="726"/>
      <c r="U268" s="727"/>
      <c r="V268" s="728"/>
      <c r="W268" s="728"/>
      <c r="X268" s="728"/>
      <c r="Y268" s="728"/>
      <c r="Z268" s="728"/>
      <c r="AA268" s="728"/>
      <c r="AB268" s="728"/>
      <c r="AC268" s="728"/>
      <c r="AD268" s="728"/>
      <c r="AE268" s="728"/>
      <c r="AF268" s="728"/>
      <c r="AG268" s="728"/>
      <c r="AH268" s="728"/>
      <c r="AI268" s="728"/>
      <c r="AJ268" s="728"/>
      <c r="AK268" s="728"/>
      <c r="AL268" s="726"/>
      <c r="AM268" s="726"/>
      <c r="AN268" s="726"/>
      <c r="AO268" s="726"/>
      <c r="AP268" s="726"/>
      <c r="AQ268" s="726"/>
      <c r="AR268" s="726"/>
      <c r="AS268" s="726"/>
      <c r="AT268" s="726"/>
      <c r="AU268" s="726"/>
      <c r="AV268" s="726"/>
      <c r="AW268" s="726"/>
      <c r="AX268" s="726"/>
      <c r="AZ268" s="670"/>
      <c r="BA268" s="670"/>
      <c r="BB268" s="670"/>
      <c r="BC268" s="670"/>
      <c r="BD268" s="670"/>
      <c r="BE268" s="670"/>
      <c r="BF268" s="670"/>
      <c r="BG268" s="670"/>
      <c r="BH268" s="670"/>
      <c r="BI268" s="670"/>
      <c r="BJ268" s="670"/>
    </row>
    <row r="269" spans="6:62" ht="93" customHeight="1" x14ac:dyDescent="0.25">
      <c r="F269" s="725"/>
      <c r="G269" s="726"/>
      <c r="H269" s="726"/>
      <c r="I269" s="726"/>
      <c r="J269" s="726"/>
      <c r="K269" s="726"/>
      <c r="L269" s="726"/>
      <c r="M269" s="726"/>
      <c r="N269" s="726"/>
      <c r="U269" s="727"/>
      <c r="V269" s="728"/>
      <c r="W269" s="728"/>
      <c r="X269" s="728"/>
      <c r="Y269" s="728"/>
      <c r="Z269" s="728"/>
      <c r="AA269" s="728"/>
      <c r="AB269" s="728"/>
      <c r="AC269" s="728"/>
      <c r="AD269" s="728"/>
      <c r="AE269" s="728"/>
      <c r="AF269" s="728"/>
      <c r="AG269" s="728"/>
      <c r="AH269" s="728"/>
      <c r="AI269" s="728"/>
      <c r="AJ269" s="728"/>
      <c r="AK269" s="728"/>
      <c r="AL269" s="726"/>
      <c r="AM269" s="726"/>
      <c r="AN269" s="726"/>
      <c r="AO269" s="726"/>
      <c r="AP269" s="726"/>
      <c r="AQ269" s="726"/>
      <c r="AR269" s="726"/>
      <c r="AS269" s="726"/>
      <c r="AT269" s="726"/>
      <c r="AU269" s="726"/>
      <c r="AV269" s="726"/>
      <c r="AW269" s="726"/>
      <c r="AX269" s="726"/>
      <c r="AZ269" s="670"/>
      <c r="BA269" s="670"/>
      <c r="BB269" s="670"/>
      <c r="BC269" s="670"/>
      <c r="BD269" s="670"/>
      <c r="BE269" s="670"/>
      <c r="BF269" s="670"/>
      <c r="BG269" s="670"/>
      <c r="BH269" s="670"/>
      <c r="BI269" s="670"/>
      <c r="BJ269" s="670"/>
    </row>
    <row r="270" spans="6:62" ht="93" customHeight="1" x14ac:dyDescent="0.25">
      <c r="F270" s="725"/>
      <c r="G270" s="726"/>
      <c r="H270" s="726"/>
      <c r="I270" s="726"/>
      <c r="J270" s="726"/>
      <c r="K270" s="726"/>
      <c r="L270" s="726"/>
      <c r="M270" s="726"/>
      <c r="N270" s="726"/>
      <c r="U270" s="727"/>
      <c r="V270" s="728"/>
      <c r="W270" s="728"/>
      <c r="X270" s="728"/>
      <c r="Y270" s="728"/>
      <c r="Z270" s="728"/>
      <c r="AA270" s="728"/>
      <c r="AB270" s="728"/>
      <c r="AC270" s="728"/>
      <c r="AD270" s="728"/>
      <c r="AE270" s="728"/>
      <c r="AF270" s="728"/>
      <c r="AG270" s="728"/>
      <c r="AH270" s="728"/>
      <c r="AI270" s="728"/>
      <c r="AJ270" s="728"/>
      <c r="AK270" s="728"/>
      <c r="AL270" s="726"/>
      <c r="AM270" s="726"/>
      <c r="AN270" s="726"/>
      <c r="AO270" s="726"/>
      <c r="AP270" s="726"/>
      <c r="AQ270" s="726"/>
      <c r="AR270" s="726"/>
      <c r="AS270" s="726"/>
      <c r="AT270" s="726"/>
      <c r="AU270" s="726"/>
      <c r="AV270" s="726"/>
      <c r="AW270" s="726"/>
      <c r="AX270" s="726"/>
      <c r="AZ270" s="670"/>
      <c r="BA270" s="670"/>
      <c r="BB270" s="670"/>
      <c r="BC270" s="670"/>
      <c r="BD270" s="670"/>
      <c r="BE270" s="670"/>
      <c r="BF270" s="670"/>
      <c r="BG270" s="670"/>
      <c r="BH270" s="670"/>
      <c r="BI270" s="670"/>
      <c r="BJ270" s="670"/>
    </row>
    <row r="271" spans="6:62" ht="93" customHeight="1" x14ac:dyDescent="0.25">
      <c r="F271" s="725"/>
      <c r="G271" s="726"/>
      <c r="H271" s="726"/>
      <c r="I271" s="726"/>
      <c r="J271" s="726"/>
      <c r="K271" s="726"/>
      <c r="L271" s="726"/>
      <c r="M271" s="726"/>
      <c r="N271" s="726"/>
      <c r="U271" s="727"/>
      <c r="V271" s="728"/>
      <c r="W271" s="728"/>
      <c r="X271" s="728"/>
      <c r="Y271" s="728"/>
      <c r="Z271" s="728"/>
      <c r="AA271" s="728"/>
      <c r="AB271" s="728"/>
      <c r="AC271" s="728"/>
      <c r="AD271" s="728"/>
      <c r="AE271" s="728"/>
      <c r="AF271" s="728"/>
      <c r="AG271" s="728"/>
      <c r="AH271" s="728"/>
      <c r="AI271" s="728"/>
      <c r="AJ271" s="728"/>
      <c r="AK271" s="728"/>
      <c r="AL271" s="726"/>
      <c r="AM271" s="726"/>
      <c r="AN271" s="726"/>
      <c r="AO271" s="726"/>
      <c r="AP271" s="726"/>
      <c r="AQ271" s="726"/>
      <c r="AR271" s="726"/>
      <c r="AS271" s="726"/>
      <c r="AT271" s="726"/>
      <c r="AU271" s="726"/>
      <c r="AV271" s="726"/>
      <c r="AW271" s="726"/>
      <c r="AX271" s="726"/>
      <c r="AZ271" s="670"/>
      <c r="BA271" s="670"/>
      <c r="BB271" s="670"/>
      <c r="BC271" s="670"/>
      <c r="BD271" s="670"/>
      <c r="BE271" s="670"/>
      <c r="BF271" s="670"/>
      <c r="BG271" s="670"/>
      <c r="BH271" s="670"/>
      <c r="BI271" s="670"/>
      <c r="BJ271" s="670"/>
    </row>
    <row r="272" spans="6:62" ht="93" customHeight="1" x14ac:dyDescent="0.25">
      <c r="F272" s="725"/>
      <c r="G272" s="726"/>
      <c r="H272" s="726"/>
      <c r="I272" s="726"/>
      <c r="J272" s="726"/>
      <c r="K272" s="726"/>
      <c r="L272" s="726"/>
      <c r="M272" s="726"/>
      <c r="N272" s="726"/>
      <c r="U272" s="727"/>
      <c r="V272" s="728"/>
      <c r="W272" s="728"/>
      <c r="X272" s="728"/>
      <c r="Y272" s="728"/>
      <c r="Z272" s="728"/>
      <c r="AA272" s="728"/>
      <c r="AB272" s="728"/>
      <c r="AC272" s="728"/>
      <c r="AD272" s="728"/>
      <c r="AE272" s="728"/>
      <c r="AF272" s="728"/>
      <c r="AG272" s="728"/>
      <c r="AH272" s="728"/>
      <c r="AI272" s="728"/>
      <c r="AJ272" s="728"/>
      <c r="AK272" s="728"/>
      <c r="AL272" s="726"/>
      <c r="AM272" s="726"/>
      <c r="AN272" s="726"/>
      <c r="AO272" s="726"/>
      <c r="AP272" s="726"/>
      <c r="AQ272" s="726"/>
      <c r="AR272" s="726"/>
      <c r="AS272" s="726"/>
      <c r="AT272" s="726"/>
      <c r="AU272" s="726"/>
      <c r="AV272" s="726"/>
      <c r="AW272" s="726"/>
      <c r="AX272" s="726"/>
      <c r="AZ272" s="670"/>
      <c r="BA272" s="670"/>
      <c r="BB272" s="670"/>
      <c r="BC272" s="670"/>
      <c r="BD272" s="670"/>
      <c r="BE272" s="670"/>
      <c r="BF272" s="670"/>
      <c r="BG272" s="670"/>
      <c r="BH272" s="670"/>
      <c r="BI272" s="670"/>
      <c r="BJ272" s="670"/>
    </row>
    <row r="273" spans="6:62" ht="93" customHeight="1" x14ac:dyDescent="0.25">
      <c r="F273" s="725"/>
      <c r="G273" s="726"/>
      <c r="H273" s="726"/>
      <c r="I273" s="726"/>
      <c r="J273" s="726"/>
      <c r="K273" s="726"/>
      <c r="L273" s="726"/>
      <c r="M273" s="726"/>
      <c r="N273" s="726"/>
      <c r="U273" s="727"/>
      <c r="V273" s="728"/>
      <c r="W273" s="728"/>
      <c r="X273" s="728"/>
      <c r="Y273" s="728"/>
      <c r="Z273" s="728"/>
      <c r="AA273" s="728"/>
      <c r="AB273" s="728"/>
      <c r="AC273" s="728"/>
      <c r="AD273" s="728"/>
      <c r="AE273" s="728"/>
      <c r="AF273" s="728"/>
      <c r="AG273" s="728"/>
      <c r="AH273" s="728"/>
      <c r="AI273" s="728"/>
      <c r="AJ273" s="728"/>
      <c r="AK273" s="728"/>
      <c r="AL273" s="726"/>
      <c r="AM273" s="726"/>
      <c r="AN273" s="726"/>
      <c r="AO273" s="726"/>
      <c r="AP273" s="726"/>
      <c r="AQ273" s="726"/>
      <c r="AR273" s="726"/>
      <c r="AS273" s="726"/>
      <c r="AT273" s="726"/>
      <c r="AU273" s="726"/>
      <c r="AV273" s="726"/>
      <c r="AW273" s="726"/>
      <c r="AX273" s="726"/>
      <c r="AZ273" s="670"/>
      <c r="BA273" s="670"/>
      <c r="BB273" s="670"/>
      <c r="BC273" s="670"/>
      <c r="BD273" s="670"/>
      <c r="BE273" s="670"/>
      <c r="BF273" s="670"/>
      <c r="BG273" s="670"/>
      <c r="BH273" s="670"/>
      <c r="BI273" s="670"/>
      <c r="BJ273" s="670"/>
    </row>
    <row r="274" spans="6:62" ht="93" customHeight="1" x14ac:dyDescent="0.25">
      <c r="F274" s="725"/>
      <c r="G274" s="726"/>
      <c r="H274" s="726"/>
      <c r="I274" s="726"/>
      <c r="J274" s="726"/>
      <c r="K274" s="726"/>
      <c r="L274" s="726"/>
      <c r="M274" s="726"/>
      <c r="N274" s="726"/>
      <c r="U274" s="727"/>
      <c r="V274" s="728"/>
      <c r="W274" s="728"/>
      <c r="X274" s="728"/>
      <c r="Y274" s="728"/>
      <c r="Z274" s="728"/>
      <c r="AA274" s="728"/>
      <c r="AB274" s="728"/>
      <c r="AC274" s="728"/>
      <c r="AD274" s="728"/>
      <c r="AE274" s="728"/>
      <c r="AF274" s="728"/>
      <c r="AG274" s="728"/>
      <c r="AH274" s="728"/>
      <c r="AI274" s="728"/>
      <c r="AJ274" s="728"/>
      <c r="AK274" s="728"/>
      <c r="AL274" s="726"/>
      <c r="AM274" s="726"/>
      <c r="AN274" s="726"/>
      <c r="AO274" s="726"/>
      <c r="AP274" s="726"/>
      <c r="AQ274" s="726"/>
      <c r="AR274" s="726"/>
      <c r="AS274" s="726"/>
      <c r="AT274" s="726"/>
      <c r="AU274" s="726"/>
      <c r="AV274" s="726"/>
      <c r="AW274" s="726"/>
      <c r="AX274" s="726"/>
      <c r="AZ274" s="670"/>
      <c r="BA274" s="670"/>
      <c r="BB274" s="670"/>
      <c r="BC274" s="670"/>
      <c r="BD274" s="670"/>
      <c r="BE274" s="670"/>
      <c r="BF274" s="670"/>
      <c r="BG274" s="670"/>
      <c r="BH274" s="670"/>
      <c r="BI274" s="670"/>
      <c r="BJ274" s="670"/>
    </row>
    <row r="275" spans="6:62" ht="93" customHeight="1" x14ac:dyDescent="0.25">
      <c r="F275" s="725"/>
      <c r="G275" s="726"/>
      <c r="H275" s="726"/>
      <c r="I275" s="726"/>
      <c r="J275" s="726"/>
      <c r="K275" s="726"/>
      <c r="L275" s="726"/>
      <c r="M275" s="726"/>
      <c r="N275" s="726"/>
      <c r="U275" s="727"/>
      <c r="V275" s="728"/>
      <c r="W275" s="728"/>
      <c r="X275" s="728"/>
      <c r="Y275" s="728"/>
      <c r="Z275" s="728"/>
      <c r="AA275" s="728"/>
      <c r="AB275" s="728"/>
      <c r="AC275" s="728"/>
      <c r="AD275" s="728"/>
      <c r="AE275" s="728"/>
      <c r="AF275" s="728"/>
      <c r="AG275" s="728"/>
      <c r="AH275" s="728"/>
      <c r="AI275" s="728"/>
      <c r="AJ275" s="728"/>
      <c r="AK275" s="728"/>
      <c r="AL275" s="726"/>
      <c r="AM275" s="726"/>
      <c r="AN275" s="726"/>
      <c r="AO275" s="726"/>
      <c r="AP275" s="726"/>
      <c r="AQ275" s="726"/>
      <c r="AR275" s="726"/>
      <c r="AS275" s="726"/>
      <c r="AT275" s="726"/>
      <c r="AU275" s="726"/>
      <c r="AV275" s="726"/>
      <c r="AW275" s="726"/>
      <c r="AX275" s="726"/>
      <c r="AZ275" s="670"/>
      <c r="BA275" s="670"/>
      <c r="BB275" s="670"/>
      <c r="BC275" s="670"/>
      <c r="BD275" s="670"/>
      <c r="BE275" s="670"/>
      <c r="BF275" s="670"/>
      <c r="BG275" s="670"/>
      <c r="BH275" s="670"/>
      <c r="BI275" s="670"/>
      <c r="BJ275" s="670"/>
    </row>
    <row r="276" spans="6:62" ht="93" customHeight="1" x14ac:dyDescent="0.25">
      <c r="F276" s="725"/>
      <c r="G276" s="726"/>
      <c r="H276" s="726"/>
      <c r="I276" s="726"/>
      <c r="J276" s="726"/>
      <c r="K276" s="726"/>
      <c r="L276" s="726"/>
      <c r="M276" s="726"/>
      <c r="N276" s="726"/>
      <c r="U276" s="727"/>
      <c r="V276" s="728"/>
      <c r="W276" s="728"/>
      <c r="X276" s="728"/>
      <c r="Y276" s="728"/>
      <c r="Z276" s="728"/>
      <c r="AA276" s="728"/>
      <c r="AB276" s="728"/>
      <c r="AC276" s="728"/>
      <c r="AD276" s="728"/>
      <c r="AE276" s="728"/>
      <c r="AF276" s="728"/>
      <c r="AG276" s="728"/>
      <c r="AH276" s="728"/>
      <c r="AI276" s="728"/>
      <c r="AJ276" s="728"/>
      <c r="AK276" s="728"/>
      <c r="AL276" s="726"/>
      <c r="AM276" s="726"/>
      <c r="AN276" s="726"/>
      <c r="AO276" s="726"/>
      <c r="AP276" s="726"/>
      <c r="AQ276" s="726"/>
      <c r="AR276" s="726"/>
      <c r="AS276" s="726"/>
      <c r="AT276" s="726"/>
      <c r="AU276" s="726"/>
      <c r="AV276" s="726"/>
      <c r="AW276" s="726"/>
      <c r="AX276" s="726"/>
      <c r="AZ276" s="670"/>
      <c r="BA276" s="670"/>
      <c r="BB276" s="670"/>
      <c r="BC276" s="670"/>
      <c r="BD276" s="670"/>
      <c r="BE276" s="670"/>
      <c r="BF276" s="670"/>
      <c r="BG276" s="670"/>
      <c r="BH276" s="670"/>
      <c r="BI276" s="670"/>
      <c r="BJ276" s="670"/>
    </row>
    <row r="277" spans="6:62" ht="93" customHeight="1" x14ac:dyDescent="0.25">
      <c r="F277" s="725"/>
      <c r="G277" s="726"/>
      <c r="H277" s="726"/>
      <c r="I277" s="726"/>
      <c r="J277" s="726"/>
      <c r="K277" s="726"/>
      <c r="L277" s="726"/>
      <c r="M277" s="726"/>
      <c r="N277" s="726"/>
      <c r="U277" s="727"/>
      <c r="V277" s="728"/>
      <c r="W277" s="728"/>
      <c r="X277" s="728"/>
      <c r="Y277" s="728"/>
      <c r="Z277" s="728"/>
      <c r="AA277" s="728"/>
      <c r="AB277" s="728"/>
      <c r="AC277" s="728"/>
      <c r="AD277" s="728"/>
      <c r="AE277" s="728"/>
      <c r="AF277" s="728"/>
      <c r="AG277" s="728"/>
      <c r="AH277" s="728"/>
      <c r="AI277" s="728"/>
      <c r="AJ277" s="728"/>
      <c r="AK277" s="728"/>
      <c r="AL277" s="726"/>
      <c r="AM277" s="726"/>
      <c r="AN277" s="726"/>
      <c r="AO277" s="726"/>
      <c r="AP277" s="726"/>
      <c r="AQ277" s="726"/>
      <c r="AR277" s="726"/>
      <c r="AS277" s="726"/>
      <c r="AT277" s="726"/>
      <c r="AU277" s="726"/>
      <c r="AV277" s="726"/>
      <c r="AW277" s="726"/>
      <c r="AX277" s="726"/>
      <c r="AZ277" s="670"/>
      <c r="BA277" s="670"/>
      <c r="BB277" s="670"/>
      <c r="BC277" s="670"/>
      <c r="BD277" s="670"/>
      <c r="BE277" s="670"/>
      <c r="BF277" s="670"/>
      <c r="BG277" s="670"/>
      <c r="BH277" s="670"/>
      <c r="BI277" s="670"/>
      <c r="BJ277" s="670"/>
    </row>
    <row r="278" spans="6:62" ht="93" customHeight="1" x14ac:dyDescent="0.25">
      <c r="F278" s="725"/>
      <c r="G278" s="726"/>
      <c r="H278" s="726"/>
      <c r="I278" s="726"/>
      <c r="J278" s="726"/>
      <c r="K278" s="726"/>
      <c r="L278" s="726"/>
      <c r="M278" s="726"/>
      <c r="N278" s="726"/>
      <c r="U278" s="727"/>
      <c r="V278" s="728"/>
      <c r="W278" s="728"/>
      <c r="X278" s="728"/>
      <c r="Y278" s="728"/>
      <c r="Z278" s="728"/>
      <c r="AA278" s="728"/>
      <c r="AB278" s="728"/>
      <c r="AC278" s="728"/>
      <c r="AD278" s="728"/>
      <c r="AE278" s="728"/>
      <c r="AF278" s="728"/>
      <c r="AG278" s="728"/>
      <c r="AH278" s="728"/>
      <c r="AI278" s="728"/>
      <c r="AJ278" s="728"/>
      <c r="AK278" s="728"/>
      <c r="AL278" s="726"/>
      <c r="AM278" s="726"/>
      <c r="AN278" s="726"/>
      <c r="AO278" s="726"/>
      <c r="AP278" s="726"/>
      <c r="AQ278" s="726"/>
      <c r="AR278" s="726"/>
      <c r="AS278" s="726"/>
      <c r="AT278" s="726"/>
      <c r="AU278" s="726"/>
      <c r="AV278" s="726"/>
      <c r="AW278" s="726"/>
      <c r="AX278" s="726"/>
      <c r="AZ278" s="670"/>
      <c r="BA278" s="670"/>
      <c r="BB278" s="670"/>
      <c r="BC278" s="670"/>
      <c r="BD278" s="670"/>
      <c r="BE278" s="670"/>
      <c r="BF278" s="670"/>
      <c r="BG278" s="670"/>
      <c r="BH278" s="670"/>
      <c r="BI278" s="670"/>
      <c r="BJ278" s="670"/>
    </row>
    <row r="279" spans="6:62" ht="93" customHeight="1" x14ac:dyDescent="0.25">
      <c r="F279" s="725"/>
      <c r="G279" s="726"/>
      <c r="H279" s="726"/>
      <c r="I279" s="726"/>
      <c r="J279" s="726"/>
      <c r="K279" s="726"/>
      <c r="L279" s="726"/>
      <c r="M279" s="726"/>
      <c r="N279" s="726"/>
      <c r="U279" s="727"/>
      <c r="V279" s="728"/>
      <c r="W279" s="728"/>
      <c r="X279" s="728"/>
      <c r="Y279" s="728"/>
      <c r="Z279" s="728"/>
      <c r="AA279" s="728"/>
      <c r="AB279" s="728"/>
      <c r="AC279" s="728"/>
      <c r="AD279" s="728"/>
      <c r="AE279" s="728"/>
      <c r="AF279" s="728"/>
      <c r="AG279" s="728"/>
      <c r="AH279" s="728"/>
      <c r="AI279" s="728"/>
      <c r="AJ279" s="728"/>
      <c r="AK279" s="728"/>
      <c r="AL279" s="726"/>
      <c r="AM279" s="726"/>
      <c r="AN279" s="726"/>
      <c r="AO279" s="726"/>
      <c r="AP279" s="726"/>
      <c r="AQ279" s="726"/>
      <c r="AR279" s="726"/>
      <c r="AS279" s="726"/>
      <c r="AT279" s="726"/>
      <c r="AU279" s="726"/>
      <c r="AV279" s="726"/>
      <c r="AW279" s="726"/>
      <c r="AX279" s="726"/>
      <c r="AZ279" s="670"/>
      <c r="BA279" s="670"/>
      <c r="BB279" s="670"/>
      <c r="BC279" s="670"/>
      <c r="BD279" s="670"/>
      <c r="BE279" s="670"/>
      <c r="BF279" s="670"/>
      <c r="BG279" s="670"/>
      <c r="BH279" s="670"/>
      <c r="BI279" s="670"/>
      <c r="BJ279" s="670"/>
    </row>
    <row r="280" spans="6:62" ht="93" customHeight="1" x14ac:dyDescent="0.25">
      <c r="F280" s="725"/>
      <c r="G280" s="726"/>
      <c r="H280" s="726"/>
      <c r="I280" s="726"/>
      <c r="J280" s="726"/>
      <c r="K280" s="726"/>
      <c r="L280" s="726"/>
      <c r="M280" s="726"/>
      <c r="N280" s="726"/>
      <c r="U280" s="727"/>
      <c r="V280" s="728"/>
      <c r="W280" s="728"/>
      <c r="X280" s="728"/>
      <c r="Y280" s="728"/>
      <c r="Z280" s="728"/>
      <c r="AA280" s="728"/>
      <c r="AB280" s="728"/>
      <c r="AC280" s="728"/>
      <c r="AD280" s="728"/>
      <c r="AE280" s="728"/>
      <c r="AF280" s="728"/>
      <c r="AG280" s="728"/>
      <c r="AH280" s="728"/>
      <c r="AI280" s="728"/>
      <c r="AJ280" s="728"/>
      <c r="AK280" s="728"/>
      <c r="AL280" s="726"/>
      <c r="AM280" s="726"/>
      <c r="AN280" s="726"/>
      <c r="AO280" s="726"/>
      <c r="AP280" s="726"/>
      <c r="AQ280" s="726"/>
      <c r="AR280" s="726"/>
      <c r="AS280" s="726"/>
      <c r="AT280" s="726"/>
      <c r="AU280" s="726"/>
      <c r="AV280" s="726"/>
      <c r="AW280" s="726"/>
      <c r="AX280" s="726"/>
      <c r="AZ280" s="670"/>
      <c r="BA280" s="670"/>
      <c r="BB280" s="670"/>
      <c r="BC280" s="670"/>
      <c r="BD280" s="670"/>
      <c r="BE280" s="670"/>
      <c r="BF280" s="670"/>
      <c r="BG280" s="670"/>
      <c r="BH280" s="670"/>
      <c r="BI280" s="670"/>
      <c r="BJ280" s="670"/>
    </row>
    <row r="281" spans="6:62" ht="93" customHeight="1" x14ac:dyDescent="0.25">
      <c r="F281" s="725"/>
      <c r="G281" s="726"/>
      <c r="H281" s="726"/>
      <c r="I281" s="726"/>
      <c r="J281" s="726"/>
      <c r="K281" s="726"/>
      <c r="L281" s="726"/>
      <c r="M281" s="726"/>
      <c r="N281" s="726"/>
      <c r="U281" s="727"/>
      <c r="V281" s="728"/>
      <c r="W281" s="728"/>
      <c r="X281" s="728"/>
      <c r="Y281" s="728"/>
      <c r="Z281" s="728"/>
      <c r="AA281" s="728"/>
      <c r="AB281" s="728"/>
      <c r="AC281" s="728"/>
      <c r="AD281" s="728"/>
      <c r="AE281" s="728"/>
      <c r="AF281" s="728"/>
      <c r="AG281" s="728"/>
      <c r="AH281" s="728"/>
      <c r="AI281" s="728"/>
      <c r="AJ281" s="728"/>
      <c r="AK281" s="728"/>
      <c r="AL281" s="726"/>
      <c r="AM281" s="726"/>
      <c r="AN281" s="726"/>
      <c r="AO281" s="726"/>
      <c r="AP281" s="726"/>
      <c r="AQ281" s="726"/>
      <c r="AR281" s="726"/>
      <c r="AS281" s="726"/>
      <c r="AT281" s="726"/>
      <c r="AU281" s="726"/>
      <c r="AV281" s="726"/>
      <c r="AW281" s="726"/>
      <c r="AX281" s="726"/>
      <c r="AZ281" s="670"/>
      <c r="BA281" s="670"/>
      <c r="BB281" s="670"/>
      <c r="BC281" s="670"/>
      <c r="BD281" s="670"/>
      <c r="BE281" s="670"/>
      <c r="BF281" s="670"/>
      <c r="BG281" s="670"/>
      <c r="BH281" s="670"/>
      <c r="BI281" s="670"/>
      <c r="BJ281" s="670"/>
    </row>
    <row r="282" spans="6:62" ht="93" customHeight="1" x14ac:dyDescent="0.25">
      <c r="F282" s="725"/>
      <c r="G282" s="726"/>
      <c r="H282" s="726"/>
      <c r="I282" s="726"/>
      <c r="J282" s="726"/>
      <c r="K282" s="726"/>
      <c r="L282" s="726"/>
      <c r="M282" s="726"/>
      <c r="N282" s="726"/>
      <c r="U282" s="727"/>
      <c r="V282" s="728"/>
      <c r="W282" s="728"/>
      <c r="X282" s="728"/>
      <c r="Y282" s="728"/>
      <c r="Z282" s="728"/>
      <c r="AA282" s="728"/>
      <c r="AB282" s="728"/>
      <c r="AC282" s="728"/>
      <c r="AD282" s="728"/>
      <c r="AE282" s="728"/>
      <c r="AF282" s="728"/>
      <c r="AG282" s="728"/>
      <c r="AH282" s="728"/>
      <c r="AI282" s="728"/>
      <c r="AJ282" s="728"/>
      <c r="AK282" s="728"/>
      <c r="AL282" s="726"/>
      <c r="AM282" s="726"/>
      <c r="AN282" s="726"/>
      <c r="AO282" s="726"/>
      <c r="AP282" s="726"/>
      <c r="AQ282" s="726"/>
      <c r="AR282" s="726"/>
      <c r="AS282" s="726"/>
      <c r="AT282" s="726"/>
      <c r="AU282" s="726"/>
      <c r="AV282" s="726"/>
      <c r="AW282" s="726"/>
      <c r="AX282" s="726"/>
      <c r="AZ282" s="670"/>
      <c r="BA282" s="670"/>
      <c r="BB282" s="670"/>
      <c r="BC282" s="670"/>
      <c r="BD282" s="670"/>
      <c r="BE282" s="670"/>
      <c r="BF282" s="670"/>
      <c r="BG282" s="670"/>
      <c r="BH282" s="670"/>
      <c r="BI282" s="670"/>
      <c r="BJ282" s="670"/>
    </row>
    <row r="283" spans="6:62" ht="93" customHeight="1" x14ac:dyDescent="0.25">
      <c r="F283" s="725"/>
      <c r="G283" s="726"/>
      <c r="H283" s="726"/>
      <c r="I283" s="726"/>
      <c r="J283" s="726"/>
      <c r="K283" s="726"/>
      <c r="L283" s="726"/>
      <c r="M283" s="726"/>
      <c r="N283" s="726"/>
      <c r="U283" s="727"/>
      <c r="V283" s="728"/>
      <c r="W283" s="728"/>
      <c r="X283" s="728"/>
      <c r="Y283" s="728"/>
      <c r="Z283" s="728"/>
      <c r="AA283" s="728"/>
      <c r="AB283" s="728"/>
      <c r="AC283" s="728"/>
      <c r="AD283" s="728"/>
      <c r="AE283" s="728"/>
      <c r="AF283" s="728"/>
      <c r="AG283" s="728"/>
      <c r="AH283" s="728"/>
      <c r="AI283" s="728"/>
      <c r="AJ283" s="728"/>
      <c r="AK283" s="728"/>
      <c r="AL283" s="726"/>
      <c r="AM283" s="726"/>
      <c r="AN283" s="726"/>
      <c r="AO283" s="726"/>
      <c r="AP283" s="726"/>
      <c r="AQ283" s="726"/>
      <c r="AR283" s="726"/>
      <c r="AS283" s="726"/>
      <c r="AT283" s="726"/>
      <c r="AU283" s="726"/>
      <c r="AV283" s="726"/>
      <c r="AW283" s="726"/>
      <c r="AX283" s="726"/>
      <c r="AZ283" s="670"/>
      <c r="BA283" s="670"/>
      <c r="BB283" s="670"/>
      <c r="BC283" s="670"/>
      <c r="BD283" s="670"/>
      <c r="BE283" s="670"/>
      <c r="BF283" s="670"/>
      <c r="BG283" s="670"/>
      <c r="BH283" s="670"/>
      <c r="BI283" s="670"/>
      <c r="BJ283" s="670"/>
    </row>
    <row r="284" spans="6:62" ht="93" customHeight="1" x14ac:dyDescent="0.25">
      <c r="F284" s="725"/>
      <c r="G284" s="726"/>
      <c r="H284" s="726"/>
      <c r="I284" s="726"/>
      <c r="J284" s="726"/>
      <c r="K284" s="726"/>
      <c r="L284" s="726"/>
      <c r="M284" s="726"/>
      <c r="N284" s="726"/>
      <c r="U284" s="727"/>
      <c r="V284" s="728"/>
      <c r="W284" s="728"/>
      <c r="X284" s="728"/>
      <c r="Y284" s="728"/>
      <c r="Z284" s="728"/>
      <c r="AA284" s="728"/>
      <c r="AB284" s="728"/>
      <c r="AC284" s="728"/>
      <c r="AD284" s="728"/>
      <c r="AE284" s="728"/>
      <c r="AF284" s="728"/>
      <c r="AG284" s="728"/>
      <c r="AH284" s="728"/>
      <c r="AI284" s="728"/>
      <c r="AJ284" s="728"/>
      <c r="AK284" s="728"/>
      <c r="AL284" s="726"/>
      <c r="AM284" s="726"/>
      <c r="AN284" s="726"/>
      <c r="AO284" s="726"/>
      <c r="AP284" s="726"/>
      <c r="AQ284" s="726"/>
      <c r="AR284" s="726"/>
      <c r="AS284" s="726"/>
      <c r="AT284" s="726"/>
      <c r="AU284" s="726"/>
      <c r="AV284" s="726"/>
      <c r="AW284" s="726"/>
      <c r="AX284" s="726"/>
      <c r="AZ284" s="670"/>
      <c r="BA284" s="670"/>
      <c r="BB284" s="670"/>
      <c r="BC284" s="670"/>
      <c r="BD284" s="670"/>
      <c r="BE284" s="670"/>
      <c r="BF284" s="670"/>
      <c r="BG284" s="670"/>
      <c r="BH284" s="670"/>
      <c r="BI284" s="670"/>
      <c r="BJ284" s="670"/>
    </row>
    <row r="285" spans="6:62" ht="93" customHeight="1" x14ac:dyDescent="0.25">
      <c r="F285" s="725"/>
      <c r="G285" s="726"/>
      <c r="H285" s="726"/>
      <c r="I285" s="726"/>
      <c r="J285" s="726"/>
      <c r="K285" s="726"/>
      <c r="L285" s="726"/>
      <c r="M285" s="726"/>
      <c r="N285" s="726"/>
      <c r="U285" s="727"/>
      <c r="V285" s="728"/>
      <c r="W285" s="728"/>
      <c r="X285" s="728"/>
      <c r="Y285" s="728"/>
      <c r="Z285" s="728"/>
      <c r="AA285" s="728"/>
      <c r="AB285" s="728"/>
      <c r="AC285" s="728"/>
      <c r="AD285" s="728"/>
      <c r="AE285" s="728"/>
      <c r="AF285" s="728"/>
      <c r="AG285" s="728"/>
      <c r="AH285" s="728"/>
      <c r="AI285" s="728"/>
      <c r="AJ285" s="728"/>
      <c r="AK285" s="728"/>
      <c r="AL285" s="726"/>
      <c r="AM285" s="726"/>
      <c r="AN285" s="726"/>
      <c r="AO285" s="726"/>
      <c r="AP285" s="726"/>
      <c r="AQ285" s="726"/>
      <c r="AR285" s="726"/>
      <c r="AS285" s="726"/>
      <c r="AT285" s="726"/>
      <c r="AU285" s="726"/>
      <c r="AV285" s="726"/>
      <c r="AW285" s="726"/>
      <c r="AX285" s="726"/>
      <c r="AZ285" s="670"/>
      <c r="BA285" s="670"/>
      <c r="BB285" s="670"/>
      <c r="BC285" s="670"/>
      <c r="BD285" s="670"/>
      <c r="BE285" s="670"/>
      <c r="BF285" s="670"/>
      <c r="BG285" s="670"/>
      <c r="BH285" s="670"/>
      <c r="BI285" s="670"/>
      <c r="BJ285" s="670"/>
    </row>
    <row r="286" spans="6:62" ht="93" customHeight="1" x14ac:dyDescent="0.25">
      <c r="F286" s="725"/>
      <c r="G286" s="726"/>
      <c r="H286" s="726"/>
      <c r="I286" s="726"/>
      <c r="J286" s="726"/>
      <c r="K286" s="726"/>
      <c r="L286" s="726"/>
      <c r="M286" s="726"/>
      <c r="N286" s="726"/>
      <c r="U286" s="727"/>
      <c r="V286" s="728"/>
      <c r="W286" s="728"/>
      <c r="X286" s="728"/>
      <c r="Y286" s="728"/>
      <c r="Z286" s="728"/>
      <c r="AA286" s="728"/>
      <c r="AB286" s="728"/>
      <c r="AC286" s="728"/>
      <c r="AD286" s="728"/>
      <c r="AE286" s="728"/>
      <c r="AF286" s="728"/>
      <c r="AG286" s="728"/>
      <c r="AH286" s="728"/>
      <c r="AI286" s="728"/>
      <c r="AJ286" s="728"/>
      <c r="AK286" s="728"/>
      <c r="AL286" s="726"/>
      <c r="AM286" s="726"/>
      <c r="AN286" s="726"/>
      <c r="AO286" s="726"/>
      <c r="AP286" s="726"/>
      <c r="AQ286" s="726"/>
      <c r="AR286" s="726"/>
      <c r="AS286" s="726"/>
      <c r="AT286" s="726"/>
      <c r="AU286" s="726"/>
      <c r="AV286" s="726"/>
      <c r="AW286" s="726"/>
      <c r="AX286" s="726"/>
      <c r="AZ286" s="670"/>
      <c r="BA286" s="670"/>
      <c r="BB286" s="670"/>
      <c r="BC286" s="670"/>
      <c r="BD286" s="670"/>
      <c r="BE286" s="670"/>
      <c r="BF286" s="670"/>
      <c r="BG286" s="670"/>
      <c r="BH286" s="670"/>
      <c r="BI286" s="670"/>
      <c r="BJ286" s="670"/>
    </row>
    <row r="287" spans="6:62" ht="93" customHeight="1" x14ac:dyDescent="0.25">
      <c r="F287" s="725"/>
      <c r="G287" s="726"/>
      <c r="H287" s="726"/>
      <c r="I287" s="726"/>
      <c r="J287" s="726"/>
      <c r="K287" s="726"/>
      <c r="L287" s="726"/>
      <c r="M287" s="726"/>
      <c r="N287" s="726"/>
      <c r="U287" s="727"/>
      <c r="V287" s="728"/>
      <c r="W287" s="728"/>
      <c r="X287" s="728"/>
      <c r="Y287" s="728"/>
      <c r="Z287" s="728"/>
      <c r="AA287" s="728"/>
      <c r="AB287" s="728"/>
      <c r="AC287" s="728"/>
      <c r="AD287" s="728"/>
      <c r="AE287" s="728"/>
      <c r="AF287" s="728"/>
      <c r="AG287" s="728"/>
      <c r="AH287" s="728"/>
      <c r="AI287" s="728"/>
      <c r="AJ287" s="728"/>
      <c r="AK287" s="728"/>
      <c r="AL287" s="726"/>
      <c r="AM287" s="726"/>
      <c r="AN287" s="726"/>
      <c r="AO287" s="726"/>
      <c r="AP287" s="726"/>
      <c r="AQ287" s="726"/>
      <c r="AR287" s="726"/>
      <c r="AS287" s="726"/>
      <c r="AT287" s="726"/>
      <c r="AU287" s="726"/>
      <c r="AV287" s="726"/>
      <c r="AW287" s="726"/>
      <c r="AX287" s="726"/>
      <c r="AZ287" s="670"/>
      <c r="BA287" s="670"/>
      <c r="BB287" s="670"/>
      <c r="BC287" s="670"/>
      <c r="BD287" s="670"/>
      <c r="BE287" s="670"/>
      <c r="BF287" s="670"/>
      <c r="BG287" s="670"/>
      <c r="BH287" s="670"/>
      <c r="BI287" s="670"/>
      <c r="BJ287" s="670"/>
    </row>
    <row r="288" spans="6:62" ht="93" customHeight="1" x14ac:dyDescent="0.25">
      <c r="F288" s="725"/>
      <c r="G288" s="726"/>
      <c r="H288" s="726"/>
      <c r="I288" s="726"/>
      <c r="J288" s="726"/>
      <c r="K288" s="726"/>
      <c r="L288" s="726"/>
      <c r="M288" s="726"/>
      <c r="N288" s="726"/>
      <c r="U288" s="727"/>
      <c r="V288" s="728"/>
      <c r="W288" s="728"/>
      <c r="X288" s="728"/>
      <c r="Y288" s="728"/>
      <c r="Z288" s="728"/>
      <c r="AA288" s="728"/>
      <c r="AB288" s="728"/>
      <c r="AC288" s="728"/>
      <c r="AD288" s="728"/>
      <c r="AE288" s="728"/>
      <c r="AF288" s="728"/>
      <c r="AG288" s="728"/>
      <c r="AH288" s="728"/>
      <c r="AI288" s="728"/>
      <c r="AJ288" s="728"/>
      <c r="AK288" s="728"/>
      <c r="AL288" s="726"/>
      <c r="AM288" s="726"/>
      <c r="AN288" s="726"/>
      <c r="AO288" s="726"/>
      <c r="AP288" s="726"/>
      <c r="AQ288" s="726"/>
      <c r="AR288" s="726"/>
      <c r="AS288" s="726"/>
      <c r="AT288" s="726"/>
      <c r="AU288" s="726"/>
      <c r="AV288" s="726"/>
      <c r="AW288" s="726"/>
      <c r="AX288" s="726"/>
      <c r="AZ288" s="670"/>
      <c r="BA288" s="670"/>
      <c r="BB288" s="670"/>
      <c r="BC288" s="670"/>
      <c r="BD288" s="670"/>
      <c r="BE288" s="670"/>
      <c r="BF288" s="670"/>
      <c r="BG288" s="670"/>
      <c r="BH288" s="670"/>
      <c r="BI288" s="670"/>
      <c r="BJ288" s="670"/>
    </row>
    <row r="289" spans="6:62" ht="93" customHeight="1" x14ac:dyDescent="0.25">
      <c r="F289" s="725"/>
      <c r="G289" s="726"/>
      <c r="H289" s="726"/>
      <c r="I289" s="726"/>
      <c r="J289" s="726"/>
      <c r="K289" s="726"/>
      <c r="L289" s="726"/>
      <c r="M289" s="726"/>
      <c r="N289" s="726"/>
      <c r="U289" s="727"/>
      <c r="V289" s="728"/>
      <c r="W289" s="728"/>
      <c r="X289" s="728"/>
      <c r="Y289" s="728"/>
      <c r="Z289" s="728"/>
      <c r="AA289" s="728"/>
      <c r="AB289" s="728"/>
      <c r="AC289" s="728"/>
      <c r="AD289" s="728"/>
      <c r="AE289" s="728"/>
      <c r="AF289" s="728"/>
      <c r="AG289" s="728"/>
      <c r="AH289" s="728"/>
      <c r="AI289" s="728"/>
      <c r="AJ289" s="728"/>
      <c r="AK289" s="728"/>
      <c r="AL289" s="726"/>
      <c r="AM289" s="726"/>
      <c r="AN289" s="726"/>
      <c r="AO289" s="726"/>
      <c r="AP289" s="726"/>
      <c r="AQ289" s="726"/>
      <c r="AR289" s="726"/>
      <c r="AS289" s="726"/>
      <c r="AT289" s="726"/>
      <c r="AU289" s="726"/>
      <c r="AV289" s="726"/>
      <c r="AW289" s="726"/>
      <c r="AX289" s="726"/>
      <c r="AZ289" s="670"/>
      <c r="BA289" s="670"/>
      <c r="BB289" s="670"/>
      <c r="BC289" s="670"/>
      <c r="BD289" s="670"/>
      <c r="BE289" s="670"/>
      <c r="BF289" s="670"/>
      <c r="BG289" s="670"/>
      <c r="BH289" s="670"/>
      <c r="BI289" s="670"/>
      <c r="BJ289" s="670"/>
    </row>
    <row r="290" spans="6:62" ht="93" customHeight="1" x14ac:dyDescent="0.25">
      <c r="F290" s="725"/>
      <c r="G290" s="726"/>
      <c r="H290" s="726"/>
      <c r="I290" s="726"/>
      <c r="J290" s="726"/>
      <c r="K290" s="726"/>
      <c r="L290" s="726"/>
      <c r="M290" s="726"/>
      <c r="N290" s="726"/>
      <c r="U290" s="727"/>
      <c r="V290" s="728"/>
      <c r="W290" s="728"/>
      <c r="X290" s="728"/>
      <c r="Y290" s="728"/>
      <c r="Z290" s="728"/>
      <c r="AA290" s="728"/>
      <c r="AB290" s="728"/>
      <c r="AC290" s="728"/>
      <c r="AD290" s="728"/>
      <c r="AE290" s="728"/>
      <c r="AF290" s="728"/>
      <c r="AG290" s="728"/>
      <c r="AH290" s="728"/>
      <c r="AI290" s="728"/>
      <c r="AJ290" s="728"/>
      <c r="AK290" s="728"/>
      <c r="AL290" s="726"/>
      <c r="AM290" s="726"/>
      <c r="AN290" s="726"/>
      <c r="AO290" s="726"/>
      <c r="AP290" s="726"/>
      <c r="AQ290" s="726"/>
      <c r="AR290" s="726"/>
      <c r="AS290" s="726"/>
      <c r="AT290" s="726"/>
      <c r="AU290" s="726"/>
      <c r="AV290" s="726"/>
      <c r="AW290" s="726"/>
      <c r="AX290" s="726"/>
      <c r="AZ290" s="670"/>
      <c r="BA290" s="670"/>
      <c r="BB290" s="670"/>
      <c r="BC290" s="670"/>
      <c r="BD290" s="670"/>
      <c r="BE290" s="670"/>
      <c r="BF290" s="670"/>
      <c r="BG290" s="670"/>
      <c r="BH290" s="670"/>
      <c r="BI290" s="670"/>
      <c r="BJ290" s="670"/>
    </row>
    <row r="291" spans="6:62" ht="93" customHeight="1" x14ac:dyDescent="0.25">
      <c r="F291" s="725"/>
      <c r="G291" s="726"/>
      <c r="H291" s="726"/>
      <c r="I291" s="726"/>
      <c r="J291" s="726"/>
      <c r="K291" s="726"/>
      <c r="L291" s="726"/>
      <c r="M291" s="726"/>
      <c r="N291" s="726"/>
      <c r="U291" s="727"/>
      <c r="V291" s="728"/>
      <c r="W291" s="728"/>
      <c r="X291" s="728"/>
      <c r="Y291" s="728"/>
      <c r="Z291" s="728"/>
      <c r="AA291" s="728"/>
      <c r="AB291" s="728"/>
      <c r="AC291" s="728"/>
      <c r="AD291" s="728"/>
      <c r="AE291" s="728"/>
      <c r="AF291" s="728"/>
      <c r="AG291" s="728"/>
      <c r="AH291" s="728"/>
      <c r="AI291" s="728"/>
      <c r="AJ291" s="728"/>
      <c r="AK291" s="728"/>
      <c r="AL291" s="726"/>
      <c r="AM291" s="726"/>
      <c r="AN291" s="726"/>
      <c r="AO291" s="726"/>
      <c r="AP291" s="726"/>
      <c r="AQ291" s="726"/>
      <c r="AR291" s="726"/>
      <c r="AS291" s="726"/>
      <c r="AT291" s="726"/>
      <c r="AU291" s="726"/>
      <c r="AV291" s="726"/>
      <c r="AW291" s="726"/>
      <c r="AX291" s="726"/>
      <c r="AZ291" s="670"/>
      <c r="BA291" s="670"/>
      <c r="BB291" s="670"/>
      <c r="BC291" s="670"/>
      <c r="BD291" s="670"/>
      <c r="BE291" s="670"/>
      <c r="BF291" s="670"/>
      <c r="BG291" s="670"/>
      <c r="BH291" s="670"/>
      <c r="BI291" s="670"/>
      <c r="BJ291" s="670"/>
    </row>
    <row r="292" spans="6:62" ht="93" customHeight="1" x14ac:dyDescent="0.25">
      <c r="F292" s="725"/>
      <c r="G292" s="726"/>
      <c r="H292" s="726"/>
      <c r="I292" s="726"/>
      <c r="J292" s="726"/>
      <c r="K292" s="726"/>
      <c r="L292" s="726"/>
      <c r="M292" s="726"/>
      <c r="N292" s="726"/>
      <c r="U292" s="727"/>
      <c r="V292" s="728"/>
      <c r="W292" s="728"/>
      <c r="X292" s="728"/>
      <c r="Y292" s="728"/>
      <c r="Z292" s="728"/>
      <c r="AA292" s="728"/>
      <c r="AB292" s="728"/>
      <c r="AC292" s="728"/>
      <c r="AD292" s="728"/>
      <c r="AE292" s="728"/>
      <c r="AF292" s="728"/>
      <c r="AG292" s="728"/>
      <c r="AH292" s="728"/>
      <c r="AI292" s="728"/>
      <c r="AJ292" s="728"/>
      <c r="AK292" s="728"/>
      <c r="AL292" s="726"/>
      <c r="AM292" s="726"/>
      <c r="AN292" s="726"/>
      <c r="AO292" s="726"/>
      <c r="AP292" s="726"/>
      <c r="AQ292" s="726"/>
      <c r="AR292" s="726"/>
      <c r="AS292" s="726"/>
      <c r="AT292" s="726"/>
      <c r="AU292" s="726"/>
      <c r="AV292" s="726"/>
      <c r="AW292" s="726"/>
      <c r="AX292" s="726"/>
      <c r="AZ292" s="670"/>
      <c r="BA292" s="670"/>
      <c r="BB292" s="670"/>
      <c r="BC292" s="670"/>
      <c r="BD292" s="670"/>
      <c r="BE292" s="670"/>
      <c r="BF292" s="670"/>
      <c r="BG292" s="670"/>
      <c r="BH292" s="670"/>
      <c r="BI292" s="670"/>
      <c r="BJ292" s="670"/>
    </row>
    <row r="293" spans="6:62" ht="93" customHeight="1" x14ac:dyDescent="0.25">
      <c r="F293" s="725"/>
      <c r="G293" s="726"/>
      <c r="H293" s="726"/>
      <c r="I293" s="726"/>
      <c r="J293" s="726"/>
      <c r="K293" s="726"/>
      <c r="L293" s="726"/>
      <c r="M293" s="726"/>
      <c r="N293" s="726"/>
      <c r="U293" s="727"/>
      <c r="V293" s="728"/>
      <c r="W293" s="728"/>
      <c r="X293" s="728"/>
      <c r="Y293" s="728"/>
      <c r="Z293" s="728"/>
      <c r="AA293" s="728"/>
      <c r="AB293" s="728"/>
      <c r="AC293" s="728"/>
      <c r="AD293" s="728"/>
      <c r="AE293" s="728"/>
      <c r="AF293" s="728"/>
      <c r="AG293" s="728"/>
      <c r="AH293" s="728"/>
      <c r="AI293" s="728"/>
      <c r="AJ293" s="728"/>
      <c r="AK293" s="728"/>
      <c r="AL293" s="726"/>
      <c r="AM293" s="726"/>
      <c r="AN293" s="726"/>
      <c r="AO293" s="726"/>
      <c r="AP293" s="726"/>
      <c r="AQ293" s="726"/>
      <c r="AR293" s="726"/>
      <c r="AS293" s="726"/>
      <c r="AT293" s="726"/>
      <c r="AU293" s="726"/>
      <c r="AV293" s="726"/>
      <c r="AW293" s="726"/>
      <c r="AX293" s="726"/>
      <c r="AZ293" s="670"/>
      <c r="BA293" s="670"/>
      <c r="BB293" s="670"/>
      <c r="BC293" s="670"/>
      <c r="BD293" s="670"/>
      <c r="BE293" s="670"/>
      <c r="BF293" s="670"/>
      <c r="BG293" s="670"/>
      <c r="BH293" s="670"/>
      <c r="BI293" s="670"/>
      <c r="BJ293" s="670"/>
    </row>
    <row r="294" spans="6:62" ht="93" customHeight="1" x14ac:dyDescent="0.25">
      <c r="F294" s="725"/>
      <c r="G294" s="726"/>
      <c r="H294" s="726"/>
      <c r="I294" s="726"/>
      <c r="J294" s="726"/>
      <c r="K294" s="726"/>
      <c r="L294" s="726"/>
      <c r="M294" s="726"/>
      <c r="N294" s="726"/>
      <c r="U294" s="727"/>
      <c r="V294" s="728"/>
      <c r="W294" s="728"/>
      <c r="X294" s="728"/>
      <c r="Y294" s="728"/>
      <c r="Z294" s="728"/>
      <c r="AA294" s="728"/>
      <c r="AB294" s="728"/>
      <c r="AC294" s="728"/>
      <c r="AD294" s="728"/>
      <c r="AE294" s="728"/>
      <c r="AF294" s="728"/>
      <c r="AG294" s="728"/>
      <c r="AH294" s="728"/>
      <c r="AI294" s="728"/>
      <c r="AJ294" s="728"/>
      <c r="AK294" s="728"/>
      <c r="AL294" s="726"/>
      <c r="AM294" s="726"/>
      <c r="AN294" s="726"/>
      <c r="AO294" s="726"/>
      <c r="AP294" s="726"/>
      <c r="AQ294" s="726"/>
      <c r="AR294" s="726"/>
      <c r="AS294" s="726"/>
      <c r="AT294" s="726"/>
      <c r="AU294" s="726"/>
      <c r="AV294" s="726"/>
      <c r="AW294" s="726"/>
      <c r="AX294" s="726"/>
      <c r="AZ294" s="670"/>
      <c r="BA294" s="670"/>
      <c r="BB294" s="670"/>
      <c r="BC294" s="670"/>
      <c r="BD294" s="670"/>
      <c r="BE294" s="670"/>
      <c r="BF294" s="670"/>
      <c r="BG294" s="670"/>
      <c r="BH294" s="670"/>
      <c r="BI294" s="670"/>
      <c r="BJ294" s="670"/>
    </row>
    <row r="295" spans="6:62" ht="93" customHeight="1" x14ac:dyDescent="0.25">
      <c r="F295" s="725"/>
      <c r="G295" s="726"/>
      <c r="H295" s="726"/>
      <c r="I295" s="726"/>
      <c r="J295" s="726"/>
      <c r="K295" s="726"/>
      <c r="L295" s="726"/>
      <c r="M295" s="726"/>
      <c r="N295" s="726"/>
      <c r="U295" s="727"/>
      <c r="V295" s="728"/>
      <c r="W295" s="728"/>
      <c r="X295" s="728"/>
      <c r="Y295" s="728"/>
      <c r="Z295" s="728"/>
      <c r="AA295" s="728"/>
      <c r="AB295" s="728"/>
      <c r="AC295" s="728"/>
      <c r="AD295" s="728"/>
      <c r="AE295" s="728"/>
      <c r="AF295" s="728"/>
      <c r="AG295" s="728"/>
      <c r="AH295" s="728"/>
      <c r="AI295" s="728"/>
      <c r="AJ295" s="728"/>
      <c r="AK295" s="728"/>
      <c r="AL295" s="726"/>
      <c r="AM295" s="726"/>
      <c r="AN295" s="726"/>
      <c r="AO295" s="726"/>
      <c r="AP295" s="726"/>
      <c r="AQ295" s="726"/>
      <c r="AR295" s="726"/>
      <c r="AS295" s="726"/>
      <c r="AT295" s="726"/>
      <c r="AU295" s="726"/>
      <c r="AV295" s="726"/>
      <c r="AW295" s="726"/>
      <c r="AX295" s="726"/>
      <c r="AZ295" s="670"/>
      <c r="BA295" s="670"/>
      <c r="BB295" s="670"/>
      <c r="BC295" s="670"/>
      <c r="BD295" s="670"/>
      <c r="BE295" s="670"/>
      <c r="BF295" s="670"/>
      <c r="BG295" s="670"/>
      <c r="BH295" s="670"/>
      <c r="BI295" s="670"/>
      <c r="BJ295" s="670"/>
    </row>
    <row r="296" spans="6:62" ht="93" customHeight="1" x14ac:dyDescent="0.25">
      <c r="F296" s="725"/>
      <c r="G296" s="726"/>
      <c r="H296" s="726"/>
      <c r="I296" s="726"/>
      <c r="J296" s="726"/>
      <c r="K296" s="726"/>
      <c r="L296" s="726"/>
      <c r="M296" s="726"/>
      <c r="N296" s="726"/>
      <c r="U296" s="727"/>
      <c r="V296" s="728"/>
      <c r="W296" s="728"/>
      <c r="X296" s="728"/>
      <c r="Y296" s="728"/>
      <c r="Z296" s="728"/>
      <c r="AA296" s="728"/>
      <c r="AB296" s="728"/>
      <c r="AC296" s="728"/>
      <c r="AD296" s="728"/>
      <c r="AE296" s="728"/>
      <c r="AF296" s="728"/>
      <c r="AG296" s="728"/>
      <c r="AH296" s="728"/>
      <c r="AI296" s="728"/>
      <c r="AJ296" s="728"/>
      <c r="AK296" s="728"/>
      <c r="AL296" s="726"/>
      <c r="AM296" s="726"/>
      <c r="AN296" s="726"/>
      <c r="AO296" s="726"/>
      <c r="AP296" s="726"/>
      <c r="AQ296" s="726"/>
      <c r="AR296" s="726"/>
      <c r="AS296" s="726"/>
      <c r="AT296" s="726"/>
      <c r="AU296" s="726"/>
      <c r="AV296" s="726"/>
      <c r="AW296" s="726"/>
      <c r="AX296" s="726"/>
      <c r="AZ296" s="670"/>
      <c r="BA296" s="670"/>
      <c r="BB296" s="670"/>
      <c r="BC296" s="670"/>
      <c r="BD296" s="670"/>
      <c r="BE296" s="670"/>
      <c r="BF296" s="670"/>
      <c r="BG296" s="670"/>
      <c r="BH296" s="670"/>
      <c r="BI296" s="670"/>
      <c r="BJ296" s="670"/>
    </row>
    <row r="297" spans="6:62" ht="93" customHeight="1" x14ac:dyDescent="0.25">
      <c r="F297" s="725"/>
      <c r="G297" s="726"/>
      <c r="H297" s="726"/>
      <c r="I297" s="726"/>
      <c r="J297" s="726"/>
      <c r="K297" s="726"/>
      <c r="L297" s="726"/>
      <c r="M297" s="726"/>
      <c r="N297" s="726"/>
      <c r="U297" s="727"/>
      <c r="V297" s="728"/>
      <c r="W297" s="728"/>
      <c r="X297" s="728"/>
      <c r="Y297" s="728"/>
      <c r="Z297" s="728"/>
      <c r="AA297" s="728"/>
      <c r="AB297" s="728"/>
      <c r="AC297" s="728"/>
      <c r="AD297" s="728"/>
      <c r="AE297" s="728"/>
      <c r="AF297" s="728"/>
      <c r="AG297" s="728"/>
      <c r="AH297" s="728"/>
      <c r="AI297" s="728"/>
      <c r="AJ297" s="728"/>
      <c r="AK297" s="728"/>
      <c r="AL297" s="726"/>
      <c r="AM297" s="726"/>
      <c r="AN297" s="726"/>
      <c r="AO297" s="726"/>
      <c r="AP297" s="726"/>
      <c r="AQ297" s="726"/>
      <c r="AR297" s="726"/>
      <c r="AS297" s="726"/>
      <c r="AT297" s="726"/>
      <c r="AU297" s="726"/>
      <c r="AV297" s="726"/>
      <c r="AW297" s="726"/>
      <c r="AX297" s="726"/>
      <c r="AZ297" s="670"/>
      <c r="BA297" s="670"/>
      <c r="BB297" s="670"/>
      <c r="BC297" s="670"/>
      <c r="BD297" s="670"/>
      <c r="BE297" s="670"/>
      <c r="BF297" s="670"/>
      <c r="BG297" s="670"/>
      <c r="BH297" s="670"/>
      <c r="BI297" s="670"/>
      <c r="BJ297" s="670"/>
    </row>
    <row r="298" spans="6:62" ht="93" customHeight="1" x14ac:dyDescent="0.25">
      <c r="F298" s="725"/>
      <c r="G298" s="726"/>
      <c r="H298" s="726"/>
      <c r="I298" s="726"/>
      <c r="J298" s="726"/>
      <c r="K298" s="726"/>
      <c r="L298" s="726"/>
      <c r="M298" s="726"/>
      <c r="N298" s="726"/>
      <c r="U298" s="727"/>
      <c r="V298" s="728"/>
      <c r="W298" s="728"/>
      <c r="X298" s="728"/>
      <c r="Y298" s="728"/>
      <c r="Z298" s="728"/>
      <c r="AA298" s="728"/>
      <c r="AB298" s="728"/>
      <c r="AC298" s="728"/>
      <c r="AD298" s="728"/>
      <c r="AE298" s="728"/>
      <c r="AF298" s="728"/>
      <c r="AG298" s="728"/>
      <c r="AH298" s="728"/>
      <c r="AI298" s="728"/>
      <c r="AJ298" s="728"/>
      <c r="AK298" s="728"/>
      <c r="AL298" s="726"/>
      <c r="AM298" s="726"/>
      <c r="AN298" s="726"/>
      <c r="AO298" s="726"/>
      <c r="AP298" s="726"/>
      <c r="AQ298" s="726"/>
      <c r="AR298" s="726"/>
      <c r="AS298" s="726"/>
      <c r="AT298" s="726"/>
      <c r="AU298" s="726"/>
      <c r="AV298" s="726"/>
      <c r="AW298" s="726"/>
      <c r="AX298" s="726"/>
      <c r="AZ298" s="670"/>
      <c r="BA298" s="670"/>
      <c r="BB298" s="670"/>
      <c r="BC298" s="670"/>
      <c r="BD298" s="670"/>
      <c r="BE298" s="670"/>
      <c r="BF298" s="670"/>
      <c r="BG298" s="670"/>
      <c r="BH298" s="670"/>
      <c r="BI298" s="670"/>
      <c r="BJ298" s="670"/>
    </row>
    <row r="299" spans="6:62" ht="93" customHeight="1" x14ac:dyDescent="0.25">
      <c r="F299" s="725"/>
      <c r="G299" s="726"/>
      <c r="H299" s="726"/>
      <c r="I299" s="726"/>
      <c r="J299" s="726"/>
      <c r="K299" s="726"/>
      <c r="L299" s="726"/>
      <c r="M299" s="726"/>
      <c r="N299" s="726"/>
      <c r="U299" s="727"/>
      <c r="V299" s="728"/>
      <c r="W299" s="728"/>
      <c r="X299" s="728"/>
      <c r="Y299" s="728"/>
      <c r="Z299" s="728"/>
      <c r="AA299" s="728"/>
      <c r="AB299" s="728"/>
      <c r="AC299" s="728"/>
      <c r="AD299" s="728"/>
      <c r="AE299" s="728"/>
      <c r="AF299" s="728"/>
      <c r="AG299" s="728"/>
      <c r="AH299" s="728"/>
      <c r="AI299" s="728"/>
      <c r="AJ299" s="728"/>
      <c r="AK299" s="728"/>
      <c r="AL299" s="726"/>
      <c r="AM299" s="726"/>
      <c r="AN299" s="726"/>
      <c r="AO299" s="726"/>
      <c r="AP299" s="726"/>
      <c r="AQ299" s="726"/>
      <c r="AR299" s="726"/>
      <c r="AS299" s="726"/>
      <c r="AT299" s="726"/>
      <c r="AU299" s="726"/>
      <c r="AV299" s="726"/>
      <c r="AW299" s="726"/>
      <c r="AX299" s="726"/>
      <c r="AZ299" s="670"/>
      <c r="BA299" s="670"/>
      <c r="BB299" s="670"/>
      <c r="BC299" s="670"/>
      <c r="BD299" s="670"/>
      <c r="BE299" s="670"/>
      <c r="BF299" s="670"/>
      <c r="BG299" s="670"/>
      <c r="BH299" s="670"/>
      <c r="BI299" s="670"/>
      <c r="BJ299" s="670"/>
    </row>
    <row r="300" spans="6:62" ht="93" customHeight="1" x14ac:dyDescent="0.25">
      <c r="F300" s="725"/>
      <c r="G300" s="726"/>
      <c r="H300" s="726"/>
      <c r="I300" s="726"/>
      <c r="J300" s="726"/>
      <c r="K300" s="726"/>
      <c r="L300" s="726"/>
      <c r="M300" s="726"/>
      <c r="N300" s="726"/>
      <c r="U300" s="727"/>
      <c r="V300" s="728"/>
      <c r="W300" s="728"/>
      <c r="X300" s="728"/>
      <c r="Y300" s="728"/>
      <c r="Z300" s="728"/>
      <c r="AA300" s="728"/>
      <c r="AB300" s="728"/>
      <c r="AC300" s="728"/>
      <c r="AD300" s="728"/>
      <c r="AE300" s="728"/>
      <c r="AF300" s="728"/>
      <c r="AG300" s="728"/>
      <c r="AH300" s="728"/>
      <c r="AI300" s="728"/>
      <c r="AJ300" s="728"/>
      <c r="AK300" s="728"/>
      <c r="AL300" s="726"/>
      <c r="AM300" s="726"/>
      <c r="AN300" s="726"/>
      <c r="AO300" s="726"/>
      <c r="AP300" s="726"/>
      <c r="AQ300" s="726"/>
      <c r="AR300" s="726"/>
      <c r="AS300" s="726"/>
      <c r="AT300" s="726"/>
      <c r="AU300" s="726"/>
      <c r="AV300" s="726"/>
      <c r="AW300" s="726"/>
      <c r="AX300" s="726"/>
      <c r="AZ300" s="670"/>
      <c r="BA300" s="670"/>
      <c r="BB300" s="670"/>
      <c r="BC300" s="670"/>
      <c r="BD300" s="670"/>
      <c r="BE300" s="670"/>
      <c r="BF300" s="670"/>
      <c r="BG300" s="670"/>
      <c r="BH300" s="670"/>
      <c r="BI300" s="670"/>
      <c r="BJ300" s="670"/>
    </row>
    <row r="301" spans="6:62" ht="93" customHeight="1" x14ac:dyDescent="0.25">
      <c r="F301" s="725"/>
      <c r="G301" s="726"/>
      <c r="H301" s="726"/>
      <c r="I301" s="726"/>
      <c r="J301" s="726"/>
      <c r="K301" s="726"/>
      <c r="L301" s="726"/>
      <c r="M301" s="726"/>
      <c r="N301" s="726"/>
      <c r="U301" s="727"/>
      <c r="V301" s="728"/>
      <c r="W301" s="728"/>
      <c r="X301" s="728"/>
      <c r="Y301" s="728"/>
      <c r="Z301" s="728"/>
      <c r="AA301" s="728"/>
      <c r="AB301" s="728"/>
      <c r="AC301" s="728"/>
      <c r="AD301" s="728"/>
      <c r="AE301" s="728"/>
      <c r="AF301" s="728"/>
      <c r="AG301" s="728"/>
      <c r="AH301" s="728"/>
      <c r="AI301" s="728"/>
      <c r="AJ301" s="728"/>
      <c r="AK301" s="728"/>
      <c r="AL301" s="726"/>
      <c r="AM301" s="726"/>
      <c r="AN301" s="726"/>
      <c r="AO301" s="726"/>
      <c r="AP301" s="726"/>
      <c r="AQ301" s="726"/>
      <c r="AR301" s="726"/>
      <c r="AS301" s="726"/>
      <c r="AT301" s="726"/>
      <c r="AU301" s="726"/>
      <c r="AV301" s="726"/>
      <c r="AW301" s="726"/>
      <c r="AX301" s="726"/>
      <c r="AZ301" s="670"/>
      <c r="BA301" s="670"/>
      <c r="BB301" s="670"/>
      <c r="BC301" s="670"/>
      <c r="BD301" s="670"/>
      <c r="BE301" s="670"/>
      <c r="BF301" s="670"/>
      <c r="BG301" s="670"/>
      <c r="BH301" s="670"/>
      <c r="BI301" s="670"/>
      <c r="BJ301" s="670"/>
    </row>
    <row r="302" spans="6:62" ht="93" customHeight="1" x14ac:dyDescent="0.25">
      <c r="F302" s="725"/>
      <c r="G302" s="726"/>
      <c r="H302" s="726"/>
      <c r="I302" s="726"/>
      <c r="J302" s="726"/>
      <c r="K302" s="726"/>
      <c r="L302" s="726"/>
      <c r="M302" s="726"/>
      <c r="N302" s="726"/>
      <c r="U302" s="727"/>
      <c r="V302" s="728"/>
      <c r="W302" s="728"/>
      <c r="X302" s="728"/>
      <c r="Y302" s="728"/>
      <c r="Z302" s="728"/>
      <c r="AA302" s="728"/>
      <c r="AB302" s="728"/>
      <c r="AC302" s="728"/>
      <c r="AD302" s="728"/>
      <c r="AE302" s="728"/>
      <c r="AF302" s="728"/>
      <c r="AG302" s="728"/>
      <c r="AH302" s="728"/>
      <c r="AI302" s="728"/>
      <c r="AJ302" s="728"/>
      <c r="AK302" s="728"/>
      <c r="AL302" s="726"/>
      <c r="AM302" s="726"/>
      <c r="AN302" s="726"/>
      <c r="AO302" s="726"/>
      <c r="AP302" s="726"/>
      <c r="AQ302" s="726"/>
      <c r="AR302" s="726"/>
      <c r="AS302" s="726"/>
      <c r="AT302" s="726"/>
      <c r="AU302" s="726"/>
      <c r="AV302" s="726"/>
      <c r="AW302" s="726"/>
      <c r="AX302" s="726"/>
      <c r="AZ302" s="670"/>
      <c r="BA302" s="670"/>
      <c r="BB302" s="670"/>
      <c r="BC302" s="670"/>
      <c r="BD302" s="670"/>
      <c r="BE302" s="670"/>
      <c r="BF302" s="670"/>
      <c r="BG302" s="670"/>
      <c r="BH302" s="670"/>
      <c r="BI302" s="670"/>
      <c r="BJ302" s="670"/>
    </row>
    <row r="303" spans="6:62" ht="93" customHeight="1" x14ac:dyDescent="0.25">
      <c r="F303" s="725"/>
      <c r="G303" s="726"/>
      <c r="H303" s="726"/>
      <c r="I303" s="726"/>
      <c r="J303" s="726"/>
      <c r="K303" s="726"/>
      <c r="L303" s="726"/>
      <c r="M303" s="726"/>
      <c r="N303" s="726"/>
      <c r="U303" s="727"/>
      <c r="V303" s="728"/>
      <c r="W303" s="728"/>
      <c r="X303" s="728"/>
      <c r="Y303" s="728"/>
      <c r="Z303" s="728"/>
      <c r="AA303" s="728"/>
      <c r="AB303" s="728"/>
      <c r="AC303" s="728"/>
      <c r="AD303" s="728"/>
      <c r="AE303" s="728"/>
      <c r="AF303" s="728"/>
      <c r="AG303" s="728"/>
      <c r="AH303" s="728"/>
      <c r="AI303" s="728"/>
      <c r="AJ303" s="728"/>
      <c r="AK303" s="728"/>
      <c r="AL303" s="726"/>
      <c r="AM303" s="726"/>
      <c r="AN303" s="726"/>
      <c r="AO303" s="726"/>
      <c r="AP303" s="726"/>
      <c r="AQ303" s="726"/>
      <c r="AR303" s="726"/>
      <c r="AS303" s="726"/>
      <c r="AT303" s="726"/>
      <c r="AU303" s="726"/>
      <c r="AV303" s="726"/>
      <c r="AW303" s="726"/>
      <c r="AX303" s="726"/>
      <c r="AZ303" s="670"/>
      <c r="BA303" s="670"/>
      <c r="BB303" s="670"/>
      <c r="BC303" s="670"/>
      <c r="BD303" s="670"/>
      <c r="BE303" s="670"/>
      <c r="BF303" s="670"/>
      <c r="BG303" s="670"/>
      <c r="BH303" s="670"/>
      <c r="BI303" s="670"/>
      <c r="BJ303" s="670"/>
    </row>
    <row r="304" spans="6:62" ht="93" customHeight="1" x14ac:dyDescent="0.25">
      <c r="F304" s="725"/>
      <c r="G304" s="726"/>
      <c r="H304" s="726"/>
      <c r="I304" s="726"/>
      <c r="J304" s="726"/>
      <c r="K304" s="726"/>
      <c r="L304" s="726"/>
      <c r="M304" s="726"/>
      <c r="N304" s="726"/>
      <c r="U304" s="727"/>
      <c r="V304" s="728"/>
      <c r="W304" s="728"/>
      <c r="X304" s="728"/>
      <c r="Y304" s="728"/>
      <c r="Z304" s="728"/>
      <c r="AA304" s="728"/>
      <c r="AB304" s="728"/>
      <c r="AC304" s="728"/>
      <c r="AD304" s="728"/>
      <c r="AE304" s="728"/>
      <c r="AF304" s="728"/>
      <c r="AG304" s="728"/>
      <c r="AH304" s="728"/>
      <c r="AI304" s="728"/>
      <c r="AJ304" s="728"/>
      <c r="AK304" s="728"/>
      <c r="AL304" s="726"/>
      <c r="AM304" s="726"/>
      <c r="AN304" s="726"/>
      <c r="AO304" s="726"/>
      <c r="AP304" s="726"/>
      <c r="AQ304" s="726"/>
      <c r="AR304" s="726"/>
      <c r="AS304" s="726"/>
      <c r="AT304" s="726"/>
      <c r="AU304" s="726"/>
      <c r="AV304" s="726"/>
      <c r="AW304" s="726"/>
      <c r="AX304" s="726"/>
      <c r="AZ304" s="670"/>
      <c r="BA304" s="670"/>
      <c r="BB304" s="670"/>
      <c r="BC304" s="670"/>
      <c r="BD304" s="670"/>
      <c r="BE304" s="670"/>
      <c r="BF304" s="670"/>
      <c r="BG304" s="670"/>
      <c r="BH304" s="670"/>
      <c r="BI304" s="670"/>
      <c r="BJ304" s="670"/>
    </row>
    <row r="305" spans="6:62" ht="93" customHeight="1" x14ac:dyDescent="0.25">
      <c r="F305" s="725"/>
      <c r="G305" s="726"/>
      <c r="H305" s="726"/>
      <c r="I305" s="726"/>
      <c r="J305" s="726"/>
      <c r="K305" s="726"/>
      <c r="L305" s="726"/>
      <c r="M305" s="726"/>
      <c r="N305" s="726"/>
      <c r="U305" s="727"/>
      <c r="V305" s="728"/>
      <c r="W305" s="728"/>
      <c r="X305" s="728"/>
      <c r="Y305" s="728"/>
      <c r="Z305" s="728"/>
      <c r="AA305" s="728"/>
      <c r="AB305" s="728"/>
      <c r="AC305" s="728"/>
      <c r="AD305" s="728"/>
      <c r="AE305" s="728"/>
      <c r="AF305" s="728"/>
      <c r="AG305" s="728"/>
      <c r="AH305" s="728"/>
      <c r="AI305" s="728"/>
      <c r="AJ305" s="728"/>
      <c r="AK305" s="728"/>
      <c r="AL305" s="726"/>
      <c r="AM305" s="726"/>
      <c r="AN305" s="726"/>
      <c r="AO305" s="726"/>
      <c r="AP305" s="726"/>
      <c r="AQ305" s="726"/>
      <c r="AR305" s="726"/>
      <c r="AS305" s="726"/>
      <c r="AT305" s="726"/>
      <c r="AU305" s="726"/>
      <c r="AV305" s="726"/>
      <c r="AW305" s="726"/>
      <c r="AX305" s="726"/>
      <c r="AZ305" s="670"/>
      <c r="BA305" s="670"/>
      <c r="BB305" s="670"/>
      <c r="BC305" s="670"/>
      <c r="BD305" s="670"/>
      <c r="BE305" s="670"/>
      <c r="BF305" s="670"/>
      <c r="BG305" s="670"/>
      <c r="BH305" s="670"/>
      <c r="BI305" s="670"/>
      <c r="BJ305" s="670"/>
    </row>
    <row r="306" spans="6:62" ht="93" customHeight="1" x14ac:dyDescent="0.25">
      <c r="F306" s="725"/>
      <c r="G306" s="726"/>
      <c r="H306" s="726"/>
      <c r="I306" s="726"/>
      <c r="J306" s="726"/>
      <c r="K306" s="726"/>
      <c r="L306" s="726"/>
      <c r="M306" s="726"/>
      <c r="N306" s="726"/>
      <c r="U306" s="727"/>
      <c r="V306" s="728"/>
      <c r="W306" s="728"/>
      <c r="X306" s="728"/>
      <c r="Y306" s="728"/>
      <c r="Z306" s="728"/>
      <c r="AA306" s="728"/>
      <c r="AB306" s="728"/>
      <c r="AC306" s="728"/>
      <c r="AD306" s="728"/>
      <c r="AE306" s="728"/>
      <c r="AF306" s="728"/>
      <c r="AG306" s="728"/>
      <c r="AH306" s="728"/>
      <c r="AI306" s="728"/>
      <c r="AJ306" s="728"/>
      <c r="AK306" s="728"/>
      <c r="AL306" s="726"/>
      <c r="AM306" s="726"/>
      <c r="AN306" s="726"/>
      <c r="AO306" s="726"/>
      <c r="AP306" s="726"/>
      <c r="AQ306" s="726"/>
      <c r="AR306" s="726"/>
      <c r="AS306" s="726"/>
      <c r="AT306" s="726"/>
      <c r="AU306" s="726"/>
      <c r="AV306" s="726"/>
      <c r="AW306" s="726"/>
      <c r="AX306" s="726"/>
      <c r="AZ306" s="670"/>
      <c r="BA306" s="670"/>
      <c r="BB306" s="670"/>
      <c r="BC306" s="670"/>
      <c r="BD306" s="670"/>
      <c r="BE306" s="670"/>
      <c r="BF306" s="670"/>
      <c r="BG306" s="670"/>
      <c r="BH306" s="670"/>
      <c r="BI306" s="670"/>
      <c r="BJ306" s="670"/>
    </row>
    <row r="307" spans="6:62" ht="93" customHeight="1" x14ac:dyDescent="0.25">
      <c r="F307" s="725"/>
      <c r="G307" s="726"/>
      <c r="H307" s="726"/>
      <c r="I307" s="726"/>
      <c r="J307" s="726"/>
      <c r="K307" s="726"/>
      <c r="L307" s="726"/>
      <c r="M307" s="726"/>
      <c r="N307" s="726"/>
      <c r="U307" s="727"/>
      <c r="V307" s="728"/>
      <c r="W307" s="728"/>
      <c r="X307" s="728"/>
      <c r="Y307" s="728"/>
      <c r="Z307" s="728"/>
      <c r="AA307" s="728"/>
      <c r="AB307" s="728"/>
      <c r="AC307" s="728"/>
      <c r="AD307" s="728"/>
      <c r="AE307" s="728"/>
      <c r="AF307" s="728"/>
      <c r="AG307" s="728"/>
      <c r="AH307" s="728"/>
      <c r="AI307" s="728"/>
      <c r="AJ307" s="728"/>
      <c r="AK307" s="728"/>
      <c r="AL307" s="726"/>
      <c r="AM307" s="726"/>
      <c r="AN307" s="726"/>
      <c r="AO307" s="726"/>
      <c r="AP307" s="726"/>
      <c r="AQ307" s="726"/>
      <c r="AR307" s="726"/>
      <c r="AS307" s="726"/>
      <c r="AT307" s="726"/>
      <c r="AU307" s="726"/>
      <c r="AV307" s="726"/>
      <c r="AW307" s="726"/>
      <c r="AX307" s="726"/>
      <c r="AZ307" s="670"/>
      <c r="BA307" s="670"/>
      <c r="BB307" s="670"/>
      <c r="BC307" s="670"/>
      <c r="BD307" s="670"/>
      <c r="BE307" s="670"/>
      <c r="BF307" s="670"/>
      <c r="BG307" s="670"/>
      <c r="BH307" s="670"/>
      <c r="BI307" s="670"/>
      <c r="BJ307" s="670"/>
    </row>
    <row r="308" spans="6:62" ht="93" customHeight="1" x14ac:dyDescent="0.25">
      <c r="F308" s="725"/>
      <c r="G308" s="726"/>
      <c r="H308" s="726"/>
      <c r="I308" s="726"/>
      <c r="J308" s="726"/>
      <c r="K308" s="726"/>
      <c r="L308" s="726"/>
      <c r="M308" s="726"/>
      <c r="N308" s="726"/>
      <c r="U308" s="727"/>
      <c r="V308" s="728"/>
      <c r="W308" s="728"/>
      <c r="X308" s="728"/>
      <c r="Y308" s="728"/>
      <c r="Z308" s="728"/>
      <c r="AA308" s="728"/>
      <c r="AB308" s="728"/>
      <c r="AC308" s="728"/>
      <c r="AD308" s="728"/>
      <c r="AE308" s="728"/>
      <c r="AF308" s="728"/>
      <c r="AG308" s="728"/>
      <c r="AH308" s="728"/>
      <c r="AI308" s="728"/>
      <c r="AJ308" s="728"/>
      <c r="AK308" s="728"/>
      <c r="AL308" s="726"/>
      <c r="AM308" s="726"/>
      <c r="AN308" s="726"/>
      <c r="AO308" s="726"/>
      <c r="AP308" s="726"/>
      <c r="AQ308" s="726"/>
      <c r="AR308" s="726"/>
      <c r="AS308" s="726"/>
      <c r="AT308" s="726"/>
      <c r="AU308" s="726"/>
      <c r="AV308" s="726"/>
      <c r="AW308" s="726"/>
      <c r="AX308" s="726"/>
      <c r="AZ308" s="670"/>
      <c r="BA308" s="670"/>
      <c r="BB308" s="670"/>
      <c r="BC308" s="670"/>
      <c r="BD308" s="670"/>
      <c r="BE308" s="670"/>
      <c r="BF308" s="670"/>
      <c r="BG308" s="670"/>
      <c r="BH308" s="670"/>
      <c r="BI308" s="670"/>
      <c r="BJ308" s="670"/>
    </row>
    <row r="309" spans="6:62" ht="93" customHeight="1" x14ac:dyDescent="0.25">
      <c r="F309" s="725"/>
      <c r="G309" s="726"/>
      <c r="H309" s="726"/>
      <c r="I309" s="726"/>
      <c r="J309" s="726"/>
      <c r="K309" s="726"/>
      <c r="L309" s="726"/>
      <c r="M309" s="726"/>
      <c r="N309" s="726"/>
      <c r="U309" s="727"/>
      <c r="V309" s="728"/>
      <c r="W309" s="728"/>
      <c r="X309" s="728"/>
      <c r="Y309" s="728"/>
      <c r="Z309" s="728"/>
      <c r="AA309" s="728"/>
      <c r="AB309" s="728"/>
      <c r="AC309" s="728"/>
      <c r="AD309" s="728"/>
      <c r="AE309" s="728"/>
      <c r="AF309" s="728"/>
      <c r="AG309" s="728"/>
      <c r="AH309" s="728"/>
      <c r="AI309" s="728"/>
      <c r="AJ309" s="728"/>
      <c r="AK309" s="728"/>
      <c r="AL309" s="726"/>
      <c r="AM309" s="726"/>
      <c r="AN309" s="726"/>
      <c r="AO309" s="726"/>
      <c r="AP309" s="726"/>
      <c r="AQ309" s="726"/>
      <c r="AR309" s="726"/>
      <c r="AS309" s="726"/>
      <c r="AT309" s="726"/>
      <c r="AU309" s="726"/>
      <c r="AV309" s="726"/>
      <c r="AW309" s="726"/>
      <c r="AX309" s="726"/>
      <c r="AZ309" s="670"/>
      <c r="BA309" s="670"/>
      <c r="BB309" s="670"/>
      <c r="BC309" s="670"/>
      <c r="BD309" s="670"/>
      <c r="BE309" s="670"/>
      <c r="BF309" s="670"/>
      <c r="BG309" s="670"/>
      <c r="BH309" s="670"/>
      <c r="BI309" s="670"/>
      <c r="BJ309" s="670"/>
    </row>
    <row r="310" spans="6:62" ht="93" customHeight="1" x14ac:dyDescent="0.25">
      <c r="F310" s="725"/>
      <c r="G310" s="726"/>
      <c r="H310" s="726"/>
      <c r="I310" s="726"/>
      <c r="J310" s="726"/>
      <c r="K310" s="726"/>
      <c r="L310" s="726"/>
      <c r="M310" s="726"/>
      <c r="N310" s="726"/>
      <c r="U310" s="727"/>
      <c r="V310" s="728"/>
      <c r="W310" s="728"/>
      <c r="X310" s="728"/>
      <c r="Y310" s="728"/>
      <c r="Z310" s="728"/>
      <c r="AA310" s="728"/>
      <c r="AB310" s="728"/>
      <c r="AC310" s="728"/>
      <c r="AD310" s="728"/>
      <c r="AE310" s="728"/>
      <c r="AF310" s="728"/>
      <c r="AG310" s="728"/>
      <c r="AH310" s="728"/>
      <c r="AI310" s="728"/>
      <c r="AJ310" s="728"/>
      <c r="AK310" s="728"/>
      <c r="AL310" s="726"/>
      <c r="AM310" s="726"/>
      <c r="AN310" s="726"/>
      <c r="AO310" s="726"/>
      <c r="AP310" s="726"/>
      <c r="AQ310" s="726"/>
      <c r="AR310" s="726"/>
      <c r="AS310" s="726"/>
      <c r="AT310" s="726"/>
      <c r="AU310" s="726"/>
      <c r="AV310" s="726"/>
      <c r="AW310" s="726"/>
      <c r="AX310" s="726"/>
      <c r="AZ310" s="670"/>
      <c r="BA310" s="670"/>
      <c r="BB310" s="670"/>
      <c r="BC310" s="670"/>
      <c r="BD310" s="670"/>
      <c r="BE310" s="670"/>
      <c r="BF310" s="670"/>
      <c r="BG310" s="670"/>
      <c r="BH310" s="670"/>
      <c r="BI310" s="670"/>
      <c r="BJ310" s="670"/>
    </row>
    <row r="311" spans="6:62" ht="93" customHeight="1" x14ac:dyDescent="0.25">
      <c r="F311" s="725"/>
      <c r="G311" s="726"/>
      <c r="H311" s="726"/>
      <c r="I311" s="726"/>
      <c r="J311" s="726"/>
      <c r="K311" s="726"/>
      <c r="L311" s="726"/>
      <c r="M311" s="726"/>
      <c r="N311" s="726"/>
      <c r="U311" s="727"/>
      <c r="V311" s="728"/>
      <c r="W311" s="728"/>
      <c r="X311" s="728"/>
      <c r="Y311" s="728"/>
      <c r="Z311" s="728"/>
      <c r="AA311" s="728"/>
      <c r="AB311" s="728"/>
      <c r="AC311" s="728"/>
      <c r="AD311" s="728"/>
      <c r="AE311" s="728"/>
      <c r="AF311" s="728"/>
      <c r="AG311" s="728"/>
      <c r="AH311" s="728"/>
      <c r="AI311" s="728"/>
      <c r="AJ311" s="728"/>
      <c r="AK311" s="728"/>
      <c r="AL311" s="726"/>
      <c r="AM311" s="726"/>
      <c r="AN311" s="726"/>
      <c r="AO311" s="726"/>
      <c r="AP311" s="726"/>
      <c r="AQ311" s="726"/>
      <c r="AR311" s="726"/>
      <c r="AS311" s="726"/>
      <c r="AT311" s="726"/>
      <c r="AU311" s="726"/>
      <c r="AV311" s="726"/>
      <c r="AW311" s="726"/>
      <c r="AX311" s="726"/>
      <c r="AZ311" s="670"/>
      <c r="BA311" s="670"/>
      <c r="BB311" s="670"/>
      <c r="BC311" s="670"/>
      <c r="BD311" s="670"/>
      <c r="BE311" s="670"/>
      <c r="BF311" s="670"/>
      <c r="BG311" s="670"/>
      <c r="BH311" s="670"/>
      <c r="BI311" s="670"/>
      <c r="BJ311" s="670"/>
    </row>
    <row r="312" spans="6:62" ht="93" customHeight="1" x14ac:dyDescent="0.25">
      <c r="F312" s="725"/>
      <c r="G312" s="726"/>
      <c r="H312" s="726"/>
      <c r="I312" s="726"/>
      <c r="J312" s="726"/>
      <c r="K312" s="726"/>
      <c r="L312" s="726"/>
      <c r="M312" s="726"/>
      <c r="N312" s="726"/>
      <c r="U312" s="727"/>
      <c r="V312" s="728"/>
      <c r="W312" s="728"/>
      <c r="X312" s="728"/>
      <c r="Y312" s="728"/>
      <c r="Z312" s="728"/>
      <c r="AA312" s="728"/>
      <c r="AB312" s="728"/>
      <c r="AC312" s="728"/>
      <c r="AD312" s="728"/>
      <c r="AE312" s="728"/>
      <c r="AF312" s="728"/>
      <c r="AG312" s="728"/>
      <c r="AH312" s="728"/>
      <c r="AI312" s="728"/>
      <c r="AJ312" s="728"/>
      <c r="AK312" s="728"/>
      <c r="AL312" s="726"/>
      <c r="AM312" s="726"/>
      <c r="AN312" s="726"/>
      <c r="AO312" s="726"/>
      <c r="AP312" s="726"/>
      <c r="AQ312" s="726"/>
      <c r="AR312" s="726"/>
      <c r="AS312" s="726"/>
      <c r="AT312" s="726"/>
      <c r="AU312" s="726"/>
      <c r="AV312" s="726"/>
      <c r="AW312" s="726"/>
      <c r="AX312" s="726"/>
      <c r="AZ312" s="670"/>
      <c r="BA312" s="670"/>
      <c r="BB312" s="670"/>
      <c r="BC312" s="670"/>
      <c r="BD312" s="670"/>
      <c r="BE312" s="670"/>
      <c r="BF312" s="670"/>
      <c r="BG312" s="670"/>
      <c r="BH312" s="670"/>
      <c r="BI312" s="670"/>
      <c r="BJ312" s="670"/>
    </row>
    <row r="313" spans="6:62" ht="93" customHeight="1" x14ac:dyDescent="0.25">
      <c r="F313" s="725"/>
      <c r="G313" s="726"/>
      <c r="H313" s="726"/>
      <c r="I313" s="726"/>
      <c r="J313" s="726"/>
      <c r="K313" s="726"/>
      <c r="L313" s="726"/>
      <c r="M313" s="726"/>
      <c r="N313" s="726"/>
      <c r="U313" s="727"/>
      <c r="V313" s="728"/>
      <c r="W313" s="728"/>
      <c r="X313" s="728"/>
      <c r="Y313" s="728"/>
      <c r="Z313" s="728"/>
      <c r="AA313" s="728"/>
      <c r="AB313" s="728"/>
      <c r="AC313" s="728"/>
      <c r="AD313" s="728"/>
      <c r="AE313" s="728"/>
      <c r="AF313" s="728"/>
      <c r="AG313" s="728"/>
      <c r="AH313" s="728"/>
      <c r="AI313" s="728"/>
      <c r="AJ313" s="728"/>
      <c r="AK313" s="728"/>
      <c r="AL313" s="726"/>
      <c r="AM313" s="726"/>
      <c r="AN313" s="726"/>
      <c r="AO313" s="726"/>
      <c r="AP313" s="726"/>
      <c r="AQ313" s="726"/>
      <c r="AR313" s="726"/>
      <c r="AS313" s="726"/>
      <c r="AT313" s="726"/>
      <c r="AU313" s="726"/>
      <c r="AV313" s="726"/>
      <c r="AW313" s="726"/>
      <c r="AX313" s="726"/>
      <c r="AZ313" s="670"/>
      <c r="BA313" s="670"/>
      <c r="BB313" s="670"/>
      <c r="BC313" s="670"/>
      <c r="BD313" s="670"/>
      <c r="BE313" s="670"/>
      <c r="BF313" s="670"/>
      <c r="BG313" s="670"/>
      <c r="BH313" s="670"/>
      <c r="BI313" s="670"/>
      <c r="BJ313" s="670"/>
    </row>
    <row r="314" spans="6:62" ht="93" customHeight="1" x14ac:dyDescent="0.25">
      <c r="F314" s="725"/>
      <c r="G314" s="726"/>
      <c r="H314" s="726"/>
      <c r="I314" s="726"/>
      <c r="J314" s="726"/>
      <c r="K314" s="726"/>
      <c r="L314" s="726"/>
      <c r="M314" s="726"/>
      <c r="N314" s="726"/>
      <c r="U314" s="727"/>
      <c r="V314" s="728"/>
      <c r="W314" s="728"/>
      <c r="X314" s="728"/>
      <c r="Y314" s="728"/>
      <c r="Z314" s="728"/>
      <c r="AA314" s="728"/>
      <c r="AB314" s="728"/>
      <c r="AC314" s="728"/>
      <c r="AD314" s="728"/>
      <c r="AE314" s="728"/>
      <c r="AF314" s="728"/>
      <c r="AG314" s="728"/>
      <c r="AH314" s="728"/>
      <c r="AI314" s="728"/>
      <c r="AJ314" s="728"/>
      <c r="AK314" s="728"/>
      <c r="AL314" s="726"/>
      <c r="AM314" s="726"/>
      <c r="AN314" s="726"/>
      <c r="AO314" s="726"/>
      <c r="AP314" s="726"/>
      <c r="AQ314" s="726"/>
      <c r="AR314" s="726"/>
      <c r="AS314" s="726"/>
      <c r="AT314" s="726"/>
      <c r="AU314" s="726"/>
      <c r="AV314" s="726"/>
      <c r="AW314" s="726"/>
      <c r="AX314" s="726"/>
      <c r="AZ314" s="670"/>
      <c r="BA314" s="670"/>
      <c r="BB314" s="670"/>
      <c r="BC314" s="670"/>
      <c r="BD314" s="670"/>
      <c r="BE314" s="670"/>
      <c r="BF314" s="670"/>
      <c r="BG314" s="670"/>
      <c r="BH314" s="670"/>
      <c r="BI314" s="670"/>
      <c r="BJ314" s="670"/>
    </row>
    <row r="315" spans="6:62" ht="93" customHeight="1" x14ac:dyDescent="0.25">
      <c r="F315" s="725"/>
      <c r="G315" s="726"/>
      <c r="H315" s="726"/>
      <c r="I315" s="726"/>
      <c r="J315" s="726"/>
      <c r="K315" s="726"/>
      <c r="L315" s="726"/>
      <c r="M315" s="726"/>
      <c r="N315" s="726"/>
      <c r="U315" s="727"/>
      <c r="V315" s="728"/>
      <c r="W315" s="728"/>
      <c r="X315" s="728"/>
      <c r="Y315" s="728"/>
      <c r="Z315" s="728"/>
      <c r="AA315" s="728"/>
      <c r="AB315" s="728"/>
      <c r="AC315" s="728"/>
      <c r="AD315" s="728"/>
      <c r="AE315" s="728"/>
      <c r="AF315" s="728"/>
      <c r="AG315" s="728"/>
      <c r="AH315" s="728"/>
      <c r="AI315" s="728"/>
      <c r="AJ315" s="728"/>
      <c r="AK315" s="728"/>
      <c r="AL315" s="726"/>
      <c r="AM315" s="726"/>
      <c r="AN315" s="726"/>
      <c r="AO315" s="726"/>
      <c r="AP315" s="726"/>
      <c r="AQ315" s="726"/>
      <c r="AR315" s="726"/>
      <c r="AS315" s="726"/>
      <c r="AT315" s="726"/>
      <c r="AU315" s="726"/>
      <c r="AV315" s="726"/>
      <c r="AW315" s="726"/>
      <c r="AX315" s="726"/>
      <c r="AZ315" s="670"/>
      <c r="BA315" s="670"/>
      <c r="BB315" s="670"/>
      <c r="BC315" s="670"/>
      <c r="BD315" s="670"/>
      <c r="BE315" s="670"/>
      <c r="BF315" s="670"/>
      <c r="BG315" s="670"/>
      <c r="BH315" s="670"/>
      <c r="BI315" s="670"/>
      <c r="BJ315" s="670"/>
    </row>
    <row r="316" spans="6:62" ht="93" customHeight="1" x14ac:dyDescent="0.25">
      <c r="F316" s="725"/>
      <c r="G316" s="726"/>
      <c r="H316" s="726"/>
      <c r="I316" s="726"/>
      <c r="J316" s="726"/>
      <c r="K316" s="726"/>
      <c r="L316" s="726"/>
      <c r="M316" s="726"/>
      <c r="N316" s="726"/>
      <c r="U316" s="727"/>
      <c r="V316" s="728"/>
      <c r="W316" s="728"/>
      <c r="X316" s="728"/>
      <c r="Y316" s="728"/>
      <c r="Z316" s="728"/>
      <c r="AA316" s="728"/>
      <c r="AB316" s="728"/>
      <c r="AC316" s="728"/>
      <c r="AD316" s="728"/>
      <c r="AE316" s="728"/>
      <c r="AF316" s="728"/>
      <c r="AG316" s="728"/>
      <c r="AH316" s="728"/>
      <c r="AI316" s="728"/>
      <c r="AJ316" s="728"/>
      <c r="AK316" s="728"/>
      <c r="AL316" s="726"/>
      <c r="AM316" s="726"/>
      <c r="AN316" s="726"/>
      <c r="AO316" s="726"/>
      <c r="AP316" s="726"/>
      <c r="AQ316" s="726"/>
      <c r="AR316" s="726"/>
      <c r="AS316" s="726"/>
      <c r="AT316" s="726"/>
      <c r="AU316" s="726"/>
      <c r="AV316" s="726"/>
      <c r="AW316" s="726"/>
      <c r="AX316" s="726"/>
      <c r="AZ316" s="670"/>
      <c r="BA316" s="670"/>
      <c r="BB316" s="670"/>
      <c r="BC316" s="670"/>
      <c r="BD316" s="670"/>
      <c r="BE316" s="670"/>
      <c r="BF316" s="670"/>
      <c r="BG316" s="670"/>
      <c r="BH316" s="670"/>
      <c r="BI316" s="670"/>
      <c r="BJ316" s="670"/>
    </row>
    <row r="317" spans="6:62" ht="93" customHeight="1" x14ac:dyDescent="0.25">
      <c r="F317" s="725"/>
      <c r="G317" s="726"/>
      <c r="H317" s="726"/>
      <c r="I317" s="726"/>
      <c r="J317" s="726"/>
      <c r="K317" s="726"/>
      <c r="L317" s="726"/>
      <c r="M317" s="726"/>
      <c r="N317" s="726"/>
      <c r="U317" s="727"/>
      <c r="V317" s="728"/>
      <c r="W317" s="728"/>
      <c r="X317" s="728"/>
      <c r="Y317" s="728"/>
      <c r="Z317" s="728"/>
      <c r="AA317" s="728"/>
      <c r="AB317" s="728"/>
      <c r="AC317" s="728"/>
      <c r="AD317" s="728"/>
      <c r="AE317" s="728"/>
      <c r="AF317" s="728"/>
      <c r="AG317" s="728"/>
      <c r="AH317" s="728"/>
      <c r="AI317" s="728"/>
      <c r="AJ317" s="728"/>
      <c r="AK317" s="728"/>
      <c r="AL317" s="726"/>
      <c r="AM317" s="726"/>
      <c r="AN317" s="726"/>
      <c r="AO317" s="726"/>
      <c r="AP317" s="726"/>
      <c r="AQ317" s="726"/>
      <c r="AR317" s="726"/>
      <c r="AS317" s="726"/>
      <c r="AT317" s="726"/>
      <c r="AU317" s="726"/>
      <c r="AV317" s="726"/>
      <c r="AW317" s="726"/>
      <c r="AX317" s="726"/>
      <c r="AZ317" s="670"/>
      <c r="BA317" s="670"/>
      <c r="BB317" s="670"/>
      <c r="BC317" s="670"/>
      <c r="BD317" s="670"/>
      <c r="BE317" s="670"/>
      <c r="BF317" s="670"/>
      <c r="BG317" s="670"/>
      <c r="BH317" s="670"/>
      <c r="BI317" s="670"/>
      <c r="BJ317" s="670"/>
    </row>
    <row r="318" spans="6:62" ht="93" customHeight="1" x14ac:dyDescent="0.25">
      <c r="F318" s="725"/>
      <c r="G318" s="726"/>
      <c r="H318" s="726"/>
      <c r="I318" s="726"/>
      <c r="J318" s="726"/>
      <c r="K318" s="726"/>
      <c r="L318" s="726"/>
      <c r="M318" s="726"/>
      <c r="N318" s="726"/>
      <c r="U318" s="727"/>
      <c r="V318" s="728"/>
      <c r="W318" s="728"/>
      <c r="X318" s="728"/>
      <c r="Y318" s="728"/>
      <c r="Z318" s="728"/>
      <c r="AA318" s="728"/>
      <c r="AB318" s="728"/>
      <c r="AC318" s="728"/>
      <c r="AD318" s="728"/>
      <c r="AE318" s="728"/>
      <c r="AF318" s="728"/>
      <c r="AG318" s="728"/>
      <c r="AH318" s="728"/>
      <c r="AI318" s="728"/>
      <c r="AJ318" s="728"/>
      <c r="AK318" s="728"/>
      <c r="AL318" s="726"/>
      <c r="AM318" s="726"/>
      <c r="AN318" s="726"/>
      <c r="AO318" s="726"/>
      <c r="AP318" s="726"/>
      <c r="AQ318" s="726"/>
      <c r="AR318" s="726"/>
      <c r="AS318" s="726"/>
      <c r="AT318" s="726"/>
      <c r="AU318" s="726"/>
      <c r="AV318" s="726"/>
      <c r="AW318" s="726"/>
      <c r="AX318" s="726"/>
      <c r="AZ318" s="670"/>
      <c r="BA318" s="670"/>
      <c r="BB318" s="670"/>
      <c r="BC318" s="670"/>
      <c r="BD318" s="670"/>
      <c r="BE318" s="670"/>
      <c r="BF318" s="670"/>
      <c r="BG318" s="670"/>
      <c r="BH318" s="670"/>
      <c r="BI318" s="670"/>
      <c r="BJ318" s="670"/>
    </row>
    <row r="319" spans="6:62" ht="93" customHeight="1" x14ac:dyDescent="0.25">
      <c r="F319" s="725"/>
      <c r="G319" s="726"/>
      <c r="H319" s="726"/>
      <c r="I319" s="726"/>
      <c r="J319" s="726"/>
      <c r="K319" s="726"/>
      <c r="L319" s="726"/>
      <c r="M319" s="726"/>
      <c r="N319" s="726"/>
      <c r="U319" s="727"/>
      <c r="V319" s="728"/>
      <c r="W319" s="728"/>
      <c r="X319" s="728"/>
      <c r="Y319" s="728"/>
      <c r="Z319" s="728"/>
      <c r="AA319" s="728"/>
      <c r="AB319" s="728"/>
      <c r="AC319" s="728"/>
      <c r="AD319" s="728"/>
      <c r="AE319" s="728"/>
      <c r="AF319" s="728"/>
      <c r="AG319" s="728"/>
      <c r="AH319" s="728"/>
      <c r="AI319" s="728"/>
      <c r="AJ319" s="728"/>
      <c r="AK319" s="728"/>
      <c r="AL319" s="726"/>
      <c r="AM319" s="726"/>
      <c r="AN319" s="726"/>
      <c r="AO319" s="726"/>
      <c r="AP319" s="726"/>
      <c r="AQ319" s="726"/>
      <c r="AR319" s="726"/>
      <c r="AS319" s="726"/>
      <c r="AT319" s="726"/>
      <c r="AU319" s="726"/>
      <c r="AV319" s="726"/>
      <c r="AW319" s="726"/>
      <c r="AX319" s="726"/>
      <c r="AZ319" s="670"/>
      <c r="BA319" s="670"/>
      <c r="BB319" s="670"/>
      <c r="BC319" s="670"/>
      <c r="BD319" s="670"/>
      <c r="BE319" s="670"/>
      <c r="BF319" s="670"/>
      <c r="BG319" s="670"/>
      <c r="BH319" s="670"/>
      <c r="BI319" s="670"/>
      <c r="BJ319" s="670"/>
    </row>
    <row r="320" spans="6:62" ht="93" customHeight="1" x14ac:dyDescent="0.25">
      <c r="F320" s="725"/>
      <c r="G320" s="726"/>
      <c r="H320" s="726"/>
      <c r="I320" s="726"/>
      <c r="J320" s="726"/>
      <c r="K320" s="726"/>
      <c r="L320" s="726"/>
      <c r="M320" s="726"/>
      <c r="N320" s="726"/>
      <c r="U320" s="727"/>
      <c r="V320" s="728"/>
      <c r="W320" s="728"/>
      <c r="X320" s="728"/>
      <c r="Y320" s="728"/>
      <c r="Z320" s="728"/>
      <c r="AA320" s="728"/>
      <c r="AB320" s="728"/>
      <c r="AC320" s="728"/>
      <c r="AD320" s="728"/>
      <c r="AE320" s="728"/>
      <c r="AF320" s="728"/>
      <c r="AG320" s="728"/>
      <c r="AH320" s="728"/>
      <c r="AI320" s="728"/>
      <c r="AJ320" s="728"/>
      <c r="AK320" s="728"/>
      <c r="AL320" s="726"/>
      <c r="AM320" s="726"/>
      <c r="AN320" s="726"/>
      <c r="AO320" s="726"/>
      <c r="AP320" s="726"/>
      <c r="AQ320" s="726"/>
      <c r="AR320" s="726"/>
      <c r="AS320" s="726"/>
      <c r="AT320" s="726"/>
      <c r="AU320" s="726"/>
      <c r="AV320" s="726"/>
      <c r="AW320" s="726"/>
      <c r="AX320" s="726"/>
      <c r="AZ320" s="670"/>
      <c r="BA320" s="670"/>
      <c r="BB320" s="670"/>
      <c r="BC320" s="670"/>
      <c r="BD320" s="670"/>
      <c r="BE320" s="670"/>
      <c r="BF320" s="670"/>
      <c r="BG320" s="670"/>
      <c r="BH320" s="670"/>
      <c r="BI320" s="670"/>
      <c r="BJ320" s="670"/>
    </row>
    <row r="321" spans="6:62" ht="93" customHeight="1" x14ac:dyDescent="0.25">
      <c r="F321" s="725"/>
      <c r="G321" s="726"/>
      <c r="H321" s="726"/>
      <c r="I321" s="726"/>
      <c r="J321" s="726"/>
      <c r="K321" s="726"/>
      <c r="L321" s="726"/>
      <c r="M321" s="726"/>
      <c r="N321" s="726"/>
      <c r="U321" s="727"/>
      <c r="V321" s="728"/>
      <c r="W321" s="728"/>
      <c r="X321" s="728"/>
      <c r="Y321" s="728"/>
      <c r="Z321" s="728"/>
      <c r="AA321" s="728"/>
      <c r="AB321" s="728"/>
      <c r="AC321" s="728"/>
      <c r="AD321" s="728"/>
      <c r="AE321" s="728"/>
      <c r="AF321" s="728"/>
      <c r="AG321" s="728"/>
      <c r="AH321" s="728"/>
      <c r="AI321" s="728"/>
      <c r="AJ321" s="728"/>
      <c r="AK321" s="728"/>
      <c r="AL321" s="726"/>
      <c r="AM321" s="726"/>
      <c r="AN321" s="726"/>
      <c r="AO321" s="726"/>
      <c r="AP321" s="726"/>
      <c r="AQ321" s="726"/>
      <c r="AR321" s="726"/>
      <c r="AS321" s="726"/>
      <c r="AT321" s="726"/>
      <c r="AU321" s="726"/>
      <c r="AV321" s="726"/>
      <c r="AW321" s="726"/>
      <c r="AX321" s="726"/>
      <c r="AZ321" s="670"/>
      <c r="BA321" s="670"/>
      <c r="BB321" s="670"/>
      <c r="BC321" s="670"/>
      <c r="BD321" s="670"/>
      <c r="BE321" s="670"/>
      <c r="BF321" s="670"/>
      <c r="BG321" s="670"/>
      <c r="BH321" s="670"/>
      <c r="BI321" s="670"/>
      <c r="BJ321" s="670"/>
    </row>
    <row r="322" spans="6:62" ht="93" customHeight="1" x14ac:dyDescent="0.25">
      <c r="F322" s="725"/>
      <c r="G322" s="726"/>
      <c r="H322" s="726"/>
      <c r="I322" s="726"/>
      <c r="J322" s="726"/>
      <c r="K322" s="726"/>
      <c r="L322" s="726"/>
      <c r="M322" s="726"/>
      <c r="N322" s="726"/>
      <c r="U322" s="727"/>
      <c r="V322" s="728"/>
      <c r="W322" s="728"/>
      <c r="X322" s="728"/>
      <c r="Y322" s="728"/>
      <c r="Z322" s="728"/>
      <c r="AA322" s="728"/>
      <c r="AB322" s="728"/>
      <c r="AC322" s="728"/>
      <c r="AD322" s="728"/>
      <c r="AE322" s="728"/>
      <c r="AF322" s="728"/>
      <c r="AG322" s="728"/>
      <c r="AH322" s="728"/>
      <c r="AI322" s="728"/>
      <c r="AJ322" s="728"/>
      <c r="AK322" s="728"/>
      <c r="AL322" s="726"/>
      <c r="AM322" s="726"/>
      <c r="AN322" s="726"/>
      <c r="AO322" s="726"/>
      <c r="AP322" s="726"/>
      <c r="AQ322" s="726"/>
      <c r="AR322" s="726"/>
      <c r="AS322" s="726"/>
      <c r="AT322" s="726"/>
      <c r="AU322" s="726"/>
      <c r="AV322" s="726"/>
      <c r="AW322" s="726"/>
      <c r="AX322" s="726"/>
      <c r="AZ322" s="670"/>
      <c r="BA322" s="670"/>
      <c r="BB322" s="670"/>
      <c r="BC322" s="670"/>
      <c r="BD322" s="670"/>
      <c r="BE322" s="670"/>
      <c r="BF322" s="670"/>
      <c r="BG322" s="670"/>
      <c r="BH322" s="670"/>
      <c r="BI322" s="670"/>
      <c r="BJ322" s="670"/>
    </row>
    <row r="323" spans="6:62" ht="93" customHeight="1" x14ac:dyDescent="0.25">
      <c r="F323" s="725"/>
      <c r="G323" s="726"/>
      <c r="H323" s="726"/>
      <c r="I323" s="726"/>
      <c r="J323" s="726"/>
      <c r="K323" s="726"/>
      <c r="L323" s="726"/>
      <c r="M323" s="726"/>
      <c r="N323" s="726"/>
      <c r="U323" s="727"/>
      <c r="V323" s="728"/>
      <c r="W323" s="728"/>
      <c r="X323" s="728"/>
      <c r="Y323" s="728"/>
      <c r="Z323" s="728"/>
      <c r="AA323" s="728"/>
      <c r="AB323" s="728"/>
      <c r="AC323" s="728"/>
      <c r="AD323" s="728"/>
      <c r="AE323" s="728"/>
      <c r="AF323" s="728"/>
      <c r="AG323" s="728"/>
      <c r="AH323" s="728"/>
      <c r="AI323" s="728"/>
      <c r="AJ323" s="728"/>
      <c r="AK323" s="728"/>
      <c r="AL323" s="726"/>
      <c r="AM323" s="726"/>
      <c r="AN323" s="726"/>
      <c r="AO323" s="726"/>
      <c r="AP323" s="726"/>
      <c r="AQ323" s="726"/>
      <c r="AR323" s="726"/>
      <c r="AS323" s="726"/>
      <c r="AT323" s="726"/>
      <c r="AU323" s="726"/>
      <c r="AV323" s="726"/>
      <c r="AW323" s="726"/>
      <c r="AX323" s="726"/>
      <c r="AZ323" s="670"/>
      <c r="BA323" s="670"/>
      <c r="BB323" s="670"/>
      <c r="BC323" s="670"/>
      <c r="BD323" s="670"/>
      <c r="BE323" s="670"/>
      <c r="BF323" s="670"/>
      <c r="BG323" s="670"/>
      <c r="BH323" s="670"/>
      <c r="BI323" s="670"/>
      <c r="BJ323" s="670"/>
    </row>
    <row r="324" spans="6:62" ht="93" customHeight="1" x14ac:dyDescent="0.25">
      <c r="F324" s="725"/>
      <c r="G324" s="726"/>
      <c r="H324" s="726"/>
      <c r="I324" s="726"/>
      <c r="J324" s="726"/>
      <c r="K324" s="726"/>
      <c r="L324" s="726"/>
      <c r="M324" s="726"/>
      <c r="N324" s="726"/>
      <c r="U324" s="727"/>
      <c r="V324" s="728"/>
      <c r="W324" s="728"/>
      <c r="X324" s="728"/>
      <c r="Y324" s="728"/>
      <c r="Z324" s="728"/>
      <c r="AA324" s="728"/>
      <c r="AB324" s="728"/>
      <c r="AC324" s="728"/>
      <c r="AD324" s="728"/>
      <c r="AE324" s="728"/>
      <c r="AF324" s="728"/>
      <c r="AG324" s="728"/>
      <c r="AH324" s="728"/>
      <c r="AI324" s="728"/>
      <c r="AJ324" s="728"/>
      <c r="AK324" s="728"/>
      <c r="AL324" s="726"/>
      <c r="AM324" s="726"/>
      <c r="AN324" s="726"/>
      <c r="AO324" s="726"/>
      <c r="AP324" s="726"/>
      <c r="AQ324" s="726"/>
      <c r="AR324" s="726"/>
      <c r="AS324" s="726"/>
      <c r="AT324" s="726"/>
      <c r="AU324" s="726"/>
      <c r="AV324" s="726"/>
      <c r="AW324" s="726"/>
      <c r="AX324" s="726"/>
      <c r="AZ324" s="670"/>
      <c r="BA324" s="670"/>
      <c r="BB324" s="670"/>
      <c r="BC324" s="670"/>
      <c r="BD324" s="670"/>
      <c r="BE324" s="670"/>
      <c r="BF324" s="670"/>
      <c r="BG324" s="670"/>
      <c r="BH324" s="670"/>
      <c r="BI324" s="670"/>
      <c r="BJ324" s="670"/>
    </row>
    <row r="325" spans="6:62" ht="93" customHeight="1" x14ac:dyDescent="0.25">
      <c r="F325" s="725"/>
      <c r="G325" s="726"/>
      <c r="H325" s="726"/>
      <c r="I325" s="726"/>
      <c r="J325" s="726"/>
      <c r="K325" s="726"/>
      <c r="L325" s="726"/>
      <c r="M325" s="726"/>
      <c r="N325" s="726"/>
      <c r="U325" s="727"/>
      <c r="V325" s="728"/>
      <c r="W325" s="728"/>
      <c r="X325" s="728"/>
      <c r="Y325" s="728"/>
      <c r="Z325" s="728"/>
      <c r="AA325" s="728"/>
      <c r="AB325" s="728"/>
      <c r="AC325" s="728"/>
      <c r="AD325" s="728"/>
      <c r="AE325" s="728"/>
      <c r="AF325" s="728"/>
      <c r="AG325" s="728"/>
      <c r="AH325" s="728"/>
      <c r="AI325" s="728"/>
      <c r="AJ325" s="728"/>
      <c r="AK325" s="728"/>
      <c r="AL325" s="726"/>
      <c r="AM325" s="726"/>
      <c r="AN325" s="726"/>
      <c r="AO325" s="726"/>
      <c r="AP325" s="726"/>
      <c r="AQ325" s="726"/>
      <c r="AR325" s="726"/>
      <c r="AS325" s="726"/>
      <c r="AT325" s="726"/>
      <c r="AU325" s="726"/>
      <c r="AV325" s="726"/>
      <c r="AW325" s="726"/>
      <c r="AX325" s="726"/>
      <c r="AZ325" s="670"/>
      <c r="BA325" s="670"/>
      <c r="BB325" s="670"/>
      <c r="BC325" s="670"/>
      <c r="BD325" s="670"/>
      <c r="BE325" s="670"/>
      <c r="BF325" s="670"/>
      <c r="BG325" s="670"/>
      <c r="BH325" s="670"/>
      <c r="BI325" s="670"/>
      <c r="BJ325" s="670"/>
    </row>
    <row r="326" spans="6:62" ht="93" customHeight="1" x14ac:dyDescent="0.25">
      <c r="F326" s="725"/>
      <c r="G326" s="726"/>
      <c r="H326" s="726"/>
      <c r="I326" s="726"/>
      <c r="J326" s="726"/>
      <c r="K326" s="726"/>
      <c r="L326" s="726"/>
      <c r="M326" s="726"/>
      <c r="N326" s="726"/>
      <c r="U326" s="727"/>
      <c r="V326" s="728"/>
      <c r="W326" s="728"/>
      <c r="X326" s="728"/>
      <c r="Y326" s="728"/>
      <c r="Z326" s="728"/>
      <c r="AA326" s="728"/>
      <c r="AB326" s="728"/>
      <c r="AC326" s="728"/>
      <c r="AD326" s="728"/>
      <c r="AE326" s="728"/>
      <c r="AF326" s="728"/>
      <c r="AG326" s="728"/>
      <c r="AH326" s="728"/>
      <c r="AI326" s="728"/>
      <c r="AJ326" s="728"/>
      <c r="AK326" s="728"/>
      <c r="AL326" s="726"/>
      <c r="AM326" s="726"/>
      <c r="AN326" s="726"/>
      <c r="AO326" s="726"/>
      <c r="AP326" s="726"/>
      <c r="AQ326" s="726"/>
      <c r="AR326" s="726"/>
      <c r="AS326" s="726"/>
      <c r="AT326" s="726"/>
      <c r="AU326" s="726"/>
      <c r="AV326" s="726"/>
      <c r="AW326" s="726"/>
      <c r="AX326" s="726"/>
      <c r="AZ326" s="670"/>
      <c r="BA326" s="670"/>
      <c r="BB326" s="670"/>
      <c r="BC326" s="670"/>
      <c r="BD326" s="670"/>
      <c r="BE326" s="670"/>
      <c r="BF326" s="670"/>
      <c r="BG326" s="670"/>
      <c r="BH326" s="670"/>
      <c r="BI326" s="670"/>
      <c r="BJ326" s="670"/>
    </row>
    <row r="327" spans="6:62" ht="93" customHeight="1" x14ac:dyDescent="0.25">
      <c r="F327" s="725"/>
      <c r="G327" s="726"/>
      <c r="H327" s="726"/>
      <c r="I327" s="726"/>
      <c r="J327" s="726"/>
      <c r="K327" s="726"/>
      <c r="L327" s="726"/>
      <c r="M327" s="726"/>
      <c r="N327" s="726"/>
      <c r="U327" s="727"/>
      <c r="V327" s="728"/>
      <c r="W327" s="728"/>
      <c r="X327" s="728"/>
      <c r="Y327" s="728"/>
      <c r="Z327" s="728"/>
      <c r="AA327" s="728"/>
      <c r="AB327" s="728"/>
      <c r="AC327" s="728"/>
      <c r="AD327" s="728"/>
      <c r="AE327" s="728"/>
      <c r="AF327" s="728"/>
      <c r="AG327" s="728"/>
      <c r="AH327" s="728"/>
      <c r="AI327" s="728"/>
      <c r="AJ327" s="728"/>
      <c r="AK327" s="728"/>
      <c r="AL327" s="726"/>
      <c r="AM327" s="726"/>
      <c r="AN327" s="726"/>
      <c r="AO327" s="726"/>
      <c r="AP327" s="726"/>
      <c r="AQ327" s="726"/>
      <c r="AR327" s="726"/>
      <c r="AS327" s="726"/>
      <c r="AT327" s="726"/>
      <c r="AU327" s="726"/>
      <c r="AV327" s="726"/>
      <c r="AW327" s="726"/>
      <c r="AX327" s="726"/>
      <c r="AZ327" s="670"/>
      <c r="BA327" s="670"/>
      <c r="BB327" s="670"/>
      <c r="BC327" s="670"/>
      <c r="BD327" s="670"/>
      <c r="BE327" s="670"/>
      <c r="BF327" s="670"/>
      <c r="BG327" s="670"/>
      <c r="BH327" s="670"/>
      <c r="BI327" s="670"/>
      <c r="BJ327" s="670"/>
    </row>
    <row r="328" spans="6:62" ht="93" customHeight="1" x14ac:dyDescent="0.25">
      <c r="F328" s="725"/>
      <c r="G328" s="726"/>
      <c r="H328" s="726"/>
      <c r="I328" s="726"/>
      <c r="J328" s="726"/>
      <c r="K328" s="726"/>
      <c r="L328" s="726"/>
      <c r="M328" s="726"/>
      <c r="N328" s="726"/>
      <c r="U328" s="727"/>
      <c r="V328" s="728"/>
      <c r="W328" s="728"/>
      <c r="X328" s="728"/>
      <c r="Y328" s="728"/>
      <c r="Z328" s="728"/>
      <c r="AA328" s="728"/>
      <c r="AB328" s="728"/>
      <c r="AC328" s="728"/>
      <c r="AD328" s="728"/>
      <c r="AE328" s="728"/>
      <c r="AF328" s="728"/>
      <c r="AG328" s="728"/>
      <c r="AH328" s="728"/>
      <c r="AI328" s="728"/>
      <c r="AJ328" s="728"/>
      <c r="AK328" s="728"/>
      <c r="AL328" s="726"/>
      <c r="AM328" s="726"/>
      <c r="AN328" s="726"/>
      <c r="AO328" s="726"/>
      <c r="AP328" s="726"/>
      <c r="AQ328" s="726"/>
      <c r="AR328" s="726"/>
      <c r="AS328" s="726"/>
      <c r="AT328" s="726"/>
      <c r="AU328" s="726"/>
      <c r="AV328" s="726"/>
      <c r="AW328" s="726"/>
      <c r="AX328" s="726"/>
      <c r="AZ328" s="670"/>
      <c r="BA328" s="670"/>
      <c r="BB328" s="670"/>
      <c r="BC328" s="670"/>
      <c r="BD328" s="670"/>
      <c r="BE328" s="670"/>
      <c r="BF328" s="670"/>
      <c r="BG328" s="670"/>
      <c r="BH328" s="670"/>
      <c r="BI328" s="670"/>
      <c r="BJ328" s="670"/>
    </row>
    <row r="329" spans="6:62" ht="93" customHeight="1" x14ac:dyDescent="0.25">
      <c r="F329" s="725"/>
      <c r="G329" s="726"/>
      <c r="H329" s="726"/>
      <c r="I329" s="726"/>
      <c r="J329" s="726"/>
      <c r="K329" s="726"/>
      <c r="L329" s="726"/>
      <c r="M329" s="726"/>
      <c r="N329" s="726"/>
      <c r="U329" s="727"/>
      <c r="V329" s="728"/>
      <c r="W329" s="728"/>
      <c r="X329" s="728"/>
      <c r="Y329" s="728"/>
      <c r="Z329" s="728"/>
      <c r="AA329" s="728"/>
      <c r="AB329" s="728"/>
      <c r="AC329" s="728"/>
      <c r="AD329" s="728"/>
      <c r="AE329" s="728"/>
      <c r="AF329" s="728"/>
      <c r="AG329" s="728"/>
      <c r="AH329" s="728"/>
      <c r="AI329" s="728"/>
      <c r="AJ329" s="728"/>
      <c r="AK329" s="728"/>
      <c r="AL329" s="726"/>
      <c r="AM329" s="726"/>
      <c r="AN329" s="726"/>
      <c r="AO329" s="726"/>
      <c r="AP329" s="726"/>
      <c r="AQ329" s="726"/>
      <c r="AR329" s="726"/>
      <c r="AS329" s="726"/>
      <c r="AT329" s="726"/>
      <c r="AU329" s="726"/>
      <c r="AV329" s="726"/>
      <c r="AW329" s="726"/>
      <c r="AX329" s="726"/>
      <c r="AZ329" s="670"/>
      <c r="BA329" s="670"/>
      <c r="BB329" s="670"/>
      <c r="BC329" s="670"/>
      <c r="BD329" s="670"/>
      <c r="BE329" s="670"/>
      <c r="BF329" s="670"/>
      <c r="BG329" s="670"/>
      <c r="BH329" s="670"/>
      <c r="BI329" s="670"/>
      <c r="BJ329" s="670"/>
    </row>
    <row r="330" spans="6:62" ht="93" customHeight="1" x14ac:dyDescent="0.25">
      <c r="F330" s="725"/>
      <c r="G330" s="726"/>
      <c r="H330" s="726"/>
      <c r="I330" s="726"/>
      <c r="J330" s="726"/>
      <c r="K330" s="726"/>
      <c r="L330" s="726"/>
      <c r="M330" s="726"/>
      <c r="N330" s="726"/>
      <c r="U330" s="727"/>
      <c r="V330" s="728"/>
      <c r="W330" s="728"/>
      <c r="X330" s="728"/>
      <c r="Y330" s="728"/>
      <c r="Z330" s="728"/>
      <c r="AA330" s="728"/>
      <c r="AB330" s="728"/>
      <c r="AC330" s="728"/>
      <c r="AD330" s="728"/>
      <c r="AE330" s="728"/>
      <c r="AF330" s="728"/>
      <c r="AG330" s="728"/>
      <c r="AH330" s="728"/>
      <c r="AI330" s="728"/>
      <c r="AJ330" s="728"/>
      <c r="AK330" s="728"/>
      <c r="AL330" s="726"/>
      <c r="AM330" s="726"/>
      <c r="AN330" s="726"/>
      <c r="AO330" s="726"/>
      <c r="AP330" s="726"/>
      <c r="AQ330" s="726"/>
      <c r="AR330" s="726"/>
      <c r="AS330" s="726"/>
      <c r="AT330" s="726"/>
      <c r="AU330" s="726"/>
      <c r="AV330" s="726"/>
      <c r="AW330" s="726"/>
      <c r="AX330" s="726"/>
      <c r="AZ330" s="670"/>
      <c r="BA330" s="670"/>
      <c r="BB330" s="670"/>
      <c r="BC330" s="670"/>
      <c r="BD330" s="670"/>
      <c r="BE330" s="670"/>
      <c r="BF330" s="670"/>
      <c r="BG330" s="670"/>
      <c r="BH330" s="670"/>
      <c r="BI330" s="670"/>
      <c r="BJ330" s="670"/>
    </row>
    <row r="331" spans="6:62" ht="93" customHeight="1" x14ac:dyDescent="0.25">
      <c r="F331" s="725"/>
      <c r="G331" s="726"/>
      <c r="H331" s="726"/>
      <c r="I331" s="726"/>
      <c r="J331" s="726"/>
      <c r="K331" s="726"/>
      <c r="L331" s="726"/>
      <c r="M331" s="726"/>
      <c r="N331" s="726"/>
      <c r="U331" s="727"/>
      <c r="V331" s="728"/>
      <c r="W331" s="728"/>
      <c r="X331" s="728"/>
      <c r="Y331" s="728"/>
      <c r="Z331" s="728"/>
      <c r="AA331" s="728"/>
      <c r="AB331" s="728"/>
      <c r="AC331" s="728"/>
      <c r="AD331" s="728"/>
      <c r="AE331" s="728"/>
      <c r="AF331" s="728"/>
      <c r="AG331" s="728"/>
      <c r="AH331" s="728"/>
      <c r="AI331" s="728"/>
      <c r="AJ331" s="728"/>
      <c r="AK331" s="728"/>
      <c r="AL331" s="726"/>
      <c r="AM331" s="726"/>
      <c r="AN331" s="726"/>
      <c r="AO331" s="726"/>
      <c r="AP331" s="726"/>
      <c r="AQ331" s="726"/>
      <c r="AR331" s="726"/>
      <c r="AS331" s="726"/>
      <c r="AT331" s="726"/>
      <c r="AU331" s="726"/>
      <c r="AV331" s="726"/>
      <c r="AW331" s="726"/>
      <c r="AX331" s="726"/>
      <c r="AZ331" s="670"/>
      <c r="BA331" s="670"/>
      <c r="BB331" s="670"/>
      <c r="BC331" s="670"/>
      <c r="BD331" s="670"/>
      <c r="BE331" s="670"/>
      <c r="BF331" s="670"/>
      <c r="BG331" s="670"/>
      <c r="BH331" s="670"/>
      <c r="BI331" s="670"/>
      <c r="BJ331" s="670"/>
    </row>
    <row r="332" spans="6:62" ht="93" customHeight="1" x14ac:dyDescent="0.25">
      <c r="F332" s="725"/>
      <c r="G332" s="726"/>
      <c r="H332" s="726"/>
      <c r="I332" s="726"/>
      <c r="J332" s="726"/>
      <c r="K332" s="726"/>
      <c r="L332" s="726"/>
      <c r="M332" s="726"/>
      <c r="N332" s="726"/>
      <c r="U332" s="727"/>
      <c r="V332" s="728"/>
      <c r="W332" s="728"/>
      <c r="X332" s="728"/>
      <c r="Y332" s="728"/>
      <c r="Z332" s="728"/>
      <c r="AA332" s="728"/>
      <c r="AB332" s="728"/>
      <c r="AC332" s="728"/>
      <c r="AD332" s="728"/>
      <c r="AE332" s="728"/>
      <c r="AF332" s="728"/>
      <c r="AG332" s="728"/>
      <c r="AH332" s="728"/>
      <c r="AI332" s="728"/>
      <c r="AJ332" s="728"/>
      <c r="AK332" s="728"/>
      <c r="AL332" s="726"/>
      <c r="AM332" s="726"/>
      <c r="AN332" s="726"/>
      <c r="AO332" s="726"/>
      <c r="AP332" s="726"/>
      <c r="AQ332" s="726"/>
      <c r="AR332" s="726"/>
      <c r="AS332" s="726"/>
      <c r="AT332" s="726"/>
      <c r="AU332" s="726"/>
      <c r="AV332" s="726"/>
      <c r="AW332" s="726"/>
      <c r="AX332" s="726"/>
      <c r="AZ332" s="670"/>
      <c r="BA332" s="670"/>
      <c r="BB332" s="670"/>
      <c r="BC332" s="670"/>
      <c r="BD332" s="670"/>
      <c r="BE332" s="670"/>
      <c r="BF332" s="670"/>
      <c r="BG332" s="670"/>
      <c r="BH332" s="670"/>
      <c r="BI332" s="670"/>
      <c r="BJ332" s="670"/>
    </row>
    <row r="333" spans="6:62" ht="93" customHeight="1" x14ac:dyDescent="0.25">
      <c r="F333" s="725"/>
      <c r="G333" s="726"/>
      <c r="H333" s="726"/>
      <c r="I333" s="726"/>
      <c r="J333" s="726"/>
      <c r="K333" s="726"/>
      <c r="L333" s="726"/>
      <c r="M333" s="726"/>
      <c r="N333" s="726"/>
      <c r="U333" s="727"/>
      <c r="V333" s="728"/>
      <c r="W333" s="728"/>
      <c r="X333" s="728"/>
      <c r="Y333" s="728"/>
      <c r="Z333" s="728"/>
      <c r="AA333" s="728"/>
      <c r="AB333" s="728"/>
      <c r="AC333" s="728"/>
      <c r="AD333" s="728"/>
      <c r="AE333" s="728"/>
      <c r="AF333" s="728"/>
      <c r="AG333" s="728"/>
      <c r="AH333" s="728"/>
      <c r="AI333" s="728"/>
      <c r="AJ333" s="728"/>
      <c r="AK333" s="728"/>
      <c r="AL333" s="726"/>
      <c r="AM333" s="726"/>
      <c r="AN333" s="726"/>
      <c r="AO333" s="726"/>
      <c r="AP333" s="726"/>
      <c r="AQ333" s="726"/>
      <c r="AR333" s="726"/>
      <c r="AS333" s="726"/>
      <c r="AT333" s="726"/>
      <c r="AU333" s="726"/>
      <c r="AV333" s="726"/>
      <c r="AW333" s="726"/>
      <c r="AX333" s="726"/>
      <c r="AZ333" s="670"/>
      <c r="BA333" s="670"/>
      <c r="BB333" s="670"/>
      <c r="BC333" s="670"/>
      <c r="BD333" s="670"/>
      <c r="BE333" s="670"/>
      <c r="BF333" s="670"/>
      <c r="BG333" s="670"/>
      <c r="BH333" s="670"/>
      <c r="BI333" s="670"/>
      <c r="BJ333" s="670"/>
    </row>
    <row r="334" spans="6:62" ht="93" customHeight="1" x14ac:dyDescent="0.25">
      <c r="F334" s="725"/>
      <c r="G334" s="726"/>
      <c r="H334" s="726"/>
      <c r="I334" s="726"/>
      <c r="J334" s="726"/>
      <c r="K334" s="726"/>
      <c r="L334" s="726"/>
      <c r="M334" s="726"/>
      <c r="N334" s="726"/>
      <c r="U334" s="727"/>
      <c r="V334" s="728"/>
      <c r="W334" s="728"/>
      <c r="X334" s="728"/>
      <c r="Y334" s="728"/>
      <c r="Z334" s="728"/>
      <c r="AA334" s="728"/>
      <c r="AB334" s="728"/>
      <c r="AC334" s="728"/>
      <c r="AD334" s="728"/>
      <c r="AE334" s="728"/>
      <c r="AF334" s="728"/>
      <c r="AG334" s="728"/>
      <c r="AH334" s="728"/>
      <c r="AI334" s="728"/>
      <c r="AJ334" s="728"/>
      <c r="AK334" s="728"/>
      <c r="AL334" s="726"/>
      <c r="AM334" s="726"/>
      <c r="AN334" s="726"/>
      <c r="AO334" s="726"/>
      <c r="AP334" s="726"/>
      <c r="AQ334" s="726"/>
      <c r="AR334" s="726"/>
      <c r="AS334" s="726"/>
      <c r="AT334" s="726"/>
      <c r="AU334" s="726"/>
      <c r="AV334" s="726"/>
      <c r="AW334" s="726"/>
      <c r="AX334" s="726"/>
      <c r="AZ334" s="670"/>
      <c r="BA334" s="670"/>
      <c r="BB334" s="670"/>
      <c r="BC334" s="670"/>
      <c r="BD334" s="670"/>
      <c r="BE334" s="670"/>
      <c r="BF334" s="670"/>
      <c r="BG334" s="670"/>
      <c r="BH334" s="670"/>
      <c r="BI334" s="670"/>
      <c r="BJ334" s="670"/>
    </row>
    <row r="335" spans="6:62" ht="93" customHeight="1" x14ac:dyDescent="0.25">
      <c r="F335" s="725"/>
      <c r="G335" s="726"/>
      <c r="H335" s="726"/>
      <c r="I335" s="726"/>
      <c r="J335" s="726"/>
      <c r="K335" s="726"/>
      <c r="L335" s="726"/>
      <c r="M335" s="726"/>
      <c r="N335" s="726"/>
      <c r="U335" s="727"/>
      <c r="V335" s="728"/>
      <c r="W335" s="728"/>
      <c r="X335" s="728"/>
      <c r="Y335" s="728"/>
      <c r="Z335" s="728"/>
      <c r="AA335" s="728"/>
      <c r="AB335" s="728"/>
      <c r="AC335" s="728"/>
      <c r="AD335" s="728"/>
      <c r="AE335" s="728"/>
      <c r="AF335" s="728"/>
      <c r="AG335" s="728"/>
      <c r="AH335" s="728"/>
      <c r="AI335" s="728"/>
      <c r="AJ335" s="728"/>
      <c r="AK335" s="728"/>
      <c r="AL335" s="726"/>
      <c r="AM335" s="726"/>
      <c r="AN335" s="726"/>
      <c r="AO335" s="726"/>
      <c r="AP335" s="726"/>
      <c r="AQ335" s="726"/>
      <c r="AR335" s="726"/>
      <c r="AS335" s="726"/>
      <c r="AT335" s="726"/>
      <c r="AU335" s="726"/>
      <c r="AV335" s="726"/>
      <c r="AW335" s="726"/>
      <c r="AX335" s="726"/>
      <c r="AZ335" s="670"/>
      <c r="BA335" s="670"/>
      <c r="BB335" s="670"/>
      <c r="BC335" s="670"/>
      <c r="BD335" s="670"/>
      <c r="BE335" s="670"/>
      <c r="BF335" s="670"/>
      <c r="BG335" s="670"/>
      <c r="BH335" s="670"/>
      <c r="BI335" s="670"/>
      <c r="BJ335" s="670"/>
    </row>
    <row r="336" spans="6:62" ht="93" customHeight="1" x14ac:dyDescent="0.25">
      <c r="F336" s="725"/>
      <c r="G336" s="726"/>
      <c r="H336" s="726"/>
      <c r="I336" s="726"/>
      <c r="J336" s="726"/>
      <c r="K336" s="726"/>
      <c r="L336" s="726"/>
      <c r="M336" s="726"/>
      <c r="N336" s="726"/>
      <c r="U336" s="727"/>
      <c r="V336" s="728"/>
      <c r="W336" s="728"/>
      <c r="X336" s="728"/>
      <c r="Y336" s="728"/>
      <c r="Z336" s="728"/>
      <c r="AA336" s="728"/>
      <c r="AB336" s="728"/>
      <c r="AC336" s="728"/>
      <c r="AD336" s="728"/>
      <c r="AE336" s="728"/>
      <c r="AF336" s="728"/>
      <c r="AG336" s="728"/>
      <c r="AH336" s="728"/>
      <c r="AI336" s="728"/>
      <c r="AJ336" s="728"/>
      <c r="AK336" s="728"/>
      <c r="AL336" s="726"/>
      <c r="AM336" s="726"/>
      <c r="AN336" s="726"/>
      <c r="AO336" s="726"/>
      <c r="AP336" s="726"/>
      <c r="AQ336" s="726"/>
      <c r="AR336" s="726"/>
      <c r="AS336" s="726"/>
      <c r="AT336" s="726"/>
      <c r="AU336" s="726"/>
      <c r="AV336" s="726"/>
      <c r="AW336" s="726"/>
      <c r="AX336" s="726"/>
      <c r="AZ336" s="670"/>
      <c r="BA336" s="670"/>
      <c r="BB336" s="670"/>
      <c r="BC336" s="670"/>
      <c r="BD336" s="670"/>
      <c r="BE336" s="670"/>
      <c r="BF336" s="670"/>
      <c r="BG336" s="670"/>
      <c r="BH336" s="670"/>
      <c r="BI336" s="670"/>
      <c r="BJ336" s="670"/>
    </row>
    <row r="337" spans="6:62" ht="93" customHeight="1" x14ac:dyDescent="0.25">
      <c r="F337" s="725"/>
      <c r="G337" s="726"/>
      <c r="H337" s="726"/>
      <c r="I337" s="726"/>
      <c r="J337" s="726"/>
      <c r="K337" s="726"/>
      <c r="L337" s="726"/>
      <c r="M337" s="726"/>
      <c r="N337" s="726"/>
      <c r="U337" s="727"/>
      <c r="V337" s="728"/>
      <c r="W337" s="728"/>
      <c r="X337" s="728"/>
      <c r="Y337" s="728"/>
      <c r="Z337" s="728"/>
      <c r="AA337" s="728"/>
      <c r="AB337" s="728"/>
      <c r="AC337" s="728"/>
      <c r="AD337" s="728"/>
      <c r="AE337" s="728"/>
      <c r="AF337" s="728"/>
      <c r="AG337" s="728"/>
      <c r="AH337" s="728"/>
      <c r="AI337" s="728"/>
      <c r="AJ337" s="728"/>
      <c r="AK337" s="728"/>
      <c r="AL337" s="726"/>
      <c r="AM337" s="726"/>
      <c r="AN337" s="726"/>
      <c r="AO337" s="726"/>
      <c r="AP337" s="726"/>
      <c r="AQ337" s="726"/>
      <c r="AR337" s="726"/>
      <c r="AS337" s="726"/>
      <c r="AT337" s="726"/>
      <c r="AU337" s="726"/>
      <c r="AV337" s="726"/>
      <c r="AW337" s="726"/>
      <c r="AX337" s="726"/>
      <c r="AZ337" s="670"/>
      <c r="BA337" s="670"/>
      <c r="BB337" s="670"/>
      <c r="BC337" s="670"/>
      <c r="BD337" s="670"/>
      <c r="BE337" s="670"/>
      <c r="BF337" s="670"/>
      <c r="BG337" s="670"/>
      <c r="BH337" s="670"/>
      <c r="BI337" s="670"/>
      <c r="BJ337" s="670"/>
    </row>
    <row r="338" spans="6:62" ht="93" customHeight="1" x14ac:dyDescent="0.25">
      <c r="F338" s="725"/>
      <c r="G338" s="726"/>
      <c r="H338" s="726"/>
      <c r="I338" s="726"/>
      <c r="J338" s="726"/>
      <c r="K338" s="726"/>
      <c r="L338" s="726"/>
      <c r="M338" s="726"/>
      <c r="N338" s="726"/>
      <c r="U338" s="727"/>
      <c r="V338" s="728"/>
      <c r="W338" s="728"/>
      <c r="X338" s="728"/>
      <c r="Y338" s="728"/>
      <c r="Z338" s="728"/>
      <c r="AA338" s="728"/>
      <c r="AB338" s="728"/>
      <c r="AC338" s="728"/>
      <c r="AD338" s="728"/>
      <c r="AE338" s="728"/>
      <c r="AF338" s="728"/>
      <c r="AG338" s="728"/>
      <c r="AH338" s="728"/>
      <c r="AI338" s="728"/>
      <c r="AJ338" s="728"/>
      <c r="AK338" s="728"/>
      <c r="AL338" s="726"/>
      <c r="AM338" s="726"/>
      <c r="AN338" s="726"/>
      <c r="AO338" s="726"/>
      <c r="AP338" s="726"/>
      <c r="AQ338" s="726"/>
      <c r="AR338" s="726"/>
      <c r="AS338" s="726"/>
      <c r="AT338" s="726"/>
      <c r="AU338" s="726"/>
      <c r="AV338" s="726"/>
      <c r="AW338" s="726"/>
      <c r="AX338" s="726"/>
      <c r="AZ338" s="670"/>
      <c r="BA338" s="670"/>
      <c r="BB338" s="670"/>
      <c r="BC338" s="670"/>
      <c r="BD338" s="670"/>
      <c r="BE338" s="670"/>
      <c r="BF338" s="670"/>
      <c r="BG338" s="670"/>
      <c r="BH338" s="670"/>
      <c r="BI338" s="670"/>
      <c r="BJ338" s="670"/>
    </row>
    <row r="339" spans="6:62" ht="93" customHeight="1" x14ac:dyDescent="0.25">
      <c r="F339" s="725"/>
      <c r="G339" s="726"/>
      <c r="H339" s="726"/>
      <c r="I339" s="726"/>
      <c r="J339" s="726"/>
      <c r="K339" s="726"/>
      <c r="L339" s="726"/>
      <c r="M339" s="726"/>
      <c r="N339" s="726"/>
      <c r="U339" s="727"/>
      <c r="V339" s="728"/>
      <c r="W339" s="728"/>
      <c r="X339" s="728"/>
      <c r="Y339" s="728"/>
      <c r="Z339" s="728"/>
      <c r="AA339" s="728"/>
      <c r="AB339" s="728"/>
      <c r="AC339" s="728"/>
      <c r="AD339" s="728"/>
      <c r="AE339" s="728"/>
      <c r="AF339" s="728"/>
      <c r="AG339" s="728"/>
      <c r="AH339" s="728"/>
      <c r="AI339" s="728"/>
      <c r="AJ339" s="728"/>
      <c r="AK339" s="728"/>
      <c r="AL339" s="726"/>
      <c r="AM339" s="726"/>
      <c r="AN339" s="726"/>
      <c r="AO339" s="726"/>
      <c r="AP339" s="726"/>
      <c r="AQ339" s="726"/>
      <c r="AR339" s="726"/>
      <c r="AS339" s="726"/>
      <c r="AT339" s="726"/>
      <c r="AU339" s="726"/>
      <c r="AV339" s="726"/>
      <c r="AW339" s="726"/>
      <c r="AX339" s="726"/>
      <c r="AZ339" s="670"/>
      <c r="BA339" s="670"/>
      <c r="BB339" s="670"/>
      <c r="BC339" s="670"/>
      <c r="BD339" s="670"/>
      <c r="BE339" s="670"/>
      <c r="BF339" s="670"/>
      <c r="BG339" s="670"/>
      <c r="BH339" s="670"/>
      <c r="BI339" s="670"/>
      <c r="BJ339" s="670"/>
    </row>
    <row r="340" spans="6:62" ht="93" customHeight="1" x14ac:dyDescent="0.25">
      <c r="F340" s="725"/>
      <c r="G340" s="726"/>
      <c r="H340" s="726"/>
      <c r="I340" s="726"/>
      <c r="J340" s="726"/>
      <c r="K340" s="726"/>
      <c r="L340" s="726"/>
      <c r="M340" s="726"/>
      <c r="N340" s="726"/>
      <c r="U340" s="727"/>
      <c r="V340" s="728"/>
      <c r="W340" s="728"/>
      <c r="X340" s="728"/>
      <c r="Y340" s="728"/>
      <c r="Z340" s="728"/>
      <c r="AA340" s="728"/>
      <c r="AB340" s="728"/>
      <c r="AC340" s="728"/>
      <c r="AD340" s="728"/>
      <c r="AE340" s="728"/>
      <c r="AF340" s="728"/>
      <c r="AG340" s="728"/>
      <c r="AH340" s="728"/>
      <c r="AI340" s="728"/>
      <c r="AJ340" s="728"/>
      <c r="AK340" s="728"/>
      <c r="AL340" s="726"/>
      <c r="AM340" s="726"/>
      <c r="AN340" s="726"/>
      <c r="AO340" s="726"/>
      <c r="AP340" s="726"/>
      <c r="AQ340" s="726"/>
      <c r="AR340" s="726"/>
      <c r="AS340" s="726"/>
      <c r="AT340" s="726"/>
      <c r="AU340" s="726"/>
      <c r="AV340" s="726"/>
      <c r="AW340" s="726"/>
      <c r="AX340" s="726"/>
      <c r="AZ340" s="670"/>
      <c r="BA340" s="670"/>
      <c r="BB340" s="670"/>
      <c r="BC340" s="670"/>
      <c r="BD340" s="670"/>
      <c r="BE340" s="670"/>
      <c r="BF340" s="670"/>
      <c r="BG340" s="670"/>
      <c r="BH340" s="670"/>
      <c r="BI340" s="670"/>
      <c r="BJ340" s="670"/>
    </row>
    <row r="341" spans="6:62" ht="93" customHeight="1" x14ac:dyDescent="0.25">
      <c r="F341" s="725"/>
      <c r="G341" s="726"/>
      <c r="H341" s="726"/>
      <c r="I341" s="726"/>
      <c r="J341" s="726"/>
      <c r="K341" s="726"/>
      <c r="L341" s="726"/>
      <c r="M341" s="726"/>
      <c r="N341" s="726"/>
      <c r="U341" s="727"/>
      <c r="V341" s="728"/>
      <c r="W341" s="728"/>
      <c r="X341" s="728"/>
      <c r="Y341" s="728"/>
      <c r="Z341" s="728"/>
      <c r="AA341" s="728"/>
      <c r="AB341" s="728"/>
      <c r="AC341" s="728"/>
      <c r="AD341" s="728"/>
      <c r="AE341" s="728"/>
      <c r="AF341" s="728"/>
      <c r="AG341" s="728"/>
      <c r="AH341" s="728"/>
      <c r="AI341" s="728"/>
      <c r="AJ341" s="728"/>
      <c r="AK341" s="728"/>
      <c r="AL341" s="726"/>
      <c r="AM341" s="726"/>
      <c r="AN341" s="726"/>
      <c r="AO341" s="726"/>
      <c r="AP341" s="726"/>
      <c r="AQ341" s="726"/>
      <c r="AR341" s="726"/>
      <c r="AS341" s="726"/>
      <c r="AT341" s="726"/>
      <c r="AU341" s="726"/>
      <c r="AV341" s="726"/>
      <c r="AW341" s="726"/>
      <c r="AX341" s="726"/>
      <c r="AZ341" s="670"/>
      <c r="BA341" s="670"/>
      <c r="BB341" s="670"/>
      <c r="BC341" s="670"/>
      <c r="BD341" s="670"/>
      <c r="BE341" s="670"/>
      <c r="BF341" s="670"/>
      <c r="BG341" s="670"/>
      <c r="BH341" s="670"/>
      <c r="BI341" s="670"/>
      <c r="BJ341" s="670"/>
    </row>
    <row r="342" spans="6:62" ht="93" customHeight="1" x14ac:dyDescent="0.25">
      <c r="F342" s="725"/>
      <c r="G342" s="726"/>
      <c r="H342" s="726"/>
      <c r="I342" s="726"/>
      <c r="J342" s="726"/>
      <c r="K342" s="726"/>
      <c r="L342" s="726"/>
      <c r="M342" s="726"/>
      <c r="N342" s="726"/>
      <c r="U342" s="727"/>
      <c r="V342" s="728"/>
      <c r="W342" s="728"/>
      <c r="X342" s="728"/>
      <c r="Y342" s="728"/>
      <c r="Z342" s="728"/>
      <c r="AA342" s="728"/>
      <c r="AB342" s="728"/>
      <c r="AC342" s="728"/>
      <c r="AD342" s="728"/>
      <c r="AE342" s="728"/>
      <c r="AF342" s="728"/>
      <c r="AG342" s="728"/>
      <c r="AH342" s="728"/>
      <c r="AI342" s="728"/>
      <c r="AJ342" s="728"/>
      <c r="AK342" s="728"/>
      <c r="AL342" s="726"/>
      <c r="AM342" s="726"/>
      <c r="AN342" s="726"/>
      <c r="AO342" s="726"/>
      <c r="AP342" s="726"/>
      <c r="AQ342" s="726"/>
      <c r="AR342" s="726"/>
      <c r="AS342" s="726"/>
      <c r="AT342" s="726"/>
      <c r="AU342" s="726"/>
      <c r="AV342" s="726"/>
      <c r="AW342" s="726"/>
      <c r="AX342" s="726"/>
      <c r="AZ342" s="670"/>
      <c r="BA342" s="670"/>
      <c r="BB342" s="670"/>
      <c r="BC342" s="670"/>
      <c r="BD342" s="670"/>
      <c r="BE342" s="670"/>
      <c r="BF342" s="670"/>
      <c r="BG342" s="670"/>
      <c r="BH342" s="670"/>
      <c r="BI342" s="670"/>
      <c r="BJ342" s="670"/>
    </row>
    <row r="343" spans="6:62" ht="93" customHeight="1" x14ac:dyDescent="0.25">
      <c r="F343" s="725"/>
      <c r="G343" s="726"/>
      <c r="H343" s="726"/>
      <c r="I343" s="726"/>
      <c r="J343" s="726"/>
      <c r="K343" s="726"/>
      <c r="L343" s="726"/>
      <c r="M343" s="726"/>
      <c r="N343" s="726"/>
      <c r="U343" s="727"/>
      <c r="V343" s="728"/>
      <c r="W343" s="728"/>
      <c r="X343" s="728"/>
      <c r="Y343" s="728"/>
      <c r="Z343" s="728"/>
      <c r="AA343" s="728"/>
      <c r="AB343" s="728"/>
      <c r="AC343" s="728"/>
      <c r="AD343" s="728"/>
      <c r="AE343" s="728"/>
      <c r="AF343" s="728"/>
      <c r="AG343" s="728"/>
      <c r="AH343" s="728"/>
      <c r="AI343" s="728"/>
      <c r="AJ343" s="728"/>
      <c r="AK343" s="728"/>
      <c r="AL343" s="726"/>
      <c r="AM343" s="726"/>
      <c r="AN343" s="726"/>
      <c r="AO343" s="726"/>
      <c r="AP343" s="726"/>
      <c r="AQ343" s="726"/>
      <c r="AR343" s="726"/>
      <c r="AS343" s="726"/>
      <c r="AT343" s="726"/>
      <c r="AU343" s="726"/>
      <c r="AV343" s="726"/>
      <c r="AW343" s="726"/>
      <c r="AX343" s="726"/>
      <c r="AZ343" s="670"/>
      <c r="BA343" s="670"/>
      <c r="BB343" s="670"/>
      <c r="BC343" s="670"/>
      <c r="BD343" s="670"/>
      <c r="BE343" s="670"/>
      <c r="BF343" s="670"/>
      <c r="BG343" s="670"/>
      <c r="BH343" s="670"/>
      <c r="BI343" s="670"/>
      <c r="BJ343" s="670"/>
    </row>
    <row r="344" spans="6:62" ht="93" customHeight="1" x14ac:dyDescent="0.25">
      <c r="F344" s="725"/>
      <c r="G344" s="726"/>
      <c r="H344" s="726"/>
      <c r="I344" s="726"/>
      <c r="J344" s="726"/>
      <c r="K344" s="726"/>
      <c r="L344" s="726"/>
      <c r="M344" s="726"/>
      <c r="N344" s="726"/>
      <c r="U344" s="727"/>
      <c r="V344" s="728"/>
      <c r="W344" s="728"/>
      <c r="X344" s="728"/>
      <c r="Y344" s="728"/>
      <c r="Z344" s="728"/>
      <c r="AA344" s="728"/>
      <c r="AB344" s="728"/>
      <c r="AC344" s="728"/>
      <c r="AD344" s="728"/>
      <c r="AE344" s="728"/>
      <c r="AF344" s="728"/>
      <c r="AG344" s="728"/>
      <c r="AH344" s="728"/>
      <c r="AI344" s="728"/>
      <c r="AJ344" s="728"/>
      <c r="AK344" s="728"/>
      <c r="AL344" s="726"/>
      <c r="AM344" s="726"/>
      <c r="AN344" s="726"/>
      <c r="AO344" s="726"/>
      <c r="AP344" s="726"/>
      <c r="AQ344" s="726"/>
      <c r="AR344" s="726"/>
      <c r="AS344" s="726"/>
      <c r="AT344" s="726"/>
      <c r="AU344" s="726"/>
      <c r="AV344" s="726"/>
      <c r="AW344" s="726"/>
      <c r="AX344" s="726"/>
      <c r="AZ344" s="670"/>
      <c r="BA344" s="670"/>
      <c r="BB344" s="670"/>
      <c r="BC344" s="670"/>
      <c r="BD344" s="670"/>
      <c r="BE344" s="670"/>
      <c r="BF344" s="670"/>
      <c r="BG344" s="670"/>
      <c r="BH344" s="670"/>
      <c r="BI344" s="670"/>
      <c r="BJ344" s="670"/>
    </row>
    <row r="345" spans="6:62" ht="93" customHeight="1" x14ac:dyDescent="0.25">
      <c r="F345" s="725"/>
      <c r="G345" s="726"/>
      <c r="H345" s="726"/>
      <c r="I345" s="726"/>
      <c r="J345" s="726"/>
      <c r="K345" s="726"/>
      <c r="L345" s="726"/>
      <c r="M345" s="726"/>
      <c r="N345" s="726"/>
      <c r="U345" s="727"/>
      <c r="V345" s="728"/>
      <c r="W345" s="728"/>
      <c r="X345" s="728"/>
      <c r="Y345" s="728"/>
      <c r="Z345" s="728"/>
      <c r="AA345" s="728"/>
      <c r="AB345" s="728"/>
      <c r="AC345" s="728"/>
      <c r="AD345" s="728"/>
      <c r="AE345" s="728"/>
      <c r="AF345" s="728"/>
      <c r="AG345" s="728"/>
      <c r="AH345" s="728"/>
      <c r="AI345" s="728"/>
      <c r="AJ345" s="728"/>
      <c r="AK345" s="728"/>
      <c r="AL345" s="726"/>
      <c r="AM345" s="726"/>
      <c r="AN345" s="726"/>
      <c r="AO345" s="726"/>
      <c r="AP345" s="726"/>
      <c r="AQ345" s="726"/>
      <c r="AR345" s="726"/>
      <c r="AS345" s="726"/>
      <c r="AT345" s="726"/>
      <c r="AU345" s="726"/>
      <c r="AV345" s="726"/>
      <c r="AW345" s="726"/>
      <c r="AX345" s="726"/>
      <c r="AZ345" s="670"/>
      <c r="BA345" s="670"/>
      <c r="BB345" s="670"/>
      <c r="BC345" s="670"/>
      <c r="BD345" s="670"/>
      <c r="BE345" s="670"/>
      <c r="BF345" s="670"/>
      <c r="BG345" s="670"/>
      <c r="BH345" s="670"/>
      <c r="BI345" s="670"/>
      <c r="BJ345" s="670"/>
    </row>
    <row r="346" spans="6:62" ht="93" customHeight="1" x14ac:dyDescent="0.25">
      <c r="F346" s="725"/>
      <c r="G346" s="726"/>
      <c r="H346" s="726"/>
      <c r="I346" s="726"/>
      <c r="J346" s="726"/>
      <c r="K346" s="726"/>
      <c r="L346" s="726"/>
      <c r="M346" s="726"/>
      <c r="N346" s="726"/>
      <c r="U346" s="727"/>
      <c r="V346" s="728"/>
      <c r="W346" s="728"/>
      <c r="X346" s="728"/>
      <c r="Y346" s="728"/>
      <c r="Z346" s="728"/>
      <c r="AA346" s="728"/>
      <c r="AB346" s="728"/>
      <c r="AC346" s="728"/>
      <c r="AD346" s="728"/>
      <c r="AE346" s="728"/>
      <c r="AF346" s="728"/>
      <c r="AG346" s="728"/>
      <c r="AH346" s="728"/>
      <c r="AI346" s="728"/>
      <c r="AJ346" s="728"/>
      <c r="AK346" s="728"/>
      <c r="AL346" s="726"/>
      <c r="AM346" s="726"/>
      <c r="AN346" s="726"/>
      <c r="AO346" s="726"/>
      <c r="AP346" s="726"/>
      <c r="AQ346" s="726"/>
      <c r="AR346" s="726"/>
      <c r="AS346" s="726"/>
      <c r="AT346" s="726"/>
      <c r="AU346" s="726"/>
      <c r="AV346" s="726"/>
      <c r="AW346" s="726"/>
      <c r="AX346" s="726"/>
      <c r="AZ346" s="670"/>
      <c r="BA346" s="670"/>
      <c r="BB346" s="670"/>
      <c r="BC346" s="670"/>
      <c r="BD346" s="670"/>
      <c r="BE346" s="670"/>
      <c r="BF346" s="670"/>
      <c r="BG346" s="670"/>
      <c r="BH346" s="670"/>
      <c r="BI346" s="670"/>
      <c r="BJ346" s="670"/>
    </row>
    <row r="347" spans="6:62" ht="93" customHeight="1" x14ac:dyDescent="0.25">
      <c r="F347" s="725"/>
      <c r="G347" s="726"/>
      <c r="H347" s="726"/>
      <c r="I347" s="726"/>
      <c r="J347" s="726"/>
      <c r="K347" s="726"/>
      <c r="L347" s="726"/>
      <c r="M347" s="726"/>
      <c r="N347" s="726"/>
      <c r="U347" s="727"/>
      <c r="V347" s="728"/>
      <c r="W347" s="728"/>
      <c r="X347" s="728"/>
      <c r="Y347" s="728"/>
      <c r="Z347" s="728"/>
      <c r="AA347" s="728"/>
      <c r="AB347" s="728"/>
      <c r="AC347" s="728"/>
      <c r="AD347" s="728"/>
      <c r="AE347" s="728"/>
      <c r="AF347" s="728"/>
      <c r="AG347" s="728"/>
      <c r="AH347" s="728"/>
      <c r="AI347" s="728"/>
      <c r="AJ347" s="728"/>
      <c r="AK347" s="728"/>
      <c r="AL347" s="726"/>
      <c r="AM347" s="726"/>
      <c r="AN347" s="726"/>
      <c r="AO347" s="726"/>
      <c r="AP347" s="726"/>
      <c r="AQ347" s="726"/>
      <c r="AR347" s="726"/>
      <c r="AS347" s="726"/>
      <c r="AT347" s="726"/>
      <c r="AU347" s="726"/>
      <c r="AV347" s="726"/>
      <c r="AW347" s="726"/>
      <c r="AX347" s="726"/>
      <c r="AZ347" s="670"/>
      <c r="BA347" s="670"/>
      <c r="BB347" s="670"/>
      <c r="BC347" s="670"/>
      <c r="BD347" s="670"/>
      <c r="BE347" s="670"/>
      <c r="BF347" s="670"/>
      <c r="BG347" s="670"/>
      <c r="BH347" s="670"/>
      <c r="BI347" s="670"/>
      <c r="BJ347" s="670"/>
    </row>
    <row r="348" spans="6:62" ht="93" customHeight="1" x14ac:dyDescent="0.25">
      <c r="F348" s="725"/>
      <c r="G348" s="726"/>
      <c r="H348" s="726"/>
      <c r="I348" s="726"/>
      <c r="J348" s="726"/>
      <c r="K348" s="726"/>
      <c r="L348" s="726"/>
      <c r="M348" s="726"/>
      <c r="N348" s="726"/>
      <c r="U348" s="727"/>
      <c r="V348" s="728"/>
      <c r="W348" s="728"/>
      <c r="X348" s="728"/>
      <c r="Y348" s="728"/>
      <c r="Z348" s="728"/>
      <c r="AA348" s="728"/>
      <c r="AB348" s="728"/>
      <c r="AC348" s="728"/>
      <c r="AD348" s="728"/>
      <c r="AE348" s="728"/>
      <c r="AF348" s="728"/>
      <c r="AG348" s="728"/>
      <c r="AH348" s="728"/>
      <c r="AI348" s="728"/>
      <c r="AJ348" s="728"/>
      <c r="AK348" s="728"/>
      <c r="AL348" s="726"/>
      <c r="AM348" s="726"/>
      <c r="AN348" s="726"/>
      <c r="AO348" s="726"/>
      <c r="AP348" s="726"/>
      <c r="AQ348" s="726"/>
      <c r="AR348" s="726"/>
      <c r="AS348" s="726"/>
      <c r="AT348" s="726"/>
      <c r="AU348" s="726"/>
      <c r="AV348" s="726"/>
      <c r="AW348" s="726"/>
      <c r="AX348" s="726"/>
      <c r="AZ348" s="670"/>
      <c r="BA348" s="670"/>
      <c r="BB348" s="670"/>
      <c r="BC348" s="670"/>
      <c r="BD348" s="670"/>
      <c r="BE348" s="670"/>
      <c r="BF348" s="670"/>
      <c r="BG348" s="670"/>
      <c r="BH348" s="670"/>
      <c r="BI348" s="670"/>
      <c r="BJ348" s="670"/>
    </row>
    <row r="349" spans="6:62" ht="93" customHeight="1" x14ac:dyDescent="0.25">
      <c r="F349" s="725"/>
      <c r="G349" s="726"/>
      <c r="H349" s="726"/>
      <c r="I349" s="726"/>
      <c r="J349" s="726"/>
      <c r="K349" s="726"/>
      <c r="L349" s="726"/>
      <c r="M349" s="726"/>
      <c r="N349" s="726"/>
      <c r="U349" s="727"/>
      <c r="V349" s="728"/>
      <c r="W349" s="728"/>
      <c r="X349" s="728"/>
      <c r="Y349" s="728"/>
      <c r="Z349" s="728"/>
      <c r="AA349" s="728"/>
      <c r="AB349" s="728"/>
      <c r="AC349" s="728"/>
      <c r="AD349" s="728"/>
      <c r="AE349" s="728"/>
      <c r="AF349" s="728"/>
      <c r="AG349" s="728"/>
      <c r="AH349" s="728"/>
      <c r="AI349" s="728"/>
      <c r="AJ349" s="728"/>
      <c r="AK349" s="728"/>
      <c r="AL349" s="726"/>
      <c r="AM349" s="726"/>
      <c r="AN349" s="726"/>
      <c r="AO349" s="726"/>
      <c r="AP349" s="726"/>
      <c r="AQ349" s="726"/>
      <c r="AR349" s="726"/>
      <c r="AS349" s="726"/>
      <c r="AT349" s="726"/>
      <c r="AU349" s="726"/>
      <c r="AV349" s="726"/>
      <c r="AW349" s="726"/>
      <c r="AX349" s="726"/>
      <c r="AZ349" s="670"/>
      <c r="BA349" s="670"/>
      <c r="BB349" s="670"/>
      <c r="BC349" s="670"/>
      <c r="BD349" s="670"/>
      <c r="BE349" s="670"/>
      <c r="BF349" s="670"/>
      <c r="BG349" s="670"/>
      <c r="BH349" s="670"/>
      <c r="BI349" s="670"/>
      <c r="BJ349" s="670"/>
    </row>
    <row r="350" spans="6:62" ht="93" customHeight="1" x14ac:dyDescent="0.25">
      <c r="F350" s="725"/>
      <c r="G350" s="726"/>
      <c r="H350" s="726"/>
      <c r="I350" s="726"/>
      <c r="J350" s="726"/>
      <c r="K350" s="726"/>
      <c r="L350" s="726"/>
      <c r="M350" s="726"/>
      <c r="N350" s="726"/>
      <c r="U350" s="727"/>
      <c r="V350" s="728"/>
      <c r="W350" s="728"/>
      <c r="X350" s="728"/>
      <c r="Y350" s="728"/>
      <c r="Z350" s="728"/>
      <c r="AA350" s="728"/>
      <c r="AB350" s="728"/>
      <c r="AC350" s="728"/>
      <c r="AD350" s="728"/>
      <c r="AE350" s="728"/>
      <c r="AF350" s="728"/>
      <c r="AG350" s="728"/>
      <c r="AH350" s="728"/>
      <c r="AI350" s="728"/>
      <c r="AJ350" s="728"/>
      <c r="AK350" s="728"/>
      <c r="AL350" s="726"/>
      <c r="AM350" s="726"/>
      <c r="AN350" s="726"/>
      <c r="AO350" s="726"/>
      <c r="AP350" s="726"/>
      <c r="AQ350" s="726"/>
      <c r="AR350" s="726"/>
      <c r="AS350" s="726"/>
      <c r="AT350" s="726"/>
      <c r="AU350" s="726"/>
      <c r="AV350" s="726"/>
      <c r="AW350" s="726"/>
      <c r="AX350" s="726"/>
      <c r="AZ350" s="670"/>
      <c r="BA350" s="670"/>
      <c r="BB350" s="670"/>
      <c r="BC350" s="670"/>
      <c r="BD350" s="670"/>
      <c r="BE350" s="670"/>
      <c r="BF350" s="670"/>
      <c r="BG350" s="670"/>
      <c r="BH350" s="670"/>
      <c r="BI350" s="670"/>
      <c r="BJ350" s="670"/>
    </row>
    <row r="351" spans="6:62" ht="93" customHeight="1" x14ac:dyDescent="0.25">
      <c r="F351" s="725"/>
      <c r="G351" s="726"/>
      <c r="H351" s="726"/>
      <c r="I351" s="726"/>
      <c r="J351" s="726"/>
      <c r="K351" s="726"/>
      <c r="L351" s="726"/>
      <c r="M351" s="726"/>
      <c r="N351" s="726"/>
      <c r="U351" s="727"/>
      <c r="V351" s="728"/>
      <c r="W351" s="728"/>
      <c r="X351" s="728"/>
      <c r="Y351" s="728"/>
      <c r="Z351" s="728"/>
      <c r="AA351" s="728"/>
      <c r="AB351" s="728"/>
      <c r="AC351" s="728"/>
      <c r="AD351" s="728"/>
      <c r="AE351" s="728"/>
      <c r="AF351" s="728"/>
      <c r="AG351" s="728"/>
      <c r="AH351" s="728"/>
      <c r="AI351" s="728"/>
      <c r="AJ351" s="728"/>
      <c r="AK351" s="728"/>
      <c r="AL351" s="726"/>
      <c r="AM351" s="726"/>
      <c r="AN351" s="726"/>
      <c r="AO351" s="726"/>
      <c r="AP351" s="726"/>
      <c r="AQ351" s="726"/>
      <c r="AR351" s="726"/>
      <c r="AS351" s="726"/>
      <c r="AT351" s="726"/>
      <c r="AU351" s="726"/>
      <c r="AV351" s="726"/>
      <c r="AW351" s="726"/>
      <c r="AX351" s="726"/>
      <c r="AZ351" s="670"/>
      <c r="BA351" s="670"/>
      <c r="BB351" s="670"/>
      <c r="BC351" s="670"/>
      <c r="BD351" s="670"/>
      <c r="BE351" s="670"/>
      <c r="BF351" s="670"/>
      <c r="BG351" s="670"/>
      <c r="BH351" s="670"/>
      <c r="BI351" s="670"/>
      <c r="BJ351" s="670"/>
    </row>
    <row r="352" spans="6:62" ht="93" customHeight="1" x14ac:dyDescent="0.25">
      <c r="F352" s="725"/>
      <c r="G352" s="726"/>
      <c r="H352" s="726"/>
      <c r="I352" s="726"/>
      <c r="J352" s="726"/>
      <c r="K352" s="726"/>
      <c r="L352" s="726"/>
      <c r="M352" s="726"/>
      <c r="N352" s="726"/>
      <c r="U352" s="727"/>
      <c r="V352" s="728"/>
      <c r="W352" s="728"/>
      <c r="X352" s="728"/>
      <c r="Y352" s="728"/>
      <c r="Z352" s="728"/>
      <c r="AA352" s="728"/>
      <c r="AB352" s="728"/>
      <c r="AC352" s="728"/>
      <c r="AD352" s="728"/>
      <c r="AE352" s="728"/>
      <c r="AF352" s="728"/>
      <c r="AG352" s="728"/>
      <c r="AH352" s="728"/>
      <c r="AI352" s="728"/>
      <c r="AJ352" s="728"/>
      <c r="AK352" s="728"/>
      <c r="AL352" s="726"/>
      <c r="AM352" s="726"/>
      <c r="AN352" s="726"/>
      <c r="AO352" s="726"/>
      <c r="AP352" s="726"/>
      <c r="AQ352" s="726"/>
      <c r="AR352" s="726"/>
      <c r="AS352" s="726"/>
      <c r="AT352" s="726"/>
      <c r="AU352" s="726"/>
      <c r="AV352" s="726"/>
      <c r="AW352" s="726"/>
      <c r="AX352" s="726"/>
      <c r="AZ352" s="670"/>
      <c r="BA352" s="670"/>
      <c r="BB352" s="670"/>
      <c r="BC352" s="670"/>
      <c r="BD352" s="670"/>
      <c r="BE352" s="670"/>
      <c r="BF352" s="670"/>
      <c r="BG352" s="670"/>
      <c r="BH352" s="670"/>
      <c r="BI352" s="670"/>
      <c r="BJ352" s="670"/>
    </row>
    <row r="353" spans="6:62" ht="93" customHeight="1" x14ac:dyDescent="0.25">
      <c r="F353" s="725"/>
      <c r="G353" s="726"/>
      <c r="H353" s="726"/>
      <c r="I353" s="726"/>
      <c r="J353" s="726"/>
      <c r="K353" s="726"/>
      <c r="L353" s="726"/>
      <c r="M353" s="726"/>
      <c r="N353" s="726"/>
      <c r="U353" s="727"/>
      <c r="V353" s="728"/>
      <c r="W353" s="728"/>
      <c r="X353" s="728"/>
      <c r="Y353" s="728"/>
      <c r="Z353" s="728"/>
      <c r="AA353" s="728"/>
      <c r="AB353" s="728"/>
      <c r="AC353" s="728"/>
      <c r="AD353" s="728"/>
      <c r="AE353" s="728"/>
      <c r="AF353" s="728"/>
      <c r="AG353" s="728"/>
      <c r="AH353" s="728"/>
      <c r="AI353" s="728"/>
      <c r="AJ353" s="728"/>
      <c r="AK353" s="728"/>
      <c r="AL353" s="726"/>
      <c r="AM353" s="726"/>
      <c r="AN353" s="726"/>
      <c r="AO353" s="726"/>
      <c r="AP353" s="726"/>
      <c r="AQ353" s="726"/>
      <c r="AR353" s="726"/>
      <c r="AS353" s="726"/>
      <c r="AT353" s="726"/>
      <c r="AU353" s="726"/>
      <c r="AV353" s="726"/>
      <c r="AW353" s="726"/>
      <c r="AX353" s="726"/>
      <c r="AZ353" s="670"/>
      <c r="BA353" s="670"/>
      <c r="BB353" s="670"/>
      <c r="BC353" s="670"/>
      <c r="BD353" s="670"/>
      <c r="BE353" s="670"/>
      <c r="BF353" s="670"/>
      <c r="BG353" s="670"/>
      <c r="BH353" s="670"/>
      <c r="BI353" s="670"/>
      <c r="BJ353" s="670"/>
    </row>
    <row r="354" spans="6:62" ht="93" customHeight="1" x14ac:dyDescent="0.25">
      <c r="F354" s="725"/>
      <c r="G354" s="726"/>
      <c r="H354" s="726"/>
      <c r="I354" s="726"/>
      <c r="J354" s="726"/>
      <c r="K354" s="726"/>
      <c r="L354" s="726"/>
      <c r="M354" s="726"/>
      <c r="N354" s="726"/>
      <c r="U354" s="727"/>
      <c r="V354" s="728"/>
      <c r="W354" s="728"/>
      <c r="X354" s="728"/>
      <c r="Y354" s="728"/>
      <c r="Z354" s="728"/>
      <c r="AA354" s="728"/>
      <c r="AB354" s="728"/>
      <c r="AC354" s="728"/>
      <c r="AD354" s="728"/>
      <c r="AE354" s="728"/>
      <c r="AF354" s="728"/>
      <c r="AG354" s="728"/>
      <c r="AH354" s="728"/>
      <c r="AI354" s="728"/>
      <c r="AJ354" s="728"/>
      <c r="AK354" s="728"/>
      <c r="AL354" s="726"/>
      <c r="AM354" s="726"/>
      <c r="AN354" s="726"/>
      <c r="AO354" s="726"/>
      <c r="AP354" s="726"/>
      <c r="AQ354" s="726"/>
      <c r="AR354" s="726"/>
      <c r="AS354" s="726"/>
      <c r="AT354" s="726"/>
      <c r="AU354" s="726"/>
      <c r="AV354" s="726"/>
      <c r="AW354" s="726"/>
      <c r="AX354" s="726"/>
      <c r="AZ354" s="670"/>
      <c r="BA354" s="670"/>
      <c r="BB354" s="670"/>
      <c r="BC354" s="670"/>
      <c r="BD354" s="670"/>
      <c r="BE354" s="670"/>
      <c r="BF354" s="670"/>
      <c r="BG354" s="670"/>
      <c r="BH354" s="670"/>
      <c r="BI354" s="670"/>
      <c r="BJ354" s="670"/>
    </row>
    <row r="355" spans="6:62" ht="93" customHeight="1" x14ac:dyDescent="0.25">
      <c r="F355" s="725"/>
      <c r="G355" s="726"/>
      <c r="H355" s="726"/>
      <c r="I355" s="726"/>
      <c r="J355" s="726"/>
      <c r="K355" s="726"/>
      <c r="L355" s="726"/>
      <c r="M355" s="726"/>
      <c r="N355" s="726"/>
      <c r="U355" s="727"/>
      <c r="V355" s="728"/>
      <c r="W355" s="728"/>
      <c r="X355" s="728"/>
      <c r="Y355" s="728"/>
      <c r="Z355" s="728"/>
      <c r="AA355" s="728"/>
      <c r="AB355" s="728"/>
      <c r="AC355" s="728"/>
      <c r="AD355" s="728"/>
      <c r="AE355" s="728"/>
      <c r="AF355" s="728"/>
      <c r="AG355" s="728"/>
      <c r="AH355" s="728"/>
      <c r="AI355" s="728"/>
      <c r="AJ355" s="728"/>
      <c r="AK355" s="728"/>
      <c r="AL355" s="726"/>
      <c r="AM355" s="726"/>
      <c r="AN355" s="726"/>
      <c r="AO355" s="726"/>
      <c r="AP355" s="726"/>
      <c r="AQ355" s="726"/>
      <c r="AR355" s="726"/>
      <c r="AS355" s="726"/>
      <c r="AT355" s="726"/>
      <c r="AU355" s="726"/>
      <c r="AV355" s="726"/>
      <c r="AW355" s="726"/>
      <c r="AX355" s="726"/>
      <c r="AZ355" s="670"/>
      <c r="BA355" s="670"/>
      <c r="BB355" s="670"/>
      <c r="BC355" s="670"/>
      <c r="BD355" s="670"/>
      <c r="BE355" s="670"/>
      <c r="BF355" s="670"/>
      <c r="BG355" s="670"/>
      <c r="BH355" s="670"/>
      <c r="BI355" s="670"/>
      <c r="BJ355" s="670"/>
    </row>
    <row r="356" spans="6:62" ht="93" customHeight="1" x14ac:dyDescent="0.25">
      <c r="F356" s="725"/>
      <c r="G356" s="726"/>
      <c r="H356" s="726"/>
      <c r="I356" s="726"/>
      <c r="J356" s="726"/>
      <c r="K356" s="726"/>
      <c r="L356" s="726"/>
      <c r="M356" s="726"/>
      <c r="N356" s="726"/>
      <c r="U356" s="727"/>
      <c r="V356" s="728"/>
      <c r="W356" s="728"/>
      <c r="X356" s="728"/>
      <c r="Y356" s="728"/>
      <c r="Z356" s="728"/>
      <c r="AA356" s="728"/>
      <c r="AB356" s="728"/>
      <c r="AC356" s="728"/>
      <c r="AD356" s="728"/>
      <c r="AE356" s="728"/>
      <c r="AF356" s="728"/>
      <c r="AG356" s="728"/>
      <c r="AH356" s="728"/>
      <c r="AI356" s="728"/>
      <c r="AJ356" s="728"/>
      <c r="AK356" s="728"/>
      <c r="AL356" s="726"/>
      <c r="AM356" s="726"/>
      <c r="AN356" s="726"/>
      <c r="AO356" s="726"/>
      <c r="AP356" s="726"/>
      <c r="AQ356" s="726"/>
      <c r="AR356" s="726"/>
      <c r="AS356" s="726"/>
      <c r="AT356" s="726"/>
      <c r="AU356" s="726"/>
      <c r="AV356" s="726"/>
      <c r="AW356" s="726"/>
      <c r="AX356" s="726"/>
      <c r="AZ356" s="670"/>
      <c r="BA356" s="670"/>
      <c r="BB356" s="670"/>
      <c r="BC356" s="670"/>
      <c r="BD356" s="670"/>
      <c r="BE356" s="670"/>
      <c r="BF356" s="670"/>
      <c r="BG356" s="670"/>
      <c r="BH356" s="670"/>
      <c r="BI356" s="670"/>
      <c r="BJ356" s="670"/>
    </row>
    <row r="357" spans="6:62" ht="93" customHeight="1" x14ac:dyDescent="0.25">
      <c r="F357" s="725"/>
      <c r="G357" s="726"/>
      <c r="H357" s="726"/>
      <c r="I357" s="726"/>
      <c r="J357" s="726"/>
      <c r="K357" s="726"/>
      <c r="L357" s="726"/>
      <c r="M357" s="726"/>
      <c r="N357" s="726"/>
      <c r="U357" s="727"/>
      <c r="V357" s="728"/>
      <c r="W357" s="728"/>
      <c r="X357" s="728"/>
      <c r="Y357" s="728"/>
      <c r="Z357" s="728"/>
      <c r="AA357" s="728"/>
      <c r="AB357" s="728"/>
      <c r="AC357" s="728"/>
      <c r="AD357" s="728"/>
      <c r="AE357" s="728"/>
      <c r="AF357" s="728"/>
      <c r="AG357" s="728"/>
      <c r="AH357" s="728"/>
      <c r="AI357" s="728"/>
      <c r="AJ357" s="728"/>
      <c r="AK357" s="728"/>
      <c r="AL357" s="726"/>
      <c r="AM357" s="726"/>
      <c r="AN357" s="726"/>
      <c r="AO357" s="726"/>
      <c r="AP357" s="726"/>
      <c r="AQ357" s="726"/>
      <c r="AR357" s="726"/>
      <c r="AS357" s="726"/>
      <c r="AT357" s="726"/>
      <c r="AU357" s="726"/>
      <c r="AV357" s="726"/>
      <c r="AW357" s="726"/>
      <c r="AX357" s="726"/>
      <c r="AZ357" s="670"/>
      <c r="BA357" s="670"/>
      <c r="BB357" s="670"/>
      <c r="BC357" s="670"/>
      <c r="BD357" s="670"/>
      <c r="BE357" s="670"/>
      <c r="BF357" s="670"/>
      <c r="BG357" s="670"/>
      <c r="BH357" s="670"/>
      <c r="BI357" s="670"/>
      <c r="BJ357" s="670"/>
    </row>
    <row r="358" spans="6:62" ht="93" customHeight="1" x14ac:dyDescent="0.25">
      <c r="F358" s="725"/>
      <c r="G358" s="726"/>
      <c r="H358" s="726"/>
      <c r="I358" s="726"/>
      <c r="J358" s="726"/>
      <c r="K358" s="726"/>
      <c r="L358" s="726"/>
      <c r="M358" s="726"/>
      <c r="N358" s="726"/>
      <c r="U358" s="727"/>
      <c r="V358" s="728"/>
      <c r="W358" s="728"/>
      <c r="X358" s="728"/>
      <c r="Y358" s="728"/>
      <c r="Z358" s="728"/>
      <c r="AA358" s="728"/>
      <c r="AB358" s="728"/>
      <c r="AC358" s="728"/>
      <c r="AD358" s="728"/>
      <c r="AE358" s="728"/>
      <c r="AF358" s="728"/>
      <c r="AG358" s="728"/>
      <c r="AH358" s="728"/>
      <c r="AI358" s="728"/>
      <c r="AJ358" s="728"/>
      <c r="AK358" s="728"/>
      <c r="AL358" s="726"/>
      <c r="AM358" s="726"/>
      <c r="AN358" s="726"/>
      <c r="AO358" s="726"/>
      <c r="AP358" s="726"/>
      <c r="AQ358" s="726"/>
      <c r="AR358" s="726"/>
      <c r="AS358" s="726"/>
      <c r="AT358" s="726"/>
      <c r="AU358" s="726"/>
      <c r="AV358" s="726"/>
      <c r="AW358" s="726"/>
      <c r="AX358" s="726"/>
      <c r="AZ358" s="670"/>
      <c r="BA358" s="670"/>
      <c r="BB358" s="670"/>
      <c r="BC358" s="670"/>
      <c r="BD358" s="670"/>
      <c r="BE358" s="670"/>
      <c r="BF358" s="670"/>
      <c r="BG358" s="670"/>
      <c r="BH358" s="670"/>
      <c r="BI358" s="670"/>
      <c r="BJ358" s="670"/>
    </row>
    <row r="359" spans="6:62" ht="93" customHeight="1" x14ac:dyDescent="0.25">
      <c r="F359" s="725"/>
      <c r="G359" s="726"/>
      <c r="H359" s="726"/>
      <c r="I359" s="726"/>
      <c r="J359" s="726"/>
      <c r="K359" s="726"/>
      <c r="L359" s="726"/>
      <c r="M359" s="726"/>
      <c r="N359" s="726"/>
      <c r="U359" s="727"/>
      <c r="V359" s="728"/>
      <c r="W359" s="728"/>
      <c r="X359" s="728"/>
      <c r="Y359" s="728"/>
      <c r="Z359" s="728"/>
      <c r="AA359" s="728"/>
      <c r="AB359" s="728"/>
      <c r="AC359" s="728"/>
      <c r="AD359" s="728"/>
      <c r="AE359" s="728"/>
      <c r="AF359" s="728"/>
      <c r="AG359" s="728"/>
      <c r="AH359" s="728"/>
      <c r="AI359" s="728"/>
      <c r="AJ359" s="728"/>
      <c r="AK359" s="728"/>
      <c r="AL359" s="726"/>
      <c r="AM359" s="726"/>
      <c r="AN359" s="726"/>
      <c r="AO359" s="726"/>
      <c r="AP359" s="726"/>
      <c r="AQ359" s="726"/>
      <c r="AR359" s="726"/>
      <c r="AS359" s="726"/>
      <c r="AT359" s="726"/>
      <c r="AU359" s="726"/>
      <c r="AV359" s="726"/>
      <c r="AW359" s="726"/>
      <c r="AX359" s="726"/>
      <c r="AZ359" s="670"/>
      <c r="BA359" s="670"/>
      <c r="BB359" s="670"/>
      <c r="BC359" s="670"/>
      <c r="BD359" s="670"/>
      <c r="BE359" s="670"/>
      <c r="BF359" s="670"/>
      <c r="BG359" s="670"/>
      <c r="BH359" s="670"/>
      <c r="BI359" s="670"/>
      <c r="BJ359" s="670"/>
    </row>
    <row r="360" spans="6:62" ht="93" customHeight="1" x14ac:dyDescent="0.25">
      <c r="F360" s="725"/>
      <c r="G360" s="726"/>
      <c r="H360" s="726"/>
      <c r="I360" s="726"/>
      <c r="J360" s="726"/>
      <c r="K360" s="726"/>
      <c r="L360" s="726"/>
      <c r="M360" s="726"/>
      <c r="N360" s="726"/>
      <c r="U360" s="727"/>
      <c r="V360" s="728"/>
      <c r="W360" s="728"/>
      <c r="X360" s="728"/>
      <c r="Y360" s="728"/>
      <c r="Z360" s="728"/>
      <c r="AA360" s="728"/>
      <c r="AB360" s="728"/>
      <c r="AC360" s="728"/>
      <c r="AD360" s="728"/>
      <c r="AE360" s="728"/>
      <c r="AF360" s="728"/>
      <c r="AG360" s="728"/>
      <c r="AH360" s="728"/>
      <c r="AI360" s="728"/>
      <c r="AJ360" s="728"/>
      <c r="AK360" s="728"/>
      <c r="AL360" s="726"/>
      <c r="AM360" s="726"/>
      <c r="AN360" s="726"/>
      <c r="AO360" s="726"/>
      <c r="AP360" s="726"/>
      <c r="AQ360" s="726"/>
      <c r="AR360" s="726"/>
      <c r="AS360" s="726"/>
      <c r="AT360" s="726"/>
      <c r="AU360" s="726"/>
      <c r="AV360" s="726"/>
      <c r="AW360" s="726"/>
      <c r="AX360" s="726"/>
      <c r="AZ360" s="670"/>
      <c r="BA360" s="670"/>
      <c r="BB360" s="670"/>
      <c r="BC360" s="670"/>
      <c r="BD360" s="670"/>
      <c r="BE360" s="670"/>
      <c r="BF360" s="670"/>
      <c r="BG360" s="670"/>
      <c r="BH360" s="670"/>
      <c r="BI360" s="670"/>
      <c r="BJ360" s="670"/>
    </row>
    <row r="361" spans="6:62" ht="93" customHeight="1" x14ac:dyDescent="0.25">
      <c r="F361" s="725"/>
      <c r="G361" s="726"/>
      <c r="H361" s="726"/>
      <c r="I361" s="726"/>
      <c r="J361" s="726"/>
      <c r="K361" s="726"/>
      <c r="L361" s="726"/>
      <c r="M361" s="726"/>
      <c r="N361" s="726"/>
      <c r="U361" s="727"/>
      <c r="V361" s="728"/>
      <c r="W361" s="728"/>
      <c r="X361" s="728"/>
      <c r="Y361" s="728"/>
      <c r="Z361" s="728"/>
      <c r="AA361" s="728"/>
      <c r="AB361" s="728"/>
      <c r="AC361" s="728"/>
      <c r="AD361" s="728"/>
      <c r="AE361" s="728"/>
      <c r="AF361" s="728"/>
      <c r="AG361" s="728"/>
      <c r="AH361" s="728"/>
      <c r="AI361" s="728"/>
      <c r="AJ361" s="728"/>
      <c r="AK361" s="728"/>
      <c r="AL361" s="726"/>
      <c r="AM361" s="726"/>
      <c r="AN361" s="726"/>
      <c r="AO361" s="726"/>
      <c r="AP361" s="726"/>
      <c r="AQ361" s="726"/>
      <c r="AR361" s="726"/>
      <c r="AS361" s="726"/>
      <c r="AT361" s="726"/>
      <c r="AU361" s="726"/>
      <c r="AV361" s="726"/>
      <c r="AW361" s="726"/>
      <c r="AX361" s="726"/>
      <c r="AZ361" s="670"/>
      <c r="BA361" s="670"/>
      <c r="BB361" s="670"/>
      <c r="BC361" s="670"/>
      <c r="BD361" s="670"/>
      <c r="BE361" s="670"/>
      <c r="BF361" s="670"/>
      <c r="BG361" s="670"/>
      <c r="BH361" s="670"/>
      <c r="BI361" s="670"/>
      <c r="BJ361" s="670"/>
    </row>
    <row r="362" spans="6:62" ht="93" customHeight="1" x14ac:dyDescent="0.25">
      <c r="F362" s="725"/>
      <c r="G362" s="726"/>
      <c r="H362" s="726"/>
      <c r="I362" s="726"/>
      <c r="J362" s="726"/>
      <c r="K362" s="726"/>
      <c r="L362" s="726"/>
      <c r="M362" s="726"/>
      <c r="N362" s="726"/>
      <c r="U362" s="727"/>
      <c r="V362" s="728"/>
      <c r="W362" s="728"/>
      <c r="X362" s="728"/>
      <c r="Y362" s="728"/>
      <c r="Z362" s="728"/>
      <c r="AA362" s="728"/>
      <c r="AB362" s="728"/>
      <c r="AC362" s="728"/>
      <c r="AD362" s="728"/>
      <c r="AE362" s="728"/>
      <c r="AF362" s="728"/>
      <c r="AG362" s="728"/>
      <c r="AH362" s="728"/>
      <c r="AI362" s="728"/>
      <c r="AJ362" s="728"/>
      <c r="AK362" s="728"/>
      <c r="AL362" s="726"/>
      <c r="AM362" s="726"/>
      <c r="AN362" s="726"/>
      <c r="AO362" s="726"/>
      <c r="AP362" s="726"/>
      <c r="AQ362" s="726"/>
      <c r="AR362" s="726"/>
      <c r="AS362" s="726"/>
      <c r="AT362" s="726"/>
      <c r="AU362" s="726"/>
      <c r="AV362" s="726"/>
      <c r="AW362" s="726"/>
      <c r="AX362" s="726"/>
      <c r="AZ362" s="670"/>
      <c r="BA362" s="670"/>
      <c r="BB362" s="670"/>
      <c r="BC362" s="670"/>
      <c r="BD362" s="670"/>
      <c r="BE362" s="670"/>
      <c r="BF362" s="670"/>
      <c r="BG362" s="670"/>
      <c r="BH362" s="670"/>
      <c r="BI362" s="670"/>
      <c r="BJ362" s="670"/>
    </row>
    <row r="363" spans="6:62" ht="93" customHeight="1" x14ac:dyDescent="0.25">
      <c r="F363" s="725"/>
      <c r="G363" s="726"/>
      <c r="H363" s="726"/>
      <c r="I363" s="726"/>
      <c r="J363" s="726"/>
      <c r="K363" s="726"/>
      <c r="L363" s="726"/>
      <c r="M363" s="726"/>
      <c r="N363" s="726"/>
      <c r="U363" s="727"/>
      <c r="V363" s="728"/>
      <c r="W363" s="728"/>
      <c r="X363" s="728"/>
      <c r="Y363" s="728"/>
      <c r="Z363" s="728"/>
      <c r="AA363" s="728"/>
      <c r="AB363" s="728"/>
      <c r="AC363" s="728"/>
      <c r="AD363" s="728"/>
      <c r="AE363" s="728"/>
      <c r="AF363" s="728"/>
      <c r="AG363" s="728"/>
      <c r="AH363" s="728"/>
      <c r="AI363" s="728"/>
      <c r="AJ363" s="728"/>
      <c r="AK363" s="728"/>
      <c r="AL363" s="726"/>
      <c r="AM363" s="726"/>
      <c r="AN363" s="726"/>
      <c r="AO363" s="726"/>
      <c r="AP363" s="726"/>
      <c r="AQ363" s="726"/>
      <c r="AR363" s="726"/>
      <c r="AS363" s="726"/>
      <c r="AT363" s="726"/>
      <c r="AU363" s="726"/>
      <c r="AV363" s="726"/>
      <c r="AW363" s="726"/>
      <c r="AX363" s="726"/>
      <c r="AZ363" s="670"/>
      <c r="BA363" s="670"/>
      <c r="BB363" s="670"/>
      <c r="BC363" s="670"/>
      <c r="BD363" s="670"/>
      <c r="BE363" s="670"/>
      <c r="BF363" s="670"/>
      <c r="BG363" s="670"/>
      <c r="BH363" s="670"/>
      <c r="BI363" s="670"/>
      <c r="BJ363" s="670"/>
    </row>
    <row r="364" spans="6:62" ht="93" customHeight="1" x14ac:dyDescent="0.25">
      <c r="F364" s="725"/>
      <c r="G364" s="726"/>
      <c r="H364" s="726"/>
      <c r="I364" s="726"/>
      <c r="J364" s="726"/>
      <c r="K364" s="726"/>
      <c r="L364" s="726"/>
      <c r="M364" s="726"/>
      <c r="N364" s="726"/>
      <c r="U364" s="727"/>
      <c r="V364" s="728"/>
      <c r="W364" s="728"/>
      <c r="X364" s="728"/>
      <c r="Y364" s="728"/>
      <c r="Z364" s="728"/>
      <c r="AA364" s="728"/>
      <c r="AB364" s="728"/>
      <c r="AC364" s="728"/>
      <c r="AD364" s="728"/>
      <c r="AE364" s="728"/>
      <c r="AF364" s="728"/>
      <c r="AG364" s="728"/>
      <c r="AH364" s="728"/>
      <c r="AI364" s="728"/>
      <c r="AJ364" s="728"/>
      <c r="AK364" s="728"/>
      <c r="AL364" s="726"/>
      <c r="AM364" s="726"/>
      <c r="AN364" s="726"/>
      <c r="AO364" s="726"/>
      <c r="AP364" s="726"/>
      <c r="AQ364" s="726"/>
      <c r="AR364" s="726"/>
      <c r="AS364" s="726"/>
      <c r="AT364" s="726"/>
      <c r="AU364" s="726"/>
      <c r="AV364" s="726"/>
      <c r="AW364" s="726"/>
      <c r="AX364" s="726"/>
      <c r="AZ364" s="670"/>
      <c r="BA364" s="670"/>
      <c r="BB364" s="670"/>
      <c r="BC364" s="670"/>
      <c r="BD364" s="670"/>
      <c r="BE364" s="670"/>
      <c r="BF364" s="670"/>
      <c r="BG364" s="670"/>
      <c r="BH364" s="670"/>
      <c r="BI364" s="670"/>
      <c r="BJ364" s="670"/>
    </row>
    <row r="365" spans="6:62" ht="93" customHeight="1" x14ac:dyDescent="0.25">
      <c r="F365" s="725"/>
      <c r="G365" s="726"/>
      <c r="H365" s="726"/>
      <c r="I365" s="726"/>
      <c r="J365" s="726"/>
      <c r="K365" s="726"/>
      <c r="L365" s="726"/>
      <c r="M365" s="726"/>
      <c r="N365" s="726"/>
      <c r="U365" s="727"/>
      <c r="V365" s="728"/>
      <c r="W365" s="728"/>
      <c r="X365" s="728"/>
      <c r="Y365" s="728"/>
      <c r="Z365" s="728"/>
      <c r="AA365" s="728"/>
      <c r="AB365" s="728"/>
      <c r="AC365" s="728"/>
      <c r="AD365" s="728"/>
      <c r="AE365" s="728"/>
      <c r="AF365" s="728"/>
      <c r="AG365" s="728"/>
      <c r="AH365" s="728"/>
      <c r="AI365" s="728"/>
      <c r="AJ365" s="728"/>
      <c r="AK365" s="728"/>
      <c r="AL365" s="726"/>
      <c r="AM365" s="726"/>
      <c r="AN365" s="726"/>
      <c r="AO365" s="726"/>
      <c r="AP365" s="726"/>
      <c r="AQ365" s="726"/>
      <c r="AR365" s="726"/>
      <c r="AS365" s="726"/>
      <c r="AT365" s="726"/>
      <c r="AU365" s="726"/>
      <c r="AV365" s="726"/>
      <c r="AW365" s="726"/>
      <c r="AX365" s="726"/>
      <c r="AZ365" s="670"/>
      <c r="BA365" s="670"/>
      <c r="BB365" s="670"/>
      <c r="BC365" s="670"/>
      <c r="BD365" s="670"/>
      <c r="BE365" s="670"/>
      <c r="BF365" s="670"/>
      <c r="BG365" s="670"/>
      <c r="BH365" s="670"/>
      <c r="BI365" s="670"/>
      <c r="BJ365" s="670"/>
    </row>
    <row r="366" spans="6:62" ht="93" customHeight="1" x14ac:dyDescent="0.25">
      <c r="F366" s="725"/>
      <c r="G366" s="726"/>
      <c r="H366" s="726"/>
      <c r="I366" s="726"/>
      <c r="J366" s="726"/>
      <c r="K366" s="726"/>
      <c r="L366" s="726"/>
      <c r="M366" s="726"/>
      <c r="N366" s="726"/>
      <c r="U366" s="727"/>
      <c r="V366" s="728"/>
      <c r="W366" s="728"/>
      <c r="X366" s="728"/>
      <c r="Y366" s="728"/>
      <c r="Z366" s="728"/>
      <c r="AA366" s="728"/>
      <c r="AB366" s="728"/>
      <c r="AC366" s="728"/>
      <c r="AD366" s="728"/>
      <c r="AE366" s="728"/>
      <c r="AF366" s="728"/>
      <c r="AG366" s="728"/>
      <c r="AH366" s="728"/>
      <c r="AI366" s="728"/>
      <c r="AJ366" s="728"/>
      <c r="AK366" s="728"/>
      <c r="AL366" s="726"/>
      <c r="AM366" s="726"/>
      <c r="AN366" s="726"/>
      <c r="AO366" s="726"/>
      <c r="AP366" s="726"/>
      <c r="AQ366" s="726"/>
      <c r="AR366" s="726"/>
      <c r="AS366" s="726"/>
      <c r="AT366" s="726"/>
      <c r="AU366" s="726"/>
      <c r="AV366" s="726"/>
      <c r="AW366" s="726"/>
      <c r="AX366" s="726"/>
      <c r="AZ366" s="670"/>
      <c r="BA366" s="670"/>
      <c r="BB366" s="670"/>
      <c r="BC366" s="670"/>
      <c r="BD366" s="670"/>
      <c r="BE366" s="670"/>
      <c r="BF366" s="670"/>
      <c r="BG366" s="670"/>
      <c r="BH366" s="670"/>
      <c r="BI366" s="670"/>
      <c r="BJ366" s="670"/>
    </row>
    <row r="367" spans="6:62" ht="93" customHeight="1" x14ac:dyDescent="0.25">
      <c r="F367" s="725"/>
      <c r="G367" s="726"/>
      <c r="H367" s="726"/>
      <c r="I367" s="726"/>
      <c r="J367" s="726"/>
      <c r="K367" s="726"/>
      <c r="L367" s="726"/>
      <c r="M367" s="726"/>
      <c r="N367" s="726"/>
      <c r="U367" s="727"/>
      <c r="V367" s="728"/>
      <c r="W367" s="728"/>
      <c r="X367" s="728"/>
      <c r="Y367" s="728"/>
      <c r="Z367" s="728"/>
      <c r="AA367" s="728"/>
      <c r="AB367" s="728"/>
      <c r="AC367" s="728"/>
      <c r="AD367" s="728"/>
      <c r="AE367" s="728"/>
      <c r="AF367" s="728"/>
      <c r="AG367" s="728"/>
      <c r="AH367" s="728"/>
      <c r="AI367" s="728"/>
      <c r="AJ367" s="728"/>
      <c r="AK367" s="728"/>
      <c r="AL367" s="726"/>
      <c r="AM367" s="726"/>
      <c r="AN367" s="726"/>
      <c r="AO367" s="726"/>
      <c r="AP367" s="726"/>
      <c r="AQ367" s="726"/>
      <c r="AR367" s="726"/>
      <c r="AS367" s="726"/>
      <c r="AT367" s="726"/>
      <c r="AU367" s="726"/>
      <c r="AV367" s="726"/>
      <c r="AW367" s="726"/>
      <c r="AX367" s="726"/>
      <c r="AZ367" s="670"/>
      <c r="BA367" s="670"/>
      <c r="BB367" s="670"/>
      <c r="BC367" s="670"/>
      <c r="BD367" s="670"/>
      <c r="BE367" s="670"/>
      <c r="BF367" s="670"/>
      <c r="BG367" s="670"/>
      <c r="BH367" s="670"/>
      <c r="BI367" s="670"/>
      <c r="BJ367" s="670"/>
    </row>
    <row r="368" spans="6:62" ht="93" customHeight="1" x14ac:dyDescent="0.25">
      <c r="F368" s="725"/>
      <c r="G368" s="726"/>
      <c r="H368" s="726"/>
      <c r="I368" s="726"/>
      <c r="J368" s="726"/>
      <c r="K368" s="726"/>
      <c r="L368" s="726"/>
      <c r="M368" s="726"/>
      <c r="N368" s="726"/>
      <c r="U368" s="727"/>
      <c r="V368" s="728"/>
      <c r="W368" s="728"/>
      <c r="X368" s="728"/>
      <c r="Y368" s="728"/>
      <c r="Z368" s="728"/>
      <c r="AA368" s="728"/>
      <c r="AB368" s="728"/>
      <c r="AC368" s="728"/>
      <c r="AD368" s="728"/>
      <c r="AE368" s="728"/>
      <c r="AF368" s="728"/>
      <c r="AG368" s="728"/>
      <c r="AH368" s="728"/>
      <c r="AI368" s="728"/>
      <c r="AJ368" s="728"/>
      <c r="AK368" s="728"/>
      <c r="AL368" s="726"/>
      <c r="AM368" s="726"/>
      <c r="AN368" s="726"/>
      <c r="AO368" s="726"/>
      <c r="AP368" s="726"/>
      <c r="AQ368" s="726"/>
      <c r="AR368" s="726"/>
      <c r="AS368" s="726"/>
      <c r="AT368" s="726"/>
      <c r="AU368" s="726"/>
      <c r="AV368" s="726"/>
      <c r="AW368" s="726"/>
      <c r="AX368" s="726"/>
      <c r="AZ368" s="670"/>
      <c r="BA368" s="670"/>
      <c r="BB368" s="670"/>
      <c r="BC368" s="670"/>
      <c r="BD368" s="670"/>
      <c r="BE368" s="670"/>
      <c r="BF368" s="670"/>
      <c r="BG368" s="670"/>
      <c r="BH368" s="670"/>
      <c r="BI368" s="670"/>
      <c r="BJ368" s="670"/>
    </row>
    <row r="369" spans="6:62" ht="93" customHeight="1" x14ac:dyDescent="0.25">
      <c r="F369" s="725"/>
      <c r="G369" s="726"/>
      <c r="H369" s="726"/>
      <c r="I369" s="726"/>
      <c r="J369" s="726"/>
      <c r="K369" s="726"/>
      <c r="L369" s="726"/>
      <c r="M369" s="726"/>
      <c r="N369" s="726"/>
      <c r="U369" s="727"/>
      <c r="V369" s="728"/>
      <c r="W369" s="728"/>
      <c r="X369" s="728"/>
      <c r="Y369" s="728"/>
      <c r="Z369" s="728"/>
      <c r="AA369" s="728"/>
      <c r="AB369" s="728"/>
      <c r="AC369" s="728"/>
      <c r="AD369" s="728"/>
      <c r="AE369" s="728"/>
      <c r="AF369" s="728"/>
      <c r="AG369" s="728"/>
      <c r="AH369" s="728"/>
      <c r="AI369" s="728"/>
      <c r="AJ369" s="728"/>
      <c r="AK369" s="728"/>
      <c r="AL369" s="726"/>
      <c r="AM369" s="726"/>
      <c r="AN369" s="726"/>
      <c r="AO369" s="726"/>
      <c r="AP369" s="726"/>
      <c r="AQ369" s="726"/>
      <c r="AR369" s="726"/>
      <c r="AS369" s="726"/>
      <c r="AT369" s="726"/>
      <c r="AU369" s="726"/>
      <c r="AV369" s="726"/>
      <c r="AW369" s="726"/>
      <c r="AX369" s="726"/>
      <c r="AZ369" s="670"/>
      <c r="BA369" s="670"/>
      <c r="BB369" s="670"/>
      <c r="BC369" s="670"/>
      <c r="BD369" s="670"/>
      <c r="BE369" s="670"/>
      <c r="BF369" s="670"/>
      <c r="BG369" s="670"/>
      <c r="BH369" s="670"/>
      <c r="BI369" s="670"/>
      <c r="BJ369" s="670"/>
    </row>
    <row r="370" spans="6:62" ht="93" customHeight="1" x14ac:dyDescent="0.25">
      <c r="F370" s="725"/>
      <c r="G370" s="726"/>
      <c r="H370" s="726"/>
      <c r="I370" s="726"/>
      <c r="J370" s="726"/>
      <c r="K370" s="726"/>
      <c r="L370" s="726"/>
      <c r="M370" s="726"/>
      <c r="N370" s="726"/>
      <c r="U370" s="727"/>
      <c r="V370" s="728"/>
      <c r="W370" s="728"/>
      <c r="X370" s="728"/>
      <c r="Y370" s="728"/>
      <c r="Z370" s="728"/>
      <c r="AA370" s="728"/>
      <c r="AB370" s="728"/>
      <c r="AC370" s="728"/>
      <c r="AD370" s="728"/>
      <c r="AE370" s="728"/>
      <c r="AF370" s="728"/>
      <c r="AG370" s="728"/>
      <c r="AH370" s="728"/>
      <c r="AI370" s="728"/>
      <c r="AJ370" s="728"/>
      <c r="AK370" s="728"/>
      <c r="AL370" s="726"/>
      <c r="AM370" s="726"/>
      <c r="AN370" s="726"/>
      <c r="AO370" s="726"/>
      <c r="AP370" s="726"/>
      <c r="AQ370" s="726"/>
      <c r="AR370" s="726"/>
      <c r="AS370" s="726"/>
      <c r="AT370" s="726"/>
      <c r="AU370" s="726"/>
      <c r="AV370" s="726"/>
      <c r="AW370" s="726"/>
      <c r="AX370" s="726"/>
      <c r="AZ370" s="670"/>
      <c r="BA370" s="670"/>
      <c r="BB370" s="670"/>
      <c r="BC370" s="670"/>
      <c r="BD370" s="670"/>
      <c r="BE370" s="670"/>
      <c r="BF370" s="670"/>
      <c r="BG370" s="670"/>
      <c r="BH370" s="670"/>
      <c r="BI370" s="670"/>
      <c r="BJ370" s="670"/>
    </row>
    <row r="371" spans="6:62" ht="93" customHeight="1" x14ac:dyDescent="0.25">
      <c r="F371" s="725"/>
      <c r="G371" s="726"/>
      <c r="H371" s="726"/>
      <c r="I371" s="726"/>
      <c r="J371" s="726"/>
      <c r="K371" s="726"/>
      <c r="L371" s="726"/>
      <c r="M371" s="726"/>
      <c r="N371" s="726"/>
      <c r="U371" s="727"/>
      <c r="V371" s="728"/>
      <c r="W371" s="728"/>
      <c r="X371" s="728"/>
      <c r="Y371" s="728"/>
      <c r="Z371" s="728"/>
      <c r="AA371" s="728"/>
      <c r="AB371" s="728"/>
      <c r="AC371" s="728"/>
      <c r="AD371" s="728"/>
      <c r="AE371" s="728"/>
      <c r="AF371" s="728"/>
      <c r="AG371" s="728"/>
      <c r="AH371" s="728"/>
      <c r="AI371" s="728"/>
      <c r="AJ371" s="728"/>
      <c r="AK371" s="728"/>
      <c r="AL371" s="726"/>
      <c r="AM371" s="726"/>
      <c r="AN371" s="726"/>
      <c r="AO371" s="726"/>
      <c r="AP371" s="726"/>
      <c r="AQ371" s="726"/>
      <c r="AR371" s="726"/>
      <c r="AS371" s="726"/>
      <c r="AT371" s="726"/>
      <c r="AU371" s="726"/>
      <c r="AV371" s="726"/>
      <c r="AW371" s="726"/>
      <c r="AX371" s="726"/>
      <c r="AZ371" s="670"/>
      <c r="BA371" s="670"/>
      <c r="BB371" s="670"/>
      <c r="BC371" s="670"/>
      <c r="BD371" s="670"/>
      <c r="BE371" s="670"/>
      <c r="BF371" s="670"/>
      <c r="BG371" s="670"/>
      <c r="BH371" s="670"/>
      <c r="BI371" s="670"/>
      <c r="BJ371" s="670"/>
    </row>
    <row r="372" spans="6:62" ht="93" customHeight="1" x14ac:dyDescent="0.25">
      <c r="F372" s="725"/>
      <c r="G372" s="726"/>
      <c r="H372" s="726"/>
      <c r="I372" s="726"/>
      <c r="J372" s="726"/>
      <c r="K372" s="726"/>
      <c r="L372" s="726"/>
      <c r="M372" s="726"/>
      <c r="N372" s="726"/>
      <c r="U372" s="727"/>
      <c r="V372" s="728"/>
      <c r="W372" s="728"/>
      <c r="X372" s="728"/>
      <c r="Y372" s="728"/>
      <c r="Z372" s="728"/>
      <c r="AA372" s="728"/>
      <c r="AB372" s="728"/>
      <c r="AC372" s="728"/>
      <c r="AD372" s="728"/>
      <c r="AE372" s="728"/>
      <c r="AF372" s="728"/>
      <c r="AG372" s="728"/>
      <c r="AH372" s="728"/>
      <c r="AI372" s="728"/>
      <c r="AJ372" s="728"/>
      <c r="AK372" s="728"/>
      <c r="AL372" s="726"/>
      <c r="AM372" s="726"/>
      <c r="AN372" s="726"/>
      <c r="AO372" s="726"/>
      <c r="AP372" s="726"/>
      <c r="AQ372" s="726"/>
      <c r="AR372" s="726"/>
      <c r="AS372" s="726"/>
      <c r="AT372" s="726"/>
      <c r="AU372" s="726"/>
      <c r="AV372" s="726"/>
      <c r="AW372" s="726"/>
      <c r="AX372" s="726"/>
      <c r="AZ372" s="670"/>
      <c r="BA372" s="670"/>
      <c r="BB372" s="670"/>
      <c r="BC372" s="670"/>
      <c r="BD372" s="670"/>
      <c r="BE372" s="670"/>
      <c r="BF372" s="670"/>
      <c r="BG372" s="670"/>
      <c r="BH372" s="670"/>
      <c r="BI372" s="670"/>
      <c r="BJ372" s="670"/>
    </row>
    <row r="373" spans="6:62" ht="93" customHeight="1" x14ac:dyDescent="0.25">
      <c r="F373" s="725"/>
      <c r="G373" s="726"/>
      <c r="H373" s="726"/>
      <c r="I373" s="726"/>
      <c r="J373" s="726"/>
      <c r="K373" s="726"/>
      <c r="L373" s="726"/>
      <c r="M373" s="726"/>
      <c r="N373" s="726"/>
      <c r="U373" s="727"/>
      <c r="V373" s="728"/>
      <c r="W373" s="728"/>
      <c r="X373" s="728"/>
      <c r="Y373" s="728"/>
      <c r="Z373" s="728"/>
      <c r="AA373" s="728"/>
      <c r="AB373" s="728"/>
      <c r="AC373" s="728"/>
      <c r="AD373" s="728"/>
      <c r="AE373" s="728"/>
      <c r="AF373" s="728"/>
      <c r="AG373" s="728"/>
      <c r="AH373" s="728"/>
      <c r="AI373" s="728"/>
      <c r="AJ373" s="728"/>
      <c r="AK373" s="728"/>
      <c r="AL373" s="726"/>
      <c r="AM373" s="726"/>
      <c r="AN373" s="726"/>
      <c r="AO373" s="726"/>
      <c r="AP373" s="726"/>
      <c r="AQ373" s="726"/>
      <c r="AR373" s="726"/>
      <c r="AS373" s="726"/>
      <c r="AT373" s="726"/>
      <c r="AU373" s="726"/>
      <c r="AV373" s="726"/>
      <c r="AW373" s="726"/>
      <c r="AX373" s="726"/>
      <c r="AZ373" s="670"/>
      <c r="BA373" s="670"/>
      <c r="BB373" s="670"/>
      <c r="BC373" s="670"/>
      <c r="BD373" s="670"/>
      <c r="BE373" s="670"/>
      <c r="BF373" s="670"/>
      <c r="BG373" s="670"/>
      <c r="BH373" s="670"/>
      <c r="BI373" s="670"/>
      <c r="BJ373" s="670"/>
    </row>
    <row r="374" spans="6:62" ht="93" customHeight="1" x14ac:dyDescent="0.25">
      <c r="F374" s="725"/>
      <c r="G374" s="726"/>
      <c r="H374" s="726"/>
      <c r="I374" s="726"/>
      <c r="J374" s="726"/>
      <c r="K374" s="726"/>
      <c r="L374" s="726"/>
      <c r="M374" s="726"/>
      <c r="N374" s="726"/>
      <c r="U374" s="727"/>
      <c r="V374" s="728"/>
      <c r="W374" s="728"/>
      <c r="X374" s="728"/>
      <c r="Y374" s="728"/>
      <c r="Z374" s="728"/>
      <c r="AA374" s="728"/>
      <c r="AB374" s="728"/>
      <c r="AC374" s="728"/>
      <c r="AD374" s="728"/>
      <c r="AE374" s="728"/>
      <c r="AF374" s="728"/>
      <c r="AG374" s="728"/>
      <c r="AH374" s="728"/>
      <c r="AI374" s="728"/>
      <c r="AJ374" s="728"/>
      <c r="AK374" s="728"/>
      <c r="AL374" s="726"/>
      <c r="AM374" s="726"/>
      <c r="AN374" s="726"/>
      <c r="AO374" s="726"/>
      <c r="AP374" s="726"/>
      <c r="AQ374" s="726"/>
      <c r="AR374" s="726"/>
      <c r="AS374" s="726"/>
      <c r="AT374" s="726"/>
      <c r="AU374" s="726"/>
      <c r="AV374" s="726"/>
      <c r="AW374" s="726"/>
      <c r="AX374" s="726"/>
      <c r="AZ374" s="670"/>
      <c r="BA374" s="670"/>
      <c r="BB374" s="670"/>
      <c r="BC374" s="670"/>
      <c r="BD374" s="670"/>
      <c r="BE374" s="670"/>
      <c r="BF374" s="670"/>
      <c r="BG374" s="670"/>
      <c r="BH374" s="670"/>
      <c r="BI374" s="670"/>
      <c r="BJ374" s="670"/>
    </row>
    <row r="375" spans="6:62" ht="93" customHeight="1" x14ac:dyDescent="0.25">
      <c r="F375" s="725"/>
      <c r="G375" s="726"/>
      <c r="H375" s="726"/>
      <c r="I375" s="726"/>
      <c r="J375" s="726"/>
      <c r="K375" s="726"/>
      <c r="L375" s="726"/>
      <c r="M375" s="726"/>
      <c r="N375" s="726"/>
      <c r="U375" s="727"/>
      <c r="V375" s="728"/>
      <c r="W375" s="728"/>
      <c r="X375" s="728"/>
      <c r="Y375" s="728"/>
      <c r="Z375" s="728"/>
      <c r="AA375" s="728"/>
      <c r="AB375" s="728"/>
      <c r="AC375" s="728"/>
      <c r="AD375" s="728"/>
      <c r="AE375" s="728"/>
      <c r="AF375" s="728"/>
      <c r="AG375" s="728"/>
      <c r="AH375" s="728"/>
      <c r="AI375" s="728"/>
      <c r="AJ375" s="728"/>
      <c r="AK375" s="728"/>
      <c r="AL375" s="726"/>
      <c r="AM375" s="726"/>
      <c r="AN375" s="726"/>
      <c r="AO375" s="726"/>
      <c r="AP375" s="726"/>
      <c r="AQ375" s="726"/>
      <c r="AR375" s="726"/>
      <c r="AS375" s="726"/>
      <c r="AT375" s="726"/>
      <c r="AU375" s="726"/>
      <c r="AV375" s="726"/>
      <c r="AW375" s="726"/>
      <c r="AX375" s="726"/>
      <c r="AZ375" s="670"/>
      <c r="BA375" s="670"/>
      <c r="BB375" s="670"/>
      <c r="BC375" s="670"/>
      <c r="BD375" s="670"/>
      <c r="BE375" s="670"/>
      <c r="BF375" s="670"/>
      <c r="BG375" s="670"/>
      <c r="BH375" s="670"/>
      <c r="BI375" s="670"/>
      <c r="BJ375" s="670"/>
    </row>
    <row r="376" spans="6:62" ht="93" customHeight="1" x14ac:dyDescent="0.25">
      <c r="F376" s="725"/>
      <c r="G376" s="726"/>
      <c r="H376" s="726"/>
      <c r="I376" s="726"/>
      <c r="J376" s="726"/>
      <c r="K376" s="726"/>
      <c r="L376" s="726"/>
      <c r="M376" s="726"/>
      <c r="N376" s="726"/>
      <c r="U376" s="727"/>
      <c r="V376" s="728"/>
      <c r="W376" s="728"/>
      <c r="X376" s="728"/>
      <c r="Y376" s="728"/>
      <c r="Z376" s="728"/>
      <c r="AA376" s="728"/>
      <c r="AB376" s="728"/>
      <c r="AC376" s="728"/>
      <c r="AD376" s="728"/>
      <c r="AE376" s="728"/>
      <c r="AF376" s="728"/>
      <c r="AG376" s="728"/>
      <c r="AH376" s="728"/>
      <c r="AI376" s="728"/>
      <c r="AJ376" s="728"/>
      <c r="AK376" s="728"/>
      <c r="AL376" s="726"/>
      <c r="AM376" s="726"/>
      <c r="AN376" s="726"/>
      <c r="AO376" s="726"/>
      <c r="AP376" s="726"/>
      <c r="AQ376" s="726"/>
      <c r="AR376" s="726"/>
      <c r="AS376" s="726"/>
      <c r="AT376" s="726"/>
      <c r="AU376" s="726"/>
      <c r="AV376" s="726"/>
      <c r="AW376" s="726"/>
      <c r="AX376" s="726"/>
      <c r="AZ376" s="670"/>
      <c r="BA376" s="670"/>
      <c r="BB376" s="670"/>
      <c r="BC376" s="670"/>
      <c r="BD376" s="670"/>
      <c r="BE376" s="670"/>
      <c r="BF376" s="670"/>
      <c r="BG376" s="670"/>
      <c r="BH376" s="670"/>
      <c r="BI376" s="670"/>
      <c r="BJ376" s="670"/>
    </row>
    <row r="377" spans="6:62" ht="93" customHeight="1" x14ac:dyDescent="0.25">
      <c r="F377" s="725"/>
      <c r="G377" s="726"/>
      <c r="H377" s="726"/>
      <c r="I377" s="726"/>
      <c r="J377" s="726"/>
      <c r="K377" s="726"/>
      <c r="L377" s="726"/>
      <c r="M377" s="726"/>
      <c r="N377" s="726"/>
      <c r="U377" s="727"/>
      <c r="V377" s="728"/>
      <c r="W377" s="728"/>
      <c r="X377" s="728"/>
      <c r="Y377" s="728"/>
      <c r="Z377" s="728"/>
      <c r="AA377" s="728"/>
      <c r="AB377" s="728"/>
      <c r="AC377" s="728"/>
      <c r="AD377" s="728"/>
      <c r="AE377" s="728"/>
      <c r="AF377" s="728"/>
      <c r="AG377" s="728"/>
      <c r="AH377" s="728"/>
      <c r="AI377" s="728"/>
      <c r="AJ377" s="728"/>
      <c r="AK377" s="728"/>
      <c r="AL377" s="726"/>
      <c r="AM377" s="726"/>
      <c r="AN377" s="726"/>
      <c r="AO377" s="726"/>
      <c r="AP377" s="726"/>
      <c r="AQ377" s="726"/>
      <c r="AR377" s="726"/>
      <c r="AS377" s="726"/>
      <c r="AT377" s="726"/>
      <c r="AU377" s="726"/>
      <c r="AV377" s="726"/>
      <c r="AW377" s="726"/>
      <c r="AX377" s="726"/>
      <c r="AZ377" s="670"/>
      <c r="BA377" s="670"/>
      <c r="BB377" s="670"/>
      <c r="BC377" s="670"/>
      <c r="BD377" s="670"/>
      <c r="BE377" s="670"/>
      <c r="BF377" s="670"/>
      <c r="BG377" s="670"/>
      <c r="BH377" s="670"/>
      <c r="BI377" s="670"/>
      <c r="BJ377" s="670"/>
    </row>
    <row r="378" spans="6:62" ht="93" customHeight="1" x14ac:dyDescent="0.25">
      <c r="F378" s="725"/>
      <c r="G378" s="726"/>
      <c r="H378" s="726"/>
      <c r="I378" s="726"/>
      <c r="J378" s="726"/>
      <c r="K378" s="726"/>
      <c r="L378" s="726"/>
      <c r="M378" s="726"/>
      <c r="N378" s="726"/>
      <c r="U378" s="727"/>
      <c r="V378" s="728"/>
      <c r="W378" s="728"/>
      <c r="X378" s="728"/>
      <c r="Y378" s="728"/>
      <c r="Z378" s="728"/>
      <c r="AA378" s="728"/>
      <c r="AB378" s="728"/>
      <c r="AC378" s="728"/>
      <c r="AD378" s="728"/>
      <c r="AE378" s="728"/>
      <c r="AF378" s="728"/>
      <c r="AG378" s="728"/>
      <c r="AH378" s="728"/>
      <c r="AI378" s="728"/>
      <c r="AJ378" s="728"/>
      <c r="AK378" s="728"/>
      <c r="AL378" s="726"/>
      <c r="AM378" s="726"/>
      <c r="AN378" s="726"/>
      <c r="AO378" s="726"/>
      <c r="AP378" s="726"/>
      <c r="AQ378" s="726"/>
      <c r="AR378" s="726"/>
      <c r="AS378" s="726"/>
      <c r="AT378" s="726"/>
      <c r="AU378" s="726"/>
      <c r="AV378" s="726"/>
      <c r="AW378" s="726"/>
      <c r="AX378" s="726"/>
      <c r="AZ378" s="670"/>
      <c r="BA378" s="670"/>
      <c r="BB378" s="670"/>
      <c r="BC378" s="670"/>
      <c r="BD378" s="670"/>
      <c r="BE378" s="670"/>
      <c r="BF378" s="670"/>
      <c r="BG378" s="670"/>
      <c r="BH378" s="670"/>
      <c r="BI378" s="670"/>
      <c r="BJ378" s="670"/>
    </row>
    <row r="379" spans="6:62" ht="93" customHeight="1" x14ac:dyDescent="0.25">
      <c r="F379" s="725"/>
      <c r="G379" s="726"/>
      <c r="H379" s="726"/>
      <c r="I379" s="726"/>
      <c r="J379" s="726"/>
      <c r="K379" s="726"/>
      <c r="L379" s="726"/>
      <c r="M379" s="726"/>
      <c r="N379" s="726"/>
      <c r="U379" s="727"/>
      <c r="V379" s="728"/>
      <c r="W379" s="728"/>
      <c r="X379" s="728"/>
      <c r="Y379" s="728"/>
      <c r="Z379" s="728"/>
      <c r="AA379" s="728"/>
      <c r="AB379" s="728"/>
      <c r="AC379" s="728"/>
      <c r="AD379" s="728"/>
      <c r="AE379" s="728"/>
      <c r="AF379" s="728"/>
      <c r="AG379" s="728"/>
      <c r="AH379" s="728"/>
      <c r="AI379" s="728"/>
      <c r="AJ379" s="728"/>
      <c r="AK379" s="728"/>
      <c r="AL379" s="726"/>
      <c r="AM379" s="726"/>
      <c r="AN379" s="726"/>
      <c r="AO379" s="726"/>
      <c r="AP379" s="726"/>
      <c r="AQ379" s="726"/>
      <c r="AR379" s="726"/>
      <c r="AS379" s="726"/>
      <c r="AT379" s="726"/>
      <c r="AU379" s="726"/>
      <c r="AV379" s="726"/>
      <c r="AW379" s="726"/>
      <c r="AX379" s="726"/>
      <c r="AZ379" s="670"/>
      <c r="BA379" s="670"/>
      <c r="BB379" s="670"/>
      <c r="BC379" s="670"/>
      <c r="BD379" s="670"/>
      <c r="BE379" s="670"/>
      <c r="BF379" s="670"/>
      <c r="BG379" s="670"/>
      <c r="BH379" s="670"/>
      <c r="BI379" s="670"/>
      <c r="BJ379" s="670"/>
    </row>
    <row r="380" spans="6:62" ht="93" customHeight="1" x14ac:dyDescent="0.25">
      <c r="F380" s="725"/>
      <c r="G380" s="726"/>
      <c r="H380" s="726"/>
      <c r="I380" s="726"/>
      <c r="J380" s="726"/>
      <c r="K380" s="726"/>
      <c r="L380" s="726"/>
      <c r="M380" s="726"/>
      <c r="N380" s="726"/>
      <c r="U380" s="727"/>
      <c r="V380" s="728"/>
      <c r="W380" s="728"/>
      <c r="X380" s="728"/>
      <c r="Y380" s="728"/>
      <c r="Z380" s="728"/>
      <c r="AA380" s="728"/>
      <c r="AB380" s="728"/>
      <c r="AC380" s="728"/>
      <c r="AD380" s="728"/>
      <c r="AE380" s="728"/>
      <c r="AF380" s="728"/>
      <c r="AG380" s="728"/>
      <c r="AH380" s="728"/>
      <c r="AI380" s="728"/>
      <c r="AJ380" s="728"/>
      <c r="AK380" s="728"/>
      <c r="AL380" s="726"/>
      <c r="AM380" s="726"/>
      <c r="AN380" s="726"/>
      <c r="AO380" s="726"/>
      <c r="AP380" s="726"/>
      <c r="AQ380" s="726"/>
      <c r="AR380" s="726"/>
      <c r="AS380" s="726"/>
      <c r="AT380" s="726"/>
      <c r="AU380" s="726"/>
      <c r="AV380" s="726"/>
      <c r="AW380" s="726"/>
      <c r="AX380" s="726"/>
      <c r="AZ380" s="670"/>
      <c r="BA380" s="670"/>
      <c r="BB380" s="670"/>
      <c r="BC380" s="670"/>
      <c r="BD380" s="670"/>
      <c r="BE380" s="670"/>
      <c r="BF380" s="670"/>
      <c r="BG380" s="670"/>
      <c r="BH380" s="670"/>
      <c r="BI380" s="670"/>
      <c r="BJ380" s="670"/>
    </row>
    <row r="381" spans="6:62" ht="93" customHeight="1" x14ac:dyDescent="0.25">
      <c r="F381" s="725"/>
      <c r="G381" s="726"/>
      <c r="H381" s="726"/>
      <c r="I381" s="726"/>
      <c r="J381" s="726"/>
      <c r="K381" s="726"/>
      <c r="L381" s="726"/>
      <c r="M381" s="726"/>
      <c r="N381" s="726"/>
      <c r="U381" s="727"/>
      <c r="V381" s="728"/>
      <c r="W381" s="728"/>
      <c r="X381" s="728"/>
      <c r="Y381" s="728"/>
      <c r="Z381" s="728"/>
      <c r="AA381" s="728"/>
      <c r="AB381" s="728"/>
      <c r="AC381" s="728"/>
      <c r="AD381" s="728"/>
      <c r="AE381" s="728"/>
      <c r="AF381" s="728"/>
      <c r="AG381" s="728"/>
      <c r="AH381" s="728"/>
      <c r="AI381" s="728"/>
      <c r="AJ381" s="728"/>
      <c r="AK381" s="728"/>
      <c r="AL381" s="726"/>
      <c r="AM381" s="726"/>
      <c r="AN381" s="726"/>
      <c r="AO381" s="726"/>
      <c r="AP381" s="726"/>
      <c r="AQ381" s="726"/>
      <c r="AR381" s="726"/>
      <c r="AS381" s="726"/>
      <c r="AT381" s="726"/>
      <c r="AU381" s="726"/>
      <c r="AV381" s="726"/>
      <c r="AW381" s="726"/>
      <c r="AX381" s="726"/>
      <c r="AZ381" s="670"/>
      <c r="BA381" s="670"/>
      <c r="BB381" s="670"/>
      <c r="BC381" s="670"/>
      <c r="BD381" s="670"/>
      <c r="BE381" s="670"/>
      <c r="BF381" s="670"/>
      <c r="BG381" s="670"/>
      <c r="BH381" s="670"/>
      <c r="BI381" s="670"/>
      <c r="BJ381" s="670"/>
    </row>
    <row r="382" spans="6:62" ht="93" customHeight="1" x14ac:dyDescent="0.25">
      <c r="F382" s="725"/>
      <c r="G382" s="726"/>
      <c r="H382" s="726"/>
      <c r="I382" s="726"/>
      <c r="J382" s="726"/>
      <c r="K382" s="726"/>
      <c r="L382" s="726"/>
      <c r="M382" s="726"/>
      <c r="N382" s="726"/>
      <c r="U382" s="727"/>
      <c r="V382" s="728"/>
      <c r="W382" s="728"/>
      <c r="X382" s="728"/>
      <c r="Y382" s="728"/>
      <c r="Z382" s="728"/>
      <c r="AA382" s="728"/>
      <c r="AB382" s="728"/>
      <c r="AC382" s="728"/>
      <c r="AD382" s="728"/>
      <c r="AE382" s="728"/>
      <c r="AF382" s="728"/>
      <c r="AG382" s="728"/>
      <c r="AH382" s="728"/>
      <c r="AI382" s="728"/>
      <c r="AJ382" s="728"/>
      <c r="AK382" s="728"/>
      <c r="AL382" s="726"/>
      <c r="AM382" s="726"/>
      <c r="AN382" s="726"/>
      <c r="AO382" s="726"/>
      <c r="AP382" s="726"/>
      <c r="AQ382" s="726"/>
      <c r="AR382" s="726"/>
      <c r="AS382" s="726"/>
      <c r="AT382" s="726"/>
      <c r="AU382" s="726"/>
      <c r="AV382" s="726"/>
      <c r="AW382" s="726"/>
      <c r="AX382" s="726"/>
      <c r="AZ382" s="670"/>
      <c r="BA382" s="670"/>
      <c r="BB382" s="670"/>
      <c r="BC382" s="670"/>
      <c r="BD382" s="670"/>
      <c r="BE382" s="670"/>
      <c r="BF382" s="670"/>
      <c r="BG382" s="670"/>
      <c r="BH382" s="670"/>
      <c r="BI382" s="670"/>
      <c r="BJ382" s="670"/>
    </row>
    <row r="383" spans="6:62" ht="93" customHeight="1" x14ac:dyDescent="0.25">
      <c r="F383" s="725"/>
      <c r="G383" s="726"/>
      <c r="H383" s="726"/>
      <c r="I383" s="726"/>
      <c r="J383" s="726"/>
      <c r="K383" s="726"/>
      <c r="L383" s="726"/>
      <c r="M383" s="726"/>
      <c r="N383" s="726"/>
      <c r="U383" s="727"/>
      <c r="V383" s="728"/>
      <c r="W383" s="728"/>
      <c r="X383" s="728"/>
      <c r="Y383" s="728"/>
      <c r="Z383" s="728"/>
      <c r="AA383" s="728"/>
      <c r="AB383" s="728"/>
      <c r="AC383" s="728"/>
      <c r="AD383" s="728"/>
      <c r="AE383" s="728"/>
      <c r="AF383" s="728"/>
      <c r="AG383" s="728"/>
      <c r="AH383" s="728"/>
      <c r="AI383" s="728"/>
      <c r="AJ383" s="728"/>
      <c r="AK383" s="728"/>
      <c r="AL383" s="726"/>
      <c r="AM383" s="726"/>
      <c r="AN383" s="726"/>
      <c r="AO383" s="726"/>
      <c r="AP383" s="726"/>
      <c r="AQ383" s="726"/>
      <c r="AR383" s="726"/>
      <c r="AS383" s="726"/>
      <c r="AT383" s="726"/>
      <c r="AU383" s="726"/>
      <c r="AV383" s="726"/>
      <c r="AW383" s="726"/>
      <c r="AX383" s="726"/>
      <c r="AZ383" s="670"/>
      <c r="BA383" s="670"/>
      <c r="BB383" s="670"/>
      <c r="BC383" s="670"/>
      <c r="BD383" s="670"/>
      <c r="BE383" s="670"/>
      <c r="BF383" s="670"/>
      <c r="BG383" s="670"/>
      <c r="BH383" s="670"/>
      <c r="BI383" s="670"/>
      <c r="BJ383" s="670"/>
    </row>
    <row r="384" spans="6:62" ht="93" customHeight="1" x14ac:dyDescent="0.25">
      <c r="F384" s="725"/>
      <c r="G384" s="726"/>
      <c r="H384" s="726"/>
      <c r="I384" s="726"/>
      <c r="J384" s="726"/>
      <c r="K384" s="726"/>
      <c r="L384" s="726"/>
      <c r="M384" s="726"/>
      <c r="N384" s="726"/>
      <c r="U384" s="727"/>
      <c r="V384" s="728"/>
      <c r="W384" s="728"/>
      <c r="X384" s="728"/>
      <c r="Y384" s="728"/>
      <c r="Z384" s="728"/>
      <c r="AA384" s="728"/>
      <c r="AB384" s="728"/>
      <c r="AC384" s="728"/>
      <c r="AD384" s="728"/>
      <c r="AE384" s="728"/>
      <c r="AF384" s="728"/>
      <c r="AG384" s="728"/>
      <c r="AH384" s="728"/>
      <c r="AI384" s="728"/>
      <c r="AJ384" s="728"/>
      <c r="AK384" s="728"/>
      <c r="AL384" s="726"/>
      <c r="AM384" s="726"/>
      <c r="AN384" s="726"/>
      <c r="AO384" s="726"/>
      <c r="AP384" s="726"/>
      <c r="AQ384" s="726"/>
      <c r="AR384" s="726"/>
      <c r="AS384" s="726"/>
      <c r="AT384" s="726"/>
      <c r="AU384" s="726"/>
      <c r="AV384" s="726"/>
      <c r="AW384" s="726"/>
      <c r="AX384" s="726"/>
      <c r="AZ384" s="670"/>
      <c r="BA384" s="670"/>
      <c r="BB384" s="670"/>
      <c r="BC384" s="670"/>
      <c r="BD384" s="670"/>
      <c r="BE384" s="670"/>
      <c r="BF384" s="670"/>
      <c r="BG384" s="670"/>
      <c r="BH384" s="670"/>
      <c r="BI384" s="670"/>
      <c r="BJ384" s="670"/>
    </row>
    <row r="385" spans="6:62" ht="93" customHeight="1" x14ac:dyDescent="0.25">
      <c r="F385" s="725"/>
      <c r="G385" s="726"/>
      <c r="H385" s="726"/>
      <c r="I385" s="726"/>
      <c r="J385" s="726"/>
      <c r="K385" s="726"/>
      <c r="L385" s="726"/>
      <c r="M385" s="726"/>
      <c r="N385" s="726"/>
      <c r="U385" s="727"/>
      <c r="V385" s="728"/>
      <c r="W385" s="728"/>
      <c r="X385" s="728"/>
      <c r="Y385" s="728"/>
      <c r="Z385" s="728"/>
      <c r="AA385" s="728"/>
      <c r="AB385" s="728"/>
      <c r="AC385" s="728"/>
      <c r="AD385" s="728"/>
      <c r="AE385" s="728"/>
      <c r="AF385" s="728"/>
      <c r="AG385" s="728"/>
      <c r="AH385" s="728"/>
      <c r="AI385" s="728"/>
      <c r="AJ385" s="728"/>
      <c r="AK385" s="728"/>
      <c r="AL385" s="726"/>
      <c r="AM385" s="726"/>
      <c r="AN385" s="726"/>
      <c r="AO385" s="726"/>
      <c r="AP385" s="726"/>
      <c r="AQ385" s="726"/>
      <c r="AR385" s="726"/>
      <c r="AS385" s="726"/>
      <c r="AT385" s="726"/>
      <c r="AU385" s="726"/>
      <c r="AV385" s="726"/>
      <c r="AW385" s="726"/>
      <c r="AX385" s="726"/>
      <c r="AZ385" s="670"/>
      <c r="BA385" s="670"/>
      <c r="BB385" s="670"/>
      <c r="BC385" s="670"/>
      <c r="BD385" s="670"/>
      <c r="BE385" s="670"/>
      <c r="BF385" s="670"/>
      <c r="BG385" s="670"/>
      <c r="BH385" s="670"/>
      <c r="BI385" s="670"/>
      <c r="BJ385" s="670"/>
    </row>
    <row r="386" spans="6:62" ht="93" customHeight="1" x14ac:dyDescent="0.25">
      <c r="F386" s="725"/>
      <c r="G386" s="726"/>
      <c r="H386" s="726"/>
      <c r="I386" s="726"/>
      <c r="J386" s="726"/>
      <c r="K386" s="726"/>
      <c r="L386" s="726"/>
      <c r="M386" s="726"/>
      <c r="N386" s="726"/>
      <c r="U386" s="727"/>
      <c r="V386" s="728"/>
      <c r="W386" s="728"/>
      <c r="X386" s="728"/>
      <c r="Y386" s="728"/>
      <c r="Z386" s="728"/>
      <c r="AA386" s="728"/>
      <c r="AB386" s="728"/>
      <c r="AC386" s="728"/>
      <c r="AD386" s="728"/>
      <c r="AE386" s="728"/>
      <c r="AF386" s="728"/>
      <c r="AG386" s="728"/>
      <c r="AH386" s="728"/>
      <c r="AI386" s="728"/>
      <c r="AJ386" s="728"/>
      <c r="AK386" s="728"/>
      <c r="AL386" s="726"/>
      <c r="AM386" s="726"/>
      <c r="AN386" s="726"/>
      <c r="AO386" s="726"/>
      <c r="AP386" s="726"/>
      <c r="AQ386" s="726"/>
      <c r="AR386" s="726"/>
      <c r="AS386" s="726"/>
      <c r="AT386" s="726"/>
      <c r="AU386" s="726"/>
      <c r="AV386" s="726"/>
      <c r="AW386" s="726"/>
      <c r="AX386" s="726"/>
      <c r="AZ386" s="670"/>
      <c r="BA386" s="670"/>
      <c r="BB386" s="670"/>
      <c r="BC386" s="670"/>
      <c r="BD386" s="670"/>
      <c r="BE386" s="670"/>
      <c r="BF386" s="670"/>
      <c r="BG386" s="670"/>
      <c r="BH386" s="670"/>
      <c r="BI386" s="670"/>
      <c r="BJ386" s="670"/>
    </row>
    <row r="387" spans="6:62" ht="93" customHeight="1" x14ac:dyDescent="0.25">
      <c r="F387" s="725"/>
      <c r="G387" s="726"/>
      <c r="H387" s="726"/>
      <c r="I387" s="726"/>
      <c r="J387" s="726"/>
      <c r="K387" s="726"/>
      <c r="L387" s="726"/>
      <c r="M387" s="726"/>
      <c r="N387" s="726"/>
      <c r="U387" s="727"/>
      <c r="V387" s="728"/>
      <c r="W387" s="728"/>
      <c r="X387" s="728"/>
      <c r="Y387" s="728"/>
      <c r="Z387" s="728"/>
      <c r="AA387" s="728"/>
      <c r="AB387" s="728"/>
      <c r="AC387" s="728"/>
      <c r="AD387" s="728"/>
      <c r="AE387" s="728"/>
      <c r="AF387" s="728"/>
      <c r="AG387" s="728"/>
      <c r="AH387" s="728"/>
      <c r="AI387" s="728"/>
      <c r="AJ387" s="728"/>
      <c r="AK387" s="728"/>
      <c r="AL387" s="726"/>
      <c r="AM387" s="726"/>
      <c r="AN387" s="726"/>
      <c r="AO387" s="726"/>
      <c r="AP387" s="726"/>
      <c r="AQ387" s="726"/>
      <c r="AR387" s="726"/>
      <c r="AS387" s="726"/>
      <c r="AT387" s="726"/>
      <c r="AU387" s="726"/>
      <c r="AV387" s="726"/>
      <c r="AW387" s="726"/>
      <c r="AX387" s="726"/>
      <c r="AZ387" s="670"/>
      <c r="BA387" s="670"/>
      <c r="BB387" s="670"/>
      <c r="BC387" s="670"/>
      <c r="BD387" s="670"/>
      <c r="BE387" s="670"/>
      <c r="BF387" s="670"/>
      <c r="BG387" s="670"/>
      <c r="BH387" s="670"/>
      <c r="BI387" s="670"/>
      <c r="BJ387" s="670"/>
    </row>
    <row r="388" spans="6:62" ht="93" customHeight="1" x14ac:dyDescent="0.25">
      <c r="F388" s="725"/>
      <c r="G388" s="726"/>
      <c r="H388" s="726"/>
      <c r="I388" s="726"/>
      <c r="J388" s="726"/>
      <c r="K388" s="726"/>
      <c r="L388" s="726"/>
      <c r="M388" s="726"/>
      <c r="N388" s="726"/>
      <c r="U388" s="727"/>
      <c r="V388" s="728"/>
      <c r="W388" s="728"/>
      <c r="X388" s="728"/>
      <c r="Y388" s="728"/>
      <c r="Z388" s="728"/>
      <c r="AA388" s="728"/>
      <c r="AB388" s="728"/>
      <c r="AC388" s="728"/>
      <c r="AD388" s="728"/>
      <c r="AE388" s="728"/>
      <c r="AF388" s="728"/>
      <c r="AG388" s="728"/>
      <c r="AH388" s="728"/>
      <c r="AI388" s="728"/>
      <c r="AJ388" s="728"/>
      <c r="AK388" s="728"/>
      <c r="AL388" s="726"/>
      <c r="AM388" s="726"/>
      <c r="AN388" s="726"/>
      <c r="AO388" s="726"/>
      <c r="AP388" s="726"/>
      <c r="AQ388" s="726"/>
      <c r="AR388" s="726"/>
      <c r="AS388" s="726"/>
      <c r="AT388" s="726"/>
      <c r="AU388" s="726"/>
      <c r="AV388" s="726"/>
      <c r="AW388" s="726"/>
      <c r="AX388" s="726"/>
      <c r="AZ388" s="670"/>
      <c r="BA388" s="670"/>
      <c r="BB388" s="670"/>
      <c r="BC388" s="670"/>
      <c r="BD388" s="670"/>
      <c r="BE388" s="670"/>
      <c r="BF388" s="670"/>
      <c r="BG388" s="670"/>
      <c r="BH388" s="670"/>
      <c r="BI388" s="670"/>
      <c r="BJ388" s="670"/>
    </row>
    <row r="389" spans="6:62" ht="93" customHeight="1" x14ac:dyDescent="0.25">
      <c r="F389" s="725"/>
      <c r="G389" s="726"/>
      <c r="H389" s="726"/>
      <c r="I389" s="726"/>
      <c r="J389" s="726"/>
      <c r="K389" s="726"/>
      <c r="L389" s="726"/>
      <c r="M389" s="726"/>
      <c r="N389" s="726"/>
      <c r="U389" s="727"/>
      <c r="V389" s="728"/>
      <c r="W389" s="728"/>
      <c r="X389" s="728"/>
      <c r="Y389" s="728"/>
      <c r="Z389" s="728"/>
      <c r="AA389" s="728"/>
      <c r="AB389" s="728"/>
      <c r="AC389" s="728"/>
      <c r="AD389" s="728"/>
      <c r="AE389" s="728"/>
      <c r="AF389" s="728"/>
      <c r="AG389" s="728"/>
      <c r="AH389" s="728"/>
      <c r="AI389" s="728"/>
      <c r="AJ389" s="728"/>
      <c r="AK389" s="728"/>
      <c r="AL389" s="726"/>
      <c r="AM389" s="726"/>
      <c r="AN389" s="726"/>
      <c r="AO389" s="726"/>
      <c r="AP389" s="726"/>
      <c r="AQ389" s="726"/>
      <c r="AR389" s="726"/>
      <c r="AS389" s="726"/>
      <c r="AT389" s="726"/>
      <c r="AU389" s="726"/>
      <c r="AV389" s="726"/>
      <c r="AW389" s="726"/>
      <c r="AX389" s="726"/>
      <c r="AZ389" s="670"/>
      <c r="BA389" s="670"/>
      <c r="BB389" s="670"/>
      <c r="BC389" s="670"/>
      <c r="BD389" s="670"/>
      <c r="BE389" s="670"/>
      <c r="BF389" s="670"/>
      <c r="BG389" s="670"/>
      <c r="BH389" s="670"/>
      <c r="BI389" s="670"/>
      <c r="BJ389" s="670"/>
    </row>
    <row r="390" spans="6:62" ht="93" customHeight="1" x14ac:dyDescent="0.25">
      <c r="F390" s="725"/>
      <c r="G390" s="726"/>
      <c r="H390" s="726"/>
      <c r="I390" s="726"/>
      <c r="J390" s="726"/>
      <c r="K390" s="726"/>
      <c r="L390" s="726"/>
      <c r="M390" s="726"/>
      <c r="N390" s="726"/>
      <c r="U390" s="727"/>
      <c r="V390" s="728"/>
      <c r="W390" s="728"/>
      <c r="X390" s="728"/>
      <c r="Y390" s="728"/>
      <c r="Z390" s="728"/>
      <c r="AA390" s="728"/>
      <c r="AB390" s="728"/>
      <c r="AC390" s="728"/>
      <c r="AD390" s="728"/>
      <c r="AE390" s="728"/>
      <c r="AF390" s="728"/>
      <c r="AG390" s="728"/>
      <c r="AH390" s="728"/>
      <c r="AI390" s="728"/>
      <c r="AJ390" s="728"/>
      <c r="AK390" s="728"/>
      <c r="AL390" s="726"/>
      <c r="AM390" s="726"/>
      <c r="AN390" s="726"/>
      <c r="AO390" s="726"/>
      <c r="AP390" s="726"/>
      <c r="AQ390" s="726"/>
      <c r="AR390" s="726"/>
      <c r="AS390" s="726"/>
      <c r="AT390" s="726"/>
      <c r="AU390" s="726"/>
      <c r="AV390" s="726"/>
      <c r="AW390" s="726"/>
      <c r="AX390" s="726"/>
      <c r="AZ390" s="670"/>
      <c r="BA390" s="670"/>
      <c r="BB390" s="670"/>
      <c r="BC390" s="670"/>
      <c r="BD390" s="670"/>
      <c r="BE390" s="670"/>
      <c r="BF390" s="670"/>
      <c r="BG390" s="670"/>
      <c r="BH390" s="670"/>
      <c r="BI390" s="670"/>
      <c r="BJ390" s="670"/>
    </row>
    <row r="391" spans="6:62" ht="93" customHeight="1" x14ac:dyDescent="0.25">
      <c r="F391" s="725"/>
      <c r="G391" s="726"/>
      <c r="H391" s="726"/>
      <c r="I391" s="726"/>
      <c r="J391" s="726"/>
      <c r="K391" s="726"/>
      <c r="L391" s="726"/>
      <c r="M391" s="726"/>
      <c r="N391" s="726"/>
      <c r="U391" s="727"/>
      <c r="V391" s="728"/>
      <c r="W391" s="728"/>
      <c r="X391" s="728"/>
      <c r="Y391" s="728"/>
      <c r="Z391" s="728"/>
      <c r="AA391" s="728"/>
      <c r="AB391" s="728"/>
      <c r="AC391" s="728"/>
      <c r="AD391" s="728"/>
      <c r="AE391" s="728"/>
      <c r="AF391" s="728"/>
      <c r="AG391" s="728"/>
      <c r="AH391" s="728"/>
      <c r="AI391" s="728"/>
      <c r="AJ391" s="728"/>
      <c r="AK391" s="728"/>
      <c r="AL391" s="726"/>
      <c r="AM391" s="726"/>
      <c r="AN391" s="726"/>
      <c r="AO391" s="726"/>
      <c r="AP391" s="726"/>
      <c r="AQ391" s="726"/>
      <c r="AR391" s="726"/>
      <c r="AS391" s="726"/>
      <c r="AT391" s="726"/>
      <c r="AU391" s="726"/>
      <c r="AV391" s="726"/>
      <c r="AW391" s="726"/>
      <c r="AX391" s="726"/>
      <c r="AZ391" s="670"/>
      <c r="BA391" s="670"/>
      <c r="BB391" s="670"/>
      <c r="BC391" s="670"/>
      <c r="BD391" s="670"/>
      <c r="BE391" s="670"/>
      <c r="BF391" s="670"/>
      <c r="BG391" s="670"/>
      <c r="BH391" s="670"/>
      <c r="BI391" s="670"/>
      <c r="BJ391" s="670"/>
    </row>
    <row r="392" spans="6:62" ht="93" customHeight="1" x14ac:dyDescent="0.25">
      <c r="F392" s="725"/>
      <c r="G392" s="726"/>
      <c r="H392" s="726"/>
      <c r="I392" s="726"/>
      <c r="J392" s="726"/>
      <c r="K392" s="726"/>
      <c r="L392" s="726"/>
      <c r="M392" s="726"/>
      <c r="N392" s="726"/>
      <c r="U392" s="727"/>
      <c r="V392" s="728"/>
      <c r="W392" s="728"/>
      <c r="X392" s="728"/>
      <c r="Y392" s="728"/>
      <c r="Z392" s="728"/>
      <c r="AA392" s="728"/>
      <c r="AB392" s="728"/>
      <c r="AC392" s="728"/>
      <c r="AD392" s="728"/>
      <c r="AE392" s="728"/>
      <c r="AF392" s="728"/>
      <c r="AG392" s="728"/>
      <c r="AH392" s="728"/>
      <c r="AI392" s="728"/>
      <c r="AJ392" s="728"/>
      <c r="AK392" s="728"/>
      <c r="AL392" s="726"/>
      <c r="AM392" s="726"/>
      <c r="AN392" s="726"/>
      <c r="AO392" s="726"/>
      <c r="AP392" s="726"/>
      <c r="AQ392" s="726"/>
      <c r="AR392" s="726"/>
      <c r="AS392" s="726"/>
      <c r="AT392" s="726"/>
      <c r="AU392" s="726"/>
      <c r="AV392" s="726"/>
      <c r="AW392" s="726"/>
      <c r="AX392" s="726"/>
      <c r="AZ392" s="670"/>
      <c r="BA392" s="670"/>
      <c r="BB392" s="670"/>
      <c r="BC392" s="670"/>
      <c r="BD392" s="670"/>
      <c r="BE392" s="670"/>
      <c r="BF392" s="670"/>
      <c r="BG392" s="670"/>
      <c r="BH392" s="670"/>
      <c r="BI392" s="670"/>
      <c r="BJ392" s="670"/>
    </row>
    <row r="393" spans="6:62" ht="93" customHeight="1" x14ac:dyDescent="0.25">
      <c r="F393" s="725"/>
      <c r="G393" s="726"/>
      <c r="H393" s="726"/>
      <c r="I393" s="726"/>
      <c r="J393" s="726"/>
      <c r="K393" s="726"/>
      <c r="L393" s="726"/>
      <c r="M393" s="726"/>
      <c r="N393" s="726"/>
      <c r="U393" s="727"/>
      <c r="V393" s="728"/>
      <c r="W393" s="728"/>
      <c r="X393" s="728"/>
      <c r="Y393" s="728"/>
      <c r="Z393" s="728"/>
      <c r="AA393" s="728"/>
      <c r="AB393" s="728"/>
      <c r="AC393" s="728"/>
      <c r="AD393" s="728"/>
      <c r="AE393" s="728"/>
      <c r="AF393" s="728"/>
      <c r="AG393" s="728"/>
      <c r="AH393" s="728"/>
      <c r="AI393" s="728"/>
      <c r="AJ393" s="728"/>
      <c r="AK393" s="728"/>
      <c r="AL393" s="726"/>
      <c r="AM393" s="726"/>
      <c r="AN393" s="726"/>
      <c r="AO393" s="726"/>
      <c r="AP393" s="726"/>
      <c r="AQ393" s="726"/>
      <c r="AR393" s="726"/>
      <c r="AS393" s="726"/>
      <c r="AT393" s="726"/>
      <c r="AU393" s="726"/>
      <c r="AV393" s="726"/>
      <c r="AW393" s="726"/>
      <c r="AX393" s="726"/>
      <c r="AZ393" s="670"/>
      <c r="BA393" s="670"/>
      <c r="BB393" s="670"/>
      <c r="BC393" s="670"/>
      <c r="BD393" s="670"/>
      <c r="BE393" s="670"/>
      <c r="BF393" s="670"/>
      <c r="BG393" s="670"/>
      <c r="BH393" s="670"/>
      <c r="BI393" s="670"/>
      <c r="BJ393" s="670"/>
    </row>
    <row r="394" spans="6:62" ht="93" customHeight="1" x14ac:dyDescent="0.25">
      <c r="F394" s="725"/>
      <c r="G394" s="726"/>
      <c r="H394" s="726"/>
      <c r="I394" s="726"/>
      <c r="J394" s="726"/>
      <c r="K394" s="726"/>
      <c r="L394" s="726"/>
      <c r="M394" s="726"/>
      <c r="N394" s="726"/>
      <c r="U394" s="727"/>
      <c r="V394" s="728"/>
      <c r="W394" s="728"/>
      <c r="X394" s="728"/>
      <c r="Y394" s="728"/>
      <c r="Z394" s="728"/>
      <c r="AA394" s="728"/>
      <c r="AB394" s="728"/>
      <c r="AC394" s="728"/>
      <c r="AD394" s="728"/>
      <c r="AE394" s="728"/>
      <c r="AF394" s="728"/>
      <c r="AG394" s="728"/>
      <c r="AH394" s="728"/>
      <c r="AI394" s="728"/>
      <c r="AJ394" s="728"/>
      <c r="AK394" s="728"/>
      <c r="AL394" s="726"/>
      <c r="AM394" s="726"/>
      <c r="AN394" s="726"/>
      <c r="AO394" s="726"/>
      <c r="AP394" s="726"/>
      <c r="AQ394" s="726"/>
      <c r="AR394" s="726"/>
      <c r="AS394" s="726"/>
      <c r="AT394" s="726"/>
      <c r="AU394" s="726"/>
      <c r="AV394" s="726"/>
      <c r="AW394" s="726"/>
      <c r="AX394" s="726"/>
      <c r="AZ394" s="670"/>
      <c r="BA394" s="670"/>
      <c r="BB394" s="670"/>
      <c r="BC394" s="670"/>
      <c r="BD394" s="670"/>
      <c r="BE394" s="670"/>
      <c r="BF394" s="670"/>
      <c r="BG394" s="670"/>
      <c r="BH394" s="670"/>
      <c r="BI394" s="670"/>
      <c r="BJ394" s="670"/>
    </row>
    <row r="395" spans="6:62" ht="93" customHeight="1" x14ac:dyDescent="0.25">
      <c r="F395" s="725"/>
      <c r="G395" s="726"/>
      <c r="H395" s="726"/>
      <c r="I395" s="726"/>
      <c r="J395" s="726"/>
      <c r="K395" s="726"/>
      <c r="L395" s="726"/>
      <c r="M395" s="726"/>
      <c r="N395" s="726"/>
      <c r="U395" s="727"/>
      <c r="V395" s="728"/>
      <c r="W395" s="728"/>
      <c r="X395" s="728"/>
      <c r="Y395" s="728"/>
      <c r="Z395" s="728"/>
      <c r="AA395" s="728"/>
      <c r="AB395" s="728"/>
      <c r="AC395" s="728"/>
      <c r="AD395" s="728"/>
      <c r="AE395" s="728"/>
      <c r="AF395" s="728"/>
      <c r="AG395" s="728"/>
      <c r="AH395" s="728"/>
      <c r="AI395" s="728"/>
      <c r="AJ395" s="728"/>
      <c r="AK395" s="728"/>
      <c r="AL395" s="726"/>
      <c r="AM395" s="726"/>
      <c r="AN395" s="726"/>
      <c r="AO395" s="726"/>
      <c r="AP395" s="726"/>
      <c r="AQ395" s="726"/>
      <c r="AR395" s="726"/>
      <c r="AS395" s="726"/>
      <c r="AT395" s="726"/>
      <c r="AU395" s="726"/>
      <c r="AV395" s="726"/>
      <c r="AW395" s="726"/>
      <c r="AX395" s="726"/>
      <c r="AZ395" s="670"/>
      <c r="BA395" s="670"/>
      <c r="BB395" s="670"/>
      <c r="BC395" s="670"/>
      <c r="BD395" s="670"/>
      <c r="BE395" s="670"/>
      <c r="BF395" s="670"/>
      <c r="BG395" s="670"/>
      <c r="BH395" s="670"/>
      <c r="BI395" s="670"/>
      <c r="BJ395" s="670"/>
    </row>
    <row r="396" spans="6:62" ht="93" customHeight="1" x14ac:dyDescent="0.25">
      <c r="F396" s="725"/>
      <c r="G396" s="726"/>
      <c r="H396" s="726"/>
      <c r="I396" s="726"/>
      <c r="J396" s="726"/>
      <c r="K396" s="726"/>
      <c r="L396" s="726"/>
      <c r="M396" s="726"/>
      <c r="N396" s="726"/>
      <c r="U396" s="727"/>
      <c r="V396" s="728"/>
      <c r="W396" s="728"/>
      <c r="X396" s="728"/>
      <c r="Y396" s="728"/>
      <c r="Z396" s="728"/>
      <c r="AA396" s="728"/>
      <c r="AB396" s="728"/>
      <c r="AC396" s="728"/>
      <c r="AD396" s="728"/>
      <c r="AE396" s="728"/>
      <c r="AF396" s="728"/>
      <c r="AG396" s="728"/>
      <c r="AH396" s="728"/>
      <c r="AI396" s="728"/>
      <c r="AJ396" s="728"/>
      <c r="AK396" s="728"/>
      <c r="AL396" s="726"/>
      <c r="AM396" s="726"/>
      <c r="AN396" s="726"/>
      <c r="AO396" s="726"/>
      <c r="AP396" s="726"/>
      <c r="AQ396" s="726"/>
      <c r="AR396" s="726"/>
      <c r="AS396" s="726"/>
      <c r="AT396" s="726"/>
      <c r="AU396" s="726"/>
      <c r="AV396" s="726"/>
      <c r="AW396" s="726"/>
      <c r="AX396" s="726"/>
      <c r="AZ396" s="670"/>
      <c r="BA396" s="670"/>
      <c r="BB396" s="670"/>
      <c r="BC396" s="670"/>
      <c r="BD396" s="670"/>
      <c r="BE396" s="670"/>
      <c r="BF396" s="670"/>
      <c r="BG396" s="670"/>
      <c r="BH396" s="670"/>
      <c r="BI396" s="670"/>
      <c r="BJ396" s="670"/>
    </row>
    <row r="397" spans="6:62" ht="93" customHeight="1" x14ac:dyDescent="0.25">
      <c r="F397" s="725"/>
      <c r="G397" s="726"/>
      <c r="H397" s="726"/>
      <c r="I397" s="726"/>
      <c r="J397" s="726"/>
      <c r="K397" s="726"/>
      <c r="L397" s="726"/>
      <c r="M397" s="726"/>
      <c r="N397" s="726"/>
      <c r="U397" s="727"/>
      <c r="V397" s="728"/>
      <c r="W397" s="728"/>
      <c r="X397" s="728"/>
      <c r="Y397" s="728"/>
      <c r="Z397" s="728"/>
      <c r="AA397" s="728"/>
      <c r="AB397" s="728"/>
      <c r="AC397" s="728"/>
      <c r="AD397" s="728"/>
      <c r="AE397" s="728"/>
      <c r="AF397" s="728"/>
      <c r="AG397" s="728"/>
      <c r="AH397" s="728"/>
      <c r="AI397" s="728"/>
      <c r="AJ397" s="728"/>
      <c r="AK397" s="728"/>
      <c r="AL397" s="726"/>
      <c r="AM397" s="726"/>
      <c r="AN397" s="726"/>
      <c r="AO397" s="726"/>
      <c r="AP397" s="726"/>
      <c r="AQ397" s="726"/>
      <c r="AR397" s="726"/>
      <c r="AS397" s="726"/>
      <c r="AT397" s="726"/>
      <c r="AU397" s="726"/>
      <c r="AV397" s="726"/>
      <c r="AW397" s="726"/>
      <c r="AX397" s="726"/>
      <c r="AZ397" s="670"/>
      <c r="BA397" s="670"/>
      <c r="BB397" s="670"/>
      <c r="BC397" s="670"/>
      <c r="BD397" s="670"/>
      <c r="BE397" s="670"/>
      <c r="BF397" s="670"/>
      <c r="BG397" s="670"/>
      <c r="BH397" s="670"/>
      <c r="BI397" s="670"/>
      <c r="BJ397" s="670"/>
    </row>
    <row r="398" spans="6:62" ht="93" customHeight="1" x14ac:dyDescent="0.25">
      <c r="F398" s="725"/>
      <c r="G398" s="726"/>
      <c r="H398" s="726"/>
      <c r="I398" s="726"/>
      <c r="J398" s="726"/>
      <c r="K398" s="726"/>
      <c r="L398" s="726"/>
      <c r="M398" s="726"/>
      <c r="N398" s="726"/>
      <c r="U398" s="727"/>
      <c r="V398" s="728"/>
      <c r="W398" s="728"/>
      <c r="X398" s="728"/>
      <c r="Y398" s="728"/>
      <c r="Z398" s="728"/>
      <c r="AA398" s="728"/>
      <c r="AB398" s="728"/>
      <c r="AC398" s="728"/>
      <c r="AD398" s="728"/>
      <c r="AE398" s="728"/>
      <c r="AF398" s="728"/>
      <c r="AG398" s="728"/>
      <c r="AH398" s="728"/>
      <c r="AI398" s="728"/>
      <c r="AJ398" s="728"/>
      <c r="AK398" s="728"/>
      <c r="AL398" s="726"/>
      <c r="AM398" s="726"/>
      <c r="AN398" s="726"/>
      <c r="AO398" s="726"/>
      <c r="AP398" s="726"/>
      <c r="AQ398" s="726"/>
      <c r="AR398" s="726"/>
      <c r="AS398" s="726"/>
      <c r="AT398" s="726"/>
      <c r="AU398" s="726"/>
      <c r="AV398" s="726"/>
      <c r="AW398" s="726"/>
      <c r="AX398" s="726"/>
      <c r="AZ398" s="670"/>
      <c r="BA398" s="670"/>
      <c r="BB398" s="670"/>
      <c r="BC398" s="670"/>
      <c r="BD398" s="670"/>
      <c r="BE398" s="670"/>
      <c r="BF398" s="670"/>
      <c r="BG398" s="670"/>
      <c r="BH398" s="670"/>
      <c r="BI398" s="670"/>
      <c r="BJ398" s="670"/>
    </row>
    <row r="399" spans="6:62" ht="93" customHeight="1" x14ac:dyDescent="0.25">
      <c r="F399" s="725"/>
      <c r="G399" s="726"/>
      <c r="H399" s="726"/>
      <c r="I399" s="726"/>
      <c r="J399" s="726"/>
      <c r="K399" s="726"/>
      <c r="L399" s="726"/>
      <c r="M399" s="726"/>
      <c r="N399" s="726"/>
      <c r="U399" s="727"/>
      <c r="V399" s="728"/>
      <c r="W399" s="728"/>
      <c r="X399" s="728"/>
      <c r="Y399" s="728"/>
      <c r="Z399" s="728"/>
      <c r="AA399" s="728"/>
      <c r="AB399" s="728"/>
      <c r="AC399" s="728"/>
      <c r="AD399" s="728"/>
      <c r="AE399" s="728"/>
      <c r="AF399" s="728"/>
      <c r="AG399" s="728"/>
      <c r="AH399" s="728"/>
      <c r="AI399" s="728"/>
      <c r="AJ399" s="728"/>
      <c r="AK399" s="728"/>
      <c r="AL399" s="726"/>
      <c r="AM399" s="726"/>
      <c r="AN399" s="726"/>
      <c r="AO399" s="726"/>
      <c r="AP399" s="726"/>
      <c r="AQ399" s="726"/>
      <c r="AR399" s="726"/>
      <c r="AS399" s="726"/>
      <c r="AT399" s="726"/>
      <c r="AU399" s="726"/>
      <c r="AV399" s="726"/>
      <c r="AW399" s="726"/>
      <c r="AX399" s="726"/>
      <c r="AZ399" s="670"/>
      <c r="BA399" s="670"/>
      <c r="BB399" s="670"/>
      <c r="BC399" s="670"/>
      <c r="BD399" s="670"/>
      <c r="BE399" s="670"/>
      <c r="BF399" s="670"/>
      <c r="BG399" s="670"/>
      <c r="BH399" s="670"/>
      <c r="BI399" s="670"/>
      <c r="BJ399" s="670"/>
    </row>
    <row r="400" spans="6:62" ht="93" customHeight="1" x14ac:dyDescent="0.25">
      <c r="F400" s="725"/>
      <c r="G400" s="726"/>
      <c r="H400" s="726"/>
      <c r="I400" s="726"/>
      <c r="J400" s="726"/>
      <c r="K400" s="726"/>
      <c r="L400" s="726"/>
      <c r="M400" s="726"/>
      <c r="N400" s="726"/>
      <c r="U400" s="727"/>
      <c r="V400" s="728"/>
      <c r="W400" s="728"/>
      <c r="X400" s="728"/>
      <c r="Y400" s="728"/>
      <c r="Z400" s="728"/>
      <c r="AA400" s="728"/>
      <c r="AB400" s="728"/>
      <c r="AC400" s="728"/>
      <c r="AD400" s="728"/>
      <c r="AE400" s="728"/>
      <c r="AF400" s="728"/>
      <c r="AG400" s="728"/>
      <c r="AH400" s="728"/>
      <c r="AI400" s="728"/>
      <c r="AJ400" s="728"/>
      <c r="AK400" s="728"/>
      <c r="AL400" s="726"/>
      <c r="AM400" s="726"/>
      <c r="AN400" s="726"/>
      <c r="AO400" s="726"/>
      <c r="AP400" s="726"/>
      <c r="AQ400" s="726"/>
      <c r="AR400" s="726"/>
      <c r="AS400" s="726"/>
      <c r="AT400" s="726"/>
      <c r="AU400" s="726"/>
      <c r="AV400" s="726"/>
      <c r="AW400" s="726"/>
      <c r="AX400" s="726"/>
      <c r="AZ400" s="670"/>
      <c r="BA400" s="670"/>
      <c r="BB400" s="670"/>
      <c r="BC400" s="670"/>
      <c r="BD400" s="670"/>
      <c r="BE400" s="670"/>
      <c r="BF400" s="670"/>
      <c r="BG400" s="670"/>
      <c r="BH400" s="670"/>
      <c r="BI400" s="670"/>
      <c r="BJ400" s="670"/>
    </row>
    <row r="401" spans="6:62" ht="93" customHeight="1" x14ac:dyDescent="0.25">
      <c r="F401" s="725"/>
      <c r="G401" s="726"/>
      <c r="H401" s="726"/>
      <c r="I401" s="726"/>
      <c r="J401" s="726"/>
      <c r="K401" s="726"/>
      <c r="L401" s="726"/>
      <c r="M401" s="726"/>
      <c r="N401" s="726"/>
      <c r="U401" s="727"/>
      <c r="V401" s="728"/>
      <c r="W401" s="728"/>
      <c r="X401" s="728"/>
      <c r="Y401" s="728"/>
      <c r="Z401" s="728"/>
      <c r="AA401" s="728"/>
      <c r="AB401" s="728"/>
      <c r="AC401" s="728"/>
      <c r="AD401" s="728"/>
      <c r="AE401" s="728"/>
      <c r="AF401" s="728"/>
      <c r="AG401" s="728"/>
      <c r="AH401" s="728"/>
      <c r="AI401" s="728"/>
      <c r="AJ401" s="728"/>
      <c r="AK401" s="728"/>
      <c r="AL401" s="726"/>
      <c r="AM401" s="726"/>
      <c r="AN401" s="726"/>
      <c r="AO401" s="726"/>
      <c r="AP401" s="726"/>
      <c r="AQ401" s="726"/>
      <c r="AR401" s="726"/>
      <c r="AS401" s="726"/>
      <c r="AT401" s="726"/>
      <c r="AU401" s="726"/>
      <c r="AV401" s="726"/>
      <c r="AW401" s="726"/>
      <c r="AX401" s="726"/>
      <c r="AZ401" s="670"/>
      <c r="BA401" s="670"/>
      <c r="BB401" s="670"/>
      <c r="BC401" s="670"/>
      <c r="BD401" s="670"/>
      <c r="BE401" s="670"/>
      <c r="BF401" s="670"/>
      <c r="BG401" s="670"/>
      <c r="BH401" s="670"/>
      <c r="BI401" s="670"/>
      <c r="BJ401" s="670"/>
    </row>
    <row r="402" spans="6:62" ht="93" customHeight="1" x14ac:dyDescent="0.25">
      <c r="F402" s="725"/>
      <c r="G402" s="726"/>
      <c r="H402" s="726"/>
      <c r="I402" s="726"/>
      <c r="J402" s="726"/>
      <c r="K402" s="726"/>
      <c r="L402" s="726"/>
      <c r="M402" s="726"/>
      <c r="N402" s="726"/>
      <c r="U402" s="727"/>
      <c r="V402" s="728"/>
      <c r="W402" s="728"/>
      <c r="X402" s="728"/>
      <c r="Y402" s="728"/>
      <c r="Z402" s="728"/>
      <c r="AA402" s="728"/>
      <c r="AB402" s="728"/>
      <c r="AC402" s="728"/>
      <c r="AD402" s="728"/>
      <c r="AE402" s="728"/>
      <c r="AF402" s="728"/>
      <c r="AG402" s="728"/>
      <c r="AH402" s="728"/>
      <c r="AI402" s="728"/>
      <c r="AJ402" s="728"/>
      <c r="AK402" s="728"/>
      <c r="AL402" s="726"/>
      <c r="AM402" s="726"/>
      <c r="AN402" s="726"/>
      <c r="AO402" s="726"/>
      <c r="AP402" s="726"/>
      <c r="AQ402" s="726"/>
      <c r="AR402" s="726"/>
      <c r="AS402" s="726"/>
      <c r="AT402" s="726"/>
      <c r="AU402" s="726"/>
      <c r="AV402" s="726"/>
      <c r="AW402" s="726"/>
      <c r="AX402" s="726"/>
      <c r="AZ402" s="670"/>
      <c r="BA402" s="670"/>
      <c r="BB402" s="670"/>
      <c r="BC402" s="670"/>
      <c r="BD402" s="670"/>
      <c r="BE402" s="670"/>
      <c r="BF402" s="670"/>
      <c r="BG402" s="670"/>
      <c r="BH402" s="670"/>
      <c r="BI402" s="670"/>
      <c r="BJ402" s="670"/>
    </row>
    <row r="403" spans="6:62" ht="93" customHeight="1" x14ac:dyDescent="0.25">
      <c r="F403" s="725"/>
      <c r="G403" s="726"/>
      <c r="H403" s="726"/>
      <c r="I403" s="726"/>
      <c r="J403" s="726"/>
      <c r="K403" s="726"/>
      <c r="L403" s="726"/>
      <c r="M403" s="726"/>
      <c r="N403" s="726"/>
      <c r="U403" s="727"/>
      <c r="V403" s="728"/>
      <c r="W403" s="728"/>
      <c r="X403" s="728"/>
      <c r="Y403" s="728"/>
      <c r="Z403" s="728"/>
      <c r="AA403" s="728"/>
      <c r="AB403" s="728"/>
      <c r="AC403" s="728"/>
      <c r="AD403" s="728"/>
      <c r="AE403" s="728"/>
      <c r="AF403" s="728"/>
      <c r="AG403" s="728"/>
      <c r="AH403" s="728"/>
      <c r="AI403" s="728"/>
      <c r="AJ403" s="728"/>
      <c r="AK403" s="728"/>
      <c r="AL403" s="726"/>
      <c r="AM403" s="726"/>
      <c r="AN403" s="726"/>
      <c r="AO403" s="726"/>
      <c r="AP403" s="726"/>
      <c r="AQ403" s="726"/>
      <c r="AR403" s="726"/>
      <c r="AS403" s="726"/>
      <c r="AT403" s="726"/>
      <c r="AU403" s="726"/>
      <c r="AV403" s="726"/>
      <c r="AW403" s="726"/>
      <c r="AX403" s="726"/>
      <c r="AZ403" s="670"/>
      <c r="BA403" s="670"/>
      <c r="BB403" s="670"/>
      <c r="BC403" s="670"/>
      <c r="BD403" s="670"/>
      <c r="BE403" s="670"/>
      <c r="BF403" s="670"/>
      <c r="BG403" s="670"/>
      <c r="BH403" s="670"/>
      <c r="BI403" s="670"/>
      <c r="BJ403" s="670"/>
    </row>
    <row r="404" spans="6:62" ht="93" customHeight="1" x14ac:dyDescent="0.25">
      <c r="F404" s="725"/>
      <c r="G404" s="726"/>
      <c r="H404" s="726"/>
      <c r="I404" s="726"/>
      <c r="J404" s="726"/>
      <c r="K404" s="726"/>
      <c r="L404" s="726"/>
      <c r="M404" s="726"/>
      <c r="N404" s="726"/>
      <c r="U404" s="727"/>
      <c r="V404" s="728"/>
      <c r="W404" s="728"/>
      <c r="X404" s="728"/>
      <c r="Y404" s="728"/>
      <c r="Z404" s="728"/>
      <c r="AA404" s="728"/>
      <c r="AB404" s="728"/>
      <c r="AC404" s="728"/>
      <c r="AD404" s="728"/>
      <c r="AE404" s="728"/>
      <c r="AF404" s="728"/>
      <c r="AG404" s="728"/>
      <c r="AH404" s="728"/>
      <c r="AI404" s="728"/>
      <c r="AJ404" s="728"/>
      <c r="AK404" s="728"/>
      <c r="AL404" s="726"/>
      <c r="AM404" s="726"/>
      <c r="AN404" s="726"/>
      <c r="AO404" s="726"/>
      <c r="AP404" s="726"/>
      <c r="AQ404" s="726"/>
      <c r="AR404" s="726"/>
      <c r="AS404" s="726"/>
      <c r="AT404" s="726"/>
      <c r="AU404" s="726"/>
      <c r="AV404" s="726"/>
      <c r="AW404" s="726"/>
      <c r="AX404" s="726"/>
      <c r="AZ404" s="670"/>
      <c r="BA404" s="670"/>
      <c r="BB404" s="670"/>
      <c r="BC404" s="670"/>
      <c r="BD404" s="670"/>
      <c r="BE404" s="670"/>
      <c r="BF404" s="670"/>
      <c r="BG404" s="670"/>
      <c r="BH404" s="670"/>
      <c r="BI404" s="670"/>
      <c r="BJ404" s="670"/>
    </row>
    <row r="405" spans="6:62" ht="93" customHeight="1" x14ac:dyDescent="0.25">
      <c r="F405" s="725"/>
      <c r="G405" s="726"/>
      <c r="H405" s="726"/>
      <c r="I405" s="726"/>
      <c r="J405" s="726"/>
      <c r="K405" s="726"/>
      <c r="L405" s="726"/>
      <c r="M405" s="726"/>
      <c r="N405" s="726"/>
      <c r="U405" s="727"/>
      <c r="V405" s="728"/>
      <c r="W405" s="728"/>
      <c r="X405" s="728"/>
      <c r="Y405" s="728"/>
      <c r="Z405" s="728"/>
      <c r="AA405" s="728"/>
      <c r="AB405" s="728"/>
      <c r="AC405" s="728"/>
      <c r="AD405" s="728"/>
      <c r="AE405" s="728"/>
      <c r="AF405" s="728"/>
      <c r="AG405" s="728"/>
      <c r="AH405" s="728"/>
      <c r="AI405" s="728"/>
      <c r="AJ405" s="728"/>
      <c r="AK405" s="728"/>
      <c r="AL405" s="726"/>
      <c r="AM405" s="726"/>
      <c r="AN405" s="726"/>
      <c r="AO405" s="726"/>
      <c r="AP405" s="726"/>
      <c r="AQ405" s="726"/>
      <c r="AR405" s="726"/>
      <c r="AS405" s="726"/>
      <c r="AT405" s="726"/>
      <c r="AU405" s="726"/>
      <c r="AV405" s="726"/>
      <c r="AW405" s="726"/>
      <c r="AX405" s="726"/>
      <c r="AZ405" s="670"/>
      <c r="BA405" s="670"/>
      <c r="BB405" s="670"/>
      <c r="BC405" s="670"/>
      <c r="BD405" s="670"/>
      <c r="BE405" s="670"/>
      <c r="BF405" s="670"/>
      <c r="BG405" s="670"/>
      <c r="BH405" s="670"/>
      <c r="BI405" s="670"/>
      <c r="BJ405" s="670"/>
    </row>
    <row r="406" spans="6:62" ht="93" customHeight="1" x14ac:dyDescent="0.25">
      <c r="F406" s="725"/>
      <c r="G406" s="726"/>
      <c r="H406" s="726"/>
      <c r="I406" s="726"/>
      <c r="J406" s="726"/>
      <c r="K406" s="726"/>
      <c r="L406" s="726"/>
      <c r="M406" s="726"/>
      <c r="N406" s="726"/>
      <c r="U406" s="727"/>
      <c r="V406" s="728"/>
      <c r="W406" s="728"/>
      <c r="X406" s="728"/>
      <c r="Y406" s="728"/>
      <c r="Z406" s="728"/>
      <c r="AA406" s="728"/>
      <c r="AB406" s="728"/>
      <c r="AC406" s="728"/>
      <c r="AD406" s="728"/>
      <c r="AE406" s="728"/>
      <c r="AF406" s="728"/>
      <c r="AG406" s="728"/>
      <c r="AH406" s="728"/>
      <c r="AI406" s="728"/>
      <c r="AJ406" s="728"/>
      <c r="AK406" s="728"/>
      <c r="AL406" s="726"/>
      <c r="AM406" s="726"/>
      <c r="AN406" s="726"/>
      <c r="AO406" s="726"/>
      <c r="AP406" s="726"/>
      <c r="AQ406" s="726"/>
      <c r="AR406" s="726"/>
      <c r="AS406" s="726"/>
      <c r="AT406" s="726"/>
      <c r="AU406" s="726"/>
      <c r="AV406" s="726"/>
      <c r="AW406" s="726"/>
      <c r="AX406" s="726"/>
      <c r="AZ406" s="670"/>
      <c r="BA406" s="670"/>
      <c r="BB406" s="670"/>
      <c r="BC406" s="670"/>
      <c r="BD406" s="670"/>
      <c r="BE406" s="670"/>
      <c r="BF406" s="670"/>
      <c r="BG406" s="670"/>
      <c r="BH406" s="670"/>
      <c r="BI406" s="670"/>
      <c r="BJ406" s="670"/>
    </row>
    <row r="407" spans="6:62" ht="93" customHeight="1" x14ac:dyDescent="0.25">
      <c r="F407" s="725"/>
      <c r="G407" s="726"/>
      <c r="H407" s="726"/>
      <c r="I407" s="726"/>
      <c r="J407" s="726"/>
      <c r="K407" s="726"/>
      <c r="L407" s="726"/>
      <c r="M407" s="726"/>
      <c r="N407" s="726"/>
      <c r="U407" s="727"/>
      <c r="V407" s="728"/>
      <c r="W407" s="728"/>
      <c r="X407" s="728"/>
      <c r="Y407" s="728"/>
      <c r="Z407" s="728"/>
      <c r="AA407" s="728"/>
      <c r="AB407" s="728"/>
      <c r="AC407" s="728"/>
      <c r="AD407" s="728"/>
      <c r="AE407" s="728"/>
      <c r="AF407" s="728"/>
      <c r="AG407" s="728"/>
      <c r="AH407" s="728"/>
      <c r="AI407" s="728"/>
      <c r="AJ407" s="728"/>
      <c r="AK407" s="728"/>
      <c r="AL407" s="726"/>
      <c r="AM407" s="726"/>
      <c r="AN407" s="726"/>
      <c r="AO407" s="726"/>
      <c r="AP407" s="726"/>
      <c r="AQ407" s="726"/>
      <c r="AR407" s="726"/>
      <c r="AS407" s="726"/>
      <c r="AT407" s="726"/>
      <c r="AU407" s="726"/>
      <c r="AV407" s="726"/>
      <c r="AW407" s="726"/>
      <c r="AX407" s="726"/>
      <c r="AZ407" s="670"/>
      <c r="BA407" s="670"/>
      <c r="BB407" s="670"/>
      <c r="BC407" s="670"/>
      <c r="BD407" s="670"/>
      <c r="BE407" s="670"/>
      <c r="BF407" s="670"/>
      <c r="BG407" s="670"/>
      <c r="BH407" s="670"/>
      <c r="BI407" s="670"/>
      <c r="BJ407" s="670"/>
    </row>
    <row r="408" spans="6:62" ht="93" customHeight="1" x14ac:dyDescent="0.25">
      <c r="F408" s="725"/>
      <c r="G408" s="726"/>
      <c r="H408" s="726"/>
      <c r="I408" s="726"/>
      <c r="J408" s="726"/>
      <c r="K408" s="726"/>
      <c r="L408" s="726"/>
      <c r="M408" s="726"/>
      <c r="N408" s="726"/>
      <c r="U408" s="727"/>
      <c r="V408" s="728"/>
      <c r="W408" s="728"/>
      <c r="X408" s="728"/>
      <c r="Y408" s="728"/>
      <c r="Z408" s="728"/>
      <c r="AA408" s="728"/>
      <c r="AB408" s="728"/>
      <c r="AC408" s="728"/>
      <c r="AD408" s="728"/>
      <c r="AE408" s="728"/>
      <c r="AF408" s="728"/>
      <c r="AG408" s="728"/>
      <c r="AH408" s="728"/>
      <c r="AI408" s="728"/>
      <c r="AJ408" s="728"/>
      <c r="AK408" s="728"/>
      <c r="AL408" s="726"/>
      <c r="AM408" s="726"/>
      <c r="AN408" s="726"/>
      <c r="AO408" s="726"/>
      <c r="AP408" s="726"/>
      <c r="AQ408" s="726"/>
      <c r="AR408" s="726"/>
      <c r="AS408" s="726"/>
      <c r="AT408" s="726"/>
      <c r="AU408" s="726"/>
      <c r="AV408" s="726"/>
      <c r="AW408" s="726"/>
      <c r="AX408" s="726"/>
      <c r="AZ408" s="670"/>
      <c r="BA408" s="670"/>
      <c r="BB408" s="670"/>
      <c r="BC408" s="670"/>
      <c r="BD408" s="670"/>
      <c r="BE408" s="670"/>
      <c r="BF408" s="670"/>
      <c r="BG408" s="670"/>
      <c r="BH408" s="670"/>
      <c r="BI408" s="670"/>
      <c r="BJ408" s="670"/>
    </row>
    <row r="409" spans="6:62" ht="93" customHeight="1" x14ac:dyDescent="0.25">
      <c r="F409" s="725"/>
      <c r="G409" s="726"/>
      <c r="H409" s="726"/>
      <c r="I409" s="726"/>
      <c r="J409" s="726"/>
      <c r="K409" s="726"/>
      <c r="L409" s="726"/>
      <c r="M409" s="726"/>
      <c r="N409" s="726"/>
      <c r="U409" s="727"/>
      <c r="V409" s="728"/>
      <c r="W409" s="728"/>
      <c r="X409" s="728"/>
      <c r="Y409" s="728"/>
      <c r="Z409" s="728"/>
      <c r="AA409" s="728"/>
      <c r="AB409" s="728"/>
      <c r="AC409" s="728"/>
      <c r="AD409" s="728"/>
      <c r="AE409" s="728"/>
      <c r="AF409" s="728"/>
      <c r="AG409" s="728"/>
      <c r="AH409" s="728"/>
      <c r="AI409" s="728"/>
      <c r="AJ409" s="728"/>
      <c r="AK409" s="728"/>
      <c r="AL409" s="726"/>
      <c r="AM409" s="726"/>
      <c r="AN409" s="726"/>
      <c r="AO409" s="726"/>
      <c r="AP409" s="726"/>
      <c r="AQ409" s="726"/>
      <c r="AR409" s="726"/>
      <c r="AS409" s="726"/>
      <c r="AT409" s="726"/>
      <c r="AU409" s="726"/>
      <c r="AV409" s="726"/>
      <c r="AW409" s="726"/>
      <c r="AX409" s="726"/>
      <c r="AZ409" s="670"/>
      <c r="BA409" s="670"/>
      <c r="BB409" s="670"/>
      <c r="BC409" s="670"/>
      <c r="BD409" s="670"/>
      <c r="BE409" s="670"/>
      <c r="BF409" s="670"/>
      <c r="BG409" s="670"/>
      <c r="BH409" s="670"/>
      <c r="BI409" s="670"/>
      <c r="BJ409" s="670"/>
    </row>
    <row r="410" spans="6:62" ht="93" customHeight="1" x14ac:dyDescent="0.25">
      <c r="F410" s="725"/>
      <c r="G410" s="726"/>
      <c r="H410" s="726"/>
      <c r="I410" s="726"/>
      <c r="J410" s="726"/>
      <c r="K410" s="726"/>
      <c r="L410" s="726"/>
      <c r="M410" s="726"/>
      <c r="N410" s="726"/>
      <c r="U410" s="727"/>
      <c r="V410" s="728"/>
      <c r="W410" s="728"/>
      <c r="X410" s="728"/>
      <c r="Y410" s="728"/>
      <c r="Z410" s="728"/>
      <c r="AA410" s="728"/>
      <c r="AB410" s="728"/>
      <c r="AC410" s="728"/>
      <c r="AD410" s="728"/>
      <c r="AE410" s="728"/>
      <c r="AF410" s="728"/>
      <c r="AG410" s="728"/>
      <c r="AH410" s="728"/>
      <c r="AI410" s="728"/>
      <c r="AJ410" s="728"/>
      <c r="AK410" s="728"/>
      <c r="AL410" s="726"/>
      <c r="AM410" s="726"/>
      <c r="AN410" s="726"/>
      <c r="AO410" s="726"/>
      <c r="AP410" s="726"/>
      <c r="AQ410" s="726"/>
      <c r="AR410" s="726"/>
      <c r="AS410" s="726"/>
      <c r="AT410" s="726"/>
      <c r="AU410" s="726"/>
      <c r="AV410" s="726"/>
      <c r="AW410" s="726"/>
      <c r="AX410" s="726"/>
      <c r="AZ410" s="670"/>
      <c r="BA410" s="670"/>
      <c r="BB410" s="670"/>
      <c r="BC410" s="670"/>
      <c r="BD410" s="670"/>
      <c r="BE410" s="670"/>
      <c r="BF410" s="670"/>
      <c r="BG410" s="670"/>
      <c r="BH410" s="670"/>
      <c r="BI410" s="670"/>
      <c r="BJ410" s="670"/>
    </row>
    <row r="411" spans="6:62" ht="93" customHeight="1" x14ac:dyDescent="0.25">
      <c r="F411" s="725"/>
      <c r="G411" s="726"/>
      <c r="H411" s="726"/>
      <c r="I411" s="726"/>
      <c r="J411" s="726"/>
      <c r="K411" s="726"/>
      <c r="L411" s="726"/>
      <c r="M411" s="726"/>
      <c r="N411" s="726"/>
      <c r="U411" s="727"/>
      <c r="V411" s="728"/>
      <c r="W411" s="728"/>
      <c r="X411" s="728"/>
      <c r="Y411" s="728"/>
      <c r="Z411" s="728"/>
      <c r="AA411" s="728"/>
      <c r="AB411" s="728"/>
      <c r="AC411" s="728"/>
      <c r="AD411" s="728"/>
      <c r="AE411" s="728"/>
      <c r="AF411" s="728"/>
      <c r="AG411" s="728"/>
      <c r="AH411" s="728"/>
      <c r="AI411" s="728"/>
      <c r="AJ411" s="728"/>
      <c r="AK411" s="728"/>
      <c r="AL411" s="726"/>
      <c r="AM411" s="726"/>
      <c r="AN411" s="726"/>
      <c r="AO411" s="726"/>
      <c r="AP411" s="726"/>
      <c r="AQ411" s="726"/>
      <c r="AR411" s="726"/>
      <c r="AS411" s="726"/>
      <c r="AT411" s="726"/>
      <c r="AU411" s="726"/>
      <c r="AV411" s="726"/>
      <c r="AW411" s="726"/>
      <c r="AX411" s="726"/>
      <c r="AZ411" s="670"/>
      <c r="BA411" s="670"/>
      <c r="BB411" s="670"/>
      <c r="BC411" s="670"/>
      <c r="BD411" s="670"/>
      <c r="BE411" s="670"/>
      <c r="BF411" s="670"/>
      <c r="BG411" s="670"/>
      <c r="BH411" s="670"/>
      <c r="BI411" s="670"/>
      <c r="BJ411" s="670"/>
    </row>
    <row r="412" spans="6:62" ht="93" customHeight="1" x14ac:dyDescent="0.25">
      <c r="F412" s="725"/>
      <c r="G412" s="726"/>
      <c r="H412" s="726"/>
      <c r="I412" s="726"/>
      <c r="J412" s="726"/>
      <c r="K412" s="726"/>
      <c r="L412" s="726"/>
      <c r="M412" s="726"/>
      <c r="N412" s="726"/>
      <c r="U412" s="727"/>
      <c r="V412" s="728"/>
      <c r="W412" s="728"/>
      <c r="X412" s="728"/>
      <c r="Y412" s="728"/>
      <c r="Z412" s="728"/>
      <c r="AA412" s="728"/>
      <c r="AB412" s="728"/>
      <c r="AC412" s="728"/>
      <c r="AD412" s="728"/>
      <c r="AE412" s="728"/>
      <c r="AF412" s="728"/>
      <c r="AG412" s="728"/>
      <c r="AH412" s="728"/>
      <c r="AI412" s="728"/>
      <c r="AJ412" s="728"/>
      <c r="AK412" s="728"/>
      <c r="AL412" s="726"/>
      <c r="AM412" s="726"/>
      <c r="AN412" s="726"/>
      <c r="AO412" s="726"/>
      <c r="AP412" s="726"/>
      <c r="AQ412" s="726"/>
      <c r="AR412" s="726"/>
      <c r="AS412" s="726"/>
      <c r="AT412" s="726"/>
      <c r="AU412" s="726"/>
      <c r="AV412" s="726"/>
      <c r="AW412" s="726"/>
      <c r="AX412" s="726"/>
      <c r="AZ412" s="670"/>
      <c r="BA412" s="670"/>
      <c r="BB412" s="670"/>
      <c r="BC412" s="670"/>
      <c r="BD412" s="670"/>
      <c r="BE412" s="670"/>
      <c r="BF412" s="670"/>
      <c r="BG412" s="670"/>
      <c r="BH412" s="670"/>
      <c r="BI412" s="670"/>
      <c r="BJ412" s="670"/>
    </row>
    <row r="413" spans="6:62" ht="93" customHeight="1" x14ac:dyDescent="0.25">
      <c r="F413" s="725"/>
      <c r="G413" s="726"/>
      <c r="H413" s="726"/>
      <c r="I413" s="726"/>
      <c r="J413" s="726"/>
      <c r="K413" s="726"/>
      <c r="L413" s="726"/>
      <c r="M413" s="726"/>
      <c r="N413" s="726"/>
      <c r="U413" s="727"/>
      <c r="V413" s="728"/>
      <c r="W413" s="728"/>
      <c r="X413" s="728"/>
      <c r="Y413" s="728"/>
      <c r="Z413" s="728"/>
      <c r="AA413" s="728"/>
      <c r="AB413" s="728"/>
      <c r="AC413" s="728"/>
      <c r="AD413" s="728"/>
      <c r="AE413" s="728"/>
      <c r="AF413" s="728"/>
      <c r="AG413" s="728"/>
      <c r="AH413" s="728"/>
      <c r="AI413" s="728"/>
      <c r="AJ413" s="728"/>
      <c r="AK413" s="728"/>
      <c r="AL413" s="726"/>
      <c r="AM413" s="726"/>
      <c r="AN413" s="726"/>
      <c r="AO413" s="726"/>
      <c r="AP413" s="726"/>
      <c r="AQ413" s="726"/>
      <c r="AR413" s="726"/>
      <c r="AS413" s="726"/>
      <c r="AT413" s="726"/>
      <c r="AU413" s="726"/>
      <c r="AV413" s="726"/>
      <c r="AW413" s="726"/>
      <c r="AX413" s="726"/>
      <c r="AZ413" s="670"/>
      <c r="BA413" s="670"/>
      <c r="BB413" s="670"/>
      <c r="BC413" s="670"/>
      <c r="BD413" s="670"/>
      <c r="BE413" s="670"/>
      <c r="BF413" s="670"/>
      <c r="BG413" s="670"/>
      <c r="BH413" s="670"/>
      <c r="BI413" s="670"/>
      <c r="BJ413" s="670"/>
    </row>
    <row r="414" spans="6:62" ht="93" customHeight="1" x14ac:dyDescent="0.25">
      <c r="F414" s="725"/>
      <c r="G414" s="726"/>
      <c r="H414" s="726"/>
      <c r="I414" s="726"/>
      <c r="J414" s="726"/>
      <c r="K414" s="726"/>
      <c r="L414" s="726"/>
      <c r="M414" s="726"/>
      <c r="N414" s="726"/>
      <c r="U414" s="727"/>
      <c r="V414" s="728"/>
      <c r="W414" s="728"/>
      <c r="X414" s="728"/>
      <c r="Y414" s="728"/>
      <c r="Z414" s="728"/>
      <c r="AA414" s="728"/>
      <c r="AB414" s="728"/>
      <c r="AC414" s="728"/>
      <c r="AD414" s="728"/>
      <c r="AE414" s="728"/>
      <c r="AF414" s="728"/>
      <c r="AG414" s="728"/>
      <c r="AH414" s="728"/>
      <c r="AI414" s="728"/>
      <c r="AJ414" s="728"/>
      <c r="AK414" s="728"/>
      <c r="AL414" s="726"/>
      <c r="AM414" s="726"/>
      <c r="AN414" s="726"/>
      <c r="AO414" s="726"/>
      <c r="AP414" s="726"/>
      <c r="AQ414" s="726"/>
      <c r="AR414" s="726"/>
      <c r="AS414" s="726"/>
      <c r="AT414" s="726"/>
      <c r="AU414" s="726"/>
      <c r="AV414" s="726"/>
      <c r="AW414" s="726"/>
      <c r="AX414" s="726"/>
      <c r="AZ414" s="670"/>
      <c r="BA414" s="670"/>
      <c r="BB414" s="670"/>
      <c r="BC414" s="670"/>
      <c r="BD414" s="670"/>
      <c r="BE414" s="670"/>
      <c r="BF414" s="670"/>
      <c r="BG414" s="670"/>
      <c r="BH414" s="670"/>
      <c r="BI414" s="670"/>
      <c r="BJ414" s="670"/>
    </row>
    <row r="415" spans="6:62" ht="93" customHeight="1" x14ac:dyDescent="0.25">
      <c r="F415" s="725"/>
      <c r="G415" s="726"/>
      <c r="H415" s="726"/>
      <c r="I415" s="726"/>
      <c r="J415" s="726"/>
      <c r="K415" s="726"/>
      <c r="L415" s="726"/>
      <c r="M415" s="726"/>
      <c r="N415" s="726"/>
      <c r="U415" s="727"/>
      <c r="V415" s="728"/>
      <c r="W415" s="728"/>
      <c r="X415" s="728"/>
      <c r="Y415" s="728"/>
      <c r="Z415" s="728"/>
      <c r="AA415" s="728"/>
      <c r="AB415" s="728"/>
      <c r="AC415" s="728"/>
      <c r="AD415" s="728"/>
      <c r="AE415" s="728"/>
      <c r="AF415" s="728"/>
      <c r="AG415" s="728"/>
      <c r="AH415" s="728"/>
      <c r="AI415" s="728"/>
      <c r="AJ415" s="728"/>
      <c r="AK415" s="728"/>
      <c r="AL415" s="726"/>
      <c r="AM415" s="726"/>
      <c r="AN415" s="726"/>
      <c r="AO415" s="726"/>
      <c r="AP415" s="726"/>
      <c r="AQ415" s="726"/>
      <c r="AR415" s="726"/>
      <c r="AS415" s="726"/>
      <c r="AT415" s="726"/>
      <c r="AU415" s="726"/>
      <c r="AV415" s="726"/>
      <c r="AW415" s="726"/>
      <c r="AX415" s="726"/>
      <c r="AZ415" s="670"/>
      <c r="BA415" s="670"/>
      <c r="BB415" s="670"/>
      <c r="BC415" s="670"/>
      <c r="BD415" s="670"/>
      <c r="BE415" s="670"/>
      <c r="BF415" s="670"/>
      <c r="BG415" s="670"/>
      <c r="BH415" s="670"/>
      <c r="BI415" s="670"/>
      <c r="BJ415" s="670"/>
    </row>
    <row r="416" spans="6:62" ht="93" customHeight="1" x14ac:dyDescent="0.25">
      <c r="F416" s="725"/>
      <c r="G416" s="726"/>
      <c r="H416" s="726"/>
      <c r="I416" s="726"/>
      <c r="J416" s="726"/>
      <c r="K416" s="726"/>
      <c r="L416" s="726"/>
      <c r="M416" s="726"/>
      <c r="N416" s="726"/>
      <c r="U416" s="727"/>
      <c r="V416" s="728"/>
      <c r="W416" s="728"/>
      <c r="X416" s="728"/>
      <c r="Y416" s="728"/>
      <c r="Z416" s="728"/>
      <c r="AA416" s="728"/>
      <c r="AB416" s="728"/>
      <c r="AC416" s="728"/>
      <c r="AD416" s="728"/>
      <c r="AE416" s="728"/>
      <c r="AF416" s="728"/>
      <c r="AG416" s="728"/>
      <c r="AH416" s="728"/>
      <c r="AI416" s="728"/>
      <c r="AJ416" s="728"/>
      <c r="AK416" s="728"/>
      <c r="AL416" s="726"/>
      <c r="AM416" s="726"/>
      <c r="AN416" s="726"/>
      <c r="AO416" s="726"/>
      <c r="AP416" s="726"/>
      <c r="AQ416" s="726"/>
      <c r="AR416" s="726"/>
      <c r="AS416" s="726"/>
      <c r="AT416" s="726"/>
      <c r="AU416" s="726"/>
      <c r="AV416" s="726"/>
      <c r="AW416" s="726"/>
      <c r="AX416" s="726"/>
      <c r="AZ416" s="670"/>
      <c r="BA416" s="670"/>
      <c r="BB416" s="670"/>
      <c r="BC416" s="670"/>
      <c r="BD416" s="670"/>
      <c r="BE416" s="670"/>
      <c r="BF416" s="670"/>
      <c r="BG416" s="670"/>
      <c r="BH416" s="670"/>
      <c r="BI416" s="670"/>
      <c r="BJ416" s="670"/>
    </row>
    <row r="417" spans="6:62" ht="93" customHeight="1" x14ac:dyDescent="0.25">
      <c r="F417" s="725"/>
      <c r="G417" s="726"/>
      <c r="H417" s="726"/>
      <c r="I417" s="726"/>
      <c r="J417" s="726"/>
      <c r="K417" s="726"/>
      <c r="L417" s="726"/>
      <c r="M417" s="726"/>
      <c r="N417" s="726"/>
      <c r="U417" s="727"/>
      <c r="V417" s="728"/>
      <c r="W417" s="728"/>
      <c r="X417" s="728"/>
      <c r="Y417" s="728"/>
      <c r="Z417" s="728"/>
      <c r="AA417" s="728"/>
      <c r="AB417" s="728"/>
      <c r="AC417" s="728"/>
      <c r="AD417" s="728"/>
      <c r="AE417" s="728"/>
      <c r="AF417" s="728"/>
      <c r="AG417" s="728"/>
      <c r="AH417" s="728"/>
      <c r="AI417" s="728"/>
      <c r="AJ417" s="728"/>
      <c r="AK417" s="728"/>
      <c r="AL417" s="726"/>
      <c r="AM417" s="726"/>
      <c r="AN417" s="726"/>
      <c r="AO417" s="726"/>
      <c r="AP417" s="726"/>
      <c r="AQ417" s="726"/>
      <c r="AR417" s="726"/>
      <c r="AS417" s="726"/>
      <c r="AT417" s="726"/>
      <c r="AU417" s="726"/>
      <c r="AV417" s="726"/>
      <c r="AW417" s="726"/>
      <c r="AX417" s="726"/>
      <c r="AZ417" s="670"/>
      <c r="BA417" s="670"/>
      <c r="BB417" s="670"/>
      <c r="BC417" s="670"/>
      <c r="BD417" s="670"/>
      <c r="BE417" s="670"/>
      <c r="BF417" s="670"/>
      <c r="BG417" s="670"/>
      <c r="BH417" s="670"/>
      <c r="BI417" s="670"/>
      <c r="BJ417" s="670"/>
    </row>
    <row r="418" spans="6:62" ht="93" customHeight="1" x14ac:dyDescent="0.25">
      <c r="F418" s="725"/>
      <c r="G418" s="726"/>
      <c r="H418" s="726"/>
      <c r="I418" s="726"/>
      <c r="J418" s="726"/>
      <c r="K418" s="726"/>
      <c r="L418" s="726"/>
      <c r="M418" s="726"/>
      <c r="N418" s="726"/>
      <c r="U418" s="727"/>
      <c r="V418" s="728"/>
      <c r="W418" s="728"/>
      <c r="X418" s="728"/>
      <c r="Y418" s="728"/>
      <c r="Z418" s="728"/>
      <c r="AA418" s="728"/>
      <c r="AB418" s="728"/>
      <c r="AC418" s="728"/>
      <c r="AD418" s="728"/>
      <c r="AE418" s="728"/>
      <c r="AF418" s="728"/>
      <c r="AG418" s="728"/>
      <c r="AH418" s="728"/>
      <c r="AI418" s="728"/>
      <c r="AJ418" s="728"/>
      <c r="AK418" s="728"/>
      <c r="AL418" s="726"/>
      <c r="AM418" s="726"/>
      <c r="AN418" s="726"/>
      <c r="AO418" s="726"/>
      <c r="AP418" s="726"/>
      <c r="AQ418" s="726"/>
      <c r="AR418" s="726"/>
      <c r="AS418" s="726"/>
      <c r="AT418" s="726"/>
      <c r="AU418" s="726"/>
      <c r="AV418" s="726"/>
      <c r="AW418" s="726"/>
      <c r="AX418" s="726"/>
      <c r="AZ418" s="670"/>
      <c r="BA418" s="670"/>
      <c r="BB418" s="670"/>
      <c r="BC418" s="670"/>
      <c r="BD418" s="670"/>
      <c r="BE418" s="670"/>
      <c r="BF418" s="670"/>
      <c r="BG418" s="670"/>
      <c r="BH418" s="670"/>
      <c r="BI418" s="670"/>
      <c r="BJ418" s="670"/>
    </row>
    <row r="419" spans="6:62" ht="93" customHeight="1" x14ac:dyDescent="0.25">
      <c r="F419" s="725"/>
      <c r="G419" s="726"/>
      <c r="H419" s="726"/>
      <c r="I419" s="726"/>
      <c r="J419" s="726"/>
      <c r="K419" s="726"/>
      <c r="L419" s="726"/>
      <c r="M419" s="726"/>
      <c r="N419" s="726"/>
      <c r="U419" s="727"/>
      <c r="V419" s="728"/>
      <c r="W419" s="728"/>
      <c r="X419" s="728"/>
      <c r="Y419" s="728"/>
      <c r="Z419" s="728"/>
      <c r="AA419" s="728"/>
      <c r="AB419" s="728"/>
      <c r="AC419" s="728"/>
      <c r="AD419" s="728"/>
      <c r="AE419" s="728"/>
      <c r="AF419" s="728"/>
      <c r="AG419" s="728"/>
      <c r="AH419" s="728"/>
      <c r="AI419" s="728"/>
      <c r="AJ419" s="728"/>
      <c r="AK419" s="728"/>
      <c r="AL419" s="726"/>
      <c r="AM419" s="726"/>
      <c r="AN419" s="726"/>
      <c r="AO419" s="726"/>
      <c r="AP419" s="726"/>
      <c r="AQ419" s="726"/>
      <c r="AR419" s="726"/>
      <c r="AS419" s="726"/>
      <c r="AT419" s="726"/>
      <c r="AU419" s="726"/>
      <c r="AV419" s="726"/>
      <c r="AW419" s="726"/>
      <c r="AX419" s="726"/>
      <c r="AZ419" s="670"/>
      <c r="BA419" s="670"/>
      <c r="BB419" s="670"/>
      <c r="BC419" s="670"/>
      <c r="BD419" s="670"/>
      <c r="BE419" s="670"/>
      <c r="BF419" s="670"/>
      <c r="BG419" s="670"/>
      <c r="BH419" s="670"/>
      <c r="BI419" s="670"/>
      <c r="BJ419" s="670"/>
    </row>
    <row r="420" spans="6:62" ht="93" customHeight="1" x14ac:dyDescent="0.25">
      <c r="F420" s="725"/>
      <c r="G420" s="726"/>
      <c r="H420" s="726"/>
      <c r="I420" s="726"/>
      <c r="J420" s="726"/>
      <c r="K420" s="726"/>
      <c r="L420" s="726"/>
      <c r="M420" s="726"/>
      <c r="N420" s="726"/>
      <c r="U420" s="727"/>
      <c r="V420" s="728"/>
      <c r="W420" s="728"/>
      <c r="X420" s="728"/>
      <c r="Y420" s="728"/>
      <c r="Z420" s="728"/>
      <c r="AA420" s="728"/>
      <c r="AB420" s="728"/>
      <c r="AC420" s="728"/>
      <c r="AD420" s="728"/>
      <c r="AE420" s="728"/>
      <c r="AF420" s="728"/>
      <c r="AG420" s="728"/>
      <c r="AH420" s="728"/>
      <c r="AI420" s="728"/>
      <c r="AJ420" s="728"/>
      <c r="AK420" s="728"/>
      <c r="AL420" s="726"/>
      <c r="AM420" s="726"/>
      <c r="AN420" s="726"/>
      <c r="AO420" s="726"/>
      <c r="AP420" s="726"/>
      <c r="AQ420" s="726"/>
      <c r="AR420" s="726"/>
      <c r="AS420" s="726"/>
      <c r="AT420" s="726"/>
      <c r="AU420" s="726"/>
      <c r="AV420" s="726"/>
      <c r="AW420" s="726"/>
      <c r="AX420" s="726"/>
      <c r="AZ420" s="670"/>
      <c r="BA420" s="670"/>
      <c r="BB420" s="670"/>
      <c r="BC420" s="670"/>
      <c r="BD420" s="670"/>
      <c r="BE420" s="670"/>
      <c r="BF420" s="670"/>
      <c r="BG420" s="670"/>
      <c r="BH420" s="670"/>
      <c r="BI420" s="670"/>
      <c r="BJ420" s="670"/>
    </row>
    <row r="421" spans="6:62" ht="93" customHeight="1" x14ac:dyDescent="0.25">
      <c r="F421" s="725"/>
      <c r="G421" s="726"/>
      <c r="H421" s="726"/>
      <c r="I421" s="726"/>
      <c r="J421" s="726"/>
      <c r="K421" s="726"/>
      <c r="L421" s="726"/>
      <c r="M421" s="726"/>
      <c r="N421" s="726"/>
      <c r="U421" s="727"/>
      <c r="V421" s="728"/>
      <c r="W421" s="728"/>
      <c r="X421" s="728"/>
      <c r="Y421" s="728"/>
      <c r="Z421" s="728"/>
      <c r="AA421" s="728"/>
      <c r="AB421" s="728"/>
      <c r="AC421" s="728"/>
      <c r="AD421" s="728"/>
      <c r="AE421" s="728"/>
      <c r="AF421" s="728"/>
      <c r="AG421" s="728"/>
      <c r="AH421" s="728"/>
      <c r="AI421" s="728"/>
      <c r="AJ421" s="728"/>
      <c r="AK421" s="728"/>
      <c r="AL421" s="726"/>
      <c r="AM421" s="726"/>
      <c r="AN421" s="726"/>
      <c r="AO421" s="726"/>
      <c r="AP421" s="726"/>
      <c r="AQ421" s="726"/>
      <c r="AR421" s="726"/>
      <c r="AS421" s="726"/>
      <c r="AT421" s="726"/>
      <c r="AU421" s="726"/>
      <c r="AV421" s="726"/>
      <c r="AW421" s="726"/>
      <c r="AX421" s="726"/>
      <c r="AZ421" s="670"/>
      <c r="BA421" s="670"/>
      <c r="BB421" s="670"/>
      <c r="BC421" s="670"/>
      <c r="BD421" s="670"/>
      <c r="BE421" s="670"/>
      <c r="BF421" s="670"/>
      <c r="BG421" s="670"/>
      <c r="BH421" s="670"/>
      <c r="BI421" s="670"/>
      <c r="BJ421" s="670"/>
    </row>
    <row r="422" spans="6:62" ht="93" customHeight="1" x14ac:dyDescent="0.25">
      <c r="F422" s="725"/>
      <c r="G422" s="726"/>
      <c r="H422" s="726"/>
      <c r="I422" s="726"/>
      <c r="J422" s="726"/>
      <c r="K422" s="726"/>
      <c r="L422" s="726"/>
      <c r="M422" s="726"/>
      <c r="N422" s="726"/>
      <c r="U422" s="727"/>
      <c r="V422" s="728"/>
      <c r="W422" s="728"/>
      <c r="X422" s="728"/>
      <c r="Y422" s="728"/>
      <c r="Z422" s="728"/>
      <c r="AA422" s="728"/>
      <c r="AB422" s="728"/>
      <c r="AC422" s="728"/>
      <c r="AD422" s="728"/>
      <c r="AE422" s="728"/>
      <c r="AF422" s="728"/>
      <c r="AG422" s="728"/>
      <c r="AH422" s="728"/>
      <c r="AI422" s="728"/>
      <c r="AJ422" s="728"/>
      <c r="AK422" s="728"/>
      <c r="AL422" s="726"/>
      <c r="AM422" s="726"/>
      <c r="AN422" s="726"/>
      <c r="AO422" s="726"/>
      <c r="AP422" s="726"/>
      <c r="AQ422" s="726"/>
      <c r="AR422" s="726"/>
      <c r="AS422" s="726"/>
      <c r="AT422" s="726"/>
      <c r="AU422" s="726"/>
      <c r="AV422" s="726"/>
      <c r="AW422" s="726"/>
      <c r="AX422" s="726"/>
      <c r="AZ422" s="670"/>
      <c r="BA422" s="670"/>
      <c r="BB422" s="670"/>
      <c r="BC422" s="670"/>
      <c r="BD422" s="670"/>
      <c r="BE422" s="670"/>
      <c r="BF422" s="670"/>
      <c r="BG422" s="670"/>
      <c r="BH422" s="670"/>
      <c r="BI422" s="670"/>
      <c r="BJ422" s="670"/>
    </row>
    <row r="423" spans="6:62" ht="93" customHeight="1" x14ac:dyDescent="0.25">
      <c r="F423" s="725"/>
      <c r="G423" s="726"/>
      <c r="H423" s="726"/>
      <c r="I423" s="726"/>
      <c r="J423" s="726"/>
      <c r="K423" s="726"/>
      <c r="L423" s="726"/>
      <c r="M423" s="726"/>
      <c r="N423" s="726"/>
      <c r="U423" s="727"/>
      <c r="V423" s="728"/>
      <c r="W423" s="728"/>
      <c r="X423" s="728"/>
      <c r="Y423" s="728"/>
      <c r="Z423" s="728"/>
      <c r="AA423" s="728"/>
      <c r="AB423" s="728"/>
      <c r="AC423" s="728"/>
      <c r="AD423" s="728"/>
      <c r="AE423" s="728"/>
      <c r="AF423" s="728"/>
      <c r="AG423" s="728"/>
      <c r="AH423" s="728"/>
      <c r="AI423" s="728"/>
      <c r="AJ423" s="728"/>
      <c r="AK423" s="728"/>
      <c r="AL423" s="726"/>
      <c r="AM423" s="726"/>
      <c r="AN423" s="726"/>
      <c r="AO423" s="726"/>
      <c r="AP423" s="726"/>
      <c r="AQ423" s="726"/>
      <c r="AR423" s="726"/>
      <c r="AS423" s="726"/>
      <c r="AT423" s="726"/>
      <c r="AU423" s="726"/>
      <c r="AV423" s="726"/>
      <c r="AW423" s="726"/>
      <c r="AX423" s="726"/>
      <c r="AZ423" s="670"/>
      <c r="BA423" s="670"/>
      <c r="BB423" s="670"/>
      <c r="BC423" s="670"/>
      <c r="BD423" s="670"/>
      <c r="BE423" s="670"/>
      <c r="BF423" s="670"/>
      <c r="BG423" s="670"/>
      <c r="BH423" s="670"/>
      <c r="BI423" s="670"/>
      <c r="BJ423" s="670"/>
    </row>
    <row r="424" spans="6:62" ht="93" customHeight="1" x14ac:dyDescent="0.25">
      <c r="F424" s="725"/>
      <c r="G424" s="726"/>
      <c r="H424" s="726"/>
      <c r="I424" s="726"/>
      <c r="J424" s="726"/>
      <c r="K424" s="726"/>
      <c r="L424" s="726"/>
      <c r="M424" s="726"/>
      <c r="N424" s="726"/>
      <c r="U424" s="727"/>
      <c r="V424" s="728"/>
      <c r="W424" s="728"/>
      <c r="X424" s="728"/>
      <c r="Y424" s="728"/>
      <c r="Z424" s="728"/>
      <c r="AA424" s="728"/>
      <c r="AB424" s="728"/>
      <c r="AC424" s="728"/>
      <c r="AD424" s="728"/>
      <c r="AE424" s="728"/>
      <c r="AF424" s="728"/>
      <c r="AG424" s="728"/>
      <c r="AH424" s="728"/>
      <c r="AI424" s="728"/>
      <c r="AJ424" s="728"/>
      <c r="AK424" s="728"/>
      <c r="AL424" s="726"/>
      <c r="AM424" s="726"/>
      <c r="AN424" s="726"/>
      <c r="AO424" s="726"/>
      <c r="AP424" s="726"/>
      <c r="AQ424" s="726"/>
      <c r="AR424" s="726"/>
      <c r="AS424" s="726"/>
      <c r="AT424" s="726"/>
      <c r="AU424" s="726"/>
      <c r="AV424" s="726"/>
      <c r="AW424" s="726"/>
      <c r="AX424" s="726"/>
      <c r="AZ424" s="670"/>
      <c r="BA424" s="670"/>
      <c r="BB424" s="670"/>
      <c r="BC424" s="670"/>
      <c r="BD424" s="670"/>
      <c r="BE424" s="670"/>
      <c r="BF424" s="670"/>
      <c r="BG424" s="670"/>
      <c r="BH424" s="670"/>
      <c r="BI424" s="670"/>
      <c r="BJ424" s="670"/>
    </row>
    <row r="425" spans="6:62" ht="93" customHeight="1" x14ac:dyDescent="0.25">
      <c r="F425" s="725"/>
      <c r="G425" s="726"/>
      <c r="H425" s="726"/>
      <c r="I425" s="726"/>
      <c r="J425" s="726"/>
      <c r="K425" s="726"/>
      <c r="L425" s="726"/>
      <c r="M425" s="726"/>
      <c r="N425" s="726"/>
      <c r="U425" s="727"/>
      <c r="V425" s="728"/>
      <c r="W425" s="728"/>
      <c r="X425" s="728"/>
      <c r="Y425" s="728"/>
      <c r="Z425" s="728"/>
      <c r="AA425" s="728"/>
      <c r="AB425" s="728"/>
      <c r="AC425" s="728"/>
      <c r="AD425" s="728"/>
      <c r="AE425" s="728"/>
      <c r="AF425" s="728"/>
      <c r="AG425" s="728"/>
      <c r="AH425" s="728"/>
      <c r="AI425" s="728"/>
      <c r="AJ425" s="728"/>
      <c r="AK425" s="728"/>
      <c r="AL425" s="726"/>
      <c r="AM425" s="726"/>
      <c r="AN425" s="726"/>
      <c r="AO425" s="726"/>
      <c r="AP425" s="726"/>
      <c r="AQ425" s="726"/>
      <c r="AR425" s="726"/>
      <c r="AS425" s="726"/>
      <c r="AT425" s="726"/>
      <c r="AU425" s="726"/>
      <c r="AV425" s="726"/>
      <c r="AW425" s="726"/>
      <c r="AX425" s="726"/>
      <c r="AZ425" s="670"/>
      <c r="BA425" s="670"/>
      <c r="BB425" s="670"/>
      <c r="BC425" s="670"/>
      <c r="BD425" s="670"/>
      <c r="BE425" s="670"/>
      <c r="BF425" s="670"/>
      <c r="BG425" s="670"/>
      <c r="BH425" s="670"/>
      <c r="BI425" s="670"/>
      <c r="BJ425" s="670"/>
    </row>
    <row r="426" spans="6:62" ht="93" customHeight="1" x14ac:dyDescent="0.25">
      <c r="F426" s="725"/>
      <c r="G426" s="726"/>
      <c r="H426" s="726"/>
      <c r="I426" s="726"/>
      <c r="J426" s="726"/>
      <c r="K426" s="726"/>
      <c r="L426" s="726"/>
      <c r="M426" s="726"/>
      <c r="N426" s="726"/>
      <c r="U426" s="727"/>
      <c r="V426" s="728"/>
      <c r="W426" s="728"/>
      <c r="X426" s="728"/>
      <c r="Y426" s="728"/>
      <c r="Z426" s="728"/>
      <c r="AA426" s="728"/>
      <c r="AB426" s="728"/>
      <c r="AC426" s="728"/>
      <c r="AD426" s="728"/>
      <c r="AE426" s="728"/>
      <c r="AF426" s="728"/>
      <c r="AG426" s="728"/>
      <c r="AH426" s="728"/>
      <c r="AI426" s="728"/>
      <c r="AJ426" s="728"/>
      <c r="AK426" s="728"/>
      <c r="AL426" s="726"/>
      <c r="AM426" s="726"/>
      <c r="AN426" s="726"/>
      <c r="AO426" s="726"/>
      <c r="AP426" s="726"/>
      <c r="AQ426" s="726"/>
      <c r="AR426" s="726"/>
      <c r="AS426" s="726"/>
      <c r="AT426" s="726"/>
      <c r="AU426" s="726"/>
      <c r="AV426" s="726"/>
      <c r="AW426" s="726"/>
      <c r="AX426" s="726"/>
      <c r="AZ426" s="670"/>
      <c r="BA426" s="670"/>
      <c r="BB426" s="670"/>
      <c r="BC426" s="670"/>
      <c r="BD426" s="670"/>
      <c r="BE426" s="670"/>
      <c r="BF426" s="670"/>
      <c r="BG426" s="670"/>
      <c r="BH426" s="670"/>
      <c r="BI426" s="670"/>
      <c r="BJ426" s="670"/>
    </row>
    <row r="427" spans="6:62" ht="93" customHeight="1" x14ac:dyDescent="0.25">
      <c r="F427" s="725"/>
      <c r="G427" s="726"/>
      <c r="H427" s="726"/>
      <c r="I427" s="726"/>
      <c r="J427" s="726"/>
      <c r="K427" s="726"/>
      <c r="L427" s="726"/>
      <c r="M427" s="726"/>
      <c r="N427" s="726"/>
      <c r="U427" s="727"/>
      <c r="V427" s="728"/>
      <c r="W427" s="728"/>
      <c r="X427" s="728"/>
      <c r="Y427" s="728"/>
      <c r="Z427" s="728"/>
      <c r="AA427" s="728"/>
      <c r="AB427" s="728"/>
      <c r="AC427" s="728"/>
      <c r="AD427" s="728"/>
      <c r="AE427" s="728"/>
      <c r="AF427" s="728"/>
      <c r="AG427" s="728"/>
      <c r="AH427" s="728"/>
      <c r="AI427" s="728"/>
      <c r="AJ427" s="728"/>
      <c r="AK427" s="728"/>
      <c r="AL427" s="726"/>
      <c r="AM427" s="726"/>
      <c r="AN427" s="726"/>
      <c r="AO427" s="726"/>
      <c r="AP427" s="726"/>
      <c r="AQ427" s="726"/>
      <c r="AR427" s="726"/>
      <c r="AS427" s="726"/>
      <c r="AT427" s="726"/>
      <c r="AU427" s="726"/>
      <c r="AV427" s="726"/>
      <c r="AW427" s="726"/>
      <c r="AX427" s="726"/>
      <c r="AZ427" s="670"/>
      <c r="BA427" s="670"/>
      <c r="BB427" s="670"/>
      <c r="BC427" s="670"/>
      <c r="BD427" s="670"/>
      <c r="BE427" s="670"/>
      <c r="BF427" s="670"/>
      <c r="BG427" s="670"/>
      <c r="BH427" s="670"/>
      <c r="BI427" s="670"/>
      <c r="BJ427" s="670"/>
    </row>
    <row r="428" spans="6:62" ht="93" customHeight="1" x14ac:dyDescent="0.25">
      <c r="F428" s="725"/>
      <c r="G428" s="726"/>
      <c r="H428" s="726"/>
      <c r="I428" s="726"/>
      <c r="J428" s="726"/>
      <c r="K428" s="726"/>
      <c r="L428" s="726"/>
      <c r="M428" s="726"/>
      <c r="N428" s="726"/>
      <c r="U428" s="727"/>
      <c r="V428" s="728"/>
      <c r="W428" s="728"/>
      <c r="X428" s="728"/>
      <c r="Y428" s="728"/>
      <c r="Z428" s="728"/>
      <c r="AA428" s="728"/>
      <c r="AB428" s="728"/>
      <c r="AC428" s="728"/>
      <c r="AD428" s="728"/>
      <c r="AE428" s="728"/>
      <c r="AF428" s="728"/>
      <c r="AG428" s="728"/>
      <c r="AH428" s="728"/>
      <c r="AI428" s="728"/>
      <c r="AJ428" s="728"/>
      <c r="AK428" s="728"/>
      <c r="AL428" s="726"/>
      <c r="AM428" s="726"/>
      <c r="AN428" s="726"/>
      <c r="AO428" s="726"/>
      <c r="AP428" s="726"/>
      <c r="AQ428" s="726"/>
      <c r="AR428" s="726"/>
      <c r="AS428" s="726"/>
      <c r="AT428" s="726"/>
      <c r="AU428" s="726"/>
      <c r="AV428" s="726"/>
      <c r="AW428" s="726"/>
      <c r="AX428" s="726"/>
      <c r="AZ428" s="670"/>
      <c r="BA428" s="670"/>
      <c r="BB428" s="670"/>
      <c r="BC428" s="670"/>
      <c r="BD428" s="670"/>
      <c r="BE428" s="670"/>
      <c r="BF428" s="670"/>
      <c r="BG428" s="670"/>
      <c r="BH428" s="670"/>
      <c r="BI428" s="670"/>
      <c r="BJ428" s="670"/>
    </row>
    <row r="429" spans="6:62" ht="93" customHeight="1" x14ac:dyDescent="0.25">
      <c r="F429" s="725"/>
      <c r="G429" s="726"/>
      <c r="H429" s="726"/>
      <c r="I429" s="726"/>
      <c r="J429" s="726"/>
      <c r="K429" s="726"/>
      <c r="L429" s="726"/>
      <c r="M429" s="726"/>
      <c r="N429" s="726"/>
      <c r="U429" s="727"/>
      <c r="V429" s="728"/>
      <c r="W429" s="728"/>
      <c r="X429" s="728"/>
      <c r="Y429" s="728"/>
      <c r="Z429" s="728"/>
      <c r="AA429" s="728"/>
      <c r="AB429" s="728"/>
      <c r="AC429" s="728"/>
      <c r="AD429" s="728"/>
      <c r="AE429" s="728"/>
      <c r="AF429" s="728"/>
      <c r="AG429" s="728"/>
      <c r="AH429" s="728"/>
      <c r="AI429" s="728"/>
      <c r="AJ429" s="728"/>
      <c r="AK429" s="728"/>
      <c r="AL429" s="726"/>
      <c r="AM429" s="726"/>
      <c r="AN429" s="726"/>
      <c r="AO429" s="726"/>
      <c r="AP429" s="726"/>
      <c r="AQ429" s="726"/>
      <c r="AR429" s="726"/>
      <c r="AS429" s="726"/>
      <c r="AT429" s="726"/>
      <c r="AU429" s="726"/>
      <c r="AV429" s="726"/>
      <c r="AW429" s="726"/>
      <c r="AX429" s="726"/>
      <c r="AZ429" s="670"/>
      <c r="BA429" s="670"/>
      <c r="BB429" s="670"/>
      <c r="BC429" s="670"/>
      <c r="BD429" s="670"/>
      <c r="BE429" s="670"/>
      <c r="BF429" s="670"/>
      <c r="BG429" s="670"/>
      <c r="BH429" s="670"/>
      <c r="BI429" s="670"/>
      <c r="BJ429" s="670"/>
    </row>
    <row r="430" spans="6:62" ht="93" customHeight="1" x14ac:dyDescent="0.25">
      <c r="F430" s="725"/>
      <c r="G430" s="726"/>
      <c r="H430" s="726"/>
      <c r="I430" s="726"/>
      <c r="J430" s="726"/>
      <c r="K430" s="726"/>
      <c r="L430" s="726"/>
      <c r="M430" s="726"/>
      <c r="N430" s="726"/>
      <c r="U430" s="727"/>
      <c r="V430" s="728"/>
      <c r="W430" s="728"/>
      <c r="X430" s="728"/>
      <c r="Y430" s="728"/>
      <c r="Z430" s="728"/>
      <c r="AA430" s="728"/>
      <c r="AB430" s="728"/>
      <c r="AC430" s="728"/>
      <c r="AD430" s="728"/>
      <c r="AE430" s="728"/>
      <c r="AF430" s="728"/>
      <c r="AG430" s="728"/>
      <c r="AH430" s="728"/>
      <c r="AI430" s="728"/>
      <c r="AJ430" s="728"/>
      <c r="AK430" s="728"/>
      <c r="AL430" s="726"/>
      <c r="AM430" s="726"/>
      <c r="AN430" s="726"/>
      <c r="AO430" s="726"/>
      <c r="AP430" s="726"/>
      <c r="AQ430" s="726"/>
      <c r="AR430" s="726"/>
      <c r="AS430" s="726"/>
      <c r="AT430" s="726"/>
      <c r="AU430" s="726"/>
      <c r="AV430" s="726"/>
      <c r="AW430" s="726"/>
      <c r="AX430" s="726"/>
      <c r="AZ430" s="670"/>
      <c r="BA430" s="670"/>
      <c r="BB430" s="670"/>
      <c r="BC430" s="670"/>
      <c r="BD430" s="670"/>
      <c r="BE430" s="670"/>
      <c r="BF430" s="670"/>
      <c r="BG430" s="670"/>
      <c r="BH430" s="670"/>
      <c r="BI430" s="670"/>
      <c r="BJ430" s="670"/>
    </row>
    <row r="431" spans="6:62" ht="93" customHeight="1" x14ac:dyDescent="0.25">
      <c r="F431" s="725"/>
      <c r="G431" s="726"/>
      <c r="H431" s="726"/>
      <c r="I431" s="726"/>
      <c r="J431" s="726"/>
      <c r="K431" s="726"/>
      <c r="L431" s="726"/>
      <c r="M431" s="726"/>
      <c r="N431" s="726"/>
      <c r="U431" s="727"/>
      <c r="V431" s="728"/>
      <c r="W431" s="728"/>
      <c r="X431" s="728"/>
      <c r="Y431" s="728"/>
      <c r="Z431" s="728"/>
      <c r="AA431" s="728"/>
      <c r="AB431" s="728"/>
      <c r="AC431" s="728"/>
      <c r="AD431" s="728"/>
      <c r="AE431" s="728"/>
      <c r="AF431" s="728"/>
      <c r="AG431" s="728"/>
      <c r="AH431" s="728"/>
      <c r="AI431" s="728"/>
      <c r="AJ431" s="728"/>
      <c r="AK431" s="728"/>
      <c r="AL431" s="726"/>
      <c r="AM431" s="726"/>
      <c r="AN431" s="726"/>
      <c r="AO431" s="726"/>
      <c r="AP431" s="726"/>
      <c r="AQ431" s="726"/>
      <c r="AR431" s="726"/>
      <c r="AS431" s="726"/>
      <c r="AT431" s="726"/>
      <c r="AU431" s="726"/>
      <c r="AV431" s="726"/>
      <c r="AW431" s="726"/>
      <c r="AX431" s="726"/>
      <c r="AZ431" s="670"/>
      <c r="BA431" s="670"/>
      <c r="BB431" s="670"/>
      <c r="BC431" s="670"/>
      <c r="BD431" s="670"/>
      <c r="BE431" s="670"/>
      <c r="BF431" s="670"/>
      <c r="BG431" s="670"/>
      <c r="BH431" s="670"/>
      <c r="BI431" s="670"/>
      <c r="BJ431" s="670"/>
    </row>
    <row r="432" spans="6:62" ht="93" customHeight="1" x14ac:dyDescent="0.25">
      <c r="F432" s="725"/>
      <c r="G432" s="726"/>
      <c r="H432" s="726"/>
      <c r="I432" s="726"/>
      <c r="J432" s="726"/>
      <c r="K432" s="726"/>
      <c r="L432" s="726"/>
      <c r="M432" s="726"/>
      <c r="N432" s="726"/>
      <c r="U432" s="727"/>
      <c r="V432" s="728"/>
      <c r="W432" s="728"/>
      <c r="X432" s="728"/>
      <c r="Y432" s="728"/>
      <c r="Z432" s="728"/>
      <c r="AA432" s="728"/>
      <c r="AB432" s="728"/>
      <c r="AC432" s="728"/>
      <c r="AD432" s="728"/>
      <c r="AE432" s="728"/>
      <c r="AF432" s="728"/>
      <c r="AG432" s="728"/>
      <c r="AH432" s="728"/>
      <c r="AI432" s="728"/>
      <c r="AJ432" s="728"/>
      <c r="AK432" s="728"/>
      <c r="AL432" s="726"/>
      <c r="AM432" s="726"/>
      <c r="AN432" s="726"/>
      <c r="AO432" s="726"/>
      <c r="AP432" s="726"/>
      <c r="AQ432" s="726"/>
      <c r="AR432" s="726"/>
      <c r="AS432" s="726"/>
      <c r="AT432" s="726"/>
      <c r="AU432" s="726"/>
      <c r="AV432" s="726"/>
      <c r="AW432" s="726"/>
      <c r="AX432" s="726"/>
      <c r="AZ432" s="670"/>
      <c r="BA432" s="670"/>
      <c r="BB432" s="670"/>
      <c r="BC432" s="670"/>
      <c r="BD432" s="670"/>
      <c r="BE432" s="670"/>
      <c r="BF432" s="670"/>
      <c r="BG432" s="670"/>
      <c r="BH432" s="670"/>
      <c r="BI432" s="670"/>
      <c r="BJ432" s="670"/>
    </row>
    <row r="433" spans="6:62" ht="93" customHeight="1" x14ac:dyDescent="0.25">
      <c r="F433" s="725"/>
      <c r="G433" s="726"/>
      <c r="H433" s="726"/>
      <c r="I433" s="726"/>
      <c r="J433" s="726"/>
      <c r="K433" s="726"/>
      <c r="L433" s="726"/>
      <c r="M433" s="726"/>
      <c r="N433" s="726"/>
      <c r="U433" s="727"/>
      <c r="V433" s="728"/>
      <c r="W433" s="728"/>
      <c r="X433" s="728"/>
      <c r="Y433" s="728"/>
      <c r="Z433" s="728"/>
      <c r="AA433" s="728"/>
      <c r="AB433" s="728"/>
      <c r="AC433" s="728"/>
      <c r="AD433" s="728"/>
      <c r="AE433" s="728"/>
      <c r="AF433" s="728"/>
      <c r="AG433" s="728"/>
      <c r="AH433" s="728"/>
      <c r="AI433" s="728"/>
      <c r="AJ433" s="728"/>
      <c r="AK433" s="728"/>
      <c r="AL433" s="726"/>
      <c r="AM433" s="726"/>
      <c r="AN433" s="726"/>
      <c r="AO433" s="726"/>
      <c r="AP433" s="726"/>
      <c r="AQ433" s="726"/>
      <c r="AR433" s="726"/>
      <c r="AS433" s="726"/>
      <c r="AT433" s="726"/>
      <c r="AU433" s="726"/>
      <c r="AV433" s="726"/>
      <c r="AW433" s="726"/>
      <c r="AX433" s="726"/>
      <c r="AZ433" s="670"/>
      <c r="BA433" s="670"/>
      <c r="BB433" s="670"/>
      <c r="BC433" s="670"/>
      <c r="BD433" s="670"/>
      <c r="BE433" s="670"/>
      <c r="BF433" s="670"/>
      <c r="BG433" s="670"/>
      <c r="BH433" s="670"/>
      <c r="BI433" s="670"/>
      <c r="BJ433" s="670"/>
    </row>
    <row r="434" spans="6:62" ht="93" customHeight="1" x14ac:dyDescent="0.25">
      <c r="F434" s="725"/>
      <c r="G434" s="726"/>
      <c r="H434" s="726"/>
      <c r="I434" s="726"/>
      <c r="J434" s="726"/>
      <c r="K434" s="726"/>
      <c r="L434" s="726"/>
      <c r="M434" s="726"/>
      <c r="N434" s="726"/>
      <c r="U434" s="727"/>
      <c r="V434" s="728"/>
      <c r="W434" s="728"/>
      <c r="X434" s="728"/>
      <c r="Y434" s="728"/>
      <c r="Z434" s="728"/>
      <c r="AA434" s="728"/>
      <c r="AB434" s="728"/>
      <c r="AC434" s="728"/>
      <c r="AD434" s="728"/>
      <c r="AE434" s="728"/>
      <c r="AF434" s="728"/>
      <c r="AG434" s="728"/>
      <c r="AH434" s="728"/>
      <c r="AI434" s="728"/>
      <c r="AJ434" s="728"/>
      <c r="AK434" s="728"/>
      <c r="AL434" s="726"/>
      <c r="AM434" s="726"/>
      <c r="AN434" s="726"/>
      <c r="AO434" s="726"/>
      <c r="AP434" s="726"/>
      <c r="AQ434" s="726"/>
      <c r="AR434" s="726"/>
      <c r="AS434" s="726"/>
      <c r="AT434" s="726"/>
      <c r="AU434" s="726"/>
      <c r="AV434" s="726"/>
      <c r="AW434" s="726"/>
      <c r="AX434" s="726"/>
      <c r="AZ434" s="670"/>
      <c r="BA434" s="670"/>
      <c r="BB434" s="670"/>
      <c r="BC434" s="670"/>
      <c r="BD434" s="670"/>
      <c r="BE434" s="670"/>
      <c r="BF434" s="670"/>
      <c r="BG434" s="670"/>
      <c r="BH434" s="670"/>
      <c r="BI434" s="670"/>
      <c r="BJ434" s="670"/>
    </row>
    <row r="435" spans="6:62" ht="93" customHeight="1" x14ac:dyDescent="0.25">
      <c r="F435" s="725"/>
      <c r="G435" s="726"/>
      <c r="H435" s="726"/>
      <c r="I435" s="726"/>
      <c r="J435" s="726"/>
      <c r="K435" s="726"/>
      <c r="L435" s="726"/>
      <c r="M435" s="726"/>
      <c r="N435" s="726"/>
      <c r="U435" s="727"/>
      <c r="V435" s="728"/>
      <c r="W435" s="728"/>
      <c r="X435" s="728"/>
      <c r="Y435" s="728"/>
      <c r="Z435" s="728"/>
      <c r="AA435" s="728"/>
      <c r="AB435" s="728"/>
      <c r="AC435" s="728"/>
      <c r="AD435" s="728"/>
      <c r="AE435" s="728"/>
      <c r="AF435" s="728"/>
      <c r="AG435" s="728"/>
      <c r="AH435" s="728"/>
      <c r="AI435" s="728"/>
      <c r="AJ435" s="728"/>
      <c r="AK435" s="728"/>
      <c r="AL435" s="726"/>
      <c r="AM435" s="726"/>
      <c r="AN435" s="726"/>
      <c r="AO435" s="726"/>
      <c r="AP435" s="726"/>
      <c r="AQ435" s="726"/>
      <c r="AR435" s="726"/>
      <c r="AS435" s="726"/>
      <c r="AT435" s="726"/>
      <c r="AU435" s="726"/>
      <c r="AV435" s="726"/>
      <c r="AW435" s="726"/>
      <c r="AX435" s="726"/>
      <c r="AZ435" s="670"/>
      <c r="BA435" s="670"/>
      <c r="BB435" s="670"/>
      <c r="BC435" s="670"/>
      <c r="BD435" s="670"/>
      <c r="BE435" s="670"/>
      <c r="BF435" s="670"/>
      <c r="BG435" s="670"/>
      <c r="BH435" s="670"/>
      <c r="BI435" s="670"/>
      <c r="BJ435" s="670"/>
    </row>
    <row r="436" spans="6:62" ht="93" customHeight="1" x14ac:dyDescent="0.25">
      <c r="F436" s="725"/>
      <c r="G436" s="726"/>
      <c r="H436" s="726"/>
      <c r="I436" s="726"/>
      <c r="J436" s="726"/>
      <c r="K436" s="726"/>
      <c r="L436" s="726"/>
      <c r="M436" s="726"/>
      <c r="N436" s="726"/>
      <c r="U436" s="727"/>
      <c r="V436" s="728"/>
      <c r="W436" s="728"/>
      <c r="X436" s="728"/>
      <c r="Y436" s="728"/>
      <c r="Z436" s="728"/>
      <c r="AA436" s="728"/>
      <c r="AB436" s="728"/>
      <c r="AC436" s="728"/>
      <c r="AD436" s="728"/>
      <c r="AE436" s="728"/>
      <c r="AF436" s="728"/>
      <c r="AG436" s="728"/>
      <c r="AH436" s="728"/>
      <c r="AI436" s="728"/>
      <c r="AJ436" s="728"/>
      <c r="AK436" s="728"/>
      <c r="AL436" s="726"/>
      <c r="AM436" s="726"/>
      <c r="AN436" s="726"/>
      <c r="AO436" s="726"/>
      <c r="AP436" s="726"/>
      <c r="AQ436" s="726"/>
      <c r="AR436" s="726"/>
      <c r="AS436" s="726"/>
      <c r="AT436" s="726"/>
      <c r="AU436" s="726"/>
      <c r="AV436" s="726"/>
      <c r="AW436" s="726"/>
      <c r="AX436" s="726"/>
      <c r="AZ436" s="670"/>
      <c r="BA436" s="670"/>
      <c r="BB436" s="670"/>
      <c r="BC436" s="670"/>
      <c r="BD436" s="670"/>
      <c r="BE436" s="670"/>
      <c r="BF436" s="670"/>
      <c r="BG436" s="670"/>
      <c r="BH436" s="670"/>
      <c r="BI436" s="670"/>
      <c r="BJ436" s="670"/>
    </row>
    <row r="437" spans="6:62" ht="93" customHeight="1" x14ac:dyDescent="0.25">
      <c r="F437" s="725"/>
      <c r="G437" s="726"/>
      <c r="H437" s="726"/>
      <c r="I437" s="726"/>
      <c r="J437" s="726"/>
      <c r="K437" s="726"/>
      <c r="L437" s="726"/>
      <c r="M437" s="726"/>
      <c r="N437" s="726"/>
      <c r="U437" s="727"/>
      <c r="V437" s="728"/>
      <c r="W437" s="728"/>
      <c r="X437" s="728"/>
      <c r="Y437" s="728"/>
      <c r="Z437" s="728"/>
      <c r="AA437" s="728"/>
      <c r="AB437" s="728"/>
      <c r="AC437" s="728"/>
      <c r="AD437" s="728"/>
      <c r="AE437" s="728"/>
      <c r="AF437" s="728"/>
      <c r="AG437" s="728"/>
      <c r="AH437" s="728"/>
      <c r="AI437" s="728"/>
      <c r="AJ437" s="728"/>
      <c r="AK437" s="728"/>
      <c r="AL437" s="726"/>
      <c r="AM437" s="726"/>
      <c r="AN437" s="726"/>
      <c r="AO437" s="726"/>
      <c r="AP437" s="726"/>
      <c r="AQ437" s="726"/>
      <c r="AR437" s="726"/>
      <c r="AS437" s="726"/>
      <c r="AT437" s="726"/>
      <c r="AU437" s="726"/>
      <c r="AV437" s="726"/>
      <c r="AW437" s="726"/>
      <c r="AX437" s="726"/>
      <c r="AZ437" s="670"/>
      <c r="BA437" s="670"/>
      <c r="BB437" s="670"/>
      <c r="BC437" s="670"/>
      <c r="BD437" s="670"/>
      <c r="BE437" s="670"/>
      <c r="BF437" s="670"/>
      <c r="BG437" s="670"/>
      <c r="BH437" s="670"/>
      <c r="BI437" s="670"/>
      <c r="BJ437" s="670"/>
    </row>
    <row r="438" spans="6:62" ht="93" customHeight="1" x14ac:dyDescent="0.25">
      <c r="F438" s="725"/>
      <c r="G438" s="726"/>
      <c r="H438" s="726"/>
      <c r="I438" s="726"/>
      <c r="J438" s="726"/>
      <c r="K438" s="726"/>
      <c r="L438" s="726"/>
      <c r="M438" s="726"/>
      <c r="N438" s="726"/>
      <c r="U438" s="727"/>
      <c r="V438" s="728"/>
      <c r="W438" s="728"/>
      <c r="X438" s="728"/>
      <c r="Y438" s="728"/>
      <c r="Z438" s="728"/>
      <c r="AA438" s="728"/>
      <c r="AB438" s="728"/>
      <c r="AC438" s="728"/>
      <c r="AD438" s="728"/>
      <c r="AE438" s="728"/>
      <c r="AF438" s="728"/>
      <c r="AG438" s="728"/>
      <c r="AH438" s="728"/>
      <c r="AI438" s="728"/>
      <c r="AJ438" s="728"/>
      <c r="AK438" s="728"/>
      <c r="AL438" s="726"/>
      <c r="AM438" s="726"/>
      <c r="AN438" s="726"/>
      <c r="AO438" s="726"/>
      <c r="AP438" s="726"/>
      <c r="AQ438" s="726"/>
      <c r="AR438" s="726"/>
      <c r="AS438" s="726"/>
      <c r="AT438" s="726"/>
      <c r="AU438" s="726"/>
      <c r="AV438" s="726"/>
      <c r="AW438" s="726"/>
      <c r="AX438" s="726"/>
      <c r="AZ438" s="670"/>
      <c r="BA438" s="670"/>
      <c r="BB438" s="670"/>
      <c r="BC438" s="670"/>
      <c r="BD438" s="670"/>
      <c r="BE438" s="670"/>
      <c r="BF438" s="670"/>
      <c r="BG438" s="670"/>
      <c r="BH438" s="670"/>
      <c r="BI438" s="670"/>
      <c r="BJ438" s="670"/>
    </row>
    <row r="439" spans="6:62" ht="93" customHeight="1" x14ac:dyDescent="0.25">
      <c r="F439" s="725"/>
      <c r="G439" s="726"/>
      <c r="H439" s="726"/>
      <c r="I439" s="726"/>
      <c r="J439" s="726"/>
      <c r="K439" s="726"/>
      <c r="L439" s="726"/>
      <c r="M439" s="726"/>
      <c r="N439" s="726"/>
      <c r="U439" s="727"/>
      <c r="V439" s="728"/>
      <c r="W439" s="728"/>
      <c r="X439" s="728"/>
      <c r="Y439" s="728"/>
      <c r="Z439" s="728"/>
      <c r="AA439" s="728"/>
      <c r="AB439" s="728"/>
      <c r="AC439" s="728"/>
      <c r="AD439" s="728"/>
      <c r="AE439" s="728"/>
      <c r="AF439" s="728"/>
      <c r="AG439" s="728"/>
      <c r="AH439" s="728"/>
      <c r="AI439" s="728"/>
      <c r="AJ439" s="728"/>
      <c r="AK439" s="728"/>
      <c r="AL439" s="726"/>
      <c r="AM439" s="726"/>
      <c r="AN439" s="726"/>
      <c r="AO439" s="726"/>
      <c r="AP439" s="726"/>
      <c r="AQ439" s="726"/>
      <c r="AR439" s="726"/>
      <c r="AS439" s="726"/>
      <c r="AT439" s="726"/>
      <c r="AU439" s="726"/>
      <c r="AV439" s="726"/>
      <c r="AW439" s="726"/>
      <c r="AX439" s="726"/>
      <c r="AZ439" s="670"/>
      <c r="BA439" s="670"/>
      <c r="BB439" s="670"/>
      <c r="BC439" s="670"/>
      <c r="BD439" s="670"/>
      <c r="BE439" s="670"/>
      <c r="BF439" s="670"/>
      <c r="BG439" s="670"/>
      <c r="BH439" s="670"/>
      <c r="BI439" s="670"/>
      <c r="BJ439" s="670"/>
    </row>
    <row r="440" spans="6:62" ht="93" customHeight="1" x14ac:dyDescent="0.25">
      <c r="F440" s="725"/>
      <c r="G440" s="726"/>
      <c r="H440" s="726"/>
      <c r="I440" s="726"/>
      <c r="J440" s="726"/>
      <c r="K440" s="726"/>
      <c r="L440" s="726"/>
      <c r="M440" s="726"/>
      <c r="N440" s="726"/>
      <c r="U440" s="727"/>
      <c r="V440" s="728"/>
      <c r="W440" s="728"/>
      <c r="X440" s="728"/>
      <c r="Y440" s="728"/>
      <c r="Z440" s="728"/>
      <c r="AA440" s="728"/>
      <c r="AB440" s="728"/>
      <c r="AC440" s="728"/>
      <c r="AD440" s="728"/>
      <c r="AE440" s="728"/>
      <c r="AF440" s="728"/>
      <c r="AG440" s="728"/>
      <c r="AH440" s="728"/>
      <c r="AI440" s="728"/>
      <c r="AJ440" s="728"/>
      <c r="AK440" s="728"/>
      <c r="AL440" s="726"/>
      <c r="AM440" s="726"/>
      <c r="AN440" s="726"/>
      <c r="AO440" s="726"/>
      <c r="AP440" s="726"/>
      <c r="AQ440" s="726"/>
      <c r="AR440" s="726"/>
      <c r="AS440" s="726"/>
      <c r="AT440" s="726"/>
      <c r="AU440" s="726"/>
      <c r="AV440" s="726"/>
      <c r="AW440" s="726"/>
      <c r="AX440" s="726"/>
      <c r="AZ440" s="670"/>
      <c r="BA440" s="670"/>
      <c r="BB440" s="670"/>
      <c r="BC440" s="670"/>
      <c r="BD440" s="670"/>
      <c r="BE440" s="670"/>
      <c r="BF440" s="670"/>
      <c r="BG440" s="670"/>
      <c r="BH440" s="670"/>
      <c r="BI440" s="670"/>
      <c r="BJ440" s="670"/>
    </row>
    <row r="441" spans="6:62" ht="93" customHeight="1" x14ac:dyDescent="0.25">
      <c r="F441" s="725"/>
      <c r="G441" s="726"/>
      <c r="H441" s="726"/>
      <c r="I441" s="726"/>
      <c r="J441" s="726"/>
      <c r="K441" s="726"/>
      <c r="L441" s="726"/>
      <c r="M441" s="726"/>
      <c r="N441" s="726"/>
      <c r="U441" s="727"/>
      <c r="V441" s="728"/>
      <c r="W441" s="728"/>
      <c r="X441" s="728"/>
      <c r="Y441" s="728"/>
      <c r="Z441" s="728"/>
      <c r="AA441" s="728"/>
      <c r="AB441" s="728"/>
      <c r="AC441" s="728"/>
      <c r="AD441" s="728"/>
      <c r="AE441" s="728"/>
      <c r="AF441" s="728"/>
      <c r="AG441" s="728"/>
      <c r="AH441" s="728"/>
      <c r="AI441" s="728"/>
      <c r="AJ441" s="728"/>
      <c r="AK441" s="728"/>
      <c r="AL441" s="726"/>
      <c r="AM441" s="726"/>
      <c r="AN441" s="726"/>
      <c r="AO441" s="726"/>
      <c r="AP441" s="726"/>
      <c r="AQ441" s="726"/>
      <c r="AR441" s="726"/>
      <c r="AS441" s="726"/>
      <c r="AT441" s="726"/>
      <c r="AU441" s="726"/>
      <c r="AV441" s="726"/>
      <c r="AW441" s="726"/>
      <c r="AX441" s="726"/>
      <c r="AZ441" s="670"/>
      <c r="BA441" s="670"/>
      <c r="BB441" s="670"/>
      <c r="BC441" s="670"/>
      <c r="BD441" s="670"/>
      <c r="BE441" s="670"/>
      <c r="BF441" s="670"/>
      <c r="BG441" s="670"/>
      <c r="BH441" s="670"/>
      <c r="BI441" s="670"/>
      <c r="BJ441" s="670"/>
    </row>
    <row r="442" spans="6:62" ht="93" customHeight="1" x14ac:dyDescent="0.25">
      <c r="F442" s="725"/>
      <c r="G442" s="726"/>
      <c r="H442" s="726"/>
      <c r="I442" s="726"/>
      <c r="J442" s="726"/>
      <c r="K442" s="726"/>
      <c r="L442" s="726"/>
      <c r="M442" s="726"/>
      <c r="N442" s="726"/>
      <c r="U442" s="727"/>
      <c r="V442" s="728"/>
      <c r="W442" s="728"/>
      <c r="X442" s="728"/>
      <c r="Y442" s="728"/>
      <c r="Z442" s="728"/>
      <c r="AA442" s="728"/>
      <c r="AB442" s="728"/>
      <c r="AC442" s="728"/>
      <c r="AD442" s="728"/>
      <c r="AE442" s="728"/>
      <c r="AF442" s="728"/>
      <c r="AG442" s="728"/>
      <c r="AH442" s="728"/>
      <c r="AI442" s="728"/>
      <c r="AJ442" s="728"/>
      <c r="AK442" s="728"/>
      <c r="AL442" s="726"/>
      <c r="AM442" s="726"/>
      <c r="AN442" s="726"/>
      <c r="AO442" s="726"/>
      <c r="AP442" s="726"/>
      <c r="AQ442" s="726"/>
      <c r="AR442" s="726"/>
      <c r="AS442" s="726"/>
      <c r="AT442" s="726"/>
      <c r="AU442" s="726"/>
      <c r="AV442" s="726"/>
      <c r="AW442" s="726"/>
      <c r="AX442" s="726"/>
      <c r="AZ442" s="670"/>
      <c r="BA442" s="670"/>
      <c r="BB442" s="670"/>
      <c r="BC442" s="670"/>
      <c r="BD442" s="670"/>
      <c r="BE442" s="670"/>
      <c r="BF442" s="670"/>
      <c r="BG442" s="670"/>
      <c r="BH442" s="670"/>
      <c r="BI442" s="670"/>
      <c r="BJ442" s="670"/>
    </row>
    <row r="443" spans="6:62" ht="93" customHeight="1" x14ac:dyDescent="0.25">
      <c r="F443" s="725"/>
      <c r="G443" s="726"/>
      <c r="H443" s="726"/>
      <c r="I443" s="726"/>
      <c r="J443" s="726"/>
      <c r="K443" s="726"/>
      <c r="L443" s="726"/>
      <c r="M443" s="726"/>
      <c r="N443" s="726"/>
      <c r="U443" s="727"/>
      <c r="V443" s="728"/>
      <c r="W443" s="728"/>
      <c r="X443" s="728"/>
      <c r="Y443" s="728"/>
      <c r="Z443" s="728"/>
      <c r="AA443" s="728"/>
      <c r="AB443" s="728"/>
      <c r="AC443" s="728"/>
      <c r="AD443" s="728"/>
      <c r="AE443" s="728"/>
      <c r="AF443" s="728"/>
      <c r="AG443" s="728"/>
      <c r="AH443" s="728"/>
      <c r="AI443" s="728"/>
      <c r="AJ443" s="728"/>
      <c r="AK443" s="728"/>
      <c r="AL443" s="726"/>
      <c r="AM443" s="726"/>
      <c r="AN443" s="726"/>
      <c r="AO443" s="726"/>
      <c r="AP443" s="726"/>
      <c r="AQ443" s="726"/>
      <c r="AR443" s="726"/>
      <c r="AS443" s="726"/>
      <c r="AT443" s="726"/>
      <c r="AU443" s="726"/>
      <c r="AV443" s="726"/>
      <c r="AW443" s="726"/>
      <c r="AX443" s="726"/>
      <c r="AZ443" s="670"/>
      <c r="BA443" s="670"/>
      <c r="BB443" s="670"/>
      <c r="BC443" s="670"/>
      <c r="BD443" s="670"/>
      <c r="BE443" s="670"/>
      <c r="BF443" s="670"/>
      <c r="BG443" s="670"/>
      <c r="BH443" s="670"/>
      <c r="BI443" s="670"/>
      <c r="BJ443" s="670"/>
    </row>
    <row r="444" spans="6:62" ht="93" customHeight="1" x14ac:dyDescent="0.25">
      <c r="F444" s="725"/>
      <c r="G444" s="726"/>
      <c r="H444" s="726"/>
      <c r="I444" s="726"/>
      <c r="J444" s="726"/>
      <c r="K444" s="726"/>
      <c r="L444" s="726"/>
      <c r="M444" s="726"/>
      <c r="N444" s="726"/>
      <c r="U444" s="727"/>
      <c r="V444" s="728"/>
      <c r="W444" s="728"/>
      <c r="X444" s="728"/>
      <c r="Y444" s="728"/>
      <c r="Z444" s="728"/>
      <c r="AA444" s="728"/>
      <c r="AB444" s="728"/>
      <c r="AC444" s="728"/>
      <c r="AD444" s="728"/>
      <c r="AE444" s="728"/>
      <c r="AF444" s="728"/>
      <c r="AG444" s="728"/>
      <c r="AH444" s="728"/>
      <c r="AI444" s="728"/>
      <c r="AJ444" s="728"/>
      <c r="AK444" s="728"/>
      <c r="AL444" s="726"/>
      <c r="AM444" s="726"/>
      <c r="AN444" s="726"/>
      <c r="AO444" s="726"/>
      <c r="AP444" s="726"/>
      <c r="AQ444" s="726"/>
      <c r="AR444" s="726"/>
      <c r="AS444" s="726"/>
      <c r="AT444" s="726"/>
      <c r="AU444" s="726"/>
      <c r="AV444" s="726"/>
      <c r="AW444" s="726"/>
      <c r="AX444" s="726"/>
      <c r="AZ444" s="670"/>
      <c r="BA444" s="670"/>
      <c r="BB444" s="670"/>
      <c r="BC444" s="670"/>
      <c r="BD444" s="670"/>
      <c r="BE444" s="670"/>
      <c r="BF444" s="670"/>
      <c r="BG444" s="670"/>
      <c r="BH444" s="670"/>
      <c r="BI444" s="670"/>
      <c r="BJ444" s="670"/>
    </row>
    <row r="445" spans="6:62" ht="93" customHeight="1" x14ac:dyDescent="0.25">
      <c r="F445" s="725"/>
      <c r="G445" s="726"/>
      <c r="H445" s="726"/>
      <c r="I445" s="726"/>
      <c r="J445" s="726"/>
      <c r="K445" s="726"/>
      <c r="L445" s="726"/>
      <c r="M445" s="726"/>
      <c r="N445" s="726"/>
      <c r="U445" s="727"/>
      <c r="V445" s="728"/>
      <c r="W445" s="728"/>
      <c r="X445" s="728"/>
      <c r="Y445" s="728"/>
      <c r="Z445" s="728"/>
      <c r="AA445" s="728"/>
      <c r="AB445" s="728"/>
      <c r="AC445" s="728"/>
      <c r="AD445" s="728"/>
      <c r="AE445" s="728"/>
      <c r="AF445" s="728"/>
      <c r="AG445" s="728"/>
      <c r="AH445" s="728"/>
      <c r="AI445" s="728"/>
      <c r="AJ445" s="728"/>
      <c r="AK445" s="728"/>
      <c r="AL445" s="726"/>
      <c r="AM445" s="726"/>
      <c r="AN445" s="726"/>
      <c r="AO445" s="726"/>
      <c r="AP445" s="726"/>
      <c r="AQ445" s="726"/>
      <c r="AR445" s="726"/>
      <c r="AS445" s="726"/>
      <c r="AT445" s="726"/>
      <c r="AU445" s="726"/>
      <c r="AV445" s="726"/>
      <c r="AW445" s="726"/>
      <c r="AX445" s="726"/>
      <c r="AZ445" s="670"/>
      <c r="BA445" s="670"/>
      <c r="BB445" s="670"/>
      <c r="BC445" s="670"/>
      <c r="BD445" s="670"/>
      <c r="BE445" s="670"/>
      <c r="BF445" s="670"/>
      <c r="BG445" s="670"/>
      <c r="BH445" s="670"/>
      <c r="BI445" s="670"/>
      <c r="BJ445" s="670"/>
    </row>
    <row r="446" spans="6:62" ht="93" customHeight="1" x14ac:dyDescent="0.25">
      <c r="F446" s="725"/>
      <c r="G446" s="726"/>
      <c r="H446" s="726"/>
      <c r="I446" s="726"/>
      <c r="J446" s="726"/>
      <c r="K446" s="726"/>
      <c r="L446" s="726"/>
      <c r="M446" s="726"/>
      <c r="N446" s="726"/>
      <c r="U446" s="727"/>
      <c r="V446" s="728"/>
      <c r="W446" s="728"/>
      <c r="X446" s="728"/>
      <c r="Y446" s="728"/>
      <c r="Z446" s="728"/>
      <c r="AA446" s="728"/>
      <c r="AB446" s="728"/>
      <c r="AC446" s="728"/>
      <c r="AD446" s="728"/>
      <c r="AE446" s="728"/>
      <c r="AF446" s="728"/>
      <c r="AG446" s="728"/>
      <c r="AH446" s="728"/>
      <c r="AI446" s="728"/>
      <c r="AJ446" s="728"/>
      <c r="AK446" s="728"/>
      <c r="AL446" s="726"/>
      <c r="AM446" s="726"/>
      <c r="AN446" s="726"/>
      <c r="AO446" s="726"/>
      <c r="AP446" s="726"/>
      <c r="AQ446" s="726"/>
      <c r="AR446" s="726"/>
      <c r="AS446" s="726"/>
      <c r="AT446" s="726"/>
      <c r="AU446" s="726"/>
      <c r="AV446" s="726"/>
      <c r="AW446" s="726"/>
      <c r="AX446" s="726"/>
      <c r="AZ446" s="670"/>
      <c r="BA446" s="670"/>
      <c r="BB446" s="670"/>
      <c r="BC446" s="670"/>
      <c r="BD446" s="670"/>
      <c r="BE446" s="670"/>
      <c r="BF446" s="670"/>
      <c r="BG446" s="670"/>
      <c r="BH446" s="670"/>
      <c r="BI446" s="670"/>
      <c r="BJ446" s="670"/>
    </row>
    <row r="447" spans="6:62" ht="93" customHeight="1" x14ac:dyDescent="0.25">
      <c r="F447" s="725"/>
      <c r="G447" s="726"/>
      <c r="H447" s="726"/>
      <c r="I447" s="726"/>
      <c r="J447" s="726"/>
      <c r="K447" s="726"/>
      <c r="L447" s="726"/>
      <c r="M447" s="726"/>
      <c r="N447" s="726"/>
      <c r="U447" s="727"/>
      <c r="V447" s="728"/>
      <c r="W447" s="728"/>
      <c r="X447" s="728"/>
      <c r="Y447" s="728"/>
      <c r="Z447" s="728"/>
      <c r="AA447" s="728"/>
      <c r="AB447" s="728"/>
      <c r="AC447" s="728"/>
      <c r="AD447" s="728"/>
      <c r="AE447" s="728"/>
      <c r="AF447" s="728"/>
      <c r="AG447" s="728"/>
      <c r="AH447" s="728"/>
      <c r="AI447" s="728"/>
      <c r="AJ447" s="728"/>
      <c r="AK447" s="728"/>
      <c r="AL447" s="726"/>
      <c r="AM447" s="726"/>
      <c r="AN447" s="726"/>
      <c r="AO447" s="726"/>
      <c r="AP447" s="726"/>
      <c r="AQ447" s="726"/>
      <c r="AR447" s="726"/>
      <c r="AS447" s="726"/>
      <c r="AT447" s="726"/>
      <c r="AU447" s="726"/>
      <c r="AV447" s="726"/>
      <c r="AW447" s="726"/>
      <c r="AX447" s="726"/>
      <c r="AZ447" s="670"/>
      <c r="BA447" s="670"/>
      <c r="BB447" s="670"/>
      <c r="BC447" s="670"/>
      <c r="BD447" s="670"/>
      <c r="BE447" s="670"/>
      <c r="BF447" s="670"/>
      <c r="BG447" s="670"/>
      <c r="BH447" s="670"/>
      <c r="BI447" s="670"/>
      <c r="BJ447" s="670"/>
    </row>
    <row r="448" spans="6:62" ht="93" customHeight="1" x14ac:dyDescent="0.25">
      <c r="F448" s="725"/>
      <c r="G448" s="726"/>
      <c r="H448" s="726"/>
      <c r="I448" s="726"/>
      <c r="J448" s="726"/>
      <c r="K448" s="726"/>
      <c r="L448" s="726"/>
      <c r="M448" s="726"/>
      <c r="N448" s="726"/>
      <c r="U448" s="727"/>
      <c r="V448" s="728"/>
      <c r="W448" s="728"/>
      <c r="X448" s="728"/>
      <c r="Y448" s="728"/>
      <c r="Z448" s="728"/>
      <c r="AA448" s="728"/>
      <c r="AB448" s="728"/>
      <c r="AC448" s="728"/>
      <c r="AD448" s="728"/>
      <c r="AE448" s="728"/>
      <c r="AF448" s="728"/>
      <c r="AG448" s="728"/>
      <c r="AH448" s="728"/>
      <c r="AI448" s="728"/>
      <c r="AJ448" s="728"/>
      <c r="AK448" s="728"/>
      <c r="AL448" s="726"/>
      <c r="AM448" s="726"/>
      <c r="AN448" s="726"/>
      <c r="AO448" s="726"/>
      <c r="AP448" s="726"/>
      <c r="AQ448" s="726"/>
      <c r="AR448" s="726"/>
      <c r="AS448" s="726"/>
      <c r="AT448" s="726"/>
      <c r="AU448" s="726"/>
      <c r="AV448" s="726"/>
      <c r="AW448" s="726"/>
      <c r="AX448" s="726"/>
      <c r="AZ448" s="670"/>
      <c r="BA448" s="670"/>
      <c r="BB448" s="670"/>
      <c r="BC448" s="670"/>
      <c r="BD448" s="670"/>
      <c r="BE448" s="670"/>
      <c r="BF448" s="670"/>
      <c r="BG448" s="670"/>
      <c r="BH448" s="670"/>
      <c r="BI448" s="670"/>
      <c r="BJ448" s="670"/>
    </row>
    <row r="449" spans="6:62" ht="93" customHeight="1" x14ac:dyDescent="0.25">
      <c r="F449" s="725"/>
      <c r="G449" s="726"/>
      <c r="H449" s="726"/>
      <c r="I449" s="726"/>
      <c r="J449" s="726"/>
      <c r="K449" s="726"/>
      <c r="L449" s="726"/>
      <c r="M449" s="726"/>
      <c r="N449" s="726"/>
      <c r="U449" s="727"/>
      <c r="V449" s="728"/>
      <c r="W449" s="728"/>
      <c r="X449" s="728"/>
      <c r="Y449" s="728"/>
      <c r="Z449" s="728"/>
      <c r="AA449" s="728"/>
      <c r="AB449" s="728"/>
      <c r="AC449" s="728"/>
      <c r="AD449" s="728"/>
      <c r="AE449" s="728"/>
      <c r="AF449" s="728"/>
      <c r="AG449" s="728"/>
      <c r="AH449" s="728"/>
      <c r="AI449" s="728"/>
      <c r="AJ449" s="728"/>
      <c r="AK449" s="728"/>
      <c r="AL449" s="726"/>
      <c r="AM449" s="726"/>
      <c r="AN449" s="726"/>
      <c r="AO449" s="726"/>
      <c r="AP449" s="726"/>
      <c r="AQ449" s="726"/>
      <c r="AR449" s="726"/>
      <c r="AS449" s="726"/>
      <c r="AT449" s="726"/>
      <c r="AU449" s="726"/>
      <c r="AV449" s="726"/>
      <c r="AW449" s="726"/>
      <c r="AX449" s="726"/>
      <c r="AZ449" s="670"/>
      <c r="BA449" s="670"/>
      <c r="BB449" s="670"/>
      <c r="BC449" s="670"/>
      <c r="BD449" s="670"/>
      <c r="BE449" s="670"/>
      <c r="BF449" s="670"/>
      <c r="BG449" s="670"/>
      <c r="BH449" s="670"/>
      <c r="BI449" s="670"/>
      <c r="BJ449" s="670"/>
    </row>
    <row r="450" spans="6:62" ht="93" customHeight="1" x14ac:dyDescent="0.25">
      <c r="F450" s="725"/>
      <c r="G450" s="726"/>
      <c r="H450" s="726"/>
      <c r="I450" s="726"/>
      <c r="J450" s="726"/>
      <c r="K450" s="726"/>
      <c r="L450" s="726"/>
      <c r="M450" s="726"/>
      <c r="N450" s="726"/>
      <c r="U450" s="727"/>
      <c r="V450" s="728"/>
      <c r="W450" s="728"/>
      <c r="X450" s="728"/>
      <c r="Y450" s="728"/>
      <c r="Z450" s="728"/>
      <c r="AA450" s="728"/>
      <c r="AB450" s="728"/>
      <c r="AC450" s="728"/>
      <c r="AD450" s="728"/>
      <c r="AE450" s="728"/>
      <c r="AF450" s="728"/>
      <c r="AG450" s="728"/>
      <c r="AH450" s="728"/>
      <c r="AI450" s="728"/>
      <c r="AJ450" s="728"/>
      <c r="AK450" s="728"/>
      <c r="AL450" s="726"/>
      <c r="AM450" s="726"/>
      <c r="AN450" s="726"/>
      <c r="AO450" s="726"/>
      <c r="AP450" s="726"/>
      <c r="AQ450" s="726"/>
      <c r="AR450" s="726"/>
      <c r="AS450" s="726"/>
      <c r="AT450" s="726"/>
      <c r="AU450" s="726"/>
      <c r="AV450" s="726"/>
      <c r="AW450" s="726"/>
      <c r="AX450" s="726"/>
      <c r="AZ450" s="670"/>
      <c r="BA450" s="670"/>
      <c r="BB450" s="670"/>
      <c r="BC450" s="670"/>
      <c r="BD450" s="670"/>
      <c r="BE450" s="670"/>
      <c r="BF450" s="670"/>
      <c r="BG450" s="670"/>
      <c r="BH450" s="670"/>
      <c r="BI450" s="670"/>
      <c r="BJ450" s="670"/>
    </row>
    <row r="451" spans="6:62" ht="93" customHeight="1" x14ac:dyDescent="0.25">
      <c r="F451" s="725"/>
      <c r="G451" s="726"/>
      <c r="H451" s="726"/>
      <c r="I451" s="726"/>
      <c r="J451" s="726"/>
      <c r="K451" s="726"/>
      <c r="L451" s="726"/>
      <c r="M451" s="726"/>
      <c r="N451" s="726"/>
      <c r="U451" s="727"/>
      <c r="V451" s="728"/>
      <c r="W451" s="728"/>
      <c r="X451" s="728"/>
      <c r="Y451" s="728"/>
      <c r="Z451" s="728"/>
      <c r="AA451" s="728"/>
      <c r="AB451" s="728"/>
      <c r="AC451" s="728"/>
      <c r="AD451" s="728"/>
      <c r="AE451" s="728"/>
      <c r="AF451" s="728"/>
      <c r="AG451" s="728"/>
      <c r="AH451" s="728"/>
      <c r="AI451" s="728"/>
      <c r="AJ451" s="728"/>
      <c r="AK451" s="728"/>
      <c r="AL451" s="726"/>
      <c r="AM451" s="726"/>
      <c r="AN451" s="726"/>
      <c r="AO451" s="726"/>
      <c r="AP451" s="726"/>
      <c r="AQ451" s="726"/>
      <c r="AR451" s="726"/>
      <c r="AS451" s="726"/>
      <c r="AT451" s="726"/>
      <c r="AU451" s="726"/>
      <c r="AV451" s="726"/>
      <c r="AW451" s="726"/>
      <c r="AX451" s="726"/>
      <c r="AZ451" s="670"/>
      <c r="BA451" s="670"/>
      <c r="BB451" s="670"/>
      <c r="BC451" s="670"/>
      <c r="BD451" s="670"/>
      <c r="BE451" s="670"/>
      <c r="BF451" s="670"/>
      <c r="BG451" s="670"/>
      <c r="BH451" s="670"/>
      <c r="BI451" s="670"/>
      <c r="BJ451" s="670"/>
    </row>
    <row r="452" spans="6:62" ht="93" customHeight="1" x14ac:dyDescent="0.25">
      <c r="F452" s="725"/>
      <c r="G452" s="726"/>
      <c r="H452" s="726"/>
      <c r="I452" s="726"/>
      <c r="J452" s="726"/>
      <c r="K452" s="726"/>
      <c r="L452" s="726"/>
      <c r="M452" s="726"/>
      <c r="N452" s="726"/>
      <c r="U452" s="727"/>
      <c r="V452" s="728"/>
      <c r="W452" s="728"/>
      <c r="X452" s="728"/>
      <c r="Y452" s="728"/>
      <c r="Z452" s="728"/>
      <c r="AA452" s="728"/>
      <c r="AB452" s="728"/>
      <c r="AC452" s="728"/>
      <c r="AD452" s="728"/>
      <c r="AE452" s="728"/>
      <c r="AF452" s="728"/>
      <c r="AG452" s="728"/>
      <c r="AH452" s="728"/>
      <c r="AI452" s="728"/>
      <c r="AJ452" s="728"/>
      <c r="AK452" s="728"/>
      <c r="AL452" s="726"/>
      <c r="AM452" s="726"/>
      <c r="AN452" s="726"/>
      <c r="AO452" s="726"/>
      <c r="AP452" s="726"/>
      <c r="AQ452" s="726"/>
      <c r="AR452" s="726"/>
      <c r="AS452" s="726"/>
      <c r="AT452" s="726"/>
      <c r="AU452" s="726"/>
      <c r="AV452" s="726"/>
      <c r="AW452" s="726"/>
      <c r="AX452" s="726"/>
      <c r="AZ452" s="670"/>
      <c r="BA452" s="670"/>
      <c r="BB452" s="670"/>
      <c r="BC452" s="670"/>
      <c r="BD452" s="670"/>
      <c r="BE452" s="670"/>
      <c r="BF452" s="670"/>
      <c r="BG452" s="670"/>
      <c r="BH452" s="670"/>
      <c r="BI452" s="670"/>
      <c r="BJ452" s="670"/>
    </row>
    <row r="453" spans="6:62" ht="93" customHeight="1" x14ac:dyDescent="0.25">
      <c r="F453" s="725"/>
      <c r="G453" s="726"/>
      <c r="H453" s="726"/>
      <c r="I453" s="726"/>
      <c r="J453" s="726"/>
      <c r="K453" s="726"/>
      <c r="L453" s="726"/>
      <c r="M453" s="726"/>
      <c r="N453" s="726"/>
      <c r="U453" s="727"/>
      <c r="V453" s="728"/>
      <c r="W453" s="728"/>
      <c r="X453" s="728"/>
      <c r="Y453" s="728"/>
      <c r="Z453" s="728"/>
      <c r="AA453" s="728"/>
      <c r="AB453" s="728"/>
      <c r="AC453" s="728"/>
      <c r="AD453" s="728"/>
      <c r="AE453" s="728"/>
      <c r="AF453" s="728"/>
      <c r="AG453" s="728"/>
      <c r="AH453" s="728"/>
      <c r="AI453" s="728"/>
      <c r="AJ453" s="728"/>
      <c r="AK453" s="728"/>
      <c r="AL453" s="726"/>
      <c r="AM453" s="726"/>
      <c r="AN453" s="726"/>
      <c r="AO453" s="726"/>
      <c r="AP453" s="726"/>
      <c r="AQ453" s="726"/>
      <c r="AR453" s="726"/>
      <c r="AS453" s="726"/>
      <c r="AT453" s="726"/>
      <c r="AU453" s="726"/>
      <c r="AV453" s="726"/>
      <c r="AW453" s="726"/>
      <c r="AX453" s="726"/>
      <c r="AZ453" s="670"/>
      <c r="BA453" s="670"/>
      <c r="BB453" s="670"/>
      <c r="BC453" s="670"/>
      <c r="BD453" s="670"/>
      <c r="BE453" s="670"/>
      <c r="BF453" s="670"/>
      <c r="BG453" s="670"/>
      <c r="BH453" s="670"/>
      <c r="BI453" s="670"/>
      <c r="BJ453" s="670"/>
    </row>
    <row r="454" spans="6:62" ht="93" customHeight="1" x14ac:dyDescent="0.25">
      <c r="F454" s="725"/>
      <c r="G454" s="726"/>
      <c r="H454" s="726"/>
      <c r="I454" s="726"/>
      <c r="J454" s="726"/>
      <c r="K454" s="726"/>
      <c r="L454" s="726"/>
      <c r="M454" s="726"/>
      <c r="N454" s="726"/>
      <c r="U454" s="727"/>
      <c r="V454" s="728"/>
      <c r="W454" s="728"/>
      <c r="X454" s="728"/>
      <c r="Y454" s="728"/>
      <c r="Z454" s="728"/>
      <c r="AA454" s="728"/>
      <c r="AB454" s="728"/>
      <c r="AC454" s="728"/>
      <c r="AD454" s="728"/>
      <c r="AE454" s="728"/>
      <c r="AF454" s="728"/>
      <c r="AG454" s="728"/>
      <c r="AH454" s="728"/>
      <c r="AI454" s="728"/>
      <c r="AJ454" s="728"/>
      <c r="AK454" s="728"/>
      <c r="AL454" s="726"/>
      <c r="AM454" s="726"/>
      <c r="AN454" s="726"/>
      <c r="AO454" s="726"/>
      <c r="AP454" s="726"/>
      <c r="AQ454" s="726"/>
      <c r="AR454" s="726"/>
      <c r="AS454" s="726"/>
      <c r="AT454" s="726"/>
      <c r="AU454" s="726"/>
      <c r="AV454" s="726"/>
      <c r="AW454" s="726"/>
      <c r="AX454" s="726"/>
      <c r="AZ454" s="670"/>
      <c r="BA454" s="670"/>
      <c r="BB454" s="670"/>
      <c r="BC454" s="670"/>
      <c r="BD454" s="670"/>
      <c r="BE454" s="670"/>
      <c r="BF454" s="670"/>
      <c r="BG454" s="670"/>
      <c r="BH454" s="670"/>
      <c r="BI454" s="670"/>
      <c r="BJ454" s="670"/>
    </row>
    <row r="455" spans="6:62" ht="93" customHeight="1" x14ac:dyDescent="0.25">
      <c r="F455" s="725"/>
      <c r="G455" s="726"/>
      <c r="H455" s="726"/>
      <c r="I455" s="726"/>
      <c r="J455" s="726"/>
      <c r="K455" s="726"/>
      <c r="L455" s="726"/>
      <c r="M455" s="726"/>
      <c r="N455" s="726"/>
      <c r="U455" s="727"/>
      <c r="V455" s="728"/>
      <c r="W455" s="728"/>
      <c r="X455" s="728"/>
      <c r="Y455" s="728"/>
      <c r="Z455" s="728"/>
      <c r="AA455" s="728"/>
      <c r="AB455" s="728"/>
      <c r="AC455" s="728"/>
      <c r="AD455" s="728"/>
      <c r="AE455" s="728"/>
      <c r="AF455" s="728"/>
      <c r="AG455" s="728"/>
      <c r="AH455" s="728"/>
      <c r="AI455" s="728"/>
      <c r="AJ455" s="728"/>
      <c r="AK455" s="728"/>
      <c r="AL455" s="726"/>
      <c r="AM455" s="726"/>
      <c r="AN455" s="726"/>
      <c r="AO455" s="726"/>
      <c r="AP455" s="726"/>
      <c r="AQ455" s="726"/>
      <c r="AR455" s="726"/>
      <c r="AS455" s="726"/>
      <c r="AT455" s="726"/>
      <c r="AU455" s="726"/>
      <c r="AV455" s="726"/>
      <c r="AW455" s="726"/>
      <c r="AX455" s="726"/>
      <c r="AZ455" s="670"/>
      <c r="BA455" s="670"/>
      <c r="BB455" s="670"/>
      <c r="BC455" s="670"/>
      <c r="BD455" s="670"/>
      <c r="BE455" s="670"/>
      <c r="BF455" s="670"/>
      <c r="BG455" s="670"/>
      <c r="BH455" s="670"/>
      <c r="BI455" s="670"/>
      <c r="BJ455" s="670"/>
    </row>
    <row r="456" spans="6:62" ht="93" customHeight="1" x14ac:dyDescent="0.25">
      <c r="F456" s="725"/>
      <c r="G456" s="726"/>
      <c r="H456" s="726"/>
      <c r="I456" s="726"/>
      <c r="J456" s="726"/>
      <c r="K456" s="726"/>
      <c r="L456" s="726"/>
      <c r="M456" s="726"/>
      <c r="N456" s="726"/>
      <c r="U456" s="727"/>
      <c r="V456" s="728"/>
      <c r="W456" s="728"/>
      <c r="X456" s="728"/>
      <c r="Y456" s="728"/>
      <c r="Z456" s="728"/>
      <c r="AA456" s="728"/>
      <c r="AB456" s="728"/>
      <c r="AC456" s="728"/>
      <c r="AD456" s="728"/>
      <c r="AE456" s="728"/>
      <c r="AF456" s="728"/>
      <c r="AG456" s="728"/>
      <c r="AH456" s="728"/>
      <c r="AI456" s="728"/>
      <c r="AJ456" s="728"/>
      <c r="AK456" s="728"/>
      <c r="AL456" s="726"/>
      <c r="AM456" s="726"/>
      <c r="AN456" s="726"/>
      <c r="AO456" s="726"/>
      <c r="AP456" s="726"/>
      <c r="AQ456" s="726"/>
      <c r="AR456" s="726"/>
      <c r="AS456" s="726"/>
      <c r="AT456" s="726"/>
      <c r="AU456" s="726"/>
      <c r="AV456" s="726"/>
      <c r="AW456" s="726"/>
      <c r="AX456" s="726"/>
      <c r="AZ456" s="670"/>
      <c r="BA456" s="670"/>
      <c r="BB456" s="670"/>
      <c r="BC456" s="670"/>
      <c r="BD456" s="670"/>
      <c r="BE456" s="670"/>
      <c r="BF456" s="670"/>
      <c r="BG456" s="670"/>
      <c r="BH456" s="670"/>
      <c r="BI456" s="670"/>
      <c r="BJ456" s="670"/>
    </row>
    <row r="457" spans="6:62" ht="93" customHeight="1" x14ac:dyDescent="0.25">
      <c r="F457" s="725"/>
      <c r="G457" s="726"/>
      <c r="H457" s="726"/>
      <c r="I457" s="726"/>
      <c r="J457" s="726"/>
      <c r="K457" s="726"/>
      <c r="L457" s="726"/>
      <c r="M457" s="726"/>
      <c r="N457" s="726"/>
      <c r="U457" s="727"/>
      <c r="V457" s="728"/>
      <c r="W457" s="728"/>
      <c r="X457" s="728"/>
      <c r="Y457" s="728"/>
      <c r="Z457" s="728"/>
      <c r="AA457" s="728"/>
      <c r="AB457" s="728"/>
      <c r="AC457" s="728"/>
      <c r="AD457" s="728"/>
      <c r="AE457" s="728"/>
      <c r="AF457" s="728"/>
      <c r="AG457" s="728"/>
      <c r="AH457" s="728"/>
      <c r="AI457" s="728"/>
      <c r="AJ457" s="728"/>
      <c r="AK457" s="728"/>
      <c r="AL457" s="726"/>
      <c r="AM457" s="726"/>
      <c r="AN457" s="726"/>
      <c r="AO457" s="726"/>
      <c r="AP457" s="726"/>
      <c r="AQ457" s="726"/>
      <c r="AR457" s="726"/>
      <c r="AS457" s="726"/>
      <c r="AT457" s="726"/>
      <c r="AU457" s="726"/>
      <c r="AV457" s="726"/>
      <c r="AW457" s="726"/>
      <c r="AX457" s="726"/>
      <c r="AZ457" s="670"/>
      <c r="BA457" s="670"/>
      <c r="BB457" s="670"/>
      <c r="BC457" s="670"/>
      <c r="BD457" s="670"/>
      <c r="BE457" s="670"/>
      <c r="BF457" s="670"/>
      <c r="BG457" s="670"/>
      <c r="BH457" s="670"/>
      <c r="BI457" s="670"/>
      <c r="BJ457" s="670"/>
    </row>
    <row r="458" spans="6:62" ht="93" customHeight="1" x14ac:dyDescent="0.25">
      <c r="F458" s="725"/>
      <c r="G458" s="726"/>
      <c r="H458" s="726"/>
      <c r="I458" s="726"/>
      <c r="J458" s="726"/>
      <c r="K458" s="726"/>
      <c r="L458" s="726"/>
      <c r="M458" s="726"/>
      <c r="N458" s="726"/>
      <c r="U458" s="727"/>
      <c r="V458" s="728"/>
      <c r="W458" s="728"/>
      <c r="X458" s="728"/>
      <c r="Y458" s="728"/>
      <c r="Z458" s="728"/>
      <c r="AA458" s="728"/>
      <c r="AB458" s="728"/>
      <c r="AC458" s="728"/>
      <c r="AD458" s="728"/>
      <c r="AE458" s="728"/>
      <c r="AF458" s="728"/>
      <c r="AG458" s="728"/>
      <c r="AH458" s="728"/>
      <c r="AI458" s="728"/>
      <c r="AJ458" s="728"/>
      <c r="AK458" s="728"/>
      <c r="AL458" s="726"/>
      <c r="AM458" s="726"/>
      <c r="AN458" s="726"/>
      <c r="AO458" s="726"/>
      <c r="AP458" s="726"/>
      <c r="AQ458" s="726"/>
      <c r="AR458" s="726"/>
      <c r="AS458" s="726"/>
      <c r="AT458" s="726"/>
      <c r="AU458" s="726"/>
      <c r="AV458" s="726"/>
      <c r="AW458" s="726"/>
      <c r="AX458" s="726"/>
      <c r="AZ458" s="670"/>
      <c r="BA458" s="670"/>
      <c r="BB458" s="670"/>
      <c r="BC458" s="670"/>
      <c r="BD458" s="670"/>
      <c r="BE458" s="670"/>
      <c r="BF458" s="670"/>
      <c r="BG458" s="670"/>
      <c r="BH458" s="670"/>
      <c r="BI458" s="670"/>
      <c r="BJ458" s="670"/>
    </row>
    <row r="459" spans="6:62" ht="93" customHeight="1" x14ac:dyDescent="0.25">
      <c r="F459" s="725"/>
      <c r="G459" s="726"/>
      <c r="H459" s="726"/>
      <c r="I459" s="726"/>
      <c r="J459" s="726"/>
      <c r="K459" s="726"/>
      <c r="L459" s="726"/>
      <c r="M459" s="726"/>
      <c r="N459" s="726"/>
      <c r="U459" s="727"/>
      <c r="V459" s="728"/>
      <c r="W459" s="728"/>
      <c r="X459" s="728"/>
      <c r="Y459" s="728"/>
      <c r="Z459" s="728"/>
      <c r="AA459" s="728"/>
      <c r="AB459" s="728"/>
      <c r="AC459" s="728"/>
      <c r="AD459" s="728"/>
      <c r="AE459" s="728"/>
      <c r="AF459" s="728"/>
      <c r="AG459" s="728"/>
      <c r="AH459" s="728"/>
      <c r="AI459" s="728"/>
      <c r="AJ459" s="728"/>
      <c r="AK459" s="728"/>
      <c r="AL459" s="726"/>
      <c r="AM459" s="726"/>
      <c r="AN459" s="726"/>
      <c r="AO459" s="726"/>
      <c r="AP459" s="726"/>
      <c r="AQ459" s="726"/>
      <c r="AR459" s="726"/>
      <c r="AS459" s="726"/>
      <c r="AT459" s="726"/>
      <c r="AU459" s="726"/>
      <c r="AV459" s="726"/>
      <c r="AW459" s="726"/>
      <c r="AX459" s="726"/>
      <c r="AZ459" s="670"/>
      <c r="BA459" s="670"/>
      <c r="BB459" s="670"/>
      <c r="BC459" s="670"/>
      <c r="BD459" s="670"/>
      <c r="BE459" s="670"/>
      <c r="BF459" s="670"/>
      <c r="BG459" s="670"/>
      <c r="BH459" s="670"/>
      <c r="BI459" s="670"/>
      <c r="BJ459" s="670"/>
    </row>
    <row r="460" spans="6:62" ht="93" customHeight="1" x14ac:dyDescent="0.25">
      <c r="F460" s="725"/>
      <c r="G460" s="726"/>
      <c r="H460" s="726"/>
      <c r="I460" s="726"/>
      <c r="J460" s="726"/>
      <c r="K460" s="726"/>
      <c r="L460" s="726"/>
      <c r="M460" s="726"/>
      <c r="N460" s="726"/>
      <c r="U460" s="727"/>
      <c r="V460" s="728"/>
      <c r="W460" s="728"/>
      <c r="X460" s="728"/>
      <c r="Y460" s="728"/>
      <c r="Z460" s="728"/>
      <c r="AA460" s="728"/>
      <c r="AB460" s="728"/>
      <c r="AC460" s="728"/>
      <c r="AD460" s="728"/>
      <c r="AE460" s="728"/>
      <c r="AF460" s="728"/>
      <c r="AG460" s="728"/>
      <c r="AH460" s="728"/>
      <c r="AI460" s="728"/>
      <c r="AJ460" s="728"/>
      <c r="AK460" s="728"/>
      <c r="AL460" s="726"/>
      <c r="AM460" s="726"/>
      <c r="AN460" s="726"/>
      <c r="AO460" s="726"/>
      <c r="AP460" s="726"/>
      <c r="AQ460" s="726"/>
      <c r="AR460" s="726"/>
      <c r="AS460" s="726"/>
      <c r="AT460" s="726"/>
      <c r="AU460" s="726"/>
      <c r="AV460" s="726"/>
      <c r="AW460" s="726"/>
      <c r="AX460" s="726"/>
      <c r="AZ460" s="670"/>
      <c r="BA460" s="670"/>
      <c r="BB460" s="670"/>
      <c r="BC460" s="670"/>
      <c r="BD460" s="670"/>
      <c r="BE460" s="670"/>
      <c r="BF460" s="670"/>
      <c r="BG460" s="670"/>
      <c r="BH460" s="670"/>
      <c r="BI460" s="670"/>
      <c r="BJ460" s="670"/>
    </row>
    <row r="461" spans="6:62" ht="93" customHeight="1" x14ac:dyDescent="0.25">
      <c r="F461" s="725"/>
      <c r="G461" s="726"/>
      <c r="H461" s="726"/>
      <c r="I461" s="726"/>
      <c r="J461" s="726"/>
      <c r="K461" s="726"/>
      <c r="L461" s="726"/>
      <c r="M461" s="726"/>
      <c r="N461" s="726"/>
      <c r="U461" s="727"/>
      <c r="V461" s="728"/>
      <c r="W461" s="728"/>
      <c r="X461" s="728"/>
      <c r="Y461" s="728"/>
      <c r="Z461" s="728"/>
      <c r="AA461" s="728"/>
      <c r="AB461" s="728"/>
      <c r="AC461" s="728"/>
      <c r="AD461" s="728"/>
      <c r="AE461" s="728"/>
      <c r="AF461" s="728"/>
      <c r="AG461" s="728"/>
      <c r="AH461" s="728"/>
      <c r="AI461" s="728"/>
      <c r="AJ461" s="728"/>
      <c r="AK461" s="728"/>
      <c r="AL461" s="726"/>
      <c r="AM461" s="726"/>
      <c r="AN461" s="726"/>
      <c r="AO461" s="726"/>
      <c r="AP461" s="726"/>
      <c r="AQ461" s="726"/>
      <c r="AR461" s="726"/>
      <c r="AS461" s="726"/>
      <c r="AT461" s="726"/>
      <c r="AU461" s="726"/>
      <c r="AV461" s="726"/>
      <c r="AW461" s="726"/>
      <c r="AX461" s="726"/>
      <c r="AZ461" s="670"/>
      <c r="BA461" s="670"/>
      <c r="BB461" s="670"/>
      <c r="BC461" s="670"/>
      <c r="BD461" s="670"/>
      <c r="BE461" s="670"/>
      <c r="BF461" s="670"/>
      <c r="BG461" s="670"/>
      <c r="BH461" s="670"/>
      <c r="BI461" s="670"/>
      <c r="BJ461" s="670"/>
    </row>
    <row r="462" spans="6:62" ht="93" customHeight="1" x14ac:dyDescent="0.25">
      <c r="F462" s="725"/>
      <c r="G462" s="726"/>
      <c r="H462" s="726"/>
      <c r="I462" s="726"/>
      <c r="J462" s="726"/>
      <c r="K462" s="726"/>
      <c r="L462" s="726"/>
      <c r="M462" s="726"/>
      <c r="N462" s="726"/>
      <c r="U462" s="727"/>
      <c r="V462" s="728"/>
      <c r="W462" s="728"/>
      <c r="X462" s="728"/>
      <c r="Y462" s="728"/>
      <c r="Z462" s="728"/>
      <c r="AA462" s="728"/>
      <c r="AB462" s="728"/>
      <c r="AC462" s="728"/>
      <c r="AD462" s="728"/>
      <c r="AE462" s="728"/>
      <c r="AF462" s="728"/>
      <c r="AG462" s="728"/>
      <c r="AH462" s="728"/>
      <c r="AI462" s="728"/>
      <c r="AJ462" s="728"/>
      <c r="AK462" s="728"/>
      <c r="AL462" s="726"/>
      <c r="AM462" s="726"/>
      <c r="AN462" s="726"/>
      <c r="AO462" s="726"/>
      <c r="AP462" s="726"/>
      <c r="AQ462" s="726"/>
      <c r="AR462" s="726"/>
      <c r="AS462" s="726"/>
      <c r="AT462" s="726"/>
      <c r="AU462" s="726"/>
      <c r="AV462" s="726"/>
      <c r="AW462" s="726"/>
      <c r="AX462" s="726"/>
      <c r="AZ462" s="670"/>
      <c r="BA462" s="670"/>
      <c r="BB462" s="670"/>
      <c r="BC462" s="670"/>
      <c r="BD462" s="670"/>
      <c r="BE462" s="670"/>
      <c r="BF462" s="670"/>
      <c r="BG462" s="670"/>
      <c r="BH462" s="670"/>
      <c r="BI462" s="670"/>
      <c r="BJ462" s="670"/>
    </row>
    <row r="463" spans="6:62" ht="93" customHeight="1" x14ac:dyDescent="0.25">
      <c r="F463" s="725"/>
      <c r="G463" s="726"/>
      <c r="H463" s="726"/>
      <c r="I463" s="726"/>
      <c r="J463" s="726"/>
      <c r="K463" s="726"/>
      <c r="L463" s="726"/>
      <c r="M463" s="726"/>
      <c r="N463" s="726"/>
      <c r="U463" s="727"/>
      <c r="V463" s="728"/>
      <c r="W463" s="728"/>
      <c r="X463" s="728"/>
      <c r="Y463" s="728"/>
      <c r="Z463" s="728"/>
      <c r="AA463" s="728"/>
      <c r="AB463" s="728"/>
      <c r="AC463" s="728"/>
      <c r="AD463" s="728"/>
      <c r="AE463" s="728"/>
      <c r="AF463" s="728"/>
      <c r="AG463" s="728"/>
      <c r="AH463" s="728"/>
      <c r="AI463" s="728"/>
      <c r="AJ463" s="728"/>
      <c r="AK463" s="728"/>
      <c r="AL463" s="726"/>
      <c r="AM463" s="726"/>
      <c r="AN463" s="726"/>
      <c r="AO463" s="726"/>
      <c r="AP463" s="726"/>
      <c r="AQ463" s="726"/>
      <c r="AR463" s="726"/>
      <c r="AS463" s="726"/>
      <c r="AT463" s="726"/>
      <c r="AU463" s="726"/>
      <c r="AV463" s="726"/>
      <c r="AW463" s="726"/>
      <c r="AX463" s="726"/>
      <c r="AZ463" s="670"/>
      <c r="BA463" s="670"/>
      <c r="BB463" s="670"/>
      <c r="BC463" s="670"/>
      <c r="BD463" s="670"/>
      <c r="BE463" s="670"/>
      <c r="BF463" s="670"/>
      <c r="BG463" s="670"/>
      <c r="BH463" s="670"/>
      <c r="BI463" s="670"/>
      <c r="BJ463" s="670"/>
    </row>
    <row r="464" spans="6:62" ht="93" customHeight="1" x14ac:dyDescent="0.25">
      <c r="F464" s="725"/>
      <c r="G464" s="726"/>
      <c r="H464" s="726"/>
      <c r="I464" s="726"/>
      <c r="J464" s="726"/>
      <c r="K464" s="726"/>
      <c r="L464" s="726"/>
      <c r="M464" s="726"/>
      <c r="N464" s="726"/>
      <c r="U464" s="727"/>
      <c r="V464" s="728"/>
      <c r="W464" s="728"/>
      <c r="X464" s="728"/>
      <c r="Y464" s="728"/>
      <c r="Z464" s="728"/>
      <c r="AA464" s="728"/>
      <c r="AB464" s="728"/>
      <c r="AC464" s="728"/>
      <c r="AD464" s="728"/>
      <c r="AE464" s="728"/>
      <c r="AF464" s="728"/>
      <c r="AG464" s="728"/>
      <c r="AH464" s="728"/>
      <c r="AI464" s="728"/>
      <c r="AJ464" s="728"/>
      <c r="AK464" s="728"/>
      <c r="AL464" s="726"/>
      <c r="AM464" s="726"/>
      <c r="AN464" s="726"/>
      <c r="AO464" s="726"/>
      <c r="AP464" s="726"/>
      <c r="AQ464" s="726"/>
      <c r="AR464" s="726"/>
      <c r="AS464" s="726"/>
      <c r="AT464" s="726"/>
      <c r="AU464" s="726"/>
      <c r="AV464" s="726"/>
      <c r="AW464" s="726"/>
      <c r="AX464" s="726"/>
      <c r="AZ464" s="670"/>
      <c r="BA464" s="670"/>
      <c r="BB464" s="670"/>
      <c r="BC464" s="670"/>
      <c r="BD464" s="670"/>
      <c r="BE464" s="670"/>
      <c r="BF464" s="670"/>
      <c r="BG464" s="670"/>
      <c r="BH464" s="670"/>
      <c r="BI464" s="670"/>
      <c r="BJ464" s="670"/>
    </row>
    <row r="465" spans="6:62" ht="93" customHeight="1" x14ac:dyDescent="0.25">
      <c r="F465" s="725"/>
      <c r="G465" s="726"/>
      <c r="H465" s="726"/>
      <c r="I465" s="726"/>
      <c r="J465" s="726"/>
      <c r="K465" s="726"/>
      <c r="L465" s="726"/>
      <c r="M465" s="726"/>
      <c r="N465" s="726"/>
      <c r="U465" s="727"/>
      <c r="V465" s="728"/>
      <c r="W465" s="728"/>
      <c r="X465" s="728"/>
      <c r="Y465" s="728"/>
      <c r="Z465" s="728"/>
      <c r="AA465" s="728"/>
      <c r="AB465" s="728"/>
      <c r="AC465" s="728"/>
      <c r="AD465" s="728"/>
      <c r="AE465" s="728"/>
      <c r="AF465" s="728"/>
      <c r="AG465" s="728"/>
      <c r="AH465" s="728"/>
      <c r="AI465" s="728"/>
      <c r="AJ465" s="728"/>
      <c r="AK465" s="728"/>
      <c r="AL465" s="726"/>
      <c r="AM465" s="726"/>
      <c r="AN465" s="726"/>
      <c r="AO465" s="726"/>
      <c r="AP465" s="726"/>
      <c r="AQ465" s="726"/>
      <c r="AR465" s="726"/>
      <c r="AS465" s="726"/>
      <c r="AT465" s="726"/>
      <c r="AU465" s="726"/>
      <c r="AV465" s="726"/>
      <c r="AW465" s="726"/>
      <c r="AX465" s="726"/>
      <c r="AZ465" s="670"/>
      <c r="BA465" s="670"/>
      <c r="BB465" s="670"/>
      <c r="BC465" s="670"/>
      <c r="BD465" s="670"/>
      <c r="BE465" s="670"/>
      <c r="BF465" s="670"/>
      <c r="BG465" s="670"/>
      <c r="BH465" s="670"/>
      <c r="BI465" s="670"/>
      <c r="BJ465" s="670"/>
    </row>
    <row r="466" spans="6:62" ht="93" customHeight="1" x14ac:dyDescent="0.25">
      <c r="F466" s="725"/>
      <c r="G466" s="726"/>
      <c r="H466" s="726"/>
      <c r="I466" s="726"/>
      <c r="J466" s="726"/>
      <c r="K466" s="726"/>
      <c r="L466" s="726"/>
      <c r="M466" s="726"/>
      <c r="N466" s="726"/>
      <c r="U466" s="727"/>
      <c r="V466" s="728"/>
      <c r="W466" s="728"/>
      <c r="X466" s="728"/>
      <c r="Y466" s="728"/>
      <c r="Z466" s="728"/>
      <c r="AA466" s="728"/>
      <c r="AB466" s="728"/>
      <c r="AC466" s="728"/>
      <c r="AD466" s="728"/>
      <c r="AE466" s="728"/>
      <c r="AF466" s="728"/>
      <c r="AG466" s="728"/>
      <c r="AH466" s="728"/>
      <c r="AI466" s="728"/>
      <c r="AJ466" s="728"/>
      <c r="AK466" s="728"/>
      <c r="AL466" s="726"/>
      <c r="AM466" s="726"/>
      <c r="AN466" s="726"/>
      <c r="AO466" s="726"/>
      <c r="AP466" s="726"/>
      <c r="AQ466" s="726"/>
      <c r="AR466" s="726"/>
      <c r="AS466" s="726"/>
      <c r="AT466" s="726"/>
      <c r="AU466" s="726"/>
      <c r="AV466" s="726"/>
      <c r="AW466" s="726"/>
      <c r="AX466" s="726"/>
      <c r="AZ466" s="670"/>
      <c r="BA466" s="670"/>
      <c r="BB466" s="670"/>
      <c r="BC466" s="670"/>
      <c r="BD466" s="670"/>
      <c r="BE466" s="670"/>
      <c r="BF466" s="670"/>
      <c r="BG466" s="670"/>
      <c r="BH466" s="670"/>
      <c r="BI466" s="670"/>
      <c r="BJ466" s="670"/>
    </row>
    <row r="467" spans="6:62" ht="93" customHeight="1" x14ac:dyDescent="0.25">
      <c r="F467" s="725"/>
      <c r="G467" s="726"/>
      <c r="H467" s="726"/>
      <c r="I467" s="726"/>
      <c r="J467" s="726"/>
      <c r="K467" s="726"/>
      <c r="L467" s="726"/>
      <c r="M467" s="726"/>
      <c r="N467" s="726"/>
      <c r="U467" s="727"/>
      <c r="V467" s="728"/>
      <c r="W467" s="728"/>
      <c r="X467" s="728"/>
      <c r="Y467" s="728"/>
      <c r="Z467" s="728"/>
      <c r="AA467" s="728"/>
      <c r="AB467" s="728"/>
      <c r="AC467" s="728"/>
      <c r="AD467" s="728"/>
      <c r="AE467" s="728"/>
      <c r="AF467" s="728"/>
      <c r="AG467" s="728"/>
      <c r="AH467" s="728"/>
      <c r="AI467" s="728"/>
      <c r="AJ467" s="728"/>
      <c r="AK467" s="728"/>
      <c r="AL467" s="726"/>
      <c r="AM467" s="726"/>
      <c r="AN467" s="726"/>
      <c r="AO467" s="726"/>
      <c r="AP467" s="726"/>
      <c r="AQ467" s="726"/>
      <c r="AR467" s="726"/>
      <c r="AS467" s="726"/>
      <c r="AT467" s="726"/>
      <c r="AU467" s="726"/>
      <c r="AV467" s="726"/>
      <c r="AW467" s="726"/>
      <c r="AX467" s="726"/>
      <c r="AZ467" s="670"/>
      <c r="BA467" s="670"/>
      <c r="BB467" s="670"/>
      <c r="BC467" s="670"/>
      <c r="BD467" s="670"/>
      <c r="BE467" s="670"/>
      <c r="BF467" s="670"/>
      <c r="BG467" s="670"/>
      <c r="BH467" s="670"/>
      <c r="BI467" s="670"/>
      <c r="BJ467" s="670"/>
    </row>
    <row r="468" spans="6:62" ht="93" customHeight="1" x14ac:dyDescent="0.25">
      <c r="F468" s="725"/>
      <c r="G468" s="726"/>
      <c r="H468" s="726"/>
      <c r="I468" s="726"/>
      <c r="J468" s="726"/>
      <c r="K468" s="726"/>
      <c r="L468" s="726"/>
      <c r="M468" s="726"/>
      <c r="N468" s="726"/>
      <c r="U468" s="727"/>
      <c r="V468" s="728"/>
      <c r="W468" s="728"/>
      <c r="X468" s="728"/>
      <c r="Y468" s="728"/>
      <c r="Z468" s="728"/>
      <c r="AA468" s="728"/>
      <c r="AB468" s="728"/>
      <c r="AC468" s="728"/>
      <c r="AD468" s="728"/>
      <c r="AE468" s="728"/>
      <c r="AF468" s="728"/>
      <c r="AG468" s="728"/>
      <c r="AH468" s="728"/>
      <c r="AI468" s="728"/>
      <c r="AJ468" s="728"/>
      <c r="AK468" s="728"/>
      <c r="AL468" s="726"/>
      <c r="AM468" s="726"/>
      <c r="AN468" s="726"/>
      <c r="AO468" s="726"/>
      <c r="AP468" s="726"/>
      <c r="AQ468" s="726"/>
      <c r="AR468" s="726"/>
      <c r="AS468" s="726"/>
      <c r="AT468" s="726"/>
      <c r="AU468" s="726"/>
      <c r="AV468" s="726"/>
      <c r="AW468" s="726"/>
      <c r="AX468" s="726"/>
      <c r="AZ468" s="670"/>
      <c r="BA468" s="670"/>
      <c r="BB468" s="670"/>
      <c r="BC468" s="670"/>
      <c r="BD468" s="670"/>
      <c r="BE468" s="670"/>
      <c r="BF468" s="670"/>
      <c r="BG468" s="670"/>
      <c r="BH468" s="670"/>
      <c r="BI468" s="670"/>
      <c r="BJ468" s="670"/>
    </row>
    <row r="469" spans="6:62" ht="93" customHeight="1" x14ac:dyDescent="0.25">
      <c r="F469" s="725"/>
      <c r="G469" s="726"/>
      <c r="H469" s="726"/>
      <c r="I469" s="726"/>
      <c r="J469" s="726"/>
      <c r="K469" s="726"/>
      <c r="L469" s="726"/>
      <c r="M469" s="726"/>
      <c r="N469" s="726"/>
      <c r="U469" s="727"/>
      <c r="V469" s="728"/>
      <c r="W469" s="728"/>
      <c r="X469" s="728"/>
      <c r="Y469" s="728"/>
      <c r="Z469" s="728"/>
      <c r="AA469" s="728"/>
      <c r="AB469" s="728"/>
      <c r="AC469" s="728"/>
      <c r="AD469" s="728"/>
      <c r="AE469" s="728"/>
      <c r="AF469" s="728"/>
      <c r="AG469" s="728"/>
      <c r="AH469" s="728"/>
      <c r="AI469" s="728"/>
      <c r="AJ469" s="728"/>
      <c r="AK469" s="728"/>
      <c r="AL469" s="726"/>
      <c r="AM469" s="726"/>
      <c r="AN469" s="726"/>
      <c r="AO469" s="726"/>
      <c r="AP469" s="726"/>
      <c r="AQ469" s="726"/>
      <c r="AR469" s="726"/>
      <c r="AS469" s="726"/>
      <c r="AT469" s="726"/>
      <c r="AU469" s="726"/>
      <c r="AV469" s="726"/>
      <c r="AW469" s="726"/>
      <c r="AX469" s="726"/>
      <c r="AZ469" s="670"/>
      <c r="BA469" s="670"/>
      <c r="BB469" s="670"/>
      <c r="BC469" s="670"/>
      <c r="BD469" s="670"/>
      <c r="BE469" s="670"/>
      <c r="BF469" s="670"/>
      <c r="BG469" s="670"/>
      <c r="BH469" s="670"/>
      <c r="BI469" s="670"/>
      <c r="BJ469" s="670"/>
    </row>
    <row r="470" spans="6:62" ht="93" customHeight="1" x14ac:dyDescent="0.25">
      <c r="F470" s="725"/>
      <c r="G470" s="726"/>
      <c r="H470" s="726"/>
      <c r="I470" s="726"/>
      <c r="J470" s="726"/>
      <c r="K470" s="726"/>
      <c r="L470" s="726"/>
      <c r="M470" s="726"/>
      <c r="N470" s="726"/>
      <c r="U470" s="727"/>
      <c r="V470" s="728"/>
      <c r="W470" s="728"/>
      <c r="X470" s="728"/>
      <c r="Y470" s="728"/>
      <c r="Z470" s="728"/>
      <c r="AA470" s="728"/>
      <c r="AB470" s="728"/>
      <c r="AC470" s="728"/>
      <c r="AD470" s="728"/>
      <c r="AE470" s="728"/>
      <c r="AF470" s="728"/>
      <c r="AG470" s="728"/>
      <c r="AH470" s="728"/>
      <c r="AI470" s="728"/>
      <c r="AJ470" s="728"/>
      <c r="AK470" s="728"/>
      <c r="AL470" s="726"/>
      <c r="AM470" s="726"/>
      <c r="AN470" s="726"/>
      <c r="AO470" s="726"/>
      <c r="AP470" s="726"/>
      <c r="AQ470" s="726"/>
      <c r="AR470" s="726"/>
      <c r="AS470" s="726"/>
      <c r="AT470" s="726"/>
      <c r="AU470" s="726"/>
      <c r="AV470" s="726"/>
      <c r="AW470" s="726"/>
      <c r="AX470" s="726"/>
      <c r="AZ470" s="670"/>
      <c r="BA470" s="670"/>
      <c r="BB470" s="670"/>
      <c r="BC470" s="670"/>
      <c r="BD470" s="670"/>
      <c r="BE470" s="670"/>
      <c r="BF470" s="670"/>
      <c r="BG470" s="670"/>
      <c r="BH470" s="670"/>
      <c r="BI470" s="670"/>
      <c r="BJ470" s="670"/>
    </row>
    <row r="471" spans="6:62" ht="93" customHeight="1" x14ac:dyDescent="0.25">
      <c r="F471" s="725"/>
      <c r="G471" s="726"/>
      <c r="H471" s="726"/>
      <c r="I471" s="726"/>
      <c r="J471" s="726"/>
      <c r="K471" s="726"/>
      <c r="L471" s="726"/>
      <c r="M471" s="726"/>
      <c r="N471" s="726"/>
      <c r="U471" s="727"/>
      <c r="V471" s="728"/>
      <c r="W471" s="728"/>
      <c r="X471" s="728"/>
      <c r="Y471" s="728"/>
      <c r="Z471" s="728"/>
      <c r="AA471" s="728"/>
      <c r="AB471" s="728"/>
      <c r="AC471" s="728"/>
      <c r="AD471" s="728"/>
      <c r="AE471" s="728"/>
      <c r="AF471" s="728"/>
      <c r="AG471" s="728"/>
      <c r="AH471" s="728"/>
      <c r="AI471" s="728"/>
      <c r="AJ471" s="728"/>
      <c r="AK471" s="728"/>
      <c r="AL471" s="726"/>
      <c r="AM471" s="726"/>
      <c r="AN471" s="726"/>
      <c r="AO471" s="726"/>
      <c r="AP471" s="726"/>
      <c r="AQ471" s="726"/>
      <c r="AR471" s="726"/>
      <c r="AS471" s="726"/>
      <c r="AT471" s="726"/>
      <c r="AU471" s="726"/>
      <c r="AV471" s="726"/>
      <c r="AW471" s="726"/>
      <c r="AX471" s="726"/>
      <c r="AZ471" s="670"/>
      <c r="BA471" s="670"/>
      <c r="BB471" s="670"/>
      <c r="BC471" s="670"/>
      <c r="BD471" s="670"/>
      <c r="BE471" s="670"/>
      <c r="BF471" s="670"/>
      <c r="BG471" s="670"/>
      <c r="BH471" s="670"/>
      <c r="BI471" s="670"/>
      <c r="BJ471" s="670"/>
    </row>
    <row r="472" spans="6:62" ht="93" customHeight="1" x14ac:dyDescent="0.25">
      <c r="F472" s="725"/>
      <c r="G472" s="726"/>
      <c r="H472" s="726"/>
      <c r="I472" s="726"/>
      <c r="J472" s="726"/>
      <c r="K472" s="726"/>
      <c r="L472" s="726"/>
      <c r="M472" s="726"/>
      <c r="N472" s="726"/>
      <c r="U472" s="727"/>
      <c r="V472" s="728"/>
      <c r="W472" s="728"/>
      <c r="X472" s="728"/>
      <c r="Y472" s="728"/>
      <c r="Z472" s="728"/>
      <c r="AA472" s="728"/>
      <c r="AB472" s="728"/>
      <c r="AC472" s="728"/>
      <c r="AD472" s="728"/>
      <c r="AE472" s="728"/>
      <c r="AF472" s="728"/>
      <c r="AG472" s="728"/>
      <c r="AH472" s="728"/>
      <c r="AI472" s="728"/>
      <c r="AJ472" s="728"/>
      <c r="AK472" s="728"/>
      <c r="AL472" s="726"/>
      <c r="AM472" s="726"/>
      <c r="AN472" s="726"/>
      <c r="AO472" s="726"/>
      <c r="AP472" s="726"/>
      <c r="AQ472" s="726"/>
      <c r="AR472" s="726"/>
      <c r="AS472" s="726"/>
      <c r="AT472" s="726"/>
      <c r="AU472" s="726"/>
      <c r="AV472" s="726"/>
      <c r="AW472" s="726"/>
      <c r="AX472" s="726"/>
      <c r="AZ472" s="670"/>
      <c r="BA472" s="670"/>
      <c r="BB472" s="670"/>
      <c r="BC472" s="670"/>
      <c r="BD472" s="670"/>
      <c r="BE472" s="670"/>
      <c r="BF472" s="670"/>
      <c r="BG472" s="670"/>
      <c r="BH472" s="670"/>
      <c r="BI472" s="670"/>
      <c r="BJ472" s="670"/>
    </row>
    <row r="473" spans="6:62" ht="93" customHeight="1" x14ac:dyDescent="0.25">
      <c r="F473" s="725"/>
      <c r="G473" s="726"/>
      <c r="H473" s="726"/>
      <c r="I473" s="726"/>
      <c r="J473" s="726"/>
      <c r="K473" s="726"/>
      <c r="L473" s="726"/>
      <c r="M473" s="726"/>
      <c r="N473" s="726"/>
      <c r="U473" s="727"/>
      <c r="V473" s="728"/>
      <c r="W473" s="728"/>
      <c r="X473" s="728"/>
      <c r="Y473" s="728"/>
      <c r="Z473" s="728"/>
      <c r="AA473" s="728"/>
      <c r="AB473" s="728"/>
      <c r="AC473" s="728"/>
      <c r="AD473" s="728"/>
      <c r="AE473" s="728"/>
      <c r="AF473" s="728"/>
      <c r="AG473" s="728"/>
      <c r="AH473" s="728"/>
      <c r="AI473" s="728"/>
      <c r="AJ473" s="728"/>
      <c r="AK473" s="728"/>
      <c r="AL473" s="726"/>
      <c r="AM473" s="726"/>
      <c r="AN473" s="726"/>
      <c r="AO473" s="726"/>
      <c r="AP473" s="726"/>
      <c r="AQ473" s="726"/>
      <c r="AR473" s="726"/>
      <c r="AS473" s="726"/>
      <c r="AT473" s="726"/>
      <c r="AU473" s="726"/>
      <c r="AV473" s="726"/>
      <c r="AW473" s="726"/>
      <c r="AX473" s="726"/>
      <c r="AZ473" s="670"/>
      <c r="BA473" s="670"/>
      <c r="BB473" s="670"/>
      <c r="BC473" s="670"/>
      <c r="BD473" s="670"/>
      <c r="BE473" s="670"/>
      <c r="BF473" s="670"/>
      <c r="BG473" s="670"/>
      <c r="BH473" s="670"/>
      <c r="BI473" s="670"/>
      <c r="BJ473" s="670"/>
    </row>
    <row r="474" spans="6:62" ht="93" customHeight="1" x14ac:dyDescent="0.25">
      <c r="F474" s="725"/>
      <c r="G474" s="726"/>
      <c r="H474" s="726"/>
      <c r="I474" s="726"/>
      <c r="J474" s="726"/>
      <c r="K474" s="726"/>
      <c r="L474" s="726"/>
      <c r="M474" s="726"/>
      <c r="N474" s="726"/>
      <c r="U474" s="727"/>
      <c r="V474" s="728"/>
      <c r="W474" s="728"/>
      <c r="X474" s="728"/>
      <c r="Y474" s="728"/>
      <c r="Z474" s="728"/>
      <c r="AA474" s="728"/>
      <c r="AB474" s="728"/>
      <c r="AC474" s="728"/>
      <c r="AD474" s="728"/>
      <c r="AE474" s="728"/>
      <c r="AF474" s="728"/>
      <c r="AG474" s="728"/>
      <c r="AH474" s="728"/>
      <c r="AI474" s="728"/>
      <c r="AJ474" s="728"/>
      <c r="AK474" s="728"/>
      <c r="AL474" s="726"/>
      <c r="AM474" s="726"/>
      <c r="AN474" s="726"/>
      <c r="AO474" s="726"/>
      <c r="AP474" s="726"/>
      <c r="AQ474" s="726"/>
      <c r="AR474" s="726"/>
      <c r="AS474" s="726"/>
      <c r="AT474" s="726"/>
      <c r="AU474" s="726"/>
      <c r="AV474" s="726"/>
      <c r="AW474" s="726"/>
      <c r="AX474" s="726"/>
      <c r="AZ474" s="670"/>
      <c r="BA474" s="670"/>
      <c r="BB474" s="670"/>
      <c r="BC474" s="670"/>
      <c r="BD474" s="670"/>
      <c r="BE474" s="670"/>
      <c r="BF474" s="670"/>
      <c r="BG474" s="670"/>
      <c r="BH474" s="670"/>
      <c r="BI474" s="670"/>
      <c r="BJ474" s="670"/>
    </row>
    <row r="475" spans="6:62" ht="93" customHeight="1" x14ac:dyDescent="0.25">
      <c r="F475" s="725"/>
      <c r="G475" s="726"/>
      <c r="H475" s="726"/>
      <c r="I475" s="726"/>
      <c r="J475" s="726"/>
      <c r="K475" s="726"/>
      <c r="L475" s="726"/>
      <c r="M475" s="726"/>
      <c r="N475" s="726"/>
      <c r="U475" s="727"/>
      <c r="V475" s="728"/>
      <c r="W475" s="728"/>
      <c r="X475" s="728"/>
      <c r="Y475" s="728"/>
      <c r="Z475" s="728"/>
      <c r="AA475" s="728"/>
      <c r="AB475" s="728"/>
      <c r="AC475" s="728"/>
      <c r="AD475" s="728"/>
      <c r="AE475" s="728"/>
      <c r="AF475" s="728"/>
      <c r="AG475" s="728"/>
      <c r="AH475" s="728"/>
      <c r="AI475" s="728"/>
      <c r="AJ475" s="728"/>
      <c r="AK475" s="728"/>
      <c r="AL475" s="726"/>
      <c r="AM475" s="726"/>
      <c r="AN475" s="726"/>
      <c r="AO475" s="726"/>
      <c r="AP475" s="726"/>
      <c r="AQ475" s="726"/>
      <c r="AR475" s="726"/>
      <c r="AS475" s="726"/>
      <c r="AT475" s="726"/>
      <c r="AU475" s="726"/>
      <c r="AV475" s="726"/>
      <c r="AW475" s="726"/>
      <c r="AX475" s="726"/>
      <c r="AZ475" s="670"/>
      <c r="BA475" s="670"/>
      <c r="BB475" s="670"/>
      <c r="BC475" s="670"/>
      <c r="BD475" s="670"/>
      <c r="BE475" s="670"/>
      <c r="BF475" s="670"/>
      <c r="BG475" s="670"/>
      <c r="BH475" s="670"/>
      <c r="BI475" s="670"/>
      <c r="BJ475" s="670"/>
    </row>
    <row r="476" spans="6:62" ht="93" customHeight="1" x14ac:dyDescent="0.25">
      <c r="F476" s="725"/>
      <c r="G476" s="726"/>
      <c r="H476" s="726"/>
      <c r="I476" s="726"/>
      <c r="J476" s="726"/>
      <c r="K476" s="726"/>
      <c r="L476" s="726"/>
      <c r="M476" s="726"/>
      <c r="N476" s="726"/>
      <c r="U476" s="727"/>
      <c r="V476" s="728"/>
      <c r="W476" s="728"/>
      <c r="X476" s="728"/>
      <c r="Y476" s="728"/>
      <c r="Z476" s="728"/>
      <c r="AA476" s="728"/>
      <c r="AB476" s="728"/>
      <c r="AC476" s="728"/>
      <c r="AD476" s="728"/>
      <c r="AE476" s="728"/>
      <c r="AF476" s="728"/>
      <c r="AG476" s="728"/>
      <c r="AH476" s="728"/>
      <c r="AI476" s="728"/>
      <c r="AJ476" s="728"/>
      <c r="AK476" s="728"/>
      <c r="AL476" s="726"/>
      <c r="AM476" s="726"/>
      <c r="AN476" s="726"/>
      <c r="AO476" s="726"/>
      <c r="AP476" s="726"/>
      <c r="AQ476" s="726"/>
      <c r="AR476" s="726"/>
      <c r="AS476" s="726"/>
      <c r="AT476" s="726"/>
      <c r="AU476" s="726"/>
      <c r="AV476" s="726"/>
      <c r="AW476" s="726"/>
      <c r="AX476" s="726"/>
      <c r="AZ476" s="670"/>
      <c r="BA476" s="670"/>
      <c r="BB476" s="670"/>
      <c r="BC476" s="670"/>
      <c r="BD476" s="670"/>
      <c r="BE476" s="670"/>
      <c r="BF476" s="670"/>
      <c r="BG476" s="670"/>
      <c r="BH476" s="670"/>
      <c r="BI476" s="670"/>
      <c r="BJ476" s="670"/>
    </row>
    <row r="477" spans="6:62" ht="93" customHeight="1" x14ac:dyDescent="0.25">
      <c r="F477" s="725"/>
      <c r="G477" s="726"/>
      <c r="H477" s="726"/>
      <c r="I477" s="726"/>
      <c r="J477" s="726"/>
      <c r="K477" s="726"/>
      <c r="L477" s="726"/>
      <c r="M477" s="726"/>
      <c r="N477" s="726"/>
      <c r="U477" s="727"/>
      <c r="V477" s="728"/>
      <c r="W477" s="728"/>
      <c r="X477" s="728"/>
      <c r="Y477" s="728"/>
      <c r="Z477" s="728"/>
      <c r="AA477" s="728"/>
      <c r="AB477" s="728"/>
      <c r="AC477" s="728"/>
      <c r="AD477" s="728"/>
      <c r="AE477" s="728"/>
      <c r="AF477" s="728"/>
      <c r="AG477" s="728"/>
      <c r="AH477" s="728"/>
      <c r="AI477" s="728"/>
      <c r="AJ477" s="728"/>
      <c r="AK477" s="728"/>
      <c r="AL477" s="726"/>
      <c r="AM477" s="726"/>
      <c r="AN477" s="726"/>
      <c r="AO477" s="726"/>
      <c r="AP477" s="726"/>
      <c r="AQ477" s="726"/>
      <c r="AR477" s="726"/>
      <c r="AS477" s="726"/>
      <c r="AT477" s="726"/>
      <c r="AU477" s="726"/>
      <c r="AV477" s="726"/>
      <c r="AW477" s="726"/>
      <c r="AX477" s="726"/>
      <c r="AZ477" s="670"/>
      <c r="BA477" s="670"/>
      <c r="BB477" s="670"/>
      <c r="BC477" s="670"/>
      <c r="BD477" s="670"/>
      <c r="BE477" s="670"/>
      <c r="BF477" s="670"/>
      <c r="BG477" s="670"/>
      <c r="BH477" s="670"/>
      <c r="BI477" s="670"/>
      <c r="BJ477" s="670"/>
    </row>
    <row r="478" spans="6:62" ht="93" customHeight="1" x14ac:dyDescent="0.25">
      <c r="F478" s="725"/>
      <c r="G478" s="726"/>
      <c r="H478" s="726"/>
      <c r="I478" s="726"/>
      <c r="J478" s="726"/>
      <c r="K478" s="726"/>
      <c r="L478" s="726"/>
      <c r="M478" s="726"/>
      <c r="N478" s="726"/>
      <c r="U478" s="727"/>
      <c r="V478" s="728"/>
      <c r="W478" s="728"/>
      <c r="X478" s="728"/>
      <c r="Y478" s="728"/>
      <c r="Z478" s="728"/>
      <c r="AA478" s="728"/>
      <c r="AB478" s="728"/>
      <c r="AC478" s="728"/>
      <c r="AD478" s="728"/>
      <c r="AE478" s="728"/>
      <c r="AF478" s="728"/>
      <c r="AG478" s="728"/>
      <c r="AH478" s="728"/>
      <c r="AI478" s="728"/>
      <c r="AJ478" s="728"/>
      <c r="AK478" s="728"/>
      <c r="AL478" s="726"/>
      <c r="AM478" s="726"/>
      <c r="AN478" s="726"/>
      <c r="AO478" s="726"/>
      <c r="AP478" s="726"/>
      <c r="AQ478" s="726"/>
      <c r="AR478" s="726"/>
      <c r="AS478" s="726"/>
      <c r="AT478" s="726"/>
      <c r="AU478" s="726"/>
      <c r="AV478" s="726"/>
      <c r="AW478" s="726"/>
      <c r="AX478" s="726"/>
      <c r="AZ478" s="670"/>
      <c r="BA478" s="670"/>
      <c r="BB478" s="670"/>
      <c r="BC478" s="670"/>
      <c r="BD478" s="670"/>
      <c r="BE478" s="670"/>
      <c r="BF478" s="670"/>
      <c r="BG478" s="670"/>
      <c r="BH478" s="670"/>
      <c r="BI478" s="670"/>
      <c r="BJ478" s="670"/>
    </row>
    <row r="479" spans="6:62" ht="93" customHeight="1" x14ac:dyDescent="0.25">
      <c r="F479" s="725"/>
      <c r="G479" s="726"/>
      <c r="H479" s="726"/>
      <c r="I479" s="726"/>
      <c r="J479" s="726"/>
      <c r="K479" s="726"/>
      <c r="L479" s="726"/>
      <c r="M479" s="726"/>
      <c r="N479" s="726"/>
      <c r="U479" s="727"/>
      <c r="V479" s="728"/>
      <c r="W479" s="728"/>
      <c r="X479" s="728"/>
      <c r="Y479" s="728"/>
      <c r="Z479" s="728"/>
      <c r="AA479" s="728"/>
      <c r="AB479" s="728"/>
      <c r="AC479" s="728"/>
      <c r="AD479" s="728"/>
      <c r="AE479" s="728"/>
      <c r="AF479" s="728"/>
      <c r="AG479" s="728"/>
      <c r="AH479" s="728"/>
      <c r="AI479" s="728"/>
      <c r="AJ479" s="728"/>
      <c r="AK479" s="728"/>
      <c r="AL479" s="726"/>
      <c r="AM479" s="726"/>
      <c r="AN479" s="726"/>
      <c r="AO479" s="726"/>
      <c r="AP479" s="726"/>
      <c r="AQ479" s="726"/>
      <c r="AR479" s="726"/>
      <c r="AS479" s="726"/>
      <c r="AT479" s="726"/>
      <c r="AU479" s="726"/>
      <c r="AV479" s="726"/>
      <c r="AW479" s="726"/>
      <c r="AX479" s="726"/>
      <c r="AZ479" s="670"/>
      <c r="BA479" s="670"/>
      <c r="BB479" s="670"/>
      <c r="BC479" s="670"/>
      <c r="BD479" s="670"/>
      <c r="BE479" s="670"/>
      <c r="BF479" s="670"/>
      <c r="BG479" s="670"/>
      <c r="BH479" s="670"/>
      <c r="BI479" s="670"/>
      <c r="BJ479" s="670"/>
    </row>
    <row r="480" spans="6:62" ht="93" customHeight="1" x14ac:dyDescent="0.25">
      <c r="F480" s="725"/>
      <c r="G480" s="726"/>
      <c r="H480" s="726"/>
      <c r="I480" s="726"/>
      <c r="J480" s="726"/>
      <c r="K480" s="726"/>
      <c r="L480" s="726"/>
      <c r="M480" s="726"/>
      <c r="N480" s="726"/>
      <c r="U480" s="727"/>
      <c r="V480" s="728"/>
      <c r="W480" s="728"/>
      <c r="X480" s="728"/>
      <c r="Y480" s="728"/>
      <c r="Z480" s="728"/>
      <c r="AA480" s="728"/>
      <c r="AB480" s="728"/>
      <c r="AC480" s="728"/>
      <c r="AD480" s="728"/>
      <c r="AE480" s="728"/>
      <c r="AF480" s="728"/>
      <c r="AG480" s="728"/>
      <c r="AH480" s="728"/>
      <c r="AI480" s="728"/>
      <c r="AJ480" s="728"/>
      <c r="AK480" s="728"/>
      <c r="AL480" s="726"/>
      <c r="AM480" s="726"/>
      <c r="AN480" s="726"/>
      <c r="AO480" s="726"/>
      <c r="AP480" s="726"/>
      <c r="AQ480" s="726"/>
      <c r="AR480" s="726"/>
      <c r="AS480" s="726"/>
      <c r="AT480" s="726"/>
      <c r="AU480" s="726"/>
      <c r="AV480" s="726"/>
      <c r="AW480" s="726"/>
      <c r="AX480" s="726"/>
      <c r="AZ480" s="670"/>
      <c r="BA480" s="670"/>
      <c r="BB480" s="670"/>
      <c r="BC480" s="670"/>
      <c r="BD480" s="670"/>
      <c r="BE480" s="670"/>
      <c r="BF480" s="670"/>
      <c r="BG480" s="670"/>
      <c r="BH480" s="670"/>
      <c r="BI480" s="670"/>
      <c r="BJ480" s="670"/>
    </row>
    <row r="481" spans="6:62" ht="93" customHeight="1" x14ac:dyDescent="0.25">
      <c r="F481" s="725"/>
      <c r="G481" s="726"/>
      <c r="H481" s="726"/>
      <c r="I481" s="726"/>
      <c r="J481" s="726"/>
      <c r="K481" s="726"/>
      <c r="L481" s="726"/>
      <c r="M481" s="726"/>
      <c r="N481" s="726"/>
      <c r="U481" s="727"/>
      <c r="V481" s="728"/>
      <c r="W481" s="728"/>
      <c r="X481" s="728"/>
      <c r="Y481" s="728"/>
      <c r="Z481" s="728"/>
      <c r="AA481" s="728"/>
      <c r="AB481" s="728"/>
      <c r="AC481" s="728"/>
      <c r="AD481" s="728"/>
      <c r="AE481" s="728"/>
      <c r="AF481" s="728"/>
      <c r="AG481" s="728"/>
      <c r="AH481" s="728"/>
      <c r="AI481" s="728"/>
      <c r="AJ481" s="728"/>
      <c r="AK481" s="728"/>
      <c r="AL481" s="726"/>
      <c r="AM481" s="726"/>
      <c r="AN481" s="726"/>
      <c r="AO481" s="726"/>
      <c r="AP481" s="726"/>
      <c r="AQ481" s="726"/>
      <c r="AR481" s="726"/>
      <c r="AS481" s="726"/>
      <c r="AT481" s="726"/>
      <c r="AU481" s="726"/>
      <c r="AV481" s="726"/>
      <c r="AW481" s="726"/>
      <c r="AX481" s="726"/>
      <c r="AZ481" s="670"/>
      <c r="BA481" s="670"/>
      <c r="BB481" s="670"/>
      <c r="BC481" s="670"/>
      <c r="BD481" s="670"/>
      <c r="BE481" s="670"/>
      <c r="BF481" s="670"/>
      <c r="BG481" s="670"/>
      <c r="BH481" s="670"/>
      <c r="BI481" s="670"/>
      <c r="BJ481" s="670"/>
    </row>
    <row r="482" spans="6:62" ht="93" customHeight="1" x14ac:dyDescent="0.25">
      <c r="F482" s="725"/>
      <c r="G482" s="726"/>
      <c r="H482" s="726"/>
      <c r="I482" s="726"/>
      <c r="J482" s="726"/>
      <c r="K482" s="726"/>
      <c r="L482" s="726"/>
      <c r="M482" s="726"/>
      <c r="N482" s="726"/>
      <c r="U482" s="727"/>
      <c r="V482" s="728"/>
      <c r="W482" s="728"/>
      <c r="X482" s="728"/>
      <c r="Y482" s="728"/>
      <c r="Z482" s="728"/>
      <c r="AA482" s="728"/>
      <c r="AB482" s="728"/>
      <c r="AC482" s="728"/>
      <c r="AD482" s="728"/>
      <c r="AE482" s="728"/>
      <c r="AF482" s="728"/>
      <c r="AG482" s="728"/>
      <c r="AH482" s="728"/>
      <c r="AI482" s="728"/>
      <c r="AJ482" s="728"/>
      <c r="AK482" s="728"/>
      <c r="AL482" s="726"/>
      <c r="AM482" s="726"/>
      <c r="AN482" s="726"/>
      <c r="AO482" s="726"/>
      <c r="AP482" s="726"/>
      <c r="AQ482" s="726"/>
      <c r="AR482" s="726"/>
      <c r="AS482" s="726"/>
      <c r="AT482" s="726"/>
      <c r="AU482" s="726"/>
      <c r="AV482" s="726"/>
      <c r="AW482" s="726"/>
      <c r="AX482" s="726"/>
      <c r="AZ482" s="670"/>
      <c r="BA482" s="670"/>
      <c r="BB482" s="670"/>
      <c r="BC482" s="670"/>
      <c r="BD482" s="670"/>
      <c r="BE482" s="670"/>
      <c r="BF482" s="670"/>
      <c r="BG482" s="670"/>
      <c r="BH482" s="670"/>
      <c r="BI482" s="670"/>
      <c r="BJ482" s="670"/>
    </row>
    <row r="483" spans="6:62" ht="93" customHeight="1" x14ac:dyDescent="0.25">
      <c r="F483" s="725"/>
      <c r="G483" s="726"/>
      <c r="H483" s="726"/>
      <c r="I483" s="726"/>
      <c r="J483" s="726"/>
      <c r="K483" s="726"/>
      <c r="L483" s="726"/>
      <c r="M483" s="726"/>
      <c r="N483" s="726"/>
      <c r="U483" s="727"/>
      <c r="V483" s="728"/>
      <c r="W483" s="728"/>
      <c r="X483" s="728"/>
      <c r="Y483" s="728"/>
      <c r="Z483" s="728"/>
      <c r="AA483" s="728"/>
      <c r="AB483" s="728"/>
      <c r="AC483" s="728"/>
      <c r="AD483" s="728"/>
      <c r="AE483" s="728"/>
      <c r="AF483" s="728"/>
      <c r="AG483" s="728"/>
      <c r="AH483" s="728"/>
      <c r="AI483" s="728"/>
      <c r="AJ483" s="728"/>
      <c r="AK483" s="728"/>
      <c r="AL483" s="726"/>
      <c r="AM483" s="726"/>
      <c r="AN483" s="726"/>
      <c r="AO483" s="726"/>
      <c r="AP483" s="726"/>
      <c r="AQ483" s="726"/>
      <c r="AR483" s="726"/>
      <c r="AS483" s="726"/>
      <c r="AT483" s="726"/>
      <c r="AU483" s="726"/>
      <c r="AV483" s="726"/>
      <c r="AW483" s="726"/>
      <c r="AX483" s="726"/>
      <c r="AZ483" s="670"/>
      <c r="BA483" s="670"/>
      <c r="BB483" s="670"/>
      <c r="BC483" s="670"/>
      <c r="BD483" s="670"/>
      <c r="BE483" s="670"/>
      <c r="BF483" s="670"/>
      <c r="BG483" s="670"/>
      <c r="BH483" s="670"/>
      <c r="BI483" s="670"/>
      <c r="BJ483" s="670"/>
    </row>
    <row r="484" spans="6:62" ht="93" customHeight="1" x14ac:dyDescent="0.25">
      <c r="F484" s="725"/>
      <c r="G484" s="726"/>
      <c r="H484" s="726"/>
      <c r="I484" s="726"/>
      <c r="J484" s="726"/>
      <c r="K484" s="726"/>
      <c r="L484" s="726"/>
      <c r="M484" s="726"/>
      <c r="N484" s="726"/>
      <c r="U484" s="727"/>
      <c r="V484" s="728"/>
      <c r="W484" s="728"/>
      <c r="X484" s="728"/>
      <c r="Y484" s="728"/>
      <c r="Z484" s="728"/>
      <c r="AA484" s="728"/>
      <c r="AB484" s="728"/>
      <c r="AC484" s="728"/>
      <c r="AD484" s="728"/>
      <c r="AE484" s="728"/>
      <c r="AF484" s="728"/>
      <c r="AG484" s="728"/>
      <c r="AH484" s="728"/>
      <c r="AI484" s="728"/>
      <c r="AJ484" s="728"/>
      <c r="AK484" s="728"/>
      <c r="AL484" s="726"/>
      <c r="AM484" s="726"/>
      <c r="AN484" s="726"/>
      <c r="AO484" s="726"/>
      <c r="AP484" s="726"/>
      <c r="AQ484" s="726"/>
      <c r="AR484" s="726"/>
      <c r="AS484" s="726"/>
      <c r="AT484" s="726"/>
      <c r="AU484" s="726"/>
      <c r="AV484" s="726"/>
      <c r="AW484" s="726"/>
      <c r="AX484" s="726"/>
      <c r="AZ484" s="670"/>
      <c r="BA484" s="670"/>
      <c r="BB484" s="670"/>
      <c r="BC484" s="670"/>
      <c r="BD484" s="670"/>
      <c r="BE484" s="670"/>
      <c r="BF484" s="670"/>
      <c r="BG484" s="670"/>
      <c r="BH484" s="670"/>
      <c r="BI484" s="670"/>
      <c r="BJ484" s="670"/>
    </row>
    <row r="485" spans="6:62" ht="93" customHeight="1" x14ac:dyDescent="0.25">
      <c r="F485" s="725"/>
      <c r="G485" s="726"/>
      <c r="H485" s="726"/>
      <c r="I485" s="726"/>
      <c r="J485" s="726"/>
      <c r="K485" s="726"/>
      <c r="L485" s="726"/>
      <c r="M485" s="726"/>
      <c r="N485" s="726"/>
      <c r="U485" s="727"/>
      <c r="V485" s="728"/>
      <c r="W485" s="728"/>
      <c r="X485" s="728"/>
      <c r="Y485" s="728"/>
      <c r="Z485" s="728"/>
      <c r="AA485" s="728"/>
      <c r="AB485" s="728"/>
      <c r="AC485" s="728"/>
      <c r="AD485" s="728"/>
      <c r="AE485" s="728"/>
      <c r="AF485" s="728"/>
      <c r="AG485" s="728"/>
      <c r="AH485" s="728"/>
      <c r="AI485" s="728"/>
      <c r="AJ485" s="728"/>
      <c r="AK485" s="728"/>
      <c r="AL485" s="726"/>
      <c r="AM485" s="726"/>
      <c r="AN485" s="726"/>
      <c r="AO485" s="726"/>
      <c r="AP485" s="726"/>
      <c r="AQ485" s="726"/>
      <c r="AR485" s="726"/>
      <c r="AS485" s="726"/>
      <c r="AT485" s="726"/>
      <c r="AU485" s="726"/>
      <c r="AV485" s="726"/>
      <c r="AW485" s="726"/>
      <c r="AX485" s="726"/>
      <c r="AZ485" s="670"/>
      <c r="BA485" s="670"/>
      <c r="BB485" s="670"/>
      <c r="BC485" s="670"/>
      <c r="BD485" s="670"/>
      <c r="BE485" s="670"/>
      <c r="BF485" s="670"/>
      <c r="BG485" s="670"/>
      <c r="BH485" s="670"/>
      <c r="BI485" s="670"/>
      <c r="BJ485" s="670"/>
    </row>
    <row r="486" spans="6:62" ht="93" customHeight="1" x14ac:dyDescent="0.25">
      <c r="F486" s="725"/>
      <c r="G486" s="726"/>
      <c r="H486" s="726"/>
      <c r="I486" s="726"/>
      <c r="J486" s="726"/>
      <c r="K486" s="726"/>
      <c r="L486" s="726"/>
      <c r="M486" s="726"/>
      <c r="N486" s="726"/>
      <c r="U486" s="727"/>
      <c r="V486" s="728"/>
      <c r="W486" s="728"/>
      <c r="X486" s="728"/>
      <c r="Y486" s="728"/>
      <c r="Z486" s="728"/>
      <c r="AA486" s="728"/>
      <c r="AB486" s="728"/>
      <c r="AC486" s="728"/>
      <c r="AD486" s="728"/>
      <c r="AE486" s="728"/>
      <c r="AF486" s="728"/>
      <c r="AG486" s="728"/>
      <c r="AH486" s="728"/>
      <c r="AI486" s="728"/>
      <c r="AJ486" s="728"/>
      <c r="AK486" s="728"/>
      <c r="AL486" s="726"/>
      <c r="AM486" s="726"/>
      <c r="AN486" s="726"/>
      <c r="AO486" s="726"/>
      <c r="AP486" s="726"/>
      <c r="AQ486" s="726"/>
      <c r="AR486" s="726"/>
      <c r="AS486" s="726"/>
      <c r="AT486" s="726"/>
      <c r="AU486" s="726"/>
      <c r="AV486" s="726"/>
      <c r="AW486" s="726"/>
      <c r="AX486" s="726"/>
      <c r="AZ486" s="670"/>
      <c r="BA486" s="670"/>
      <c r="BB486" s="670"/>
      <c r="BC486" s="670"/>
      <c r="BD486" s="670"/>
      <c r="BE486" s="670"/>
      <c r="BF486" s="670"/>
      <c r="BG486" s="670"/>
      <c r="BH486" s="670"/>
      <c r="BI486" s="670"/>
      <c r="BJ486" s="670"/>
    </row>
    <row r="487" spans="6:62" ht="93" customHeight="1" x14ac:dyDescent="0.25">
      <c r="F487" s="725"/>
      <c r="G487" s="726"/>
      <c r="H487" s="726"/>
      <c r="I487" s="726"/>
      <c r="J487" s="726"/>
      <c r="K487" s="726"/>
      <c r="L487" s="726"/>
      <c r="M487" s="726"/>
      <c r="N487" s="726"/>
      <c r="U487" s="727"/>
      <c r="V487" s="728"/>
      <c r="W487" s="728"/>
      <c r="X487" s="728"/>
      <c r="Y487" s="728"/>
      <c r="Z487" s="728"/>
      <c r="AA487" s="728"/>
      <c r="AB487" s="728"/>
      <c r="AC487" s="728"/>
      <c r="AD487" s="728"/>
      <c r="AE487" s="728"/>
      <c r="AF487" s="728"/>
      <c r="AG487" s="728"/>
      <c r="AH487" s="728"/>
      <c r="AI487" s="728"/>
      <c r="AJ487" s="728"/>
      <c r="AK487" s="728"/>
      <c r="AL487" s="726"/>
      <c r="AM487" s="726"/>
      <c r="AN487" s="726"/>
      <c r="AO487" s="726"/>
      <c r="AP487" s="726"/>
      <c r="AQ487" s="726"/>
      <c r="AR487" s="726"/>
      <c r="AS487" s="726"/>
      <c r="AT487" s="726"/>
      <c r="AU487" s="726"/>
      <c r="AV487" s="726"/>
      <c r="AW487" s="726"/>
      <c r="AX487" s="726"/>
      <c r="AZ487" s="670"/>
      <c r="BA487" s="670"/>
      <c r="BB487" s="670"/>
      <c r="BC487" s="670"/>
      <c r="BD487" s="670"/>
      <c r="BE487" s="670"/>
      <c r="BF487" s="670"/>
      <c r="BG487" s="670"/>
      <c r="BH487" s="670"/>
      <c r="BI487" s="670"/>
      <c r="BJ487" s="670"/>
    </row>
    <row r="488" spans="6:62" ht="93" customHeight="1" x14ac:dyDescent="0.25">
      <c r="F488" s="725"/>
      <c r="G488" s="726"/>
      <c r="H488" s="726"/>
      <c r="I488" s="726"/>
      <c r="J488" s="726"/>
      <c r="K488" s="726"/>
      <c r="L488" s="726"/>
      <c r="M488" s="726"/>
      <c r="N488" s="726"/>
      <c r="U488" s="727"/>
      <c r="V488" s="728"/>
      <c r="W488" s="728"/>
      <c r="X488" s="728"/>
      <c r="Y488" s="728"/>
      <c r="Z488" s="728"/>
      <c r="AA488" s="728"/>
      <c r="AB488" s="728"/>
      <c r="AC488" s="728"/>
      <c r="AD488" s="728"/>
      <c r="AE488" s="728"/>
      <c r="AF488" s="728"/>
      <c r="AG488" s="728"/>
      <c r="AH488" s="728"/>
      <c r="AI488" s="728"/>
      <c r="AJ488" s="728"/>
      <c r="AK488" s="728"/>
      <c r="AL488" s="726"/>
      <c r="AM488" s="726"/>
      <c r="AN488" s="726"/>
      <c r="AO488" s="726"/>
      <c r="AP488" s="726"/>
      <c r="AQ488" s="726"/>
      <c r="AR488" s="726"/>
      <c r="AS488" s="726"/>
      <c r="AT488" s="726"/>
      <c r="AU488" s="726"/>
      <c r="AV488" s="726"/>
      <c r="AW488" s="726"/>
      <c r="AX488" s="726"/>
      <c r="AZ488" s="670"/>
      <c r="BA488" s="670"/>
      <c r="BB488" s="670"/>
      <c r="BC488" s="670"/>
      <c r="BD488" s="670"/>
      <c r="BE488" s="670"/>
      <c r="BF488" s="670"/>
      <c r="BG488" s="670"/>
      <c r="BH488" s="670"/>
      <c r="BI488" s="670"/>
      <c r="BJ488" s="670"/>
    </row>
    <row r="489" spans="6:62" ht="93" customHeight="1" x14ac:dyDescent="0.25">
      <c r="F489" s="725"/>
      <c r="G489" s="726"/>
      <c r="H489" s="726"/>
      <c r="I489" s="726"/>
      <c r="J489" s="726"/>
      <c r="K489" s="726"/>
      <c r="L489" s="726"/>
      <c r="M489" s="726"/>
      <c r="N489" s="726"/>
      <c r="U489" s="727"/>
      <c r="V489" s="728"/>
      <c r="W489" s="728"/>
      <c r="X489" s="728"/>
      <c r="Y489" s="728"/>
      <c r="Z489" s="728"/>
      <c r="AA489" s="728"/>
      <c r="AB489" s="728"/>
      <c r="AC489" s="728"/>
      <c r="AD489" s="728"/>
      <c r="AE489" s="728"/>
      <c r="AF489" s="728"/>
      <c r="AG489" s="728"/>
      <c r="AH489" s="728"/>
      <c r="AI489" s="728"/>
      <c r="AJ489" s="728"/>
      <c r="AK489" s="728"/>
      <c r="AL489" s="726"/>
      <c r="AM489" s="726"/>
      <c r="AN489" s="726"/>
      <c r="AO489" s="726"/>
      <c r="AP489" s="726"/>
      <c r="AQ489" s="726"/>
      <c r="AR489" s="726"/>
      <c r="AS489" s="726"/>
      <c r="AT489" s="726"/>
      <c r="AU489" s="726"/>
      <c r="AV489" s="726"/>
      <c r="AW489" s="726"/>
      <c r="AX489" s="726"/>
      <c r="AZ489" s="670"/>
      <c r="BA489" s="670"/>
      <c r="BB489" s="670"/>
      <c r="BC489" s="670"/>
      <c r="BD489" s="670"/>
      <c r="BE489" s="670"/>
      <c r="BF489" s="670"/>
      <c r="BG489" s="670"/>
      <c r="BH489" s="670"/>
      <c r="BI489" s="670"/>
      <c r="BJ489" s="670"/>
    </row>
    <row r="490" spans="6:62" ht="93" customHeight="1" x14ac:dyDescent="0.25">
      <c r="F490" s="725"/>
      <c r="G490" s="726"/>
      <c r="H490" s="726"/>
      <c r="I490" s="726"/>
      <c r="J490" s="726"/>
      <c r="K490" s="726"/>
      <c r="L490" s="726"/>
      <c r="M490" s="726"/>
      <c r="N490" s="726"/>
      <c r="U490" s="727"/>
      <c r="V490" s="728"/>
      <c r="W490" s="728"/>
      <c r="X490" s="728"/>
      <c r="Y490" s="728"/>
      <c r="Z490" s="728"/>
      <c r="AA490" s="728"/>
      <c r="AB490" s="728"/>
      <c r="AC490" s="728"/>
      <c r="AD490" s="728"/>
      <c r="AE490" s="728"/>
      <c r="AF490" s="728"/>
      <c r="AG490" s="728"/>
      <c r="AH490" s="728"/>
      <c r="AI490" s="728"/>
      <c r="AJ490" s="728"/>
      <c r="AK490" s="728"/>
      <c r="AL490" s="726"/>
      <c r="AM490" s="726"/>
      <c r="AN490" s="726"/>
      <c r="AO490" s="726"/>
      <c r="AP490" s="726"/>
      <c r="AQ490" s="726"/>
      <c r="AR490" s="726"/>
      <c r="AS490" s="726"/>
      <c r="AT490" s="726"/>
      <c r="AU490" s="726"/>
      <c r="AV490" s="726"/>
      <c r="AW490" s="726"/>
      <c r="AX490" s="726"/>
      <c r="AZ490" s="670"/>
      <c r="BA490" s="670"/>
      <c r="BB490" s="670"/>
      <c r="BC490" s="670"/>
      <c r="BD490" s="670"/>
      <c r="BE490" s="670"/>
      <c r="BF490" s="670"/>
      <c r="BG490" s="670"/>
      <c r="BH490" s="670"/>
      <c r="BI490" s="670"/>
      <c r="BJ490" s="670"/>
    </row>
    <row r="491" spans="6:62" ht="93" customHeight="1" x14ac:dyDescent="0.25">
      <c r="F491" s="725"/>
      <c r="G491" s="726"/>
      <c r="H491" s="726"/>
      <c r="I491" s="726"/>
      <c r="J491" s="726"/>
      <c r="K491" s="726"/>
      <c r="L491" s="726"/>
      <c r="M491" s="726"/>
      <c r="N491" s="726"/>
      <c r="U491" s="727"/>
      <c r="V491" s="728"/>
      <c r="W491" s="728"/>
      <c r="X491" s="728"/>
      <c r="Y491" s="728"/>
      <c r="Z491" s="728"/>
      <c r="AA491" s="728"/>
      <c r="AB491" s="728"/>
      <c r="AC491" s="728"/>
      <c r="AD491" s="728"/>
      <c r="AE491" s="728"/>
      <c r="AF491" s="728"/>
      <c r="AG491" s="728"/>
      <c r="AH491" s="728"/>
      <c r="AI491" s="728"/>
      <c r="AJ491" s="728"/>
      <c r="AK491" s="728"/>
      <c r="AL491" s="726"/>
      <c r="AM491" s="726"/>
      <c r="AN491" s="726"/>
      <c r="AO491" s="726"/>
      <c r="AP491" s="726"/>
      <c r="AQ491" s="726"/>
      <c r="AR491" s="726"/>
      <c r="AS491" s="726"/>
      <c r="AT491" s="726"/>
      <c r="AU491" s="726"/>
      <c r="AV491" s="726"/>
      <c r="AW491" s="726"/>
      <c r="AX491" s="726"/>
      <c r="AZ491" s="670"/>
      <c r="BA491" s="670"/>
      <c r="BB491" s="670"/>
      <c r="BC491" s="670"/>
      <c r="BD491" s="670"/>
      <c r="BE491" s="670"/>
      <c r="BF491" s="670"/>
      <c r="BG491" s="670"/>
      <c r="BH491" s="670"/>
      <c r="BI491" s="670"/>
      <c r="BJ491" s="670"/>
    </row>
    <row r="492" spans="6:62" ht="93" customHeight="1" x14ac:dyDescent="0.25">
      <c r="F492" s="725"/>
      <c r="G492" s="726"/>
      <c r="H492" s="726"/>
      <c r="I492" s="726"/>
      <c r="J492" s="726"/>
      <c r="K492" s="726"/>
      <c r="L492" s="726"/>
      <c r="M492" s="726"/>
      <c r="N492" s="726"/>
      <c r="U492" s="727"/>
      <c r="V492" s="728"/>
      <c r="W492" s="728"/>
      <c r="X492" s="728"/>
      <c r="Y492" s="728"/>
      <c r="Z492" s="728"/>
      <c r="AA492" s="728"/>
      <c r="AB492" s="728"/>
      <c r="AC492" s="728"/>
      <c r="AD492" s="728"/>
      <c r="AE492" s="728"/>
      <c r="AF492" s="728"/>
      <c r="AG492" s="728"/>
      <c r="AH492" s="728"/>
      <c r="AI492" s="728"/>
      <c r="AJ492" s="728"/>
      <c r="AK492" s="728"/>
      <c r="AL492" s="726"/>
      <c r="AM492" s="726"/>
      <c r="AN492" s="726"/>
      <c r="AO492" s="726"/>
      <c r="AP492" s="726"/>
      <c r="AQ492" s="726"/>
      <c r="AR492" s="726"/>
      <c r="AS492" s="726"/>
      <c r="AT492" s="726"/>
      <c r="AU492" s="726"/>
      <c r="AV492" s="726"/>
      <c r="AW492" s="726"/>
      <c r="AX492" s="726"/>
      <c r="AZ492" s="670"/>
      <c r="BA492" s="670"/>
      <c r="BB492" s="670"/>
      <c r="BC492" s="670"/>
      <c r="BD492" s="670"/>
      <c r="BE492" s="670"/>
      <c r="BF492" s="670"/>
      <c r="BG492" s="670"/>
      <c r="BH492" s="670"/>
      <c r="BI492" s="670"/>
      <c r="BJ492" s="670"/>
    </row>
    <row r="493" spans="6:62" ht="93" customHeight="1" x14ac:dyDescent="0.25">
      <c r="F493" s="725"/>
      <c r="G493" s="726"/>
      <c r="H493" s="726"/>
      <c r="I493" s="726"/>
      <c r="J493" s="726"/>
      <c r="K493" s="726"/>
      <c r="L493" s="726"/>
      <c r="M493" s="726"/>
      <c r="N493" s="726"/>
      <c r="U493" s="727"/>
      <c r="V493" s="728"/>
      <c r="W493" s="728"/>
      <c r="X493" s="728"/>
      <c r="Y493" s="728"/>
      <c r="Z493" s="728"/>
      <c r="AA493" s="728"/>
      <c r="AB493" s="728"/>
      <c r="AC493" s="728"/>
      <c r="AD493" s="728"/>
      <c r="AE493" s="728"/>
      <c r="AF493" s="728"/>
      <c r="AG493" s="728"/>
      <c r="AH493" s="728"/>
      <c r="AI493" s="728"/>
      <c r="AJ493" s="728"/>
      <c r="AK493" s="728"/>
      <c r="AL493" s="726"/>
      <c r="AM493" s="726"/>
      <c r="AN493" s="726"/>
      <c r="AO493" s="726"/>
      <c r="AP493" s="726"/>
      <c r="AQ493" s="726"/>
      <c r="AR493" s="726"/>
      <c r="AS493" s="726"/>
      <c r="AT493" s="726"/>
      <c r="AU493" s="726"/>
      <c r="AV493" s="726"/>
      <c r="AW493" s="726"/>
      <c r="AX493" s="726"/>
      <c r="AZ493" s="670"/>
      <c r="BA493" s="670"/>
      <c r="BB493" s="670"/>
      <c r="BC493" s="670"/>
      <c r="BD493" s="670"/>
      <c r="BE493" s="670"/>
      <c r="BF493" s="670"/>
      <c r="BG493" s="670"/>
      <c r="BH493" s="670"/>
      <c r="BI493" s="670"/>
      <c r="BJ493" s="670"/>
    </row>
    <row r="494" spans="6:62" ht="93" customHeight="1" x14ac:dyDescent="0.25">
      <c r="F494" s="725"/>
      <c r="G494" s="726"/>
      <c r="H494" s="726"/>
      <c r="I494" s="726"/>
      <c r="J494" s="726"/>
      <c r="K494" s="726"/>
      <c r="L494" s="726"/>
      <c r="M494" s="726"/>
      <c r="N494" s="726"/>
      <c r="U494" s="727"/>
      <c r="V494" s="728"/>
      <c r="W494" s="728"/>
      <c r="X494" s="728"/>
      <c r="Y494" s="728"/>
      <c r="Z494" s="728"/>
      <c r="AA494" s="728"/>
      <c r="AB494" s="728"/>
      <c r="AC494" s="728"/>
      <c r="AD494" s="728"/>
      <c r="AE494" s="728"/>
      <c r="AF494" s="728"/>
      <c r="AG494" s="728"/>
      <c r="AH494" s="728"/>
      <c r="AI494" s="728"/>
      <c r="AJ494" s="728"/>
      <c r="AK494" s="728"/>
      <c r="AL494" s="726"/>
      <c r="AM494" s="726"/>
      <c r="AN494" s="726"/>
      <c r="AO494" s="726"/>
      <c r="AP494" s="726"/>
      <c r="AQ494" s="726"/>
      <c r="AR494" s="726"/>
      <c r="AS494" s="726"/>
      <c r="AT494" s="726"/>
      <c r="AU494" s="726"/>
      <c r="AV494" s="726"/>
      <c r="AW494" s="726"/>
      <c r="AX494" s="726"/>
      <c r="AZ494" s="670"/>
      <c r="BA494" s="670"/>
      <c r="BB494" s="670"/>
      <c r="BC494" s="670"/>
      <c r="BD494" s="670"/>
      <c r="BE494" s="670"/>
      <c r="BF494" s="670"/>
      <c r="BG494" s="670"/>
      <c r="BH494" s="670"/>
      <c r="BI494" s="670"/>
      <c r="BJ494" s="670"/>
    </row>
    <row r="495" spans="6:62" ht="93" customHeight="1" x14ac:dyDescent="0.25">
      <c r="F495" s="725"/>
      <c r="G495" s="726"/>
      <c r="H495" s="726"/>
      <c r="I495" s="726"/>
      <c r="J495" s="726"/>
      <c r="K495" s="726"/>
      <c r="L495" s="726"/>
      <c r="M495" s="726"/>
      <c r="N495" s="726"/>
      <c r="U495" s="727"/>
      <c r="V495" s="728"/>
      <c r="W495" s="728"/>
      <c r="X495" s="728"/>
      <c r="Y495" s="728"/>
      <c r="Z495" s="728"/>
      <c r="AA495" s="728"/>
      <c r="AB495" s="728"/>
      <c r="AC495" s="728"/>
      <c r="AD495" s="728"/>
      <c r="AE495" s="728"/>
      <c r="AF495" s="728"/>
      <c r="AG495" s="728"/>
      <c r="AH495" s="728"/>
      <c r="AI495" s="728"/>
      <c r="AJ495" s="728"/>
      <c r="AK495" s="728"/>
      <c r="AL495" s="726"/>
      <c r="AM495" s="726"/>
      <c r="AN495" s="726"/>
      <c r="AO495" s="726"/>
      <c r="AP495" s="726"/>
      <c r="AQ495" s="726"/>
      <c r="AR495" s="726"/>
      <c r="AS495" s="726"/>
      <c r="AT495" s="726"/>
      <c r="AU495" s="726"/>
      <c r="AV495" s="726"/>
      <c r="AW495" s="726"/>
      <c r="AX495" s="726"/>
      <c r="AZ495" s="670"/>
      <c r="BA495" s="670"/>
      <c r="BB495" s="670"/>
      <c r="BC495" s="670"/>
      <c r="BD495" s="670"/>
      <c r="BE495" s="670"/>
      <c r="BF495" s="670"/>
      <c r="BG495" s="670"/>
      <c r="BH495" s="670"/>
      <c r="BI495" s="670"/>
      <c r="BJ495" s="670"/>
    </row>
    <row r="496" spans="6:62" ht="93" customHeight="1" x14ac:dyDescent="0.25">
      <c r="F496" s="725"/>
      <c r="G496" s="726"/>
      <c r="H496" s="726"/>
      <c r="I496" s="726"/>
      <c r="J496" s="726"/>
      <c r="K496" s="726"/>
      <c r="L496" s="726"/>
      <c r="M496" s="726"/>
      <c r="N496" s="726"/>
      <c r="U496" s="727"/>
      <c r="V496" s="728"/>
      <c r="W496" s="728"/>
      <c r="X496" s="728"/>
      <c r="Y496" s="728"/>
      <c r="Z496" s="728"/>
      <c r="AA496" s="728"/>
      <c r="AB496" s="728"/>
      <c r="AC496" s="728"/>
      <c r="AD496" s="728"/>
      <c r="AE496" s="728"/>
      <c r="AF496" s="728"/>
      <c r="AG496" s="728"/>
      <c r="AH496" s="728"/>
      <c r="AI496" s="728"/>
      <c r="AJ496" s="728"/>
      <c r="AK496" s="728"/>
      <c r="AL496" s="726"/>
      <c r="AM496" s="726"/>
      <c r="AN496" s="726"/>
      <c r="AO496" s="726"/>
      <c r="AP496" s="726"/>
      <c r="AQ496" s="726"/>
      <c r="AR496" s="726"/>
      <c r="AS496" s="726"/>
      <c r="AT496" s="726"/>
      <c r="AU496" s="726"/>
      <c r="AV496" s="726"/>
      <c r="AW496" s="726"/>
      <c r="AX496" s="726"/>
      <c r="AZ496" s="670"/>
      <c r="BA496" s="670"/>
      <c r="BB496" s="670"/>
      <c r="BC496" s="670"/>
      <c r="BD496" s="670"/>
      <c r="BE496" s="670"/>
      <c r="BF496" s="670"/>
      <c r="BG496" s="670"/>
      <c r="BH496" s="670"/>
      <c r="BI496" s="670"/>
      <c r="BJ496" s="670"/>
    </row>
    <row r="497" spans="6:62" ht="93" customHeight="1" x14ac:dyDescent="0.25">
      <c r="F497" s="725"/>
      <c r="G497" s="726"/>
      <c r="H497" s="726"/>
      <c r="I497" s="726"/>
      <c r="J497" s="726"/>
      <c r="K497" s="726"/>
      <c r="L497" s="726"/>
      <c r="M497" s="726"/>
      <c r="N497" s="726"/>
      <c r="U497" s="727"/>
      <c r="V497" s="728"/>
      <c r="W497" s="728"/>
      <c r="X497" s="728"/>
      <c r="Y497" s="728"/>
      <c r="Z497" s="728"/>
      <c r="AA497" s="728"/>
      <c r="AB497" s="728"/>
      <c r="AC497" s="728"/>
      <c r="AD497" s="728"/>
      <c r="AE497" s="728"/>
      <c r="AF497" s="728"/>
      <c r="AG497" s="728"/>
      <c r="AH497" s="728"/>
      <c r="AI497" s="728"/>
      <c r="AJ497" s="728"/>
      <c r="AK497" s="728"/>
      <c r="AL497" s="726"/>
      <c r="AM497" s="726"/>
      <c r="AN497" s="726"/>
      <c r="AO497" s="726"/>
      <c r="AP497" s="726"/>
      <c r="AQ497" s="726"/>
      <c r="AR497" s="726"/>
      <c r="AS497" s="726"/>
      <c r="AT497" s="726"/>
      <c r="AU497" s="726"/>
      <c r="AV497" s="726"/>
      <c r="AW497" s="726"/>
      <c r="AX497" s="726"/>
      <c r="AZ497" s="670"/>
      <c r="BA497" s="670"/>
      <c r="BB497" s="670"/>
      <c r="BC497" s="670"/>
      <c r="BD497" s="670"/>
      <c r="BE497" s="670"/>
      <c r="BF497" s="670"/>
      <c r="BG497" s="670"/>
      <c r="BH497" s="670"/>
      <c r="BI497" s="670"/>
      <c r="BJ497" s="670"/>
    </row>
    <row r="498" spans="6:62" ht="93" customHeight="1" x14ac:dyDescent="0.25">
      <c r="F498" s="725"/>
      <c r="G498" s="726"/>
      <c r="H498" s="726"/>
      <c r="I498" s="726"/>
      <c r="J498" s="726"/>
      <c r="K498" s="726"/>
      <c r="L498" s="726"/>
      <c r="M498" s="726"/>
      <c r="N498" s="726"/>
      <c r="U498" s="727"/>
      <c r="V498" s="728"/>
      <c r="W498" s="728"/>
      <c r="X498" s="728"/>
      <c r="Y498" s="728"/>
      <c r="Z498" s="728"/>
      <c r="AA498" s="728"/>
      <c r="AB498" s="728"/>
      <c r="AC498" s="728"/>
      <c r="AD498" s="728"/>
      <c r="AE498" s="728"/>
      <c r="AF498" s="728"/>
      <c r="AG498" s="728"/>
      <c r="AH498" s="728"/>
      <c r="AI498" s="728"/>
      <c r="AJ498" s="728"/>
      <c r="AK498" s="728"/>
      <c r="AL498" s="726"/>
      <c r="AM498" s="726"/>
      <c r="AN498" s="726"/>
      <c r="AO498" s="726"/>
      <c r="AP498" s="726"/>
      <c r="AQ498" s="726"/>
      <c r="AR498" s="726"/>
      <c r="AS498" s="726"/>
      <c r="AT498" s="726"/>
      <c r="AU498" s="726"/>
      <c r="AV498" s="726"/>
      <c r="AW498" s="726"/>
      <c r="AX498" s="726"/>
      <c r="AZ498" s="670"/>
      <c r="BA498" s="670"/>
      <c r="BB498" s="670"/>
      <c r="BC498" s="670"/>
      <c r="BD498" s="670"/>
      <c r="BE498" s="670"/>
      <c r="BF498" s="670"/>
      <c r="BG498" s="670"/>
      <c r="BH498" s="670"/>
      <c r="BI498" s="670"/>
      <c r="BJ498" s="670"/>
    </row>
    <row r="499" spans="6:62" ht="93" customHeight="1" x14ac:dyDescent="0.25">
      <c r="F499" s="725"/>
      <c r="G499" s="726"/>
      <c r="H499" s="726"/>
      <c r="I499" s="726"/>
      <c r="J499" s="726"/>
      <c r="K499" s="726"/>
      <c r="L499" s="726"/>
      <c r="M499" s="726"/>
      <c r="N499" s="726"/>
      <c r="U499" s="727"/>
      <c r="V499" s="728"/>
      <c r="W499" s="728"/>
      <c r="X499" s="728"/>
      <c r="Y499" s="728"/>
      <c r="Z499" s="728"/>
      <c r="AA499" s="728"/>
      <c r="AB499" s="728"/>
      <c r="AC499" s="728"/>
      <c r="AD499" s="728"/>
      <c r="AE499" s="728"/>
      <c r="AF499" s="728"/>
      <c r="AG499" s="728"/>
      <c r="AH499" s="728"/>
      <c r="AI499" s="728"/>
      <c r="AJ499" s="728"/>
      <c r="AK499" s="728"/>
      <c r="AL499" s="726"/>
      <c r="AM499" s="726"/>
      <c r="AN499" s="726"/>
      <c r="AO499" s="726"/>
      <c r="AP499" s="726"/>
      <c r="AQ499" s="726"/>
      <c r="AR499" s="726"/>
      <c r="AS499" s="726"/>
      <c r="AT499" s="726"/>
      <c r="AU499" s="726"/>
      <c r="AV499" s="726"/>
      <c r="AW499" s="726"/>
      <c r="AX499" s="726"/>
      <c r="AZ499" s="670"/>
      <c r="BA499" s="670"/>
      <c r="BB499" s="670"/>
      <c r="BC499" s="670"/>
      <c r="BD499" s="670"/>
      <c r="BE499" s="670"/>
      <c r="BF499" s="670"/>
      <c r="BG499" s="670"/>
      <c r="BH499" s="670"/>
      <c r="BI499" s="670"/>
      <c r="BJ499" s="670"/>
    </row>
    <row r="500" spans="6:62" ht="93" customHeight="1" x14ac:dyDescent="0.25">
      <c r="F500" s="725"/>
      <c r="G500" s="726"/>
      <c r="H500" s="726"/>
      <c r="I500" s="726"/>
      <c r="J500" s="726"/>
      <c r="K500" s="726"/>
      <c r="L500" s="726"/>
      <c r="M500" s="726"/>
      <c r="N500" s="726"/>
      <c r="U500" s="727"/>
      <c r="V500" s="728"/>
      <c r="W500" s="728"/>
      <c r="X500" s="728"/>
      <c r="Y500" s="728"/>
      <c r="Z500" s="728"/>
      <c r="AA500" s="728"/>
      <c r="AB500" s="728"/>
      <c r="AC500" s="728"/>
      <c r="AD500" s="728"/>
      <c r="AE500" s="728"/>
      <c r="AF500" s="728"/>
      <c r="AG500" s="728"/>
      <c r="AH500" s="728"/>
      <c r="AI500" s="728"/>
      <c r="AJ500" s="728"/>
      <c r="AK500" s="728"/>
      <c r="AL500" s="726"/>
      <c r="AM500" s="726"/>
      <c r="AN500" s="726"/>
      <c r="AO500" s="726"/>
      <c r="AP500" s="726"/>
      <c r="AQ500" s="726"/>
      <c r="AR500" s="726"/>
      <c r="AS500" s="726"/>
      <c r="AT500" s="726"/>
      <c r="AU500" s="726"/>
      <c r="AV500" s="726"/>
      <c r="AW500" s="726"/>
      <c r="AX500" s="726"/>
      <c r="AZ500" s="670"/>
      <c r="BA500" s="670"/>
      <c r="BB500" s="670"/>
      <c r="BC500" s="670"/>
      <c r="BD500" s="670"/>
      <c r="BE500" s="670"/>
      <c r="BF500" s="670"/>
      <c r="BG500" s="670"/>
      <c r="BH500" s="670"/>
      <c r="BI500" s="670"/>
      <c r="BJ500" s="670"/>
    </row>
    <row r="501" spans="6:62" ht="93" customHeight="1" x14ac:dyDescent="0.25">
      <c r="F501" s="725"/>
      <c r="G501" s="726"/>
      <c r="H501" s="726"/>
      <c r="I501" s="726"/>
      <c r="J501" s="726"/>
      <c r="K501" s="726"/>
      <c r="L501" s="726"/>
      <c r="M501" s="726"/>
      <c r="N501" s="726"/>
      <c r="U501" s="727"/>
      <c r="V501" s="728"/>
      <c r="W501" s="728"/>
      <c r="X501" s="728"/>
      <c r="Y501" s="728"/>
      <c r="Z501" s="728"/>
      <c r="AA501" s="728"/>
      <c r="AB501" s="728"/>
      <c r="AC501" s="728"/>
      <c r="AD501" s="728"/>
      <c r="AE501" s="728"/>
      <c r="AF501" s="728"/>
      <c r="AG501" s="728"/>
      <c r="AH501" s="728"/>
      <c r="AI501" s="728"/>
      <c r="AJ501" s="728"/>
      <c r="AK501" s="728"/>
      <c r="AL501" s="726"/>
      <c r="AM501" s="726"/>
      <c r="AN501" s="726"/>
      <c r="AO501" s="726"/>
      <c r="AP501" s="726"/>
      <c r="AQ501" s="726"/>
      <c r="AR501" s="726"/>
      <c r="AS501" s="726"/>
      <c r="AT501" s="726"/>
      <c r="AU501" s="726"/>
      <c r="AV501" s="726"/>
      <c r="AW501" s="726"/>
      <c r="AX501" s="726"/>
      <c r="AZ501" s="670"/>
      <c r="BA501" s="670"/>
      <c r="BB501" s="670"/>
      <c r="BC501" s="670"/>
      <c r="BD501" s="670"/>
      <c r="BE501" s="670"/>
      <c r="BF501" s="670"/>
      <c r="BG501" s="670"/>
      <c r="BH501" s="670"/>
      <c r="BI501" s="670"/>
      <c r="BJ501" s="670"/>
    </row>
    <row r="502" spans="6:62" ht="93" customHeight="1" x14ac:dyDescent="0.25">
      <c r="F502" s="725"/>
      <c r="G502" s="726"/>
      <c r="H502" s="726"/>
      <c r="I502" s="726"/>
      <c r="J502" s="726"/>
      <c r="K502" s="726"/>
      <c r="L502" s="726"/>
      <c r="M502" s="726"/>
      <c r="N502" s="726"/>
      <c r="U502" s="727"/>
      <c r="V502" s="728"/>
      <c r="W502" s="728"/>
      <c r="X502" s="728"/>
      <c r="Y502" s="728"/>
      <c r="Z502" s="728"/>
      <c r="AA502" s="728"/>
      <c r="AB502" s="728"/>
      <c r="AC502" s="728"/>
      <c r="AD502" s="728"/>
      <c r="AE502" s="728"/>
      <c r="AF502" s="728"/>
      <c r="AG502" s="728"/>
      <c r="AH502" s="728"/>
      <c r="AI502" s="728"/>
      <c r="AJ502" s="728"/>
      <c r="AK502" s="728"/>
      <c r="AL502" s="726"/>
      <c r="AM502" s="726"/>
      <c r="AN502" s="726"/>
      <c r="AO502" s="726"/>
      <c r="AP502" s="726"/>
      <c r="AQ502" s="726"/>
      <c r="AR502" s="726"/>
      <c r="AS502" s="726"/>
      <c r="AT502" s="726"/>
      <c r="AU502" s="726"/>
      <c r="AV502" s="726"/>
      <c r="AW502" s="726"/>
      <c r="AX502" s="726"/>
      <c r="AZ502" s="670"/>
      <c r="BA502" s="670"/>
      <c r="BB502" s="670"/>
      <c r="BC502" s="670"/>
      <c r="BD502" s="670"/>
      <c r="BE502" s="670"/>
      <c r="BF502" s="670"/>
      <c r="BG502" s="670"/>
      <c r="BH502" s="670"/>
      <c r="BI502" s="670"/>
      <c r="BJ502" s="670"/>
    </row>
    <row r="503" spans="6:62" ht="93" customHeight="1" x14ac:dyDescent="0.25">
      <c r="F503" s="725"/>
      <c r="G503" s="726"/>
      <c r="H503" s="726"/>
      <c r="I503" s="726"/>
      <c r="J503" s="726"/>
      <c r="K503" s="726"/>
      <c r="L503" s="726"/>
      <c r="M503" s="726"/>
      <c r="N503" s="726"/>
      <c r="U503" s="727"/>
      <c r="V503" s="728"/>
      <c r="W503" s="728"/>
      <c r="X503" s="728"/>
      <c r="Y503" s="728"/>
      <c r="Z503" s="728"/>
      <c r="AA503" s="728"/>
      <c r="AB503" s="728"/>
      <c r="AC503" s="728"/>
      <c r="AD503" s="728"/>
      <c r="AE503" s="728"/>
      <c r="AF503" s="728"/>
      <c r="AG503" s="728"/>
      <c r="AH503" s="728"/>
      <c r="AI503" s="728"/>
      <c r="AJ503" s="728"/>
      <c r="AK503" s="728"/>
      <c r="AL503" s="726"/>
      <c r="AM503" s="726"/>
      <c r="AN503" s="726"/>
      <c r="AO503" s="726"/>
      <c r="AP503" s="726"/>
      <c r="AQ503" s="726"/>
      <c r="AR503" s="726"/>
      <c r="AS503" s="726"/>
      <c r="AT503" s="726"/>
      <c r="AU503" s="726"/>
      <c r="AV503" s="726"/>
      <c r="AW503" s="726"/>
      <c r="AX503" s="726"/>
      <c r="AZ503" s="670"/>
      <c r="BA503" s="670"/>
      <c r="BB503" s="670"/>
      <c r="BC503" s="670"/>
      <c r="BD503" s="670"/>
      <c r="BE503" s="670"/>
      <c r="BF503" s="670"/>
      <c r="BG503" s="670"/>
      <c r="BH503" s="670"/>
      <c r="BI503" s="670"/>
      <c r="BJ503" s="670"/>
    </row>
    <row r="504" spans="6:62" ht="93" customHeight="1" x14ac:dyDescent="0.25">
      <c r="F504" s="725"/>
      <c r="G504" s="726"/>
      <c r="H504" s="726"/>
      <c r="I504" s="726"/>
      <c r="J504" s="726"/>
      <c r="K504" s="726"/>
      <c r="L504" s="726"/>
      <c r="M504" s="726"/>
      <c r="N504" s="726"/>
      <c r="U504" s="727"/>
      <c r="V504" s="728"/>
      <c r="W504" s="728"/>
      <c r="X504" s="728"/>
      <c r="Y504" s="728"/>
      <c r="Z504" s="728"/>
      <c r="AA504" s="728"/>
      <c r="AB504" s="728"/>
      <c r="AC504" s="728"/>
      <c r="AD504" s="728"/>
      <c r="AE504" s="728"/>
      <c r="AF504" s="728"/>
      <c r="AG504" s="728"/>
      <c r="AH504" s="728"/>
      <c r="AI504" s="728"/>
      <c r="AJ504" s="728"/>
      <c r="AK504" s="728"/>
      <c r="AL504" s="726"/>
      <c r="AM504" s="726"/>
      <c r="AN504" s="726"/>
      <c r="AO504" s="726"/>
      <c r="AP504" s="726"/>
      <c r="AQ504" s="726"/>
      <c r="AR504" s="726"/>
      <c r="AS504" s="726"/>
      <c r="AT504" s="726"/>
      <c r="AU504" s="726"/>
      <c r="AV504" s="726"/>
      <c r="AW504" s="726"/>
      <c r="AX504" s="726"/>
      <c r="AZ504" s="670"/>
      <c r="BA504" s="670"/>
      <c r="BB504" s="670"/>
      <c r="BC504" s="670"/>
      <c r="BD504" s="670"/>
      <c r="BE504" s="670"/>
      <c r="BF504" s="670"/>
      <c r="BG504" s="670"/>
      <c r="BH504" s="670"/>
      <c r="BI504" s="670"/>
      <c r="BJ504" s="670"/>
    </row>
    <row r="505" spans="6:62" ht="93" customHeight="1" x14ac:dyDescent="0.25">
      <c r="F505" s="725"/>
      <c r="G505" s="726"/>
      <c r="H505" s="726"/>
      <c r="I505" s="726"/>
      <c r="J505" s="726"/>
      <c r="K505" s="726"/>
      <c r="L505" s="726"/>
      <c r="M505" s="726"/>
      <c r="N505" s="726"/>
      <c r="U505" s="727"/>
      <c r="V505" s="728"/>
      <c r="W505" s="728"/>
      <c r="X505" s="728"/>
      <c r="Y505" s="728"/>
      <c r="Z505" s="728"/>
      <c r="AA505" s="728"/>
      <c r="AB505" s="728"/>
      <c r="AC505" s="728"/>
      <c r="AD505" s="728"/>
      <c r="AE505" s="728"/>
      <c r="AF505" s="728"/>
      <c r="AG505" s="728"/>
      <c r="AH505" s="728"/>
      <c r="AI505" s="728"/>
      <c r="AJ505" s="728"/>
      <c r="AK505" s="728"/>
      <c r="AL505" s="726"/>
      <c r="AM505" s="726"/>
      <c r="AN505" s="726"/>
      <c r="AO505" s="726"/>
      <c r="AP505" s="726"/>
      <c r="AQ505" s="726"/>
      <c r="AR505" s="726"/>
      <c r="AS505" s="726"/>
      <c r="AT505" s="726"/>
      <c r="AU505" s="726"/>
      <c r="AV505" s="726"/>
      <c r="AW505" s="726"/>
      <c r="AX505" s="726"/>
      <c r="AZ505" s="670"/>
      <c r="BA505" s="670"/>
      <c r="BB505" s="670"/>
      <c r="BC505" s="670"/>
      <c r="BD505" s="670"/>
      <c r="BE505" s="670"/>
      <c r="BF505" s="670"/>
      <c r="BG505" s="670"/>
      <c r="BH505" s="670"/>
      <c r="BI505" s="670"/>
      <c r="BJ505" s="670"/>
    </row>
    <row r="506" spans="6:62" ht="93" customHeight="1" x14ac:dyDescent="0.25">
      <c r="F506" s="725"/>
      <c r="G506" s="726"/>
      <c r="H506" s="726"/>
      <c r="I506" s="726"/>
      <c r="J506" s="726"/>
      <c r="K506" s="726"/>
      <c r="L506" s="726"/>
      <c r="M506" s="726"/>
      <c r="N506" s="726"/>
      <c r="U506" s="727"/>
      <c r="V506" s="728"/>
      <c r="W506" s="728"/>
      <c r="X506" s="728"/>
      <c r="Y506" s="728"/>
      <c r="Z506" s="728"/>
      <c r="AA506" s="728"/>
      <c r="AB506" s="728"/>
      <c r="AC506" s="728"/>
      <c r="AD506" s="728"/>
      <c r="AE506" s="728"/>
      <c r="AF506" s="728"/>
      <c r="AG506" s="728"/>
      <c r="AH506" s="728"/>
      <c r="AI506" s="728"/>
      <c r="AJ506" s="728"/>
      <c r="AK506" s="728"/>
      <c r="AL506" s="726"/>
      <c r="AM506" s="726"/>
      <c r="AN506" s="726"/>
      <c r="AO506" s="726"/>
      <c r="AP506" s="726"/>
      <c r="AQ506" s="726"/>
      <c r="AR506" s="726"/>
      <c r="AS506" s="726"/>
      <c r="AT506" s="726"/>
      <c r="AU506" s="726"/>
      <c r="AV506" s="726"/>
      <c r="AW506" s="726"/>
      <c r="AX506" s="726"/>
      <c r="AZ506" s="670"/>
      <c r="BA506" s="670"/>
      <c r="BB506" s="670"/>
      <c r="BC506" s="670"/>
      <c r="BD506" s="670"/>
      <c r="BE506" s="670"/>
      <c r="BF506" s="670"/>
      <c r="BG506" s="670"/>
      <c r="BH506" s="670"/>
      <c r="BI506" s="670"/>
      <c r="BJ506" s="670"/>
    </row>
    <row r="507" spans="6:62" ht="93" customHeight="1" x14ac:dyDescent="0.25">
      <c r="F507" s="725"/>
      <c r="G507" s="726"/>
      <c r="H507" s="726"/>
      <c r="I507" s="726"/>
      <c r="J507" s="726"/>
      <c r="K507" s="726"/>
      <c r="L507" s="726"/>
      <c r="M507" s="726"/>
      <c r="N507" s="726"/>
      <c r="U507" s="727"/>
      <c r="V507" s="728"/>
      <c r="W507" s="728"/>
      <c r="X507" s="728"/>
      <c r="Y507" s="728"/>
      <c r="Z507" s="728"/>
      <c r="AA507" s="728"/>
      <c r="AB507" s="728"/>
      <c r="AC507" s="728"/>
      <c r="AD507" s="728"/>
      <c r="AE507" s="728"/>
      <c r="AF507" s="728"/>
      <c r="AG507" s="728"/>
      <c r="AH507" s="728"/>
      <c r="AI507" s="728"/>
      <c r="AJ507" s="728"/>
      <c r="AK507" s="728"/>
      <c r="AL507" s="726"/>
      <c r="AM507" s="726"/>
      <c r="AN507" s="726"/>
      <c r="AO507" s="726"/>
      <c r="AP507" s="726"/>
      <c r="AQ507" s="726"/>
      <c r="AR507" s="726"/>
      <c r="AS507" s="726"/>
      <c r="AT507" s="726"/>
      <c r="AU507" s="726"/>
      <c r="AV507" s="726"/>
      <c r="AW507" s="726"/>
      <c r="AX507" s="726"/>
      <c r="AZ507" s="670"/>
      <c r="BA507" s="670"/>
      <c r="BB507" s="670"/>
      <c r="BC507" s="670"/>
      <c r="BD507" s="670"/>
      <c r="BE507" s="670"/>
      <c r="BF507" s="670"/>
      <c r="BG507" s="670"/>
      <c r="BH507" s="670"/>
      <c r="BI507" s="670"/>
      <c r="BJ507" s="670"/>
    </row>
    <row r="508" spans="6:62" ht="93" customHeight="1" x14ac:dyDescent="0.25">
      <c r="F508" s="725"/>
      <c r="G508" s="726"/>
      <c r="H508" s="726"/>
      <c r="I508" s="726"/>
      <c r="J508" s="726"/>
      <c r="K508" s="726"/>
      <c r="L508" s="726"/>
      <c r="M508" s="726"/>
      <c r="N508" s="726"/>
      <c r="U508" s="727"/>
      <c r="V508" s="728"/>
      <c r="W508" s="728"/>
      <c r="X508" s="728"/>
      <c r="Y508" s="728"/>
      <c r="Z508" s="728"/>
      <c r="AA508" s="728"/>
      <c r="AB508" s="728"/>
      <c r="AC508" s="728"/>
      <c r="AD508" s="728"/>
      <c r="AE508" s="728"/>
      <c r="AF508" s="728"/>
      <c r="AG508" s="728"/>
      <c r="AH508" s="728"/>
      <c r="AI508" s="728"/>
      <c r="AJ508" s="728"/>
      <c r="AK508" s="728"/>
      <c r="AL508" s="726"/>
      <c r="AM508" s="726"/>
      <c r="AN508" s="726"/>
      <c r="AO508" s="726"/>
      <c r="AP508" s="726"/>
      <c r="AQ508" s="726"/>
      <c r="AR508" s="726"/>
      <c r="AS508" s="726"/>
      <c r="AT508" s="726"/>
      <c r="AU508" s="726"/>
      <c r="AV508" s="726"/>
      <c r="AW508" s="726"/>
      <c r="AX508" s="726"/>
      <c r="AZ508" s="670"/>
      <c r="BA508" s="670"/>
      <c r="BB508" s="670"/>
      <c r="BC508" s="670"/>
      <c r="BD508" s="670"/>
      <c r="BE508" s="670"/>
      <c r="BF508" s="670"/>
      <c r="BG508" s="670"/>
      <c r="BH508" s="670"/>
      <c r="BI508" s="670"/>
      <c r="BJ508" s="670"/>
    </row>
    <row r="509" spans="6:62" ht="93" customHeight="1" x14ac:dyDescent="0.25">
      <c r="F509" s="725"/>
      <c r="G509" s="726"/>
      <c r="H509" s="726"/>
      <c r="I509" s="726"/>
      <c r="J509" s="726"/>
      <c r="K509" s="726"/>
      <c r="L509" s="726"/>
      <c r="M509" s="726"/>
      <c r="N509" s="726"/>
      <c r="U509" s="727"/>
      <c r="V509" s="728"/>
      <c r="W509" s="728"/>
      <c r="X509" s="728"/>
      <c r="Y509" s="728"/>
      <c r="Z509" s="728"/>
      <c r="AA509" s="728"/>
      <c r="AB509" s="728"/>
      <c r="AC509" s="728"/>
      <c r="AD509" s="728"/>
      <c r="AE509" s="728"/>
      <c r="AF509" s="728"/>
      <c r="AG509" s="728"/>
      <c r="AH509" s="728"/>
      <c r="AI509" s="728"/>
      <c r="AJ509" s="728"/>
      <c r="AK509" s="728"/>
      <c r="AL509" s="726"/>
      <c r="AM509" s="726"/>
      <c r="AN509" s="726"/>
      <c r="AO509" s="726"/>
      <c r="AP509" s="726"/>
      <c r="AQ509" s="726"/>
      <c r="AR509" s="726"/>
      <c r="AS509" s="726"/>
      <c r="AT509" s="726"/>
      <c r="AU509" s="726"/>
      <c r="AV509" s="726"/>
      <c r="AW509" s="726"/>
      <c r="AX509" s="726"/>
      <c r="AZ509" s="670"/>
      <c r="BA509" s="670"/>
      <c r="BB509" s="670"/>
      <c r="BC509" s="670"/>
      <c r="BD509" s="670"/>
      <c r="BE509" s="670"/>
      <c r="BF509" s="670"/>
      <c r="BG509" s="670"/>
      <c r="BH509" s="670"/>
      <c r="BI509" s="670"/>
      <c r="BJ509" s="670"/>
    </row>
    <row r="510" spans="6:62" ht="93" customHeight="1" x14ac:dyDescent="0.25">
      <c r="F510" s="725"/>
      <c r="G510" s="726"/>
      <c r="H510" s="726"/>
      <c r="I510" s="726"/>
      <c r="J510" s="726"/>
      <c r="K510" s="726"/>
      <c r="L510" s="726"/>
      <c r="M510" s="726"/>
      <c r="N510" s="726"/>
      <c r="U510" s="727"/>
      <c r="V510" s="728"/>
      <c r="W510" s="728"/>
      <c r="X510" s="728"/>
      <c r="Y510" s="728"/>
      <c r="Z510" s="728"/>
      <c r="AA510" s="728"/>
      <c r="AB510" s="728"/>
      <c r="AC510" s="728"/>
      <c r="AD510" s="728"/>
      <c r="AE510" s="728"/>
      <c r="AF510" s="728"/>
      <c r="AG510" s="728"/>
      <c r="AH510" s="728"/>
      <c r="AI510" s="728"/>
      <c r="AJ510" s="728"/>
      <c r="AK510" s="728"/>
      <c r="AL510" s="726"/>
      <c r="AM510" s="726"/>
      <c r="AN510" s="726"/>
      <c r="AO510" s="726"/>
      <c r="AP510" s="726"/>
      <c r="AQ510" s="726"/>
      <c r="AR510" s="726"/>
      <c r="AS510" s="726"/>
      <c r="AT510" s="726"/>
      <c r="AU510" s="726"/>
      <c r="AV510" s="726"/>
      <c r="AW510" s="726"/>
      <c r="AX510" s="726"/>
      <c r="AZ510" s="670"/>
      <c r="BA510" s="670"/>
      <c r="BB510" s="670"/>
      <c r="BC510" s="670"/>
      <c r="BD510" s="670"/>
      <c r="BE510" s="670"/>
      <c r="BF510" s="670"/>
      <c r="BG510" s="670"/>
      <c r="BH510" s="670"/>
      <c r="BI510" s="670"/>
      <c r="BJ510" s="670"/>
    </row>
    <row r="511" spans="6:62" ht="93" customHeight="1" x14ac:dyDescent="0.25">
      <c r="F511" s="725"/>
      <c r="G511" s="726"/>
      <c r="H511" s="726"/>
      <c r="I511" s="726"/>
      <c r="J511" s="726"/>
      <c r="K511" s="726"/>
      <c r="L511" s="726"/>
      <c r="M511" s="726"/>
      <c r="N511" s="726"/>
      <c r="U511" s="727"/>
      <c r="V511" s="728"/>
      <c r="W511" s="728"/>
      <c r="X511" s="728"/>
      <c r="Y511" s="728"/>
      <c r="Z511" s="728"/>
      <c r="AA511" s="728"/>
      <c r="AB511" s="728"/>
      <c r="AC511" s="728"/>
      <c r="AD511" s="728"/>
      <c r="AE511" s="728"/>
      <c r="AF511" s="728"/>
      <c r="AG511" s="728"/>
      <c r="AH511" s="728"/>
      <c r="AI511" s="728"/>
      <c r="AJ511" s="728"/>
      <c r="AK511" s="728"/>
      <c r="AL511" s="726"/>
      <c r="AM511" s="726"/>
      <c r="AN511" s="726"/>
      <c r="AO511" s="726"/>
      <c r="AP511" s="726"/>
      <c r="AQ511" s="726"/>
      <c r="AR511" s="726"/>
      <c r="AS511" s="726"/>
      <c r="AT511" s="726"/>
      <c r="AU511" s="726"/>
      <c r="AV511" s="726"/>
      <c r="AW511" s="726"/>
      <c r="AX511" s="726"/>
      <c r="AZ511" s="670"/>
      <c r="BA511" s="670"/>
      <c r="BB511" s="670"/>
      <c r="BC511" s="670"/>
      <c r="BD511" s="670"/>
      <c r="BE511" s="670"/>
      <c r="BF511" s="670"/>
      <c r="BG511" s="670"/>
      <c r="BH511" s="670"/>
      <c r="BI511" s="670"/>
      <c r="BJ511" s="670"/>
    </row>
    <row r="512" spans="6:62" ht="93" customHeight="1" x14ac:dyDescent="0.25">
      <c r="F512" s="725"/>
      <c r="G512" s="726"/>
      <c r="H512" s="726"/>
      <c r="I512" s="726"/>
      <c r="J512" s="726"/>
      <c r="K512" s="726"/>
      <c r="L512" s="726"/>
      <c r="M512" s="726"/>
      <c r="N512" s="726"/>
      <c r="U512" s="727"/>
      <c r="V512" s="728"/>
      <c r="W512" s="728"/>
      <c r="X512" s="728"/>
      <c r="Y512" s="728"/>
      <c r="Z512" s="728"/>
      <c r="AA512" s="728"/>
      <c r="AB512" s="728"/>
      <c r="AC512" s="728"/>
      <c r="AD512" s="728"/>
      <c r="AE512" s="728"/>
      <c r="AF512" s="728"/>
      <c r="AG512" s="728"/>
      <c r="AH512" s="728"/>
      <c r="AI512" s="728"/>
      <c r="AJ512" s="728"/>
      <c r="AK512" s="728"/>
      <c r="AL512" s="726"/>
      <c r="AM512" s="726"/>
      <c r="AN512" s="726"/>
      <c r="AO512" s="726"/>
      <c r="AP512" s="726"/>
      <c r="AQ512" s="726"/>
      <c r="AR512" s="726"/>
      <c r="AS512" s="726"/>
      <c r="AT512" s="726"/>
      <c r="AU512" s="726"/>
      <c r="AV512" s="726"/>
      <c r="AW512" s="726"/>
      <c r="AX512" s="726"/>
      <c r="AZ512" s="670"/>
      <c r="BA512" s="670"/>
      <c r="BB512" s="670"/>
      <c r="BC512" s="670"/>
      <c r="BD512" s="670"/>
      <c r="BE512" s="670"/>
      <c r="BF512" s="670"/>
      <c r="BG512" s="670"/>
      <c r="BH512" s="670"/>
      <c r="BI512" s="670"/>
      <c r="BJ512" s="670"/>
    </row>
    <row r="513" spans="6:62" ht="93" customHeight="1" x14ac:dyDescent="0.25">
      <c r="F513" s="725"/>
      <c r="G513" s="726"/>
      <c r="H513" s="726"/>
      <c r="I513" s="726"/>
      <c r="J513" s="726"/>
      <c r="K513" s="726"/>
      <c r="L513" s="726"/>
      <c r="M513" s="726"/>
      <c r="N513" s="726"/>
      <c r="U513" s="727"/>
      <c r="V513" s="728"/>
      <c r="W513" s="728"/>
      <c r="X513" s="728"/>
      <c r="Y513" s="728"/>
      <c r="Z513" s="728"/>
      <c r="AA513" s="728"/>
      <c r="AB513" s="728"/>
      <c r="AC513" s="728"/>
      <c r="AD513" s="728"/>
      <c r="AE513" s="728"/>
      <c r="AF513" s="728"/>
      <c r="AG513" s="728"/>
      <c r="AH513" s="728"/>
      <c r="AI513" s="728"/>
      <c r="AJ513" s="728"/>
      <c r="AK513" s="728"/>
      <c r="AL513" s="726"/>
      <c r="AM513" s="726"/>
      <c r="AN513" s="726"/>
      <c r="AO513" s="726"/>
      <c r="AP513" s="726"/>
      <c r="AQ513" s="726"/>
      <c r="AR513" s="726"/>
      <c r="AS513" s="726"/>
      <c r="AT513" s="726"/>
      <c r="AU513" s="726"/>
      <c r="AV513" s="726"/>
      <c r="AW513" s="726"/>
      <c r="AX513" s="726"/>
      <c r="AZ513" s="670"/>
      <c r="BA513" s="670"/>
      <c r="BB513" s="670"/>
      <c r="BC513" s="670"/>
      <c r="BD513" s="670"/>
      <c r="BE513" s="670"/>
      <c r="BF513" s="670"/>
      <c r="BG513" s="670"/>
      <c r="BH513" s="670"/>
      <c r="BI513" s="670"/>
      <c r="BJ513" s="670"/>
    </row>
    <row r="514" spans="6:62" ht="93" customHeight="1" x14ac:dyDescent="0.25">
      <c r="F514" s="725"/>
      <c r="G514" s="726"/>
      <c r="H514" s="726"/>
      <c r="I514" s="726"/>
      <c r="J514" s="726"/>
      <c r="K514" s="726"/>
      <c r="L514" s="726"/>
      <c r="M514" s="726"/>
      <c r="N514" s="726"/>
      <c r="U514" s="727"/>
      <c r="V514" s="728"/>
      <c r="W514" s="728"/>
      <c r="X514" s="728"/>
      <c r="Y514" s="728"/>
      <c r="Z514" s="728"/>
      <c r="AA514" s="728"/>
      <c r="AB514" s="728"/>
      <c r="AC514" s="728"/>
      <c r="AD514" s="728"/>
      <c r="AE514" s="728"/>
      <c r="AF514" s="728"/>
      <c r="AG514" s="728"/>
      <c r="AH514" s="728"/>
      <c r="AI514" s="728"/>
      <c r="AJ514" s="728"/>
      <c r="AK514" s="728"/>
      <c r="AL514" s="726"/>
      <c r="AM514" s="726"/>
      <c r="AN514" s="726"/>
      <c r="AO514" s="726"/>
      <c r="AP514" s="726"/>
      <c r="AQ514" s="726"/>
      <c r="AR514" s="726"/>
      <c r="AS514" s="726"/>
      <c r="AT514" s="726"/>
      <c r="AU514" s="726"/>
      <c r="AV514" s="726"/>
      <c r="AW514" s="726"/>
      <c r="AX514" s="726"/>
      <c r="AZ514" s="670"/>
      <c r="BA514" s="670"/>
      <c r="BB514" s="670"/>
      <c r="BC514" s="670"/>
      <c r="BD514" s="670"/>
      <c r="BE514" s="670"/>
      <c r="BF514" s="670"/>
      <c r="BG514" s="670"/>
      <c r="BH514" s="670"/>
      <c r="BI514" s="670"/>
      <c r="BJ514" s="670"/>
    </row>
    <row r="515" spans="6:62" ht="93" customHeight="1" x14ac:dyDescent="0.25">
      <c r="F515" s="725"/>
      <c r="G515" s="726"/>
      <c r="H515" s="726"/>
      <c r="I515" s="726"/>
      <c r="J515" s="726"/>
      <c r="K515" s="726"/>
      <c r="L515" s="726"/>
      <c r="M515" s="726"/>
      <c r="N515" s="726"/>
      <c r="U515" s="727"/>
      <c r="V515" s="728"/>
      <c r="W515" s="728"/>
      <c r="X515" s="728"/>
      <c r="Y515" s="728"/>
      <c r="Z515" s="728"/>
      <c r="AA515" s="728"/>
      <c r="AB515" s="728"/>
      <c r="AC515" s="728"/>
      <c r="AD515" s="728"/>
      <c r="AE515" s="728"/>
      <c r="AF515" s="728"/>
      <c r="AG515" s="728"/>
      <c r="AH515" s="728"/>
      <c r="AI515" s="728"/>
      <c r="AJ515" s="728"/>
      <c r="AK515" s="728"/>
      <c r="AL515" s="726"/>
      <c r="AM515" s="726"/>
      <c r="AN515" s="726"/>
      <c r="AO515" s="726"/>
      <c r="AP515" s="726"/>
      <c r="AQ515" s="726"/>
      <c r="AR515" s="726"/>
      <c r="AS515" s="726"/>
      <c r="AT515" s="726"/>
      <c r="AU515" s="726"/>
      <c r="AV515" s="726"/>
      <c r="AW515" s="726"/>
      <c r="AX515" s="726"/>
      <c r="AZ515" s="670"/>
      <c r="BA515" s="670"/>
      <c r="BB515" s="670"/>
      <c r="BC515" s="670"/>
      <c r="BD515" s="670"/>
      <c r="BE515" s="670"/>
      <c r="BF515" s="670"/>
      <c r="BG515" s="670"/>
      <c r="BH515" s="670"/>
      <c r="BI515" s="670"/>
      <c r="BJ515" s="670"/>
    </row>
    <row r="516" spans="6:62" ht="93" customHeight="1" x14ac:dyDescent="0.25">
      <c r="F516" s="725"/>
      <c r="G516" s="726"/>
      <c r="H516" s="726"/>
      <c r="I516" s="726"/>
      <c r="J516" s="726"/>
      <c r="K516" s="726"/>
      <c r="L516" s="726"/>
      <c r="M516" s="726"/>
      <c r="N516" s="726"/>
      <c r="U516" s="727"/>
      <c r="V516" s="728"/>
      <c r="W516" s="728"/>
      <c r="X516" s="728"/>
      <c r="Y516" s="728"/>
      <c r="Z516" s="728"/>
      <c r="AA516" s="728"/>
      <c r="AB516" s="728"/>
      <c r="AC516" s="728"/>
      <c r="AD516" s="728"/>
      <c r="AE516" s="728"/>
      <c r="AF516" s="728"/>
      <c r="AG516" s="728"/>
      <c r="AH516" s="728"/>
      <c r="AI516" s="728"/>
      <c r="AJ516" s="728"/>
      <c r="AK516" s="728"/>
      <c r="AL516" s="726"/>
      <c r="AM516" s="726"/>
      <c r="AN516" s="726"/>
      <c r="AO516" s="726"/>
      <c r="AP516" s="726"/>
      <c r="AQ516" s="726"/>
      <c r="AR516" s="726"/>
      <c r="AS516" s="726"/>
      <c r="AT516" s="726"/>
      <c r="AU516" s="726"/>
      <c r="AV516" s="726"/>
      <c r="AW516" s="726"/>
      <c r="AX516" s="726"/>
      <c r="AZ516" s="670"/>
      <c r="BA516" s="670"/>
      <c r="BB516" s="670"/>
      <c r="BC516" s="670"/>
      <c r="BD516" s="670"/>
      <c r="BE516" s="670"/>
      <c r="BF516" s="670"/>
      <c r="BG516" s="670"/>
      <c r="BH516" s="670"/>
      <c r="BI516" s="670"/>
      <c r="BJ516" s="670"/>
    </row>
    <row r="517" spans="6:62" ht="93" customHeight="1" x14ac:dyDescent="0.25">
      <c r="F517" s="725"/>
      <c r="G517" s="726"/>
      <c r="H517" s="726"/>
      <c r="I517" s="726"/>
      <c r="J517" s="726"/>
      <c r="K517" s="726"/>
      <c r="L517" s="726"/>
      <c r="M517" s="726"/>
      <c r="N517" s="726"/>
      <c r="U517" s="727"/>
      <c r="V517" s="728"/>
      <c r="W517" s="728"/>
      <c r="X517" s="728"/>
      <c r="Y517" s="728"/>
      <c r="Z517" s="728"/>
      <c r="AA517" s="728"/>
      <c r="AB517" s="728"/>
      <c r="AC517" s="728"/>
      <c r="AD517" s="728"/>
      <c r="AE517" s="728"/>
      <c r="AF517" s="728"/>
      <c r="AG517" s="728"/>
      <c r="AH517" s="728"/>
      <c r="AI517" s="728"/>
      <c r="AJ517" s="728"/>
      <c r="AK517" s="728"/>
      <c r="AL517" s="726"/>
      <c r="AM517" s="726"/>
      <c r="AN517" s="726"/>
      <c r="AO517" s="726"/>
      <c r="AP517" s="726"/>
      <c r="AQ517" s="726"/>
      <c r="AR517" s="726"/>
      <c r="AS517" s="726"/>
      <c r="AT517" s="726"/>
      <c r="AU517" s="726"/>
      <c r="AV517" s="726"/>
      <c r="AW517" s="726"/>
      <c r="AX517" s="726"/>
      <c r="AZ517" s="670"/>
      <c r="BA517" s="670"/>
      <c r="BB517" s="670"/>
      <c r="BC517" s="670"/>
      <c r="BD517" s="670"/>
      <c r="BE517" s="670"/>
      <c r="BF517" s="670"/>
      <c r="BG517" s="670"/>
      <c r="BH517" s="670"/>
      <c r="BI517" s="670"/>
      <c r="BJ517" s="670"/>
    </row>
    <row r="518" spans="6:62" ht="93" customHeight="1" x14ac:dyDescent="0.25">
      <c r="F518" s="725"/>
      <c r="G518" s="726"/>
      <c r="H518" s="726"/>
      <c r="I518" s="726"/>
      <c r="J518" s="726"/>
      <c r="K518" s="726"/>
      <c r="L518" s="726"/>
      <c r="M518" s="726"/>
      <c r="N518" s="726"/>
      <c r="U518" s="727"/>
      <c r="V518" s="728"/>
      <c r="W518" s="728"/>
      <c r="X518" s="728"/>
      <c r="Y518" s="728"/>
      <c r="Z518" s="728"/>
      <c r="AA518" s="728"/>
      <c r="AB518" s="728"/>
      <c r="AC518" s="728"/>
      <c r="AD518" s="728"/>
      <c r="AE518" s="728"/>
      <c r="AF518" s="728"/>
      <c r="AG518" s="728"/>
      <c r="AH518" s="728"/>
      <c r="AI518" s="728"/>
      <c r="AJ518" s="728"/>
      <c r="AK518" s="728"/>
      <c r="AL518" s="726"/>
      <c r="AM518" s="726"/>
      <c r="AN518" s="726"/>
      <c r="AO518" s="726"/>
      <c r="AP518" s="726"/>
      <c r="AQ518" s="726"/>
      <c r="AR518" s="726"/>
      <c r="AS518" s="726"/>
      <c r="AT518" s="726"/>
      <c r="AU518" s="726"/>
      <c r="AV518" s="726"/>
      <c r="AW518" s="726"/>
      <c r="AX518" s="726"/>
      <c r="AZ518" s="670"/>
      <c r="BA518" s="670"/>
      <c r="BB518" s="670"/>
      <c r="BC518" s="670"/>
      <c r="BD518" s="670"/>
      <c r="BE518" s="670"/>
      <c r="BF518" s="670"/>
      <c r="BG518" s="670"/>
      <c r="BH518" s="670"/>
      <c r="BI518" s="670"/>
      <c r="BJ518" s="670"/>
    </row>
    <row r="519" spans="6:62" ht="93" customHeight="1" x14ac:dyDescent="0.25">
      <c r="F519" s="725"/>
      <c r="G519" s="726"/>
      <c r="H519" s="726"/>
      <c r="I519" s="726"/>
      <c r="J519" s="726"/>
      <c r="K519" s="726"/>
      <c r="L519" s="726"/>
      <c r="M519" s="726"/>
      <c r="N519" s="726"/>
      <c r="U519" s="727"/>
      <c r="V519" s="728"/>
      <c r="W519" s="728"/>
      <c r="X519" s="728"/>
      <c r="Y519" s="728"/>
      <c r="Z519" s="728"/>
      <c r="AA519" s="728"/>
      <c r="AB519" s="728"/>
      <c r="AC519" s="728"/>
      <c r="AD519" s="728"/>
      <c r="AE519" s="728"/>
      <c r="AF519" s="728"/>
      <c r="AG519" s="728"/>
      <c r="AH519" s="728"/>
      <c r="AI519" s="728"/>
      <c r="AJ519" s="728"/>
      <c r="AK519" s="728"/>
      <c r="AL519" s="726"/>
      <c r="AM519" s="726"/>
      <c r="AN519" s="726"/>
      <c r="AO519" s="726"/>
      <c r="AP519" s="726"/>
      <c r="AQ519" s="726"/>
      <c r="AR519" s="726"/>
      <c r="AS519" s="726"/>
      <c r="AT519" s="726"/>
      <c r="AU519" s="726"/>
      <c r="AV519" s="726"/>
      <c r="AW519" s="726"/>
      <c r="AX519" s="726"/>
      <c r="AZ519" s="670"/>
      <c r="BA519" s="670"/>
      <c r="BB519" s="670"/>
      <c r="BC519" s="670"/>
      <c r="BD519" s="670"/>
      <c r="BE519" s="670"/>
      <c r="BF519" s="670"/>
      <c r="BG519" s="670"/>
      <c r="BH519" s="670"/>
      <c r="BI519" s="670"/>
      <c r="BJ519" s="670"/>
    </row>
    <row r="520" spans="6:62" ht="93" customHeight="1" x14ac:dyDescent="0.25">
      <c r="F520" s="725"/>
      <c r="G520" s="726"/>
      <c r="H520" s="726"/>
      <c r="I520" s="726"/>
      <c r="J520" s="726"/>
      <c r="K520" s="726"/>
      <c r="L520" s="726"/>
      <c r="M520" s="726"/>
      <c r="N520" s="726"/>
      <c r="U520" s="727"/>
      <c r="V520" s="728"/>
      <c r="W520" s="728"/>
      <c r="X520" s="728"/>
      <c r="Y520" s="728"/>
      <c r="Z520" s="728"/>
      <c r="AA520" s="728"/>
      <c r="AB520" s="728"/>
      <c r="AC520" s="728"/>
      <c r="AD520" s="728"/>
      <c r="AE520" s="728"/>
      <c r="AF520" s="728"/>
      <c r="AG520" s="728"/>
      <c r="AH520" s="728"/>
      <c r="AI520" s="728"/>
      <c r="AJ520" s="728"/>
      <c r="AK520" s="728"/>
      <c r="AL520" s="726"/>
      <c r="AM520" s="726"/>
      <c r="AN520" s="726"/>
      <c r="AO520" s="726"/>
      <c r="AP520" s="726"/>
      <c r="AQ520" s="726"/>
      <c r="AR520" s="726"/>
      <c r="AS520" s="726"/>
      <c r="AT520" s="726"/>
      <c r="AU520" s="726"/>
      <c r="AV520" s="726"/>
      <c r="AW520" s="726"/>
      <c r="AX520" s="726"/>
      <c r="AZ520" s="670"/>
      <c r="BA520" s="670"/>
      <c r="BB520" s="670"/>
      <c r="BC520" s="670"/>
      <c r="BD520" s="670"/>
      <c r="BE520" s="670"/>
      <c r="BF520" s="670"/>
      <c r="BG520" s="670"/>
      <c r="BH520" s="670"/>
      <c r="BI520" s="670"/>
      <c r="BJ520" s="670"/>
    </row>
    <row r="521" spans="6:62" ht="93" customHeight="1" x14ac:dyDescent="0.25">
      <c r="F521" s="725"/>
      <c r="G521" s="726"/>
      <c r="H521" s="726"/>
      <c r="I521" s="726"/>
      <c r="J521" s="726"/>
      <c r="K521" s="726"/>
      <c r="L521" s="726"/>
      <c r="M521" s="726"/>
      <c r="N521" s="726"/>
      <c r="U521" s="727"/>
      <c r="V521" s="728"/>
      <c r="W521" s="728"/>
      <c r="X521" s="728"/>
      <c r="Y521" s="728"/>
      <c r="Z521" s="728"/>
      <c r="AA521" s="728"/>
      <c r="AB521" s="728"/>
      <c r="AC521" s="728"/>
      <c r="AD521" s="728"/>
      <c r="AE521" s="728"/>
      <c r="AF521" s="728"/>
      <c r="AG521" s="728"/>
      <c r="AH521" s="728"/>
      <c r="AI521" s="728"/>
      <c r="AJ521" s="728"/>
      <c r="AK521" s="728"/>
      <c r="AL521" s="726"/>
      <c r="AM521" s="726"/>
      <c r="AN521" s="726"/>
      <c r="AO521" s="726"/>
      <c r="AP521" s="726"/>
      <c r="AQ521" s="726"/>
      <c r="AR521" s="726"/>
      <c r="AS521" s="726"/>
      <c r="AT521" s="726"/>
      <c r="AU521" s="726"/>
      <c r="AV521" s="726"/>
      <c r="AW521" s="726"/>
      <c r="AX521" s="726"/>
      <c r="AZ521" s="670"/>
      <c r="BA521" s="670"/>
      <c r="BB521" s="670"/>
      <c r="BC521" s="670"/>
      <c r="BD521" s="670"/>
      <c r="BE521" s="670"/>
      <c r="BF521" s="670"/>
      <c r="BG521" s="670"/>
      <c r="BH521" s="670"/>
      <c r="BI521" s="670"/>
      <c r="BJ521" s="670"/>
    </row>
    <row r="522" spans="6:62" ht="93" customHeight="1" x14ac:dyDescent="0.25">
      <c r="F522" s="725"/>
      <c r="G522" s="726"/>
      <c r="H522" s="726"/>
      <c r="I522" s="726"/>
      <c r="J522" s="726"/>
      <c r="K522" s="726"/>
      <c r="L522" s="726"/>
      <c r="M522" s="726"/>
      <c r="N522" s="726"/>
      <c r="U522" s="727"/>
      <c r="V522" s="728"/>
      <c r="W522" s="728"/>
      <c r="X522" s="728"/>
      <c r="Y522" s="728"/>
      <c r="Z522" s="728"/>
      <c r="AA522" s="728"/>
      <c r="AB522" s="728"/>
      <c r="AC522" s="728"/>
      <c r="AD522" s="728"/>
      <c r="AE522" s="728"/>
      <c r="AF522" s="728"/>
      <c r="AG522" s="728"/>
      <c r="AH522" s="728"/>
      <c r="AI522" s="728"/>
      <c r="AJ522" s="728"/>
      <c r="AK522" s="728"/>
      <c r="AL522" s="726"/>
      <c r="AM522" s="726"/>
      <c r="AN522" s="726"/>
      <c r="AO522" s="726"/>
      <c r="AP522" s="726"/>
      <c r="AQ522" s="726"/>
      <c r="AR522" s="726"/>
      <c r="AS522" s="726"/>
      <c r="AT522" s="726"/>
      <c r="AU522" s="726"/>
      <c r="AV522" s="726"/>
      <c r="AW522" s="726"/>
      <c r="AX522" s="726"/>
      <c r="AZ522" s="670"/>
      <c r="BA522" s="670"/>
      <c r="BB522" s="670"/>
      <c r="BC522" s="670"/>
      <c r="BD522" s="670"/>
      <c r="BE522" s="670"/>
      <c r="BF522" s="670"/>
      <c r="BG522" s="670"/>
      <c r="BH522" s="670"/>
      <c r="BI522" s="670"/>
      <c r="BJ522" s="670"/>
    </row>
    <row r="523" spans="6:62" ht="93" customHeight="1" x14ac:dyDescent="0.25">
      <c r="F523" s="725"/>
      <c r="G523" s="726"/>
      <c r="H523" s="726"/>
      <c r="I523" s="726"/>
      <c r="J523" s="726"/>
      <c r="K523" s="726"/>
      <c r="L523" s="726"/>
      <c r="M523" s="726"/>
      <c r="N523" s="726"/>
      <c r="U523" s="727"/>
      <c r="V523" s="728"/>
      <c r="W523" s="728"/>
      <c r="X523" s="728"/>
      <c r="Y523" s="728"/>
      <c r="Z523" s="728"/>
      <c r="AA523" s="728"/>
      <c r="AB523" s="728"/>
      <c r="AC523" s="728"/>
      <c r="AD523" s="728"/>
      <c r="AE523" s="728"/>
      <c r="AF523" s="728"/>
      <c r="AG523" s="728"/>
      <c r="AH523" s="728"/>
      <c r="AI523" s="728"/>
      <c r="AJ523" s="728"/>
      <c r="AK523" s="728"/>
      <c r="AL523" s="726"/>
      <c r="AM523" s="726"/>
      <c r="AN523" s="726"/>
      <c r="AO523" s="726"/>
      <c r="AP523" s="726"/>
      <c r="AQ523" s="726"/>
      <c r="AR523" s="726"/>
      <c r="AS523" s="726"/>
      <c r="AT523" s="726"/>
      <c r="AU523" s="726"/>
      <c r="AV523" s="726"/>
      <c r="AW523" s="726"/>
      <c r="AX523" s="726"/>
      <c r="AZ523" s="670"/>
      <c r="BA523" s="670"/>
      <c r="BB523" s="670"/>
      <c r="BC523" s="670"/>
      <c r="BD523" s="670"/>
      <c r="BE523" s="670"/>
      <c r="BF523" s="670"/>
      <c r="BG523" s="670"/>
      <c r="BH523" s="670"/>
      <c r="BI523" s="670"/>
      <c r="BJ523" s="670"/>
    </row>
    <row r="524" spans="6:62" ht="93" customHeight="1" x14ac:dyDescent="0.25">
      <c r="F524" s="725"/>
      <c r="G524" s="726"/>
      <c r="H524" s="726"/>
      <c r="I524" s="726"/>
      <c r="J524" s="726"/>
      <c r="K524" s="726"/>
      <c r="L524" s="726"/>
      <c r="M524" s="726"/>
      <c r="N524" s="726"/>
      <c r="U524" s="727"/>
      <c r="V524" s="728"/>
      <c r="W524" s="728"/>
      <c r="X524" s="728"/>
      <c r="Y524" s="728"/>
      <c r="Z524" s="728"/>
      <c r="AA524" s="728"/>
      <c r="AB524" s="728"/>
      <c r="AC524" s="728"/>
      <c r="AD524" s="728"/>
      <c r="AE524" s="728"/>
      <c r="AF524" s="728"/>
      <c r="AG524" s="728"/>
      <c r="AH524" s="728"/>
      <c r="AI524" s="728"/>
      <c r="AJ524" s="728"/>
      <c r="AK524" s="728"/>
      <c r="AL524" s="726"/>
      <c r="AM524" s="726"/>
      <c r="AN524" s="726"/>
      <c r="AO524" s="726"/>
      <c r="AP524" s="726"/>
      <c r="AQ524" s="726"/>
      <c r="AR524" s="726"/>
      <c r="AS524" s="726"/>
      <c r="AT524" s="726"/>
      <c r="AU524" s="726"/>
      <c r="AV524" s="726"/>
      <c r="AW524" s="726"/>
      <c r="AX524" s="726"/>
      <c r="AZ524" s="670"/>
      <c r="BA524" s="670"/>
      <c r="BB524" s="670"/>
      <c r="BC524" s="670"/>
      <c r="BD524" s="670"/>
      <c r="BE524" s="670"/>
      <c r="BF524" s="670"/>
      <c r="BG524" s="670"/>
      <c r="BH524" s="670"/>
      <c r="BI524" s="670"/>
      <c r="BJ524" s="670"/>
    </row>
    <row r="525" spans="6:62" ht="93" customHeight="1" x14ac:dyDescent="0.25">
      <c r="F525" s="725"/>
      <c r="G525" s="726"/>
      <c r="H525" s="726"/>
      <c r="I525" s="726"/>
      <c r="J525" s="726"/>
      <c r="K525" s="726"/>
      <c r="L525" s="726"/>
      <c r="M525" s="726"/>
      <c r="N525" s="726"/>
      <c r="U525" s="727"/>
      <c r="V525" s="728"/>
      <c r="W525" s="728"/>
      <c r="X525" s="728"/>
      <c r="Y525" s="728"/>
      <c r="Z525" s="728"/>
      <c r="AA525" s="728"/>
      <c r="AB525" s="728"/>
      <c r="AC525" s="728"/>
      <c r="AD525" s="728"/>
      <c r="AE525" s="728"/>
      <c r="AF525" s="728"/>
      <c r="AG525" s="728"/>
      <c r="AH525" s="728"/>
      <c r="AI525" s="728"/>
      <c r="AJ525" s="728"/>
      <c r="AK525" s="728"/>
      <c r="AL525" s="726"/>
      <c r="AM525" s="726"/>
      <c r="AN525" s="726"/>
      <c r="AO525" s="726"/>
      <c r="AP525" s="726"/>
      <c r="AQ525" s="726"/>
      <c r="AR525" s="726"/>
      <c r="AS525" s="726"/>
      <c r="AT525" s="726"/>
      <c r="AU525" s="726"/>
      <c r="AV525" s="726"/>
      <c r="AW525" s="726"/>
      <c r="AX525" s="726"/>
      <c r="AZ525" s="670"/>
      <c r="BA525" s="670"/>
      <c r="BB525" s="670"/>
      <c r="BC525" s="670"/>
      <c r="BD525" s="670"/>
      <c r="BE525" s="670"/>
      <c r="BF525" s="670"/>
      <c r="BG525" s="670"/>
      <c r="BH525" s="670"/>
      <c r="BI525" s="670"/>
      <c r="BJ525" s="670"/>
    </row>
    <row r="526" spans="6:62" ht="93" customHeight="1" x14ac:dyDescent="0.25">
      <c r="F526" s="725"/>
      <c r="G526" s="726"/>
      <c r="H526" s="726"/>
      <c r="I526" s="726"/>
      <c r="J526" s="726"/>
      <c r="K526" s="726"/>
      <c r="L526" s="726"/>
      <c r="M526" s="726"/>
      <c r="N526" s="726"/>
      <c r="U526" s="727"/>
      <c r="V526" s="728"/>
      <c r="W526" s="728"/>
      <c r="X526" s="728"/>
      <c r="Y526" s="728"/>
      <c r="Z526" s="728"/>
      <c r="AA526" s="728"/>
      <c r="AB526" s="728"/>
      <c r="AC526" s="728"/>
      <c r="AD526" s="728"/>
      <c r="AE526" s="728"/>
      <c r="AF526" s="728"/>
      <c r="AG526" s="728"/>
      <c r="AH526" s="728"/>
      <c r="AI526" s="728"/>
      <c r="AJ526" s="728"/>
      <c r="AK526" s="728"/>
      <c r="AL526" s="726"/>
      <c r="AM526" s="726"/>
      <c r="AN526" s="726"/>
      <c r="AO526" s="726"/>
      <c r="AP526" s="726"/>
      <c r="AQ526" s="726"/>
      <c r="AR526" s="726"/>
      <c r="AS526" s="726"/>
      <c r="AT526" s="726"/>
      <c r="AU526" s="726"/>
      <c r="AV526" s="726"/>
      <c r="AW526" s="726"/>
      <c r="AX526" s="726"/>
      <c r="AZ526" s="670"/>
      <c r="BA526" s="670"/>
      <c r="BB526" s="670"/>
      <c r="BC526" s="670"/>
      <c r="BD526" s="670"/>
      <c r="BE526" s="670"/>
      <c r="BF526" s="670"/>
      <c r="BG526" s="670"/>
      <c r="BH526" s="670"/>
      <c r="BI526" s="670"/>
      <c r="BJ526" s="670"/>
    </row>
    <row r="527" spans="6:62" ht="93" customHeight="1" x14ac:dyDescent="0.25">
      <c r="F527" s="725"/>
      <c r="G527" s="726"/>
      <c r="H527" s="726"/>
      <c r="I527" s="726"/>
      <c r="J527" s="726"/>
      <c r="K527" s="726"/>
      <c r="L527" s="726"/>
      <c r="M527" s="726"/>
      <c r="N527" s="726"/>
      <c r="U527" s="727"/>
      <c r="V527" s="728"/>
      <c r="W527" s="728"/>
      <c r="X527" s="728"/>
      <c r="Y527" s="728"/>
      <c r="Z527" s="728"/>
      <c r="AA527" s="728"/>
      <c r="AB527" s="728"/>
      <c r="AC527" s="728"/>
      <c r="AD527" s="728"/>
      <c r="AE527" s="728"/>
      <c r="AF527" s="728"/>
      <c r="AG527" s="728"/>
      <c r="AH527" s="728"/>
      <c r="AI527" s="728"/>
      <c r="AJ527" s="728"/>
      <c r="AK527" s="728"/>
      <c r="AL527" s="726"/>
      <c r="AM527" s="726"/>
      <c r="AN527" s="726"/>
      <c r="AO527" s="726"/>
      <c r="AP527" s="726"/>
      <c r="AQ527" s="726"/>
      <c r="AR527" s="726"/>
      <c r="AS527" s="726"/>
      <c r="AT527" s="726"/>
      <c r="AU527" s="726"/>
      <c r="AV527" s="726"/>
      <c r="AW527" s="726"/>
      <c r="AX527" s="726"/>
      <c r="AZ527" s="670"/>
      <c r="BA527" s="670"/>
      <c r="BB527" s="670"/>
      <c r="BC527" s="670"/>
      <c r="BD527" s="670"/>
      <c r="BE527" s="670"/>
      <c r="BF527" s="670"/>
      <c r="BG527" s="670"/>
      <c r="BH527" s="670"/>
      <c r="BI527" s="670"/>
      <c r="BJ527" s="670"/>
    </row>
    <row r="528" spans="6:62" ht="93" customHeight="1" x14ac:dyDescent="0.25">
      <c r="F528" s="725"/>
      <c r="G528" s="726"/>
      <c r="H528" s="726"/>
      <c r="I528" s="726"/>
      <c r="J528" s="726"/>
      <c r="K528" s="726"/>
      <c r="L528" s="726"/>
      <c r="M528" s="726"/>
      <c r="N528" s="726"/>
      <c r="U528" s="727"/>
      <c r="V528" s="728"/>
      <c r="W528" s="728"/>
      <c r="X528" s="728"/>
      <c r="Y528" s="728"/>
      <c r="Z528" s="728"/>
      <c r="AA528" s="728"/>
      <c r="AB528" s="728"/>
      <c r="AC528" s="728"/>
      <c r="AD528" s="728"/>
      <c r="AE528" s="728"/>
      <c r="AF528" s="728"/>
      <c r="AG528" s="728"/>
      <c r="AH528" s="728"/>
      <c r="AI528" s="728"/>
      <c r="AJ528" s="728"/>
      <c r="AK528" s="728"/>
      <c r="AL528" s="726"/>
      <c r="AM528" s="726"/>
      <c r="AN528" s="726"/>
      <c r="AO528" s="726"/>
      <c r="AP528" s="726"/>
      <c r="AQ528" s="726"/>
      <c r="AR528" s="726"/>
      <c r="AS528" s="726"/>
      <c r="AT528" s="726"/>
      <c r="AU528" s="726"/>
      <c r="AV528" s="726"/>
      <c r="AW528" s="726"/>
      <c r="AX528" s="726"/>
      <c r="AZ528" s="670"/>
      <c r="BA528" s="670"/>
      <c r="BB528" s="670"/>
      <c r="BC528" s="670"/>
      <c r="BD528" s="670"/>
      <c r="BE528" s="670"/>
      <c r="BF528" s="670"/>
      <c r="BG528" s="670"/>
      <c r="BH528" s="670"/>
      <c r="BI528" s="670"/>
      <c r="BJ528" s="670"/>
    </row>
    <row r="529" spans="6:62" ht="93" customHeight="1" x14ac:dyDescent="0.25">
      <c r="F529" s="725"/>
      <c r="G529" s="726"/>
      <c r="H529" s="726"/>
      <c r="I529" s="726"/>
      <c r="J529" s="726"/>
      <c r="K529" s="726"/>
      <c r="L529" s="726"/>
      <c r="M529" s="726"/>
      <c r="N529" s="726"/>
      <c r="U529" s="727"/>
      <c r="V529" s="728"/>
      <c r="W529" s="728"/>
      <c r="X529" s="728"/>
      <c r="Y529" s="728"/>
      <c r="Z529" s="728"/>
      <c r="AA529" s="728"/>
      <c r="AB529" s="728"/>
      <c r="AC529" s="728"/>
      <c r="AD529" s="728"/>
      <c r="AE529" s="728"/>
      <c r="AF529" s="728"/>
      <c r="AG529" s="728"/>
      <c r="AH529" s="728"/>
      <c r="AI529" s="728"/>
      <c r="AJ529" s="728"/>
      <c r="AK529" s="728"/>
      <c r="AL529" s="726"/>
      <c r="AM529" s="726"/>
      <c r="AN529" s="726"/>
      <c r="AO529" s="726"/>
      <c r="AP529" s="726"/>
      <c r="AQ529" s="726"/>
      <c r="AR529" s="726"/>
      <c r="AS529" s="726"/>
      <c r="AT529" s="726"/>
      <c r="AU529" s="726"/>
      <c r="AV529" s="726"/>
      <c r="AW529" s="726"/>
      <c r="AX529" s="726"/>
      <c r="AZ529" s="670"/>
      <c r="BA529" s="670"/>
      <c r="BB529" s="670"/>
      <c r="BC529" s="670"/>
      <c r="BD529" s="670"/>
      <c r="BE529" s="670"/>
      <c r="BF529" s="670"/>
      <c r="BG529" s="670"/>
      <c r="BH529" s="670"/>
      <c r="BI529" s="670"/>
      <c r="BJ529" s="670"/>
    </row>
    <row r="530" spans="6:62" ht="93" customHeight="1" x14ac:dyDescent="0.25">
      <c r="F530" s="725"/>
      <c r="G530" s="726"/>
      <c r="H530" s="726"/>
      <c r="I530" s="726"/>
      <c r="J530" s="726"/>
      <c r="K530" s="726"/>
      <c r="L530" s="726"/>
      <c r="M530" s="726"/>
      <c r="N530" s="726"/>
      <c r="U530" s="727"/>
      <c r="V530" s="728"/>
      <c r="W530" s="728"/>
      <c r="X530" s="728"/>
      <c r="Y530" s="728"/>
      <c r="Z530" s="728"/>
      <c r="AA530" s="728"/>
      <c r="AB530" s="728"/>
      <c r="AC530" s="728"/>
      <c r="AD530" s="728"/>
      <c r="AE530" s="728"/>
      <c r="AF530" s="728"/>
      <c r="AG530" s="728"/>
      <c r="AH530" s="728"/>
      <c r="AI530" s="728"/>
      <c r="AJ530" s="728"/>
      <c r="AK530" s="728"/>
      <c r="AL530" s="726"/>
      <c r="AM530" s="726"/>
      <c r="AN530" s="726"/>
      <c r="AO530" s="726"/>
      <c r="AP530" s="726"/>
      <c r="AQ530" s="726"/>
      <c r="AR530" s="726"/>
      <c r="AS530" s="726"/>
      <c r="AT530" s="726"/>
      <c r="AU530" s="726"/>
      <c r="AV530" s="726"/>
      <c r="AW530" s="726"/>
      <c r="AX530" s="726"/>
      <c r="AZ530" s="670"/>
      <c r="BA530" s="670"/>
      <c r="BB530" s="670"/>
      <c r="BC530" s="670"/>
      <c r="BD530" s="670"/>
      <c r="BE530" s="670"/>
      <c r="BF530" s="670"/>
      <c r="BG530" s="670"/>
      <c r="BH530" s="670"/>
      <c r="BI530" s="670"/>
      <c r="BJ530" s="670"/>
    </row>
    <row r="531" spans="6:62" ht="93" customHeight="1" x14ac:dyDescent="0.25">
      <c r="F531" s="725"/>
      <c r="G531" s="726"/>
      <c r="H531" s="726"/>
      <c r="I531" s="726"/>
      <c r="J531" s="726"/>
      <c r="K531" s="726"/>
      <c r="L531" s="726"/>
      <c r="M531" s="726"/>
      <c r="N531" s="726"/>
      <c r="U531" s="727"/>
      <c r="V531" s="728"/>
      <c r="W531" s="728"/>
      <c r="X531" s="728"/>
      <c r="Y531" s="728"/>
      <c r="Z531" s="728"/>
      <c r="AA531" s="728"/>
      <c r="AB531" s="728"/>
      <c r="AC531" s="728"/>
      <c r="AD531" s="728"/>
      <c r="AE531" s="728"/>
      <c r="AF531" s="728"/>
      <c r="AG531" s="728"/>
      <c r="AH531" s="728"/>
      <c r="AI531" s="728"/>
      <c r="AJ531" s="728"/>
      <c r="AK531" s="728"/>
      <c r="AL531" s="726"/>
      <c r="AM531" s="726"/>
      <c r="AN531" s="726"/>
      <c r="AO531" s="726"/>
      <c r="AP531" s="726"/>
      <c r="AQ531" s="726"/>
      <c r="AR531" s="726"/>
      <c r="AS531" s="726"/>
      <c r="AT531" s="726"/>
      <c r="AU531" s="726"/>
      <c r="AV531" s="726"/>
      <c r="AW531" s="726"/>
      <c r="AX531" s="726"/>
      <c r="AZ531" s="670"/>
      <c r="BA531" s="670"/>
      <c r="BB531" s="670"/>
      <c r="BC531" s="670"/>
      <c r="BD531" s="670"/>
      <c r="BE531" s="670"/>
      <c r="BF531" s="670"/>
      <c r="BG531" s="670"/>
      <c r="BH531" s="670"/>
      <c r="BI531" s="670"/>
      <c r="BJ531" s="670"/>
    </row>
    <row r="532" spans="6:62" ht="93" customHeight="1" x14ac:dyDescent="0.25">
      <c r="F532" s="725"/>
      <c r="G532" s="726"/>
      <c r="H532" s="726"/>
      <c r="I532" s="726"/>
      <c r="J532" s="726"/>
      <c r="K532" s="726"/>
      <c r="L532" s="726"/>
      <c r="M532" s="726"/>
      <c r="N532" s="726"/>
      <c r="U532" s="727"/>
      <c r="V532" s="728"/>
      <c r="W532" s="728"/>
      <c r="X532" s="728"/>
      <c r="Y532" s="728"/>
      <c r="Z532" s="728"/>
      <c r="AA532" s="728"/>
      <c r="AB532" s="728"/>
      <c r="AC532" s="728"/>
      <c r="AD532" s="728"/>
      <c r="AE532" s="728"/>
      <c r="AF532" s="728"/>
      <c r="AG532" s="728"/>
      <c r="AH532" s="728"/>
      <c r="AI532" s="728"/>
      <c r="AJ532" s="728"/>
      <c r="AK532" s="728"/>
      <c r="AL532" s="726"/>
      <c r="AM532" s="726"/>
      <c r="AN532" s="726"/>
      <c r="AO532" s="726"/>
      <c r="AP532" s="726"/>
      <c r="AQ532" s="726"/>
      <c r="AR532" s="726"/>
      <c r="AS532" s="726"/>
      <c r="AT532" s="726"/>
      <c r="AU532" s="726"/>
      <c r="AV532" s="726"/>
      <c r="AW532" s="726"/>
      <c r="AX532" s="726"/>
      <c r="AZ532" s="670"/>
      <c r="BA532" s="670"/>
      <c r="BB532" s="670"/>
      <c r="BC532" s="670"/>
      <c r="BD532" s="670"/>
      <c r="BE532" s="670"/>
      <c r="BF532" s="670"/>
      <c r="BG532" s="670"/>
      <c r="BH532" s="670"/>
      <c r="BI532" s="670"/>
      <c r="BJ532" s="670"/>
    </row>
    <row r="533" spans="6:62" ht="93" customHeight="1" x14ac:dyDescent="0.25">
      <c r="F533" s="725"/>
      <c r="G533" s="726"/>
      <c r="H533" s="726"/>
      <c r="I533" s="726"/>
      <c r="J533" s="726"/>
      <c r="K533" s="726"/>
      <c r="L533" s="726"/>
      <c r="M533" s="726"/>
      <c r="N533" s="726"/>
      <c r="U533" s="727"/>
      <c r="V533" s="728"/>
      <c r="W533" s="728"/>
      <c r="X533" s="728"/>
      <c r="Y533" s="728"/>
      <c r="Z533" s="728"/>
      <c r="AA533" s="728"/>
      <c r="AB533" s="728"/>
      <c r="AC533" s="728"/>
      <c r="AD533" s="728"/>
      <c r="AE533" s="728"/>
      <c r="AF533" s="728"/>
      <c r="AG533" s="728"/>
      <c r="AH533" s="728"/>
      <c r="AI533" s="728"/>
      <c r="AJ533" s="728"/>
      <c r="AK533" s="728"/>
      <c r="AL533" s="726"/>
      <c r="AM533" s="726"/>
      <c r="AN533" s="726"/>
      <c r="AO533" s="726"/>
      <c r="AP533" s="726"/>
      <c r="AQ533" s="726"/>
      <c r="AR533" s="726"/>
      <c r="AS533" s="726"/>
      <c r="AT533" s="726"/>
      <c r="AU533" s="726"/>
      <c r="AV533" s="726"/>
      <c r="AW533" s="726"/>
      <c r="AX533" s="726"/>
      <c r="AZ533" s="670"/>
      <c r="BA533" s="670"/>
      <c r="BB533" s="670"/>
      <c r="BC533" s="670"/>
      <c r="BD533" s="670"/>
      <c r="BE533" s="670"/>
      <c r="BF533" s="670"/>
      <c r="BG533" s="670"/>
      <c r="BH533" s="670"/>
      <c r="BI533" s="670"/>
      <c r="BJ533" s="670"/>
    </row>
    <row r="534" spans="6:62" ht="93" customHeight="1" x14ac:dyDescent="0.25">
      <c r="F534" s="725"/>
      <c r="G534" s="726"/>
      <c r="H534" s="726"/>
      <c r="I534" s="726"/>
      <c r="J534" s="726"/>
      <c r="K534" s="726"/>
      <c r="L534" s="726"/>
      <c r="M534" s="726"/>
      <c r="N534" s="726"/>
      <c r="U534" s="727"/>
      <c r="V534" s="728"/>
      <c r="W534" s="728"/>
      <c r="X534" s="728"/>
      <c r="Y534" s="728"/>
      <c r="Z534" s="728"/>
      <c r="AA534" s="728"/>
      <c r="AB534" s="728"/>
      <c r="AC534" s="728"/>
      <c r="AD534" s="728"/>
      <c r="AE534" s="728"/>
      <c r="AF534" s="728"/>
      <c r="AG534" s="728"/>
      <c r="AH534" s="728"/>
      <c r="AI534" s="728"/>
      <c r="AJ534" s="728"/>
      <c r="AK534" s="728"/>
      <c r="AL534" s="726"/>
      <c r="AM534" s="726"/>
      <c r="AN534" s="726"/>
      <c r="AO534" s="726"/>
      <c r="AP534" s="726"/>
      <c r="AQ534" s="726"/>
      <c r="AR534" s="726"/>
      <c r="AS534" s="726"/>
      <c r="AT534" s="726"/>
      <c r="AU534" s="726"/>
      <c r="AV534" s="726"/>
      <c r="AW534" s="726"/>
      <c r="AX534" s="726"/>
      <c r="AZ534" s="670"/>
      <c r="BA534" s="670"/>
      <c r="BB534" s="670"/>
      <c r="BC534" s="670"/>
      <c r="BD534" s="670"/>
      <c r="BE534" s="670"/>
      <c r="BF534" s="670"/>
      <c r="BG534" s="670"/>
      <c r="BH534" s="670"/>
      <c r="BI534" s="670"/>
      <c r="BJ534" s="670"/>
    </row>
    <row r="535" spans="6:62" ht="93" customHeight="1" x14ac:dyDescent="0.25">
      <c r="F535" s="725"/>
      <c r="G535" s="726"/>
      <c r="H535" s="726"/>
      <c r="I535" s="726"/>
      <c r="J535" s="726"/>
      <c r="K535" s="726"/>
      <c r="L535" s="726"/>
      <c r="M535" s="726"/>
      <c r="N535" s="726"/>
      <c r="U535" s="727"/>
      <c r="V535" s="728"/>
      <c r="W535" s="728"/>
      <c r="X535" s="728"/>
      <c r="Y535" s="728"/>
      <c r="Z535" s="728"/>
      <c r="AA535" s="728"/>
      <c r="AB535" s="728"/>
      <c r="AC535" s="728"/>
      <c r="AD535" s="728"/>
      <c r="AE535" s="728"/>
      <c r="AF535" s="728"/>
      <c r="AG535" s="728"/>
      <c r="AH535" s="728"/>
      <c r="AI535" s="728"/>
      <c r="AJ535" s="728"/>
      <c r="AK535" s="728"/>
      <c r="AL535" s="726"/>
      <c r="AM535" s="726"/>
      <c r="AN535" s="726"/>
      <c r="AO535" s="726"/>
      <c r="AP535" s="726"/>
      <c r="AQ535" s="726"/>
      <c r="AR535" s="726"/>
      <c r="AS535" s="726"/>
      <c r="AT535" s="726"/>
      <c r="AU535" s="726"/>
      <c r="AV535" s="726"/>
      <c r="AW535" s="726"/>
      <c r="AX535" s="726"/>
      <c r="AZ535" s="670"/>
      <c r="BA535" s="670"/>
      <c r="BB535" s="670"/>
      <c r="BC535" s="670"/>
      <c r="BD535" s="670"/>
      <c r="BE535" s="670"/>
      <c r="BF535" s="670"/>
      <c r="BG535" s="670"/>
      <c r="BH535" s="670"/>
      <c r="BI535" s="670"/>
      <c r="BJ535" s="670"/>
    </row>
    <row r="536" spans="6:62" ht="93" customHeight="1" x14ac:dyDescent="0.25">
      <c r="F536" s="725"/>
      <c r="G536" s="726"/>
      <c r="H536" s="726"/>
      <c r="I536" s="726"/>
      <c r="J536" s="726"/>
      <c r="K536" s="726"/>
      <c r="L536" s="726"/>
      <c r="M536" s="726"/>
      <c r="N536" s="726"/>
      <c r="U536" s="727"/>
      <c r="V536" s="728"/>
      <c r="W536" s="728"/>
      <c r="X536" s="728"/>
      <c r="Y536" s="728"/>
      <c r="Z536" s="728"/>
      <c r="AA536" s="728"/>
      <c r="AB536" s="728"/>
      <c r="AC536" s="728"/>
      <c r="AD536" s="728"/>
      <c r="AE536" s="728"/>
      <c r="AF536" s="728"/>
      <c r="AG536" s="728"/>
      <c r="AH536" s="728"/>
      <c r="AI536" s="728"/>
      <c r="AJ536" s="728"/>
      <c r="AK536" s="728"/>
      <c r="AL536" s="726"/>
      <c r="AM536" s="726"/>
      <c r="AN536" s="726"/>
      <c r="AO536" s="726"/>
      <c r="AP536" s="726"/>
      <c r="AQ536" s="726"/>
      <c r="AR536" s="726"/>
      <c r="AS536" s="726"/>
      <c r="AT536" s="726"/>
      <c r="AU536" s="726"/>
      <c r="AV536" s="726"/>
      <c r="AW536" s="726"/>
      <c r="AX536" s="726"/>
      <c r="AZ536" s="670"/>
      <c r="BA536" s="670"/>
      <c r="BB536" s="670"/>
      <c r="BC536" s="670"/>
      <c r="BD536" s="670"/>
      <c r="BE536" s="670"/>
      <c r="BF536" s="670"/>
      <c r="BG536" s="670"/>
      <c r="BH536" s="670"/>
      <c r="BI536" s="670"/>
      <c r="BJ536" s="670"/>
    </row>
    <row r="537" spans="6:62" ht="93" customHeight="1" x14ac:dyDescent="0.25">
      <c r="F537" s="725"/>
      <c r="G537" s="726"/>
      <c r="H537" s="726"/>
      <c r="I537" s="726"/>
      <c r="J537" s="726"/>
      <c r="K537" s="726"/>
      <c r="L537" s="726"/>
      <c r="M537" s="726"/>
      <c r="N537" s="726"/>
      <c r="U537" s="727"/>
      <c r="V537" s="728"/>
      <c r="W537" s="728"/>
      <c r="X537" s="728"/>
      <c r="Y537" s="728"/>
      <c r="Z537" s="728"/>
      <c r="AA537" s="728"/>
      <c r="AB537" s="728"/>
      <c r="AC537" s="728"/>
      <c r="AD537" s="728"/>
      <c r="AE537" s="728"/>
      <c r="AF537" s="728"/>
      <c r="AG537" s="728"/>
      <c r="AH537" s="728"/>
      <c r="AI537" s="728"/>
      <c r="AJ537" s="728"/>
      <c r="AK537" s="728"/>
      <c r="AL537" s="726"/>
      <c r="AM537" s="726"/>
      <c r="AN537" s="726"/>
      <c r="AO537" s="726"/>
      <c r="AP537" s="726"/>
      <c r="AQ537" s="726"/>
      <c r="AR537" s="726"/>
      <c r="AS537" s="726"/>
      <c r="AT537" s="726"/>
      <c r="AU537" s="726"/>
      <c r="AV537" s="726"/>
      <c r="AW537" s="726"/>
      <c r="AX537" s="726"/>
      <c r="AZ537" s="670"/>
      <c r="BA537" s="670"/>
      <c r="BB537" s="670"/>
      <c r="BC537" s="670"/>
      <c r="BD537" s="670"/>
      <c r="BE537" s="670"/>
      <c r="BF537" s="670"/>
      <c r="BG537" s="670"/>
      <c r="BH537" s="670"/>
      <c r="BI537" s="670"/>
      <c r="BJ537" s="670"/>
    </row>
    <row r="538" spans="6:62" ht="93" customHeight="1" x14ac:dyDescent="0.25">
      <c r="F538" s="725"/>
      <c r="G538" s="726"/>
      <c r="H538" s="726"/>
      <c r="I538" s="726"/>
      <c r="J538" s="726"/>
      <c r="K538" s="726"/>
      <c r="L538" s="726"/>
      <c r="M538" s="726"/>
      <c r="N538" s="726"/>
      <c r="U538" s="727"/>
      <c r="V538" s="728"/>
      <c r="W538" s="728"/>
      <c r="X538" s="728"/>
      <c r="Y538" s="728"/>
      <c r="Z538" s="728"/>
      <c r="AA538" s="728"/>
      <c r="AB538" s="728"/>
      <c r="AC538" s="728"/>
      <c r="AD538" s="728"/>
      <c r="AE538" s="728"/>
      <c r="AF538" s="728"/>
      <c r="AG538" s="728"/>
      <c r="AH538" s="728"/>
      <c r="AI538" s="728"/>
      <c r="AJ538" s="728"/>
      <c r="AK538" s="728"/>
      <c r="AL538" s="726"/>
      <c r="AM538" s="726"/>
      <c r="AN538" s="726"/>
      <c r="AO538" s="726"/>
      <c r="AP538" s="726"/>
      <c r="AQ538" s="726"/>
      <c r="AR538" s="726"/>
      <c r="AS538" s="726"/>
      <c r="AT538" s="726"/>
      <c r="AU538" s="726"/>
      <c r="AV538" s="726"/>
      <c r="AW538" s="726"/>
      <c r="AX538" s="726"/>
      <c r="AZ538" s="670"/>
      <c r="BA538" s="670"/>
      <c r="BB538" s="670"/>
      <c r="BC538" s="670"/>
      <c r="BD538" s="670"/>
      <c r="BE538" s="670"/>
      <c r="BF538" s="670"/>
      <c r="BG538" s="670"/>
      <c r="BH538" s="670"/>
      <c r="BI538" s="670"/>
      <c r="BJ538" s="670"/>
    </row>
    <row r="539" spans="6:62" ht="93" customHeight="1" x14ac:dyDescent="0.25">
      <c r="F539" s="725"/>
      <c r="G539" s="726"/>
      <c r="H539" s="726"/>
      <c r="I539" s="726"/>
      <c r="J539" s="726"/>
      <c r="K539" s="726"/>
      <c r="L539" s="726"/>
      <c r="M539" s="726"/>
      <c r="N539" s="726"/>
      <c r="U539" s="727"/>
      <c r="V539" s="728"/>
      <c r="W539" s="728"/>
      <c r="X539" s="728"/>
      <c r="Y539" s="728"/>
      <c r="Z539" s="728"/>
      <c r="AA539" s="728"/>
      <c r="AB539" s="728"/>
      <c r="AC539" s="728"/>
      <c r="AD539" s="728"/>
      <c r="AE539" s="728"/>
      <c r="AF539" s="728"/>
      <c r="AG539" s="728"/>
      <c r="AH539" s="728"/>
      <c r="AI539" s="728"/>
      <c r="AJ539" s="728"/>
      <c r="AK539" s="728"/>
      <c r="AL539" s="726"/>
      <c r="AM539" s="726"/>
      <c r="AN539" s="726"/>
      <c r="AO539" s="726"/>
      <c r="AP539" s="726"/>
      <c r="AQ539" s="726"/>
      <c r="AR539" s="726"/>
      <c r="AS539" s="726"/>
      <c r="AT539" s="726"/>
      <c r="AU539" s="726"/>
      <c r="AV539" s="726"/>
      <c r="AW539" s="726"/>
      <c r="AX539" s="726"/>
      <c r="AZ539" s="670"/>
      <c r="BA539" s="670"/>
      <c r="BB539" s="670"/>
      <c r="BC539" s="670"/>
      <c r="BD539" s="670"/>
      <c r="BE539" s="670"/>
      <c r="BF539" s="670"/>
      <c r="BG539" s="670"/>
      <c r="BH539" s="670"/>
      <c r="BI539" s="670"/>
      <c r="BJ539" s="670"/>
    </row>
    <row r="540" spans="6:62" ht="93" customHeight="1" x14ac:dyDescent="0.25">
      <c r="F540" s="725"/>
      <c r="G540" s="726"/>
      <c r="H540" s="726"/>
      <c r="I540" s="726"/>
      <c r="J540" s="726"/>
      <c r="K540" s="726"/>
      <c r="L540" s="726"/>
      <c r="M540" s="726"/>
      <c r="N540" s="726"/>
      <c r="U540" s="727"/>
      <c r="V540" s="728"/>
      <c r="W540" s="728"/>
      <c r="X540" s="728"/>
      <c r="Y540" s="728"/>
      <c r="Z540" s="728"/>
      <c r="AA540" s="728"/>
      <c r="AB540" s="728"/>
      <c r="AC540" s="728"/>
      <c r="AD540" s="728"/>
      <c r="AE540" s="728"/>
      <c r="AF540" s="728"/>
      <c r="AG540" s="728"/>
      <c r="AH540" s="728"/>
      <c r="AI540" s="728"/>
      <c r="AJ540" s="728"/>
      <c r="AK540" s="728"/>
      <c r="AL540" s="726"/>
      <c r="AM540" s="726"/>
      <c r="AN540" s="726"/>
      <c r="AO540" s="726"/>
      <c r="AP540" s="726"/>
      <c r="AQ540" s="726"/>
      <c r="AR540" s="726"/>
      <c r="AS540" s="726"/>
      <c r="AT540" s="726"/>
      <c r="AU540" s="726"/>
      <c r="AV540" s="726"/>
      <c r="AW540" s="726"/>
      <c r="AX540" s="726"/>
      <c r="AZ540" s="670"/>
      <c r="BA540" s="670"/>
      <c r="BB540" s="670"/>
      <c r="BC540" s="670"/>
      <c r="BD540" s="670"/>
      <c r="BE540" s="670"/>
      <c r="BF540" s="670"/>
      <c r="BG540" s="670"/>
      <c r="BH540" s="670"/>
      <c r="BI540" s="670"/>
      <c r="BJ540" s="670"/>
    </row>
    <row r="541" spans="6:62" ht="93" customHeight="1" x14ac:dyDescent="0.25">
      <c r="F541" s="725"/>
      <c r="G541" s="726"/>
      <c r="H541" s="726"/>
      <c r="I541" s="726"/>
      <c r="J541" s="726"/>
      <c r="K541" s="726"/>
      <c r="L541" s="726"/>
      <c r="M541" s="726"/>
      <c r="N541" s="726"/>
      <c r="U541" s="727"/>
      <c r="V541" s="728"/>
      <c r="W541" s="728"/>
      <c r="X541" s="728"/>
      <c r="Y541" s="728"/>
      <c r="Z541" s="728"/>
      <c r="AA541" s="728"/>
      <c r="AB541" s="728"/>
      <c r="AC541" s="728"/>
      <c r="AD541" s="728"/>
      <c r="AE541" s="728"/>
      <c r="AF541" s="728"/>
      <c r="AG541" s="728"/>
      <c r="AH541" s="728"/>
      <c r="AI541" s="728"/>
      <c r="AJ541" s="728"/>
      <c r="AK541" s="728"/>
      <c r="AL541" s="726"/>
      <c r="AM541" s="726"/>
      <c r="AN541" s="726"/>
      <c r="AO541" s="726"/>
      <c r="AP541" s="726"/>
      <c r="AQ541" s="726"/>
      <c r="AR541" s="726"/>
      <c r="AS541" s="726"/>
      <c r="AT541" s="726"/>
      <c r="AU541" s="726"/>
      <c r="AV541" s="726"/>
      <c r="AW541" s="726"/>
      <c r="AX541" s="726"/>
      <c r="AZ541" s="670"/>
      <c r="BA541" s="670"/>
      <c r="BB541" s="670"/>
      <c r="BC541" s="670"/>
      <c r="BD541" s="670"/>
      <c r="BE541" s="670"/>
      <c r="BF541" s="670"/>
      <c r="BG541" s="670"/>
      <c r="BH541" s="670"/>
      <c r="BI541" s="670"/>
      <c r="BJ541" s="670"/>
    </row>
    <row r="542" spans="6:62" ht="93" customHeight="1" x14ac:dyDescent="0.25">
      <c r="F542" s="725"/>
      <c r="G542" s="726"/>
      <c r="H542" s="726"/>
      <c r="I542" s="726"/>
      <c r="J542" s="726"/>
      <c r="K542" s="726"/>
      <c r="L542" s="726"/>
      <c r="M542" s="726"/>
      <c r="N542" s="726"/>
      <c r="U542" s="727"/>
      <c r="V542" s="728"/>
      <c r="W542" s="728"/>
      <c r="X542" s="728"/>
      <c r="Y542" s="728"/>
      <c r="Z542" s="728"/>
      <c r="AA542" s="728"/>
      <c r="AB542" s="728"/>
      <c r="AC542" s="728"/>
      <c r="AD542" s="728"/>
      <c r="AE542" s="728"/>
      <c r="AF542" s="728"/>
      <c r="AG542" s="728"/>
      <c r="AH542" s="728"/>
      <c r="AI542" s="728"/>
      <c r="AJ542" s="728"/>
      <c r="AK542" s="728"/>
      <c r="AL542" s="726"/>
      <c r="AM542" s="726"/>
      <c r="AN542" s="726"/>
      <c r="AO542" s="726"/>
      <c r="AP542" s="726"/>
      <c r="AQ542" s="726"/>
      <c r="AR542" s="726"/>
      <c r="AS542" s="726"/>
      <c r="AT542" s="726"/>
      <c r="AU542" s="726"/>
      <c r="AV542" s="726"/>
      <c r="AW542" s="726"/>
      <c r="AX542" s="726"/>
      <c r="AZ542" s="670"/>
      <c r="BA542" s="670"/>
      <c r="BB542" s="670"/>
      <c r="BC542" s="670"/>
      <c r="BD542" s="670"/>
      <c r="BE542" s="670"/>
      <c r="BF542" s="670"/>
      <c r="BG542" s="670"/>
      <c r="BH542" s="670"/>
      <c r="BI542" s="670"/>
      <c r="BJ542" s="670"/>
    </row>
    <row r="543" spans="6:62" ht="93" customHeight="1" x14ac:dyDescent="0.25">
      <c r="F543" s="725"/>
      <c r="G543" s="726"/>
      <c r="H543" s="726"/>
      <c r="I543" s="726"/>
      <c r="J543" s="726"/>
      <c r="K543" s="726"/>
      <c r="L543" s="726"/>
      <c r="M543" s="726"/>
      <c r="N543" s="726"/>
      <c r="U543" s="727"/>
      <c r="V543" s="728"/>
      <c r="W543" s="728"/>
      <c r="X543" s="728"/>
      <c r="Y543" s="728"/>
      <c r="Z543" s="728"/>
      <c r="AA543" s="728"/>
      <c r="AB543" s="728"/>
      <c r="AC543" s="728"/>
      <c r="AD543" s="728"/>
      <c r="AE543" s="728"/>
      <c r="AF543" s="728"/>
      <c r="AG543" s="728"/>
      <c r="AH543" s="728"/>
      <c r="AI543" s="728"/>
      <c r="AJ543" s="728"/>
      <c r="AK543" s="728"/>
      <c r="AL543" s="726"/>
      <c r="AM543" s="726"/>
      <c r="AN543" s="726"/>
      <c r="AO543" s="726"/>
      <c r="AP543" s="726"/>
      <c r="AQ543" s="726"/>
      <c r="AR543" s="726"/>
      <c r="AS543" s="726"/>
      <c r="AT543" s="726"/>
      <c r="AU543" s="726"/>
      <c r="AV543" s="726"/>
      <c r="AW543" s="726"/>
      <c r="AX543" s="726"/>
      <c r="AZ543" s="670"/>
      <c r="BA543" s="670"/>
      <c r="BB543" s="670"/>
      <c r="BC543" s="670"/>
      <c r="BD543" s="670"/>
      <c r="BE543" s="670"/>
      <c r="BF543" s="670"/>
      <c r="BG543" s="670"/>
      <c r="BH543" s="670"/>
      <c r="BI543" s="670"/>
      <c r="BJ543" s="670"/>
    </row>
    <row r="544" spans="6:62" ht="93" customHeight="1" x14ac:dyDescent="0.25">
      <c r="F544" s="725"/>
      <c r="G544" s="726"/>
      <c r="H544" s="726"/>
      <c r="I544" s="726"/>
      <c r="J544" s="726"/>
      <c r="K544" s="726"/>
      <c r="L544" s="726"/>
      <c r="M544" s="726"/>
      <c r="N544" s="726"/>
      <c r="U544" s="727"/>
      <c r="V544" s="728"/>
      <c r="W544" s="728"/>
      <c r="X544" s="728"/>
      <c r="Y544" s="728"/>
      <c r="Z544" s="728"/>
      <c r="AA544" s="728"/>
      <c r="AB544" s="728"/>
      <c r="AC544" s="728"/>
      <c r="AD544" s="728"/>
      <c r="AE544" s="728"/>
      <c r="AF544" s="728"/>
      <c r="AG544" s="728"/>
      <c r="AH544" s="728"/>
      <c r="AI544" s="728"/>
      <c r="AJ544" s="728"/>
      <c r="AK544" s="728"/>
      <c r="AL544" s="726"/>
      <c r="AM544" s="726"/>
      <c r="AN544" s="726"/>
      <c r="AO544" s="726"/>
      <c r="AP544" s="726"/>
      <c r="AQ544" s="726"/>
      <c r="AR544" s="726"/>
      <c r="AS544" s="726"/>
      <c r="AT544" s="726"/>
      <c r="AU544" s="726"/>
      <c r="AV544" s="726"/>
      <c r="AW544" s="726"/>
      <c r="AX544" s="726"/>
      <c r="AZ544" s="670"/>
      <c r="BA544" s="670"/>
      <c r="BB544" s="670"/>
      <c r="BC544" s="670"/>
      <c r="BD544" s="670"/>
      <c r="BE544" s="670"/>
      <c r="BF544" s="670"/>
      <c r="BG544" s="670"/>
      <c r="BH544" s="670"/>
      <c r="BI544" s="670"/>
      <c r="BJ544" s="670"/>
    </row>
    <row r="545" spans="6:62" ht="93" customHeight="1" x14ac:dyDescent="0.25">
      <c r="F545" s="725"/>
      <c r="G545" s="726"/>
      <c r="H545" s="726"/>
      <c r="I545" s="726"/>
      <c r="J545" s="726"/>
      <c r="K545" s="726"/>
      <c r="L545" s="726"/>
      <c r="M545" s="726"/>
      <c r="N545" s="726"/>
      <c r="U545" s="727"/>
      <c r="V545" s="728"/>
      <c r="W545" s="728"/>
      <c r="X545" s="728"/>
      <c r="Y545" s="728"/>
      <c r="Z545" s="728"/>
      <c r="AA545" s="728"/>
      <c r="AB545" s="728"/>
      <c r="AC545" s="728"/>
      <c r="AD545" s="728"/>
      <c r="AE545" s="728"/>
      <c r="AF545" s="728"/>
      <c r="AG545" s="728"/>
      <c r="AH545" s="728"/>
      <c r="AI545" s="728"/>
      <c r="AJ545" s="728"/>
      <c r="AK545" s="728"/>
      <c r="AL545" s="726"/>
      <c r="AM545" s="726"/>
      <c r="AN545" s="726"/>
      <c r="AO545" s="726"/>
      <c r="AP545" s="726"/>
      <c r="AQ545" s="726"/>
      <c r="AR545" s="726"/>
      <c r="AS545" s="726"/>
      <c r="AT545" s="726"/>
      <c r="AU545" s="726"/>
      <c r="AV545" s="726"/>
      <c r="AW545" s="726"/>
      <c r="AX545" s="726"/>
      <c r="AZ545" s="670"/>
      <c r="BA545" s="670"/>
      <c r="BB545" s="670"/>
      <c r="BC545" s="670"/>
      <c r="BD545" s="670"/>
      <c r="BE545" s="670"/>
      <c r="BF545" s="670"/>
      <c r="BG545" s="670"/>
      <c r="BH545" s="670"/>
      <c r="BI545" s="670"/>
      <c r="BJ545" s="670"/>
    </row>
    <row r="546" spans="6:62" ht="93" customHeight="1" x14ac:dyDescent="0.25">
      <c r="F546" s="725"/>
      <c r="G546" s="726"/>
      <c r="H546" s="726"/>
      <c r="I546" s="726"/>
      <c r="J546" s="726"/>
      <c r="K546" s="726"/>
      <c r="L546" s="726"/>
      <c r="M546" s="726"/>
      <c r="N546" s="726"/>
      <c r="U546" s="727"/>
      <c r="V546" s="728"/>
      <c r="W546" s="728"/>
      <c r="X546" s="728"/>
      <c r="Y546" s="728"/>
      <c r="Z546" s="728"/>
      <c r="AA546" s="728"/>
      <c r="AB546" s="728"/>
      <c r="AC546" s="728"/>
      <c r="AD546" s="728"/>
      <c r="AE546" s="728"/>
      <c r="AF546" s="728"/>
      <c r="AG546" s="728"/>
      <c r="AH546" s="728"/>
      <c r="AI546" s="728"/>
      <c r="AJ546" s="728"/>
      <c r="AK546" s="728"/>
      <c r="AL546" s="726"/>
      <c r="AM546" s="726"/>
      <c r="AN546" s="726"/>
      <c r="AO546" s="726"/>
      <c r="AP546" s="726"/>
      <c r="AQ546" s="726"/>
      <c r="AR546" s="726"/>
      <c r="AS546" s="726"/>
      <c r="AT546" s="726"/>
      <c r="AU546" s="726"/>
      <c r="AV546" s="726"/>
      <c r="AW546" s="726"/>
      <c r="AX546" s="726"/>
      <c r="AZ546" s="670"/>
      <c r="BA546" s="670"/>
      <c r="BB546" s="670"/>
      <c r="BC546" s="670"/>
      <c r="BD546" s="670"/>
      <c r="BE546" s="670"/>
      <c r="BF546" s="670"/>
      <c r="BG546" s="670"/>
      <c r="BH546" s="670"/>
      <c r="BI546" s="670"/>
      <c r="BJ546" s="670"/>
    </row>
    <row r="547" spans="6:62" ht="93" customHeight="1" x14ac:dyDescent="0.25">
      <c r="F547" s="725"/>
      <c r="G547" s="726"/>
      <c r="H547" s="726"/>
      <c r="I547" s="726"/>
      <c r="J547" s="726"/>
      <c r="K547" s="726"/>
      <c r="L547" s="726"/>
      <c r="M547" s="726"/>
      <c r="N547" s="726"/>
      <c r="U547" s="727"/>
      <c r="V547" s="728"/>
      <c r="W547" s="728"/>
      <c r="X547" s="728"/>
      <c r="Y547" s="728"/>
      <c r="Z547" s="728"/>
      <c r="AA547" s="728"/>
      <c r="AB547" s="728"/>
      <c r="AC547" s="728"/>
      <c r="AD547" s="728"/>
      <c r="AE547" s="728"/>
      <c r="AF547" s="728"/>
      <c r="AG547" s="728"/>
      <c r="AH547" s="728"/>
      <c r="AI547" s="728"/>
      <c r="AJ547" s="728"/>
      <c r="AK547" s="728"/>
      <c r="AL547" s="726"/>
      <c r="AM547" s="726"/>
      <c r="AN547" s="726"/>
      <c r="AO547" s="726"/>
      <c r="AP547" s="726"/>
      <c r="AQ547" s="726"/>
      <c r="AR547" s="726"/>
      <c r="AS547" s="726"/>
      <c r="AT547" s="726"/>
      <c r="AU547" s="726"/>
      <c r="AV547" s="726"/>
      <c r="AW547" s="726"/>
      <c r="AX547" s="726"/>
      <c r="AZ547" s="670"/>
      <c r="BA547" s="670"/>
      <c r="BB547" s="670"/>
      <c r="BC547" s="670"/>
      <c r="BD547" s="670"/>
      <c r="BE547" s="670"/>
      <c r="BF547" s="670"/>
      <c r="BG547" s="670"/>
      <c r="BH547" s="670"/>
      <c r="BI547" s="670"/>
      <c r="BJ547" s="670"/>
    </row>
    <row r="548" spans="6:62" ht="93" customHeight="1" x14ac:dyDescent="0.25">
      <c r="F548" s="725"/>
      <c r="G548" s="726"/>
      <c r="H548" s="726"/>
      <c r="I548" s="726"/>
      <c r="J548" s="726"/>
      <c r="K548" s="726"/>
      <c r="L548" s="726"/>
      <c r="M548" s="726"/>
      <c r="N548" s="726"/>
      <c r="U548" s="727"/>
      <c r="V548" s="728"/>
      <c r="W548" s="728"/>
      <c r="X548" s="728"/>
      <c r="Y548" s="728"/>
      <c r="Z548" s="728"/>
      <c r="AA548" s="728"/>
      <c r="AB548" s="728"/>
      <c r="AC548" s="728"/>
      <c r="AD548" s="728"/>
      <c r="AE548" s="728"/>
      <c r="AF548" s="728"/>
      <c r="AG548" s="728"/>
      <c r="AH548" s="728"/>
      <c r="AI548" s="728"/>
      <c r="AJ548" s="728"/>
      <c r="AK548" s="728"/>
      <c r="AL548" s="726"/>
      <c r="AM548" s="726"/>
      <c r="AN548" s="726"/>
      <c r="AO548" s="726"/>
      <c r="AP548" s="726"/>
      <c r="AQ548" s="726"/>
      <c r="AR548" s="726"/>
      <c r="AS548" s="726"/>
      <c r="AT548" s="726"/>
      <c r="AU548" s="726"/>
      <c r="AV548" s="726"/>
      <c r="AW548" s="726"/>
      <c r="AX548" s="726"/>
      <c r="AZ548" s="670"/>
      <c r="BA548" s="670"/>
      <c r="BB548" s="670"/>
      <c r="BC548" s="670"/>
      <c r="BD548" s="670"/>
      <c r="BE548" s="670"/>
      <c r="BF548" s="670"/>
      <c r="BG548" s="670"/>
      <c r="BH548" s="670"/>
      <c r="BI548" s="670"/>
      <c r="BJ548" s="670"/>
    </row>
    <row r="549" spans="6:62" ht="93" customHeight="1" x14ac:dyDescent="0.25">
      <c r="F549" s="725"/>
      <c r="G549" s="726"/>
      <c r="H549" s="726"/>
      <c r="I549" s="726"/>
      <c r="J549" s="726"/>
      <c r="K549" s="726"/>
      <c r="L549" s="726"/>
      <c r="M549" s="726"/>
      <c r="N549" s="726"/>
      <c r="U549" s="727"/>
      <c r="V549" s="728"/>
      <c r="W549" s="728"/>
      <c r="X549" s="728"/>
      <c r="Y549" s="728"/>
      <c r="Z549" s="728"/>
      <c r="AA549" s="728"/>
      <c r="AB549" s="728"/>
      <c r="AC549" s="728"/>
      <c r="AD549" s="728"/>
      <c r="AE549" s="728"/>
      <c r="AF549" s="728"/>
      <c r="AG549" s="728"/>
      <c r="AH549" s="728"/>
      <c r="AI549" s="728"/>
      <c r="AJ549" s="728"/>
      <c r="AK549" s="728"/>
      <c r="AL549" s="726"/>
      <c r="AM549" s="726"/>
      <c r="AN549" s="726"/>
      <c r="AO549" s="726"/>
      <c r="AP549" s="726"/>
      <c r="AQ549" s="726"/>
      <c r="AR549" s="726"/>
      <c r="AS549" s="726"/>
      <c r="AT549" s="726"/>
      <c r="AU549" s="726"/>
      <c r="AV549" s="726"/>
      <c r="AW549" s="726"/>
      <c r="AX549" s="726"/>
      <c r="AZ549" s="670"/>
      <c r="BA549" s="670"/>
      <c r="BB549" s="670"/>
      <c r="BC549" s="670"/>
      <c r="BD549" s="670"/>
      <c r="BE549" s="670"/>
      <c r="BF549" s="670"/>
      <c r="BG549" s="670"/>
      <c r="BH549" s="670"/>
      <c r="BI549" s="670"/>
      <c r="BJ549" s="670"/>
    </row>
    <row r="550" spans="6:62" ht="93" customHeight="1" x14ac:dyDescent="0.25">
      <c r="F550" s="725"/>
      <c r="G550" s="726"/>
      <c r="H550" s="726"/>
      <c r="I550" s="726"/>
      <c r="J550" s="726"/>
      <c r="K550" s="726"/>
      <c r="L550" s="726"/>
      <c r="M550" s="726"/>
      <c r="N550" s="726"/>
      <c r="U550" s="727"/>
      <c r="V550" s="728"/>
      <c r="W550" s="728"/>
      <c r="X550" s="728"/>
      <c r="Y550" s="728"/>
      <c r="Z550" s="728"/>
      <c r="AA550" s="728"/>
      <c r="AB550" s="728"/>
      <c r="AC550" s="728"/>
      <c r="AD550" s="728"/>
      <c r="AE550" s="728"/>
      <c r="AF550" s="728"/>
      <c r="AG550" s="728"/>
      <c r="AH550" s="728"/>
      <c r="AI550" s="728"/>
      <c r="AJ550" s="728"/>
      <c r="AK550" s="728"/>
      <c r="AL550" s="726"/>
      <c r="AM550" s="726"/>
      <c r="AN550" s="726"/>
      <c r="AO550" s="726"/>
      <c r="AP550" s="726"/>
      <c r="AQ550" s="726"/>
      <c r="AR550" s="726"/>
      <c r="AS550" s="726"/>
      <c r="AT550" s="726"/>
      <c r="AU550" s="726"/>
      <c r="AV550" s="726"/>
      <c r="AW550" s="726"/>
      <c r="AX550" s="726"/>
      <c r="AZ550" s="670"/>
      <c r="BA550" s="670"/>
      <c r="BB550" s="670"/>
      <c r="BC550" s="670"/>
      <c r="BD550" s="670"/>
      <c r="BE550" s="670"/>
      <c r="BF550" s="670"/>
      <c r="BG550" s="670"/>
      <c r="BH550" s="670"/>
      <c r="BI550" s="670"/>
      <c r="BJ550" s="670"/>
    </row>
    <row r="551" spans="6:62" ht="93" customHeight="1" x14ac:dyDescent="0.25">
      <c r="F551" s="725"/>
      <c r="G551" s="726"/>
      <c r="H551" s="726"/>
      <c r="I551" s="726"/>
      <c r="J551" s="726"/>
      <c r="K551" s="726"/>
      <c r="L551" s="726"/>
      <c r="M551" s="726"/>
      <c r="N551" s="726"/>
      <c r="U551" s="727"/>
      <c r="V551" s="728"/>
      <c r="W551" s="728"/>
      <c r="X551" s="728"/>
      <c r="Y551" s="728"/>
      <c r="Z551" s="728"/>
      <c r="AA551" s="728"/>
      <c r="AB551" s="728"/>
      <c r="AC551" s="728"/>
      <c r="AD551" s="728"/>
      <c r="AE551" s="728"/>
      <c r="AF551" s="728"/>
      <c r="AG551" s="728"/>
      <c r="AH551" s="728"/>
      <c r="AI551" s="728"/>
      <c r="AJ551" s="728"/>
      <c r="AK551" s="728"/>
      <c r="AL551" s="726"/>
      <c r="AM551" s="726"/>
      <c r="AN551" s="726"/>
      <c r="AO551" s="726"/>
      <c r="AP551" s="726"/>
      <c r="AQ551" s="726"/>
      <c r="AR551" s="726"/>
      <c r="AS551" s="726"/>
      <c r="AT551" s="726"/>
      <c r="AU551" s="726"/>
      <c r="AV551" s="726"/>
      <c r="AW551" s="726"/>
      <c r="AX551" s="726"/>
      <c r="AZ551" s="670"/>
      <c r="BA551" s="670"/>
      <c r="BB551" s="670"/>
      <c r="BC551" s="670"/>
      <c r="BD551" s="670"/>
      <c r="BE551" s="670"/>
      <c r="BF551" s="670"/>
      <c r="BG551" s="670"/>
      <c r="BH551" s="670"/>
      <c r="BI551" s="670"/>
      <c r="BJ551" s="670"/>
    </row>
    <row r="552" spans="6:62" ht="93" customHeight="1" x14ac:dyDescent="0.25">
      <c r="F552" s="725"/>
      <c r="G552" s="726"/>
      <c r="H552" s="726"/>
      <c r="I552" s="726"/>
      <c r="J552" s="726"/>
      <c r="K552" s="726"/>
      <c r="L552" s="726"/>
      <c r="M552" s="726"/>
      <c r="N552" s="726"/>
      <c r="U552" s="727"/>
      <c r="V552" s="728"/>
      <c r="W552" s="728"/>
      <c r="X552" s="728"/>
      <c r="Y552" s="728"/>
      <c r="Z552" s="728"/>
      <c r="AA552" s="728"/>
      <c r="AB552" s="728"/>
      <c r="AC552" s="728"/>
      <c r="AD552" s="728"/>
      <c r="AE552" s="728"/>
      <c r="AF552" s="728"/>
      <c r="AG552" s="728"/>
      <c r="AH552" s="728"/>
      <c r="AI552" s="728"/>
      <c r="AJ552" s="728"/>
      <c r="AK552" s="728"/>
      <c r="AL552" s="726"/>
      <c r="AM552" s="726"/>
      <c r="AN552" s="726"/>
      <c r="AO552" s="726"/>
      <c r="AP552" s="726"/>
      <c r="AQ552" s="726"/>
      <c r="AR552" s="726"/>
      <c r="AS552" s="726"/>
      <c r="AT552" s="726"/>
      <c r="AU552" s="726"/>
      <c r="AV552" s="726"/>
      <c r="AW552" s="726"/>
      <c r="AX552" s="726"/>
      <c r="AZ552" s="670"/>
      <c r="BA552" s="670"/>
      <c r="BB552" s="670"/>
      <c r="BC552" s="670"/>
      <c r="BD552" s="670"/>
      <c r="BE552" s="670"/>
      <c r="BF552" s="670"/>
      <c r="BG552" s="670"/>
      <c r="BH552" s="670"/>
      <c r="BI552" s="670"/>
      <c r="BJ552" s="670"/>
    </row>
    <row r="553" spans="6:62" ht="93" customHeight="1" x14ac:dyDescent="0.25">
      <c r="F553" s="725"/>
      <c r="G553" s="726"/>
      <c r="H553" s="726"/>
      <c r="I553" s="726"/>
      <c r="J553" s="726"/>
      <c r="K553" s="726"/>
      <c r="L553" s="726"/>
      <c r="M553" s="726"/>
      <c r="N553" s="726"/>
      <c r="U553" s="727"/>
      <c r="V553" s="728"/>
      <c r="W553" s="728"/>
      <c r="X553" s="728"/>
      <c r="Y553" s="728"/>
      <c r="Z553" s="728"/>
      <c r="AA553" s="728"/>
      <c r="AB553" s="728"/>
      <c r="AC553" s="728"/>
      <c r="AD553" s="728"/>
      <c r="AE553" s="728"/>
      <c r="AF553" s="728"/>
      <c r="AG553" s="728"/>
      <c r="AH553" s="728"/>
      <c r="AI553" s="728"/>
      <c r="AJ553" s="728"/>
      <c r="AK553" s="728"/>
      <c r="AL553" s="726"/>
      <c r="AM553" s="726"/>
      <c r="AN553" s="726"/>
      <c r="AO553" s="726"/>
      <c r="AP553" s="726"/>
      <c r="AQ553" s="726"/>
      <c r="AR553" s="726"/>
      <c r="AS553" s="726"/>
      <c r="AT553" s="726"/>
      <c r="AU553" s="726"/>
      <c r="AV553" s="726"/>
      <c r="AW553" s="726"/>
      <c r="AX553" s="726"/>
      <c r="AZ553" s="670"/>
      <c r="BA553" s="670"/>
      <c r="BB553" s="670"/>
      <c r="BC553" s="670"/>
      <c r="BD553" s="670"/>
      <c r="BE553" s="670"/>
      <c r="BF553" s="670"/>
      <c r="BG553" s="670"/>
      <c r="BH553" s="670"/>
      <c r="BI553" s="670"/>
      <c r="BJ553" s="670"/>
    </row>
    <row r="554" spans="6:62" ht="93" customHeight="1" x14ac:dyDescent="0.25">
      <c r="F554" s="725"/>
      <c r="G554" s="726"/>
      <c r="H554" s="726"/>
      <c r="I554" s="726"/>
      <c r="J554" s="726"/>
      <c r="K554" s="726"/>
      <c r="L554" s="726"/>
      <c r="M554" s="726"/>
      <c r="N554" s="726"/>
      <c r="U554" s="727"/>
      <c r="V554" s="728"/>
      <c r="W554" s="728"/>
      <c r="X554" s="728"/>
      <c r="Y554" s="728"/>
      <c r="Z554" s="728"/>
      <c r="AA554" s="728"/>
      <c r="AB554" s="728"/>
      <c r="AC554" s="728"/>
      <c r="AD554" s="728"/>
      <c r="AE554" s="728"/>
      <c r="AF554" s="728"/>
      <c r="AG554" s="728"/>
      <c r="AH554" s="728"/>
      <c r="AI554" s="728"/>
      <c r="AJ554" s="728"/>
      <c r="AK554" s="728"/>
      <c r="AL554" s="726"/>
      <c r="AM554" s="726"/>
      <c r="AN554" s="726"/>
      <c r="AO554" s="726"/>
      <c r="AP554" s="726"/>
      <c r="AQ554" s="726"/>
      <c r="AR554" s="726"/>
      <c r="AS554" s="726"/>
      <c r="AT554" s="726"/>
      <c r="AU554" s="726"/>
      <c r="AV554" s="726"/>
      <c r="AW554" s="726"/>
      <c r="AX554" s="726"/>
      <c r="AZ554" s="670"/>
      <c r="BA554" s="670"/>
      <c r="BB554" s="670"/>
      <c r="BC554" s="670"/>
      <c r="BD554" s="670"/>
      <c r="BE554" s="670"/>
      <c r="BF554" s="670"/>
      <c r="BG554" s="670"/>
      <c r="BH554" s="670"/>
      <c r="BI554" s="670"/>
      <c r="BJ554" s="670"/>
    </row>
    <row r="555" spans="6:62" ht="93" customHeight="1" x14ac:dyDescent="0.25">
      <c r="F555" s="725"/>
      <c r="G555" s="726"/>
      <c r="H555" s="726"/>
      <c r="I555" s="726"/>
      <c r="J555" s="726"/>
      <c r="K555" s="726"/>
      <c r="L555" s="726"/>
      <c r="M555" s="726"/>
      <c r="N555" s="726"/>
      <c r="U555" s="727"/>
      <c r="V555" s="728"/>
      <c r="W555" s="728"/>
      <c r="X555" s="728"/>
      <c r="Y555" s="728"/>
      <c r="Z555" s="728"/>
      <c r="AA555" s="728"/>
      <c r="AB555" s="728"/>
      <c r="AC555" s="728"/>
      <c r="AD555" s="728"/>
      <c r="AE555" s="728"/>
      <c r="AF555" s="728"/>
      <c r="AG555" s="728"/>
      <c r="AH555" s="728"/>
      <c r="AI555" s="728"/>
      <c r="AJ555" s="728"/>
      <c r="AK555" s="728"/>
      <c r="AL555" s="726"/>
      <c r="AM555" s="726"/>
      <c r="AN555" s="726"/>
      <c r="AO555" s="726"/>
      <c r="AP555" s="726"/>
      <c r="AQ555" s="726"/>
      <c r="AR555" s="726"/>
      <c r="AS555" s="726"/>
      <c r="AT555" s="726"/>
      <c r="AU555" s="726"/>
      <c r="AV555" s="726"/>
      <c r="AW555" s="726"/>
      <c r="AX555" s="726"/>
      <c r="AZ555" s="670"/>
      <c r="BA555" s="670"/>
      <c r="BB555" s="670"/>
      <c r="BC555" s="670"/>
      <c r="BD555" s="670"/>
      <c r="BE555" s="670"/>
      <c r="BF555" s="670"/>
      <c r="BG555" s="670"/>
      <c r="BH555" s="670"/>
      <c r="BI555" s="670"/>
      <c r="BJ555" s="670"/>
    </row>
    <row r="556" spans="6:62" ht="93" customHeight="1" x14ac:dyDescent="0.25">
      <c r="F556" s="725"/>
      <c r="G556" s="726"/>
      <c r="H556" s="726"/>
      <c r="I556" s="726"/>
      <c r="J556" s="726"/>
      <c r="K556" s="726"/>
      <c r="L556" s="726"/>
      <c r="M556" s="726"/>
      <c r="N556" s="726"/>
      <c r="U556" s="727"/>
      <c r="V556" s="728"/>
      <c r="W556" s="728"/>
      <c r="X556" s="728"/>
      <c r="Y556" s="728"/>
      <c r="Z556" s="728"/>
      <c r="AA556" s="728"/>
      <c r="AB556" s="728"/>
      <c r="AC556" s="728"/>
      <c r="AD556" s="728"/>
      <c r="AE556" s="728"/>
      <c r="AF556" s="728"/>
      <c r="AG556" s="728"/>
      <c r="AH556" s="728"/>
      <c r="AI556" s="728"/>
      <c r="AJ556" s="728"/>
      <c r="AK556" s="728"/>
      <c r="AL556" s="726"/>
      <c r="AM556" s="726"/>
      <c r="AN556" s="726"/>
      <c r="AO556" s="726"/>
      <c r="AP556" s="726"/>
      <c r="AQ556" s="726"/>
      <c r="AR556" s="726"/>
      <c r="AS556" s="726"/>
      <c r="AT556" s="726"/>
      <c r="AU556" s="726"/>
      <c r="AV556" s="726"/>
      <c r="AW556" s="726"/>
      <c r="AX556" s="726"/>
      <c r="AZ556" s="670"/>
      <c r="BA556" s="670"/>
      <c r="BB556" s="670"/>
      <c r="BC556" s="670"/>
      <c r="BD556" s="670"/>
      <c r="BE556" s="670"/>
      <c r="BF556" s="670"/>
      <c r="BG556" s="670"/>
      <c r="BH556" s="670"/>
      <c r="BI556" s="670"/>
      <c r="BJ556" s="670"/>
    </row>
    <row r="557" spans="6:62" ht="93" customHeight="1" x14ac:dyDescent="0.25">
      <c r="F557" s="725"/>
      <c r="G557" s="726"/>
      <c r="H557" s="726"/>
      <c r="I557" s="726"/>
      <c r="J557" s="726"/>
      <c r="K557" s="726"/>
      <c r="L557" s="726"/>
      <c r="M557" s="726"/>
      <c r="N557" s="726"/>
      <c r="U557" s="727"/>
      <c r="V557" s="728"/>
      <c r="W557" s="728"/>
      <c r="X557" s="728"/>
      <c r="Y557" s="728"/>
      <c r="Z557" s="728"/>
      <c r="AA557" s="728"/>
      <c r="AB557" s="728"/>
      <c r="AC557" s="728"/>
      <c r="AD557" s="728"/>
      <c r="AE557" s="728"/>
      <c r="AF557" s="728"/>
      <c r="AG557" s="728"/>
      <c r="AH557" s="728"/>
      <c r="AI557" s="728"/>
      <c r="AJ557" s="728"/>
      <c r="AK557" s="728"/>
      <c r="AL557" s="726"/>
      <c r="AM557" s="726"/>
      <c r="AN557" s="726"/>
      <c r="AO557" s="726"/>
      <c r="AP557" s="726"/>
      <c r="AQ557" s="726"/>
      <c r="AR557" s="726"/>
      <c r="AS557" s="726"/>
      <c r="AT557" s="726"/>
      <c r="AU557" s="726"/>
      <c r="AV557" s="726"/>
      <c r="AW557" s="726"/>
      <c r="AX557" s="726"/>
      <c r="AZ557" s="670"/>
      <c r="BA557" s="670"/>
      <c r="BB557" s="670"/>
      <c r="BC557" s="670"/>
      <c r="BD557" s="670"/>
      <c r="BE557" s="670"/>
      <c r="BF557" s="670"/>
      <c r="BG557" s="670"/>
      <c r="BH557" s="670"/>
      <c r="BI557" s="670"/>
      <c r="BJ557" s="670"/>
    </row>
    <row r="558" spans="6:62" ht="93" customHeight="1" x14ac:dyDescent="0.25">
      <c r="F558" s="725"/>
      <c r="G558" s="726"/>
      <c r="H558" s="726"/>
      <c r="I558" s="726"/>
      <c r="J558" s="726"/>
      <c r="K558" s="726"/>
      <c r="L558" s="726"/>
      <c r="M558" s="726"/>
      <c r="N558" s="726"/>
      <c r="U558" s="727"/>
      <c r="V558" s="728"/>
      <c r="W558" s="728"/>
      <c r="X558" s="728"/>
      <c r="Y558" s="728"/>
      <c r="Z558" s="728"/>
      <c r="AA558" s="728"/>
      <c r="AB558" s="728"/>
      <c r="AC558" s="728"/>
      <c r="AD558" s="728"/>
      <c r="AE558" s="728"/>
      <c r="AF558" s="728"/>
      <c r="AG558" s="728"/>
      <c r="AH558" s="728"/>
      <c r="AI558" s="728"/>
      <c r="AJ558" s="728"/>
      <c r="AK558" s="728"/>
      <c r="AL558" s="726"/>
      <c r="AM558" s="726"/>
      <c r="AN558" s="726"/>
      <c r="AO558" s="726"/>
      <c r="AP558" s="726"/>
      <c r="AQ558" s="726"/>
      <c r="AR558" s="726"/>
      <c r="AS558" s="726"/>
      <c r="AT558" s="726"/>
      <c r="AU558" s="726"/>
      <c r="AV558" s="726"/>
      <c r="AW558" s="726"/>
      <c r="AX558" s="726"/>
      <c r="AZ558" s="670"/>
      <c r="BA558" s="670"/>
      <c r="BB558" s="670"/>
      <c r="BC558" s="670"/>
      <c r="BD558" s="670"/>
      <c r="BE558" s="670"/>
      <c r="BF558" s="670"/>
      <c r="BG558" s="670"/>
      <c r="BH558" s="670"/>
      <c r="BI558" s="670"/>
      <c r="BJ558" s="670"/>
    </row>
    <row r="559" spans="6:62" ht="93" customHeight="1" x14ac:dyDescent="0.25">
      <c r="F559" s="725"/>
      <c r="G559" s="726"/>
      <c r="H559" s="726"/>
      <c r="I559" s="726"/>
      <c r="J559" s="726"/>
      <c r="K559" s="726"/>
      <c r="L559" s="726"/>
      <c r="M559" s="726"/>
      <c r="N559" s="726"/>
      <c r="U559" s="727"/>
      <c r="V559" s="728"/>
      <c r="W559" s="728"/>
      <c r="X559" s="728"/>
      <c r="Y559" s="728"/>
      <c r="Z559" s="728"/>
      <c r="AA559" s="728"/>
      <c r="AB559" s="728"/>
      <c r="AC559" s="728"/>
      <c r="AD559" s="728"/>
      <c r="AE559" s="728"/>
      <c r="AF559" s="728"/>
      <c r="AG559" s="728"/>
      <c r="AH559" s="728"/>
      <c r="AI559" s="728"/>
      <c r="AJ559" s="728"/>
      <c r="AK559" s="728"/>
      <c r="AL559" s="726"/>
      <c r="AM559" s="726"/>
      <c r="AN559" s="726"/>
      <c r="AO559" s="726"/>
      <c r="AP559" s="726"/>
      <c r="AQ559" s="726"/>
      <c r="AR559" s="726"/>
      <c r="AS559" s="726"/>
      <c r="AT559" s="726"/>
      <c r="AU559" s="726"/>
      <c r="AV559" s="726"/>
      <c r="AW559" s="726"/>
      <c r="AX559" s="726"/>
      <c r="AZ559" s="670"/>
      <c r="BA559" s="670"/>
      <c r="BB559" s="670"/>
      <c r="BC559" s="670"/>
      <c r="BD559" s="670"/>
      <c r="BE559" s="670"/>
      <c r="BF559" s="670"/>
      <c r="BG559" s="670"/>
      <c r="BH559" s="670"/>
      <c r="BI559" s="670"/>
      <c r="BJ559" s="670"/>
    </row>
    <row r="560" spans="6:62" ht="93" customHeight="1" x14ac:dyDescent="0.25">
      <c r="F560" s="725"/>
      <c r="G560" s="726"/>
      <c r="H560" s="726"/>
      <c r="I560" s="726"/>
      <c r="J560" s="726"/>
      <c r="K560" s="726"/>
      <c r="L560" s="726"/>
      <c r="M560" s="726"/>
      <c r="N560" s="726"/>
      <c r="U560" s="727"/>
      <c r="V560" s="728"/>
      <c r="W560" s="728"/>
      <c r="X560" s="728"/>
      <c r="Y560" s="728"/>
      <c r="Z560" s="728"/>
      <c r="AA560" s="728"/>
      <c r="AB560" s="728"/>
      <c r="AC560" s="728"/>
      <c r="AD560" s="728"/>
      <c r="AE560" s="728"/>
      <c r="AF560" s="728"/>
      <c r="AG560" s="728"/>
      <c r="AH560" s="728"/>
      <c r="AI560" s="728"/>
      <c r="AJ560" s="728"/>
      <c r="AK560" s="728"/>
      <c r="AL560" s="726"/>
      <c r="AM560" s="726"/>
      <c r="AN560" s="726"/>
      <c r="AO560" s="726"/>
      <c r="AP560" s="726"/>
      <c r="AQ560" s="726"/>
      <c r="AR560" s="726"/>
      <c r="AS560" s="726"/>
      <c r="AT560" s="726"/>
      <c r="AU560" s="726"/>
      <c r="AV560" s="726"/>
      <c r="AW560" s="726"/>
      <c r="AX560" s="726"/>
      <c r="AZ560" s="670"/>
      <c r="BA560" s="670"/>
      <c r="BB560" s="670"/>
      <c r="BC560" s="670"/>
      <c r="BD560" s="670"/>
      <c r="BE560" s="670"/>
      <c r="BF560" s="670"/>
      <c r="BG560" s="670"/>
      <c r="BH560" s="670"/>
      <c r="BI560" s="670"/>
      <c r="BJ560" s="670"/>
    </row>
    <row r="561" spans="6:62" ht="93" customHeight="1" x14ac:dyDescent="0.25">
      <c r="F561" s="725"/>
      <c r="G561" s="726"/>
      <c r="H561" s="726"/>
      <c r="I561" s="726"/>
      <c r="J561" s="726"/>
      <c r="K561" s="726"/>
      <c r="L561" s="726"/>
      <c r="M561" s="726"/>
      <c r="N561" s="726"/>
      <c r="U561" s="727"/>
      <c r="V561" s="728"/>
      <c r="W561" s="728"/>
      <c r="X561" s="728"/>
      <c r="Y561" s="728"/>
      <c r="Z561" s="728"/>
      <c r="AA561" s="728"/>
      <c r="AB561" s="728"/>
      <c r="AC561" s="728"/>
      <c r="AD561" s="728"/>
      <c r="AE561" s="728"/>
      <c r="AF561" s="728"/>
      <c r="AG561" s="728"/>
      <c r="AH561" s="728"/>
      <c r="AI561" s="728"/>
      <c r="AJ561" s="728"/>
      <c r="AK561" s="728"/>
      <c r="AL561" s="726"/>
      <c r="AM561" s="726"/>
      <c r="AN561" s="726"/>
      <c r="AO561" s="726"/>
      <c r="AP561" s="726"/>
      <c r="AQ561" s="726"/>
      <c r="AR561" s="726"/>
      <c r="AS561" s="726"/>
      <c r="AT561" s="726"/>
      <c r="AU561" s="726"/>
      <c r="AV561" s="726"/>
      <c r="AW561" s="726"/>
      <c r="AX561" s="726"/>
      <c r="AZ561" s="670"/>
      <c r="BA561" s="670"/>
      <c r="BB561" s="670"/>
      <c r="BC561" s="670"/>
      <c r="BD561" s="670"/>
      <c r="BE561" s="670"/>
      <c r="BF561" s="670"/>
      <c r="BG561" s="670"/>
      <c r="BH561" s="670"/>
      <c r="BI561" s="670"/>
      <c r="BJ561" s="670"/>
    </row>
    <row r="562" spans="6:62" ht="93" customHeight="1" x14ac:dyDescent="0.25">
      <c r="F562" s="725"/>
      <c r="G562" s="726"/>
      <c r="H562" s="726"/>
      <c r="I562" s="726"/>
      <c r="J562" s="726"/>
      <c r="K562" s="726"/>
      <c r="L562" s="726"/>
      <c r="M562" s="726"/>
      <c r="N562" s="726"/>
      <c r="U562" s="727"/>
      <c r="V562" s="728"/>
      <c r="W562" s="728"/>
      <c r="X562" s="728"/>
      <c r="Y562" s="728"/>
      <c r="Z562" s="728"/>
      <c r="AA562" s="728"/>
      <c r="AB562" s="728"/>
      <c r="AC562" s="728"/>
      <c r="AD562" s="728"/>
      <c r="AE562" s="728"/>
      <c r="AF562" s="728"/>
      <c r="AG562" s="728"/>
      <c r="AH562" s="728"/>
      <c r="AI562" s="728"/>
      <c r="AJ562" s="728"/>
      <c r="AK562" s="728"/>
      <c r="AL562" s="726"/>
      <c r="AM562" s="726"/>
      <c r="AN562" s="726"/>
      <c r="AO562" s="726"/>
      <c r="AP562" s="726"/>
      <c r="AQ562" s="726"/>
      <c r="AR562" s="726"/>
      <c r="AS562" s="726"/>
      <c r="AT562" s="726"/>
      <c r="AU562" s="726"/>
      <c r="AV562" s="726"/>
      <c r="AW562" s="726"/>
      <c r="AX562" s="726"/>
      <c r="AZ562" s="670"/>
      <c r="BA562" s="670"/>
      <c r="BB562" s="670"/>
      <c r="BC562" s="670"/>
      <c r="BD562" s="670"/>
      <c r="BE562" s="670"/>
      <c r="BF562" s="670"/>
      <c r="BG562" s="670"/>
      <c r="BH562" s="670"/>
      <c r="BI562" s="670"/>
      <c r="BJ562" s="670"/>
    </row>
    <row r="563" spans="6:62" ht="93" customHeight="1" x14ac:dyDescent="0.25">
      <c r="F563" s="725"/>
      <c r="G563" s="726"/>
      <c r="H563" s="726"/>
      <c r="I563" s="726"/>
      <c r="J563" s="726"/>
      <c r="K563" s="726"/>
      <c r="L563" s="726"/>
      <c r="M563" s="726"/>
      <c r="N563" s="726"/>
      <c r="U563" s="727"/>
      <c r="V563" s="728"/>
      <c r="W563" s="728"/>
      <c r="X563" s="728"/>
      <c r="Y563" s="728"/>
      <c r="Z563" s="728"/>
      <c r="AA563" s="728"/>
      <c r="AB563" s="728"/>
      <c r="AC563" s="728"/>
      <c r="AD563" s="728"/>
      <c r="AE563" s="728"/>
      <c r="AF563" s="728"/>
      <c r="AG563" s="728"/>
      <c r="AH563" s="728"/>
      <c r="AI563" s="728"/>
      <c r="AJ563" s="728"/>
      <c r="AK563" s="728"/>
      <c r="AL563" s="726"/>
      <c r="AM563" s="726"/>
      <c r="AN563" s="726"/>
      <c r="AO563" s="726"/>
      <c r="AP563" s="726"/>
      <c r="AQ563" s="726"/>
      <c r="AR563" s="726"/>
      <c r="AS563" s="726"/>
      <c r="AT563" s="726"/>
      <c r="AU563" s="726"/>
      <c r="AV563" s="726"/>
      <c r="AW563" s="726"/>
      <c r="AX563" s="726"/>
      <c r="AZ563" s="670"/>
      <c r="BA563" s="670"/>
      <c r="BB563" s="670"/>
      <c r="BC563" s="670"/>
      <c r="BD563" s="670"/>
      <c r="BE563" s="670"/>
      <c r="BF563" s="670"/>
      <c r="BG563" s="670"/>
      <c r="BH563" s="670"/>
      <c r="BI563" s="670"/>
      <c r="BJ563" s="670"/>
    </row>
    <row r="564" spans="6:62" ht="93" customHeight="1" x14ac:dyDescent="0.25">
      <c r="F564" s="725"/>
      <c r="G564" s="726"/>
      <c r="H564" s="726"/>
      <c r="I564" s="726"/>
      <c r="J564" s="726"/>
      <c r="K564" s="726"/>
      <c r="L564" s="726"/>
      <c r="M564" s="726"/>
      <c r="N564" s="726"/>
      <c r="U564" s="727"/>
      <c r="V564" s="728"/>
      <c r="W564" s="728"/>
      <c r="X564" s="728"/>
      <c r="Y564" s="728"/>
      <c r="Z564" s="728"/>
      <c r="AA564" s="728"/>
      <c r="AB564" s="728"/>
      <c r="AC564" s="728"/>
      <c r="AD564" s="728"/>
      <c r="AE564" s="728"/>
      <c r="AF564" s="728"/>
      <c r="AG564" s="728"/>
      <c r="AH564" s="728"/>
      <c r="AI564" s="728"/>
      <c r="AJ564" s="728"/>
      <c r="AK564" s="728"/>
      <c r="AL564" s="726"/>
      <c r="AM564" s="726"/>
      <c r="AN564" s="726"/>
      <c r="AO564" s="726"/>
      <c r="AP564" s="726"/>
      <c r="AQ564" s="726"/>
      <c r="AR564" s="726"/>
      <c r="AS564" s="726"/>
      <c r="AT564" s="726"/>
      <c r="AU564" s="726"/>
      <c r="AV564" s="726"/>
      <c r="AW564" s="726"/>
      <c r="AX564" s="726"/>
      <c r="AZ564" s="670"/>
      <c r="BA564" s="670"/>
      <c r="BB564" s="670"/>
      <c r="BC564" s="670"/>
      <c r="BD564" s="670"/>
      <c r="BE564" s="670"/>
      <c r="BF564" s="670"/>
      <c r="BG564" s="670"/>
      <c r="BH564" s="670"/>
      <c r="BI564" s="670"/>
      <c r="BJ564" s="670"/>
    </row>
    <row r="565" spans="6:62" ht="93" customHeight="1" x14ac:dyDescent="0.25">
      <c r="F565" s="725"/>
      <c r="G565" s="726"/>
      <c r="H565" s="726"/>
      <c r="I565" s="726"/>
      <c r="J565" s="726"/>
      <c r="K565" s="726"/>
      <c r="L565" s="726"/>
      <c r="M565" s="726"/>
      <c r="N565" s="726"/>
      <c r="U565" s="727"/>
      <c r="V565" s="728"/>
      <c r="W565" s="728"/>
      <c r="X565" s="728"/>
      <c r="Y565" s="728"/>
      <c r="Z565" s="728"/>
      <c r="AA565" s="728"/>
      <c r="AB565" s="728"/>
      <c r="AC565" s="728"/>
      <c r="AD565" s="728"/>
      <c r="AE565" s="728"/>
      <c r="AF565" s="728"/>
      <c r="AG565" s="728"/>
      <c r="AH565" s="728"/>
      <c r="AI565" s="728"/>
      <c r="AJ565" s="728"/>
      <c r="AK565" s="728"/>
      <c r="AL565" s="726"/>
      <c r="AM565" s="726"/>
      <c r="AN565" s="726"/>
      <c r="AO565" s="726"/>
      <c r="AP565" s="726"/>
      <c r="AQ565" s="726"/>
      <c r="AR565" s="726"/>
      <c r="AS565" s="726"/>
      <c r="AT565" s="726"/>
      <c r="AU565" s="726"/>
      <c r="AV565" s="726"/>
      <c r="AW565" s="726"/>
      <c r="AX565" s="726"/>
      <c r="AZ565" s="670"/>
      <c r="BA565" s="670"/>
      <c r="BB565" s="670"/>
      <c r="BC565" s="670"/>
      <c r="BD565" s="670"/>
      <c r="BE565" s="670"/>
      <c r="BF565" s="670"/>
      <c r="BG565" s="670"/>
      <c r="BH565" s="670"/>
      <c r="BI565" s="670"/>
      <c r="BJ565" s="670"/>
    </row>
    <row r="566" spans="6:62" ht="93" customHeight="1" x14ac:dyDescent="0.25">
      <c r="F566" s="725"/>
      <c r="G566" s="726"/>
      <c r="H566" s="726"/>
      <c r="I566" s="726"/>
      <c r="J566" s="726"/>
      <c r="K566" s="726"/>
      <c r="L566" s="726"/>
      <c r="M566" s="726"/>
      <c r="N566" s="726"/>
      <c r="U566" s="727"/>
      <c r="V566" s="728"/>
      <c r="W566" s="728"/>
      <c r="X566" s="728"/>
      <c r="Y566" s="728"/>
      <c r="Z566" s="728"/>
      <c r="AA566" s="728"/>
      <c r="AB566" s="728"/>
      <c r="AC566" s="728"/>
      <c r="AD566" s="728"/>
      <c r="AE566" s="728"/>
      <c r="AF566" s="728"/>
      <c r="AG566" s="728"/>
      <c r="AH566" s="728"/>
      <c r="AI566" s="728"/>
      <c r="AJ566" s="728"/>
      <c r="AK566" s="728"/>
      <c r="AL566" s="726"/>
      <c r="AM566" s="726"/>
      <c r="AN566" s="726"/>
      <c r="AO566" s="726"/>
      <c r="AP566" s="726"/>
      <c r="AQ566" s="726"/>
      <c r="AR566" s="726"/>
      <c r="AS566" s="726"/>
      <c r="AT566" s="726"/>
      <c r="AU566" s="726"/>
      <c r="AV566" s="726"/>
      <c r="AW566" s="726"/>
      <c r="AX566" s="726"/>
      <c r="AZ566" s="670"/>
      <c r="BA566" s="670"/>
      <c r="BB566" s="670"/>
      <c r="BC566" s="670"/>
      <c r="BD566" s="670"/>
      <c r="BE566" s="670"/>
      <c r="BF566" s="670"/>
      <c r="BG566" s="670"/>
      <c r="BH566" s="670"/>
      <c r="BI566" s="670"/>
      <c r="BJ566" s="670"/>
    </row>
    <row r="567" spans="6:62" ht="93" customHeight="1" x14ac:dyDescent="0.25">
      <c r="F567" s="725"/>
      <c r="G567" s="726"/>
      <c r="H567" s="726"/>
      <c r="I567" s="726"/>
      <c r="J567" s="726"/>
      <c r="K567" s="726"/>
      <c r="L567" s="726"/>
      <c r="M567" s="726"/>
      <c r="N567" s="726"/>
      <c r="U567" s="727"/>
      <c r="V567" s="728"/>
      <c r="W567" s="728"/>
      <c r="X567" s="728"/>
      <c r="Y567" s="728"/>
      <c r="Z567" s="728"/>
      <c r="AA567" s="728"/>
      <c r="AB567" s="728"/>
      <c r="AC567" s="728"/>
      <c r="AD567" s="728"/>
      <c r="AE567" s="728"/>
      <c r="AF567" s="728"/>
      <c r="AG567" s="728"/>
      <c r="AH567" s="728"/>
      <c r="AI567" s="728"/>
      <c r="AJ567" s="728"/>
      <c r="AK567" s="728"/>
      <c r="AL567" s="726"/>
      <c r="AM567" s="726"/>
      <c r="AN567" s="726"/>
      <c r="AO567" s="726"/>
      <c r="AP567" s="726"/>
      <c r="AQ567" s="726"/>
      <c r="AR567" s="726"/>
      <c r="AS567" s="726"/>
      <c r="AT567" s="726"/>
      <c r="AU567" s="726"/>
      <c r="AV567" s="726"/>
      <c r="AW567" s="726"/>
      <c r="AX567" s="726"/>
      <c r="AZ567" s="670"/>
      <c r="BA567" s="670"/>
      <c r="BB567" s="670"/>
      <c r="BC567" s="670"/>
      <c r="BD567" s="670"/>
      <c r="BE567" s="670"/>
      <c r="BF567" s="670"/>
      <c r="BG567" s="670"/>
      <c r="BH567" s="670"/>
      <c r="BI567" s="670"/>
      <c r="BJ567" s="670"/>
    </row>
    <row r="568" spans="6:62" ht="93" customHeight="1" x14ac:dyDescent="0.25">
      <c r="F568" s="725"/>
      <c r="G568" s="726"/>
      <c r="H568" s="726"/>
      <c r="I568" s="726"/>
      <c r="J568" s="726"/>
      <c r="K568" s="726"/>
      <c r="L568" s="726"/>
      <c r="M568" s="726"/>
      <c r="N568" s="726"/>
      <c r="U568" s="727"/>
      <c r="V568" s="728"/>
      <c r="W568" s="728"/>
      <c r="X568" s="728"/>
      <c r="Y568" s="728"/>
      <c r="Z568" s="728"/>
      <c r="AA568" s="728"/>
      <c r="AB568" s="728"/>
      <c r="AC568" s="728"/>
      <c r="AD568" s="728"/>
      <c r="AE568" s="728"/>
      <c r="AF568" s="728"/>
      <c r="AG568" s="728"/>
      <c r="AH568" s="728"/>
      <c r="AI568" s="728"/>
      <c r="AJ568" s="728"/>
      <c r="AK568" s="728"/>
      <c r="AL568" s="726"/>
      <c r="AM568" s="726"/>
      <c r="AN568" s="726"/>
      <c r="AO568" s="726"/>
      <c r="AP568" s="726"/>
      <c r="AQ568" s="726"/>
      <c r="AR568" s="726"/>
      <c r="AS568" s="726"/>
      <c r="AT568" s="726"/>
      <c r="AU568" s="726"/>
      <c r="AV568" s="726"/>
      <c r="AW568" s="726"/>
      <c r="AX568" s="726"/>
      <c r="AZ568" s="670"/>
      <c r="BA568" s="670"/>
      <c r="BB568" s="670"/>
      <c r="BC568" s="670"/>
      <c r="BD568" s="670"/>
      <c r="BE568" s="670"/>
      <c r="BF568" s="670"/>
      <c r="BG568" s="670"/>
      <c r="BH568" s="670"/>
      <c r="BI568" s="670"/>
      <c r="BJ568" s="670"/>
    </row>
    <row r="569" spans="6:62" ht="93" customHeight="1" x14ac:dyDescent="0.25">
      <c r="F569" s="725"/>
      <c r="G569" s="726"/>
      <c r="H569" s="726"/>
      <c r="I569" s="726"/>
      <c r="J569" s="726"/>
      <c r="K569" s="726"/>
      <c r="L569" s="726"/>
      <c r="M569" s="726"/>
      <c r="N569" s="726"/>
      <c r="U569" s="727"/>
      <c r="V569" s="728"/>
      <c r="W569" s="728"/>
      <c r="X569" s="728"/>
      <c r="Y569" s="728"/>
      <c r="Z569" s="728"/>
      <c r="AA569" s="728"/>
      <c r="AB569" s="728"/>
      <c r="AC569" s="728"/>
      <c r="AD569" s="728"/>
      <c r="AE569" s="728"/>
      <c r="AF569" s="728"/>
      <c r="AG569" s="728"/>
      <c r="AH569" s="728"/>
      <c r="AI569" s="728"/>
      <c r="AJ569" s="728"/>
      <c r="AK569" s="728"/>
      <c r="AL569" s="726"/>
      <c r="AM569" s="726"/>
      <c r="AN569" s="726"/>
      <c r="AO569" s="726"/>
      <c r="AP569" s="726"/>
      <c r="AQ569" s="726"/>
      <c r="AR569" s="726"/>
      <c r="AS569" s="726"/>
      <c r="AT569" s="726"/>
      <c r="AU569" s="726"/>
      <c r="AV569" s="726"/>
      <c r="AW569" s="726"/>
      <c r="AX569" s="726"/>
      <c r="AZ569" s="670"/>
      <c r="BA569" s="670"/>
      <c r="BB569" s="670"/>
      <c r="BC569" s="670"/>
      <c r="BD569" s="670"/>
      <c r="BE569" s="670"/>
      <c r="BF569" s="670"/>
      <c r="BG569" s="670"/>
      <c r="BH569" s="670"/>
      <c r="BI569" s="670"/>
      <c r="BJ569" s="670"/>
    </row>
    <row r="570" spans="6:62" ht="93" customHeight="1" x14ac:dyDescent="0.25">
      <c r="F570" s="725"/>
      <c r="G570" s="726"/>
      <c r="H570" s="726"/>
      <c r="I570" s="726"/>
      <c r="J570" s="726"/>
      <c r="K570" s="726"/>
      <c r="L570" s="726"/>
      <c r="M570" s="726"/>
      <c r="N570" s="726"/>
      <c r="U570" s="727"/>
      <c r="V570" s="728"/>
      <c r="W570" s="728"/>
      <c r="X570" s="728"/>
      <c r="Y570" s="728"/>
      <c r="Z570" s="728"/>
      <c r="AA570" s="728"/>
      <c r="AB570" s="728"/>
      <c r="AC570" s="728"/>
      <c r="AD570" s="728"/>
      <c r="AE570" s="728"/>
      <c r="AF570" s="728"/>
      <c r="AG570" s="728"/>
      <c r="AH570" s="728"/>
      <c r="AI570" s="728"/>
      <c r="AJ570" s="728"/>
      <c r="AK570" s="728"/>
      <c r="AL570" s="726"/>
      <c r="AM570" s="726"/>
      <c r="AN570" s="726"/>
      <c r="AO570" s="726"/>
      <c r="AP570" s="726"/>
      <c r="AQ570" s="726"/>
      <c r="AR570" s="726"/>
      <c r="AS570" s="726"/>
      <c r="AT570" s="726"/>
      <c r="AU570" s="726"/>
      <c r="AV570" s="726"/>
      <c r="AW570" s="726"/>
      <c r="AX570" s="726"/>
      <c r="AZ570" s="670"/>
      <c r="BA570" s="670"/>
      <c r="BB570" s="670"/>
      <c r="BC570" s="670"/>
      <c r="BD570" s="670"/>
      <c r="BE570" s="670"/>
      <c r="BF570" s="670"/>
      <c r="BG570" s="670"/>
      <c r="BH570" s="670"/>
      <c r="BI570" s="670"/>
      <c r="BJ570" s="670"/>
    </row>
    <row r="571" spans="6:62" ht="93" customHeight="1" x14ac:dyDescent="0.25">
      <c r="F571" s="725"/>
      <c r="G571" s="726"/>
      <c r="H571" s="726"/>
      <c r="I571" s="726"/>
      <c r="J571" s="726"/>
      <c r="K571" s="726"/>
      <c r="L571" s="726"/>
      <c r="M571" s="726"/>
      <c r="N571" s="726"/>
      <c r="U571" s="727"/>
      <c r="V571" s="728"/>
      <c r="W571" s="728"/>
      <c r="X571" s="728"/>
      <c r="Y571" s="728"/>
      <c r="Z571" s="728"/>
      <c r="AA571" s="728"/>
      <c r="AB571" s="728"/>
      <c r="AC571" s="728"/>
      <c r="AD571" s="728"/>
      <c r="AE571" s="728"/>
      <c r="AF571" s="728"/>
      <c r="AG571" s="728"/>
      <c r="AH571" s="728"/>
      <c r="AI571" s="728"/>
      <c r="AJ571" s="728"/>
      <c r="AK571" s="728"/>
      <c r="AL571" s="726"/>
      <c r="AM571" s="726"/>
      <c r="AN571" s="726"/>
      <c r="AO571" s="726"/>
      <c r="AP571" s="726"/>
      <c r="AQ571" s="726"/>
      <c r="AR571" s="726"/>
      <c r="AS571" s="726"/>
      <c r="AT571" s="726"/>
      <c r="AU571" s="726"/>
      <c r="AV571" s="726"/>
      <c r="AW571" s="726"/>
      <c r="AX571" s="726"/>
      <c r="AZ571" s="670"/>
      <c r="BA571" s="670"/>
      <c r="BB571" s="670"/>
      <c r="BC571" s="670"/>
      <c r="BD571" s="670"/>
      <c r="BE571" s="670"/>
      <c r="BF571" s="670"/>
      <c r="BG571" s="670"/>
      <c r="BH571" s="670"/>
      <c r="BI571" s="670"/>
      <c r="BJ571" s="670"/>
    </row>
    <row r="572" spans="6:62" ht="93" customHeight="1" x14ac:dyDescent="0.25">
      <c r="F572" s="725"/>
      <c r="G572" s="726"/>
      <c r="H572" s="726"/>
      <c r="I572" s="726"/>
      <c r="J572" s="726"/>
      <c r="K572" s="726"/>
      <c r="L572" s="726"/>
      <c r="M572" s="726"/>
      <c r="N572" s="726"/>
      <c r="U572" s="727"/>
      <c r="V572" s="728"/>
      <c r="W572" s="728"/>
      <c r="X572" s="728"/>
      <c r="Y572" s="728"/>
      <c r="Z572" s="728"/>
      <c r="AA572" s="728"/>
      <c r="AB572" s="728"/>
      <c r="AC572" s="728"/>
      <c r="AD572" s="728"/>
      <c r="AE572" s="728"/>
      <c r="AF572" s="728"/>
      <c r="AG572" s="728"/>
      <c r="AH572" s="728"/>
      <c r="AI572" s="728"/>
      <c r="AJ572" s="728"/>
      <c r="AK572" s="728"/>
      <c r="AL572" s="726"/>
      <c r="AM572" s="726"/>
      <c r="AN572" s="726"/>
      <c r="AO572" s="726"/>
      <c r="AP572" s="726"/>
      <c r="AQ572" s="726"/>
      <c r="AR572" s="726"/>
      <c r="AS572" s="726"/>
      <c r="AT572" s="726"/>
      <c r="AU572" s="726"/>
      <c r="AV572" s="726"/>
      <c r="AW572" s="726"/>
      <c r="AX572" s="726"/>
      <c r="AZ572" s="670"/>
      <c r="BA572" s="670"/>
      <c r="BB572" s="670"/>
      <c r="BC572" s="670"/>
      <c r="BD572" s="670"/>
      <c r="BE572" s="670"/>
      <c r="BF572" s="670"/>
      <c r="BG572" s="670"/>
      <c r="BH572" s="670"/>
      <c r="BI572" s="670"/>
      <c r="BJ572" s="670"/>
    </row>
    <row r="573" spans="6:62" ht="93" customHeight="1" x14ac:dyDescent="0.25">
      <c r="F573" s="725"/>
      <c r="G573" s="726"/>
      <c r="H573" s="726"/>
      <c r="I573" s="726"/>
      <c r="J573" s="726"/>
      <c r="K573" s="726"/>
      <c r="L573" s="726"/>
      <c r="M573" s="726"/>
      <c r="N573" s="726"/>
      <c r="U573" s="727"/>
      <c r="V573" s="728"/>
      <c r="W573" s="728"/>
      <c r="X573" s="728"/>
      <c r="Y573" s="728"/>
      <c r="Z573" s="728"/>
      <c r="AA573" s="728"/>
      <c r="AB573" s="728"/>
      <c r="AC573" s="728"/>
      <c r="AD573" s="728"/>
      <c r="AE573" s="728"/>
      <c r="AF573" s="728"/>
      <c r="AG573" s="728"/>
      <c r="AH573" s="728"/>
      <c r="AI573" s="728"/>
      <c r="AJ573" s="728"/>
      <c r="AK573" s="728"/>
      <c r="AL573" s="726"/>
      <c r="AM573" s="726"/>
      <c r="AN573" s="726"/>
      <c r="AO573" s="726"/>
      <c r="AP573" s="726"/>
      <c r="AQ573" s="726"/>
      <c r="AR573" s="726"/>
      <c r="AS573" s="726"/>
      <c r="AT573" s="726"/>
      <c r="AU573" s="726"/>
      <c r="AV573" s="726"/>
      <c r="AW573" s="726"/>
      <c r="AX573" s="726"/>
      <c r="AZ573" s="670"/>
      <c r="BA573" s="670"/>
      <c r="BB573" s="670"/>
      <c r="BC573" s="670"/>
      <c r="BD573" s="670"/>
      <c r="BE573" s="670"/>
      <c r="BF573" s="670"/>
      <c r="BG573" s="670"/>
      <c r="BH573" s="670"/>
      <c r="BI573" s="670"/>
      <c r="BJ573" s="670"/>
    </row>
    <row r="574" spans="6:62" ht="93" customHeight="1" x14ac:dyDescent="0.25">
      <c r="F574" s="725"/>
      <c r="G574" s="726"/>
      <c r="H574" s="726"/>
      <c r="I574" s="726"/>
      <c r="J574" s="726"/>
      <c r="K574" s="726"/>
      <c r="L574" s="726"/>
      <c r="M574" s="726"/>
      <c r="N574" s="726"/>
      <c r="U574" s="727"/>
      <c r="V574" s="728"/>
      <c r="W574" s="728"/>
      <c r="X574" s="728"/>
      <c r="Y574" s="728"/>
      <c r="Z574" s="728"/>
      <c r="AA574" s="728"/>
      <c r="AB574" s="728"/>
      <c r="AC574" s="728"/>
      <c r="AD574" s="728"/>
      <c r="AE574" s="728"/>
      <c r="AF574" s="728"/>
      <c r="AG574" s="728"/>
      <c r="AH574" s="728"/>
      <c r="AI574" s="728"/>
      <c r="AJ574" s="728"/>
      <c r="AK574" s="728"/>
      <c r="AL574" s="726"/>
      <c r="AM574" s="726"/>
      <c r="AN574" s="726"/>
      <c r="AO574" s="726"/>
      <c r="AP574" s="726"/>
      <c r="AQ574" s="726"/>
      <c r="AR574" s="726"/>
      <c r="AS574" s="726"/>
      <c r="AT574" s="726"/>
      <c r="AU574" s="726"/>
      <c r="AV574" s="726"/>
      <c r="AW574" s="726"/>
      <c r="AX574" s="726"/>
      <c r="AZ574" s="670"/>
      <c r="BA574" s="670"/>
      <c r="BB574" s="670"/>
      <c r="BC574" s="670"/>
      <c r="BD574" s="670"/>
      <c r="BE574" s="670"/>
      <c r="BF574" s="670"/>
      <c r="BG574" s="670"/>
      <c r="BH574" s="670"/>
      <c r="BI574" s="670"/>
      <c r="BJ574" s="670"/>
    </row>
    <row r="575" spans="6:62" ht="93" customHeight="1" x14ac:dyDescent="0.25">
      <c r="F575" s="725"/>
      <c r="G575" s="726"/>
      <c r="H575" s="726"/>
      <c r="I575" s="726"/>
      <c r="J575" s="726"/>
      <c r="K575" s="726"/>
      <c r="L575" s="726"/>
      <c r="M575" s="726"/>
      <c r="N575" s="726"/>
      <c r="U575" s="727"/>
      <c r="V575" s="728"/>
      <c r="W575" s="728"/>
      <c r="X575" s="728"/>
      <c r="Y575" s="728"/>
      <c r="Z575" s="728"/>
      <c r="AA575" s="728"/>
      <c r="AB575" s="728"/>
      <c r="AC575" s="728"/>
      <c r="AD575" s="728"/>
      <c r="AE575" s="728"/>
      <c r="AF575" s="728"/>
      <c r="AG575" s="728"/>
      <c r="AH575" s="728"/>
      <c r="AI575" s="728"/>
      <c r="AJ575" s="728"/>
      <c r="AK575" s="728"/>
      <c r="AL575" s="726"/>
      <c r="AM575" s="726"/>
      <c r="AN575" s="726"/>
      <c r="AO575" s="726"/>
      <c r="AP575" s="726"/>
      <c r="AQ575" s="726"/>
      <c r="AR575" s="726"/>
      <c r="AS575" s="726"/>
      <c r="AT575" s="726"/>
      <c r="AU575" s="726"/>
      <c r="AV575" s="726"/>
      <c r="AW575" s="726"/>
      <c r="AX575" s="726"/>
      <c r="AZ575" s="670"/>
      <c r="BA575" s="670"/>
      <c r="BB575" s="670"/>
      <c r="BC575" s="670"/>
      <c r="BD575" s="670"/>
      <c r="BE575" s="670"/>
      <c r="BF575" s="670"/>
      <c r="BG575" s="670"/>
      <c r="BH575" s="670"/>
      <c r="BI575" s="670"/>
      <c r="BJ575" s="670"/>
    </row>
    <row r="576" spans="6:62" ht="93" customHeight="1" x14ac:dyDescent="0.25">
      <c r="F576" s="725"/>
      <c r="G576" s="726"/>
      <c r="H576" s="726"/>
      <c r="I576" s="726"/>
      <c r="J576" s="726"/>
      <c r="K576" s="726"/>
      <c r="L576" s="726"/>
      <c r="M576" s="726"/>
      <c r="N576" s="726"/>
      <c r="U576" s="727"/>
      <c r="V576" s="728"/>
      <c r="W576" s="728"/>
      <c r="X576" s="728"/>
      <c r="Y576" s="728"/>
      <c r="Z576" s="728"/>
      <c r="AA576" s="728"/>
      <c r="AB576" s="728"/>
      <c r="AC576" s="728"/>
      <c r="AD576" s="728"/>
      <c r="AE576" s="728"/>
      <c r="AF576" s="728"/>
      <c r="AG576" s="728"/>
      <c r="AH576" s="728"/>
      <c r="AI576" s="728"/>
      <c r="AJ576" s="728"/>
      <c r="AK576" s="728"/>
      <c r="AL576" s="726"/>
      <c r="AM576" s="726"/>
      <c r="AN576" s="726"/>
      <c r="AO576" s="726"/>
      <c r="AP576" s="726"/>
      <c r="AQ576" s="726"/>
      <c r="AR576" s="726"/>
      <c r="AS576" s="726"/>
      <c r="AT576" s="726"/>
      <c r="AU576" s="726"/>
      <c r="AV576" s="726"/>
      <c r="AW576" s="726"/>
      <c r="AX576" s="726"/>
      <c r="AZ576" s="670"/>
      <c r="BA576" s="670"/>
      <c r="BB576" s="670"/>
      <c r="BC576" s="670"/>
      <c r="BD576" s="670"/>
      <c r="BE576" s="670"/>
      <c r="BF576" s="670"/>
      <c r="BG576" s="670"/>
      <c r="BH576" s="670"/>
      <c r="BI576" s="670"/>
      <c r="BJ576" s="670"/>
    </row>
    <row r="577" spans="6:62" ht="93" customHeight="1" x14ac:dyDescent="0.25">
      <c r="F577" s="725"/>
      <c r="G577" s="726"/>
      <c r="H577" s="726"/>
      <c r="I577" s="726"/>
      <c r="J577" s="726"/>
      <c r="K577" s="726"/>
      <c r="L577" s="726"/>
      <c r="M577" s="726"/>
      <c r="N577" s="726"/>
      <c r="U577" s="727"/>
      <c r="V577" s="728"/>
      <c r="W577" s="728"/>
      <c r="X577" s="728"/>
      <c r="Y577" s="728"/>
      <c r="Z577" s="728"/>
      <c r="AA577" s="728"/>
      <c r="AB577" s="728"/>
      <c r="AC577" s="728"/>
      <c r="AD577" s="728"/>
      <c r="AE577" s="728"/>
      <c r="AF577" s="728"/>
      <c r="AG577" s="728"/>
      <c r="AH577" s="728"/>
      <c r="AI577" s="728"/>
      <c r="AJ577" s="728"/>
      <c r="AK577" s="728"/>
      <c r="AL577" s="726"/>
      <c r="AM577" s="726"/>
      <c r="AN577" s="726"/>
      <c r="AO577" s="726"/>
      <c r="AP577" s="726"/>
      <c r="AQ577" s="726"/>
      <c r="AR577" s="726"/>
      <c r="AS577" s="726"/>
      <c r="AT577" s="726"/>
      <c r="AU577" s="726"/>
      <c r="AV577" s="726"/>
      <c r="AW577" s="726"/>
      <c r="AX577" s="726"/>
      <c r="AZ577" s="670"/>
      <c r="BA577" s="670"/>
      <c r="BB577" s="670"/>
      <c r="BC577" s="670"/>
      <c r="BD577" s="670"/>
      <c r="BE577" s="670"/>
      <c r="BF577" s="670"/>
      <c r="BG577" s="670"/>
      <c r="BH577" s="670"/>
      <c r="BI577" s="670"/>
      <c r="BJ577" s="670"/>
    </row>
    <row r="578" spans="6:62" ht="93" customHeight="1" x14ac:dyDescent="0.25">
      <c r="F578" s="725"/>
      <c r="G578" s="726"/>
      <c r="H578" s="726"/>
      <c r="I578" s="726"/>
      <c r="J578" s="726"/>
      <c r="K578" s="726"/>
      <c r="L578" s="726"/>
      <c r="M578" s="726"/>
      <c r="N578" s="726"/>
      <c r="U578" s="727"/>
      <c r="V578" s="728"/>
      <c r="W578" s="728"/>
      <c r="X578" s="728"/>
      <c r="Y578" s="728"/>
      <c r="Z578" s="728"/>
      <c r="AA578" s="728"/>
      <c r="AB578" s="728"/>
      <c r="AC578" s="728"/>
      <c r="AD578" s="728"/>
      <c r="AE578" s="728"/>
      <c r="AF578" s="728"/>
      <c r="AG578" s="728"/>
      <c r="AH578" s="728"/>
      <c r="AI578" s="728"/>
      <c r="AJ578" s="728"/>
      <c r="AK578" s="728"/>
      <c r="AL578" s="726"/>
      <c r="AM578" s="726"/>
      <c r="AN578" s="726"/>
      <c r="AO578" s="726"/>
      <c r="AP578" s="726"/>
      <c r="AQ578" s="726"/>
      <c r="AR578" s="726"/>
      <c r="AS578" s="726"/>
      <c r="AT578" s="726"/>
      <c r="AU578" s="726"/>
      <c r="AV578" s="726"/>
      <c r="AW578" s="726"/>
      <c r="AX578" s="726"/>
      <c r="AZ578" s="670"/>
      <c r="BA578" s="670"/>
      <c r="BB578" s="670"/>
      <c r="BC578" s="670"/>
      <c r="BD578" s="670"/>
      <c r="BE578" s="670"/>
      <c r="BF578" s="670"/>
      <c r="BG578" s="670"/>
      <c r="BH578" s="670"/>
      <c r="BI578" s="670"/>
      <c r="BJ578" s="670"/>
    </row>
    <row r="579" spans="6:62" ht="93" customHeight="1" x14ac:dyDescent="0.25">
      <c r="F579" s="725"/>
      <c r="G579" s="726"/>
      <c r="H579" s="726"/>
      <c r="I579" s="726"/>
      <c r="J579" s="726"/>
      <c r="K579" s="726"/>
      <c r="L579" s="726"/>
      <c r="M579" s="726"/>
      <c r="N579" s="726"/>
      <c r="U579" s="727"/>
      <c r="V579" s="728"/>
      <c r="W579" s="728"/>
      <c r="X579" s="728"/>
      <c r="Y579" s="728"/>
      <c r="Z579" s="728"/>
      <c r="AA579" s="728"/>
      <c r="AB579" s="728"/>
      <c r="AC579" s="728"/>
      <c r="AD579" s="728"/>
      <c r="AE579" s="728"/>
      <c r="AF579" s="728"/>
      <c r="AG579" s="728"/>
      <c r="AH579" s="728"/>
      <c r="AI579" s="728"/>
      <c r="AJ579" s="728"/>
      <c r="AK579" s="728"/>
      <c r="AL579" s="726"/>
      <c r="AM579" s="726"/>
      <c r="AN579" s="726"/>
      <c r="AO579" s="726"/>
      <c r="AP579" s="726"/>
      <c r="AQ579" s="726"/>
      <c r="AR579" s="726"/>
      <c r="AS579" s="726"/>
      <c r="AT579" s="726"/>
      <c r="AU579" s="726"/>
      <c r="AV579" s="726"/>
      <c r="AW579" s="726"/>
      <c r="AX579" s="726"/>
      <c r="AZ579" s="670"/>
      <c r="BA579" s="670"/>
      <c r="BB579" s="670"/>
      <c r="BC579" s="670"/>
      <c r="BD579" s="670"/>
      <c r="BE579" s="670"/>
      <c r="BF579" s="670"/>
      <c r="BG579" s="670"/>
      <c r="BH579" s="670"/>
      <c r="BI579" s="670"/>
      <c r="BJ579" s="670"/>
    </row>
    <row r="580" spans="6:62" ht="93" customHeight="1" x14ac:dyDescent="0.25">
      <c r="F580" s="725"/>
      <c r="G580" s="726"/>
      <c r="H580" s="726"/>
      <c r="I580" s="726"/>
      <c r="J580" s="726"/>
      <c r="K580" s="726"/>
      <c r="L580" s="726"/>
      <c r="M580" s="726"/>
      <c r="N580" s="726"/>
      <c r="U580" s="727"/>
      <c r="V580" s="728"/>
      <c r="W580" s="728"/>
      <c r="X580" s="728"/>
      <c r="Y580" s="728"/>
      <c r="Z580" s="728"/>
      <c r="AA580" s="728"/>
      <c r="AB580" s="728"/>
      <c r="AC580" s="728"/>
      <c r="AD580" s="728"/>
      <c r="AE580" s="728"/>
      <c r="AF580" s="728"/>
      <c r="AG580" s="728"/>
      <c r="AH580" s="728"/>
      <c r="AI580" s="728"/>
      <c r="AJ580" s="728"/>
      <c r="AK580" s="728"/>
      <c r="AL580" s="726"/>
      <c r="AM580" s="726"/>
      <c r="AN580" s="726"/>
      <c r="AO580" s="726"/>
      <c r="AP580" s="726"/>
      <c r="AQ580" s="726"/>
      <c r="AR580" s="726"/>
      <c r="AS580" s="726"/>
      <c r="AT580" s="726"/>
      <c r="AU580" s="726"/>
      <c r="AV580" s="726"/>
      <c r="AW580" s="726"/>
      <c r="AX580" s="726"/>
      <c r="AZ580" s="670"/>
      <c r="BA580" s="670"/>
      <c r="BB580" s="670"/>
      <c r="BC580" s="670"/>
      <c r="BD580" s="670"/>
      <c r="BE580" s="670"/>
      <c r="BF580" s="670"/>
      <c r="BG580" s="670"/>
      <c r="BH580" s="670"/>
      <c r="BI580" s="670"/>
      <c r="BJ580" s="670"/>
    </row>
    <row r="581" spans="6:62" ht="93" customHeight="1" x14ac:dyDescent="0.25">
      <c r="F581" s="725"/>
      <c r="G581" s="726"/>
      <c r="H581" s="726"/>
      <c r="I581" s="726"/>
      <c r="J581" s="726"/>
      <c r="K581" s="726"/>
      <c r="L581" s="726"/>
      <c r="M581" s="726"/>
      <c r="N581" s="726"/>
      <c r="U581" s="727"/>
      <c r="V581" s="728"/>
      <c r="W581" s="728"/>
      <c r="X581" s="728"/>
      <c r="Y581" s="728"/>
      <c r="Z581" s="728"/>
      <c r="AA581" s="728"/>
      <c r="AB581" s="728"/>
      <c r="AC581" s="728"/>
      <c r="AD581" s="728"/>
      <c r="AE581" s="728"/>
      <c r="AF581" s="728"/>
      <c r="AG581" s="728"/>
      <c r="AH581" s="728"/>
      <c r="AI581" s="728"/>
      <c r="AJ581" s="728"/>
      <c r="AK581" s="728"/>
      <c r="AL581" s="726"/>
      <c r="AM581" s="726"/>
      <c r="AN581" s="726"/>
      <c r="AO581" s="726"/>
      <c r="AP581" s="726"/>
      <c r="AQ581" s="726"/>
      <c r="AR581" s="726"/>
      <c r="AS581" s="726"/>
      <c r="AT581" s="726"/>
      <c r="AU581" s="726"/>
      <c r="AV581" s="726"/>
      <c r="AW581" s="726"/>
      <c r="AX581" s="726"/>
      <c r="AZ581" s="670"/>
      <c r="BA581" s="670"/>
      <c r="BB581" s="670"/>
      <c r="BC581" s="670"/>
      <c r="BD581" s="670"/>
      <c r="BE581" s="670"/>
      <c r="BF581" s="670"/>
      <c r="BG581" s="670"/>
      <c r="BH581" s="670"/>
      <c r="BI581" s="670"/>
      <c r="BJ581" s="670"/>
    </row>
    <row r="582" spans="6:62" ht="93" customHeight="1" x14ac:dyDescent="0.25">
      <c r="F582" s="725"/>
      <c r="G582" s="726"/>
      <c r="H582" s="726"/>
      <c r="I582" s="726"/>
      <c r="J582" s="726"/>
      <c r="K582" s="726"/>
      <c r="L582" s="726"/>
      <c r="M582" s="726"/>
      <c r="N582" s="726"/>
      <c r="U582" s="727"/>
      <c r="V582" s="728"/>
      <c r="W582" s="728"/>
      <c r="X582" s="728"/>
      <c r="Y582" s="728"/>
      <c r="Z582" s="728"/>
      <c r="AA582" s="728"/>
      <c r="AB582" s="728"/>
      <c r="AC582" s="728"/>
      <c r="AD582" s="728"/>
      <c r="AE582" s="728"/>
      <c r="AF582" s="728"/>
      <c r="AG582" s="728"/>
      <c r="AH582" s="728"/>
      <c r="AI582" s="728"/>
      <c r="AJ582" s="728"/>
      <c r="AK582" s="728"/>
      <c r="AL582" s="726"/>
      <c r="AM582" s="726"/>
      <c r="AN582" s="726"/>
      <c r="AO582" s="726"/>
      <c r="AP582" s="726"/>
      <c r="AQ582" s="726"/>
      <c r="AR582" s="726"/>
      <c r="AS582" s="726"/>
      <c r="AT582" s="726"/>
      <c r="AU582" s="726"/>
      <c r="AV582" s="726"/>
      <c r="AW582" s="726"/>
      <c r="AX582" s="726"/>
      <c r="AZ582" s="670"/>
      <c r="BA582" s="670"/>
      <c r="BB582" s="670"/>
      <c r="BC582" s="670"/>
      <c r="BD582" s="670"/>
      <c r="BE582" s="670"/>
      <c r="BF582" s="670"/>
      <c r="BG582" s="670"/>
      <c r="BH582" s="670"/>
      <c r="BI582" s="670"/>
      <c r="BJ582" s="670"/>
    </row>
    <row r="583" spans="6:62" ht="93" customHeight="1" x14ac:dyDescent="0.25">
      <c r="F583" s="725"/>
      <c r="G583" s="726"/>
      <c r="H583" s="726"/>
      <c r="I583" s="726"/>
      <c r="J583" s="726"/>
      <c r="K583" s="726"/>
      <c r="L583" s="726"/>
      <c r="M583" s="726"/>
      <c r="N583" s="726"/>
      <c r="U583" s="727"/>
      <c r="V583" s="728"/>
      <c r="W583" s="728"/>
      <c r="X583" s="728"/>
      <c r="Y583" s="728"/>
      <c r="Z583" s="728"/>
      <c r="AA583" s="728"/>
      <c r="AB583" s="728"/>
      <c r="AC583" s="728"/>
      <c r="AD583" s="728"/>
      <c r="AE583" s="728"/>
      <c r="AF583" s="728"/>
      <c r="AG583" s="728"/>
      <c r="AH583" s="728"/>
      <c r="AI583" s="728"/>
      <c r="AJ583" s="728"/>
      <c r="AK583" s="728"/>
      <c r="AL583" s="726"/>
      <c r="AM583" s="726"/>
      <c r="AN583" s="726"/>
      <c r="AO583" s="726"/>
      <c r="AP583" s="726"/>
      <c r="AQ583" s="726"/>
      <c r="AR583" s="726"/>
      <c r="AS583" s="726"/>
      <c r="AT583" s="726"/>
      <c r="AU583" s="726"/>
      <c r="AV583" s="726"/>
      <c r="AW583" s="726"/>
      <c r="AX583" s="726"/>
      <c r="AZ583" s="670"/>
      <c r="BA583" s="670"/>
      <c r="BB583" s="670"/>
      <c r="BC583" s="670"/>
      <c r="BD583" s="670"/>
      <c r="BE583" s="670"/>
      <c r="BF583" s="670"/>
      <c r="BG583" s="670"/>
      <c r="BH583" s="670"/>
      <c r="BI583" s="670"/>
      <c r="BJ583" s="670"/>
    </row>
    <row r="584" spans="6:62" ht="93" customHeight="1" x14ac:dyDescent="0.25">
      <c r="F584" s="725"/>
      <c r="G584" s="726"/>
      <c r="H584" s="726"/>
      <c r="I584" s="726"/>
      <c r="J584" s="726"/>
      <c r="K584" s="726"/>
      <c r="L584" s="726"/>
      <c r="M584" s="726"/>
      <c r="N584" s="726"/>
      <c r="U584" s="727"/>
      <c r="V584" s="728"/>
      <c r="W584" s="728"/>
      <c r="X584" s="728"/>
      <c r="Y584" s="728"/>
      <c r="Z584" s="728"/>
      <c r="AA584" s="728"/>
      <c r="AB584" s="728"/>
      <c r="AC584" s="728"/>
      <c r="AD584" s="728"/>
      <c r="AE584" s="728"/>
      <c r="AF584" s="728"/>
      <c r="AG584" s="728"/>
      <c r="AH584" s="728"/>
      <c r="AI584" s="728"/>
      <c r="AJ584" s="728"/>
      <c r="AK584" s="728"/>
      <c r="AL584" s="726"/>
      <c r="AM584" s="726"/>
      <c r="AN584" s="726"/>
      <c r="AO584" s="726"/>
      <c r="AP584" s="726"/>
      <c r="AQ584" s="726"/>
      <c r="AR584" s="726"/>
      <c r="AS584" s="726"/>
      <c r="AT584" s="726"/>
      <c r="AU584" s="726"/>
      <c r="AV584" s="726"/>
      <c r="AW584" s="726"/>
      <c r="AX584" s="726"/>
      <c r="AZ584" s="670"/>
      <c r="BA584" s="670"/>
      <c r="BB584" s="670"/>
      <c r="BC584" s="670"/>
      <c r="BD584" s="670"/>
      <c r="BE584" s="670"/>
      <c r="BF584" s="670"/>
      <c r="BG584" s="670"/>
      <c r="BH584" s="670"/>
      <c r="BI584" s="670"/>
      <c r="BJ584" s="670"/>
    </row>
    <row r="585" spans="6:62" ht="93" customHeight="1" x14ac:dyDescent="0.25">
      <c r="F585" s="725"/>
      <c r="G585" s="726"/>
      <c r="H585" s="726"/>
      <c r="I585" s="726"/>
      <c r="J585" s="726"/>
      <c r="K585" s="726"/>
      <c r="L585" s="726"/>
      <c r="M585" s="726"/>
      <c r="N585" s="726"/>
      <c r="U585" s="727"/>
      <c r="V585" s="728"/>
      <c r="W585" s="728"/>
      <c r="X585" s="728"/>
      <c r="Y585" s="728"/>
      <c r="Z585" s="728"/>
      <c r="AA585" s="728"/>
      <c r="AB585" s="728"/>
      <c r="AC585" s="728"/>
      <c r="AD585" s="728"/>
      <c r="AE585" s="728"/>
      <c r="AF585" s="728"/>
      <c r="AG585" s="728"/>
      <c r="AH585" s="728"/>
      <c r="AI585" s="728"/>
      <c r="AJ585" s="728"/>
      <c r="AK585" s="728"/>
      <c r="AL585" s="726"/>
      <c r="AM585" s="726"/>
      <c r="AN585" s="726"/>
      <c r="AO585" s="726"/>
      <c r="AP585" s="726"/>
      <c r="AQ585" s="726"/>
      <c r="AR585" s="726"/>
      <c r="AS585" s="726"/>
      <c r="AT585" s="726"/>
      <c r="AU585" s="726"/>
      <c r="AV585" s="726"/>
      <c r="AW585" s="726"/>
      <c r="AX585" s="726"/>
      <c r="AZ585" s="670"/>
      <c r="BA585" s="670"/>
      <c r="BB585" s="670"/>
      <c r="BC585" s="670"/>
      <c r="BD585" s="670"/>
      <c r="BE585" s="670"/>
      <c r="BF585" s="670"/>
      <c r="BG585" s="670"/>
      <c r="BH585" s="670"/>
      <c r="BI585" s="670"/>
      <c r="BJ585" s="670"/>
    </row>
    <row r="586" spans="6:62" ht="93" customHeight="1" x14ac:dyDescent="0.25">
      <c r="F586" s="725"/>
      <c r="G586" s="726"/>
      <c r="H586" s="726"/>
      <c r="I586" s="726"/>
      <c r="J586" s="726"/>
      <c r="K586" s="726"/>
      <c r="L586" s="726"/>
      <c r="M586" s="726"/>
      <c r="N586" s="726"/>
      <c r="U586" s="727"/>
      <c r="V586" s="728"/>
      <c r="W586" s="728"/>
      <c r="X586" s="728"/>
      <c r="Y586" s="728"/>
      <c r="Z586" s="728"/>
      <c r="AA586" s="728"/>
      <c r="AB586" s="728"/>
      <c r="AC586" s="728"/>
      <c r="AD586" s="728"/>
      <c r="AE586" s="728"/>
      <c r="AF586" s="728"/>
      <c r="AG586" s="728"/>
      <c r="AH586" s="728"/>
      <c r="AI586" s="728"/>
      <c r="AJ586" s="728"/>
      <c r="AK586" s="728"/>
      <c r="AL586" s="726"/>
      <c r="AM586" s="726"/>
      <c r="AN586" s="726"/>
      <c r="AO586" s="726"/>
      <c r="AP586" s="726"/>
      <c r="AQ586" s="726"/>
      <c r="AR586" s="726"/>
      <c r="AS586" s="726"/>
      <c r="AT586" s="726"/>
      <c r="AU586" s="726"/>
      <c r="AV586" s="726"/>
      <c r="AW586" s="726"/>
      <c r="AX586" s="726"/>
      <c r="AZ586" s="670"/>
      <c r="BA586" s="670"/>
      <c r="BB586" s="670"/>
      <c r="BC586" s="670"/>
      <c r="BD586" s="670"/>
      <c r="BE586" s="670"/>
      <c r="BF586" s="670"/>
      <c r="BG586" s="670"/>
      <c r="BH586" s="670"/>
      <c r="BI586" s="670"/>
      <c r="BJ586" s="670"/>
    </row>
    <row r="587" spans="6:62" ht="93" customHeight="1" x14ac:dyDescent="0.25">
      <c r="F587" s="725"/>
      <c r="G587" s="726"/>
      <c r="H587" s="726"/>
      <c r="I587" s="726"/>
      <c r="J587" s="726"/>
      <c r="K587" s="726"/>
      <c r="L587" s="726"/>
      <c r="M587" s="726"/>
      <c r="N587" s="726"/>
      <c r="U587" s="727"/>
      <c r="V587" s="728"/>
      <c r="W587" s="728"/>
      <c r="X587" s="728"/>
      <c r="Y587" s="728"/>
      <c r="Z587" s="728"/>
      <c r="AA587" s="728"/>
      <c r="AB587" s="728"/>
      <c r="AC587" s="728"/>
      <c r="AD587" s="728"/>
      <c r="AE587" s="728"/>
      <c r="AF587" s="728"/>
      <c r="AG587" s="728"/>
      <c r="AH587" s="728"/>
      <c r="AI587" s="728"/>
      <c r="AJ587" s="728"/>
      <c r="AK587" s="728"/>
      <c r="AL587" s="726"/>
      <c r="AM587" s="726"/>
      <c r="AN587" s="726"/>
      <c r="AO587" s="726"/>
      <c r="AP587" s="726"/>
      <c r="AQ587" s="726"/>
      <c r="AR587" s="726"/>
      <c r="AS587" s="726"/>
      <c r="AT587" s="726"/>
      <c r="AU587" s="726"/>
      <c r="AV587" s="726"/>
      <c r="AW587" s="726"/>
      <c r="AX587" s="726"/>
      <c r="AZ587" s="670"/>
      <c r="BA587" s="670"/>
      <c r="BB587" s="670"/>
      <c r="BC587" s="670"/>
      <c r="BD587" s="670"/>
      <c r="BE587" s="670"/>
      <c r="BF587" s="670"/>
      <c r="BG587" s="670"/>
      <c r="BH587" s="670"/>
      <c r="BI587" s="670"/>
      <c r="BJ587" s="670"/>
    </row>
    <row r="588" spans="6:62" ht="93" customHeight="1" x14ac:dyDescent="0.25">
      <c r="F588" s="725"/>
      <c r="G588" s="726"/>
      <c r="H588" s="726"/>
      <c r="I588" s="726"/>
      <c r="J588" s="726"/>
      <c r="K588" s="726"/>
      <c r="L588" s="726"/>
      <c r="M588" s="726"/>
      <c r="N588" s="726"/>
      <c r="U588" s="727"/>
      <c r="V588" s="728"/>
      <c r="W588" s="728"/>
      <c r="X588" s="728"/>
      <c r="Y588" s="728"/>
      <c r="Z588" s="728"/>
      <c r="AA588" s="728"/>
      <c r="AB588" s="728"/>
      <c r="AC588" s="728"/>
      <c r="AD588" s="728"/>
      <c r="AE588" s="728"/>
      <c r="AF588" s="728"/>
      <c r="AG588" s="728"/>
      <c r="AH588" s="728"/>
      <c r="AI588" s="728"/>
      <c r="AJ588" s="728"/>
      <c r="AK588" s="728"/>
      <c r="AL588" s="726"/>
      <c r="AM588" s="726"/>
      <c r="AN588" s="726"/>
      <c r="AO588" s="726"/>
      <c r="AP588" s="726"/>
      <c r="AQ588" s="726"/>
      <c r="AR588" s="726"/>
      <c r="AS588" s="726"/>
      <c r="AT588" s="726"/>
      <c r="AU588" s="726"/>
      <c r="AV588" s="726"/>
      <c r="AW588" s="726"/>
      <c r="AX588" s="726"/>
      <c r="AZ588" s="670"/>
      <c r="BA588" s="670"/>
      <c r="BB588" s="670"/>
      <c r="BC588" s="670"/>
      <c r="BD588" s="670"/>
      <c r="BE588" s="670"/>
      <c r="BF588" s="670"/>
      <c r="BG588" s="670"/>
      <c r="BH588" s="670"/>
      <c r="BI588" s="670"/>
      <c r="BJ588" s="670"/>
    </row>
    <row r="589" spans="6:62" ht="93" customHeight="1" x14ac:dyDescent="0.25">
      <c r="F589" s="725"/>
      <c r="G589" s="726"/>
      <c r="H589" s="726"/>
      <c r="I589" s="726"/>
      <c r="J589" s="726"/>
      <c r="K589" s="726"/>
      <c r="L589" s="726"/>
      <c r="M589" s="726"/>
      <c r="N589" s="726"/>
      <c r="U589" s="727"/>
      <c r="V589" s="728"/>
      <c r="W589" s="728"/>
      <c r="X589" s="728"/>
      <c r="Y589" s="728"/>
      <c r="Z589" s="728"/>
      <c r="AA589" s="728"/>
      <c r="AB589" s="728"/>
      <c r="AC589" s="728"/>
      <c r="AD589" s="728"/>
      <c r="AE589" s="728"/>
      <c r="AF589" s="728"/>
      <c r="AG589" s="728"/>
      <c r="AH589" s="728"/>
      <c r="AI589" s="728"/>
      <c r="AJ589" s="728"/>
      <c r="AK589" s="728"/>
      <c r="AL589" s="726"/>
      <c r="AM589" s="726"/>
      <c r="AN589" s="726"/>
      <c r="AO589" s="726"/>
      <c r="AP589" s="726"/>
      <c r="AQ589" s="726"/>
      <c r="AR589" s="726"/>
      <c r="AS589" s="726"/>
      <c r="AT589" s="726"/>
      <c r="AU589" s="726"/>
      <c r="AV589" s="726"/>
      <c r="AW589" s="726"/>
      <c r="AX589" s="726"/>
      <c r="AZ589" s="670"/>
      <c r="BA589" s="670"/>
      <c r="BB589" s="670"/>
      <c r="BC589" s="670"/>
      <c r="BD589" s="670"/>
      <c r="BE589" s="670"/>
      <c r="BF589" s="670"/>
      <c r="BG589" s="670"/>
      <c r="BH589" s="670"/>
      <c r="BI589" s="670"/>
      <c r="BJ589" s="670"/>
    </row>
    <row r="590" spans="6:62" ht="93" customHeight="1" x14ac:dyDescent="0.25">
      <c r="F590" s="725"/>
      <c r="G590" s="726"/>
      <c r="H590" s="726"/>
      <c r="I590" s="726"/>
      <c r="J590" s="726"/>
      <c r="K590" s="726"/>
      <c r="L590" s="726"/>
      <c r="M590" s="726"/>
      <c r="N590" s="726"/>
      <c r="U590" s="727"/>
      <c r="V590" s="728"/>
      <c r="W590" s="728"/>
      <c r="X590" s="728"/>
      <c r="Y590" s="728"/>
      <c r="Z590" s="728"/>
      <c r="AA590" s="728"/>
      <c r="AB590" s="728"/>
      <c r="AC590" s="728"/>
      <c r="AD590" s="728"/>
      <c r="AE590" s="728"/>
      <c r="AF590" s="728"/>
      <c r="AG590" s="728"/>
      <c r="AH590" s="728"/>
      <c r="AI590" s="728"/>
      <c r="AJ590" s="728"/>
      <c r="AK590" s="728"/>
      <c r="AL590" s="726"/>
      <c r="AM590" s="726"/>
      <c r="AN590" s="726"/>
      <c r="AO590" s="726"/>
      <c r="AP590" s="726"/>
      <c r="AQ590" s="726"/>
      <c r="AR590" s="726"/>
      <c r="AS590" s="726"/>
      <c r="AT590" s="726"/>
      <c r="AU590" s="726"/>
      <c r="AV590" s="726"/>
      <c r="AW590" s="726"/>
      <c r="AX590" s="726"/>
      <c r="AZ590" s="670"/>
      <c r="BA590" s="670"/>
      <c r="BB590" s="670"/>
      <c r="BC590" s="670"/>
      <c r="BD590" s="670"/>
      <c r="BE590" s="670"/>
      <c r="BF590" s="670"/>
      <c r="BG590" s="670"/>
      <c r="BH590" s="670"/>
      <c r="BI590" s="670"/>
      <c r="BJ590" s="670"/>
    </row>
    <row r="591" spans="6:62" ht="93" customHeight="1" x14ac:dyDescent="0.25">
      <c r="F591" s="725"/>
      <c r="G591" s="726"/>
      <c r="H591" s="726"/>
      <c r="I591" s="726"/>
      <c r="J591" s="726"/>
      <c r="K591" s="726"/>
      <c r="L591" s="726"/>
      <c r="M591" s="726"/>
      <c r="N591" s="726"/>
      <c r="U591" s="727"/>
      <c r="V591" s="728"/>
      <c r="W591" s="728"/>
      <c r="X591" s="728"/>
      <c r="Y591" s="728"/>
      <c r="Z591" s="728"/>
      <c r="AA591" s="728"/>
      <c r="AB591" s="728"/>
      <c r="AC591" s="728"/>
      <c r="AD591" s="728"/>
      <c r="AE591" s="728"/>
      <c r="AF591" s="728"/>
      <c r="AG591" s="728"/>
      <c r="AH591" s="728"/>
      <c r="AI591" s="728"/>
      <c r="AJ591" s="728"/>
      <c r="AK591" s="728"/>
      <c r="AL591" s="726"/>
      <c r="AM591" s="726"/>
      <c r="AN591" s="726"/>
      <c r="AO591" s="726"/>
      <c r="AP591" s="726"/>
      <c r="AQ591" s="726"/>
      <c r="AR591" s="726"/>
      <c r="AS591" s="726"/>
      <c r="AT591" s="726"/>
      <c r="AU591" s="726"/>
      <c r="AV591" s="726"/>
      <c r="AW591" s="726"/>
      <c r="AX591" s="726"/>
      <c r="AZ591" s="670"/>
      <c r="BA591" s="670"/>
      <c r="BB591" s="670"/>
      <c r="BC591" s="670"/>
      <c r="BD591" s="670"/>
      <c r="BE591" s="670"/>
      <c r="BF591" s="670"/>
      <c r="BG591" s="670"/>
      <c r="BH591" s="670"/>
      <c r="BI591" s="670"/>
      <c r="BJ591" s="670"/>
    </row>
    <row r="592" spans="6:62" ht="93" customHeight="1" x14ac:dyDescent="0.25">
      <c r="F592" s="725"/>
      <c r="G592" s="726"/>
      <c r="H592" s="726"/>
      <c r="I592" s="726"/>
      <c r="J592" s="726"/>
      <c r="K592" s="726"/>
      <c r="L592" s="726"/>
      <c r="M592" s="726"/>
      <c r="N592" s="726"/>
      <c r="U592" s="727"/>
      <c r="V592" s="728"/>
      <c r="W592" s="728"/>
      <c r="X592" s="728"/>
      <c r="Y592" s="728"/>
      <c r="Z592" s="728"/>
      <c r="AA592" s="728"/>
      <c r="AB592" s="728"/>
      <c r="AC592" s="728"/>
      <c r="AD592" s="728"/>
      <c r="AE592" s="728"/>
      <c r="AF592" s="728"/>
      <c r="AG592" s="728"/>
      <c r="AH592" s="728"/>
      <c r="AI592" s="728"/>
      <c r="AJ592" s="728"/>
      <c r="AK592" s="728"/>
      <c r="AL592" s="726"/>
      <c r="AM592" s="726"/>
      <c r="AN592" s="726"/>
      <c r="AO592" s="726"/>
      <c r="AP592" s="726"/>
      <c r="AQ592" s="726"/>
      <c r="AR592" s="726"/>
      <c r="AS592" s="726"/>
      <c r="AT592" s="726"/>
      <c r="AU592" s="726"/>
      <c r="AV592" s="726"/>
      <c r="AW592" s="726"/>
      <c r="AX592" s="726"/>
      <c r="AZ592" s="670"/>
      <c r="BA592" s="670"/>
      <c r="BB592" s="670"/>
      <c r="BC592" s="670"/>
      <c r="BD592" s="670"/>
      <c r="BE592" s="670"/>
      <c r="BF592" s="670"/>
      <c r="BG592" s="670"/>
      <c r="BH592" s="670"/>
      <c r="BI592" s="670"/>
      <c r="BJ592" s="670"/>
    </row>
    <row r="593" spans="6:62" ht="93" customHeight="1" x14ac:dyDescent="0.25">
      <c r="F593" s="725"/>
      <c r="G593" s="726"/>
      <c r="H593" s="726"/>
      <c r="I593" s="726"/>
      <c r="J593" s="726"/>
      <c r="K593" s="726"/>
      <c r="L593" s="726"/>
      <c r="M593" s="726"/>
      <c r="N593" s="726"/>
      <c r="U593" s="727"/>
      <c r="V593" s="728"/>
      <c r="W593" s="728"/>
      <c r="X593" s="728"/>
      <c r="Y593" s="728"/>
      <c r="Z593" s="728"/>
      <c r="AA593" s="728"/>
      <c r="AB593" s="728"/>
      <c r="AC593" s="728"/>
      <c r="AD593" s="728"/>
      <c r="AE593" s="728"/>
      <c r="AF593" s="728"/>
      <c r="AG593" s="728"/>
      <c r="AH593" s="728"/>
      <c r="AI593" s="728"/>
      <c r="AJ593" s="728"/>
      <c r="AK593" s="728"/>
      <c r="AL593" s="726"/>
      <c r="AM593" s="726"/>
      <c r="AN593" s="726"/>
      <c r="AO593" s="726"/>
      <c r="AP593" s="726"/>
      <c r="AQ593" s="726"/>
      <c r="AR593" s="726"/>
      <c r="AS593" s="726"/>
      <c r="AT593" s="726"/>
      <c r="AU593" s="726"/>
      <c r="AV593" s="726"/>
      <c r="AW593" s="726"/>
      <c r="AX593" s="726"/>
      <c r="AZ593" s="670"/>
      <c r="BA593" s="670"/>
      <c r="BB593" s="670"/>
      <c r="BC593" s="670"/>
      <c r="BD593" s="670"/>
      <c r="BE593" s="670"/>
      <c r="BF593" s="670"/>
      <c r="BG593" s="670"/>
      <c r="BH593" s="670"/>
      <c r="BI593" s="670"/>
      <c r="BJ593" s="670"/>
    </row>
    <row r="594" spans="6:62" ht="93" customHeight="1" x14ac:dyDescent="0.25">
      <c r="F594" s="725"/>
      <c r="G594" s="726"/>
      <c r="H594" s="726"/>
      <c r="I594" s="726"/>
      <c r="J594" s="726"/>
      <c r="K594" s="726"/>
      <c r="L594" s="726"/>
      <c r="M594" s="726"/>
      <c r="N594" s="726"/>
      <c r="U594" s="727"/>
      <c r="V594" s="728"/>
      <c r="W594" s="728"/>
      <c r="X594" s="728"/>
      <c r="Y594" s="728"/>
      <c r="Z594" s="728"/>
      <c r="AA594" s="728"/>
      <c r="AB594" s="728"/>
      <c r="AC594" s="728"/>
      <c r="AD594" s="728"/>
      <c r="AE594" s="728"/>
      <c r="AF594" s="728"/>
      <c r="AG594" s="728"/>
      <c r="AH594" s="728"/>
      <c r="AI594" s="728"/>
      <c r="AJ594" s="728"/>
      <c r="AK594" s="728"/>
      <c r="AL594" s="726"/>
      <c r="AM594" s="726"/>
      <c r="AN594" s="726"/>
      <c r="AO594" s="726"/>
      <c r="AP594" s="726"/>
      <c r="AQ594" s="726"/>
      <c r="AR594" s="726"/>
      <c r="AS594" s="726"/>
      <c r="AT594" s="726"/>
      <c r="AU594" s="726"/>
      <c r="AV594" s="726"/>
      <c r="AW594" s="726"/>
      <c r="AX594" s="726"/>
      <c r="AZ594" s="670"/>
      <c r="BA594" s="670"/>
      <c r="BB594" s="670"/>
      <c r="BC594" s="670"/>
      <c r="BD594" s="670"/>
      <c r="BE594" s="670"/>
      <c r="BF594" s="670"/>
      <c r="BG594" s="670"/>
      <c r="BH594" s="670"/>
      <c r="BI594" s="670"/>
      <c r="BJ594" s="670"/>
    </row>
    <row r="595" spans="6:62" ht="93" customHeight="1" x14ac:dyDescent="0.25">
      <c r="F595" s="725"/>
      <c r="G595" s="726"/>
      <c r="H595" s="726"/>
      <c r="I595" s="726"/>
      <c r="J595" s="726"/>
      <c r="K595" s="726"/>
      <c r="L595" s="726"/>
      <c r="M595" s="726"/>
      <c r="N595" s="726"/>
      <c r="U595" s="727"/>
      <c r="V595" s="728"/>
      <c r="W595" s="728"/>
      <c r="X595" s="728"/>
      <c r="Y595" s="728"/>
      <c r="Z595" s="728"/>
      <c r="AA595" s="728"/>
      <c r="AB595" s="728"/>
      <c r="AC595" s="728"/>
      <c r="AD595" s="728"/>
      <c r="AE595" s="728"/>
      <c r="AF595" s="728"/>
      <c r="AG595" s="728"/>
      <c r="AH595" s="728"/>
      <c r="AI595" s="728"/>
      <c r="AJ595" s="728"/>
      <c r="AK595" s="728"/>
      <c r="AL595" s="726"/>
      <c r="AM595" s="726"/>
      <c r="AN595" s="726"/>
      <c r="AO595" s="726"/>
      <c r="AP595" s="726"/>
      <c r="AQ595" s="726"/>
      <c r="AR595" s="726"/>
      <c r="AS595" s="726"/>
      <c r="AT595" s="726"/>
      <c r="AU595" s="726"/>
      <c r="AV595" s="726"/>
      <c r="AW595" s="726"/>
      <c r="AX595" s="726"/>
      <c r="AZ595" s="670"/>
      <c r="BA595" s="670"/>
      <c r="BB595" s="670"/>
      <c r="BC595" s="670"/>
      <c r="BD595" s="670"/>
      <c r="BE595" s="670"/>
      <c r="BF595" s="670"/>
      <c r="BG595" s="670"/>
      <c r="BH595" s="670"/>
      <c r="BI595" s="670"/>
      <c r="BJ595" s="670"/>
    </row>
    <row r="596" spans="6:62" ht="93" customHeight="1" x14ac:dyDescent="0.25">
      <c r="F596" s="725"/>
      <c r="G596" s="726"/>
      <c r="H596" s="726"/>
      <c r="I596" s="726"/>
      <c r="J596" s="726"/>
      <c r="K596" s="726"/>
      <c r="L596" s="726"/>
      <c r="M596" s="726"/>
      <c r="N596" s="726"/>
      <c r="U596" s="727"/>
      <c r="V596" s="728"/>
      <c r="W596" s="728"/>
      <c r="X596" s="728"/>
      <c r="Y596" s="728"/>
      <c r="Z596" s="728"/>
      <c r="AA596" s="728"/>
      <c r="AB596" s="728"/>
      <c r="AC596" s="728"/>
      <c r="AD596" s="728"/>
      <c r="AE596" s="728"/>
      <c r="AF596" s="728"/>
      <c r="AG596" s="728"/>
      <c r="AH596" s="728"/>
      <c r="AI596" s="728"/>
      <c r="AJ596" s="728"/>
      <c r="AK596" s="728"/>
      <c r="AL596" s="726"/>
      <c r="AM596" s="726"/>
      <c r="AN596" s="726"/>
      <c r="AO596" s="726"/>
      <c r="AP596" s="726"/>
      <c r="AQ596" s="726"/>
      <c r="AR596" s="726"/>
      <c r="AS596" s="726"/>
      <c r="AT596" s="726"/>
      <c r="AU596" s="726"/>
      <c r="AV596" s="726"/>
      <c r="AW596" s="726"/>
      <c r="AX596" s="726"/>
      <c r="AZ596" s="670"/>
      <c r="BA596" s="670"/>
      <c r="BB596" s="670"/>
      <c r="BC596" s="670"/>
      <c r="BD596" s="670"/>
      <c r="BE596" s="670"/>
      <c r="BF596" s="670"/>
      <c r="BG596" s="670"/>
      <c r="BH596" s="670"/>
      <c r="BI596" s="670"/>
      <c r="BJ596" s="670"/>
    </row>
    <row r="597" spans="6:62" ht="93" customHeight="1" x14ac:dyDescent="0.25">
      <c r="F597" s="725"/>
      <c r="G597" s="726"/>
      <c r="H597" s="726"/>
      <c r="I597" s="726"/>
      <c r="J597" s="726"/>
      <c r="K597" s="726"/>
      <c r="L597" s="726"/>
      <c r="M597" s="726"/>
      <c r="N597" s="726"/>
      <c r="U597" s="727"/>
      <c r="V597" s="728"/>
      <c r="W597" s="728"/>
      <c r="X597" s="728"/>
      <c r="Y597" s="728"/>
      <c r="Z597" s="728"/>
      <c r="AA597" s="728"/>
      <c r="AB597" s="728"/>
      <c r="AC597" s="728"/>
      <c r="AD597" s="728"/>
      <c r="AE597" s="728"/>
      <c r="AF597" s="728"/>
      <c r="AG597" s="728"/>
      <c r="AH597" s="728"/>
      <c r="AI597" s="728"/>
      <c r="AJ597" s="728"/>
      <c r="AK597" s="728"/>
      <c r="AL597" s="726"/>
      <c r="AM597" s="726"/>
      <c r="AN597" s="726"/>
      <c r="AO597" s="726"/>
      <c r="AP597" s="726"/>
      <c r="AQ597" s="726"/>
      <c r="AR597" s="726"/>
      <c r="AS597" s="726"/>
      <c r="AT597" s="726"/>
      <c r="AU597" s="726"/>
      <c r="AV597" s="726"/>
      <c r="AW597" s="726"/>
      <c r="AX597" s="726"/>
      <c r="AZ597" s="670"/>
      <c r="BA597" s="670"/>
      <c r="BB597" s="670"/>
      <c r="BC597" s="670"/>
      <c r="BD597" s="670"/>
      <c r="BE597" s="670"/>
      <c r="BF597" s="670"/>
      <c r="BG597" s="670"/>
      <c r="BH597" s="670"/>
      <c r="BI597" s="670"/>
      <c r="BJ597" s="670"/>
    </row>
    <row r="598" spans="6:62" ht="93" customHeight="1" x14ac:dyDescent="0.25">
      <c r="F598" s="725"/>
      <c r="G598" s="726"/>
      <c r="H598" s="726"/>
      <c r="I598" s="726"/>
      <c r="J598" s="726"/>
      <c r="K598" s="726"/>
      <c r="L598" s="726"/>
      <c r="M598" s="726"/>
      <c r="N598" s="726"/>
      <c r="U598" s="727"/>
      <c r="V598" s="728"/>
      <c r="W598" s="728"/>
      <c r="X598" s="728"/>
      <c r="Y598" s="728"/>
      <c r="Z598" s="728"/>
      <c r="AA598" s="728"/>
      <c r="AB598" s="728"/>
      <c r="AC598" s="728"/>
      <c r="AD598" s="728"/>
      <c r="AE598" s="728"/>
      <c r="AF598" s="728"/>
      <c r="AG598" s="728"/>
      <c r="AH598" s="728"/>
      <c r="AI598" s="728"/>
      <c r="AJ598" s="728"/>
      <c r="AK598" s="728"/>
      <c r="AL598" s="726"/>
      <c r="AM598" s="726"/>
      <c r="AN598" s="726"/>
      <c r="AO598" s="726"/>
      <c r="AP598" s="726"/>
      <c r="AQ598" s="726"/>
      <c r="AR598" s="726"/>
      <c r="AS598" s="726"/>
      <c r="AT598" s="726"/>
      <c r="AU598" s="726"/>
      <c r="AV598" s="726"/>
      <c r="AW598" s="726"/>
      <c r="AX598" s="726"/>
      <c r="AZ598" s="670"/>
      <c r="BA598" s="670"/>
      <c r="BB598" s="670"/>
      <c r="BC598" s="670"/>
      <c r="BD598" s="670"/>
      <c r="BE598" s="670"/>
      <c r="BF598" s="670"/>
      <c r="BG598" s="670"/>
      <c r="BH598" s="670"/>
      <c r="BI598" s="670"/>
      <c r="BJ598" s="670"/>
    </row>
    <row r="599" spans="6:62" ht="93" customHeight="1" x14ac:dyDescent="0.25">
      <c r="F599" s="725"/>
      <c r="G599" s="726"/>
      <c r="H599" s="726"/>
      <c r="I599" s="726"/>
      <c r="J599" s="726"/>
      <c r="K599" s="726"/>
      <c r="L599" s="726"/>
      <c r="M599" s="726"/>
      <c r="N599" s="726"/>
      <c r="U599" s="727"/>
      <c r="V599" s="728"/>
      <c r="W599" s="728"/>
      <c r="X599" s="728"/>
      <c r="Y599" s="728"/>
      <c r="Z599" s="728"/>
      <c r="AA599" s="728"/>
      <c r="AB599" s="728"/>
      <c r="AC599" s="728"/>
      <c r="AD599" s="728"/>
      <c r="AE599" s="728"/>
      <c r="AF599" s="728"/>
      <c r="AG599" s="728"/>
      <c r="AH599" s="728"/>
      <c r="AI599" s="728"/>
      <c r="AJ599" s="728"/>
      <c r="AK599" s="728"/>
      <c r="AL599" s="726"/>
      <c r="AM599" s="726"/>
      <c r="AN599" s="726"/>
      <c r="AO599" s="726"/>
      <c r="AP599" s="726"/>
      <c r="AQ599" s="726"/>
      <c r="AR599" s="726"/>
      <c r="AS599" s="726"/>
      <c r="AT599" s="726"/>
      <c r="AU599" s="726"/>
      <c r="AV599" s="726"/>
      <c r="AW599" s="726"/>
      <c r="AX599" s="726"/>
      <c r="AZ599" s="670"/>
      <c r="BA599" s="670"/>
      <c r="BB599" s="670"/>
      <c r="BC599" s="670"/>
      <c r="BD599" s="670"/>
      <c r="BE599" s="670"/>
      <c r="BF599" s="670"/>
      <c r="BG599" s="670"/>
      <c r="BH599" s="670"/>
      <c r="BI599" s="670"/>
      <c r="BJ599" s="670"/>
    </row>
    <row r="600" spans="6:62" ht="93" customHeight="1" x14ac:dyDescent="0.25">
      <c r="F600" s="725"/>
      <c r="G600" s="726"/>
      <c r="H600" s="726"/>
      <c r="I600" s="726"/>
      <c r="J600" s="726"/>
      <c r="K600" s="726"/>
      <c r="L600" s="726"/>
      <c r="M600" s="726"/>
      <c r="N600" s="726"/>
      <c r="U600" s="727"/>
      <c r="V600" s="728"/>
      <c r="W600" s="728"/>
      <c r="X600" s="728"/>
      <c r="Y600" s="728"/>
      <c r="Z600" s="728"/>
      <c r="AA600" s="728"/>
      <c r="AB600" s="728"/>
      <c r="AC600" s="728"/>
      <c r="AD600" s="728"/>
      <c r="AE600" s="728"/>
      <c r="AF600" s="728"/>
      <c r="AG600" s="728"/>
      <c r="AH600" s="728"/>
      <c r="AI600" s="728"/>
      <c r="AJ600" s="728"/>
      <c r="AK600" s="728"/>
      <c r="AL600" s="726"/>
      <c r="AM600" s="726"/>
      <c r="AN600" s="726"/>
      <c r="AO600" s="726"/>
      <c r="AP600" s="726"/>
      <c r="AQ600" s="726"/>
      <c r="AR600" s="726"/>
      <c r="AS600" s="726"/>
      <c r="AT600" s="726"/>
      <c r="AU600" s="726"/>
      <c r="AV600" s="726"/>
      <c r="AW600" s="726"/>
      <c r="AX600" s="726"/>
      <c r="AZ600" s="670"/>
      <c r="BA600" s="670"/>
      <c r="BB600" s="670"/>
      <c r="BC600" s="670"/>
      <c r="BD600" s="670"/>
      <c r="BE600" s="670"/>
      <c r="BF600" s="670"/>
      <c r="BG600" s="670"/>
      <c r="BH600" s="670"/>
      <c r="BI600" s="670"/>
      <c r="BJ600" s="670"/>
    </row>
    <row r="601" spans="6:62" ht="93" customHeight="1" x14ac:dyDescent="0.25">
      <c r="F601" s="725"/>
      <c r="G601" s="726"/>
      <c r="H601" s="726"/>
      <c r="I601" s="726"/>
      <c r="J601" s="726"/>
      <c r="K601" s="726"/>
      <c r="L601" s="726"/>
      <c r="M601" s="726"/>
      <c r="N601" s="726"/>
      <c r="U601" s="727"/>
      <c r="V601" s="728"/>
      <c r="W601" s="728"/>
      <c r="X601" s="728"/>
      <c r="Y601" s="728"/>
      <c r="Z601" s="728"/>
      <c r="AA601" s="728"/>
      <c r="AB601" s="728"/>
      <c r="AC601" s="728"/>
      <c r="AD601" s="728"/>
      <c r="AE601" s="728"/>
      <c r="AF601" s="728"/>
      <c r="AG601" s="728"/>
      <c r="AH601" s="728"/>
      <c r="AI601" s="728"/>
      <c r="AJ601" s="728"/>
      <c r="AK601" s="728"/>
      <c r="AL601" s="726"/>
      <c r="AM601" s="726"/>
      <c r="AN601" s="726"/>
      <c r="AO601" s="726"/>
      <c r="AP601" s="726"/>
      <c r="AQ601" s="726"/>
      <c r="AR601" s="726"/>
      <c r="AS601" s="726"/>
      <c r="AT601" s="726"/>
      <c r="AU601" s="726"/>
      <c r="AV601" s="726"/>
      <c r="AW601" s="726"/>
      <c r="AX601" s="726"/>
      <c r="AZ601" s="670"/>
      <c r="BA601" s="670"/>
      <c r="BB601" s="670"/>
      <c r="BC601" s="670"/>
      <c r="BD601" s="670"/>
      <c r="BE601" s="670"/>
      <c r="BF601" s="670"/>
      <c r="BG601" s="670"/>
      <c r="BH601" s="670"/>
      <c r="BI601" s="670"/>
      <c r="BJ601" s="670"/>
    </row>
    <row r="602" spans="6:62" ht="93" customHeight="1" x14ac:dyDescent="0.25">
      <c r="F602" s="725"/>
      <c r="G602" s="726"/>
      <c r="H602" s="726"/>
      <c r="I602" s="726"/>
      <c r="J602" s="726"/>
      <c r="K602" s="726"/>
      <c r="L602" s="726"/>
      <c r="M602" s="726"/>
      <c r="N602" s="726"/>
      <c r="U602" s="727"/>
      <c r="V602" s="728"/>
      <c r="W602" s="728"/>
      <c r="X602" s="728"/>
      <c r="Y602" s="728"/>
      <c r="Z602" s="728"/>
      <c r="AA602" s="728"/>
      <c r="AB602" s="728"/>
      <c r="AC602" s="728"/>
      <c r="AD602" s="728"/>
      <c r="AE602" s="728"/>
      <c r="AF602" s="728"/>
      <c r="AG602" s="728"/>
      <c r="AH602" s="728"/>
      <c r="AI602" s="728"/>
      <c r="AJ602" s="728"/>
      <c r="AK602" s="728"/>
      <c r="AL602" s="726"/>
      <c r="AM602" s="726"/>
      <c r="AN602" s="726"/>
      <c r="AO602" s="726"/>
      <c r="AP602" s="726"/>
      <c r="AQ602" s="726"/>
      <c r="AR602" s="726"/>
      <c r="AS602" s="726"/>
      <c r="AT602" s="726"/>
      <c r="AU602" s="726"/>
      <c r="AV602" s="726"/>
      <c r="AW602" s="726"/>
      <c r="AX602" s="726"/>
      <c r="AZ602" s="670"/>
      <c r="BA602" s="670"/>
      <c r="BB602" s="670"/>
      <c r="BC602" s="670"/>
      <c r="BD602" s="670"/>
      <c r="BE602" s="670"/>
      <c r="BF602" s="670"/>
      <c r="BG602" s="670"/>
      <c r="BH602" s="670"/>
      <c r="BI602" s="670"/>
      <c r="BJ602" s="670"/>
    </row>
    <row r="603" spans="6:62" ht="93" customHeight="1" x14ac:dyDescent="0.25">
      <c r="F603" s="725"/>
      <c r="G603" s="726"/>
      <c r="H603" s="726"/>
      <c r="I603" s="726"/>
      <c r="J603" s="726"/>
      <c r="K603" s="726"/>
      <c r="L603" s="726"/>
      <c r="M603" s="726"/>
      <c r="N603" s="726"/>
      <c r="U603" s="727"/>
      <c r="V603" s="728"/>
      <c r="W603" s="728"/>
      <c r="X603" s="728"/>
      <c r="Y603" s="728"/>
      <c r="Z603" s="728"/>
      <c r="AA603" s="728"/>
      <c r="AB603" s="728"/>
      <c r="AC603" s="728"/>
      <c r="AD603" s="728"/>
      <c r="AE603" s="728"/>
      <c r="AF603" s="728"/>
      <c r="AG603" s="728"/>
      <c r="AH603" s="728"/>
      <c r="AI603" s="728"/>
      <c r="AJ603" s="728"/>
      <c r="AK603" s="728"/>
      <c r="AL603" s="726"/>
      <c r="AM603" s="726"/>
      <c r="AN603" s="726"/>
      <c r="AO603" s="726"/>
      <c r="AP603" s="726"/>
      <c r="AQ603" s="726"/>
      <c r="AR603" s="726"/>
      <c r="AS603" s="726"/>
      <c r="AT603" s="726"/>
      <c r="AU603" s="726"/>
      <c r="AV603" s="726"/>
      <c r="AW603" s="726"/>
      <c r="AX603" s="726"/>
      <c r="AZ603" s="670"/>
      <c r="BA603" s="670"/>
      <c r="BB603" s="670"/>
      <c r="BC603" s="670"/>
      <c r="BD603" s="670"/>
      <c r="BE603" s="670"/>
      <c r="BF603" s="670"/>
      <c r="BG603" s="670"/>
      <c r="BH603" s="670"/>
      <c r="BI603" s="670"/>
      <c r="BJ603" s="670"/>
    </row>
    <row r="604" spans="6:62" ht="93" customHeight="1" x14ac:dyDescent="0.25">
      <c r="F604" s="725"/>
      <c r="G604" s="726"/>
      <c r="H604" s="726"/>
      <c r="I604" s="726"/>
      <c r="J604" s="726"/>
      <c r="K604" s="726"/>
      <c r="L604" s="726"/>
      <c r="M604" s="726"/>
      <c r="N604" s="726"/>
      <c r="U604" s="727"/>
      <c r="V604" s="728"/>
      <c r="W604" s="728"/>
      <c r="X604" s="728"/>
      <c r="Y604" s="728"/>
      <c r="Z604" s="728"/>
      <c r="AA604" s="728"/>
      <c r="AB604" s="728"/>
      <c r="AC604" s="728"/>
      <c r="AD604" s="728"/>
      <c r="AE604" s="728"/>
      <c r="AF604" s="728"/>
      <c r="AG604" s="728"/>
      <c r="AH604" s="728"/>
      <c r="AI604" s="728"/>
      <c r="AJ604" s="728"/>
      <c r="AK604" s="728"/>
      <c r="AL604" s="726"/>
      <c r="AM604" s="726"/>
      <c r="AN604" s="726"/>
      <c r="AO604" s="726"/>
      <c r="AP604" s="726"/>
      <c r="AQ604" s="726"/>
      <c r="AR604" s="726"/>
      <c r="AS604" s="726"/>
      <c r="AT604" s="726"/>
      <c r="AU604" s="726"/>
      <c r="AV604" s="726"/>
      <c r="AW604" s="726"/>
      <c r="AX604" s="726"/>
      <c r="AZ604" s="670"/>
      <c r="BA604" s="670"/>
      <c r="BB604" s="670"/>
      <c r="BC604" s="670"/>
      <c r="BD604" s="670"/>
      <c r="BE604" s="670"/>
      <c r="BF604" s="670"/>
      <c r="BG604" s="670"/>
      <c r="BH604" s="670"/>
      <c r="BI604" s="670"/>
      <c r="BJ604" s="670"/>
    </row>
    <row r="605" spans="6:62" ht="93" customHeight="1" x14ac:dyDescent="0.25">
      <c r="F605" s="725"/>
      <c r="G605" s="726"/>
      <c r="H605" s="726"/>
      <c r="I605" s="726"/>
      <c r="J605" s="726"/>
      <c r="K605" s="726"/>
      <c r="L605" s="726"/>
      <c r="M605" s="726"/>
      <c r="N605" s="726"/>
      <c r="U605" s="727"/>
      <c r="V605" s="728"/>
      <c r="W605" s="728"/>
      <c r="X605" s="728"/>
      <c r="Y605" s="728"/>
      <c r="Z605" s="728"/>
      <c r="AA605" s="728"/>
      <c r="AB605" s="728"/>
      <c r="AC605" s="728"/>
      <c r="AD605" s="728"/>
      <c r="AE605" s="728"/>
      <c r="AF605" s="728"/>
      <c r="AG605" s="728"/>
      <c r="AH605" s="728"/>
      <c r="AI605" s="728"/>
      <c r="AJ605" s="728"/>
      <c r="AK605" s="728"/>
      <c r="AL605" s="726"/>
      <c r="AM605" s="726"/>
      <c r="AN605" s="726"/>
      <c r="AO605" s="726"/>
      <c r="AP605" s="726"/>
      <c r="AQ605" s="726"/>
      <c r="AR605" s="726"/>
      <c r="AS605" s="726"/>
      <c r="AT605" s="726"/>
      <c r="AU605" s="726"/>
      <c r="AV605" s="726"/>
      <c r="AW605" s="726"/>
      <c r="AX605" s="726"/>
      <c r="AZ605" s="670"/>
      <c r="BA605" s="670"/>
      <c r="BB605" s="670"/>
      <c r="BC605" s="670"/>
      <c r="BD605" s="670"/>
      <c r="BE605" s="670"/>
      <c r="BF605" s="670"/>
      <c r="BG605" s="670"/>
      <c r="BH605" s="670"/>
      <c r="BI605" s="670"/>
      <c r="BJ605" s="670"/>
    </row>
    <row r="606" spans="6:62" ht="93" customHeight="1" x14ac:dyDescent="0.25">
      <c r="F606" s="725"/>
      <c r="G606" s="726"/>
      <c r="H606" s="726"/>
      <c r="I606" s="726"/>
      <c r="J606" s="726"/>
      <c r="K606" s="726"/>
      <c r="L606" s="726"/>
      <c r="M606" s="726"/>
      <c r="N606" s="726"/>
      <c r="U606" s="727"/>
      <c r="V606" s="728"/>
      <c r="W606" s="728"/>
      <c r="X606" s="728"/>
      <c r="Y606" s="728"/>
      <c r="Z606" s="728"/>
      <c r="AA606" s="728"/>
      <c r="AB606" s="728"/>
      <c r="AC606" s="728"/>
      <c r="AD606" s="728"/>
      <c r="AE606" s="728"/>
      <c r="AF606" s="728"/>
      <c r="AG606" s="728"/>
      <c r="AH606" s="728"/>
      <c r="AI606" s="728"/>
      <c r="AJ606" s="728"/>
      <c r="AK606" s="728"/>
      <c r="AL606" s="726"/>
      <c r="AM606" s="726"/>
      <c r="AN606" s="726"/>
      <c r="AO606" s="726"/>
      <c r="AP606" s="726"/>
      <c r="AQ606" s="726"/>
      <c r="AR606" s="726"/>
      <c r="AS606" s="726"/>
      <c r="AT606" s="726"/>
      <c r="AU606" s="726"/>
      <c r="AV606" s="726"/>
      <c r="AW606" s="726"/>
      <c r="AX606" s="726"/>
      <c r="AZ606" s="670"/>
      <c r="BA606" s="670"/>
      <c r="BB606" s="670"/>
      <c r="BC606" s="670"/>
      <c r="BD606" s="670"/>
      <c r="BE606" s="670"/>
      <c r="BF606" s="670"/>
      <c r="BG606" s="670"/>
      <c r="BH606" s="670"/>
      <c r="BI606" s="670"/>
      <c r="BJ606" s="670"/>
    </row>
    <row r="607" spans="6:62" ht="93" customHeight="1" x14ac:dyDescent="0.25">
      <c r="F607" s="725"/>
      <c r="G607" s="726"/>
      <c r="H607" s="726"/>
      <c r="I607" s="726"/>
      <c r="J607" s="726"/>
      <c r="K607" s="726"/>
      <c r="L607" s="726"/>
      <c r="M607" s="726"/>
      <c r="N607" s="726"/>
      <c r="U607" s="727"/>
      <c r="V607" s="728"/>
      <c r="W607" s="728"/>
      <c r="X607" s="728"/>
      <c r="Y607" s="728"/>
      <c r="Z607" s="728"/>
      <c r="AA607" s="728"/>
      <c r="AB607" s="728"/>
      <c r="AC607" s="728"/>
      <c r="AD607" s="728"/>
      <c r="AE607" s="728"/>
      <c r="AF607" s="728"/>
      <c r="AG607" s="728"/>
      <c r="AH607" s="728"/>
      <c r="AI607" s="728"/>
      <c r="AJ607" s="728"/>
      <c r="AK607" s="728"/>
      <c r="AL607" s="726"/>
      <c r="AM607" s="726"/>
      <c r="AN607" s="726"/>
      <c r="AO607" s="726"/>
      <c r="AP607" s="726"/>
      <c r="AQ607" s="726"/>
      <c r="AR607" s="726"/>
      <c r="AS607" s="726"/>
      <c r="AT607" s="726"/>
      <c r="AU607" s="726"/>
      <c r="AV607" s="726"/>
      <c r="AW607" s="726"/>
      <c r="AX607" s="726"/>
      <c r="AZ607" s="670"/>
      <c r="BA607" s="670"/>
      <c r="BB607" s="670"/>
      <c r="BC607" s="670"/>
      <c r="BD607" s="670"/>
      <c r="BE607" s="670"/>
      <c r="BF607" s="670"/>
      <c r="BG607" s="670"/>
      <c r="BH607" s="670"/>
      <c r="BI607" s="670"/>
      <c r="BJ607" s="670"/>
    </row>
    <row r="608" spans="6:62" ht="93" customHeight="1" x14ac:dyDescent="0.25">
      <c r="F608" s="725"/>
      <c r="G608" s="726"/>
      <c r="H608" s="726"/>
      <c r="I608" s="726"/>
      <c r="J608" s="726"/>
      <c r="K608" s="726"/>
      <c r="L608" s="726"/>
      <c r="M608" s="726"/>
      <c r="N608" s="726"/>
      <c r="U608" s="727"/>
      <c r="V608" s="728"/>
      <c r="W608" s="728"/>
      <c r="X608" s="728"/>
      <c r="Y608" s="728"/>
      <c r="Z608" s="728"/>
      <c r="AA608" s="728"/>
      <c r="AB608" s="728"/>
      <c r="AC608" s="728"/>
      <c r="AD608" s="728"/>
      <c r="AE608" s="728"/>
      <c r="AF608" s="728"/>
      <c r="AG608" s="728"/>
      <c r="AH608" s="728"/>
      <c r="AI608" s="728"/>
      <c r="AJ608" s="728"/>
      <c r="AK608" s="728"/>
      <c r="AL608" s="726"/>
      <c r="AM608" s="726"/>
      <c r="AN608" s="726"/>
      <c r="AO608" s="726"/>
      <c r="AP608" s="726"/>
      <c r="AQ608" s="726"/>
      <c r="AR608" s="726"/>
      <c r="AS608" s="726"/>
      <c r="AT608" s="726"/>
      <c r="AU608" s="726"/>
      <c r="AV608" s="726"/>
      <c r="AW608" s="726"/>
      <c r="AX608" s="726"/>
      <c r="AZ608" s="670"/>
      <c r="BA608" s="670"/>
      <c r="BB608" s="670"/>
      <c r="BC608" s="670"/>
      <c r="BD608" s="670"/>
      <c r="BE608" s="670"/>
      <c r="BF608" s="670"/>
      <c r="BG608" s="670"/>
      <c r="BH608" s="670"/>
      <c r="BI608" s="670"/>
      <c r="BJ608" s="670"/>
    </row>
    <row r="609" spans="6:62" ht="93" customHeight="1" x14ac:dyDescent="0.25">
      <c r="F609" s="725"/>
      <c r="G609" s="726"/>
      <c r="H609" s="726"/>
      <c r="I609" s="726"/>
      <c r="J609" s="726"/>
      <c r="K609" s="726"/>
      <c r="L609" s="726"/>
      <c r="M609" s="726"/>
      <c r="N609" s="726"/>
      <c r="U609" s="727"/>
      <c r="V609" s="728"/>
      <c r="W609" s="728"/>
      <c r="X609" s="728"/>
      <c r="Y609" s="728"/>
      <c r="Z609" s="728"/>
      <c r="AA609" s="728"/>
      <c r="AB609" s="728"/>
      <c r="AC609" s="728"/>
      <c r="AD609" s="728"/>
      <c r="AE609" s="728"/>
      <c r="AF609" s="728"/>
      <c r="AG609" s="728"/>
      <c r="AH609" s="728"/>
      <c r="AI609" s="728"/>
      <c r="AJ609" s="728"/>
      <c r="AK609" s="728"/>
      <c r="AL609" s="726"/>
      <c r="AM609" s="726"/>
      <c r="AN609" s="726"/>
      <c r="AO609" s="726"/>
      <c r="AP609" s="726"/>
      <c r="AQ609" s="726"/>
      <c r="AR609" s="726"/>
      <c r="AS609" s="726"/>
      <c r="AT609" s="726"/>
      <c r="AU609" s="726"/>
      <c r="AV609" s="726"/>
      <c r="AW609" s="726"/>
      <c r="AX609" s="726"/>
      <c r="AZ609" s="670"/>
      <c r="BA609" s="670"/>
      <c r="BB609" s="670"/>
      <c r="BC609" s="670"/>
      <c r="BD609" s="670"/>
      <c r="BE609" s="670"/>
      <c r="BF609" s="670"/>
      <c r="BG609" s="670"/>
      <c r="BH609" s="670"/>
      <c r="BI609" s="670"/>
      <c r="BJ609" s="670"/>
    </row>
    <row r="610" spans="6:62" ht="93" customHeight="1" x14ac:dyDescent="0.25">
      <c r="F610" s="725"/>
      <c r="G610" s="726"/>
      <c r="H610" s="726"/>
      <c r="I610" s="726"/>
      <c r="J610" s="726"/>
      <c r="K610" s="726"/>
      <c r="L610" s="726"/>
      <c r="M610" s="726"/>
      <c r="N610" s="726"/>
      <c r="U610" s="727"/>
      <c r="V610" s="728"/>
      <c r="W610" s="728"/>
      <c r="X610" s="728"/>
      <c r="Y610" s="728"/>
      <c r="Z610" s="728"/>
      <c r="AA610" s="728"/>
      <c r="AB610" s="728"/>
      <c r="AC610" s="728"/>
      <c r="AD610" s="728"/>
      <c r="AE610" s="728"/>
      <c r="AF610" s="728"/>
      <c r="AG610" s="728"/>
      <c r="AH610" s="728"/>
      <c r="AI610" s="728"/>
      <c r="AJ610" s="728"/>
      <c r="AK610" s="728"/>
      <c r="AL610" s="726"/>
      <c r="AM610" s="726"/>
      <c r="AN610" s="726"/>
      <c r="AO610" s="726"/>
      <c r="AP610" s="726"/>
      <c r="AQ610" s="726"/>
      <c r="AR610" s="726"/>
      <c r="AS610" s="726"/>
      <c r="AT610" s="726"/>
      <c r="AU610" s="726"/>
      <c r="AV610" s="726"/>
      <c r="AW610" s="726"/>
      <c r="AX610" s="726"/>
      <c r="AZ610" s="670"/>
      <c r="BA610" s="670"/>
      <c r="BB610" s="670"/>
      <c r="BC610" s="670"/>
      <c r="BD610" s="670"/>
      <c r="BE610" s="670"/>
      <c r="BF610" s="670"/>
      <c r="BG610" s="670"/>
      <c r="BH610" s="670"/>
      <c r="BI610" s="670"/>
      <c r="BJ610" s="670"/>
    </row>
    <row r="611" spans="6:62" ht="93" customHeight="1" x14ac:dyDescent="0.25">
      <c r="F611" s="725"/>
      <c r="G611" s="726"/>
      <c r="H611" s="726"/>
      <c r="I611" s="726"/>
      <c r="J611" s="726"/>
      <c r="K611" s="726"/>
      <c r="L611" s="726"/>
      <c r="M611" s="726"/>
      <c r="N611" s="726"/>
      <c r="U611" s="727"/>
      <c r="V611" s="728"/>
      <c r="W611" s="728"/>
      <c r="X611" s="728"/>
      <c r="Y611" s="728"/>
      <c r="Z611" s="728"/>
      <c r="AA611" s="728"/>
      <c r="AB611" s="728"/>
      <c r="AC611" s="728"/>
      <c r="AD611" s="728"/>
      <c r="AE611" s="728"/>
      <c r="AF611" s="728"/>
      <c r="AG611" s="728"/>
      <c r="AH611" s="728"/>
      <c r="AI611" s="728"/>
      <c r="AJ611" s="728"/>
      <c r="AK611" s="728"/>
      <c r="AL611" s="726"/>
      <c r="AM611" s="726"/>
      <c r="AN611" s="726"/>
      <c r="AO611" s="726"/>
      <c r="AP611" s="726"/>
      <c r="AQ611" s="726"/>
      <c r="AR611" s="726"/>
      <c r="AS611" s="726"/>
      <c r="AT611" s="726"/>
      <c r="AU611" s="726"/>
      <c r="AV611" s="726"/>
      <c r="AW611" s="726"/>
      <c r="AX611" s="726"/>
      <c r="AZ611" s="670"/>
      <c r="BA611" s="670"/>
      <c r="BB611" s="670"/>
      <c r="BC611" s="670"/>
      <c r="BD611" s="670"/>
      <c r="BE611" s="670"/>
      <c r="BF611" s="670"/>
      <c r="BG611" s="670"/>
      <c r="BH611" s="670"/>
      <c r="BI611" s="670"/>
      <c r="BJ611" s="670"/>
    </row>
    <row r="612" spans="6:62" ht="93" customHeight="1" x14ac:dyDescent="0.25">
      <c r="F612" s="725"/>
      <c r="G612" s="726"/>
      <c r="H612" s="726"/>
      <c r="I612" s="726"/>
      <c r="J612" s="726"/>
      <c r="K612" s="726"/>
      <c r="L612" s="726"/>
      <c r="M612" s="726"/>
      <c r="N612" s="726"/>
      <c r="U612" s="727"/>
      <c r="V612" s="728"/>
      <c r="W612" s="728"/>
      <c r="X612" s="728"/>
      <c r="Y612" s="728"/>
      <c r="Z612" s="728"/>
      <c r="AA612" s="728"/>
      <c r="AB612" s="728"/>
      <c r="AC612" s="728"/>
      <c r="AD612" s="728"/>
      <c r="AE612" s="728"/>
      <c r="AF612" s="728"/>
      <c r="AG612" s="728"/>
      <c r="AH612" s="728"/>
      <c r="AI612" s="728"/>
      <c r="AJ612" s="728"/>
      <c r="AK612" s="728"/>
      <c r="AL612" s="726"/>
      <c r="AM612" s="726"/>
      <c r="AN612" s="726"/>
      <c r="AO612" s="726"/>
      <c r="AP612" s="726"/>
      <c r="AQ612" s="726"/>
      <c r="AR612" s="726"/>
      <c r="AS612" s="726"/>
      <c r="AT612" s="726"/>
      <c r="AU612" s="726"/>
      <c r="AV612" s="726"/>
      <c r="AW612" s="726"/>
      <c r="AX612" s="726"/>
      <c r="AZ612" s="670"/>
      <c r="BA612" s="670"/>
      <c r="BB612" s="670"/>
      <c r="BC612" s="670"/>
      <c r="BD612" s="670"/>
      <c r="BE612" s="670"/>
      <c r="BF612" s="670"/>
      <c r="BG612" s="670"/>
      <c r="BH612" s="670"/>
      <c r="BI612" s="670"/>
      <c r="BJ612" s="670"/>
    </row>
    <row r="613" spans="6:62" ht="93" customHeight="1" x14ac:dyDescent="0.25">
      <c r="F613" s="725"/>
      <c r="G613" s="726"/>
      <c r="H613" s="726"/>
      <c r="I613" s="726"/>
      <c r="J613" s="726"/>
      <c r="K613" s="726"/>
      <c r="L613" s="726"/>
      <c r="M613" s="726"/>
      <c r="N613" s="726"/>
      <c r="U613" s="727"/>
      <c r="V613" s="728"/>
      <c r="W613" s="728"/>
      <c r="X613" s="728"/>
      <c r="Y613" s="728"/>
      <c r="Z613" s="728"/>
      <c r="AA613" s="728"/>
      <c r="AB613" s="728"/>
      <c r="AC613" s="728"/>
      <c r="AD613" s="728"/>
      <c r="AE613" s="728"/>
      <c r="AF613" s="728"/>
      <c r="AG613" s="728"/>
      <c r="AH613" s="728"/>
      <c r="AI613" s="728"/>
      <c r="AJ613" s="728"/>
      <c r="AK613" s="728"/>
      <c r="AL613" s="726"/>
      <c r="AM613" s="726"/>
      <c r="AN613" s="726"/>
      <c r="AO613" s="726"/>
      <c r="AP613" s="726"/>
      <c r="AQ613" s="726"/>
      <c r="AR613" s="726"/>
      <c r="AS613" s="726"/>
      <c r="AT613" s="726"/>
      <c r="AU613" s="726"/>
      <c r="AV613" s="726"/>
      <c r="AW613" s="726"/>
      <c r="AX613" s="726"/>
      <c r="AZ613" s="670"/>
      <c r="BA613" s="670"/>
      <c r="BB613" s="670"/>
      <c r="BC613" s="670"/>
      <c r="BD613" s="670"/>
      <c r="BE613" s="670"/>
      <c r="BF613" s="670"/>
      <c r="BG613" s="670"/>
      <c r="BH613" s="670"/>
      <c r="BI613" s="670"/>
      <c r="BJ613" s="670"/>
    </row>
    <row r="614" spans="6:62" ht="93" customHeight="1" x14ac:dyDescent="0.25">
      <c r="F614" s="725"/>
      <c r="G614" s="726"/>
      <c r="H614" s="726"/>
      <c r="I614" s="726"/>
      <c r="J614" s="726"/>
      <c r="K614" s="726"/>
      <c r="L614" s="726"/>
      <c r="M614" s="726"/>
      <c r="N614" s="726"/>
      <c r="U614" s="727"/>
      <c r="V614" s="728"/>
      <c r="W614" s="728"/>
      <c r="X614" s="728"/>
      <c r="Y614" s="728"/>
      <c r="Z614" s="728"/>
      <c r="AA614" s="728"/>
      <c r="AB614" s="728"/>
      <c r="AC614" s="728"/>
      <c r="AD614" s="728"/>
      <c r="AE614" s="728"/>
      <c r="AF614" s="728"/>
      <c r="AG614" s="728"/>
      <c r="AH614" s="728"/>
      <c r="AI614" s="728"/>
      <c r="AJ614" s="728"/>
      <c r="AK614" s="728"/>
      <c r="AL614" s="726"/>
      <c r="AM614" s="726"/>
      <c r="AN614" s="726"/>
      <c r="AO614" s="726"/>
      <c r="AP614" s="726"/>
      <c r="AQ614" s="726"/>
      <c r="AR614" s="726"/>
      <c r="AS614" s="726"/>
      <c r="AT614" s="726"/>
      <c r="AU614" s="726"/>
      <c r="AV614" s="726"/>
      <c r="AW614" s="726"/>
      <c r="AX614" s="726"/>
      <c r="AZ614" s="670"/>
      <c r="BA614" s="670"/>
      <c r="BB614" s="670"/>
      <c r="BC614" s="670"/>
      <c r="BD614" s="670"/>
      <c r="BE614" s="670"/>
      <c r="BF614" s="670"/>
      <c r="BG614" s="670"/>
      <c r="BH614" s="670"/>
      <c r="BI614" s="670"/>
      <c r="BJ614" s="670"/>
    </row>
    <row r="615" spans="6:62" ht="93" customHeight="1" x14ac:dyDescent="0.25">
      <c r="F615" s="725"/>
      <c r="G615" s="726"/>
      <c r="H615" s="726"/>
      <c r="I615" s="726"/>
      <c r="J615" s="726"/>
      <c r="K615" s="726"/>
      <c r="L615" s="726"/>
      <c r="M615" s="726"/>
      <c r="N615" s="726"/>
      <c r="U615" s="727"/>
      <c r="V615" s="728"/>
      <c r="W615" s="728"/>
      <c r="X615" s="728"/>
      <c r="Y615" s="728"/>
      <c r="Z615" s="728"/>
      <c r="AA615" s="728"/>
      <c r="AB615" s="728"/>
      <c r="AC615" s="728"/>
      <c r="AD615" s="728"/>
      <c r="AE615" s="728"/>
      <c r="AF615" s="728"/>
      <c r="AG615" s="728"/>
      <c r="AH615" s="728"/>
      <c r="AI615" s="728"/>
      <c r="AJ615" s="728"/>
      <c r="AK615" s="728"/>
      <c r="AL615" s="726"/>
      <c r="AM615" s="726"/>
      <c r="AN615" s="726"/>
      <c r="AO615" s="726"/>
      <c r="AP615" s="726"/>
      <c r="AQ615" s="726"/>
      <c r="AR615" s="726"/>
      <c r="AS615" s="726"/>
      <c r="AT615" s="726"/>
      <c r="AU615" s="726"/>
      <c r="AV615" s="726"/>
      <c r="AW615" s="726"/>
      <c r="AX615" s="726"/>
      <c r="AZ615" s="670"/>
      <c r="BA615" s="670"/>
      <c r="BB615" s="670"/>
      <c r="BC615" s="670"/>
      <c r="BD615" s="670"/>
      <c r="BE615" s="670"/>
      <c r="BF615" s="670"/>
      <c r="BG615" s="670"/>
      <c r="BH615" s="670"/>
      <c r="BI615" s="670"/>
      <c r="BJ615" s="670"/>
    </row>
    <row r="616" spans="6:62" ht="93" customHeight="1" x14ac:dyDescent="0.25">
      <c r="F616" s="725"/>
      <c r="G616" s="726"/>
      <c r="H616" s="726"/>
      <c r="I616" s="726"/>
      <c r="J616" s="726"/>
      <c r="K616" s="726"/>
      <c r="L616" s="726"/>
      <c r="M616" s="726"/>
      <c r="N616" s="726"/>
      <c r="U616" s="727"/>
      <c r="V616" s="728"/>
      <c r="W616" s="728"/>
      <c r="X616" s="728"/>
      <c r="Y616" s="728"/>
      <c r="Z616" s="728"/>
      <c r="AA616" s="728"/>
      <c r="AB616" s="728"/>
      <c r="AC616" s="728"/>
      <c r="AD616" s="728"/>
      <c r="AE616" s="728"/>
      <c r="AF616" s="728"/>
      <c r="AG616" s="728"/>
      <c r="AH616" s="728"/>
      <c r="AI616" s="728"/>
      <c r="AJ616" s="728"/>
      <c r="AK616" s="728"/>
      <c r="AL616" s="726"/>
      <c r="AM616" s="726"/>
      <c r="AN616" s="726"/>
      <c r="AO616" s="726"/>
      <c r="AP616" s="726"/>
      <c r="AQ616" s="726"/>
      <c r="AR616" s="726"/>
      <c r="AS616" s="726"/>
      <c r="AT616" s="726"/>
      <c r="AU616" s="726"/>
      <c r="AV616" s="726"/>
      <c r="AW616" s="726"/>
      <c r="AX616" s="726"/>
      <c r="AZ616" s="670"/>
      <c r="BA616" s="670"/>
      <c r="BB616" s="670"/>
      <c r="BC616" s="670"/>
      <c r="BD616" s="670"/>
      <c r="BE616" s="670"/>
      <c r="BF616" s="670"/>
      <c r="BG616" s="670"/>
      <c r="BH616" s="670"/>
      <c r="BI616" s="670"/>
      <c r="BJ616" s="670"/>
    </row>
    <row r="617" spans="6:62" ht="93" customHeight="1" x14ac:dyDescent="0.25">
      <c r="F617" s="725"/>
      <c r="G617" s="726"/>
      <c r="H617" s="726"/>
      <c r="I617" s="726"/>
      <c r="J617" s="726"/>
      <c r="K617" s="726"/>
      <c r="L617" s="726"/>
      <c r="M617" s="726"/>
      <c r="N617" s="726"/>
      <c r="U617" s="727"/>
      <c r="V617" s="728"/>
      <c r="W617" s="728"/>
      <c r="X617" s="728"/>
      <c r="Y617" s="728"/>
      <c r="Z617" s="728"/>
      <c r="AA617" s="728"/>
      <c r="AB617" s="728"/>
      <c r="AC617" s="728"/>
      <c r="AD617" s="728"/>
      <c r="AE617" s="728"/>
      <c r="AF617" s="728"/>
      <c r="AG617" s="728"/>
      <c r="AH617" s="728"/>
      <c r="AI617" s="728"/>
      <c r="AJ617" s="728"/>
      <c r="AK617" s="728"/>
      <c r="AL617" s="726"/>
      <c r="AM617" s="726"/>
      <c r="AN617" s="726"/>
      <c r="AO617" s="726"/>
      <c r="AP617" s="726"/>
      <c r="AQ617" s="726"/>
      <c r="AR617" s="726"/>
      <c r="AS617" s="726"/>
      <c r="AT617" s="726"/>
      <c r="AU617" s="726"/>
      <c r="AV617" s="726"/>
      <c r="AW617" s="726"/>
      <c r="AX617" s="726"/>
      <c r="AZ617" s="670"/>
      <c r="BA617" s="670"/>
      <c r="BB617" s="670"/>
      <c r="BC617" s="670"/>
      <c r="BD617" s="670"/>
      <c r="BE617" s="670"/>
      <c r="BF617" s="670"/>
      <c r="BG617" s="670"/>
      <c r="BH617" s="670"/>
      <c r="BI617" s="670"/>
      <c r="BJ617" s="670"/>
    </row>
    <row r="618" spans="6:62" ht="93" customHeight="1" x14ac:dyDescent="0.25">
      <c r="F618" s="725"/>
      <c r="G618" s="726"/>
      <c r="H618" s="726"/>
      <c r="I618" s="726"/>
      <c r="J618" s="726"/>
      <c r="K618" s="726"/>
      <c r="L618" s="726"/>
      <c r="M618" s="726"/>
      <c r="N618" s="726"/>
      <c r="U618" s="727"/>
      <c r="V618" s="728"/>
      <c r="W618" s="728"/>
      <c r="X618" s="728"/>
      <c r="Y618" s="728"/>
      <c r="Z618" s="728"/>
      <c r="AA618" s="728"/>
      <c r="AB618" s="728"/>
      <c r="AC618" s="728"/>
      <c r="AD618" s="728"/>
      <c r="AE618" s="728"/>
      <c r="AF618" s="728"/>
      <c r="AG618" s="728"/>
      <c r="AH618" s="728"/>
      <c r="AI618" s="728"/>
      <c r="AJ618" s="728"/>
      <c r="AK618" s="728"/>
      <c r="AL618" s="726"/>
      <c r="AM618" s="726"/>
      <c r="AN618" s="726"/>
      <c r="AO618" s="726"/>
      <c r="AP618" s="726"/>
      <c r="AQ618" s="726"/>
      <c r="AR618" s="726"/>
      <c r="AS618" s="726"/>
      <c r="AT618" s="726"/>
      <c r="AU618" s="726"/>
      <c r="AV618" s="726"/>
      <c r="AW618" s="726"/>
      <c r="AX618" s="726"/>
      <c r="AZ618" s="670"/>
      <c r="BA618" s="670"/>
      <c r="BB618" s="670"/>
      <c r="BC618" s="670"/>
      <c r="BD618" s="670"/>
      <c r="BE618" s="670"/>
      <c r="BF618" s="670"/>
      <c r="BG618" s="670"/>
      <c r="BH618" s="670"/>
      <c r="BI618" s="670"/>
      <c r="BJ618" s="670"/>
    </row>
    <row r="619" spans="6:62" ht="93" customHeight="1" x14ac:dyDescent="0.25">
      <c r="F619" s="725"/>
      <c r="G619" s="726"/>
      <c r="H619" s="726"/>
      <c r="I619" s="726"/>
      <c r="J619" s="726"/>
      <c r="K619" s="726"/>
      <c r="L619" s="726"/>
      <c r="M619" s="726"/>
      <c r="N619" s="726"/>
      <c r="U619" s="727"/>
      <c r="V619" s="728"/>
      <c r="W619" s="728"/>
      <c r="X619" s="728"/>
      <c r="Y619" s="728"/>
      <c r="Z619" s="728"/>
      <c r="AA619" s="728"/>
      <c r="AB619" s="728"/>
      <c r="AC619" s="728"/>
      <c r="AD619" s="728"/>
      <c r="AE619" s="728"/>
      <c r="AF619" s="728"/>
      <c r="AG619" s="728"/>
      <c r="AH619" s="728"/>
      <c r="AI619" s="728"/>
      <c r="AJ619" s="728"/>
      <c r="AK619" s="728"/>
      <c r="AL619" s="726"/>
      <c r="AM619" s="726"/>
      <c r="AN619" s="726"/>
      <c r="AO619" s="726"/>
      <c r="AP619" s="726"/>
      <c r="AQ619" s="726"/>
      <c r="AR619" s="726"/>
      <c r="AS619" s="726"/>
      <c r="AT619" s="726"/>
      <c r="AU619" s="726"/>
      <c r="AV619" s="726"/>
      <c r="AW619" s="726"/>
      <c r="AX619" s="726"/>
      <c r="AZ619" s="670"/>
      <c r="BA619" s="670"/>
      <c r="BB619" s="670"/>
      <c r="BC619" s="670"/>
      <c r="BD619" s="670"/>
      <c r="BE619" s="670"/>
      <c r="BF619" s="670"/>
      <c r="BG619" s="670"/>
      <c r="BH619" s="670"/>
      <c r="BI619" s="670"/>
      <c r="BJ619" s="670"/>
    </row>
    <row r="620" spans="6:62" ht="93" customHeight="1" x14ac:dyDescent="0.25">
      <c r="F620" s="725"/>
      <c r="G620" s="726"/>
      <c r="H620" s="726"/>
      <c r="I620" s="726"/>
      <c r="J620" s="726"/>
      <c r="K620" s="726"/>
      <c r="L620" s="726"/>
      <c r="M620" s="726"/>
      <c r="N620" s="726"/>
      <c r="U620" s="727"/>
      <c r="V620" s="728"/>
      <c r="W620" s="728"/>
      <c r="X620" s="728"/>
      <c r="Y620" s="728"/>
      <c r="Z620" s="728"/>
      <c r="AA620" s="728"/>
      <c r="AB620" s="728"/>
      <c r="AC620" s="728"/>
      <c r="AD620" s="728"/>
      <c r="AE620" s="728"/>
      <c r="AF620" s="728"/>
      <c r="AG620" s="728"/>
      <c r="AH620" s="728"/>
      <c r="AI620" s="728"/>
      <c r="AJ620" s="728"/>
      <c r="AK620" s="728"/>
      <c r="AL620" s="726"/>
      <c r="AM620" s="726"/>
      <c r="AN620" s="726"/>
      <c r="AO620" s="726"/>
      <c r="AP620" s="726"/>
      <c r="AQ620" s="726"/>
      <c r="AR620" s="726"/>
      <c r="AS620" s="726"/>
      <c r="AT620" s="726"/>
      <c r="AU620" s="726"/>
      <c r="AV620" s="726"/>
      <c r="AW620" s="726"/>
      <c r="AX620" s="726"/>
      <c r="AZ620" s="670"/>
      <c r="BA620" s="670"/>
      <c r="BB620" s="670"/>
      <c r="BC620" s="670"/>
      <c r="BD620" s="670"/>
      <c r="BE620" s="670"/>
      <c r="BF620" s="670"/>
      <c r="BG620" s="670"/>
      <c r="BH620" s="670"/>
      <c r="BI620" s="670"/>
      <c r="BJ620" s="670"/>
    </row>
    <row r="621" spans="6:62" ht="93" customHeight="1" x14ac:dyDescent="0.25">
      <c r="F621" s="725"/>
      <c r="G621" s="726"/>
      <c r="H621" s="726"/>
      <c r="I621" s="726"/>
      <c r="J621" s="726"/>
      <c r="K621" s="726"/>
      <c r="L621" s="726"/>
      <c r="M621" s="726"/>
      <c r="N621" s="726"/>
      <c r="U621" s="727"/>
      <c r="V621" s="728"/>
      <c r="W621" s="728"/>
      <c r="X621" s="728"/>
      <c r="Y621" s="728"/>
      <c r="Z621" s="728"/>
      <c r="AA621" s="728"/>
      <c r="AB621" s="728"/>
      <c r="AC621" s="728"/>
      <c r="AD621" s="728"/>
      <c r="AE621" s="728"/>
      <c r="AF621" s="728"/>
      <c r="AG621" s="728"/>
      <c r="AH621" s="728"/>
      <c r="AI621" s="728"/>
      <c r="AJ621" s="728"/>
      <c r="AK621" s="728"/>
      <c r="AL621" s="726"/>
      <c r="AM621" s="726"/>
      <c r="AN621" s="726"/>
      <c r="AO621" s="726"/>
      <c r="AP621" s="726"/>
      <c r="AQ621" s="726"/>
      <c r="AR621" s="726"/>
      <c r="AS621" s="726"/>
      <c r="AT621" s="726"/>
      <c r="AU621" s="726"/>
      <c r="AV621" s="726"/>
      <c r="AW621" s="726"/>
      <c r="AX621" s="726"/>
      <c r="AZ621" s="670"/>
      <c r="BA621" s="670"/>
      <c r="BB621" s="670"/>
      <c r="BC621" s="670"/>
      <c r="BD621" s="670"/>
      <c r="BE621" s="670"/>
      <c r="BF621" s="670"/>
      <c r="BG621" s="670"/>
      <c r="BH621" s="670"/>
      <c r="BI621" s="670"/>
      <c r="BJ621" s="670"/>
    </row>
    <row r="622" spans="6:62" ht="93" customHeight="1" x14ac:dyDescent="0.25">
      <c r="F622" s="725"/>
      <c r="G622" s="726"/>
      <c r="H622" s="726"/>
      <c r="I622" s="726"/>
      <c r="J622" s="726"/>
      <c r="K622" s="726"/>
      <c r="L622" s="726"/>
      <c r="M622" s="726"/>
      <c r="N622" s="726"/>
      <c r="U622" s="727"/>
      <c r="V622" s="728"/>
      <c r="W622" s="728"/>
      <c r="X622" s="728"/>
      <c r="Y622" s="728"/>
      <c r="Z622" s="728"/>
      <c r="AA622" s="728"/>
      <c r="AB622" s="728"/>
      <c r="AC622" s="728"/>
      <c r="AD622" s="728"/>
      <c r="AE622" s="728"/>
      <c r="AF622" s="728"/>
      <c r="AG622" s="728"/>
      <c r="AH622" s="728"/>
      <c r="AI622" s="728"/>
      <c r="AJ622" s="728"/>
      <c r="AK622" s="728"/>
      <c r="AL622" s="726"/>
      <c r="AM622" s="726"/>
      <c r="AN622" s="726"/>
      <c r="AO622" s="726"/>
      <c r="AP622" s="726"/>
      <c r="AQ622" s="726"/>
      <c r="AR622" s="726"/>
      <c r="AS622" s="726"/>
      <c r="AT622" s="726"/>
      <c r="AU622" s="726"/>
      <c r="AV622" s="726"/>
      <c r="AW622" s="726"/>
      <c r="AX622" s="726"/>
      <c r="AZ622" s="670"/>
      <c r="BA622" s="670"/>
      <c r="BB622" s="670"/>
      <c r="BC622" s="670"/>
      <c r="BD622" s="670"/>
      <c r="BE622" s="670"/>
      <c r="BF622" s="670"/>
      <c r="BG622" s="670"/>
      <c r="BH622" s="670"/>
      <c r="BI622" s="670"/>
      <c r="BJ622" s="670"/>
    </row>
    <row r="623" spans="6:62" ht="93" customHeight="1" x14ac:dyDescent="0.25">
      <c r="F623" s="725"/>
      <c r="G623" s="726"/>
      <c r="H623" s="726"/>
      <c r="I623" s="726"/>
      <c r="J623" s="726"/>
      <c r="K623" s="726"/>
      <c r="L623" s="726"/>
      <c r="M623" s="726"/>
      <c r="N623" s="726"/>
      <c r="U623" s="727"/>
      <c r="V623" s="728"/>
      <c r="W623" s="728"/>
      <c r="X623" s="728"/>
      <c r="Y623" s="728"/>
      <c r="Z623" s="728"/>
      <c r="AA623" s="728"/>
      <c r="AB623" s="728"/>
      <c r="AC623" s="728"/>
      <c r="AD623" s="728"/>
      <c r="AE623" s="728"/>
      <c r="AF623" s="728"/>
      <c r="AG623" s="728"/>
      <c r="AH623" s="728"/>
      <c r="AI623" s="728"/>
      <c r="AJ623" s="728"/>
      <c r="AK623" s="728"/>
      <c r="AL623" s="726"/>
      <c r="AM623" s="726"/>
      <c r="AN623" s="726"/>
      <c r="AO623" s="726"/>
      <c r="AP623" s="726"/>
      <c r="AQ623" s="726"/>
      <c r="AR623" s="726"/>
      <c r="AS623" s="726"/>
      <c r="AT623" s="726"/>
      <c r="AU623" s="726"/>
      <c r="AV623" s="726"/>
      <c r="AW623" s="726"/>
      <c r="AX623" s="726"/>
      <c r="AZ623" s="670"/>
      <c r="BA623" s="670"/>
      <c r="BB623" s="670"/>
      <c r="BC623" s="670"/>
      <c r="BD623" s="670"/>
      <c r="BE623" s="670"/>
      <c r="BF623" s="670"/>
      <c r="BG623" s="670"/>
      <c r="BH623" s="670"/>
      <c r="BI623" s="670"/>
      <c r="BJ623" s="670"/>
    </row>
    <row r="624" spans="6:62" ht="93" customHeight="1" x14ac:dyDescent="0.25">
      <c r="F624" s="725"/>
      <c r="G624" s="726"/>
      <c r="H624" s="726"/>
      <c r="I624" s="726"/>
      <c r="J624" s="726"/>
      <c r="K624" s="726"/>
      <c r="L624" s="726"/>
      <c r="M624" s="726"/>
      <c r="N624" s="726"/>
      <c r="U624" s="727"/>
      <c r="V624" s="728"/>
      <c r="W624" s="728"/>
      <c r="X624" s="728"/>
      <c r="Y624" s="728"/>
      <c r="Z624" s="728"/>
      <c r="AA624" s="728"/>
      <c r="AB624" s="728"/>
      <c r="AC624" s="728"/>
      <c r="AD624" s="728"/>
      <c r="AE624" s="728"/>
      <c r="AF624" s="728"/>
      <c r="AG624" s="728"/>
      <c r="AH624" s="728"/>
      <c r="AI624" s="728"/>
      <c r="AJ624" s="728"/>
      <c r="AK624" s="728"/>
      <c r="AL624" s="726"/>
      <c r="AM624" s="726"/>
      <c r="AN624" s="726"/>
      <c r="AO624" s="726"/>
      <c r="AP624" s="726"/>
      <c r="AQ624" s="726"/>
      <c r="AR624" s="726"/>
      <c r="AS624" s="726"/>
      <c r="AT624" s="726"/>
      <c r="AU624" s="726"/>
      <c r="AV624" s="726"/>
      <c r="AW624" s="726"/>
      <c r="AX624" s="726"/>
      <c r="AZ624" s="670"/>
      <c r="BA624" s="670"/>
      <c r="BB624" s="670"/>
      <c r="BC624" s="670"/>
      <c r="BD624" s="670"/>
      <c r="BE624" s="670"/>
      <c r="BF624" s="670"/>
      <c r="BG624" s="670"/>
      <c r="BH624" s="670"/>
      <c r="BI624" s="670"/>
      <c r="BJ624" s="670"/>
    </row>
    <row r="625" spans="6:62" ht="93" customHeight="1" x14ac:dyDescent="0.25">
      <c r="F625" s="725"/>
      <c r="G625" s="726"/>
      <c r="H625" s="726"/>
      <c r="I625" s="726"/>
      <c r="J625" s="726"/>
      <c r="K625" s="726"/>
      <c r="L625" s="726"/>
      <c r="M625" s="726"/>
      <c r="N625" s="726"/>
      <c r="U625" s="727"/>
      <c r="V625" s="728"/>
      <c r="W625" s="728"/>
      <c r="X625" s="728"/>
      <c r="Y625" s="728"/>
      <c r="Z625" s="728"/>
      <c r="AA625" s="728"/>
      <c r="AB625" s="728"/>
      <c r="AC625" s="728"/>
      <c r="AD625" s="728"/>
      <c r="AE625" s="728"/>
      <c r="AF625" s="728"/>
      <c r="AG625" s="728"/>
      <c r="AH625" s="728"/>
      <c r="AI625" s="728"/>
      <c r="AJ625" s="728"/>
      <c r="AK625" s="728"/>
      <c r="AL625" s="726"/>
      <c r="AM625" s="726"/>
      <c r="AN625" s="726"/>
      <c r="AO625" s="726"/>
      <c r="AP625" s="726"/>
      <c r="AQ625" s="726"/>
      <c r="AR625" s="726"/>
      <c r="AS625" s="726"/>
      <c r="AT625" s="726"/>
      <c r="AU625" s="726"/>
      <c r="AV625" s="726"/>
      <c r="AW625" s="726"/>
      <c r="AX625" s="726"/>
      <c r="AZ625" s="670"/>
      <c r="BA625" s="670"/>
      <c r="BB625" s="670"/>
      <c r="BC625" s="670"/>
      <c r="BD625" s="670"/>
      <c r="BE625" s="670"/>
      <c r="BF625" s="670"/>
      <c r="BG625" s="670"/>
      <c r="BH625" s="670"/>
      <c r="BI625" s="670"/>
      <c r="BJ625" s="670"/>
    </row>
    <row r="626" spans="6:62" ht="93" customHeight="1" x14ac:dyDescent="0.25">
      <c r="F626" s="725"/>
      <c r="G626" s="726"/>
      <c r="H626" s="726"/>
      <c r="I626" s="726"/>
      <c r="J626" s="726"/>
      <c r="K626" s="726"/>
      <c r="L626" s="726"/>
      <c r="M626" s="726"/>
      <c r="N626" s="726"/>
      <c r="U626" s="727"/>
      <c r="V626" s="728"/>
      <c r="W626" s="728"/>
      <c r="X626" s="728"/>
      <c r="Y626" s="728"/>
      <c r="Z626" s="728"/>
      <c r="AA626" s="728"/>
      <c r="AB626" s="728"/>
      <c r="AC626" s="728"/>
      <c r="AD626" s="728"/>
      <c r="AE626" s="728"/>
      <c r="AF626" s="728"/>
      <c r="AG626" s="728"/>
      <c r="AH626" s="728"/>
      <c r="AI626" s="728"/>
      <c r="AJ626" s="728"/>
      <c r="AK626" s="728"/>
      <c r="AL626" s="726"/>
      <c r="AM626" s="726"/>
      <c r="AN626" s="726"/>
      <c r="AO626" s="726"/>
      <c r="AP626" s="726"/>
      <c r="AQ626" s="726"/>
      <c r="AR626" s="726"/>
      <c r="AS626" s="726"/>
      <c r="AT626" s="726"/>
      <c r="AU626" s="726"/>
      <c r="AV626" s="726"/>
      <c r="AW626" s="726"/>
      <c r="AX626" s="726"/>
      <c r="AZ626" s="670"/>
      <c r="BA626" s="670"/>
      <c r="BB626" s="670"/>
      <c r="BC626" s="670"/>
      <c r="BD626" s="670"/>
      <c r="BE626" s="670"/>
      <c r="BF626" s="670"/>
      <c r="BG626" s="670"/>
      <c r="BH626" s="670"/>
      <c r="BI626" s="670"/>
      <c r="BJ626" s="670"/>
    </row>
    <row r="627" spans="6:62" ht="93" customHeight="1" x14ac:dyDescent="0.25">
      <c r="F627" s="725"/>
      <c r="G627" s="726"/>
      <c r="H627" s="726"/>
      <c r="I627" s="726"/>
      <c r="J627" s="726"/>
      <c r="K627" s="726"/>
      <c r="L627" s="726"/>
      <c r="M627" s="726"/>
      <c r="N627" s="726"/>
      <c r="U627" s="727"/>
      <c r="V627" s="728"/>
      <c r="W627" s="728"/>
      <c r="X627" s="728"/>
      <c r="Y627" s="728"/>
      <c r="Z627" s="728"/>
      <c r="AA627" s="728"/>
      <c r="AB627" s="728"/>
      <c r="AC627" s="728"/>
      <c r="AD627" s="728"/>
      <c r="AE627" s="728"/>
      <c r="AF627" s="728"/>
      <c r="AG627" s="728"/>
      <c r="AH627" s="728"/>
      <c r="AI627" s="728"/>
      <c r="AJ627" s="728"/>
      <c r="AK627" s="728"/>
      <c r="AL627" s="726"/>
      <c r="AM627" s="726"/>
      <c r="AN627" s="726"/>
      <c r="AO627" s="726"/>
      <c r="AP627" s="726"/>
      <c r="AQ627" s="726"/>
      <c r="AR627" s="726"/>
      <c r="AS627" s="726"/>
      <c r="AT627" s="726"/>
      <c r="AU627" s="726"/>
      <c r="AV627" s="726"/>
      <c r="AW627" s="726"/>
      <c r="AX627" s="726"/>
      <c r="AZ627" s="670"/>
      <c r="BA627" s="670"/>
      <c r="BB627" s="670"/>
      <c r="BC627" s="670"/>
      <c r="BD627" s="670"/>
      <c r="BE627" s="670"/>
      <c r="BF627" s="670"/>
      <c r="BG627" s="670"/>
      <c r="BH627" s="670"/>
      <c r="BI627" s="670"/>
      <c r="BJ627" s="670"/>
    </row>
    <row r="628" spans="6:62" ht="93" customHeight="1" x14ac:dyDescent="0.25">
      <c r="F628" s="725"/>
      <c r="G628" s="726"/>
      <c r="H628" s="726"/>
      <c r="I628" s="726"/>
      <c r="J628" s="726"/>
      <c r="K628" s="726"/>
      <c r="L628" s="726"/>
      <c r="M628" s="726"/>
      <c r="N628" s="726"/>
      <c r="U628" s="727"/>
      <c r="V628" s="728"/>
      <c r="W628" s="728"/>
      <c r="X628" s="728"/>
      <c r="Y628" s="728"/>
      <c r="Z628" s="728"/>
      <c r="AA628" s="728"/>
      <c r="AB628" s="728"/>
      <c r="AC628" s="728"/>
      <c r="AD628" s="728"/>
      <c r="AE628" s="728"/>
      <c r="AF628" s="728"/>
      <c r="AG628" s="728"/>
      <c r="AH628" s="728"/>
      <c r="AI628" s="728"/>
      <c r="AJ628" s="728"/>
      <c r="AK628" s="728"/>
      <c r="AL628" s="726"/>
      <c r="AM628" s="726"/>
      <c r="AN628" s="726"/>
      <c r="AO628" s="726"/>
      <c r="AP628" s="726"/>
      <c r="AQ628" s="726"/>
      <c r="AR628" s="726"/>
      <c r="AS628" s="726"/>
      <c r="AT628" s="726"/>
      <c r="AU628" s="726"/>
      <c r="AV628" s="726"/>
      <c r="AW628" s="726"/>
      <c r="AX628" s="726"/>
      <c r="AZ628" s="670"/>
      <c r="BA628" s="670"/>
      <c r="BB628" s="670"/>
      <c r="BC628" s="670"/>
      <c r="BD628" s="670"/>
      <c r="BE628" s="670"/>
      <c r="BF628" s="670"/>
      <c r="BG628" s="670"/>
      <c r="BH628" s="670"/>
      <c r="BI628" s="670"/>
      <c r="BJ628" s="670"/>
    </row>
    <row r="629" spans="6:62" ht="93" customHeight="1" x14ac:dyDescent="0.25">
      <c r="F629" s="725"/>
      <c r="G629" s="726"/>
      <c r="H629" s="726"/>
      <c r="I629" s="726"/>
      <c r="J629" s="726"/>
      <c r="K629" s="726"/>
      <c r="L629" s="726"/>
      <c r="M629" s="726"/>
      <c r="N629" s="726"/>
      <c r="U629" s="727"/>
      <c r="V629" s="728"/>
      <c r="W629" s="728"/>
      <c r="X629" s="728"/>
      <c r="Y629" s="728"/>
      <c r="Z629" s="728"/>
      <c r="AA629" s="728"/>
      <c r="AB629" s="728"/>
      <c r="AC629" s="728"/>
      <c r="AD629" s="728"/>
      <c r="AE629" s="728"/>
      <c r="AF629" s="728"/>
      <c r="AG629" s="728"/>
      <c r="AH629" s="728"/>
      <c r="AI629" s="728"/>
      <c r="AJ629" s="728"/>
      <c r="AK629" s="728"/>
      <c r="AL629" s="726"/>
      <c r="AM629" s="726"/>
      <c r="AN629" s="726"/>
      <c r="AO629" s="726"/>
      <c r="AP629" s="726"/>
      <c r="AQ629" s="726"/>
      <c r="AR629" s="726"/>
      <c r="AS629" s="726"/>
      <c r="AT629" s="726"/>
      <c r="AU629" s="726"/>
      <c r="AV629" s="726"/>
      <c r="AW629" s="726"/>
      <c r="AX629" s="726"/>
      <c r="AZ629" s="670"/>
      <c r="BA629" s="670"/>
      <c r="BB629" s="670"/>
      <c r="BC629" s="670"/>
      <c r="BD629" s="670"/>
      <c r="BE629" s="670"/>
      <c r="BF629" s="670"/>
      <c r="BG629" s="670"/>
      <c r="BH629" s="670"/>
      <c r="BI629" s="670"/>
      <c r="BJ629" s="670"/>
    </row>
    <row r="630" spans="6:62" ht="93" customHeight="1" x14ac:dyDescent="0.25">
      <c r="F630" s="725"/>
      <c r="G630" s="726"/>
      <c r="H630" s="726"/>
      <c r="I630" s="726"/>
      <c r="J630" s="726"/>
      <c r="K630" s="726"/>
      <c r="L630" s="726"/>
      <c r="M630" s="726"/>
      <c r="N630" s="726"/>
      <c r="U630" s="727"/>
      <c r="V630" s="728"/>
      <c r="W630" s="728"/>
      <c r="X630" s="728"/>
      <c r="Y630" s="728"/>
      <c r="Z630" s="728"/>
      <c r="AA630" s="728"/>
      <c r="AB630" s="728"/>
      <c r="AC630" s="728"/>
      <c r="AD630" s="728"/>
      <c r="AE630" s="728"/>
      <c r="AF630" s="728"/>
      <c r="AG630" s="728"/>
      <c r="AH630" s="728"/>
      <c r="AI630" s="728"/>
      <c r="AJ630" s="728"/>
      <c r="AK630" s="728"/>
      <c r="AL630" s="726"/>
      <c r="AM630" s="726"/>
      <c r="AN630" s="726"/>
      <c r="AO630" s="726"/>
      <c r="AP630" s="726"/>
      <c r="AQ630" s="726"/>
      <c r="AR630" s="726"/>
      <c r="AS630" s="726"/>
      <c r="AT630" s="726"/>
      <c r="AU630" s="726"/>
      <c r="AV630" s="726"/>
      <c r="AW630" s="726"/>
      <c r="AX630" s="726"/>
      <c r="AZ630" s="670"/>
      <c r="BA630" s="670"/>
      <c r="BB630" s="670"/>
      <c r="BC630" s="670"/>
      <c r="BD630" s="670"/>
      <c r="BE630" s="670"/>
      <c r="BF630" s="670"/>
      <c r="BG630" s="670"/>
      <c r="BH630" s="670"/>
      <c r="BI630" s="670"/>
      <c r="BJ630" s="670"/>
    </row>
    <row r="631" spans="6:62" ht="93" customHeight="1" x14ac:dyDescent="0.25">
      <c r="F631" s="725"/>
      <c r="G631" s="726"/>
      <c r="H631" s="726"/>
      <c r="I631" s="726"/>
      <c r="J631" s="726"/>
      <c r="K631" s="726"/>
      <c r="L631" s="726"/>
      <c r="M631" s="726"/>
      <c r="N631" s="726"/>
      <c r="U631" s="727"/>
      <c r="V631" s="728"/>
      <c r="W631" s="728"/>
      <c r="X631" s="728"/>
      <c r="Y631" s="728"/>
      <c r="Z631" s="728"/>
      <c r="AA631" s="728"/>
      <c r="AB631" s="728"/>
      <c r="AC631" s="728"/>
      <c r="AD631" s="728"/>
      <c r="AE631" s="728"/>
      <c r="AF631" s="728"/>
      <c r="AG631" s="728"/>
      <c r="AH631" s="728"/>
      <c r="AI631" s="728"/>
      <c r="AJ631" s="728"/>
      <c r="AK631" s="728"/>
      <c r="AL631" s="726"/>
      <c r="AM631" s="726"/>
      <c r="AN631" s="726"/>
      <c r="AO631" s="726"/>
      <c r="AP631" s="726"/>
      <c r="AQ631" s="726"/>
      <c r="AR631" s="726"/>
      <c r="AS631" s="726"/>
      <c r="AT631" s="726"/>
      <c r="AU631" s="726"/>
      <c r="AV631" s="726"/>
      <c r="AW631" s="726"/>
      <c r="AX631" s="726"/>
      <c r="AZ631" s="670"/>
      <c r="BA631" s="670"/>
      <c r="BB631" s="670"/>
      <c r="BC631" s="670"/>
      <c r="BD631" s="670"/>
      <c r="BE631" s="670"/>
      <c r="BF631" s="670"/>
      <c r="BG631" s="670"/>
      <c r="BH631" s="670"/>
      <c r="BI631" s="670"/>
      <c r="BJ631" s="670"/>
    </row>
    <row r="632" spans="6:62" ht="93" customHeight="1" x14ac:dyDescent="0.25">
      <c r="F632" s="725"/>
      <c r="G632" s="726"/>
      <c r="H632" s="726"/>
      <c r="I632" s="726"/>
      <c r="J632" s="726"/>
      <c r="K632" s="726"/>
      <c r="L632" s="726"/>
      <c r="M632" s="726"/>
      <c r="N632" s="726"/>
      <c r="U632" s="727"/>
      <c r="V632" s="728"/>
      <c r="W632" s="728"/>
      <c r="X632" s="728"/>
      <c r="Y632" s="728"/>
      <c r="Z632" s="728"/>
      <c r="AA632" s="728"/>
      <c r="AB632" s="728"/>
      <c r="AC632" s="728"/>
      <c r="AD632" s="728"/>
      <c r="AE632" s="728"/>
      <c r="AF632" s="728"/>
      <c r="AG632" s="728"/>
      <c r="AH632" s="728"/>
      <c r="AI632" s="728"/>
      <c r="AJ632" s="728"/>
      <c r="AK632" s="728"/>
      <c r="AL632" s="726"/>
      <c r="AM632" s="726"/>
      <c r="AN632" s="726"/>
      <c r="AO632" s="726"/>
      <c r="AP632" s="726"/>
      <c r="AQ632" s="726"/>
      <c r="AR632" s="726"/>
      <c r="AS632" s="726"/>
      <c r="AT632" s="726"/>
      <c r="AU632" s="726"/>
      <c r="AV632" s="726"/>
      <c r="AW632" s="726"/>
      <c r="AX632" s="726"/>
      <c r="AZ632" s="670"/>
      <c r="BA632" s="670"/>
      <c r="BB632" s="670"/>
      <c r="BC632" s="670"/>
      <c r="BD632" s="670"/>
      <c r="BE632" s="670"/>
      <c r="BF632" s="670"/>
      <c r="BG632" s="670"/>
      <c r="BH632" s="670"/>
      <c r="BI632" s="670"/>
      <c r="BJ632" s="670"/>
    </row>
    <row r="633" spans="6:62" ht="93" customHeight="1" x14ac:dyDescent="0.25">
      <c r="F633" s="725"/>
      <c r="G633" s="726"/>
      <c r="H633" s="726"/>
      <c r="I633" s="726"/>
      <c r="J633" s="726"/>
      <c r="K633" s="726"/>
      <c r="L633" s="726"/>
      <c r="M633" s="726"/>
      <c r="N633" s="726"/>
      <c r="U633" s="727"/>
      <c r="V633" s="728"/>
      <c r="W633" s="728"/>
      <c r="X633" s="728"/>
      <c r="Y633" s="728"/>
      <c r="Z633" s="728"/>
      <c r="AA633" s="728"/>
      <c r="AB633" s="728"/>
      <c r="AC633" s="728"/>
      <c r="AD633" s="728"/>
      <c r="AE633" s="728"/>
      <c r="AF633" s="728"/>
      <c r="AG633" s="728"/>
      <c r="AH633" s="728"/>
      <c r="AI633" s="728"/>
      <c r="AJ633" s="728"/>
      <c r="AK633" s="728"/>
      <c r="AL633" s="726"/>
      <c r="AM633" s="726"/>
      <c r="AN633" s="726"/>
      <c r="AO633" s="726"/>
      <c r="AP633" s="726"/>
      <c r="AQ633" s="726"/>
      <c r="AR633" s="726"/>
      <c r="AS633" s="726"/>
      <c r="AT633" s="726"/>
      <c r="AU633" s="726"/>
      <c r="AV633" s="726"/>
      <c r="AW633" s="726"/>
      <c r="AX633" s="726"/>
      <c r="AZ633" s="670"/>
      <c r="BA633" s="670"/>
      <c r="BB633" s="670"/>
      <c r="BC633" s="670"/>
      <c r="BD633" s="670"/>
      <c r="BE633" s="670"/>
      <c r="BF633" s="670"/>
      <c r="BG633" s="670"/>
      <c r="BH633" s="670"/>
      <c r="BI633" s="670"/>
      <c r="BJ633" s="670"/>
    </row>
    <row r="634" spans="6:62" ht="93" customHeight="1" x14ac:dyDescent="0.25">
      <c r="F634" s="725"/>
      <c r="G634" s="726"/>
      <c r="H634" s="726"/>
      <c r="I634" s="726"/>
      <c r="J634" s="726"/>
      <c r="K634" s="726"/>
      <c r="L634" s="726"/>
      <c r="M634" s="726"/>
      <c r="N634" s="726"/>
      <c r="U634" s="727"/>
      <c r="V634" s="728"/>
      <c r="W634" s="728"/>
      <c r="X634" s="728"/>
      <c r="Y634" s="728"/>
      <c r="Z634" s="728"/>
      <c r="AA634" s="728"/>
      <c r="AB634" s="728"/>
      <c r="AC634" s="728"/>
      <c r="AD634" s="728"/>
      <c r="AE634" s="728"/>
      <c r="AF634" s="728"/>
      <c r="AG634" s="728"/>
      <c r="AH634" s="728"/>
      <c r="AI634" s="728"/>
      <c r="AJ634" s="728"/>
      <c r="AK634" s="728"/>
      <c r="AL634" s="726"/>
      <c r="AM634" s="726"/>
      <c r="AN634" s="726"/>
      <c r="AO634" s="726"/>
      <c r="AP634" s="726"/>
      <c r="AQ634" s="726"/>
      <c r="AR634" s="726"/>
      <c r="AS634" s="726"/>
      <c r="AT634" s="726"/>
      <c r="AU634" s="726"/>
      <c r="AV634" s="726"/>
      <c r="AW634" s="726"/>
      <c r="AX634" s="726"/>
      <c r="AZ634" s="670"/>
      <c r="BA634" s="670"/>
      <c r="BB634" s="670"/>
      <c r="BC634" s="670"/>
      <c r="BD634" s="670"/>
      <c r="BE634" s="670"/>
      <c r="BF634" s="670"/>
      <c r="BG634" s="670"/>
      <c r="BH634" s="670"/>
      <c r="BI634" s="670"/>
      <c r="BJ634" s="670"/>
    </row>
    <row r="635" spans="6:62" ht="93" customHeight="1" x14ac:dyDescent="0.25">
      <c r="F635" s="725"/>
      <c r="G635" s="726"/>
      <c r="H635" s="726"/>
      <c r="I635" s="726"/>
      <c r="J635" s="726"/>
      <c r="K635" s="726"/>
      <c r="L635" s="726"/>
      <c r="M635" s="726"/>
      <c r="N635" s="726"/>
      <c r="U635" s="727"/>
      <c r="V635" s="728"/>
      <c r="W635" s="728"/>
      <c r="X635" s="728"/>
      <c r="Y635" s="728"/>
      <c r="Z635" s="728"/>
      <c r="AA635" s="728"/>
      <c r="AB635" s="728"/>
      <c r="AC635" s="728"/>
      <c r="AD635" s="728"/>
      <c r="AE635" s="728"/>
      <c r="AF635" s="728"/>
      <c r="AG635" s="728"/>
      <c r="AH635" s="728"/>
      <c r="AI635" s="728"/>
      <c r="AJ635" s="728"/>
      <c r="AK635" s="728"/>
      <c r="AL635" s="726"/>
      <c r="AM635" s="726"/>
      <c r="AN635" s="726"/>
      <c r="AO635" s="726"/>
      <c r="AP635" s="726"/>
      <c r="AQ635" s="726"/>
      <c r="AR635" s="726"/>
      <c r="AS635" s="726"/>
      <c r="AT635" s="726"/>
      <c r="AU635" s="726"/>
      <c r="AV635" s="726"/>
      <c r="AW635" s="726"/>
      <c r="AX635" s="726"/>
      <c r="AZ635" s="670"/>
      <c r="BA635" s="670"/>
      <c r="BB635" s="670"/>
      <c r="BC635" s="670"/>
      <c r="BD635" s="670"/>
      <c r="BE635" s="670"/>
      <c r="BF635" s="670"/>
      <c r="BG635" s="670"/>
      <c r="BH635" s="670"/>
      <c r="BI635" s="670"/>
      <c r="BJ635" s="670"/>
    </row>
    <row r="636" spans="6:62" ht="93" customHeight="1" x14ac:dyDescent="0.25">
      <c r="F636" s="725"/>
      <c r="G636" s="726"/>
      <c r="H636" s="726"/>
      <c r="I636" s="726"/>
      <c r="J636" s="726"/>
      <c r="K636" s="726"/>
      <c r="L636" s="726"/>
      <c r="M636" s="726"/>
      <c r="N636" s="726"/>
      <c r="U636" s="727"/>
      <c r="V636" s="728"/>
      <c r="W636" s="728"/>
      <c r="X636" s="728"/>
      <c r="Y636" s="728"/>
      <c r="Z636" s="728"/>
      <c r="AA636" s="728"/>
      <c r="AB636" s="728"/>
      <c r="AC636" s="728"/>
      <c r="AD636" s="728"/>
      <c r="AE636" s="728"/>
      <c r="AF636" s="728"/>
      <c r="AG636" s="728"/>
      <c r="AH636" s="728"/>
      <c r="AI636" s="728"/>
      <c r="AJ636" s="728"/>
      <c r="AK636" s="728"/>
      <c r="AL636" s="726"/>
      <c r="AM636" s="726"/>
      <c r="AN636" s="726"/>
      <c r="AO636" s="726"/>
      <c r="AP636" s="726"/>
      <c r="AQ636" s="726"/>
      <c r="AR636" s="726"/>
      <c r="AS636" s="726"/>
      <c r="AT636" s="726"/>
      <c r="AU636" s="726"/>
      <c r="AV636" s="726"/>
      <c r="AW636" s="726"/>
      <c r="AX636" s="726"/>
      <c r="AZ636" s="670"/>
      <c r="BA636" s="670"/>
      <c r="BB636" s="670"/>
      <c r="BC636" s="670"/>
      <c r="BD636" s="670"/>
      <c r="BE636" s="670"/>
      <c r="BF636" s="670"/>
      <c r="BG636" s="670"/>
      <c r="BH636" s="670"/>
      <c r="BI636" s="670"/>
      <c r="BJ636" s="670"/>
    </row>
    <row r="637" spans="6:62" ht="93" customHeight="1" x14ac:dyDescent="0.25">
      <c r="F637" s="725"/>
      <c r="G637" s="726"/>
      <c r="H637" s="726"/>
      <c r="I637" s="726"/>
      <c r="J637" s="726"/>
      <c r="K637" s="726"/>
      <c r="L637" s="726"/>
      <c r="M637" s="726"/>
      <c r="N637" s="726"/>
      <c r="U637" s="727"/>
      <c r="V637" s="728"/>
      <c r="W637" s="728"/>
      <c r="X637" s="728"/>
      <c r="Y637" s="728"/>
      <c r="Z637" s="728"/>
      <c r="AA637" s="728"/>
      <c r="AB637" s="728"/>
      <c r="AC637" s="728"/>
      <c r="AD637" s="728"/>
      <c r="AE637" s="728"/>
      <c r="AF637" s="728"/>
      <c r="AG637" s="728"/>
      <c r="AH637" s="728"/>
      <c r="AI637" s="728"/>
      <c r="AJ637" s="728"/>
      <c r="AK637" s="728"/>
      <c r="AL637" s="726"/>
      <c r="AM637" s="726"/>
      <c r="AN637" s="726"/>
      <c r="AO637" s="726"/>
      <c r="AP637" s="726"/>
      <c r="AQ637" s="726"/>
      <c r="AR637" s="726"/>
      <c r="AS637" s="726"/>
      <c r="AT637" s="726"/>
      <c r="AU637" s="726"/>
      <c r="AV637" s="726"/>
      <c r="AW637" s="726"/>
      <c r="AX637" s="726"/>
      <c r="AZ637" s="670"/>
      <c r="BA637" s="670"/>
      <c r="BB637" s="670"/>
      <c r="BC637" s="670"/>
      <c r="BD637" s="670"/>
      <c r="BE637" s="670"/>
      <c r="BF637" s="670"/>
      <c r="BG637" s="670"/>
      <c r="BH637" s="670"/>
      <c r="BI637" s="670"/>
      <c r="BJ637" s="670"/>
    </row>
    <row r="638" spans="6:62" ht="93" customHeight="1" x14ac:dyDescent="0.25">
      <c r="F638" s="725"/>
      <c r="G638" s="726"/>
      <c r="H638" s="726"/>
      <c r="I638" s="726"/>
      <c r="J638" s="726"/>
      <c r="K638" s="726"/>
      <c r="L638" s="726"/>
      <c r="M638" s="726"/>
      <c r="N638" s="726"/>
      <c r="U638" s="727"/>
      <c r="V638" s="728"/>
      <c r="W638" s="728"/>
      <c r="X638" s="728"/>
      <c r="Y638" s="728"/>
      <c r="Z638" s="728"/>
      <c r="AA638" s="728"/>
      <c r="AB638" s="728"/>
      <c r="AC638" s="728"/>
      <c r="AD638" s="728"/>
      <c r="AE638" s="728"/>
      <c r="AF638" s="728"/>
      <c r="AG638" s="728"/>
      <c r="AH638" s="728"/>
      <c r="AI638" s="728"/>
      <c r="AJ638" s="728"/>
      <c r="AK638" s="728"/>
      <c r="AL638" s="726"/>
      <c r="AM638" s="726"/>
      <c r="AN638" s="726"/>
      <c r="AO638" s="726"/>
      <c r="AP638" s="726"/>
      <c r="AQ638" s="726"/>
      <c r="AR638" s="726"/>
      <c r="AS638" s="726"/>
      <c r="AT638" s="726"/>
      <c r="AU638" s="726"/>
      <c r="AV638" s="726"/>
      <c r="AW638" s="726"/>
      <c r="AX638" s="726"/>
      <c r="AZ638" s="670"/>
      <c r="BA638" s="670"/>
      <c r="BB638" s="670"/>
      <c r="BC638" s="670"/>
      <c r="BD638" s="670"/>
      <c r="BE638" s="670"/>
      <c r="BF638" s="670"/>
      <c r="BG638" s="670"/>
      <c r="BH638" s="670"/>
      <c r="BI638" s="670"/>
      <c r="BJ638" s="670"/>
    </row>
    <row r="639" spans="6:62" ht="93" customHeight="1" x14ac:dyDescent="0.25">
      <c r="F639" s="725"/>
      <c r="G639" s="726"/>
      <c r="H639" s="726"/>
      <c r="I639" s="726"/>
      <c r="J639" s="726"/>
      <c r="K639" s="726"/>
      <c r="L639" s="726"/>
      <c r="M639" s="726"/>
      <c r="N639" s="726"/>
      <c r="U639" s="727"/>
      <c r="V639" s="728"/>
      <c r="W639" s="728"/>
      <c r="X639" s="728"/>
      <c r="Y639" s="728"/>
      <c r="Z639" s="728"/>
      <c r="AA639" s="728"/>
      <c r="AB639" s="728"/>
      <c r="AC639" s="728"/>
      <c r="AD639" s="728"/>
      <c r="AE639" s="728"/>
      <c r="AF639" s="728"/>
      <c r="AG639" s="728"/>
      <c r="AH639" s="728"/>
      <c r="AI639" s="728"/>
      <c r="AJ639" s="728"/>
      <c r="AK639" s="728"/>
      <c r="AL639" s="726"/>
      <c r="AM639" s="726"/>
      <c r="AN639" s="726"/>
      <c r="AO639" s="726"/>
      <c r="AP639" s="726"/>
      <c r="AQ639" s="726"/>
      <c r="AR639" s="726"/>
      <c r="AS639" s="726"/>
      <c r="AT639" s="726"/>
      <c r="AU639" s="726"/>
      <c r="AV639" s="726"/>
      <c r="AW639" s="726"/>
      <c r="AX639" s="726"/>
      <c r="AZ639" s="670"/>
      <c r="BA639" s="670"/>
      <c r="BB639" s="670"/>
      <c r="BC639" s="670"/>
      <c r="BD639" s="670"/>
      <c r="BE639" s="670"/>
      <c r="BF639" s="670"/>
      <c r="BG639" s="670"/>
      <c r="BH639" s="670"/>
      <c r="BI639" s="670"/>
      <c r="BJ639" s="670"/>
    </row>
    <row r="640" spans="6:62" ht="93" customHeight="1" x14ac:dyDescent="0.25">
      <c r="F640" s="725"/>
      <c r="G640" s="726"/>
      <c r="H640" s="726"/>
      <c r="I640" s="726"/>
      <c r="J640" s="726"/>
      <c r="K640" s="726"/>
      <c r="L640" s="726"/>
      <c r="M640" s="726"/>
      <c r="N640" s="726"/>
      <c r="U640" s="727"/>
      <c r="V640" s="728"/>
      <c r="W640" s="728"/>
      <c r="X640" s="728"/>
      <c r="Y640" s="728"/>
      <c r="Z640" s="728"/>
      <c r="AA640" s="728"/>
      <c r="AB640" s="728"/>
      <c r="AC640" s="728"/>
      <c r="AD640" s="728"/>
      <c r="AE640" s="728"/>
      <c r="AF640" s="728"/>
      <c r="AG640" s="728"/>
      <c r="AH640" s="728"/>
      <c r="AI640" s="728"/>
      <c r="AJ640" s="728"/>
      <c r="AK640" s="728"/>
      <c r="AL640" s="726"/>
      <c r="AM640" s="726"/>
      <c r="AN640" s="726"/>
      <c r="AO640" s="726"/>
      <c r="AP640" s="726"/>
      <c r="AQ640" s="726"/>
      <c r="AR640" s="726"/>
      <c r="AS640" s="726"/>
      <c r="AT640" s="726"/>
      <c r="AU640" s="726"/>
      <c r="AV640" s="726"/>
      <c r="AW640" s="726"/>
      <c r="AX640" s="726"/>
      <c r="AZ640" s="670"/>
      <c r="BA640" s="670"/>
      <c r="BB640" s="670"/>
      <c r="BC640" s="670"/>
      <c r="BD640" s="670"/>
      <c r="BE640" s="670"/>
      <c r="BF640" s="670"/>
      <c r="BG640" s="670"/>
      <c r="BH640" s="670"/>
      <c r="BI640" s="670"/>
      <c r="BJ640" s="670"/>
    </row>
    <row r="641" spans="6:62" ht="93" customHeight="1" x14ac:dyDescent="0.25">
      <c r="F641" s="725"/>
      <c r="G641" s="726"/>
      <c r="H641" s="726"/>
      <c r="I641" s="726"/>
      <c r="J641" s="726"/>
      <c r="K641" s="726"/>
      <c r="L641" s="726"/>
      <c r="M641" s="726"/>
      <c r="N641" s="726"/>
      <c r="U641" s="727"/>
      <c r="V641" s="728"/>
      <c r="W641" s="728"/>
      <c r="X641" s="728"/>
      <c r="Y641" s="728"/>
      <c r="Z641" s="728"/>
      <c r="AA641" s="728"/>
      <c r="AB641" s="728"/>
      <c r="AC641" s="728"/>
      <c r="AD641" s="728"/>
      <c r="AE641" s="728"/>
      <c r="AF641" s="728"/>
      <c r="AG641" s="728"/>
      <c r="AH641" s="728"/>
      <c r="AI641" s="728"/>
      <c r="AJ641" s="728"/>
      <c r="AK641" s="728"/>
      <c r="AL641" s="726"/>
      <c r="AM641" s="726"/>
      <c r="AN641" s="726"/>
      <c r="AO641" s="726"/>
      <c r="AP641" s="726"/>
      <c r="AQ641" s="726"/>
      <c r="AR641" s="726"/>
      <c r="AS641" s="726"/>
      <c r="AT641" s="726"/>
      <c r="AU641" s="726"/>
      <c r="AV641" s="726"/>
      <c r="AW641" s="726"/>
      <c r="AX641" s="726"/>
      <c r="AZ641" s="670"/>
      <c r="BA641" s="670"/>
      <c r="BB641" s="670"/>
      <c r="BC641" s="670"/>
      <c r="BD641" s="670"/>
      <c r="BE641" s="670"/>
      <c r="BF641" s="670"/>
      <c r="BG641" s="670"/>
      <c r="BH641" s="670"/>
      <c r="BI641" s="670"/>
      <c r="BJ641" s="670"/>
    </row>
    <row r="642" spans="6:62" ht="93" customHeight="1" x14ac:dyDescent="0.25">
      <c r="F642" s="725"/>
      <c r="G642" s="726"/>
      <c r="H642" s="726"/>
      <c r="I642" s="726"/>
      <c r="J642" s="726"/>
      <c r="K642" s="726"/>
      <c r="L642" s="726"/>
      <c r="M642" s="726"/>
      <c r="N642" s="726"/>
      <c r="U642" s="727"/>
      <c r="V642" s="728"/>
      <c r="W642" s="728"/>
      <c r="X642" s="728"/>
      <c r="Y642" s="728"/>
      <c r="Z642" s="728"/>
      <c r="AA642" s="728"/>
      <c r="AB642" s="728"/>
      <c r="AC642" s="728"/>
      <c r="AD642" s="728"/>
      <c r="AE642" s="728"/>
      <c r="AF642" s="728"/>
      <c r="AG642" s="728"/>
      <c r="AH642" s="728"/>
      <c r="AI642" s="728"/>
      <c r="AJ642" s="728"/>
      <c r="AK642" s="728"/>
      <c r="AL642" s="726"/>
      <c r="AM642" s="726"/>
      <c r="AN642" s="726"/>
      <c r="AO642" s="726"/>
      <c r="AP642" s="726"/>
      <c r="AQ642" s="726"/>
      <c r="AR642" s="726"/>
      <c r="AS642" s="726"/>
      <c r="AT642" s="726"/>
      <c r="AU642" s="726"/>
      <c r="AV642" s="726"/>
      <c r="AW642" s="726"/>
      <c r="AX642" s="726"/>
      <c r="AZ642" s="670"/>
      <c r="BA642" s="670"/>
      <c r="BB642" s="670"/>
      <c r="BC642" s="670"/>
      <c r="BD642" s="670"/>
      <c r="BE642" s="670"/>
      <c r="BF642" s="670"/>
      <c r="BG642" s="670"/>
      <c r="BH642" s="670"/>
      <c r="BI642" s="670"/>
      <c r="BJ642" s="670"/>
    </row>
    <row r="643" spans="6:62" ht="93" customHeight="1" x14ac:dyDescent="0.25">
      <c r="F643" s="725"/>
      <c r="G643" s="726"/>
      <c r="H643" s="726"/>
      <c r="I643" s="726"/>
      <c r="J643" s="726"/>
      <c r="K643" s="726"/>
      <c r="L643" s="726"/>
      <c r="M643" s="726"/>
      <c r="N643" s="726"/>
      <c r="U643" s="727"/>
      <c r="V643" s="728"/>
      <c r="W643" s="728"/>
      <c r="X643" s="728"/>
      <c r="Y643" s="728"/>
      <c r="Z643" s="728"/>
      <c r="AA643" s="728"/>
      <c r="AB643" s="728"/>
      <c r="AC643" s="728"/>
      <c r="AD643" s="728"/>
      <c r="AE643" s="728"/>
      <c r="AF643" s="728"/>
      <c r="AG643" s="728"/>
      <c r="AH643" s="728"/>
      <c r="AI643" s="728"/>
      <c r="AJ643" s="728"/>
      <c r="AK643" s="728"/>
      <c r="AL643" s="726"/>
      <c r="AM643" s="726"/>
      <c r="AN643" s="726"/>
      <c r="AO643" s="726"/>
      <c r="AP643" s="726"/>
      <c r="AQ643" s="726"/>
      <c r="AR643" s="726"/>
      <c r="AS643" s="726"/>
      <c r="AT643" s="726"/>
      <c r="AU643" s="726"/>
      <c r="AV643" s="726"/>
      <c r="AW643" s="726"/>
      <c r="AX643" s="726"/>
      <c r="AZ643" s="670"/>
      <c r="BA643" s="670"/>
      <c r="BB643" s="670"/>
      <c r="BC643" s="670"/>
      <c r="BD643" s="670"/>
      <c r="BE643" s="670"/>
      <c r="BF643" s="670"/>
      <c r="BG643" s="670"/>
      <c r="BH643" s="670"/>
      <c r="BI643" s="670"/>
      <c r="BJ643" s="670"/>
    </row>
    <row r="644" spans="6:62" ht="93" customHeight="1" x14ac:dyDescent="0.25">
      <c r="F644" s="725"/>
      <c r="G644" s="726"/>
      <c r="H644" s="726"/>
      <c r="I644" s="726"/>
      <c r="J644" s="726"/>
      <c r="K644" s="726"/>
      <c r="L644" s="726"/>
      <c r="M644" s="726"/>
      <c r="N644" s="726"/>
      <c r="U644" s="727"/>
      <c r="V644" s="728"/>
      <c r="W644" s="728"/>
      <c r="X644" s="728"/>
      <c r="Y644" s="728"/>
      <c r="Z644" s="728"/>
      <c r="AA644" s="728"/>
      <c r="AB644" s="728"/>
      <c r="AC644" s="728"/>
      <c r="AD644" s="728"/>
      <c r="AE644" s="728"/>
      <c r="AF644" s="728"/>
      <c r="AG644" s="728"/>
      <c r="AH644" s="728"/>
      <c r="AI644" s="728"/>
      <c r="AJ644" s="728"/>
      <c r="AK644" s="728"/>
      <c r="AL644" s="726"/>
      <c r="AM644" s="726"/>
      <c r="AN644" s="726"/>
      <c r="AO644" s="726"/>
      <c r="AP644" s="726"/>
      <c r="AQ644" s="726"/>
      <c r="AR644" s="726"/>
      <c r="AS644" s="726"/>
      <c r="AT644" s="726"/>
      <c r="AU644" s="726"/>
      <c r="AV644" s="726"/>
      <c r="AW644" s="726"/>
      <c r="AX644" s="726"/>
      <c r="AZ644" s="670"/>
      <c r="BA644" s="670"/>
      <c r="BB644" s="670"/>
      <c r="BC644" s="670"/>
      <c r="BD644" s="670"/>
      <c r="BE644" s="670"/>
      <c r="BF644" s="670"/>
      <c r="BG644" s="670"/>
      <c r="BH644" s="670"/>
      <c r="BI644" s="670"/>
      <c r="BJ644" s="670"/>
    </row>
    <row r="645" spans="6:62" ht="93" customHeight="1" x14ac:dyDescent="0.25">
      <c r="F645" s="725"/>
      <c r="G645" s="726"/>
      <c r="H645" s="726"/>
      <c r="I645" s="726"/>
      <c r="J645" s="726"/>
      <c r="K645" s="726"/>
      <c r="L645" s="726"/>
      <c r="M645" s="726"/>
      <c r="N645" s="726"/>
      <c r="U645" s="727"/>
      <c r="V645" s="728"/>
      <c r="W645" s="728"/>
      <c r="X645" s="728"/>
      <c r="Y645" s="728"/>
      <c r="Z645" s="728"/>
      <c r="AA645" s="728"/>
      <c r="AB645" s="728"/>
      <c r="AC645" s="728"/>
      <c r="AD645" s="728"/>
      <c r="AE645" s="728"/>
      <c r="AF645" s="728"/>
      <c r="AG645" s="728"/>
      <c r="AH645" s="728"/>
      <c r="AI645" s="728"/>
      <c r="AJ645" s="728"/>
      <c r="AK645" s="728"/>
      <c r="AL645" s="726"/>
      <c r="AM645" s="726"/>
      <c r="AN645" s="726"/>
      <c r="AO645" s="726"/>
      <c r="AP645" s="726"/>
      <c r="AQ645" s="726"/>
      <c r="AR645" s="726"/>
      <c r="AS645" s="726"/>
      <c r="AT645" s="726"/>
      <c r="AU645" s="726"/>
      <c r="AV645" s="726"/>
      <c r="AW645" s="726"/>
      <c r="AX645" s="726"/>
      <c r="AZ645" s="670"/>
      <c r="BA645" s="670"/>
      <c r="BB645" s="670"/>
      <c r="BC645" s="670"/>
      <c r="BD645" s="670"/>
      <c r="BE645" s="670"/>
      <c r="BF645" s="670"/>
      <c r="BG645" s="670"/>
      <c r="BH645" s="670"/>
      <c r="BI645" s="670"/>
      <c r="BJ645" s="670"/>
    </row>
    <row r="646" spans="6:62" ht="93" customHeight="1" x14ac:dyDescent="0.25">
      <c r="F646" s="725"/>
      <c r="G646" s="726"/>
      <c r="H646" s="726"/>
      <c r="I646" s="726"/>
      <c r="J646" s="726"/>
      <c r="K646" s="726"/>
      <c r="L646" s="726"/>
      <c r="M646" s="726"/>
      <c r="N646" s="726"/>
      <c r="U646" s="727"/>
      <c r="V646" s="728"/>
      <c r="W646" s="728"/>
      <c r="X646" s="728"/>
      <c r="Y646" s="728"/>
      <c r="Z646" s="728"/>
      <c r="AA646" s="728"/>
      <c r="AB646" s="728"/>
      <c r="AC646" s="728"/>
      <c r="AD646" s="728"/>
      <c r="AE646" s="728"/>
      <c r="AF646" s="728"/>
      <c r="AG646" s="728"/>
      <c r="AH646" s="728"/>
      <c r="AI646" s="728"/>
      <c r="AJ646" s="728"/>
      <c r="AK646" s="728"/>
      <c r="AL646" s="726"/>
      <c r="AM646" s="726"/>
      <c r="AN646" s="726"/>
      <c r="AO646" s="726"/>
      <c r="AP646" s="726"/>
      <c r="AQ646" s="726"/>
      <c r="AR646" s="726"/>
      <c r="AS646" s="726"/>
      <c r="AT646" s="726"/>
      <c r="AU646" s="726"/>
      <c r="AV646" s="726"/>
      <c r="AW646" s="726"/>
      <c r="AX646" s="726"/>
      <c r="AZ646" s="670"/>
      <c r="BA646" s="670"/>
      <c r="BB646" s="670"/>
      <c r="BC646" s="670"/>
      <c r="BD646" s="670"/>
      <c r="BE646" s="670"/>
      <c r="BF646" s="670"/>
      <c r="BG646" s="670"/>
      <c r="BH646" s="670"/>
      <c r="BI646" s="670"/>
      <c r="BJ646" s="670"/>
    </row>
    <row r="647" spans="6:62" ht="93" customHeight="1" x14ac:dyDescent="0.25">
      <c r="F647" s="725"/>
      <c r="G647" s="726"/>
      <c r="H647" s="726"/>
      <c r="I647" s="726"/>
      <c r="J647" s="726"/>
      <c r="K647" s="726"/>
      <c r="L647" s="726"/>
      <c r="M647" s="726"/>
      <c r="N647" s="726"/>
      <c r="U647" s="727"/>
      <c r="V647" s="728"/>
      <c r="W647" s="728"/>
      <c r="X647" s="728"/>
      <c r="Y647" s="728"/>
      <c r="Z647" s="728"/>
      <c r="AA647" s="728"/>
      <c r="AB647" s="728"/>
      <c r="AC647" s="728"/>
      <c r="AD647" s="728"/>
      <c r="AE647" s="728"/>
      <c r="AF647" s="728"/>
      <c r="AG647" s="728"/>
      <c r="AH647" s="728"/>
      <c r="AI647" s="728"/>
      <c r="AJ647" s="728"/>
      <c r="AK647" s="728"/>
      <c r="AL647" s="726"/>
      <c r="AM647" s="726"/>
      <c r="AN647" s="726"/>
      <c r="AO647" s="726"/>
      <c r="AP647" s="726"/>
      <c r="AQ647" s="726"/>
      <c r="AR647" s="726"/>
      <c r="AS647" s="726"/>
      <c r="AT647" s="726"/>
      <c r="AU647" s="726"/>
      <c r="AV647" s="726"/>
      <c r="AW647" s="726"/>
      <c r="AX647" s="726"/>
      <c r="AZ647" s="670"/>
      <c r="BA647" s="670"/>
      <c r="BB647" s="670"/>
      <c r="BC647" s="670"/>
      <c r="BD647" s="670"/>
      <c r="BE647" s="670"/>
      <c r="BF647" s="670"/>
      <c r="BG647" s="670"/>
      <c r="BH647" s="670"/>
      <c r="BI647" s="670"/>
      <c r="BJ647" s="670"/>
    </row>
    <row r="648" spans="6:62" ht="93" customHeight="1" x14ac:dyDescent="0.25">
      <c r="F648" s="725"/>
      <c r="G648" s="726"/>
      <c r="H648" s="726"/>
      <c r="I648" s="726"/>
      <c r="J648" s="726"/>
      <c r="K648" s="726"/>
      <c r="L648" s="726"/>
      <c r="M648" s="726"/>
      <c r="N648" s="726"/>
      <c r="U648" s="727"/>
      <c r="V648" s="728"/>
      <c r="W648" s="728"/>
      <c r="X648" s="728"/>
      <c r="Y648" s="728"/>
      <c r="Z648" s="728"/>
      <c r="AA648" s="728"/>
      <c r="AB648" s="728"/>
      <c r="AC648" s="728"/>
      <c r="AD648" s="728"/>
      <c r="AE648" s="728"/>
      <c r="AF648" s="728"/>
      <c r="AG648" s="728"/>
      <c r="AH648" s="728"/>
      <c r="AI648" s="728"/>
      <c r="AJ648" s="728"/>
      <c r="AK648" s="728"/>
      <c r="AL648" s="726"/>
      <c r="AM648" s="726"/>
      <c r="AN648" s="726"/>
      <c r="AO648" s="726"/>
      <c r="AP648" s="726"/>
      <c r="AQ648" s="726"/>
      <c r="AR648" s="726"/>
      <c r="AS648" s="726"/>
      <c r="AT648" s="726"/>
      <c r="AU648" s="726"/>
      <c r="AV648" s="726"/>
      <c r="AW648" s="726"/>
      <c r="AX648" s="726"/>
      <c r="AZ648" s="670"/>
      <c r="BA648" s="670"/>
      <c r="BB648" s="670"/>
      <c r="BC648" s="670"/>
      <c r="BD648" s="670"/>
      <c r="BE648" s="670"/>
      <c r="BF648" s="670"/>
      <c r="BG648" s="670"/>
      <c r="BH648" s="670"/>
      <c r="BI648" s="670"/>
      <c r="BJ648" s="670"/>
    </row>
    <row r="649" spans="6:62" ht="93" customHeight="1" x14ac:dyDescent="0.25">
      <c r="F649" s="725"/>
      <c r="G649" s="726"/>
      <c r="H649" s="726"/>
      <c r="I649" s="726"/>
      <c r="J649" s="726"/>
      <c r="K649" s="726"/>
      <c r="L649" s="726"/>
      <c r="M649" s="726"/>
      <c r="N649" s="726"/>
      <c r="U649" s="727"/>
      <c r="V649" s="728"/>
      <c r="W649" s="728"/>
      <c r="X649" s="728"/>
      <c r="Y649" s="728"/>
      <c r="Z649" s="728"/>
      <c r="AA649" s="728"/>
      <c r="AB649" s="728"/>
      <c r="AC649" s="728"/>
      <c r="AD649" s="728"/>
      <c r="AE649" s="728"/>
      <c r="AF649" s="728"/>
      <c r="AG649" s="728"/>
      <c r="AH649" s="728"/>
      <c r="AI649" s="728"/>
      <c r="AJ649" s="728"/>
      <c r="AK649" s="728"/>
      <c r="AL649" s="726"/>
      <c r="AM649" s="726"/>
      <c r="AN649" s="726"/>
      <c r="AO649" s="726"/>
      <c r="AP649" s="726"/>
      <c r="AQ649" s="726"/>
      <c r="AR649" s="726"/>
      <c r="AS649" s="726"/>
      <c r="AT649" s="726"/>
      <c r="AU649" s="726"/>
      <c r="AV649" s="726"/>
      <c r="AW649" s="726"/>
      <c r="AX649" s="726"/>
      <c r="AZ649" s="670"/>
      <c r="BA649" s="670"/>
      <c r="BB649" s="670"/>
      <c r="BC649" s="670"/>
      <c r="BD649" s="670"/>
      <c r="BE649" s="670"/>
      <c r="BF649" s="670"/>
      <c r="BG649" s="670"/>
      <c r="BH649" s="670"/>
      <c r="BI649" s="670"/>
      <c r="BJ649" s="670"/>
    </row>
    <row r="650" spans="6:62" ht="93" customHeight="1" x14ac:dyDescent="0.25">
      <c r="F650" s="725"/>
      <c r="G650" s="726"/>
      <c r="H650" s="726"/>
      <c r="I650" s="726"/>
      <c r="J650" s="726"/>
      <c r="K650" s="726"/>
      <c r="L650" s="726"/>
      <c r="M650" s="726"/>
      <c r="N650" s="726"/>
      <c r="U650" s="727"/>
      <c r="V650" s="728"/>
      <c r="W650" s="728"/>
      <c r="X650" s="728"/>
      <c r="Y650" s="728"/>
      <c r="Z650" s="728"/>
      <c r="AA650" s="728"/>
      <c r="AB650" s="728"/>
      <c r="AC650" s="728"/>
      <c r="AD650" s="728"/>
      <c r="AE650" s="728"/>
      <c r="AF650" s="728"/>
      <c r="AG650" s="728"/>
      <c r="AH650" s="728"/>
      <c r="AI650" s="728"/>
      <c r="AJ650" s="728"/>
      <c r="AK650" s="728"/>
      <c r="AL650" s="726"/>
      <c r="AM650" s="726"/>
      <c r="AN650" s="726"/>
      <c r="AO650" s="726"/>
      <c r="AP650" s="726"/>
      <c r="AQ650" s="726"/>
      <c r="AR650" s="726"/>
      <c r="AS650" s="726"/>
      <c r="AT650" s="726"/>
      <c r="AU650" s="726"/>
      <c r="AV650" s="726"/>
      <c r="AW650" s="726"/>
      <c r="AX650" s="726"/>
      <c r="AZ650" s="670"/>
      <c r="BA650" s="670"/>
      <c r="BB650" s="670"/>
      <c r="BC650" s="670"/>
      <c r="BD650" s="670"/>
      <c r="BE650" s="670"/>
      <c r="BF650" s="670"/>
      <c r="BG650" s="670"/>
      <c r="BH650" s="670"/>
      <c r="BI650" s="670"/>
      <c r="BJ650" s="670"/>
    </row>
    <row r="651" spans="6:62" ht="93" customHeight="1" x14ac:dyDescent="0.25">
      <c r="F651" s="725"/>
      <c r="G651" s="726"/>
      <c r="H651" s="726"/>
      <c r="I651" s="726"/>
      <c r="J651" s="726"/>
      <c r="K651" s="726"/>
      <c r="L651" s="726"/>
      <c r="M651" s="726"/>
      <c r="N651" s="726"/>
      <c r="U651" s="727"/>
      <c r="V651" s="728"/>
      <c r="W651" s="728"/>
      <c r="X651" s="728"/>
      <c r="Y651" s="728"/>
      <c r="Z651" s="728"/>
      <c r="AA651" s="728"/>
      <c r="AB651" s="728"/>
      <c r="AC651" s="728"/>
      <c r="AD651" s="728"/>
      <c r="AE651" s="728"/>
      <c r="AF651" s="728"/>
      <c r="AG651" s="728"/>
      <c r="AH651" s="728"/>
      <c r="AI651" s="728"/>
      <c r="AJ651" s="728"/>
      <c r="AK651" s="728"/>
      <c r="AL651" s="726"/>
      <c r="AM651" s="726"/>
      <c r="AN651" s="726"/>
      <c r="AO651" s="726"/>
      <c r="AP651" s="726"/>
      <c r="AQ651" s="726"/>
      <c r="AR651" s="726"/>
      <c r="AS651" s="726"/>
      <c r="AT651" s="726"/>
      <c r="AU651" s="726"/>
      <c r="AV651" s="726"/>
      <c r="AW651" s="726"/>
      <c r="AX651" s="726"/>
      <c r="AZ651" s="670"/>
      <c r="BA651" s="670"/>
      <c r="BB651" s="670"/>
      <c r="BC651" s="670"/>
      <c r="BD651" s="670"/>
      <c r="BE651" s="670"/>
      <c r="BF651" s="670"/>
      <c r="BG651" s="670"/>
      <c r="BH651" s="670"/>
      <c r="BI651" s="670"/>
      <c r="BJ651" s="670"/>
    </row>
    <row r="652" spans="6:62" ht="93" customHeight="1" x14ac:dyDescent="0.25">
      <c r="F652" s="725"/>
      <c r="G652" s="726"/>
      <c r="H652" s="726"/>
      <c r="I652" s="726"/>
      <c r="J652" s="726"/>
      <c r="K652" s="726"/>
      <c r="L652" s="726"/>
      <c r="M652" s="726"/>
      <c r="N652" s="726"/>
      <c r="U652" s="727"/>
      <c r="V652" s="728"/>
      <c r="W652" s="728"/>
      <c r="X652" s="728"/>
      <c r="Y652" s="728"/>
      <c r="Z652" s="728"/>
      <c r="AA652" s="728"/>
      <c r="AB652" s="728"/>
      <c r="AC652" s="728"/>
      <c r="AD652" s="728"/>
      <c r="AE652" s="728"/>
      <c r="AF652" s="728"/>
      <c r="AG652" s="728"/>
      <c r="AH652" s="728"/>
      <c r="AI652" s="728"/>
      <c r="AJ652" s="728"/>
      <c r="AK652" s="728"/>
      <c r="AL652" s="726"/>
      <c r="AM652" s="726"/>
      <c r="AN652" s="726"/>
      <c r="AO652" s="726"/>
      <c r="AP652" s="726"/>
      <c r="AQ652" s="726"/>
      <c r="AR652" s="726"/>
      <c r="AS652" s="726"/>
      <c r="AT652" s="726"/>
      <c r="AU652" s="726"/>
      <c r="AV652" s="726"/>
      <c r="AW652" s="726"/>
      <c r="AX652" s="726"/>
      <c r="AZ652" s="670"/>
      <c r="BA652" s="670"/>
      <c r="BB652" s="670"/>
      <c r="BC652" s="670"/>
      <c r="BD652" s="670"/>
      <c r="BE652" s="670"/>
      <c r="BF652" s="670"/>
      <c r="BG652" s="670"/>
      <c r="BH652" s="670"/>
      <c r="BI652" s="670"/>
      <c r="BJ652" s="670"/>
    </row>
    <row r="653" spans="6:62" ht="93" customHeight="1" x14ac:dyDescent="0.25">
      <c r="F653" s="725"/>
      <c r="G653" s="726"/>
      <c r="H653" s="726"/>
      <c r="I653" s="726"/>
      <c r="J653" s="726"/>
      <c r="K653" s="726"/>
      <c r="L653" s="726"/>
      <c r="M653" s="726"/>
      <c r="N653" s="726"/>
      <c r="U653" s="727"/>
      <c r="V653" s="728"/>
      <c r="W653" s="728"/>
      <c r="X653" s="728"/>
      <c r="Y653" s="728"/>
      <c r="Z653" s="728"/>
      <c r="AA653" s="728"/>
      <c r="AB653" s="728"/>
      <c r="AC653" s="728"/>
      <c r="AD653" s="728"/>
      <c r="AE653" s="728"/>
      <c r="AF653" s="728"/>
      <c r="AG653" s="728"/>
      <c r="AH653" s="728"/>
      <c r="AI653" s="728"/>
      <c r="AJ653" s="728"/>
      <c r="AK653" s="728"/>
      <c r="AL653" s="726"/>
      <c r="AM653" s="726"/>
      <c r="AN653" s="726"/>
      <c r="AO653" s="726"/>
      <c r="AP653" s="726"/>
      <c r="AQ653" s="726"/>
      <c r="AR653" s="726"/>
      <c r="AS653" s="726"/>
      <c r="AT653" s="726"/>
      <c r="AU653" s="726"/>
      <c r="AV653" s="726"/>
      <c r="AW653" s="726"/>
      <c r="AX653" s="726"/>
      <c r="AZ653" s="670"/>
      <c r="BA653" s="670"/>
      <c r="BB653" s="670"/>
      <c r="BC653" s="670"/>
      <c r="BD653" s="670"/>
      <c r="BE653" s="670"/>
      <c r="BF653" s="670"/>
      <c r="BG653" s="670"/>
      <c r="BH653" s="670"/>
      <c r="BI653" s="670"/>
      <c r="BJ653" s="670"/>
    </row>
    <row r="654" spans="6:62" ht="93" customHeight="1" x14ac:dyDescent="0.25">
      <c r="F654" s="725"/>
      <c r="G654" s="726"/>
      <c r="H654" s="726"/>
      <c r="I654" s="726"/>
      <c r="J654" s="726"/>
      <c r="K654" s="726"/>
      <c r="L654" s="726"/>
      <c r="M654" s="726"/>
      <c r="N654" s="726"/>
      <c r="U654" s="727"/>
      <c r="V654" s="728"/>
      <c r="W654" s="728"/>
      <c r="X654" s="728"/>
      <c r="Y654" s="728"/>
      <c r="Z654" s="728"/>
      <c r="AA654" s="728"/>
      <c r="AB654" s="728"/>
      <c r="AC654" s="728"/>
      <c r="AD654" s="728"/>
      <c r="AE654" s="728"/>
      <c r="AF654" s="728"/>
      <c r="AG654" s="728"/>
      <c r="AH654" s="728"/>
      <c r="AI654" s="728"/>
      <c r="AJ654" s="728"/>
      <c r="AK654" s="728"/>
      <c r="AL654" s="726"/>
      <c r="AM654" s="726"/>
      <c r="AN654" s="726"/>
      <c r="AO654" s="726"/>
      <c r="AP654" s="726"/>
      <c r="AQ654" s="726"/>
      <c r="AR654" s="726"/>
      <c r="AS654" s="726"/>
      <c r="AT654" s="726"/>
      <c r="AU654" s="726"/>
      <c r="AV654" s="726"/>
      <c r="AW654" s="726"/>
      <c r="AX654" s="726"/>
      <c r="AZ654" s="670"/>
      <c r="BA654" s="670"/>
      <c r="BB654" s="670"/>
      <c r="BC654" s="670"/>
      <c r="BD654" s="670"/>
      <c r="BE654" s="670"/>
      <c r="BF654" s="670"/>
      <c r="BG654" s="670"/>
      <c r="BH654" s="670"/>
      <c r="BI654" s="670"/>
      <c r="BJ654" s="670"/>
    </row>
    <row r="655" spans="6:62" ht="93" customHeight="1" x14ac:dyDescent="0.25">
      <c r="F655" s="725"/>
      <c r="G655" s="726"/>
      <c r="H655" s="726"/>
      <c r="I655" s="726"/>
      <c r="J655" s="726"/>
      <c r="K655" s="726"/>
      <c r="L655" s="726"/>
      <c r="M655" s="726"/>
      <c r="N655" s="726"/>
      <c r="U655" s="727"/>
      <c r="V655" s="728"/>
      <c r="W655" s="728"/>
      <c r="X655" s="728"/>
      <c r="Y655" s="728"/>
      <c r="Z655" s="728"/>
      <c r="AA655" s="728"/>
      <c r="AB655" s="728"/>
      <c r="AC655" s="728"/>
      <c r="AD655" s="728"/>
      <c r="AE655" s="728"/>
      <c r="AF655" s="728"/>
      <c r="AG655" s="728"/>
      <c r="AH655" s="728"/>
      <c r="AI655" s="728"/>
      <c r="AJ655" s="728"/>
      <c r="AK655" s="728"/>
      <c r="AL655" s="726"/>
      <c r="AM655" s="726"/>
      <c r="AN655" s="726"/>
      <c r="AO655" s="726"/>
      <c r="AP655" s="726"/>
      <c r="AQ655" s="726"/>
      <c r="AR655" s="726"/>
      <c r="AS655" s="726"/>
      <c r="AT655" s="726"/>
      <c r="AU655" s="726"/>
      <c r="AV655" s="726"/>
      <c r="AW655" s="726"/>
      <c r="AX655" s="726"/>
      <c r="AZ655" s="670"/>
      <c r="BA655" s="670"/>
      <c r="BB655" s="670"/>
      <c r="BC655" s="670"/>
      <c r="BD655" s="670"/>
      <c r="BE655" s="670"/>
      <c r="BF655" s="670"/>
      <c r="BG655" s="670"/>
      <c r="BH655" s="670"/>
      <c r="BI655" s="670"/>
      <c r="BJ655" s="670"/>
    </row>
    <row r="656" spans="6:62" ht="93" customHeight="1" x14ac:dyDescent="0.25">
      <c r="F656" s="725"/>
      <c r="G656" s="726"/>
      <c r="H656" s="726"/>
      <c r="I656" s="726"/>
      <c r="J656" s="726"/>
      <c r="K656" s="726"/>
      <c r="L656" s="726"/>
      <c r="M656" s="726"/>
      <c r="N656" s="726"/>
      <c r="U656" s="727"/>
      <c r="V656" s="728"/>
      <c r="W656" s="728"/>
      <c r="X656" s="728"/>
      <c r="Y656" s="728"/>
      <c r="Z656" s="728"/>
      <c r="AA656" s="728"/>
      <c r="AB656" s="728"/>
      <c r="AC656" s="728"/>
      <c r="AD656" s="728"/>
      <c r="AE656" s="728"/>
      <c r="AF656" s="728"/>
      <c r="AG656" s="728"/>
      <c r="AH656" s="728"/>
      <c r="AI656" s="728"/>
      <c r="AJ656" s="728"/>
      <c r="AK656" s="728"/>
      <c r="AL656" s="726"/>
      <c r="AM656" s="726"/>
      <c r="AN656" s="726"/>
      <c r="AO656" s="726"/>
      <c r="AP656" s="726"/>
      <c r="AQ656" s="726"/>
      <c r="AR656" s="726"/>
      <c r="AS656" s="726"/>
      <c r="AT656" s="726"/>
      <c r="AU656" s="726"/>
      <c r="AV656" s="726"/>
      <c r="AW656" s="726"/>
      <c r="AX656" s="726"/>
      <c r="AZ656" s="670"/>
      <c r="BA656" s="670"/>
      <c r="BB656" s="670"/>
      <c r="BC656" s="670"/>
      <c r="BD656" s="670"/>
      <c r="BE656" s="670"/>
      <c r="BF656" s="670"/>
      <c r="BG656" s="670"/>
      <c r="BH656" s="670"/>
      <c r="BI656" s="670"/>
      <c r="BJ656" s="670"/>
    </row>
    <row r="657" spans="6:62" ht="93" customHeight="1" x14ac:dyDescent="0.25">
      <c r="F657" s="725"/>
      <c r="G657" s="726"/>
      <c r="H657" s="726"/>
      <c r="I657" s="726"/>
      <c r="J657" s="726"/>
      <c r="K657" s="726"/>
      <c r="L657" s="726"/>
      <c r="M657" s="726"/>
      <c r="N657" s="726"/>
      <c r="U657" s="727"/>
      <c r="V657" s="728"/>
      <c r="W657" s="728"/>
      <c r="X657" s="728"/>
      <c r="Y657" s="728"/>
      <c r="Z657" s="728"/>
      <c r="AA657" s="728"/>
      <c r="AB657" s="728"/>
      <c r="AC657" s="728"/>
      <c r="AD657" s="728"/>
      <c r="AE657" s="728"/>
      <c r="AF657" s="728"/>
      <c r="AG657" s="728"/>
      <c r="AH657" s="728"/>
      <c r="AI657" s="728"/>
      <c r="AJ657" s="728"/>
      <c r="AK657" s="728"/>
      <c r="AL657" s="726"/>
      <c r="AM657" s="726"/>
      <c r="AN657" s="726"/>
      <c r="AO657" s="726"/>
      <c r="AP657" s="726"/>
      <c r="AQ657" s="726"/>
      <c r="AR657" s="726"/>
      <c r="AS657" s="726"/>
      <c r="AT657" s="726"/>
      <c r="AU657" s="726"/>
      <c r="AV657" s="726"/>
      <c r="AW657" s="726"/>
      <c r="AX657" s="726"/>
      <c r="AZ657" s="670"/>
      <c r="BA657" s="670"/>
      <c r="BB657" s="670"/>
      <c r="BC657" s="670"/>
      <c r="BD657" s="670"/>
      <c r="BE657" s="670"/>
      <c r="BF657" s="670"/>
      <c r="BG657" s="670"/>
      <c r="BH657" s="670"/>
      <c r="BI657" s="670"/>
      <c r="BJ657" s="670"/>
    </row>
    <row r="658" spans="6:62" ht="93" customHeight="1" x14ac:dyDescent="0.25">
      <c r="F658" s="725"/>
      <c r="G658" s="726"/>
      <c r="H658" s="726"/>
      <c r="I658" s="726"/>
      <c r="J658" s="726"/>
      <c r="K658" s="726"/>
      <c r="L658" s="726"/>
      <c r="M658" s="726"/>
      <c r="N658" s="726"/>
      <c r="U658" s="727"/>
      <c r="V658" s="728"/>
      <c r="W658" s="728"/>
      <c r="X658" s="728"/>
      <c r="Y658" s="728"/>
      <c r="Z658" s="728"/>
      <c r="AA658" s="728"/>
      <c r="AB658" s="728"/>
      <c r="AC658" s="728"/>
      <c r="AD658" s="728"/>
      <c r="AE658" s="728"/>
      <c r="AF658" s="728"/>
      <c r="AG658" s="728"/>
      <c r="AH658" s="728"/>
      <c r="AI658" s="728"/>
      <c r="AJ658" s="728"/>
      <c r="AK658" s="728"/>
      <c r="AL658" s="726"/>
      <c r="AM658" s="726"/>
      <c r="AN658" s="726"/>
      <c r="AO658" s="726"/>
      <c r="AP658" s="726"/>
      <c r="AQ658" s="726"/>
      <c r="AR658" s="726"/>
      <c r="AS658" s="726"/>
      <c r="AT658" s="726"/>
      <c r="AU658" s="726"/>
      <c r="AV658" s="726"/>
      <c r="AW658" s="726"/>
      <c r="AX658" s="726"/>
      <c r="AZ658" s="670"/>
      <c r="BA658" s="670"/>
      <c r="BB658" s="670"/>
      <c r="BC658" s="670"/>
      <c r="BD658" s="670"/>
      <c r="BE658" s="670"/>
      <c r="BF658" s="670"/>
      <c r="BG658" s="670"/>
      <c r="BH658" s="670"/>
      <c r="BI658" s="670"/>
      <c r="BJ658" s="670"/>
    </row>
    <row r="659" spans="6:62" ht="93" customHeight="1" x14ac:dyDescent="0.25">
      <c r="F659" s="725"/>
      <c r="G659" s="726"/>
      <c r="H659" s="726"/>
      <c r="I659" s="726"/>
      <c r="J659" s="726"/>
      <c r="K659" s="726"/>
      <c r="L659" s="726"/>
      <c r="M659" s="726"/>
      <c r="N659" s="726"/>
      <c r="U659" s="727"/>
      <c r="V659" s="728"/>
      <c r="W659" s="728"/>
      <c r="X659" s="728"/>
      <c r="Y659" s="728"/>
      <c r="Z659" s="728"/>
      <c r="AA659" s="728"/>
      <c r="AB659" s="728"/>
      <c r="AC659" s="728"/>
      <c r="AD659" s="728"/>
      <c r="AE659" s="728"/>
      <c r="AF659" s="728"/>
      <c r="AG659" s="728"/>
      <c r="AH659" s="728"/>
      <c r="AI659" s="728"/>
      <c r="AJ659" s="728"/>
      <c r="AK659" s="728"/>
      <c r="AL659" s="726"/>
      <c r="AM659" s="726"/>
      <c r="AN659" s="726"/>
      <c r="AO659" s="726"/>
      <c r="AP659" s="726"/>
      <c r="AQ659" s="726"/>
      <c r="AR659" s="726"/>
      <c r="AS659" s="726"/>
      <c r="AT659" s="726"/>
      <c r="AU659" s="726"/>
      <c r="AV659" s="726"/>
      <c r="AW659" s="726"/>
      <c r="AX659" s="726"/>
      <c r="AZ659" s="670"/>
      <c r="BA659" s="670"/>
      <c r="BB659" s="670"/>
      <c r="BC659" s="670"/>
      <c r="BD659" s="670"/>
      <c r="BE659" s="670"/>
      <c r="BF659" s="670"/>
      <c r="BG659" s="670"/>
      <c r="BH659" s="670"/>
      <c r="BI659" s="670"/>
      <c r="BJ659" s="670"/>
    </row>
    <row r="660" spans="6:62" ht="93" customHeight="1" x14ac:dyDescent="0.25">
      <c r="F660" s="725"/>
      <c r="G660" s="726"/>
      <c r="H660" s="726"/>
      <c r="I660" s="726"/>
      <c r="J660" s="726"/>
      <c r="K660" s="726"/>
      <c r="L660" s="726"/>
      <c r="M660" s="726"/>
      <c r="N660" s="726"/>
      <c r="U660" s="727"/>
      <c r="V660" s="728"/>
      <c r="W660" s="728"/>
      <c r="X660" s="728"/>
      <c r="Y660" s="728"/>
      <c r="Z660" s="728"/>
      <c r="AA660" s="728"/>
      <c r="AB660" s="728"/>
      <c r="AC660" s="728"/>
      <c r="AD660" s="728"/>
      <c r="AE660" s="728"/>
      <c r="AF660" s="728"/>
      <c r="AG660" s="728"/>
      <c r="AH660" s="728"/>
      <c r="AI660" s="728"/>
      <c r="AJ660" s="728"/>
      <c r="AK660" s="728"/>
      <c r="AL660" s="726"/>
      <c r="AM660" s="726"/>
      <c r="AN660" s="726"/>
      <c r="AO660" s="726"/>
      <c r="AP660" s="726"/>
      <c r="AQ660" s="726"/>
      <c r="AR660" s="726"/>
      <c r="AS660" s="726"/>
      <c r="AT660" s="726"/>
      <c r="AU660" s="726"/>
      <c r="AV660" s="726"/>
      <c r="AW660" s="726"/>
      <c r="AX660" s="726"/>
      <c r="AZ660" s="670"/>
      <c r="BA660" s="670"/>
      <c r="BB660" s="670"/>
      <c r="BC660" s="670"/>
      <c r="BD660" s="670"/>
      <c r="BE660" s="670"/>
      <c r="BF660" s="670"/>
      <c r="BG660" s="670"/>
      <c r="BH660" s="670"/>
      <c r="BI660" s="670"/>
      <c r="BJ660" s="670"/>
    </row>
    <row r="661" spans="6:62" ht="93" customHeight="1" x14ac:dyDescent="0.25">
      <c r="F661" s="725"/>
      <c r="G661" s="726"/>
      <c r="H661" s="726"/>
      <c r="I661" s="726"/>
      <c r="J661" s="726"/>
      <c r="K661" s="726"/>
      <c r="L661" s="726"/>
      <c r="M661" s="726"/>
      <c r="N661" s="726"/>
      <c r="U661" s="727"/>
      <c r="V661" s="728"/>
      <c r="W661" s="728"/>
      <c r="X661" s="728"/>
      <c r="Y661" s="728"/>
      <c r="Z661" s="728"/>
      <c r="AA661" s="728"/>
      <c r="AB661" s="728"/>
      <c r="AC661" s="728"/>
      <c r="AD661" s="728"/>
      <c r="AE661" s="728"/>
      <c r="AF661" s="728"/>
      <c r="AG661" s="728"/>
      <c r="AH661" s="728"/>
      <c r="AI661" s="728"/>
      <c r="AJ661" s="728"/>
      <c r="AK661" s="728"/>
      <c r="AL661" s="726"/>
      <c r="AM661" s="726"/>
      <c r="AN661" s="726"/>
      <c r="AO661" s="726"/>
      <c r="AP661" s="726"/>
      <c r="AQ661" s="726"/>
      <c r="AR661" s="726"/>
      <c r="AS661" s="726"/>
      <c r="AT661" s="726"/>
      <c r="AU661" s="726"/>
      <c r="AV661" s="726"/>
      <c r="AW661" s="726"/>
      <c r="AX661" s="726"/>
      <c r="AZ661" s="670"/>
      <c r="BA661" s="670"/>
      <c r="BB661" s="670"/>
      <c r="BC661" s="670"/>
      <c r="BD661" s="670"/>
      <c r="BE661" s="670"/>
      <c r="BF661" s="670"/>
      <c r="BG661" s="670"/>
      <c r="BH661" s="670"/>
      <c r="BI661" s="670"/>
      <c r="BJ661" s="670"/>
    </row>
    <row r="662" spans="6:62" ht="93" customHeight="1" x14ac:dyDescent="0.25">
      <c r="F662" s="725"/>
      <c r="G662" s="726"/>
      <c r="H662" s="726"/>
      <c r="I662" s="726"/>
      <c r="J662" s="726"/>
      <c r="K662" s="726"/>
      <c r="L662" s="726"/>
      <c r="M662" s="726"/>
      <c r="N662" s="726"/>
      <c r="U662" s="727"/>
      <c r="V662" s="728"/>
      <c r="W662" s="728"/>
      <c r="X662" s="728"/>
      <c r="Y662" s="728"/>
      <c r="Z662" s="728"/>
      <c r="AA662" s="728"/>
      <c r="AB662" s="728"/>
      <c r="AC662" s="728"/>
      <c r="AD662" s="728"/>
      <c r="AE662" s="728"/>
      <c r="AF662" s="728"/>
      <c r="AG662" s="728"/>
      <c r="AH662" s="728"/>
      <c r="AI662" s="728"/>
      <c r="AJ662" s="728"/>
      <c r="AK662" s="728"/>
      <c r="AL662" s="726"/>
      <c r="AM662" s="726"/>
      <c r="AN662" s="726"/>
      <c r="AO662" s="726"/>
      <c r="AP662" s="726"/>
      <c r="AQ662" s="726"/>
      <c r="AR662" s="726"/>
      <c r="AS662" s="726"/>
      <c r="AT662" s="726"/>
      <c r="AU662" s="726"/>
      <c r="AV662" s="726"/>
      <c r="AW662" s="726"/>
      <c r="AX662" s="726"/>
      <c r="AZ662" s="670"/>
      <c r="BA662" s="670"/>
      <c r="BB662" s="670"/>
      <c r="BC662" s="670"/>
      <c r="BD662" s="670"/>
      <c r="BE662" s="670"/>
      <c r="BF662" s="670"/>
      <c r="BG662" s="670"/>
      <c r="BH662" s="670"/>
      <c r="BI662" s="670"/>
      <c r="BJ662" s="670"/>
    </row>
    <row r="663" spans="6:62" ht="93" customHeight="1" x14ac:dyDescent="0.25">
      <c r="F663" s="725"/>
      <c r="G663" s="726"/>
      <c r="H663" s="726"/>
      <c r="I663" s="726"/>
      <c r="J663" s="726"/>
      <c r="K663" s="726"/>
      <c r="L663" s="726"/>
      <c r="M663" s="726"/>
      <c r="N663" s="726"/>
      <c r="U663" s="727"/>
      <c r="V663" s="728"/>
      <c r="W663" s="728"/>
      <c r="X663" s="728"/>
      <c r="Y663" s="728"/>
      <c r="Z663" s="728"/>
      <c r="AA663" s="728"/>
      <c r="AB663" s="728"/>
      <c r="AC663" s="728"/>
      <c r="AD663" s="728"/>
      <c r="AE663" s="728"/>
      <c r="AF663" s="728"/>
      <c r="AG663" s="728"/>
      <c r="AH663" s="728"/>
      <c r="AI663" s="728"/>
      <c r="AJ663" s="728"/>
      <c r="AK663" s="728"/>
      <c r="AL663" s="726"/>
      <c r="AM663" s="726"/>
      <c r="AN663" s="726"/>
      <c r="AO663" s="726"/>
      <c r="AP663" s="726"/>
      <c r="AQ663" s="726"/>
      <c r="AR663" s="726"/>
      <c r="AS663" s="726"/>
      <c r="AT663" s="726"/>
      <c r="AU663" s="726"/>
      <c r="AV663" s="726"/>
      <c r="AW663" s="726"/>
      <c r="AX663" s="726"/>
      <c r="AZ663" s="670"/>
      <c r="BA663" s="670"/>
      <c r="BB663" s="670"/>
      <c r="BC663" s="670"/>
      <c r="BD663" s="670"/>
      <c r="BE663" s="670"/>
      <c r="BF663" s="670"/>
      <c r="BG663" s="670"/>
      <c r="BH663" s="670"/>
      <c r="BI663" s="670"/>
      <c r="BJ663" s="670"/>
    </row>
    <row r="664" spans="6:62" ht="93" customHeight="1" x14ac:dyDescent="0.25">
      <c r="F664" s="725"/>
      <c r="G664" s="726"/>
      <c r="H664" s="726"/>
      <c r="I664" s="726"/>
      <c r="J664" s="726"/>
      <c r="K664" s="726"/>
      <c r="L664" s="726"/>
      <c r="M664" s="726"/>
      <c r="N664" s="726"/>
      <c r="U664" s="727"/>
      <c r="V664" s="728"/>
      <c r="W664" s="728"/>
      <c r="X664" s="728"/>
      <c r="Y664" s="728"/>
      <c r="Z664" s="728"/>
      <c r="AA664" s="728"/>
      <c r="AB664" s="728"/>
      <c r="AC664" s="728"/>
      <c r="AD664" s="728"/>
      <c r="AE664" s="728"/>
      <c r="AF664" s="728"/>
      <c r="AG664" s="728"/>
      <c r="AH664" s="728"/>
      <c r="AI664" s="728"/>
      <c r="AJ664" s="728"/>
      <c r="AK664" s="728"/>
      <c r="AL664" s="726"/>
      <c r="AM664" s="726"/>
      <c r="AN664" s="726"/>
      <c r="AO664" s="726"/>
      <c r="AP664" s="726"/>
      <c r="AQ664" s="726"/>
      <c r="AR664" s="726"/>
      <c r="AS664" s="726"/>
      <c r="AT664" s="726"/>
      <c r="AU664" s="726"/>
      <c r="AV664" s="726"/>
      <c r="AW664" s="726"/>
      <c r="AX664" s="726"/>
      <c r="AZ664" s="670"/>
      <c r="BA664" s="670"/>
      <c r="BB664" s="670"/>
      <c r="BC664" s="670"/>
      <c r="BD664" s="670"/>
      <c r="BE664" s="670"/>
      <c r="BF664" s="670"/>
      <c r="BG664" s="670"/>
      <c r="BH664" s="670"/>
      <c r="BI664" s="670"/>
      <c r="BJ664" s="670"/>
    </row>
    <row r="665" spans="6:62" ht="93" customHeight="1" x14ac:dyDescent="0.25">
      <c r="F665" s="725"/>
      <c r="G665" s="726"/>
      <c r="H665" s="726"/>
      <c r="I665" s="726"/>
      <c r="J665" s="726"/>
      <c r="K665" s="726"/>
      <c r="L665" s="726"/>
      <c r="M665" s="726"/>
      <c r="N665" s="726"/>
      <c r="U665" s="727"/>
      <c r="V665" s="728"/>
      <c r="W665" s="728"/>
      <c r="X665" s="728"/>
      <c r="Y665" s="728"/>
      <c r="Z665" s="728"/>
      <c r="AA665" s="728"/>
      <c r="AB665" s="728"/>
      <c r="AC665" s="728"/>
      <c r="AD665" s="728"/>
      <c r="AE665" s="728"/>
      <c r="AF665" s="728"/>
      <c r="AG665" s="728"/>
      <c r="AH665" s="728"/>
      <c r="AI665" s="728"/>
      <c r="AJ665" s="728"/>
      <c r="AK665" s="728"/>
      <c r="AL665" s="726"/>
      <c r="AM665" s="726"/>
      <c r="AN665" s="726"/>
      <c r="AO665" s="726"/>
      <c r="AP665" s="726"/>
      <c r="AQ665" s="726"/>
      <c r="AR665" s="726"/>
      <c r="AS665" s="726"/>
      <c r="AT665" s="726"/>
      <c r="AU665" s="726"/>
      <c r="AV665" s="726"/>
      <c r="AW665" s="726"/>
      <c r="AX665" s="726"/>
      <c r="AZ665" s="670"/>
      <c r="BA665" s="670"/>
      <c r="BB665" s="670"/>
      <c r="BC665" s="670"/>
      <c r="BD665" s="670"/>
      <c r="BE665" s="670"/>
      <c r="BF665" s="670"/>
      <c r="BG665" s="670"/>
      <c r="BH665" s="670"/>
      <c r="BI665" s="670"/>
      <c r="BJ665" s="670"/>
    </row>
    <row r="666" spans="6:62" ht="93" customHeight="1" x14ac:dyDescent="0.25">
      <c r="F666" s="725"/>
      <c r="G666" s="726"/>
      <c r="H666" s="726"/>
      <c r="I666" s="726"/>
      <c r="J666" s="726"/>
      <c r="K666" s="726"/>
      <c r="L666" s="726"/>
      <c r="M666" s="726"/>
      <c r="N666" s="726"/>
      <c r="U666" s="727"/>
      <c r="V666" s="728"/>
      <c r="W666" s="728"/>
      <c r="X666" s="728"/>
      <c r="Y666" s="728"/>
      <c r="Z666" s="728"/>
      <c r="AA666" s="728"/>
      <c r="AB666" s="728"/>
      <c r="AC666" s="728"/>
      <c r="AD666" s="728"/>
      <c r="AE666" s="728"/>
      <c r="AF666" s="728"/>
      <c r="AG666" s="728"/>
      <c r="AH666" s="728"/>
      <c r="AI666" s="728"/>
      <c r="AJ666" s="728"/>
      <c r="AK666" s="728"/>
      <c r="AL666" s="726"/>
      <c r="AM666" s="726"/>
      <c r="AN666" s="726"/>
      <c r="AO666" s="726"/>
      <c r="AP666" s="726"/>
      <c r="AQ666" s="726"/>
      <c r="AR666" s="726"/>
      <c r="AS666" s="726"/>
      <c r="AT666" s="726"/>
      <c r="AU666" s="726"/>
      <c r="AV666" s="726"/>
      <c r="AW666" s="726"/>
      <c r="AX666" s="726"/>
      <c r="AZ666" s="670"/>
      <c r="BA666" s="670"/>
      <c r="BB666" s="670"/>
      <c r="BC666" s="670"/>
      <c r="BD666" s="670"/>
      <c r="BE666" s="670"/>
      <c r="BF666" s="670"/>
      <c r="BG666" s="670"/>
      <c r="BH666" s="670"/>
      <c r="BI666" s="670"/>
      <c r="BJ666" s="670"/>
    </row>
    <row r="667" spans="6:62" ht="93" customHeight="1" x14ac:dyDescent="0.25">
      <c r="F667" s="725"/>
      <c r="G667" s="726"/>
      <c r="H667" s="726"/>
      <c r="I667" s="726"/>
      <c r="J667" s="726"/>
      <c r="K667" s="726"/>
      <c r="L667" s="726"/>
      <c r="M667" s="726"/>
      <c r="N667" s="726"/>
      <c r="U667" s="727"/>
      <c r="V667" s="728"/>
      <c r="W667" s="728"/>
      <c r="X667" s="728"/>
      <c r="Y667" s="728"/>
      <c r="Z667" s="728"/>
      <c r="AA667" s="728"/>
      <c r="AB667" s="728"/>
      <c r="AC667" s="728"/>
      <c r="AD667" s="728"/>
      <c r="AE667" s="728"/>
      <c r="AF667" s="728"/>
      <c r="AG667" s="728"/>
      <c r="AH667" s="728"/>
      <c r="AI667" s="728"/>
      <c r="AJ667" s="728"/>
      <c r="AK667" s="728"/>
      <c r="AL667" s="726"/>
      <c r="AM667" s="726"/>
      <c r="AN667" s="726"/>
      <c r="AO667" s="726"/>
      <c r="AP667" s="726"/>
      <c r="AQ667" s="726"/>
      <c r="AR667" s="726"/>
      <c r="AS667" s="726"/>
      <c r="AT667" s="726"/>
      <c r="AU667" s="726"/>
      <c r="AV667" s="726"/>
      <c r="AW667" s="726"/>
      <c r="AX667" s="726"/>
      <c r="AZ667" s="670"/>
      <c r="BA667" s="670"/>
      <c r="BB667" s="670"/>
      <c r="BC667" s="670"/>
      <c r="BD667" s="670"/>
      <c r="BE667" s="670"/>
      <c r="BF667" s="670"/>
      <c r="BG667" s="670"/>
      <c r="BH667" s="670"/>
      <c r="BI667" s="670"/>
      <c r="BJ667" s="670"/>
    </row>
    <row r="668" spans="6:62" ht="93" customHeight="1" x14ac:dyDescent="0.25">
      <c r="F668" s="725"/>
      <c r="G668" s="726"/>
      <c r="H668" s="726"/>
      <c r="I668" s="726"/>
      <c r="J668" s="726"/>
      <c r="K668" s="726"/>
      <c r="L668" s="726"/>
      <c r="M668" s="726"/>
      <c r="N668" s="726"/>
      <c r="U668" s="727"/>
      <c r="V668" s="728"/>
      <c r="W668" s="728"/>
      <c r="X668" s="728"/>
      <c r="Y668" s="728"/>
      <c r="Z668" s="728"/>
      <c r="AA668" s="728"/>
      <c r="AB668" s="728"/>
      <c r="AC668" s="728"/>
      <c r="AD668" s="728"/>
      <c r="AE668" s="728"/>
      <c r="AF668" s="728"/>
      <c r="AG668" s="728"/>
      <c r="AH668" s="728"/>
      <c r="AI668" s="728"/>
      <c r="AJ668" s="728"/>
      <c r="AK668" s="728"/>
      <c r="AL668" s="726"/>
      <c r="AM668" s="726"/>
      <c r="AN668" s="726"/>
      <c r="AO668" s="726"/>
      <c r="AP668" s="726"/>
      <c r="AQ668" s="726"/>
      <c r="AR668" s="726"/>
      <c r="AS668" s="726"/>
      <c r="AT668" s="726"/>
      <c r="AU668" s="726"/>
      <c r="AV668" s="726"/>
      <c r="AW668" s="726"/>
      <c r="AX668" s="726"/>
      <c r="AZ668" s="670"/>
      <c r="BA668" s="670"/>
      <c r="BB668" s="670"/>
      <c r="BC668" s="670"/>
      <c r="BD668" s="670"/>
      <c r="BE668" s="670"/>
      <c r="BF668" s="670"/>
      <c r="BG668" s="670"/>
      <c r="BH668" s="670"/>
      <c r="BI668" s="670"/>
      <c r="BJ668" s="670"/>
    </row>
    <row r="669" spans="6:62" ht="93" customHeight="1" x14ac:dyDescent="0.25">
      <c r="F669" s="725"/>
      <c r="G669" s="726"/>
      <c r="H669" s="726"/>
      <c r="I669" s="726"/>
      <c r="J669" s="726"/>
      <c r="K669" s="726"/>
      <c r="L669" s="726"/>
      <c r="M669" s="726"/>
      <c r="N669" s="726"/>
      <c r="U669" s="727"/>
      <c r="V669" s="728"/>
      <c r="W669" s="728"/>
      <c r="X669" s="728"/>
      <c r="Y669" s="728"/>
      <c r="Z669" s="728"/>
      <c r="AA669" s="728"/>
      <c r="AB669" s="728"/>
      <c r="AC669" s="728"/>
      <c r="AD669" s="728"/>
      <c r="AE669" s="728"/>
      <c r="AF669" s="728"/>
      <c r="AG669" s="728"/>
      <c r="AH669" s="728"/>
      <c r="AI669" s="728"/>
      <c r="AJ669" s="728"/>
      <c r="AK669" s="728"/>
      <c r="AL669" s="726"/>
      <c r="AM669" s="726"/>
      <c r="AN669" s="726"/>
      <c r="AO669" s="726"/>
      <c r="AP669" s="726"/>
      <c r="AQ669" s="726"/>
      <c r="AR669" s="726"/>
      <c r="AS669" s="726"/>
      <c r="AT669" s="726"/>
      <c r="AU669" s="726"/>
      <c r="AV669" s="726"/>
      <c r="AW669" s="726"/>
      <c r="AX669" s="726"/>
      <c r="AZ669" s="670"/>
      <c r="BA669" s="670"/>
      <c r="BB669" s="670"/>
      <c r="BC669" s="670"/>
      <c r="BD669" s="670"/>
      <c r="BE669" s="670"/>
      <c r="BF669" s="670"/>
      <c r="BG669" s="670"/>
      <c r="BH669" s="670"/>
      <c r="BI669" s="670"/>
      <c r="BJ669" s="670"/>
    </row>
    <row r="670" spans="6:62" ht="93" customHeight="1" x14ac:dyDescent="0.25">
      <c r="F670" s="725"/>
      <c r="G670" s="726"/>
      <c r="H670" s="726"/>
      <c r="I670" s="726"/>
      <c r="J670" s="726"/>
      <c r="K670" s="726"/>
      <c r="L670" s="726"/>
      <c r="M670" s="726"/>
      <c r="N670" s="726"/>
      <c r="U670" s="727"/>
      <c r="V670" s="728"/>
      <c r="W670" s="728"/>
      <c r="X670" s="728"/>
      <c r="Y670" s="728"/>
      <c r="Z670" s="728"/>
      <c r="AA670" s="728"/>
      <c r="AB670" s="728"/>
      <c r="AC670" s="728"/>
      <c r="AD670" s="728"/>
      <c r="AE670" s="728"/>
      <c r="AF670" s="728"/>
      <c r="AG670" s="728"/>
      <c r="AH670" s="728"/>
      <c r="AI670" s="728"/>
      <c r="AJ670" s="728"/>
      <c r="AK670" s="728"/>
      <c r="AL670" s="726"/>
      <c r="AM670" s="726"/>
      <c r="AN670" s="726"/>
      <c r="AO670" s="726"/>
      <c r="AP670" s="726"/>
      <c r="AQ670" s="726"/>
      <c r="AR670" s="726"/>
      <c r="AS670" s="726"/>
      <c r="AT670" s="726"/>
      <c r="AU670" s="726"/>
      <c r="AV670" s="726"/>
      <c r="AW670" s="726"/>
      <c r="AX670" s="726"/>
      <c r="AZ670" s="670"/>
      <c r="BA670" s="670"/>
      <c r="BB670" s="670"/>
      <c r="BC670" s="670"/>
      <c r="BD670" s="670"/>
      <c r="BE670" s="670"/>
      <c r="BF670" s="670"/>
      <c r="BG670" s="670"/>
      <c r="BH670" s="670"/>
      <c r="BI670" s="670"/>
      <c r="BJ670" s="670"/>
    </row>
    <row r="671" spans="6:62" ht="93" customHeight="1" x14ac:dyDescent="0.25">
      <c r="F671" s="725"/>
      <c r="G671" s="726"/>
      <c r="H671" s="726"/>
      <c r="I671" s="726"/>
      <c r="J671" s="726"/>
      <c r="K671" s="726"/>
      <c r="L671" s="726"/>
      <c r="M671" s="726"/>
      <c r="N671" s="726"/>
      <c r="U671" s="727"/>
      <c r="V671" s="728"/>
      <c r="W671" s="728"/>
      <c r="X671" s="728"/>
      <c r="Y671" s="728"/>
      <c r="Z671" s="728"/>
      <c r="AA671" s="728"/>
      <c r="AB671" s="728"/>
      <c r="AC671" s="728"/>
      <c r="AD671" s="728"/>
      <c r="AE671" s="728"/>
      <c r="AF671" s="728"/>
      <c r="AG671" s="728"/>
      <c r="AH671" s="728"/>
      <c r="AI671" s="728"/>
      <c r="AJ671" s="728"/>
      <c r="AK671" s="728"/>
      <c r="AL671" s="726"/>
      <c r="AM671" s="726"/>
      <c r="AN671" s="726"/>
      <c r="AO671" s="726"/>
      <c r="AP671" s="726"/>
      <c r="AQ671" s="726"/>
      <c r="AR671" s="726"/>
      <c r="AS671" s="726"/>
      <c r="AT671" s="726"/>
      <c r="AU671" s="726"/>
      <c r="AV671" s="726"/>
      <c r="AW671" s="726"/>
      <c r="AX671" s="726"/>
      <c r="AZ671" s="670"/>
      <c r="BA671" s="670"/>
      <c r="BB671" s="670"/>
      <c r="BC671" s="670"/>
      <c r="BD671" s="670"/>
      <c r="BE671" s="670"/>
      <c r="BF671" s="670"/>
      <c r="BG671" s="670"/>
      <c r="BH671" s="670"/>
      <c r="BI671" s="670"/>
      <c r="BJ671" s="670"/>
    </row>
    <row r="672" spans="6:62" ht="93" customHeight="1" x14ac:dyDescent="0.25">
      <c r="F672" s="725"/>
      <c r="G672" s="726"/>
      <c r="H672" s="726"/>
      <c r="I672" s="726"/>
      <c r="J672" s="726"/>
      <c r="K672" s="726"/>
      <c r="L672" s="726"/>
      <c r="M672" s="726"/>
      <c r="N672" s="726"/>
      <c r="U672" s="727"/>
      <c r="V672" s="728"/>
      <c r="W672" s="728"/>
      <c r="X672" s="728"/>
      <c r="Y672" s="728"/>
      <c r="Z672" s="728"/>
      <c r="AA672" s="728"/>
      <c r="AB672" s="728"/>
      <c r="AC672" s="728"/>
      <c r="AD672" s="728"/>
      <c r="AE672" s="728"/>
      <c r="AF672" s="728"/>
      <c r="AG672" s="728"/>
      <c r="AH672" s="728"/>
      <c r="AI672" s="728"/>
      <c r="AJ672" s="728"/>
      <c r="AK672" s="728"/>
      <c r="AL672" s="726"/>
      <c r="AM672" s="726"/>
      <c r="AN672" s="726"/>
      <c r="AO672" s="726"/>
      <c r="AP672" s="726"/>
      <c r="AQ672" s="726"/>
      <c r="AR672" s="726"/>
      <c r="AS672" s="726"/>
      <c r="AT672" s="726"/>
      <c r="AU672" s="726"/>
      <c r="AV672" s="726"/>
      <c r="AW672" s="726"/>
      <c r="AX672" s="726"/>
      <c r="AZ672" s="670"/>
      <c r="BA672" s="670"/>
      <c r="BB672" s="670"/>
      <c r="BC672" s="670"/>
      <c r="BD672" s="670"/>
      <c r="BE672" s="670"/>
      <c r="BF672" s="670"/>
      <c r="BG672" s="670"/>
      <c r="BH672" s="670"/>
      <c r="BI672" s="670"/>
      <c r="BJ672" s="670"/>
    </row>
    <row r="673" spans="6:62" ht="93" customHeight="1" x14ac:dyDescent="0.25">
      <c r="F673" s="725"/>
      <c r="G673" s="726"/>
      <c r="H673" s="726"/>
      <c r="I673" s="726"/>
      <c r="J673" s="726"/>
      <c r="K673" s="726"/>
      <c r="L673" s="726"/>
      <c r="M673" s="726"/>
      <c r="N673" s="726"/>
      <c r="U673" s="727"/>
      <c r="V673" s="728"/>
      <c r="W673" s="728"/>
      <c r="X673" s="728"/>
      <c r="Y673" s="728"/>
      <c r="Z673" s="728"/>
      <c r="AA673" s="728"/>
      <c r="AB673" s="728"/>
      <c r="AC673" s="728"/>
      <c r="AD673" s="728"/>
      <c r="AE673" s="728"/>
      <c r="AF673" s="728"/>
      <c r="AG673" s="728"/>
      <c r="AH673" s="728"/>
      <c r="AI673" s="728"/>
      <c r="AJ673" s="728"/>
      <c r="AK673" s="728"/>
      <c r="AL673" s="726"/>
      <c r="AM673" s="726"/>
      <c r="AN673" s="726"/>
      <c r="AO673" s="726"/>
      <c r="AP673" s="726"/>
      <c r="AQ673" s="726"/>
      <c r="AR673" s="726"/>
      <c r="AS673" s="726"/>
      <c r="AT673" s="726"/>
      <c r="AU673" s="726"/>
      <c r="AV673" s="726"/>
      <c r="AW673" s="726"/>
      <c r="AX673" s="726"/>
      <c r="AZ673" s="670"/>
      <c r="BA673" s="670"/>
      <c r="BB673" s="670"/>
      <c r="BC673" s="670"/>
      <c r="BD673" s="670"/>
      <c r="BE673" s="670"/>
      <c r="BF673" s="670"/>
      <c r="BG673" s="670"/>
      <c r="BH673" s="670"/>
      <c r="BI673" s="670"/>
      <c r="BJ673" s="670"/>
    </row>
    <row r="674" spans="6:62" ht="93" customHeight="1" x14ac:dyDescent="0.25">
      <c r="F674" s="725"/>
      <c r="G674" s="726"/>
      <c r="H674" s="726"/>
      <c r="I674" s="726"/>
      <c r="J674" s="726"/>
      <c r="K674" s="726"/>
      <c r="L674" s="726"/>
      <c r="M674" s="726"/>
      <c r="N674" s="726"/>
      <c r="U674" s="727"/>
      <c r="V674" s="728"/>
      <c r="W674" s="728"/>
      <c r="X674" s="728"/>
      <c r="Y674" s="728"/>
      <c r="Z674" s="728"/>
      <c r="AA674" s="728"/>
      <c r="AB674" s="728"/>
      <c r="AC674" s="728"/>
      <c r="AD674" s="728"/>
      <c r="AE674" s="728"/>
      <c r="AF674" s="728"/>
      <c r="AG674" s="728"/>
      <c r="AH674" s="728"/>
      <c r="AI674" s="728"/>
      <c r="AJ674" s="728"/>
      <c r="AK674" s="728"/>
      <c r="AL674" s="726"/>
      <c r="AM674" s="726"/>
      <c r="AN674" s="726"/>
      <c r="AO674" s="726"/>
      <c r="AP674" s="726"/>
      <c r="AQ674" s="726"/>
      <c r="AR674" s="726"/>
      <c r="AS674" s="726"/>
      <c r="AT674" s="726"/>
      <c r="AU674" s="726"/>
      <c r="AV674" s="726"/>
      <c r="AW674" s="726"/>
      <c r="AX674" s="726"/>
      <c r="AZ674" s="670"/>
      <c r="BA674" s="670"/>
      <c r="BB674" s="670"/>
      <c r="BC674" s="670"/>
      <c r="BD674" s="670"/>
      <c r="BE674" s="670"/>
      <c r="BF674" s="670"/>
      <c r="BG674" s="670"/>
      <c r="BH674" s="670"/>
      <c r="BI674" s="670"/>
      <c r="BJ674" s="670"/>
    </row>
    <row r="675" spans="6:62" ht="93" customHeight="1" x14ac:dyDescent="0.25">
      <c r="F675" s="725"/>
      <c r="G675" s="726"/>
      <c r="H675" s="726"/>
      <c r="I675" s="726"/>
      <c r="J675" s="726"/>
      <c r="K675" s="726"/>
      <c r="L675" s="726"/>
      <c r="M675" s="726"/>
      <c r="N675" s="726"/>
      <c r="U675" s="727"/>
      <c r="V675" s="728"/>
      <c r="W675" s="728"/>
      <c r="X675" s="728"/>
      <c r="Y675" s="728"/>
      <c r="Z675" s="728"/>
      <c r="AA675" s="728"/>
      <c r="AB675" s="728"/>
      <c r="AC675" s="728"/>
      <c r="AD675" s="728"/>
      <c r="AE675" s="728"/>
      <c r="AF675" s="728"/>
      <c r="AG675" s="728"/>
      <c r="AH675" s="728"/>
      <c r="AI675" s="728"/>
      <c r="AJ675" s="728"/>
      <c r="AK675" s="728"/>
      <c r="AL675" s="726"/>
      <c r="AM675" s="726"/>
      <c r="AN675" s="726"/>
      <c r="AO675" s="726"/>
      <c r="AP675" s="726"/>
      <c r="AQ675" s="726"/>
      <c r="AR675" s="726"/>
      <c r="AS675" s="726"/>
      <c r="AT675" s="726"/>
      <c r="AU675" s="726"/>
      <c r="AV675" s="726"/>
      <c r="AW675" s="726"/>
      <c r="AX675" s="726"/>
      <c r="AZ675" s="670"/>
      <c r="BA675" s="670"/>
      <c r="BB675" s="670"/>
      <c r="BC675" s="670"/>
      <c r="BD675" s="670"/>
      <c r="BE675" s="670"/>
      <c r="BF675" s="670"/>
      <c r="BG675" s="670"/>
      <c r="BH675" s="670"/>
      <c r="BI675" s="670"/>
      <c r="BJ675" s="670"/>
    </row>
    <row r="676" spans="6:62" ht="93" customHeight="1" x14ac:dyDescent="0.25">
      <c r="F676" s="725"/>
      <c r="G676" s="726"/>
      <c r="H676" s="726"/>
      <c r="I676" s="726"/>
      <c r="J676" s="726"/>
      <c r="K676" s="726"/>
      <c r="L676" s="726"/>
      <c r="M676" s="726"/>
      <c r="N676" s="726"/>
      <c r="U676" s="727"/>
      <c r="V676" s="728"/>
      <c r="W676" s="728"/>
      <c r="X676" s="728"/>
      <c r="Y676" s="728"/>
      <c r="Z676" s="728"/>
      <c r="AA676" s="728"/>
      <c r="AB676" s="728"/>
      <c r="AC676" s="728"/>
      <c r="AD676" s="728"/>
      <c r="AE676" s="728"/>
      <c r="AF676" s="728"/>
      <c r="AG676" s="728"/>
      <c r="AH676" s="728"/>
      <c r="AI676" s="728"/>
      <c r="AJ676" s="728"/>
      <c r="AK676" s="728"/>
      <c r="AL676" s="726"/>
      <c r="AM676" s="726"/>
      <c r="AN676" s="726"/>
      <c r="AO676" s="726"/>
      <c r="AP676" s="726"/>
      <c r="AQ676" s="726"/>
      <c r="AR676" s="726"/>
      <c r="AS676" s="726"/>
      <c r="AT676" s="726"/>
      <c r="AU676" s="726"/>
      <c r="AV676" s="726"/>
      <c r="AW676" s="726"/>
      <c r="AX676" s="726"/>
      <c r="AZ676" s="670"/>
      <c r="BA676" s="670"/>
      <c r="BB676" s="670"/>
      <c r="BC676" s="670"/>
      <c r="BD676" s="670"/>
      <c r="BE676" s="670"/>
      <c r="BF676" s="670"/>
      <c r="BG676" s="670"/>
      <c r="BH676" s="670"/>
      <c r="BI676" s="670"/>
      <c r="BJ676" s="670"/>
    </row>
    <row r="677" spans="6:62" ht="93" customHeight="1" x14ac:dyDescent="0.25">
      <c r="F677" s="725"/>
      <c r="G677" s="726"/>
      <c r="H677" s="726"/>
      <c r="I677" s="726"/>
      <c r="J677" s="726"/>
      <c r="K677" s="726"/>
      <c r="L677" s="726"/>
      <c r="M677" s="726"/>
      <c r="N677" s="726"/>
      <c r="U677" s="727"/>
      <c r="V677" s="728"/>
      <c r="W677" s="728"/>
      <c r="X677" s="728"/>
      <c r="Y677" s="728"/>
      <c r="Z677" s="728"/>
      <c r="AA677" s="728"/>
      <c r="AB677" s="728"/>
      <c r="AC677" s="728"/>
      <c r="AD677" s="728"/>
      <c r="AE677" s="728"/>
      <c r="AF677" s="728"/>
      <c r="AG677" s="728"/>
      <c r="AH677" s="728"/>
      <c r="AI677" s="728"/>
      <c r="AJ677" s="728"/>
      <c r="AK677" s="728"/>
      <c r="AL677" s="726"/>
      <c r="AM677" s="726"/>
      <c r="AN677" s="726"/>
      <c r="AO677" s="726"/>
      <c r="AP677" s="726"/>
      <c r="AQ677" s="726"/>
      <c r="AR677" s="726"/>
      <c r="AS677" s="726"/>
      <c r="AT677" s="726"/>
      <c r="AU677" s="726"/>
      <c r="AV677" s="726"/>
      <c r="AW677" s="726"/>
      <c r="AX677" s="726"/>
      <c r="AZ677" s="670"/>
      <c r="BA677" s="670"/>
      <c r="BB677" s="670"/>
      <c r="BC677" s="670"/>
      <c r="BD677" s="670"/>
      <c r="BE677" s="670"/>
      <c r="BF677" s="670"/>
      <c r="BG677" s="670"/>
      <c r="BH677" s="670"/>
      <c r="BI677" s="670"/>
      <c r="BJ677" s="670"/>
    </row>
    <row r="678" spans="6:62" ht="93" customHeight="1" x14ac:dyDescent="0.25">
      <c r="F678" s="725"/>
      <c r="G678" s="726"/>
      <c r="H678" s="726"/>
      <c r="I678" s="726"/>
      <c r="J678" s="726"/>
      <c r="K678" s="726"/>
      <c r="L678" s="726"/>
      <c r="M678" s="726"/>
      <c r="N678" s="726"/>
      <c r="U678" s="727"/>
      <c r="V678" s="728"/>
      <c r="W678" s="728"/>
      <c r="X678" s="728"/>
      <c r="Y678" s="728"/>
      <c r="Z678" s="728"/>
      <c r="AA678" s="728"/>
      <c r="AB678" s="728"/>
      <c r="AC678" s="728"/>
      <c r="AD678" s="728"/>
      <c r="AE678" s="728"/>
      <c r="AF678" s="728"/>
      <c r="AG678" s="728"/>
      <c r="AH678" s="728"/>
      <c r="AI678" s="728"/>
      <c r="AJ678" s="728"/>
      <c r="AK678" s="728"/>
      <c r="AL678" s="726"/>
      <c r="AM678" s="726"/>
      <c r="AN678" s="726"/>
      <c r="AO678" s="726"/>
      <c r="AP678" s="726"/>
      <c r="AQ678" s="726"/>
      <c r="AR678" s="726"/>
      <c r="AS678" s="726"/>
      <c r="AT678" s="726"/>
      <c r="AU678" s="726"/>
      <c r="AV678" s="726"/>
      <c r="AW678" s="726"/>
      <c r="AX678" s="726"/>
      <c r="AZ678" s="670"/>
      <c r="BA678" s="670"/>
      <c r="BB678" s="670"/>
      <c r="BC678" s="670"/>
      <c r="BD678" s="670"/>
      <c r="BE678" s="670"/>
      <c r="BF678" s="670"/>
      <c r="BG678" s="670"/>
      <c r="BH678" s="670"/>
      <c r="BI678" s="670"/>
      <c r="BJ678" s="670"/>
    </row>
    <row r="679" spans="6:62" ht="93" customHeight="1" x14ac:dyDescent="0.25">
      <c r="F679" s="725"/>
      <c r="G679" s="726"/>
      <c r="H679" s="726"/>
      <c r="I679" s="726"/>
      <c r="J679" s="726"/>
      <c r="K679" s="726"/>
      <c r="L679" s="726"/>
      <c r="M679" s="726"/>
      <c r="N679" s="726"/>
      <c r="U679" s="727"/>
      <c r="V679" s="728"/>
      <c r="W679" s="728"/>
      <c r="X679" s="728"/>
      <c r="Y679" s="728"/>
      <c r="Z679" s="728"/>
      <c r="AA679" s="728"/>
      <c r="AB679" s="728"/>
      <c r="AC679" s="728"/>
      <c r="AD679" s="728"/>
      <c r="AE679" s="728"/>
      <c r="AF679" s="728"/>
      <c r="AG679" s="728"/>
      <c r="AH679" s="728"/>
      <c r="AI679" s="728"/>
      <c r="AJ679" s="728"/>
      <c r="AK679" s="728"/>
      <c r="AL679" s="726"/>
      <c r="AM679" s="726"/>
      <c r="AN679" s="726"/>
      <c r="AO679" s="726"/>
      <c r="AP679" s="726"/>
      <c r="AQ679" s="726"/>
      <c r="AR679" s="726"/>
      <c r="AS679" s="726"/>
      <c r="AT679" s="726"/>
      <c r="AU679" s="726"/>
      <c r="AV679" s="726"/>
      <c r="AW679" s="726"/>
      <c r="AX679" s="726"/>
      <c r="AZ679" s="670"/>
      <c r="BA679" s="670"/>
      <c r="BB679" s="670"/>
      <c r="BC679" s="670"/>
      <c r="BD679" s="670"/>
      <c r="BE679" s="670"/>
      <c r="BF679" s="670"/>
      <c r="BG679" s="670"/>
      <c r="BH679" s="670"/>
      <c r="BI679" s="670"/>
      <c r="BJ679" s="670"/>
    </row>
    <row r="680" spans="6:62" ht="93" customHeight="1" x14ac:dyDescent="0.25">
      <c r="F680" s="725"/>
      <c r="G680" s="726"/>
      <c r="H680" s="726"/>
      <c r="I680" s="726"/>
      <c r="J680" s="726"/>
      <c r="K680" s="726"/>
      <c r="L680" s="726"/>
      <c r="M680" s="726"/>
      <c r="N680" s="726"/>
      <c r="U680" s="727"/>
      <c r="V680" s="728"/>
      <c r="W680" s="728"/>
      <c r="X680" s="728"/>
      <c r="Y680" s="728"/>
      <c r="Z680" s="728"/>
      <c r="AA680" s="728"/>
      <c r="AB680" s="728"/>
      <c r="AC680" s="728"/>
      <c r="AD680" s="728"/>
      <c r="AE680" s="728"/>
      <c r="AF680" s="728"/>
      <c r="AG680" s="728"/>
      <c r="AH680" s="728"/>
      <c r="AI680" s="728"/>
      <c r="AJ680" s="728"/>
      <c r="AK680" s="728"/>
      <c r="AL680" s="726"/>
      <c r="AM680" s="726"/>
      <c r="AN680" s="726"/>
      <c r="AO680" s="726"/>
      <c r="AP680" s="726"/>
      <c r="AQ680" s="726"/>
      <c r="AR680" s="726"/>
      <c r="AS680" s="726"/>
      <c r="AT680" s="726"/>
      <c r="AU680" s="726"/>
      <c r="AV680" s="726"/>
      <c r="AW680" s="726"/>
      <c r="AX680" s="726"/>
      <c r="AZ680" s="670"/>
      <c r="BA680" s="670"/>
      <c r="BB680" s="670"/>
      <c r="BC680" s="670"/>
      <c r="BD680" s="670"/>
      <c r="BE680" s="670"/>
      <c r="BF680" s="670"/>
      <c r="BG680" s="670"/>
      <c r="BH680" s="670"/>
      <c r="BI680" s="670"/>
      <c r="BJ680" s="670"/>
    </row>
    <row r="681" spans="6:62" ht="93" customHeight="1" x14ac:dyDescent="0.25">
      <c r="F681" s="725"/>
      <c r="G681" s="726"/>
      <c r="H681" s="726"/>
      <c r="I681" s="726"/>
      <c r="J681" s="726"/>
      <c r="K681" s="726"/>
      <c r="L681" s="726"/>
      <c r="M681" s="726"/>
      <c r="N681" s="726"/>
      <c r="U681" s="727"/>
      <c r="V681" s="728"/>
      <c r="W681" s="728"/>
      <c r="X681" s="728"/>
      <c r="Y681" s="728"/>
      <c r="Z681" s="728"/>
      <c r="AA681" s="728"/>
      <c r="AB681" s="728"/>
      <c r="AC681" s="728"/>
      <c r="AD681" s="728"/>
      <c r="AE681" s="728"/>
      <c r="AF681" s="728"/>
      <c r="AG681" s="728"/>
      <c r="AH681" s="728"/>
      <c r="AI681" s="728"/>
      <c r="AJ681" s="728"/>
      <c r="AK681" s="728"/>
      <c r="AL681" s="726"/>
      <c r="AM681" s="726"/>
      <c r="AN681" s="726"/>
      <c r="AO681" s="726"/>
      <c r="AP681" s="726"/>
      <c r="AQ681" s="726"/>
      <c r="AR681" s="726"/>
      <c r="AS681" s="726"/>
      <c r="AT681" s="726"/>
      <c r="AU681" s="726"/>
      <c r="AV681" s="726"/>
      <c r="AW681" s="726"/>
      <c r="AX681" s="726"/>
      <c r="AZ681" s="670"/>
      <c r="BA681" s="670"/>
      <c r="BB681" s="670"/>
      <c r="BC681" s="670"/>
      <c r="BD681" s="670"/>
      <c r="BE681" s="670"/>
      <c r="BF681" s="670"/>
      <c r="BG681" s="670"/>
      <c r="BH681" s="670"/>
      <c r="BI681" s="670"/>
      <c r="BJ681" s="670"/>
    </row>
    <row r="682" spans="6:62" ht="93" customHeight="1" x14ac:dyDescent="0.25">
      <c r="F682" s="725"/>
      <c r="G682" s="726"/>
      <c r="H682" s="726"/>
      <c r="I682" s="726"/>
      <c r="J682" s="726"/>
      <c r="K682" s="726"/>
      <c r="L682" s="726"/>
      <c r="M682" s="726"/>
      <c r="N682" s="726"/>
      <c r="U682" s="727"/>
      <c r="V682" s="728"/>
      <c r="W682" s="728"/>
      <c r="X682" s="728"/>
      <c r="Y682" s="728"/>
      <c r="Z682" s="728"/>
      <c r="AA682" s="728"/>
      <c r="AB682" s="728"/>
      <c r="AC682" s="728"/>
      <c r="AD682" s="728"/>
      <c r="AE682" s="728"/>
      <c r="AF682" s="728"/>
      <c r="AG682" s="728"/>
      <c r="AH682" s="728"/>
      <c r="AI682" s="728"/>
      <c r="AJ682" s="728"/>
      <c r="AK682" s="728"/>
      <c r="AL682" s="726"/>
      <c r="AM682" s="726"/>
      <c r="AN682" s="726"/>
      <c r="AO682" s="726"/>
      <c r="AP682" s="726"/>
      <c r="AQ682" s="726"/>
      <c r="AR682" s="726"/>
      <c r="AS682" s="726"/>
      <c r="AT682" s="726"/>
      <c r="AU682" s="726"/>
      <c r="AV682" s="726"/>
      <c r="AW682" s="726"/>
      <c r="AX682" s="726"/>
      <c r="AZ682" s="670"/>
      <c r="BA682" s="670"/>
      <c r="BB682" s="670"/>
      <c r="BC682" s="670"/>
      <c r="BD682" s="670"/>
      <c r="BE682" s="670"/>
      <c r="BF682" s="670"/>
      <c r="BG682" s="670"/>
      <c r="BH682" s="670"/>
      <c r="BI682" s="670"/>
      <c r="BJ682" s="670"/>
    </row>
    <row r="683" spans="6:62" ht="93" customHeight="1" x14ac:dyDescent="0.25">
      <c r="F683" s="725"/>
      <c r="G683" s="726"/>
      <c r="H683" s="726"/>
      <c r="I683" s="726"/>
      <c r="J683" s="726"/>
      <c r="K683" s="726"/>
      <c r="L683" s="726"/>
      <c r="M683" s="726"/>
      <c r="N683" s="726"/>
      <c r="U683" s="727"/>
      <c r="V683" s="728"/>
      <c r="W683" s="728"/>
      <c r="X683" s="728"/>
      <c r="Y683" s="728"/>
      <c r="Z683" s="728"/>
      <c r="AA683" s="728"/>
      <c r="AB683" s="728"/>
      <c r="AC683" s="728"/>
      <c r="AD683" s="728"/>
      <c r="AE683" s="728"/>
      <c r="AF683" s="728"/>
      <c r="AG683" s="728"/>
      <c r="AH683" s="728"/>
      <c r="AI683" s="728"/>
      <c r="AJ683" s="728"/>
      <c r="AK683" s="728"/>
      <c r="AL683" s="726"/>
      <c r="AM683" s="726"/>
      <c r="AN683" s="726"/>
      <c r="AO683" s="726"/>
      <c r="AP683" s="726"/>
      <c r="AQ683" s="726"/>
      <c r="AR683" s="726"/>
      <c r="AS683" s="726"/>
      <c r="AT683" s="726"/>
      <c r="AU683" s="726"/>
      <c r="AV683" s="726"/>
      <c r="AW683" s="726"/>
      <c r="AX683" s="726"/>
      <c r="AZ683" s="670"/>
      <c r="BA683" s="670"/>
      <c r="BB683" s="670"/>
      <c r="BC683" s="670"/>
      <c r="BD683" s="670"/>
      <c r="BE683" s="670"/>
      <c r="BF683" s="670"/>
      <c r="BG683" s="670"/>
      <c r="BH683" s="670"/>
      <c r="BI683" s="670"/>
      <c r="BJ683" s="670"/>
    </row>
    <row r="684" spans="6:62" ht="93" customHeight="1" x14ac:dyDescent="0.25">
      <c r="F684" s="725"/>
      <c r="G684" s="726"/>
      <c r="H684" s="726"/>
      <c r="I684" s="726"/>
      <c r="J684" s="726"/>
      <c r="K684" s="726"/>
      <c r="L684" s="726"/>
      <c r="M684" s="726"/>
      <c r="N684" s="726"/>
      <c r="U684" s="727"/>
      <c r="V684" s="728"/>
      <c r="W684" s="728"/>
      <c r="X684" s="728"/>
      <c r="Y684" s="728"/>
      <c r="Z684" s="728"/>
      <c r="AA684" s="728"/>
      <c r="AB684" s="728"/>
      <c r="AC684" s="728"/>
      <c r="AD684" s="728"/>
      <c r="AE684" s="728"/>
      <c r="AF684" s="728"/>
      <c r="AG684" s="728"/>
      <c r="AH684" s="728"/>
      <c r="AI684" s="728"/>
      <c r="AJ684" s="728"/>
      <c r="AK684" s="728"/>
      <c r="AL684" s="726"/>
      <c r="AM684" s="726"/>
      <c r="AN684" s="726"/>
      <c r="AO684" s="726"/>
      <c r="AP684" s="726"/>
      <c r="AQ684" s="726"/>
      <c r="AR684" s="726"/>
      <c r="AS684" s="726"/>
      <c r="AT684" s="726"/>
      <c r="AU684" s="726"/>
      <c r="AV684" s="726"/>
      <c r="AW684" s="726"/>
      <c r="AX684" s="726"/>
      <c r="AZ684" s="670"/>
      <c r="BA684" s="670"/>
      <c r="BB684" s="670"/>
      <c r="BC684" s="670"/>
      <c r="BD684" s="670"/>
      <c r="BE684" s="670"/>
      <c r="BF684" s="670"/>
      <c r="BG684" s="670"/>
      <c r="BH684" s="670"/>
      <c r="BI684" s="670"/>
      <c r="BJ684" s="670"/>
    </row>
    <row r="685" spans="6:62" ht="93" customHeight="1" x14ac:dyDescent="0.25">
      <c r="F685" s="725"/>
      <c r="G685" s="726"/>
      <c r="H685" s="726"/>
      <c r="I685" s="726"/>
      <c r="J685" s="726"/>
      <c r="K685" s="726"/>
      <c r="L685" s="726"/>
      <c r="M685" s="726"/>
      <c r="N685" s="726"/>
      <c r="U685" s="727"/>
      <c r="V685" s="728"/>
      <c r="W685" s="728"/>
      <c r="X685" s="728"/>
      <c r="Y685" s="728"/>
      <c r="Z685" s="728"/>
      <c r="AA685" s="728"/>
      <c r="AB685" s="728"/>
      <c r="AC685" s="728"/>
      <c r="AD685" s="728"/>
      <c r="AE685" s="728"/>
      <c r="AF685" s="728"/>
      <c r="AG685" s="728"/>
      <c r="AH685" s="728"/>
      <c r="AI685" s="728"/>
      <c r="AJ685" s="728"/>
      <c r="AK685" s="728"/>
      <c r="AL685" s="726"/>
      <c r="AM685" s="726"/>
      <c r="AN685" s="726"/>
      <c r="AO685" s="726"/>
      <c r="AP685" s="726"/>
      <c r="AQ685" s="726"/>
      <c r="AR685" s="726"/>
      <c r="AS685" s="726"/>
      <c r="AT685" s="726"/>
      <c r="AU685" s="726"/>
      <c r="AV685" s="726"/>
      <c r="AW685" s="726"/>
      <c r="AX685" s="726"/>
      <c r="AZ685" s="670"/>
      <c r="BA685" s="670"/>
      <c r="BB685" s="670"/>
      <c r="BC685" s="670"/>
      <c r="BD685" s="670"/>
      <c r="BE685" s="670"/>
      <c r="BF685" s="670"/>
      <c r="BG685" s="670"/>
      <c r="BH685" s="670"/>
      <c r="BI685" s="670"/>
      <c r="BJ685" s="670"/>
    </row>
    <row r="686" spans="6:62" ht="93" customHeight="1" x14ac:dyDescent="0.25">
      <c r="F686" s="725"/>
      <c r="G686" s="726"/>
      <c r="H686" s="726"/>
      <c r="I686" s="726"/>
      <c r="J686" s="726"/>
      <c r="K686" s="726"/>
      <c r="L686" s="726"/>
      <c r="M686" s="726"/>
      <c r="N686" s="726"/>
      <c r="U686" s="727"/>
      <c r="V686" s="728"/>
      <c r="W686" s="728"/>
      <c r="X686" s="728"/>
      <c r="Y686" s="728"/>
      <c r="Z686" s="728"/>
      <c r="AA686" s="728"/>
      <c r="AB686" s="728"/>
      <c r="AC686" s="728"/>
      <c r="AD686" s="728"/>
      <c r="AE686" s="728"/>
      <c r="AF686" s="728"/>
      <c r="AG686" s="728"/>
      <c r="AH686" s="728"/>
      <c r="AI686" s="728"/>
      <c r="AJ686" s="728"/>
      <c r="AK686" s="728"/>
      <c r="AL686" s="726"/>
      <c r="AM686" s="726"/>
      <c r="AN686" s="726"/>
      <c r="AO686" s="726"/>
      <c r="AP686" s="726"/>
      <c r="AQ686" s="726"/>
      <c r="AR686" s="726"/>
      <c r="AS686" s="726"/>
      <c r="AT686" s="726"/>
      <c r="AU686" s="726"/>
      <c r="AV686" s="726"/>
      <c r="AW686" s="726"/>
      <c r="AX686" s="726"/>
      <c r="AZ686" s="670"/>
      <c r="BA686" s="670"/>
      <c r="BB686" s="670"/>
      <c r="BC686" s="670"/>
      <c r="BD686" s="670"/>
      <c r="BE686" s="670"/>
      <c r="BF686" s="670"/>
      <c r="BG686" s="670"/>
      <c r="BH686" s="670"/>
      <c r="BI686" s="670"/>
      <c r="BJ686" s="670"/>
    </row>
    <row r="687" spans="6:62" ht="93" customHeight="1" x14ac:dyDescent="0.25">
      <c r="F687" s="725"/>
      <c r="G687" s="726"/>
      <c r="H687" s="726"/>
      <c r="I687" s="726"/>
      <c r="J687" s="726"/>
      <c r="K687" s="726"/>
      <c r="L687" s="726"/>
      <c r="M687" s="726"/>
      <c r="N687" s="726"/>
      <c r="U687" s="727"/>
      <c r="V687" s="728"/>
      <c r="W687" s="728"/>
      <c r="X687" s="728"/>
      <c r="Y687" s="728"/>
      <c r="Z687" s="728"/>
      <c r="AA687" s="728"/>
      <c r="AB687" s="728"/>
      <c r="AC687" s="728"/>
      <c r="AD687" s="728"/>
      <c r="AE687" s="728"/>
      <c r="AF687" s="728"/>
      <c r="AG687" s="728"/>
      <c r="AH687" s="728"/>
      <c r="AI687" s="728"/>
      <c r="AJ687" s="728"/>
      <c r="AK687" s="728"/>
      <c r="AL687" s="726"/>
      <c r="AM687" s="726"/>
      <c r="AN687" s="726"/>
      <c r="AO687" s="726"/>
      <c r="AP687" s="726"/>
      <c r="AQ687" s="726"/>
      <c r="AR687" s="726"/>
      <c r="AS687" s="726"/>
      <c r="AT687" s="726"/>
      <c r="AU687" s="726"/>
      <c r="AV687" s="726"/>
      <c r="AW687" s="726"/>
      <c r="AX687" s="726"/>
      <c r="AZ687" s="670"/>
      <c r="BA687" s="670"/>
      <c r="BB687" s="670"/>
      <c r="BC687" s="670"/>
      <c r="BD687" s="670"/>
      <c r="BE687" s="670"/>
      <c r="BF687" s="670"/>
      <c r="BG687" s="670"/>
      <c r="BH687" s="670"/>
      <c r="BI687" s="670"/>
      <c r="BJ687" s="670"/>
    </row>
    <row r="688" spans="6:62" ht="93" customHeight="1" x14ac:dyDescent="0.25">
      <c r="F688" s="725"/>
      <c r="G688" s="726"/>
      <c r="H688" s="726"/>
      <c r="I688" s="726"/>
      <c r="J688" s="726"/>
      <c r="K688" s="726"/>
      <c r="L688" s="726"/>
      <c r="M688" s="726"/>
      <c r="N688" s="726"/>
      <c r="U688" s="727"/>
      <c r="V688" s="728"/>
      <c r="W688" s="728"/>
      <c r="X688" s="728"/>
      <c r="Y688" s="728"/>
      <c r="Z688" s="728"/>
      <c r="AA688" s="728"/>
      <c r="AB688" s="728"/>
      <c r="AC688" s="728"/>
      <c r="AD688" s="728"/>
      <c r="AE688" s="728"/>
      <c r="AF688" s="728"/>
      <c r="AG688" s="728"/>
      <c r="AH688" s="728"/>
      <c r="AI688" s="728"/>
      <c r="AJ688" s="728"/>
      <c r="AK688" s="728"/>
      <c r="AL688" s="726"/>
      <c r="AM688" s="726"/>
      <c r="AN688" s="726"/>
      <c r="AO688" s="726"/>
      <c r="AP688" s="726"/>
      <c r="AQ688" s="726"/>
      <c r="AR688" s="726"/>
      <c r="AS688" s="726"/>
      <c r="AT688" s="726"/>
      <c r="AU688" s="726"/>
      <c r="AV688" s="726"/>
      <c r="AW688" s="726"/>
      <c r="AX688" s="726"/>
      <c r="AZ688" s="670"/>
      <c r="BA688" s="670"/>
      <c r="BB688" s="670"/>
      <c r="BC688" s="670"/>
      <c r="BD688" s="670"/>
      <c r="BE688" s="670"/>
      <c r="BF688" s="670"/>
      <c r="BG688" s="670"/>
      <c r="BH688" s="670"/>
      <c r="BI688" s="670"/>
      <c r="BJ688" s="670"/>
    </row>
    <row r="689" spans="6:62" ht="93" customHeight="1" x14ac:dyDescent="0.25">
      <c r="F689" s="725"/>
      <c r="G689" s="726"/>
      <c r="H689" s="726"/>
      <c r="I689" s="726"/>
      <c r="J689" s="726"/>
      <c r="K689" s="726"/>
      <c r="L689" s="726"/>
      <c r="M689" s="726"/>
      <c r="N689" s="726"/>
      <c r="U689" s="727"/>
      <c r="V689" s="728"/>
      <c r="W689" s="728"/>
      <c r="X689" s="728"/>
      <c r="Y689" s="728"/>
      <c r="Z689" s="728"/>
      <c r="AA689" s="728"/>
      <c r="AB689" s="728"/>
      <c r="AC689" s="728"/>
      <c r="AD689" s="728"/>
      <c r="AE689" s="728"/>
      <c r="AF689" s="728"/>
      <c r="AG689" s="728"/>
      <c r="AH689" s="728"/>
      <c r="AI689" s="728"/>
      <c r="AJ689" s="728"/>
      <c r="AK689" s="728"/>
      <c r="AL689" s="726"/>
      <c r="AM689" s="726"/>
      <c r="AN689" s="726"/>
      <c r="AO689" s="726"/>
      <c r="AP689" s="726"/>
      <c r="AQ689" s="726"/>
      <c r="AR689" s="726"/>
      <c r="AS689" s="726"/>
      <c r="AT689" s="726"/>
      <c r="AU689" s="726"/>
      <c r="AV689" s="726"/>
      <c r="AW689" s="726"/>
      <c r="AX689" s="726"/>
      <c r="AZ689" s="670"/>
      <c r="BA689" s="670"/>
      <c r="BB689" s="670"/>
      <c r="BC689" s="670"/>
      <c r="BD689" s="670"/>
      <c r="BE689" s="670"/>
      <c r="BF689" s="670"/>
      <c r="BG689" s="670"/>
      <c r="BH689" s="670"/>
      <c r="BI689" s="670"/>
      <c r="BJ689" s="670"/>
    </row>
    <row r="690" spans="6:62" ht="93" customHeight="1" x14ac:dyDescent="0.25">
      <c r="F690" s="725"/>
      <c r="G690" s="726"/>
      <c r="H690" s="726"/>
      <c r="I690" s="726"/>
      <c r="J690" s="726"/>
      <c r="K690" s="726"/>
      <c r="L690" s="726"/>
      <c r="M690" s="726"/>
      <c r="N690" s="726"/>
      <c r="U690" s="727"/>
      <c r="V690" s="728"/>
      <c r="W690" s="728"/>
      <c r="X690" s="728"/>
      <c r="Y690" s="728"/>
      <c r="Z690" s="728"/>
      <c r="AA690" s="728"/>
      <c r="AB690" s="728"/>
      <c r="AC690" s="728"/>
      <c r="AD690" s="728"/>
      <c r="AE690" s="728"/>
      <c r="AF690" s="728"/>
      <c r="AG690" s="728"/>
      <c r="AH690" s="728"/>
      <c r="AI690" s="728"/>
      <c r="AJ690" s="728"/>
      <c r="AK690" s="728"/>
      <c r="AL690" s="726"/>
      <c r="AM690" s="726"/>
      <c r="AN690" s="726"/>
      <c r="AO690" s="726"/>
      <c r="AP690" s="726"/>
      <c r="AQ690" s="726"/>
      <c r="AR690" s="726"/>
      <c r="AS690" s="726"/>
      <c r="AT690" s="726"/>
      <c r="AU690" s="726"/>
      <c r="AV690" s="726"/>
      <c r="AW690" s="726"/>
      <c r="AX690" s="726"/>
      <c r="AZ690" s="670"/>
      <c r="BA690" s="670"/>
      <c r="BB690" s="670"/>
      <c r="BC690" s="670"/>
      <c r="BD690" s="670"/>
      <c r="BE690" s="670"/>
      <c r="BF690" s="670"/>
      <c r="BG690" s="670"/>
      <c r="BH690" s="670"/>
      <c r="BI690" s="670"/>
      <c r="BJ690" s="670"/>
    </row>
    <row r="691" spans="6:62" ht="93" customHeight="1" x14ac:dyDescent="0.25">
      <c r="F691" s="725"/>
      <c r="G691" s="726"/>
      <c r="H691" s="726"/>
      <c r="I691" s="726"/>
      <c r="J691" s="726"/>
      <c r="K691" s="726"/>
      <c r="L691" s="726"/>
      <c r="M691" s="726"/>
      <c r="N691" s="726"/>
      <c r="U691" s="727"/>
      <c r="V691" s="728"/>
      <c r="W691" s="728"/>
      <c r="X691" s="728"/>
      <c r="Y691" s="728"/>
      <c r="Z691" s="728"/>
      <c r="AA691" s="728"/>
      <c r="AB691" s="728"/>
      <c r="AC691" s="728"/>
      <c r="AD691" s="728"/>
      <c r="AE691" s="728"/>
      <c r="AF691" s="728"/>
      <c r="AG691" s="728"/>
      <c r="AH691" s="728"/>
      <c r="AI691" s="728"/>
      <c r="AJ691" s="728"/>
      <c r="AK691" s="728"/>
      <c r="AL691" s="726"/>
      <c r="AM691" s="726"/>
      <c r="AN691" s="726"/>
      <c r="AO691" s="726"/>
      <c r="AP691" s="726"/>
      <c r="AQ691" s="726"/>
      <c r="AR691" s="726"/>
      <c r="AS691" s="726"/>
      <c r="AT691" s="726"/>
      <c r="AU691" s="726"/>
      <c r="AV691" s="726"/>
      <c r="AW691" s="726"/>
      <c r="AX691" s="726"/>
      <c r="AZ691" s="670"/>
      <c r="BA691" s="670"/>
      <c r="BB691" s="670"/>
      <c r="BC691" s="670"/>
      <c r="BD691" s="670"/>
      <c r="BE691" s="670"/>
      <c r="BF691" s="670"/>
      <c r="BG691" s="670"/>
      <c r="BH691" s="670"/>
      <c r="BI691" s="670"/>
      <c r="BJ691" s="670"/>
    </row>
    <row r="692" spans="6:62" ht="93" customHeight="1" x14ac:dyDescent="0.25">
      <c r="F692" s="725"/>
      <c r="G692" s="726"/>
      <c r="H692" s="726"/>
      <c r="I692" s="726"/>
      <c r="J692" s="726"/>
      <c r="K692" s="726"/>
      <c r="L692" s="726"/>
      <c r="M692" s="726"/>
      <c r="N692" s="726"/>
      <c r="U692" s="727"/>
      <c r="V692" s="728"/>
      <c r="W692" s="728"/>
      <c r="X692" s="728"/>
      <c r="Y692" s="728"/>
      <c r="Z692" s="728"/>
      <c r="AA692" s="728"/>
      <c r="AB692" s="728"/>
      <c r="AC692" s="728"/>
      <c r="AD692" s="728"/>
      <c r="AE692" s="728"/>
      <c r="AF692" s="728"/>
      <c r="AG692" s="728"/>
      <c r="AH692" s="728"/>
      <c r="AI692" s="728"/>
      <c r="AJ692" s="728"/>
      <c r="AK692" s="728"/>
      <c r="AL692" s="726"/>
      <c r="AM692" s="726"/>
      <c r="AN692" s="726"/>
      <c r="AO692" s="726"/>
      <c r="AP692" s="726"/>
      <c r="AQ692" s="726"/>
      <c r="AR692" s="726"/>
      <c r="AS692" s="726"/>
      <c r="AT692" s="726"/>
      <c r="AU692" s="726"/>
      <c r="AV692" s="726"/>
      <c r="AW692" s="726"/>
      <c r="AX692" s="726"/>
      <c r="AZ692" s="670"/>
      <c r="BA692" s="670"/>
      <c r="BB692" s="670"/>
      <c r="BC692" s="670"/>
      <c r="BD692" s="670"/>
      <c r="BE692" s="670"/>
      <c r="BF692" s="670"/>
      <c r="BG692" s="670"/>
      <c r="BH692" s="670"/>
      <c r="BI692" s="670"/>
      <c r="BJ692" s="670"/>
    </row>
    <row r="693" spans="6:62" ht="93" customHeight="1" x14ac:dyDescent="0.25">
      <c r="F693" s="725"/>
      <c r="G693" s="726"/>
      <c r="H693" s="726"/>
      <c r="I693" s="726"/>
      <c r="J693" s="726"/>
      <c r="K693" s="726"/>
      <c r="L693" s="726"/>
      <c r="M693" s="726"/>
      <c r="N693" s="726"/>
      <c r="U693" s="727"/>
      <c r="V693" s="728"/>
      <c r="W693" s="728"/>
      <c r="X693" s="728"/>
      <c r="Y693" s="728"/>
      <c r="Z693" s="728"/>
      <c r="AA693" s="728"/>
      <c r="AB693" s="728"/>
      <c r="AC693" s="728"/>
      <c r="AD693" s="728"/>
      <c r="AE693" s="728"/>
      <c r="AF693" s="728"/>
      <c r="AG693" s="728"/>
      <c r="AH693" s="728"/>
      <c r="AI693" s="728"/>
      <c r="AJ693" s="728"/>
      <c r="AK693" s="728"/>
      <c r="AL693" s="726"/>
      <c r="AM693" s="726"/>
      <c r="AN693" s="726"/>
      <c r="AO693" s="726"/>
      <c r="AP693" s="726"/>
      <c r="AQ693" s="726"/>
      <c r="AR693" s="726"/>
      <c r="AS693" s="726"/>
      <c r="AT693" s="726"/>
      <c r="AU693" s="726"/>
      <c r="AV693" s="726"/>
      <c r="AW693" s="726"/>
      <c r="AX693" s="726"/>
      <c r="AZ693" s="670"/>
      <c r="BA693" s="670"/>
      <c r="BB693" s="670"/>
      <c r="BC693" s="670"/>
      <c r="BD693" s="670"/>
      <c r="BE693" s="670"/>
      <c r="BF693" s="670"/>
      <c r="BG693" s="670"/>
      <c r="BH693" s="670"/>
      <c r="BI693" s="670"/>
      <c r="BJ693" s="670"/>
    </row>
    <row r="694" spans="6:62" ht="93" customHeight="1" x14ac:dyDescent="0.25">
      <c r="F694" s="725"/>
      <c r="G694" s="726"/>
      <c r="H694" s="726"/>
      <c r="I694" s="726"/>
      <c r="J694" s="726"/>
      <c r="K694" s="726"/>
      <c r="L694" s="726"/>
      <c r="M694" s="726"/>
      <c r="N694" s="726"/>
      <c r="U694" s="727"/>
      <c r="V694" s="728"/>
      <c r="W694" s="728"/>
      <c r="X694" s="728"/>
      <c r="Y694" s="728"/>
      <c r="Z694" s="728"/>
      <c r="AA694" s="728"/>
      <c r="AB694" s="728"/>
      <c r="AC694" s="728"/>
      <c r="AD694" s="728"/>
      <c r="AE694" s="728"/>
      <c r="AF694" s="728"/>
      <c r="AG694" s="728"/>
      <c r="AH694" s="728"/>
      <c r="AI694" s="728"/>
      <c r="AJ694" s="728"/>
      <c r="AK694" s="728"/>
      <c r="AL694" s="726"/>
      <c r="AM694" s="726"/>
      <c r="AN694" s="726"/>
      <c r="AO694" s="726"/>
      <c r="AP694" s="726"/>
      <c r="AQ694" s="726"/>
      <c r="AR694" s="726"/>
      <c r="AS694" s="726"/>
      <c r="AT694" s="726"/>
      <c r="AU694" s="726"/>
      <c r="AV694" s="726"/>
      <c r="AW694" s="726"/>
      <c r="AX694" s="726"/>
      <c r="AZ694" s="670"/>
      <c r="BA694" s="670"/>
      <c r="BB694" s="670"/>
      <c r="BC694" s="670"/>
      <c r="BD694" s="670"/>
      <c r="BE694" s="670"/>
      <c r="BF694" s="670"/>
      <c r="BG694" s="670"/>
      <c r="BH694" s="670"/>
      <c r="BI694" s="670"/>
      <c r="BJ694" s="670"/>
    </row>
    <row r="695" spans="6:62" ht="93" customHeight="1" x14ac:dyDescent="0.25">
      <c r="F695" s="725"/>
      <c r="G695" s="726"/>
      <c r="H695" s="726"/>
      <c r="I695" s="726"/>
      <c r="J695" s="726"/>
      <c r="K695" s="726"/>
      <c r="L695" s="726"/>
      <c r="M695" s="726"/>
      <c r="N695" s="726"/>
      <c r="U695" s="727"/>
      <c r="V695" s="728"/>
      <c r="W695" s="728"/>
      <c r="X695" s="728"/>
      <c r="Y695" s="728"/>
      <c r="Z695" s="728"/>
      <c r="AA695" s="728"/>
      <c r="AB695" s="728"/>
      <c r="AC695" s="728"/>
      <c r="AD695" s="728"/>
      <c r="AE695" s="728"/>
      <c r="AF695" s="728"/>
      <c r="AG695" s="728"/>
      <c r="AH695" s="728"/>
      <c r="AI695" s="728"/>
      <c r="AJ695" s="728"/>
      <c r="AK695" s="728"/>
      <c r="AL695" s="726"/>
      <c r="AM695" s="726"/>
      <c r="AN695" s="726"/>
      <c r="AO695" s="726"/>
      <c r="AP695" s="726"/>
      <c r="AQ695" s="726"/>
      <c r="AR695" s="726"/>
      <c r="AS695" s="726"/>
      <c r="AT695" s="726"/>
      <c r="AU695" s="726"/>
      <c r="AV695" s="726"/>
      <c r="AW695" s="726"/>
      <c r="AX695" s="726"/>
      <c r="AZ695" s="670"/>
      <c r="BA695" s="670"/>
      <c r="BB695" s="670"/>
      <c r="BC695" s="670"/>
      <c r="BD695" s="670"/>
      <c r="BE695" s="670"/>
      <c r="BF695" s="670"/>
      <c r="BG695" s="670"/>
      <c r="BH695" s="670"/>
      <c r="BI695" s="670"/>
      <c r="BJ695" s="670"/>
    </row>
    <row r="696" spans="6:62" ht="93" customHeight="1" x14ac:dyDescent="0.25">
      <c r="F696" s="725"/>
      <c r="G696" s="726"/>
      <c r="H696" s="726"/>
      <c r="I696" s="726"/>
      <c r="J696" s="726"/>
      <c r="K696" s="726"/>
      <c r="L696" s="726"/>
      <c r="M696" s="726"/>
      <c r="N696" s="726"/>
      <c r="U696" s="727"/>
      <c r="V696" s="728"/>
      <c r="W696" s="728"/>
      <c r="X696" s="728"/>
      <c r="Y696" s="728"/>
      <c r="Z696" s="728"/>
      <c r="AA696" s="728"/>
      <c r="AB696" s="728"/>
      <c r="AC696" s="728"/>
      <c r="AD696" s="728"/>
      <c r="AE696" s="728"/>
      <c r="AF696" s="728"/>
      <c r="AG696" s="728"/>
      <c r="AH696" s="728"/>
      <c r="AI696" s="728"/>
      <c r="AJ696" s="728"/>
      <c r="AK696" s="728"/>
      <c r="AL696" s="726"/>
      <c r="AM696" s="726"/>
      <c r="AN696" s="726"/>
      <c r="AO696" s="726"/>
      <c r="AP696" s="726"/>
      <c r="AQ696" s="726"/>
      <c r="AR696" s="726"/>
      <c r="AS696" s="726"/>
      <c r="AT696" s="726"/>
      <c r="AU696" s="726"/>
      <c r="AV696" s="726"/>
      <c r="AW696" s="726"/>
      <c r="AX696" s="726"/>
      <c r="AZ696" s="670"/>
      <c r="BA696" s="670"/>
      <c r="BB696" s="670"/>
      <c r="BC696" s="670"/>
      <c r="BD696" s="670"/>
      <c r="BE696" s="670"/>
      <c r="BF696" s="670"/>
      <c r="BG696" s="670"/>
      <c r="BH696" s="670"/>
      <c r="BI696" s="670"/>
      <c r="BJ696" s="670"/>
    </row>
    <row r="697" spans="6:62" ht="93" customHeight="1" x14ac:dyDescent="0.25">
      <c r="F697" s="725"/>
      <c r="G697" s="726"/>
      <c r="H697" s="726"/>
      <c r="I697" s="726"/>
      <c r="J697" s="726"/>
      <c r="K697" s="726"/>
      <c r="L697" s="726"/>
      <c r="M697" s="726"/>
      <c r="N697" s="726"/>
      <c r="U697" s="727"/>
      <c r="V697" s="728"/>
      <c r="W697" s="728"/>
      <c r="X697" s="728"/>
      <c r="Y697" s="728"/>
      <c r="Z697" s="728"/>
      <c r="AA697" s="728"/>
      <c r="AB697" s="728"/>
      <c r="AC697" s="728"/>
      <c r="AD697" s="728"/>
      <c r="AE697" s="728"/>
      <c r="AF697" s="728"/>
      <c r="AG697" s="728"/>
      <c r="AH697" s="728"/>
      <c r="AI697" s="728"/>
      <c r="AJ697" s="728"/>
      <c r="AK697" s="728"/>
      <c r="AL697" s="726"/>
      <c r="AM697" s="726"/>
      <c r="AN697" s="726"/>
      <c r="AO697" s="726"/>
      <c r="AP697" s="726"/>
      <c r="AQ697" s="726"/>
      <c r="AR697" s="726"/>
      <c r="AS697" s="726"/>
      <c r="AT697" s="726"/>
      <c r="AU697" s="726"/>
      <c r="AV697" s="726"/>
      <c r="AW697" s="726"/>
      <c r="AX697" s="726"/>
      <c r="AZ697" s="670"/>
      <c r="BA697" s="670"/>
      <c r="BB697" s="670"/>
      <c r="BC697" s="670"/>
      <c r="BD697" s="670"/>
      <c r="BE697" s="670"/>
      <c r="BF697" s="670"/>
      <c r="BG697" s="670"/>
      <c r="BH697" s="670"/>
      <c r="BI697" s="670"/>
      <c r="BJ697" s="670"/>
    </row>
    <row r="698" spans="6:62" ht="93" customHeight="1" x14ac:dyDescent="0.25">
      <c r="F698" s="725"/>
      <c r="G698" s="726"/>
      <c r="H698" s="726"/>
      <c r="I698" s="726"/>
      <c r="J698" s="726"/>
      <c r="K698" s="726"/>
      <c r="L698" s="726"/>
      <c r="M698" s="726"/>
      <c r="N698" s="726"/>
      <c r="U698" s="727"/>
      <c r="V698" s="728"/>
      <c r="W698" s="728"/>
      <c r="X698" s="728"/>
      <c r="Y698" s="728"/>
      <c r="Z698" s="728"/>
      <c r="AA698" s="728"/>
      <c r="AB698" s="728"/>
      <c r="AC698" s="728"/>
      <c r="AD698" s="728"/>
      <c r="AE698" s="728"/>
      <c r="AF698" s="728"/>
      <c r="AG698" s="728"/>
      <c r="AH698" s="728"/>
      <c r="AI698" s="728"/>
      <c r="AJ698" s="728"/>
      <c r="AK698" s="728"/>
      <c r="AL698" s="726"/>
      <c r="AM698" s="726"/>
      <c r="AN698" s="726"/>
      <c r="AO698" s="726"/>
      <c r="AP698" s="726"/>
      <c r="AQ698" s="726"/>
      <c r="AR698" s="726"/>
      <c r="AS698" s="726"/>
      <c r="AT698" s="726"/>
      <c r="AU698" s="726"/>
      <c r="AV698" s="726"/>
      <c r="AW698" s="726"/>
      <c r="AX698" s="726"/>
      <c r="AZ698" s="670"/>
      <c r="BA698" s="670"/>
      <c r="BB698" s="670"/>
      <c r="BC698" s="670"/>
      <c r="BD698" s="670"/>
      <c r="BE698" s="670"/>
      <c r="BF698" s="670"/>
      <c r="BG698" s="670"/>
      <c r="BH698" s="670"/>
      <c r="BI698" s="670"/>
      <c r="BJ698" s="670"/>
    </row>
    <row r="699" spans="6:62" ht="93" customHeight="1" x14ac:dyDescent="0.25">
      <c r="F699" s="725"/>
      <c r="G699" s="726"/>
      <c r="H699" s="726"/>
      <c r="I699" s="726"/>
      <c r="J699" s="726"/>
      <c r="K699" s="726"/>
      <c r="L699" s="726"/>
      <c r="M699" s="726"/>
      <c r="N699" s="726"/>
      <c r="U699" s="727"/>
      <c r="V699" s="728"/>
      <c r="W699" s="728"/>
      <c r="X699" s="728"/>
      <c r="Y699" s="728"/>
      <c r="Z699" s="728"/>
      <c r="AA699" s="728"/>
      <c r="AB699" s="728"/>
      <c r="AC699" s="728"/>
      <c r="AD699" s="728"/>
      <c r="AE699" s="728"/>
      <c r="AF699" s="728"/>
      <c r="AG699" s="728"/>
      <c r="AH699" s="728"/>
      <c r="AI699" s="728"/>
      <c r="AJ699" s="728"/>
      <c r="AK699" s="728"/>
      <c r="AL699" s="726"/>
      <c r="AM699" s="726"/>
      <c r="AN699" s="726"/>
      <c r="AO699" s="726"/>
      <c r="AP699" s="726"/>
      <c r="AQ699" s="726"/>
      <c r="AR699" s="726"/>
      <c r="AS699" s="726"/>
      <c r="AT699" s="726"/>
      <c r="AU699" s="726"/>
      <c r="AV699" s="726"/>
      <c r="AW699" s="726"/>
      <c r="AX699" s="726"/>
      <c r="AZ699" s="670"/>
      <c r="BA699" s="670"/>
      <c r="BB699" s="670"/>
      <c r="BC699" s="670"/>
      <c r="BD699" s="670"/>
      <c r="BE699" s="670"/>
      <c r="BF699" s="670"/>
      <c r="BG699" s="670"/>
      <c r="BH699" s="670"/>
      <c r="BI699" s="670"/>
      <c r="BJ699" s="670"/>
    </row>
    <row r="700" spans="6:62" ht="93" customHeight="1" x14ac:dyDescent="0.25">
      <c r="F700" s="725"/>
      <c r="G700" s="726"/>
      <c r="H700" s="726"/>
      <c r="I700" s="726"/>
      <c r="J700" s="726"/>
      <c r="K700" s="726"/>
      <c r="L700" s="726"/>
      <c r="M700" s="726"/>
      <c r="N700" s="726"/>
      <c r="U700" s="727"/>
      <c r="V700" s="728"/>
      <c r="W700" s="728"/>
      <c r="X700" s="728"/>
      <c r="Y700" s="728"/>
      <c r="Z700" s="728"/>
      <c r="AA700" s="728"/>
      <c r="AB700" s="728"/>
      <c r="AC700" s="728"/>
      <c r="AD700" s="728"/>
      <c r="AE700" s="728"/>
      <c r="AF700" s="728"/>
      <c r="AG700" s="728"/>
      <c r="AH700" s="728"/>
      <c r="AI700" s="728"/>
      <c r="AJ700" s="728"/>
      <c r="AK700" s="728"/>
      <c r="AL700" s="726"/>
      <c r="AM700" s="726"/>
      <c r="AN700" s="726"/>
      <c r="AO700" s="726"/>
      <c r="AP700" s="726"/>
      <c r="AQ700" s="726"/>
      <c r="AR700" s="726"/>
      <c r="AS700" s="726"/>
      <c r="AT700" s="726"/>
      <c r="AU700" s="726"/>
      <c r="AV700" s="726"/>
      <c r="AW700" s="726"/>
      <c r="AX700" s="726"/>
      <c r="AZ700" s="670"/>
      <c r="BA700" s="670"/>
      <c r="BB700" s="670"/>
      <c r="BC700" s="670"/>
      <c r="BD700" s="670"/>
      <c r="BE700" s="670"/>
      <c r="BF700" s="670"/>
      <c r="BG700" s="670"/>
      <c r="BH700" s="670"/>
      <c r="BI700" s="670"/>
      <c r="BJ700" s="670"/>
    </row>
    <row r="701" spans="6:62" ht="93" customHeight="1" x14ac:dyDescent="0.25">
      <c r="F701" s="725"/>
      <c r="G701" s="726"/>
      <c r="H701" s="726"/>
      <c r="I701" s="726"/>
      <c r="J701" s="726"/>
      <c r="K701" s="726"/>
      <c r="L701" s="726"/>
      <c r="M701" s="726"/>
      <c r="N701" s="726"/>
      <c r="U701" s="727"/>
      <c r="V701" s="728"/>
      <c r="W701" s="728"/>
      <c r="X701" s="728"/>
      <c r="Y701" s="728"/>
      <c r="Z701" s="728"/>
      <c r="AA701" s="728"/>
      <c r="AB701" s="728"/>
      <c r="AC701" s="728"/>
      <c r="AD701" s="728"/>
      <c r="AE701" s="728"/>
      <c r="AF701" s="728"/>
      <c r="AG701" s="728"/>
      <c r="AH701" s="728"/>
      <c r="AI701" s="728"/>
      <c r="AJ701" s="728"/>
      <c r="AK701" s="728"/>
      <c r="AL701" s="726"/>
      <c r="AM701" s="726"/>
      <c r="AN701" s="726"/>
      <c r="AO701" s="726"/>
      <c r="AP701" s="726"/>
      <c r="AQ701" s="726"/>
      <c r="AR701" s="726"/>
      <c r="AS701" s="726"/>
      <c r="AT701" s="726"/>
      <c r="AU701" s="726"/>
      <c r="AV701" s="726"/>
      <c r="AW701" s="726"/>
      <c r="AX701" s="726"/>
      <c r="AZ701" s="670"/>
      <c r="BA701" s="670"/>
      <c r="BB701" s="670"/>
      <c r="BC701" s="670"/>
      <c r="BD701" s="670"/>
      <c r="BE701" s="670"/>
      <c r="BF701" s="670"/>
      <c r="BG701" s="670"/>
      <c r="BH701" s="670"/>
      <c r="BI701" s="670"/>
      <c r="BJ701" s="670"/>
    </row>
    <row r="702" spans="6:62" ht="93" customHeight="1" x14ac:dyDescent="0.25">
      <c r="F702" s="725"/>
      <c r="G702" s="726"/>
      <c r="H702" s="726"/>
      <c r="I702" s="726"/>
      <c r="J702" s="726"/>
      <c r="K702" s="726"/>
      <c r="L702" s="726"/>
      <c r="M702" s="726"/>
      <c r="N702" s="726"/>
      <c r="U702" s="727"/>
      <c r="V702" s="728"/>
      <c r="W702" s="728"/>
      <c r="X702" s="728"/>
      <c r="Y702" s="728"/>
      <c r="Z702" s="728"/>
      <c r="AA702" s="728"/>
      <c r="AB702" s="728"/>
      <c r="AC702" s="728"/>
      <c r="AD702" s="728"/>
      <c r="AE702" s="728"/>
      <c r="AF702" s="728"/>
      <c r="AG702" s="728"/>
      <c r="AH702" s="728"/>
      <c r="AI702" s="728"/>
      <c r="AJ702" s="728"/>
      <c r="AK702" s="728"/>
      <c r="AL702" s="726"/>
      <c r="AM702" s="726"/>
      <c r="AN702" s="726"/>
      <c r="AO702" s="726"/>
      <c r="AP702" s="726"/>
      <c r="AQ702" s="726"/>
      <c r="AR702" s="726"/>
      <c r="AS702" s="726"/>
      <c r="AT702" s="726"/>
      <c r="AU702" s="726"/>
      <c r="AV702" s="726"/>
      <c r="AW702" s="726"/>
      <c r="AX702" s="726"/>
      <c r="AZ702" s="670"/>
      <c r="BA702" s="670"/>
      <c r="BB702" s="670"/>
      <c r="BC702" s="670"/>
      <c r="BD702" s="670"/>
      <c r="BE702" s="670"/>
      <c r="BF702" s="670"/>
      <c r="BG702" s="670"/>
      <c r="BH702" s="670"/>
      <c r="BI702" s="670"/>
      <c r="BJ702" s="670"/>
    </row>
    <row r="703" spans="6:62" ht="93" customHeight="1" x14ac:dyDescent="0.25">
      <c r="F703" s="725"/>
      <c r="G703" s="726"/>
      <c r="H703" s="726"/>
      <c r="I703" s="726"/>
      <c r="J703" s="726"/>
      <c r="K703" s="726"/>
      <c r="L703" s="726"/>
      <c r="M703" s="726"/>
      <c r="N703" s="726"/>
      <c r="U703" s="727"/>
      <c r="V703" s="728"/>
      <c r="W703" s="728"/>
      <c r="X703" s="728"/>
      <c r="Y703" s="728"/>
      <c r="Z703" s="728"/>
      <c r="AA703" s="728"/>
      <c r="AB703" s="728"/>
      <c r="AC703" s="728"/>
      <c r="AD703" s="728"/>
      <c r="AE703" s="728"/>
      <c r="AF703" s="728"/>
      <c r="AG703" s="728"/>
      <c r="AH703" s="728"/>
      <c r="AI703" s="728"/>
      <c r="AJ703" s="728"/>
      <c r="AK703" s="728"/>
      <c r="AL703" s="726"/>
      <c r="AM703" s="726"/>
      <c r="AN703" s="726"/>
      <c r="AO703" s="726"/>
      <c r="AP703" s="726"/>
      <c r="AQ703" s="726"/>
      <c r="AR703" s="726"/>
      <c r="AS703" s="726"/>
      <c r="AT703" s="726"/>
      <c r="AU703" s="726"/>
      <c r="AV703" s="726"/>
      <c r="AW703" s="726"/>
      <c r="AX703" s="726"/>
      <c r="AZ703" s="670"/>
      <c r="BA703" s="670"/>
      <c r="BB703" s="670"/>
      <c r="BC703" s="670"/>
      <c r="BD703" s="670"/>
      <c r="BE703" s="670"/>
      <c r="BF703" s="670"/>
      <c r="BG703" s="670"/>
      <c r="BH703" s="670"/>
      <c r="BI703" s="670"/>
      <c r="BJ703" s="670"/>
    </row>
    <row r="704" spans="6:62" ht="93" customHeight="1" x14ac:dyDescent="0.25">
      <c r="F704" s="725"/>
      <c r="G704" s="726"/>
      <c r="H704" s="726"/>
      <c r="I704" s="726"/>
      <c r="J704" s="726"/>
      <c r="K704" s="726"/>
      <c r="L704" s="726"/>
      <c r="M704" s="726"/>
      <c r="N704" s="726"/>
      <c r="U704" s="727"/>
      <c r="V704" s="728"/>
      <c r="W704" s="728"/>
      <c r="X704" s="728"/>
      <c r="Y704" s="728"/>
      <c r="Z704" s="728"/>
      <c r="AA704" s="728"/>
      <c r="AB704" s="728"/>
      <c r="AC704" s="728"/>
      <c r="AD704" s="728"/>
      <c r="AE704" s="728"/>
      <c r="AF704" s="728"/>
      <c r="AG704" s="728"/>
      <c r="AH704" s="728"/>
      <c r="AI704" s="728"/>
      <c r="AJ704" s="728"/>
      <c r="AK704" s="728"/>
      <c r="AL704" s="726"/>
      <c r="AM704" s="726"/>
      <c r="AN704" s="726"/>
      <c r="AO704" s="726"/>
      <c r="AP704" s="726"/>
      <c r="AQ704" s="726"/>
      <c r="AR704" s="726"/>
      <c r="AS704" s="726"/>
      <c r="AT704" s="726"/>
      <c r="AU704" s="726"/>
      <c r="AV704" s="726"/>
      <c r="AW704" s="726"/>
      <c r="AX704" s="726"/>
      <c r="AZ704" s="670"/>
      <c r="BA704" s="670"/>
      <c r="BB704" s="670"/>
      <c r="BC704" s="670"/>
      <c r="BD704" s="670"/>
      <c r="BE704" s="670"/>
      <c r="BF704" s="670"/>
      <c r="BG704" s="670"/>
      <c r="BH704" s="670"/>
      <c r="BI704" s="670"/>
      <c r="BJ704" s="670"/>
    </row>
    <row r="705" spans="6:62" ht="93" customHeight="1" x14ac:dyDescent="0.25">
      <c r="F705" s="725"/>
      <c r="G705" s="726"/>
      <c r="H705" s="726"/>
      <c r="I705" s="726"/>
      <c r="J705" s="726"/>
      <c r="K705" s="726"/>
      <c r="L705" s="726"/>
      <c r="M705" s="726"/>
      <c r="N705" s="726"/>
      <c r="U705" s="727"/>
      <c r="V705" s="728"/>
      <c r="W705" s="728"/>
      <c r="X705" s="728"/>
      <c r="Y705" s="728"/>
      <c r="Z705" s="728"/>
      <c r="AA705" s="728"/>
      <c r="AB705" s="728"/>
      <c r="AC705" s="728"/>
      <c r="AD705" s="728"/>
      <c r="AE705" s="728"/>
      <c r="AF705" s="728"/>
      <c r="AG705" s="728"/>
      <c r="AH705" s="728"/>
      <c r="AI705" s="728"/>
      <c r="AJ705" s="728"/>
      <c r="AK705" s="728"/>
      <c r="AL705" s="726"/>
      <c r="AM705" s="726"/>
      <c r="AN705" s="726"/>
      <c r="AO705" s="726"/>
      <c r="AP705" s="726"/>
      <c r="AQ705" s="726"/>
      <c r="AR705" s="726"/>
      <c r="AS705" s="726"/>
      <c r="AT705" s="726"/>
      <c r="AU705" s="726"/>
      <c r="AV705" s="726"/>
      <c r="AW705" s="726"/>
      <c r="AX705" s="726"/>
      <c r="AZ705" s="670"/>
      <c r="BA705" s="670"/>
      <c r="BB705" s="670"/>
      <c r="BC705" s="670"/>
      <c r="BD705" s="670"/>
      <c r="BE705" s="670"/>
      <c r="BF705" s="670"/>
      <c r="BG705" s="670"/>
      <c r="BH705" s="670"/>
      <c r="BI705" s="670"/>
      <c r="BJ705" s="670"/>
    </row>
    <row r="706" spans="6:62" ht="93" customHeight="1" x14ac:dyDescent="0.25">
      <c r="F706" s="725"/>
      <c r="G706" s="726"/>
      <c r="H706" s="726"/>
      <c r="I706" s="726"/>
      <c r="J706" s="726"/>
      <c r="K706" s="726"/>
      <c r="L706" s="726"/>
      <c r="M706" s="726"/>
      <c r="N706" s="726"/>
      <c r="U706" s="727"/>
      <c r="V706" s="728"/>
      <c r="W706" s="728"/>
      <c r="X706" s="728"/>
      <c r="Y706" s="728"/>
      <c r="Z706" s="728"/>
      <c r="AA706" s="728"/>
      <c r="AB706" s="728"/>
      <c r="AC706" s="728"/>
      <c r="AD706" s="728"/>
      <c r="AE706" s="728"/>
      <c r="AF706" s="728"/>
      <c r="AG706" s="728"/>
      <c r="AH706" s="728"/>
      <c r="AI706" s="728"/>
      <c r="AJ706" s="728"/>
      <c r="AK706" s="728"/>
      <c r="AL706" s="726"/>
      <c r="AM706" s="726"/>
      <c r="AN706" s="726"/>
      <c r="AO706" s="726"/>
      <c r="AP706" s="726"/>
      <c r="AQ706" s="726"/>
      <c r="AR706" s="726"/>
      <c r="AS706" s="726"/>
      <c r="AT706" s="726"/>
      <c r="AU706" s="726"/>
      <c r="AV706" s="726"/>
      <c r="AW706" s="726"/>
      <c r="AX706" s="726"/>
      <c r="AZ706" s="670"/>
      <c r="BA706" s="670"/>
      <c r="BB706" s="670"/>
      <c r="BC706" s="670"/>
      <c r="BD706" s="670"/>
      <c r="BE706" s="670"/>
      <c r="BF706" s="670"/>
      <c r="BG706" s="670"/>
      <c r="BH706" s="670"/>
      <c r="BI706" s="670"/>
      <c r="BJ706" s="670"/>
    </row>
    <row r="707" spans="6:62" ht="93" customHeight="1" x14ac:dyDescent="0.25">
      <c r="F707" s="725"/>
      <c r="G707" s="726"/>
      <c r="H707" s="726"/>
      <c r="I707" s="726"/>
      <c r="J707" s="726"/>
      <c r="K707" s="726"/>
      <c r="L707" s="726"/>
      <c r="M707" s="726"/>
      <c r="N707" s="726"/>
      <c r="U707" s="727"/>
      <c r="V707" s="728"/>
      <c r="W707" s="728"/>
      <c r="X707" s="728"/>
      <c r="Y707" s="728"/>
      <c r="Z707" s="728"/>
      <c r="AA707" s="728"/>
      <c r="AB707" s="728"/>
      <c r="AC707" s="728"/>
      <c r="AD707" s="728"/>
      <c r="AE707" s="728"/>
      <c r="AF707" s="728"/>
      <c r="AG707" s="728"/>
      <c r="AH707" s="728"/>
      <c r="AI707" s="728"/>
      <c r="AJ707" s="728"/>
      <c r="AK707" s="728"/>
      <c r="AL707" s="726"/>
      <c r="AM707" s="726"/>
      <c r="AN707" s="726"/>
      <c r="AO707" s="726"/>
      <c r="AP707" s="726"/>
      <c r="AQ707" s="726"/>
      <c r="AR707" s="726"/>
      <c r="AS707" s="726"/>
      <c r="AT707" s="726"/>
      <c r="AU707" s="726"/>
      <c r="AV707" s="726"/>
      <c r="AW707" s="726"/>
      <c r="AX707" s="726"/>
      <c r="AZ707" s="670"/>
      <c r="BA707" s="670"/>
      <c r="BB707" s="670"/>
      <c r="BC707" s="670"/>
      <c r="BD707" s="670"/>
      <c r="BE707" s="670"/>
      <c r="BF707" s="670"/>
      <c r="BG707" s="670"/>
      <c r="BH707" s="670"/>
      <c r="BI707" s="670"/>
      <c r="BJ707" s="670"/>
    </row>
    <row r="708" spans="6:62" ht="93" customHeight="1" x14ac:dyDescent="0.25">
      <c r="F708" s="725"/>
      <c r="G708" s="726"/>
      <c r="H708" s="726"/>
      <c r="I708" s="726"/>
      <c r="J708" s="726"/>
      <c r="K708" s="726"/>
      <c r="L708" s="726"/>
      <c r="M708" s="726"/>
      <c r="N708" s="726"/>
      <c r="U708" s="727"/>
      <c r="V708" s="728"/>
      <c r="W708" s="728"/>
      <c r="X708" s="728"/>
      <c r="Y708" s="728"/>
      <c r="Z708" s="728"/>
      <c r="AA708" s="728"/>
      <c r="AB708" s="728"/>
      <c r="AC708" s="728"/>
      <c r="AD708" s="728"/>
      <c r="AE708" s="728"/>
      <c r="AF708" s="728"/>
      <c r="AG708" s="728"/>
      <c r="AH708" s="728"/>
      <c r="AI708" s="728"/>
      <c r="AJ708" s="728"/>
      <c r="AK708" s="728"/>
      <c r="AL708" s="726"/>
      <c r="AM708" s="726"/>
      <c r="AN708" s="726"/>
      <c r="AO708" s="726"/>
      <c r="AP708" s="726"/>
      <c r="AQ708" s="726"/>
      <c r="AR708" s="726"/>
      <c r="AS708" s="726"/>
      <c r="AT708" s="726"/>
      <c r="AU708" s="726"/>
      <c r="AV708" s="726"/>
      <c r="AW708" s="726"/>
      <c r="AX708" s="726"/>
      <c r="AZ708" s="670"/>
      <c r="BA708" s="670"/>
      <c r="BB708" s="670"/>
      <c r="BC708" s="670"/>
      <c r="BD708" s="670"/>
      <c r="BE708" s="670"/>
      <c r="BF708" s="670"/>
      <c r="BG708" s="670"/>
      <c r="BH708" s="670"/>
      <c r="BI708" s="670"/>
      <c r="BJ708" s="670"/>
    </row>
    <row r="709" spans="6:62" ht="93" customHeight="1" x14ac:dyDescent="0.25">
      <c r="F709" s="725"/>
      <c r="G709" s="726"/>
      <c r="H709" s="726"/>
      <c r="I709" s="726"/>
      <c r="J709" s="726"/>
      <c r="K709" s="726"/>
      <c r="L709" s="726"/>
      <c r="M709" s="726"/>
      <c r="N709" s="726"/>
      <c r="U709" s="727"/>
      <c r="V709" s="728"/>
      <c r="W709" s="728"/>
      <c r="X709" s="728"/>
      <c r="Y709" s="728"/>
      <c r="Z709" s="728"/>
      <c r="AA709" s="728"/>
      <c r="AB709" s="728"/>
      <c r="AC709" s="728"/>
      <c r="AD709" s="728"/>
      <c r="AE709" s="728"/>
      <c r="AF709" s="728"/>
      <c r="AG709" s="728"/>
      <c r="AH709" s="728"/>
      <c r="AI709" s="728"/>
      <c r="AJ709" s="728"/>
      <c r="AK709" s="728"/>
      <c r="AL709" s="726"/>
      <c r="AM709" s="726"/>
      <c r="AN709" s="726"/>
      <c r="AO709" s="726"/>
      <c r="AP709" s="726"/>
      <c r="AQ709" s="726"/>
      <c r="AR709" s="726"/>
      <c r="AS709" s="726"/>
      <c r="AT709" s="726"/>
      <c r="AU709" s="726"/>
      <c r="AV709" s="726"/>
      <c r="AW709" s="726"/>
      <c r="AX709" s="726"/>
      <c r="AZ709" s="670"/>
      <c r="BA709" s="670"/>
      <c r="BB709" s="670"/>
      <c r="BC709" s="670"/>
      <c r="BD709" s="670"/>
      <c r="BE709" s="670"/>
      <c r="BF709" s="670"/>
      <c r="BG709" s="670"/>
      <c r="BH709" s="670"/>
      <c r="BI709" s="670"/>
      <c r="BJ709" s="670"/>
    </row>
    <row r="710" spans="6:62" ht="93" customHeight="1" x14ac:dyDescent="0.25">
      <c r="F710" s="725"/>
      <c r="G710" s="726"/>
      <c r="H710" s="726"/>
      <c r="I710" s="726"/>
      <c r="J710" s="726"/>
      <c r="K710" s="726"/>
      <c r="L710" s="726"/>
      <c r="M710" s="726"/>
      <c r="N710" s="726"/>
      <c r="U710" s="727"/>
      <c r="V710" s="728"/>
      <c r="W710" s="728"/>
      <c r="X710" s="728"/>
      <c r="Y710" s="728"/>
      <c r="Z710" s="728"/>
      <c r="AA710" s="728"/>
      <c r="AB710" s="728"/>
      <c r="AC710" s="728"/>
      <c r="AD710" s="728"/>
      <c r="AE710" s="728"/>
      <c r="AF710" s="728"/>
      <c r="AG710" s="728"/>
      <c r="AH710" s="728"/>
      <c r="AI710" s="728"/>
      <c r="AJ710" s="728"/>
      <c r="AK710" s="728"/>
      <c r="AL710" s="726"/>
      <c r="AM710" s="726"/>
      <c r="AN710" s="726"/>
      <c r="AO710" s="726"/>
      <c r="AP710" s="726"/>
      <c r="AQ710" s="726"/>
      <c r="AR710" s="726"/>
      <c r="AS710" s="726"/>
      <c r="AT710" s="726"/>
      <c r="AU710" s="726"/>
      <c r="AV710" s="726"/>
      <c r="AW710" s="726"/>
      <c r="AX710" s="726"/>
      <c r="AZ710" s="670"/>
      <c r="BA710" s="670"/>
      <c r="BB710" s="670"/>
      <c r="BC710" s="670"/>
      <c r="BD710" s="670"/>
      <c r="BE710" s="670"/>
      <c r="BF710" s="670"/>
      <c r="BG710" s="670"/>
      <c r="BH710" s="670"/>
      <c r="BI710" s="670"/>
      <c r="BJ710" s="670"/>
    </row>
    <row r="711" spans="6:62" ht="93" customHeight="1" x14ac:dyDescent="0.25">
      <c r="F711" s="725"/>
      <c r="G711" s="726"/>
      <c r="H711" s="726"/>
      <c r="I711" s="726"/>
      <c r="J711" s="726"/>
      <c r="K711" s="726"/>
      <c r="L711" s="726"/>
      <c r="M711" s="726"/>
      <c r="N711" s="726"/>
      <c r="U711" s="727"/>
      <c r="V711" s="728"/>
      <c r="W711" s="728"/>
      <c r="X711" s="728"/>
      <c r="Y711" s="728"/>
      <c r="Z711" s="728"/>
      <c r="AA711" s="728"/>
      <c r="AB711" s="728"/>
      <c r="AC711" s="728"/>
      <c r="AD711" s="728"/>
      <c r="AE711" s="728"/>
      <c r="AF711" s="728"/>
      <c r="AG711" s="728"/>
      <c r="AH711" s="728"/>
      <c r="AI711" s="728"/>
      <c r="AJ711" s="728"/>
      <c r="AK711" s="728"/>
      <c r="AL711" s="726"/>
      <c r="AM711" s="726"/>
      <c r="AN711" s="726"/>
      <c r="AO711" s="726"/>
      <c r="AP711" s="726"/>
      <c r="AQ711" s="726"/>
      <c r="AR711" s="726"/>
      <c r="AS711" s="726"/>
      <c r="AT711" s="726"/>
      <c r="AU711" s="726"/>
      <c r="AV711" s="726"/>
      <c r="AW711" s="726"/>
      <c r="AX711" s="726"/>
      <c r="AZ711" s="670"/>
      <c r="BA711" s="670"/>
      <c r="BB711" s="670"/>
      <c r="BC711" s="670"/>
      <c r="BD711" s="670"/>
      <c r="BE711" s="670"/>
      <c r="BF711" s="670"/>
      <c r="BG711" s="670"/>
      <c r="BH711" s="670"/>
      <c r="BI711" s="670"/>
      <c r="BJ711" s="670"/>
    </row>
    <row r="712" spans="6:62" ht="93" customHeight="1" x14ac:dyDescent="0.25">
      <c r="F712" s="725"/>
      <c r="G712" s="726"/>
      <c r="H712" s="726"/>
      <c r="I712" s="726"/>
      <c r="J712" s="726"/>
      <c r="K712" s="726"/>
      <c r="L712" s="726"/>
      <c r="M712" s="726"/>
      <c r="N712" s="726"/>
      <c r="U712" s="727"/>
      <c r="V712" s="728"/>
      <c r="W712" s="728"/>
      <c r="X712" s="728"/>
      <c r="Y712" s="728"/>
      <c r="Z712" s="728"/>
      <c r="AA712" s="728"/>
      <c r="AB712" s="728"/>
      <c r="AC712" s="728"/>
      <c r="AD712" s="728"/>
      <c r="AE712" s="728"/>
      <c r="AF712" s="728"/>
      <c r="AG712" s="728"/>
      <c r="AH712" s="728"/>
      <c r="AI712" s="728"/>
      <c r="AJ712" s="728"/>
      <c r="AK712" s="728"/>
      <c r="AL712" s="726"/>
      <c r="AM712" s="726"/>
      <c r="AN712" s="726"/>
      <c r="AO712" s="726"/>
      <c r="AP712" s="726"/>
      <c r="AQ712" s="726"/>
      <c r="AR712" s="726"/>
      <c r="AS712" s="726"/>
      <c r="AT712" s="726"/>
      <c r="AU712" s="726"/>
      <c r="AV712" s="726"/>
      <c r="AW712" s="726"/>
      <c r="AX712" s="726"/>
      <c r="AZ712" s="670"/>
      <c r="BA712" s="670"/>
      <c r="BB712" s="670"/>
      <c r="BC712" s="670"/>
      <c r="BD712" s="670"/>
      <c r="BE712" s="670"/>
      <c r="BF712" s="670"/>
      <c r="BG712" s="670"/>
      <c r="BH712" s="670"/>
      <c r="BI712" s="670"/>
      <c r="BJ712" s="670"/>
    </row>
    <row r="713" spans="6:62" ht="93" customHeight="1" x14ac:dyDescent="0.25">
      <c r="F713" s="725"/>
      <c r="G713" s="726"/>
      <c r="H713" s="726"/>
      <c r="I713" s="726"/>
      <c r="J713" s="726"/>
      <c r="K713" s="726"/>
      <c r="L713" s="726"/>
      <c r="M713" s="726"/>
      <c r="N713" s="726"/>
      <c r="U713" s="727"/>
      <c r="V713" s="728"/>
      <c r="W713" s="728"/>
      <c r="X713" s="728"/>
      <c r="Y713" s="728"/>
      <c r="Z713" s="728"/>
      <c r="AA713" s="728"/>
      <c r="AB713" s="728"/>
      <c r="AC713" s="728"/>
      <c r="AD713" s="728"/>
      <c r="AE713" s="728"/>
      <c r="AF713" s="728"/>
      <c r="AG713" s="728"/>
      <c r="AH713" s="728"/>
      <c r="AI713" s="728"/>
      <c r="AJ713" s="728"/>
      <c r="AK713" s="728"/>
      <c r="AL713" s="726"/>
      <c r="AM713" s="726"/>
      <c r="AN713" s="726"/>
      <c r="AO713" s="726"/>
      <c r="AP713" s="726"/>
      <c r="AQ713" s="726"/>
      <c r="AR713" s="726"/>
      <c r="AS713" s="726"/>
      <c r="AT713" s="726"/>
      <c r="AU713" s="726"/>
      <c r="AV713" s="726"/>
      <c r="AW713" s="726"/>
      <c r="AX713" s="726"/>
      <c r="AZ713" s="670"/>
      <c r="BA713" s="670"/>
      <c r="BB713" s="670"/>
      <c r="BC713" s="670"/>
      <c r="BD713" s="670"/>
      <c r="BE713" s="670"/>
      <c r="BF713" s="670"/>
      <c r="BG713" s="670"/>
      <c r="BH713" s="670"/>
      <c r="BI713" s="670"/>
      <c r="BJ713" s="670"/>
    </row>
    <row r="714" spans="6:62" ht="93" customHeight="1" x14ac:dyDescent="0.25">
      <c r="F714" s="725"/>
      <c r="G714" s="726"/>
      <c r="H714" s="726"/>
      <c r="I714" s="726"/>
      <c r="J714" s="726"/>
      <c r="K714" s="726"/>
      <c r="L714" s="726"/>
      <c r="M714" s="726"/>
      <c r="N714" s="726"/>
      <c r="U714" s="727"/>
      <c r="V714" s="728"/>
      <c r="W714" s="728"/>
      <c r="X714" s="728"/>
      <c r="Y714" s="728"/>
      <c r="Z714" s="728"/>
      <c r="AA714" s="728"/>
      <c r="AB714" s="728"/>
      <c r="AC714" s="728"/>
      <c r="AD714" s="728"/>
      <c r="AE714" s="728"/>
      <c r="AF714" s="728"/>
      <c r="AG714" s="728"/>
      <c r="AH714" s="728"/>
      <c r="AI714" s="728"/>
      <c r="AJ714" s="728"/>
      <c r="AK714" s="728"/>
      <c r="AL714" s="726"/>
      <c r="AM714" s="726"/>
      <c r="AN714" s="726"/>
      <c r="AO714" s="726"/>
      <c r="AP714" s="726"/>
      <c r="AQ714" s="726"/>
      <c r="AR714" s="726"/>
      <c r="AS714" s="726"/>
      <c r="AT714" s="726"/>
      <c r="AU714" s="726"/>
      <c r="AV714" s="726"/>
      <c r="AW714" s="726"/>
      <c r="AX714" s="726"/>
      <c r="AZ714" s="670"/>
      <c r="BA714" s="670"/>
      <c r="BB714" s="670"/>
      <c r="BC714" s="670"/>
      <c r="BD714" s="670"/>
      <c r="BE714" s="670"/>
      <c r="BF714" s="670"/>
      <c r="BG714" s="670"/>
      <c r="BH714" s="670"/>
      <c r="BI714" s="670"/>
      <c r="BJ714" s="670"/>
    </row>
    <row r="715" spans="6:62" ht="93" customHeight="1" x14ac:dyDescent="0.25">
      <c r="F715" s="725"/>
      <c r="G715" s="726"/>
      <c r="H715" s="726"/>
      <c r="I715" s="726"/>
      <c r="J715" s="726"/>
      <c r="K715" s="726"/>
      <c r="L715" s="726"/>
      <c r="M715" s="726"/>
      <c r="N715" s="726"/>
      <c r="U715" s="727"/>
      <c r="V715" s="728"/>
      <c r="W715" s="728"/>
      <c r="X715" s="728"/>
      <c r="Y715" s="728"/>
      <c r="Z715" s="728"/>
      <c r="AA715" s="728"/>
      <c r="AB715" s="728"/>
      <c r="AC715" s="728"/>
      <c r="AD715" s="728"/>
      <c r="AE715" s="728"/>
      <c r="AF715" s="728"/>
      <c r="AG715" s="728"/>
      <c r="AH715" s="728"/>
      <c r="AI715" s="728"/>
      <c r="AJ715" s="728"/>
      <c r="AK715" s="728"/>
      <c r="AL715" s="726"/>
      <c r="AM715" s="726"/>
      <c r="AN715" s="726"/>
      <c r="AO715" s="726"/>
      <c r="AP715" s="726"/>
      <c r="AQ715" s="726"/>
      <c r="AR715" s="726"/>
      <c r="AS715" s="726"/>
      <c r="AT715" s="726"/>
      <c r="AU715" s="726"/>
      <c r="AV715" s="726"/>
      <c r="AW715" s="726"/>
      <c r="AX715" s="726"/>
      <c r="AZ715" s="670"/>
      <c r="BA715" s="670"/>
      <c r="BB715" s="670"/>
      <c r="BC715" s="670"/>
      <c r="BD715" s="670"/>
      <c r="BE715" s="670"/>
      <c r="BF715" s="670"/>
      <c r="BG715" s="670"/>
      <c r="BH715" s="670"/>
      <c r="BI715" s="670"/>
      <c r="BJ715" s="670"/>
    </row>
    <row r="716" spans="6:62" ht="93" customHeight="1" x14ac:dyDescent="0.25">
      <c r="F716" s="725"/>
      <c r="G716" s="726"/>
      <c r="H716" s="726"/>
      <c r="I716" s="726"/>
      <c r="J716" s="726"/>
      <c r="K716" s="726"/>
      <c r="L716" s="726"/>
      <c r="M716" s="726"/>
      <c r="N716" s="726"/>
      <c r="U716" s="727"/>
      <c r="V716" s="728"/>
      <c r="W716" s="728"/>
      <c r="X716" s="728"/>
      <c r="Y716" s="728"/>
      <c r="Z716" s="728"/>
      <c r="AA716" s="728"/>
      <c r="AB716" s="728"/>
      <c r="AC716" s="728"/>
      <c r="AD716" s="728"/>
      <c r="AE716" s="728"/>
      <c r="AF716" s="728"/>
      <c r="AG716" s="728"/>
      <c r="AH716" s="728"/>
      <c r="AI716" s="728"/>
      <c r="AJ716" s="728"/>
      <c r="AK716" s="728"/>
      <c r="AL716" s="726"/>
      <c r="AM716" s="726"/>
      <c r="AN716" s="726"/>
      <c r="AO716" s="726"/>
      <c r="AP716" s="726"/>
      <c r="AQ716" s="726"/>
      <c r="AR716" s="726"/>
      <c r="AS716" s="726"/>
      <c r="AT716" s="726"/>
      <c r="AU716" s="726"/>
      <c r="AV716" s="726"/>
      <c r="AW716" s="726"/>
      <c r="AX716" s="726"/>
      <c r="AZ716" s="670"/>
      <c r="BA716" s="670"/>
      <c r="BB716" s="670"/>
      <c r="BC716" s="670"/>
      <c r="BD716" s="670"/>
      <c r="BE716" s="670"/>
      <c r="BF716" s="670"/>
      <c r="BG716" s="670"/>
      <c r="BH716" s="670"/>
      <c r="BI716" s="670"/>
      <c r="BJ716" s="670"/>
    </row>
    <row r="717" spans="6:62" ht="93" customHeight="1" x14ac:dyDescent="0.25">
      <c r="F717" s="725"/>
      <c r="G717" s="726"/>
      <c r="H717" s="726"/>
      <c r="I717" s="726"/>
      <c r="J717" s="726"/>
      <c r="K717" s="726"/>
      <c r="L717" s="726"/>
      <c r="M717" s="726"/>
      <c r="N717" s="726"/>
      <c r="U717" s="727"/>
      <c r="V717" s="728"/>
      <c r="W717" s="728"/>
      <c r="X717" s="728"/>
      <c r="Y717" s="728"/>
      <c r="Z717" s="728"/>
      <c r="AA717" s="728"/>
      <c r="AB717" s="728"/>
      <c r="AC717" s="728"/>
      <c r="AD717" s="728"/>
      <c r="AE717" s="728"/>
      <c r="AF717" s="728"/>
      <c r="AG717" s="728"/>
      <c r="AH717" s="728"/>
      <c r="AI717" s="728"/>
      <c r="AJ717" s="728"/>
      <c r="AK717" s="728"/>
      <c r="AL717" s="726"/>
      <c r="AM717" s="726"/>
      <c r="AN717" s="726"/>
      <c r="AO717" s="726"/>
      <c r="AP717" s="726"/>
      <c r="AQ717" s="726"/>
      <c r="AR717" s="726"/>
      <c r="AS717" s="726"/>
      <c r="AT717" s="726"/>
      <c r="AU717" s="726"/>
      <c r="AV717" s="726"/>
      <c r="AW717" s="726"/>
      <c r="AX717" s="726"/>
      <c r="AZ717" s="670"/>
      <c r="BA717" s="670"/>
      <c r="BB717" s="670"/>
      <c r="BC717" s="670"/>
      <c r="BD717" s="670"/>
      <c r="BE717" s="670"/>
      <c r="BF717" s="670"/>
      <c r="BG717" s="670"/>
      <c r="BH717" s="670"/>
      <c r="BI717" s="670"/>
      <c r="BJ717" s="670"/>
    </row>
    <row r="718" spans="6:62" ht="93" customHeight="1" x14ac:dyDescent="0.25">
      <c r="F718" s="725"/>
      <c r="G718" s="726"/>
      <c r="H718" s="726"/>
      <c r="I718" s="726"/>
      <c r="J718" s="726"/>
      <c r="K718" s="726"/>
      <c r="L718" s="726"/>
      <c r="M718" s="726"/>
      <c r="N718" s="726"/>
      <c r="U718" s="727"/>
      <c r="V718" s="728"/>
      <c r="W718" s="728"/>
      <c r="X718" s="728"/>
      <c r="Y718" s="728"/>
      <c r="Z718" s="728"/>
      <c r="AA718" s="728"/>
      <c r="AB718" s="728"/>
      <c r="AC718" s="728"/>
      <c r="AD718" s="728"/>
      <c r="AE718" s="728"/>
      <c r="AF718" s="728"/>
      <c r="AG718" s="728"/>
      <c r="AH718" s="728"/>
      <c r="AI718" s="728"/>
      <c r="AJ718" s="728"/>
      <c r="AK718" s="728"/>
      <c r="AL718" s="726"/>
      <c r="AM718" s="726"/>
      <c r="AN718" s="726"/>
      <c r="AO718" s="726"/>
      <c r="AP718" s="726"/>
      <c r="AQ718" s="726"/>
      <c r="AR718" s="726"/>
      <c r="AS718" s="726"/>
      <c r="AT718" s="726"/>
      <c r="AU718" s="726"/>
      <c r="AV718" s="726"/>
      <c r="AW718" s="726"/>
      <c r="AX718" s="726"/>
      <c r="AZ718" s="670"/>
      <c r="BA718" s="670"/>
      <c r="BB718" s="670"/>
      <c r="BC718" s="670"/>
      <c r="BD718" s="670"/>
      <c r="BE718" s="670"/>
      <c r="BF718" s="670"/>
      <c r="BG718" s="670"/>
      <c r="BH718" s="670"/>
      <c r="BI718" s="670"/>
      <c r="BJ718" s="670"/>
    </row>
    <row r="719" spans="6:62" ht="93" customHeight="1" x14ac:dyDescent="0.25">
      <c r="F719" s="725"/>
      <c r="G719" s="726"/>
      <c r="H719" s="726"/>
      <c r="I719" s="726"/>
      <c r="J719" s="726"/>
      <c r="K719" s="726"/>
      <c r="L719" s="726"/>
      <c r="M719" s="726"/>
      <c r="N719" s="726"/>
      <c r="U719" s="727"/>
      <c r="V719" s="728"/>
      <c r="W719" s="728"/>
      <c r="X719" s="728"/>
      <c r="Y719" s="728"/>
      <c r="Z719" s="728"/>
      <c r="AA719" s="728"/>
      <c r="AB719" s="728"/>
      <c r="AC719" s="728"/>
      <c r="AD719" s="728"/>
      <c r="AE719" s="728"/>
      <c r="AF719" s="728"/>
      <c r="AG719" s="728"/>
      <c r="AH719" s="728"/>
      <c r="AI719" s="728"/>
      <c r="AJ719" s="728"/>
      <c r="AK719" s="728"/>
      <c r="AL719" s="726"/>
      <c r="AM719" s="726"/>
      <c r="AN719" s="726"/>
      <c r="AO719" s="726"/>
      <c r="AP719" s="726"/>
      <c r="AQ719" s="726"/>
      <c r="AR719" s="726"/>
      <c r="AS719" s="726"/>
      <c r="AT719" s="726"/>
      <c r="AU719" s="726"/>
      <c r="AV719" s="726"/>
      <c r="AW719" s="726"/>
      <c r="AX719" s="726"/>
      <c r="AZ719" s="670"/>
      <c r="BA719" s="670"/>
      <c r="BB719" s="670"/>
      <c r="BC719" s="670"/>
      <c r="BD719" s="670"/>
      <c r="BE719" s="670"/>
      <c r="BF719" s="670"/>
      <c r="BG719" s="670"/>
      <c r="BH719" s="670"/>
      <c r="BI719" s="670"/>
      <c r="BJ719" s="670"/>
    </row>
    <row r="720" spans="6:62" ht="93" customHeight="1" x14ac:dyDescent="0.25">
      <c r="F720" s="725"/>
      <c r="G720" s="726"/>
      <c r="H720" s="726"/>
      <c r="I720" s="726"/>
      <c r="J720" s="726"/>
      <c r="K720" s="726"/>
      <c r="L720" s="726"/>
      <c r="M720" s="726"/>
      <c r="N720" s="726"/>
      <c r="U720" s="727"/>
      <c r="V720" s="728"/>
      <c r="W720" s="728"/>
      <c r="X720" s="728"/>
      <c r="Y720" s="728"/>
      <c r="Z720" s="728"/>
      <c r="AA720" s="728"/>
      <c r="AB720" s="728"/>
      <c r="AC720" s="728"/>
      <c r="AD720" s="728"/>
      <c r="AE720" s="728"/>
      <c r="AF720" s="728"/>
      <c r="AG720" s="728"/>
      <c r="AH720" s="728"/>
      <c r="AI720" s="728"/>
      <c r="AJ720" s="728"/>
      <c r="AK720" s="728"/>
      <c r="AL720" s="726"/>
      <c r="AM720" s="726"/>
      <c r="AN720" s="726"/>
      <c r="AO720" s="726"/>
      <c r="AP720" s="726"/>
      <c r="AQ720" s="726"/>
      <c r="AR720" s="726"/>
      <c r="AS720" s="726"/>
      <c r="AT720" s="726"/>
      <c r="AU720" s="726"/>
      <c r="AV720" s="726"/>
      <c r="AW720" s="726"/>
      <c r="AX720" s="726"/>
      <c r="AZ720" s="670"/>
      <c r="BA720" s="670"/>
      <c r="BB720" s="670"/>
      <c r="BC720" s="670"/>
      <c r="BD720" s="670"/>
      <c r="BE720" s="670"/>
      <c r="BF720" s="670"/>
      <c r="BG720" s="670"/>
      <c r="BH720" s="670"/>
      <c r="BI720" s="670"/>
      <c r="BJ720" s="670"/>
    </row>
    <row r="721" spans="6:62" ht="93" customHeight="1" x14ac:dyDescent="0.25">
      <c r="F721" s="725"/>
      <c r="G721" s="726"/>
      <c r="H721" s="726"/>
      <c r="I721" s="726"/>
      <c r="J721" s="726"/>
      <c r="K721" s="726"/>
      <c r="L721" s="726"/>
      <c r="M721" s="726"/>
      <c r="N721" s="726"/>
      <c r="U721" s="727"/>
      <c r="V721" s="728"/>
      <c r="W721" s="728"/>
      <c r="X721" s="728"/>
      <c r="Y721" s="728"/>
      <c r="Z721" s="728"/>
      <c r="AA721" s="728"/>
      <c r="AB721" s="728"/>
      <c r="AC721" s="728"/>
      <c r="AD721" s="728"/>
      <c r="AE721" s="728"/>
      <c r="AF721" s="728"/>
      <c r="AG721" s="728"/>
      <c r="AH721" s="728"/>
      <c r="AI721" s="728"/>
      <c r="AJ721" s="728"/>
      <c r="AK721" s="728"/>
      <c r="AL721" s="726"/>
      <c r="AM721" s="726"/>
      <c r="AN721" s="726"/>
      <c r="AO721" s="726"/>
      <c r="AP721" s="726"/>
      <c r="AQ721" s="726"/>
      <c r="AR721" s="726"/>
      <c r="AS721" s="726"/>
      <c r="AT721" s="726"/>
      <c r="AU721" s="726"/>
      <c r="AV721" s="726"/>
      <c r="AW721" s="726"/>
      <c r="AX721" s="726"/>
      <c r="AZ721" s="670"/>
      <c r="BA721" s="670"/>
      <c r="BB721" s="670"/>
      <c r="BC721" s="670"/>
      <c r="BD721" s="670"/>
      <c r="BE721" s="670"/>
      <c r="BF721" s="670"/>
      <c r="BG721" s="670"/>
      <c r="BH721" s="670"/>
      <c r="BI721" s="670"/>
      <c r="BJ721" s="670"/>
    </row>
    <row r="722" spans="6:62" ht="93" customHeight="1" x14ac:dyDescent="0.25">
      <c r="F722" s="725"/>
      <c r="G722" s="726"/>
      <c r="H722" s="726"/>
      <c r="I722" s="726"/>
      <c r="J722" s="726"/>
      <c r="K722" s="726"/>
      <c r="L722" s="726"/>
      <c r="M722" s="726"/>
      <c r="N722" s="726"/>
      <c r="U722" s="727"/>
      <c r="V722" s="728"/>
      <c r="W722" s="728"/>
      <c r="X722" s="728"/>
      <c r="Y722" s="728"/>
      <c r="Z722" s="728"/>
      <c r="AA722" s="728"/>
      <c r="AB722" s="728"/>
      <c r="AC722" s="728"/>
      <c r="AD722" s="728"/>
      <c r="AE722" s="728"/>
      <c r="AF722" s="728"/>
      <c r="AG722" s="728"/>
      <c r="AH722" s="728"/>
      <c r="AI722" s="728"/>
      <c r="AJ722" s="728"/>
      <c r="AK722" s="728"/>
      <c r="AL722" s="726"/>
      <c r="AM722" s="726"/>
      <c r="AN722" s="726"/>
      <c r="AO722" s="726"/>
      <c r="AP722" s="726"/>
      <c r="AQ722" s="726"/>
      <c r="AR722" s="726"/>
      <c r="AS722" s="726"/>
      <c r="AT722" s="726"/>
      <c r="AU722" s="726"/>
      <c r="AV722" s="726"/>
      <c r="AW722" s="726"/>
      <c r="AX722" s="726"/>
      <c r="AZ722" s="670"/>
      <c r="BA722" s="670"/>
      <c r="BB722" s="670"/>
      <c r="BC722" s="670"/>
      <c r="BD722" s="670"/>
      <c r="BE722" s="670"/>
      <c r="BF722" s="670"/>
      <c r="BG722" s="670"/>
      <c r="BH722" s="670"/>
      <c r="BI722" s="670"/>
      <c r="BJ722" s="670"/>
    </row>
    <row r="723" spans="6:62" ht="93" customHeight="1" x14ac:dyDescent="0.25">
      <c r="F723" s="725"/>
      <c r="G723" s="726"/>
      <c r="H723" s="726"/>
      <c r="I723" s="726"/>
      <c r="J723" s="726"/>
      <c r="K723" s="726"/>
      <c r="L723" s="726"/>
      <c r="M723" s="726"/>
      <c r="N723" s="726"/>
      <c r="U723" s="727"/>
      <c r="V723" s="728"/>
      <c r="W723" s="728"/>
      <c r="X723" s="728"/>
      <c r="Y723" s="728"/>
      <c r="Z723" s="728"/>
      <c r="AA723" s="728"/>
      <c r="AB723" s="728"/>
      <c r="AC723" s="728"/>
      <c r="AD723" s="728"/>
      <c r="AE723" s="728"/>
      <c r="AF723" s="728"/>
      <c r="AG723" s="728"/>
      <c r="AH723" s="728"/>
      <c r="AI723" s="728"/>
      <c r="AJ723" s="728"/>
      <c r="AK723" s="728"/>
      <c r="AL723" s="726"/>
      <c r="AM723" s="726"/>
      <c r="AN723" s="726"/>
      <c r="AO723" s="726"/>
      <c r="AP723" s="726"/>
      <c r="AQ723" s="726"/>
      <c r="AR723" s="726"/>
      <c r="AS723" s="726"/>
      <c r="AT723" s="726"/>
      <c r="AU723" s="726"/>
      <c r="AV723" s="726"/>
      <c r="AW723" s="726"/>
      <c r="AX723" s="726"/>
      <c r="AZ723" s="670"/>
      <c r="BA723" s="670"/>
      <c r="BB723" s="670"/>
      <c r="BC723" s="670"/>
      <c r="BD723" s="670"/>
      <c r="BE723" s="670"/>
      <c r="BF723" s="670"/>
      <c r="BG723" s="670"/>
      <c r="BH723" s="670"/>
      <c r="BI723" s="670"/>
      <c r="BJ723" s="670"/>
    </row>
    <row r="724" spans="6:62" ht="93" customHeight="1" x14ac:dyDescent="0.25">
      <c r="F724" s="725"/>
      <c r="G724" s="726"/>
      <c r="H724" s="726"/>
      <c r="I724" s="726"/>
      <c r="J724" s="726"/>
      <c r="K724" s="726"/>
      <c r="L724" s="726"/>
      <c r="M724" s="726"/>
      <c r="N724" s="726"/>
      <c r="U724" s="727"/>
      <c r="V724" s="728"/>
      <c r="W724" s="728"/>
      <c r="X724" s="728"/>
      <c r="Y724" s="728"/>
      <c r="Z724" s="728"/>
      <c r="AA724" s="728"/>
      <c r="AB724" s="728"/>
      <c r="AC724" s="728"/>
      <c r="AD724" s="728"/>
      <c r="AE724" s="728"/>
      <c r="AF724" s="728"/>
      <c r="AG724" s="728"/>
      <c r="AH724" s="728"/>
      <c r="AI724" s="728"/>
      <c r="AJ724" s="728"/>
      <c r="AK724" s="728"/>
      <c r="AL724" s="726"/>
      <c r="AM724" s="726"/>
      <c r="AN724" s="726"/>
      <c r="AO724" s="726"/>
      <c r="AP724" s="726"/>
      <c r="AQ724" s="726"/>
      <c r="AR724" s="726"/>
      <c r="AS724" s="726"/>
      <c r="AT724" s="726"/>
      <c r="AU724" s="726"/>
      <c r="AV724" s="726"/>
      <c r="AW724" s="726"/>
      <c r="AX724" s="726"/>
      <c r="AZ724" s="670"/>
      <c r="BA724" s="670"/>
      <c r="BB724" s="670"/>
      <c r="BC724" s="670"/>
      <c r="BD724" s="670"/>
      <c r="BE724" s="670"/>
      <c r="BF724" s="670"/>
      <c r="BG724" s="670"/>
      <c r="BH724" s="670"/>
      <c r="BI724" s="670"/>
      <c r="BJ724" s="670"/>
    </row>
    <row r="725" spans="6:62" ht="93" customHeight="1" x14ac:dyDescent="0.25">
      <c r="F725" s="725"/>
      <c r="G725" s="726"/>
      <c r="H725" s="726"/>
      <c r="I725" s="726"/>
      <c r="J725" s="726"/>
      <c r="K725" s="726"/>
      <c r="L725" s="726"/>
      <c r="M725" s="726"/>
      <c r="N725" s="726"/>
      <c r="U725" s="727"/>
      <c r="V725" s="728"/>
      <c r="W725" s="728"/>
      <c r="X725" s="728"/>
      <c r="Y725" s="728"/>
      <c r="Z725" s="728"/>
      <c r="AA725" s="728"/>
      <c r="AB725" s="728"/>
      <c r="AC725" s="728"/>
      <c r="AD725" s="728"/>
      <c r="AE725" s="728"/>
      <c r="AF725" s="728"/>
      <c r="AG725" s="728"/>
      <c r="AH725" s="728"/>
      <c r="AI725" s="728"/>
      <c r="AJ725" s="728"/>
      <c r="AK725" s="728"/>
      <c r="AL725" s="726"/>
      <c r="AM725" s="726"/>
      <c r="AN725" s="726"/>
      <c r="AO725" s="726"/>
      <c r="AP725" s="726"/>
      <c r="AQ725" s="726"/>
      <c r="AR725" s="726"/>
      <c r="AS725" s="726"/>
      <c r="AT725" s="726"/>
      <c r="AU725" s="726"/>
      <c r="AV725" s="726"/>
      <c r="AW725" s="726"/>
      <c r="AX725" s="726"/>
      <c r="AZ725" s="670"/>
      <c r="BA725" s="670"/>
      <c r="BB725" s="670"/>
      <c r="BC725" s="670"/>
      <c r="BD725" s="670"/>
      <c r="BE725" s="670"/>
      <c r="BF725" s="670"/>
      <c r="BG725" s="670"/>
      <c r="BH725" s="670"/>
      <c r="BI725" s="670"/>
      <c r="BJ725" s="670"/>
    </row>
    <row r="726" spans="6:62" ht="93" customHeight="1" x14ac:dyDescent="0.25">
      <c r="F726" s="725"/>
      <c r="G726" s="726"/>
      <c r="H726" s="726"/>
      <c r="I726" s="726"/>
      <c r="J726" s="726"/>
      <c r="K726" s="726"/>
      <c r="L726" s="726"/>
      <c r="M726" s="726"/>
      <c r="N726" s="726"/>
      <c r="U726" s="727"/>
      <c r="V726" s="728"/>
      <c r="W726" s="728"/>
      <c r="X726" s="728"/>
      <c r="Y726" s="728"/>
      <c r="Z726" s="728"/>
      <c r="AA726" s="728"/>
      <c r="AB726" s="728"/>
      <c r="AC726" s="728"/>
      <c r="AD726" s="728"/>
      <c r="AE726" s="728"/>
      <c r="AF726" s="728"/>
      <c r="AG726" s="728"/>
      <c r="AH726" s="728"/>
      <c r="AI726" s="728"/>
      <c r="AJ726" s="728"/>
      <c r="AK726" s="728"/>
      <c r="AL726" s="726"/>
      <c r="AM726" s="726"/>
      <c r="AN726" s="726"/>
      <c r="AO726" s="726"/>
      <c r="AP726" s="726"/>
      <c r="AQ726" s="726"/>
      <c r="AR726" s="726"/>
      <c r="AS726" s="726"/>
      <c r="AT726" s="726"/>
      <c r="AU726" s="726"/>
      <c r="AV726" s="726"/>
      <c r="AW726" s="726"/>
      <c r="AX726" s="726"/>
      <c r="AZ726" s="670"/>
      <c r="BA726" s="670"/>
      <c r="BB726" s="670"/>
      <c r="BC726" s="670"/>
      <c r="BD726" s="670"/>
      <c r="BE726" s="670"/>
      <c r="BF726" s="670"/>
      <c r="BG726" s="670"/>
      <c r="BH726" s="670"/>
      <c r="BI726" s="670"/>
      <c r="BJ726" s="670"/>
    </row>
    <row r="727" spans="6:62" ht="93" customHeight="1" x14ac:dyDescent="0.25">
      <c r="F727" s="725"/>
      <c r="G727" s="726"/>
      <c r="H727" s="726"/>
      <c r="I727" s="726"/>
      <c r="J727" s="726"/>
      <c r="K727" s="726"/>
      <c r="L727" s="726"/>
      <c r="M727" s="726"/>
      <c r="N727" s="726"/>
      <c r="U727" s="727"/>
      <c r="V727" s="728"/>
      <c r="W727" s="728"/>
      <c r="X727" s="728"/>
      <c r="Y727" s="728"/>
      <c r="Z727" s="728"/>
      <c r="AA727" s="728"/>
      <c r="AB727" s="728"/>
      <c r="AC727" s="728"/>
      <c r="AD727" s="728"/>
      <c r="AE727" s="728"/>
      <c r="AF727" s="728"/>
      <c r="AG727" s="728"/>
      <c r="AH727" s="728"/>
      <c r="AI727" s="728"/>
      <c r="AJ727" s="728"/>
      <c r="AK727" s="728"/>
      <c r="AL727" s="726"/>
      <c r="AM727" s="726"/>
      <c r="AN727" s="726"/>
      <c r="AO727" s="726"/>
      <c r="AP727" s="726"/>
      <c r="AQ727" s="726"/>
      <c r="AR727" s="726"/>
      <c r="AS727" s="726"/>
      <c r="AT727" s="726"/>
      <c r="AU727" s="726"/>
      <c r="AV727" s="726"/>
      <c r="AW727" s="726"/>
      <c r="AX727" s="726"/>
      <c r="AZ727" s="670"/>
      <c r="BA727" s="670"/>
      <c r="BB727" s="670"/>
      <c r="BC727" s="670"/>
      <c r="BD727" s="670"/>
      <c r="BE727" s="670"/>
      <c r="BF727" s="670"/>
      <c r="BG727" s="670"/>
      <c r="BH727" s="670"/>
      <c r="BI727" s="670"/>
      <c r="BJ727" s="670"/>
    </row>
    <row r="728" spans="6:62" ht="93" customHeight="1" x14ac:dyDescent="0.25">
      <c r="F728" s="725"/>
      <c r="G728" s="726"/>
      <c r="H728" s="726"/>
      <c r="I728" s="726"/>
      <c r="J728" s="726"/>
      <c r="K728" s="726"/>
      <c r="L728" s="726"/>
      <c r="M728" s="726"/>
      <c r="N728" s="726"/>
      <c r="U728" s="727"/>
      <c r="V728" s="728"/>
      <c r="W728" s="728"/>
      <c r="X728" s="728"/>
      <c r="Y728" s="728"/>
      <c r="Z728" s="728"/>
      <c r="AA728" s="728"/>
      <c r="AB728" s="728"/>
      <c r="AC728" s="728"/>
      <c r="AD728" s="728"/>
      <c r="AE728" s="728"/>
      <c r="AF728" s="728"/>
      <c r="AG728" s="728"/>
      <c r="AH728" s="728"/>
      <c r="AI728" s="728"/>
      <c r="AJ728" s="728"/>
      <c r="AK728" s="728"/>
      <c r="AL728" s="726"/>
      <c r="AM728" s="726"/>
      <c r="AN728" s="726"/>
      <c r="AO728" s="726"/>
      <c r="AP728" s="726"/>
      <c r="AQ728" s="726"/>
      <c r="AR728" s="726"/>
      <c r="AS728" s="726"/>
      <c r="AT728" s="726"/>
      <c r="AU728" s="726"/>
      <c r="AV728" s="726"/>
      <c r="AW728" s="726"/>
      <c r="AX728" s="726"/>
      <c r="AZ728" s="670"/>
      <c r="BA728" s="670"/>
      <c r="BB728" s="670"/>
      <c r="BC728" s="670"/>
      <c r="BD728" s="670"/>
      <c r="BE728" s="670"/>
      <c r="BF728" s="670"/>
      <c r="BG728" s="670"/>
      <c r="BH728" s="670"/>
      <c r="BI728" s="670"/>
      <c r="BJ728" s="670"/>
    </row>
    <row r="729" spans="6:62" ht="93" customHeight="1" x14ac:dyDescent="0.25">
      <c r="F729" s="725"/>
      <c r="G729" s="726"/>
      <c r="H729" s="726"/>
      <c r="I729" s="726"/>
      <c r="J729" s="726"/>
      <c r="K729" s="726"/>
      <c r="L729" s="726"/>
      <c r="M729" s="726"/>
      <c r="N729" s="726"/>
      <c r="U729" s="727"/>
      <c r="V729" s="728"/>
      <c r="W729" s="728"/>
      <c r="X729" s="728"/>
      <c r="Y729" s="728"/>
      <c r="Z729" s="728"/>
      <c r="AA729" s="728"/>
      <c r="AB729" s="728"/>
      <c r="AC729" s="728"/>
      <c r="AD729" s="728"/>
      <c r="AE729" s="728"/>
      <c r="AF729" s="728"/>
      <c r="AG729" s="728"/>
      <c r="AH729" s="728"/>
      <c r="AI729" s="728"/>
      <c r="AJ729" s="728"/>
      <c r="AK729" s="728"/>
      <c r="AL729" s="726"/>
      <c r="AM729" s="726"/>
      <c r="AN729" s="726"/>
      <c r="AO729" s="726"/>
      <c r="AP729" s="726"/>
      <c r="AQ729" s="726"/>
      <c r="AR729" s="726"/>
      <c r="AS729" s="726"/>
      <c r="AT729" s="726"/>
      <c r="AU729" s="726"/>
      <c r="AV729" s="726"/>
      <c r="AW729" s="726"/>
      <c r="AX729" s="726"/>
      <c r="AZ729" s="670"/>
      <c r="BA729" s="670"/>
      <c r="BB729" s="670"/>
      <c r="BC729" s="670"/>
      <c r="BD729" s="670"/>
      <c r="BE729" s="670"/>
      <c r="BF729" s="670"/>
      <c r="BG729" s="670"/>
      <c r="BH729" s="670"/>
      <c r="BI729" s="670"/>
      <c r="BJ729" s="670"/>
    </row>
    <row r="730" spans="6:62" ht="93" customHeight="1" x14ac:dyDescent="0.25">
      <c r="F730" s="725"/>
      <c r="G730" s="726"/>
      <c r="H730" s="726"/>
      <c r="I730" s="726"/>
      <c r="J730" s="726"/>
      <c r="K730" s="726"/>
      <c r="L730" s="726"/>
      <c r="M730" s="726"/>
      <c r="N730" s="726"/>
      <c r="U730" s="727"/>
      <c r="V730" s="728"/>
      <c r="W730" s="728"/>
      <c r="X730" s="728"/>
      <c r="Y730" s="728"/>
      <c r="Z730" s="728"/>
      <c r="AA730" s="728"/>
      <c r="AB730" s="728"/>
      <c r="AC730" s="728"/>
      <c r="AD730" s="728"/>
      <c r="AE730" s="728"/>
      <c r="AF730" s="728"/>
      <c r="AG730" s="728"/>
      <c r="AH730" s="728"/>
      <c r="AI730" s="728"/>
      <c r="AJ730" s="728"/>
      <c r="AK730" s="728"/>
      <c r="AL730" s="726"/>
      <c r="AM730" s="726"/>
      <c r="AN730" s="726"/>
      <c r="AO730" s="726"/>
      <c r="AP730" s="726"/>
      <c r="AQ730" s="726"/>
      <c r="AR730" s="726"/>
      <c r="AS730" s="726"/>
      <c r="AT730" s="726"/>
      <c r="AU730" s="726"/>
      <c r="AV730" s="726"/>
      <c r="AW730" s="726"/>
      <c r="AX730" s="726"/>
      <c r="AZ730" s="670"/>
      <c r="BA730" s="670"/>
      <c r="BB730" s="670"/>
      <c r="BC730" s="670"/>
      <c r="BD730" s="670"/>
      <c r="BE730" s="670"/>
      <c r="BF730" s="670"/>
      <c r="BG730" s="670"/>
      <c r="BH730" s="670"/>
      <c r="BI730" s="670"/>
      <c r="BJ730" s="670"/>
    </row>
    <row r="731" spans="6:62" ht="93" customHeight="1" x14ac:dyDescent="0.25">
      <c r="F731" s="725"/>
      <c r="G731" s="726"/>
      <c r="H731" s="726"/>
      <c r="I731" s="726"/>
      <c r="J731" s="726"/>
      <c r="K731" s="726"/>
      <c r="L731" s="726"/>
      <c r="M731" s="726"/>
      <c r="N731" s="726"/>
      <c r="U731" s="727"/>
      <c r="V731" s="728"/>
      <c r="W731" s="728"/>
      <c r="X731" s="728"/>
      <c r="Y731" s="728"/>
      <c r="Z731" s="728"/>
      <c r="AA731" s="728"/>
      <c r="AB731" s="728"/>
      <c r="AC731" s="728"/>
      <c r="AD731" s="728"/>
      <c r="AE731" s="728"/>
      <c r="AF731" s="728"/>
      <c r="AG731" s="728"/>
      <c r="AH731" s="728"/>
      <c r="AI731" s="728"/>
      <c r="AJ731" s="728"/>
      <c r="AK731" s="728"/>
      <c r="AL731" s="726"/>
      <c r="AM731" s="726"/>
      <c r="AN731" s="726"/>
      <c r="AO731" s="726"/>
      <c r="AP731" s="726"/>
      <c r="AQ731" s="726"/>
      <c r="AR731" s="726"/>
      <c r="AS731" s="726"/>
      <c r="AT731" s="726"/>
      <c r="AU731" s="726"/>
      <c r="AV731" s="726"/>
      <c r="AW731" s="726"/>
      <c r="AX731" s="726"/>
      <c r="AZ731" s="670"/>
      <c r="BA731" s="670"/>
      <c r="BB731" s="670"/>
      <c r="BC731" s="670"/>
      <c r="BD731" s="670"/>
      <c r="BE731" s="670"/>
      <c r="BF731" s="670"/>
      <c r="BG731" s="670"/>
      <c r="BH731" s="670"/>
      <c r="BI731" s="670"/>
      <c r="BJ731" s="670"/>
    </row>
    <row r="732" spans="6:62" ht="93" customHeight="1" x14ac:dyDescent="0.25">
      <c r="F732" s="725"/>
      <c r="G732" s="726"/>
      <c r="H732" s="726"/>
      <c r="I732" s="726"/>
      <c r="J732" s="726"/>
      <c r="K732" s="726"/>
      <c r="L732" s="726"/>
      <c r="M732" s="726"/>
      <c r="N732" s="726"/>
      <c r="U732" s="727"/>
      <c r="V732" s="728"/>
      <c r="W732" s="728"/>
      <c r="X732" s="728"/>
      <c r="Y732" s="728"/>
      <c r="Z732" s="728"/>
      <c r="AA732" s="728"/>
      <c r="AB732" s="728"/>
      <c r="AC732" s="728"/>
      <c r="AD732" s="728"/>
      <c r="AE732" s="728"/>
      <c r="AF732" s="728"/>
      <c r="AG732" s="728"/>
      <c r="AH732" s="728"/>
      <c r="AI732" s="728"/>
      <c r="AJ732" s="728"/>
      <c r="AK732" s="728"/>
      <c r="AL732" s="726"/>
      <c r="AM732" s="726"/>
      <c r="AN732" s="726"/>
      <c r="AO732" s="726"/>
      <c r="AP732" s="726"/>
      <c r="AQ732" s="726"/>
      <c r="AR732" s="726"/>
      <c r="AS732" s="726"/>
      <c r="AT732" s="726"/>
      <c r="AU732" s="726"/>
      <c r="AV732" s="726"/>
      <c r="AW732" s="726"/>
      <c r="AX732" s="726"/>
      <c r="AZ732" s="670"/>
      <c r="BA732" s="670"/>
      <c r="BB732" s="670"/>
      <c r="BC732" s="670"/>
      <c r="BD732" s="670"/>
      <c r="BE732" s="670"/>
      <c r="BF732" s="670"/>
      <c r="BG732" s="670"/>
      <c r="BH732" s="670"/>
      <c r="BI732" s="670"/>
      <c r="BJ732" s="670"/>
    </row>
    <row r="733" spans="6:62" ht="93" customHeight="1" x14ac:dyDescent="0.25">
      <c r="F733" s="725"/>
      <c r="G733" s="726"/>
      <c r="H733" s="726"/>
      <c r="I733" s="726"/>
      <c r="J733" s="726"/>
      <c r="K733" s="726"/>
      <c r="L733" s="726"/>
      <c r="M733" s="726"/>
      <c r="N733" s="726"/>
      <c r="U733" s="727"/>
      <c r="V733" s="728"/>
      <c r="W733" s="728"/>
      <c r="X733" s="728"/>
      <c r="Y733" s="728"/>
      <c r="Z733" s="728"/>
      <c r="AA733" s="728"/>
      <c r="AB733" s="728"/>
      <c r="AC733" s="728"/>
      <c r="AD733" s="728"/>
      <c r="AE733" s="728"/>
      <c r="AF733" s="728"/>
      <c r="AG733" s="728"/>
      <c r="AH733" s="728"/>
      <c r="AI733" s="728"/>
      <c r="AJ733" s="728"/>
      <c r="AK733" s="728"/>
      <c r="AL733" s="726"/>
      <c r="AM733" s="726"/>
      <c r="AN733" s="726"/>
      <c r="AO733" s="726"/>
      <c r="AP733" s="726"/>
      <c r="AQ733" s="726"/>
      <c r="AR733" s="726"/>
      <c r="AS733" s="726"/>
      <c r="AT733" s="726"/>
      <c r="AU733" s="726"/>
      <c r="AV733" s="726"/>
      <c r="AW733" s="726"/>
      <c r="AX733" s="726"/>
      <c r="AZ733" s="670"/>
      <c r="BA733" s="670"/>
      <c r="BB733" s="670"/>
      <c r="BC733" s="670"/>
      <c r="BD733" s="670"/>
      <c r="BE733" s="670"/>
      <c r="BF733" s="670"/>
      <c r="BG733" s="670"/>
      <c r="BH733" s="670"/>
      <c r="BI733" s="670"/>
      <c r="BJ733" s="670"/>
    </row>
    <row r="734" spans="6:62" ht="93" customHeight="1" x14ac:dyDescent="0.25">
      <c r="F734" s="725"/>
      <c r="G734" s="726"/>
      <c r="H734" s="726"/>
      <c r="I734" s="726"/>
      <c r="J734" s="726"/>
      <c r="K734" s="726"/>
      <c r="L734" s="726"/>
      <c r="M734" s="726"/>
      <c r="N734" s="726"/>
      <c r="U734" s="727"/>
      <c r="V734" s="728"/>
      <c r="W734" s="728"/>
      <c r="X734" s="728"/>
      <c r="Y734" s="728"/>
      <c r="Z734" s="728"/>
      <c r="AA734" s="728"/>
      <c r="AB734" s="728"/>
      <c r="AC734" s="728"/>
      <c r="AD734" s="728"/>
      <c r="AE734" s="728"/>
      <c r="AF734" s="728"/>
      <c r="AG734" s="728"/>
      <c r="AH734" s="728"/>
      <c r="AI734" s="728"/>
      <c r="AJ734" s="728"/>
      <c r="AK734" s="728"/>
      <c r="AL734" s="726"/>
      <c r="AM734" s="726"/>
      <c r="AN734" s="726"/>
      <c r="AO734" s="726"/>
      <c r="AP734" s="726"/>
      <c r="AQ734" s="726"/>
      <c r="AR734" s="726"/>
      <c r="AS734" s="726"/>
      <c r="AT734" s="726"/>
      <c r="AU734" s="726"/>
      <c r="AV734" s="726"/>
      <c r="AW734" s="726"/>
      <c r="AX734" s="726"/>
      <c r="AZ734" s="670"/>
      <c r="BA734" s="670"/>
      <c r="BB734" s="670"/>
      <c r="BC734" s="670"/>
      <c r="BD734" s="670"/>
      <c r="BE734" s="670"/>
      <c r="BF734" s="670"/>
      <c r="BG734" s="670"/>
      <c r="BH734" s="670"/>
      <c r="BI734" s="670"/>
      <c r="BJ734" s="670"/>
    </row>
    <row r="735" spans="6:62" ht="93" customHeight="1" x14ac:dyDescent="0.25">
      <c r="F735" s="725"/>
      <c r="G735" s="726"/>
      <c r="H735" s="726"/>
      <c r="I735" s="726"/>
      <c r="J735" s="726"/>
      <c r="K735" s="726"/>
      <c r="L735" s="726"/>
      <c r="M735" s="726"/>
      <c r="N735" s="726"/>
      <c r="U735" s="727"/>
      <c r="V735" s="728"/>
      <c r="W735" s="728"/>
      <c r="X735" s="728"/>
      <c r="Y735" s="728"/>
      <c r="Z735" s="728"/>
      <c r="AA735" s="728"/>
      <c r="AB735" s="728"/>
      <c r="AC735" s="728"/>
      <c r="AD735" s="728"/>
      <c r="AE735" s="728"/>
      <c r="AF735" s="728"/>
      <c r="AG735" s="728"/>
      <c r="AH735" s="728"/>
      <c r="AI735" s="728"/>
      <c r="AJ735" s="728"/>
      <c r="AK735" s="728"/>
      <c r="AL735" s="726"/>
      <c r="AM735" s="726"/>
      <c r="AN735" s="726"/>
      <c r="AO735" s="726"/>
      <c r="AP735" s="726"/>
      <c r="AQ735" s="726"/>
      <c r="AR735" s="726"/>
      <c r="AS735" s="726"/>
      <c r="AT735" s="726"/>
      <c r="AU735" s="726"/>
      <c r="AV735" s="726"/>
      <c r="AW735" s="726"/>
      <c r="AX735" s="726"/>
      <c r="AZ735" s="670"/>
      <c r="BA735" s="670"/>
      <c r="BB735" s="670"/>
      <c r="BC735" s="670"/>
      <c r="BD735" s="670"/>
      <c r="BE735" s="670"/>
      <c r="BF735" s="670"/>
      <c r="BG735" s="670"/>
      <c r="BH735" s="670"/>
      <c r="BI735" s="670"/>
      <c r="BJ735" s="670"/>
    </row>
    <row r="736" spans="6:62" ht="93" customHeight="1" x14ac:dyDescent="0.25">
      <c r="F736" s="725"/>
      <c r="G736" s="726"/>
      <c r="H736" s="726"/>
      <c r="I736" s="726"/>
      <c r="J736" s="726"/>
      <c r="K736" s="726"/>
      <c r="L736" s="726"/>
      <c r="M736" s="726"/>
      <c r="N736" s="726"/>
      <c r="U736" s="727"/>
      <c r="V736" s="728"/>
      <c r="W736" s="728"/>
      <c r="X736" s="728"/>
      <c r="Y736" s="728"/>
      <c r="Z736" s="728"/>
      <c r="AA736" s="728"/>
      <c r="AB736" s="728"/>
      <c r="AC736" s="728"/>
      <c r="AD736" s="728"/>
      <c r="AE736" s="728"/>
      <c r="AF736" s="728"/>
      <c r="AG736" s="728"/>
      <c r="AH736" s="728"/>
      <c r="AI736" s="728"/>
      <c r="AJ736" s="728"/>
      <c r="AK736" s="728"/>
      <c r="AL736" s="726"/>
      <c r="AM736" s="726"/>
      <c r="AN736" s="726"/>
      <c r="AO736" s="726"/>
      <c r="AP736" s="726"/>
      <c r="AQ736" s="726"/>
      <c r="AR736" s="726"/>
      <c r="AS736" s="726"/>
      <c r="AT736" s="726"/>
      <c r="AU736" s="726"/>
      <c r="AV736" s="726"/>
      <c r="AW736" s="726"/>
      <c r="AX736" s="726"/>
      <c r="AZ736" s="670"/>
      <c r="BA736" s="670"/>
      <c r="BB736" s="670"/>
      <c r="BC736" s="670"/>
      <c r="BD736" s="670"/>
      <c r="BE736" s="670"/>
      <c r="BF736" s="670"/>
      <c r="BG736" s="670"/>
      <c r="BH736" s="670"/>
      <c r="BI736" s="670"/>
      <c r="BJ736" s="670"/>
    </row>
    <row r="737" spans="6:62" ht="93" customHeight="1" x14ac:dyDescent="0.25">
      <c r="F737" s="725"/>
      <c r="G737" s="726"/>
      <c r="H737" s="726"/>
      <c r="I737" s="726"/>
      <c r="J737" s="726"/>
      <c r="K737" s="726"/>
      <c r="L737" s="726"/>
      <c r="M737" s="726"/>
      <c r="N737" s="726"/>
      <c r="U737" s="727"/>
      <c r="V737" s="728"/>
      <c r="W737" s="728"/>
      <c r="X737" s="728"/>
      <c r="Y737" s="728"/>
      <c r="Z737" s="728"/>
      <c r="AA737" s="728"/>
      <c r="AB737" s="728"/>
      <c r="AC737" s="728"/>
      <c r="AD737" s="728"/>
      <c r="AE737" s="728"/>
      <c r="AF737" s="728"/>
      <c r="AG737" s="728"/>
      <c r="AH737" s="728"/>
      <c r="AI737" s="728"/>
      <c r="AJ737" s="728"/>
      <c r="AK737" s="728"/>
      <c r="AL737" s="726"/>
      <c r="AM737" s="726"/>
      <c r="AN737" s="726"/>
      <c r="AO737" s="726"/>
      <c r="AP737" s="726"/>
      <c r="AQ737" s="726"/>
      <c r="AR737" s="726"/>
      <c r="AS737" s="726"/>
      <c r="AT737" s="726"/>
      <c r="AU737" s="726"/>
      <c r="AV737" s="726"/>
      <c r="AW737" s="726"/>
      <c r="AX737" s="726"/>
      <c r="AZ737" s="670"/>
      <c r="BA737" s="670"/>
      <c r="BB737" s="670"/>
      <c r="BC737" s="670"/>
      <c r="BD737" s="670"/>
      <c r="BE737" s="670"/>
      <c r="BF737" s="670"/>
      <c r="BG737" s="670"/>
      <c r="BH737" s="670"/>
      <c r="BI737" s="670"/>
      <c r="BJ737" s="670"/>
    </row>
    <row r="738" spans="6:62" ht="93" customHeight="1" x14ac:dyDescent="0.25">
      <c r="F738" s="725"/>
      <c r="G738" s="726"/>
      <c r="H738" s="726"/>
      <c r="I738" s="726"/>
      <c r="J738" s="726"/>
      <c r="K738" s="726"/>
      <c r="L738" s="726"/>
      <c r="M738" s="726"/>
      <c r="N738" s="726"/>
      <c r="U738" s="727"/>
      <c r="V738" s="728"/>
      <c r="W738" s="728"/>
      <c r="X738" s="728"/>
      <c r="Y738" s="728"/>
      <c r="Z738" s="728"/>
      <c r="AA738" s="728"/>
      <c r="AB738" s="728"/>
      <c r="AC738" s="728"/>
      <c r="AD738" s="728"/>
      <c r="AE738" s="728"/>
      <c r="AF738" s="728"/>
      <c r="AG738" s="728"/>
      <c r="AH738" s="728"/>
      <c r="AI738" s="728"/>
      <c r="AJ738" s="728"/>
      <c r="AK738" s="728"/>
      <c r="AL738" s="726"/>
      <c r="AM738" s="726"/>
      <c r="AN738" s="726"/>
      <c r="AO738" s="726"/>
      <c r="AP738" s="726"/>
      <c r="AQ738" s="726"/>
      <c r="AR738" s="726"/>
      <c r="AS738" s="726"/>
      <c r="AT738" s="726"/>
      <c r="AU738" s="726"/>
      <c r="AV738" s="726"/>
      <c r="AW738" s="726"/>
      <c r="AX738" s="726"/>
      <c r="AZ738" s="670"/>
      <c r="BA738" s="670"/>
      <c r="BB738" s="670"/>
      <c r="BC738" s="670"/>
      <c r="BD738" s="670"/>
      <c r="BE738" s="670"/>
      <c r="BF738" s="670"/>
      <c r="BG738" s="670"/>
      <c r="BH738" s="670"/>
      <c r="BI738" s="670"/>
      <c r="BJ738" s="670"/>
    </row>
    <row r="739" spans="6:62" ht="93" customHeight="1" x14ac:dyDescent="0.25">
      <c r="F739" s="725"/>
      <c r="G739" s="726"/>
      <c r="H739" s="726"/>
      <c r="I739" s="726"/>
      <c r="J739" s="726"/>
      <c r="K739" s="726"/>
      <c r="L739" s="726"/>
      <c r="M739" s="726"/>
      <c r="N739" s="726"/>
      <c r="U739" s="727"/>
      <c r="V739" s="728"/>
      <c r="W739" s="728"/>
      <c r="X739" s="728"/>
      <c r="Y739" s="728"/>
      <c r="Z739" s="728"/>
      <c r="AA739" s="728"/>
      <c r="AB739" s="728"/>
      <c r="AC739" s="728"/>
      <c r="AD739" s="728"/>
      <c r="AE739" s="728"/>
      <c r="AF739" s="728"/>
      <c r="AG739" s="728"/>
      <c r="AH739" s="728"/>
      <c r="AI739" s="728"/>
      <c r="AJ739" s="728"/>
      <c r="AK739" s="728"/>
      <c r="AL739" s="726"/>
      <c r="AM739" s="726"/>
      <c r="AN739" s="726"/>
      <c r="AO739" s="726"/>
      <c r="AP739" s="726"/>
      <c r="AQ739" s="726"/>
      <c r="AR739" s="726"/>
      <c r="AS739" s="726"/>
      <c r="AT739" s="726"/>
      <c r="AU739" s="726"/>
      <c r="AV739" s="726"/>
      <c r="AW739" s="726"/>
      <c r="AX739" s="726"/>
      <c r="AZ739" s="670"/>
      <c r="BA739" s="670"/>
      <c r="BB739" s="670"/>
      <c r="BC739" s="670"/>
      <c r="BD739" s="670"/>
      <c r="BE739" s="670"/>
      <c r="BF739" s="670"/>
      <c r="BG739" s="670"/>
      <c r="BH739" s="670"/>
      <c r="BI739" s="670"/>
      <c r="BJ739" s="670"/>
    </row>
    <row r="740" spans="6:62" ht="93" customHeight="1" x14ac:dyDescent="0.25">
      <c r="F740" s="725"/>
      <c r="G740" s="726"/>
      <c r="H740" s="726"/>
      <c r="I740" s="726"/>
      <c r="J740" s="726"/>
      <c r="K740" s="726"/>
      <c r="L740" s="726"/>
      <c r="M740" s="726"/>
      <c r="N740" s="726"/>
      <c r="U740" s="727"/>
      <c r="V740" s="728"/>
      <c r="W740" s="728"/>
      <c r="X740" s="728"/>
      <c r="Y740" s="728"/>
      <c r="Z740" s="728"/>
      <c r="AA740" s="728"/>
      <c r="AB740" s="728"/>
      <c r="AC740" s="728"/>
      <c r="AD740" s="728"/>
      <c r="AE740" s="728"/>
      <c r="AF740" s="728"/>
      <c r="AG740" s="728"/>
      <c r="AH740" s="728"/>
      <c r="AI740" s="728"/>
      <c r="AJ740" s="728"/>
      <c r="AK740" s="728"/>
      <c r="AL740" s="726"/>
      <c r="AM740" s="726"/>
      <c r="AN740" s="726"/>
      <c r="AO740" s="726"/>
      <c r="AP740" s="726"/>
      <c r="AQ740" s="726"/>
      <c r="AR740" s="726"/>
      <c r="AS740" s="726"/>
      <c r="AT740" s="726"/>
      <c r="AU740" s="726"/>
      <c r="AV740" s="726"/>
      <c r="AW740" s="726"/>
      <c r="AX740" s="726"/>
      <c r="AZ740" s="670"/>
      <c r="BA740" s="670"/>
      <c r="BB740" s="670"/>
      <c r="BC740" s="670"/>
      <c r="BD740" s="670"/>
      <c r="BE740" s="670"/>
      <c r="BF740" s="670"/>
      <c r="BG740" s="670"/>
      <c r="BH740" s="670"/>
      <c r="BI740" s="670"/>
      <c r="BJ740" s="670"/>
    </row>
    <row r="741" spans="6:62" ht="93" customHeight="1" x14ac:dyDescent="0.25">
      <c r="F741" s="725"/>
      <c r="G741" s="726"/>
      <c r="H741" s="726"/>
      <c r="I741" s="726"/>
      <c r="J741" s="726"/>
      <c r="K741" s="726"/>
      <c r="L741" s="726"/>
      <c r="M741" s="726"/>
      <c r="N741" s="726"/>
      <c r="U741" s="727"/>
      <c r="V741" s="728"/>
      <c r="W741" s="728"/>
      <c r="X741" s="728"/>
      <c r="Y741" s="728"/>
      <c r="Z741" s="728"/>
      <c r="AA741" s="728"/>
      <c r="AB741" s="728"/>
      <c r="AC741" s="728"/>
      <c r="AD741" s="728"/>
      <c r="AE741" s="728"/>
      <c r="AF741" s="728"/>
      <c r="AG741" s="728"/>
      <c r="AH741" s="728"/>
      <c r="AI741" s="728"/>
      <c r="AJ741" s="728"/>
      <c r="AK741" s="728"/>
      <c r="AL741" s="726"/>
      <c r="AM741" s="726"/>
      <c r="AN741" s="726"/>
      <c r="AO741" s="726"/>
      <c r="AP741" s="726"/>
      <c r="AQ741" s="726"/>
      <c r="AR741" s="726"/>
      <c r="AS741" s="726"/>
      <c r="AT741" s="726"/>
      <c r="AU741" s="726"/>
      <c r="AV741" s="726"/>
      <c r="AW741" s="726"/>
      <c r="AX741" s="726"/>
      <c r="AZ741" s="670"/>
      <c r="BA741" s="670"/>
      <c r="BB741" s="670"/>
      <c r="BC741" s="670"/>
      <c r="BD741" s="670"/>
      <c r="BE741" s="670"/>
      <c r="BF741" s="670"/>
      <c r="BG741" s="670"/>
      <c r="BH741" s="670"/>
      <c r="BI741" s="670"/>
      <c r="BJ741" s="670"/>
    </row>
    <row r="742" spans="6:62" ht="93" customHeight="1" x14ac:dyDescent="0.25">
      <c r="F742" s="725"/>
      <c r="G742" s="726"/>
      <c r="H742" s="726"/>
      <c r="I742" s="726"/>
      <c r="J742" s="726"/>
      <c r="K742" s="726"/>
      <c r="L742" s="726"/>
      <c r="M742" s="726"/>
      <c r="N742" s="726"/>
      <c r="U742" s="727"/>
      <c r="V742" s="728"/>
      <c r="W742" s="728"/>
      <c r="X742" s="728"/>
      <c r="Y742" s="728"/>
      <c r="Z742" s="728"/>
      <c r="AA742" s="728"/>
      <c r="AB742" s="728"/>
      <c r="AC742" s="728"/>
      <c r="AD742" s="728"/>
      <c r="AE742" s="728"/>
      <c r="AF742" s="728"/>
      <c r="AG742" s="728"/>
      <c r="AH742" s="728"/>
      <c r="AI742" s="728"/>
      <c r="AJ742" s="728"/>
      <c r="AK742" s="728"/>
      <c r="AL742" s="726"/>
      <c r="AM742" s="726"/>
      <c r="AN742" s="726"/>
      <c r="AO742" s="726"/>
      <c r="AP742" s="726"/>
      <c r="AQ742" s="726"/>
      <c r="AR742" s="726"/>
      <c r="AS742" s="726"/>
      <c r="AT742" s="726"/>
      <c r="AU742" s="726"/>
      <c r="AV742" s="726"/>
      <c r="AW742" s="726"/>
      <c r="AX742" s="726"/>
      <c r="AZ742" s="670"/>
      <c r="BA742" s="670"/>
      <c r="BB742" s="670"/>
      <c r="BC742" s="670"/>
      <c r="BD742" s="670"/>
      <c r="BE742" s="670"/>
      <c r="BF742" s="670"/>
      <c r="BG742" s="670"/>
      <c r="BH742" s="670"/>
      <c r="BI742" s="670"/>
      <c r="BJ742" s="670"/>
    </row>
    <row r="743" spans="6:62" ht="93" customHeight="1" x14ac:dyDescent="0.25">
      <c r="F743" s="725"/>
      <c r="G743" s="726"/>
      <c r="H743" s="726"/>
      <c r="I743" s="726"/>
      <c r="J743" s="726"/>
      <c r="K743" s="726"/>
      <c r="L743" s="726"/>
      <c r="M743" s="726"/>
      <c r="N743" s="726"/>
      <c r="U743" s="727"/>
      <c r="V743" s="728"/>
      <c r="W743" s="728"/>
      <c r="X743" s="728"/>
      <c r="Y743" s="728"/>
      <c r="Z743" s="728"/>
      <c r="AA743" s="728"/>
      <c r="AB743" s="728"/>
      <c r="AC743" s="728"/>
      <c r="AD743" s="728"/>
      <c r="AE743" s="728"/>
      <c r="AF743" s="728"/>
      <c r="AG743" s="728"/>
      <c r="AH743" s="728"/>
      <c r="AI743" s="728"/>
      <c r="AJ743" s="728"/>
      <c r="AK743" s="728"/>
      <c r="AL743" s="726"/>
      <c r="AM743" s="726"/>
      <c r="AN743" s="726"/>
      <c r="AO743" s="726"/>
      <c r="AP743" s="726"/>
      <c r="AQ743" s="726"/>
      <c r="AR743" s="726"/>
      <c r="AS743" s="726"/>
      <c r="AT743" s="726"/>
      <c r="AU743" s="726"/>
      <c r="AV743" s="726"/>
      <c r="AW743" s="726"/>
      <c r="AX743" s="726"/>
      <c r="AZ743" s="670"/>
      <c r="BA743" s="670"/>
      <c r="BB743" s="670"/>
      <c r="BC743" s="670"/>
      <c r="BD743" s="670"/>
      <c r="BE743" s="670"/>
      <c r="BF743" s="670"/>
      <c r="BG743" s="670"/>
      <c r="BH743" s="670"/>
      <c r="BI743" s="670"/>
      <c r="BJ743" s="670"/>
    </row>
    <row r="744" spans="6:62" ht="93" customHeight="1" x14ac:dyDescent="0.25">
      <c r="F744" s="725"/>
      <c r="G744" s="726"/>
      <c r="H744" s="726"/>
      <c r="I744" s="726"/>
      <c r="J744" s="726"/>
      <c r="K744" s="726"/>
      <c r="L744" s="726"/>
      <c r="M744" s="726"/>
      <c r="N744" s="726"/>
      <c r="U744" s="727"/>
      <c r="V744" s="728"/>
      <c r="W744" s="728"/>
      <c r="X744" s="728"/>
      <c r="Y744" s="728"/>
      <c r="Z744" s="728"/>
      <c r="AA744" s="728"/>
      <c r="AB744" s="728"/>
      <c r="AC744" s="728"/>
      <c r="AD744" s="728"/>
      <c r="AE744" s="728"/>
      <c r="AF744" s="728"/>
      <c r="AG744" s="728"/>
      <c r="AH744" s="728"/>
      <c r="AI744" s="728"/>
      <c r="AJ744" s="728"/>
      <c r="AK744" s="728"/>
      <c r="AL744" s="726"/>
      <c r="AM744" s="726"/>
      <c r="AN744" s="726"/>
      <c r="AO744" s="726"/>
      <c r="AP744" s="726"/>
      <c r="AQ744" s="726"/>
      <c r="AR744" s="726"/>
      <c r="AS744" s="726"/>
      <c r="AT744" s="726"/>
      <c r="AU744" s="726"/>
      <c r="AV744" s="726"/>
      <c r="AW744" s="726"/>
      <c r="AX744" s="726"/>
      <c r="AZ744" s="670"/>
      <c r="BA744" s="670"/>
      <c r="BB744" s="670"/>
      <c r="BC744" s="670"/>
      <c r="BD744" s="670"/>
      <c r="BE744" s="670"/>
      <c r="BF744" s="670"/>
      <c r="BG744" s="670"/>
      <c r="BH744" s="670"/>
      <c r="BI744" s="670"/>
      <c r="BJ744" s="670"/>
    </row>
    <row r="745" spans="6:62" ht="93" customHeight="1" x14ac:dyDescent="0.25">
      <c r="F745" s="725"/>
      <c r="G745" s="726"/>
      <c r="H745" s="726"/>
      <c r="I745" s="726"/>
      <c r="J745" s="726"/>
      <c r="K745" s="726"/>
      <c r="L745" s="726"/>
      <c r="M745" s="726"/>
      <c r="N745" s="726"/>
      <c r="U745" s="727"/>
      <c r="V745" s="728"/>
      <c r="W745" s="728"/>
      <c r="X745" s="728"/>
      <c r="Y745" s="728"/>
      <c r="Z745" s="728"/>
      <c r="AA745" s="728"/>
      <c r="AB745" s="728"/>
      <c r="AC745" s="728"/>
      <c r="AD745" s="728"/>
      <c r="AE745" s="728"/>
      <c r="AF745" s="728"/>
      <c r="AG745" s="728"/>
      <c r="AH745" s="728"/>
      <c r="AI745" s="728"/>
      <c r="AJ745" s="728"/>
      <c r="AK745" s="728"/>
      <c r="AL745" s="726"/>
      <c r="AM745" s="726"/>
      <c r="AN745" s="726"/>
      <c r="AO745" s="726"/>
      <c r="AP745" s="726"/>
      <c r="AQ745" s="726"/>
      <c r="AR745" s="726"/>
      <c r="AS745" s="726"/>
      <c r="AT745" s="726"/>
      <c r="AU745" s="726"/>
      <c r="AV745" s="726"/>
      <c r="AW745" s="726"/>
      <c r="AX745" s="726"/>
      <c r="AZ745" s="670"/>
      <c r="BA745" s="670"/>
      <c r="BB745" s="670"/>
      <c r="BC745" s="670"/>
      <c r="BD745" s="670"/>
      <c r="BE745" s="670"/>
      <c r="BF745" s="670"/>
      <c r="BG745" s="670"/>
      <c r="BH745" s="670"/>
      <c r="BI745" s="670"/>
      <c r="BJ745" s="670"/>
    </row>
    <row r="746" spans="6:62" ht="93" customHeight="1" x14ac:dyDescent="0.25">
      <c r="F746" s="725"/>
      <c r="G746" s="726"/>
      <c r="H746" s="726"/>
      <c r="I746" s="726"/>
      <c r="J746" s="726"/>
      <c r="K746" s="726"/>
      <c r="L746" s="726"/>
      <c r="M746" s="726"/>
      <c r="N746" s="726"/>
      <c r="U746" s="727"/>
      <c r="V746" s="728"/>
      <c r="W746" s="728"/>
      <c r="X746" s="728"/>
      <c r="Y746" s="728"/>
      <c r="Z746" s="728"/>
      <c r="AA746" s="728"/>
      <c r="AB746" s="728"/>
      <c r="AC746" s="728"/>
      <c r="AD746" s="728"/>
      <c r="AE746" s="728"/>
      <c r="AF746" s="728"/>
      <c r="AG746" s="728"/>
      <c r="AH746" s="728"/>
      <c r="AI746" s="728"/>
      <c r="AJ746" s="728"/>
      <c r="AK746" s="728"/>
      <c r="AL746" s="726"/>
      <c r="AM746" s="726"/>
      <c r="AN746" s="726"/>
      <c r="AO746" s="726"/>
      <c r="AP746" s="726"/>
      <c r="AQ746" s="726"/>
      <c r="AR746" s="726"/>
      <c r="AS746" s="726"/>
      <c r="AT746" s="726"/>
      <c r="AU746" s="726"/>
      <c r="AV746" s="726"/>
      <c r="AW746" s="726"/>
      <c r="AX746" s="726"/>
      <c r="AZ746" s="670"/>
      <c r="BA746" s="670"/>
      <c r="BB746" s="670"/>
      <c r="BC746" s="670"/>
      <c r="BD746" s="670"/>
      <c r="BE746" s="670"/>
      <c r="BF746" s="670"/>
      <c r="BG746" s="670"/>
      <c r="BH746" s="670"/>
      <c r="BI746" s="670"/>
      <c r="BJ746" s="670"/>
    </row>
    <row r="747" spans="6:62" ht="93" customHeight="1" x14ac:dyDescent="0.25">
      <c r="F747" s="725"/>
      <c r="G747" s="726"/>
      <c r="H747" s="726"/>
      <c r="I747" s="726"/>
      <c r="J747" s="726"/>
      <c r="K747" s="726"/>
      <c r="L747" s="726"/>
      <c r="M747" s="726"/>
      <c r="N747" s="726"/>
      <c r="U747" s="727"/>
      <c r="V747" s="728"/>
      <c r="W747" s="728"/>
      <c r="X747" s="728"/>
      <c r="Y747" s="728"/>
      <c r="Z747" s="728"/>
      <c r="AA747" s="728"/>
      <c r="AB747" s="728"/>
      <c r="AC747" s="728"/>
      <c r="AD747" s="728"/>
      <c r="AE747" s="728"/>
      <c r="AF747" s="728"/>
      <c r="AG747" s="728"/>
      <c r="AH747" s="728"/>
      <c r="AI747" s="728"/>
      <c r="AJ747" s="728"/>
      <c r="AK747" s="728"/>
      <c r="AL747" s="726"/>
      <c r="AM747" s="726"/>
      <c r="AN747" s="726"/>
      <c r="AO747" s="726"/>
      <c r="AP747" s="726"/>
      <c r="AQ747" s="726"/>
      <c r="AR747" s="726"/>
      <c r="AS747" s="726"/>
      <c r="AT747" s="726"/>
      <c r="AU747" s="726"/>
      <c r="AV747" s="726"/>
      <c r="AW747" s="726"/>
      <c r="AX747" s="726"/>
      <c r="AZ747" s="670"/>
      <c r="BA747" s="670"/>
      <c r="BB747" s="670"/>
      <c r="BC747" s="670"/>
      <c r="BD747" s="670"/>
      <c r="BE747" s="670"/>
      <c r="BF747" s="670"/>
      <c r="BG747" s="670"/>
      <c r="BH747" s="670"/>
      <c r="BI747" s="670"/>
      <c r="BJ747" s="670"/>
    </row>
    <row r="748" spans="6:62" ht="93" customHeight="1" x14ac:dyDescent="0.25">
      <c r="F748" s="725"/>
      <c r="G748" s="726"/>
      <c r="H748" s="726"/>
      <c r="I748" s="726"/>
      <c r="J748" s="726"/>
      <c r="K748" s="726"/>
      <c r="L748" s="726"/>
      <c r="M748" s="726"/>
      <c r="N748" s="726"/>
      <c r="U748" s="727"/>
      <c r="V748" s="728"/>
      <c r="W748" s="728"/>
      <c r="X748" s="728"/>
      <c r="Y748" s="728"/>
      <c r="Z748" s="728"/>
      <c r="AA748" s="728"/>
      <c r="AB748" s="728"/>
      <c r="AC748" s="728"/>
      <c r="AD748" s="728"/>
      <c r="AE748" s="728"/>
      <c r="AF748" s="728"/>
      <c r="AG748" s="728"/>
      <c r="AH748" s="728"/>
      <c r="AI748" s="728"/>
      <c r="AJ748" s="728"/>
      <c r="AK748" s="728"/>
      <c r="AL748" s="726"/>
      <c r="AM748" s="726"/>
      <c r="AN748" s="726"/>
      <c r="AO748" s="726"/>
      <c r="AP748" s="726"/>
      <c r="AQ748" s="726"/>
      <c r="AR748" s="726"/>
      <c r="AS748" s="726"/>
      <c r="AT748" s="726"/>
      <c r="AU748" s="726"/>
      <c r="AV748" s="726"/>
      <c r="AW748" s="726"/>
      <c r="AX748" s="726"/>
      <c r="AZ748" s="670"/>
      <c r="BA748" s="670"/>
      <c r="BB748" s="670"/>
      <c r="BC748" s="670"/>
      <c r="BD748" s="670"/>
      <c r="BE748" s="670"/>
      <c r="BF748" s="670"/>
      <c r="BG748" s="670"/>
      <c r="BH748" s="670"/>
      <c r="BI748" s="670"/>
      <c r="BJ748" s="670"/>
    </row>
    <row r="749" spans="6:62" ht="93" customHeight="1" x14ac:dyDescent="0.25">
      <c r="F749" s="725"/>
      <c r="G749" s="726"/>
      <c r="H749" s="726"/>
      <c r="I749" s="726"/>
      <c r="J749" s="726"/>
      <c r="K749" s="726"/>
      <c r="L749" s="726"/>
      <c r="M749" s="726"/>
      <c r="N749" s="726"/>
      <c r="U749" s="727"/>
      <c r="V749" s="728"/>
      <c r="W749" s="728"/>
      <c r="X749" s="728"/>
      <c r="Y749" s="728"/>
      <c r="Z749" s="728"/>
      <c r="AA749" s="728"/>
      <c r="AB749" s="728"/>
      <c r="AC749" s="728"/>
      <c r="AD749" s="728"/>
      <c r="AE749" s="728"/>
      <c r="AF749" s="728"/>
      <c r="AG749" s="728"/>
      <c r="AH749" s="728"/>
      <c r="AI749" s="728"/>
      <c r="AJ749" s="728"/>
      <c r="AK749" s="728"/>
      <c r="AL749" s="726"/>
      <c r="AM749" s="726"/>
      <c r="AN749" s="726"/>
      <c r="AO749" s="726"/>
      <c r="AP749" s="726"/>
      <c r="AQ749" s="726"/>
      <c r="AR749" s="726"/>
      <c r="AS749" s="726"/>
      <c r="AT749" s="726"/>
      <c r="AU749" s="726"/>
      <c r="AV749" s="726"/>
      <c r="AW749" s="726"/>
      <c r="AX749" s="726"/>
      <c r="AZ749" s="670"/>
      <c r="BA749" s="670"/>
      <c r="BB749" s="670"/>
      <c r="BC749" s="670"/>
      <c r="BD749" s="670"/>
      <c r="BE749" s="670"/>
      <c r="BF749" s="670"/>
      <c r="BG749" s="670"/>
      <c r="BH749" s="670"/>
      <c r="BI749" s="670"/>
      <c r="BJ749" s="670"/>
    </row>
    <row r="750" spans="6:62" ht="93" customHeight="1" x14ac:dyDescent="0.25">
      <c r="F750" s="725"/>
      <c r="G750" s="726"/>
      <c r="H750" s="726"/>
      <c r="I750" s="726"/>
      <c r="J750" s="726"/>
      <c r="K750" s="726"/>
      <c r="L750" s="726"/>
      <c r="M750" s="726"/>
      <c r="N750" s="726"/>
      <c r="U750" s="727"/>
      <c r="V750" s="728"/>
      <c r="W750" s="728"/>
      <c r="X750" s="728"/>
      <c r="Y750" s="728"/>
      <c r="Z750" s="728"/>
      <c r="AA750" s="728"/>
      <c r="AB750" s="728"/>
      <c r="AC750" s="728"/>
      <c r="AD750" s="728"/>
      <c r="AE750" s="728"/>
      <c r="AF750" s="728"/>
      <c r="AG750" s="728"/>
      <c r="AH750" s="728"/>
      <c r="AI750" s="728"/>
      <c r="AJ750" s="728"/>
      <c r="AK750" s="728"/>
      <c r="AL750" s="726"/>
      <c r="AM750" s="726"/>
      <c r="AN750" s="726"/>
      <c r="AO750" s="726"/>
      <c r="AP750" s="726"/>
      <c r="AQ750" s="726"/>
      <c r="AR750" s="726"/>
      <c r="AS750" s="726"/>
      <c r="AT750" s="726"/>
      <c r="AU750" s="726"/>
      <c r="AV750" s="726"/>
      <c r="AW750" s="726"/>
      <c r="AX750" s="726"/>
      <c r="AZ750" s="670"/>
      <c r="BA750" s="670"/>
      <c r="BB750" s="670"/>
      <c r="BC750" s="670"/>
      <c r="BD750" s="670"/>
      <c r="BE750" s="670"/>
      <c r="BF750" s="670"/>
      <c r="BG750" s="670"/>
      <c r="BH750" s="670"/>
      <c r="BI750" s="670"/>
      <c r="BJ750" s="670"/>
    </row>
    <row r="751" spans="6:62" ht="93" customHeight="1" x14ac:dyDescent="0.25">
      <c r="F751" s="725"/>
      <c r="G751" s="726"/>
      <c r="H751" s="726"/>
      <c r="I751" s="726"/>
      <c r="J751" s="726"/>
      <c r="K751" s="726"/>
      <c r="L751" s="726"/>
      <c r="M751" s="726"/>
      <c r="N751" s="726"/>
      <c r="U751" s="727"/>
      <c r="V751" s="728"/>
      <c r="W751" s="728"/>
      <c r="X751" s="728"/>
      <c r="Y751" s="728"/>
      <c r="Z751" s="728"/>
      <c r="AA751" s="728"/>
      <c r="AB751" s="728"/>
      <c r="AC751" s="728"/>
      <c r="AD751" s="728"/>
      <c r="AE751" s="728"/>
      <c r="AF751" s="728"/>
      <c r="AG751" s="728"/>
      <c r="AH751" s="728"/>
      <c r="AI751" s="728"/>
      <c r="AJ751" s="728"/>
      <c r="AK751" s="728"/>
      <c r="AL751" s="726"/>
      <c r="AM751" s="726"/>
      <c r="AN751" s="726"/>
      <c r="AO751" s="726"/>
      <c r="AP751" s="726"/>
      <c r="AQ751" s="726"/>
      <c r="AR751" s="726"/>
      <c r="AS751" s="726"/>
      <c r="AT751" s="726"/>
      <c r="AU751" s="726"/>
      <c r="AV751" s="726"/>
      <c r="AW751" s="726"/>
      <c r="AX751" s="726"/>
      <c r="AZ751" s="670"/>
      <c r="BA751" s="670"/>
      <c r="BB751" s="670"/>
      <c r="BC751" s="670"/>
      <c r="BD751" s="670"/>
      <c r="BE751" s="670"/>
      <c r="BF751" s="670"/>
      <c r="BG751" s="670"/>
      <c r="BH751" s="670"/>
      <c r="BI751" s="670"/>
      <c r="BJ751" s="670"/>
    </row>
    <row r="752" spans="6:62" ht="93" customHeight="1" x14ac:dyDescent="0.25">
      <c r="F752" s="725"/>
      <c r="G752" s="726"/>
      <c r="H752" s="726"/>
      <c r="I752" s="726"/>
      <c r="J752" s="726"/>
      <c r="K752" s="726"/>
      <c r="L752" s="726"/>
      <c r="M752" s="726"/>
      <c r="N752" s="726"/>
      <c r="U752" s="727"/>
      <c r="V752" s="728"/>
      <c r="W752" s="728"/>
      <c r="X752" s="728"/>
      <c r="Y752" s="728"/>
      <c r="Z752" s="728"/>
      <c r="AA752" s="728"/>
      <c r="AB752" s="728"/>
      <c r="AC752" s="728"/>
      <c r="AD752" s="728"/>
      <c r="AE752" s="728"/>
      <c r="AF752" s="728"/>
      <c r="AG752" s="728"/>
      <c r="AH752" s="728"/>
      <c r="AI752" s="728"/>
      <c r="AJ752" s="728"/>
      <c r="AK752" s="728"/>
      <c r="AL752" s="726"/>
      <c r="AM752" s="726"/>
      <c r="AN752" s="726"/>
      <c r="AO752" s="726"/>
      <c r="AP752" s="726"/>
      <c r="AQ752" s="726"/>
      <c r="AR752" s="726"/>
      <c r="AS752" s="726"/>
      <c r="AT752" s="726"/>
      <c r="AU752" s="726"/>
      <c r="AV752" s="726"/>
      <c r="AW752" s="726"/>
      <c r="AX752" s="726"/>
      <c r="AZ752" s="670"/>
      <c r="BA752" s="670"/>
      <c r="BB752" s="670"/>
      <c r="BC752" s="670"/>
      <c r="BD752" s="670"/>
      <c r="BE752" s="670"/>
      <c r="BF752" s="670"/>
      <c r="BG752" s="670"/>
      <c r="BH752" s="670"/>
      <c r="BI752" s="670"/>
      <c r="BJ752" s="670"/>
    </row>
    <row r="753" spans="6:62" ht="93" customHeight="1" x14ac:dyDescent="0.25">
      <c r="F753" s="725"/>
      <c r="G753" s="726"/>
      <c r="H753" s="726"/>
      <c r="I753" s="726"/>
      <c r="J753" s="726"/>
      <c r="K753" s="726"/>
      <c r="L753" s="726"/>
      <c r="M753" s="726"/>
      <c r="N753" s="726"/>
      <c r="U753" s="727"/>
      <c r="V753" s="728"/>
      <c r="W753" s="728"/>
      <c r="X753" s="728"/>
      <c r="Y753" s="728"/>
      <c r="Z753" s="728"/>
      <c r="AA753" s="728"/>
      <c r="AB753" s="728"/>
      <c r="AC753" s="728"/>
      <c r="AD753" s="728"/>
      <c r="AE753" s="728"/>
      <c r="AF753" s="728"/>
      <c r="AG753" s="728"/>
      <c r="AH753" s="728"/>
      <c r="AI753" s="728"/>
      <c r="AJ753" s="728"/>
      <c r="AK753" s="728"/>
      <c r="AL753" s="726"/>
      <c r="AM753" s="726"/>
      <c r="AN753" s="726"/>
      <c r="AO753" s="726"/>
      <c r="AP753" s="726"/>
      <c r="AQ753" s="726"/>
      <c r="AR753" s="726"/>
      <c r="AS753" s="726"/>
      <c r="AT753" s="726"/>
      <c r="AU753" s="726"/>
      <c r="AV753" s="726"/>
      <c r="AW753" s="726"/>
      <c r="AX753" s="726"/>
      <c r="AZ753" s="670"/>
      <c r="BA753" s="670"/>
      <c r="BB753" s="670"/>
      <c r="BC753" s="670"/>
      <c r="BD753" s="670"/>
      <c r="BE753" s="670"/>
      <c r="BF753" s="670"/>
      <c r="BG753" s="670"/>
      <c r="BH753" s="670"/>
      <c r="BI753" s="670"/>
      <c r="BJ753" s="670"/>
    </row>
    <row r="754" spans="6:62" ht="93" customHeight="1" x14ac:dyDescent="0.25">
      <c r="F754" s="725"/>
      <c r="G754" s="726"/>
      <c r="H754" s="726"/>
      <c r="I754" s="726"/>
      <c r="J754" s="726"/>
      <c r="K754" s="726"/>
      <c r="L754" s="726"/>
      <c r="M754" s="726"/>
      <c r="N754" s="726"/>
      <c r="U754" s="727"/>
      <c r="V754" s="728"/>
      <c r="W754" s="728"/>
      <c r="X754" s="728"/>
      <c r="Y754" s="728"/>
      <c r="Z754" s="728"/>
      <c r="AA754" s="728"/>
      <c r="AB754" s="728"/>
      <c r="AC754" s="728"/>
      <c r="AD754" s="728"/>
      <c r="AE754" s="728"/>
      <c r="AF754" s="728"/>
      <c r="AG754" s="728"/>
      <c r="AH754" s="728"/>
      <c r="AI754" s="728"/>
      <c r="AJ754" s="728"/>
      <c r="AK754" s="728"/>
      <c r="AL754" s="726"/>
      <c r="AM754" s="726"/>
      <c r="AN754" s="726"/>
      <c r="AO754" s="726"/>
      <c r="AP754" s="726"/>
      <c r="AQ754" s="726"/>
      <c r="AR754" s="726"/>
      <c r="AS754" s="726"/>
      <c r="AT754" s="726"/>
      <c r="AU754" s="726"/>
      <c r="AV754" s="726"/>
      <c r="AW754" s="726"/>
      <c r="AX754" s="726"/>
      <c r="AZ754" s="670"/>
      <c r="BA754" s="670"/>
      <c r="BB754" s="670"/>
      <c r="BC754" s="670"/>
      <c r="BD754" s="670"/>
      <c r="BE754" s="670"/>
      <c r="BF754" s="670"/>
      <c r="BG754" s="670"/>
      <c r="BH754" s="670"/>
      <c r="BI754" s="670"/>
      <c r="BJ754" s="670"/>
    </row>
    <row r="755" spans="6:62" ht="93" customHeight="1" x14ac:dyDescent="0.25">
      <c r="F755" s="725"/>
      <c r="G755" s="726"/>
      <c r="H755" s="726"/>
      <c r="I755" s="726"/>
      <c r="J755" s="726"/>
      <c r="K755" s="726"/>
      <c r="L755" s="726"/>
      <c r="M755" s="726"/>
      <c r="N755" s="726"/>
      <c r="U755" s="727"/>
      <c r="V755" s="728"/>
      <c r="W755" s="728"/>
      <c r="X755" s="728"/>
      <c r="Y755" s="728"/>
      <c r="Z755" s="728"/>
      <c r="AA755" s="728"/>
      <c r="AB755" s="728"/>
      <c r="AC755" s="728"/>
      <c r="AD755" s="728"/>
      <c r="AE755" s="728"/>
      <c r="AF755" s="728"/>
      <c r="AG755" s="728"/>
      <c r="AH755" s="728"/>
      <c r="AI755" s="728"/>
      <c r="AJ755" s="728"/>
      <c r="AK755" s="728"/>
      <c r="AL755" s="726"/>
      <c r="AM755" s="726"/>
      <c r="AN755" s="726"/>
      <c r="AO755" s="726"/>
      <c r="AP755" s="726"/>
      <c r="AQ755" s="726"/>
      <c r="AR755" s="726"/>
      <c r="AS755" s="726"/>
      <c r="AT755" s="726"/>
      <c r="AU755" s="726"/>
      <c r="AV755" s="726"/>
      <c r="AW755" s="726"/>
      <c r="AX755" s="726"/>
      <c r="AZ755" s="670"/>
      <c r="BA755" s="670"/>
      <c r="BB755" s="670"/>
      <c r="BC755" s="670"/>
      <c r="BD755" s="670"/>
      <c r="BE755" s="670"/>
      <c r="BF755" s="670"/>
      <c r="BG755" s="670"/>
      <c r="BH755" s="670"/>
      <c r="BI755" s="670"/>
      <c r="BJ755" s="670"/>
    </row>
    <row r="756" spans="6:62" ht="93" customHeight="1" x14ac:dyDescent="0.25">
      <c r="F756" s="725"/>
      <c r="G756" s="726"/>
      <c r="H756" s="726"/>
      <c r="I756" s="726"/>
      <c r="J756" s="726"/>
      <c r="K756" s="726"/>
      <c r="L756" s="726"/>
      <c r="M756" s="726"/>
      <c r="N756" s="726"/>
      <c r="U756" s="727"/>
      <c r="V756" s="728"/>
      <c r="W756" s="728"/>
      <c r="X756" s="728"/>
      <c r="Y756" s="728"/>
      <c r="Z756" s="728"/>
      <c r="AA756" s="728"/>
      <c r="AB756" s="728"/>
      <c r="AC756" s="728"/>
      <c r="AD756" s="728"/>
      <c r="AE756" s="728"/>
      <c r="AF756" s="728"/>
      <c r="AG756" s="728"/>
      <c r="AH756" s="728"/>
      <c r="AI756" s="728"/>
      <c r="AJ756" s="728"/>
      <c r="AK756" s="728"/>
      <c r="AL756" s="726"/>
      <c r="AM756" s="726"/>
      <c r="AN756" s="726"/>
      <c r="AO756" s="726"/>
      <c r="AP756" s="726"/>
      <c r="AQ756" s="726"/>
      <c r="AR756" s="726"/>
      <c r="AS756" s="726"/>
      <c r="AT756" s="726"/>
      <c r="AU756" s="726"/>
      <c r="AV756" s="726"/>
      <c r="AW756" s="726"/>
      <c r="AX756" s="726"/>
      <c r="AZ756" s="670"/>
      <c r="BA756" s="670"/>
      <c r="BB756" s="670"/>
      <c r="BC756" s="670"/>
      <c r="BD756" s="670"/>
      <c r="BE756" s="670"/>
      <c r="BF756" s="670"/>
      <c r="BG756" s="670"/>
      <c r="BH756" s="670"/>
      <c r="BI756" s="670"/>
      <c r="BJ756" s="670"/>
    </row>
    <row r="757" spans="6:62" ht="93" customHeight="1" x14ac:dyDescent="0.25">
      <c r="F757" s="725"/>
      <c r="G757" s="726"/>
      <c r="H757" s="726"/>
      <c r="I757" s="726"/>
      <c r="J757" s="726"/>
      <c r="K757" s="726"/>
      <c r="L757" s="726"/>
      <c r="M757" s="726"/>
      <c r="N757" s="726"/>
      <c r="U757" s="727"/>
      <c r="V757" s="728"/>
      <c r="W757" s="728"/>
      <c r="X757" s="728"/>
      <c r="Y757" s="728"/>
      <c r="Z757" s="728"/>
      <c r="AA757" s="728"/>
      <c r="AB757" s="728"/>
      <c r="AC757" s="728"/>
      <c r="AD757" s="728"/>
      <c r="AE757" s="728"/>
      <c r="AF757" s="728"/>
      <c r="AG757" s="728"/>
      <c r="AH757" s="728"/>
      <c r="AI757" s="728"/>
      <c r="AJ757" s="728"/>
      <c r="AK757" s="728"/>
      <c r="AL757" s="726"/>
      <c r="AM757" s="726"/>
      <c r="AN757" s="726"/>
      <c r="AO757" s="726"/>
      <c r="AP757" s="726"/>
      <c r="AQ757" s="726"/>
      <c r="AR757" s="726"/>
      <c r="AS757" s="726"/>
      <c r="AT757" s="726"/>
      <c r="AU757" s="726"/>
      <c r="AV757" s="726"/>
      <c r="AW757" s="726"/>
      <c r="AX757" s="726"/>
      <c r="AZ757" s="670"/>
      <c r="BA757" s="670"/>
      <c r="BB757" s="670"/>
      <c r="BC757" s="670"/>
      <c r="BD757" s="670"/>
      <c r="BE757" s="670"/>
      <c r="BF757" s="670"/>
      <c r="BG757" s="670"/>
      <c r="BH757" s="670"/>
      <c r="BI757" s="670"/>
      <c r="BJ757" s="670"/>
    </row>
    <row r="758" spans="6:62" ht="93" customHeight="1" x14ac:dyDescent="0.25">
      <c r="F758" s="725"/>
      <c r="G758" s="726"/>
      <c r="H758" s="726"/>
      <c r="I758" s="726"/>
      <c r="J758" s="726"/>
      <c r="K758" s="726"/>
      <c r="L758" s="726"/>
      <c r="M758" s="726"/>
      <c r="N758" s="726"/>
      <c r="U758" s="727"/>
      <c r="V758" s="728"/>
      <c r="W758" s="728"/>
      <c r="X758" s="728"/>
      <c r="Y758" s="728"/>
      <c r="Z758" s="728"/>
      <c r="AA758" s="728"/>
      <c r="AB758" s="728"/>
      <c r="AC758" s="728"/>
      <c r="AD758" s="728"/>
      <c r="AE758" s="728"/>
      <c r="AF758" s="728"/>
      <c r="AG758" s="728"/>
      <c r="AH758" s="728"/>
      <c r="AI758" s="728"/>
      <c r="AJ758" s="728"/>
      <c r="AK758" s="728"/>
      <c r="AL758" s="726"/>
      <c r="AM758" s="726"/>
      <c r="AN758" s="726"/>
      <c r="AO758" s="726"/>
      <c r="AP758" s="726"/>
      <c r="AQ758" s="726"/>
      <c r="AR758" s="726"/>
      <c r="AS758" s="726"/>
      <c r="AT758" s="726"/>
      <c r="AU758" s="726"/>
      <c r="AV758" s="726"/>
      <c r="AW758" s="726"/>
      <c r="AX758" s="726"/>
      <c r="AZ758" s="670"/>
      <c r="BA758" s="670"/>
      <c r="BB758" s="670"/>
      <c r="BC758" s="670"/>
      <c r="BD758" s="670"/>
      <c r="BE758" s="670"/>
      <c r="BF758" s="670"/>
      <c r="BG758" s="670"/>
      <c r="BH758" s="670"/>
      <c r="BI758" s="670"/>
      <c r="BJ758" s="670"/>
    </row>
    <row r="759" spans="6:62" ht="93" customHeight="1" x14ac:dyDescent="0.25">
      <c r="F759" s="725"/>
      <c r="G759" s="726"/>
      <c r="H759" s="726"/>
      <c r="I759" s="726"/>
      <c r="J759" s="726"/>
      <c r="K759" s="726"/>
      <c r="L759" s="726"/>
      <c r="M759" s="726"/>
      <c r="N759" s="726"/>
      <c r="U759" s="727"/>
      <c r="V759" s="728"/>
      <c r="W759" s="728"/>
      <c r="X759" s="728"/>
      <c r="Y759" s="728"/>
      <c r="Z759" s="728"/>
      <c r="AA759" s="728"/>
      <c r="AB759" s="728"/>
      <c r="AC759" s="728"/>
      <c r="AD759" s="728"/>
      <c r="AE759" s="728"/>
      <c r="AF759" s="728"/>
      <c r="AG759" s="728"/>
      <c r="AH759" s="728"/>
      <c r="AI759" s="728"/>
      <c r="AJ759" s="728"/>
      <c r="AK759" s="728"/>
      <c r="AL759" s="726"/>
      <c r="AM759" s="726"/>
      <c r="AN759" s="726"/>
      <c r="AO759" s="726"/>
      <c r="AP759" s="726"/>
      <c r="AQ759" s="726"/>
      <c r="AR759" s="726"/>
      <c r="AS759" s="726"/>
      <c r="AT759" s="726"/>
      <c r="AU759" s="726"/>
      <c r="AV759" s="726"/>
      <c r="AW759" s="726"/>
      <c r="AX759" s="726"/>
      <c r="AZ759" s="670"/>
      <c r="BA759" s="670"/>
      <c r="BB759" s="670"/>
      <c r="BC759" s="670"/>
      <c r="BD759" s="670"/>
      <c r="BE759" s="670"/>
      <c r="BF759" s="670"/>
      <c r="BG759" s="670"/>
      <c r="BH759" s="670"/>
      <c r="BI759" s="670"/>
      <c r="BJ759" s="670"/>
    </row>
    <row r="760" spans="6:62" ht="93" customHeight="1" x14ac:dyDescent="0.25">
      <c r="F760" s="725"/>
      <c r="G760" s="726"/>
      <c r="H760" s="726"/>
      <c r="I760" s="726"/>
      <c r="J760" s="726"/>
      <c r="K760" s="726"/>
      <c r="L760" s="726"/>
      <c r="M760" s="726"/>
      <c r="N760" s="726"/>
      <c r="U760" s="727"/>
      <c r="V760" s="728"/>
      <c r="W760" s="728"/>
      <c r="X760" s="728"/>
      <c r="Y760" s="728"/>
      <c r="Z760" s="728"/>
      <c r="AA760" s="728"/>
      <c r="AB760" s="728"/>
      <c r="AC760" s="728"/>
      <c r="AD760" s="728"/>
      <c r="AE760" s="728"/>
      <c r="AF760" s="728"/>
      <c r="AG760" s="728"/>
      <c r="AH760" s="728"/>
      <c r="AI760" s="728"/>
      <c r="AJ760" s="728"/>
      <c r="AK760" s="728"/>
      <c r="AL760" s="726"/>
      <c r="AM760" s="726"/>
      <c r="AN760" s="726"/>
      <c r="AO760" s="726"/>
      <c r="AP760" s="726"/>
      <c r="AQ760" s="726"/>
      <c r="AR760" s="726"/>
      <c r="AS760" s="726"/>
      <c r="AT760" s="726"/>
      <c r="AU760" s="726"/>
      <c r="AV760" s="726"/>
      <c r="AW760" s="726"/>
      <c r="AX760" s="726"/>
      <c r="AZ760" s="670"/>
      <c r="BA760" s="670"/>
      <c r="BB760" s="670"/>
      <c r="BC760" s="670"/>
      <c r="BD760" s="670"/>
      <c r="BE760" s="670"/>
      <c r="BF760" s="670"/>
      <c r="BG760" s="670"/>
      <c r="BH760" s="670"/>
      <c r="BI760" s="670"/>
      <c r="BJ760" s="670"/>
    </row>
    <row r="761" spans="6:62" ht="93" customHeight="1" x14ac:dyDescent="0.25">
      <c r="F761" s="725"/>
      <c r="G761" s="726"/>
      <c r="H761" s="726"/>
      <c r="I761" s="726"/>
      <c r="J761" s="726"/>
      <c r="K761" s="726"/>
      <c r="L761" s="726"/>
      <c r="M761" s="726"/>
      <c r="N761" s="726"/>
      <c r="U761" s="727"/>
      <c r="V761" s="728"/>
      <c r="W761" s="728"/>
      <c r="X761" s="728"/>
      <c r="Y761" s="728"/>
      <c r="Z761" s="728"/>
      <c r="AA761" s="728"/>
      <c r="AB761" s="728"/>
      <c r="AC761" s="728"/>
      <c r="AD761" s="728"/>
      <c r="AE761" s="728"/>
      <c r="AF761" s="728"/>
      <c r="AG761" s="728"/>
      <c r="AH761" s="728"/>
      <c r="AI761" s="728"/>
      <c r="AJ761" s="728"/>
      <c r="AK761" s="728"/>
      <c r="AL761" s="726"/>
      <c r="AM761" s="726"/>
      <c r="AN761" s="726"/>
      <c r="AO761" s="726"/>
      <c r="AP761" s="726"/>
      <c r="AQ761" s="726"/>
      <c r="AR761" s="726"/>
      <c r="AS761" s="726"/>
      <c r="AT761" s="726"/>
      <c r="AU761" s="726"/>
      <c r="AV761" s="726"/>
      <c r="AW761" s="726"/>
      <c r="AX761" s="726"/>
      <c r="AZ761" s="670"/>
      <c r="BA761" s="670"/>
      <c r="BB761" s="670"/>
      <c r="BC761" s="670"/>
      <c r="BD761" s="670"/>
      <c r="BE761" s="670"/>
      <c r="BF761" s="670"/>
      <c r="BG761" s="670"/>
      <c r="BH761" s="670"/>
      <c r="BI761" s="670"/>
      <c r="BJ761" s="670"/>
    </row>
    <row r="762" spans="6:62" ht="93" customHeight="1" x14ac:dyDescent="0.25">
      <c r="F762" s="725"/>
      <c r="G762" s="726"/>
      <c r="H762" s="726"/>
      <c r="I762" s="726"/>
      <c r="J762" s="726"/>
      <c r="K762" s="726"/>
      <c r="L762" s="726"/>
      <c r="M762" s="726"/>
      <c r="N762" s="726"/>
      <c r="U762" s="727"/>
      <c r="V762" s="728"/>
      <c r="W762" s="728"/>
      <c r="X762" s="728"/>
      <c r="Y762" s="728"/>
      <c r="Z762" s="728"/>
      <c r="AA762" s="728"/>
      <c r="AB762" s="728"/>
      <c r="AC762" s="728"/>
      <c r="AD762" s="728"/>
      <c r="AE762" s="728"/>
      <c r="AF762" s="728"/>
      <c r="AG762" s="728"/>
      <c r="AH762" s="728"/>
      <c r="AI762" s="728"/>
      <c r="AJ762" s="728"/>
      <c r="AK762" s="728"/>
      <c r="AL762" s="726"/>
      <c r="AM762" s="726"/>
      <c r="AN762" s="726"/>
      <c r="AO762" s="726"/>
      <c r="AP762" s="726"/>
      <c r="AQ762" s="726"/>
      <c r="AR762" s="726"/>
      <c r="AS762" s="726"/>
      <c r="AT762" s="726"/>
      <c r="AU762" s="726"/>
      <c r="AV762" s="726"/>
      <c r="AW762" s="726"/>
      <c r="AX762" s="726"/>
      <c r="AZ762" s="670"/>
      <c r="BA762" s="670"/>
      <c r="BB762" s="670"/>
      <c r="BC762" s="670"/>
      <c r="BD762" s="670"/>
      <c r="BE762" s="670"/>
      <c r="BF762" s="670"/>
      <c r="BG762" s="670"/>
      <c r="BH762" s="670"/>
      <c r="BI762" s="670"/>
      <c r="BJ762" s="670"/>
    </row>
    <row r="763" spans="6:62" ht="93" customHeight="1" x14ac:dyDescent="0.25">
      <c r="F763" s="725"/>
      <c r="G763" s="726"/>
      <c r="H763" s="726"/>
      <c r="I763" s="726"/>
      <c r="J763" s="726"/>
      <c r="K763" s="726"/>
      <c r="L763" s="726"/>
      <c r="M763" s="726"/>
      <c r="N763" s="726"/>
      <c r="U763" s="727"/>
      <c r="V763" s="728"/>
      <c r="W763" s="728"/>
      <c r="X763" s="728"/>
      <c r="Y763" s="728"/>
      <c r="Z763" s="728"/>
      <c r="AA763" s="728"/>
      <c r="AB763" s="728"/>
      <c r="AC763" s="728"/>
      <c r="AD763" s="728"/>
      <c r="AE763" s="728"/>
      <c r="AF763" s="728"/>
      <c r="AG763" s="728"/>
      <c r="AH763" s="728"/>
      <c r="AI763" s="728"/>
      <c r="AJ763" s="728"/>
      <c r="AK763" s="728"/>
      <c r="AL763" s="726"/>
      <c r="AM763" s="726"/>
      <c r="AN763" s="726"/>
      <c r="AO763" s="726"/>
      <c r="AP763" s="726"/>
      <c r="AQ763" s="726"/>
      <c r="AR763" s="726"/>
      <c r="AS763" s="726"/>
      <c r="AT763" s="726"/>
      <c r="AU763" s="726"/>
      <c r="AV763" s="726"/>
      <c r="AW763" s="726"/>
      <c r="AX763" s="726"/>
      <c r="AZ763" s="670"/>
      <c r="BA763" s="670"/>
      <c r="BB763" s="670"/>
      <c r="BC763" s="670"/>
      <c r="BD763" s="670"/>
      <c r="BE763" s="670"/>
      <c r="BF763" s="670"/>
      <c r="BG763" s="670"/>
      <c r="BH763" s="670"/>
      <c r="BI763" s="670"/>
      <c r="BJ763" s="670"/>
    </row>
    <row r="764" spans="6:62" ht="93" customHeight="1" x14ac:dyDescent="0.25">
      <c r="F764" s="725"/>
      <c r="G764" s="726"/>
      <c r="H764" s="726"/>
      <c r="I764" s="726"/>
      <c r="J764" s="726"/>
      <c r="K764" s="726"/>
      <c r="L764" s="726"/>
      <c r="M764" s="726"/>
      <c r="N764" s="726"/>
      <c r="U764" s="727"/>
      <c r="V764" s="728"/>
      <c r="W764" s="728"/>
      <c r="X764" s="728"/>
      <c r="Y764" s="728"/>
      <c r="Z764" s="728"/>
      <c r="AA764" s="728"/>
      <c r="AB764" s="728"/>
      <c r="AC764" s="728"/>
      <c r="AD764" s="728"/>
      <c r="AE764" s="728"/>
      <c r="AF764" s="728"/>
      <c r="AG764" s="728"/>
      <c r="AH764" s="728"/>
      <c r="AI764" s="728"/>
      <c r="AJ764" s="728"/>
      <c r="AK764" s="728"/>
      <c r="AL764" s="726"/>
      <c r="AM764" s="726"/>
      <c r="AN764" s="726"/>
      <c r="AO764" s="726"/>
      <c r="AP764" s="726"/>
      <c r="AQ764" s="726"/>
      <c r="AR764" s="726"/>
      <c r="AS764" s="726"/>
      <c r="AT764" s="726"/>
      <c r="AU764" s="726"/>
      <c r="AV764" s="726"/>
      <c r="AW764" s="726"/>
      <c r="AX764" s="726"/>
      <c r="AZ764" s="670"/>
      <c r="BA764" s="670"/>
      <c r="BB764" s="670"/>
      <c r="BC764" s="670"/>
      <c r="BD764" s="670"/>
      <c r="BE764" s="670"/>
      <c r="BF764" s="670"/>
      <c r="BG764" s="670"/>
      <c r="BH764" s="670"/>
      <c r="BI764" s="670"/>
      <c r="BJ764" s="670"/>
    </row>
    <row r="765" spans="6:62" ht="93" customHeight="1" x14ac:dyDescent="0.25">
      <c r="F765" s="725"/>
      <c r="G765" s="726"/>
      <c r="H765" s="726"/>
      <c r="I765" s="726"/>
      <c r="J765" s="726"/>
      <c r="K765" s="726"/>
      <c r="L765" s="726"/>
      <c r="M765" s="726"/>
      <c r="N765" s="726"/>
      <c r="U765" s="727"/>
      <c r="V765" s="728"/>
      <c r="W765" s="728"/>
      <c r="X765" s="728"/>
      <c r="Y765" s="728"/>
      <c r="Z765" s="728"/>
      <c r="AA765" s="728"/>
      <c r="AB765" s="728"/>
      <c r="AC765" s="728"/>
      <c r="AD765" s="728"/>
      <c r="AE765" s="728"/>
      <c r="AF765" s="728"/>
      <c r="AG765" s="728"/>
      <c r="AH765" s="728"/>
      <c r="AI765" s="728"/>
      <c r="AJ765" s="728"/>
      <c r="AK765" s="728"/>
      <c r="AL765" s="726"/>
      <c r="AM765" s="726"/>
      <c r="AN765" s="726"/>
      <c r="AO765" s="726"/>
      <c r="AP765" s="726"/>
      <c r="AQ765" s="726"/>
      <c r="AR765" s="726"/>
      <c r="AS765" s="726"/>
      <c r="AT765" s="726"/>
      <c r="AU765" s="726"/>
      <c r="AV765" s="726"/>
      <c r="AW765" s="726"/>
      <c r="AX765" s="726"/>
      <c r="AZ765" s="670"/>
      <c r="BA765" s="670"/>
      <c r="BB765" s="670"/>
      <c r="BC765" s="670"/>
      <c r="BD765" s="670"/>
      <c r="BE765" s="670"/>
      <c r="BF765" s="670"/>
      <c r="BG765" s="670"/>
      <c r="BH765" s="670"/>
      <c r="BI765" s="670"/>
      <c r="BJ765" s="670"/>
    </row>
    <row r="766" spans="6:62" ht="93" customHeight="1" x14ac:dyDescent="0.25">
      <c r="F766" s="725"/>
      <c r="G766" s="726"/>
      <c r="H766" s="726"/>
      <c r="I766" s="726"/>
      <c r="J766" s="726"/>
      <c r="K766" s="726"/>
      <c r="L766" s="726"/>
      <c r="M766" s="726"/>
      <c r="N766" s="726"/>
      <c r="U766" s="727"/>
      <c r="V766" s="728"/>
      <c r="W766" s="728"/>
      <c r="X766" s="728"/>
      <c r="Y766" s="728"/>
      <c r="Z766" s="728"/>
      <c r="AA766" s="728"/>
      <c r="AB766" s="728"/>
      <c r="AC766" s="728"/>
      <c r="AD766" s="728"/>
      <c r="AE766" s="728"/>
      <c r="AF766" s="728"/>
      <c r="AG766" s="728"/>
      <c r="AH766" s="728"/>
      <c r="AI766" s="728"/>
      <c r="AJ766" s="728"/>
      <c r="AK766" s="728"/>
      <c r="AL766" s="726"/>
      <c r="AM766" s="726"/>
      <c r="AN766" s="726"/>
      <c r="AO766" s="726"/>
      <c r="AP766" s="726"/>
      <c r="AQ766" s="726"/>
      <c r="AR766" s="726"/>
      <c r="AS766" s="726"/>
      <c r="AT766" s="726"/>
      <c r="AU766" s="726"/>
      <c r="AV766" s="726"/>
      <c r="AW766" s="726"/>
      <c r="AX766" s="726"/>
      <c r="AZ766" s="670"/>
      <c r="BA766" s="670"/>
      <c r="BB766" s="670"/>
      <c r="BC766" s="670"/>
      <c r="BD766" s="670"/>
      <c r="BE766" s="670"/>
      <c r="BF766" s="670"/>
      <c r="BG766" s="670"/>
      <c r="BH766" s="670"/>
      <c r="BI766" s="670"/>
      <c r="BJ766" s="670"/>
    </row>
    <row r="767" spans="6:62" ht="93" customHeight="1" x14ac:dyDescent="0.25">
      <c r="F767" s="725"/>
      <c r="G767" s="726"/>
      <c r="H767" s="726"/>
      <c r="I767" s="726"/>
      <c r="J767" s="726"/>
      <c r="K767" s="726"/>
      <c r="L767" s="726"/>
      <c r="M767" s="726"/>
      <c r="N767" s="726"/>
      <c r="U767" s="727"/>
      <c r="V767" s="728"/>
      <c r="W767" s="728"/>
      <c r="X767" s="728"/>
      <c r="Y767" s="728"/>
      <c r="Z767" s="728"/>
      <c r="AA767" s="728"/>
      <c r="AB767" s="728"/>
      <c r="AC767" s="728"/>
      <c r="AD767" s="728"/>
      <c r="AE767" s="728"/>
      <c r="AF767" s="728"/>
      <c r="AG767" s="728"/>
      <c r="AH767" s="728"/>
      <c r="AI767" s="728"/>
      <c r="AJ767" s="728"/>
      <c r="AK767" s="728"/>
      <c r="AL767" s="726"/>
      <c r="AM767" s="726"/>
      <c r="AN767" s="726"/>
      <c r="AO767" s="726"/>
      <c r="AP767" s="726"/>
      <c r="AQ767" s="726"/>
      <c r="AR767" s="726"/>
      <c r="AS767" s="726"/>
      <c r="AT767" s="726"/>
      <c r="AU767" s="726"/>
      <c r="AV767" s="726"/>
      <c r="AW767" s="726"/>
      <c r="AX767" s="726"/>
      <c r="AZ767" s="670"/>
      <c r="BA767" s="670"/>
      <c r="BB767" s="670"/>
      <c r="BC767" s="670"/>
      <c r="BD767" s="670"/>
      <c r="BE767" s="670"/>
      <c r="BF767" s="670"/>
      <c r="BG767" s="670"/>
      <c r="BH767" s="670"/>
      <c r="BI767" s="670"/>
      <c r="BJ767" s="670"/>
    </row>
    <row r="768" spans="6:62" ht="93" customHeight="1" x14ac:dyDescent="0.25">
      <c r="F768" s="725"/>
      <c r="G768" s="726"/>
      <c r="H768" s="726"/>
      <c r="I768" s="726"/>
      <c r="J768" s="726"/>
      <c r="K768" s="726"/>
      <c r="L768" s="726"/>
      <c r="M768" s="726"/>
      <c r="N768" s="726"/>
      <c r="U768" s="727"/>
      <c r="V768" s="728"/>
      <c r="W768" s="728"/>
      <c r="X768" s="728"/>
      <c r="Y768" s="728"/>
      <c r="Z768" s="728"/>
      <c r="AA768" s="728"/>
      <c r="AB768" s="728"/>
      <c r="AC768" s="728"/>
      <c r="AD768" s="728"/>
      <c r="AE768" s="728"/>
      <c r="AF768" s="728"/>
      <c r="AG768" s="728"/>
      <c r="AH768" s="728"/>
      <c r="AI768" s="728"/>
      <c r="AJ768" s="728"/>
      <c r="AK768" s="728"/>
      <c r="AL768" s="726"/>
      <c r="AM768" s="726"/>
      <c r="AN768" s="726"/>
      <c r="AO768" s="726"/>
      <c r="AP768" s="726"/>
      <c r="AQ768" s="726"/>
      <c r="AR768" s="726"/>
      <c r="AS768" s="726"/>
      <c r="AT768" s="726"/>
      <c r="AU768" s="726"/>
      <c r="AV768" s="726"/>
      <c r="AW768" s="726"/>
      <c r="AX768" s="726"/>
      <c r="AZ768" s="670"/>
      <c r="BA768" s="670"/>
      <c r="BB768" s="670"/>
      <c r="BC768" s="670"/>
      <c r="BD768" s="670"/>
      <c r="BE768" s="670"/>
      <c r="BF768" s="670"/>
      <c r="BG768" s="670"/>
      <c r="BH768" s="670"/>
      <c r="BI768" s="670"/>
      <c r="BJ768" s="670"/>
    </row>
    <row r="769" spans="6:62" ht="93" customHeight="1" x14ac:dyDescent="0.25">
      <c r="F769" s="725"/>
      <c r="G769" s="726"/>
      <c r="H769" s="726"/>
      <c r="I769" s="726"/>
      <c r="J769" s="726"/>
      <c r="K769" s="726"/>
      <c r="L769" s="726"/>
      <c r="M769" s="726"/>
      <c r="N769" s="726"/>
      <c r="U769" s="727"/>
      <c r="V769" s="728"/>
      <c r="W769" s="728"/>
      <c r="X769" s="728"/>
      <c r="Y769" s="728"/>
      <c r="Z769" s="728"/>
      <c r="AA769" s="728"/>
      <c r="AB769" s="728"/>
      <c r="AC769" s="728"/>
      <c r="AD769" s="728"/>
      <c r="AE769" s="728"/>
      <c r="AF769" s="728"/>
      <c r="AG769" s="728"/>
      <c r="AH769" s="728"/>
      <c r="AI769" s="728"/>
      <c r="AJ769" s="728"/>
      <c r="AK769" s="728"/>
      <c r="AL769" s="726"/>
      <c r="AM769" s="726"/>
      <c r="AN769" s="726"/>
      <c r="AO769" s="726"/>
      <c r="AP769" s="726"/>
      <c r="AQ769" s="726"/>
      <c r="AR769" s="726"/>
      <c r="AS769" s="726"/>
      <c r="AT769" s="726"/>
      <c r="AU769" s="726"/>
      <c r="AV769" s="726"/>
      <c r="AW769" s="726"/>
      <c r="AX769" s="726"/>
      <c r="AZ769" s="670"/>
      <c r="BA769" s="670"/>
      <c r="BB769" s="670"/>
      <c r="BC769" s="670"/>
      <c r="BD769" s="670"/>
      <c r="BE769" s="670"/>
      <c r="BF769" s="670"/>
      <c r="BG769" s="670"/>
      <c r="BH769" s="670"/>
      <c r="BI769" s="670"/>
      <c r="BJ769" s="670"/>
    </row>
    <row r="770" spans="6:62" ht="93" customHeight="1" x14ac:dyDescent="0.25">
      <c r="F770" s="725"/>
      <c r="G770" s="726"/>
      <c r="H770" s="726"/>
      <c r="I770" s="726"/>
      <c r="J770" s="726"/>
      <c r="K770" s="726"/>
      <c r="L770" s="726"/>
      <c r="M770" s="726"/>
      <c r="N770" s="726"/>
      <c r="U770" s="727"/>
      <c r="V770" s="728"/>
      <c r="W770" s="728"/>
      <c r="X770" s="728"/>
      <c r="Y770" s="728"/>
      <c r="Z770" s="728"/>
      <c r="AA770" s="728"/>
      <c r="AB770" s="728"/>
      <c r="AC770" s="728"/>
      <c r="AD770" s="728"/>
      <c r="AE770" s="728"/>
      <c r="AF770" s="728"/>
      <c r="AG770" s="728"/>
      <c r="AH770" s="728"/>
      <c r="AI770" s="728"/>
      <c r="AJ770" s="728"/>
      <c r="AK770" s="728"/>
      <c r="AL770" s="726"/>
      <c r="AM770" s="726"/>
      <c r="AN770" s="726"/>
      <c r="AO770" s="726"/>
      <c r="AP770" s="726"/>
      <c r="AQ770" s="726"/>
      <c r="AR770" s="726"/>
      <c r="AS770" s="726"/>
      <c r="AT770" s="726"/>
      <c r="AU770" s="726"/>
      <c r="AV770" s="726"/>
      <c r="AW770" s="726"/>
      <c r="AX770" s="726"/>
      <c r="AZ770" s="670"/>
      <c r="BA770" s="670"/>
      <c r="BB770" s="670"/>
      <c r="BC770" s="670"/>
      <c r="BD770" s="670"/>
      <c r="BE770" s="670"/>
      <c r="BF770" s="670"/>
      <c r="BG770" s="670"/>
      <c r="BH770" s="670"/>
      <c r="BI770" s="670"/>
      <c r="BJ770" s="670"/>
    </row>
    <row r="771" spans="6:62" ht="93" customHeight="1" x14ac:dyDescent="0.25">
      <c r="F771" s="725"/>
      <c r="G771" s="726"/>
      <c r="H771" s="726"/>
      <c r="I771" s="726"/>
      <c r="J771" s="726"/>
      <c r="K771" s="726"/>
      <c r="L771" s="726"/>
      <c r="M771" s="726"/>
      <c r="N771" s="726"/>
      <c r="U771" s="727"/>
      <c r="V771" s="728"/>
      <c r="W771" s="728"/>
      <c r="X771" s="728"/>
      <c r="Y771" s="728"/>
      <c r="Z771" s="728"/>
      <c r="AA771" s="728"/>
      <c r="AB771" s="728"/>
      <c r="AC771" s="728"/>
      <c r="AD771" s="728"/>
      <c r="AE771" s="728"/>
      <c r="AF771" s="728"/>
      <c r="AG771" s="728"/>
      <c r="AH771" s="728"/>
      <c r="AI771" s="728"/>
      <c r="AJ771" s="728"/>
      <c r="AK771" s="728"/>
      <c r="AL771" s="726"/>
      <c r="AM771" s="726"/>
      <c r="AN771" s="726"/>
      <c r="AO771" s="726"/>
      <c r="AP771" s="726"/>
      <c r="AQ771" s="726"/>
      <c r="AR771" s="726"/>
      <c r="AS771" s="726"/>
      <c r="AT771" s="726"/>
      <c r="AU771" s="726"/>
      <c r="AV771" s="726"/>
      <c r="AW771" s="726"/>
      <c r="AX771" s="726"/>
      <c r="AZ771" s="670"/>
      <c r="BA771" s="670"/>
      <c r="BB771" s="670"/>
      <c r="BC771" s="670"/>
      <c r="BD771" s="670"/>
      <c r="BE771" s="670"/>
      <c r="BF771" s="670"/>
      <c r="BG771" s="670"/>
      <c r="BH771" s="670"/>
      <c r="BI771" s="670"/>
      <c r="BJ771" s="670"/>
    </row>
    <row r="772" spans="6:62" ht="93" customHeight="1" x14ac:dyDescent="0.25">
      <c r="F772" s="725"/>
      <c r="G772" s="726"/>
      <c r="H772" s="726"/>
      <c r="I772" s="726"/>
      <c r="J772" s="726"/>
      <c r="K772" s="726"/>
      <c r="L772" s="726"/>
      <c r="M772" s="726"/>
      <c r="N772" s="726"/>
      <c r="U772" s="727"/>
      <c r="V772" s="728"/>
      <c r="W772" s="728"/>
      <c r="X772" s="728"/>
      <c r="Y772" s="728"/>
      <c r="Z772" s="728"/>
      <c r="AA772" s="728"/>
      <c r="AB772" s="728"/>
      <c r="AC772" s="728"/>
      <c r="AD772" s="728"/>
      <c r="AE772" s="728"/>
      <c r="AF772" s="728"/>
      <c r="AG772" s="728"/>
      <c r="AH772" s="728"/>
      <c r="AI772" s="728"/>
      <c r="AJ772" s="728"/>
      <c r="AK772" s="728"/>
      <c r="AL772" s="726"/>
      <c r="AM772" s="726"/>
      <c r="AN772" s="726"/>
      <c r="AO772" s="726"/>
      <c r="AP772" s="726"/>
      <c r="AQ772" s="726"/>
      <c r="AR772" s="726"/>
      <c r="AS772" s="726"/>
      <c r="AT772" s="726"/>
      <c r="AU772" s="726"/>
      <c r="AV772" s="726"/>
      <c r="AW772" s="726"/>
      <c r="AX772" s="726"/>
      <c r="AZ772" s="670"/>
      <c r="BA772" s="670"/>
      <c r="BB772" s="670"/>
      <c r="BC772" s="670"/>
      <c r="BD772" s="670"/>
      <c r="BE772" s="670"/>
      <c r="BF772" s="670"/>
      <c r="BG772" s="670"/>
      <c r="BH772" s="670"/>
      <c r="BI772" s="670"/>
      <c r="BJ772" s="670"/>
    </row>
    <row r="773" spans="6:62" ht="93" customHeight="1" x14ac:dyDescent="0.25">
      <c r="F773" s="725"/>
      <c r="G773" s="726"/>
      <c r="H773" s="726"/>
      <c r="I773" s="726"/>
      <c r="J773" s="726"/>
      <c r="K773" s="726"/>
      <c r="L773" s="726"/>
      <c r="M773" s="726"/>
      <c r="N773" s="726"/>
      <c r="U773" s="727"/>
      <c r="V773" s="728"/>
      <c r="W773" s="728"/>
      <c r="X773" s="728"/>
      <c r="Y773" s="728"/>
      <c r="Z773" s="728"/>
      <c r="AA773" s="728"/>
      <c r="AB773" s="728"/>
      <c r="AC773" s="728"/>
      <c r="AD773" s="728"/>
      <c r="AE773" s="728"/>
      <c r="AF773" s="728"/>
      <c r="AG773" s="728"/>
      <c r="AH773" s="728"/>
      <c r="AI773" s="728"/>
      <c r="AJ773" s="728"/>
      <c r="AK773" s="728"/>
      <c r="AL773" s="726"/>
      <c r="AM773" s="726"/>
      <c r="AN773" s="726"/>
      <c r="AO773" s="726"/>
      <c r="AP773" s="726"/>
      <c r="AQ773" s="726"/>
      <c r="AR773" s="726"/>
      <c r="AS773" s="726"/>
      <c r="AT773" s="726"/>
      <c r="AU773" s="726"/>
      <c r="AV773" s="726"/>
      <c r="AW773" s="726"/>
      <c r="AX773" s="726"/>
      <c r="AZ773" s="670"/>
      <c r="BA773" s="670"/>
      <c r="BB773" s="670"/>
      <c r="BC773" s="670"/>
      <c r="BD773" s="670"/>
      <c r="BE773" s="670"/>
      <c r="BF773" s="670"/>
      <c r="BG773" s="670"/>
      <c r="BH773" s="670"/>
      <c r="BI773" s="670"/>
      <c r="BJ773" s="670"/>
    </row>
    <row r="774" spans="6:62" ht="93" customHeight="1" x14ac:dyDescent="0.25">
      <c r="F774" s="725"/>
      <c r="G774" s="726"/>
      <c r="H774" s="726"/>
      <c r="I774" s="726"/>
      <c r="J774" s="726"/>
      <c r="K774" s="726"/>
      <c r="L774" s="726"/>
      <c r="M774" s="726"/>
      <c r="N774" s="726"/>
      <c r="U774" s="727"/>
      <c r="V774" s="728"/>
      <c r="W774" s="728"/>
      <c r="X774" s="728"/>
      <c r="Y774" s="728"/>
      <c r="Z774" s="728"/>
      <c r="AA774" s="728"/>
      <c r="AB774" s="728"/>
      <c r="AC774" s="728"/>
      <c r="AD774" s="728"/>
      <c r="AE774" s="728"/>
      <c r="AF774" s="728"/>
      <c r="AG774" s="728"/>
      <c r="AH774" s="728"/>
      <c r="AI774" s="728"/>
      <c r="AJ774" s="728"/>
      <c r="AK774" s="728"/>
      <c r="AL774" s="726"/>
      <c r="AM774" s="726"/>
      <c r="AN774" s="726"/>
      <c r="AO774" s="726"/>
      <c r="AP774" s="726"/>
      <c r="AQ774" s="726"/>
      <c r="AR774" s="726"/>
      <c r="AS774" s="726"/>
      <c r="AT774" s="726"/>
      <c r="AU774" s="726"/>
      <c r="AV774" s="726"/>
      <c r="AW774" s="726"/>
      <c r="AX774" s="726"/>
      <c r="AZ774" s="670"/>
      <c r="BA774" s="670"/>
      <c r="BB774" s="670"/>
      <c r="BC774" s="670"/>
      <c r="BD774" s="670"/>
      <c r="BE774" s="670"/>
      <c r="BF774" s="670"/>
      <c r="BG774" s="670"/>
      <c r="BH774" s="670"/>
      <c r="BI774" s="670"/>
      <c r="BJ774" s="670"/>
    </row>
    <row r="775" spans="6:62" ht="93" customHeight="1" x14ac:dyDescent="0.25">
      <c r="F775" s="725"/>
      <c r="G775" s="726"/>
      <c r="H775" s="726"/>
      <c r="I775" s="726"/>
      <c r="J775" s="726"/>
      <c r="K775" s="726"/>
      <c r="L775" s="726"/>
      <c r="M775" s="726"/>
      <c r="N775" s="726"/>
      <c r="U775" s="727"/>
      <c r="V775" s="728"/>
      <c r="W775" s="728"/>
      <c r="X775" s="728"/>
      <c r="Y775" s="728"/>
      <c r="Z775" s="728"/>
      <c r="AA775" s="728"/>
      <c r="AB775" s="728"/>
      <c r="AC775" s="728"/>
      <c r="AD775" s="728"/>
      <c r="AE775" s="728"/>
      <c r="AF775" s="728"/>
      <c r="AG775" s="728"/>
      <c r="AH775" s="728"/>
      <c r="AI775" s="728"/>
      <c r="AJ775" s="728"/>
      <c r="AK775" s="728"/>
      <c r="AL775" s="726"/>
      <c r="AM775" s="726"/>
      <c r="AN775" s="726"/>
      <c r="AO775" s="726"/>
      <c r="AP775" s="726"/>
      <c r="AQ775" s="726"/>
      <c r="AR775" s="726"/>
      <c r="AS775" s="726"/>
      <c r="AT775" s="726"/>
      <c r="AU775" s="726"/>
      <c r="AV775" s="726"/>
      <c r="AW775" s="726"/>
      <c r="AX775" s="726"/>
      <c r="AZ775" s="670"/>
      <c r="BA775" s="670"/>
      <c r="BB775" s="670"/>
      <c r="BC775" s="670"/>
      <c r="BD775" s="670"/>
      <c r="BE775" s="670"/>
      <c r="BF775" s="670"/>
      <c r="BG775" s="670"/>
      <c r="BH775" s="670"/>
      <c r="BI775" s="670"/>
      <c r="BJ775" s="670"/>
    </row>
    <row r="776" spans="6:62" ht="93" customHeight="1" x14ac:dyDescent="0.25">
      <c r="F776" s="725"/>
      <c r="G776" s="726"/>
      <c r="H776" s="726"/>
      <c r="I776" s="726"/>
      <c r="J776" s="726"/>
      <c r="K776" s="726"/>
      <c r="L776" s="726"/>
      <c r="M776" s="726"/>
      <c r="N776" s="726"/>
      <c r="U776" s="727"/>
      <c r="V776" s="728"/>
      <c r="W776" s="728"/>
      <c r="X776" s="728"/>
      <c r="Y776" s="728"/>
      <c r="Z776" s="728"/>
      <c r="AA776" s="728"/>
      <c r="AB776" s="728"/>
      <c r="AC776" s="728"/>
      <c r="AD776" s="728"/>
      <c r="AE776" s="728"/>
      <c r="AF776" s="728"/>
      <c r="AG776" s="728"/>
      <c r="AH776" s="728"/>
      <c r="AI776" s="728"/>
      <c r="AJ776" s="728"/>
      <c r="AK776" s="728"/>
      <c r="AL776" s="726"/>
      <c r="AM776" s="726"/>
      <c r="AN776" s="726"/>
      <c r="AO776" s="726"/>
      <c r="AP776" s="726"/>
      <c r="AQ776" s="726"/>
      <c r="AR776" s="726"/>
      <c r="AS776" s="726"/>
      <c r="AT776" s="726"/>
      <c r="AU776" s="726"/>
      <c r="AV776" s="726"/>
      <c r="AW776" s="726"/>
      <c r="AX776" s="726"/>
      <c r="AZ776" s="670"/>
      <c r="BA776" s="670"/>
      <c r="BB776" s="670"/>
      <c r="BC776" s="670"/>
      <c r="BD776" s="670"/>
      <c r="BE776" s="670"/>
      <c r="BF776" s="670"/>
      <c r="BG776" s="670"/>
      <c r="BH776" s="670"/>
      <c r="BI776" s="670"/>
      <c r="BJ776" s="670"/>
    </row>
    <row r="777" spans="6:62" ht="93" customHeight="1" x14ac:dyDescent="0.25">
      <c r="F777" s="725"/>
      <c r="G777" s="726"/>
      <c r="H777" s="726"/>
      <c r="I777" s="726"/>
      <c r="J777" s="726"/>
      <c r="K777" s="726"/>
      <c r="L777" s="726"/>
      <c r="M777" s="726"/>
      <c r="N777" s="726"/>
      <c r="U777" s="727"/>
      <c r="V777" s="728"/>
      <c r="W777" s="728"/>
      <c r="X777" s="728"/>
      <c r="Y777" s="728"/>
      <c r="Z777" s="728"/>
      <c r="AA777" s="728"/>
      <c r="AB777" s="728"/>
      <c r="AC777" s="728"/>
      <c r="AD777" s="728"/>
      <c r="AE777" s="728"/>
      <c r="AF777" s="728"/>
      <c r="AG777" s="728"/>
      <c r="AH777" s="728"/>
      <c r="AI777" s="728"/>
      <c r="AJ777" s="728"/>
      <c r="AK777" s="728"/>
      <c r="AL777" s="726"/>
      <c r="AM777" s="726"/>
      <c r="AN777" s="726"/>
      <c r="AO777" s="726"/>
      <c r="AP777" s="726"/>
      <c r="AQ777" s="726"/>
      <c r="AR777" s="726"/>
      <c r="AS777" s="726"/>
      <c r="AT777" s="726"/>
      <c r="AU777" s="726"/>
      <c r="AV777" s="726"/>
      <c r="AW777" s="726"/>
      <c r="AX777" s="726"/>
      <c r="AZ777" s="670"/>
      <c r="BA777" s="670"/>
      <c r="BB777" s="670"/>
      <c r="BC777" s="670"/>
      <c r="BD777" s="670"/>
      <c r="BE777" s="670"/>
      <c r="BF777" s="670"/>
      <c r="BG777" s="670"/>
      <c r="BH777" s="670"/>
      <c r="BI777" s="670"/>
      <c r="BJ777" s="670"/>
    </row>
    <row r="778" spans="6:62" ht="93" customHeight="1" x14ac:dyDescent="0.25">
      <c r="F778" s="725"/>
      <c r="G778" s="726"/>
      <c r="H778" s="726"/>
      <c r="I778" s="726"/>
      <c r="J778" s="726"/>
      <c r="K778" s="726"/>
      <c r="L778" s="726"/>
      <c r="M778" s="726"/>
      <c r="N778" s="726"/>
      <c r="U778" s="727"/>
      <c r="V778" s="728"/>
      <c r="W778" s="728"/>
      <c r="X778" s="728"/>
      <c r="Y778" s="728"/>
      <c r="Z778" s="728"/>
      <c r="AA778" s="728"/>
      <c r="AB778" s="728"/>
      <c r="AC778" s="728"/>
      <c r="AD778" s="728"/>
      <c r="AE778" s="728"/>
      <c r="AF778" s="728"/>
      <c r="AG778" s="728"/>
      <c r="AH778" s="728"/>
      <c r="AI778" s="728"/>
      <c r="AJ778" s="728"/>
      <c r="AK778" s="728"/>
      <c r="AL778" s="726"/>
      <c r="AM778" s="726"/>
      <c r="AN778" s="726"/>
      <c r="AO778" s="726"/>
      <c r="AP778" s="726"/>
      <c r="AQ778" s="726"/>
      <c r="AR778" s="726"/>
      <c r="AS778" s="726"/>
      <c r="AT778" s="726"/>
      <c r="AU778" s="726"/>
      <c r="AV778" s="726"/>
      <c r="AW778" s="726"/>
      <c r="AX778" s="726"/>
      <c r="AZ778" s="670"/>
      <c r="BA778" s="670"/>
      <c r="BB778" s="670"/>
      <c r="BC778" s="670"/>
      <c r="BD778" s="670"/>
      <c r="BE778" s="670"/>
      <c r="BF778" s="670"/>
      <c r="BG778" s="670"/>
      <c r="BH778" s="670"/>
      <c r="BI778" s="670"/>
      <c r="BJ778" s="670"/>
    </row>
    <row r="779" spans="6:62" ht="93" customHeight="1" x14ac:dyDescent="0.25">
      <c r="F779" s="725"/>
      <c r="G779" s="726"/>
      <c r="H779" s="726"/>
      <c r="I779" s="726"/>
      <c r="J779" s="726"/>
      <c r="K779" s="726"/>
      <c r="L779" s="726"/>
      <c r="M779" s="726"/>
      <c r="N779" s="726"/>
      <c r="U779" s="727"/>
      <c r="V779" s="728"/>
      <c r="W779" s="728"/>
      <c r="X779" s="728"/>
      <c r="Y779" s="728"/>
      <c r="Z779" s="728"/>
      <c r="AA779" s="728"/>
      <c r="AB779" s="728"/>
      <c r="AC779" s="728"/>
      <c r="AD779" s="728"/>
      <c r="AE779" s="728"/>
      <c r="AF779" s="728"/>
      <c r="AG779" s="728"/>
      <c r="AH779" s="728"/>
      <c r="AI779" s="728"/>
      <c r="AJ779" s="728"/>
      <c r="AK779" s="728"/>
      <c r="AL779" s="726"/>
      <c r="AM779" s="726"/>
      <c r="AN779" s="726"/>
      <c r="AO779" s="726"/>
      <c r="AP779" s="726"/>
      <c r="AQ779" s="726"/>
      <c r="AR779" s="726"/>
      <c r="AS779" s="726"/>
      <c r="AT779" s="726"/>
      <c r="AU779" s="726"/>
      <c r="AV779" s="726"/>
      <c r="AW779" s="726"/>
      <c r="AX779" s="726"/>
      <c r="AZ779" s="670"/>
      <c r="BA779" s="670"/>
      <c r="BB779" s="670"/>
      <c r="BC779" s="670"/>
      <c r="BD779" s="670"/>
      <c r="BE779" s="670"/>
      <c r="BF779" s="670"/>
      <c r="BG779" s="670"/>
      <c r="BH779" s="670"/>
      <c r="BI779" s="670"/>
      <c r="BJ779" s="670"/>
    </row>
    <row r="780" spans="6:62" ht="93" customHeight="1" x14ac:dyDescent="0.25">
      <c r="F780" s="725"/>
      <c r="G780" s="726"/>
      <c r="H780" s="726"/>
      <c r="I780" s="726"/>
      <c r="J780" s="726"/>
      <c r="K780" s="726"/>
      <c r="L780" s="726"/>
      <c r="M780" s="726"/>
      <c r="N780" s="726"/>
      <c r="U780" s="727"/>
      <c r="V780" s="728"/>
      <c r="W780" s="728"/>
      <c r="X780" s="728"/>
      <c r="Y780" s="728"/>
      <c r="Z780" s="728"/>
      <c r="AA780" s="728"/>
      <c r="AB780" s="728"/>
      <c r="AC780" s="728"/>
      <c r="AD780" s="728"/>
      <c r="AE780" s="728"/>
      <c r="AF780" s="728"/>
      <c r="AG780" s="728"/>
      <c r="AH780" s="728"/>
      <c r="AI780" s="728"/>
      <c r="AJ780" s="728"/>
      <c r="AK780" s="728"/>
      <c r="AL780" s="726"/>
      <c r="AM780" s="726"/>
      <c r="AN780" s="726"/>
      <c r="AO780" s="726"/>
      <c r="AP780" s="726"/>
      <c r="AQ780" s="726"/>
      <c r="AR780" s="726"/>
      <c r="AS780" s="726"/>
      <c r="AT780" s="726"/>
      <c r="AU780" s="726"/>
      <c r="AV780" s="726"/>
      <c r="AW780" s="726"/>
      <c r="AX780" s="726"/>
      <c r="AZ780" s="670"/>
      <c r="BA780" s="670"/>
      <c r="BB780" s="670"/>
      <c r="BC780" s="670"/>
      <c r="BD780" s="670"/>
      <c r="BE780" s="670"/>
      <c r="BF780" s="670"/>
      <c r="BG780" s="670"/>
      <c r="BH780" s="670"/>
      <c r="BI780" s="670"/>
      <c r="BJ780" s="670"/>
    </row>
    <row r="781" spans="6:62" ht="93" customHeight="1" x14ac:dyDescent="0.25">
      <c r="F781" s="725"/>
      <c r="G781" s="726"/>
      <c r="H781" s="726"/>
      <c r="I781" s="726"/>
      <c r="J781" s="726"/>
      <c r="K781" s="726"/>
      <c r="L781" s="726"/>
      <c r="M781" s="726"/>
      <c r="N781" s="726"/>
      <c r="U781" s="727"/>
      <c r="V781" s="728"/>
      <c r="W781" s="728"/>
      <c r="X781" s="728"/>
      <c r="Y781" s="728"/>
      <c r="Z781" s="728"/>
      <c r="AA781" s="728"/>
      <c r="AB781" s="728"/>
      <c r="AC781" s="728"/>
      <c r="AD781" s="728"/>
      <c r="AE781" s="728"/>
      <c r="AF781" s="728"/>
      <c r="AG781" s="728"/>
      <c r="AH781" s="728"/>
      <c r="AI781" s="728"/>
      <c r="AJ781" s="728"/>
      <c r="AK781" s="728"/>
      <c r="AL781" s="726"/>
      <c r="AM781" s="726"/>
      <c r="AN781" s="726"/>
      <c r="AO781" s="726"/>
      <c r="AP781" s="726"/>
      <c r="AQ781" s="726"/>
      <c r="AR781" s="726"/>
      <c r="AS781" s="726"/>
      <c r="AT781" s="726"/>
      <c r="AU781" s="726"/>
      <c r="AV781" s="726"/>
      <c r="AW781" s="726"/>
      <c r="AX781" s="726"/>
      <c r="AZ781" s="670"/>
      <c r="BA781" s="670"/>
      <c r="BB781" s="670"/>
      <c r="BC781" s="670"/>
      <c r="BD781" s="670"/>
      <c r="BE781" s="670"/>
      <c r="BF781" s="670"/>
      <c r="BG781" s="670"/>
      <c r="BH781" s="670"/>
      <c r="BI781" s="670"/>
      <c r="BJ781" s="670"/>
    </row>
    <row r="782" spans="6:62" ht="93" customHeight="1" x14ac:dyDescent="0.25">
      <c r="F782" s="725"/>
      <c r="G782" s="726"/>
      <c r="H782" s="726"/>
      <c r="I782" s="726"/>
      <c r="J782" s="726"/>
      <c r="K782" s="726"/>
      <c r="L782" s="726"/>
      <c r="M782" s="726"/>
      <c r="N782" s="726"/>
      <c r="U782" s="727"/>
      <c r="V782" s="728"/>
      <c r="W782" s="728"/>
      <c r="X782" s="728"/>
      <c r="Y782" s="728"/>
      <c r="Z782" s="728"/>
      <c r="AA782" s="728"/>
      <c r="AB782" s="728"/>
      <c r="AC782" s="728"/>
      <c r="AD782" s="728"/>
      <c r="AE782" s="728"/>
      <c r="AF782" s="728"/>
      <c r="AG782" s="728"/>
      <c r="AH782" s="728"/>
      <c r="AI782" s="728"/>
      <c r="AJ782" s="728"/>
      <c r="AK782" s="728"/>
      <c r="AL782" s="726"/>
      <c r="AM782" s="726"/>
      <c r="AN782" s="726"/>
      <c r="AO782" s="726"/>
      <c r="AP782" s="726"/>
      <c r="AQ782" s="726"/>
      <c r="AR782" s="726"/>
      <c r="AS782" s="726"/>
      <c r="AT782" s="726"/>
      <c r="AU782" s="726"/>
      <c r="AV782" s="726"/>
      <c r="AW782" s="726"/>
      <c r="AX782" s="726"/>
      <c r="AZ782" s="670"/>
      <c r="BA782" s="670"/>
      <c r="BB782" s="670"/>
      <c r="BC782" s="670"/>
      <c r="BD782" s="670"/>
      <c r="BE782" s="670"/>
      <c r="BF782" s="670"/>
      <c r="BG782" s="670"/>
      <c r="BH782" s="670"/>
      <c r="BI782" s="670"/>
      <c r="BJ782" s="670"/>
    </row>
    <row r="783" spans="6:62" ht="93" customHeight="1" x14ac:dyDescent="0.25">
      <c r="F783" s="725"/>
      <c r="G783" s="726"/>
      <c r="H783" s="726"/>
      <c r="I783" s="726"/>
      <c r="J783" s="726"/>
      <c r="K783" s="726"/>
      <c r="L783" s="726"/>
      <c r="M783" s="726"/>
      <c r="N783" s="726"/>
      <c r="U783" s="727"/>
      <c r="V783" s="728"/>
      <c r="W783" s="728"/>
      <c r="X783" s="728"/>
      <c r="Y783" s="728"/>
      <c r="Z783" s="728"/>
      <c r="AA783" s="728"/>
      <c r="AB783" s="728"/>
      <c r="AC783" s="728"/>
      <c r="AD783" s="728"/>
      <c r="AE783" s="728"/>
      <c r="AF783" s="728"/>
      <c r="AG783" s="728"/>
      <c r="AH783" s="728"/>
      <c r="AI783" s="728"/>
      <c r="AJ783" s="728"/>
      <c r="AK783" s="728"/>
      <c r="AL783" s="726"/>
      <c r="AM783" s="726"/>
      <c r="AN783" s="726"/>
      <c r="AO783" s="726"/>
      <c r="AP783" s="726"/>
      <c r="AQ783" s="726"/>
      <c r="AR783" s="726"/>
      <c r="AS783" s="726"/>
      <c r="AT783" s="726"/>
      <c r="AU783" s="726"/>
      <c r="AV783" s="726"/>
      <c r="AW783" s="726"/>
      <c r="AX783" s="726"/>
      <c r="AZ783" s="670"/>
      <c r="BA783" s="670"/>
      <c r="BB783" s="670"/>
      <c r="BC783" s="670"/>
      <c r="BD783" s="670"/>
      <c r="BE783" s="670"/>
      <c r="BF783" s="670"/>
      <c r="BG783" s="670"/>
      <c r="BH783" s="670"/>
      <c r="BI783" s="670"/>
      <c r="BJ783" s="670"/>
    </row>
    <row r="784" spans="6:62" ht="93" customHeight="1" x14ac:dyDescent="0.25">
      <c r="F784" s="725"/>
      <c r="G784" s="726"/>
      <c r="H784" s="726"/>
      <c r="I784" s="726"/>
      <c r="J784" s="726"/>
      <c r="K784" s="726"/>
      <c r="L784" s="726"/>
      <c r="M784" s="726"/>
      <c r="N784" s="726"/>
      <c r="U784" s="727"/>
      <c r="V784" s="728"/>
      <c r="W784" s="728"/>
      <c r="X784" s="728"/>
      <c r="Y784" s="728"/>
      <c r="Z784" s="728"/>
      <c r="AA784" s="728"/>
      <c r="AB784" s="728"/>
      <c r="AC784" s="728"/>
      <c r="AD784" s="728"/>
      <c r="AE784" s="728"/>
      <c r="AF784" s="728"/>
      <c r="AG784" s="728"/>
      <c r="AH784" s="728"/>
      <c r="AI784" s="728"/>
      <c r="AJ784" s="728"/>
      <c r="AK784" s="728"/>
      <c r="AL784" s="726"/>
      <c r="AM784" s="726"/>
      <c r="AN784" s="726"/>
      <c r="AO784" s="726"/>
      <c r="AP784" s="726"/>
      <c r="AQ784" s="726"/>
      <c r="AR784" s="726"/>
      <c r="AS784" s="726"/>
      <c r="AT784" s="726"/>
      <c r="AU784" s="726"/>
      <c r="AV784" s="726"/>
      <c r="AW784" s="726"/>
      <c r="AX784" s="726"/>
      <c r="AZ784" s="670"/>
      <c r="BA784" s="670"/>
      <c r="BB784" s="670"/>
      <c r="BC784" s="670"/>
      <c r="BD784" s="670"/>
      <c r="BE784" s="670"/>
      <c r="BF784" s="670"/>
      <c r="BG784" s="670"/>
      <c r="BH784" s="670"/>
      <c r="BI784" s="670"/>
      <c r="BJ784" s="670"/>
    </row>
    <row r="785" spans="6:62" ht="93" customHeight="1" x14ac:dyDescent="0.25">
      <c r="F785" s="725"/>
      <c r="G785" s="726"/>
      <c r="H785" s="726"/>
      <c r="I785" s="726"/>
      <c r="J785" s="726"/>
      <c r="K785" s="726"/>
      <c r="L785" s="726"/>
      <c r="M785" s="726"/>
      <c r="N785" s="726"/>
      <c r="U785" s="727"/>
      <c r="V785" s="728"/>
      <c r="W785" s="728"/>
      <c r="X785" s="728"/>
      <c r="Y785" s="728"/>
      <c r="Z785" s="728"/>
      <c r="AA785" s="728"/>
      <c r="AB785" s="728"/>
      <c r="AC785" s="728"/>
      <c r="AD785" s="728"/>
      <c r="AE785" s="728"/>
      <c r="AF785" s="728"/>
      <c r="AG785" s="728"/>
      <c r="AH785" s="728"/>
      <c r="AI785" s="728"/>
      <c r="AJ785" s="728"/>
      <c r="AK785" s="728"/>
      <c r="AL785" s="726"/>
      <c r="AM785" s="726"/>
      <c r="AN785" s="726"/>
      <c r="AO785" s="726"/>
      <c r="AP785" s="726"/>
      <c r="AQ785" s="726"/>
      <c r="AR785" s="726"/>
      <c r="AS785" s="726"/>
      <c r="AT785" s="726"/>
      <c r="AU785" s="726"/>
      <c r="AV785" s="726"/>
      <c r="AW785" s="726"/>
      <c r="AX785" s="726"/>
      <c r="AZ785" s="670"/>
      <c r="BA785" s="670"/>
      <c r="BB785" s="670"/>
      <c r="BC785" s="670"/>
      <c r="BD785" s="670"/>
      <c r="BE785" s="670"/>
      <c r="BF785" s="670"/>
      <c r="BG785" s="670"/>
      <c r="BH785" s="670"/>
      <c r="BI785" s="670"/>
      <c r="BJ785" s="670"/>
    </row>
    <row r="786" spans="6:62" ht="93" customHeight="1" x14ac:dyDescent="0.25">
      <c r="F786" s="725"/>
      <c r="G786" s="726"/>
      <c r="H786" s="726"/>
      <c r="I786" s="726"/>
      <c r="J786" s="726"/>
      <c r="K786" s="726"/>
      <c r="L786" s="726"/>
      <c r="M786" s="726"/>
      <c r="N786" s="726"/>
      <c r="U786" s="727"/>
      <c r="V786" s="728"/>
      <c r="W786" s="728"/>
      <c r="X786" s="728"/>
      <c r="Y786" s="728"/>
      <c r="Z786" s="728"/>
      <c r="AA786" s="728"/>
      <c r="AB786" s="728"/>
      <c r="AC786" s="728"/>
      <c r="AD786" s="728"/>
      <c r="AE786" s="728"/>
      <c r="AF786" s="728"/>
      <c r="AG786" s="728"/>
      <c r="AH786" s="728"/>
      <c r="AI786" s="728"/>
      <c r="AJ786" s="728"/>
      <c r="AK786" s="728"/>
      <c r="AL786" s="726"/>
      <c r="AM786" s="726"/>
      <c r="AN786" s="726"/>
      <c r="AO786" s="726"/>
      <c r="AP786" s="726"/>
      <c r="AQ786" s="726"/>
      <c r="AR786" s="726"/>
      <c r="AS786" s="726"/>
      <c r="AT786" s="726"/>
      <c r="AU786" s="726"/>
      <c r="AV786" s="726"/>
      <c r="AW786" s="726"/>
      <c r="AX786" s="726"/>
      <c r="AZ786" s="670"/>
      <c r="BA786" s="670"/>
      <c r="BB786" s="670"/>
      <c r="BC786" s="670"/>
      <c r="BD786" s="670"/>
      <c r="BE786" s="670"/>
      <c r="BF786" s="670"/>
      <c r="BG786" s="670"/>
      <c r="BH786" s="670"/>
      <c r="BI786" s="670"/>
      <c r="BJ786" s="670"/>
    </row>
    <row r="787" spans="6:62" ht="93" customHeight="1" x14ac:dyDescent="0.25">
      <c r="F787" s="725"/>
      <c r="G787" s="726"/>
      <c r="H787" s="726"/>
      <c r="I787" s="726"/>
      <c r="J787" s="726"/>
      <c r="K787" s="726"/>
      <c r="L787" s="726"/>
      <c r="M787" s="726"/>
      <c r="N787" s="726"/>
      <c r="U787" s="727"/>
      <c r="V787" s="728"/>
      <c r="W787" s="728"/>
      <c r="X787" s="728"/>
      <c r="Y787" s="728"/>
      <c r="Z787" s="728"/>
      <c r="AA787" s="728"/>
      <c r="AB787" s="728"/>
      <c r="AC787" s="728"/>
      <c r="AD787" s="728"/>
      <c r="AE787" s="728"/>
      <c r="AF787" s="728"/>
      <c r="AG787" s="728"/>
      <c r="AH787" s="728"/>
      <c r="AI787" s="728"/>
      <c r="AJ787" s="728"/>
      <c r="AK787" s="728"/>
      <c r="AL787" s="726"/>
      <c r="AM787" s="726"/>
      <c r="AN787" s="726"/>
      <c r="AO787" s="726"/>
      <c r="AP787" s="726"/>
      <c r="AQ787" s="726"/>
      <c r="AR787" s="726"/>
      <c r="AS787" s="726"/>
      <c r="AT787" s="726"/>
      <c r="AU787" s="726"/>
      <c r="AV787" s="726"/>
      <c r="AW787" s="726"/>
      <c r="AX787" s="726"/>
      <c r="AZ787" s="670"/>
      <c r="BA787" s="670"/>
      <c r="BB787" s="670"/>
      <c r="BC787" s="670"/>
      <c r="BD787" s="670"/>
      <c r="BE787" s="670"/>
      <c r="BF787" s="670"/>
      <c r="BG787" s="670"/>
      <c r="BH787" s="670"/>
      <c r="BI787" s="670"/>
      <c r="BJ787" s="670"/>
    </row>
    <row r="788" spans="6:62" ht="93" customHeight="1" x14ac:dyDescent="0.25">
      <c r="F788" s="725"/>
      <c r="G788" s="726"/>
      <c r="H788" s="726"/>
      <c r="I788" s="726"/>
      <c r="J788" s="726"/>
      <c r="K788" s="726"/>
      <c r="L788" s="726"/>
      <c r="M788" s="726"/>
      <c r="N788" s="726"/>
      <c r="U788" s="727"/>
      <c r="V788" s="728"/>
      <c r="W788" s="728"/>
      <c r="X788" s="728"/>
      <c r="Y788" s="728"/>
      <c r="Z788" s="728"/>
      <c r="AA788" s="728"/>
      <c r="AB788" s="728"/>
      <c r="AC788" s="728"/>
      <c r="AD788" s="728"/>
      <c r="AE788" s="728"/>
      <c r="AF788" s="728"/>
      <c r="AG788" s="728"/>
      <c r="AH788" s="728"/>
      <c r="AI788" s="728"/>
      <c r="AJ788" s="728"/>
      <c r="AK788" s="728"/>
      <c r="AL788" s="726"/>
      <c r="AM788" s="726"/>
      <c r="AN788" s="726"/>
      <c r="AO788" s="726"/>
      <c r="AP788" s="726"/>
      <c r="AQ788" s="726"/>
      <c r="AR788" s="726"/>
      <c r="AS788" s="726"/>
      <c r="AT788" s="726"/>
      <c r="AU788" s="726"/>
      <c r="AV788" s="726"/>
      <c r="AW788" s="726"/>
      <c r="AX788" s="726"/>
      <c r="AZ788" s="670"/>
      <c r="BA788" s="670"/>
      <c r="BB788" s="670"/>
      <c r="BC788" s="670"/>
      <c r="BD788" s="670"/>
      <c r="BE788" s="670"/>
      <c r="BF788" s="670"/>
      <c r="BG788" s="670"/>
      <c r="BH788" s="670"/>
      <c r="BI788" s="670"/>
      <c r="BJ788" s="670"/>
    </row>
    <row r="789" spans="6:62" ht="93" customHeight="1" x14ac:dyDescent="0.25">
      <c r="F789" s="725"/>
      <c r="G789" s="726"/>
      <c r="H789" s="726"/>
      <c r="I789" s="726"/>
      <c r="J789" s="726"/>
      <c r="K789" s="726"/>
      <c r="L789" s="726"/>
      <c r="M789" s="726"/>
      <c r="N789" s="726"/>
      <c r="U789" s="727"/>
      <c r="V789" s="728"/>
      <c r="W789" s="728"/>
      <c r="X789" s="728"/>
      <c r="Y789" s="728"/>
      <c r="Z789" s="728"/>
      <c r="AA789" s="728"/>
      <c r="AB789" s="728"/>
      <c r="AC789" s="728"/>
      <c r="AD789" s="728"/>
      <c r="AE789" s="728"/>
      <c r="AF789" s="728"/>
      <c r="AG789" s="728"/>
      <c r="AH789" s="728"/>
      <c r="AI789" s="728"/>
      <c r="AJ789" s="728"/>
      <c r="AK789" s="728"/>
      <c r="AL789" s="726"/>
      <c r="AM789" s="726"/>
      <c r="AN789" s="726"/>
      <c r="AO789" s="726"/>
      <c r="AP789" s="726"/>
      <c r="AQ789" s="726"/>
      <c r="AR789" s="726"/>
      <c r="AS789" s="726"/>
      <c r="AT789" s="726"/>
      <c r="AU789" s="726"/>
      <c r="AV789" s="726"/>
      <c r="AW789" s="726"/>
      <c r="AX789" s="726"/>
      <c r="AZ789" s="670"/>
      <c r="BA789" s="670"/>
      <c r="BB789" s="670"/>
      <c r="BC789" s="670"/>
      <c r="BD789" s="670"/>
      <c r="BE789" s="670"/>
      <c r="BF789" s="670"/>
      <c r="BG789" s="670"/>
      <c r="BH789" s="670"/>
      <c r="BI789" s="670"/>
      <c r="BJ789" s="670"/>
    </row>
    <row r="790" spans="6:62" ht="93" customHeight="1" x14ac:dyDescent="0.25">
      <c r="F790" s="725"/>
      <c r="G790" s="726"/>
      <c r="H790" s="726"/>
      <c r="I790" s="726"/>
      <c r="J790" s="726"/>
      <c r="K790" s="726"/>
      <c r="L790" s="726"/>
      <c r="M790" s="726"/>
      <c r="N790" s="726"/>
      <c r="U790" s="727"/>
      <c r="V790" s="728"/>
      <c r="W790" s="728"/>
      <c r="X790" s="728"/>
      <c r="Y790" s="728"/>
      <c r="Z790" s="728"/>
      <c r="AA790" s="728"/>
      <c r="AB790" s="728"/>
      <c r="AC790" s="728"/>
      <c r="AD790" s="728"/>
      <c r="AE790" s="728"/>
      <c r="AF790" s="728"/>
      <c r="AG790" s="728"/>
      <c r="AH790" s="728"/>
      <c r="AI790" s="728"/>
      <c r="AJ790" s="728"/>
      <c r="AK790" s="728"/>
      <c r="AL790" s="726"/>
      <c r="AM790" s="726"/>
      <c r="AN790" s="726"/>
      <c r="AO790" s="726"/>
      <c r="AP790" s="726"/>
      <c r="AQ790" s="726"/>
      <c r="AR790" s="726"/>
      <c r="AS790" s="726"/>
      <c r="AT790" s="726"/>
      <c r="AU790" s="726"/>
      <c r="AV790" s="726"/>
      <c r="AW790" s="726"/>
      <c r="AX790" s="726"/>
      <c r="AZ790" s="670"/>
      <c r="BA790" s="670"/>
      <c r="BB790" s="670"/>
      <c r="BC790" s="670"/>
      <c r="BD790" s="670"/>
      <c r="BE790" s="670"/>
      <c r="BF790" s="670"/>
      <c r="BG790" s="670"/>
      <c r="BH790" s="670"/>
      <c r="BI790" s="670"/>
      <c r="BJ790" s="670"/>
    </row>
    <row r="791" spans="6:62" ht="93" customHeight="1" x14ac:dyDescent="0.25">
      <c r="F791" s="725"/>
      <c r="G791" s="726"/>
      <c r="H791" s="726"/>
      <c r="I791" s="726"/>
      <c r="J791" s="726"/>
      <c r="K791" s="726"/>
      <c r="L791" s="726"/>
      <c r="M791" s="726"/>
      <c r="N791" s="726"/>
      <c r="U791" s="727"/>
      <c r="V791" s="728"/>
      <c r="W791" s="728"/>
      <c r="X791" s="728"/>
      <c r="Y791" s="728"/>
      <c r="Z791" s="728"/>
      <c r="AA791" s="728"/>
      <c r="AB791" s="728"/>
      <c r="AC791" s="728"/>
      <c r="AD791" s="728"/>
      <c r="AE791" s="728"/>
      <c r="AF791" s="728"/>
      <c r="AG791" s="728"/>
      <c r="AH791" s="728"/>
      <c r="AI791" s="728"/>
      <c r="AJ791" s="728"/>
      <c r="AK791" s="728"/>
      <c r="AL791" s="726"/>
      <c r="AM791" s="726"/>
      <c r="AN791" s="726"/>
      <c r="AO791" s="726"/>
      <c r="AP791" s="726"/>
      <c r="AQ791" s="726"/>
      <c r="AR791" s="726"/>
      <c r="AS791" s="726"/>
      <c r="AT791" s="726"/>
      <c r="AU791" s="726"/>
      <c r="AV791" s="726"/>
      <c r="AW791" s="726"/>
      <c r="AX791" s="726"/>
      <c r="AZ791" s="670"/>
      <c r="BA791" s="670"/>
      <c r="BB791" s="670"/>
      <c r="BC791" s="670"/>
      <c r="BD791" s="670"/>
      <c r="BE791" s="670"/>
      <c r="BF791" s="670"/>
      <c r="BG791" s="670"/>
      <c r="BH791" s="670"/>
      <c r="BI791" s="670"/>
      <c r="BJ791" s="670"/>
    </row>
    <row r="792" spans="6:62" ht="93" customHeight="1" x14ac:dyDescent="0.25">
      <c r="F792" s="725"/>
      <c r="G792" s="726"/>
      <c r="H792" s="726"/>
      <c r="I792" s="726"/>
      <c r="J792" s="726"/>
      <c r="K792" s="726"/>
      <c r="L792" s="726"/>
      <c r="M792" s="726"/>
      <c r="N792" s="726"/>
      <c r="U792" s="727"/>
      <c r="V792" s="728"/>
      <c r="W792" s="728"/>
      <c r="X792" s="728"/>
      <c r="Y792" s="728"/>
      <c r="Z792" s="728"/>
      <c r="AA792" s="728"/>
      <c r="AB792" s="728"/>
      <c r="AC792" s="728"/>
      <c r="AD792" s="728"/>
      <c r="AE792" s="728"/>
      <c r="AF792" s="728"/>
      <c r="AG792" s="728"/>
      <c r="AH792" s="728"/>
      <c r="AI792" s="728"/>
      <c r="AJ792" s="728"/>
      <c r="AK792" s="728"/>
      <c r="AL792" s="726"/>
      <c r="AM792" s="726"/>
      <c r="AN792" s="726"/>
      <c r="AO792" s="726"/>
      <c r="AP792" s="726"/>
      <c r="AQ792" s="726"/>
      <c r="AR792" s="726"/>
      <c r="AS792" s="726"/>
      <c r="AT792" s="726"/>
      <c r="AU792" s="726"/>
      <c r="AV792" s="726"/>
      <c r="AW792" s="726"/>
      <c r="AX792" s="726"/>
      <c r="AZ792" s="670"/>
      <c r="BA792" s="670"/>
      <c r="BB792" s="670"/>
      <c r="BC792" s="670"/>
      <c r="BD792" s="670"/>
      <c r="BE792" s="670"/>
      <c r="BF792" s="670"/>
      <c r="BG792" s="670"/>
      <c r="BH792" s="670"/>
      <c r="BI792" s="670"/>
      <c r="BJ792" s="670"/>
    </row>
    <row r="793" spans="6:62" ht="93" customHeight="1" x14ac:dyDescent="0.25">
      <c r="F793" s="725"/>
      <c r="G793" s="726"/>
      <c r="H793" s="726"/>
      <c r="I793" s="726"/>
      <c r="J793" s="726"/>
      <c r="K793" s="726"/>
      <c r="L793" s="726"/>
      <c r="M793" s="726"/>
      <c r="N793" s="726"/>
      <c r="U793" s="727"/>
      <c r="V793" s="728"/>
      <c r="W793" s="728"/>
      <c r="X793" s="728"/>
      <c r="Y793" s="728"/>
      <c r="Z793" s="728"/>
      <c r="AA793" s="728"/>
      <c r="AB793" s="728"/>
      <c r="AC793" s="728"/>
      <c r="AD793" s="728"/>
      <c r="AE793" s="728"/>
      <c r="AF793" s="728"/>
      <c r="AG793" s="728"/>
      <c r="AH793" s="728"/>
      <c r="AI793" s="728"/>
      <c r="AJ793" s="728"/>
      <c r="AK793" s="728"/>
      <c r="AL793" s="726"/>
      <c r="AM793" s="726"/>
      <c r="AN793" s="726"/>
      <c r="AO793" s="726"/>
      <c r="AP793" s="726"/>
      <c r="AQ793" s="726"/>
      <c r="AR793" s="726"/>
      <c r="AS793" s="726"/>
      <c r="AT793" s="726"/>
      <c r="AU793" s="726"/>
      <c r="AV793" s="726"/>
      <c r="AW793" s="726"/>
      <c r="AX793" s="726"/>
      <c r="AZ793" s="670"/>
      <c r="BA793" s="670"/>
      <c r="BB793" s="670"/>
      <c r="BC793" s="670"/>
      <c r="BD793" s="670"/>
      <c r="BE793" s="670"/>
      <c r="BF793" s="670"/>
      <c r="BG793" s="670"/>
      <c r="BH793" s="670"/>
      <c r="BI793" s="670"/>
      <c r="BJ793" s="670"/>
    </row>
    <row r="794" spans="6:62" ht="93" customHeight="1" x14ac:dyDescent="0.25">
      <c r="F794" s="725"/>
      <c r="G794" s="726"/>
      <c r="H794" s="726"/>
      <c r="I794" s="726"/>
      <c r="J794" s="726"/>
      <c r="K794" s="726"/>
      <c r="L794" s="726"/>
      <c r="M794" s="726"/>
      <c r="N794" s="726"/>
      <c r="U794" s="727"/>
      <c r="V794" s="728"/>
      <c r="W794" s="728"/>
      <c r="X794" s="728"/>
      <c r="Y794" s="728"/>
      <c r="Z794" s="728"/>
      <c r="AA794" s="728"/>
      <c r="AB794" s="728"/>
      <c r="AC794" s="728"/>
      <c r="AD794" s="728"/>
      <c r="AE794" s="728"/>
      <c r="AF794" s="728"/>
      <c r="AG794" s="728"/>
      <c r="AH794" s="728"/>
      <c r="AI794" s="728"/>
      <c r="AJ794" s="728"/>
      <c r="AK794" s="728"/>
      <c r="AL794" s="726"/>
      <c r="AM794" s="726"/>
      <c r="AN794" s="726"/>
      <c r="AO794" s="726"/>
      <c r="AP794" s="726"/>
      <c r="AQ794" s="726"/>
      <c r="AR794" s="726"/>
      <c r="AS794" s="726"/>
      <c r="AT794" s="726"/>
      <c r="AU794" s="726"/>
      <c r="AV794" s="726"/>
      <c r="AW794" s="726"/>
      <c r="AX794" s="726"/>
      <c r="AZ794" s="670"/>
      <c r="BA794" s="670"/>
      <c r="BB794" s="670"/>
      <c r="BC794" s="670"/>
      <c r="BD794" s="670"/>
      <c r="BE794" s="670"/>
      <c r="BF794" s="670"/>
      <c r="BG794" s="670"/>
      <c r="BH794" s="670"/>
      <c r="BI794" s="670"/>
      <c r="BJ794" s="670"/>
    </row>
    <row r="795" spans="6:62" ht="93" customHeight="1" x14ac:dyDescent="0.25">
      <c r="F795" s="725"/>
      <c r="G795" s="726"/>
      <c r="H795" s="726"/>
      <c r="I795" s="726"/>
      <c r="J795" s="726"/>
      <c r="K795" s="726"/>
      <c r="L795" s="726"/>
      <c r="M795" s="726"/>
      <c r="N795" s="726"/>
      <c r="U795" s="727"/>
      <c r="V795" s="728"/>
      <c r="W795" s="728"/>
      <c r="X795" s="728"/>
      <c r="Y795" s="728"/>
      <c r="Z795" s="728"/>
      <c r="AA795" s="728"/>
      <c r="AB795" s="728"/>
      <c r="AC795" s="728"/>
      <c r="AD795" s="728"/>
      <c r="AE795" s="728"/>
      <c r="AF795" s="728"/>
      <c r="AG795" s="728"/>
      <c r="AH795" s="728"/>
      <c r="AI795" s="728"/>
      <c r="AJ795" s="728"/>
      <c r="AK795" s="728"/>
      <c r="AL795" s="726"/>
      <c r="AM795" s="726"/>
      <c r="AN795" s="726"/>
      <c r="AO795" s="726"/>
      <c r="AP795" s="726"/>
      <c r="AQ795" s="726"/>
      <c r="AR795" s="726"/>
      <c r="AS795" s="726"/>
      <c r="AT795" s="726"/>
      <c r="AU795" s="726"/>
      <c r="AV795" s="726"/>
      <c r="AW795" s="726"/>
      <c r="AX795" s="726"/>
      <c r="AZ795" s="670"/>
      <c r="BA795" s="670"/>
      <c r="BB795" s="670"/>
      <c r="BC795" s="670"/>
      <c r="BD795" s="670"/>
      <c r="BE795" s="670"/>
      <c r="BF795" s="670"/>
      <c r="BG795" s="670"/>
      <c r="BH795" s="670"/>
      <c r="BI795" s="670"/>
      <c r="BJ795" s="670"/>
    </row>
    <row r="796" spans="6:62" ht="93" customHeight="1" x14ac:dyDescent="0.25">
      <c r="F796" s="725"/>
      <c r="G796" s="726"/>
      <c r="H796" s="726"/>
      <c r="I796" s="726"/>
      <c r="J796" s="726"/>
      <c r="K796" s="726"/>
      <c r="L796" s="726"/>
      <c r="M796" s="726"/>
      <c r="N796" s="726"/>
      <c r="U796" s="727"/>
      <c r="V796" s="728"/>
      <c r="W796" s="728"/>
      <c r="X796" s="728"/>
      <c r="Y796" s="728"/>
      <c r="Z796" s="728"/>
      <c r="AA796" s="728"/>
      <c r="AB796" s="728"/>
      <c r="AC796" s="728"/>
      <c r="AD796" s="728"/>
      <c r="AE796" s="728"/>
      <c r="AF796" s="728"/>
      <c r="AG796" s="728"/>
      <c r="AH796" s="728"/>
      <c r="AI796" s="728"/>
      <c r="AJ796" s="728"/>
      <c r="AK796" s="728"/>
      <c r="AL796" s="726"/>
      <c r="AM796" s="726"/>
      <c r="AN796" s="726"/>
      <c r="AO796" s="726"/>
      <c r="AP796" s="726"/>
      <c r="AQ796" s="726"/>
      <c r="AR796" s="726"/>
      <c r="AS796" s="726"/>
      <c r="AT796" s="726"/>
      <c r="AU796" s="726"/>
      <c r="AV796" s="726"/>
      <c r="AW796" s="726"/>
      <c r="AX796" s="726"/>
      <c r="AZ796" s="670"/>
      <c r="BA796" s="670"/>
      <c r="BB796" s="670"/>
      <c r="BC796" s="670"/>
      <c r="BD796" s="670"/>
      <c r="BE796" s="670"/>
      <c r="BF796" s="670"/>
      <c r="BG796" s="670"/>
      <c r="BH796" s="670"/>
      <c r="BI796" s="670"/>
      <c r="BJ796" s="670"/>
    </row>
    <row r="797" spans="6:62" ht="93" customHeight="1" x14ac:dyDescent="0.25">
      <c r="F797" s="725"/>
      <c r="G797" s="726"/>
      <c r="H797" s="726"/>
      <c r="I797" s="726"/>
      <c r="J797" s="726"/>
      <c r="K797" s="726"/>
      <c r="L797" s="726"/>
      <c r="M797" s="726"/>
      <c r="N797" s="726"/>
      <c r="U797" s="727"/>
      <c r="V797" s="728"/>
      <c r="W797" s="728"/>
      <c r="X797" s="728"/>
      <c r="Y797" s="728"/>
      <c r="Z797" s="728"/>
      <c r="AA797" s="728"/>
      <c r="AB797" s="728"/>
      <c r="AC797" s="728"/>
      <c r="AD797" s="728"/>
      <c r="AE797" s="728"/>
      <c r="AF797" s="728"/>
      <c r="AG797" s="728"/>
      <c r="AH797" s="728"/>
      <c r="AI797" s="728"/>
      <c r="AJ797" s="728"/>
      <c r="AK797" s="728"/>
      <c r="AL797" s="726"/>
      <c r="AM797" s="726"/>
      <c r="AN797" s="726"/>
      <c r="AO797" s="726"/>
      <c r="AP797" s="726"/>
      <c r="AQ797" s="726"/>
      <c r="AR797" s="726"/>
      <c r="AS797" s="726"/>
      <c r="AT797" s="726"/>
      <c r="AU797" s="726"/>
      <c r="AV797" s="726"/>
      <c r="AW797" s="726"/>
      <c r="AX797" s="726"/>
      <c r="AZ797" s="670"/>
      <c r="BA797" s="670"/>
      <c r="BB797" s="670"/>
      <c r="BC797" s="670"/>
      <c r="BD797" s="670"/>
      <c r="BE797" s="670"/>
      <c r="BF797" s="670"/>
      <c r="BG797" s="670"/>
      <c r="BH797" s="670"/>
      <c r="BI797" s="670"/>
      <c r="BJ797" s="670"/>
    </row>
    <row r="798" spans="6:62" ht="93" customHeight="1" x14ac:dyDescent="0.25">
      <c r="F798" s="725"/>
      <c r="G798" s="726"/>
      <c r="H798" s="726"/>
      <c r="I798" s="726"/>
      <c r="J798" s="726"/>
      <c r="K798" s="726"/>
      <c r="L798" s="726"/>
      <c r="M798" s="726"/>
      <c r="N798" s="726"/>
      <c r="U798" s="727"/>
      <c r="V798" s="728"/>
      <c r="W798" s="728"/>
      <c r="X798" s="728"/>
      <c r="Y798" s="728"/>
      <c r="Z798" s="728"/>
      <c r="AA798" s="728"/>
      <c r="AB798" s="728"/>
      <c r="AC798" s="728"/>
      <c r="AD798" s="728"/>
      <c r="AE798" s="728"/>
      <c r="AF798" s="728"/>
      <c r="AG798" s="728"/>
      <c r="AH798" s="728"/>
      <c r="AI798" s="728"/>
      <c r="AJ798" s="728"/>
      <c r="AK798" s="728"/>
      <c r="AL798" s="726"/>
      <c r="AM798" s="726"/>
      <c r="AN798" s="726"/>
      <c r="AO798" s="726"/>
      <c r="AP798" s="726"/>
      <c r="AQ798" s="726"/>
      <c r="AR798" s="726"/>
      <c r="AS798" s="726"/>
      <c r="AT798" s="726"/>
      <c r="AU798" s="726"/>
      <c r="AV798" s="726"/>
      <c r="AW798" s="726"/>
      <c r="AX798" s="726"/>
      <c r="AZ798" s="670"/>
      <c r="BA798" s="670"/>
      <c r="BB798" s="670"/>
      <c r="BC798" s="670"/>
      <c r="BD798" s="670"/>
      <c r="BE798" s="670"/>
      <c r="BF798" s="670"/>
      <c r="BG798" s="670"/>
      <c r="BH798" s="670"/>
      <c r="BI798" s="670"/>
      <c r="BJ798" s="670"/>
    </row>
    <row r="799" spans="6:62" ht="93" customHeight="1" x14ac:dyDescent="0.25">
      <c r="F799" s="725"/>
      <c r="G799" s="726"/>
      <c r="H799" s="726"/>
      <c r="I799" s="726"/>
      <c r="J799" s="726"/>
      <c r="K799" s="726"/>
      <c r="L799" s="726"/>
      <c r="M799" s="726"/>
      <c r="N799" s="726"/>
      <c r="U799" s="727"/>
      <c r="V799" s="728"/>
      <c r="W799" s="728"/>
      <c r="X799" s="728"/>
      <c r="Y799" s="728"/>
      <c r="Z799" s="728"/>
      <c r="AA799" s="728"/>
      <c r="AB799" s="728"/>
      <c r="AC799" s="728"/>
      <c r="AD799" s="728"/>
      <c r="AE799" s="728"/>
      <c r="AF799" s="728"/>
      <c r="AG799" s="728"/>
      <c r="AH799" s="728"/>
      <c r="AI799" s="728"/>
      <c r="AJ799" s="728"/>
      <c r="AK799" s="728"/>
      <c r="AL799" s="726"/>
      <c r="AM799" s="726"/>
      <c r="AN799" s="726"/>
      <c r="AO799" s="726"/>
      <c r="AP799" s="726"/>
      <c r="AQ799" s="726"/>
      <c r="AR799" s="726"/>
      <c r="AS799" s="726"/>
      <c r="AT799" s="726"/>
      <c r="AU799" s="726"/>
      <c r="AV799" s="726"/>
      <c r="AW799" s="726"/>
      <c r="AX799" s="726"/>
      <c r="AZ799" s="670"/>
      <c r="BA799" s="670"/>
      <c r="BB799" s="670"/>
      <c r="BC799" s="670"/>
      <c r="BD799" s="670"/>
      <c r="BE799" s="670"/>
      <c r="BF799" s="670"/>
      <c r="BG799" s="670"/>
      <c r="BH799" s="670"/>
      <c r="BI799" s="670"/>
      <c r="BJ799" s="670"/>
    </row>
  </sheetData>
  <dataConsolidate>
    <dataRefs count="1">
      <dataRef ref="Y8:AJ8" sheet=" FORMATO" r:id="rId1"/>
    </dataRefs>
  </dataConsolidate>
  <mergeCells count="129">
    <mergeCell ref="M5:M7"/>
    <mergeCell ref="N5:N7"/>
    <mergeCell ref="O5:O7"/>
    <mergeCell ref="P5:P7"/>
    <mergeCell ref="Q5:R6"/>
    <mergeCell ref="A3:C4"/>
    <mergeCell ref="D3:BA3"/>
    <mergeCell ref="D4:BA4"/>
    <mergeCell ref="A5:A7"/>
    <mergeCell ref="B5:B7"/>
    <mergeCell ref="C5:C7"/>
    <mergeCell ref="D5:D7"/>
    <mergeCell ref="E5:E7"/>
    <mergeCell ref="F5:J6"/>
    <mergeCell ref="K5:K7"/>
    <mergeCell ref="H15:H22"/>
    <mergeCell ref="I15:I22"/>
    <mergeCell ref="J15:J22"/>
    <mergeCell ref="AM6:AX6"/>
    <mergeCell ref="AY6:AY7"/>
    <mergeCell ref="AZ6:AZ7"/>
    <mergeCell ref="BA6:BA7"/>
    <mergeCell ref="A8:A22"/>
    <mergeCell ref="B8:B22"/>
    <mergeCell ref="C8:C22"/>
    <mergeCell ref="D8:D22"/>
    <mergeCell ref="E8:E22"/>
    <mergeCell ref="F8:F22"/>
    <mergeCell ref="S5:S7"/>
    <mergeCell ref="T5:T7"/>
    <mergeCell ref="U5:U7"/>
    <mergeCell ref="V5:BA5"/>
    <mergeCell ref="V6:V7"/>
    <mergeCell ref="W6:W7"/>
    <mergeCell ref="X6:X7"/>
    <mergeCell ref="Y6:Y7"/>
    <mergeCell ref="Z6:AK6"/>
    <mergeCell ref="AL6:AL7"/>
    <mergeCell ref="L5:L7"/>
    <mergeCell ref="M8:M14"/>
    <mergeCell ref="N8:N14"/>
    <mergeCell ref="U8:U22"/>
    <mergeCell ref="Z8:Z14"/>
    <mergeCell ref="AA8:AA14"/>
    <mergeCell ref="AB8:AB14"/>
    <mergeCell ref="V9:V11"/>
    <mergeCell ref="W9:W11"/>
    <mergeCell ref="X9:X11"/>
    <mergeCell ref="Y9:Y11"/>
    <mergeCell ref="O12:O13"/>
    <mergeCell ref="P12:P13"/>
    <mergeCell ref="Q12:Q13"/>
    <mergeCell ref="R12:R13"/>
    <mergeCell ref="S12:S13"/>
    <mergeCell ref="T12:T13"/>
    <mergeCell ref="V12:V13"/>
    <mergeCell ref="O9:O11"/>
    <mergeCell ref="P9:P11"/>
    <mergeCell ref="Q9:Q11"/>
    <mergeCell ref="R9:R11"/>
    <mergeCell ref="S9:S11"/>
    <mergeCell ref="W12:W13"/>
    <mergeCell ref="X12:X13"/>
    <mergeCell ref="AS9:AS11"/>
    <mergeCell ref="AT9:AT11"/>
    <mergeCell ref="AM9:AM11"/>
    <mergeCell ref="AN9:AN11"/>
    <mergeCell ref="AO9:AO11"/>
    <mergeCell ref="AP9:AP11"/>
    <mergeCell ref="AQ9:AQ11"/>
    <mergeCell ref="AR9:AR11"/>
    <mergeCell ref="AI8:AI14"/>
    <mergeCell ref="AJ8:AJ14"/>
    <mergeCell ref="AK8:AK14"/>
    <mergeCell ref="AL8:AL14"/>
    <mergeCell ref="AN12:AN13"/>
    <mergeCell ref="AO12:AO13"/>
    <mergeCell ref="AP12:AP13"/>
    <mergeCell ref="AQ12:AQ13"/>
    <mergeCell ref="AR12:AR13"/>
    <mergeCell ref="AS12:AS13"/>
    <mergeCell ref="AT12:AT13"/>
    <mergeCell ref="Y12:Y13"/>
    <mergeCell ref="AM12:AM13"/>
    <mergeCell ref="T9:T11"/>
    <mergeCell ref="AC8:AC14"/>
    <mergeCell ref="AD8:AD14"/>
    <mergeCell ref="AE8:AE14"/>
    <mergeCell ref="AF8:AF14"/>
    <mergeCell ref="AG8:AG14"/>
    <mergeCell ref="AH8:AH14"/>
    <mergeCell ref="AY9:AY11"/>
    <mergeCell ref="AZ9:AZ11"/>
    <mergeCell ref="BA9:BA11"/>
    <mergeCell ref="AU9:AU11"/>
    <mergeCell ref="AV9:AV11"/>
    <mergeCell ref="AW9:AW11"/>
    <mergeCell ref="AX9:AX11"/>
    <mergeCell ref="AV12:AV13"/>
    <mergeCell ref="AW12:AW13"/>
    <mergeCell ref="AX12:AX13"/>
    <mergeCell ref="AY12:AY13"/>
    <mergeCell ref="AZ12:AZ13"/>
    <mergeCell ref="BA12:BA13"/>
    <mergeCell ref="AU12:AU13"/>
    <mergeCell ref="AJ15:AJ22"/>
    <mergeCell ref="AK15:AK22"/>
    <mergeCell ref="AL15:AL22"/>
    <mergeCell ref="C24:F25"/>
    <mergeCell ref="G24:H24"/>
    <mergeCell ref="G25:H25"/>
    <mergeCell ref="AD15:AD22"/>
    <mergeCell ref="AE15:AE22"/>
    <mergeCell ref="AF15:AF22"/>
    <mergeCell ref="AG15:AG22"/>
    <mergeCell ref="AH15:AH22"/>
    <mergeCell ref="AI15:AI22"/>
    <mergeCell ref="M15:M22"/>
    <mergeCell ref="N15:N22"/>
    <mergeCell ref="Z15:Z22"/>
    <mergeCell ref="AA15:AA22"/>
    <mergeCell ref="AB15:AB22"/>
    <mergeCell ref="AC15:AC22"/>
    <mergeCell ref="G8:G22"/>
    <mergeCell ref="H8:H14"/>
    <mergeCell ref="I8:I14"/>
    <mergeCell ref="J8:J14"/>
    <mergeCell ref="K8:K22"/>
    <mergeCell ref="L8:L22"/>
  </mergeCells>
  <conditionalFormatting sqref="Y8:Y10 Y12 Y14:Y22">
    <cfRule type="cellIs" dxfId="19" priority="1" operator="equal">
      <formula>"NO CUMPLE"</formula>
    </cfRule>
    <cfRule type="cellIs" dxfId="18" priority="2" operator="equal">
      <formula>"CUMPLE"</formula>
    </cfRule>
  </conditionalFormatting>
  <dataValidations count="5">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formula1>$B$36:$B$52</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formula1>$C$36:$C$42</formula1>
    </dataValidation>
    <dataValidation type="list" allowBlank="1" showInputMessage="1" showErrorMessage="1"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formula1>$D$36:$D$50</formula1>
    </dataValidation>
    <dataValidation type="list" allowBlank="1" showInputMessage="1" showErrorMessage="1"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formula1>$A$36:$A$46</formula1>
    </dataValidation>
    <dataValidation type="list" allowBlank="1" showInputMessage="1" showErrorMessage="1" sqref="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$F$36:$F$40</formula1>
    </dataValidation>
  </dataValidations>
  <pageMargins left="0.70866141732283472" right="0.70866141732283472" top="0.74803149606299213" bottom="0.74803149606299213" header="0.31496062992125984" footer="0.31496062992125984"/>
  <pageSetup paperSize="9" scale="13" orientation="landscape" r:id="rId2"/>
  <headerFooter>
    <oddFooter>&amp;LFO-267
V-10</oddFooter>
  </headerFooter>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vt:i4>
      </vt:variant>
    </vt:vector>
  </HeadingPairs>
  <TitlesOfParts>
    <vt:vector size="21" baseType="lpstr">
      <vt:lpstr>SJC</vt:lpstr>
      <vt:lpstr>SGRSINFORMALIDAD</vt:lpstr>
      <vt:lpstr>SDAE </vt:lpstr>
      <vt:lpstr>OAC</vt:lpstr>
      <vt:lpstr>ACI</vt:lpstr>
      <vt:lpstr>SADFIN</vt:lpstr>
      <vt:lpstr>SESEC-PLAZAS</vt:lpstr>
      <vt:lpstr>SESEC- EMPRENDIMIENTO</vt:lpstr>
      <vt:lpstr>SFEMPLEABILIDAD</vt:lpstr>
      <vt:lpstr>SAF</vt:lpstr>
      <vt:lpstr>SFE</vt:lpstr>
      <vt:lpstr>SGRSI</vt:lpstr>
      <vt:lpstr>SESEC EMPRENDIMIENTO </vt:lpstr>
      <vt:lpstr>SESEC PLAZAS</vt:lpstr>
      <vt:lpstr>SESEC EMPREND</vt:lpstr>
      <vt:lpstr>CONTROL INTERNO</vt:lpstr>
      <vt:lpstr>S JURIDICA Y CONT</vt:lpstr>
      <vt:lpstr>O COMUNICACIONES</vt:lpstr>
      <vt:lpstr>OAC!Área_de_impresión</vt:lpstr>
      <vt:lpstr>SFEMPLEABILIDAD!Área_de_impresión</vt:lpstr>
      <vt:lpstr>SJC!Área_de_impresión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Andres Vivas Gonzalez</dc:creator>
  <cp:lastModifiedBy>Manuel Andres Vivas Gonzalez</cp:lastModifiedBy>
  <dcterms:created xsi:type="dcterms:W3CDTF">2019-12-05T21:19:25Z</dcterms:created>
  <dcterms:modified xsi:type="dcterms:W3CDTF">2020-02-10T21:34:59Z</dcterms:modified>
</cp:coreProperties>
</file>